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drawings/drawing2.xml" ContentType="application/vnd.openxmlformats-officedocument.drawing+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231"/>
  <workbookPr defaultThemeVersion="166925"/>
  <mc:AlternateContent xmlns:mc="http://schemas.openxmlformats.org/markup-compatibility/2006">
    <mc:Choice Requires="x15">
      <x15ac:absPath xmlns:x15ac="http://schemas.microsoft.com/office/spreadsheetml/2010/11/ac" url="C:\Users\smizusima\Desktop\経費_20261024\"/>
    </mc:Choice>
  </mc:AlternateContent>
  <xr:revisionPtr revIDLastSave="0" documentId="13_ncr:1_{62052E9B-1FA2-4F7C-8F6B-9A20CAF6B2C5}" xr6:coauthVersionLast="47" xr6:coauthVersionMax="47" xr10:uidLastSave="{00000000-0000-0000-0000-000000000000}"/>
  <bookViews>
    <workbookView xWindow="-120" yWindow="-120" windowWidth="29040" windowHeight="15720" tabRatio="878" xr2:uid="{5844F467-1648-4396-A9CE-B1E1257B9390}"/>
  </bookViews>
  <sheets>
    <sheet name="入力について" sheetId="138" r:id="rId1"/>
    <sheet name="入力ボックス" sheetId="83" r:id="rId2"/>
    <sheet name="⑭雑役務費" sheetId="1" r:id="rId3"/>
    <sheet name="リスト" sheetId="16" state="hidden" r:id="rId4"/>
    <sheet name="労務費時給単価" sheetId="14" state="hidden" r:id="rId5"/>
    <sheet name="各月内訳表" sheetId="2" r:id="rId6"/>
    <sheet name="日誌1" sheetId="3" r:id="rId7"/>
    <sheet name="日誌2" sheetId="140" r:id="rId8"/>
    <sheet name="日誌3" sheetId="141" r:id="rId9"/>
    <sheet name="日誌4" sheetId="142" r:id="rId10"/>
    <sheet name="日誌5" sheetId="143" r:id="rId11"/>
    <sheet name="日誌6" sheetId="144" r:id="rId12"/>
    <sheet name="日誌7" sheetId="145" r:id="rId13"/>
    <sheet name="日誌8" sheetId="146" r:id="rId14"/>
    <sheet name="日誌9" sheetId="147" r:id="rId15"/>
    <sheet name="日誌10" sheetId="148" r:id="rId16"/>
    <sheet name="日誌11" sheetId="149" r:id="rId17"/>
    <sheet name="日誌12" sheetId="150" r:id="rId18"/>
    <sheet name="日誌13" sheetId="151" r:id="rId19"/>
    <sheet name="日誌14" sheetId="152" r:id="rId20"/>
    <sheet name="日誌15" sheetId="153" r:id="rId21"/>
    <sheet name="日誌16" sheetId="154" r:id="rId22"/>
    <sheet name="日誌17" sheetId="155" r:id="rId23"/>
    <sheet name="日誌18" sheetId="156" r:id="rId24"/>
    <sheet name="日誌19" sheetId="157" r:id="rId25"/>
    <sheet name="日誌20" sheetId="158" r:id="rId26"/>
    <sheet name="日誌21" sheetId="159" r:id="rId27"/>
    <sheet name="日誌22" sheetId="160" r:id="rId28"/>
    <sheet name="日誌23" sheetId="161" r:id="rId29"/>
    <sheet name="日誌24" sheetId="162" r:id="rId30"/>
    <sheet name="日誌25" sheetId="163" r:id="rId31"/>
    <sheet name="日誌26" sheetId="164" r:id="rId32"/>
    <sheet name="日誌27" sheetId="165" r:id="rId33"/>
    <sheet name="日誌28" sheetId="166" r:id="rId34"/>
    <sheet name="日誌29" sheetId="167" r:id="rId35"/>
    <sheet name="日誌30" sheetId="168" r:id="rId36"/>
    <sheet name="日誌31" sheetId="169" r:id="rId37"/>
    <sheet name="日誌32" sheetId="170" r:id="rId38"/>
    <sheet name="日誌33" sheetId="171" r:id="rId39"/>
    <sheet name="日誌34" sheetId="172" r:id="rId40"/>
    <sheet name="日誌35" sheetId="173" r:id="rId41"/>
    <sheet name="日誌36" sheetId="174" r:id="rId42"/>
    <sheet name="日誌37" sheetId="175" r:id="rId43"/>
    <sheet name="日誌38" sheetId="176" r:id="rId44"/>
    <sheet name="日誌39" sheetId="177" r:id="rId45"/>
    <sheet name="日誌40" sheetId="178" r:id="rId46"/>
    <sheet name="日誌41" sheetId="179" r:id="rId47"/>
    <sheet name="日誌42" sheetId="180" r:id="rId48"/>
    <sheet name="日誌43" sheetId="181" r:id="rId49"/>
    <sheet name="日誌44" sheetId="182" r:id="rId50"/>
    <sheet name="日誌45" sheetId="183" r:id="rId51"/>
    <sheet name="日誌46" sheetId="184" r:id="rId52"/>
    <sheet name="日誌47" sheetId="185" r:id="rId53"/>
    <sheet name="日誌48" sheetId="186" r:id="rId54"/>
    <sheet name="日誌49" sheetId="187" r:id="rId55"/>
    <sheet name="日誌50" sheetId="188" r:id="rId56"/>
  </sheets>
  <definedNames>
    <definedName name="_xlnm._FilterDatabase" localSheetId="2" hidden="1">⑭雑役務費!$C$9:$L$9</definedName>
    <definedName name="_xlnm._FilterDatabase" localSheetId="5" hidden="1">各月内訳表!$A$4:$N$1353</definedName>
    <definedName name="_xlnm._FilterDatabase" localSheetId="6" hidden="1">日誌1!$A$7:$S$294</definedName>
    <definedName name="_xlnm._FilterDatabase" localSheetId="15" hidden="1">日誌10!$A$7:$S$294</definedName>
    <definedName name="_xlnm._FilterDatabase" localSheetId="16" hidden="1">日誌11!$A$7:$S$294</definedName>
    <definedName name="_xlnm._FilterDatabase" localSheetId="17" hidden="1">日誌12!$A$7:$S$294</definedName>
    <definedName name="_xlnm._FilterDatabase" localSheetId="18" hidden="1">日誌13!$A$7:$S$294</definedName>
    <definedName name="_xlnm._FilterDatabase" localSheetId="19" hidden="1">日誌14!$A$7:$S$294</definedName>
    <definedName name="_xlnm._FilterDatabase" localSheetId="20" hidden="1">日誌15!$A$7:$S$294</definedName>
    <definedName name="_xlnm._FilterDatabase" localSheetId="21" hidden="1">日誌16!$A$7:$S$294</definedName>
    <definedName name="_xlnm._FilterDatabase" localSheetId="22" hidden="1">日誌17!$A$7:$S$294</definedName>
    <definedName name="_xlnm._FilterDatabase" localSheetId="23" hidden="1">日誌18!$A$7:$S$294</definedName>
    <definedName name="_xlnm._FilterDatabase" localSheetId="24" hidden="1">日誌19!$A$7:$S$294</definedName>
    <definedName name="_xlnm._FilterDatabase" localSheetId="7" hidden="1">日誌2!$A$7:$S$294</definedName>
    <definedName name="_xlnm._FilterDatabase" localSheetId="25" hidden="1">日誌20!$A$7:$S$294</definedName>
    <definedName name="_xlnm._FilterDatabase" localSheetId="26" hidden="1">日誌21!$A$7:$S$294</definedName>
    <definedName name="_xlnm._FilterDatabase" localSheetId="27" hidden="1">日誌22!$A$7:$S$294</definedName>
    <definedName name="_xlnm._FilterDatabase" localSheetId="28" hidden="1">日誌23!$A$7:$S$294</definedName>
    <definedName name="_xlnm._FilterDatabase" localSheetId="29" hidden="1">日誌24!$A$7:$S$294</definedName>
    <definedName name="_xlnm._FilterDatabase" localSheetId="30" hidden="1">日誌25!$A$7:$S$294</definedName>
    <definedName name="_xlnm._FilterDatabase" localSheetId="31" hidden="1">日誌26!$A$7:$S$294</definedName>
    <definedName name="_xlnm._FilterDatabase" localSheetId="32" hidden="1">日誌27!$A$7:$S$294</definedName>
    <definedName name="_xlnm._FilterDatabase" localSheetId="33" hidden="1">日誌28!$A$7:$S$294</definedName>
    <definedName name="_xlnm._FilterDatabase" localSheetId="34" hidden="1">日誌29!$A$7:$S$294</definedName>
    <definedName name="_xlnm._FilterDatabase" localSheetId="8" hidden="1">日誌3!$A$7:$S$294</definedName>
    <definedName name="_xlnm._FilterDatabase" localSheetId="35" hidden="1">日誌30!$A$7:$S$294</definedName>
    <definedName name="_xlnm._FilterDatabase" localSheetId="36" hidden="1">日誌31!$A$7:$S$294</definedName>
    <definedName name="_xlnm._FilterDatabase" localSheetId="37" hidden="1">日誌32!$A$7:$S$294</definedName>
    <definedName name="_xlnm._FilterDatabase" localSheetId="38" hidden="1">日誌33!$A$7:$S$294</definedName>
    <definedName name="_xlnm._FilterDatabase" localSheetId="39" hidden="1">日誌34!$A$7:$S$294</definedName>
    <definedName name="_xlnm._FilterDatabase" localSheetId="40" hidden="1">日誌35!$A$7:$S$294</definedName>
    <definedName name="_xlnm._FilterDatabase" localSheetId="41" hidden="1">日誌36!$A$7:$S$294</definedName>
    <definedName name="_xlnm._FilterDatabase" localSheetId="42" hidden="1">日誌37!$A$7:$S$294</definedName>
    <definedName name="_xlnm._FilterDatabase" localSheetId="43" hidden="1">日誌38!$A$7:$S$294</definedName>
    <definedName name="_xlnm._FilterDatabase" localSheetId="44" hidden="1">日誌39!$A$7:$S$294</definedName>
    <definedName name="_xlnm._FilterDatabase" localSheetId="9" hidden="1">日誌4!$A$7:$S$294</definedName>
    <definedName name="_xlnm._FilterDatabase" localSheetId="45" hidden="1">日誌40!$A$7:$S$294</definedName>
    <definedName name="_xlnm._FilterDatabase" localSheetId="46" hidden="1">日誌41!$A$7:$S$294</definedName>
    <definedName name="_xlnm._FilterDatabase" localSheetId="47" hidden="1">日誌42!$A$7:$S$294</definedName>
    <definedName name="_xlnm._FilterDatabase" localSheetId="48" hidden="1">日誌43!$A$7:$S$294</definedName>
    <definedName name="_xlnm._FilterDatabase" localSheetId="49" hidden="1">日誌44!$A$7:$S$294</definedName>
    <definedName name="_xlnm._FilterDatabase" localSheetId="50" hidden="1">日誌45!$A$7:$S$294</definedName>
    <definedName name="_xlnm._FilterDatabase" localSheetId="51" hidden="1">日誌46!$A$7:$S$294</definedName>
    <definedName name="_xlnm._FilterDatabase" localSheetId="52" hidden="1">日誌47!$A$7:$S$294</definedName>
    <definedName name="_xlnm._FilterDatabase" localSheetId="53" hidden="1">日誌48!$A$7:$S$294</definedName>
    <definedName name="_xlnm._FilterDatabase" localSheetId="54" hidden="1">日誌49!$A$7:$S$294</definedName>
    <definedName name="_xlnm._FilterDatabase" localSheetId="10" hidden="1">日誌5!$A$7:$S$294</definedName>
    <definedName name="_xlnm._FilterDatabase" localSheetId="55" hidden="1">日誌50!$A$7:$S$294</definedName>
    <definedName name="_xlnm._FilterDatabase" localSheetId="11" hidden="1">日誌6!$A$7:$S$294</definedName>
    <definedName name="_xlnm._FilterDatabase" localSheetId="12" hidden="1">日誌7!$A$7:$S$294</definedName>
    <definedName name="_xlnm._FilterDatabase" localSheetId="13" hidden="1">日誌8!$A$7:$S$294</definedName>
    <definedName name="_xlnm._FilterDatabase" localSheetId="14" hidden="1">日誌9!$A$7:$S$294</definedName>
    <definedName name="Done_Apr" localSheetId="4">#REF!</definedName>
    <definedName name="Done_Apr">#REF!</definedName>
    <definedName name="Done_Aug" localSheetId="4">#REF!</definedName>
    <definedName name="Done_Aug">#REF!</definedName>
    <definedName name="Done_Dec" localSheetId="4">#REF!</definedName>
    <definedName name="Done_Dec">#REF!</definedName>
    <definedName name="Done_Feb">#REF!</definedName>
    <definedName name="Done_Jan">#REF!</definedName>
    <definedName name="Done_Jul">#REF!</definedName>
    <definedName name="Done_Jun">#REF!</definedName>
    <definedName name="Done_Mar">#REF!</definedName>
    <definedName name="Done_May">#REF!</definedName>
    <definedName name="Done_Nov">#REF!</definedName>
    <definedName name="Done_Oct">#REF!</definedName>
    <definedName name="Done_Sep">#REF!</definedName>
    <definedName name="_xlnm.Print_Area" localSheetId="2">⑭雑役務費!$A$1:$L$460</definedName>
    <definedName name="_xlnm.Print_Area" localSheetId="5">各月内訳表!$A$1:$N$1353</definedName>
    <definedName name="_xlnm.Print_Area" localSheetId="6">日誌1!$A$1:$R$294</definedName>
    <definedName name="_xlnm.Print_Area" localSheetId="15">日誌10!$A$1:$R$294</definedName>
    <definedName name="_xlnm.Print_Area" localSheetId="16">日誌11!$A$1:$R$294</definedName>
    <definedName name="_xlnm.Print_Area" localSheetId="17">日誌12!$A$1:$R$294</definedName>
    <definedName name="_xlnm.Print_Area" localSheetId="18">日誌13!$A$1:$R$294</definedName>
    <definedName name="_xlnm.Print_Area" localSheetId="19">日誌14!$A$1:$R$294</definedName>
    <definedName name="_xlnm.Print_Area" localSheetId="20">日誌15!$A$1:$R$294</definedName>
    <definedName name="_xlnm.Print_Area" localSheetId="21">日誌16!$A$1:$R$294</definedName>
    <definedName name="_xlnm.Print_Area" localSheetId="22">日誌17!$A$1:$R$294</definedName>
    <definedName name="_xlnm.Print_Area" localSheetId="23">日誌18!$A$1:$R$294</definedName>
    <definedName name="_xlnm.Print_Area" localSheetId="24">日誌19!$A$1:$R$294</definedName>
    <definedName name="_xlnm.Print_Area" localSheetId="7">日誌2!$A$1:$R$294</definedName>
    <definedName name="_xlnm.Print_Area" localSheetId="25">日誌20!$A$1:$R$294</definedName>
    <definedName name="_xlnm.Print_Area" localSheetId="26">日誌21!$A$1:$R$294</definedName>
    <definedName name="_xlnm.Print_Area" localSheetId="27">日誌22!$A$1:$R$294</definedName>
    <definedName name="_xlnm.Print_Area" localSheetId="28">日誌23!$A$1:$R$294</definedName>
    <definedName name="_xlnm.Print_Area" localSheetId="29">日誌24!$A$1:$R$294</definedName>
    <definedName name="_xlnm.Print_Area" localSheetId="30">日誌25!$A$1:$R$294</definedName>
    <definedName name="_xlnm.Print_Area" localSheetId="31">日誌26!$A$1:$R$294</definedName>
    <definedName name="_xlnm.Print_Area" localSheetId="32">日誌27!$A$1:$R$294</definedName>
    <definedName name="_xlnm.Print_Area" localSheetId="33">日誌28!$A$1:$R$294</definedName>
    <definedName name="_xlnm.Print_Area" localSheetId="34">日誌29!$A$1:$R$294</definedName>
    <definedName name="_xlnm.Print_Area" localSheetId="8">日誌3!$A$1:$R$294</definedName>
    <definedName name="_xlnm.Print_Area" localSheetId="35">日誌30!$A$1:$R$294</definedName>
    <definedName name="_xlnm.Print_Area" localSheetId="36">日誌31!$A$1:$R$294</definedName>
    <definedName name="_xlnm.Print_Area" localSheetId="37">日誌32!$A$1:$R$294</definedName>
    <definedName name="_xlnm.Print_Area" localSheetId="38">日誌33!$A$1:$R$294</definedName>
    <definedName name="_xlnm.Print_Area" localSheetId="39">日誌34!$A$1:$R$294</definedName>
    <definedName name="_xlnm.Print_Area" localSheetId="40">日誌35!$A$1:$R$294</definedName>
    <definedName name="_xlnm.Print_Area" localSheetId="41">日誌36!$A$1:$R$294</definedName>
    <definedName name="_xlnm.Print_Area" localSheetId="42">日誌37!$A$1:$R$294</definedName>
    <definedName name="_xlnm.Print_Area" localSheetId="43">日誌38!$A$1:$R$294</definedName>
    <definedName name="_xlnm.Print_Area" localSheetId="44">日誌39!$A$1:$R$294</definedName>
    <definedName name="_xlnm.Print_Area" localSheetId="9">日誌4!$A$1:$R$294</definedName>
    <definedName name="_xlnm.Print_Area" localSheetId="45">日誌40!$A$1:$R$294</definedName>
    <definedName name="_xlnm.Print_Area" localSheetId="46">日誌41!$A$1:$R$294</definedName>
    <definedName name="_xlnm.Print_Area" localSheetId="47">日誌42!$A$1:$R$294</definedName>
    <definedName name="_xlnm.Print_Area" localSheetId="48">日誌43!$A$1:$R$294</definedName>
    <definedName name="_xlnm.Print_Area" localSheetId="49">日誌44!$A$1:$R$294</definedName>
    <definedName name="_xlnm.Print_Area" localSheetId="50">日誌45!$A$1:$R$294</definedName>
    <definedName name="_xlnm.Print_Area" localSheetId="51">日誌46!$A$1:$R$294</definedName>
    <definedName name="_xlnm.Print_Area" localSheetId="52">日誌47!$A$1:$R$294</definedName>
    <definedName name="_xlnm.Print_Area" localSheetId="53">日誌48!$A$1:$R$294</definedName>
    <definedName name="_xlnm.Print_Area" localSheetId="54">日誌49!$A$1:$R$294</definedName>
    <definedName name="_xlnm.Print_Area" localSheetId="10">日誌5!$A$1:$R$294</definedName>
    <definedName name="_xlnm.Print_Area" localSheetId="55">日誌50!$A$1:$R$294</definedName>
    <definedName name="_xlnm.Print_Area" localSheetId="11">日誌6!$A$1:$R$294</definedName>
    <definedName name="_xlnm.Print_Area" localSheetId="12">日誌7!$A$1:$R$294</definedName>
    <definedName name="_xlnm.Print_Area" localSheetId="13">日誌8!$A$1:$R$294</definedName>
    <definedName name="_xlnm.Print_Area" localSheetId="14">日誌9!$A$1:$R$294</definedName>
    <definedName name="_xlnm.Print_Area" localSheetId="0">入力について!$A$1:$E$53</definedName>
    <definedName name="_xlnm.Print_Titles" localSheetId="5">各月内訳表!$1:$4</definedName>
    <definedName name="_xlnm.Print_Titles" localSheetId="6">日誌1!$1:$6</definedName>
    <definedName name="_xlnm.Print_Titles" localSheetId="15">日誌10!$1:$6</definedName>
    <definedName name="_xlnm.Print_Titles" localSheetId="16">日誌11!$1:$6</definedName>
    <definedName name="_xlnm.Print_Titles" localSheetId="17">日誌12!$1:$6</definedName>
    <definedName name="_xlnm.Print_Titles" localSheetId="18">日誌13!$1:$6</definedName>
    <definedName name="_xlnm.Print_Titles" localSheetId="19">日誌14!$1:$6</definedName>
    <definedName name="_xlnm.Print_Titles" localSheetId="20">日誌15!$1:$6</definedName>
    <definedName name="_xlnm.Print_Titles" localSheetId="21">日誌16!$1:$6</definedName>
    <definedName name="_xlnm.Print_Titles" localSheetId="22">日誌17!$1:$6</definedName>
    <definedName name="_xlnm.Print_Titles" localSheetId="23">日誌18!$1:$6</definedName>
    <definedName name="_xlnm.Print_Titles" localSheetId="24">日誌19!$1:$6</definedName>
    <definedName name="_xlnm.Print_Titles" localSheetId="7">日誌2!$1:$6</definedName>
    <definedName name="_xlnm.Print_Titles" localSheetId="25">日誌20!$1:$6</definedName>
    <definedName name="_xlnm.Print_Titles" localSheetId="26">日誌21!$1:$6</definedName>
    <definedName name="_xlnm.Print_Titles" localSheetId="27">日誌22!$1:$6</definedName>
    <definedName name="_xlnm.Print_Titles" localSheetId="28">日誌23!$1:$6</definedName>
    <definedName name="_xlnm.Print_Titles" localSheetId="29">日誌24!$1:$6</definedName>
    <definedName name="_xlnm.Print_Titles" localSheetId="30">日誌25!$1:$6</definedName>
    <definedName name="_xlnm.Print_Titles" localSheetId="31">日誌26!$1:$6</definedName>
    <definedName name="_xlnm.Print_Titles" localSheetId="32">日誌27!$1:$6</definedName>
    <definedName name="_xlnm.Print_Titles" localSheetId="33">日誌28!$1:$6</definedName>
    <definedName name="_xlnm.Print_Titles" localSheetId="34">日誌29!$1:$6</definedName>
    <definedName name="_xlnm.Print_Titles" localSheetId="8">日誌3!$1:$6</definedName>
    <definedName name="_xlnm.Print_Titles" localSheetId="35">日誌30!$1:$6</definedName>
    <definedName name="_xlnm.Print_Titles" localSheetId="36">日誌31!$1:$6</definedName>
    <definedName name="_xlnm.Print_Titles" localSheetId="37">日誌32!$1:$6</definedName>
    <definedName name="_xlnm.Print_Titles" localSheetId="38">日誌33!$1:$6</definedName>
    <definedName name="_xlnm.Print_Titles" localSheetId="39">日誌34!$1:$6</definedName>
    <definedName name="_xlnm.Print_Titles" localSheetId="40">日誌35!$1:$6</definedName>
    <definedName name="_xlnm.Print_Titles" localSheetId="41">日誌36!$1:$6</definedName>
    <definedName name="_xlnm.Print_Titles" localSheetId="42">日誌37!$1:$6</definedName>
    <definedName name="_xlnm.Print_Titles" localSheetId="43">日誌38!$1:$6</definedName>
    <definedName name="_xlnm.Print_Titles" localSheetId="44">日誌39!$1:$6</definedName>
    <definedName name="_xlnm.Print_Titles" localSheetId="9">日誌4!$1:$6</definedName>
    <definedName name="_xlnm.Print_Titles" localSheetId="45">日誌40!$1:$6</definedName>
    <definedName name="_xlnm.Print_Titles" localSheetId="46">日誌41!$1:$6</definedName>
    <definedName name="_xlnm.Print_Titles" localSheetId="47">日誌42!$1:$6</definedName>
    <definedName name="_xlnm.Print_Titles" localSheetId="48">日誌43!$1:$6</definedName>
    <definedName name="_xlnm.Print_Titles" localSheetId="49">日誌44!$1:$6</definedName>
    <definedName name="_xlnm.Print_Titles" localSheetId="50">日誌45!$1:$6</definedName>
    <definedName name="_xlnm.Print_Titles" localSheetId="51">日誌46!$1:$6</definedName>
    <definedName name="_xlnm.Print_Titles" localSheetId="52">日誌47!$1:$6</definedName>
    <definedName name="_xlnm.Print_Titles" localSheetId="53">日誌48!$1:$6</definedName>
    <definedName name="_xlnm.Print_Titles" localSheetId="54">日誌49!$1:$6</definedName>
    <definedName name="_xlnm.Print_Titles" localSheetId="10">日誌5!$1:$6</definedName>
    <definedName name="_xlnm.Print_Titles" localSheetId="55">日誌50!$1:$6</definedName>
    <definedName name="_xlnm.Print_Titles" localSheetId="11">日誌6!$1:$6</definedName>
    <definedName name="_xlnm.Print_Titles" localSheetId="12">日誌7!$1:$6</definedName>
    <definedName name="_xlnm.Print_Titles" localSheetId="13">日誌8!$1:$6</definedName>
    <definedName name="_xlnm.Print_Titles" localSheetId="14">日誌9!$1:$6</definedName>
    <definedName name="あ">#REF!</definedName>
    <definedName name="完了" localSheetId="4">#REF!,#REF!,#REF!,#REF!,#REF!,#REF!,#REF!,#REF!,#REF!,#REF!,#REF!,#REF!</definedName>
    <definedName name="完了">#REF!,#REF!,#REF!,#REF!,#REF!,#REF!,#REF!,#REF!,#REF!,#REF!,#REF!,#REF!</definedName>
    <definedName name="変更前">#REF!</definedName>
    <definedName name="変更前1">#REF!</definedName>
    <definedName name="変更前2">#REF!,#REF!,#REF!,#REF!,#REF!,#REF!,#REF!,#REF!,#REF!,#REF!,#REF!,#REF!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294" i="188" l="1"/>
  <c r="F294" i="188"/>
  <c r="L293" i="188"/>
  <c r="K293" i="188"/>
  <c r="J293" i="188"/>
  <c r="I293" i="188"/>
  <c r="H293" i="188"/>
  <c r="L292" i="188"/>
  <c r="K292" i="188"/>
  <c r="J292" i="188"/>
  <c r="I292" i="188"/>
  <c r="H292" i="188"/>
  <c r="L291" i="188"/>
  <c r="K291" i="188"/>
  <c r="J291" i="188"/>
  <c r="I291" i="188"/>
  <c r="H291" i="188"/>
  <c r="L290" i="188"/>
  <c r="K290" i="188"/>
  <c r="J290" i="188"/>
  <c r="I290" i="188"/>
  <c r="H290" i="188"/>
  <c r="L289" i="188"/>
  <c r="K289" i="188"/>
  <c r="J289" i="188"/>
  <c r="I289" i="188"/>
  <c r="H289" i="188"/>
  <c r="L288" i="188"/>
  <c r="K288" i="188"/>
  <c r="J288" i="188"/>
  <c r="I288" i="188"/>
  <c r="H288" i="188"/>
  <c r="L287" i="188"/>
  <c r="K287" i="188"/>
  <c r="J287" i="188"/>
  <c r="I287" i="188"/>
  <c r="H287" i="188"/>
  <c r="L286" i="188"/>
  <c r="K286" i="188"/>
  <c r="J286" i="188"/>
  <c r="I286" i="188"/>
  <c r="H286" i="188"/>
  <c r="L285" i="188"/>
  <c r="K285" i="188"/>
  <c r="J285" i="188"/>
  <c r="I285" i="188"/>
  <c r="H285" i="188"/>
  <c r="L284" i="188"/>
  <c r="K284" i="188"/>
  <c r="J284" i="188"/>
  <c r="I284" i="188"/>
  <c r="H284" i="188"/>
  <c r="L283" i="188"/>
  <c r="K283" i="188"/>
  <c r="J283" i="188"/>
  <c r="I283" i="188"/>
  <c r="H283" i="188"/>
  <c r="L282" i="188"/>
  <c r="K282" i="188"/>
  <c r="J282" i="188"/>
  <c r="I282" i="188"/>
  <c r="H282" i="188"/>
  <c r="L281" i="188"/>
  <c r="K281" i="188"/>
  <c r="J281" i="188"/>
  <c r="I281" i="188"/>
  <c r="H281" i="188"/>
  <c r="L280" i="188"/>
  <c r="K280" i="188"/>
  <c r="J280" i="188"/>
  <c r="I280" i="188"/>
  <c r="H280" i="188"/>
  <c r="L279" i="188"/>
  <c r="K279" i="188"/>
  <c r="J279" i="188"/>
  <c r="I279" i="188"/>
  <c r="H279" i="188"/>
  <c r="L278" i="188"/>
  <c r="K278" i="188"/>
  <c r="J278" i="188"/>
  <c r="I278" i="188"/>
  <c r="H278" i="188"/>
  <c r="L277" i="188"/>
  <c r="K277" i="188"/>
  <c r="J277" i="188"/>
  <c r="I277" i="188"/>
  <c r="H277" i="188"/>
  <c r="L276" i="188"/>
  <c r="K276" i="188"/>
  <c r="J276" i="188"/>
  <c r="I276" i="188"/>
  <c r="H276" i="188"/>
  <c r="L275" i="188"/>
  <c r="K275" i="188"/>
  <c r="J275" i="188"/>
  <c r="I275" i="188"/>
  <c r="H275" i="188"/>
  <c r="L274" i="188"/>
  <c r="K274" i="188"/>
  <c r="J274" i="188"/>
  <c r="I274" i="188"/>
  <c r="H274" i="188"/>
  <c r="L273" i="188"/>
  <c r="K273" i="188"/>
  <c r="J273" i="188"/>
  <c r="I273" i="188"/>
  <c r="H273" i="188"/>
  <c r="L272" i="188"/>
  <c r="K272" i="188"/>
  <c r="J272" i="188"/>
  <c r="I272" i="188"/>
  <c r="H272" i="188"/>
  <c r="L271" i="188"/>
  <c r="K271" i="188"/>
  <c r="J271" i="188"/>
  <c r="I271" i="188"/>
  <c r="H271" i="188"/>
  <c r="L270" i="188"/>
  <c r="K270" i="188"/>
  <c r="J270" i="188"/>
  <c r="I270" i="188"/>
  <c r="H270" i="188"/>
  <c r="L269" i="188"/>
  <c r="K269" i="188"/>
  <c r="J269" i="188"/>
  <c r="I269" i="188"/>
  <c r="H269" i="188"/>
  <c r="L268" i="188"/>
  <c r="K268" i="188"/>
  <c r="J268" i="188"/>
  <c r="I268" i="188"/>
  <c r="H268" i="188"/>
  <c r="L267" i="188"/>
  <c r="K267" i="188"/>
  <c r="J267" i="188"/>
  <c r="I267" i="188"/>
  <c r="H267" i="188"/>
  <c r="L266" i="188"/>
  <c r="K266" i="188"/>
  <c r="J266" i="188"/>
  <c r="I266" i="188"/>
  <c r="H266" i="188"/>
  <c r="L265" i="188"/>
  <c r="K265" i="188"/>
  <c r="J265" i="188"/>
  <c r="I265" i="188"/>
  <c r="H265" i="188"/>
  <c r="L264" i="188"/>
  <c r="K264" i="188"/>
  <c r="J264" i="188"/>
  <c r="I264" i="188"/>
  <c r="H264" i="188"/>
  <c r="L263" i="188"/>
  <c r="L294" i="188" s="1"/>
  <c r="K263" i="188"/>
  <c r="J263" i="188"/>
  <c r="I263" i="188"/>
  <c r="H263" i="188"/>
  <c r="I258" i="188"/>
  <c r="G258" i="188"/>
  <c r="F258" i="188"/>
  <c r="L257" i="188"/>
  <c r="K257" i="188"/>
  <c r="J257" i="188"/>
  <c r="I257" i="188"/>
  <c r="H257" i="188"/>
  <c r="L256" i="188"/>
  <c r="K256" i="188"/>
  <c r="J256" i="188"/>
  <c r="I256" i="188"/>
  <c r="H256" i="188"/>
  <c r="L255" i="188"/>
  <c r="K255" i="188"/>
  <c r="J255" i="188"/>
  <c r="I255" i="188"/>
  <c r="H255" i="188"/>
  <c r="L254" i="188"/>
  <c r="K254" i="188"/>
  <c r="J254" i="188"/>
  <c r="I254" i="188"/>
  <c r="H254" i="188"/>
  <c r="L253" i="188"/>
  <c r="K253" i="188"/>
  <c r="J253" i="188"/>
  <c r="I253" i="188"/>
  <c r="H253" i="188"/>
  <c r="L252" i="188"/>
  <c r="K252" i="188"/>
  <c r="J252" i="188"/>
  <c r="I252" i="188"/>
  <c r="H252" i="188"/>
  <c r="L251" i="188"/>
  <c r="K251" i="188"/>
  <c r="J251" i="188"/>
  <c r="I251" i="188"/>
  <c r="H251" i="188"/>
  <c r="L250" i="188"/>
  <c r="K250" i="188"/>
  <c r="J250" i="188"/>
  <c r="I250" i="188"/>
  <c r="H250" i="188"/>
  <c r="L249" i="188"/>
  <c r="K249" i="188"/>
  <c r="J249" i="188"/>
  <c r="I249" i="188"/>
  <c r="H249" i="188"/>
  <c r="L248" i="188"/>
  <c r="K248" i="188"/>
  <c r="J248" i="188"/>
  <c r="I248" i="188"/>
  <c r="H248" i="188"/>
  <c r="L247" i="188"/>
  <c r="K247" i="188"/>
  <c r="J247" i="188"/>
  <c r="I247" i="188"/>
  <c r="H247" i="188"/>
  <c r="L246" i="188"/>
  <c r="K246" i="188"/>
  <c r="J246" i="188"/>
  <c r="I246" i="188"/>
  <c r="H246" i="188"/>
  <c r="L245" i="188"/>
  <c r="K245" i="188"/>
  <c r="J245" i="188"/>
  <c r="I245" i="188"/>
  <c r="H245" i="188"/>
  <c r="L244" i="188"/>
  <c r="K244" i="188"/>
  <c r="J244" i="188"/>
  <c r="I244" i="188"/>
  <c r="H244" i="188"/>
  <c r="L243" i="188"/>
  <c r="K243" i="188"/>
  <c r="J243" i="188"/>
  <c r="I243" i="188"/>
  <c r="H243" i="188"/>
  <c r="L242" i="188"/>
  <c r="K242" i="188"/>
  <c r="J242" i="188"/>
  <c r="I242" i="188"/>
  <c r="H242" i="188"/>
  <c r="L241" i="188"/>
  <c r="K241" i="188"/>
  <c r="J241" i="188"/>
  <c r="I241" i="188"/>
  <c r="H241" i="188"/>
  <c r="L240" i="188"/>
  <c r="K240" i="188"/>
  <c r="J240" i="188"/>
  <c r="I240" i="188"/>
  <c r="H240" i="188"/>
  <c r="L239" i="188"/>
  <c r="K239" i="188"/>
  <c r="J239" i="188"/>
  <c r="I239" i="188"/>
  <c r="H239" i="188"/>
  <c r="L238" i="188"/>
  <c r="K238" i="188"/>
  <c r="J238" i="188"/>
  <c r="I238" i="188"/>
  <c r="H238" i="188"/>
  <c r="L237" i="188"/>
  <c r="K237" i="188"/>
  <c r="J237" i="188"/>
  <c r="I237" i="188"/>
  <c r="H237" i="188"/>
  <c r="L236" i="188"/>
  <c r="K236" i="188"/>
  <c r="J236" i="188"/>
  <c r="I236" i="188"/>
  <c r="H236" i="188"/>
  <c r="L235" i="188"/>
  <c r="K235" i="188"/>
  <c r="J235" i="188"/>
  <c r="I235" i="188"/>
  <c r="H235" i="188"/>
  <c r="L234" i="188"/>
  <c r="K234" i="188"/>
  <c r="J234" i="188"/>
  <c r="I234" i="188"/>
  <c r="H234" i="188"/>
  <c r="L233" i="188"/>
  <c r="K233" i="188"/>
  <c r="J233" i="188"/>
  <c r="I233" i="188"/>
  <c r="H233" i="188"/>
  <c r="L232" i="188"/>
  <c r="K232" i="188"/>
  <c r="J232" i="188"/>
  <c r="I232" i="188"/>
  <c r="H232" i="188"/>
  <c r="L231" i="188"/>
  <c r="K231" i="188"/>
  <c r="J231" i="188"/>
  <c r="I231" i="188"/>
  <c r="H231" i="188"/>
  <c r="L230" i="188"/>
  <c r="K230" i="188"/>
  <c r="J230" i="188"/>
  <c r="I230" i="188"/>
  <c r="H230" i="188"/>
  <c r="H258" i="188" s="1"/>
  <c r="L229" i="188"/>
  <c r="K229" i="188"/>
  <c r="J229" i="188"/>
  <c r="I229" i="188"/>
  <c r="H229" i="188"/>
  <c r="L228" i="188"/>
  <c r="K228" i="188"/>
  <c r="J228" i="188"/>
  <c r="I228" i="188"/>
  <c r="H228" i="188"/>
  <c r="L227" i="188"/>
  <c r="K227" i="188"/>
  <c r="J227" i="188"/>
  <c r="I227" i="188"/>
  <c r="H227" i="188"/>
  <c r="G222" i="188"/>
  <c r="F222" i="188"/>
  <c r="L221" i="188"/>
  <c r="K221" i="188"/>
  <c r="J221" i="188"/>
  <c r="I221" i="188"/>
  <c r="H221" i="188"/>
  <c r="L220" i="188"/>
  <c r="K220" i="188"/>
  <c r="J220" i="188"/>
  <c r="I220" i="188"/>
  <c r="H220" i="188"/>
  <c r="L219" i="188"/>
  <c r="K219" i="188"/>
  <c r="J219" i="188"/>
  <c r="I219" i="188"/>
  <c r="H219" i="188"/>
  <c r="L218" i="188"/>
  <c r="K218" i="188"/>
  <c r="J218" i="188"/>
  <c r="I218" i="188"/>
  <c r="H218" i="188"/>
  <c r="L217" i="188"/>
  <c r="K217" i="188"/>
  <c r="J217" i="188"/>
  <c r="I217" i="188"/>
  <c r="H217" i="188"/>
  <c r="L216" i="188"/>
  <c r="K216" i="188"/>
  <c r="J216" i="188"/>
  <c r="I216" i="188"/>
  <c r="H216" i="188"/>
  <c r="L215" i="188"/>
  <c r="K215" i="188"/>
  <c r="J215" i="188"/>
  <c r="I215" i="188"/>
  <c r="H215" i="188"/>
  <c r="L214" i="188"/>
  <c r="K214" i="188"/>
  <c r="J214" i="188"/>
  <c r="I214" i="188"/>
  <c r="H214" i="188"/>
  <c r="L213" i="188"/>
  <c r="K213" i="188"/>
  <c r="J213" i="188"/>
  <c r="I213" i="188"/>
  <c r="H213" i="188"/>
  <c r="L212" i="188"/>
  <c r="K212" i="188"/>
  <c r="J212" i="188"/>
  <c r="I212" i="188"/>
  <c r="H212" i="188"/>
  <c r="L211" i="188"/>
  <c r="K211" i="188"/>
  <c r="J211" i="188"/>
  <c r="I211" i="188"/>
  <c r="H211" i="188"/>
  <c r="L210" i="188"/>
  <c r="K210" i="188"/>
  <c r="J210" i="188"/>
  <c r="I210" i="188"/>
  <c r="H210" i="188"/>
  <c r="L209" i="188"/>
  <c r="K209" i="188"/>
  <c r="J209" i="188"/>
  <c r="I209" i="188"/>
  <c r="H209" i="188"/>
  <c r="L208" i="188"/>
  <c r="K208" i="188"/>
  <c r="J208" i="188"/>
  <c r="I208" i="188"/>
  <c r="H208" i="188"/>
  <c r="L207" i="188"/>
  <c r="K207" i="188"/>
  <c r="J207" i="188"/>
  <c r="I207" i="188"/>
  <c r="H207" i="188"/>
  <c r="L206" i="188"/>
  <c r="K206" i="188"/>
  <c r="J206" i="188"/>
  <c r="I206" i="188"/>
  <c r="H206" i="188"/>
  <c r="L205" i="188"/>
  <c r="K205" i="188"/>
  <c r="J205" i="188"/>
  <c r="I205" i="188"/>
  <c r="H205" i="188"/>
  <c r="L204" i="188"/>
  <c r="K204" i="188"/>
  <c r="J204" i="188"/>
  <c r="I204" i="188"/>
  <c r="H204" i="188"/>
  <c r="L203" i="188"/>
  <c r="K203" i="188"/>
  <c r="J203" i="188"/>
  <c r="I203" i="188"/>
  <c r="H203" i="188"/>
  <c r="L202" i="188"/>
  <c r="K202" i="188"/>
  <c r="J202" i="188"/>
  <c r="I202" i="188"/>
  <c r="H202" i="188"/>
  <c r="L201" i="188"/>
  <c r="K201" i="188"/>
  <c r="J201" i="188"/>
  <c r="I201" i="188"/>
  <c r="H201" i="188"/>
  <c r="L200" i="188"/>
  <c r="K200" i="188"/>
  <c r="J200" i="188"/>
  <c r="I200" i="188"/>
  <c r="H200" i="188"/>
  <c r="L199" i="188"/>
  <c r="K199" i="188"/>
  <c r="J199" i="188"/>
  <c r="I199" i="188"/>
  <c r="H199" i="188"/>
  <c r="L198" i="188"/>
  <c r="K198" i="188"/>
  <c r="J198" i="188"/>
  <c r="I198" i="188"/>
  <c r="H198" i="188"/>
  <c r="L197" i="188"/>
  <c r="K197" i="188"/>
  <c r="J197" i="188"/>
  <c r="I197" i="188"/>
  <c r="H197" i="188"/>
  <c r="L196" i="188"/>
  <c r="K196" i="188"/>
  <c r="J196" i="188"/>
  <c r="I196" i="188"/>
  <c r="H196" i="188"/>
  <c r="L195" i="188"/>
  <c r="K195" i="188"/>
  <c r="J195" i="188"/>
  <c r="I195" i="188"/>
  <c r="H195" i="188"/>
  <c r="L194" i="188"/>
  <c r="K194" i="188"/>
  <c r="J194" i="188"/>
  <c r="I194" i="188"/>
  <c r="H194" i="188"/>
  <c r="L193" i="188"/>
  <c r="K193" i="188"/>
  <c r="J193" i="188"/>
  <c r="I193" i="188"/>
  <c r="H193" i="188"/>
  <c r="L192" i="188"/>
  <c r="K192" i="188"/>
  <c r="J192" i="188"/>
  <c r="I192" i="188"/>
  <c r="H192" i="188"/>
  <c r="L191" i="188"/>
  <c r="K191" i="188"/>
  <c r="J191" i="188"/>
  <c r="I191" i="188"/>
  <c r="H191" i="188"/>
  <c r="L186" i="188"/>
  <c r="J186" i="188"/>
  <c r="G186" i="188"/>
  <c r="F186" i="188"/>
  <c r="L185" i="188"/>
  <c r="K185" i="188"/>
  <c r="J185" i="188"/>
  <c r="I185" i="188"/>
  <c r="H185" i="188"/>
  <c r="L184" i="188"/>
  <c r="K184" i="188"/>
  <c r="J184" i="188"/>
  <c r="I184" i="188"/>
  <c r="H184" i="188"/>
  <c r="L183" i="188"/>
  <c r="K183" i="188"/>
  <c r="J183" i="188"/>
  <c r="I183" i="188"/>
  <c r="H183" i="188"/>
  <c r="L182" i="188"/>
  <c r="K182" i="188"/>
  <c r="J182" i="188"/>
  <c r="I182" i="188"/>
  <c r="H182" i="188"/>
  <c r="L181" i="188"/>
  <c r="K181" i="188"/>
  <c r="J181" i="188"/>
  <c r="I181" i="188"/>
  <c r="H181" i="188"/>
  <c r="L180" i="188"/>
  <c r="K180" i="188"/>
  <c r="J180" i="188"/>
  <c r="I180" i="188"/>
  <c r="H180" i="188"/>
  <c r="L179" i="188"/>
  <c r="K179" i="188"/>
  <c r="J179" i="188"/>
  <c r="I179" i="188"/>
  <c r="H179" i="188"/>
  <c r="L178" i="188"/>
  <c r="K178" i="188"/>
  <c r="J178" i="188"/>
  <c r="I178" i="188"/>
  <c r="H178" i="188"/>
  <c r="L177" i="188"/>
  <c r="K177" i="188"/>
  <c r="J177" i="188"/>
  <c r="I177" i="188"/>
  <c r="H177" i="188"/>
  <c r="L176" i="188"/>
  <c r="K176" i="188"/>
  <c r="J176" i="188"/>
  <c r="I176" i="188"/>
  <c r="H176" i="188"/>
  <c r="L175" i="188"/>
  <c r="K175" i="188"/>
  <c r="J175" i="188"/>
  <c r="I175" i="188"/>
  <c r="H175" i="188"/>
  <c r="L174" i="188"/>
  <c r="K174" i="188"/>
  <c r="J174" i="188"/>
  <c r="I174" i="188"/>
  <c r="H174" i="188"/>
  <c r="L173" i="188"/>
  <c r="K173" i="188"/>
  <c r="J173" i="188"/>
  <c r="I173" i="188"/>
  <c r="H173" i="188"/>
  <c r="L172" i="188"/>
  <c r="K172" i="188"/>
  <c r="J172" i="188"/>
  <c r="I172" i="188"/>
  <c r="H172" i="188"/>
  <c r="L171" i="188"/>
  <c r="K171" i="188"/>
  <c r="J171" i="188"/>
  <c r="I171" i="188"/>
  <c r="H171" i="188"/>
  <c r="L170" i="188"/>
  <c r="K170" i="188"/>
  <c r="J170" i="188"/>
  <c r="I170" i="188"/>
  <c r="H170" i="188"/>
  <c r="L169" i="188"/>
  <c r="K169" i="188"/>
  <c r="J169" i="188"/>
  <c r="I169" i="188"/>
  <c r="H169" i="188"/>
  <c r="L168" i="188"/>
  <c r="K168" i="188"/>
  <c r="J168" i="188"/>
  <c r="I168" i="188"/>
  <c r="H168" i="188"/>
  <c r="L167" i="188"/>
  <c r="K167" i="188"/>
  <c r="J167" i="188"/>
  <c r="I167" i="188"/>
  <c r="H167" i="188"/>
  <c r="L166" i="188"/>
  <c r="K166" i="188"/>
  <c r="J166" i="188"/>
  <c r="I166" i="188"/>
  <c r="H166" i="188"/>
  <c r="L165" i="188"/>
  <c r="K165" i="188"/>
  <c r="J165" i="188"/>
  <c r="I165" i="188"/>
  <c r="H165" i="188"/>
  <c r="L164" i="188"/>
  <c r="K164" i="188"/>
  <c r="J164" i="188"/>
  <c r="I164" i="188"/>
  <c r="H164" i="188"/>
  <c r="L163" i="188"/>
  <c r="K163" i="188"/>
  <c r="J163" i="188"/>
  <c r="I163" i="188"/>
  <c r="H163" i="188"/>
  <c r="L162" i="188"/>
  <c r="K162" i="188"/>
  <c r="J162" i="188"/>
  <c r="I162" i="188"/>
  <c r="H162" i="188"/>
  <c r="L161" i="188"/>
  <c r="K161" i="188"/>
  <c r="J161" i="188"/>
  <c r="I161" i="188"/>
  <c r="H161" i="188"/>
  <c r="L160" i="188"/>
  <c r="K160" i="188"/>
  <c r="J160" i="188"/>
  <c r="I160" i="188"/>
  <c r="H160" i="188"/>
  <c r="L159" i="188"/>
  <c r="K159" i="188"/>
  <c r="J159" i="188"/>
  <c r="I159" i="188"/>
  <c r="H159" i="188"/>
  <c r="L158" i="188"/>
  <c r="K158" i="188"/>
  <c r="J158" i="188"/>
  <c r="I158" i="188"/>
  <c r="H158" i="188"/>
  <c r="L157" i="188"/>
  <c r="K157" i="188"/>
  <c r="J157" i="188"/>
  <c r="I157" i="188"/>
  <c r="H157" i="188"/>
  <c r="L156" i="188"/>
  <c r="K156" i="188"/>
  <c r="J156" i="188"/>
  <c r="I156" i="188"/>
  <c r="H156" i="188"/>
  <c r="L155" i="188"/>
  <c r="K155" i="188"/>
  <c r="J155" i="188"/>
  <c r="I155" i="188"/>
  <c r="H155" i="188"/>
  <c r="G150" i="188"/>
  <c r="F150" i="188"/>
  <c r="L149" i="188"/>
  <c r="K149" i="188"/>
  <c r="J149" i="188"/>
  <c r="I149" i="188"/>
  <c r="H149" i="188"/>
  <c r="L148" i="188"/>
  <c r="K148" i="188"/>
  <c r="J148" i="188"/>
  <c r="I148" i="188"/>
  <c r="H148" i="188"/>
  <c r="L147" i="188"/>
  <c r="K147" i="188"/>
  <c r="J147" i="188"/>
  <c r="I147" i="188"/>
  <c r="H147" i="188"/>
  <c r="L146" i="188"/>
  <c r="K146" i="188"/>
  <c r="J146" i="188"/>
  <c r="I146" i="188"/>
  <c r="H146" i="188"/>
  <c r="L145" i="188"/>
  <c r="K145" i="188"/>
  <c r="J145" i="188"/>
  <c r="I145" i="188"/>
  <c r="H145" i="188"/>
  <c r="L144" i="188"/>
  <c r="K144" i="188"/>
  <c r="J144" i="188"/>
  <c r="I144" i="188"/>
  <c r="H144" i="188"/>
  <c r="L143" i="188"/>
  <c r="K143" i="188"/>
  <c r="J143" i="188"/>
  <c r="I143" i="188"/>
  <c r="H143" i="188"/>
  <c r="L142" i="188"/>
  <c r="K142" i="188"/>
  <c r="J142" i="188"/>
  <c r="I142" i="188"/>
  <c r="H142" i="188"/>
  <c r="L141" i="188"/>
  <c r="K141" i="188"/>
  <c r="J141" i="188"/>
  <c r="I141" i="188"/>
  <c r="H141" i="188"/>
  <c r="L140" i="188"/>
  <c r="K140" i="188"/>
  <c r="J140" i="188"/>
  <c r="I140" i="188"/>
  <c r="H140" i="188"/>
  <c r="L139" i="188"/>
  <c r="K139" i="188"/>
  <c r="J139" i="188"/>
  <c r="I139" i="188"/>
  <c r="H139" i="188"/>
  <c r="L138" i="188"/>
  <c r="K138" i="188"/>
  <c r="J138" i="188"/>
  <c r="I138" i="188"/>
  <c r="H138" i="188"/>
  <c r="L137" i="188"/>
  <c r="K137" i="188"/>
  <c r="J137" i="188"/>
  <c r="I137" i="188"/>
  <c r="H137" i="188"/>
  <c r="L136" i="188"/>
  <c r="K136" i="188"/>
  <c r="J136" i="188"/>
  <c r="I136" i="188"/>
  <c r="H136" i="188"/>
  <c r="L135" i="188"/>
  <c r="K135" i="188"/>
  <c r="J135" i="188"/>
  <c r="I135" i="188"/>
  <c r="H135" i="188"/>
  <c r="L134" i="188"/>
  <c r="K134" i="188"/>
  <c r="J134" i="188"/>
  <c r="I134" i="188"/>
  <c r="H134" i="188"/>
  <c r="L133" i="188"/>
  <c r="K133" i="188"/>
  <c r="J133" i="188"/>
  <c r="I133" i="188"/>
  <c r="H133" i="188"/>
  <c r="L132" i="188"/>
  <c r="K132" i="188"/>
  <c r="J132" i="188"/>
  <c r="J150" i="188" s="1"/>
  <c r="I132" i="188"/>
  <c r="H132" i="188"/>
  <c r="L131" i="188"/>
  <c r="K131" i="188"/>
  <c r="J131" i="188"/>
  <c r="I131" i="188"/>
  <c r="H131" i="188"/>
  <c r="L130" i="188"/>
  <c r="K130" i="188"/>
  <c r="J130" i="188"/>
  <c r="I130" i="188"/>
  <c r="H130" i="188"/>
  <c r="L129" i="188"/>
  <c r="K129" i="188"/>
  <c r="J129" i="188"/>
  <c r="I129" i="188"/>
  <c r="H129" i="188"/>
  <c r="L128" i="188"/>
  <c r="K128" i="188"/>
  <c r="J128" i="188"/>
  <c r="I128" i="188"/>
  <c r="H128" i="188"/>
  <c r="L127" i="188"/>
  <c r="K127" i="188"/>
  <c r="J127" i="188"/>
  <c r="I127" i="188"/>
  <c r="H127" i="188"/>
  <c r="L126" i="188"/>
  <c r="K126" i="188"/>
  <c r="J126" i="188"/>
  <c r="I126" i="188"/>
  <c r="H126" i="188"/>
  <c r="L125" i="188"/>
  <c r="K125" i="188"/>
  <c r="J125" i="188"/>
  <c r="I125" i="188"/>
  <c r="H125" i="188"/>
  <c r="L124" i="188"/>
  <c r="K124" i="188"/>
  <c r="J124" i="188"/>
  <c r="I124" i="188"/>
  <c r="H124" i="188"/>
  <c r="L123" i="188"/>
  <c r="K123" i="188"/>
  <c r="J123" i="188"/>
  <c r="I123" i="188"/>
  <c r="H123" i="188"/>
  <c r="L122" i="188"/>
  <c r="K122" i="188"/>
  <c r="J122" i="188"/>
  <c r="I122" i="188"/>
  <c r="H122" i="188"/>
  <c r="L121" i="188"/>
  <c r="K121" i="188"/>
  <c r="J121" i="188"/>
  <c r="I121" i="188"/>
  <c r="H121" i="188"/>
  <c r="L120" i="188"/>
  <c r="K120" i="188"/>
  <c r="J120" i="188"/>
  <c r="I120" i="188"/>
  <c r="H120" i="188"/>
  <c r="L119" i="188"/>
  <c r="K119" i="188"/>
  <c r="J119" i="188"/>
  <c r="I119" i="188"/>
  <c r="H119" i="188"/>
  <c r="G114" i="188"/>
  <c r="F114" i="188"/>
  <c r="L113" i="188"/>
  <c r="K113" i="188"/>
  <c r="J113" i="188"/>
  <c r="I113" i="188"/>
  <c r="H113" i="188"/>
  <c r="L112" i="188"/>
  <c r="K112" i="188"/>
  <c r="J112" i="188"/>
  <c r="I112" i="188"/>
  <c r="H112" i="188"/>
  <c r="L111" i="188"/>
  <c r="K111" i="188"/>
  <c r="J111" i="188"/>
  <c r="I111" i="188"/>
  <c r="H111" i="188"/>
  <c r="L110" i="188"/>
  <c r="K110" i="188"/>
  <c r="J110" i="188"/>
  <c r="I110" i="188"/>
  <c r="H110" i="188"/>
  <c r="L109" i="188"/>
  <c r="K109" i="188"/>
  <c r="J109" i="188"/>
  <c r="I109" i="188"/>
  <c r="H109" i="188"/>
  <c r="L108" i="188"/>
  <c r="K108" i="188"/>
  <c r="J108" i="188"/>
  <c r="I108" i="188"/>
  <c r="H108" i="188"/>
  <c r="L107" i="188"/>
  <c r="K107" i="188"/>
  <c r="J107" i="188"/>
  <c r="I107" i="188"/>
  <c r="H107" i="188"/>
  <c r="L106" i="188"/>
  <c r="K106" i="188"/>
  <c r="J106" i="188"/>
  <c r="I106" i="188"/>
  <c r="H106" i="188"/>
  <c r="L105" i="188"/>
  <c r="K105" i="188"/>
  <c r="J105" i="188"/>
  <c r="I105" i="188"/>
  <c r="H105" i="188"/>
  <c r="L104" i="188"/>
  <c r="K104" i="188"/>
  <c r="J104" i="188"/>
  <c r="I104" i="188"/>
  <c r="H104" i="188"/>
  <c r="L103" i="188"/>
  <c r="K103" i="188"/>
  <c r="J103" i="188"/>
  <c r="I103" i="188"/>
  <c r="H103" i="188"/>
  <c r="L102" i="188"/>
  <c r="K102" i="188"/>
  <c r="J102" i="188"/>
  <c r="I102" i="188"/>
  <c r="H102" i="188"/>
  <c r="L101" i="188"/>
  <c r="K101" i="188"/>
  <c r="J101" i="188"/>
  <c r="I101" i="188"/>
  <c r="H101" i="188"/>
  <c r="L100" i="188"/>
  <c r="K100" i="188"/>
  <c r="J100" i="188"/>
  <c r="I100" i="188"/>
  <c r="H100" i="188"/>
  <c r="L99" i="188"/>
  <c r="K99" i="188"/>
  <c r="J99" i="188"/>
  <c r="I99" i="188"/>
  <c r="H99" i="188"/>
  <c r="L98" i="188"/>
  <c r="K98" i="188"/>
  <c r="J98" i="188"/>
  <c r="I98" i="188"/>
  <c r="H98" i="188"/>
  <c r="L97" i="188"/>
  <c r="K97" i="188"/>
  <c r="J97" i="188"/>
  <c r="I97" i="188"/>
  <c r="H97" i="188"/>
  <c r="L96" i="188"/>
  <c r="K96" i="188"/>
  <c r="J96" i="188"/>
  <c r="I96" i="188"/>
  <c r="H96" i="188"/>
  <c r="L95" i="188"/>
  <c r="K95" i="188"/>
  <c r="J95" i="188"/>
  <c r="I95" i="188"/>
  <c r="H95" i="188"/>
  <c r="L94" i="188"/>
  <c r="K94" i="188"/>
  <c r="J94" i="188"/>
  <c r="I94" i="188"/>
  <c r="H94" i="188"/>
  <c r="L93" i="188"/>
  <c r="K93" i="188"/>
  <c r="J93" i="188"/>
  <c r="I93" i="188"/>
  <c r="H93" i="188"/>
  <c r="L92" i="188"/>
  <c r="K92" i="188"/>
  <c r="J92" i="188"/>
  <c r="I92" i="188"/>
  <c r="H92" i="188"/>
  <c r="L91" i="188"/>
  <c r="K91" i="188"/>
  <c r="J91" i="188"/>
  <c r="I91" i="188"/>
  <c r="H91" i="188"/>
  <c r="L90" i="188"/>
  <c r="K90" i="188"/>
  <c r="J90" i="188"/>
  <c r="I90" i="188"/>
  <c r="H90" i="188"/>
  <c r="L89" i="188"/>
  <c r="K89" i="188"/>
  <c r="J89" i="188"/>
  <c r="I89" i="188"/>
  <c r="H89" i="188"/>
  <c r="L88" i="188"/>
  <c r="K88" i="188"/>
  <c r="J88" i="188"/>
  <c r="I88" i="188"/>
  <c r="H88" i="188"/>
  <c r="L87" i="188"/>
  <c r="K87" i="188"/>
  <c r="J87" i="188"/>
  <c r="I87" i="188"/>
  <c r="H87" i="188"/>
  <c r="L86" i="188"/>
  <c r="K86" i="188"/>
  <c r="J86" i="188"/>
  <c r="I86" i="188"/>
  <c r="H86" i="188"/>
  <c r="L85" i="188"/>
  <c r="K85" i="188"/>
  <c r="J85" i="188"/>
  <c r="I85" i="188"/>
  <c r="H85" i="188"/>
  <c r="L84" i="188"/>
  <c r="K84" i="188"/>
  <c r="J84" i="188"/>
  <c r="I84" i="188"/>
  <c r="H84" i="188"/>
  <c r="L83" i="188"/>
  <c r="K83" i="188"/>
  <c r="J83" i="188"/>
  <c r="I83" i="188"/>
  <c r="H83" i="188"/>
  <c r="H114" i="188" s="1"/>
  <c r="L78" i="188"/>
  <c r="G78" i="188"/>
  <c r="F78" i="188"/>
  <c r="L77" i="188"/>
  <c r="K77" i="188"/>
  <c r="J77" i="188"/>
  <c r="I77" i="188"/>
  <c r="H77" i="188"/>
  <c r="L76" i="188"/>
  <c r="K76" i="188"/>
  <c r="J76" i="188"/>
  <c r="I76" i="188"/>
  <c r="H76" i="188"/>
  <c r="L75" i="188"/>
  <c r="K75" i="188"/>
  <c r="J75" i="188"/>
  <c r="I75" i="188"/>
  <c r="H75" i="188"/>
  <c r="L74" i="188"/>
  <c r="K74" i="188"/>
  <c r="J74" i="188"/>
  <c r="I74" i="188"/>
  <c r="H74" i="188"/>
  <c r="L73" i="188"/>
  <c r="K73" i="188"/>
  <c r="J73" i="188"/>
  <c r="I73" i="188"/>
  <c r="H73" i="188"/>
  <c r="L72" i="188"/>
  <c r="K72" i="188"/>
  <c r="J72" i="188"/>
  <c r="I72" i="188"/>
  <c r="H72" i="188"/>
  <c r="L71" i="188"/>
  <c r="K71" i="188"/>
  <c r="J71" i="188"/>
  <c r="I71" i="188"/>
  <c r="H71" i="188"/>
  <c r="L70" i="188"/>
  <c r="K70" i="188"/>
  <c r="J70" i="188"/>
  <c r="I70" i="188"/>
  <c r="H70" i="188"/>
  <c r="L69" i="188"/>
  <c r="K69" i="188"/>
  <c r="J69" i="188"/>
  <c r="I69" i="188"/>
  <c r="H69" i="188"/>
  <c r="L68" i="188"/>
  <c r="K68" i="188"/>
  <c r="J68" i="188"/>
  <c r="I68" i="188"/>
  <c r="H68" i="188"/>
  <c r="L67" i="188"/>
  <c r="K67" i="188"/>
  <c r="J67" i="188"/>
  <c r="I67" i="188"/>
  <c r="H67" i="188"/>
  <c r="L66" i="188"/>
  <c r="K66" i="188"/>
  <c r="J66" i="188"/>
  <c r="I66" i="188"/>
  <c r="H66" i="188"/>
  <c r="L65" i="188"/>
  <c r="K65" i="188"/>
  <c r="J65" i="188"/>
  <c r="I65" i="188"/>
  <c r="H65" i="188"/>
  <c r="L64" i="188"/>
  <c r="K64" i="188"/>
  <c r="J64" i="188"/>
  <c r="I64" i="188"/>
  <c r="H64" i="188"/>
  <c r="L63" i="188"/>
  <c r="K63" i="188"/>
  <c r="J63" i="188"/>
  <c r="I63" i="188"/>
  <c r="H63" i="188"/>
  <c r="L62" i="188"/>
  <c r="K62" i="188"/>
  <c r="J62" i="188"/>
  <c r="I62" i="188"/>
  <c r="H62" i="188"/>
  <c r="L61" i="188"/>
  <c r="K61" i="188"/>
  <c r="J61" i="188"/>
  <c r="I61" i="188"/>
  <c r="H61" i="188"/>
  <c r="L60" i="188"/>
  <c r="K60" i="188"/>
  <c r="J60" i="188"/>
  <c r="I60" i="188"/>
  <c r="H60" i="188"/>
  <c r="L59" i="188"/>
  <c r="K59" i="188"/>
  <c r="J59" i="188"/>
  <c r="I59" i="188"/>
  <c r="H59" i="188"/>
  <c r="L58" i="188"/>
  <c r="K58" i="188"/>
  <c r="J58" i="188"/>
  <c r="I58" i="188"/>
  <c r="H58" i="188"/>
  <c r="L57" i="188"/>
  <c r="K57" i="188"/>
  <c r="J57" i="188"/>
  <c r="I57" i="188"/>
  <c r="H57" i="188"/>
  <c r="L56" i="188"/>
  <c r="K56" i="188"/>
  <c r="J56" i="188"/>
  <c r="I56" i="188"/>
  <c r="H56" i="188"/>
  <c r="L55" i="188"/>
  <c r="K55" i="188"/>
  <c r="J55" i="188"/>
  <c r="I55" i="188"/>
  <c r="H55" i="188"/>
  <c r="L54" i="188"/>
  <c r="K54" i="188"/>
  <c r="J54" i="188"/>
  <c r="I54" i="188"/>
  <c r="H54" i="188"/>
  <c r="L53" i="188"/>
  <c r="K53" i="188"/>
  <c r="J53" i="188"/>
  <c r="I53" i="188"/>
  <c r="H53" i="188"/>
  <c r="L52" i="188"/>
  <c r="K52" i="188"/>
  <c r="J52" i="188"/>
  <c r="I52" i="188"/>
  <c r="H52" i="188"/>
  <c r="L51" i="188"/>
  <c r="K51" i="188"/>
  <c r="J51" i="188"/>
  <c r="I51" i="188"/>
  <c r="H51" i="188"/>
  <c r="L50" i="188"/>
  <c r="K50" i="188"/>
  <c r="J50" i="188"/>
  <c r="I50" i="188"/>
  <c r="H50" i="188"/>
  <c r="L49" i="188"/>
  <c r="K49" i="188"/>
  <c r="J49" i="188"/>
  <c r="I49" i="188"/>
  <c r="H49" i="188"/>
  <c r="L48" i="188"/>
  <c r="K48" i="188"/>
  <c r="J48" i="188"/>
  <c r="I48" i="188"/>
  <c r="H48" i="188"/>
  <c r="L47" i="188"/>
  <c r="K47" i="188"/>
  <c r="J47" i="188"/>
  <c r="I47" i="188"/>
  <c r="H47" i="188"/>
  <c r="G42" i="188"/>
  <c r="F42" i="188"/>
  <c r="L41" i="188"/>
  <c r="K41" i="188"/>
  <c r="J41" i="188"/>
  <c r="I41" i="188"/>
  <c r="H41" i="188"/>
  <c r="L40" i="188"/>
  <c r="K40" i="188"/>
  <c r="J40" i="188"/>
  <c r="I40" i="188"/>
  <c r="H40" i="188"/>
  <c r="L39" i="188"/>
  <c r="K39" i="188"/>
  <c r="J39" i="188"/>
  <c r="I39" i="188"/>
  <c r="H39" i="188"/>
  <c r="L38" i="188"/>
  <c r="K38" i="188"/>
  <c r="J38" i="188"/>
  <c r="I38" i="188"/>
  <c r="H38" i="188"/>
  <c r="L37" i="188"/>
  <c r="K37" i="188"/>
  <c r="J37" i="188"/>
  <c r="I37" i="188"/>
  <c r="H37" i="188"/>
  <c r="L36" i="188"/>
  <c r="K36" i="188"/>
  <c r="J36" i="188"/>
  <c r="I36" i="188"/>
  <c r="H36" i="188"/>
  <c r="L35" i="188"/>
  <c r="K35" i="188"/>
  <c r="J35" i="188"/>
  <c r="I35" i="188"/>
  <c r="H35" i="188"/>
  <c r="L34" i="188"/>
  <c r="K34" i="188"/>
  <c r="J34" i="188"/>
  <c r="I34" i="188"/>
  <c r="H34" i="188"/>
  <c r="L33" i="188"/>
  <c r="K33" i="188"/>
  <c r="J33" i="188"/>
  <c r="I33" i="188"/>
  <c r="H33" i="188"/>
  <c r="L32" i="188"/>
  <c r="K32" i="188"/>
  <c r="J32" i="188"/>
  <c r="I32" i="188"/>
  <c r="H32" i="188"/>
  <c r="L31" i="188"/>
  <c r="K31" i="188"/>
  <c r="J31" i="188"/>
  <c r="I31" i="188"/>
  <c r="H31" i="188"/>
  <c r="L30" i="188"/>
  <c r="K30" i="188"/>
  <c r="J30" i="188"/>
  <c r="I30" i="188"/>
  <c r="H30" i="188"/>
  <c r="L29" i="188"/>
  <c r="K29" i="188"/>
  <c r="J29" i="188"/>
  <c r="I29" i="188"/>
  <c r="H29" i="188"/>
  <c r="L28" i="188"/>
  <c r="K28" i="188"/>
  <c r="J28" i="188"/>
  <c r="I28" i="188"/>
  <c r="H28" i="188"/>
  <c r="L27" i="188"/>
  <c r="K27" i="188"/>
  <c r="J27" i="188"/>
  <c r="I27" i="188"/>
  <c r="H27" i="188"/>
  <c r="L26" i="188"/>
  <c r="K26" i="188"/>
  <c r="J26" i="188"/>
  <c r="I26" i="188"/>
  <c r="H26" i="188"/>
  <c r="L25" i="188"/>
  <c r="K25" i="188"/>
  <c r="J25" i="188"/>
  <c r="I25" i="188"/>
  <c r="H25" i="188"/>
  <c r="L24" i="188"/>
  <c r="K24" i="188"/>
  <c r="J24" i="188"/>
  <c r="I24" i="188"/>
  <c r="H24" i="188"/>
  <c r="L23" i="188"/>
  <c r="K23" i="188"/>
  <c r="J23" i="188"/>
  <c r="I23" i="188"/>
  <c r="H23" i="188"/>
  <c r="L22" i="188"/>
  <c r="K22" i="188"/>
  <c r="J22" i="188"/>
  <c r="I22" i="188"/>
  <c r="H22" i="188"/>
  <c r="L21" i="188"/>
  <c r="K21" i="188"/>
  <c r="J21" i="188"/>
  <c r="I21" i="188"/>
  <c r="H21" i="188"/>
  <c r="L20" i="188"/>
  <c r="K20" i="188"/>
  <c r="J20" i="188"/>
  <c r="I20" i="188"/>
  <c r="H20" i="188"/>
  <c r="L19" i="188"/>
  <c r="K19" i="188"/>
  <c r="J19" i="188"/>
  <c r="I19" i="188"/>
  <c r="H19" i="188"/>
  <c r="L18" i="188"/>
  <c r="K18" i="188"/>
  <c r="J18" i="188"/>
  <c r="I18" i="188"/>
  <c r="H18" i="188"/>
  <c r="L17" i="188"/>
  <c r="K17" i="188"/>
  <c r="J17" i="188"/>
  <c r="I17" i="188"/>
  <c r="H17" i="188"/>
  <c r="L16" i="188"/>
  <c r="L42" i="188" s="1"/>
  <c r="K16" i="188"/>
  <c r="J16" i="188"/>
  <c r="I16" i="188"/>
  <c r="H16" i="188"/>
  <c r="L15" i="188"/>
  <c r="K15" i="188"/>
  <c r="J15" i="188"/>
  <c r="I15" i="188"/>
  <c r="H15" i="188"/>
  <c r="L14" i="188"/>
  <c r="K14" i="188"/>
  <c r="J14" i="188"/>
  <c r="I14" i="188"/>
  <c r="H14" i="188"/>
  <c r="L13" i="188"/>
  <c r="K13" i="188"/>
  <c r="J13" i="188"/>
  <c r="I13" i="188"/>
  <c r="H13" i="188"/>
  <c r="L12" i="188"/>
  <c r="K12" i="188"/>
  <c r="J12" i="188"/>
  <c r="I12" i="188"/>
  <c r="H12" i="188"/>
  <c r="H42" i="188" s="1"/>
  <c r="L11" i="188"/>
  <c r="K11" i="188"/>
  <c r="J11" i="188"/>
  <c r="I11" i="188"/>
  <c r="I42" i="188" s="1"/>
  <c r="H11" i="188"/>
  <c r="B4" i="188"/>
  <c r="U2" i="188" a="1"/>
  <c r="U2" i="188" s="1"/>
  <c r="R2" i="188"/>
  <c r="U1" i="188" a="1"/>
  <c r="U1" i="188" s="1"/>
  <c r="J294" i="187"/>
  <c r="G294" i="187"/>
  <c r="F294" i="187"/>
  <c r="L293" i="187"/>
  <c r="K293" i="187"/>
  <c r="J293" i="187"/>
  <c r="I293" i="187"/>
  <c r="H293" i="187"/>
  <c r="L292" i="187"/>
  <c r="K292" i="187"/>
  <c r="J292" i="187"/>
  <c r="I292" i="187"/>
  <c r="H292" i="187"/>
  <c r="L291" i="187"/>
  <c r="K291" i="187"/>
  <c r="J291" i="187"/>
  <c r="I291" i="187"/>
  <c r="H291" i="187"/>
  <c r="L290" i="187"/>
  <c r="K290" i="187"/>
  <c r="J290" i="187"/>
  <c r="I290" i="187"/>
  <c r="H290" i="187"/>
  <c r="L289" i="187"/>
  <c r="K289" i="187"/>
  <c r="J289" i="187"/>
  <c r="I289" i="187"/>
  <c r="H289" i="187"/>
  <c r="L288" i="187"/>
  <c r="K288" i="187"/>
  <c r="J288" i="187"/>
  <c r="I288" i="187"/>
  <c r="H288" i="187"/>
  <c r="L287" i="187"/>
  <c r="K287" i="187"/>
  <c r="J287" i="187"/>
  <c r="I287" i="187"/>
  <c r="H287" i="187"/>
  <c r="L286" i="187"/>
  <c r="K286" i="187"/>
  <c r="J286" i="187"/>
  <c r="I286" i="187"/>
  <c r="H286" i="187"/>
  <c r="L285" i="187"/>
  <c r="K285" i="187"/>
  <c r="J285" i="187"/>
  <c r="I285" i="187"/>
  <c r="H285" i="187"/>
  <c r="L284" i="187"/>
  <c r="K284" i="187"/>
  <c r="J284" i="187"/>
  <c r="I284" i="187"/>
  <c r="H284" i="187"/>
  <c r="L283" i="187"/>
  <c r="K283" i="187"/>
  <c r="J283" i="187"/>
  <c r="I283" i="187"/>
  <c r="H283" i="187"/>
  <c r="L282" i="187"/>
  <c r="K282" i="187"/>
  <c r="J282" i="187"/>
  <c r="I282" i="187"/>
  <c r="H282" i="187"/>
  <c r="L281" i="187"/>
  <c r="K281" i="187"/>
  <c r="J281" i="187"/>
  <c r="I281" i="187"/>
  <c r="H281" i="187"/>
  <c r="L280" i="187"/>
  <c r="K280" i="187"/>
  <c r="J280" i="187"/>
  <c r="I280" i="187"/>
  <c r="H280" i="187"/>
  <c r="L279" i="187"/>
  <c r="K279" i="187"/>
  <c r="J279" i="187"/>
  <c r="I279" i="187"/>
  <c r="H279" i="187"/>
  <c r="L278" i="187"/>
  <c r="K278" i="187"/>
  <c r="J278" i="187"/>
  <c r="I278" i="187"/>
  <c r="H278" i="187"/>
  <c r="L277" i="187"/>
  <c r="K277" i="187"/>
  <c r="J277" i="187"/>
  <c r="I277" i="187"/>
  <c r="H277" i="187"/>
  <c r="L276" i="187"/>
  <c r="K276" i="187"/>
  <c r="J276" i="187"/>
  <c r="I276" i="187"/>
  <c r="H276" i="187"/>
  <c r="L275" i="187"/>
  <c r="K275" i="187"/>
  <c r="J275" i="187"/>
  <c r="I275" i="187"/>
  <c r="H275" i="187"/>
  <c r="L274" i="187"/>
  <c r="K274" i="187"/>
  <c r="J274" i="187"/>
  <c r="I274" i="187"/>
  <c r="H274" i="187"/>
  <c r="L273" i="187"/>
  <c r="K273" i="187"/>
  <c r="J273" i="187"/>
  <c r="I273" i="187"/>
  <c r="H273" i="187"/>
  <c r="L272" i="187"/>
  <c r="K272" i="187"/>
  <c r="J272" i="187"/>
  <c r="I272" i="187"/>
  <c r="H272" i="187"/>
  <c r="L271" i="187"/>
  <c r="K271" i="187"/>
  <c r="J271" i="187"/>
  <c r="I271" i="187"/>
  <c r="H271" i="187"/>
  <c r="L270" i="187"/>
  <c r="K270" i="187"/>
  <c r="J270" i="187"/>
  <c r="I270" i="187"/>
  <c r="H270" i="187"/>
  <c r="L269" i="187"/>
  <c r="K269" i="187"/>
  <c r="J269" i="187"/>
  <c r="I269" i="187"/>
  <c r="H269" i="187"/>
  <c r="L268" i="187"/>
  <c r="K268" i="187"/>
  <c r="J268" i="187"/>
  <c r="I268" i="187"/>
  <c r="H268" i="187"/>
  <c r="L267" i="187"/>
  <c r="K267" i="187"/>
  <c r="J267" i="187"/>
  <c r="I267" i="187"/>
  <c r="H267" i="187"/>
  <c r="L266" i="187"/>
  <c r="K266" i="187"/>
  <c r="J266" i="187"/>
  <c r="I266" i="187"/>
  <c r="H266" i="187"/>
  <c r="L265" i="187"/>
  <c r="K265" i="187"/>
  <c r="J265" i="187"/>
  <c r="I265" i="187"/>
  <c r="H265" i="187"/>
  <c r="L264" i="187"/>
  <c r="K264" i="187"/>
  <c r="J264" i="187"/>
  <c r="I264" i="187"/>
  <c r="H264" i="187"/>
  <c r="L263" i="187"/>
  <c r="K263" i="187"/>
  <c r="J263" i="187"/>
  <c r="I263" i="187"/>
  <c r="H263" i="187"/>
  <c r="H294" i="187" s="1"/>
  <c r="G258" i="187"/>
  <c r="F258" i="187"/>
  <c r="L257" i="187"/>
  <c r="K257" i="187"/>
  <c r="J257" i="187"/>
  <c r="I257" i="187"/>
  <c r="H257" i="187"/>
  <c r="L256" i="187"/>
  <c r="K256" i="187"/>
  <c r="J256" i="187"/>
  <c r="I256" i="187"/>
  <c r="H256" i="187"/>
  <c r="L255" i="187"/>
  <c r="K255" i="187"/>
  <c r="J255" i="187"/>
  <c r="I255" i="187"/>
  <c r="H255" i="187"/>
  <c r="L254" i="187"/>
  <c r="K254" i="187"/>
  <c r="J254" i="187"/>
  <c r="I254" i="187"/>
  <c r="H254" i="187"/>
  <c r="L253" i="187"/>
  <c r="K253" i="187"/>
  <c r="J253" i="187"/>
  <c r="I253" i="187"/>
  <c r="H253" i="187"/>
  <c r="L252" i="187"/>
  <c r="K252" i="187"/>
  <c r="J252" i="187"/>
  <c r="I252" i="187"/>
  <c r="H252" i="187"/>
  <c r="L251" i="187"/>
  <c r="K251" i="187"/>
  <c r="J251" i="187"/>
  <c r="I251" i="187"/>
  <c r="H251" i="187"/>
  <c r="L250" i="187"/>
  <c r="K250" i="187"/>
  <c r="J250" i="187"/>
  <c r="I250" i="187"/>
  <c r="H250" i="187"/>
  <c r="L249" i="187"/>
  <c r="K249" i="187"/>
  <c r="J249" i="187"/>
  <c r="I249" i="187"/>
  <c r="H249" i="187"/>
  <c r="L248" i="187"/>
  <c r="K248" i="187"/>
  <c r="J248" i="187"/>
  <c r="I248" i="187"/>
  <c r="H248" i="187"/>
  <c r="L247" i="187"/>
  <c r="K247" i="187"/>
  <c r="J247" i="187"/>
  <c r="I247" i="187"/>
  <c r="H247" i="187"/>
  <c r="L246" i="187"/>
  <c r="K246" i="187"/>
  <c r="J246" i="187"/>
  <c r="I246" i="187"/>
  <c r="H246" i="187"/>
  <c r="L245" i="187"/>
  <c r="K245" i="187"/>
  <c r="J245" i="187"/>
  <c r="I245" i="187"/>
  <c r="H245" i="187"/>
  <c r="L244" i="187"/>
  <c r="K244" i="187"/>
  <c r="J244" i="187"/>
  <c r="I244" i="187"/>
  <c r="H244" i="187"/>
  <c r="L243" i="187"/>
  <c r="K243" i="187"/>
  <c r="J243" i="187"/>
  <c r="I243" i="187"/>
  <c r="H243" i="187"/>
  <c r="L242" i="187"/>
  <c r="K242" i="187"/>
  <c r="J242" i="187"/>
  <c r="I242" i="187"/>
  <c r="H242" i="187"/>
  <c r="L241" i="187"/>
  <c r="K241" i="187"/>
  <c r="J241" i="187"/>
  <c r="I241" i="187"/>
  <c r="H241" i="187"/>
  <c r="L240" i="187"/>
  <c r="K240" i="187"/>
  <c r="J240" i="187"/>
  <c r="I240" i="187"/>
  <c r="H240" i="187"/>
  <c r="L239" i="187"/>
  <c r="K239" i="187"/>
  <c r="J239" i="187"/>
  <c r="I239" i="187"/>
  <c r="H239" i="187"/>
  <c r="L238" i="187"/>
  <c r="K238" i="187"/>
  <c r="J238" i="187"/>
  <c r="I238" i="187"/>
  <c r="H238" i="187"/>
  <c r="L237" i="187"/>
  <c r="K237" i="187"/>
  <c r="J237" i="187"/>
  <c r="I237" i="187"/>
  <c r="H237" i="187"/>
  <c r="L236" i="187"/>
  <c r="K236" i="187"/>
  <c r="J236" i="187"/>
  <c r="I236" i="187"/>
  <c r="H236" i="187"/>
  <c r="L235" i="187"/>
  <c r="K235" i="187"/>
  <c r="J235" i="187"/>
  <c r="I235" i="187"/>
  <c r="H235" i="187"/>
  <c r="L234" i="187"/>
  <c r="K234" i="187"/>
  <c r="J234" i="187"/>
  <c r="I234" i="187"/>
  <c r="H234" i="187"/>
  <c r="L233" i="187"/>
  <c r="K233" i="187"/>
  <c r="J233" i="187"/>
  <c r="I233" i="187"/>
  <c r="H233" i="187"/>
  <c r="L232" i="187"/>
  <c r="K232" i="187"/>
  <c r="J232" i="187"/>
  <c r="I232" i="187"/>
  <c r="H232" i="187"/>
  <c r="L231" i="187"/>
  <c r="K231" i="187"/>
  <c r="J231" i="187"/>
  <c r="I231" i="187"/>
  <c r="H231" i="187"/>
  <c r="L230" i="187"/>
  <c r="K230" i="187"/>
  <c r="J230" i="187"/>
  <c r="I230" i="187"/>
  <c r="H230" i="187"/>
  <c r="L229" i="187"/>
  <c r="K229" i="187"/>
  <c r="J229" i="187"/>
  <c r="I229" i="187"/>
  <c r="H229" i="187"/>
  <c r="L228" i="187"/>
  <c r="K228" i="187"/>
  <c r="J228" i="187"/>
  <c r="I228" i="187"/>
  <c r="H228" i="187"/>
  <c r="L227" i="187"/>
  <c r="L258" i="187" s="1"/>
  <c r="K227" i="187"/>
  <c r="J227" i="187"/>
  <c r="J258" i="187" s="1"/>
  <c r="I227" i="187"/>
  <c r="I258" i="187" s="1"/>
  <c r="H227" i="187"/>
  <c r="G222" i="187"/>
  <c r="F222" i="187"/>
  <c r="L221" i="187"/>
  <c r="K221" i="187"/>
  <c r="J221" i="187"/>
  <c r="I221" i="187"/>
  <c r="H221" i="187"/>
  <c r="L220" i="187"/>
  <c r="K220" i="187"/>
  <c r="J220" i="187"/>
  <c r="I220" i="187"/>
  <c r="H220" i="187"/>
  <c r="L219" i="187"/>
  <c r="K219" i="187"/>
  <c r="J219" i="187"/>
  <c r="I219" i="187"/>
  <c r="H219" i="187"/>
  <c r="L218" i="187"/>
  <c r="K218" i="187"/>
  <c r="J218" i="187"/>
  <c r="I218" i="187"/>
  <c r="H218" i="187"/>
  <c r="L217" i="187"/>
  <c r="K217" i="187"/>
  <c r="J217" i="187"/>
  <c r="I217" i="187"/>
  <c r="H217" i="187"/>
  <c r="L216" i="187"/>
  <c r="K216" i="187"/>
  <c r="J216" i="187"/>
  <c r="I216" i="187"/>
  <c r="H216" i="187"/>
  <c r="L215" i="187"/>
  <c r="K215" i="187"/>
  <c r="J215" i="187"/>
  <c r="I215" i="187"/>
  <c r="H215" i="187"/>
  <c r="L214" i="187"/>
  <c r="K214" i="187"/>
  <c r="J214" i="187"/>
  <c r="I214" i="187"/>
  <c r="H214" i="187"/>
  <c r="L213" i="187"/>
  <c r="K213" i="187"/>
  <c r="J213" i="187"/>
  <c r="I213" i="187"/>
  <c r="H213" i="187"/>
  <c r="L212" i="187"/>
  <c r="K212" i="187"/>
  <c r="J212" i="187"/>
  <c r="I212" i="187"/>
  <c r="H212" i="187"/>
  <c r="L211" i="187"/>
  <c r="K211" i="187"/>
  <c r="J211" i="187"/>
  <c r="I211" i="187"/>
  <c r="H211" i="187"/>
  <c r="L210" i="187"/>
  <c r="K210" i="187"/>
  <c r="J210" i="187"/>
  <c r="I210" i="187"/>
  <c r="H210" i="187"/>
  <c r="L209" i="187"/>
  <c r="K209" i="187"/>
  <c r="J209" i="187"/>
  <c r="I209" i="187"/>
  <c r="H209" i="187"/>
  <c r="L208" i="187"/>
  <c r="K208" i="187"/>
  <c r="J208" i="187"/>
  <c r="I208" i="187"/>
  <c r="H208" i="187"/>
  <c r="L207" i="187"/>
  <c r="K207" i="187"/>
  <c r="J207" i="187"/>
  <c r="I207" i="187"/>
  <c r="H207" i="187"/>
  <c r="L206" i="187"/>
  <c r="K206" i="187"/>
  <c r="J206" i="187"/>
  <c r="I206" i="187"/>
  <c r="H206" i="187"/>
  <c r="L205" i="187"/>
  <c r="K205" i="187"/>
  <c r="J205" i="187"/>
  <c r="I205" i="187"/>
  <c r="H205" i="187"/>
  <c r="L204" i="187"/>
  <c r="K204" i="187"/>
  <c r="J204" i="187"/>
  <c r="I204" i="187"/>
  <c r="H204" i="187"/>
  <c r="L203" i="187"/>
  <c r="K203" i="187"/>
  <c r="J203" i="187"/>
  <c r="I203" i="187"/>
  <c r="H203" i="187"/>
  <c r="L202" i="187"/>
  <c r="K202" i="187"/>
  <c r="J202" i="187"/>
  <c r="I202" i="187"/>
  <c r="H202" i="187"/>
  <c r="L201" i="187"/>
  <c r="K201" i="187"/>
  <c r="J201" i="187"/>
  <c r="I201" i="187"/>
  <c r="H201" i="187"/>
  <c r="L200" i="187"/>
  <c r="K200" i="187"/>
  <c r="J200" i="187"/>
  <c r="I200" i="187"/>
  <c r="H200" i="187"/>
  <c r="L199" i="187"/>
  <c r="K199" i="187"/>
  <c r="J199" i="187"/>
  <c r="I199" i="187"/>
  <c r="H199" i="187"/>
  <c r="L198" i="187"/>
  <c r="K198" i="187"/>
  <c r="J198" i="187"/>
  <c r="I198" i="187"/>
  <c r="H198" i="187"/>
  <c r="L197" i="187"/>
  <c r="K197" i="187"/>
  <c r="J197" i="187"/>
  <c r="I197" i="187"/>
  <c r="H197" i="187"/>
  <c r="L196" i="187"/>
  <c r="K196" i="187"/>
  <c r="J196" i="187"/>
  <c r="I196" i="187"/>
  <c r="H196" i="187"/>
  <c r="L195" i="187"/>
  <c r="K195" i="187"/>
  <c r="J195" i="187"/>
  <c r="I195" i="187"/>
  <c r="H195" i="187"/>
  <c r="L194" i="187"/>
  <c r="K194" i="187"/>
  <c r="J194" i="187"/>
  <c r="I194" i="187"/>
  <c r="H194" i="187"/>
  <c r="L193" i="187"/>
  <c r="K193" i="187"/>
  <c r="J193" i="187"/>
  <c r="I193" i="187"/>
  <c r="H193" i="187"/>
  <c r="L192" i="187"/>
  <c r="K192" i="187"/>
  <c r="J192" i="187"/>
  <c r="I192" i="187"/>
  <c r="H192" i="187"/>
  <c r="L191" i="187"/>
  <c r="K191" i="187"/>
  <c r="J191" i="187"/>
  <c r="J222" i="187" s="1"/>
  <c r="I191" i="187"/>
  <c r="H191" i="187"/>
  <c r="I186" i="187"/>
  <c r="G186" i="187"/>
  <c r="F186" i="187"/>
  <c r="L185" i="187"/>
  <c r="K185" i="187"/>
  <c r="J185" i="187"/>
  <c r="I185" i="187"/>
  <c r="H185" i="187"/>
  <c r="L184" i="187"/>
  <c r="K184" i="187"/>
  <c r="J184" i="187"/>
  <c r="I184" i="187"/>
  <c r="H184" i="187"/>
  <c r="L183" i="187"/>
  <c r="K183" i="187"/>
  <c r="J183" i="187"/>
  <c r="I183" i="187"/>
  <c r="H183" i="187"/>
  <c r="L182" i="187"/>
  <c r="K182" i="187"/>
  <c r="J182" i="187"/>
  <c r="I182" i="187"/>
  <c r="H182" i="187"/>
  <c r="L181" i="187"/>
  <c r="K181" i="187"/>
  <c r="J181" i="187"/>
  <c r="I181" i="187"/>
  <c r="H181" i="187"/>
  <c r="L180" i="187"/>
  <c r="K180" i="187"/>
  <c r="J180" i="187"/>
  <c r="I180" i="187"/>
  <c r="H180" i="187"/>
  <c r="L179" i="187"/>
  <c r="K179" i="187"/>
  <c r="J179" i="187"/>
  <c r="I179" i="187"/>
  <c r="H179" i="187"/>
  <c r="L178" i="187"/>
  <c r="K178" i="187"/>
  <c r="J178" i="187"/>
  <c r="I178" i="187"/>
  <c r="H178" i="187"/>
  <c r="L177" i="187"/>
  <c r="K177" i="187"/>
  <c r="J177" i="187"/>
  <c r="I177" i="187"/>
  <c r="H177" i="187"/>
  <c r="L176" i="187"/>
  <c r="K176" i="187"/>
  <c r="J176" i="187"/>
  <c r="I176" i="187"/>
  <c r="H176" i="187"/>
  <c r="L175" i="187"/>
  <c r="K175" i="187"/>
  <c r="J175" i="187"/>
  <c r="I175" i="187"/>
  <c r="H175" i="187"/>
  <c r="L174" i="187"/>
  <c r="K174" i="187"/>
  <c r="J174" i="187"/>
  <c r="I174" i="187"/>
  <c r="H174" i="187"/>
  <c r="L173" i="187"/>
  <c r="K173" i="187"/>
  <c r="J173" i="187"/>
  <c r="I173" i="187"/>
  <c r="H173" i="187"/>
  <c r="L172" i="187"/>
  <c r="K172" i="187"/>
  <c r="J172" i="187"/>
  <c r="I172" i="187"/>
  <c r="H172" i="187"/>
  <c r="L171" i="187"/>
  <c r="K171" i="187"/>
  <c r="J171" i="187"/>
  <c r="I171" i="187"/>
  <c r="H171" i="187"/>
  <c r="L170" i="187"/>
  <c r="K170" i="187"/>
  <c r="J170" i="187"/>
  <c r="I170" i="187"/>
  <c r="H170" i="187"/>
  <c r="L169" i="187"/>
  <c r="K169" i="187"/>
  <c r="J169" i="187"/>
  <c r="I169" i="187"/>
  <c r="H169" i="187"/>
  <c r="L168" i="187"/>
  <c r="K168" i="187"/>
  <c r="J168" i="187"/>
  <c r="I168" i="187"/>
  <c r="H168" i="187"/>
  <c r="L167" i="187"/>
  <c r="K167" i="187"/>
  <c r="J167" i="187"/>
  <c r="I167" i="187"/>
  <c r="H167" i="187"/>
  <c r="L166" i="187"/>
  <c r="K166" i="187"/>
  <c r="J166" i="187"/>
  <c r="I166" i="187"/>
  <c r="H166" i="187"/>
  <c r="L165" i="187"/>
  <c r="K165" i="187"/>
  <c r="J165" i="187"/>
  <c r="I165" i="187"/>
  <c r="H165" i="187"/>
  <c r="L164" i="187"/>
  <c r="K164" i="187"/>
  <c r="J164" i="187"/>
  <c r="I164" i="187"/>
  <c r="H164" i="187"/>
  <c r="L163" i="187"/>
  <c r="K163" i="187"/>
  <c r="J163" i="187"/>
  <c r="I163" i="187"/>
  <c r="H163" i="187"/>
  <c r="L162" i="187"/>
  <c r="K162" i="187"/>
  <c r="J162" i="187"/>
  <c r="I162" i="187"/>
  <c r="H162" i="187"/>
  <c r="L161" i="187"/>
  <c r="K161" i="187"/>
  <c r="J161" i="187"/>
  <c r="I161" i="187"/>
  <c r="H161" i="187"/>
  <c r="L160" i="187"/>
  <c r="K160" i="187"/>
  <c r="J160" i="187"/>
  <c r="I160" i="187"/>
  <c r="H160" i="187"/>
  <c r="L159" i="187"/>
  <c r="K159" i="187"/>
  <c r="J159" i="187"/>
  <c r="I159" i="187"/>
  <c r="H159" i="187"/>
  <c r="L158" i="187"/>
  <c r="K158" i="187"/>
  <c r="J158" i="187"/>
  <c r="I158" i="187"/>
  <c r="H158" i="187"/>
  <c r="L157" i="187"/>
  <c r="K157" i="187"/>
  <c r="J157" i="187"/>
  <c r="I157" i="187"/>
  <c r="H157" i="187"/>
  <c r="L156" i="187"/>
  <c r="K156" i="187"/>
  <c r="J156" i="187"/>
  <c r="I156" i="187"/>
  <c r="H156" i="187"/>
  <c r="L155" i="187"/>
  <c r="K155" i="187"/>
  <c r="J155" i="187"/>
  <c r="I155" i="187"/>
  <c r="H155" i="187"/>
  <c r="G150" i="187"/>
  <c r="F150" i="187"/>
  <c r="L149" i="187"/>
  <c r="K149" i="187"/>
  <c r="J149" i="187"/>
  <c r="I149" i="187"/>
  <c r="H149" i="187"/>
  <c r="L148" i="187"/>
  <c r="K148" i="187"/>
  <c r="J148" i="187"/>
  <c r="I148" i="187"/>
  <c r="H148" i="187"/>
  <c r="L147" i="187"/>
  <c r="K147" i="187"/>
  <c r="J147" i="187"/>
  <c r="I147" i="187"/>
  <c r="H147" i="187"/>
  <c r="L146" i="187"/>
  <c r="K146" i="187"/>
  <c r="J146" i="187"/>
  <c r="I146" i="187"/>
  <c r="H146" i="187"/>
  <c r="L145" i="187"/>
  <c r="K145" i="187"/>
  <c r="J145" i="187"/>
  <c r="I145" i="187"/>
  <c r="H145" i="187"/>
  <c r="L144" i="187"/>
  <c r="K144" i="187"/>
  <c r="J144" i="187"/>
  <c r="I144" i="187"/>
  <c r="H144" i="187"/>
  <c r="L143" i="187"/>
  <c r="K143" i="187"/>
  <c r="J143" i="187"/>
  <c r="I143" i="187"/>
  <c r="H143" i="187"/>
  <c r="L142" i="187"/>
  <c r="K142" i="187"/>
  <c r="J142" i="187"/>
  <c r="I142" i="187"/>
  <c r="H142" i="187"/>
  <c r="L141" i="187"/>
  <c r="K141" i="187"/>
  <c r="J141" i="187"/>
  <c r="I141" i="187"/>
  <c r="H141" i="187"/>
  <c r="L140" i="187"/>
  <c r="K140" i="187"/>
  <c r="J140" i="187"/>
  <c r="I140" i="187"/>
  <c r="H140" i="187"/>
  <c r="L139" i="187"/>
  <c r="K139" i="187"/>
  <c r="J139" i="187"/>
  <c r="I139" i="187"/>
  <c r="H139" i="187"/>
  <c r="L138" i="187"/>
  <c r="K138" i="187"/>
  <c r="J138" i="187"/>
  <c r="I138" i="187"/>
  <c r="H138" i="187"/>
  <c r="L137" i="187"/>
  <c r="K137" i="187"/>
  <c r="J137" i="187"/>
  <c r="I137" i="187"/>
  <c r="H137" i="187"/>
  <c r="L136" i="187"/>
  <c r="K136" i="187"/>
  <c r="J136" i="187"/>
  <c r="I136" i="187"/>
  <c r="H136" i="187"/>
  <c r="L135" i="187"/>
  <c r="K135" i="187"/>
  <c r="J135" i="187"/>
  <c r="I135" i="187"/>
  <c r="H135" i="187"/>
  <c r="L134" i="187"/>
  <c r="K134" i="187"/>
  <c r="J134" i="187"/>
  <c r="I134" i="187"/>
  <c r="H134" i="187"/>
  <c r="L133" i="187"/>
  <c r="K133" i="187"/>
  <c r="J133" i="187"/>
  <c r="I133" i="187"/>
  <c r="H133" i="187"/>
  <c r="L132" i="187"/>
  <c r="K132" i="187"/>
  <c r="J132" i="187"/>
  <c r="I132" i="187"/>
  <c r="H132" i="187"/>
  <c r="L131" i="187"/>
  <c r="K131" i="187"/>
  <c r="J131" i="187"/>
  <c r="I131" i="187"/>
  <c r="H131" i="187"/>
  <c r="L130" i="187"/>
  <c r="K130" i="187"/>
  <c r="J130" i="187"/>
  <c r="I130" i="187"/>
  <c r="H130" i="187"/>
  <c r="L129" i="187"/>
  <c r="K129" i="187"/>
  <c r="J129" i="187"/>
  <c r="I129" i="187"/>
  <c r="H129" i="187"/>
  <c r="L128" i="187"/>
  <c r="K128" i="187"/>
  <c r="J128" i="187"/>
  <c r="I128" i="187"/>
  <c r="H128" i="187"/>
  <c r="L127" i="187"/>
  <c r="K127" i="187"/>
  <c r="J127" i="187"/>
  <c r="I127" i="187"/>
  <c r="H127" i="187"/>
  <c r="L126" i="187"/>
  <c r="K126" i="187"/>
  <c r="J126" i="187"/>
  <c r="I126" i="187"/>
  <c r="H126" i="187"/>
  <c r="L125" i="187"/>
  <c r="K125" i="187"/>
  <c r="J125" i="187"/>
  <c r="I125" i="187"/>
  <c r="H125" i="187"/>
  <c r="L124" i="187"/>
  <c r="K124" i="187"/>
  <c r="J124" i="187"/>
  <c r="I124" i="187"/>
  <c r="H124" i="187"/>
  <c r="L123" i="187"/>
  <c r="K123" i="187"/>
  <c r="J123" i="187"/>
  <c r="I123" i="187"/>
  <c r="H123" i="187"/>
  <c r="L122" i="187"/>
  <c r="K122" i="187"/>
  <c r="J122" i="187"/>
  <c r="I122" i="187"/>
  <c r="H122" i="187"/>
  <c r="L121" i="187"/>
  <c r="K121" i="187"/>
  <c r="J121" i="187"/>
  <c r="I121" i="187"/>
  <c r="H121" i="187"/>
  <c r="L120" i="187"/>
  <c r="K120" i="187"/>
  <c r="J120" i="187"/>
  <c r="I120" i="187"/>
  <c r="H120" i="187"/>
  <c r="L119" i="187"/>
  <c r="K119" i="187"/>
  <c r="J119" i="187"/>
  <c r="J150" i="187" s="1"/>
  <c r="I119" i="187"/>
  <c r="H119" i="187"/>
  <c r="G114" i="187"/>
  <c r="F114" i="187"/>
  <c r="L113" i="187"/>
  <c r="K113" i="187"/>
  <c r="J113" i="187"/>
  <c r="I113" i="187"/>
  <c r="H113" i="187"/>
  <c r="L112" i="187"/>
  <c r="K112" i="187"/>
  <c r="J112" i="187"/>
  <c r="I112" i="187"/>
  <c r="H112" i="187"/>
  <c r="L111" i="187"/>
  <c r="K111" i="187"/>
  <c r="J111" i="187"/>
  <c r="I111" i="187"/>
  <c r="H111" i="187"/>
  <c r="L110" i="187"/>
  <c r="K110" i="187"/>
  <c r="J110" i="187"/>
  <c r="I110" i="187"/>
  <c r="H110" i="187"/>
  <c r="L109" i="187"/>
  <c r="K109" i="187"/>
  <c r="J109" i="187"/>
  <c r="I109" i="187"/>
  <c r="H109" i="187"/>
  <c r="L108" i="187"/>
  <c r="K108" i="187"/>
  <c r="J108" i="187"/>
  <c r="I108" i="187"/>
  <c r="H108" i="187"/>
  <c r="L107" i="187"/>
  <c r="K107" i="187"/>
  <c r="J107" i="187"/>
  <c r="I107" i="187"/>
  <c r="H107" i="187"/>
  <c r="L106" i="187"/>
  <c r="K106" i="187"/>
  <c r="J106" i="187"/>
  <c r="I106" i="187"/>
  <c r="H106" i="187"/>
  <c r="L105" i="187"/>
  <c r="K105" i="187"/>
  <c r="J105" i="187"/>
  <c r="I105" i="187"/>
  <c r="H105" i="187"/>
  <c r="L104" i="187"/>
  <c r="K104" i="187"/>
  <c r="J104" i="187"/>
  <c r="I104" i="187"/>
  <c r="H104" i="187"/>
  <c r="L103" i="187"/>
  <c r="K103" i="187"/>
  <c r="J103" i="187"/>
  <c r="I103" i="187"/>
  <c r="H103" i="187"/>
  <c r="L102" i="187"/>
  <c r="K102" i="187"/>
  <c r="J102" i="187"/>
  <c r="I102" i="187"/>
  <c r="H102" i="187"/>
  <c r="L101" i="187"/>
  <c r="K101" i="187"/>
  <c r="J101" i="187"/>
  <c r="I101" i="187"/>
  <c r="H101" i="187"/>
  <c r="L100" i="187"/>
  <c r="K100" i="187"/>
  <c r="J100" i="187"/>
  <c r="I100" i="187"/>
  <c r="H100" i="187"/>
  <c r="L99" i="187"/>
  <c r="K99" i="187"/>
  <c r="J99" i="187"/>
  <c r="I99" i="187"/>
  <c r="H99" i="187"/>
  <c r="L98" i="187"/>
  <c r="K98" i="187"/>
  <c r="J98" i="187"/>
  <c r="I98" i="187"/>
  <c r="H98" i="187"/>
  <c r="L97" i="187"/>
  <c r="K97" i="187"/>
  <c r="J97" i="187"/>
  <c r="I97" i="187"/>
  <c r="H97" i="187"/>
  <c r="L96" i="187"/>
  <c r="K96" i="187"/>
  <c r="J96" i="187"/>
  <c r="I96" i="187"/>
  <c r="H96" i="187"/>
  <c r="L95" i="187"/>
  <c r="K95" i="187"/>
  <c r="J95" i="187"/>
  <c r="I95" i="187"/>
  <c r="H95" i="187"/>
  <c r="L94" i="187"/>
  <c r="K94" i="187"/>
  <c r="J94" i="187"/>
  <c r="I94" i="187"/>
  <c r="H94" i="187"/>
  <c r="L93" i="187"/>
  <c r="K93" i="187"/>
  <c r="J93" i="187"/>
  <c r="I93" i="187"/>
  <c r="H93" i="187"/>
  <c r="L92" i="187"/>
  <c r="K92" i="187"/>
  <c r="J92" i="187"/>
  <c r="I92" i="187"/>
  <c r="H92" i="187"/>
  <c r="L91" i="187"/>
  <c r="K91" i="187"/>
  <c r="J91" i="187"/>
  <c r="I91" i="187"/>
  <c r="H91" i="187"/>
  <c r="L90" i="187"/>
  <c r="K90" i="187"/>
  <c r="J90" i="187"/>
  <c r="I90" i="187"/>
  <c r="H90" i="187"/>
  <c r="L89" i="187"/>
  <c r="K89" i="187"/>
  <c r="J89" i="187"/>
  <c r="I89" i="187"/>
  <c r="H89" i="187"/>
  <c r="L88" i="187"/>
  <c r="K88" i="187"/>
  <c r="J88" i="187"/>
  <c r="I88" i="187"/>
  <c r="H88" i="187"/>
  <c r="L87" i="187"/>
  <c r="K87" i="187"/>
  <c r="J87" i="187"/>
  <c r="I87" i="187"/>
  <c r="H87" i="187"/>
  <c r="L86" i="187"/>
  <c r="K86" i="187"/>
  <c r="J86" i="187"/>
  <c r="I86" i="187"/>
  <c r="H86" i="187"/>
  <c r="L85" i="187"/>
  <c r="K85" i="187"/>
  <c r="J85" i="187"/>
  <c r="I85" i="187"/>
  <c r="H85" i="187"/>
  <c r="L84" i="187"/>
  <c r="K84" i="187"/>
  <c r="J84" i="187"/>
  <c r="I84" i="187"/>
  <c r="H84" i="187"/>
  <c r="H114" i="187" s="1"/>
  <c r="L83" i="187"/>
  <c r="K83" i="187"/>
  <c r="J83" i="187"/>
  <c r="I83" i="187"/>
  <c r="H83" i="187"/>
  <c r="G78" i="187"/>
  <c r="F78" i="187"/>
  <c r="L77" i="187"/>
  <c r="K77" i="187"/>
  <c r="J77" i="187"/>
  <c r="I77" i="187"/>
  <c r="H77" i="187"/>
  <c r="L76" i="187"/>
  <c r="K76" i="187"/>
  <c r="J76" i="187"/>
  <c r="I76" i="187"/>
  <c r="H76" i="187"/>
  <c r="L75" i="187"/>
  <c r="K75" i="187"/>
  <c r="J75" i="187"/>
  <c r="I75" i="187"/>
  <c r="H75" i="187"/>
  <c r="L74" i="187"/>
  <c r="K74" i="187"/>
  <c r="J74" i="187"/>
  <c r="I74" i="187"/>
  <c r="H74" i="187"/>
  <c r="L73" i="187"/>
  <c r="K73" i="187"/>
  <c r="J73" i="187"/>
  <c r="I73" i="187"/>
  <c r="H73" i="187"/>
  <c r="L72" i="187"/>
  <c r="K72" i="187"/>
  <c r="J72" i="187"/>
  <c r="I72" i="187"/>
  <c r="H72" i="187"/>
  <c r="L71" i="187"/>
  <c r="K71" i="187"/>
  <c r="J71" i="187"/>
  <c r="I71" i="187"/>
  <c r="H71" i="187"/>
  <c r="L70" i="187"/>
  <c r="K70" i="187"/>
  <c r="J70" i="187"/>
  <c r="I70" i="187"/>
  <c r="H70" i="187"/>
  <c r="L69" i="187"/>
  <c r="K69" i="187"/>
  <c r="J69" i="187"/>
  <c r="I69" i="187"/>
  <c r="H69" i="187"/>
  <c r="L68" i="187"/>
  <c r="K68" i="187"/>
  <c r="J68" i="187"/>
  <c r="I68" i="187"/>
  <c r="H68" i="187"/>
  <c r="L67" i="187"/>
  <c r="K67" i="187"/>
  <c r="J67" i="187"/>
  <c r="I67" i="187"/>
  <c r="H67" i="187"/>
  <c r="L66" i="187"/>
  <c r="K66" i="187"/>
  <c r="J66" i="187"/>
  <c r="I66" i="187"/>
  <c r="H66" i="187"/>
  <c r="L65" i="187"/>
  <c r="K65" i="187"/>
  <c r="J65" i="187"/>
  <c r="I65" i="187"/>
  <c r="H65" i="187"/>
  <c r="L64" i="187"/>
  <c r="K64" i="187"/>
  <c r="J64" i="187"/>
  <c r="I64" i="187"/>
  <c r="H64" i="187"/>
  <c r="L63" i="187"/>
  <c r="K63" i="187"/>
  <c r="J63" i="187"/>
  <c r="I63" i="187"/>
  <c r="H63" i="187"/>
  <c r="L62" i="187"/>
  <c r="K62" i="187"/>
  <c r="J62" i="187"/>
  <c r="I62" i="187"/>
  <c r="H62" i="187"/>
  <c r="L61" i="187"/>
  <c r="K61" i="187"/>
  <c r="J61" i="187"/>
  <c r="I61" i="187"/>
  <c r="H61" i="187"/>
  <c r="L60" i="187"/>
  <c r="K60" i="187"/>
  <c r="J60" i="187"/>
  <c r="I60" i="187"/>
  <c r="H60" i="187"/>
  <c r="L59" i="187"/>
  <c r="K59" i="187"/>
  <c r="J59" i="187"/>
  <c r="I59" i="187"/>
  <c r="H59" i="187"/>
  <c r="L58" i="187"/>
  <c r="K58" i="187"/>
  <c r="J58" i="187"/>
  <c r="I58" i="187"/>
  <c r="H58" i="187"/>
  <c r="L57" i="187"/>
  <c r="K57" i="187"/>
  <c r="J57" i="187"/>
  <c r="I57" i="187"/>
  <c r="H57" i="187"/>
  <c r="L56" i="187"/>
  <c r="K56" i="187"/>
  <c r="J56" i="187"/>
  <c r="I56" i="187"/>
  <c r="H56" i="187"/>
  <c r="L55" i="187"/>
  <c r="K55" i="187"/>
  <c r="J55" i="187"/>
  <c r="I55" i="187"/>
  <c r="H55" i="187"/>
  <c r="L54" i="187"/>
  <c r="K54" i="187"/>
  <c r="J54" i="187"/>
  <c r="I54" i="187"/>
  <c r="H54" i="187"/>
  <c r="L53" i="187"/>
  <c r="K53" i="187"/>
  <c r="J53" i="187"/>
  <c r="I53" i="187"/>
  <c r="H53" i="187"/>
  <c r="L52" i="187"/>
  <c r="K52" i="187"/>
  <c r="J52" i="187"/>
  <c r="I52" i="187"/>
  <c r="H52" i="187"/>
  <c r="L51" i="187"/>
  <c r="K51" i="187"/>
  <c r="J51" i="187"/>
  <c r="I51" i="187"/>
  <c r="H51" i="187"/>
  <c r="L50" i="187"/>
  <c r="K50" i="187"/>
  <c r="J50" i="187"/>
  <c r="I50" i="187"/>
  <c r="H50" i="187"/>
  <c r="L49" i="187"/>
  <c r="K49" i="187"/>
  <c r="J49" i="187"/>
  <c r="I49" i="187"/>
  <c r="H49" i="187"/>
  <c r="L48" i="187"/>
  <c r="K48" i="187"/>
  <c r="J48" i="187"/>
  <c r="I48" i="187"/>
  <c r="H48" i="187"/>
  <c r="L47" i="187"/>
  <c r="K47" i="187"/>
  <c r="J47" i="187"/>
  <c r="I47" i="187"/>
  <c r="H47" i="187"/>
  <c r="G42" i="187"/>
  <c r="F42" i="187"/>
  <c r="L41" i="187"/>
  <c r="K41" i="187"/>
  <c r="J41" i="187"/>
  <c r="I41" i="187"/>
  <c r="H41" i="187"/>
  <c r="L40" i="187"/>
  <c r="K40" i="187"/>
  <c r="J40" i="187"/>
  <c r="I40" i="187"/>
  <c r="H40" i="187"/>
  <c r="L39" i="187"/>
  <c r="K39" i="187"/>
  <c r="J39" i="187"/>
  <c r="I39" i="187"/>
  <c r="H39" i="187"/>
  <c r="L38" i="187"/>
  <c r="K38" i="187"/>
  <c r="J38" i="187"/>
  <c r="I38" i="187"/>
  <c r="H38" i="187"/>
  <c r="L37" i="187"/>
  <c r="K37" i="187"/>
  <c r="J37" i="187"/>
  <c r="I37" i="187"/>
  <c r="H37" i="187"/>
  <c r="L36" i="187"/>
  <c r="K36" i="187"/>
  <c r="J36" i="187"/>
  <c r="I36" i="187"/>
  <c r="H36" i="187"/>
  <c r="L35" i="187"/>
  <c r="K35" i="187"/>
  <c r="J35" i="187"/>
  <c r="I35" i="187"/>
  <c r="H35" i="187"/>
  <c r="L34" i="187"/>
  <c r="K34" i="187"/>
  <c r="J34" i="187"/>
  <c r="I34" i="187"/>
  <c r="H34" i="187"/>
  <c r="L33" i="187"/>
  <c r="K33" i="187"/>
  <c r="J33" i="187"/>
  <c r="I33" i="187"/>
  <c r="H33" i="187"/>
  <c r="L32" i="187"/>
  <c r="K32" i="187"/>
  <c r="J32" i="187"/>
  <c r="I32" i="187"/>
  <c r="H32" i="187"/>
  <c r="L31" i="187"/>
  <c r="K31" i="187"/>
  <c r="J31" i="187"/>
  <c r="I31" i="187"/>
  <c r="H31" i="187"/>
  <c r="L30" i="187"/>
  <c r="K30" i="187"/>
  <c r="J30" i="187"/>
  <c r="I30" i="187"/>
  <c r="H30" i="187"/>
  <c r="L29" i="187"/>
  <c r="K29" i="187"/>
  <c r="J29" i="187"/>
  <c r="I29" i="187"/>
  <c r="H29" i="187"/>
  <c r="L28" i="187"/>
  <c r="K28" i="187"/>
  <c r="J28" i="187"/>
  <c r="I28" i="187"/>
  <c r="H28" i="187"/>
  <c r="L27" i="187"/>
  <c r="K27" i="187"/>
  <c r="J27" i="187"/>
  <c r="I27" i="187"/>
  <c r="H27" i="187"/>
  <c r="L26" i="187"/>
  <c r="K26" i="187"/>
  <c r="J26" i="187"/>
  <c r="I26" i="187"/>
  <c r="H26" i="187"/>
  <c r="L25" i="187"/>
  <c r="K25" i="187"/>
  <c r="J25" i="187"/>
  <c r="I25" i="187"/>
  <c r="H25" i="187"/>
  <c r="L24" i="187"/>
  <c r="K24" i="187"/>
  <c r="J24" i="187"/>
  <c r="I24" i="187"/>
  <c r="H24" i="187"/>
  <c r="L23" i="187"/>
  <c r="K23" i="187"/>
  <c r="J23" i="187"/>
  <c r="I23" i="187"/>
  <c r="H23" i="187"/>
  <c r="L22" i="187"/>
  <c r="K22" i="187"/>
  <c r="J22" i="187"/>
  <c r="I22" i="187"/>
  <c r="H22" i="187"/>
  <c r="L21" i="187"/>
  <c r="K21" i="187"/>
  <c r="J21" i="187"/>
  <c r="I21" i="187"/>
  <c r="H21" i="187"/>
  <c r="L20" i="187"/>
  <c r="K20" i="187"/>
  <c r="J20" i="187"/>
  <c r="I20" i="187"/>
  <c r="H20" i="187"/>
  <c r="L19" i="187"/>
  <c r="K19" i="187"/>
  <c r="J19" i="187"/>
  <c r="I19" i="187"/>
  <c r="H19" i="187"/>
  <c r="L18" i="187"/>
  <c r="K18" i="187"/>
  <c r="J18" i="187"/>
  <c r="I18" i="187"/>
  <c r="H18" i="187"/>
  <c r="L17" i="187"/>
  <c r="K17" i="187"/>
  <c r="J17" i="187"/>
  <c r="I17" i="187"/>
  <c r="H17" i="187"/>
  <c r="L16" i="187"/>
  <c r="K16" i="187"/>
  <c r="J16" i="187"/>
  <c r="I16" i="187"/>
  <c r="H16" i="187"/>
  <c r="L15" i="187"/>
  <c r="K15" i="187"/>
  <c r="J15" i="187"/>
  <c r="I15" i="187"/>
  <c r="H15" i="187"/>
  <c r="L14" i="187"/>
  <c r="K14" i="187"/>
  <c r="J14" i="187"/>
  <c r="I14" i="187"/>
  <c r="H14" i="187"/>
  <c r="L13" i="187"/>
  <c r="K13" i="187"/>
  <c r="J13" i="187"/>
  <c r="I13" i="187"/>
  <c r="H13" i="187"/>
  <c r="L12" i="187"/>
  <c r="K12" i="187"/>
  <c r="J12" i="187"/>
  <c r="I12" i="187"/>
  <c r="H12" i="187"/>
  <c r="L11" i="187"/>
  <c r="K11" i="187"/>
  <c r="J11" i="187"/>
  <c r="I11" i="187"/>
  <c r="I42" i="187" s="1"/>
  <c r="H11" i="187"/>
  <c r="B4" i="187"/>
  <c r="U2" i="187" a="1"/>
  <c r="U2" i="187" s="1"/>
  <c r="R2" i="187"/>
  <c r="U1" i="187" a="1"/>
  <c r="U1" i="187" s="1"/>
  <c r="J294" i="186"/>
  <c r="I294" i="186"/>
  <c r="G294" i="186"/>
  <c r="F294" i="186"/>
  <c r="L293" i="186"/>
  <c r="K293" i="186"/>
  <c r="J293" i="186"/>
  <c r="I293" i="186"/>
  <c r="H293" i="186"/>
  <c r="L292" i="186"/>
  <c r="K292" i="186"/>
  <c r="J292" i="186"/>
  <c r="I292" i="186"/>
  <c r="H292" i="186"/>
  <c r="L291" i="186"/>
  <c r="K291" i="186"/>
  <c r="J291" i="186"/>
  <c r="I291" i="186"/>
  <c r="H291" i="186"/>
  <c r="L290" i="186"/>
  <c r="K290" i="186"/>
  <c r="J290" i="186"/>
  <c r="I290" i="186"/>
  <c r="H290" i="186"/>
  <c r="L289" i="186"/>
  <c r="K289" i="186"/>
  <c r="J289" i="186"/>
  <c r="I289" i="186"/>
  <c r="H289" i="186"/>
  <c r="L288" i="186"/>
  <c r="K288" i="186"/>
  <c r="J288" i="186"/>
  <c r="I288" i="186"/>
  <c r="H288" i="186"/>
  <c r="L287" i="186"/>
  <c r="K287" i="186"/>
  <c r="J287" i="186"/>
  <c r="I287" i="186"/>
  <c r="H287" i="186"/>
  <c r="L286" i="186"/>
  <c r="K286" i="186"/>
  <c r="J286" i="186"/>
  <c r="I286" i="186"/>
  <c r="H286" i="186"/>
  <c r="L285" i="186"/>
  <c r="K285" i="186"/>
  <c r="J285" i="186"/>
  <c r="I285" i="186"/>
  <c r="H285" i="186"/>
  <c r="L284" i="186"/>
  <c r="K284" i="186"/>
  <c r="J284" i="186"/>
  <c r="I284" i="186"/>
  <c r="H284" i="186"/>
  <c r="L283" i="186"/>
  <c r="K283" i="186"/>
  <c r="J283" i="186"/>
  <c r="I283" i="186"/>
  <c r="H283" i="186"/>
  <c r="L282" i="186"/>
  <c r="K282" i="186"/>
  <c r="J282" i="186"/>
  <c r="I282" i="186"/>
  <c r="H282" i="186"/>
  <c r="L281" i="186"/>
  <c r="K281" i="186"/>
  <c r="J281" i="186"/>
  <c r="I281" i="186"/>
  <c r="H281" i="186"/>
  <c r="L280" i="186"/>
  <c r="K280" i="186"/>
  <c r="J280" i="186"/>
  <c r="I280" i="186"/>
  <c r="H280" i="186"/>
  <c r="L279" i="186"/>
  <c r="K279" i="186"/>
  <c r="J279" i="186"/>
  <c r="I279" i="186"/>
  <c r="H279" i="186"/>
  <c r="L278" i="186"/>
  <c r="K278" i="186"/>
  <c r="J278" i="186"/>
  <c r="I278" i="186"/>
  <c r="H278" i="186"/>
  <c r="L277" i="186"/>
  <c r="K277" i="186"/>
  <c r="J277" i="186"/>
  <c r="I277" i="186"/>
  <c r="H277" i="186"/>
  <c r="L276" i="186"/>
  <c r="K276" i="186"/>
  <c r="J276" i="186"/>
  <c r="I276" i="186"/>
  <c r="H276" i="186"/>
  <c r="L275" i="186"/>
  <c r="K275" i="186"/>
  <c r="J275" i="186"/>
  <c r="I275" i="186"/>
  <c r="H275" i="186"/>
  <c r="L274" i="186"/>
  <c r="K274" i="186"/>
  <c r="J274" i="186"/>
  <c r="I274" i="186"/>
  <c r="H274" i="186"/>
  <c r="L273" i="186"/>
  <c r="K273" i="186"/>
  <c r="J273" i="186"/>
  <c r="I273" i="186"/>
  <c r="H273" i="186"/>
  <c r="L272" i="186"/>
  <c r="K272" i="186"/>
  <c r="J272" i="186"/>
  <c r="I272" i="186"/>
  <c r="H272" i="186"/>
  <c r="L271" i="186"/>
  <c r="K271" i="186"/>
  <c r="J271" i="186"/>
  <c r="I271" i="186"/>
  <c r="H271" i="186"/>
  <c r="L270" i="186"/>
  <c r="K270" i="186"/>
  <c r="J270" i="186"/>
  <c r="I270" i="186"/>
  <c r="H270" i="186"/>
  <c r="L269" i="186"/>
  <c r="K269" i="186"/>
  <c r="J269" i="186"/>
  <c r="I269" i="186"/>
  <c r="H269" i="186"/>
  <c r="L268" i="186"/>
  <c r="K268" i="186"/>
  <c r="J268" i="186"/>
  <c r="I268" i="186"/>
  <c r="H268" i="186"/>
  <c r="L267" i="186"/>
  <c r="K267" i="186"/>
  <c r="J267" i="186"/>
  <c r="I267" i="186"/>
  <c r="H267" i="186"/>
  <c r="L266" i="186"/>
  <c r="K266" i="186"/>
  <c r="J266" i="186"/>
  <c r="I266" i="186"/>
  <c r="H266" i="186"/>
  <c r="L265" i="186"/>
  <c r="K265" i="186"/>
  <c r="J265" i="186"/>
  <c r="I265" i="186"/>
  <c r="H265" i="186"/>
  <c r="L264" i="186"/>
  <c r="K264" i="186"/>
  <c r="J264" i="186"/>
  <c r="I264" i="186"/>
  <c r="H264" i="186"/>
  <c r="L263" i="186"/>
  <c r="K263" i="186"/>
  <c r="J263" i="186"/>
  <c r="I263" i="186"/>
  <c r="H263" i="186"/>
  <c r="L258" i="186"/>
  <c r="K258" i="186"/>
  <c r="I258" i="186"/>
  <c r="G258" i="186"/>
  <c r="F258" i="186"/>
  <c r="L257" i="186"/>
  <c r="K257" i="186"/>
  <c r="J257" i="186"/>
  <c r="I257" i="186"/>
  <c r="H257" i="186"/>
  <c r="L256" i="186"/>
  <c r="K256" i="186"/>
  <c r="J256" i="186"/>
  <c r="I256" i="186"/>
  <c r="H256" i="186"/>
  <c r="L255" i="186"/>
  <c r="K255" i="186"/>
  <c r="J255" i="186"/>
  <c r="I255" i="186"/>
  <c r="H255" i="186"/>
  <c r="L254" i="186"/>
  <c r="K254" i="186"/>
  <c r="J254" i="186"/>
  <c r="I254" i="186"/>
  <c r="H254" i="186"/>
  <c r="L253" i="186"/>
  <c r="K253" i="186"/>
  <c r="J253" i="186"/>
  <c r="I253" i="186"/>
  <c r="H253" i="186"/>
  <c r="L252" i="186"/>
  <c r="K252" i="186"/>
  <c r="J252" i="186"/>
  <c r="I252" i="186"/>
  <c r="H252" i="186"/>
  <c r="L251" i="186"/>
  <c r="K251" i="186"/>
  <c r="J251" i="186"/>
  <c r="I251" i="186"/>
  <c r="H251" i="186"/>
  <c r="L250" i="186"/>
  <c r="K250" i="186"/>
  <c r="J250" i="186"/>
  <c r="I250" i="186"/>
  <c r="H250" i="186"/>
  <c r="L249" i="186"/>
  <c r="K249" i="186"/>
  <c r="J249" i="186"/>
  <c r="I249" i="186"/>
  <c r="H249" i="186"/>
  <c r="L248" i="186"/>
  <c r="K248" i="186"/>
  <c r="J248" i="186"/>
  <c r="I248" i="186"/>
  <c r="H248" i="186"/>
  <c r="L247" i="186"/>
  <c r="K247" i="186"/>
  <c r="J247" i="186"/>
  <c r="I247" i="186"/>
  <c r="H247" i="186"/>
  <c r="L246" i="186"/>
  <c r="K246" i="186"/>
  <c r="J246" i="186"/>
  <c r="I246" i="186"/>
  <c r="H246" i="186"/>
  <c r="L245" i="186"/>
  <c r="K245" i="186"/>
  <c r="J245" i="186"/>
  <c r="I245" i="186"/>
  <c r="H245" i="186"/>
  <c r="L244" i="186"/>
  <c r="K244" i="186"/>
  <c r="J244" i="186"/>
  <c r="I244" i="186"/>
  <c r="H244" i="186"/>
  <c r="L243" i="186"/>
  <c r="K243" i="186"/>
  <c r="J243" i="186"/>
  <c r="I243" i="186"/>
  <c r="H243" i="186"/>
  <c r="L242" i="186"/>
  <c r="K242" i="186"/>
  <c r="J242" i="186"/>
  <c r="I242" i="186"/>
  <c r="H242" i="186"/>
  <c r="L241" i="186"/>
  <c r="K241" i="186"/>
  <c r="J241" i="186"/>
  <c r="I241" i="186"/>
  <c r="H241" i="186"/>
  <c r="L240" i="186"/>
  <c r="K240" i="186"/>
  <c r="J240" i="186"/>
  <c r="I240" i="186"/>
  <c r="H240" i="186"/>
  <c r="L239" i="186"/>
  <c r="K239" i="186"/>
  <c r="J239" i="186"/>
  <c r="I239" i="186"/>
  <c r="H239" i="186"/>
  <c r="L238" i="186"/>
  <c r="K238" i="186"/>
  <c r="J238" i="186"/>
  <c r="I238" i="186"/>
  <c r="H238" i="186"/>
  <c r="L237" i="186"/>
  <c r="K237" i="186"/>
  <c r="J237" i="186"/>
  <c r="I237" i="186"/>
  <c r="H237" i="186"/>
  <c r="L236" i="186"/>
  <c r="K236" i="186"/>
  <c r="J236" i="186"/>
  <c r="I236" i="186"/>
  <c r="H236" i="186"/>
  <c r="L235" i="186"/>
  <c r="K235" i="186"/>
  <c r="J235" i="186"/>
  <c r="I235" i="186"/>
  <c r="H235" i="186"/>
  <c r="L234" i="186"/>
  <c r="K234" i="186"/>
  <c r="J234" i="186"/>
  <c r="I234" i="186"/>
  <c r="H234" i="186"/>
  <c r="L233" i="186"/>
  <c r="K233" i="186"/>
  <c r="J233" i="186"/>
  <c r="I233" i="186"/>
  <c r="H233" i="186"/>
  <c r="L232" i="186"/>
  <c r="K232" i="186"/>
  <c r="J232" i="186"/>
  <c r="I232" i="186"/>
  <c r="H232" i="186"/>
  <c r="L231" i="186"/>
  <c r="K231" i="186"/>
  <c r="J231" i="186"/>
  <c r="I231" i="186"/>
  <c r="H231" i="186"/>
  <c r="L230" i="186"/>
  <c r="K230" i="186"/>
  <c r="J230" i="186"/>
  <c r="I230" i="186"/>
  <c r="H230" i="186"/>
  <c r="L229" i="186"/>
  <c r="K229" i="186"/>
  <c r="J229" i="186"/>
  <c r="I229" i="186"/>
  <c r="H229" i="186"/>
  <c r="L228" i="186"/>
  <c r="K228" i="186"/>
  <c r="J228" i="186"/>
  <c r="J258" i="186" s="1"/>
  <c r="I228" i="186"/>
  <c r="H228" i="186"/>
  <c r="L227" i="186"/>
  <c r="K227" i="186"/>
  <c r="J227" i="186"/>
  <c r="I227" i="186"/>
  <c r="H227" i="186"/>
  <c r="G222" i="186"/>
  <c r="F222" i="186"/>
  <c r="L221" i="186"/>
  <c r="K221" i="186"/>
  <c r="J221" i="186"/>
  <c r="I221" i="186"/>
  <c r="H221" i="186"/>
  <c r="L220" i="186"/>
  <c r="K220" i="186"/>
  <c r="J220" i="186"/>
  <c r="I220" i="186"/>
  <c r="H220" i="186"/>
  <c r="L219" i="186"/>
  <c r="K219" i="186"/>
  <c r="J219" i="186"/>
  <c r="I219" i="186"/>
  <c r="H219" i="186"/>
  <c r="L218" i="186"/>
  <c r="K218" i="186"/>
  <c r="J218" i="186"/>
  <c r="I218" i="186"/>
  <c r="H218" i="186"/>
  <c r="L217" i="186"/>
  <c r="K217" i="186"/>
  <c r="J217" i="186"/>
  <c r="I217" i="186"/>
  <c r="H217" i="186"/>
  <c r="L216" i="186"/>
  <c r="K216" i="186"/>
  <c r="J216" i="186"/>
  <c r="I216" i="186"/>
  <c r="H216" i="186"/>
  <c r="L215" i="186"/>
  <c r="K215" i="186"/>
  <c r="J215" i="186"/>
  <c r="I215" i="186"/>
  <c r="H215" i="186"/>
  <c r="L214" i="186"/>
  <c r="K214" i="186"/>
  <c r="J214" i="186"/>
  <c r="I214" i="186"/>
  <c r="H214" i="186"/>
  <c r="L213" i="186"/>
  <c r="K213" i="186"/>
  <c r="J213" i="186"/>
  <c r="I213" i="186"/>
  <c r="H213" i="186"/>
  <c r="L212" i="186"/>
  <c r="K212" i="186"/>
  <c r="J212" i="186"/>
  <c r="I212" i="186"/>
  <c r="H212" i="186"/>
  <c r="L211" i="186"/>
  <c r="K211" i="186"/>
  <c r="J211" i="186"/>
  <c r="I211" i="186"/>
  <c r="H211" i="186"/>
  <c r="L210" i="186"/>
  <c r="K210" i="186"/>
  <c r="J210" i="186"/>
  <c r="I210" i="186"/>
  <c r="H210" i="186"/>
  <c r="L209" i="186"/>
  <c r="K209" i="186"/>
  <c r="J209" i="186"/>
  <c r="I209" i="186"/>
  <c r="H209" i="186"/>
  <c r="L208" i="186"/>
  <c r="K208" i="186"/>
  <c r="J208" i="186"/>
  <c r="I208" i="186"/>
  <c r="H208" i="186"/>
  <c r="L207" i="186"/>
  <c r="K207" i="186"/>
  <c r="J207" i="186"/>
  <c r="I207" i="186"/>
  <c r="H207" i="186"/>
  <c r="L206" i="186"/>
  <c r="K206" i="186"/>
  <c r="J206" i="186"/>
  <c r="I206" i="186"/>
  <c r="H206" i="186"/>
  <c r="L205" i="186"/>
  <c r="K205" i="186"/>
  <c r="J205" i="186"/>
  <c r="I205" i="186"/>
  <c r="H205" i="186"/>
  <c r="L204" i="186"/>
  <c r="K204" i="186"/>
  <c r="J204" i="186"/>
  <c r="I204" i="186"/>
  <c r="H204" i="186"/>
  <c r="L203" i="186"/>
  <c r="K203" i="186"/>
  <c r="J203" i="186"/>
  <c r="I203" i="186"/>
  <c r="H203" i="186"/>
  <c r="L202" i="186"/>
  <c r="K202" i="186"/>
  <c r="J202" i="186"/>
  <c r="I202" i="186"/>
  <c r="H202" i="186"/>
  <c r="L201" i="186"/>
  <c r="K201" i="186"/>
  <c r="J201" i="186"/>
  <c r="I201" i="186"/>
  <c r="H201" i="186"/>
  <c r="L200" i="186"/>
  <c r="K200" i="186"/>
  <c r="J200" i="186"/>
  <c r="I200" i="186"/>
  <c r="H200" i="186"/>
  <c r="L199" i="186"/>
  <c r="K199" i="186"/>
  <c r="J199" i="186"/>
  <c r="I199" i="186"/>
  <c r="H199" i="186"/>
  <c r="L198" i="186"/>
  <c r="K198" i="186"/>
  <c r="J198" i="186"/>
  <c r="I198" i="186"/>
  <c r="H198" i="186"/>
  <c r="L197" i="186"/>
  <c r="K197" i="186"/>
  <c r="J197" i="186"/>
  <c r="I197" i="186"/>
  <c r="H197" i="186"/>
  <c r="L196" i="186"/>
  <c r="K196" i="186"/>
  <c r="J196" i="186"/>
  <c r="I196" i="186"/>
  <c r="H196" i="186"/>
  <c r="L195" i="186"/>
  <c r="K195" i="186"/>
  <c r="J195" i="186"/>
  <c r="I195" i="186"/>
  <c r="H195" i="186"/>
  <c r="H222" i="186" s="1"/>
  <c r="L194" i="186"/>
  <c r="K194" i="186"/>
  <c r="J194" i="186"/>
  <c r="I194" i="186"/>
  <c r="H194" i="186"/>
  <c r="L193" i="186"/>
  <c r="K193" i="186"/>
  <c r="J193" i="186"/>
  <c r="I193" i="186"/>
  <c r="H193" i="186"/>
  <c r="L192" i="186"/>
  <c r="K192" i="186"/>
  <c r="J192" i="186"/>
  <c r="I192" i="186"/>
  <c r="H192" i="186"/>
  <c r="L191" i="186"/>
  <c r="K191" i="186"/>
  <c r="J191" i="186"/>
  <c r="I191" i="186"/>
  <c r="H191" i="186"/>
  <c r="J186" i="186"/>
  <c r="G186" i="186"/>
  <c r="F186" i="186"/>
  <c r="L185" i="186"/>
  <c r="K185" i="186"/>
  <c r="J185" i="186"/>
  <c r="I185" i="186"/>
  <c r="H185" i="186"/>
  <c r="L184" i="186"/>
  <c r="K184" i="186"/>
  <c r="J184" i="186"/>
  <c r="I184" i="186"/>
  <c r="H184" i="186"/>
  <c r="L183" i="186"/>
  <c r="K183" i="186"/>
  <c r="J183" i="186"/>
  <c r="I183" i="186"/>
  <c r="H183" i="186"/>
  <c r="L182" i="186"/>
  <c r="K182" i="186"/>
  <c r="J182" i="186"/>
  <c r="I182" i="186"/>
  <c r="H182" i="186"/>
  <c r="L181" i="186"/>
  <c r="K181" i="186"/>
  <c r="J181" i="186"/>
  <c r="I181" i="186"/>
  <c r="H181" i="186"/>
  <c r="L180" i="186"/>
  <c r="K180" i="186"/>
  <c r="J180" i="186"/>
  <c r="I180" i="186"/>
  <c r="H180" i="186"/>
  <c r="L179" i="186"/>
  <c r="K179" i="186"/>
  <c r="J179" i="186"/>
  <c r="I179" i="186"/>
  <c r="H179" i="186"/>
  <c r="L178" i="186"/>
  <c r="K178" i="186"/>
  <c r="J178" i="186"/>
  <c r="I178" i="186"/>
  <c r="H178" i="186"/>
  <c r="L177" i="186"/>
  <c r="K177" i="186"/>
  <c r="J177" i="186"/>
  <c r="I177" i="186"/>
  <c r="H177" i="186"/>
  <c r="L176" i="186"/>
  <c r="K176" i="186"/>
  <c r="J176" i="186"/>
  <c r="I176" i="186"/>
  <c r="H176" i="186"/>
  <c r="L175" i="186"/>
  <c r="K175" i="186"/>
  <c r="J175" i="186"/>
  <c r="I175" i="186"/>
  <c r="H175" i="186"/>
  <c r="L174" i="186"/>
  <c r="K174" i="186"/>
  <c r="J174" i="186"/>
  <c r="I174" i="186"/>
  <c r="H174" i="186"/>
  <c r="L173" i="186"/>
  <c r="K173" i="186"/>
  <c r="J173" i="186"/>
  <c r="I173" i="186"/>
  <c r="H173" i="186"/>
  <c r="L172" i="186"/>
  <c r="K172" i="186"/>
  <c r="J172" i="186"/>
  <c r="I172" i="186"/>
  <c r="H172" i="186"/>
  <c r="L171" i="186"/>
  <c r="K171" i="186"/>
  <c r="J171" i="186"/>
  <c r="I171" i="186"/>
  <c r="H171" i="186"/>
  <c r="L170" i="186"/>
  <c r="K170" i="186"/>
  <c r="J170" i="186"/>
  <c r="I170" i="186"/>
  <c r="H170" i="186"/>
  <c r="L169" i="186"/>
  <c r="K169" i="186"/>
  <c r="J169" i="186"/>
  <c r="I169" i="186"/>
  <c r="H169" i="186"/>
  <c r="L168" i="186"/>
  <c r="K168" i="186"/>
  <c r="J168" i="186"/>
  <c r="I168" i="186"/>
  <c r="H168" i="186"/>
  <c r="L167" i="186"/>
  <c r="K167" i="186"/>
  <c r="J167" i="186"/>
  <c r="I167" i="186"/>
  <c r="H167" i="186"/>
  <c r="L166" i="186"/>
  <c r="K166" i="186"/>
  <c r="J166" i="186"/>
  <c r="I166" i="186"/>
  <c r="H166" i="186"/>
  <c r="L165" i="186"/>
  <c r="K165" i="186"/>
  <c r="J165" i="186"/>
  <c r="I165" i="186"/>
  <c r="H165" i="186"/>
  <c r="L164" i="186"/>
  <c r="K164" i="186"/>
  <c r="J164" i="186"/>
  <c r="I164" i="186"/>
  <c r="H164" i="186"/>
  <c r="L163" i="186"/>
  <c r="K163" i="186"/>
  <c r="J163" i="186"/>
  <c r="I163" i="186"/>
  <c r="H163" i="186"/>
  <c r="L162" i="186"/>
  <c r="K162" i="186"/>
  <c r="J162" i="186"/>
  <c r="I162" i="186"/>
  <c r="H162" i="186"/>
  <c r="L161" i="186"/>
  <c r="K161" i="186"/>
  <c r="J161" i="186"/>
  <c r="I161" i="186"/>
  <c r="H161" i="186"/>
  <c r="L160" i="186"/>
  <c r="K160" i="186"/>
  <c r="J160" i="186"/>
  <c r="I160" i="186"/>
  <c r="H160" i="186"/>
  <c r="L159" i="186"/>
  <c r="K159" i="186"/>
  <c r="J159" i="186"/>
  <c r="I159" i="186"/>
  <c r="H159" i="186"/>
  <c r="L158" i="186"/>
  <c r="K158" i="186"/>
  <c r="J158" i="186"/>
  <c r="I158" i="186"/>
  <c r="H158" i="186"/>
  <c r="L157" i="186"/>
  <c r="K157" i="186"/>
  <c r="J157" i="186"/>
  <c r="I157" i="186"/>
  <c r="H157" i="186"/>
  <c r="L156" i="186"/>
  <c r="K156" i="186"/>
  <c r="J156" i="186"/>
  <c r="I156" i="186"/>
  <c r="H156" i="186"/>
  <c r="L155" i="186"/>
  <c r="K155" i="186"/>
  <c r="J155" i="186"/>
  <c r="I155" i="186"/>
  <c r="H155" i="186"/>
  <c r="H186" i="186" s="1"/>
  <c r="G150" i="186"/>
  <c r="F150" i="186"/>
  <c r="L149" i="186"/>
  <c r="K149" i="186"/>
  <c r="J149" i="186"/>
  <c r="I149" i="186"/>
  <c r="H149" i="186"/>
  <c r="L148" i="186"/>
  <c r="K148" i="186"/>
  <c r="J148" i="186"/>
  <c r="I148" i="186"/>
  <c r="H148" i="186"/>
  <c r="L147" i="186"/>
  <c r="K147" i="186"/>
  <c r="J147" i="186"/>
  <c r="I147" i="186"/>
  <c r="H147" i="186"/>
  <c r="L146" i="186"/>
  <c r="K146" i="186"/>
  <c r="J146" i="186"/>
  <c r="I146" i="186"/>
  <c r="H146" i="186"/>
  <c r="L145" i="186"/>
  <c r="K145" i="186"/>
  <c r="J145" i="186"/>
  <c r="I145" i="186"/>
  <c r="H145" i="186"/>
  <c r="L144" i="186"/>
  <c r="K144" i="186"/>
  <c r="J144" i="186"/>
  <c r="I144" i="186"/>
  <c r="H144" i="186"/>
  <c r="L143" i="186"/>
  <c r="K143" i="186"/>
  <c r="J143" i="186"/>
  <c r="I143" i="186"/>
  <c r="H143" i="186"/>
  <c r="L142" i="186"/>
  <c r="K142" i="186"/>
  <c r="J142" i="186"/>
  <c r="I142" i="186"/>
  <c r="H142" i="186"/>
  <c r="L141" i="186"/>
  <c r="K141" i="186"/>
  <c r="J141" i="186"/>
  <c r="I141" i="186"/>
  <c r="H141" i="186"/>
  <c r="L140" i="186"/>
  <c r="K140" i="186"/>
  <c r="J140" i="186"/>
  <c r="I140" i="186"/>
  <c r="H140" i="186"/>
  <c r="L139" i="186"/>
  <c r="K139" i="186"/>
  <c r="J139" i="186"/>
  <c r="I139" i="186"/>
  <c r="H139" i="186"/>
  <c r="L138" i="186"/>
  <c r="K138" i="186"/>
  <c r="J138" i="186"/>
  <c r="I138" i="186"/>
  <c r="H138" i="186"/>
  <c r="L137" i="186"/>
  <c r="K137" i="186"/>
  <c r="J137" i="186"/>
  <c r="I137" i="186"/>
  <c r="H137" i="186"/>
  <c r="L136" i="186"/>
  <c r="K136" i="186"/>
  <c r="J136" i="186"/>
  <c r="I136" i="186"/>
  <c r="H136" i="186"/>
  <c r="L135" i="186"/>
  <c r="K135" i="186"/>
  <c r="J135" i="186"/>
  <c r="I135" i="186"/>
  <c r="H135" i="186"/>
  <c r="L134" i="186"/>
  <c r="K134" i="186"/>
  <c r="J134" i="186"/>
  <c r="I134" i="186"/>
  <c r="H134" i="186"/>
  <c r="L133" i="186"/>
  <c r="K133" i="186"/>
  <c r="J133" i="186"/>
  <c r="I133" i="186"/>
  <c r="H133" i="186"/>
  <c r="L132" i="186"/>
  <c r="K132" i="186"/>
  <c r="J132" i="186"/>
  <c r="I132" i="186"/>
  <c r="H132" i="186"/>
  <c r="L131" i="186"/>
  <c r="K131" i="186"/>
  <c r="J131" i="186"/>
  <c r="I131" i="186"/>
  <c r="H131" i="186"/>
  <c r="L130" i="186"/>
  <c r="K130" i="186"/>
  <c r="J130" i="186"/>
  <c r="I130" i="186"/>
  <c r="H130" i="186"/>
  <c r="L129" i="186"/>
  <c r="K129" i="186"/>
  <c r="J129" i="186"/>
  <c r="I129" i="186"/>
  <c r="H129" i="186"/>
  <c r="L128" i="186"/>
  <c r="K128" i="186"/>
  <c r="J128" i="186"/>
  <c r="I128" i="186"/>
  <c r="H128" i="186"/>
  <c r="L127" i="186"/>
  <c r="K127" i="186"/>
  <c r="J127" i="186"/>
  <c r="I127" i="186"/>
  <c r="H127" i="186"/>
  <c r="L126" i="186"/>
  <c r="K126" i="186"/>
  <c r="J126" i="186"/>
  <c r="I126" i="186"/>
  <c r="H126" i="186"/>
  <c r="L125" i="186"/>
  <c r="K125" i="186"/>
  <c r="J125" i="186"/>
  <c r="I125" i="186"/>
  <c r="H125" i="186"/>
  <c r="L124" i="186"/>
  <c r="K124" i="186"/>
  <c r="J124" i="186"/>
  <c r="I124" i="186"/>
  <c r="H124" i="186"/>
  <c r="L123" i="186"/>
  <c r="K123" i="186"/>
  <c r="J123" i="186"/>
  <c r="I123" i="186"/>
  <c r="H123" i="186"/>
  <c r="L122" i="186"/>
  <c r="K122" i="186"/>
  <c r="J122" i="186"/>
  <c r="I122" i="186"/>
  <c r="H122" i="186"/>
  <c r="L121" i="186"/>
  <c r="K121" i="186"/>
  <c r="J121" i="186"/>
  <c r="I121" i="186"/>
  <c r="H121" i="186"/>
  <c r="L120" i="186"/>
  <c r="K120" i="186"/>
  <c r="J120" i="186"/>
  <c r="I120" i="186"/>
  <c r="H120" i="186"/>
  <c r="L119" i="186"/>
  <c r="K119" i="186"/>
  <c r="J119" i="186"/>
  <c r="I119" i="186"/>
  <c r="H119" i="186"/>
  <c r="I114" i="186"/>
  <c r="G114" i="186"/>
  <c r="F114" i="186"/>
  <c r="L113" i="186"/>
  <c r="K113" i="186"/>
  <c r="J113" i="186"/>
  <c r="I113" i="186"/>
  <c r="H113" i="186"/>
  <c r="L112" i="186"/>
  <c r="K112" i="186"/>
  <c r="J112" i="186"/>
  <c r="I112" i="186"/>
  <c r="H112" i="186"/>
  <c r="L111" i="186"/>
  <c r="K111" i="186"/>
  <c r="J111" i="186"/>
  <c r="I111" i="186"/>
  <c r="H111" i="186"/>
  <c r="L110" i="186"/>
  <c r="K110" i="186"/>
  <c r="J110" i="186"/>
  <c r="I110" i="186"/>
  <c r="H110" i="186"/>
  <c r="L109" i="186"/>
  <c r="K109" i="186"/>
  <c r="J109" i="186"/>
  <c r="I109" i="186"/>
  <c r="H109" i="186"/>
  <c r="L108" i="186"/>
  <c r="K108" i="186"/>
  <c r="J108" i="186"/>
  <c r="I108" i="186"/>
  <c r="H108" i="186"/>
  <c r="L107" i="186"/>
  <c r="K107" i="186"/>
  <c r="J107" i="186"/>
  <c r="I107" i="186"/>
  <c r="H107" i="186"/>
  <c r="L106" i="186"/>
  <c r="K106" i="186"/>
  <c r="J106" i="186"/>
  <c r="I106" i="186"/>
  <c r="H106" i="186"/>
  <c r="L105" i="186"/>
  <c r="K105" i="186"/>
  <c r="J105" i="186"/>
  <c r="I105" i="186"/>
  <c r="H105" i="186"/>
  <c r="L104" i="186"/>
  <c r="K104" i="186"/>
  <c r="J104" i="186"/>
  <c r="I104" i="186"/>
  <c r="H104" i="186"/>
  <c r="L103" i="186"/>
  <c r="K103" i="186"/>
  <c r="J103" i="186"/>
  <c r="I103" i="186"/>
  <c r="H103" i="186"/>
  <c r="L102" i="186"/>
  <c r="K102" i="186"/>
  <c r="J102" i="186"/>
  <c r="I102" i="186"/>
  <c r="H102" i="186"/>
  <c r="L101" i="186"/>
  <c r="K101" i="186"/>
  <c r="J101" i="186"/>
  <c r="I101" i="186"/>
  <c r="H101" i="186"/>
  <c r="L100" i="186"/>
  <c r="K100" i="186"/>
  <c r="J100" i="186"/>
  <c r="I100" i="186"/>
  <c r="H100" i="186"/>
  <c r="L99" i="186"/>
  <c r="K99" i="186"/>
  <c r="J99" i="186"/>
  <c r="I99" i="186"/>
  <c r="H99" i="186"/>
  <c r="L98" i="186"/>
  <c r="K98" i="186"/>
  <c r="J98" i="186"/>
  <c r="I98" i="186"/>
  <c r="H98" i="186"/>
  <c r="L97" i="186"/>
  <c r="K97" i="186"/>
  <c r="J97" i="186"/>
  <c r="I97" i="186"/>
  <c r="H97" i="186"/>
  <c r="L96" i="186"/>
  <c r="K96" i="186"/>
  <c r="J96" i="186"/>
  <c r="I96" i="186"/>
  <c r="H96" i="186"/>
  <c r="L95" i="186"/>
  <c r="K95" i="186"/>
  <c r="J95" i="186"/>
  <c r="I95" i="186"/>
  <c r="H95" i="186"/>
  <c r="L94" i="186"/>
  <c r="K94" i="186"/>
  <c r="J94" i="186"/>
  <c r="I94" i="186"/>
  <c r="H94" i="186"/>
  <c r="L93" i="186"/>
  <c r="K93" i="186"/>
  <c r="J93" i="186"/>
  <c r="I93" i="186"/>
  <c r="H93" i="186"/>
  <c r="L92" i="186"/>
  <c r="K92" i="186"/>
  <c r="J92" i="186"/>
  <c r="I92" i="186"/>
  <c r="H92" i="186"/>
  <c r="L91" i="186"/>
  <c r="K91" i="186"/>
  <c r="J91" i="186"/>
  <c r="I91" i="186"/>
  <c r="H91" i="186"/>
  <c r="L90" i="186"/>
  <c r="K90" i="186"/>
  <c r="J90" i="186"/>
  <c r="I90" i="186"/>
  <c r="H90" i="186"/>
  <c r="L89" i="186"/>
  <c r="K89" i="186"/>
  <c r="J89" i="186"/>
  <c r="I89" i="186"/>
  <c r="H89" i="186"/>
  <c r="L88" i="186"/>
  <c r="K88" i="186"/>
  <c r="J88" i="186"/>
  <c r="I88" i="186"/>
  <c r="H88" i="186"/>
  <c r="L87" i="186"/>
  <c r="K87" i="186"/>
  <c r="J87" i="186"/>
  <c r="I87" i="186"/>
  <c r="H87" i="186"/>
  <c r="L86" i="186"/>
  <c r="K86" i="186"/>
  <c r="J86" i="186"/>
  <c r="I86" i="186"/>
  <c r="H86" i="186"/>
  <c r="L85" i="186"/>
  <c r="K85" i="186"/>
  <c r="J85" i="186"/>
  <c r="I85" i="186"/>
  <c r="H85" i="186"/>
  <c r="L84" i="186"/>
  <c r="K84" i="186"/>
  <c r="J84" i="186"/>
  <c r="I84" i="186"/>
  <c r="H84" i="186"/>
  <c r="L83" i="186"/>
  <c r="L114" i="186" s="1"/>
  <c r="K83" i="186"/>
  <c r="J83" i="186"/>
  <c r="I83" i="186"/>
  <c r="H83" i="186"/>
  <c r="G78" i="186"/>
  <c r="F78" i="186"/>
  <c r="L77" i="186"/>
  <c r="K77" i="186"/>
  <c r="J77" i="186"/>
  <c r="I77" i="186"/>
  <c r="H77" i="186"/>
  <c r="L76" i="186"/>
  <c r="K76" i="186"/>
  <c r="J76" i="186"/>
  <c r="I76" i="186"/>
  <c r="H76" i="186"/>
  <c r="L75" i="186"/>
  <c r="K75" i="186"/>
  <c r="J75" i="186"/>
  <c r="I75" i="186"/>
  <c r="H75" i="186"/>
  <c r="L74" i="186"/>
  <c r="K74" i="186"/>
  <c r="J74" i="186"/>
  <c r="I74" i="186"/>
  <c r="H74" i="186"/>
  <c r="L73" i="186"/>
  <c r="K73" i="186"/>
  <c r="J73" i="186"/>
  <c r="I73" i="186"/>
  <c r="H73" i="186"/>
  <c r="L72" i="186"/>
  <c r="K72" i="186"/>
  <c r="J72" i="186"/>
  <c r="I72" i="186"/>
  <c r="H72" i="186"/>
  <c r="L71" i="186"/>
  <c r="K71" i="186"/>
  <c r="J71" i="186"/>
  <c r="I71" i="186"/>
  <c r="H71" i="186"/>
  <c r="L70" i="186"/>
  <c r="K70" i="186"/>
  <c r="J70" i="186"/>
  <c r="I70" i="186"/>
  <c r="H70" i="186"/>
  <c r="L69" i="186"/>
  <c r="K69" i="186"/>
  <c r="J69" i="186"/>
  <c r="I69" i="186"/>
  <c r="H69" i="186"/>
  <c r="L68" i="186"/>
  <c r="K68" i="186"/>
  <c r="J68" i="186"/>
  <c r="I68" i="186"/>
  <c r="H68" i="186"/>
  <c r="L67" i="186"/>
  <c r="K67" i="186"/>
  <c r="J67" i="186"/>
  <c r="I67" i="186"/>
  <c r="H67" i="186"/>
  <c r="L66" i="186"/>
  <c r="K66" i="186"/>
  <c r="J66" i="186"/>
  <c r="I66" i="186"/>
  <c r="H66" i="186"/>
  <c r="L65" i="186"/>
  <c r="K65" i="186"/>
  <c r="J65" i="186"/>
  <c r="I65" i="186"/>
  <c r="H65" i="186"/>
  <c r="L64" i="186"/>
  <c r="K64" i="186"/>
  <c r="J64" i="186"/>
  <c r="I64" i="186"/>
  <c r="H64" i="186"/>
  <c r="L63" i="186"/>
  <c r="K63" i="186"/>
  <c r="J63" i="186"/>
  <c r="I63" i="186"/>
  <c r="H63" i="186"/>
  <c r="L62" i="186"/>
  <c r="K62" i="186"/>
  <c r="J62" i="186"/>
  <c r="I62" i="186"/>
  <c r="H62" i="186"/>
  <c r="L61" i="186"/>
  <c r="K61" i="186"/>
  <c r="J61" i="186"/>
  <c r="I61" i="186"/>
  <c r="H61" i="186"/>
  <c r="L60" i="186"/>
  <c r="K60" i="186"/>
  <c r="J60" i="186"/>
  <c r="I60" i="186"/>
  <c r="H60" i="186"/>
  <c r="L59" i="186"/>
  <c r="K59" i="186"/>
  <c r="J59" i="186"/>
  <c r="I59" i="186"/>
  <c r="H59" i="186"/>
  <c r="L58" i="186"/>
  <c r="K58" i="186"/>
  <c r="J58" i="186"/>
  <c r="I58" i="186"/>
  <c r="H58" i="186"/>
  <c r="H78" i="186" s="1"/>
  <c r="L57" i="186"/>
  <c r="K57" i="186"/>
  <c r="J57" i="186"/>
  <c r="I57" i="186"/>
  <c r="H57" i="186"/>
  <c r="L56" i="186"/>
  <c r="K56" i="186"/>
  <c r="J56" i="186"/>
  <c r="I56" i="186"/>
  <c r="H56" i="186"/>
  <c r="L55" i="186"/>
  <c r="K55" i="186"/>
  <c r="J55" i="186"/>
  <c r="I55" i="186"/>
  <c r="H55" i="186"/>
  <c r="L54" i="186"/>
  <c r="K54" i="186"/>
  <c r="J54" i="186"/>
  <c r="I54" i="186"/>
  <c r="H54" i="186"/>
  <c r="L53" i="186"/>
  <c r="K53" i="186"/>
  <c r="J53" i="186"/>
  <c r="I53" i="186"/>
  <c r="H53" i="186"/>
  <c r="L52" i="186"/>
  <c r="K52" i="186"/>
  <c r="J52" i="186"/>
  <c r="I52" i="186"/>
  <c r="H52" i="186"/>
  <c r="L51" i="186"/>
  <c r="K51" i="186"/>
  <c r="J51" i="186"/>
  <c r="I51" i="186"/>
  <c r="H51" i="186"/>
  <c r="L50" i="186"/>
  <c r="K50" i="186"/>
  <c r="J50" i="186"/>
  <c r="I50" i="186"/>
  <c r="H50" i="186"/>
  <c r="L49" i="186"/>
  <c r="K49" i="186"/>
  <c r="J49" i="186"/>
  <c r="I49" i="186"/>
  <c r="H49" i="186"/>
  <c r="L48" i="186"/>
  <c r="K48" i="186"/>
  <c r="J48" i="186"/>
  <c r="I48" i="186"/>
  <c r="H48" i="186"/>
  <c r="L47" i="186"/>
  <c r="K47" i="186"/>
  <c r="J47" i="186"/>
  <c r="I47" i="186"/>
  <c r="H47" i="186"/>
  <c r="H42" i="186"/>
  <c r="G42" i="186"/>
  <c r="F42" i="186"/>
  <c r="L41" i="186"/>
  <c r="K41" i="186"/>
  <c r="J41" i="186"/>
  <c r="I41" i="186"/>
  <c r="H41" i="186"/>
  <c r="L40" i="186"/>
  <c r="K40" i="186"/>
  <c r="J40" i="186"/>
  <c r="I40" i="186"/>
  <c r="H40" i="186"/>
  <c r="L39" i="186"/>
  <c r="K39" i="186"/>
  <c r="J39" i="186"/>
  <c r="I39" i="186"/>
  <c r="H39" i="186"/>
  <c r="L38" i="186"/>
  <c r="K38" i="186"/>
  <c r="J38" i="186"/>
  <c r="I38" i="186"/>
  <c r="H38" i="186"/>
  <c r="L37" i="186"/>
  <c r="K37" i="186"/>
  <c r="J37" i="186"/>
  <c r="I37" i="186"/>
  <c r="H37" i="186"/>
  <c r="L36" i="186"/>
  <c r="K36" i="186"/>
  <c r="J36" i="186"/>
  <c r="I36" i="186"/>
  <c r="H36" i="186"/>
  <c r="L35" i="186"/>
  <c r="K35" i="186"/>
  <c r="J35" i="186"/>
  <c r="I35" i="186"/>
  <c r="H35" i="186"/>
  <c r="L34" i="186"/>
  <c r="K34" i="186"/>
  <c r="J34" i="186"/>
  <c r="I34" i="186"/>
  <c r="H34" i="186"/>
  <c r="L33" i="186"/>
  <c r="K33" i="186"/>
  <c r="J33" i="186"/>
  <c r="I33" i="186"/>
  <c r="H33" i="186"/>
  <c r="L32" i="186"/>
  <c r="K32" i="186"/>
  <c r="J32" i="186"/>
  <c r="I32" i="186"/>
  <c r="H32" i="186"/>
  <c r="L31" i="186"/>
  <c r="K31" i="186"/>
  <c r="J31" i="186"/>
  <c r="I31" i="186"/>
  <c r="H31" i="186"/>
  <c r="L30" i="186"/>
  <c r="K30" i="186"/>
  <c r="J30" i="186"/>
  <c r="I30" i="186"/>
  <c r="H30" i="186"/>
  <c r="L29" i="186"/>
  <c r="K29" i="186"/>
  <c r="J29" i="186"/>
  <c r="I29" i="186"/>
  <c r="H29" i="186"/>
  <c r="L28" i="186"/>
  <c r="K28" i="186"/>
  <c r="J28" i="186"/>
  <c r="I28" i="186"/>
  <c r="H28" i="186"/>
  <c r="L27" i="186"/>
  <c r="K27" i="186"/>
  <c r="J27" i="186"/>
  <c r="I27" i="186"/>
  <c r="H27" i="186"/>
  <c r="L26" i="186"/>
  <c r="K26" i="186"/>
  <c r="J26" i="186"/>
  <c r="I26" i="186"/>
  <c r="H26" i="186"/>
  <c r="L25" i="186"/>
  <c r="K25" i="186"/>
  <c r="J25" i="186"/>
  <c r="I25" i="186"/>
  <c r="H25" i="186"/>
  <c r="L24" i="186"/>
  <c r="K24" i="186"/>
  <c r="J24" i="186"/>
  <c r="I24" i="186"/>
  <c r="H24" i="186"/>
  <c r="L23" i="186"/>
  <c r="K23" i="186"/>
  <c r="J23" i="186"/>
  <c r="I23" i="186"/>
  <c r="H23" i="186"/>
  <c r="L22" i="186"/>
  <c r="K22" i="186"/>
  <c r="J22" i="186"/>
  <c r="I22" i="186"/>
  <c r="H22" i="186"/>
  <c r="L21" i="186"/>
  <c r="K21" i="186"/>
  <c r="J21" i="186"/>
  <c r="I21" i="186"/>
  <c r="H21" i="186"/>
  <c r="L20" i="186"/>
  <c r="K20" i="186"/>
  <c r="J20" i="186"/>
  <c r="I20" i="186"/>
  <c r="H20" i="186"/>
  <c r="L19" i="186"/>
  <c r="K19" i="186"/>
  <c r="J19" i="186"/>
  <c r="I19" i="186"/>
  <c r="H19" i="186"/>
  <c r="L18" i="186"/>
  <c r="K18" i="186"/>
  <c r="J18" i="186"/>
  <c r="I18" i="186"/>
  <c r="H18" i="186"/>
  <c r="L17" i="186"/>
  <c r="K17" i="186"/>
  <c r="J17" i="186"/>
  <c r="I17" i="186"/>
  <c r="H17" i="186"/>
  <c r="L16" i="186"/>
  <c r="K16" i="186"/>
  <c r="J16" i="186"/>
  <c r="I16" i="186"/>
  <c r="H16" i="186"/>
  <c r="L15" i="186"/>
  <c r="K15" i="186"/>
  <c r="J15" i="186"/>
  <c r="I15" i="186"/>
  <c r="H15" i="186"/>
  <c r="L14" i="186"/>
  <c r="K14" i="186"/>
  <c r="J14" i="186"/>
  <c r="I14" i="186"/>
  <c r="H14" i="186"/>
  <c r="L13" i="186"/>
  <c r="K13" i="186"/>
  <c r="J13" i="186"/>
  <c r="I13" i="186"/>
  <c r="H13" i="186"/>
  <c r="L12" i="186"/>
  <c r="K12" i="186"/>
  <c r="J12" i="186"/>
  <c r="I12" i="186"/>
  <c r="H12" i="186"/>
  <c r="L11" i="186"/>
  <c r="K11" i="186"/>
  <c r="J11" i="186"/>
  <c r="I11" i="186"/>
  <c r="H11" i="186"/>
  <c r="B4" i="186"/>
  <c r="U2" i="186" a="1"/>
  <c r="U2" i="186" s="1"/>
  <c r="R2" i="186"/>
  <c r="U1" i="186" a="1"/>
  <c r="U1" i="186" s="1"/>
  <c r="T1" i="186" s="1" a="1"/>
  <c r="T1" i="186" s="1"/>
  <c r="G294" i="185"/>
  <c r="F294" i="185"/>
  <c r="L293" i="185"/>
  <c r="K293" i="185"/>
  <c r="J293" i="185"/>
  <c r="I293" i="185"/>
  <c r="H293" i="185"/>
  <c r="L292" i="185"/>
  <c r="K292" i="185"/>
  <c r="J292" i="185"/>
  <c r="I292" i="185"/>
  <c r="H292" i="185"/>
  <c r="L291" i="185"/>
  <c r="K291" i="185"/>
  <c r="J291" i="185"/>
  <c r="I291" i="185"/>
  <c r="H291" i="185"/>
  <c r="L290" i="185"/>
  <c r="K290" i="185"/>
  <c r="J290" i="185"/>
  <c r="I290" i="185"/>
  <c r="H290" i="185"/>
  <c r="L289" i="185"/>
  <c r="K289" i="185"/>
  <c r="J289" i="185"/>
  <c r="I289" i="185"/>
  <c r="H289" i="185"/>
  <c r="L288" i="185"/>
  <c r="K288" i="185"/>
  <c r="J288" i="185"/>
  <c r="I288" i="185"/>
  <c r="H288" i="185"/>
  <c r="L287" i="185"/>
  <c r="K287" i="185"/>
  <c r="J287" i="185"/>
  <c r="I287" i="185"/>
  <c r="H287" i="185"/>
  <c r="L286" i="185"/>
  <c r="K286" i="185"/>
  <c r="J286" i="185"/>
  <c r="I286" i="185"/>
  <c r="H286" i="185"/>
  <c r="L285" i="185"/>
  <c r="K285" i="185"/>
  <c r="J285" i="185"/>
  <c r="I285" i="185"/>
  <c r="H285" i="185"/>
  <c r="L284" i="185"/>
  <c r="K284" i="185"/>
  <c r="J284" i="185"/>
  <c r="I284" i="185"/>
  <c r="H284" i="185"/>
  <c r="L283" i="185"/>
  <c r="K283" i="185"/>
  <c r="J283" i="185"/>
  <c r="I283" i="185"/>
  <c r="H283" i="185"/>
  <c r="L282" i="185"/>
  <c r="K282" i="185"/>
  <c r="J282" i="185"/>
  <c r="I282" i="185"/>
  <c r="H282" i="185"/>
  <c r="L281" i="185"/>
  <c r="K281" i="185"/>
  <c r="J281" i="185"/>
  <c r="I281" i="185"/>
  <c r="H281" i="185"/>
  <c r="L280" i="185"/>
  <c r="K280" i="185"/>
  <c r="J280" i="185"/>
  <c r="I280" i="185"/>
  <c r="H280" i="185"/>
  <c r="L279" i="185"/>
  <c r="K279" i="185"/>
  <c r="J279" i="185"/>
  <c r="I279" i="185"/>
  <c r="H279" i="185"/>
  <c r="L278" i="185"/>
  <c r="K278" i="185"/>
  <c r="J278" i="185"/>
  <c r="I278" i="185"/>
  <c r="H278" i="185"/>
  <c r="L277" i="185"/>
  <c r="K277" i="185"/>
  <c r="J277" i="185"/>
  <c r="I277" i="185"/>
  <c r="H277" i="185"/>
  <c r="L276" i="185"/>
  <c r="K276" i="185"/>
  <c r="J276" i="185"/>
  <c r="I276" i="185"/>
  <c r="H276" i="185"/>
  <c r="L275" i="185"/>
  <c r="K275" i="185"/>
  <c r="J275" i="185"/>
  <c r="I275" i="185"/>
  <c r="H275" i="185"/>
  <c r="L274" i="185"/>
  <c r="K274" i="185"/>
  <c r="J274" i="185"/>
  <c r="I274" i="185"/>
  <c r="H274" i="185"/>
  <c r="L273" i="185"/>
  <c r="K273" i="185"/>
  <c r="J273" i="185"/>
  <c r="I273" i="185"/>
  <c r="H273" i="185"/>
  <c r="L272" i="185"/>
  <c r="K272" i="185"/>
  <c r="J272" i="185"/>
  <c r="I272" i="185"/>
  <c r="H272" i="185"/>
  <c r="L271" i="185"/>
  <c r="K271" i="185"/>
  <c r="J271" i="185"/>
  <c r="I271" i="185"/>
  <c r="H271" i="185"/>
  <c r="L270" i="185"/>
  <c r="K270" i="185"/>
  <c r="J270" i="185"/>
  <c r="I270" i="185"/>
  <c r="H270" i="185"/>
  <c r="L269" i="185"/>
  <c r="K269" i="185"/>
  <c r="J269" i="185"/>
  <c r="I269" i="185"/>
  <c r="H269" i="185"/>
  <c r="L268" i="185"/>
  <c r="K268" i="185"/>
  <c r="J268" i="185"/>
  <c r="I268" i="185"/>
  <c r="H268" i="185"/>
  <c r="L267" i="185"/>
  <c r="K267" i="185"/>
  <c r="J267" i="185"/>
  <c r="I267" i="185"/>
  <c r="H267" i="185"/>
  <c r="L266" i="185"/>
  <c r="K266" i="185"/>
  <c r="J266" i="185"/>
  <c r="I266" i="185"/>
  <c r="H266" i="185"/>
  <c r="L265" i="185"/>
  <c r="K265" i="185"/>
  <c r="J265" i="185"/>
  <c r="I265" i="185"/>
  <c r="H265" i="185"/>
  <c r="L264" i="185"/>
  <c r="K264" i="185"/>
  <c r="J264" i="185"/>
  <c r="I264" i="185"/>
  <c r="H264" i="185"/>
  <c r="L263" i="185"/>
  <c r="K263" i="185"/>
  <c r="J263" i="185"/>
  <c r="I263" i="185"/>
  <c r="H263" i="185"/>
  <c r="G258" i="185"/>
  <c r="F258" i="185"/>
  <c r="L257" i="185"/>
  <c r="K257" i="185"/>
  <c r="J257" i="185"/>
  <c r="I257" i="185"/>
  <c r="H257" i="185"/>
  <c r="L256" i="185"/>
  <c r="K256" i="185"/>
  <c r="J256" i="185"/>
  <c r="I256" i="185"/>
  <c r="H256" i="185"/>
  <c r="H258" i="185" s="1"/>
  <c r="L255" i="185"/>
  <c r="K255" i="185"/>
  <c r="J255" i="185"/>
  <c r="I255" i="185"/>
  <c r="H255" i="185"/>
  <c r="L254" i="185"/>
  <c r="K254" i="185"/>
  <c r="J254" i="185"/>
  <c r="I254" i="185"/>
  <c r="H254" i="185"/>
  <c r="L253" i="185"/>
  <c r="K253" i="185"/>
  <c r="J253" i="185"/>
  <c r="I253" i="185"/>
  <c r="H253" i="185"/>
  <c r="L252" i="185"/>
  <c r="K252" i="185"/>
  <c r="J252" i="185"/>
  <c r="I252" i="185"/>
  <c r="H252" i="185"/>
  <c r="L251" i="185"/>
  <c r="K251" i="185"/>
  <c r="J251" i="185"/>
  <c r="I251" i="185"/>
  <c r="H251" i="185"/>
  <c r="L250" i="185"/>
  <c r="K250" i="185"/>
  <c r="J250" i="185"/>
  <c r="I250" i="185"/>
  <c r="H250" i="185"/>
  <c r="L249" i="185"/>
  <c r="K249" i="185"/>
  <c r="J249" i="185"/>
  <c r="I249" i="185"/>
  <c r="H249" i="185"/>
  <c r="L248" i="185"/>
  <c r="K248" i="185"/>
  <c r="J248" i="185"/>
  <c r="I248" i="185"/>
  <c r="H248" i="185"/>
  <c r="L247" i="185"/>
  <c r="K247" i="185"/>
  <c r="J247" i="185"/>
  <c r="I247" i="185"/>
  <c r="H247" i="185"/>
  <c r="L246" i="185"/>
  <c r="K246" i="185"/>
  <c r="J246" i="185"/>
  <c r="I246" i="185"/>
  <c r="H246" i="185"/>
  <c r="L245" i="185"/>
  <c r="K245" i="185"/>
  <c r="J245" i="185"/>
  <c r="I245" i="185"/>
  <c r="H245" i="185"/>
  <c r="L244" i="185"/>
  <c r="K244" i="185"/>
  <c r="J244" i="185"/>
  <c r="I244" i="185"/>
  <c r="H244" i="185"/>
  <c r="L243" i="185"/>
  <c r="K243" i="185"/>
  <c r="J243" i="185"/>
  <c r="I243" i="185"/>
  <c r="H243" i="185"/>
  <c r="L242" i="185"/>
  <c r="K242" i="185"/>
  <c r="J242" i="185"/>
  <c r="I242" i="185"/>
  <c r="H242" i="185"/>
  <c r="L241" i="185"/>
  <c r="K241" i="185"/>
  <c r="J241" i="185"/>
  <c r="I241" i="185"/>
  <c r="H241" i="185"/>
  <c r="L240" i="185"/>
  <c r="K240" i="185"/>
  <c r="J240" i="185"/>
  <c r="I240" i="185"/>
  <c r="H240" i="185"/>
  <c r="L239" i="185"/>
  <c r="K239" i="185"/>
  <c r="J239" i="185"/>
  <c r="I239" i="185"/>
  <c r="H239" i="185"/>
  <c r="L238" i="185"/>
  <c r="K238" i="185"/>
  <c r="J238" i="185"/>
  <c r="I238" i="185"/>
  <c r="H238" i="185"/>
  <c r="L237" i="185"/>
  <c r="K237" i="185"/>
  <c r="J237" i="185"/>
  <c r="I237" i="185"/>
  <c r="H237" i="185"/>
  <c r="L236" i="185"/>
  <c r="K236" i="185"/>
  <c r="J236" i="185"/>
  <c r="I236" i="185"/>
  <c r="H236" i="185"/>
  <c r="L235" i="185"/>
  <c r="K235" i="185"/>
  <c r="J235" i="185"/>
  <c r="I235" i="185"/>
  <c r="H235" i="185"/>
  <c r="L234" i="185"/>
  <c r="K234" i="185"/>
  <c r="J234" i="185"/>
  <c r="I234" i="185"/>
  <c r="H234" i="185"/>
  <c r="L233" i="185"/>
  <c r="K233" i="185"/>
  <c r="J233" i="185"/>
  <c r="I233" i="185"/>
  <c r="H233" i="185"/>
  <c r="L232" i="185"/>
  <c r="L258" i="185" s="1"/>
  <c r="K232" i="185"/>
  <c r="J232" i="185"/>
  <c r="I232" i="185"/>
  <c r="H232" i="185"/>
  <c r="L231" i="185"/>
  <c r="K231" i="185"/>
  <c r="J231" i="185"/>
  <c r="I231" i="185"/>
  <c r="H231" i="185"/>
  <c r="L230" i="185"/>
  <c r="K230" i="185"/>
  <c r="J230" i="185"/>
  <c r="I230" i="185"/>
  <c r="H230" i="185"/>
  <c r="L229" i="185"/>
  <c r="K229" i="185"/>
  <c r="J229" i="185"/>
  <c r="I229" i="185"/>
  <c r="H229" i="185"/>
  <c r="L228" i="185"/>
  <c r="K228" i="185"/>
  <c r="J228" i="185"/>
  <c r="I228" i="185"/>
  <c r="H228" i="185"/>
  <c r="L227" i="185"/>
  <c r="K227" i="185"/>
  <c r="J227" i="185"/>
  <c r="I227" i="185"/>
  <c r="H227" i="185"/>
  <c r="G222" i="185"/>
  <c r="F222" i="185"/>
  <c r="L221" i="185"/>
  <c r="K221" i="185"/>
  <c r="J221" i="185"/>
  <c r="I221" i="185"/>
  <c r="H221" i="185"/>
  <c r="L220" i="185"/>
  <c r="K220" i="185"/>
  <c r="J220" i="185"/>
  <c r="I220" i="185"/>
  <c r="H220" i="185"/>
  <c r="L219" i="185"/>
  <c r="K219" i="185"/>
  <c r="J219" i="185"/>
  <c r="I219" i="185"/>
  <c r="H219" i="185"/>
  <c r="L218" i="185"/>
  <c r="K218" i="185"/>
  <c r="J218" i="185"/>
  <c r="I218" i="185"/>
  <c r="H218" i="185"/>
  <c r="L217" i="185"/>
  <c r="K217" i="185"/>
  <c r="J217" i="185"/>
  <c r="I217" i="185"/>
  <c r="H217" i="185"/>
  <c r="L216" i="185"/>
  <c r="K216" i="185"/>
  <c r="J216" i="185"/>
  <c r="I216" i="185"/>
  <c r="H216" i="185"/>
  <c r="L215" i="185"/>
  <c r="K215" i="185"/>
  <c r="J215" i="185"/>
  <c r="I215" i="185"/>
  <c r="H215" i="185"/>
  <c r="L214" i="185"/>
  <c r="K214" i="185"/>
  <c r="J214" i="185"/>
  <c r="I214" i="185"/>
  <c r="H214" i="185"/>
  <c r="L213" i="185"/>
  <c r="K213" i="185"/>
  <c r="J213" i="185"/>
  <c r="I213" i="185"/>
  <c r="H213" i="185"/>
  <c r="L212" i="185"/>
  <c r="K212" i="185"/>
  <c r="J212" i="185"/>
  <c r="I212" i="185"/>
  <c r="H212" i="185"/>
  <c r="L211" i="185"/>
  <c r="K211" i="185"/>
  <c r="J211" i="185"/>
  <c r="I211" i="185"/>
  <c r="H211" i="185"/>
  <c r="L210" i="185"/>
  <c r="K210" i="185"/>
  <c r="J210" i="185"/>
  <c r="I210" i="185"/>
  <c r="H210" i="185"/>
  <c r="L209" i="185"/>
  <c r="K209" i="185"/>
  <c r="J209" i="185"/>
  <c r="I209" i="185"/>
  <c r="H209" i="185"/>
  <c r="L208" i="185"/>
  <c r="K208" i="185"/>
  <c r="J208" i="185"/>
  <c r="I208" i="185"/>
  <c r="H208" i="185"/>
  <c r="L207" i="185"/>
  <c r="K207" i="185"/>
  <c r="J207" i="185"/>
  <c r="I207" i="185"/>
  <c r="H207" i="185"/>
  <c r="L206" i="185"/>
  <c r="K206" i="185"/>
  <c r="J206" i="185"/>
  <c r="I206" i="185"/>
  <c r="H206" i="185"/>
  <c r="L205" i="185"/>
  <c r="K205" i="185"/>
  <c r="J205" i="185"/>
  <c r="I205" i="185"/>
  <c r="H205" i="185"/>
  <c r="L204" i="185"/>
  <c r="K204" i="185"/>
  <c r="J204" i="185"/>
  <c r="I204" i="185"/>
  <c r="H204" i="185"/>
  <c r="L203" i="185"/>
  <c r="K203" i="185"/>
  <c r="J203" i="185"/>
  <c r="I203" i="185"/>
  <c r="H203" i="185"/>
  <c r="L202" i="185"/>
  <c r="K202" i="185"/>
  <c r="J202" i="185"/>
  <c r="I202" i="185"/>
  <c r="H202" i="185"/>
  <c r="L201" i="185"/>
  <c r="K201" i="185"/>
  <c r="J201" i="185"/>
  <c r="I201" i="185"/>
  <c r="H201" i="185"/>
  <c r="L200" i="185"/>
  <c r="K200" i="185"/>
  <c r="J200" i="185"/>
  <c r="I200" i="185"/>
  <c r="H200" i="185"/>
  <c r="L199" i="185"/>
  <c r="K199" i="185"/>
  <c r="J199" i="185"/>
  <c r="I199" i="185"/>
  <c r="H199" i="185"/>
  <c r="L198" i="185"/>
  <c r="K198" i="185"/>
  <c r="J198" i="185"/>
  <c r="I198" i="185"/>
  <c r="H198" i="185"/>
  <c r="L197" i="185"/>
  <c r="K197" i="185"/>
  <c r="J197" i="185"/>
  <c r="I197" i="185"/>
  <c r="H197" i="185"/>
  <c r="L196" i="185"/>
  <c r="K196" i="185"/>
  <c r="J196" i="185"/>
  <c r="I196" i="185"/>
  <c r="H196" i="185"/>
  <c r="L195" i="185"/>
  <c r="K195" i="185"/>
  <c r="J195" i="185"/>
  <c r="I195" i="185"/>
  <c r="H195" i="185"/>
  <c r="L194" i="185"/>
  <c r="K194" i="185"/>
  <c r="J194" i="185"/>
  <c r="I194" i="185"/>
  <c r="H194" i="185"/>
  <c r="L193" i="185"/>
  <c r="K193" i="185"/>
  <c r="J193" i="185"/>
  <c r="I193" i="185"/>
  <c r="H193" i="185"/>
  <c r="L192" i="185"/>
  <c r="K192" i="185"/>
  <c r="J192" i="185"/>
  <c r="I192" i="185"/>
  <c r="H192" i="185"/>
  <c r="L191" i="185"/>
  <c r="K191" i="185"/>
  <c r="J191" i="185"/>
  <c r="I191" i="185"/>
  <c r="H191" i="185"/>
  <c r="L186" i="185"/>
  <c r="K186" i="185"/>
  <c r="G186" i="185"/>
  <c r="F186" i="185"/>
  <c r="L185" i="185"/>
  <c r="K185" i="185"/>
  <c r="J185" i="185"/>
  <c r="I185" i="185"/>
  <c r="H185" i="185"/>
  <c r="L184" i="185"/>
  <c r="K184" i="185"/>
  <c r="J184" i="185"/>
  <c r="I184" i="185"/>
  <c r="H184" i="185"/>
  <c r="L183" i="185"/>
  <c r="K183" i="185"/>
  <c r="J183" i="185"/>
  <c r="I183" i="185"/>
  <c r="H183" i="185"/>
  <c r="L182" i="185"/>
  <c r="K182" i="185"/>
  <c r="J182" i="185"/>
  <c r="I182" i="185"/>
  <c r="H182" i="185"/>
  <c r="L181" i="185"/>
  <c r="K181" i="185"/>
  <c r="J181" i="185"/>
  <c r="I181" i="185"/>
  <c r="H181" i="185"/>
  <c r="L180" i="185"/>
  <c r="K180" i="185"/>
  <c r="J180" i="185"/>
  <c r="I180" i="185"/>
  <c r="H180" i="185"/>
  <c r="L179" i="185"/>
  <c r="K179" i="185"/>
  <c r="J179" i="185"/>
  <c r="I179" i="185"/>
  <c r="H179" i="185"/>
  <c r="L178" i="185"/>
  <c r="K178" i="185"/>
  <c r="J178" i="185"/>
  <c r="I178" i="185"/>
  <c r="H178" i="185"/>
  <c r="L177" i="185"/>
  <c r="K177" i="185"/>
  <c r="J177" i="185"/>
  <c r="I177" i="185"/>
  <c r="H177" i="185"/>
  <c r="L176" i="185"/>
  <c r="K176" i="185"/>
  <c r="J176" i="185"/>
  <c r="I176" i="185"/>
  <c r="H176" i="185"/>
  <c r="L175" i="185"/>
  <c r="K175" i="185"/>
  <c r="J175" i="185"/>
  <c r="I175" i="185"/>
  <c r="H175" i="185"/>
  <c r="L174" i="185"/>
  <c r="K174" i="185"/>
  <c r="J174" i="185"/>
  <c r="I174" i="185"/>
  <c r="H174" i="185"/>
  <c r="L173" i="185"/>
  <c r="K173" i="185"/>
  <c r="J173" i="185"/>
  <c r="I173" i="185"/>
  <c r="H173" i="185"/>
  <c r="L172" i="185"/>
  <c r="K172" i="185"/>
  <c r="J172" i="185"/>
  <c r="I172" i="185"/>
  <c r="H172" i="185"/>
  <c r="L171" i="185"/>
  <c r="K171" i="185"/>
  <c r="J171" i="185"/>
  <c r="I171" i="185"/>
  <c r="H171" i="185"/>
  <c r="L170" i="185"/>
  <c r="K170" i="185"/>
  <c r="J170" i="185"/>
  <c r="I170" i="185"/>
  <c r="H170" i="185"/>
  <c r="L169" i="185"/>
  <c r="K169" i="185"/>
  <c r="J169" i="185"/>
  <c r="I169" i="185"/>
  <c r="H169" i="185"/>
  <c r="L168" i="185"/>
  <c r="K168" i="185"/>
  <c r="J168" i="185"/>
  <c r="I168" i="185"/>
  <c r="H168" i="185"/>
  <c r="L167" i="185"/>
  <c r="K167" i="185"/>
  <c r="J167" i="185"/>
  <c r="I167" i="185"/>
  <c r="H167" i="185"/>
  <c r="L166" i="185"/>
  <c r="K166" i="185"/>
  <c r="J166" i="185"/>
  <c r="I166" i="185"/>
  <c r="H166" i="185"/>
  <c r="L165" i="185"/>
  <c r="K165" i="185"/>
  <c r="J165" i="185"/>
  <c r="I165" i="185"/>
  <c r="H165" i="185"/>
  <c r="L164" i="185"/>
  <c r="K164" i="185"/>
  <c r="J164" i="185"/>
  <c r="I164" i="185"/>
  <c r="H164" i="185"/>
  <c r="L163" i="185"/>
  <c r="K163" i="185"/>
  <c r="J163" i="185"/>
  <c r="I163" i="185"/>
  <c r="H163" i="185"/>
  <c r="L162" i="185"/>
  <c r="K162" i="185"/>
  <c r="J162" i="185"/>
  <c r="I162" i="185"/>
  <c r="H162" i="185"/>
  <c r="L161" i="185"/>
  <c r="K161" i="185"/>
  <c r="J161" i="185"/>
  <c r="I161" i="185"/>
  <c r="H161" i="185"/>
  <c r="L160" i="185"/>
  <c r="K160" i="185"/>
  <c r="J160" i="185"/>
  <c r="I160" i="185"/>
  <c r="H160" i="185"/>
  <c r="H186" i="185" s="1"/>
  <c r="L159" i="185"/>
  <c r="K159" i="185"/>
  <c r="J159" i="185"/>
  <c r="I159" i="185"/>
  <c r="H159" i="185"/>
  <c r="L158" i="185"/>
  <c r="K158" i="185"/>
  <c r="J158" i="185"/>
  <c r="I158" i="185"/>
  <c r="H158" i="185"/>
  <c r="L157" i="185"/>
  <c r="K157" i="185"/>
  <c r="J157" i="185"/>
  <c r="I157" i="185"/>
  <c r="H157" i="185"/>
  <c r="L156" i="185"/>
  <c r="K156" i="185"/>
  <c r="J156" i="185"/>
  <c r="I156" i="185"/>
  <c r="H156" i="185"/>
  <c r="L155" i="185"/>
  <c r="K155" i="185"/>
  <c r="J155" i="185"/>
  <c r="J186" i="185" s="1"/>
  <c r="I155" i="185"/>
  <c r="H155" i="185"/>
  <c r="G150" i="185"/>
  <c r="F150" i="185"/>
  <c r="L149" i="185"/>
  <c r="K149" i="185"/>
  <c r="J149" i="185"/>
  <c r="I149" i="185"/>
  <c r="H149" i="185"/>
  <c r="L148" i="185"/>
  <c r="K148" i="185"/>
  <c r="J148" i="185"/>
  <c r="I148" i="185"/>
  <c r="H148" i="185"/>
  <c r="L147" i="185"/>
  <c r="K147" i="185"/>
  <c r="J147" i="185"/>
  <c r="I147" i="185"/>
  <c r="H147" i="185"/>
  <c r="L146" i="185"/>
  <c r="K146" i="185"/>
  <c r="J146" i="185"/>
  <c r="I146" i="185"/>
  <c r="H146" i="185"/>
  <c r="L145" i="185"/>
  <c r="K145" i="185"/>
  <c r="J145" i="185"/>
  <c r="I145" i="185"/>
  <c r="H145" i="185"/>
  <c r="L144" i="185"/>
  <c r="K144" i="185"/>
  <c r="J144" i="185"/>
  <c r="I144" i="185"/>
  <c r="H144" i="185"/>
  <c r="L143" i="185"/>
  <c r="K143" i="185"/>
  <c r="J143" i="185"/>
  <c r="I143" i="185"/>
  <c r="H143" i="185"/>
  <c r="L142" i="185"/>
  <c r="K142" i="185"/>
  <c r="J142" i="185"/>
  <c r="I142" i="185"/>
  <c r="H142" i="185"/>
  <c r="L141" i="185"/>
  <c r="K141" i="185"/>
  <c r="J141" i="185"/>
  <c r="I141" i="185"/>
  <c r="H141" i="185"/>
  <c r="L140" i="185"/>
  <c r="K140" i="185"/>
  <c r="J140" i="185"/>
  <c r="I140" i="185"/>
  <c r="H140" i="185"/>
  <c r="L139" i="185"/>
  <c r="K139" i="185"/>
  <c r="J139" i="185"/>
  <c r="I139" i="185"/>
  <c r="H139" i="185"/>
  <c r="L138" i="185"/>
  <c r="K138" i="185"/>
  <c r="J138" i="185"/>
  <c r="I138" i="185"/>
  <c r="H138" i="185"/>
  <c r="L137" i="185"/>
  <c r="K137" i="185"/>
  <c r="J137" i="185"/>
  <c r="I137" i="185"/>
  <c r="H137" i="185"/>
  <c r="L136" i="185"/>
  <c r="K136" i="185"/>
  <c r="J136" i="185"/>
  <c r="I136" i="185"/>
  <c r="H136" i="185"/>
  <c r="L135" i="185"/>
  <c r="K135" i="185"/>
  <c r="J135" i="185"/>
  <c r="I135" i="185"/>
  <c r="H135" i="185"/>
  <c r="L134" i="185"/>
  <c r="K134" i="185"/>
  <c r="J134" i="185"/>
  <c r="I134" i="185"/>
  <c r="H134" i="185"/>
  <c r="L133" i="185"/>
  <c r="K133" i="185"/>
  <c r="J133" i="185"/>
  <c r="I133" i="185"/>
  <c r="H133" i="185"/>
  <c r="L132" i="185"/>
  <c r="K132" i="185"/>
  <c r="J132" i="185"/>
  <c r="I132" i="185"/>
  <c r="H132" i="185"/>
  <c r="L131" i="185"/>
  <c r="K131" i="185"/>
  <c r="J131" i="185"/>
  <c r="I131" i="185"/>
  <c r="H131" i="185"/>
  <c r="L130" i="185"/>
  <c r="K130" i="185"/>
  <c r="J130" i="185"/>
  <c r="I130" i="185"/>
  <c r="H130" i="185"/>
  <c r="L129" i="185"/>
  <c r="K129" i="185"/>
  <c r="J129" i="185"/>
  <c r="I129" i="185"/>
  <c r="H129" i="185"/>
  <c r="L128" i="185"/>
  <c r="K128" i="185"/>
  <c r="J128" i="185"/>
  <c r="I128" i="185"/>
  <c r="H128" i="185"/>
  <c r="L127" i="185"/>
  <c r="K127" i="185"/>
  <c r="J127" i="185"/>
  <c r="I127" i="185"/>
  <c r="H127" i="185"/>
  <c r="L126" i="185"/>
  <c r="K126" i="185"/>
  <c r="J126" i="185"/>
  <c r="I126" i="185"/>
  <c r="H126" i="185"/>
  <c r="L125" i="185"/>
  <c r="K125" i="185"/>
  <c r="J125" i="185"/>
  <c r="I125" i="185"/>
  <c r="H125" i="185"/>
  <c r="L124" i="185"/>
  <c r="K124" i="185"/>
  <c r="J124" i="185"/>
  <c r="I124" i="185"/>
  <c r="H124" i="185"/>
  <c r="L123" i="185"/>
  <c r="K123" i="185"/>
  <c r="J123" i="185"/>
  <c r="I123" i="185"/>
  <c r="H123" i="185"/>
  <c r="L122" i="185"/>
  <c r="K122" i="185"/>
  <c r="J122" i="185"/>
  <c r="I122" i="185"/>
  <c r="H122" i="185"/>
  <c r="L121" i="185"/>
  <c r="K121" i="185"/>
  <c r="J121" i="185"/>
  <c r="I121" i="185"/>
  <c r="H121" i="185"/>
  <c r="L120" i="185"/>
  <c r="K120" i="185"/>
  <c r="J120" i="185"/>
  <c r="I120" i="185"/>
  <c r="H120" i="185"/>
  <c r="L119" i="185"/>
  <c r="K119" i="185"/>
  <c r="J119" i="185"/>
  <c r="J150" i="185" s="1"/>
  <c r="I119" i="185"/>
  <c r="I150" i="185" s="1"/>
  <c r="H119" i="185"/>
  <c r="I114" i="185"/>
  <c r="G114" i="185"/>
  <c r="F114" i="185"/>
  <c r="L113" i="185"/>
  <c r="K113" i="185"/>
  <c r="J113" i="185"/>
  <c r="I113" i="185"/>
  <c r="H113" i="185"/>
  <c r="L112" i="185"/>
  <c r="K112" i="185"/>
  <c r="J112" i="185"/>
  <c r="I112" i="185"/>
  <c r="H112" i="185"/>
  <c r="H114" i="185" s="1"/>
  <c r="L111" i="185"/>
  <c r="K111" i="185"/>
  <c r="J111" i="185"/>
  <c r="I111" i="185"/>
  <c r="H111" i="185"/>
  <c r="L110" i="185"/>
  <c r="K110" i="185"/>
  <c r="J110" i="185"/>
  <c r="I110" i="185"/>
  <c r="H110" i="185"/>
  <c r="L109" i="185"/>
  <c r="K109" i="185"/>
  <c r="J109" i="185"/>
  <c r="I109" i="185"/>
  <c r="H109" i="185"/>
  <c r="L108" i="185"/>
  <c r="K108" i="185"/>
  <c r="J108" i="185"/>
  <c r="I108" i="185"/>
  <c r="H108" i="185"/>
  <c r="L107" i="185"/>
  <c r="K107" i="185"/>
  <c r="J107" i="185"/>
  <c r="I107" i="185"/>
  <c r="H107" i="185"/>
  <c r="L106" i="185"/>
  <c r="K106" i="185"/>
  <c r="J106" i="185"/>
  <c r="I106" i="185"/>
  <c r="H106" i="185"/>
  <c r="L105" i="185"/>
  <c r="K105" i="185"/>
  <c r="J105" i="185"/>
  <c r="I105" i="185"/>
  <c r="H105" i="185"/>
  <c r="L104" i="185"/>
  <c r="K104" i="185"/>
  <c r="J104" i="185"/>
  <c r="I104" i="185"/>
  <c r="H104" i="185"/>
  <c r="L103" i="185"/>
  <c r="K103" i="185"/>
  <c r="J103" i="185"/>
  <c r="I103" i="185"/>
  <c r="H103" i="185"/>
  <c r="L102" i="185"/>
  <c r="K102" i="185"/>
  <c r="J102" i="185"/>
  <c r="I102" i="185"/>
  <c r="H102" i="185"/>
  <c r="L101" i="185"/>
  <c r="K101" i="185"/>
  <c r="J101" i="185"/>
  <c r="I101" i="185"/>
  <c r="H101" i="185"/>
  <c r="L100" i="185"/>
  <c r="K100" i="185"/>
  <c r="J100" i="185"/>
  <c r="I100" i="185"/>
  <c r="H100" i="185"/>
  <c r="L99" i="185"/>
  <c r="K99" i="185"/>
  <c r="J99" i="185"/>
  <c r="I99" i="185"/>
  <c r="H99" i="185"/>
  <c r="L98" i="185"/>
  <c r="K98" i="185"/>
  <c r="J98" i="185"/>
  <c r="I98" i="185"/>
  <c r="H98" i="185"/>
  <c r="L97" i="185"/>
  <c r="K97" i="185"/>
  <c r="J97" i="185"/>
  <c r="I97" i="185"/>
  <c r="H97" i="185"/>
  <c r="L96" i="185"/>
  <c r="K96" i="185"/>
  <c r="J96" i="185"/>
  <c r="I96" i="185"/>
  <c r="H96" i="185"/>
  <c r="L95" i="185"/>
  <c r="K95" i="185"/>
  <c r="J95" i="185"/>
  <c r="I95" i="185"/>
  <c r="H95" i="185"/>
  <c r="L94" i="185"/>
  <c r="K94" i="185"/>
  <c r="J94" i="185"/>
  <c r="I94" i="185"/>
  <c r="H94" i="185"/>
  <c r="L93" i="185"/>
  <c r="K93" i="185"/>
  <c r="J93" i="185"/>
  <c r="I93" i="185"/>
  <c r="H93" i="185"/>
  <c r="L92" i="185"/>
  <c r="K92" i="185"/>
  <c r="J92" i="185"/>
  <c r="I92" i="185"/>
  <c r="H92" i="185"/>
  <c r="L91" i="185"/>
  <c r="K91" i="185"/>
  <c r="J91" i="185"/>
  <c r="I91" i="185"/>
  <c r="H91" i="185"/>
  <c r="L90" i="185"/>
  <c r="K90" i="185"/>
  <c r="J90" i="185"/>
  <c r="I90" i="185"/>
  <c r="H90" i="185"/>
  <c r="L89" i="185"/>
  <c r="K89" i="185"/>
  <c r="J89" i="185"/>
  <c r="I89" i="185"/>
  <c r="H89" i="185"/>
  <c r="L88" i="185"/>
  <c r="K88" i="185"/>
  <c r="J88" i="185"/>
  <c r="I88" i="185"/>
  <c r="H88" i="185"/>
  <c r="L87" i="185"/>
  <c r="K87" i="185"/>
  <c r="J87" i="185"/>
  <c r="I87" i="185"/>
  <c r="H87" i="185"/>
  <c r="L86" i="185"/>
  <c r="K86" i="185"/>
  <c r="J86" i="185"/>
  <c r="I86" i="185"/>
  <c r="H86" i="185"/>
  <c r="L85" i="185"/>
  <c r="K85" i="185"/>
  <c r="J85" i="185"/>
  <c r="I85" i="185"/>
  <c r="H85" i="185"/>
  <c r="L84" i="185"/>
  <c r="K84" i="185"/>
  <c r="J84" i="185"/>
  <c r="I84" i="185"/>
  <c r="H84" i="185"/>
  <c r="L83" i="185"/>
  <c r="K83" i="185"/>
  <c r="J83" i="185"/>
  <c r="I83" i="185"/>
  <c r="H83" i="185"/>
  <c r="G78" i="185"/>
  <c r="F78" i="185"/>
  <c r="L77" i="185"/>
  <c r="K77" i="185"/>
  <c r="J77" i="185"/>
  <c r="I77" i="185"/>
  <c r="H77" i="185"/>
  <c r="L76" i="185"/>
  <c r="K76" i="185"/>
  <c r="J76" i="185"/>
  <c r="I76" i="185"/>
  <c r="H76" i="185"/>
  <c r="L75" i="185"/>
  <c r="K75" i="185"/>
  <c r="J75" i="185"/>
  <c r="I75" i="185"/>
  <c r="H75" i="185"/>
  <c r="L74" i="185"/>
  <c r="K74" i="185"/>
  <c r="J74" i="185"/>
  <c r="I74" i="185"/>
  <c r="H74" i="185"/>
  <c r="L73" i="185"/>
  <c r="K73" i="185"/>
  <c r="J73" i="185"/>
  <c r="I73" i="185"/>
  <c r="H73" i="185"/>
  <c r="L72" i="185"/>
  <c r="K72" i="185"/>
  <c r="J72" i="185"/>
  <c r="I72" i="185"/>
  <c r="H72" i="185"/>
  <c r="L71" i="185"/>
  <c r="K71" i="185"/>
  <c r="J71" i="185"/>
  <c r="I71" i="185"/>
  <c r="H71" i="185"/>
  <c r="L70" i="185"/>
  <c r="K70" i="185"/>
  <c r="J70" i="185"/>
  <c r="I70" i="185"/>
  <c r="H70" i="185"/>
  <c r="L69" i="185"/>
  <c r="K69" i="185"/>
  <c r="J69" i="185"/>
  <c r="I69" i="185"/>
  <c r="H69" i="185"/>
  <c r="L68" i="185"/>
  <c r="K68" i="185"/>
  <c r="J68" i="185"/>
  <c r="I68" i="185"/>
  <c r="H68" i="185"/>
  <c r="L67" i="185"/>
  <c r="K67" i="185"/>
  <c r="J67" i="185"/>
  <c r="I67" i="185"/>
  <c r="H67" i="185"/>
  <c r="L66" i="185"/>
  <c r="K66" i="185"/>
  <c r="J66" i="185"/>
  <c r="I66" i="185"/>
  <c r="H66" i="185"/>
  <c r="L65" i="185"/>
  <c r="K65" i="185"/>
  <c r="J65" i="185"/>
  <c r="I65" i="185"/>
  <c r="H65" i="185"/>
  <c r="L64" i="185"/>
  <c r="K64" i="185"/>
  <c r="J64" i="185"/>
  <c r="I64" i="185"/>
  <c r="H64" i="185"/>
  <c r="L63" i="185"/>
  <c r="K63" i="185"/>
  <c r="J63" i="185"/>
  <c r="I63" i="185"/>
  <c r="H63" i="185"/>
  <c r="L62" i="185"/>
  <c r="K62" i="185"/>
  <c r="J62" i="185"/>
  <c r="I62" i="185"/>
  <c r="H62" i="185"/>
  <c r="L61" i="185"/>
  <c r="K61" i="185"/>
  <c r="J61" i="185"/>
  <c r="I61" i="185"/>
  <c r="H61" i="185"/>
  <c r="L60" i="185"/>
  <c r="K60" i="185"/>
  <c r="J60" i="185"/>
  <c r="I60" i="185"/>
  <c r="H60" i="185"/>
  <c r="L59" i="185"/>
  <c r="K59" i="185"/>
  <c r="J59" i="185"/>
  <c r="I59" i="185"/>
  <c r="H59" i="185"/>
  <c r="L58" i="185"/>
  <c r="K58" i="185"/>
  <c r="J58" i="185"/>
  <c r="I58" i="185"/>
  <c r="H58" i="185"/>
  <c r="L57" i="185"/>
  <c r="K57" i="185"/>
  <c r="J57" i="185"/>
  <c r="I57" i="185"/>
  <c r="H57" i="185"/>
  <c r="L56" i="185"/>
  <c r="K56" i="185"/>
  <c r="J56" i="185"/>
  <c r="I56" i="185"/>
  <c r="H56" i="185"/>
  <c r="L55" i="185"/>
  <c r="K55" i="185"/>
  <c r="J55" i="185"/>
  <c r="I55" i="185"/>
  <c r="H55" i="185"/>
  <c r="L54" i="185"/>
  <c r="K54" i="185"/>
  <c r="J54" i="185"/>
  <c r="I54" i="185"/>
  <c r="H54" i="185"/>
  <c r="L53" i="185"/>
  <c r="K53" i="185"/>
  <c r="J53" i="185"/>
  <c r="I53" i="185"/>
  <c r="H53" i="185"/>
  <c r="L52" i="185"/>
  <c r="K52" i="185"/>
  <c r="J52" i="185"/>
  <c r="I52" i="185"/>
  <c r="H52" i="185"/>
  <c r="H78" i="185" s="1"/>
  <c r="L51" i="185"/>
  <c r="K51" i="185"/>
  <c r="J51" i="185"/>
  <c r="I51" i="185"/>
  <c r="H51" i="185"/>
  <c r="L50" i="185"/>
  <c r="K50" i="185"/>
  <c r="J50" i="185"/>
  <c r="I50" i="185"/>
  <c r="H50" i="185"/>
  <c r="L49" i="185"/>
  <c r="K49" i="185"/>
  <c r="J49" i="185"/>
  <c r="I49" i="185"/>
  <c r="H49" i="185"/>
  <c r="L48" i="185"/>
  <c r="K48" i="185"/>
  <c r="J48" i="185"/>
  <c r="I48" i="185"/>
  <c r="H48" i="185"/>
  <c r="L47" i="185"/>
  <c r="K47" i="185"/>
  <c r="K78" i="185" s="1"/>
  <c r="J47" i="185"/>
  <c r="J78" i="185" s="1"/>
  <c r="I47" i="185"/>
  <c r="H47" i="185"/>
  <c r="G42" i="185"/>
  <c r="F42" i="185"/>
  <c r="L41" i="185"/>
  <c r="K41" i="185"/>
  <c r="J41" i="185"/>
  <c r="I41" i="185"/>
  <c r="H41" i="185"/>
  <c r="L40" i="185"/>
  <c r="K40" i="185"/>
  <c r="J40" i="185"/>
  <c r="I40" i="185"/>
  <c r="H40" i="185"/>
  <c r="L39" i="185"/>
  <c r="K39" i="185"/>
  <c r="J39" i="185"/>
  <c r="I39" i="185"/>
  <c r="H39" i="185"/>
  <c r="L38" i="185"/>
  <c r="K38" i="185"/>
  <c r="J38" i="185"/>
  <c r="I38" i="185"/>
  <c r="H38" i="185"/>
  <c r="L37" i="185"/>
  <c r="K37" i="185"/>
  <c r="J37" i="185"/>
  <c r="I37" i="185"/>
  <c r="H37" i="185"/>
  <c r="L36" i="185"/>
  <c r="K36" i="185"/>
  <c r="J36" i="185"/>
  <c r="I36" i="185"/>
  <c r="H36" i="185"/>
  <c r="L35" i="185"/>
  <c r="K35" i="185"/>
  <c r="J35" i="185"/>
  <c r="I35" i="185"/>
  <c r="H35" i="185"/>
  <c r="L34" i="185"/>
  <c r="K34" i="185"/>
  <c r="J34" i="185"/>
  <c r="I34" i="185"/>
  <c r="H34" i="185"/>
  <c r="L33" i="185"/>
  <c r="K33" i="185"/>
  <c r="J33" i="185"/>
  <c r="I33" i="185"/>
  <c r="H33" i="185"/>
  <c r="L32" i="185"/>
  <c r="K32" i="185"/>
  <c r="J32" i="185"/>
  <c r="I32" i="185"/>
  <c r="H32" i="185"/>
  <c r="L31" i="185"/>
  <c r="K31" i="185"/>
  <c r="J31" i="185"/>
  <c r="I31" i="185"/>
  <c r="H31" i="185"/>
  <c r="L30" i="185"/>
  <c r="K30" i="185"/>
  <c r="J30" i="185"/>
  <c r="I30" i="185"/>
  <c r="H30" i="185"/>
  <c r="L29" i="185"/>
  <c r="K29" i="185"/>
  <c r="J29" i="185"/>
  <c r="I29" i="185"/>
  <c r="H29" i="185"/>
  <c r="L28" i="185"/>
  <c r="K28" i="185"/>
  <c r="J28" i="185"/>
  <c r="I28" i="185"/>
  <c r="H28" i="185"/>
  <c r="L27" i="185"/>
  <c r="K27" i="185"/>
  <c r="J27" i="185"/>
  <c r="I27" i="185"/>
  <c r="H27" i="185"/>
  <c r="L26" i="185"/>
  <c r="K26" i="185"/>
  <c r="J26" i="185"/>
  <c r="I26" i="185"/>
  <c r="H26" i="185"/>
  <c r="L25" i="185"/>
  <c r="K25" i="185"/>
  <c r="J25" i="185"/>
  <c r="I25" i="185"/>
  <c r="H25" i="185"/>
  <c r="L24" i="185"/>
  <c r="K24" i="185"/>
  <c r="J24" i="185"/>
  <c r="I24" i="185"/>
  <c r="H24" i="185"/>
  <c r="L23" i="185"/>
  <c r="K23" i="185"/>
  <c r="J23" i="185"/>
  <c r="I23" i="185"/>
  <c r="H23" i="185"/>
  <c r="L22" i="185"/>
  <c r="K22" i="185"/>
  <c r="J22" i="185"/>
  <c r="I22" i="185"/>
  <c r="H22" i="185"/>
  <c r="L21" i="185"/>
  <c r="K21" i="185"/>
  <c r="J21" i="185"/>
  <c r="I21" i="185"/>
  <c r="H21" i="185"/>
  <c r="L20" i="185"/>
  <c r="K20" i="185"/>
  <c r="J20" i="185"/>
  <c r="I20" i="185"/>
  <c r="H20" i="185"/>
  <c r="L19" i="185"/>
  <c r="K19" i="185"/>
  <c r="J19" i="185"/>
  <c r="I19" i="185"/>
  <c r="H19" i="185"/>
  <c r="L18" i="185"/>
  <c r="K18" i="185"/>
  <c r="J18" i="185"/>
  <c r="I18" i="185"/>
  <c r="H18" i="185"/>
  <c r="L17" i="185"/>
  <c r="K17" i="185"/>
  <c r="J17" i="185"/>
  <c r="I17" i="185"/>
  <c r="H17" i="185"/>
  <c r="L16" i="185"/>
  <c r="K16" i="185"/>
  <c r="J16" i="185"/>
  <c r="I16" i="185"/>
  <c r="H16" i="185"/>
  <c r="L15" i="185"/>
  <c r="K15" i="185"/>
  <c r="J15" i="185"/>
  <c r="I15" i="185"/>
  <c r="H15" i="185"/>
  <c r="L14" i="185"/>
  <c r="K14" i="185"/>
  <c r="J14" i="185"/>
  <c r="I14" i="185"/>
  <c r="H14" i="185"/>
  <c r="L13" i="185"/>
  <c r="K13" i="185"/>
  <c r="J13" i="185"/>
  <c r="I13" i="185"/>
  <c r="H13" i="185"/>
  <c r="L12" i="185"/>
  <c r="K12" i="185"/>
  <c r="J12" i="185"/>
  <c r="I12" i="185"/>
  <c r="H12" i="185"/>
  <c r="L11" i="185"/>
  <c r="K11" i="185"/>
  <c r="J11" i="185"/>
  <c r="I11" i="185"/>
  <c r="H11" i="185"/>
  <c r="B4" i="185"/>
  <c r="U2" i="185" a="1"/>
  <c r="U2" i="185" s="1"/>
  <c r="R2" i="185"/>
  <c r="U1" i="185" a="1"/>
  <c r="U1" i="185" s="1"/>
  <c r="G294" i="184"/>
  <c r="F294" i="184"/>
  <c r="L293" i="184"/>
  <c r="K293" i="184"/>
  <c r="J293" i="184"/>
  <c r="I293" i="184"/>
  <c r="H293" i="184"/>
  <c r="L292" i="184"/>
  <c r="K292" i="184"/>
  <c r="J292" i="184"/>
  <c r="I292" i="184"/>
  <c r="H292" i="184"/>
  <c r="L291" i="184"/>
  <c r="K291" i="184"/>
  <c r="J291" i="184"/>
  <c r="I291" i="184"/>
  <c r="H291" i="184"/>
  <c r="L290" i="184"/>
  <c r="K290" i="184"/>
  <c r="J290" i="184"/>
  <c r="I290" i="184"/>
  <c r="H290" i="184"/>
  <c r="L289" i="184"/>
  <c r="K289" i="184"/>
  <c r="J289" i="184"/>
  <c r="I289" i="184"/>
  <c r="H289" i="184"/>
  <c r="L288" i="184"/>
  <c r="K288" i="184"/>
  <c r="J288" i="184"/>
  <c r="I288" i="184"/>
  <c r="H288" i="184"/>
  <c r="L287" i="184"/>
  <c r="K287" i="184"/>
  <c r="J287" i="184"/>
  <c r="I287" i="184"/>
  <c r="H287" i="184"/>
  <c r="L286" i="184"/>
  <c r="K286" i="184"/>
  <c r="J286" i="184"/>
  <c r="I286" i="184"/>
  <c r="H286" i="184"/>
  <c r="L285" i="184"/>
  <c r="K285" i="184"/>
  <c r="J285" i="184"/>
  <c r="I285" i="184"/>
  <c r="H285" i="184"/>
  <c r="L284" i="184"/>
  <c r="K284" i="184"/>
  <c r="J284" i="184"/>
  <c r="I284" i="184"/>
  <c r="H284" i="184"/>
  <c r="L283" i="184"/>
  <c r="K283" i="184"/>
  <c r="J283" i="184"/>
  <c r="I283" i="184"/>
  <c r="H283" i="184"/>
  <c r="L282" i="184"/>
  <c r="K282" i="184"/>
  <c r="J282" i="184"/>
  <c r="I282" i="184"/>
  <c r="H282" i="184"/>
  <c r="L281" i="184"/>
  <c r="K281" i="184"/>
  <c r="J281" i="184"/>
  <c r="I281" i="184"/>
  <c r="H281" i="184"/>
  <c r="L280" i="184"/>
  <c r="K280" i="184"/>
  <c r="J280" i="184"/>
  <c r="I280" i="184"/>
  <c r="H280" i="184"/>
  <c r="L279" i="184"/>
  <c r="K279" i="184"/>
  <c r="J279" i="184"/>
  <c r="I279" i="184"/>
  <c r="H279" i="184"/>
  <c r="L278" i="184"/>
  <c r="K278" i="184"/>
  <c r="J278" i="184"/>
  <c r="I278" i="184"/>
  <c r="H278" i="184"/>
  <c r="L277" i="184"/>
  <c r="K277" i="184"/>
  <c r="J277" i="184"/>
  <c r="I277" i="184"/>
  <c r="H277" i="184"/>
  <c r="L276" i="184"/>
  <c r="K276" i="184"/>
  <c r="J276" i="184"/>
  <c r="I276" i="184"/>
  <c r="H276" i="184"/>
  <c r="L275" i="184"/>
  <c r="K275" i="184"/>
  <c r="J275" i="184"/>
  <c r="I275" i="184"/>
  <c r="H275" i="184"/>
  <c r="L274" i="184"/>
  <c r="K274" i="184"/>
  <c r="J274" i="184"/>
  <c r="I274" i="184"/>
  <c r="H274" i="184"/>
  <c r="L273" i="184"/>
  <c r="K273" i="184"/>
  <c r="J273" i="184"/>
  <c r="I273" i="184"/>
  <c r="H273" i="184"/>
  <c r="L272" i="184"/>
  <c r="K272" i="184"/>
  <c r="J272" i="184"/>
  <c r="I272" i="184"/>
  <c r="H272" i="184"/>
  <c r="L271" i="184"/>
  <c r="K271" i="184"/>
  <c r="J271" i="184"/>
  <c r="I271" i="184"/>
  <c r="H271" i="184"/>
  <c r="L270" i="184"/>
  <c r="K270" i="184"/>
  <c r="J270" i="184"/>
  <c r="I270" i="184"/>
  <c r="H270" i="184"/>
  <c r="L269" i="184"/>
  <c r="K269" i="184"/>
  <c r="J269" i="184"/>
  <c r="I269" i="184"/>
  <c r="H269" i="184"/>
  <c r="L268" i="184"/>
  <c r="K268" i="184"/>
  <c r="J268" i="184"/>
  <c r="I268" i="184"/>
  <c r="H268" i="184"/>
  <c r="L267" i="184"/>
  <c r="K267" i="184"/>
  <c r="J267" i="184"/>
  <c r="I267" i="184"/>
  <c r="H267" i="184"/>
  <c r="L266" i="184"/>
  <c r="K266" i="184"/>
  <c r="J266" i="184"/>
  <c r="I266" i="184"/>
  <c r="H266" i="184"/>
  <c r="L265" i="184"/>
  <c r="K265" i="184"/>
  <c r="J265" i="184"/>
  <c r="I265" i="184"/>
  <c r="H265" i="184"/>
  <c r="L264" i="184"/>
  <c r="K264" i="184"/>
  <c r="J264" i="184"/>
  <c r="I264" i="184"/>
  <c r="H264" i="184"/>
  <c r="L263" i="184"/>
  <c r="K263" i="184"/>
  <c r="J263" i="184"/>
  <c r="I263" i="184"/>
  <c r="H263" i="184"/>
  <c r="G258" i="184"/>
  <c r="F258" i="184"/>
  <c r="L257" i="184"/>
  <c r="K257" i="184"/>
  <c r="J257" i="184"/>
  <c r="I257" i="184"/>
  <c r="H257" i="184"/>
  <c r="L256" i="184"/>
  <c r="K256" i="184"/>
  <c r="J256" i="184"/>
  <c r="I256" i="184"/>
  <c r="H256" i="184"/>
  <c r="L255" i="184"/>
  <c r="K255" i="184"/>
  <c r="J255" i="184"/>
  <c r="I255" i="184"/>
  <c r="H255" i="184"/>
  <c r="L254" i="184"/>
  <c r="K254" i="184"/>
  <c r="J254" i="184"/>
  <c r="I254" i="184"/>
  <c r="H254" i="184"/>
  <c r="L253" i="184"/>
  <c r="K253" i="184"/>
  <c r="J253" i="184"/>
  <c r="I253" i="184"/>
  <c r="H253" i="184"/>
  <c r="L252" i="184"/>
  <c r="K252" i="184"/>
  <c r="J252" i="184"/>
  <c r="I252" i="184"/>
  <c r="H252" i="184"/>
  <c r="L251" i="184"/>
  <c r="K251" i="184"/>
  <c r="J251" i="184"/>
  <c r="I251" i="184"/>
  <c r="H251" i="184"/>
  <c r="L250" i="184"/>
  <c r="K250" i="184"/>
  <c r="J250" i="184"/>
  <c r="I250" i="184"/>
  <c r="H250" i="184"/>
  <c r="L249" i="184"/>
  <c r="K249" i="184"/>
  <c r="J249" i="184"/>
  <c r="I249" i="184"/>
  <c r="H249" i="184"/>
  <c r="L248" i="184"/>
  <c r="K248" i="184"/>
  <c r="J248" i="184"/>
  <c r="I248" i="184"/>
  <c r="H248" i="184"/>
  <c r="L247" i="184"/>
  <c r="K247" i="184"/>
  <c r="J247" i="184"/>
  <c r="I247" i="184"/>
  <c r="H247" i="184"/>
  <c r="L246" i="184"/>
  <c r="K246" i="184"/>
  <c r="J246" i="184"/>
  <c r="I246" i="184"/>
  <c r="H246" i="184"/>
  <c r="L245" i="184"/>
  <c r="K245" i="184"/>
  <c r="J245" i="184"/>
  <c r="I245" i="184"/>
  <c r="H245" i="184"/>
  <c r="L244" i="184"/>
  <c r="K244" i="184"/>
  <c r="J244" i="184"/>
  <c r="I244" i="184"/>
  <c r="H244" i="184"/>
  <c r="L243" i="184"/>
  <c r="K243" i="184"/>
  <c r="J243" i="184"/>
  <c r="I243" i="184"/>
  <c r="H243" i="184"/>
  <c r="L242" i="184"/>
  <c r="K242" i="184"/>
  <c r="J242" i="184"/>
  <c r="I242" i="184"/>
  <c r="H242" i="184"/>
  <c r="L241" i="184"/>
  <c r="K241" i="184"/>
  <c r="J241" i="184"/>
  <c r="I241" i="184"/>
  <c r="H241" i="184"/>
  <c r="L240" i="184"/>
  <c r="K240" i="184"/>
  <c r="J240" i="184"/>
  <c r="I240" i="184"/>
  <c r="H240" i="184"/>
  <c r="L239" i="184"/>
  <c r="K239" i="184"/>
  <c r="J239" i="184"/>
  <c r="I239" i="184"/>
  <c r="H239" i="184"/>
  <c r="L238" i="184"/>
  <c r="K238" i="184"/>
  <c r="J238" i="184"/>
  <c r="I238" i="184"/>
  <c r="H238" i="184"/>
  <c r="L237" i="184"/>
  <c r="K237" i="184"/>
  <c r="J237" i="184"/>
  <c r="I237" i="184"/>
  <c r="H237" i="184"/>
  <c r="L236" i="184"/>
  <c r="K236" i="184"/>
  <c r="J236" i="184"/>
  <c r="I236" i="184"/>
  <c r="H236" i="184"/>
  <c r="L235" i="184"/>
  <c r="K235" i="184"/>
  <c r="J235" i="184"/>
  <c r="I235" i="184"/>
  <c r="H235" i="184"/>
  <c r="L234" i="184"/>
  <c r="K234" i="184"/>
  <c r="J234" i="184"/>
  <c r="I234" i="184"/>
  <c r="H234" i="184"/>
  <c r="L233" i="184"/>
  <c r="K233" i="184"/>
  <c r="J233" i="184"/>
  <c r="I233" i="184"/>
  <c r="H233" i="184"/>
  <c r="L232" i="184"/>
  <c r="K232" i="184"/>
  <c r="J232" i="184"/>
  <c r="I232" i="184"/>
  <c r="H232" i="184"/>
  <c r="L231" i="184"/>
  <c r="K231" i="184"/>
  <c r="J231" i="184"/>
  <c r="I231" i="184"/>
  <c r="H231" i="184"/>
  <c r="L230" i="184"/>
  <c r="K230" i="184"/>
  <c r="J230" i="184"/>
  <c r="I230" i="184"/>
  <c r="H230" i="184"/>
  <c r="L229" i="184"/>
  <c r="K229" i="184"/>
  <c r="J229" i="184"/>
  <c r="I229" i="184"/>
  <c r="H229" i="184"/>
  <c r="L228" i="184"/>
  <c r="K228" i="184"/>
  <c r="J228" i="184"/>
  <c r="I228" i="184"/>
  <c r="H228" i="184"/>
  <c r="L227" i="184"/>
  <c r="K227" i="184"/>
  <c r="J227" i="184"/>
  <c r="I227" i="184"/>
  <c r="H227" i="184"/>
  <c r="K222" i="184"/>
  <c r="G222" i="184"/>
  <c r="F222" i="184"/>
  <c r="L221" i="184"/>
  <c r="K221" i="184"/>
  <c r="J221" i="184"/>
  <c r="I221" i="184"/>
  <c r="H221" i="184"/>
  <c r="L220" i="184"/>
  <c r="K220" i="184"/>
  <c r="J220" i="184"/>
  <c r="I220" i="184"/>
  <c r="H220" i="184"/>
  <c r="L219" i="184"/>
  <c r="K219" i="184"/>
  <c r="J219" i="184"/>
  <c r="I219" i="184"/>
  <c r="H219" i="184"/>
  <c r="L218" i="184"/>
  <c r="K218" i="184"/>
  <c r="J218" i="184"/>
  <c r="I218" i="184"/>
  <c r="H218" i="184"/>
  <c r="L217" i="184"/>
  <c r="K217" i="184"/>
  <c r="J217" i="184"/>
  <c r="I217" i="184"/>
  <c r="H217" i="184"/>
  <c r="L216" i="184"/>
  <c r="K216" i="184"/>
  <c r="J216" i="184"/>
  <c r="I216" i="184"/>
  <c r="H216" i="184"/>
  <c r="L215" i="184"/>
  <c r="K215" i="184"/>
  <c r="J215" i="184"/>
  <c r="I215" i="184"/>
  <c r="H215" i="184"/>
  <c r="L214" i="184"/>
  <c r="K214" i="184"/>
  <c r="J214" i="184"/>
  <c r="I214" i="184"/>
  <c r="H214" i="184"/>
  <c r="L213" i="184"/>
  <c r="K213" i="184"/>
  <c r="J213" i="184"/>
  <c r="I213" i="184"/>
  <c r="H213" i="184"/>
  <c r="L212" i="184"/>
  <c r="K212" i="184"/>
  <c r="J212" i="184"/>
  <c r="I212" i="184"/>
  <c r="H212" i="184"/>
  <c r="L211" i="184"/>
  <c r="K211" i="184"/>
  <c r="J211" i="184"/>
  <c r="I211" i="184"/>
  <c r="H211" i="184"/>
  <c r="L210" i="184"/>
  <c r="K210" i="184"/>
  <c r="J210" i="184"/>
  <c r="I210" i="184"/>
  <c r="H210" i="184"/>
  <c r="L209" i="184"/>
  <c r="K209" i="184"/>
  <c r="J209" i="184"/>
  <c r="I209" i="184"/>
  <c r="H209" i="184"/>
  <c r="L208" i="184"/>
  <c r="K208" i="184"/>
  <c r="J208" i="184"/>
  <c r="I208" i="184"/>
  <c r="H208" i="184"/>
  <c r="L207" i="184"/>
  <c r="K207" i="184"/>
  <c r="J207" i="184"/>
  <c r="I207" i="184"/>
  <c r="H207" i="184"/>
  <c r="L206" i="184"/>
  <c r="K206" i="184"/>
  <c r="J206" i="184"/>
  <c r="I206" i="184"/>
  <c r="H206" i="184"/>
  <c r="L205" i="184"/>
  <c r="K205" i="184"/>
  <c r="J205" i="184"/>
  <c r="I205" i="184"/>
  <c r="H205" i="184"/>
  <c r="L204" i="184"/>
  <c r="K204" i="184"/>
  <c r="J204" i="184"/>
  <c r="I204" i="184"/>
  <c r="H204" i="184"/>
  <c r="L203" i="184"/>
  <c r="K203" i="184"/>
  <c r="J203" i="184"/>
  <c r="I203" i="184"/>
  <c r="H203" i="184"/>
  <c r="L202" i="184"/>
  <c r="K202" i="184"/>
  <c r="J202" i="184"/>
  <c r="I202" i="184"/>
  <c r="H202" i="184"/>
  <c r="L201" i="184"/>
  <c r="K201" i="184"/>
  <c r="J201" i="184"/>
  <c r="I201" i="184"/>
  <c r="H201" i="184"/>
  <c r="L200" i="184"/>
  <c r="K200" i="184"/>
  <c r="J200" i="184"/>
  <c r="I200" i="184"/>
  <c r="H200" i="184"/>
  <c r="L199" i="184"/>
  <c r="K199" i="184"/>
  <c r="J199" i="184"/>
  <c r="I199" i="184"/>
  <c r="H199" i="184"/>
  <c r="L198" i="184"/>
  <c r="K198" i="184"/>
  <c r="J198" i="184"/>
  <c r="I198" i="184"/>
  <c r="H198" i="184"/>
  <c r="L197" i="184"/>
  <c r="K197" i="184"/>
  <c r="J197" i="184"/>
  <c r="I197" i="184"/>
  <c r="H197" i="184"/>
  <c r="L196" i="184"/>
  <c r="K196" i="184"/>
  <c r="J196" i="184"/>
  <c r="I196" i="184"/>
  <c r="H196" i="184"/>
  <c r="L195" i="184"/>
  <c r="K195" i="184"/>
  <c r="J195" i="184"/>
  <c r="I195" i="184"/>
  <c r="H195" i="184"/>
  <c r="L194" i="184"/>
  <c r="K194" i="184"/>
  <c r="J194" i="184"/>
  <c r="I194" i="184"/>
  <c r="H194" i="184"/>
  <c r="L193" i="184"/>
  <c r="K193" i="184"/>
  <c r="J193" i="184"/>
  <c r="I193" i="184"/>
  <c r="H193" i="184"/>
  <c r="L192" i="184"/>
  <c r="K192" i="184"/>
  <c r="J192" i="184"/>
  <c r="J222" i="184" s="1"/>
  <c r="I192" i="184"/>
  <c r="H192" i="184"/>
  <c r="L191" i="184"/>
  <c r="K191" i="184"/>
  <c r="J191" i="184"/>
  <c r="I191" i="184"/>
  <c r="I222" i="184" s="1"/>
  <c r="H191" i="184"/>
  <c r="K186" i="184"/>
  <c r="G186" i="184"/>
  <c r="F186" i="184"/>
  <c r="L185" i="184"/>
  <c r="K185" i="184"/>
  <c r="J185" i="184"/>
  <c r="I185" i="184"/>
  <c r="H185" i="184"/>
  <c r="L184" i="184"/>
  <c r="K184" i="184"/>
  <c r="J184" i="184"/>
  <c r="I184" i="184"/>
  <c r="H184" i="184"/>
  <c r="L183" i="184"/>
  <c r="K183" i="184"/>
  <c r="J183" i="184"/>
  <c r="I183" i="184"/>
  <c r="H183" i="184"/>
  <c r="L182" i="184"/>
  <c r="K182" i="184"/>
  <c r="J182" i="184"/>
  <c r="I182" i="184"/>
  <c r="H182" i="184"/>
  <c r="L181" i="184"/>
  <c r="K181" i="184"/>
  <c r="J181" i="184"/>
  <c r="I181" i="184"/>
  <c r="H181" i="184"/>
  <c r="L180" i="184"/>
  <c r="K180" i="184"/>
  <c r="J180" i="184"/>
  <c r="I180" i="184"/>
  <c r="H180" i="184"/>
  <c r="L179" i="184"/>
  <c r="K179" i="184"/>
  <c r="J179" i="184"/>
  <c r="I179" i="184"/>
  <c r="H179" i="184"/>
  <c r="L178" i="184"/>
  <c r="K178" i="184"/>
  <c r="J178" i="184"/>
  <c r="I178" i="184"/>
  <c r="H178" i="184"/>
  <c r="L177" i="184"/>
  <c r="K177" i="184"/>
  <c r="J177" i="184"/>
  <c r="I177" i="184"/>
  <c r="H177" i="184"/>
  <c r="L176" i="184"/>
  <c r="K176" i="184"/>
  <c r="J176" i="184"/>
  <c r="I176" i="184"/>
  <c r="H176" i="184"/>
  <c r="L175" i="184"/>
  <c r="K175" i="184"/>
  <c r="J175" i="184"/>
  <c r="I175" i="184"/>
  <c r="H175" i="184"/>
  <c r="L174" i="184"/>
  <c r="K174" i="184"/>
  <c r="J174" i="184"/>
  <c r="I174" i="184"/>
  <c r="H174" i="184"/>
  <c r="L173" i="184"/>
  <c r="K173" i="184"/>
  <c r="J173" i="184"/>
  <c r="I173" i="184"/>
  <c r="H173" i="184"/>
  <c r="L172" i="184"/>
  <c r="K172" i="184"/>
  <c r="J172" i="184"/>
  <c r="I172" i="184"/>
  <c r="H172" i="184"/>
  <c r="L171" i="184"/>
  <c r="K171" i="184"/>
  <c r="J171" i="184"/>
  <c r="I171" i="184"/>
  <c r="H171" i="184"/>
  <c r="L170" i="184"/>
  <c r="K170" i="184"/>
  <c r="J170" i="184"/>
  <c r="I170" i="184"/>
  <c r="H170" i="184"/>
  <c r="L169" i="184"/>
  <c r="K169" i="184"/>
  <c r="J169" i="184"/>
  <c r="I169" i="184"/>
  <c r="H169" i="184"/>
  <c r="L168" i="184"/>
  <c r="K168" i="184"/>
  <c r="J168" i="184"/>
  <c r="I168" i="184"/>
  <c r="H168" i="184"/>
  <c r="L167" i="184"/>
  <c r="K167" i="184"/>
  <c r="J167" i="184"/>
  <c r="I167" i="184"/>
  <c r="H167" i="184"/>
  <c r="L166" i="184"/>
  <c r="K166" i="184"/>
  <c r="J166" i="184"/>
  <c r="I166" i="184"/>
  <c r="H166" i="184"/>
  <c r="L165" i="184"/>
  <c r="K165" i="184"/>
  <c r="J165" i="184"/>
  <c r="I165" i="184"/>
  <c r="H165" i="184"/>
  <c r="L164" i="184"/>
  <c r="K164" i="184"/>
  <c r="J164" i="184"/>
  <c r="I164" i="184"/>
  <c r="H164" i="184"/>
  <c r="L163" i="184"/>
  <c r="K163" i="184"/>
  <c r="J163" i="184"/>
  <c r="I163" i="184"/>
  <c r="H163" i="184"/>
  <c r="L162" i="184"/>
  <c r="K162" i="184"/>
  <c r="J162" i="184"/>
  <c r="I162" i="184"/>
  <c r="H162" i="184"/>
  <c r="L161" i="184"/>
  <c r="K161" i="184"/>
  <c r="J161" i="184"/>
  <c r="I161" i="184"/>
  <c r="H161" i="184"/>
  <c r="L160" i="184"/>
  <c r="K160" i="184"/>
  <c r="J160" i="184"/>
  <c r="I160" i="184"/>
  <c r="H160" i="184"/>
  <c r="L159" i="184"/>
  <c r="K159" i="184"/>
  <c r="J159" i="184"/>
  <c r="I159" i="184"/>
  <c r="H159" i="184"/>
  <c r="L158" i="184"/>
  <c r="K158" i="184"/>
  <c r="J158" i="184"/>
  <c r="I158" i="184"/>
  <c r="H158" i="184"/>
  <c r="L157" i="184"/>
  <c r="K157" i="184"/>
  <c r="J157" i="184"/>
  <c r="I157" i="184"/>
  <c r="H157" i="184"/>
  <c r="L156" i="184"/>
  <c r="K156" i="184"/>
  <c r="J156" i="184"/>
  <c r="I156" i="184"/>
  <c r="H156" i="184"/>
  <c r="H186" i="184" s="1"/>
  <c r="L155" i="184"/>
  <c r="L186" i="184" s="1"/>
  <c r="K155" i="184"/>
  <c r="J155" i="184"/>
  <c r="J186" i="184" s="1"/>
  <c r="I155" i="184"/>
  <c r="H155" i="184"/>
  <c r="G150" i="184"/>
  <c r="F150" i="184"/>
  <c r="L149" i="184"/>
  <c r="K149" i="184"/>
  <c r="J149" i="184"/>
  <c r="I149" i="184"/>
  <c r="H149" i="184"/>
  <c r="L148" i="184"/>
  <c r="K148" i="184"/>
  <c r="J148" i="184"/>
  <c r="I148" i="184"/>
  <c r="H148" i="184"/>
  <c r="L147" i="184"/>
  <c r="K147" i="184"/>
  <c r="J147" i="184"/>
  <c r="I147" i="184"/>
  <c r="H147" i="184"/>
  <c r="L146" i="184"/>
  <c r="K146" i="184"/>
  <c r="J146" i="184"/>
  <c r="I146" i="184"/>
  <c r="H146" i="184"/>
  <c r="L145" i="184"/>
  <c r="K145" i="184"/>
  <c r="J145" i="184"/>
  <c r="I145" i="184"/>
  <c r="H145" i="184"/>
  <c r="L144" i="184"/>
  <c r="K144" i="184"/>
  <c r="J144" i="184"/>
  <c r="I144" i="184"/>
  <c r="H144" i="184"/>
  <c r="L143" i="184"/>
  <c r="K143" i="184"/>
  <c r="J143" i="184"/>
  <c r="I143" i="184"/>
  <c r="H143" i="184"/>
  <c r="L142" i="184"/>
  <c r="K142" i="184"/>
  <c r="J142" i="184"/>
  <c r="I142" i="184"/>
  <c r="H142" i="184"/>
  <c r="L141" i="184"/>
  <c r="K141" i="184"/>
  <c r="J141" i="184"/>
  <c r="I141" i="184"/>
  <c r="H141" i="184"/>
  <c r="L140" i="184"/>
  <c r="K140" i="184"/>
  <c r="J140" i="184"/>
  <c r="I140" i="184"/>
  <c r="H140" i="184"/>
  <c r="L139" i="184"/>
  <c r="K139" i="184"/>
  <c r="J139" i="184"/>
  <c r="I139" i="184"/>
  <c r="H139" i="184"/>
  <c r="L138" i="184"/>
  <c r="K138" i="184"/>
  <c r="J138" i="184"/>
  <c r="I138" i="184"/>
  <c r="H138" i="184"/>
  <c r="L137" i="184"/>
  <c r="K137" i="184"/>
  <c r="J137" i="184"/>
  <c r="I137" i="184"/>
  <c r="H137" i="184"/>
  <c r="L136" i="184"/>
  <c r="K136" i="184"/>
  <c r="J136" i="184"/>
  <c r="I136" i="184"/>
  <c r="H136" i="184"/>
  <c r="L135" i="184"/>
  <c r="K135" i="184"/>
  <c r="J135" i="184"/>
  <c r="I135" i="184"/>
  <c r="H135" i="184"/>
  <c r="L134" i="184"/>
  <c r="K134" i="184"/>
  <c r="J134" i="184"/>
  <c r="I134" i="184"/>
  <c r="H134" i="184"/>
  <c r="L133" i="184"/>
  <c r="K133" i="184"/>
  <c r="J133" i="184"/>
  <c r="I133" i="184"/>
  <c r="H133" i="184"/>
  <c r="L132" i="184"/>
  <c r="K132" i="184"/>
  <c r="J132" i="184"/>
  <c r="I132" i="184"/>
  <c r="H132" i="184"/>
  <c r="L131" i="184"/>
  <c r="K131" i="184"/>
  <c r="J131" i="184"/>
  <c r="I131" i="184"/>
  <c r="H131" i="184"/>
  <c r="L130" i="184"/>
  <c r="K130" i="184"/>
  <c r="J130" i="184"/>
  <c r="I130" i="184"/>
  <c r="H130" i="184"/>
  <c r="L129" i="184"/>
  <c r="K129" i="184"/>
  <c r="J129" i="184"/>
  <c r="I129" i="184"/>
  <c r="H129" i="184"/>
  <c r="L128" i="184"/>
  <c r="K128" i="184"/>
  <c r="J128" i="184"/>
  <c r="I128" i="184"/>
  <c r="H128" i="184"/>
  <c r="L127" i="184"/>
  <c r="K127" i="184"/>
  <c r="J127" i="184"/>
  <c r="I127" i="184"/>
  <c r="H127" i="184"/>
  <c r="L126" i="184"/>
  <c r="K126" i="184"/>
  <c r="J126" i="184"/>
  <c r="I126" i="184"/>
  <c r="H126" i="184"/>
  <c r="L125" i="184"/>
  <c r="K125" i="184"/>
  <c r="J125" i="184"/>
  <c r="I125" i="184"/>
  <c r="H125" i="184"/>
  <c r="L124" i="184"/>
  <c r="K124" i="184"/>
  <c r="J124" i="184"/>
  <c r="I124" i="184"/>
  <c r="H124" i="184"/>
  <c r="L123" i="184"/>
  <c r="K123" i="184"/>
  <c r="J123" i="184"/>
  <c r="I123" i="184"/>
  <c r="H123" i="184"/>
  <c r="L122" i="184"/>
  <c r="K122" i="184"/>
  <c r="J122" i="184"/>
  <c r="I122" i="184"/>
  <c r="H122" i="184"/>
  <c r="L121" i="184"/>
  <c r="K121" i="184"/>
  <c r="J121" i="184"/>
  <c r="I121" i="184"/>
  <c r="H121" i="184"/>
  <c r="L120" i="184"/>
  <c r="K120" i="184"/>
  <c r="J120" i="184"/>
  <c r="I120" i="184"/>
  <c r="H120" i="184"/>
  <c r="L119" i="184"/>
  <c r="K119" i="184"/>
  <c r="J119" i="184"/>
  <c r="I119" i="184"/>
  <c r="H119" i="184"/>
  <c r="I114" i="184"/>
  <c r="G114" i="184"/>
  <c r="F114" i="184"/>
  <c r="L113" i="184"/>
  <c r="K113" i="184"/>
  <c r="J113" i="184"/>
  <c r="I113" i="184"/>
  <c r="H113" i="184"/>
  <c r="L112" i="184"/>
  <c r="K112" i="184"/>
  <c r="J112" i="184"/>
  <c r="I112" i="184"/>
  <c r="H112" i="184"/>
  <c r="L111" i="184"/>
  <c r="K111" i="184"/>
  <c r="J111" i="184"/>
  <c r="I111" i="184"/>
  <c r="H111" i="184"/>
  <c r="L110" i="184"/>
  <c r="K110" i="184"/>
  <c r="J110" i="184"/>
  <c r="I110" i="184"/>
  <c r="H110" i="184"/>
  <c r="L109" i="184"/>
  <c r="K109" i="184"/>
  <c r="J109" i="184"/>
  <c r="I109" i="184"/>
  <c r="H109" i="184"/>
  <c r="L108" i="184"/>
  <c r="K108" i="184"/>
  <c r="J108" i="184"/>
  <c r="I108" i="184"/>
  <c r="H108" i="184"/>
  <c r="L107" i="184"/>
  <c r="K107" i="184"/>
  <c r="J107" i="184"/>
  <c r="I107" i="184"/>
  <c r="H107" i="184"/>
  <c r="L106" i="184"/>
  <c r="K106" i="184"/>
  <c r="J106" i="184"/>
  <c r="I106" i="184"/>
  <c r="H106" i="184"/>
  <c r="L105" i="184"/>
  <c r="K105" i="184"/>
  <c r="J105" i="184"/>
  <c r="I105" i="184"/>
  <c r="H105" i="184"/>
  <c r="L104" i="184"/>
  <c r="K104" i="184"/>
  <c r="J104" i="184"/>
  <c r="I104" i="184"/>
  <c r="H104" i="184"/>
  <c r="L103" i="184"/>
  <c r="K103" i="184"/>
  <c r="J103" i="184"/>
  <c r="I103" i="184"/>
  <c r="H103" i="184"/>
  <c r="L102" i="184"/>
  <c r="K102" i="184"/>
  <c r="J102" i="184"/>
  <c r="I102" i="184"/>
  <c r="H102" i="184"/>
  <c r="L101" i="184"/>
  <c r="K101" i="184"/>
  <c r="J101" i="184"/>
  <c r="I101" i="184"/>
  <c r="H101" i="184"/>
  <c r="L100" i="184"/>
  <c r="K100" i="184"/>
  <c r="J100" i="184"/>
  <c r="I100" i="184"/>
  <c r="H100" i="184"/>
  <c r="L99" i="184"/>
  <c r="K99" i="184"/>
  <c r="J99" i="184"/>
  <c r="I99" i="184"/>
  <c r="H99" i="184"/>
  <c r="L98" i="184"/>
  <c r="K98" i="184"/>
  <c r="J98" i="184"/>
  <c r="I98" i="184"/>
  <c r="H98" i="184"/>
  <c r="L97" i="184"/>
  <c r="K97" i="184"/>
  <c r="J97" i="184"/>
  <c r="I97" i="184"/>
  <c r="H97" i="184"/>
  <c r="L96" i="184"/>
  <c r="K96" i="184"/>
  <c r="J96" i="184"/>
  <c r="I96" i="184"/>
  <c r="H96" i="184"/>
  <c r="L95" i="184"/>
  <c r="K95" i="184"/>
  <c r="J95" i="184"/>
  <c r="I95" i="184"/>
  <c r="H95" i="184"/>
  <c r="L94" i="184"/>
  <c r="K94" i="184"/>
  <c r="J94" i="184"/>
  <c r="I94" i="184"/>
  <c r="H94" i="184"/>
  <c r="L93" i="184"/>
  <c r="K93" i="184"/>
  <c r="J93" i="184"/>
  <c r="I93" i="184"/>
  <c r="H93" i="184"/>
  <c r="L92" i="184"/>
  <c r="K92" i="184"/>
  <c r="J92" i="184"/>
  <c r="I92" i="184"/>
  <c r="H92" i="184"/>
  <c r="L91" i="184"/>
  <c r="K91" i="184"/>
  <c r="J91" i="184"/>
  <c r="I91" i="184"/>
  <c r="H91" i="184"/>
  <c r="L90" i="184"/>
  <c r="K90" i="184"/>
  <c r="J90" i="184"/>
  <c r="I90" i="184"/>
  <c r="H90" i="184"/>
  <c r="L89" i="184"/>
  <c r="K89" i="184"/>
  <c r="J89" i="184"/>
  <c r="I89" i="184"/>
  <c r="H89" i="184"/>
  <c r="L88" i="184"/>
  <c r="K88" i="184"/>
  <c r="J88" i="184"/>
  <c r="I88" i="184"/>
  <c r="H88" i="184"/>
  <c r="L87" i="184"/>
  <c r="K87" i="184"/>
  <c r="J87" i="184"/>
  <c r="I87" i="184"/>
  <c r="H87" i="184"/>
  <c r="L86" i="184"/>
  <c r="K86" i="184"/>
  <c r="J86" i="184"/>
  <c r="I86" i="184"/>
  <c r="H86" i="184"/>
  <c r="L85" i="184"/>
  <c r="K85" i="184"/>
  <c r="J85" i="184"/>
  <c r="I85" i="184"/>
  <c r="H85" i="184"/>
  <c r="L84" i="184"/>
  <c r="K84" i="184"/>
  <c r="J84" i="184"/>
  <c r="I84" i="184"/>
  <c r="H84" i="184"/>
  <c r="L83" i="184"/>
  <c r="K83" i="184"/>
  <c r="J83" i="184"/>
  <c r="I83" i="184"/>
  <c r="H83" i="184"/>
  <c r="K78" i="184"/>
  <c r="G78" i="184"/>
  <c r="F78" i="184"/>
  <c r="L77" i="184"/>
  <c r="K77" i="184"/>
  <c r="J77" i="184"/>
  <c r="I77" i="184"/>
  <c r="H77" i="184"/>
  <c r="L76" i="184"/>
  <c r="K76" i="184"/>
  <c r="J76" i="184"/>
  <c r="I76" i="184"/>
  <c r="H76" i="184"/>
  <c r="L75" i="184"/>
  <c r="K75" i="184"/>
  <c r="J75" i="184"/>
  <c r="I75" i="184"/>
  <c r="H75" i="184"/>
  <c r="L74" i="184"/>
  <c r="K74" i="184"/>
  <c r="J74" i="184"/>
  <c r="I74" i="184"/>
  <c r="H74" i="184"/>
  <c r="L73" i="184"/>
  <c r="K73" i="184"/>
  <c r="J73" i="184"/>
  <c r="I73" i="184"/>
  <c r="H73" i="184"/>
  <c r="L72" i="184"/>
  <c r="K72" i="184"/>
  <c r="J72" i="184"/>
  <c r="I72" i="184"/>
  <c r="H72" i="184"/>
  <c r="L71" i="184"/>
  <c r="K71" i="184"/>
  <c r="J71" i="184"/>
  <c r="I71" i="184"/>
  <c r="H71" i="184"/>
  <c r="L70" i="184"/>
  <c r="K70" i="184"/>
  <c r="J70" i="184"/>
  <c r="I70" i="184"/>
  <c r="H70" i="184"/>
  <c r="L69" i="184"/>
  <c r="K69" i="184"/>
  <c r="J69" i="184"/>
  <c r="I69" i="184"/>
  <c r="H69" i="184"/>
  <c r="L68" i="184"/>
  <c r="K68" i="184"/>
  <c r="J68" i="184"/>
  <c r="I68" i="184"/>
  <c r="H68" i="184"/>
  <c r="L67" i="184"/>
  <c r="K67" i="184"/>
  <c r="J67" i="184"/>
  <c r="I67" i="184"/>
  <c r="H67" i="184"/>
  <c r="L66" i="184"/>
  <c r="K66" i="184"/>
  <c r="J66" i="184"/>
  <c r="I66" i="184"/>
  <c r="H66" i="184"/>
  <c r="L65" i="184"/>
  <c r="K65" i="184"/>
  <c r="J65" i="184"/>
  <c r="I65" i="184"/>
  <c r="H65" i="184"/>
  <c r="L64" i="184"/>
  <c r="K64" i="184"/>
  <c r="J64" i="184"/>
  <c r="I64" i="184"/>
  <c r="H64" i="184"/>
  <c r="L63" i="184"/>
  <c r="K63" i="184"/>
  <c r="J63" i="184"/>
  <c r="I63" i="184"/>
  <c r="H63" i="184"/>
  <c r="L62" i="184"/>
  <c r="K62" i="184"/>
  <c r="J62" i="184"/>
  <c r="I62" i="184"/>
  <c r="H62" i="184"/>
  <c r="L61" i="184"/>
  <c r="K61" i="184"/>
  <c r="J61" i="184"/>
  <c r="I61" i="184"/>
  <c r="H61" i="184"/>
  <c r="L60" i="184"/>
  <c r="K60" i="184"/>
  <c r="J60" i="184"/>
  <c r="I60" i="184"/>
  <c r="H60" i="184"/>
  <c r="L59" i="184"/>
  <c r="K59" i="184"/>
  <c r="J59" i="184"/>
  <c r="I59" i="184"/>
  <c r="H59" i="184"/>
  <c r="L58" i="184"/>
  <c r="K58" i="184"/>
  <c r="J58" i="184"/>
  <c r="I58" i="184"/>
  <c r="H58" i="184"/>
  <c r="L57" i="184"/>
  <c r="K57" i="184"/>
  <c r="J57" i="184"/>
  <c r="I57" i="184"/>
  <c r="H57" i="184"/>
  <c r="L56" i="184"/>
  <c r="K56" i="184"/>
  <c r="J56" i="184"/>
  <c r="I56" i="184"/>
  <c r="H56" i="184"/>
  <c r="L55" i="184"/>
  <c r="K55" i="184"/>
  <c r="J55" i="184"/>
  <c r="I55" i="184"/>
  <c r="H55" i="184"/>
  <c r="L54" i="184"/>
  <c r="K54" i="184"/>
  <c r="J54" i="184"/>
  <c r="I54" i="184"/>
  <c r="H54" i="184"/>
  <c r="L53" i="184"/>
  <c r="K53" i="184"/>
  <c r="J53" i="184"/>
  <c r="I53" i="184"/>
  <c r="H53" i="184"/>
  <c r="L52" i="184"/>
  <c r="K52" i="184"/>
  <c r="J52" i="184"/>
  <c r="I52" i="184"/>
  <c r="H52" i="184"/>
  <c r="L51" i="184"/>
  <c r="K51" i="184"/>
  <c r="J51" i="184"/>
  <c r="I51" i="184"/>
  <c r="H51" i="184"/>
  <c r="L50" i="184"/>
  <c r="K50" i="184"/>
  <c r="J50" i="184"/>
  <c r="I50" i="184"/>
  <c r="H50" i="184"/>
  <c r="L49" i="184"/>
  <c r="K49" i="184"/>
  <c r="J49" i="184"/>
  <c r="I49" i="184"/>
  <c r="H49" i="184"/>
  <c r="L48" i="184"/>
  <c r="K48" i="184"/>
  <c r="J48" i="184"/>
  <c r="I48" i="184"/>
  <c r="H48" i="184"/>
  <c r="L47" i="184"/>
  <c r="K47" i="184"/>
  <c r="J47" i="184"/>
  <c r="I47" i="184"/>
  <c r="H47" i="184"/>
  <c r="G42" i="184"/>
  <c r="F42" i="184"/>
  <c r="L41" i="184"/>
  <c r="K41" i="184"/>
  <c r="J41" i="184"/>
  <c r="I41" i="184"/>
  <c r="H41" i="184"/>
  <c r="L40" i="184"/>
  <c r="K40" i="184"/>
  <c r="J40" i="184"/>
  <c r="I40" i="184"/>
  <c r="H40" i="184"/>
  <c r="L39" i="184"/>
  <c r="K39" i="184"/>
  <c r="J39" i="184"/>
  <c r="I39" i="184"/>
  <c r="H39" i="184"/>
  <c r="L38" i="184"/>
  <c r="K38" i="184"/>
  <c r="J38" i="184"/>
  <c r="I38" i="184"/>
  <c r="H38" i="184"/>
  <c r="L37" i="184"/>
  <c r="K37" i="184"/>
  <c r="J37" i="184"/>
  <c r="I37" i="184"/>
  <c r="H37" i="184"/>
  <c r="L36" i="184"/>
  <c r="K36" i="184"/>
  <c r="J36" i="184"/>
  <c r="I36" i="184"/>
  <c r="H36" i="184"/>
  <c r="L35" i="184"/>
  <c r="K35" i="184"/>
  <c r="J35" i="184"/>
  <c r="I35" i="184"/>
  <c r="H35" i="184"/>
  <c r="L34" i="184"/>
  <c r="K34" i="184"/>
  <c r="J34" i="184"/>
  <c r="I34" i="184"/>
  <c r="H34" i="184"/>
  <c r="L33" i="184"/>
  <c r="K33" i="184"/>
  <c r="J33" i="184"/>
  <c r="I33" i="184"/>
  <c r="H33" i="184"/>
  <c r="L32" i="184"/>
  <c r="K32" i="184"/>
  <c r="J32" i="184"/>
  <c r="I32" i="184"/>
  <c r="H32" i="184"/>
  <c r="L31" i="184"/>
  <c r="K31" i="184"/>
  <c r="J31" i="184"/>
  <c r="I31" i="184"/>
  <c r="H31" i="184"/>
  <c r="L30" i="184"/>
  <c r="K30" i="184"/>
  <c r="J30" i="184"/>
  <c r="I30" i="184"/>
  <c r="H30" i="184"/>
  <c r="L29" i="184"/>
  <c r="K29" i="184"/>
  <c r="J29" i="184"/>
  <c r="I29" i="184"/>
  <c r="H29" i="184"/>
  <c r="L28" i="184"/>
  <c r="K28" i="184"/>
  <c r="J28" i="184"/>
  <c r="I28" i="184"/>
  <c r="H28" i="184"/>
  <c r="L27" i="184"/>
  <c r="K27" i="184"/>
  <c r="J27" i="184"/>
  <c r="I27" i="184"/>
  <c r="H27" i="184"/>
  <c r="L26" i="184"/>
  <c r="K26" i="184"/>
  <c r="J26" i="184"/>
  <c r="I26" i="184"/>
  <c r="H26" i="184"/>
  <c r="L25" i="184"/>
  <c r="K25" i="184"/>
  <c r="J25" i="184"/>
  <c r="I25" i="184"/>
  <c r="H25" i="184"/>
  <c r="L24" i="184"/>
  <c r="K24" i="184"/>
  <c r="J24" i="184"/>
  <c r="I24" i="184"/>
  <c r="H24" i="184"/>
  <c r="L23" i="184"/>
  <c r="K23" i="184"/>
  <c r="J23" i="184"/>
  <c r="I23" i="184"/>
  <c r="H23" i="184"/>
  <c r="L22" i="184"/>
  <c r="K22" i="184"/>
  <c r="J22" i="184"/>
  <c r="I22" i="184"/>
  <c r="H22" i="184"/>
  <c r="L21" i="184"/>
  <c r="K21" i="184"/>
  <c r="J21" i="184"/>
  <c r="I21" i="184"/>
  <c r="H21" i="184"/>
  <c r="L20" i="184"/>
  <c r="K20" i="184"/>
  <c r="J20" i="184"/>
  <c r="I20" i="184"/>
  <c r="H20" i="184"/>
  <c r="L19" i="184"/>
  <c r="K19" i="184"/>
  <c r="J19" i="184"/>
  <c r="I19" i="184"/>
  <c r="H19" i="184"/>
  <c r="L18" i="184"/>
  <c r="K18" i="184"/>
  <c r="J18" i="184"/>
  <c r="I18" i="184"/>
  <c r="H18" i="184"/>
  <c r="L17" i="184"/>
  <c r="K17" i="184"/>
  <c r="J17" i="184"/>
  <c r="I17" i="184"/>
  <c r="H17" i="184"/>
  <c r="L16" i="184"/>
  <c r="K16" i="184"/>
  <c r="J16" i="184"/>
  <c r="I16" i="184"/>
  <c r="H16" i="184"/>
  <c r="L15" i="184"/>
  <c r="K15" i="184"/>
  <c r="J15" i="184"/>
  <c r="I15" i="184"/>
  <c r="H15" i="184"/>
  <c r="L14" i="184"/>
  <c r="K14" i="184"/>
  <c r="J14" i="184"/>
  <c r="I14" i="184"/>
  <c r="H14" i="184"/>
  <c r="L13" i="184"/>
  <c r="K13" i="184"/>
  <c r="J13" i="184"/>
  <c r="I13" i="184"/>
  <c r="H13" i="184"/>
  <c r="L12" i="184"/>
  <c r="K12" i="184"/>
  <c r="J12" i="184"/>
  <c r="I12" i="184"/>
  <c r="H12" i="184"/>
  <c r="L11" i="184"/>
  <c r="K11" i="184"/>
  <c r="J11" i="184"/>
  <c r="I11" i="184"/>
  <c r="H11" i="184"/>
  <c r="B4" i="184"/>
  <c r="U2" i="184" a="1"/>
  <c r="U2" i="184" s="1"/>
  <c r="R2" i="184"/>
  <c r="U1" i="184" a="1"/>
  <c r="U1" i="184" s="1"/>
  <c r="G294" i="183"/>
  <c r="F294" i="183"/>
  <c r="L293" i="183"/>
  <c r="K293" i="183"/>
  <c r="J293" i="183"/>
  <c r="I293" i="183"/>
  <c r="H293" i="183"/>
  <c r="L292" i="183"/>
  <c r="K292" i="183"/>
  <c r="J292" i="183"/>
  <c r="I292" i="183"/>
  <c r="H292" i="183"/>
  <c r="L291" i="183"/>
  <c r="K291" i="183"/>
  <c r="J291" i="183"/>
  <c r="I291" i="183"/>
  <c r="H291" i="183"/>
  <c r="L290" i="183"/>
  <c r="K290" i="183"/>
  <c r="J290" i="183"/>
  <c r="I290" i="183"/>
  <c r="H290" i="183"/>
  <c r="L289" i="183"/>
  <c r="K289" i="183"/>
  <c r="J289" i="183"/>
  <c r="I289" i="183"/>
  <c r="H289" i="183"/>
  <c r="L288" i="183"/>
  <c r="K288" i="183"/>
  <c r="J288" i="183"/>
  <c r="I288" i="183"/>
  <c r="H288" i="183"/>
  <c r="L287" i="183"/>
  <c r="K287" i="183"/>
  <c r="J287" i="183"/>
  <c r="I287" i="183"/>
  <c r="H287" i="183"/>
  <c r="L286" i="183"/>
  <c r="K286" i="183"/>
  <c r="J286" i="183"/>
  <c r="I286" i="183"/>
  <c r="H286" i="183"/>
  <c r="L285" i="183"/>
  <c r="K285" i="183"/>
  <c r="J285" i="183"/>
  <c r="I285" i="183"/>
  <c r="H285" i="183"/>
  <c r="L284" i="183"/>
  <c r="K284" i="183"/>
  <c r="J284" i="183"/>
  <c r="I284" i="183"/>
  <c r="H284" i="183"/>
  <c r="L283" i="183"/>
  <c r="K283" i="183"/>
  <c r="J283" i="183"/>
  <c r="I283" i="183"/>
  <c r="H283" i="183"/>
  <c r="L282" i="183"/>
  <c r="K282" i="183"/>
  <c r="J282" i="183"/>
  <c r="I282" i="183"/>
  <c r="H282" i="183"/>
  <c r="L281" i="183"/>
  <c r="K281" i="183"/>
  <c r="J281" i="183"/>
  <c r="I281" i="183"/>
  <c r="H281" i="183"/>
  <c r="L280" i="183"/>
  <c r="K280" i="183"/>
  <c r="J280" i="183"/>
  <c r="I280" i="183"/>
  <c r="H280" i="183"/>
  <c r="L279" i="183"/>
  <c r="K279" i="183"/>
  <c r="J279" i="183"/>
  <c r="I279" i="183"/>
  <c r="H279" i="183"/>
  <c r="L278" i="183"/>
  <c r="K278" i="183"/>
  <c r="J278" i="183"/>
  <c r="I278" i="183"/>
  <c r="H278" i="183"/>
  <c r="L277" i="183"/>
  <c r="K277" i="183"/>
  <c r="J277" i="183"/>
  <c r="I277" i="183"/>
  <c r="H277" i="183"/>
  <c r="L276" i="183"/>
  <c r="K276" i="183"/>
  <c r="J276" i="183"/>
  <c r="I276" i="183"/>
  <c r="H276" i="183"/>
  <c r="L275" i="183"/>
  <c r="K275" i="183"/>
  <c r="J275" i="183"/>
  <c r="I275" i="183"/>
  <c r="H275" i="183"/>
  <c r="L274" i="183"/>
  <c r="K274" i="183"/>
  <c r="J274" i="183"/>
  <c r="I274" i="183"/>
  <c r="H274" i="183"/>
  <c r="L273" i="183"/>
  <c r="K273" i="183"/>
  <c r="J273" i="183"/>
  <c r="I273" i="183"/>
  <c r="H273" i="183"/>
  <c r="L272" i="183"/>
  <c r="K272" i="183"/>
  <c r="J272" i="183"/>
  <c r="I272" i="183"/>
  <c r="H272" i="183"/>
  <c r="L271" i="183"/>
  <c r="L294" i="183" s="1"/>
  <c r="K271" i="183"/>
  <c r="J271" i="183"/>
  <c r="I271" i="183"/>
  <c r="H271" i="183"/>
  <c r="L270" i="183"/>
  <c r="K270" i="183"/>
  <c r="J270" i="183"/>
  <c r="I270" i="183"/>
  <c r="H270" i="183"/>
  <c r="L269" i="183"/>
  <c r="K269" i="183"/>
  <c r="J269" i="183"/>
  <c r="I269" i="183"/>
  <c r="H269" i="183"/>
  <c r="L268" i="183"/>
  <c r="K268" i="183"/>
  <c r="J268" i="183"/>
  <c r="I268" i="183"/>
  <c r="H268" i="183"/>
  <c r="L267" i="183"/>
  <c r="K267" i="183"/>
  <c r="J267" i="183"/>
  <c r="I267" i="183"/>
  <c r="H267" i="183"/>
  <c r="L266" i="183"/>
  <c r="K266" i="183"/>
  <c r="J266" i="183"/>
  <c r="I266" i="183"/>
  <c r="H266" i="183"/>
  <c r="L265" i="183"/>
  <c r="K265" i="183"/>
  <c r="J265" i="183"/>
  <c r="I265" i="183"/>
  <c r="H265" i="183"/>
  <c r="L264" i="183"/>
  <c r="K264" i="183"/>
  <c r="J264" i="183"/>
  <c r="I264" i="183"/>
  <c r="H264" i="183"/>
  <c r="L263" i="183"/>
  <c r="K263" i="183"/>
  <c r="J263" i="183"/>
  <c r="I263" i="183"/>
  <c r="H263" i="183"/>
  <c r="H258" i="183"/>
  <c r="G258" i="183"/>
  <c r="F258" i="183"/>
  <c r="L257" i="183"/>
  <c r="K257" i="183"/>
  <c r="J257" i="183"/>
  <c r="I257" i="183"/>
  <c r="H257" i="183"/>
  <c r="L256" i="183"/>
  <c r="K256" i="183"/>
  <c r="J256" i="183"/>
  <c r="I256" i="183"/>
  <c r="H256" i="183"/>
  <c r="L255" i="183"/>
  <c r="K255" i="183"/>
  <c r="J255" i="183"/>
  <c r="I255" i="183"/>
  <c r="H255" i="183"/>
  <c r="L254" i="183"/>
  <c r="K254" i="183"/>
  <c r="J254" i="183"/>
  <c r="I254" i="183"/>
  <c r="H254" i="183"/>
  <c r="L253" i="183"/>
  <c r="K253" i="183"/>
  <c r="J253" i="183"/>
  <c r="I253" i="183"/>
  <c r="H253" i="183"/>
  <c r="L252" i="183"/>
  <c r="K252" i="183"/>
  <c r="J252" i="183"/>
  <c r="I252" i="183"/>
  <c r="H252" i="183"/>
  <c r="L251" i="183"/>
  <c r="K251" i="183"/>
  <c r="J251" i="183"/>
  <c r="I251" i="183"/>
  <c r="H251" i="183"/>
  <c r="L250" i="183"/>
  <c r="K250" i="183"/>
  <c r="J250" i="183"/>
  <c r="I250" i="183"/>
  <c r="H250" i="183"/>
  <c r="L249" i="183"/>
  <c r="K249" i="183"/>
  <c r="J249" i="183"/>
  <c r="I249" i="183"/>
  <c r="H249" i="183"/>
  <c r="L248" i="183"/>
  <c r="K248" i="183"/>
  <c r="J248" i="183"/>
  <c r="I248" i="183"/>
  <c r="H248" i="183"/>
  <c r="L247" i="183"/>
  <c r="K247" i="183"/>
  <c r="J247" i="183"/>
  <c r="I247" i="183"/>
  <c r="H247" i="183"/>
  <c r="L246" i="183"/>
  <c r="K246" i="183"/>
  <c r="J246" i="183"/>
  <c r="I246" i="183"/>
  <c r="H246" i="183"/>
  <c r="L245" i="183"/>
  <c r="K245" i="183"/>
  <c r="J245" i="183"/>
  <c r="I245" i="183"/>
  <c r="H245" i="183"/>
  <c r="L244" i="183"/>
  <c r="K244" i="183"/>
  <c r="J244" i="183"/>
  <c r="I244" i="183"/>
  <c r="H244" i="183"/>
  <c r="L243" i="183"/>
  <c r="K243" i="183"/>
  <c r="J243" i="183"/>
  <c r="I243" i="183"/>
  <c r="H243" i="183"/>
  <c r="L242" i="183"/>
  <c r="K242" i="183"/>
  <c r="K258" i="183" s="1"/>
  <c r="J242" i="183"/>
  <c r="J258" i="183" s="1"/>
  <c r="I242" i="183"/>
  <c r="H242" i="183"/>
  <c r="L241" i="183"/>
  <c r="K241" i="183"/>
  <c r="J241" i="183"/>
  <c r="I241" i="183"/>
  <c r="H241" i="183"/>
  <c r="L240" i="183"/>
  <c r="K240" i="183"/>
  <c r="J240" i="183"/>
  <c r="I240" i="183"/>
  <c r="H240" i="183"/>
  <c r="L239" i="183"/>
  <c r="K239" i="183"/>
  <c r="J239" i="183"/>
  <c r="I239" i="183"/>
  <c r="H239" i="183"/>
  <c r="L238" i="183"/>
  <c r="K238" i="183"/>
  <c r="J238" i="183"/>
  <c r="I238" i="183"/>
  <c r="H238" i="183"/>
  <c r="L237" i="183"/>
  <c r="K237" i="183"/>
  <c r="J237" i="183"/>
  <c r="I237" i="183"/>
  <c r="H237" i="183"/>
  <c r="L236" i="183"/>
  <c r="K236" i="183"/>
  <c r="J236" i="183"/>
  <c r="I236" i="183"/>
  <c r="H236" i="183"/>
  <c r="L235" i="183"/>
  <c r="K235" i="183"/>
  <c r="J235" i="183"/>
  <c r="I235" i="183"/>
  <c r="H235" i="183"/>
  <c r="L234" i="183"/>
  <c r="K234" i="183"/>
  <c r="J234" i="183"/>
  <c r="I234" i="183"/>
  <c r="H234" i="183"/>
  <c r="L233" i="183"/>
  <c r="K233" i="183"/>
  <c r="J233" i="183"/>
  <c r="I233" i="183"/>
  <c r="H233" i="183"/>
  <c r="L232" i="183"/>
  <c r="K232" i="183"/>
  <c r="J232" i="183"/>
  <c r="I232" i="183"/>
  <c r="H232" i="183"/>
  <c r="L231" i="183"/>
  <c r="K231" i="183"/>
  <c r="J231" i="183"/>
  <c r="I231" i="183"/>
  <c r="H231" i="183"/>
  <c r="L230" i="183"/>
  <c r="K230" i="183"/>
  <c r="J230" i="183"/>
  <c r="I230" i="183"/>
  <c r="H230" i="183"/>
  <c r="L229" i="183"/>
  <c r="K229" i="183"/>
  <c r="J229" i="183"/>
  <c r="I229" i="183"/>
  <c r="H229" i="183"/>
  <c r="L228" i="183"/>
  <c r="K228" i="183"/>
  <c r="J228" i="183"/>
  <c r="I228" i="183"/>
  <c r="H228" i="183"/>
  <c r="L227" i="183"/>
  <c r="K227" i="183"/>
  <c r="J227" i="183"/>
  <c r="I227" i="183"/>
  <c r="H227" i="183"/>
  <c r="J222" i="183"/>
  <c r="G222" i="183"/>
  <c r="F222" i="183"/>
  <c r="L221" i="183"/>
  <c r="K221" i="183"/>
  <c r="J221" i="183"/>
  <c r="I221" i="183"/>
  <c r="H221" i="183"/>
  <c r="L220" i="183"/>
  <c r="K220" i="183"/>
  <c r="J220" i="183"/>
  <c r="I220" i="183"/>
  <c r="H220" i="183"/>
  <c r="L219" i="183"/>
  <c r="K219" i="183"/>
  <c r="J219" i="183"/>
  <c r="I219" i="183"/>
  <c r="H219" i="183"/>
  <c r="L218" i="183"/>
  <c r="K218" i="183"/>
  <c r="J218" i="183"/>
  <c r="I218" i="183"/>
  <c r="H218" i="183"/>
  <c r="L217" i="183"/>
  <c r="K217" i="183"/>
  <c r="J217" i="183"/>
  <c r="I217" i="183"/>
  <c r="H217" i="183"/>
  <c r="L216" i="183"/>
  <c r="K216" i="183"/>
  <c r="J216" i="183"/>
  <c r="I216" i="183"/>
  <c r="H216" i="183"/>
  <c r="L215" i="183"/>
  <c r="K215" i="183"/>
  <c r="J215" i="183"/>
  <c r="I215" i="183"/>
  <c r="H215" i="183"/>
  <c r="L214" i="183"/>
  <c r="K214" i="183"/>
  <c r="J214" i="183"/>
  <c r="I214" i="183"/>
  <c r="H214" i="183"/>
  <c r="L213" i="183"/>
  <c r="K213" i="183"/>
  <c r="J213" i="183"/>
  <c r="I213" i="183"/>
  <c r="H213" i="183"/>
  <c r="L212" i="183"/>
  <c r="K212" i="183"/>
  <c r="J212" i="183"/>
  <c r="I212" i="183"/>
  <c r="H212" i="183"/>
  <c r="L211" i="183"/>
  <c r="K211" i="183"/>
  <c r="J211" i="183"/>
  <c r="I211" i="183"/>
  <c r="H211" i="183"/>
  <c r="L210" i="183"/>
  <c r="K210" i="183"/>
  <c r="J210" i="183"/>
  <c r="I210" i="183"/>
  <c r="H210" i="183"/>
  <c r="L209" i="183"/>
  <c r="K209" i="183"/>
  <c r="J209" i="183"/>
  <c r="I209" i="183"/>
  <c r="H209" i="183"/>
  <c r="L208" i="183"/>
  <c r="K208" i="183"/>
  <c r="J208" i="183"/>
  <c r="I208" i="183"/>
  <c r="H208" i="183"/>
  <c r="L207" i="183"/>
  <c r="K207" i="183"/>
  <c r="J207" i="183"/>
  <c r="I207" i="183"/>
  <c r="H207" i="183"/>
  <c r="L206" i="183"/>
  <c r="K206" i="183"/>
  <c r="J206" i="183"/>
  <c r="I206" i="183"/>
  <c r="H206" i="183"/>
  <c r="L205" i="183"/>
  <c r="K205" i="183"/>
  <c r="J205" i="183"/>
  <c r="I205" i="183"/>
  <c r="H205" i="183"/>
  <c r="L204" i="183"/>
  <c r="K204" i="183"/>
  <c r="J204" i="183"/>
  <c r="I204" i="183"/>
  <c r="H204" i="183"/>
  <c r="L203" i="183"/>
  <c r="K203" i="183"/>
  <c r="J203" i="183"/>
  <c r="I203" i="183"/>
  <c r="H203" i="183"/>
  <c r="L202" i="183"/>
  <c r="K202" i="183"/>
  <c r="J202" i="183"/>
  <c r="I202" i="183"/>
  <c r="H202" i="183"/>
  <c r="L201" i="183"/>
  <c r="K201" i="183"/>
  <c r="J201" i="183"/>
  <c r="I201" i="183"/>
  <c r="H201" i="183"/>
  <c r="L200" i="183"/>
  <c r="K200" i="183"/>
  <c r="J200" i="183"/>
  <c r="I200" i="183"/>
  <c r="H200" i="183"/>
  <c r="L199" i="183"/>
  <c r="K199" i="183"/>
  <c r="J199" i="183"/>
  <c r="I199" i="183"/>
  <c r="H199" i="183"/>
  <c r="L198" i="183"/>
  <c r="K198" i="183"/>
  <c r="J198" i="183"/>
  <c r="I198" i="183"/>
  <c r="H198" i="183"/>
  <c r="L197" i="183"/>
  <c r="K197" i="183"/>
  <c r="J197" i="183"/>
  <c r="I197" i="183"/>
  <c r="H197" i="183"/>
  <c r="L196" i="183"/>
  <c r="K196" i="183"/>
  <c r="J196" i="183"/>
  <c r="I196" i="183"/>
  <c r="H196" i="183"/>
  <c r="L195" i="183"/>
  <c r="K195" i="183"/>
  <c r="J195" i="183"/>
  <c r="I195" i="183"/>
  <c r="H195" i="183"/>
  <c r="L194" i="183"/>
  <c r="K194" i="183"/>
  <c r="J194" i="183"/>
  <c r="I194" i="183"/>
  <c r="H194" i="183"/>
  <c r="L193" i="183"/>
  <c r="K193" i="183"/>
  <c r="J193" i="183"/>
  <c r="I193" i="183"/>
  <c r="H193" i="183"/>
  <c r="L192" i="183"/>
  <c r="K192" i="183"/>
  <c r="J192" i="183"/>
  <c r="I192" i="183"/>
  <c r="H192" i="183"/>
  <c r="L191" i="183"/>
  <c r="K191" i="183"/>
  <c r="J191" i="183"/>
  <c r="I191" i="183"/>
  <c r="H191" i="183"/>
  <c r="L186" i="183"/>
  <c r="G186" i="183"/>
  <c r="F186" i="183"/>
  <c r="L185" i="183"/>
  <c r="K185" i="183"/>
  <c r="J185" i="183"/>
  <c r="I185" i="183"/>
  <c r="H185" i="183"/>
  <c r="L184" i="183"/>
  <c r="K184" i="183"/>
  <c r="J184" i="183"/>
  <c r="I184" i="183"/>
  <c r="H184" i="183"/>
  <c r="L183" i="183"/>
  <c r="K183" i="183"/>
  <c r="J183" i="183"/>
  <c r="I183" i="183"/>
  <c r="H183" i="183"/>
  <c r="L182" i="183"/>
  <c r="K182" i="183"/>
  <c r="J182" i="183"/>
  <c r="I182" i="183"/>
  <c r="H182" i="183"/>
  <c r="L181" i="183"/>
  <c r="K181" i="183"/>
  <c r="J181" i="183"/>
  <c r="I181" i="183"/>
  <c r="H181" i="183"/>
  <c r="L180" i="183"/>
  <c r="K180" i="183"/>
  <c r="J180" i="183"/>
  <c r="I180" i="183"/>
  <c r="H180" i="183"/>
  <c r="L179" i="183"/>
  <c r="K179" i="183"/>
  <c r="J179" i="183"/>
  <c r="I179" i="183"/>
  <c r="H179" i="183"/>
  <c r="L178" i="183"/>
  <c r="K178" i="183"/>
  <c r="J178" i="183"/>
  <c r="I178" i="183"/>
  <c r="H178" i="183"/>
  <c r="L177" i="183"/>
  <c r="K177" i="183"/>
  <c r="J177" i="183"/>
  <c r="I177" i="183"/>
  <c r="H177" i="183"/>
  <c r="L176" i="183"/>
  <c r="K176" i="183"/>
  <c r="J176" i="183"/>
  <c r="I176" i="183"/>
  <c r="H176" i="183"/>
  <c r="L175" i="183"/>
  <c r="K175" i="183"/>
  <c r="J175" i="183"/>
  <c r="I175" i="183"/>
  <c r="H175" i="183"/>
  <c r="L174" i="183"/>
  <c r="K174" i="183"/>
  <c r="J174" i="183"/>
  <c r="I174" i="183"/>
  <c r="H174" i="183"/>
  <c r="L173" i="183"/>
  <c r="K173" i="183"/>
  <c r="J173" i="183"/>
  <c r="I173" i="183"/>
  <c r="H173" i="183"/>
  <c r="L172" i="183"/>
  <c r="K172" i="183"/>
  <c r="J172" i="183"/>
  <c r="I172" i="183"/>
  <c r="H172" i="183"/>
  <c r="L171" i="183"/>
  <c r="K171" i="183"/>
  <c r="J171" i="183"/>
  <c r="I171" i="183"/>
  <c r="H171" i="183"/>
  <c r="L170" i="183"/>
  <c r="K170" i="183"/>
  <c r="J170" i="183"/>
  <c r="I170" i="183"/>
  <c r="H170" i="183"/>
  <c r="L169" i="183"/>
  <c r="K169" i="183"/>
  <c r="J169" i="183"/>
  <c r="I169" i="183"/>
  <c r="H169" i="183"/>
  <c r="L168" i="183"/>
  <c r="K168" i="183"/>
  <c r="J168" i="183"/>
  <c r="I168" i="183"/>
  <c r="I186" i="183" s="1"/>
  <c r="H168" i="183"/>
  <c r="L167" i="183"/>
  <c r="K167" i="183"/>
  <c r="J167" i="183"/>
  <c r="I167" i="183"/>
  <c r="H167" i="183"/>
  <c r="L166" i="183"/>
  <c r="K166" i="183"/>
  <c r="J166" i="183"/>
  <c r="I166" i="183"/>
  <c r="H166" i="183"/>
  <c r="L165" i="183"/>
  <c r="K165" i="183"/>
  <c r="J165" i="183"/>
  <c r="I165" i="183"/>
  <c r="H165" i="183"/>
  <c r="L164" i="183"/>
  <c r="K164" i="183"/>
  <c r="J164" i="183"/>
  <c r="I164" i="183"/>
  <c r="H164" i="183"/>
  <c r="L163" i="183"/>
  <c r="K163" i="183"/>
  <c r="J163" i="183"/>
  <c r="I163" i="183"/>
  <c r="H163" i="183"/>
  <c r="L162" i="183"/>
  <c r="K162" i="183"/>
  <c r="J162" i="183"/>
  <c r="I162" i="183"/>
  <c r="H162" i="183"/>
  <c r="L161" i="183"/>
  <c r="K161" i="183"/>
  <c r="J161" i="183"/>
  <c r="I161" i="183"/>
  <c r="H161" i="183"/>
  <c r="L160" i="183"/>
  <c r="K160" i="183"/>
  <c r="J160" i="183"/>
  <c r="I160" i="183"/>
  <c r="H160" i="183"/>
  <c r="L159" i="183"/>
  <c r="K159" i="183"/>
  <c r="J159" i="183"/>
  <c r="I159" i="183"/>
  <c r="H159" i="183"/>
  <c r="H186" i="183" s="1"/>
  <c r="L158" i="183"/>
  <c r="K158" i="183"/>
  <c r="J158" i="183"/>
  <c r="I158" i="183"/>
  <c r="H158" i="183"/>
  <c r="L157" i="183"/>
  <c r="K157" i="183"/>
  <c r="J157" i="183"/>
  <c r="I157" i="183"/>
  <c r="H157" i="183"/>
  <c r="L156" i="183"/>
  <c r="K156" i="183"/>
  <c r="J156" i="183"/>
  <c r="I156" i="183"/>
  <c r="H156" i="183"/>
  <c r="L155" i="183"/>
  <c r="K155" i="183"/>
  <c r="K186" i="183" s="1"/>
  <c r="J155" i="183"/>
  <c r="I155" i="183"/>
  <c r="H155" i="183"/>
  <c r="H150" i="183"/>
  <c r="G150" i="183"/>
  <c r="F150" i="183"/>
  <c r="L149" i="183"/>
  <c r="K149" i="183"/>
  <c r="J149" i="183"/>
  <c r="I149" i="183"/>
  <c r="H149" i="183"/>
  <c r="L148" i="183"/>
  <c r="K148" i="183"/>
  <c r="J148" i="183"/>
  <c r="J150" i="183" s="1"/>
  <c r="I148" i="183"/>
  <c r="I150" i="183" s="1"/>
  <c r="H148" i="183"/>
  <c r="L147" i="183"/>
  <c r="K147" i="183"/>
  <c r="J147" i="183"/>
  <c r="I147" i="183"/>
  <c r="H147" i="183"/>
  <c r="L146" i="183"/>
  <c r="K146" i="183"/>
  <c r="J146" i="183"/>
  <c r="I146" i="183"/>
  <c r="H146" i="183"/>
  <c r="L145" i="183"/>
  <c r="K145" i="183"/>
  <c r="J145" i="183"/>
  <c r="I145" i="183"/>
  <c r="H145" i="183"/>
  <c r="L144" i="183"/>
  <c r="K144" i="183"/>
  <c r="J144" i="183"/>
  <c r="I144" i="183"/>
  <c r="H144" i="183"/>
  <c r="L143" i="183"/>
  <c r="K143" i="183"/>
  <c r="J143" i="183"/>
  <c r="I143" i="183"/>
  <c r="H143" i="183"/>
  <c r="L142" i="183"/>
  <c r="K142" i="183"/>
  <c r="J142" i="183"/>
  <c r="I142" i="183"/>
  <c r="H142" i="183"/>
  <c r="L141" i="183"/>
  <c r="K141" i="183"/>
  <c r="J141" i="183"/>
  <c r="I141" i="183"/>
  <c r="H141" i="183"/>
  <c r="L140" i="183"/>
  <c r="K140" i="183"/>
  <c r="J140" i="183"/>
  <c r="I140" i="183"/>
  <c r="H140" i="183"/>
  <c r="L139" i="183"/>
  <c r="K139" i="183"/>
  <c r="J139" i="183"/>
  <c r="I139" i="183"/>
  <c r="H139" i="183"/>
  <c r="L138" i="183"/>
  <c r="K138" i="183"/>
  <c r="J138" i="183"/>
  <c r="I138" i="183"/>
  <c r="H138" i="183"/>
  <c r="L137" i="183"/>
  <c r="K137" i="183"/>
  <c r="J137" i="183"/>
  <c r="I137" i="183"/>
  <c r="H137" i="183"/>
  <c r="L136" i="183"/>
  <c r="K136" i="183"/>
  <c r="J136" i="183"/>
  <c r="I136" i="183"/>
  <c r="H136" i="183"/>
  <c r="L135" i="183"/>
  <c r="K135" i="183"/>
  <c r="J135" i="183"/>
  <c r="I135" i="183"/>
  <c r="H135" i="183"/>
  <c r="L134" i="183"/>
  <c r="K134" i="183"/>
  <c r="J134" i="183"/>
  <c r="I134" i="183"/>
  <c r="H134" i="183"/>
  <c r="L133" i="183"/>
  <c r="K133" i="183"/>
  <c r="J133" i="183"/>
  <c r="I133" i="183"/>
  <c r="H133" i="183"/>
  <c r="L132" i="183"/>
  <c r="K132" i="183"/>
  <c r="J132" i="183"/>
  <c r="I132" i="183"/>
  <c r="H132" i="183"/>
  <c r="L131" i="183"/>
  <c r="K131" i="183"/>
  <c r="J131" i="183"/>
  <c r="I131" i="183"/>
  <c r="H131" i="183"/>
  <c r="L130" i="183"/>
  <c r="K130" i="183"/>
  <c r="J130" i="183"/>
  <c r="I130" i="183"/>
  <c r="H130" i="183"/>
  <c r="L129" i="183"/>
  <c r="K129" i="183"/>
  <c r="J129" i="183"/>
  <c r="I129" i="183"/>
  <c r="H129" i="183"/>
  <c r="L128" i="183"/>
  <c r="K128" i="183"/>
  <c r="J128" i="183"/>
  <c r="I128" i="183"/>
  <c r="H128" i="183"/>
  <c r="L127" i="183"/>
  <c r="K127" i="183"/>
  <c r="J127" i="183"/>
  <c r="I127" i="183"/>
  <c r="H127" i="183"/>
  <c r="L126" i="183"/>
  <c r="K126" i="183"/>
  <c r="J126" i="183"/>
  <c r="I126" i="183"/>
  <c r="H126" i="183"/>
  <c r="L125" i="183"/>
  <c r="K125" i="183"/>
  <c r="J125" i="183"/>
  <c r="I125" i="183"/>
  <c r="H125" i="183"/>
  <c r="L124" i="183"/>
  <c r="K124" i="183"/>
  <c r="J124" i="183"/>
  <c r="I124" i="183"/>
  <c r="H124" i="183"/>
  <c r="L123" i="183"/>
  <c r="K123" i="183"/>
  <c r="J123" i="183"/>
  <c r="I123" i="183"/>
  <c r="H123" i="183"/>
  <c r="L122" i="183"/>
  <c r="K122" i="183"/>
  <c r="J122" i="183"/>
  <c r="I122" i="183"/>
  <c r="H122" i="183"/>
  <c r="L121" i="183"/>
  <c r="K121" i="183"/>
  <c r="J121" i="183"/>
  <c r="I121" i="183"/>
  <c r="H121" i="183"/>
  <c r="L120" i="183"/>
  <c r="K120" i="183"/>
  <c r="J120" i="183"/>
  <c r="I120" i="183"/>
  <c r="H120" i="183"/>
  <c r="L119" i="183"/>
  <c r="K119" i="183"/>
  <c r="J119" i="183"/>
  <c r="I119" i="183"/>
  <c r="H119" i="183"/>
  <c r="G114" i="183"/>
  <c r="F114" i="183"/>
  <c r="L113" i="183"/>
  <c r="K113" i="183"/>
  <c r="J113" i="183"/>
  <c r="I113" i="183"/>
  <c r="H113" i="183"/>
  <c r="L112" i="183"/>
  <c r="K112" i="183"/>
  <c r="J112" i="183"/>
  <c r="I112" i="183"/>
  <c r="H112" i="183"/>
  <c r="L111" i="183"/>
  <c r="K111" i="183"/>
  <c r="J111" i="183"/>
  <c r="I111" i="183"/>
  <c r="H111" i="183"/>
  <c r="L110" i="183"/>
  <c r="K110" i="183"/>
  <c r="J110" i="183"/>
  <c r="I110" i="183"/>
  <c r="H110" i="183"/>
  <c r="L109" i="183"/>
  <c r="K109" i="183"/>
  <c r="J109" i="183"/>
  <c r="I109" i="183"/>
  <c r="H109" i="183"/>
  <c r="L108" i="183"/>
  <c r="K108" i="183"/>
  <c r="J108" i="183"/>
  <c r="I108" i="183"/>
  <c r="H108" i="183"/>
  <c r="L107" i="183"/>
  <c r="K107" i="183"/>
  <c r="J107" i="183"/>
  <c r="I107" i="183"/>
  <c r="H107" i="183"/>
  <c r="L106" i="183"/>
  <c r="K106" i="183"/>
  <c r="J106" i="183"/>
  <c r="I106" i="183"/>
  <c r="H106" i="183"/>
  <c r="L105" i="183"/>
  <c r="K105" i="183"/>
  <c r="J105" i="183"/>
  <c r="I105" i="183"/>
  <c r="H105" i="183"/>
  <c r="L104" i="183"/>
  <c r="K104" i="183"/>
  <c r="J104" i="183"/>
  <c r="I104" i="183"/>
  <c r="H104" i="183"/>
  <c r="L103" i="183"/>
  <c r="K103" i="183"/>
  <c r="J103" i="183"/>
  <c r="I103" i="183"/>
  <c r="H103" i="183"/>
  <c r="L102" i="183"/>
  <c r="K102" i="183"/>
  <c r="J102" i="183"/>
  <c r="I102" i="183"/>
  <c r="H102" i="183"/>
  <c r="L101" i="183"/>
  <c r="K101" i="183"/>
  <c r="J101" i="183"/>
  <c r="I101" i="183"/>
  <c r="H101" i="183"/>
  <c r="L100" i="183"/>
  <c r="K100" i="183"/>
  <c r="J100" i="183"/>
  <c r="I100" i="183"/>
  <c r="H100" i="183"/>
  <c r="L99" i="183"/>
  <c r="K99" i="183"/>
  <c r="J99" i="183"/>
  <c r="I99" i="183"/>
  <c r="H99" i="183"/>
  <c r="L98" i="183"/>
  <c r="K98" i="183"/>
  <c r="J98" i="183"/>
  <c r="I98" i="183"/>
  <c r="H98" i="183"/>
  <c r="L97" i="183"/>
  <c r="K97" i="183"/>
  <c r="J97" i="183"/>
  <c r="I97" i="183"/>
  <c r="H97" i="183"/>
  <c r="L96" i="183"/>
  <c r="K96" i="183"/>
  <c r="J96" i="183"/>
  <c r="I96" i="183"/>
  <c r="H96" i="183"/>
  <c r="L95" i="183"/>
  <c r="K95" i="183"/>
  <c r="J95" i="183"/>
  <c r="I95" i="183"/>
  <c r="H95" i="183"/>
  <c r="L94" i="183"/>
  <c r="K94" i="183"/>
  <c r="J94" i="183"/>
  <c r="I94" i="183"/>
  <c r="H94" i="183"/>
  <c r="L93" i="183"/>
  <c r="K93" i="183"/>
  <c r="J93" i="183"/>
  <c r="I93" i="183"/>
  <c r="H93" i="183"/>
  <c r="L92" i="183"/>
  <c r="K92" i="183"/>
  <c r="J92" i="183"/>
  <c r="I92" i="183"/>
  <c r="H92" i="183"/>
  <c r="L91" i="183"/>
  <c r="K91" i="183"/>
  <c r="J91" i="183"/>
  <c r="I91" i="183"/>
  <c r="H91" i="183"/>
  <c r="L90" i="183"/>
  <c r="K90" i="183"/>
  <c r="J90" i="183"/>
  <c r="I90" i="183"/>
  <c r="H90" i="183"/>
  <c r="L89" i="183"/>
  <c r="K89" i="183"/>
  <c r="J89" i="183"/>
  <c r="I89" i="183"/>
  <c r="H89" i="183"/>
  <c r="L88" i="183"/>
  <c r="K88" i="183"/>
  <c r="J88" i="183"/>
  <c r="I88" i="183"/>
  <c r="H88" i="183"/>
  <c r="L87" i="183"/>
  <c r="K87" i="183"/>
  <c r="J87" i="183"/>
  <c r="I87" i="183"/>
  <c r="H87" i="183"/>
  <c r="L86" i="183"/>
  <c r="K86" i="183"/>
  <c r="J86" i="183"/>
  <c r="I86" i="183"/>
  <c r="H86" i="183"/>
  <c r="L85" i="183"/>
  <c r="K85" i="183"/>
  <c r="K114" i="183" s="1"/>
  <c r="J85" i="183"/>
  <c r="I85" i="183"/>
  <c r="H85" i="183"/>
  <c r="L84" i="183"/>
  <c r="K84" i="183"/>
  <c r="J84" i="183"/>
  <c r="I84" i="183"/>
  <c r="H84" i="183"/>
  <c r="L83" i="183"/>
  <c r="K83" i="183"/>
  <c r="J83" i="183"/>
  <c r="I83" i="183"/>
  <c r="H83" i="183"/>
  <c r="G78" i="183"/>
  <c r="F78" i="183"/>
  <c r="L77" i="183"/>
  <c r="K77" i="183"/>
  <c r="J77" i="183"/>
  <c r="I77" i="183"/>
  <c r="H77" i="183"/>
  <c r="L76" i="183"/>
  <c r="K76" i="183"/>
  <c r="J76" i="183"/>
  <c r="I76" i="183"/>
  <c r="H76" i="183"/>
  <c r="L75" i="183"/>
  <c r="K75" i="183"/>
  <c r="J75" i="183"/>
  <c r="I75" i="183"/>
  <c r="H75" i="183"/>
  <c r="L74" i="183"/>
  <c r="K74" i="183"/>
  <c r="J74" i="183"/>
  <c r="I74" i="183"/>
  <c r="H74" i="183"/>
  <c r="L73" i="183"/>
  <c r="K73" i="183"/>
  <c r="J73" i="183"/>
  <c r="I73" i="183"/>
  <c r="H73" i="183"/>
  <c r="L72" i="183"/>
  <c r="K72" i="183"/>
  <c r="J72" i="183"/>
  <c r="I72" i="183"/>
  <c r="H72" i="183"/>
  <c r="L71" i="183"/>
  <c r="K71" i="183"/>
  <c r="J71" i="183"/>
  <c r="I71" i="183"/>
  <c r="H71" i="183"/>
  <c r="L70" i="183"/>
  <c r="K70" i="183"/>
  <c r="J70" i="183"/>
  <c r="I70" i="183"/>
  <c r="H70" i="183"/>
  <c r="L69" i="183"/>
  <c r="K69" i="183"/>
  <c r="J69" i="183"/>
  <c r="I69" i="183"/>
  <c r="H69" i="183"/>
  <c r="L68" i="183"/>
  <c r="K68" i="183"/>
  <c r="J68" i="183"/>
  <c r="I68" i="183"/>
  <c r="H68" i="183"/>
  <c r="L67" i="183"/>
  <c r="K67" i="183"/>
  <c r="J67" i="183"/>
  <c r="I67" i="183"/>
  <c r="H67" i="183"/>
  <c r="L66" i="183"/>
  <c r="K66" i="183"/>
  <c r="J66" i="183"/>
  <c r="I66" i="183"/>
  <c r="H66" i="183"/>
  <c r="L65" i="183"/>
  <c r="K65" i="183"/>
  <c r="J65" i="183"/>
  <c r="I65" i="183"/>
  <c r="H65" i="183"/>
  <c r="L64" i="183"/>
  <c r="K64" i="183"/>
  <c r="J64" i="183"/>
  <c r="I64" i="183"/>
  <c r="H64" i="183"/>
  <c r="L63" i="183"/>
  <c r="K63" i="183"/>
  <c r="J63" i="183"/>
  <c r="I63" i="183"/>
  <c r="H63" i="183"/>
  <c r="L62" i="183"/>
  <c r="K62" i="183"/>
  <c r="J62" i="183"/>
  <c r="I62" i="183"/>
  <c r="H62" i="183"/>
  <c r="L61" i="183"/>
  <c r="K61" i="183"/>
  <c r="J61" i="183"/>
  <c r="I61" i="183"/>
  <c r="H61" i="183"/>
  <c r="L60" i="183"/>
  <c r="K60" i="183"/>
  <c r="J60" i="183"/>
  <c r="I60" i="183"/>
  <c r="H60" i="183"/>
  <c r="L59" i="183"/>
  <c r="K59" i="183"/>
  <c r="J59" i="183"/>
  <c r="I59" i="183"/>
  <c r="H59" i="183"/>
  <c r="L58" i="183"/>
  <c r="K58" i="183"/>
  <c r="J58" i="183"/>
  <c r="I58" i="183"/>
  <c r="H58" i="183"/>
  <c r="L57" i="183"/>
  <c r="K57" i="183"/>
  <c r="J57" i="183"/>
  <c r="I57" i="183"/>
  <c r="H57" i="183"/>
  <c r="L56" i="183"/>
  <c r="K56" i="183"/>
  <c r="J56" i="183"/>
  <c r="I56" i="183"/>
  <c r="H56" i="183"/>
  <c r="L55" i="183"/>
  <c r="K55" i="183"/>
  <c r="J55" i="183"/>
  <c r="I55" i="183"/>
  <c r="H55" i="183"/>
  <c r="L54" i="183"/>
  <c r="K54" i="183"/>
  <c r="J54" i="183"/>
  <c r="I54" i="183"/>
  <c r="H54" i="183"/>
  <c r="L53" i="183"/>
  <c r="K53" i="183"/>
  <c r="J53" i="183"/>
  <c r="I53" i="183"/>
  <c r="H53" i="183"/>
  <c r="L52" i="183"/>
  <c r="K52" i="183"/>
  <c r="J52" i="183"/>
  <c r="I52" i="183"/>
  <c r="H52" i="183"/>
  <c r="L51" i="183"/>
  <c r="K51" i="183"/>
  <c r="J51" i="183"/>
  <c r="I51" i="183"/>
  <c r="H51" i="183"/>
  <c r="L50" i="183"/>
  <c r="K50" i="183"/>
  <c r="J50" i="183"/>
  <c r="I50" i="183"/>
  <c r="H50" i="183"/>
  <c r="L49" i="183"/>
  <c r="K49" i="183"/>
  <c r="J49" i="183"/>
  <c r="I49" i="183"/>
  <c r="H49" i="183"/>
  <c r="L48" i="183"/>
  <c r="K48" i="183"/>
  <c r="J48" i="183"/>
  <c r="I48" i="183"/>
  <c r="H48" i="183"/>
  <c r="L47" i="183"/>
  <c r="K47" i="183"/>
  <c r="K78" i="183" s="1"/>
  <c r="J47" i="183"/>
  <c r="I47" i="183"/>
  <c r="H47" i="183"/>
  <c r="G42" i="183"/>
  <c r="F42" i="183"/>
  <c r="L41" i="183"/>
  <c r="K41" i="183"/>
  <c r="J41" i="183"/>
  <c r="I41" i="183"/>
  <c r="H41" i="183"/>
  <c r="L40" i="183"/>
  <c r="K40" i="183"/>
  <c r="J40" i="183"/>
  <c r="I40" i="183"/>
  <c r="H40" i="183"/>
  <c r="L39" i="183"/>
  <c r="K39" i="183"/>
  <c r="J39" i="183"/>
  <c r="I39" i="183"/>
  <c r="H39" i="183"/>
  <c r="L38" i="183"/>
  <c r="K38" i="183"/>
  <c r="J38" i="183"/>
  <c r="I38" i="183"/>
  <c r="H38" i="183"/>
  <c r="L37" i="183"/>
  <c r="K37" i="183"/>
  <c r="J37" i="183"/>
  <c r="I37" i="183"/>
  <c r="H37" i="183"/>
  <c r="L36" i="183"/>
  <c r="K36" i="183"/>
  <c r="J36" i="183"/>
  <c r="I36" i="183"/>
  <c r="H36" i="183"/>
  <c r="L35" i="183"/>
  <c r="K35" i="183"/>
  <c r="J35" i="183"/>
  <c r="I35" i="183"/>
  <c r="H35" i="183"/>
  <c r="L34" i="183"/>
  <c r="K34" i="183"/>
  <c r="J34" i="183"/>
  <c r="I34" i="183"/>
  <c r="H34" i="183"/>
  <c r="L33" i="183"/>
  <c r="K33" i="183"/>
  <c r="J33" i="183"/>
  <c r="I33" i="183"/>
  <c r="H33" i="183"/>
  <c r="L32" i="183"/>
  <c r="K32" i="183"/>
  <c r="J32" i="183"/>
  <c r="I32" i="183"/>
  <c r="H32" i="183"/>
  <c r="L31" i="183"/>
  <c r="K31" i="183"/>
  <c r="J31" i="183"/>
  <c r="I31" i="183"/>
  <c r="H31" i="183"/>
  <c r="L30" i="183"/>
  <c r="K30" i="183"/>
  <c r="J30" i="183"/>
  <c r="I30" i="183"/>
  <c r="H30" i="183"/>
  <c r="L29" i="183"/>
  <c r="K29" i="183"/>
  <c r="J29" i="183"/>
  <c r="I29" i="183"/>
  <c r="H29" i="183"/>
  <c r="L28" i="183"/>
  <c r="K28" i="183"/>
  <c r="J28" i="183"/>
  <c r="I28" i="183"/>
  <c r="H28" i="183"/>
  <c r="L27" i="183"/>
  <c r="K27" i="183"/>
  <c r="J27" i="183"/>
  <c r="I27" i="183"/>
  <c r="H27" i="183"/>
  <c r="L26" i="183"/>
  <c r="K26" i="183"/>
  <c r="J26" i="183"/>
  <c r="I26" i="183"/>
  <c r="H26" i="183"/>
  <c r="L25" i="183"/>
  <c r="K25" i="183"/>
  <c r="J25" i="183"/>
  <c r="I25" i="183"/>
  <c r="H25" i="183"/>
  <c r="L24" i="183"/>
  <c r="K24" i="183"/>
  <c r="J24" i="183"/>
  <c r="I24" i="183"/>
  <c r="H24" i="183"/>
  <c r="L23" i="183"/>
  <c r="K23" i="183"/>
  <c r="J23" i="183"/>
  <c r="I23" i="183"/>
  <c r="H23" i="183"/>
  <c r="L22" i="183"/>
  <c r="K22" i="183"/>
  <c r="J22" i="183"/>
  <c r="I22" i="183"/>
  <c r="H22" i="183"/>
  <c r="L21" i="183"/>
  <c r="K21" i="183"/>
  <c r="J21" i="183"/>
  <c r="I21" i="183"/>
  <c r="H21" i="183"/>
  <c r="L20" i="183"/>
  <c r="K20" i="183"/>
  <c r="J20" i="183"/>
  <c r="I20" i="183"/>
  <c r="H20" i="183"/>
  <c r="L19" i="183"/>
  <c r="K19" i="183"/>
  <c r="J19" i="183"/>
  <c r="I19" i="183"/>
  <c r="H19" i="183"/>
  <c r="L18" i="183"/>
  <c r="K18" i="183"/>
  <c r="J18" i="183"/>
  <c r="I18" i="183"/>
  <c r="H18" i="183"/>
  <c r="L17" i="183"/>
  <c r="K17" i="183"/>
  <c r="J17" i="183"/>
  <c r="I17" i="183"/>
  <c r="H17" i="183"/>
  <c r="L16" i="183"/>
  <c r="K16" i="183"/>
  <c r="J16" i="183"/>
  <c r="I16" i="183"/>
  <c r="H16" i="183"/>
  <c r="L15" i="183"/>
  <c r="K15" i="183"/>
  <c r="J15" i="183"/>
  <c r="I15" i="183"/>
  <c r="H15" i="183"/>
  <c r="L14" i="183"/>
  <c r="K14" i="183"/>
  <c r="J14" i="183"/>
  <c r="I14" i="183"/>
  <c r="H14" i="183"/>
  <c r="L13" i="183"/>
  <c r="K13" i="183"/>
  <c r="J13" i="183"/>
  <c r="I13" i="183"/>
  <c r="H13" i="183"/>
  <c r="L12" i="183"/>
  <c r="K12" i="183"/>
  <c r="J12" i="183"/>
  <c r="I12" i="183"/>
  <c r="H12" i="183"/>
  <c r="H42" i="183" s="1"/>
  <c r="L11" i="183"/>
  <c r="K11" i="183"/>
  <c r="J11" i="183"/>
  <c r="I11" i="183"/>
  <c r="H11" i="183"/>
  <c r="B4" i="183"/>
  <c r="U2" i="183" a="1"/>
  <c r="U2" i="183" s="1"/>
  <c r="R2" i="183"/>
  <c r="U1" i="183" a="1"/>
  <c r="U1" i="183" s="1"/>
  <c r="T1" i="183" s="1" a="1"/>
  <c r="T1" i="183" s="1"/>
  <c r="J294" i="182"/>
  <c r="G294" i="182"/>
  <c r="F294" i="182"/>
  <c r="L293" i="182"/>
  <c r="K293" i="182"/>
  <c r="J293" i="182"/>
  <c r="I293" i="182"/>
  <c r="H293" i="182"/>
  <c r="L292" i="182"/>
  <c r="K292" i="182"/>
  <c r="J292" i="182"/>
  <c r="I292" i="182"/>
  <c r="H292" i="182"/>
  <c r="L291" i="182"/>
  <c r="K291" i="182"/>
  <c r="J291" i="182"/>
  <c r="I291" i="182"/>
  <c r="H291" i="182"/>
  <c r="L290" i="182"/>
  <c r="K290" i="182"/>
  <c r="J290" i="182"/>
  <c r="I290" i="182"/>
  <c r="H290" i="182"/>
  <c r="L289" i="182"/>
  <c r="K289" i="182"/>
  <c r="J289" i="182"/>
  <c r="I289" i="182"/>
  <c r="H289" i="182"/>
  <c r="L288" i="182"/>
  <c r="K288" i="182"/>
  <c r="J288" i="182"/>
  <c r="I288" i="182"/>
  <c r="H288" i="182"/>
  <c r="L287" i="182"/>
  <c r="K287" i="182"/>
  <c r="J287" i="182"/>
  <c r="I287" i="182"/>
  <c r="H287" i="182"/>
  <c r="L286" i="182"/>
  <c r="K286" i="182"/>
  <c r="J286" i="182"/>
  <c r="I286" i="182"/>
  <c r="H286" i="182"/>
  <c r="L285" i="182"/>
  <c r="K285" i="182"/>
  <c r="J285" i="182"/>
  <c r="I285" i="182"/>
  <c r="H285" i="182"/>
  <c r="L284" i="182"/>
  <c r="K284" i="182"/>
  <c r="J284" i="182"/>
  <c r="I284" i="182"/>
  <c r="H284" i="182"/>
  <c r="L283" i="182"/>
  <c r="K283" i="182"/>
  <c r="J283" i="182"/>
  <c r="I283" i="182"/>
  <c r="H283" i="182"/>
  <c r="L282" i="182"/>
  <c r="K282" i="182"/>
  <c r="J282" i="182"/>
  <c r="I282" i="182"/>
  <c r="H282" i="182"/>
  <c r="L281" i="182"/>
  <c r="K281" i="182"/>
  <c r="J281" i="182"/>
  <c r="I281" i="182"/>
  <c r="H281" i="182"/>
  <c r="L280" i="182"/>
  <c r="K280" i="182"/>
  <c r="J280" i="182"/>
  <c r="I280" i="182"/>
  <c r="H280" i="182"/>
  <c r="L279" i="182"/>
  <c r="K279" i="182"/>
  <c r="J279" i="182"/>
  <c r="I279" i="182"/>
  <c r="H279" i="182"/>
  <c r="L278" i="182"/>
  <c r="K278" i="182"/>
  <c r="J278" i="182"/>
  <c r="I278" i="182"/>
  <c r="H278" i="182"/>
  <c r="L277" i="182"/>
  <c r="K277" i="182"/>
  <c r="J277" i="182"/>
  <c r="I277" i="182"/>
  <c r="H277" i="182"/>
  <c r="L276" i="182"/>
  <c r="K276" i="182"/>
  <c r="J276" i="182"/>
  <c r="I276" i="182"/>
  <c r="H276" i="182"/>
  <c r="L275" i="182"/>
  <c r="K275" i="182"/>
  <c r="J275" i="182"/>
  <c r="I275" i="182"/>
  <c r="H275" i="182"/>
  <c r="L274" i="182"/>
  <c r="K274" i="182"/>
  <c r="J274" i="182"/>
  <c r="I274" i="182"/>
  <c r="H274" i="182"/>
  <c r="L273" i="182"/>
  <c r="K273" i="182"/>
  <c r="J273" i="182"/>
  <c r="I273" i="182"/>
  <c r="H273" i="182"/>
  <c r="L272" i="182"/>
  <c r="K272" i="182"/>
  <c r="J272" i="182"/>
  <c r="I272" i="182"/>
  <c r="H272" i="182"/>
  <c r="L271" i="182"/>
  <c r="K271" i="182"/>
  <c r="J271" i="182"/>
  <c r="I271" i="182"/>
  <c r="H271" i="182"/>
  <c r="L270" i="182"/>
  <c r="K270" i="182"/>
  <c r="J270" i="182"/>
  <c r="I270" i="182"/>
  <c r="H270" i="182"/>
  <c r="L269" i="182"/>
  <c r="K269" i="182"/>
  <c r="J269" i="182"/>
  <c r="I269" i="182"/>
  <c r="H269" i="182"/>
  <c r="L268" i="182"/>
  <c r="K268" i="182"/>
  <c r="J268" i="182"/>
  <c r="I268" i="182"/>
  <c r="H268" i="182"/>
  <c r="L267" i="182"/>
  <c r="K267" i="182"/>
  <c r="J267" i="182"/>
  <c r="I267" i="182"/>
  <c r="H267" i="182"/>
  <c r="H294" i="182" s="1"/>
  <c r="L266" i="182"/>
  <c r="L294" i="182" s="1"/>
  <c r="K266" i="182"/>
  <c r="J266" i="182"/>
  <c r="I266" i="182"/>
  <c r="H266" i="182"/>
  <c r="L265" i="182"/>
  <c r="K265" i="182"/>
  <c r="J265" i="182"/>
  <c r="I265" i="182"/>
  <c r="H265" i="182"/>
  <c r="L264" i="182"/>
  <c r="K264" i="182"/>
  <c r="J264" i="182"/>
  <c r="I264" i="182"/>
  <c r="H264" i="182"/>
  <c r="L263" i="182"/>
  <c r="K263" i="182"/>
  <c r="J263" i="182"/>
  <c r="I263" i="182"/>
  <c r="H263" i="182"/>
  <c r="G258" i="182"/>
  <c r="F258" i="182"/>
  <c r="L257" i="182"/>
  <c r="K257" i="182"/>
  <c r="J257" i="182"/>
  <c r="I257" i="182"/>
  <c r="H257" i="182"/>
  <c r="L256" i="182"/>
  <c r="K256" i="182"/>
  <c r="J256" i="182"/>
  <c r="I256" i="182"/>
  <c r="H256" i="182"/>
  <c r="L255" i="182"/>
  <c r="K255" i="182"/>
  <c r="J255" i="182"/>
  <c r="I255" i="182"/>
  <c r="H255" i="182"/>
  <c r="L254" i="182"/>
  <c r="K254" i="182"/>
  <c r="J254" i="182"/>
  <c r="I254" i="182"/>
  <c r="H254" i="182"/>
  <c r="L253" i="182"/>
  <c r="K253" i="182"/>
  <c r="J253" i="182"/>
  <c r="I253" i="182"/>
  <c r="H253" i="182"/>
  <c r="L252" i="182"/>
  <c r="K252" i="182"/>
  <c r="J252" i="182"/>
  <c r="I252" i="182"/>
  <c r="H252" i="182"/>
  <c r="L251" i="182"/>
  <c r="K251" i="182"/>
  <c r="J251" i="182"/>
  <c r="I251" i="182"/>
  <c r="H251" i="182"/>
  <c r="L250" i="182"/>
  <c r="K250" i="182"/>
  <c r="J250" i="182"/>
  <c r="I250" i="182"/>
  <c r="H250" i="182"/>
  <c r="L249" i="182"/>
  <c r="K249" i="182"/>
  <c r="J249" i="182"/>
  <c r="I249" i="182"/>
  <c r="H249" i="182"/>
  <c r="L248" i="182"/>
  <c r="K248" i="182"/>
  <c r="J248" i="182"/>
  <c r="I248" i="182"/>
  <c r="H248" i="182"/>
  <c r="L247" i="182"/>
  <c r="K247" i="182"/>
  <c r="J247" i="182"/>
  <c r="I247" i="182"/>
  <c r="H247" i="182"/>
  <c r="L246" i="182"/>
  <c r="K246" i="182"/>
  <c r="J246" i="182"/>
  <c r="I246" i="182"/>
  <c r="H246" i="182"/>
  <c r="L245" i="182"/>
  <c r="K245" i="182"/>
  <c r="J245" i="182"/>
  <c r="I245" i="182"/>
  <c r="H245" i="182"/>
  <c r="L244" i="182"/>
  <c r="K244" i="182"/>
  <c r="J244" i="182"/>
  <c r="I244" i="182"/>
  <c r="H244" i="182"/>
  <c r="L243" i="182"/>
  <c r="K243" i="182"/>
  <c r="J243" i="182"/>
  <c r="I243" i="182"/>
  <c r="H243" i="182"/>
  <c r="L242" i="182"/>
  <c r="K242" i="182"/>
  <c r="J242" i="182"/>
  <c r="I242" i="182"/>
  <c r="H242" i="182"/>
  <c r="L241" i="182"/>
  <c r="K241" i="182"/>
  <c r="J241" i="182"/>
  <c r="I241" i="182"/>
  <c r="H241" i="182"/>
  <c r="L240" i="182"/>
  <c r="K240" i="182"/>
  <c r="J240" i="182"/>
  <c r="I240" i="182"/>
  <c r="H240" i="182"/>
  <c r="L239" i="182"/>
  <c r="K239" i="182"/>
  <c r="J239" i="182"/>
  <c r="I239" i="182"/>
  <c r="H239" i="182"/>
  <c r="L238" i="182"/>
  <c r="K238" i="182"/>
  <c r="J238" i="182"/>
  <c r="I238" i="182"/>
  <c r="H238" i="182"/>
  <c r="L237" i="182"/>
  <c r="K237" i="182"/>
  <c r="J237" i="182"/>
  <c r="I237" i="182"/>
  <c r="H237" i="182"/>
  <c r="L236" i="182"/>
  <c r="K236" i="182"/>
  <c r="J236" i="182"/>
  <c r="I236" i="182"/>
  <c r="H236" i="182"/>
  <c r="L235" i="182"/>
  <c r="K235" i="182"/>
  <c r="J235" i="182"/>
  <c r="I235" i="182"/>
  <c r="H235" i="182"/>
  <c r="L234" i="182"/>
  <c r="K234" i="182"/>
  <c r="J234" i="182"/>
  <c r="I234" i="182"/>
  <c r="H234" i="182"/>
  <c r="L233" i="182"/>
  <c r="K233" i="182"/>
  <c r="J233" i="182"/>
  <c r="I233" i="182"/>
  <c r="H233" i="182"/>
  <c r="L232" i="182"/>
  <c r="K232" i="182"/>
  <c r="J232" i="182"/>
  <c r="I232" i="182"/>
  <c r="H232" i="182"/>
  <c r="L231" i="182"/>
  <c r="K231" i="182"/>
  <c r="J231" i="182"/>
  <c r="I231" i="182"/>
  <c r="H231" i="182"/>
  <c r="L230" i="182"/>
  <c r="K230" i="182"/>
  <c r="J230" i="182"/>
  <c r="J258" i="182" s="1"/>
  <c r="I230" i="182"/>
  <c r="H230" i="182"/>
  <c r="L229" i="182"/>
  <c r="K229" i="182"/>
  <c r="J229" i="182"/>
  <c r="I229" i="182"/>
  <c r="H229" i="182"/>
  <c r="L228" i="182"/>
  <c r="K228" i="182"/>
  <c r="J228" i="182"/>
  <c r="I228" i="182"/>
  <c r="I258" i="182" s="1"/>
  <c r="H228" i="182"/>
  <c r="L227" i="182"/>
  <c r="L258" i="182" s="1"/>
  <c r="K227" i="182"/>
  <c r="J227" i="182"/>
  <c r="I227" i="182"/>
  <c r="H227" i="182"/>
  <c r="I222" i="182"/>
  <c r="G222" i="182"/>
  <c r="F222" i="182"/>
  <c r="L221" i="182"/>
  <c r="K221" i="182"/>
  <c r="J221" i="182"/>
  <c r="I221" i="182"/>
  <c r="H221" i="182"/>
  <c r="L220" i="182"/>
  <c r="K220" i="182"/>
  <c r="J220" i="182"/>
  <c r="I220" i="182"/>
  <c r="H220" i="182"/>
  <c r="L219" i="182"/>
  <c r="K219" i="182"/>
  <c r="J219" i="182"/>
  <c r="I219" i="182"/>
  <c r="H219" i="182"/>
  <c r="L218" i="182"/>
  <c r="K218" i="182"/>
  <c r="J218" i="182"/>
  <c r="I218" i="182"/>
  <c r="H218" i="182"/>
  <c r="L217" i="182"/>
  <c r="K217" i="182"/>
  <c r="J217" i="182"/>
  <c r="I217" i="182"/>
  <c r="H217" i="182"/>
  <c r="L216" i="182"/>
  <c r="K216" i="182"/>
  <c r="J216" i="182"/>
  <c r="I216" i="182"/>
  <c r="H216" i="182"/>
  <c r="L215" i="182"/>
  <c r="K215" i="182"/>
  <c r="J215" i="182"/>
  <c r="I215" i="182"/>
  <c r="H215" i="182"/>
  <c r="L214" i="182"/>
  <c r="K214" i="182"/>
  <c r="J214" i="182"/>
  <c r="I214" i="182"/>
  <c r="H214" i="182"/>
  <c r="L213" i="182"/>
  <c r="K213" i="182"/>
  <c r="J213" i="182"/>
  <c r="I213" i="182"/>
  <c r="H213" i="182"/>
  <c r="L212" i="182"/>
  <c r="K212" i="182"/>
  <c r="J212" i="182"/>
  <c r="I212" i="182"/>
  <c r="H212" i="182"/>
  <c r="L211" i="182"/>
  <c r="K211" i="182"/>
  <c r="J211" i="182"/>
  <c r="I211" i="182"/>
  <c r="H211" i="182"/>
  <c r="L210" i="182"/>
  <c r="K210" i="182"/>
  <c r="J210" i="182"/>
  <c r="I210" i="182"/>
  <c r="H210" i="182"/>
  <c r="L209" i="182"/>
  <c r="K209" i="182"/>
  <c r="J209" i="182"/>
  <c r="I209" i="182"/>
  <c r="H209" i="182"/>
  <c r="L208" i="182"/>
  <c r="K208" i="182"/>
  <c r="J208" i="182"/>
  <c r="I208" i="182"/>
  <c r="H208" i="182"/>
  <c r="L207" i="182"/>
  <c r="K207" i="182"/>
  <c r="J207" i="182"/>
  <c r="I207" i="182"/>
  <c r="H207" i="182"/>
  <c r="L206" i="182"/>
  <c r="K206" i="182"/>
  <c r="J206" i="182"/>
  <c r="I206" i="182"/>
  <c r="H206" i="182"/>
  <c r="L205" i="182"/>
  <c r="K205" i="182"/>
  <c r="J205" i="182"/>
  <c r="I205" i="182"/>
  <c r="H205" i="182"/>
  <c r="L204" i="182"/>
  <c r="K204" i="182"/>
  <c r="J204" i="182"/>
  <c r="I204" i="182"/>
  <c r="H204" i="182"/>
  <c r="L203" i="182"/>
  <c r="K203" i="182"/>
  <c r="J203" i="182"/>
  <c r="I203" i="182"/>
  <c r="H203" i="182"/>
  <c r="L202" i="182"/>
  <c r="K202" i="182"/>
  <c r="J202" i="182"/>
  <c r="I202" i="182"/>
  <c r="H202" i="182"/>
  <c r="L201" i="182"/>
  <c r="K201" i="182"/>
  <c r="J201" i="182"/>
  <c r="I201" i="182"/>
  <c r="H201" i="182"/>
  <c r="L200" i="182"/>
  <c r="K200" i="182"/>
  <c r="J200" i="182"/>
  <c r="I200" i="182"/>
  <c r="H200" i="182"/>
  <c r="L199" i="182"/>
  <c r="K199" i="182"/>
  <c r="J199" i="182"/>
  <c r="I199" i="182"/>
  <c r="H199" i="182"/>
  <c r="L198" i="182"/>
  <c r="K198" i="182"/>
  <c r="J198" i="182"/>
  <c r="I198" i="182"/>
  <c r="H198" i="182"/>
  <c r="L197" i="182"/>
  <c r="K197" i="182"/>
  <c r="J197" i="182"/>
  <c r="I197" i="182"/>
  <c r="H197" i="182"/>
  <c r="L196" i="182"/>
  <c r="K196" i="182"/>
  <c r="J196" i="182"/>
  <c r="I196" i="182"/>
  <c r="H196" i="182"/>
  <c r="L195" i="182"/>
  <c r="K195" i="182"/>
  <c r="J195" i="182"/>
  <c r="I195" i="182"/>
  <c r="H195" i="182"/>
  <c r="L194" i="182"/>
  <c r="K194" i="182"/>
  <c r="J194" i="182"/>
  <c r="I194" i="182"/>
  <c r="H194" i="182"/>
  <c r="L193" i="182"/>
  <c r="K193" i="182"/>
  <c r="J193" i="182"/>
  <c r="I193" i="182"/>
  <c r="H193" i="182"/>
  <c r="L192" i="182"/>
  <c r="K192" i="182"/>
  <c r="J192" i="182"/>
  <c r="I192" i="182"/>
  <c r="H192" i="182"/>
  <c r="L191" i="182"/>
  <c r="L222" i="182" s="1"/>
  <c r="K191" i="182"/>
  <c r="J191" i="182"/>
  <c r="I191" i="182"/>
  <c r="H191" i="182"/>
  <c r="K186" i="182"/>
  <c r="H186" i="182"/>
  <c r="G186" i="182"/>
  <c r="F186" i="182"/>
  <c r="L185" i="182"/>
  <c r="K185" i="182"/>
  <c r="J185" i="182"/>
  <c r="I185" i="182"/>
  <c r="H185" i="182"/>
  <c r="L184" i="182"/>
  <c r="K184" i="182"/>
  <c r="J184" i="182"/>
  <c r="I184" i="182"/>
  <c r="H184" i="182"/>
  <c r="L183" i="182"/>
  <c r="K183" i="182"/>
  <c r="J183" i="182"/>
  <c r="I183" i="182"/>
  <c r="H183" i="182"/>
  <c r="L182" i="182"/>
  <c r="K182" i="182"/>
  <c r="J182" i="182"/>
  <c r="I182" i="182"/>
  <c r="H182" i="182"/>
  <c r="L181" i="182"/>
  <c r="K181" i="182"/>
  <c r="J181" i="182"/>
  <c r="I181" i="182"/>
  <c r="H181" i="182"/>
  <c r="L180" i="182"/>
  <c r="K180" i="182"/>
  <c r="J180" i="182"/>
  <c r="I180" i="182"/>
  <c r="H180" i="182"/>
  <c r="L179" i="182"/>
  <c r="K179" i="182"/>
  <c r="J179" i="182"/>
  <c r="I179" i="182"/>
  <c r="H179" i="182"/>
  <c r="L178" i="182"/>
  <c r="K178" i="182"/>
  <c r="J178" i="182"/>
  <c r="I178" i="182"/>
  <c r="H178" i="182"/>
  <c r="L177" i="182"/>
  <c r="K177" i="182"/>
  <c r="J177" i="182"/>
  <c r="I177" i="182"/>
  <c r="H177" i="182"/>
  <c r="L176" i="182"/>
  <c r="K176" i="182"/>
  <c r="J176" i="182"/>
  <c r="I176" i="182"/>
  <c r="H176" i="182"/>
  <c r="L175" i="182"/>
  <c r="K175" i="182"/>
  <c r="J175" i="182"/>
  <c r="I175" i="182"/>
  <c r="H175" i="182"/>
  <c r="L174" i="182"/>
  <c r="K174" i="182"/>
  <c r="J174" i="182"/>
  <c r="I174" i="182"/>
  <c r="H174" i="182"/>
  <c r="L173" i="182"/>
  <c r="K173" i="182"/>
  <c r="J173" i="182"/>
  <c r="I173" i="182"/>
  <c r="H173" i="182"/>
  <c r="L172" i="182"/>
  <c r="K172" i="182"/>
  <c r="J172" i="182"/>
  <c r="I172" i="182"/>
  <c r="H172" i="182"/>
  <c r="L171" i="182"/>
  <c r="K171" i="182"/>
  <c r="J171" i="182"/>
  <c r="I171" i="182"/>
  <c r="H171" i="182"/>
  <c r="L170" i="182"/>
  <c r="K170" i="182"/>
  <c r="J170" i="182"/>
  <c r="I170" i="182"/>
  <c r="H170" i="182"/>
  <c r="L169" i="182"/>
  <c r="K169" i="182"/>
  <c r="J169" i="182"/>
  <c r="I169" i="182"/>
  <c r="H169" i="182"/>
  <c r="L168" i="182"/>
  <c r="K168" i="182"/>
  <c r="J168" i="182"/>
  <c r="I168" i="182"/>
  <c r="H168" i="182"/>
  <c r="L167" i="182"/>
  <c r="K167" i="182"/>
  <c r="J167" i="182"/>
  <c r="I167" i="182"/>
  <c r="H167" i="182"/>
  <c r="L166" i="182"/>
  <c r="K166" i="182"/>
  <c r="J166" i="182"/>
  <c r="I166" i="182"/>
  <c r="H166" i="182"/>
  <c r="L165" i="182"/>
  <c r="K165" i="182"/>
  <c r="J165" i="182"/>
  <c r="I165" i="182"/>
  <c r="H165" i="182"/>
  <c r="L164" i="182"/>
  <c r="K164" i="182"/>
  <c r="J164" i="182"/>
  <c r="I164" i="182"/>
  <c r="H164" i="182"/>
  <c r="L163" i="182"/>
  <c r="K163" i="182"/>
  <c r="J163" i="182"/>
  <c r="I163" i="182"/>
  <c r="H163" i="182"/>
  <c r="L162" i="182"/>
  <c r="K162" i="182"/>
  <c r="J162" i="182"/>
  <c r="I162" i="182"/>
  <c r="H162" i="182"/>
  <c r="L161" i="182"/>
  <c r="K161" i="182"/>
  <c r="J161" i="182"/>
  <c r="I161" i="182"/>
  <c r="H161" i="182"/>
  <c r="L160" i="182"/>
  <c r="K160" i="182"/>
  <c r="J160" i="182"/>
  <c r="I160" i="182"/>
  <c r="I186" i="182" s="1"/>
  <c r="H160" i="182"/>
  <c r="L159" i="182"/>
  <c r="K159" i="182"/>
  <c r="J159" i="182"/>
  <c r="I159" i="182"/>
  <c r="H159" i="182"/>
  <c r="L158" i="182"/>
  <c r="K158" i="182"/>
  <c r="J158" i="182"/>
  <c r="I158" i="182"/>
  <c r="H158" i="182"/>
  <c r="L157" i="182"/>
  <c r="K157" i="182"/>
  <c r="J157" i="182"/>
  <c r="I157" i="182"/>
  <c r="H157" i="182"/>
  <c r="L156" i="182"/>
  <c r="L186" i="182" s="1"/>
  <c r="K156" i="182"/>
  <c r="J156" i="182"/>
  <c r="I156" i="182"/>
  <c r="H156" i="182"/>
  <c r="L155" i="182"/>
  <c r="K155" i="182"/>
  <c r="J155" i="182"/>
  <c r="I155" i="182"/>
  <c r="H155" i="182"/>
  <c r="I150" i="182"/>
  <c r="G150" i="182"/>
  <c r="F150" i="182"/>
  <c r="L149" i="182"/>
  <c r="K149" i="182"/>
  <c r="J149" i="182"/>
  <c r="I149" i="182"/>
  <c r="H149" i="182"/>
  <c r="L148" i="182"/>
  <c r="K148" i="182"/>
  <c r="J148" i="182"/>
  <c r="I148" i="182"/>
  <c r="H148" i="182"/>
  <c r="L147" i="182"/>
  <c r="K147" i="182"/>
  <c r="J147" i="182"/>
  <c r="I147" i="182"/>
  <c r="H147" i="182"/>
  <c r="L146" i="182"/>
  <c r="K146" i="182"/>
  <c r="J146" i="182"/>
  <c r="I146" i="182"/>
  <c r="H146" i="182"/>
  <c r="L145" i="182"/>
  <c r="K145" i="182"/>
  <c r="J145" i="182"/>
  <c r="I145" i="182"/>
  <c r="H145" i="182"/>
  <c r="L144" i="182"/>
  <c r="K144" i="182"/>
  <c r="J144" i="182"/>
  <c r="I144" i="182"/>
  <c r="H144" i="182"/>
  <c r="L143" i="182"/>
  <c r="K143" i="182"/>
  <c r="J143" i="182"/>
  <c r="I143" i="182"/>
  <c r="H143" i="182"/>
  <c r="L142" i="182"/>
  <c r="K142" i="182"/>
  <c r="J142" i="182"/>
  <c r="I142" i="182"/>
  <c r="H142" i="182"/>
  <c r="L141" i="182"/>
  <c r="K141" i="182"/>
  <c r="J141" i="182"/>
  <c r="I141" i="182"/>
  <c r="H141" i="182"/>
  <c r="L140" i="182"/>
  <c r="K140" i="182"/>
  <c r="J140" i="182"/>
  <c r="I140" i="182"/>
  <c r="H140" i="182"/>
  <c r="L139" i="182"/>
  <c r="K139" i="182"/>
  <c r="J139" i="182"/>
  <c r="I139" i="182"/>
  <c r="H139" i="182"/>
  <c r="L138" i="182"/>
  <c r="K138" i="182"/>
  <c r="J138" i="182"/>
  <c r="I138" i="182"/>
  <c r="H138" i="182"/>
  <c r="L137" i="182"/>
  <c r="K137" i="182"/>
  <c r="J137" i="182"/>
  <c r="I137" i="182"/>
  <c r="H137" i="182"/>
  <c r="L136" i="182"/>
  <c r="K136" i="182"/>
  <c r="J136" i="182"/>
  <c r="I136" i="182"/>
  <c r="H136" i="182"/>
  <c r="L135" i="182"/>
  <c r="K135" i="182"/>
  <c r="J135" i="182"/>
  <c r="I135" i="182"/>
  <c r="H135" i="182"/>
  <c r="L134" i="182"/>
  <c r="K134" i="182"/>
  <c r="J134" i="182"/>
  <c r="I134" i="182"/>
  <c r="H134" i="182"/>
  <c r="L133" i="182"/>
  <c r="K133" i="182"/>
  <c r="J133" i="182"/>
  <c r="I133" i="182"/>
  <c r="H133" i="182"/>
  <c r="L132" i="182"/>
  <c r="K132" i="182"/>
  <c r="J132" i="182"/>
  <c r="I132" i="182"/>
  <c r="H132" i="182"/>
  <c r="L131" i="182"/>
  <c r="K131" i="182"/>
  <c r="J131" i="182"/>
  <c r="I131" i="182"/>
  <c r="H131" i="182"/>
  <c r="L130" i="182"/>
  <c r="K130" i="182"/>
  <c r="J130" i="182"/>
  <c r="I130" i="182"/>
  <c r="H130" i="182"/>
  <c r="L129" i="182"/>
  <c r="K129" i="182"/>
  <c r="J129" i="182"/>
  <c r="I129" i="182"/>
  <c r="H129" i="182"/>
  <c r="L128" i="182"/>
  <c r="K128" i="182"/>
  <c r="J128" i="182"/>
  <c r="I128" i="182"/>
  <c r="H128" i="182"/>
  <c r="L127" i="182"/>
  <c r="K127" i="182"/>
  <c r="J127" i="182"/>
  <c r="I127" i="182"/>
  <c r="H127" i="182"/>
  <c r="L126" i="182"/>
  <c r="K126" i="182"/>
  <c r="J126" i="182"/>
  <c r="I126" i="182"/>
  <c r="H126" i="182"/>
  <c r="L125" i="182"/>
  <c r="K125" i="182"/>
  <c r="J125" i="182"/>
  <c r="I125" i="182"/>
  <c r="H125" i="182"/>
  <c r="L124" i="182"/>
  <c r="K124" i="182"/>
  <c r="J124" i="182"/>
  <c r="I124" i="182"/>
  <c r="H124" i="182"/>
  <c r="L123" i="182"/>
  <c r="K123" i="182"/>
  <c r="J123" i="182"/>
  <c r="I123" i="182"/>
  <c r="H123" i="182"/>
  <c r="L122" i="182"/>
  <c r="K122" i="182"/>
  <c r="J122" i="182"/>
  <c r="J150" i="182" s="1"/>
  <c r="I122" i="182"/>
  <c r="H122" i="182"/>
  <c r="L121" i="182"/>
  <c r="K121" i="182"/>
  <c r="J121" i="182"/>
  <c r="I121" i="182"/>
  <c r="H121" i="182"/>
  <c r="L120" i="182"/>
  <c r="K120" i="182"/>
  <c r="J120" i="182"/>
  <c r="I120" i="182"/>
  <c r="H120" i="182"/>
  <c r="L119" i="182"/>
  <c r="K119" i="182"/>
  <c r="J119" i="182"/>
  <c r="I119" i="182"/>
  <c r="H119" i="182"/>
  <c r="H114" i="182"/>
  <c r="G114" i="182"/>
  <c r="F114" i="182"/>
  <c r="L113" i="182"/>
  <c r="K113" i="182"/>
  <c r="J113" i="182"/>
  <c r="I113" i="182"/>
  <c r="H113" i="182"/>
  <c r="L112" i="182"/>
  <c r="K112" i="182"/>
  <c r="J112" i="182"/>
  <c r="I112" i="182"/>
  <c r="H112" i="182"/>
  <c r="L111" i="182"/>
  <c r="K111" i="182"/>
  <c r="J111" i="182"/>
  <c r="I111" i="182"/>
  <c r="H111" i="182"/>
  <c r="L110" i="182"/>
  <c r="K110" i="182"/>
  <c r="J110" i="182"/>
  <c r="I110" i="182"/>
  <c r="H110" i="182"/>
  <c r="L109" i="182"/>
  <c r="K109" i="182"/>
  <c r="J109" i="182"/>
  <c r="I109" i="182"/>
  <c r="H109" i="182"/>
  <c r="L108" i="182"/>
  <c r="K108" i="182"/>
  <c r="J108" i="182"/>
  <c r="I108" i="182"/>
  <c r="H108" i="182"/>
  <c r="L107" i="182"/>
  <c r="K107" i="182"/>
  <c r="J107" i="182"/>
  <c r="I107" i="182"/>
  <c r="H107" i="182"/>
  <c r="L106" i="182"/>
  <c r="K106" i="182"/>
  <c r="J106" i="182"/>
  <c r="I106" i="182"/>
  <c r="H106" i="182"/>
  <c r="L105" i="182"/>
  <c r="K105" i="182"/>
  <c r="J105" i="182"/>
  <c r="I105" i="182"/>
  <c r="H105" i="182"/>
  <c r="L104" i="182"/>
  <c r="K104" i="182"/>
  <c r="J104" i="182"/>
  <c r="I104" i="182"/>
  <c r="H104" i="182"/>
  <c r="L103" i="182"/>
  <c r="K103" i="182"/>
  <c r="J103" i="182"/>
  <c r="I103" i="182"/>
  <c r="H103" i="182"/>
  <c r="L102" i="182"/>
  <c r="K102" i="182"/>
  <c r="J102" i="182"/>
  <c r="I102" i="182"/>
  <c r="H102" i="182"/>
  <c r="L101" i="182"/>
  <c r="K101" i="182"/>
  <c r="J101" i="182"/>
  <c r="I101" i="182"/>
  <c r="H101" i="182"/>
  <c r="L100" i="182"/>
  <c r="K100" i="182"/>
  <c r="J100" i="182"/>
  <c r="I100" i="182"/>
  <c r="H100" i="182"/>
  <c r="L99" i="182"/>
  <c r="K99" i="182"/>
  <c r="J99" i="182"/>
  <c r="I99" i="182"/>
  <c r="H99" i="182"/>
  <c r="L98" i="182"/>
  <c r="K98" i="182"/>
  <c r="J98" i="182"/>
  <c r="I98" i="182"/>
  <c r="H98" i="182"/>
  <c r="L97" i="182"/>
  <c r="K97" i="182"/>
  <c r="J97" i="182"/>
  <c r="I97" i="182"/>
  <c r="H97" i="182"/>
  <c r="L96" i="182"/>
  <c r="K96" i="182"/>
  <c r="J96" i="182"/>
  <c r="I96" i="182"/>
  <c r="H96" i="182"/>
  <c r="L95" i="182"/>
  <c r="K95" i="182"/>
  <c r="J95" i="182"/>
  <c r="I95" i="182"/>
  <c r="H95" i="182"/>
  <c r="L94" i="182"/>
  <c r="K94" i="182"/>
  <c r="J94" i="182"/>
  <c r="I94" i="182"/>
  <c r="H94" i="182"/>
  <c r="L93" i="182"/>
  <c r="K93" i="182"/>
  <c r="J93" i="182"/>
  <c r="I93" i="182"/>
  <c r="H93" i="182"/>
  <c r="L92" i="182"/>
  <c r="K92" i="182"/>
  <c r="J92" i="182"/>
  <c r="I92" i="182"/>
  <c r="H92" i="182"/>
  <c r="L91" i="182"/>
  <c r="K91" i="182"/>
  <c r="J91" i="182"/>
  <c r="I91" i="182"/>
  <c r="H91" i="182"/>
  <c r="L90" i="182"/>
  <c r="K90" i="182"/>
  <c r="J90" i="182"/>
  <c r="I90" i="182"/>
  <c r="H90" i="182"/>
  <c r="L89" i="182"/>
  <c r="K89" i="182"/>
  <c r="J89" i="182"/>
  <c r="I89" i="182"/>
  <c r="H89" i="182"/>
  <c r="L88" i="182"/>
  <c r="K88" i="182"/>
  <c r="K114" i="182" s="1"/>
  <c r="J88" i="182"/>
  <c r="J114" i="182" s="1"/>
  <c r="I88" i="182"/>
  <c r="I114" i="182" s="1"/>
  <c r="H88" i="182"/>
  <c r="L87" i="182"/>
  <c r="K87" i="182"/>
  <c r="J87" i="182"/>
  <c r="I87" i="182"/>
  <c r="H87" i="182"/>
  <c r="L86" i="182"/>
  <c r="K86" i="182"/>
  <c r="J86" i="182"/>
  <c r="I86" i="182"/>
  <c r="H86" i="182"/>
  <c r="L85" i="182"/>
  <c r="K85" i="182"/>
  <c r="J85" i="182"/>
  <c r="I85" i="182"/>
  <c r="H85" i="182"/>
  <c r="L84" i="182"/>
  <c r="K84" i="182"/>
  <c r="J84" i="182"/>
  <c r="I84" i="182"/>
  <c r="H84" i="182"/>
  <c r="L83" i="182"/>
  <c r="K83" i="182"/>
  <c r="J83" i="182"/>
  <c r="I83" i="182"/>
  <c r="H83" i="182"/>
  <c r="L78" i="182"/>
  <c r="G78" i="182"/>
  <c r="F78" i="182"/>
  <c r="L77" i="182"/>
  <c r="K77" i="182"/>
  <c r="J77" i="182"/>
  <c r="I77" i="182"/>
  <c r="H77" i="182"/>
  <c r="L76" i="182"/>
  <c r="K76" i="182"/>
  <c r="J76" i="182"/>
  <c r="I76" i="182"/>
  <c r="H76" i="182"/>
  <c r="L75" i="182"/>
  <c r="K75" i="182"/>
  <c r="J75" i="182"/>
  <c r="I75" i="182"/>
  <c r="H75" i="182"/>
  <c r="L74" i="182"/>
  <c r="K74" i="182"/>
  <c r="J74" i="182"/>
  <c r="I74" i="182"/>
  <c r="H74" i="182"/>
  <c r="L73" i="182"/>
  <c r="K73" i="182"/>
  <c r="J73" i="182"/>
  <c r="I73" i="182"/>
  <c r="H73" i="182"/>
  <c r="L72" i="182"/>
  <c r="K72" i="182"/>
  <c r="J72" i="182"/>
  <c r="I72" i="182"/>
  <c r="H72" i="182"/>
  <c r="L71" i="182"/>
  <c r="K71" i="182"/>
  <c r="J71" i="182"/>
  <c r="I71" i="182"/>
  <c r="H71" i="182"/>
  <c r="L70" i="182"/>
  <c r="K70" i="182"/>
  <c r="J70" i="182"/>
  <c r="I70" i="182"/>
  <c r="H70" i="182"/>
  <c r="L69" i="182"/>
  <c r="K69" i="182"/>
  <c r="J69" i="182"/>
  <c r="I69" i="182"/>
  <c r="H69" i="182"/>
  <c r="L68" i="182"/>
  <c r="K68" i="182"/>
  <c r="J68" i="182"/>
  <c r="I68" i="182"/>
  <c r="H68" i="182"/>
  <c r="L67" i="182"/>
  <c r="K67" i="182"/>
  <c r="J67" i="182"/>
  <c r="I67" i="182"/>
  <c r="H67" i="182"/>
  <c r="L66" i="182"/>
  <c r="K66" i="182"/>
  <c r="J66" i="182"/>
  <c r="I66" i="182"/>
  <c r="H66" i="182"/>
  <c r="L65" i="182"/>
  <c r="K65" i="182"/>
  <c r="J65" i="182"/>
  <c r="I65" i="182"/>
  <c r="H65" i="182"/>
  <c r="L64" i="182"/>
  <c r="K64" i="182"/>
  <c r="J64" i="182"/>
  <c r="I64" i="182"/>
  <c r="H64" i="182"/>
  <c r="L63" i="182"/>
  <c r="K63" i="182"/>
  <c r="J63" i="182"/>
  <c r="I63" i="182"/>
  <c r="H63" i="182"/>
  <c r="L62" i="182"/>
  <c r="K62" i="182"/>
  <c r="J62" i="182"/>
  <c r="I62" i="182"/>
  <c r="H62" i="182"/>
  <c r="L61" i="182"/>
  <c r="K61" i="182"/>
  <c r="J61" i="182"/>
  <c r="I61" i="182"/>
  <c r="H61" i="182"/>
  <c r="L60" i="182"/>
  <c r="K60" i="182"/>
  <c r="J60" i="182"/>
  <c r="I60" i="182"/>
  <c r="H60" i="182"/>
  <c r="L59" i="182"/>
  <c r="K59" i="182"/>
  <c r="J59" i="182"/>
  <c r="I59" i="182"/>
  <c r="H59" i="182"/>
  <c r="L58" i="182"/>
  <c r="K58" i="182"/>
  <c r="J58" i="182"/>
  <c r="I58" i="182"/>
  <c r="H58" i="182"/>
  <c r="L57" i="182"/>
  <c r="K57" i="182"/>
  <c r="J57" i="182"/>
  <c r="I57" i="182"/>
  <c r="H57" i="182"/>
  <c r="L56" i="182"/>
  <c r="K56" i="182"/>
  <c r="J56" i="182"/>
  <c r="I56" i="182"/>
  <c r="H56" i="182"/>
  <c r="L55" i="182"/>
  <c r="K55" i="182"/>
  <c r="J55" i="182"/>
  <c r="I55" i="182"/>
  <c r="H55" i="182"/>
  <c r="L54" i="182"/>
  <c r="K54" i="182"/>
  <c r="J54" i="182"/>
  <c r="I54" i="182"/>
  <c r="H54" i="182"/>
  <c r="L53" i="182"/>
  <c r="K53" i="182"/>
  <c r="J53" i="182"/>
  <c r="I53" i="182"/>
  <c r="H53" i="182"/>
  <c r="L52" i="182"/>
  <c r="K52" i="182"/>
  <c r="J52" i="182"/>
  <c r="I52" i="182"/>
  <c r="H52" i="182"/>
  <c r="L51" i="182"/>
  <c r="K51" i="182"/>
  <c r="J51" i="182"/>
  <c r="I51" i="182"/>
  <c r="H51" i="182"/>
  <c r="L50" i="182"/>
  <c r="K50" i="182"/>
  <c r="J50" i="182"/>
  <c r="I50" i="182"/>
  <c r="H50" i="182"/>
  <c r="L49" i="182"/>
  <c r="K49" i="182"/>
  <c r="J49" i="182"/>
  <c r="I49" i="182"/>
  <c r="H49" i="182"/>
  <c r="L48" i="182"/>
  <c r="K48" i="182"/>
  <c r="K78" i="182" s="1"/>
  <c r="J48" i="182"/>
  <c r="J78" i="182" s="1"/>
  <c r="I48" i="182"/>
  <c r="H48" i="182"/>
  <c r="L47" i="182"/>
  <c r="K47" i="182"/>
  <c r="J47" i="182"/>
  <c r="I47" i="182"/>
  <c r="H47" i="182"/>
  <c r="H78" i="182" s="1"/>
  <c r="G42" i="182"/>
  <c r="F42" i="182"/>
  <c r="L41" i="182"/>
  <c r="K41" i="182"/>
  <c r="J41" i="182"/>
  <c r="I41" i="182"/>
  <c r="H41" i="182"/>
  <c r="L40" i="182"/>
  <c r="K40" i="182"/>
  <c r="J40" i="182"/>
  <c r="I40" i="182"/>
  <c r="H40" i="182"/>
  <c r="L39" i="182"/>
  <c r="K39" i="182"/>
  <c r="J39" i="182"/>
  <c r="I39" i="182"/>
  <c r="H39" i="182"/>
  <c r="L38" i="182"/>
  <c r="K38" i="182"/>
  <c r="J38" i="182"/>
  <c r="I38" i="182"/>
  <c r="H38" i="182"/>
  <c r="L37" i="182"/>
  <c r="K37" i="182"/>
  <c r="J37" i="182"/>
  <c r="I37" i="182"/>
  <c r="H37" i="182"/>
  <c r="L36" i="182"/>
  <c r="K36" i="182"/>
  <c r="J36" i="182"/>
  <c r="I36" i="182"/>
  <c r="H36" i="182"/>
  <c r="L35" i="182"/>
  <c r="K35" i="182"/>
  <c r="J35" i="182"/>
  <c r="I35" i="182"/>
  <c r="H35" i="182"/>
  <c r="L34" i="182"/>
  <c r="K34" i="182"/>
  <c r="J34" i="182"/>
  <c r="I34" i="182"/>
  <c r="H34" i="182"/>
  <c r="L33" i="182"/>
  <c r="K33" i="182"/>
  <c r="J33" i="182"/>
  <c r="I33" i="182"/>
  <c r="H33" i="182"/>
  <c r="L32" i="182"/>
  <c r="K32" i="182"/>
  <c r="J32" i="182"/>
  <c r="I32" i="182"/>
  <c r="H32" i="182"/>
  <c r="L31" i="182"/>
  <c r="K31" i="182"/>
  <c r="J31" i="182"/>
  <c r="I31" i="182"/>
  <c r="H31" i="182"/>
  <c r="L30" i="182"/>
  <c r="K30" i="182"/>
  <c r="J30" i="182"/>
  <c r="I30" i="182"/>
  <c r="H30" i="182"/>
  <c r="L29" i="182"/>
  <c r="K29" i="182"/>
  <c r="J29" i="182"/>
  <c r="I29" i="182"/>
  <c r="H29" i="182"/>
  <c r="L28" i="182"/>
  <c r="K28" i="182"/>
  <c r="J28" i="182"/>
  <c r="I28" i="182"/>
  <c r="H28" i="182"/>
  <c r="L27" i="182"/>
  <c r="K27" i="182"/>
  <c r="J27" i="182"/>
  <c r="I27" i="182"/>
  <c r="H27" i="182"/>
  <c r="L26" i="182"/>
  <c r="K26" i="182"/>
  <c r="J26" i="182"/>
  <c r="I26" i="182"/>
  <c r="H26" i="182"/>
  <c r="L25" i="182"/>
  <c r="K25" i="182"/>
  <c r="J25" i="182"/>
  <c r="I25" i="182"/>
  <c r="H25" i="182"/>
  <c r="L24" i="182"/>
  <c r="K24" i="182"/>
  <c r="J24" i="182"/>
  <c r="I24" i="182"/>
  <c r="H24" i="182"/>
  <c r="L23" i="182"/>
  <c r="K23" i="182"/>
  <c r="J23" i="182"/>
  <c r="I23" i="182"/>
  <c r="H23" i="182"/>
  <c r="L22" i="182"/>
  <c r="K22" i="182"/>
  <c r="J22" i="182"/>
  <c r="I22" i="182"/>
  <c r="H22" i="182"/>
  <c r="L21" i="182"/>
  <c r="K21" i="182"/>
  <c r="J21" i="182"/>
  <c r="I21" i="182"/>
  <c r="H21" i="182"/>
  <c r="L20" i="182"/>
  <c r="K20" i="182"/>
  <c r="J20" i="182"/>
  <c r="I20" i="182"/>
  <c r="H20" i="182"/>
  <c r="L19" i="182"/>
  <c r="K19" i="182"/>
  <c r="J19" i="182"/>
  <c r="I19" i="182"/>
  <c r="H19" i="182"/>
  <c r="L18" i="182"/>
  <c r="K18" i="182"/>
  <c r="J18" i="182"/>
  <c r="I18" i="182"/>
  <c r="H18" i="182"/>
  <c r="L17" i="182"/>
  <c r="K17" i="182"/>
  <c r="J17" i="182"/>
  <c r="I17" i="182"/>
  <c r="H17" i="182"/>
  <c r="L16" i="182"/>
  <c r="K16" i="182"/>
  <c r="J16" i="182"/>
  <c r="I16" i="182"/>
  <c r="H16" i="182"/>
  <c r="L15" i="182"/>
  <c r="K15" i="182"/>
  <c r="J15" i="182"/>
  <c r="I15" i="182"/>
  <c r="H15" i="182"/>
  <c r="L14" i="182"/>
  <c r="K14" i="182"/>
  <c r="K42" i="182" s="1"/>
  <c r="J14" i="182"/>
  <c r="I14" i="182"/>
  <c r="H14" i="182"/>
  <c r="L13" i="182"/>
  <c r="K13" i="182"/>
  <c r="J13" i="182"/>
  <c r="I13" i="182"/>
  <c r="H13" i="182"/>
  <c r="L12" i="182"/>
  <c r="L42" i="182" s="1"/>
  <c r="K12" i="182"/>
  <c r="J12" i="182"/>
  <c r="J42" i="182" s="1"/>
  <c r="I12" i="182"/>
  <c r="I42" i="182" s="1"/>
  <c r="H12" i="182"/>
  <c r="L11" i="182"/>
  <c r="K11" i="182"/>
  <c r="J11" i="182"/>
  <c r="I11" i="182"/>
  <c r="H11" i="182"/>
  <c r="B4" i="182"/>
  <c r="U2" i="182" a="1"/>
  <c r="U2" i="182" s="1"/>
  <c r="R2" i="182"/>
  <c r="U1" i="182" a="1"/>
  <c r="U1" i="182" s="1"/>
  <c r="A1" i="182" s="1" a="1"/>
  <c r="A1" i="182" s="1"/>
  <c r="L294" i="181"/>
  <c r="G294" i="181"/>
  <c r="F294" i="181"/>
  <c r="L293" i="181"/>
  <c r="K293" i="181"/>
  <c r="J293" i="181"/>
  <c r="I293" i="181"/>
  <c r="H293" i="181"/>
  <c r="L292" i="181"/>
  <c r="K292" i="181"/>
  <c r="J292" i="181"/>
  <c r="I292" i="181"/>
  <c r="H292" i="181"/>
  <c r="L291" i="181"/>
  <c r="K291" i="181"/>
  <c r="J291" i="181"/>
  <c r="I291" i="181"/>
  <c r="H291" i="181"/>
  <c r="L290" i="181"/>
  <c r="K290" i="181"/>
  <c r="J290" i="181"/>
  <c r="I290" i="181"/>
  <c r="H290" i="181"/>
  <c r="L289" i="181"/>
  <c r="K289" i="181"/>
  <c r="J289" i="181"/>
  <c r="I289" i="181"/>
  <c r="H289" i="181"/>
  <c r="L288" i="181"/>
  <c r="K288" i="181"/>
  <c r="J288" i="181"/>
  <c r="I288" i="181"/>
  <c r="H288" i="181"/>
  <c r="L287" i="181"/>
  <c r="K287" i="181"/>
  <c r="J287" i="181"/>
  <c r="I287" i="181"/>
  <c r="H287" i="181"/>
  <c r="L286" i="181"/>
  <c r="K286" i="181"/>
  <c r="J286" i="181"/>
  <c r="I286" i="181"/>
  <c r="H286" i="181"/>
  <c r="L285" i="181"/>
  <c r="K285" i="181"/>
  <c r="J285" i="181"/>
  <c r="I285" i="181"/>
  <c r="H285" i="181"/>
  <c r="L284" i="181"/>
  <c r="K284" i="181"/>
  <c r="J284" i="181"/>
  <c r="I284" i="181"/>
  <c r="H284" i="181"/>
  <c r="L283" i="181"/>
  <c r="K283" i="181"/>
  <c r="J283" i="181"/>
  <c r="I283" i="181"/>
  <c r="H283" i="181"/>
  <c r="L282" i="181"/>
  <c r="K282" i="181"/>
  <c r="J282" i="181"/>
  <c r="I282" i="181"/>
  <c r="H282" i="181"/>
  <c r="L281" i="181"/>
  <c r="K281" i="181"/>
  <c r="J281" i="181"/>
  <c r="I281" i="181"/>
  <c r="H281" i="181"/>
  <c r="L280" i="181"/>
  <c r="K280" i="181"/>
  <c r="J280" i="181"/>
  <c r="I280" i="181"/>
  <c r="H280" i="181"/>
  <c r="L279" i="181"/>
  <c r="K279" i="181"/>
  <c r="J279" i="181"/>
  <c r="I279" i="181"/>
  <c r="H279" i="181"/>
  <c r="L278" i="181"/>
  <c r="K278" i="181"/>
  <c r="J278" i="181"/>
  <c r="I278" i="181"/>
  <c r="H278" i="181"/>
  <c r="L277" i="181"/>
  <c r="K277" i="181"/>
  <c r="J277" i="181"/>
  <c r="I277" i="181"/>
  <c r="H277" i="181"/>
  <c r="L276" i="181"/>
  <c r="K276" i="181"/>
  <c r="J276" i="181"/>
  <c r="I276" i="181"/>
  <c r="H276" i="181"/>
  <c r="L275" i="181"/>
  <c r="K275" i="181"/>
  <c r="J275" i="181"/>
  <c r="I275" i="181"/>
  <c r="H275" i="181"/>
  <c r="L274" i="181"/>
  <c r="K274" i="181"/>
  <c r="J274" i="181"/>
  <c r="I274" i="181"/>
  <c r="H274" i="181"/>
  <c r="L273" i="181"/>
  <c r="K273" i="181"/>
  <c r="J273" i="181"/>
  <c r="I273" i="181"/>
  <c r="H273" i="181"/>
  <c r="L272" i="181"/>
  <c r="K272" i="181"/>
  <c r="J272" i="181"/>
  <c r="I272" i="181"/>
  <c r="H272" i="181"/>
  <c r="L271" i="181"/>
  <c r="K271" i="181"/>
  <c r="J271" i="181"/>
  <c r="I271" i="181"/>
  <c r="H271" i="181"/>
  <c r="L270" i="181"/>
  <c r="K270" i="181"/>
  <c r="J270" i="181"/>
  <c r="I270" i="181"/>
  <c r="H270" i="181"/>
  <c r="L269" i="181"/>
  <c r="K269" i="181"/>
  <c r="J269" i="181"/>
  <c r="I269" i="181"/>
  <c r="I294" i="181" s="1"/>
  <c r="H269" i="181"/>
  <c r="L268" i="181"/>
  <c r="K268" i="181"/>
  <c r="J268" i="181"/>
  <c r="I268" i="181"/>
  <c r="H268" i="181"/>
  <c r="L267" i="181"/>
  <c r="K267" i="181"/>
  <c r="J267" i="181"/>
  <c r="I267" i="181"/>
  <c r="H267" i="181"/>
  <c r="L266" i="181"/>
  <c r="K266" i="181"/>
  <c r="J266" i="181"/>
  <c r="I266" i="181"/>
  <c r="H266" i="181"/>
  <c r="L265" i="181"/>
  <c r="K265" i="181"/>
  <c r="J265" i="181"/>
  <c r="I265" i="181"/>
  <c r="H265" i="181"/>
  <c r="L264" i="181"/>
  <c r="K264" i="181"/>
  <c r="J264" i="181"/>
  <c r="I264" i="181"/>
  <c r="H264" i="181"/>
  <c r="L263" i="181"/>
  <c r="K263" i="181"/>
  <c r="J263" i="181"/>
  <c r="I263" i="181"/>
  <c r="H263" i="181"/>
  <c r="G258" i="181"/>
  <c r="F258" i="181"/>
  <c r="L257" i="181"/>
  <c r="K257" i="181"/>
  <c r="J257" i="181"/>
  <c r="I257" i="181"/>
  <c r="H257" i="181"/>
  <c r="L256" i="181"/>
  <c r="K256" i="181"/>
  <c r="J256" i="181"/>
  <c r="I256" i="181"/>
  <c r="H256" i="181"/>
  <c r="L255" i="181"/>
  <c r="K255" i="181"/>
  <c r="J255" i="181"/>
  <c r="I255" i="181"/>
  <c r="H255" i="181"/>
  <c r="L254" i="181"/>
  <c r="K254" i="181"/>
  <c r="J254" i="181"/>
  <c r="I254" i="181"/>
  <c r="H254" i="181"/>
  <c r="L253" i="181"/>
  <c r="K253" i="181"/>
  <c r="J253" i="181"/>
  <c r="I253" i="181"/>
  <c r="H253" i="181"/>
  <c r="L252" i="181"/>
  <c r="K252" i="181"/>
  <c r="J252" i="181"/>
  <c r="I252" i="181"/>
  <c r="H252" i="181"/>
  <c r="L251" i="181"/>
  <c r="K251" i="181"/>
  <c r="J251" i="181"/>
  <c r="I251" i="181"/>
  <c r="H251" i="181"/>
  <c r="L250" i="181"/>
  <c r="K250" i="181"/>
  <c r="J250" i="181"/>
  <c r="I250" i="181"/>
  <c r="H250" i="181"/>
  <c r="L249" i="181"/>
  <c r="K249" i="181"/>
  <c r="J249" i="181"/>
  <c r="I249" i="181"/>
  <c r="H249" i="181"/>
  <c r="L248" i="181"/>
  <c r="K248" i="181"/>
  <c r="J248" i="181"/>
  <c r="I248" i="181"/>
  <c r="H248" i="181"/>
  <c r="L247" i="181"/>
  <c r="K247" i="181"/>
  <c r="J247" i="181"/>
  <c r="I247" i="181"/>
  <c r="H247" i="181"/>
  <c r="L246" i="181"/>
  <c r="K246" i="181"/>
  <c r="J246" i="181"/>
  <c r="I246" i="181"/>
  <c r="H246" i="181"/>
  <c r="L245" i="181"/>
  <c r="K245" i="181"/>
  <c r="J245" i="181"/>
  <c r="I245" i="181"/>
  <c r="H245" i="181"/>
  <c r="L244" i="181"/>
  <c r="K244" i="181"/>
  <c r="J244" i="181"/>
  <c r="I244" i="181"/>
  <c r="H244" i="181"/>
  <c r="L243" i="181"/>
  <c r="K243" i="181"/>
  <c r="J243" i="181"/>
  <c r="I243" i="181"/>
  <c r="H243" i="181"/>
  <c r="L242" i="181"/>
  <c r="K242" i="181"/>
  <c r="J242" i="181"/>
  <c r="I242" i="181"/>
  <c r="H242" i="181"/>
  <c r="L241" i="181"/>
  <c r="K241" i="181"/>
  <c r="J241" i="181"/>
  <c r="I241" i="181"/>
  <c r="H241" i="181"/>
  <c r="L240" i="181"/>
  <c r="K240" i="181"/>
  <c r="J240" i="181"/>
  <c r="I240" i="181"/>
  <c r="H240" i="181"/>
  <c r="L239" i="181"/>
  <c r="K239" i="181"/>
  <c r="J239" i="181"/>
  <c r="I239" i="181"/>
  <c r="H239" i="181"/>
  <c r="L238" i="181"/>
  <c r="K238" i="181"/>
  <c r="J238" i="181"/>
  <c r="I238" i="181"/>
  <c r="H238" i="181"/>
  <c r="L237" i="181"/>
  <c r="K237" i="181"/>
  <c r="J237" i="181"/>
  <c r="I237" i="181"/>
  <c r="H237" i="181"/>
  <c r="L236" i="181"/>
  <c r="K236" i="181"/>
  <c r="J236" i="181"/>
  <c r="I236" i="181"/>
  <c r="H236" i="181"/>
  <c r="L235" i="181"/>
  <c r="K235" i="181"/>
  <c r="J235" i="181"/>
  <c r="I235" i="181"/>
  <c r="H235" i="181"/>
  <c r="L234" i="181"/>
  <c r="K234" i="181"/>
  <c r="J234" i="181"/>
  <c r="I234" i="181"/>
  <c r="H234" i="181"/>
  <c r="L233" i="181"/>
  <c r="K233" i="181"/>
  <c r="J233" i="181"/>
  <c r="I233" i="181"/>
  <c r="H233" i="181"/>
  <c r="L232" i="181"/>
  <c r="K232" i="181"/>
  <c r="J232" i="181"/>
  <c r="I232" i="181"/>
  <c r="H232" i="181"/>
  <c r="L231" i="181"/>
  <c r="K231" i="181"/>
  <c r="J231" i="181"/>
  <c r="I231" i="181"/>
  <c r="H231" i="181"/>
  <c r="L230" i="181"/>
  <c r="L258" i="181" s="1"/>
  <c r="K230" i="181"/>
  <c r="J230" i="181"/>
  <c r="I230" i="181"/>
  <c r="H230" i="181"/>
  <c r="L229" i="181"/>
  <c r="K229" i="181"/>
  <c r="J229" i="181"/>
  <c r="I229" i="181"/>
  <c r="H229" i="181"/>
  <c r="L228" i="181"/>
  <c r="K228" i="181"/>
  <c r="K258" i="181" s="1"/>
  <c r="J228" i="181"/>
  <c r="I228" i="181"/>
  <c r="H228" i="181"/>
  <c r="H258" i="181" s="1"/>
  <c r="L227" i="181"/>
  <c r="K227" i="181"/>
  <c r="J227" i="181"/>
  <c r="I227" i="181"/>
  <c r="H227" i="181"/>
  <c r="G222" i="181"/>
  <c r="F222" i="181"/>
  <c r="L221" i="181"/>
  <c r="K221" i="181"/>
  <c r="J221" i="181"/>
  <c r="I221" i="181"/>
  <c r="H221" i="181"/>
  <c r="L220" i="181"/>
  <c r="K220" i="181"/>
  <c r="J220" i="181"/>
  <c r="I220" i="181"/>
  <c r="H220" i="181"/>
  <c r="L219" i="181"/>
  <c r="K219" i="181"/>
  <c r="J219" i="181"/>
  <c r="I219" i="181"/>
  <c r="H219" i="181"/>
  <c r="L218" i="181"/>
  <c r="K218" i="181"/>
  <c r="J218" i="181"/>
  <c r="I218" i="181"/>
  <c r="H218" i="181"/>
  <c r="L217" i="181"/>
  <c r="K217" i="181"/>
  <c r="J217" i="181"/>
  <c r="I217" i="181"/>
  <c r="H217" i="181"/>
  <c r="L216" i="181"/>
  <c r="K216" i="181"/>
  <c r="J216" i="181"/>
  <c r="I216" i="181"/>
  <c r="H216" i="181"/>
  <c r="L215" i="181"/>
  <c r="K215" i="181"/>
  <c r="J215" i="181"/>
  <c r="I215" i="181"/>
  <c r="H215" i="181"/>
  <c r="L214" i="181"/>
  <c r="K214" i="181"/>
  <c r="J214" i="181"/>
  <c r="I214" i="181"/>
  <c r="H214" i="181"/>
  <c r="L213" i="181"/>
  <c r="K213" i="181"/>
  <c r="J213" i="181"/>
  <c r="I213" i="181"/>
  <c r="H213" i="181"/>
  <c r="L212" i="181"/>
  <c r="K212" i="181"/>
  <c r="J212" i="181"/>
  <c r="I212" i="181"/>
  <c r="H212" i="181"/>
  <c r="L211" i="181"/>
  <c r="K211" i="181"/>
  <c r="J211" i="181"/>
  <c r="I211" i="181"/>
  <c r="H211" i="181"/>
  <c r="L210" i="181"/>
  <c r="K210" i="181"/>
  <c r="J210" i="181"/>
  <c r="I210" i="181"/>
  <c r="H210" i="181"/>
  <c r="L209" i="181"/>
  <c r="K209" i="181"/>
  <c r="J209" i="181"/>
  <c r="I209" i="181"/>
  <c r="H209" i="181"/>
  <c r="L208" i="181"/>
  <c r="K208" i="181"/>
  <c r="J208" i="181"/>
  <c r="I208" i="181"/>
  <c r="H208" i="181"/>
  <c r="L207" i="181"/>
  <c r="K207" i="181"/>
  <c r="J207" i="181"/>
  <c r="I207" i="181"/>
  <c r="H207" i="181"/>
  <c r="L206" i="181"/>
  <c r="K206" i="181"/>
  <c r="J206" i="181"/>
  <c r="I206" i="181"/>
  <c r="H206" i="181"/>
  <c r="L205" i="181"/>
  <c r="K205" i="181"/>
  <c r="J205" i="181"/>
  <c r="I205" i="181"/>
  <c r="H205" i="181"/>
  <c r="L204" i="181"/>
  <c r="K204" i="181"/>
  <c r="J204" i="181"/>
  <c r="I204" i="181"/>
  <c r="H204" i="181"/>
  <c r="L203" i="181"/>
  <c r="K203" i="181"/>
  <c r="J203" i="181"/>
  <c r="I203" i="181"/>
  <c r="H203" i="181"/>
  <c r="L202" i="181"/>
  <c r="K202" i="181"/>
  <c r="J202" i="181"/>
  <c r="I202" i="181"/>
  <c r="H202" i="181"/>
  <c r="L201" i="181"/>
  <c r="K201" i="181"/>
  <c r="J201" i="181"/>
  <c r="I201" i="181"/>
  <c r="H201" i="181"/>
  <c r="L200" i="181"/>
  <c r="K200" i="181"/>
  <c r="J200" i="181"/>
  <c r="I200" i="181"/>
  <c r="H200" i="181"/>
  <c r="L199" i="181"/>
  <c r="K199" i="181"/>
  <c r="J199" i="181"/>
  <c r="I199" i="181"/>
  <c r="H199" i="181"/>
  <c r="L198" i="181"/>
  <c r="K198" i="181"/>
  <c r="J198" i="181"/>
  <c r="I198" i="181"/>
  <c r="H198" i="181"/>
  <c r="L197" i="181"/>
  <c r="K197" i="181"/>
  <c r="J197" i="181"/>
  <c r="I197" i="181"/>
  <c r="H197" i="181"/>
  <c r="L196" i="181"/>
  <c r="K196" i="181"/>
  <c r="J196" i="181"/>
  <c r="I196" i="181"/>
  <c r="H196" i="181"/>
  <c r="L195" i="181"/>
  <c r="K195" i="181"/>
  <c r="J195" i="181"/>
  <c r="I195" i="181"/>
  <c r="H195" i="181"/>
  <c r="L194" i="181"/>
  <c r="K194" i="181"/>
  <c r="J194" i="181"/>
  <c r="I194" i="181"/>
  <c r="H194" i="181"/>
  <c r="L193" i="181"/>
  <c r="K193" i="181"/>
  <c r="J193" i="181"/>
  <c r="I193" i="181"/>
  <c r="H193" i="181"/>
  <c r="L192" i="181"/>
  <c r="K192" i="181"/>
  <c r="J192" i="181"/>
  <c r="J222" i="181" s="1"/>
  <c r="I192" i="181"/>
  <c r="H192" i="181"/>
  <c r="L191" i="181"/>
  <c r="K191" i="181"/>
  <c r="J191" i="181"/>
  <c r="I191" i="181"/>
  <c r="I222" i="181" s="1"/>
  <c r="H191" i="181"/>
  <c r="H222" i="181" s="1"/>
  <c r="G186" i="181"/>
  <c r="F186" i="181"/>
  <c r="L185" i="181"/>
  <c r="K185" i="181"/>
  <c r="J185" i="181"/>
  <c r="I185" i="181"/>
  <c r="H185" i="181"/>
  <c r="L184" i="181"/>
  <c r="K184" i="181"/>
  <c r="J184" i="181"/>
  <c r="I184" i="181"/>
  <c r="H184" i="181"/>
  <c r="L183" i="181"/>
  <c r="K183" i="181"/>
  <c r="J183" i="181"/>
  <c r="I183" i="181"/>
  <c r="H183" i="181"/>
  <c r="L182" i="181"/>
  <c r="K182" i="181"/>
  <c r="J182" i="181"/>
  <c r="I182" i="181"/>
  <c r="H182" i="181"/>
  <c r="L181" i="181"/>
  <c r="K181" i="181"/>
  <c r="J181" i="181"/>
  <c r="I181" i="181"/>
  <c r="H181" i="181"/>
  <c r="L180" i="181"/>
  <c r="K180" i="181"/>
  <c r="J180" i="181"/>
  <c r="I180" i="181"/>
  <c r="H180" i="181"/>
  <c r="L179" i="181"/>
  <c r="K179" i="181"/>
  <c r="J179" i="181"/>
  <c r="I179" i="181"/>
  <c r="H179" i="181"/>
  <c r="L178" i="181"/>
  <c r="K178" i="181"/>
  <c r="J178" i="181"/>
  <c r="I178" i="181"/>
  <c r="H178" i="181"/>
  <c r="L177" i="181"/>
  <c r="K177" i="181"/>
  <c r="J177" i="181"/>
  <c r="I177" i="181"/>
  <c r="H177" i="181"/>
  <c r="L176" i="181"/>
  <c r="K176" i="181"/>
  <c r="J176" i="181"/>
  <c r="I176" i="181"/>
  <c r="H176" i="181"/>
  <c r="L175" i="181"/>
  <c r="K175" i="181"/>
  <c r="J175" i="181"/>
  <c r="I175" i="181"/>
  <c r="H175" i="181"/>
  <c r="L174" i="181"/>
  <c r="K174" i="181"/>
  <c r="J174" i="181"/>
  <c r="I174" i="181"/>
  <c r="H174" i="181"/>
  <c r="L173" i="181"/>
  <c r="K173" i="181"/>
  <c r="J173" i="181"/>
  <c r="I173" i="181"/>
  <c r="H173" i="181"/>
  <c r="L172" i="181"/>
  <c r="K172" i="181"/>
  <c r="J172" i="181"/>
  <c r="I172" i="181"/>
  <c r="H172" i="181"/>
  <c r="L171" i="181"/>
  <c r="K171" i="181"/>
  <c r="J171" i="181"/>
  <c r="I171" i="181"/>
  <c r="H171" i="181"/>
  <c r="L170" i="181"/>
  <c r="K170" i="181"/>
  <c r="J170" i="181"/>
  <c r="I170" i="181"/>
  <c r="H170" i="181"/>
  <c r="L169" i="181"/>
  <c r="K169" i="181"/>
  <c r="J169" i="181"/>
  <c r="I169" i="181"/>
  <c r="H169" i="181"/>
  <c r="L168" i="181"/>
  <c r="K168" i="181"/>
  <c r="J168" i="181"/>
  <c r="I168" i="181"/>
  <c r="H168" i="181"/>
  <c r="L167" i="181"/>
  <c r="K167" i="181"/>
  <c r="J167" i="181"/>
  <c r="I167" i="181"/>
  <c r="H167" i="181"/>
  <c r="L166" i="181"/>
  <c r="K166" i="181"/>
  <c r="J166" i="181"/>
  <c r="I166" i="181"/>
  <c r="H166" i="181"/>
  <c r="L165" i="181"/>
  <c r="K165" i="181"/>
  <c r="J165" i="181"/>
  <c r="I165" i="181"/>
  <c r="H165" i="181"/>
  <c r="L164" i="181"/>
  <c r="K164" i="181"/>
  <c r="J164" i="181"/>
  <c r="I164" i="181"/>
  <c r="H164" i="181"/>
  <c r="L163" i="181"/>
  <c r="K163" i="181"/>
  <c r="J163" i="181"/>
  <c r="I163" i="181"/>
  <c r="H163" i="181"/>
  <c r="L162" i="181"/>
  <c r="K162" i="181"/>
  <c r="J162" i="181"/>
  <c r="I162" i="181"/>
  <c r="H162" i="181"/>
  <c r="L161" i="181"/>
  <c r="K161" i="181"/>
  <c r="J161" i="181"/>
  <c r="I161" i="181"/>
  <c r="H161" i="181"/>
  <c r="L160" i="181"/>
  <c r="K160" i="181"/>
  <c r="J160" i="181"/>
  <c r="I160" i="181"/>
  <c r="H160" i="181"/>
  <c r="L159" i="181"/>
  <c r="K159" i="181"/>
  <c r="J159" i="181"/>
  <c r="I159" i="181"/>
  <c r="H159" i="181"/>
  <c r="L158" i="181"/>
  <c r="K158" i="181"/>
  <c r="J158" i="181"/>
  <c r="I158" i="181"/>
  <c r="H158" i="181"/>
  <c r="H186" i="181" s="1"/>
  <c r="L157" i="181"/>
  <c r="K157" i="181"/>
  <c r="J157" i="181"/>
  <c r="I157" i="181"/>
  <c r="H157" i="181"/>
  <c r="L156" i="181"/>
  <c r="L186" i="181" s="1"/>
  <c r="K156" i="181"/>
  <c r="J156" i="181"/>
  <c r="I156" i="181"/>
  <c r="H156" i="181"/>
  <c r="L155" i="181"/>
  <c r="K155" i="181"/>
  <c r="J155" i="181"/>
  <c r="I155" i="181"/>
  <c r="I186" i="181" s="1"/>
  <c r="H155" i="181"/>
  <c r="H150" i="181"/>
  <c r="G150" i="181"/>
  <c r="F150" i="181"/>
  <c r="L149" i="181"/>
  <c r="K149" i="181"/>
  <c r="J149" i="181"/>
  <c r="I149" i="181"/>
  <c r="H149" i="181"/>
  <c r="L148" i="181"/>
  <c r="K148" i="181"/>
  <c r="J148" i="181"/>
  <c r="I148" i="181"/>
  <c r="H148" i="181"/>
  <c r="L147" i="181"/>
  <c r="K147" i="181"/>
  <c r="J147" i="181"/>
  <c r="I147" i="181"/>
  <c r="H147" i="181"/>
  <c r="L146" i="181"/>
  <c r="K146" i="181"/>
  <c r="J146" i="181"/>
  <c r="I146" i="181"/>
  <c r="H146" i="181"/>
  <c r="L145" i="181"/>
  <c r="K145" i="181"/>
  <c r="J145" i="181"/>
  <c r="I145" i="181"/>
  <c r="H145" i="181"/>
  <c r="L144" i="181"/>
  <c r="K144" i="181"/>
  <c r="J144" i="181"/>
  <c r="I144" i="181"/>
  <c r="H144" i="181"/>
  <c r="L143" i="181"/>
  <c r="K143" i="181"/>
  <c r="J143" i="181"/>
  <c r="I143" i="181"/>
  <c r="H143" i="181"/>
  <c r="L142" i="181"/>
  <c r="K142" i="181"/>
  <c r="J142" i="181"/>
  <c r="I142" i="181"/>
  <c r="H142" i="181"/>
  <c r="L141" i="181"/>
  <c r="K141" i="181"/>
  <c r="J141" i="181"/>
  <c r="I141" i="181"/>
  <c r="H141" i="181"/>
  <c r="L140" i="181"/>
  <c r="K140" i="181"/>
  <c r="J140" i="181"/>
  <c r="I140" i="181"/>
  <c r="H140" i="181"/>
  <c r="L139" i="181"/>
  <c r="K139" i="181"/>
  <c r="J139" i="181"/>
  <c r="I139" i="181"/>
  <c r="H139" i="181"/>
  <c r="L138" i="181"/>
  <c r="K138" i="181"/>
  <c r="J138" i="181"/>
  <c r="I138" i="181"/>
  <c r="H138" i="181"/>
  <c r="L137" i="181"/>
  <c r="K137" i="181"/>
  <c r="J137" i="181"/>
  <c r="I137" i="181"/>
  <c r="H137" i="181"/>
  <c r="L136" i="181"/>
  <c r="K136" i="181"/>
  <c r="J136" i="181"/>
  <c r="I136" i="181"/>
  <c r="H136" i="181"/>
  <c r="L135" i="181"/>
  <c r="K135" i="181"/>
  <c r="J135" i="181"/>
  <c r="I135" i="181"/>
  <c r="H135" i="181"/>
  <c r="L134" i="181"/>
  <c r="K134" i="181"/>
  <c r="J134" i="181"/>
  <c r="I134" i="181"/>
  <c r="H134" i="181"/>
  <c r="L133" i="181"/>
  <c r="K133" i="181"/>
  <c r="J133" i="181"/>
  <c r="I133" i="181"/>
  <c r="H133" i="181"/>
  <c r="L132" i="181"/>
  <c r="K132" i="181"/>
  <c r="J132" i="181"/>
  <c r="I132" i="181"/>
  <c r="H132" i="181"/>
  <c r="L131" i="181"/>
  <c r="K131" i="181"/>
  <c r="J131" i="181"/>
  <c r="I131" i="181"/>
  <c r="H131" i="181"/>
  <c r="L130" i="181"/>
  <c r="K130" i="181"/>
  <c r="J130" i="181"/>
  <c r="I130" i="181"/>
  <c r="H130" i="181"/>
  <c r="L129" i="181"/>
  <c r="K129" i="181"/>
  <c r="J129" i="181"/>
  <c r="I129" i="181"/>
  <c r="H129" i="181"/>
  <c r="L128" i="181"/>
  <c r="K128" i="181"/>
  <c r="J128" i="181"/>
  <c r="I128" i="181"/>
  <c r="H128" i="181"/>
  <c r="L127" i="181"/>
  <c r="K127" i="181"/>
  <c r="J127" i="181"/>
  <c r="I127" i="181"/>
  <c r="H127" i="181"/>
  <c r="L126" i="181"/>
  <c r="K126" i="181"/>
  <c r="J126" i="181"/>
  <c r="I126" i="181"/>
  <c r="H126" i="181"/>
  <c r="L125" i="181"/>
  <c r="K125" i="181"/>
  <c r="J125" i="181"/>
  <c r="I125" i="181"/>
  <c r="H125" i="181"/>
  <c r="L124" i="181"/>
  <c r="K124" i="181"/>
  <c r="J124" i="181"/>
  <c r="I124" i="181"/>
  <c r="H124" i="181"/>
  <c r="L123" i="181"/>
  <c r="K123" i="181"/>
  <c r="J123" i="181"/>
  <c r="I123" i="181"/>
  <c r="H123" i="181"/>
  <c r="L122" i="181"/>
  <c r="K122" i="181"/>
  <c r="J122" i="181"/>
  <c r="I122" i="181"/>
  <c r="H122" i="181"/>
  <c r="L121" i="181"/>
  <c r="K121" i="181"/>
  <c r="J121" i="181"/>
  <c r="I121" i="181"/>
  <c r="H121" i="181"/>
  <c r="L120" i="181"/>
  <c r="K120" i="181"/>
  <c r="J120" i="181"/>
  <c r="J150" i="181" s="1"/>
  <c r="I120" i="181"/>
  <c r="H120" i="181"/>
  <c r="L119" i="181"/>
  <c r="K119" i="181"/>
  <c r="K150" i="181" s="1"/>
  <c r="J119" i="181"/>
  <c r="I119" i="181"/>
  <c r="H119" i="181"/>
  <c r="J114" i="181"/>
  <c r="G114" i="181"/>
  <c r="F114" i="181"/>
  <c r="L113" i="181"/>
  <c r="K113" i="181"/>
  <c r="J113" i="181"/>
  <c r="I113" i="181"/>
  <c r="H113" i="181"/>
  <c r="L112" i="181"/>
  <c r="K112" i="181"/>
  <c r="J112" i="181"/>
  <c r="I112" i="181"/>
  <c r="H112" i="181"/>
  <c r="L111" i="181"/>
  <c r="K111" i="181"/>
  <c r="J111" i="181"/>
  <c r="I111" i="181"/>
  <c r="H111" i="181"/>
  <c r="L110" i="181"/>
  <c r="K110" i="181"/>
  <c r="J110" i="181"/>
  <c r="I110" i="181"/>
  <c r="H110" i="181"/>
  <c r="L109" i="181"/>
  <c r="K109" i="181"/>
  <c r="J109" i="181"/>
  <c r="I109" i="181"/>
  <c r="H109" i="181"/>
  <c r="L108" i="181"/>
  <c r="K108" i="181"/>
  <c r="J108" i="181"/>
  <c r="I108" i="181"/>
  <c r="H108" i="181"/>
  <c r="L107" i="181"/>
  <c r="K107" i="181"/>
  <c r="J107" i="181"/>
  <c r="I107" i="181"/>
  <c r="H107" i="181"/>
  <c r="L106" i="181"/>
  <c r="K106" i="181"/>
  <c r="J106" i="181"/>
  <c r="I106" i="181"/>
  <c r="H106" i="181"/>
  <c r="L105" i="181"/>
  <c r="K105" i="181"/>
  <c r="J105" i="181"/>
  <c r="I105" i="181"/>
  <c r="H105" i="181"/>
  <c r="L104" i="181"/>
  <c r="K104" i="181"/>
  <c r="J104" i="181"/>
  <c r="I104" i="181"/>
  <c r="H104" i="181"/>
  <c r="L103" i="181"/>
  <c r="K103" i="181"/>
  <c r="J103" i="181"/>
  <c r="I103" i="181"/>
  <c r="H103" i="181"/>
  <c r="L102" i="181"/>
  <c r="K102" i="181"/>
  <c r="J102" i="181"/>
  <c r="I102" i="181"/>
  <c r="H102" i="181"/>
  <c r="L101" i="181"/>
  <c r="K101" i="181"/>
  <c r="J101" i="181"/>
  <c r="I101" i="181"/>
  <c r="H101" i="181"/>
  <c r="L100" i="181"/>
  <c r="K100" i="181"/>
  <c r="J100" i="181"/>
  <c r="I100" i="181"/>
  <c r="H100" i="181"/>
  <c r="L99" i="181"/>
  <c r="K99" i="181"/>
  <c r="J99" i="181"/>
  <c r="I99" i="181"/>
  <c r="H99" i="181"/>
  <c r="L98" i="181"/>
  <c r="K98" i="181"/>
  <c r="J98" i="181"/>
  <c r="I98" i="181"/>
  <c r="H98" i="181"/>
  <c r="L97" i="181"/>
  <c r="K97" i="181"/>
  <c r="J97" i="181"/>
  <c r="I97" i="181"/>
  <c r="H97" i="181"/>
  <c r="L96" i="181"/>
  <c r="K96" i="181"/>
  <c r="J96" i="181"/>
  <c r="I96" i="181"/>
  <c r="H96" i="181"/>
  <c r="L95" i="181"/>
  <c r="K95" i="181"/>
  <c r="J95" i="181"/>
  <c r="I95" i="181"/>
  <c r="H95" i="181"/>
  <c r="L94" i="181"/>
  <c r="K94" i="181"/>
  <c r="J94" i="181"/>
  <c r="I94" i="181"/>
  <c r="H94" i="181"/>
  <c r="L93" i="181"/>
  <c r="K93" i="181"/>
  <c r="J93" i="181"/>
  <c r="I93" i="181"/>
  <c r="H93" i="181"/>
  <c r="L92" i="181"/>
  <c r="K92" i="181"/>
  <c r="J92" i="181"/>
  <c r="I92" i="181"/>
  <c r="H92" i="181"/>
  <c r="L91" i="181"/>
  <c r="K91" i="181"/>
  <c r="J91" i="181"/>
  <c r="I91" i="181"/>
  <c r="H91" i="181"/>
  <c r="L90" i="181"/>
  <c r="K90" i="181"/>
  <c r="J90" i="181"/>
  <c r="I90" i="181"/>
  <c r="H90" i="181"/>
  <c r="L89" i="181"/>
  <c r="K89" i="181"/>
  <c r="J89" i="181"/>
  <c r="I89" i="181"/>
  <c r="H89" i="181"/>
  <c r="L88" i="181"/>
  <c r="K88" i="181"/>
  <c r="J88" i="181"/>
  <c r="I88" i="181"/>
  <c r="H88" i="181"/>
  <c r="H114" i="181" s="1"/>
  <c r="L87" i="181"/>
  <c r="K87" i="181"/>
  <c r="J87" i="181"/>
  <c r="I87" i="181"/>
  <c r="H87" i="181"/>
  <c r="L86" i="181"/>
  <c r="K86" i="181"/>
  <c r="J86" i="181"/>
  <c r="I86" i="181"/>
  <c r="H86" i="181"/>
  <c r="L85" i="181"/>
  <c r="K85" i="181"/>
  <c r="J85" i="181"/>
  <c r="I85" i="181"/>
  <c r="H85" i="181"/>
  <c r="L84" i="181"/>
  <c r="L114" i="181" s="1"/>
  <c r="K84" i="181"/>
  <c r="K114" i="181" s="1"/>
  <c r="J84" i="181"/>
  <c r="I84" i="181"/>
  <c r="H84" i="181"/>
  <c r="L83" i="181"/>
  <c r="K83" i="181"/>
  <c r="J83" i="181"/>
  <c r="I83" i="181"/>
  <c r="H83" i="181"/>
  <c r="L78" i="181"/>
  <c r="H78" i="181"/>
  <c r="G78" i="181"/>
  <c r="F78" i="181"/>
  <c r="L77" i="181"/>
  <c r="K77" i="181"/>
  <c r="J77" i="181"/>
  <c r="I77" i="181"/>
  <c r="H77" i="181"/>
  <c r="L76" i="181"/>
  <c r="K76" i="181"/>
  <c r="J76" i="181"/>
  <c r="I76" i="181"/>
  <c r="H76" i="181"/>
  <c r="L75" i="181"/>
  <c r="K75" i="181"/>
  <c r="J75" i="181"/>
  <c r="I75" i="181"/>
  <c r="H75" i="181"/>
  <c r="L74" i="181"/>
  <c r="K74" i="181"/>
  <c r="J74" i="181"/>
  <c r="I74" i="181"/>
  <c r="H74" i="181"/>
  <c r="L73" i="181"/>
  <c r="K73" i="181"/>
  <c r="J73" i="181"/>
  <c r="I73" i="181"/>
  <c r="H73" i="181"/>
  <c r="L72" i="181"/>
  <c r="K72" i="181"/>
  <c r="J72" i="181"/>
  <c r="I72" i="181"/>
  <c r="H72" i="181"/>
  <c r="L71" i="181"/>
  <c r="K71" i="181"/>
  <c r="J71" i="181"/>
  <c r="I71" i="181"/>
  <c r="H71" i="181"/>
  <c r="L70" i="181"/>
  <c r="K70" i="181"/>
  <c r="J70" i="181"/>
  <c r="I70" i="181"/>
  <c r="H70" i="181"/>
  <c r="L69" i="181"/>
  <c r="K69" i="181"/>
  <c r="J69" i="181"/>
  <c r="I69" i="181"/>
  <c r="H69" i="181"/>
  <c r="L68" i="181"/>
  <c r="K68" i="181"/>
  <c r="J68" i="181"/>
  <c r="I68" i="181"/>
  <c r="H68" i="181"/>
  <c r="L67" i="181"/>
  <c r="K67" i="181"/>
  <c r="J67" i="181"/>
  <c r="I67" i="181"/>
  <c r="H67" i="181"/>
  <c r="L66" i="181"/>
  <c r="K66" i="181"/>
  <c r="J66" i="181"/>
  <c r="I66" i="181"/>
  <c r="H66" i="181"/>
  <c r="L65" i="181"/>
  <c r="K65" i="181"/>
  <c r="J65" i="181"/>
  <c r="I65" i="181"/>
  <c r="H65" i="181"/>
  <c r="L64" i="181"/>
  <c r="K64" i="181"/>
  <c r="J64" i="181"/>
  <c r="I64" i="181"/>
  <c r="H64" i="181"/>
  <c r="L63" i="181"/>
  <c r="K63" i="181"/>
  <c r="J63" i="181"/>
  <c r="I63" i="181"/>
  <c r="H63" i="181"/>
  <c r="L62" i="181"/>
  <c r="K62" i="181"/>
  <c r="J62" i="181"/>
  <c r="I62" i="181"/>
  <c r="H62" i="181"/>
  <c r="L61" i="181"/>
  <c r="K61" i="181"/>
  <c r="J61" i="181"/>
  <c r="I61" i="181"/>
  <c r="H61" i="181"/>
  <c r="L60" i="181"/>
  <c r="K60" i="181"/>
  <c r="J60" i="181"/>
  <c r="I60" i="181"/>
  <c r="H60" i="181"/>
  <c r="L59" i="181"/>
  <c r="K59" i="181"/>
  <c r="J59" i="181"/>
  <c r="I59" i="181"/>
  <c r="H59" i="181"/>
  <c r="L58" i="181"/>
  <c r="K58" i="181"/>
  <c r="J58" i="181"/>
  <c r="I58" i="181"/>
  <c r="H58" i="181"/>
  <c r="L57" i="181"/>
  <c r="K57" i="181"/>
  <c r="J57" i="181"/>
  <c r="I57" i="181"/>
  <c r="H57" i="181"/>
  <c r="L56" i="181"/>
  <c r="K56" i="181"/>
  <c r="J56" i="181"/>
  <c r="I56" i="181"/>
  <c r="H56" i="181"/>
  <c r="L55" i="181"/>
  <c r="K55" i="181"/>
  <c r="J55" i="181"/>
  <c r="I55" i="181"/>
  <c r="H55" i="181"/>
  <c r="L54" i="181"/>
  <c r="K54" i="181"/>
  <c r="J54" i="181"/>
  <c r="I54" i="181"/>
  <c r="H54" i="181"/>
  <c r="L53" i="181"/>
  <c r="K53" i="181"/>
  <c r="J53" i="181"/>
  <c r="I53" i="181"/>
  <c r="H53" i="181"/>
  <c r="L52" i="181"/>
  <c r="K52" i="181"/>
  <c r="J52" i="181"/>
  <c r="I52" i="181"/>
  <c r="H52" i="181"/>
  <c r="L51" i="181"/>
  <c r="K51" i="181"/>
  <c r="J51" i="181"/>
  <c r="I51" i="181"/>
  <c r="H51" i="181"/>
  <c r="L50" i="181"/>
  <c r="K50" i="181"/>
  <c r="J50" i="181"/>
  <c r="J78" i="181" s="1"/>
  <c r="I50" i="181"/>
  <c r="I78" i="181" s="1"/>
  <c r="H50" i="181"/>
  <c r="L49" i="181"/>
  <c r="K49" i="181"/>
  <c r="J49" i="181"/>
  <c r="I49" i="181"/>
  <c r="H49" i="181"/>
  <c r="L48" i="181"/>
  <c r="K48" i="181"/>
  <c r="J48" i="181"/>
  <c r="I48" i="181"/>
  <c r="H48" i="181"/>
  <c r="L47" i="181"/>
  <c r="K47" i="181"/>
  <c r="J47" i="181"/>
  <c r="I47" i="181"/>
  <c r="H47" i="181"/>
  <c r="G42" i="181"/>
  <c r="F42" i="181"/>
  <c r="L41" i="181"/>
  <c r="K41" i="181"/>
  <c r="J41" i="181"/>
  <c r="I41" i="181"/>
  <c r="H41" i="181"/>
  <c r="L40" i="181"/>
  <c r="K40" i="181"/>
  <c r="J40" i="181"/>
  <c r="I40" i="181"/>
  <c r="H40" i="181"/>
  <c r="L39" i="181"/>
  <c r="K39" i="181"/>
  <c r="J39" i="181"/>
  <c r="I39" i="181"/>
  <c r="H39" i="181"/>
  <c r="L38" i="181"/>
  <c r="K38" i="181"/>
  <c r="J38" i="181"/>
  <c r="I38" i="181"/>
  <c r="H38" i="181"/>
  <c r="L37" i="181"/>
  <c r="K37" i="181"/>
  <c r="J37" i="181"/>
  <c r="I37" i="181"/>
  <c r="H37" i="181"/>
  <c r="L36" i="181"/>
  <c r="K36" i="181"/>
  <c r="J36" i="181"/>
  <c r="I36" i="181"/>
  <c r="H36" i="181"/>
  <c r="L35" i="181"/>
  <c r="K35" i="181"/>
  <c r="J35" i="181"/>
  <c r="I35" i="181"/>
  <c r="H35" i="181"/>
  <c r="L34" i="181"/>
  <c r="K34" i="181"/>
  <c r="J34" i="181"/>
  <c r="I34" i="181"/>
  <c r="H34" i="181"/>
  <c r="L33" i="181"/>
  <c r="K33" i="181"/>
  <c r="J33" i="181"/>
  <c r="I33" i="181"/>
  <c r="H33" i="181"/>
  <c r="L32" i="181"/>
  <c r="K32" i="181"/>
  <c r="J32" i="181"/>
  <c r="I32" i="181"/>
  <c r="H32" i="181"/>
  <c r="L31" i="181"/>
  <c r="K31" i="181"/>
  <c r="J31" i="181"/>
  <c r="I31" i="181"/>
  <c r="H31" i="181"/>
  <c r="L30" i="181"/>
  <c r="K30" i="181"/>
  <c r="J30" i="181"/>
  <c r="I30" i="181"/>
  <c r="H30" i="181"/>
  <c r="L29" i="181"/>
  <c r="K29" i="181"/>
  <c r="J29" i="181"/>
  <c r="I29" i="181"/>
  <c r="H29" i="181"/>
  <c r="L28" i="181"/>
  <c r="K28" i="181"/>
  <c r="J28" i="181"/>
  <c r="I28" i="181"/>
  <c r="H28" i="181"/>
  <c r="L27" i="181"/>
  <c r="K27" i="181"/>
  <c r="J27" i="181"/>
  <c r="I27" i="181"/>
  <c r="H27" i="181"/>
  <c r="L26" i="181"/>
  <c r="K26" i="181"/>
  <c r="J26" i="181"/>
  <c r="I26" i="181"/>
  <c r="H26" i="181"/>
  <c r="L25" i="181"/>
  <c r="K25" i="181"/>
  <c r="J25" i="181"/>
  <c r="I25" i="181"/>
  <c r="H25" i="181"/>
  <c r="L24" i="181"/>
  <c r="K24" i="181"/>
  <c r="K42" i="181" s="1"/>
  <c r="J24" i="181"/>
  <c r="I24" i="181"/>
  <c r="H24" i="181"/>
  <c r="L23" i="181"/>
  <c r="K23" i="181"/>
  <c r="J23" i="181"/>
  <c r="I23" i="181"/>
  <c r="H23" i="181"/>
  <c r="L22" i="181"/>
  <c r="K22" i="181"/>
  <c r="J22" i="181"/>
  <c r="J42" i="181" s="1"/>
  <c r="I22" i="181"/>
  <c r="H22" i="181"/>
  <c r="L21" i="181"/>
  <c r="K21" i="181"/>
  <c r="J21" i="181"/>
  <c r="I21" i="181"/>
  <c r="H21" i="181"/>
  <c r="L20" i="181"/>
  <c r="K20" i="181"/>
  <c r="J20" i="181"/>
  <c r="I20" i="181"/>
  <c r="H20" i="181"/>
  <c r="L19" i="181"/>
  <c r="K19" i="181"/>
  <c r="J19" i="181"/>
  <c r="I19" i="181"/>
  <c r="H19" i="181"/>
  <c r="L18" i="181"/>
  <c r="K18" i="181"/>
  <c r="J18" i="181"/>
  <c r="I18" i="181"/>
  <c r="H18" i="181"/>
  <c r="L17" i="181"/>
  <c r="K17" i="181"/>
  <c r="J17" i="181"/>
  <c r="I17" i="181"/>
  <c r="H17" i="181"/>
  <c r="L16" i="181"/>
  <c r="K16" i="181"/>
  <c r="J16" i="181"/>
  <c r="I16" i="181"/>
  <c r="H16" i="181"/>
  <c r="L15" i="181"/>
  <c r="K15" i="181"/>
  <c r="J15" i="181"/>
  <c r="I15" i="181"/>
  <c r="H15" i="181"/>
  <c r="L14" i="181"/>
  <c r="K14" i="181"/>
  <c r="J14" i="181"/>
  <c r="I14" i="181"/>
  <c r="H14" i="181"/>
  <c r="L13" i="181"/>
  <c r="K13" i="181"/>
  <c r="J13" i="181"/>
  <c r="I13" i="181"/>
  <c r="I42" i="181" s="1"/>
  <c r="H13" i="181"/>
  <c r="L12" i="181"/>
  <c r="L42" i="181" s="1"/>
  <c r="K12" i="181"/>
  <c r="J12" i="181"/>
  <c r="I12" i="181"/>
  <c r="H12" i="181"/>
  <c r="L11" i="181"/>
  <c r="K11" i="181"/>
  <c r="J11" i="181"/>
  <c r="I11" i="181"/>
  <c r="H11" i="181"/>
  <c r="B4" i="181"/>
  <c r="U2" i="181" a="1"/>
  <c r="U2" i="181" s="1"/>
  <c r="R2" i="181"/>
  <c r="U1" i="181" a="1"/>
  <c r="U1" i="181" s="1"/>
  <c r="T1" i="181" s="1" a="1"/>
  <c r="T1" i="181" s="1"/>
  <c r="G294" i="180"/>
  <c r="F294" i="180"/>
  <c r="L293" i="180"/>
  <c r="K293" i="180"/>
  <c r="J293" i="180"/>
  <c r="I293" i="180"/>
  <c r="H293" i="180"/>
  <c r="L292" i="180"/>
  <c r="K292" i="180"/>
  <c r="J292" i="180"/>
  <c r="I292" i="180"/>
  <c r="H292" i="180"/>
  <c r="L291" i="180"/>
  <c r="K291" i="180"/>
  <c r="J291" i="180"/>
  <c r="I291" i="180"/>
  <c r="H291" i="180"/>
  <c r="L290" i="180"/>
  <c r="K290" i="180"/>
  <c r="J290" i="180"/>
  <c r="I290" i="180"/>
  <c r="H290" i="180"/>
  <c r="L289" i="180"/>
  <c r="K289" i="180"/>
  <c r="J289" i="180"/>
  <c r="I289" i="180"/>
  <c r="H289" i="180"/>
  <c r="L288" i="180"/>
  <c r="K288" i="180"/>
  <c r="J288" i="180"/>
  <c r="I288" i="180"/>
  <c r="H288" i="180"/>
  <c r="L287" i="180"/>
  <c r="K287" i="180"/>
  <c r="J287" i="180"/>
  <c r="I287" i="180"/>
  <c r="H287" i="180"/>
  <c r="L286" i="180"/>
  <c r="K286" i="180"/>
  <c r="J286" i="180"/>
  <c r="I286" i="180"/>
  <c r="H286" i="180"/>
  <c r="L285" i="180"/>
  <c r="K285" i="180"/>
  <c r="J285" i="180"/>
  <c r="I285" i="180"/>
  <c r="H285" i="180"/>
  <c r="L284" i="180"/>
  <c r="K284" i="180"/>
  <c r="J284" i="180"/>
  <c r="I284" i="180"/>
  <c r="H284" i="180"/>
  <c r="L283" i="180"/>
  <c r="K283" i="180"/>
  <c r="J283" i="180"/>
  <c r="I283" i="180"/>
  <c r="H283" i="180"/>
  <c r="L282" i="180"/>
  <c r="K282" i="180"/>
  <c r="J282" i="180"/>
  <c r="I282" i="180"/>
  <c r="H282" i="180"/>
  <c r="L281" i="180"/>
  <c r="K281" i="180"/>
  <c r="J281" i="180"/>
  <c r="I281" i="180"/>
  <c r="H281" i="180"/>
  <c r="L280" i="180"/>
  <c r="K280" i="180"/>
  <c r="J280" i="180"/>
  <c r="I280" i="180"/>
  <c r="H280" i="180"/>
  <c r="L279" i="180"/>
  <c r="K279" i="180"/>
  <c r="J279" i="180"/>
  <c r="I279" i="180"/>
  <c r="H279" i="180"/>
  <c r="L278" i="180"/>
  <c r="K278" i="180"/>
  <c r="J278" i="180"/>
  <c r="I278" i="180"/>
  <c r="H278" i="180"/>
  <c r="L277" i="180"/>
  <c r="K277" i="180"/>
  <c r="J277" i="180"/>
  <c r="I277" i="180"/>
  <c r="H277" i="180"/>
  <c r="L276" i="180"/>
  <c r="K276" i="180"/>
  <c r="J276" i="180"/>
  <c r="I276" i="180"/>
  <c r="H276" i="180"/>
  <c r="L275" i="180"/>
  <c r="K275" i="180"/>
  <c r="J275" i="180"/>
  <c r="I275" i="180"/>
  <c r="H275" i="180"/>
  <c r="L274" i="180"/>
  <c r="K274" i="180"/>
  <c r="J274" i="180"/>
  <c r="I274" i="180"/>
  <c r="H274" i="180"/>
  <c r="L273" i="180"/>
  <c r="K273" i="180"/>
  <c r="J273" i="180"/>
  <c r="I273" i="180"/>
  <c r="H273" i="180"/>
  <c r="L272" i="180"/>
  <c r="K272" i="180"/>
  <c r="J272" i="180"/>
  <c r="I272" i="180"/>
  <c r="H272" i="180"/>
  <c r="L271" i="180"/>
  <c r="K271" i="180"/>
  <c r="J271" i="180"/>
  <c r="I271" i="180"/>
  <c r="H271" i="180"/>
  <c r="L270" i="180"/>
  <c r="K270" i="180"/>
  <c r="J270" i="180"/>
  <c r="I270" i="180"/>
  <c r="H270" i="180"/>
  <c r="L269" i="180"/>
  <c r="K269" i="180"/>
  <c r="J269" i="180"/>
  <c r="I269" i="180"/>
  <c r="H269" i="180"/>
  <c r="L268" i="180"/>
  <c r="K268" i="180"/>
  <c r="J268" i="180"/>
  <c r="I268" i="180"/>
  <c r="H268" i="180"/>
  <c r="L267" i="180"/>
  <c r="K267" i="180"/>
  <c r="J267" i="180"/>
  <c r="I267" i="180"/>
  <c r="H267" i="180"/>
  <c r="L266" i="180"/>
  <c r="K266" i="180"/>
  <c r="J266" i="180"/>
  <c r="I266" i="180"/>
  <c r="H266" i="180"/>
  <c r="L265" i="180"/>
  <c r="K265" i="180"/>
  <c r="K294" i="180" s="1"/>
  <c r="J265" i="180"/>
  <c r="I265" i="180"/>
  <c r="H265" i="180"/>
  <c r="L264" i="180"/>
  <c r="L294" i="180" s="1"/>
  <c r="K264" i="180"/>
  <c r="J264" i="180"/>
  <c r="I264" i="180"/>
  <c r="H264" i="180"/>
  <c r="L263" i="180"/>
  <c r="K263" i="180"/>
  <c r="J263" i="180"/>
  <c r="I263" i="180"/>
  <c r="H263" i="180"/>
  <c r="L258" i="180"/>
  <c r="G258" i="180"/>
  <c r="F258" i="180"/>
  <c r="L257" i="180"/>
  <c r="K257" i="180"/>
  <c r="J257" i="180"/>
  <c r="I257" i="180"/>
  <c r="H257" i="180"/>
  <c r="L256" i="180"/>
  <c r="K256" i="180"/>
  <c r="J256" i="180"/>
  <c r="I256" i="180"/>
  <c r="H256" i="180"/>
  <c r="L255" i="180"/>
  <c r="K255" i="180"/>
  <c r="J255" i="180"/>
  <c r="I255" i="180"/>
  <c r="H255" i="180"/>
  <c r="L254" i="180"/>
  <c r="K254" i="180"/>
  <c r="J254" i="180"/>
  <c r="I254" i="180"/>
  <c r="H254" i="180"/>
  <c r="L253" i="180"/>
  <c r="K253" i="180"/>
  <c r="J253" i="180"/>
  <c r="I253" i="180"/>
  <c r="H253" i="180"/>
  <c r="L252" i="180"/>
  <c r="K252" i="180"/>
  <c r="J252" i="180"/>
  <c r="I252" i="180"/>
  <c r="H252" i="180"/>
  <c r="L251" i="180"/>
  <c r="K251" i="180"/>
  <c r="J251" i="180"/>
  <c r="I251" i="180"/>
  <c r="H251" i="180"/>
  <c r="L250" i="180"/>
  <c r="K250" i="180"/>
  <c r="J250" i="180"/>
  <c r="I250" i="180"/>
  <c r="H250" i="180"/>
  <c r="L249" i="180"/>
  <c r="K249" i="180"/>
  <c r="J249" i="180"/>
  <c r="I249" i="180"/>
  <c r="H249" i="180"/>
  <c r="L248" i="180"/>
  <c r="K248" i="180"/>
  <c r="J248" i="180"/>
  <c r="I248" i="180"/>
  <c r="H248" i="180"/>
  <c r="L247" i="180"/>
  <c r="K247" i="180"/>
  <c r="J247" i="180"/>
  <c r="I247" i="180"/>
  <c r="H247" i="180"/>
  <c r="L246" i="180"/>
  <c r="K246" i="180"/>
  <c r="J246" i="180"/>
  <c r="I246" i="180"/>
  <c r="H246" i="180"/>
  <c r="L245" i="180"/>
  <c r="K245" i="180"/>
  <c r="J245" i="180"/>
  <c r="I245" i="180"/>
  <c r="H245" i="180"/>
  <c r="L244" i="180"/>
  <c r="K244" i="180"/>
  <c r="J244" i="180"/>
  <c r="I244" i="180"/>
  <c r="H244" i="180"/>
  <c r="L243" i="180"/>
  <c r="K243" i="180"/>
  <c r="J243" i="180"/>
  <c r="I243" i="180"/>
  <c r="H243" i="180"/>
  <c r="L242" i="180"/>
  <c r="K242" i="180"/>
  <c r="J242" i="180"/>
  <c r="I242" i="180"/>
  <c r="H242" i="180"/>
  <c r="L241" i="180"/>
  <c r="K241" i="180"/>
  <c r="J241" i="180"/>
  <c r="I241" i="180"/>
  <c r="H241" i="180"/>
  <c r="L240" i="180"/>
  <c r="K240" i="180"/>
  <c r="J240" i="180"/>
  <c r="I240" i="180"/>
  <c r="H240" i="180"/>
  <c r="L239" i="180"/>
  <c r="K239" i="180"/>
  <c r="J239" i="180"/>
  <c r="I239" i="180"/>
  <c r="H239" i="180"/>
  <c r="L238" i="180"/>
  <c r="K238" i="180"/>
  <c r="J238" i="180"/>
  <c r="I238" i="180"/>
  <c r="H238" i="180"/>
  <c r="L237" i="180"/>
  <c r="K237" i="180"/>
  <c r="J237" i="180"/>
  <c r="I237" i="180"/>
  <c r="H237" i="180"/>
  <c r="L236" i="180"/>
  <c r="K236" i="180"/>
  <c r="J236" i="180"/>
  <c r="I236" i="180"/>
  <c r="H236" i="180"/>
  <c r="L235" i="180"/>
  <c r="K235" i="180"/>
  <c r="J235" i="180"/>
  <c r="I235" i="180"/>
  <c r="H235" i="180"/>
  <c r="L234" i="180"/>
  <c r="K234" i="180"/>
  <c r="J234" i="180"/>
  <c r="I234" i="180"/>
  <c r="H234" i="180"/>
  <c r="L233" i="180"/>
  <c r="K233" i="180"/>
  <c r="J233" i="180"/>
  <c r="I233" i="180"/>
  <c r="H233" i="180"/>
  <c r="L232" i="180"/>
  <c r="K232" i="180"/>
  <c r="J232" i="180"/>
  <c r="I232" i="180"/>
  <c r="H232" i="180"/>
  <c r="L231" i="180"/>
  <c r="K231" i="180"/>
  <c r="J231" i="180"/>
  <c r="I231" i="180"/>
  <c r="H231" i="180"/>
  <c r="L230" i="180"/>
  <c r="K230" i="180"/>
  <c r="J230" i="180"/>
  <c r="I230" i="180"/>
  <c r="H230" i="180"/>
  <c r="L229" i="180"/>
  <c r="K229" i="180"/>
  <c r="J229" i="180"/>
  <c r="I229" i="180"/>
  <c r="H229" i="180"/>
  <c r="L228" i="180"/>
  <c r="K228" i="180"/>
  <c r="J228" i="180"/>
  <c r="I228" i="180"/>
  <c r="H228" i="180"/>
  <c r="L227" i="180"/>
  <c r="K227" i="180"/>
  <c r="K258" i="180" s="1"/>
  <c r="J227" i="180"/>
  <c r="J258" i="180" s="1"/>
  <c r="I227" i="180"/>
  <c r="H227" i="180"/>
  <c r="G222" i="180"/>
  <c r="F222" i="180"/>
  <c r="L221" i="180"/>
  <c r="K221" i="180"/>
  <c r="J221" i="180"/>
  <c r="I221" i="180"/>
  <c r="H221" i="180"/>
  <c r="L220" i="180"/>
  <c r="K220" i="180"/>
  <c r="J220" i="180"/>
  <c r="I220" i="180"/>
  <c r="H220" i="180"/>
  <c r="L219" i="180"/>
  <c r="K219" i="180"/>
  <c r="J219" i="180"/>
  <c r="I219" i="180"/>
  <c r="H219" i="180"/>
  <c r="L218" i="180"/>
  <c r="K218" i="180"/>
  <c r="J218" i="180"/>
  <c r="I218" i="180"/>
  <c r="H218" i="180"/>
  <c r="L217" i="180"/>
  <c r="K217" i="180"/>
  <c r="J217" i="180"/>
  <c r="I217" i="180"/>
  <c r="H217" i="180"/>
  <c r="L216" i="180"/>
  <c r="K216" i="180"/>
  <c r="J216" i="180"/>
  <c r="I216" i="180"/>
  <c r="H216" i="180"/>
  <c r="L215" i="180"/>
  <c r="K215" i="180"/>
  <c r="J215" i="180"/>
  <c r="I215" i="180"/>
  <c r="H215" i="180"/>
  <c r="L214" i="180"/>
  <c r="K214" i="180"/>
  <c r="J214" i="180"/>
  <c r="I214" i="180"/>
  <c r="H214" i="180"/>
  <c r="L213" i="180"/>
  <c r="K213" i="180"/>
  <c r="J213" i="180"/>
  <c r="I213" i="180"/>
  <c r="H213" i="180"/>
  <c r="L212" i="180"/>
  <c r="K212" i="180"/>
  <c r="J212" i="180"/>
  <c r="I212" i="180"/>
  <c r="H212" i="180"/>
  <c r="L211" i="180"/>
  <c r="K211" i="180"/>
  <c r="J211" i="180"/>
  <c r="I211" i="180"/>
  <c r="H211" i="180"/>
  <c r="L210" i="180"/>
  <c r="K210" i="180"/>
  <c r="J210" i="180"/>
  <c r="I210" i="180"/>
  <c r="H210" i="180"/>
  <c r="L209" i="180"/>
  <c r="K209" i="180"/>
  <c r="J209" i="180"/>
  <c r="I209" i="180"/>
  <c r="H209" i="180"/>
  <c r="L208" i="180"/>
  <c r="K208" i="180"/>
  <c r="J208" i="180"/>
  <c r="I208" i="180"/>
  <c r="H208" i="180"/>
  <c r="L207" i="180"/>
  <c r="K207" i="180"/>
  <c r="J207" i="180"/>
  <c r="I207" i="180"/>
  <c r="H207" i="180"/>
  <c r="L206" i="180"/>
  <c r="K206" i="180"/>
  <c r="J206" i="180"/>
  <c r="I206" i="180"/>
  <c r="H206" i="180"/>
  <c r="L205" i="180"/>
  <c r="K205" i="180"/>
  <c r="J205" i="180"/>
  <c r="I205" i="180"/>
  <c r="H205" i="180"/>
  <c r="L204" i="180"/>
  <c r="K204" i="180"/>
  <c r="J204" i="180"/>
  <c r="I204" i="180"/>
  <c r="H204" i="180"/>
  <c r="L203" i="180"/>
  <c r="K203" i="180"/>
  <c r="J203" i="180"/>
  <c r="I203" i="180"/>
  <c r="H203" i="180"/>
  <c r="L202" i="180"/>
  <c r="K202" i="180"/>
  <c r="J202" i="180"/>
  <c r="I202" i="180"/>
  <c r="H202" i="180"/>
  <c r="L201" i="180"/>
  <c r="K201" i="180"/>
  <c r="J201" i="180"/>
  <c r="I201" i="180"/>
  <c r="H201" i="180"/>
  <c r="L200" i="180"/>
  <c r="K200" i="180"/>
  <c r="J200" i="180"/>
  <c r="I200" i="180"/>
  <c r="H200" i="180"/>
  <c r="L199" i="180"/>
  <c r="K199" i="180"/>
  <c r="J199" i="180"/>
  <c r="I199" i="180"/>
  <c r="H199" i="180"/>
  <c r="L198" i="180"/>
  <c r="K198" i="180"/>
  <c r="J198" i="180"/>
  <c r="I198" i="180"/>
  <c r="H198" i="180"/>
  <c r="L197" i="180"/>
  <c r="K197" i="180"/>
  <c r="J197" i="180"/>
  <c r="I197" i="180"/>
  <c r="H197" i="180"/>
  <c r="L196" i="180"/>
  <c r="K196" i="180"/>
  <c r="J196" i="180"/>
  <c r="I196" i="180"/>
  <c r="H196" i="180"/>
  <c r="L195" i="180"/>
  <c r="K195" i="180"/>
  <c r="J195" i="180"/>
  <c r="I195" i="180"/>
  <c r="H195" i="180"/>
  <c r="L194" i="180"/>
  <c r="K194" i="180"/>
  <c r="J194" i="180"/>
  <c r="I194" i="180"/>
  <c r="H194" i="180"/>
  <c r="L193" i="180"/>
  <c r="K193" i="180"/>
  <c r="K222" i="180" s="1"/>
  <c r="J193" i="180"/>
  <c r="I193" i="180"/>
  <c r="H193" i="180"/>
  <c r="L192" i="180"/>
  <c r="L222" i="180" s="1"/>
  <c r="K192" i="180"/>
  <c r="J192" i="180"/>
  <c r="I192" i="180"/>
  <c r="H192" i="180"/>
  <c r="L191" i="180"/>
  <c r="K191" i="180"/>
  <c r="J191" i="180"/>
  <c r="I191" i="180"/>
  <c r="H191" i="180"/>
  <c r="G186" i="180"/>
  <c r="F186" i="180"/>
  <c r="L185" i="180"/>
  <c r="K185" i="180"/>
  <c r="J185" i="180"/>
  <c r="I185" i="180"/>
  <c r="H185" i="180"/>
  <c r="L184" i="180"/>
  <c r="K184" i="180"/>
  <c r="J184" i="180"/>
  <c r="I184" i="180"/>
  <c r="H184" i="180"/>
  <c r="L183" i="180"/>
  <c r="K183" i="180"/>
  <c r="J183" i="180"/>
  <c r="I183" i="180"/>
  <c r="H183" i="180"/>
  <c r="L182" i="180"/>
  <c r="K182" i="180"/>
  <c r="J182" i="180"/>
  <c r="I182" i="180"/>
  <c r="H182" i="180"/>
  <c r="L181" i="180"/>
  <c r="K181" i="180"/>
  <c r="J181" i="180"/>
  <c r="I181" i="180"/>
  <c r="H181" i="180"/>
  <c r="L180" i="180"/>
  <c r="K180" i="180"/>
  <c r="J180" i="180"/>
  <c r="I180" i="180"/>
  <c r="H180" i="180"/>
  <c r="L179" i="180"/>
  <c r="K179" i="180"/>
  <c r="J179" i="180"/>
  <c r="I179" i="180"/>
  <c r="H179" i="180"/>
  <c r="L178" i="180"/>
  <c r="K178" i="180"/>
  <c r="J178" i="180"/>
  <c r="I178" i="180"/>
  <c r="H178" i="180"/>
  <c r="L177" i="180"/>
  <c r="K177" i="180"/>
  <c r="J177" i="180"/>
  <c r="I177" i="180"/>
  <c r="H177" i="180"/>
  <c r="L176" i="180"/>
  <c r="K176" i="180"/>
  <c r="J176" i="180"/>
  <c r="I176" i="180"/>
  <c r="H176" i="180"/>
  <c r="L175" i="180"/>
  <c r="K175" i="180"/>
  <c r="J175" i="180"/>
  <c r="I175" i="180"/>
  <c r="H175" i="180"/>
  <c r="L174" i="180"/>
  <c r="K174" i="180"/>
  <c r="J174" i="180"/>
  <c r="I174" i="180"/>
  <c r="H174" i="180"/>
  <c r="L173" i="180"/>
  <c r="K173" i="180"/>
  <c r="J173" i="180"/>
  <c r="I173" i="180"/>
  <c r="H173" i="180"/>
  <c r="L172" i="180"/>
  <c r="K172" i="180"/>
  <c r="J172" i="180"/>
  <c r="I172" i="180"/>
  <c r="H172" i="180"/>
  <c r="L171" i="180"/>
  <c r="K171" i="180"/>
  <c r="J171" i="180"/>
  <c r="I171" i="180"/>
  <c r="H171" i="180"/>
  <c r="L170" i="180"/>
  <c r="K170" i="180"/>
  <c r="J170" i="180"/>
  <c r="I170" i="180"/>
  <c r="H170" i="180"/>
  <c r="L169" i="180"/>
  <c r="K169" i="180"/>
  <c r="J169" i="180"/>
  <c r="I169" i="180"/>
  <c r="H169" i="180"/>
  <c r="L168" i="180"/>
  <c r="K168" i="180"/>
  <c r="J168" i="180"/>
  <c r="I168" i="180"/>
  <c r="H168" i="180"/>
  <c r="L167" i="180"/>
  <c r="K167" i="180"/>
  <c r="J167" i="180"/>
  <c r="I167" i="180"/>
  <c r="H167" i="180"/>
  <c r="L166" i="180"/>
  <c r="K166" i="180"/>
  <c r="J166" i="180"/>
  <c r="I166" i="180"/>
  <c r="H166" i="180"/>
  <c r="L165" i="180"/>
  <c r="K165" i="180"/>
  <c r="J165" i="180"/>
  <c r="I165" i="180"/>
  <c r="H165" i="180"/>
  <c r="L164" i="180"/>
  <c r="K164" i="180"/>
  <c r="J164" i="180"/>
  <c r="I164" i="180"/>
  <c r="H164" i="180"/>
  <c r="L163" i="180"/>
  <c r="K163" i="180"/>
  <c r="J163" i="180"/>
  <c r="I163" i="180"/>
  <c r="H163" i="180"/>
  <c r="L162" i="180"/>
  <c r="K162" i="180"/>
  <c r="J162" i="180"/>
  <c r="I162" i="180"/>
  <c r="H162" i="180"/>
  <c r="L161" i="180"/>
  <c r="K161" i="180"/>
  <c r="J161" i="180"/>
  <c r="I161" i="180"/>
  <c r="H161" i="180"/>
  <c r="L160" i="180"/>
  <c r="K160" i="180"/>
  <c r="J160" i="180"/>
  <c r="I160" i="180"/>
  <c r="H160" i="180"/>
  <c r="L159" i="180"/>
  <c r="K159" i="180"/>
  <c r="J159" i="180"/>
  <c r="I159" i="180"/>
  <c r="H159" i="180"/>
  <c r="L158" i="180"/>
  <c r="K158" i="180"/>
  <c r="J158" i="180"/>
  <c r="I158" i="180"/>
  <c r="H158" i="180"/>
  <c r="L157" i="180"/>
  <c r="K157" i="180"/>
  <c r="J157" i="180"/>
  <c r="I157" i="180"/>
  <c r="H157" i="180"/>
  <c r="L156" i="180"/>
  <c r="K156" i="180"/>
  <c r="K186" i="180" s="1"/>
  <c r="J156" i="180"/>
  <c r="I156" i="180"/>
  <c r="H156" i="180"/>
  <c r="L155" i="180"/>
  <c r="K155" i="180"/>
  <c r="J155" i="180"/>
  <c r="I155" i="180"/>
  <c r="H155" i="180"/>
  <c r="J150" i="180"/>
  <c r="I150" i="180"/>
  <c r="G150" i="180"/>
  <c r="F150" i="180"/>
  <c r="L149" i="180"/>
  <c r="K149" i="180"/>
  <c r="J149" i="180"/>
  <c r="I149" i="180"/>
  <c r="H149" i="180"/>
  <c r="L148" i="180"/>
  <c r="K148" i="180"/>
  <c r="J148" i="180"/>
  <c r="I148" i="180"/>
  <c r="H148" i="180"/>
  <c r="L147" i="180"/>
  <c r="K147" i="180"/>
  <c r="J147" i="180"/>
  <c r="I147" i="180"/>
  <c r="H147" i="180"/>
  <c r="L146" i="180"/>
  <c r="K146" i="180"/>
  <c r="J146" i="180"/>
  <c r="I146" i="180"/>
  <c r="H146" i="180"/>
  <c r="L145" i="180"/>
  <c r="K145" i="180"/>
  <c r="J145" i="180"/>
  <c r="I145" i="180"/>
  <c r="H145" i="180"/>
  <c r="L144" i="180"/>
  <c r="K144" i="180"/>
  <c r="J144" i="180"/>
  <c r="I144" i="180"/>
  <c r="H144" i="180"/>
  <c r="L143" i="180"/>
  <c r="K143" i="180"/>
  <c r="J143" i="180"/>
  <c r="I143" i="180"/>
  <c r="H143" i="180"/>
  <c r="L142" i="180"/>
  <c r="K142" i="180"/>
  <c r="J142" i="180"/>
  <c r="I142" i="180"/>
  <c r="H142" i="180"/>
  <c r="L141" i="180"/>
  <c r="K141" i="180"/>
  <c r="J141" i="180"/>
  <c r="I141" i="180"/>
  <c r="H141" i="180"/>
  <c r="L140" i="180"/>
  <c r="K140" i="180"/>
  <c r="J140" i="180"/>
  <c r="I140" i="180"/>
  <c r="H140" i="180"/>
  <c r="L139" i="180"/>
  <c r="K139" i="180"/>
  <c r="J139" i="180"/>
  <c r="I139" i="180"/>
  <c r="H139" i="180"/>
  <c r="L138" i="180"/>
  <c r="K138" i="180"/>
  <c r="J138" i="180"/>
  <c r="I138" i="180"/>
  <c r="H138" i="180"/>
  <c r="L137" i="180"/>
  <c r="K137" i="180"/>
  <c r="J137" i="180"/>
  <c r="I137" i="180"/>
  <c r="H137" i="180"/>
  <c r="L136" i="180"/>
  <c r="K136" i="180"/>
  <c r="J136" i="180"/>
  <c r="I136" i="180"/>
  <c r="H136" i="180"/>
  <c r="L135" i="180"/>
  <c r="K135" i="180"/>
  <c r="J135" i="180"/>
  <c r="I135" i="180"/>
  <c r="H135" i="180"/>
  <c r="L134" i="180"/>
  <c r="K134" i="180"/>
  <c r="J134" i="180"/>
  <c r="I134" i="180"/>
  <c r="H134" i="180"/>
  <c r="L133" i="180"/>
  <c r="K133" i="180"/>
  <c r="J133" i="180"/>
  <c r="I133" i="180"/>
  <c r="H133" i="180"/>
  <c r="L132" i="180"/>
  <c r="K132" i="180"/>
  <c r="J132" i="180"/>
  <c r="I132" i="180"/>
  <c r="H132" i="180"/>
  <c r="L131" i="180"/>
  <c r="K131" i="180"/>
  <c r="J131" i="180"/>
  <c r="I131" i="180"/>
  <c r="H131" i="180"/>
  <c r="L130" i="180"/>
  <c r="K130" i="180"/>
  <c r="J130" i="180"/>
  <c r="I130" i="180"/>
  <c r="H130" i="180"/>
  <c r="L129" i="180"/>
  <c r="K129" i="180"/>
  <c r="J129" i="180"/>
  <c r="I129" i="180"/>
  <c r="H129" i="180"/>
  <c r="L128" i="180"/>
  <c r="K128" i="180"/>
  <c r="J128" i="180"/>
  <c r="I128" i="180"/>
  <c r="H128" i="180"/>
  <c r="L127" i="180"/>
  <c r="K127" i="180"/>
  <c r="J127" i="180"/>
  <c r="I127" i="180"/>
  <c r="H127" i="180"/>
  <c r="L126" i="180"/>
  <c r="K126" i="180"/>
  <c r="J126" i="180"/>
  <c r="I126" i="180"/>
  <c r="H126" i="180"/>
  <c r="L125" i="180"/>
  <c r="K125" i="180"/>
  <c r="J125" i="180"/>
  <c r="I125" i="180"/>
  <c r="H125" i="180"/>
  <c r="L124" i="180"/>
  <c r="K124" i="180"/>
  <c r="J124" i="180"/>
  <c r="I124" i="180"/>
  <c r="H124" i="180"/>
  <c r="L123" i="180"/>
  <c r="K123" i="180"/>
  <c r="J123" i="180"/>
  <c r="I123" i="180"/>
  <c r="H123" i="180"/>
  <c r="L122" i="180"/>
  <c r="K122" i="180"/>
  <c r="J122" i="180"/>
  <c r="I122" i="180"/>
  <c r="H122" i="180"/>
  <c r="L121" i="180"/>
  <c r="K121" i="180"/>
  <c r="J121" i="180"/>
  <c r="I121" i="180"/>
  <c r="H121" i="180"/>
  <c r="L120" i="180"/>
  <c r="L150" i="180" s="1"/>
  <c r="K120" i="180"/>
  <c r="K150" i="180" s="1"/>
  <c r="J120" i="180"/>
  <c r="I120" i="180"/>
  <c r="H120" i="180"/>
  <c r="H150" i="180" s="1"/>
  <c r="L119" i="180"/>
  <c r="K119" i="180"/>
  <c r="J119" i="180"/>
  <c r="I119" i="180"/>
  <c r="H119" i="180"/>
  <c r="G114" i="180"/>
  <c r="F114" i="180"/>
  <c r="L113" i="180"/>
  <c r="K113" i="180"/>
  <c r="J113" i="180"/>
  <c r="I113" i="180"/>
  <c r="H113" i="180"/>
  <c r="L112" i="180"/>
  <c r="K112" i="180"/>
  <c r="J112" i="180"/>
  <c r="I112" i="180"/>
  <c r="H112" i="180"/>
  <c r="L111" i="180"/>
  <c r="K111" i="180"/>
  <c r="J111" i="180"/>
  <c r="I111" i="180"/>
  <c r="H111" i="180"/>
  <c r="L110" i="180"/>
  <c r="K110" i="180"/>
  <c r="J110" i="180"/>
  <c r="I110" i="180"/>
  <c r="H110" i="180"/>
  <c r="L109" i="180"/>
  <c r="K109" i="180"/>
  <c r="J109" i="180"/>
  <c r="I109" i="180"/>
  <c r="H109" i="180"/>
  <c r="L108" i="180"/>
  <c r="K108" i="180"/>
  <c r="J108" i="180"/>
  <c r="I108" i="180"/>
  <c r="H108" i="180"/>
  <c r="L107" i="180"/>
  <c r="K107" i="180"/>
  <c r="J107" i="180"/>
  <c r="I107" i="180"/>
  <c r="H107" i="180"/>
  <c r="L106" i="180"/>
  <c r="K106" i="180"/>
  <c r="J106" i="180"/>
  <c r="I106" i="180"/>
  <c r="H106" i="180"/>
  <c r="L105" i="180"/>
  <c r="K105" i="180"/>
  <c r="J105" i="180"/>
  <c r="I105" i="180"/>
  <c r="H105" i="180"/>
  <c r="L104" i="180"/>
  <c r="K104" i="180"/>
  <c r="J104" i="180"/>
  <c r="I104" i="180"/>
  <c r="H104" i="180"/>
  <c r="L103" i="180"/>
  <c r="K103" i="180"/>
  <c r="J103" i="180"/>
  <c r="I103" i="180"/>
  <c r="H103" i="180"/>
  <c r="L102" i="180"/>
  <c r="K102" i="180"/>
  <c r="J102" i="180"/>
  <c r="I102" i="180"/>
  <c r="H102" i="180"/>
  <c r="L101" i="180"/>
  <c r="K101" i="180"/>
  <c r="J101" i="180"/>
  <c r="I101" i="180"/>
  <c r="H101" i="180"/>
  <c r="L100" i="180"/>
  <c r="K100" i="180"/>
  <c r="J100" i="180"/>
  <c r="I100" i="180"/>
  <c r="H100" i="180"/>
  <c r="L99" i="180"/>
  <c r="K99" i="180"/>
  <c r="J99" i="180"/>
  <c r="I99" i="180"/>
  <c r="H99" i="180"/>
  <c r="L98" i="180"/>
  <c r="K98" i="180"/>
  <c r="J98" i="180"/>
  <c r="I98" i="180"/>
  <c r="H98" i="180"/>
  <c r="L97" i="180"/>
  <c r="K97" i="180"/>
  <c r="J97" i="180"/>
  <c r="I97" i="180"/>
  <c r="H97" i="180"/>
  <c r="L96" i="180"/>
  <c r="K96" i="180"/>
  <c r="J96" i="180"/>
  <c r="I96" i="180"/>
  <c r="H96" i="180"/>
  <c r="L95" i="180"/>
  <c r="K95" i="180"/>
  <c r="J95" i="180"/>
  <c r="I95" i="180"/>
  <c r="H95" i="180"/>
  <c r="L94" i="180"/>
  <c r="K94" i="180"/>
  <c r="J94" i="180"/>
  <c r="I94" i="180"/>
  <c r="H94" i="180"/>
  <c r="L93" i="180"/>
  <c r="K93" i="180"/>
  <c r="J93" i="180"/>
  <c r="I93" i="180"/>
  <c r="H93" i="180"/>
  <c r="L92" i="180"/>
  <c r="K92" i="180"/>
  <c r="J92" i="180"/>
  <c r="I92" i="180"/>
  <c r="H92" i="180"/>
  <c r="L91" i="180"/>
  <c r="K91" i="180"/>
  <c r="J91" i="180"/>
  <c r="I91" i="180"/>
  <c r="H91" i="180"/>
  <c r="L90" i="180"/>
  <c r="L114" i="180" s="1"/>
  <c r="K90" i="180"/>
  <c r="J90" i="180"/>
  <c r="I90" i="180"/>
  <c r="H90" i="180"/>
  <c r="L89" i="180"/>
  <c r="K89" i="180"/>
  <c r="J89" i="180"/>
  <c r="I89" i="180"/>
  <c r="H89" i="180"/>
  <c r="L88" i="180"/>
  <c r="K88" i="180"/>
  <c r="J88" i="180"/>
  <c r="I88" i="180"/>
  <c r="H88" i="180"/>
  <c r="L87" i="180"/>
  <c r="K87" i="180"/>
  <c r="J87" i="180"/>
  <c r="I87" i="180"/>
  <c r="H87" i="180"/>
  <c r="L86" i="180"/>
  <c r="K86" i="180"/>
  <c r="J86" i="180"/>
  <c r="I86" i="180"/>
  <c r="H86" i="180"/>
  <c r="L85" i="180"/>
  <c r="K85" i="180"/>
  <c r="J85" i="180"/>
  <c r="I85" i="180"/>
  <c r="H85" i="180"/>
  <c r="L84" i="180"/>
  <c r="K84" i="180"/>
  <c r="K114" i="180" s="1"/>
  <c r="J84" i="180"/>
  <c r="J114" i="180" s="1"/>
  <c r="I84" i="180"/>
  <c r="I114" i="180" s="1"/>
  <c r="H84" i="180"/>
  <c r="L83" i="180"/>
  <c r="K83" i="180"/>
  <c r="J83" i="180"/>
  <c r="I83" i="180"/>
  <c r="H83" i="180"/>
  <c r="H114" i="180" s="1"/>
  <c r="G78" i="180"/>
  <c r="F78" i="180"/>
  <c r="L77" i="180"/>
  <c r="K77" i="180"/>
  <c r="J77" i="180"/>
  <c r="I77" i="180"/>
  <c r="H77" i="180"/>
  <c r="L76" i="180"/>
  <c r="K76" i="180"/>
  <c r="J76" i="180"/>
  <c r="I76" i="180"/>
  <c r="H76" i="180"/>
  <c r="L75" i="180"/>
  <c r="K75" i="180"/>
  <c r="J75" i="180"/>
  <c r="I75" i="180"/>
  <c r="H75" i="180"/>
  <c r="L74" i="180"/>
  <c r="K74" i="180"/>
  <c r="J74" i="180"/>
  <c r="I74" i="180"/>
  <c r="H74" i="180"/>
  <c r="L73" i="180"/>
  <c r="K73" i="180"/>
  <c r="J73" i="180"/>
  <c r="I73" i="180"/>
  <c r="H73" i="180"/>
  <c r="L72" i="180"/>
  <c r="K72" i="180"/>
  <c r="J72" i="180"/>
  <c r="I72" i="180"/>
  <c r="H72" i="180"/>
  <c r="L71" i="180"/>
  <c r="K71" i="180"/>
  <c r="J71" i="180"/>
  <c r="I71" i="180"/>
  <c r="H71" i="180"/>
  <c r="L70" i="180"/>
  <c r="K70" i="180"/>
  <c r="J70" i="180"/>
  <c r="I70" i="180"/>
  <c r="H70" i="180"/>
  <c r="L69" i="180"/>
  <c r="K69" i="180"/>
  <c r="J69" i="180"/>
  <c r="I69" i="180"/>
  <c r="H69" i="180"/>
  <c r="L68" i="180"/>
  <c r="K68" i="180"/>
  <c r="J68" i="180"/>
  <c r="I68" i="180"/>
  <c r="H68" i="180"/>
  <c r="L67" i="180"/>
  <c r="K67" i="180"/>
  <c r="J67" i="180"/>
  <c r="I67" i="180"/>
  <c r="I78" i="180" s="1"/>
  <c r="H67" i="180"/>
  <c r="L66" i="180"/>
  <c r="K66" i="180"/>
  <c r="J66" i="180"/>
  <c r="I66" i="180"/>
  <c r="H66" i="180"/>
  <c r="L65" i="180"/>
  <c r="K65" i="180"/>
  <c r="J65" i="180"/>
  <c r="I65" i="180"/>
  <c r="H65" i="180"/>
  <c r="L64" i="180"/>
  <c r="K64" i="180"/>
  <c r="J64" i="180"/>
  <c r="I64" i="180"/>
  <c r="H64" i="180"/>
  <c r="L63" i="180"/>
  <c r="K63" i="180"/>
  <c r="J63" i="180"/>
  <c r="I63" i="180"/>
  <c r="H63" i="180"/>
  <c r="L62" i="180"/>
  <c r="K62" i="180"/>
  <c r="J62" i="180"/>
  <c r="I62" i="180"/>
  <c r="H62" i="180"/>
  <c r="L61" i="180"/>
  <c r="K61" i="180"/>
  <c r="J61" i="180"/>
  <c r="I61" i="180"/>
  <c r="H61" i="180"/>
  <c r="L60" i="180"/>
  <c r="K60" i="180"/>
  <c r="J60" i="180"/>
  <c r="I60" i="180"/>
  <c r="H60" i="180"/>
  <c r="L59" i="180"/>
  <c r="K59" i="180"/>
  <c r="J59" i="180"/>
  <c r="I59" i="180"/>
  <c r="H59" i="180"/>
  <c r="L58" i="180"/>
  <c r="K58" i="180"/>
  <c r="J58" i="180"/>
  <c r="I58" i="180"/>
  <c r="H58" i="180"/>
  <c r="L57" i="180"/>
  <c r="K57" i="180"/>
  <c r="J57" i="180"/>
  <c r="I57" i="180"/>
  <c r="H57" i="180"/>
  <c r="L56" i="180"/>
  <c r="L78" i="180" s="1"/>
  <c r="K56" i="180"/>
  <c r="J56" i="180"/>
  <c r="I56" i="180"/>
  <c r="H56" i="180"/>
  <c r="L55" i="180"/>
  <c r="K55" i="180"/>
  <c r="J55" i="180"/>
  <c r="I55" i="180"/>
  <c r="H55" i="180"/>
  <c r="L54" i="180"/>
  <c r="K54" i="180"/>
  <c r="J54" i="180"/>
  <c r="I54" i="180"/>
  <c r="H54" i="180"/>
  <c r="L53" i="180"/>
  <c r="K53" i="180"/>
  <c r="J53" i="180"/>
  <c r="I53" i="180"/>
  <c r="H53" i="180"/>
  <c r="L52" i="180"/>
  <c r="K52" i="180"/>
  <c r="J52" i="180"/>
  <c r="I52" i="180"/>
  <c r="H52" i="180"/>
  <c r="L51" i="180"/>
  <c r="K51" i="180"/>
  <c r="J51" i="180"/>
  <c r="I51" i="180"/>
  <c r="H51" i="180"/>
  <c r="L50" i="180"/>
  <c r="K50" i="180"/>
  <c r="J50" i="180"/>
  <c r="I50" i="180"/>
  <c r="H50" i="180"/>
  <c r="L49" i="180"/>
  <c r="K49" i="180"/>
  <c r="J49" i="180"/>
  <c r="I49" i="180"/>
  <c r="H49" i="180"/>
  <c r="L48" i="180"/>
  <c r="K48" i="180"/>
  <c r="J48" i="180"/>
  <c r="I48" i="180"/>
  <c r="H48" i="180"/>
  <c r="L47" i="180"/>
  <c r="K47" i="180"/>
  <c r="K78" i="180" s="1"/>
  <c r="J47" i="180"/>
  <c r="J78" i="180" s="1"/>
  <c r="I47" i="180"/>
  <c r="H47" i="180"/>
  <c r="G42" i="180"/>
  <c r="F42" i="180"/>
  <c r="L41" i="180"/>
  <c r="K41" i="180"/>
  <c r="J41" i="180"/>
  <c r="I41" i="180"/>
  <c r="H41" i="180"/>
  <c r="L40" i="180"/>
  <c r="K40" i="180"/>
  <c r="J40" i="180"/>
  <c r="I40" i="180"/>
  <c r="H40" i="180"/>
  <c r="L39" i="180"/>
  <c r="K39" i="180"/>
  <c r="J39" i="180"/>
  <c r="I39" i="180"/>
  <c r="H39" i="180"/>
  <c r="L38" i="180"/>
  <c r="K38" i="180"/>
  <c r="J38" i="180"/>
  <c r="I38" i="180"/>
  <c r="H38" i="180"/>
  <c r="L37" i="180"/>
  <c r="K37" i="180"/>
  <c r="J37" i="180"/>
  <c r="I37" i="180"/>
  <c r="H37" i="180"/>
  <c r="L36" i="180"/>
  <c r="K36" i="180"/>
  <c r="J36" i="180"/>
  <c r="I36" i="180"/>
  <c r="H36" i="180"/>
  <c r="L35" i="180"/>
  <c r="K35" i="180"/>
  <c r="J35" i="180"/>
  <c r="I35" i="180"/>
  <c r="H35" i="180"/>
  <c r="L34" i="180"/>
  <c r="K34" i="180"/>
  <c r="J34" i="180"/>
  <c r="I34" i="180"/>
  <c r="H34" i="180"/>
  <c r="L33" i="180"/>
  <c r="K33" i="180"/>
  <c r="J33" i="180"/>
  <c r="I33" i="180"/>
  <c r="H33" i="180"/>
  <c r="L32" i="180"/>
  <c r="K32" i="180"/>
  <c r="J32" i="180"/>
  <c r="I32" i="180"/>
  <c r="H32" i="180"/>
  <c r="L31" i="180"/>
  <c r="K31" i="180"/>
  <c r="J31" i="180"/>
  <c r="I31" i="180"/>
  <c r="H31" i="180"/>
  <c r="L30" i="180"/>
  <c r="K30" i="180"/>
  <c r="J30" i="180"/>
  <c r="I30" i="180"/>
  <c r="H30" i="180"/>
  <c r="L29" i="180"/>
  <c r="K29" i="180"/>
  <c r="J29" i="180"/>
  <c r="I29" i="180"/>
  <c r="H29" i="180"/>
  <c r="L28" i="180"/>
  <c r="K28" i="180"/>
  <c r="J28" i="180"/>
  <c r="I28" i="180"/>
  <c r="H28" i="180"/>
  <c r="L27" i="180"/>
  <c r="K27" i="180"/>
  <c r="J27" i="180"/>
  <c r="I27" i="180"/>
  <c r="H27" i="180"/>
  <c r="L26" i="180"/>
  <c r="K26" i="180"/>
  <c r="J26" i="180"/>
  <c r="I26" i="180"/>
  <c r="H26" i="180"/>
  <c r="L25" i="180"/>
  <c r="K25" i="180"/>
  <c r="J25" i="180"/>
  <c r="I25" i="180"/>
  <c r="H25" i="180"/>
  <c r="L24" i="180"/>
  <c r="K24" i="180"/>
  <c r="J24" i="180"/>
  <c r="I24" i="180"/>
  <c r="H24" i="180"/>
  <c r="L23" i="180"/>
  <c r="K23" i="180"/>
  <c r="J23" i="180"/>
  <c r="I23" i="180"/>
  <c r="H23" i="180"/>
  <c r="L22" i="180"/>
  <c r="K22" i="180"/>
  <c r="J22" i="180"/>
  <c r="I22" i="180"/>
  <c r="H22" i="180"/>
  <c r="L21" i="180"/>
  <c r="K21" i="180"/>
  <c r="J21" i="180"/>
  <c r="I21" i="180"/>
  <c r="H21" i="180"/>
  <c r="L20" i="180"/>
  <c r="K20" i="180"/>
  <c r="J20" i="180"/>
  <c r="I20" i="180"/>
  <c r="H20" i="180"/>
  <c r="L19" i="180"/>
  <c r="K19" i="180"/>
  <c r="J19" i="180"/>
  <c r="I19" i="180"/>
  <c r="H19" i="180"/>
  <c r="L18" i="180"/>
  <c r="K18" i="180"/>
  <c r="J18" i="180"/>
  <c r="I18" i="180"/>
  <c r="H18" i="180"/>
  <c r="L17" i="180"/>
  <c r="K17" i="180"/>
  <c r="J17" i="180"/>
  <c r="I17" i="180"/>
  <c r="H17" i="180"/>
  <c r="L16" i="180"/>
  <c r="K16" i="180"/>
  <c r="J16" i="180"/>
  <c r="I16" i="180"/>
  <c r="H16" i="180"/>
  <c r="L15" i="180"/>
  <c r="K15" i="180"/>
  <c r="J15" i="180"/>
  <c r="I15" i="180"/>
  <c r="H15" i="180"/>
  <c r="L14" i="180"/>
  <c r="K14" i="180"/>
  <c r="J14" i="180"/>
  <c r="I14" i="180"/>
  <c r="H14" i="180"/>
  <c r="L13" i="180"/>
  <c r="K13" i="180"/>
  <c r="J13" i="180"/>
  <c r="I13" i="180"/>
  <c r="H13" i="180"/>
  <c r="L12" i="180"/>
  <c r="K12" i="180"/>
  <c r="J12" i="180"/>
  <c r="I12" i="180"/>
  <c r="H12" i="180"/>
  <c r="L11" i="180"/>
  <c r="L42" i="180" s="1"/>
  <c r="K11" i="180"/>
  <c r="K42" i="180" s="1"/>
  <c r="J11" i="180"/>
  <c r="J42" i="180" s="1"/>
  <c r="I11" i="180"/>
  <c r="I42" i="180" s="1"/>
  <c r="H11" i="180"/>
  <c r="H42" i="180" s="1"/>
  <c r="B4" i="180"/>
  <c r="U2" i="180" a="1"/>
  <c r="U2" i="180" s="1"/>
  <c r="R2" i="180"/>
  <c r="U1" i="180" a="1"/>
  <c r="U1" i="180" s="1"/>
  <c r="G294" i="179"/>
  <c r="F294" i="179"/>
  <c r="L293" i="179"/>
  <c r="K293" i="179"/>
  <c r="J293" i="179"/>
  <c r="I293" i="179"/>
  <c r="H293" i="179"/>
  <c r="L292" i="179"/>
  <c r="K292" i="179"/>
  <c r="J292" i="179"/>
  <c r="I292" i="179"/>
  <c r="H292" i="179"/>
  <c r="L291" i="179"/>
  <c r="K291" i="179"/>
  <c r="J291" i="179"/>
  <c r="I291" i="179"/>
  <c r="H291" i="179"/>
  <c r="L290" i="179"/>
  <c r="K290" i="179"/>
  <c r="J290" i="179"/>
  <c r="I290" i="179"/>
  <c r="H290" i="179"/>
  <c r="L289" i="179"/>
  <c r="K289" i="179"/>
  <c r="J289" i="179"/>
  <c r="I289" i="179"/>
  <c r="H289" i="179"/>
  <c r="L288" i="179"/>
  <c r="K288" i="179"/>
  <c r="J288" i="179"/>
  <c r="I288" i="179"/>
  <c r="H288" i="179"/>
  <c r="L287" i="179"/>
  <c r="K287" i="179"/>
  <c r="J287" i="179"/>
  <c r="I287" i="179"/>
  <c r="H287" i="179"/>
  <c r="L286" i="179"/>
  <c r="K286" i="179"/>
  <c r="J286" i="179"/>
  <c r="I286" i="179"/>
  <c r="H286" i="179"/>
  <c r="L285" i="179"/>
  <c r="K285" i="179"/>
  <c r="J285" i="179"/>
  <c r="I285" i="179"/>
  <c r="H285" i="179"/>
  <c r="L284" i="179"/>
  <c r="K284" i="179"/>
  <c r="J284" i="179"/>
  <c r="I284" i="179"/>
  <c r="H284" i="179"/>
  <c r="L283" i="179"/>
  <c r="K283" i="179"/>
  <c r="J283" i="179"/>
  <c r="I283" i="179"/>
  <c r="H283" i="179"/>
  <c r="L282" i="179"/>
  <c r="K282" i="179"/>
  <c r="J282" i="179"/>
  <c r="I282" i="179"/>
  <c r="H282" i="179"/>
  <c r="L281" i="179"/>
  <c r="K281" i="179"/>
  <c r="J281" i="179"/>
  <c r="I281" i="179"/>
  <c r="H281" i="179"/>
  <c r="L280" i="179"/>
  <c r="K280" i="179"/>
  <c r="J280" i="179"/>
  <c r="I280" i="179"/>
  <c r="H280" i="179"/>
  <c r="L279" i="179"/>
  <c r="K279" i="179"/>
  <c r="J279" i="179"/>
  <c r="I279" i="179"/>
  <c r="H279" i="179"/>
  <c r="L278" i="179"/>
  <c r="K278" i="179"/>
  <c r="J278" i="179"/>
  <c r="I278" i="179"/>
  <c r="H278" i="179"/>
  <c r="L277" i="179"/>
  <c r="K277" i="179"/>
  <c r="J277" i="179"/>
  <c r="I277" i="179"/>
  <c r="H277" i="179"/>
  <c r="L276" i="179"/>
  <c r="K276" i="179"/>
  <c r="J276" i="179"/>
  <c r="I276" i="179"/>
  <c r="H276" i="179"/>
  <c r="L275" i="179"/>
  <c r="K275" i="179"/>
  <c r="J275" i="179"/>
  <c r="I275" i="179"/>
  <c r="H275" i="179"/>
  <c r="L274" i="179"/>
  <c r="K274" i="179"/>
  <c r="J274" i="179"/>
  <c r="J294" i="179" s="1"/>
  <c r="I274" i="179"/>
  <c r="H274" i="179"/>
  <c r="L273" i="179"/>
  <c r="K273" i="179"/>
  <c r="J273" i="179"/>
  <c r="I273" i="179"/>
  <c r="H273" i="179"/>
  <c r="L272" i="179"/>
  <c r="K272" i="179"/>
  <c r="J272" i="179"/>
  <c r="I272" i="179"/>
  <c r="H272" i="179"/>
  <c r="H294" i="179" s="1"/>
  <c r="L271" i="179"/>
  <c r="K271" i="179"/>
  <c r="J271" i="179"/>
  <c r="I271" i="179"/>
  <c r="H271" i="179"/>
  <c r="L270" i="179"/>
  <c r="K270" i="179"/>
  <c r="J270" i="179"/>
  <c r="I270" i="179"/>
  <c r="H270" i="179"/>
  <c r="L269" i="179"/>
  <c r="K269" i="179"/>
  <c r="J269" i="179"/>
  <c r="I269" i="179"/>
  <c r="H269" i="179"/>
  <c r="L268" i="179"/>
  <c r="K268" i="179"/>
  <c r="J268" i="179"/>
  <c r="I268" i="179"/>
  <c r="H268" i="179"/>
  <c r="L267" i="179"/>
  <c r="K267" i="179"/>
  <c r="J267" i="179"/>
  <c r="I267" i="179"/>
  <c r="H267" i="179"/>
  <c r="L266" i="179"/>
  <c r="K266" i="179"/>
  <c r="J266" i="179"/>
  <c r="I266" i="179"/>
  <c r="H266" i="179"/>
  <c r="L265" i="179"/>
  <c r="K265" i="179"/>
  <c r="J265" i="179"/>
  <c r="I265" i="179"/>
  <c r="H265" i="179"/>
  <c r="L264" i="179"/>
  <c r="K264" i="179"/>
  <c r="J264" i="179"/>
  <c r="I264" i="179"/>
  <c r="H264" i="179"/>
  <c r="L263" i="179"/>
  <c r="K263" i="179"/>
  <c r="J263" i="179"/>
  <c r="I263" i="179"/>
  <c r="H263" i="179"/>
  <c r="J258" i="179"/>
  <c r="G258" i="179"/>
  <c r="F258" i="179"/>
  <c r="L257" i="179"/>
  <c r="K257" i="179"/>
  <c r="J257" i="179"/>
  <c r="I257" i="179"/>
  <c r="H257" i="179"/>
  <c r="L256" i="179"/>
  <c r="K256" i="179"/>
  <c r="J256" i="179"/>
  <c r="I256" i="179"/>
  <c r="H256" i="179"/>
  <c r="L255" i="179"/>
  <c r="K255" i="179"/>
  <c r="J255" i="179"/>
  <c r="I255" i="179"/>
  <c r="H255" i="179"/>
  <c r="L254" i="179"/>
  <c r="K254" i="179"/>
  <c r="J254" i="179"/>
  <c r="I254" i="179"/>
  <c r="H254" i="179"/>
  <c r="L253" i="179"/>
  <c r="K253" i="179"/>
  <c r="J253" i="179"/>
  <c r="I253" i="179"/>
  <c r="H253" i="179"/>
  <c r="L252" i="179"/>
  <c r="K252" i="179"/>
  <c r="J252" i="179"/>
  <c r="I252" i="179"/>
  <c r="H252" i="179"/>
  <c r="L251" i="179"/>
  <c r="K251" i="179"/>
  <c r="J251" i="179"/>
  <c r="I251" i="179"/>
  <c r="H251" i="179"/>
  <c r="L250" i="179"/>
  <c r="K250" i="179"/>
  <c r="J250" i="179"/>
  <c r="I250" i="179"/>
  <c r="H250" i="179"/>
  <c r="L249" i="179"/>
  <c r="K249" i="179"/>
  <c r="J249" i="179"/>
  <c r="I249" i="179"/>
  <c r="H249" i="179"/>
  <c r="L248" i="179"/>
  <c r="K248" i="179"/>
  <c r="J248" i="179"/>
  <c r="I248" i="179"/>
  <c r="H248" i="179"/>
  <c r="L247" i="179"/>
  <c r="K247" i="179"/>
  <c r="J247" i="179"/>
  <c r="I247" i="179"/>
  <c r="H247" i="179"/>
  <c r="L246" i="179"/>
  <c r="K246" i="179"/>
  <c r="J246" i="179"/>
  <c r="I246" i="179"/>
  <c r="H246" i="179"/>
  <c r="L245" i="179"/>
  <c r="K245" i="179"/>
  <c r="J245" i="179"/>
  <c r="I245" i="179"/>
  <c r="H245" i="179"/>
  <c r="L244" i="179"/>
  <c r="K244" i="179"/>
  <c r="J244" i="179"/>
  <c r="I244" i="179"/>
  <c r="H244" i="179"/>
  <c r="L243" i="179"/>
  <c r="K243" i="179"/>
  <c r="J243" i="179"/>
  <c r="I243" i="179"/>
  <c r="H243" i="179"/>
  <c r="L242" i="179"/>
  <c r="K242" i="179"/>
  <c r="J242" i="179"/>
  <c r="I242" i="179"/>
  <c r="H242" i="179"/>
  <c r="L241" i="179"/>
  <c r="K241" i="179"/>
  <c r="J241" i="179"/>
  <c r="I241" i="179"/>
  <c r="H241" i="179"/>
  <c r="L240" i="179"/>
  <c r="K240" i="179"/>
  <c r="J240" i="179"/>
  <c r="I240" i="179"/>
  <c r="H240" i="179"/>
  <c r="L239" i="179"/>
  <c r="K239" i="179"/>
  <c r="J239" i="179"/>
  <c r="I239" i="179"/>
  <c r="H239" i="179"/>
  <c r="L238" i="179"/>
  <c r="K238" i="179"/>
  <c r="J238" i="179"/>
  <c r="I238" i="179"/>
  <c r="H238" i="179"/>
  <c r="L237" i="179"/>
  <c r="K237" i="179"/>
  <c r="J237" i="179"/>
  <c r="I237" i="179"/>
  <c r="H237" i="179"/>
  <c r="L236" i="179"/>
  <c r="K236" i="179"/>
  <c r="J236" i="179"/>
  <c r="I236" i="179"/>
  <c r="H236" i="179"/>
  <c r="L235" i="179"/>
  <c r="K235" i="179"/>
  <c r="J235" i="179"/>
  <c r="I235" i="179"/>
  <c r="H235" i="179"/>
  <c r="L234" i="179"/>
  <c r="K234" i="179"/>
  <c r="J234" i="179"/>
  <c r="I234" i="179"/>
  <c r="H234" i="179"/>
  <c r="L233" i="179"/>
  <c r="K233" i="179"/>
  <c r="J233" i="179"/>
  <c r="I233" i="179"/>
  <c r="H233" i="179"/>
  <c r="L232" i="179"/>
  <c r="K232" i="179"/>
  <c r="J232" i="179"/>
  <c r="I232" i="179"/>
  <c r="H232" i="179"/>
  <c r="L231" i="179"/>
  <c r="K231" i="179"/>
  <c r="J231" i="179"/>
  <c r="I231" i="179"/>
  <c r="H231" i="179"/>
  <c r="L230" i="179"/>
  <c r="K230" i="179"/>
  <c r="J230" i="179"/>
  <c r="I230" i="179"/>
  <c r="H230" i="179"/>
  <c r="L229" i="179"/>
  <c r="K229" i="179"/>
  <c r="J229" i="179"/>
  <c r="I229" i="179"/>
  <c r="H229" i="179"/>
  <c r="L228" i="179"/>
  <c r="L258" i="179" s="1"/>
  <c r="K228" i="179"/>
  <c r="K258" i="179" s="1"/>
  <c r="J228" i="179"/>
  <c r="I228" i="179"/>
  <c r="I258" i="179" s="1"/>
  <c r="H228" i="179"/>
  <c r="H258" i="179" s="1"/>
  <c r="L227" i="179"/>
  <c r="K227" i="179"/>
  <c r="J227" i="179"/>
  <c r="I227" i="179"/>
  <c r="H227" i="179"/>
  <c r="G222" i="179"/>
  <c r="F222" i="179"/>
  <c r="L221" i="179"/>
  <c r="K221" i="179"/>
  <c r="J221" i="179"/>
  <c r="I221" i="179"/>
  <c r="H221" i="179"/>
  <c r="L220" i="179"/>
  <c r="K220" i="179"/>
  <c r="J220" i="179"/>
  <c r="I220" i="179"/>
  <c r="H220" i="179"/>
  <c r="L219" i="179"/>
  <c r="K219" i="179"/>
  <c r="J219" i="179"/>
  <c r="I219" i="179"/>
  <c r="H219" i="179"/>
  <c r="L218" i="179"/>
  <c r="K218" i="179"/>
  <c r="J218" i="179"/>
  <c r="I218" i="179"/>
  <c r="H218" i="179"/>
  <c r="L217" i="179"/>
  <c r="K217" i="179"/>
  <c r="J217" i="179"/>
  <c r="I217" i="179"/>
  <c r="H217" i="179"/>
  <c r="L216" i="179"/>
  <c r="K216" i="179"/>
  <c r="J216" i="179"/>
  <c r="I216" i="179"/>
  <c r="H216" i="179"/>
  <c r="L215" i="179"/>
  <c r="K215" i="179"/>
  <c r="J215" i="179"/>
  <c r="I215" i="179"/>
  <c r="H215" i="179"/>
  <c r="L214" i="179"/>
  <c r="K214" i="179"/>
  <c r="J214" i="179"/>
  <c r="I214" i="179"/>
  <c r="H214" i="179"/>
  <c r="L213" i="179"/>
  <c r="K213" i="179"/>
  <c r="J213" i="179"/>
  <c r="I213" i="179"/>
  <c r="H213" i="179"/>
  <c r="L212" i="179"/>
  <c r="K212" i="179"/>
  <c r="J212" i="179"/>
  <c r="I212" i="179"/>
  <c r="H212" i="179"/>
  <c r="L211" i="179"/>
  <c r="K211" i="179"/>
  <c r="J211" i="179"/>
  <c r="I211" i="179"/>
  <c r="H211" i="179"/>
  <c r="L210" i="179"/>
  <c r="K210" i="179"/>
  <c r="J210" i="179"/>
  <c r="I210" i="179"/>
  <c r="H210" i="179"/>
  <c r="L209" i="179"/>
  <c r="K209" i="179"/>
  <c r="J209" i="179"/>
  <c r="I209" i="179"/>
  <c r="H209" i="179"/>
  <c r="L208" i="179"/>
  <c r="K208" i="179"/>
  <c r="J208" i="179"/>
  <c r="I208" i="179"/>
  <c r="H208" i="179"/>
  <c r="L207" i="179"/>
  <c r="K207" i="179"/>
  <c r="J207" i="179"/>
  <c r="I207" i="179"/>
  <c r="H207" i="179"/>
  <c r="L206" i="179"/>
  <c r="K206" i="179"/>
  <c r="J206" i="179"/>
  <c r="I206" i="179"/>
  <c r="H206" i="179"/>
  <c r="L205" i="179"/>
  <c r="K205" i="179"/>
  <c r="J205" i="179"/>
  <c r="I205" i="179"/>
  <c r="H205" i="179"/>
  <c r="L204" i="179"/>
  <c r="K204" i="179"/>
  <c r="J204" i="179"/>
  <c r="I204" i="179"/>
  <c r="H204" i="179"/>
  <c r="L203" i="179"/>
  <c r="K203" i="179"/>
  <c r="J203" i="179"/>
  <c r="I203" i="179"/>
  <c r="H203" i="179"/>
  <c r="L202" i="179"/>
  <c r="K202" i="179"/>
  <c r="J202" i="179"/>
  <c r="I202" i="179"/>
  <c r="H202" i="179"/>
  <c r="L201" i="179"/>
  <c r="K201" i="179"/>
  <c r="J201" i="179"/>
  <c r="I201" i="179"/>
  <c r="H201" i="179"/>
  <c r="L200" i="179"/>
  <c r="K200" i="179"/>
  <c r="J200" i="179"/>
  <c r="I200" i="179"/>
  <c r="H200" i="179"/>
  <c r="L199" i="179"/>
  <c r="K199" i="179"/>
  <c r="J199" i="179"/>
  <c r="I199" i="179"/>
  <c r="H199" i="179"/>
  <c r="L198" i="179"/>
  <c r="L222" i="179" s="1"/>
  <c r="K198" i="179"/>
  <c r="J198" i="179"/>
  <c r="I198" i="179"/>
  <c r="H198" i="179"/>
  <c r="L197" i="179"/>
  <c r="K197" i="179"/>
  <c r="J197" i="179"/>
  <c r="I197" i="179"/>
  <c r="H197" i="179"/>
  <c r="L196" i="179"/>
  <c r="K196" i="179"/>
  <c r="J196" i="179"/>
  <c r="I196" i="179"/>
  <c r="H196" i="179"/>
  <c r="L195" i="179"/>
  <c r="K195" i="179"/>
  <c r="J195" i="179"/>
  <c r="I195" i="179"/>
  <c r="H195" i="179"/>
  <c r="L194" i="179"/>
  <c r="K194" i="179"/>
  <c r="J194" i="179"/>
  <c r="I194" i="179"/>
  <c r="H194" i="179"/>
  <c r="L193" i="179"/>
  <c r="K193" i="179"/>
  <c r="J193" i="179"/>
  <c r="I193" i="179"/>
  <c r="H193" i="179"/>
  <c r="L192" i="179"/>
  <c r="K192" i="179"/>
  <c r="J192" i="179"/>
  <c r="I192" i="179"/>
  <c r="H192" i="179"/>
  <c r="L191" i="179"/>
  <c r="K191" i="179"/>
  <c r="J191" i="179"/>
  <c r="J222" i="179" s="1"/>
  <c r="I191" i="179"/>
  <c r="I222" i="179" s="1"/>
  <c r="H191" i="179"/>
  <c r="H222" i="179" s="1"/>
  <c r="G186" i="179"/>
  <c r="F186" i="179"/>
  <c r="L185" i="179"/>
  <c r="K185" i="179"/>
  <c r="J185" i="179"/>
  <c r="I185" i="179"/>
  <c r="H185" i="179"/>
  <c r="L184" i="179"/>
  <c r="K184" i="179"/>
  <c r="J184" i="179"/>
  <c r="I184" i="179"/>
  <c r="H184" i="179"/>
  <c r="L183" i="179"/>
  <c r="K183" i="179"/>
  <c r="J183" i="179"/>
  <c r="I183" i="179"/>
  <c r="H183" i="179"/>
  <c r="L182" i="179"/>
  <c r="K182" i="179"/>
  <c r="J182" i="179"/>
  <c r="I182" i="179"/>
  <c r="H182" i="179"/>
  <c r="L181" i="179"/>
  <c r="K181" i="179"/>
  <c r="J181" i="179"/>
  <c r="I181" i="179"/>
  <c r="H181" i="179"/>
  <c r="L180" i="179"/>
  <c r="K180" i="179"/>
  <c r="J180" i="179"/>
  <c r="I180" i="179"/>
  <c r="H180" i="179"/>
  <c r="L179" i="179"/>
  <c r="K179" i="179"/>
  <c r="J179" i="179"/>
  <c r="I179" i="179"/>
  <c r="H179" i="179"/>
  <c r="L178" i="179"/>
  <c r="K178" i="179"/>
  <c r="J178" i="179"/>
  <c r="I178" i="179"/>
  <c r="H178" i="179"/>
  <c r="L177" i="179"/>
  <c r="K177" i="179"/>
  <c r="J177" i="179"/>
  <c r="I177" i="179"/>
  <c r="H177" i="179"/>
  <c r="L176" i="179"/>
  <c r="K176" i="179"/>
  <c r="J176" i="179"/>
  <c r="I176" i="179"/>
  <c r="H176" i="179"/>
  <c r="L175" i="179"/>
  <c r="K175" i="179"/>
  <c r="J175" i="179"/>
  <c r="I175" i="179"/>
  <c r="H175" i="179"/>
  <c r="L174" i="179"/>
  <c r="K174" i="179"/>
  <c r="J174" i="179"/>
  <c r="I174" i="179"/>
  <c r="H174" i="179"/>
  <c r="L173" i="179"/>
  <c r="K173" i="179"/>
  <c r="J173" i="179"/>
  <c r="I173" i="179"/>
  <c r="H173" i="179"/>
  <c r="L172" i="179"/>
  <c r="K172" i="179"/>
  <c r="J172" i="179"/>
  <c r="I172" i="179"/>
  <c r="H172" i="179"/>
  <c r="L171" i="179"/>
  <c r="K171" i="179"/>
  <c r="J171" i="179"/>
  <c r="I171" i="179"/>
  <c r="H171" i="179"/>
  <c r="L170" i="179"/>
  <c r="K170" i="179"/>
  <c r="J170" i="179"/>
  <c r="I170" i="179"/>
  <c r="H170" i="179"/>
  <c r="L169" i="179"/>
  <c r="K169" i="179"/>
  <c r="J169" i="179"/>
  <c r="I169" i="179"/>
  <c r="H169" i="179"/>
  <c r="L168" i="179"/>
  <c r="K168" i="179"/>
  <c r="J168" i="179"/>
  <c r="I168" i="179"/>
  <c r="H168" i="179"/>
  <c r="L167" i="179"/>
  <c r="K167" i="179"/>
  <c r="J167" i="179"/>
  <c r="I167" i="179"/>
  <c r="H167" i="179"/>
  <c r="L166" i="179"/>
  <c r="K166" i="179"/>
  <c r="J166" i="179"/>
  <c r="I166" i="179"/>
  <c r="H166" i="179"/>
  <c r="L165" i="179"/>
  <c r="K165" i="179"/>
  <c r="J165" i="179"/>
  <c r="I165" i="179"/>
  <c r="H165" i="179"/>
  <c r="L164" i="179"/>
  <c r="K164" i="179"/>
  <c r="J164" i="179"/>
  <c r="I164" i="179"/>
  <c r="H164" i="179"/>
  <c r="L163" i="179"/>
  <c r="K163" i="179"/>
  <c r="J163" i="179"/>
  <c r="I163" i="179"/>
  <c r="H163" i="179"/>
  <c r="L162" i="179"/>
  <c r="K162" i="179"/>
  <c r="J162" i="179"/>
  <c r="I162" i="179"/>
  <c r="H162" i="179"/>
  <c r="L161" i="179"/>
  <c r="K161" i="179"/>
  <c r="J161" i="179"/>
  <c r="I161" i="179"/>
  <c r="H161" i="179"/>
  <c r="L160" i="179"/>
  <c r="K160" i="179"/>
  <c r="J160" i="179"/>
  <c r="I160" i="179"/>
  <c r="H160" i="179"/>
  <c r="L159" i="179"/>
  <c r="K159" i="179"/>
  <c r="J159" i="179"/>
  <c r="I159" i="179"/>
  <c r="H159" i="179"/>
  <c r="L158" i="179"/>
  <c r="K158" i="179"/>
  <c r="J158" i="179"/>
  <c r="I158" i="179"/>
  <c r="H158" i="179"/>
  <c r="L157" i="179"/>
  <c r="K157" i="179"/>
  <c r="J157" i="179"/>
  <c r="I157" i="179"/>
  <c r="H157" i="179"/>
  <c r="L156" i="179"/>
  <c r="L186" i="179" s="1"/>
  <c r="K156" i="179"/>
  <c r="J156" i="179"/>
  <c r="I156" i="179"/>
  <c r="H156" i="179"/>
  <c r="L155" i="179"/>
  <c r="K155" i="179"/>
  <c r="K186" i="179" s="1"/>
  <c r="J155" i="179"/>
  <c r="I155" i="179"/>
  <c r="H155" i="179"/>
  <c r="G150" i="179"/>
  <c r="F150" i="179"/>
  <c r="L149" i="179"/>
  <c r="K149" i="179"/>
  <c r="J149" i="179"/>
  <c r="I149" i="179"/>
  <c r="H149" i="179"/>
  <c r="L148" i="179"/>
  <c r="K148" i="179"/>
  <c r="J148" i="179"/>
  <c r="I148" i="179"/>
  <c r="H148" i="179"/>
  <c r="L147" i="179"/>
  <c r="K147" i="179"/>
  <c r="J147" i="179"/>
  <c r="I147" i="179"/>
  <c r="H147" i="179"/>
  <c r="L146" i="179"/>
  <c r="K146" i="179"/>
  <c r="J146" i="179"/>
  <c r="I146" i="179"/>
  <c r="H146" i="179"/>
  <c r="L145" i="179"/>
  <c r="K145" i="179"/>
  <c r="J145" i="179"/>
  <c r="I145" i="179"/>
  <c r="H145" i="179"/>
  <c r="L144" i="179"/>
  <c r="K144" i="179"/>
  <c r="J144" i="179"/>
  <c r="I144" i="179"/>
  <c r="H144" i="179"/>
  <c r="L143" i="179"/>
  <c r="K143" i="179"/>
  <c r="J143" i="179"/>
  <c r="I143" i="179"/>
  <c r="H143" i="179"/>
  <c r="L142" i="179"/>
  <c r="K142" i="179"/>
  <c r="J142" i="179"/>
  <c r="I142" i="179"/>
  <c r="H142" i="179"/>
  <c r="L141" i="179"/>
  <c r="K141" i="179"/>
  <c r="J141" i="179"/>
  <c r="I141" i="179"/>
  <c r="H141" i="179"/>
  <c r="L140" i="179"/>
  <c r="K140" i="179"/>
  <c r="J140" i="179"/>
  <c r="I140" i="179"/>
  <c r="H140" i="179"/>
  <c r="L139" i="179"/>
  <c r="K139" i="179"/>
  <c r="J139" i="179"/>
  <c r="I139" i="179"/>
  <c r="H139" i="179"/>
  <c r="L138" i="179"/>
  <c r="K138" i="179"/>
  <c r="J138" i="179"/>
  <c r="I138" i="179"/>
  <c r="H138" i="179"/>
  <c r="L137" i="179"/>
  <c r="K137" i="179"/>
  <c r="J137" i="179"/>
  <c r="I137" i="179"/>
  <c r="H137" i="179"/>
  <c r="L136" i="179"/>
  <c r="K136" i="179"/>
  <c r="J136" i="179"/>
  <c r="I136" i="179"/>
  <c r="H136" i="179"/>
  <c r="L135" i="179"/>
  <c r="K135" i="179"/>
  <c r="J135" i="179"/>
  <c r="I135" i="179"/>
  <c r="H135" i="179"/>
  <c r="L134" i="179"/>
  <c r="K134" i="179"/>
  <c r="J134" i="179"/>
  <c r="I134" i="179"/>
  <c r="H134" i="179"/>
  <c r="L133" i="179"/>
  <c r="K133" i="179"/>
  <c r="J133" i="179"/>
  <c r="I133" i="179"/>
  <c r="H133" i="179"/>
  <c r="L132" i="179"/>
  <c r="K132" i="179"/>
  <c r="J132" i="179"/>
  <c r="I132" i="179"/>
  <c r="H132" i="179"/>
  <c r="L131" i="179"/>
  <c r="K131" i="179"/>
  <c r="J131" i="179"/>
  <c r="I131" i="179"/>
  <c r="H131" i="179"/>
  <c r="L130" i="179"/>
  <c r="K130" i="179"/>
  <c r="J130" i="179"/>
  <c r="I130" i="179"/>
  <c r="H130" i="179"/>
  <c r="L129" i="179"/>
  <c r="K129" i="179"/>
  <c r="J129" i="179"/>
  <c r="I129" i="179"/>
  <c r="H129" i="179"/>
  <c r="L128" i="179"/>
  <c r="K128" i="179"/>
  <c r="J128" i="179"/>
  <c r="I128" i="179"/>
  <c r="H128" i="179"/>
  <c r="L127" i="179"/>
  <c r="K127" i="179"/>
  <c r="J127" i="179"/>
  <c r="I127" i="179"/>
  <c r="H127" i="179"/>
  <c r="L126" i="179"/>
  <c r="K126" i="179"/>
  <c r="J126" i="179"/>
  <c r="I126" i="179"/>
  <c r="H126" i="179"/>
  <c r="L125" i="179"/>
  <c r="K125" i="179"/>
  <c r="J125" i="179"/>
  <c r="I125" i="179"/>
  <c r="H125" i="179"/>
  <c r="L124" i="179"/>
  <c r="K124" i="179"/>
  <c r="J124" i="179"/>
  <c r="I124" i="179"/>
  <c r="H124" i="179"/>
  <c r="L123" i="179"/>
  <c r="K123" i="179"/>
  <c r="J123" i="179"/>
  <c r="I123" i="179"/>
  <c r="H123" i="179"/>
  <c r="L122" i="179"/>
  <c r="K122" i="179"/>
  <c r="J122" i="179"/>
  <c r="I122" i="179"/>
  <c r="H122" i="179"/>
  <c r="L121" i="179"/>
  <c r="K121" i="179"/>
  <c r="J121" i="179"/>
  <c r="I121" i="179"/>
  <c r="H121" i="179"/>
  <c r="L120" i="179"/>
  <c r="K120" i="179"/>
  <c r="J120" i="179"/>
  <c r="I120" i="179"/>
  <c r="H120" i="179"/>
  <c r="L119" i="179"/>
  <c r="L150" i="179" s="1"/>
  <c r="K119" i="179"/>
  <c r="K150" i="179" s="1"/>
  <c r="J119" i="179"/>
  <c r="J150" i="179" s="1"/>
  <c r="I119" i="179"/>
  <c r="I150" i="179" s="1"/>
  <c r="H119" i="179"/>
  <c r="G114" i="179"/>
  <c r="F114" i="179"/>
  <c r="L113" i="179"/>
  <c r="K113" i="179"/>
  <c r="J113" i="179"/>
  <c r="I113" i="179"/>
  <c r="H113" i="179"/>
  <c r="L112" i="179"/>
  <c r="K112" i="179"/>
  <c r="J112" i="179"/>
  <c r="I112" i="179"/>
  <c r="H112" i="179"/>
  <c r="L111" i="179"/>
  <c r="K111" i="179"/>
  <c r="J111" i="179"/>
  <c r="I111" i="179"/>
  <c r="H111" i="179"/>
  <c r="L110" i="179"/>
  <c r="K110" i="179"/>
  <c r="J110" i="179"/>
  <c r="I110" i="179"/>
  <c r="H110" i="179"/>
  <c r="L109" i="179"/>
  <c r="K109" i="179"/>
  <c r="J109" i="179"/>
  <c r="I109" i="179"/>
  <c r="H109" i="179"/>
  <c r="L108" i="179"/>
  <c r="K108" i="179"/>
  <c r="J108" i="179"/>
  <c r="I108" i="179"/>
  <c r="H108" i="179"/>
  <c r="L107" i="179"/>
  <c r="K107" i="179"/>
  <c r="J107" i="179"/>
  <c r="I107" i="179"/>
  <c r="H107" i="179"/>
  <c r="L106" i="179"/>
  <c r="K106" i="179"/>
  <c r="J106" i="179"/>
  <c r="I106" i="179"/>
  <c r="H106" i="179"/>
  <c r="L105" i="179"/>
  <c r="K105" i="179"/>
  <c r="J105" i="179"/>
  <c r="I105" i="179"/>
  <c r="H105" i="179"/>
  <c r="L104" i="179"/>
  <c r="K104" i="179"/>
  <c r="J104" i="179"/>
  <c r="I104" i="179"/>
  <c r="H104" i="179"/>
  <c r="L103" i="179"/>
  <c r="K103" i="179"/>
  <c r="J103" i="179"/>
  <c r="I103" i="179"/>
  <c r="H103" i="179"/>
  <c r="L102" i="179"/>
  <c r="K102" i="179"/>
  <c r="J102" i="179"/>
  <c r="I102" i="179"/>
  <c r="H102" i="179"/>
  <c r="L101" i="179"/>
  <c r="K101" i="179"/>
  <c r="J101" i="179"/>
  <c r="I101" i="179"/>
  <c r="H101" i="179"/>
  <c r="L100" i="179"/>
  <c r="K100" i="179"/>
  <c r="J100" i="179"/>
  <c r="I100" i="179"/>
  <c r="H100" i="179"/>
  <c r="L99" i="179"/>
  <c r="K99" i="179"/>
  <c r="J99" i="179"/>
  <c r="I99" i="179"/>
  <c r="H99" i="179"/>
  <c r="L98" i="179"/>
  <c r="K98" i="179"/>
  <c r="J98" i="179"/>
  <c r="I98" i="179"/>
  <c r="H98" i="179"/>
  <c r="L97" i="179"/>
  <c r="K97" i="179"/>
  <c r="J97" i="179"/>
  <c r="I97" i="179"/>
  <c r="H97" i="179"/>
  <c r="L96" i="179"/>
  <c r="K96" i="179"/>
  <c r="J96" i="179"/>
  <c r="I96" i="179"/>
  <c r="H96" i="179"/>
  <c r="L95" i="179"/>
  <c r="K95" i="179"/>
  <c r="J95" i="179"/>
  <c r="I95" i="179"/>
  <c r="H95" i="179"/>
  <c r="L94" i="179"/>
  <c r="K94" i="179"/>
  <c r="J94" i="179"/>
  <c r="I94" i="179"/>
  <c r="H94" i="179"/>
  <c r="L93" i="179"/>
  <c r="K93" i="179"/>
  <c r="J93" i="179"/>
  <c r="I93" i="179"/>
  <c r="H93" i="179"/>
  <c r="L92" i="179"/>
  <c r="K92" i="179"/>
  <c r="J92" i="179"/>
  <c r="I92" i="179"/>
  <c r="H92" i="179"/>
  <c r="L91" i="179"/>
  <c r="K91" i="179"/>
  <c r="J91" i="179"/>
  <c r="I91" i="179"/>
  <c r="H91" i="179"/>
  <c r="L90" i="179"/>
  <c r="K90" i="179"/>
  <c r="J90" i="179"/>
  <c r="I90" i="179"/>
  <c r="H90" i="179"/>
  <c r="H114" i="179" s="1"/>
  <c r="L89" i="179"/>
  <c r="K89" i="179"/>
  <c r="J89" i="179"/>
  <c r="I89" i="179"/>
  <c r="H89" i="179"/>
  <c r="L88" i="179"/>
  <c r="K88" i="179"/>
  <c r="J88" i="179"/>
  <c r="I88" i="179"/>
  <c r="H88" i="179"/>
  <c r="L87" i="179"/>
  <c r="K87" i="179"/>
  <c r="J87" i="179"/>
  <c r="I87" i="179"/>
  <c r="H87" i="179"/>
  <c r="L86" i="179"/>
  <c r="K86" i="179"/>
  <c r="J86" i="179"/>
  <c r="I86" i="179"/>
  <c r="H86" i="179"/>
  <c r="L85" i="179"/>
  <c r="K85" i="179"/>
  <c r="J85" i="179"/>
  <c r="I85" i="179"/>
  <c r="H85" i="179"/>
  <c r="L84" i="179"/>
  <c r="K84" i="179"/>
  <c r="J84" i="179"/>
  <c r="I84" i="179"/>
  <c r="H84" i="179"/>
  <c r="L83" i="179"/>
  <c r="K83" i="179"/>
  <c r="J83" i="179"/>
  <c r="I83" i="179"/>
  <c r="H83" i="179"/>
  <c r="J78" i="179"/>
  <c r="G78" i="179"/>
  <c r="F78" i="179"/>
  <c r="L77" i="179"/>
  <c r="K77" i="179"/>
  <c r="J77" i="179"/>
  <c r="I77" i="179"/>
  <c r="H77" i="179"/>
  <c r="L76" i="179"/>
  <c r="K76" i="179"/>
  <c r="J76" i="179"/>
  <c r="I76" i="179"/>
  <c r="H76" i="179"/>
  <c r="L75" i="179"/>
  <c r="K75" i="179"/>
  <c r="J75" i="179"/>
  <c r="I75" i="179"/>
  <c r="H75" i="179"/>
  <c r="L74" i="179"/>
  <c r="K74" i="179"/>
  <c r="J74" i="179"/>
  <c r="I74" i="179"/>
  <c r="H74" i="179"/>
  <c r="L73" i="179"/>
  <c r="K73" i="179"/>
  <c r="J73" i="179"/>
  <c r="I73" i="179"/>
  <c r="H73" i="179"/>
  <c r="L72" i="179"/>
  <c r="K72" i="179"/>
  <c r="J72" i="179"/>
  <c r="I72" i="179"/>
  <c r="H72" i="179"/>
  <c r="L71" i="179"/>
  <c r="K71" i="179"/>
  <c r="J71" i="179"/>
  <c r="I71" i="179"/>
  <c r="H71" i="179"/>
  <c r="L70" i="179"/>
  <c r="K70" i="179"/>
  <c r="J70" i="179"/>
  <c r="I70" i="179"/>
  <c r="H70" i="179"/>
  <c r="L69" i="179"/>
  <c r="K69" i="179"/>
  <c r="J69" i="179"/>
  <c r="I69" i="179"/>
  <c r="H69" i="179"/>
  <c r="L68" i="179"/>
  <c r="K68" i="179"/>
  <c r="J68" i="179"/>
  <c r="I68" i="179"/>
  <c r="H68" i="179"/>
  <c r="L67" i="179"/>
  <c r="K67" i="179"/>
  <c r="J67" i="179"/>
  <c r="I67" i="179"/>
  <c r="H67" i="179"/>
  <c r="L66" i="179"/>
  <c r="K66" i="179"/>
  <c r="J66" i="179"/>
  <c r="I66" i="179"/>
  <c r="H66" i="179"/>
  <c r="L65" i="179"/>
  <c r="K65" i="179"/>
  <c r="J65" i="179"/>
  <c r="I65" i="179"/>
  <c r="H65" i="179"/>
  <c r="L64" i="179"/>
  <c r="K64" i="179"/>
  <c r="J64" i="179"/>
  <c r="I64" i="179"/>
  <c r="H64" i="179"/>
  <c r="L63" i="179"/>
  <c r="K63" i="179"/>
  <c r="J63" i="179"/>
  <c r="I63" i="179"/>
  <c r="H63" i="179"/>
  <c r="L62" i="179"/>
  <c r="K62" i="179"/>
  <c r="J62" i="179"/>
  <c r="I62" i="179"/>
  <c r="H62" i="179"/>
  <c r="L61" i="179"/>
  <c r="K61" i="179"/>
  <c r="J61" i="179"/>
  <c r="I61" i="179"/>
  <c r="H61" i="179"/>
  <c r="L60" i="179"/>
  <c r="K60" i="179"/>
  <c r="J60" i="179"/>
  <c r="I60" i="179"/>
  <c r="H60" i="179"/>
  <c r="L59" i="179"/>
  <c r="K59" i="179"/>
  <c r="J59" i="179"/>
  <c r="I59" i="179"/>
  <c r="H59" i="179"/>
  <c r="L58" i="179"/>
  <c r="K58" i="179"/>
  <c r="J58" i="179"/>
  <c r="I58" i="179"/>
  <c r="H58" i="179"/>
  <c r="L57" i="179"/>
  <c r="K57" i="179"/>
  <c r="J57" i="179"/>
  <c r="I57" i="179"/>
  <c r="H57" i="179"/>
  <c r="L56" i="179"/>
  <c r="K56" i="179"/>
  <c r="J56" i="179"/>
  <c r="I56" i="179"/>
  <c r="H56" i="179"/>
  <c r="L55" i="179"/>
  <c r="K55" i="179"/>
  <c r="J55" i="179"/>
  <c r="I55" i="179"/>
  <c r="H55" i="179"/>
  <c r="L54" i="179"/>
  <c r="K54" i="179"/>
  <c r="J54" i="179"/>
  <c r="I54" i="179"/>
  <c r="H54" i="179"/>
  <c r="L53" i="179"/>
  <c r="K53" i="179"/>
  <c r="J53" i="179"/>
  <c r="I53" i="179"/>
  <c r="H53" i="179"/>
  <c r="L52" i="179"/>
  <c r="K52" i="179"/>
  <c r="J52" i="179"/>
  <c r="I52" i="179"/>
  <c r="H52" i="179"/>
  <c r="L51" i="179"/>
  <c r="K51" i="179"/>
  <c r="J51" i="179"/>
  <c r="I51" i="179"/>
  <c r="H51" i="179"/>
  <c r="L50" i="179"/>
  <c r="K50" i="179"/>
  <c r="J50" i="179"/>
  <c r="I50" i="179"/>
  <c r="H50" i="179"/>
  <c r="L49" i="179"/>
  <c r="K49" i="179"/>
  <c r="J49" i="179"/>
  <c r="I49" i="179"/>
  <c r="H49" i="179"/>
  <c r="L48" i="179"/>
  <c r="K48" i="179"/>
  <c r="J48" i="179"/>
  <c r="I48" i="179"/>
  <c r="H48" i="179"/>
  <c r="L47" i="179"/>
  <c r="K47" i="179"/>
  <c r="K78" i="179" s="1"/>
  <c r="J47" i="179"/>
  <c r="I47" i="179"/>
  <c r="H47" i="179"/>
  <c r="H42" i="179"/>
  <c r="G42" i="179"/>
  <c r="F42" i="179"/>
  <c r="L41" i="179"/>
  <c r="K41" i="179"/>
  <c r="J41" i="179"/>
  <c r="I41" i="179"/>
  <c r="H41" i="179"/>
  <c r="L40" i="179"/>
  <c r="K40" i="179"/>
  <c r="J40" i="179"/>
  <c r="I40" i="179"/>
  <c r="H40" i="179"/>
  <c r="L39" i="179"/>
  <c r="K39" i="179"/>
  <c r="J39" i="179"/>
  <c r="I39" i="179"/>
  <c r="H39" i="179"/>
  <c r="L38" i="179"/>
  <c r="K38" i="179"/>
  <c r="J38" i="179"/>
  <c r="I38" i="179"/>
  <c r="H38" i="179"/>
  <c r="L37" i="179"/>
  <c r="K37" i="179"/>
  <c r="J37" i="179"/>
  <c r="I37" i="179"/>
  <c r="H37" i="179"/>
  <c r="L36" i="179"/>
  <c r="K36" i="179"/>
  <c r="J36" i="179"/>
  <c r="I36" i="179"/>
  <c r="H36" i="179"/>
  <c r="L35" i="179"/>
  <c r="K35" i="179"/>
  <c r="J35" i="179"/>
  <c r="I35" i="179"/>
  <c r="H35" i="179"/>
  <c r="L34" i="179"/>
  <c r="K34" i="179"/>
  <c r="J34" i="179"/>
  <c r="I34" i="179"/>
  <c r="H34" i="179"/>
  <c r="L33" i="179"/>
  <c r="K33" i="179"/>
  <c r="J33" i="179"/>
  <c r="I33" i="179"/>
  <c r="H33" i="179"/>
  <c r="L32" i="179"/>
  <c r="K32" i="179"/>
  <c r="J32" i="179"/>
  <c r="I32" i="179"/>
  <c r="H32" i="179"/>
  <c r="L31" i="179"/>
  <c r="K31" i="179"/>
  <c r="J31" i="179"/>
  <c r="I31" i="179"/>
  <c r="H31" i="179"/>
  <c r="L30" i="179"/>
  <c r="K30" i="179"/>
  <c r="J30" i="179"/>
  <c r="I30" i="179"/>
  <c r="H30" i="179"/>
  <c r="L29" i="179"/>
  <c r="K29" i="179"/>
  <c r="J29" i="179"/>
  <c r="I29" i="179"/>
  <c r="H29" i="179"/>
  <c r="L28" i="179"/>
  <c r="K28" i="179"/>
  <c r="J28" i="179"/>
  <c r="I28" i="179"/>
  <c r="H28" i="179"/>
  <c r="L27" i="179"/>
  <c r="K27" i="179"/>
  <c r="J27" i="179"/>
  <c r="I27" i="179"/>
  <c r="H27" i="179"/>
  <c r="L26" i="179"/>
  <c r="K26" i="179"/>
  <c r="J26" i="179"/>
  <c r="I26" i="179"/>
  <c r="H26" i="179"/>
  <c r="L25" i="179"/>
  <c r="K25" i="179"/>
  <c r="J25" i="179"/>
  <c r="I25" i="179"/>
  <c r="H25" i="179"/>
  <c r="L24" i="179"/>
  <c r="K24" i="179"/>
  <c r="J24" i="179"/>
  <c r="I24" i="179"/>
  <c r="H24" i="179"/>
  <c r="L23" i="179"/>
  <c r="K23" i="179"/>
  <c r="J23" i="179"/>
  <c r="I23" i="179"/>
  <c r="H23" i="179"/>
  <c r="L22" i="179"/>
  <c r="K22" i="179"/>
  <c r="J22" i="179"/>
  <c r="I22" i="179"/>
  <c r="H22" i="179"/>
  <c r="L21" i="179"/>
  <c r="K21" i="179"/>
  <c r="J21" i="179"/>
  <c r="I21" i="179"/>
  <c r="H21" i="179"/>
  <c r="L20" i="179"/>
  <c r="K20" i="179"/>
  <c r="J20" i="179"/>
  <c r="I20" i="179"/>
  <c r="H20" i="179"/>
  <c r="L19" i="179"/>
  <c r="K19" i="179"/>
  <c r="J19" i="179"/>
  <c r="I19" i="179"/>
  <c r="H19" i="179"/>
  <c r="L18" i="179"/>
  <c r="K18" i="179"/>
  <c r="J18" i="179"/>
  <c r="I18" i="179"/>
  <c r="H18" i="179"/>
  <c r="L17" i="179"/>
  <c r="K17" i="179"/>
  <c r="J17" i="179"/>
  <c r="I17" i="179"/>
  <c r="H17" i="179"/>
  <c r="L16" i="179"/>
  <c r="K16" i="179"/>
  <c r="J16" i="179"/>
  <c r="I16" i="179"/>
  <c r="H16" i="179"/>
  <c r="L15" i="179"/>
  <c r="K15" i="179"/>
  <c r="J15" i="179"/>
  <c r="I15" i="179"/>
  <c r="H15" i="179"/>
  <c r="L14" i="179"/>
  <c r="K14" i="179"/>
  <c r="J14" i="179"/>
  <c r="I14" i="179"/>
  <c r="H14" i="179"/>
  <c r="L13" i="179"/>
  <c r="K13" i="179"/>
  <c r="J13" i="179"/>
  <c r="I13" i="179"/>
  <c r="H13" i="179"/>
  <c r="L12" i="179"/>
  <c r="L42" i="179" s="1"/>
  <c r="K12" i="179"/>
  <c r="K42" i="179" s="1"/>
  <c r="J12" i="179"/>
  <c r="J42" i="179" s="1"/>
  <c r="I12" i="179"/>
  <c r="I42" i="179" s="1"/>
  <c r="H12" i="179"/>
  <c r="L11" i="179"/>
  <c r="K11" i="179"/>
  <c r="J11" i="179"/>
  <c r="I11" i="179"/>
  <c r="H11" i="179"/>
  <c r="B4" i="179"/>
  <c r="U2" i="179" a="1"/>
  <c r="U2" i="179" s="1"/>
  <c r="R2" i="179"/>
  <c r="U1" i="179" a="1"/>
  <c r="U1" i="179" s="1"/>
  <c r="G294" i="178"/>
  <c r="F294" i="178"/>
  <c r="L293" i="178"/>
  <c r="K293" i="178"/>
  <c r="J293" i="178"/>
  <c r="I293" i="178"/>
  <c r="H293" i="178"/>
  <c r="L292" i="178"/>
  <c r="K292" i="178"/>
  <c r="J292" i="178"/>
  <c r="I292" i="178"/>
  <c r="H292" i="178"/>
  <c r="L291" i="178"/>
  <c r="K291" i="178"/>
  <c r="J291" i="178"/>
  <c r="I291" i="178"/>
  <c r="H291" i="178"/>
  <c r="L290" i="178"/>
  <c r="K290" i="178"/>
  <c r="J290" i="178"/>
  <c r="I290" i="178"/>
  <c r="H290" i="178"/>
  <c r="L289" i="178"/>
  <c r="K289" i="178"/>
  <c r="J289" i="178"/>
  <c r="I289" i="178"/>
  <c r="H289" i="178"/>
  <c r="L288" i="178"/>
  <c r="K288" i="178"/>
  <c r="J288" i="178"/>
  <c r="I288" i="178"/>
  <c r="H288" i="178"/>
  <c r="L287" i="178"/>
  <c r="K287" i="178"/>
  <c r="J287" i="178"/>
  <c r="I287" i="178"/>
  <c r="H287" i="178"/>
  <c r="L286" i="178"/>
  <c r="K286" i="178"/>
  <c r="J286" i="178"/>
  <c r="I286" i="178"/>
  <c r="H286" i="178"/>
  <c r="L285" i="178"/>
  <c r="K285" i="178"/>
  <c r="J285" i="178"/>
  <c r="I285" i="178"/>
  <c r="H285" i="178"/>
  <c r="L284" i="178"/>
  <c r="K284" i="178"/>
  <c r="J284" i="178"/>
  <c r="I284" i="178"/>
  <c r="H284" i="178"/>
  <c r="L283" i="178"/>
  <c r="K283" i="178"/>
  <c r="J283" i="178"/>
  <c r="I283" i="178"/>
  <c r="H283" i="178"/>
  <c r="L282" i="178"/>
  <c r="K282" i="178"/>
  <c r="J282" i="178"/>
  <c r="I282" i="178"/>
  <c r="H282" i="178"/>
  <c r="L281" i="178"/>
  <c r="K281" i="178"/>
  <c r="J281" i="178"/>
  <c r="I281" i="178"/>
  <c r="H281" i="178"/>
  <c r="L280" i="178"/>
  <c r="K280" i="178"/>
  <c r="J280" i="178"/>
  <c r="I280" i="178"/>
  <c r="H280" i="178"/>
  <c r="L279" i="178"/>
  <c r="K279" i="178"/>
  <c r="J279" i="178"/>
  <c r="I279" i="178"/>
  <c r="H279" i="178"/>
  <c r="L278" i="178"/>
  <c r="K278" i="178"/>
  <c r="J278" i="178"/>
  <c r="I278" i="178"/>
  <c r="H278" i="178"/>
  <c r="L277" i="178"/>
  <c r="K277" i="178"/>
  <c r="J277" i="178"/>
  <c r="I277" i="178"/>
  <c r="H277" i="178"/>
  <c r="L276" i="178"/>
  <c r="K276" i="178"/>
  <c r="J276" i="178"/>
  <c r="I276" i="178"/>
  <c r="H276" i="178"/>
  <c r="L275" i="178"/>
  <c r="K275" i="178"/>
  <c r="J275" i="178"/>
  <c r="I275" i="178"/>
  <c r="H275" i="178"/>
  <c r="L274" i="178"/>
  <c r="K274" i="178"/>
  <c r="J274" i="178"/>
  <c r="I274" i="178"/>
  <c r="H274" i="178"/>
  <c r="L273" i="178"/>
  <c r="K273" i="178"/>
  <c r="J273" i="178"/>
  <c r="I273" i="178"/>
  <c r="H273" i="178"/>
  <c r="L272" i="178"/>
  <c r="K272" i="178"/>
  <c r="J272" i="178"/>
  <c r="I272" i="178"/>
  <c r="H272" i="178"/>
  <c r="L271" i="178"/>
  <c r="K271" i="178"/>
  <c r="J271" i="178"/>
  <c r="I271" i="178"/>
  <c r="H271" i="178"/>
  <c r="L270" i="178"/>
  <c r="K270" i="178"/>
  <c r="J270" i="178"/>
  <c r="I270" i="178"/>
  <c r="H270" i="178"/>
  <c r="L269" i="178"/>
  <c r="K269" i="178"/>
  <c r="J269" i="178"/>
  <c r="I269" i="178"/>
  <c r="H269" i="178"/>
  <c r="L268" i="178"/>
  <c r="K268" i="178"/>
  <c r="J268" i="178"/>
  <c r="I268" i="178"/>
  <c r="H268" i="178"/>
  <c r="L267" i="178"/>
  <c r="K267" i="178"/>
  <c r="J267" i="178"/>
  <c r="I267" i="178"/>
  <c r="H267" i="178"/>
  <c r="L266" i="178"/>
  <c r="K266" i="178"/>
  <c r="J266" i="178"/>
  <c r="I266" i="178"/>
  <c r="H266" i="178"/>
  <c r="L265" i="178"/>
  <c r="K265" i="178"/>
  <c r="J265" i="178"/>
  <c r="I265" i="178"/>
  <c r="H265" i="178"/>
  <c r="L264" i="178"/>
  <c r="K264" i="178"/>
  <c r="J264" i="178"/>
  <c r="I264" i="178"/>
  <c r="H264" i="178"/>
  <c r="L263" i="178"/>
  <c r="L294" i="178" s="1"/>
  <c r="K263" i="178"/>
  <c r="J263" i="178"/>
  <c r="I263" i="178"/>
  <c r="H263" i="178"/>
  <c r="G258" i="178"/>
  <c r="F258" i="178"/>
  <c r="L257" i="178"/>
  <c r="K257" i="178"/>
  <c r="J257" i="178"/>
  <c r="I257" i="178"/>
  <c r="H257" i="178"/>
  <c r="L256" i="178"/>
  <c r="K256" i="178"/>
  <c r="J256" i="178"/>
  <c r="I256" i="178"/>
  <c r="H256" i="178"/>
  <c r="L255" i="178"/>
  <c r="K255" i="178"/>
  <c r="J255" i="178"/>
  <c r="I255" i="178"/>
  <c r="H255" i="178"/>
  <c r="L254" i="178"/>
  <c r="K254" i="178"/>
  <c r="J254" i="178"/>
  <c r="I254" i="178"/>
  <c r="H254" i="178"/>
  <c r="L253" i="178"/>
  <c r="K253" i="178"/>
  <c r="J253" i="178"/>
  <c r="I253" i="178"/>
  <c r="H253" i="178"/>
  <c r="L252" i="178"/>
  <c r="K252" i="178"/>
  <c r="J252" i="178"/>
  <c r="I252" i="178"/>
  <c r="H252" i="178"/>
  <c r="L251" i="178"/>
  <c r="K251" i="178"/>
  <c r="J251" i="178"/>
  <c r="I251" i="178"/>
  <c r="H251" i="178"/>
  <c r="L250" i="178"/>
  <c r="K250" i="178"/>
  <c r="J250" i="178"/>
  <c r="I250" i="178"/>
  <c r="H250" i="178"/>
  <c r="L249" i="178"/>
  <c r="K249" i="178"/>
  <c r="J249" i="178"/>
  <c r="I249" i="178"/>
  <c r="H249" i="178"/>
  <c r="L248" i="178"/>
  <c r="K248" i="178"/>
  <c r="J248" i="178"/>
  <c r="I248" i="178"/>
  <c r="H248" i="178"/>
  <c r="L247" i="178"/>
  <c r="K247" i="178"/>
  <c r="J247" i="178"/>
  <c r="I247" i="178"/>
  <c r="H247" i="178"/>
  <c r="L246" i="178"/>
  <c r="K246" i="178"/>
  <c r="J246" i="178"/>
  <c r="I246" i="178"/>
  <c r="H246" i="178"/>
  <c r="L245" i="178"/>
  <c r="K245" i="178"/>
  <c r="J245" i="178"/>
  <c r="I245" i="178"/>
  <c r="H245" i="178"/>
  <c r="L244" i="178"/>
  <c r="K244" i="178"/>
  <c r="J244" i="178"/>
  <c r="I244" i="178"/>
  <c r="H244" i="178"/>
  <c r="L243" i="178"/>
  <c r="K243" i="178"/>
  <c r="J243" i="178"/>
  <c r="I243" i="178"/>
  <c r="H243" i="178"/>
  <c r="L242" i="178"/>
  <c r="K242" i="178"/>
  <c r="J242" i="178"/>
  <c r="I242" i="178"/>
  <c r="H242" i="178"/>
  <c r="L241" i="178"/>
  <c r="K241" i="178"/>
  <c r="J241" i="178"/>
  <c r="I241" i="178"/>
  <c r="H241" i="178"/>
  <c r="L240" i="178"/>
  <c r="K240" i="178"/>
  <c r="J240" i="178"/>
  <c r="I240" i="178"/>
  <c r="H240" i="178"/>
  <c r="L239" i="178"/>
  <c r="K239" i="178"/>
  <c r="J239" i="178"/>
  <c r="I239" i="178"/>
  <c r="H239" i="178"/>
  <c r="L238" i="178"/>
  <c r="K238" i="178"/>
  <c r="J238" i="178"/>
  <c r="I238" i="178"/>
  <c r="H238" i="178"/>
  <c r="L237" i="178"/>
  <c r="K237" i="178"/>
  <c r="J237" i="178"/>
  <c r="I237" i="178"/>
  <c r="H237" i="178"/>
  <c r="L236" i="178"/>
  <c r="K236" i="178"/>
  <c r="J236" i="178"/>
  <c r="I236" i="178"/>
  <c r="H236" i="178"/>
  <c r="L235" i="178"/>
  <c r="K235" i="178"/>
  <c r="J235" i="178"/>
  <c r="I235" i="178"/>
  <c r="H235" i="178"/>
  <c r="L234" i="178"/>
  <c r="K234" i="178"/>
  <c r="J234" i="178"/>
  <c r="I234" i="178"/>
  <c r="H234" i="178"/>
  <c r="L233" i="178"/>
  <c r="K233" i="178"/>
  <c r="J233" i="178"/>
  <c r="I233" i="178"/>
  <c r="H233" i="178"/>
  <c r="L232" i="178"/>
  <c r="K232" i="178"/>
  <c r="J232" i="178"/>
  <c r="I232" i="178"/>
  <c r="H232" i="178"/>
  <c r="L231" i="178"/>
  <c r="K231" i="178"/>
  <c r="J231" i="178"/>
  <c r="I231" i="178"/>
  <c r="H231" i="178"/>
  <c r="L230" i="178"/>
  <c r="K230" i="178"/>
  <c r="J230" i="178"/>
  <c r="I230" i="178"/>
  <c r="H230" i="178"/>
  <c r="L229" i="178"/>
  <c r="K229" i="178"/>
  <c r="J229" i="178"/>
  <c r="I229" i="178"/>
  <c r="H229" i="178"/>
  <c r="L228" i="178"/>
  <c r="K228" i="178"/>
  <c r="J228" i="178"/>
  <c r="I228" i="178"/>
  <c r="H228" i="178"/>
  <c r="L227" i="178"/>
  <c r="K227" i="178"/>
  <c r="J227" i="178"/>
  <c r="I227" i="178"/>
  <c r="H227" i="178"/>
  <c r="H258" i="178" s="1"/>
  <c r="K222" i="178"/>
  <c r="I222" i="178"/>
  <c r="G222" i="178"/>
  <c r="F222" i="178"/>
  <c r="L221" i="178"/>
  <c r="K221" i="178"/>
  <c r="J221" i="178"/>
  <c r="I221" i="178"/>
  <c r="H221" i="178"/>
  <c r="L220" i="178"/>
  <c r="K220" i="178"/>
  <c r="J220" i="178"/>
  <c r="I220" i="178"/>
  <c r="H220" i="178"/>
  <c r="L219" i="178"/>
  <c r="K219" i="178"/>
  <c r="J219" i="178"/>
  <c r="I219" i="178"/>
  <c r="H219" i="178"/>
  <c r="L218" i="178"/>
  <c r="K218" i="178"/>
  <c r="J218" i="178"/>
  <c r="I218" i="178"/>
  <c r="H218" i="178"/>
  <c r="L217" i="178"/>
  <c r="K217" i="178"/>
  <c r="J217" i="178"/>
  <c r="I217" i="178"/>
  <c r="H217" i="178"/>
  <c r="L216" i="178"/>
  <c r="K216" i="178"/>
  <c r="J216" i="178"/>
  <c r="I216" i="178"/>
  <c r="H216" i="178"/>
  <c r="L215" i="178"/>
  <c r="K215" i="178"/>
  <c r="J215" i="178"/>
  <c r="I215" i="178"/>
  <c r="H215" i="178"/>
  <c r="L214" i="178"/>
  <c r="K214" i="178"/>
  <c r="J214" i="178"/>
  <c r="I214" i="178"/>
  <c r="H214" i="178"/>
  <c r="L213" i="178"/>
  <c r="K213" i="178"/>
  <c r="J213" i="178"/>
  <c r="I213" i="178"/>
  <c r="H213" i="178"/>
  <c r="L212" i="178"/>
  <c r="K212" i="178"/>
  <c r="J212" i="178"/>
  <c r="I212" i="178"/>
  <c r="H212" i="178"/>
  <c r="L211" i="178"/>
  <c r="K211" i="178"/>
  <c r="J211" i="178"/>
  <c r="I211" i="178"/>
  <c r="H211" i="178"/>
  <c r="L210" i="178"/>
  <c r="K210" i="178"/>
  <c r="J210" i="178"/>
  <c r="I210" i="178"/>
  <c r="H210" i="178"/>
  <c r="L209" i="178"/>
  <c r="K209" i="178"/>
  <c r="J209" i="178"/>
  <c r="I209" i="178"/>
  <c r="H209" i="178"/>
  <c r="L208" i="178"/>
  <c r="K208" i="178"/>
  <c r="J208" i="178"/>
  <c r="I208" i="178"/>
  <c r="H208" i="178"/>
  <c r="L207" i="178"/>
  <c r="K207" i="178"/>
  <c r="J207" i="178"/>
  <c r="I207" i="178"/>
  <c r="H207" i="178"/>
  <c r="L206" i="178"/>
  <c r="K206" i="178"/>
  <c r="J206" i="178"/>
  <c r="I206" i="178"/>
  <c r="H206" i="178"/>
  <c r="L205" i="178"/>
  <c r="K205" i="178"/>
  <c r="J205" i="178"/>
  <c r="I205" i="178"/>
  <c r="H205" i="178"/>
  <c r="L204" i="178"/>
  <c r="K204" i="178"/>
  <c r="J204" i="178"/>
  <c r="I204" i="178"/>
  <c r="H204" i="178"/>
  <c r="L203" i="178"/>
  <c r="K203" i="178"/>
  <c r="J203" i="178"/>
  <c r="I203" i="178"/>
  <c r="H203" i="178"/>
  <c r="L202" i="178"/>
  <c r="K202" i="178"/>
  <c r="J202" i="178"/>
  <c r="I202" i="178"/>
  <c r="H202" i="178"/>
  <c r="L201" i="178"/>
  <c r="K201" i="178"/>
  <c r="J201" i="178"/>
  <c r="I201" i="178"/>
  <c r="H201" i="178"/>
  <c r="L200" i="178"/>
  <c r="K200" i="178"/>
  <c r="J200" i="178"/>
  <c r="I200" i="178"/>
  <c r="H200" i="178"/>
  <c r="L199" i="178"/>
  <c r="K199" i="178"/>
  <c r="J199" i="178"/>
  <c r="I199" i="178"/>
  <c r="H199" i="178"/>
  <c r="L198" i="178"/>
  <c r="K198" i="178"/>
  <c r="J198" i="178"/>
  <c r="I198" i="178"/>
  <c r="H198" i="178"/>
  <c r="L197" i="178"/>
  <c r="K197" i="178"/>
  <c r="J197" i="178"/>
  <c r="I197" i="178"/>
  <c r="H197" i="178"/>
  <c r="L196" i="178"/>
  <c r="K196" i="178"/>
  <c r="J196" i="178"/>
  <c r="I196" i="178"/>
  <c r="H196" i="178"/>
  <c r="L195" i="178"/>
  <c r="K195" i="178"/>
  <c r="J195" i="178"/>
  <c r="I195" i="178"/>
  <c r="H195" i="178"/>
  <c r="L194" i="178"/>
  <c r="K194" i="178"/>
  <c r="J194" i="178"/>
  <c r="I194" i="178"/>
  <c r="H194" i="178"/>
  <c r="L193" i="178"/>
  <c r="K193" i="178"/>
  <c r="J193" i="178"/>
  <c r="I193" i="178"/>
  <c r="H193" i="178"/>
  <c r="L192" i="178"/>
  <c r="K192" i="178"/>
  <c r="J192" i="178"/>
  <c r="I192" i="178"/>
  <c r="H192" i="178"/>
  <c r="L191" i="178"/>
  <c r="L222" i="178" s="1"/>
  <c r="K191" i="178"/>
  <c r="J191" i="178"/>
  <c r="I191" i="178"/>
  <c r="H191" i="178"/>
  <c r="K186" i="178"/>
  <c r="G186" i="178"/>
  <c r="F186" i="178"/>
  <c r="L185" i="178"/>
  <c r="K185" i="178"/>
  <c r="J185" i="178"/>
  <c r="I185" i="178"/>
  <c r="H185" i="178"/>
  <c r="L184" i="178"/>
  <c r="K184" i="178"/>
  <c r="J184" i="178"/>
  <c r="I184" i="178"/>
  <c r="H184" i="178"/>
  <c r="L183" i="178"/>
  <c r="K183" i="178"/>
  <c r="J183" i="178"/>
  <c r="I183" i="178"/>
  <c r="H183" i="178"/>
  <c r="L182" i="178"/>
  <c r="K182" i="178"/>
  <c r="J182" i="178"/>
  <c r="I182" i="178"/>
  <c r="H182" i="178"/>
  <c r="L181" i="178"/>
  <c r="K181" i="178"/>
  <c r="J181" i="178"/>
  <c r="I181" i="178"/>
  <c r="H181" i="178"/>
  <c r="L180" i="178"/>
  <c r="K180" i="178"/>
  <c r="J180" i="178"/>
  <c r="I180" i="178"/>
  <c r="H180" i="178"/>
  <c r="L179" i="178"/>
  <c r="K179" i="178"/>
  <c r="J179" i="178"/>
  <c r="I179" i="178"/>
  <c r="H179" i="178"/>
  <c r="L178" i="178"/>
  <c r="K178" i="178"/>
  <c r="J178" i="178"/>
  <c r="I178" i="178"/>
  <c r="H178" i="178"/>
  <c r="L177" i="178"/>
  <c r="K177" i="178"/>
  <c r="J177" i="178"/>
  <c r="I177" i="178"/>
  <c r="H177" i="178"/>
  <c r="L176" i="178"/>
  <c r="K176" i="178"/>
  <c r="J176" i="178"/>
  <c r="I176" i="178"/>
  <c r="H176" i="178"/>
  <c r="L175" i="178"/>
  <c r="K175" i="178"/>
  <c r="J175" i="178"/>
  <c r="I175" i="178"/>
  <c r="H175" i="178"/>
  <c r="L174" i="178"/>
  <c r="K174" i="178"/>
  <c r="J174" i="178"/>
  <c r="I174" i="178"/>
  <c r="H174" i="178"/>
  <c r="L173" i="178"/>
  <c r="K173" i="178"/>
  <c r="J173" i="178"/>
  <c r="I173" i="178"/>
  <c r="H173" i="178"/>
  <c r="L172" i="178"/>
  <c r="K172" i="178"/>
  <c r="J172" i="178"/>
  <c r="I172" i="178"/>
  <c r="H172" i="178"/>
  <c r="L171" i="178"/>
  <c r="K171" i="178"/>
  <c r="J171" i="178"/>
  <c r="I171" i="178"/>
  <c r="H171" i="178"/>
  <c r="L170" i="178"/>
  <c r="K170" i="178"/>
  <c r="J170" i="178"/>
  <c r="I170" i="178"/>
  <c r="H170" i="178"/>
  <c r="L169" i="178"/>
  <c r="K169" i="178"/>
  <c r="J169" i="178"/>
  <c r="I169" i="178"/>
  <c r="H169" i="178"/>
  <c r="L168" i="178"/>
  <c r="K168" i="178"/>
  <c r="J168" i="178"/>
  <c r="I168" i="178"/>
  <c r="H168" i="178"/>
  <c r="L167" i="178"/>
  <c r="K167" i="178"/>
  <c r="J167" i="178"/>
  <c r="I167" i="178"/>
  <c r="H167" i="178"/>
  <c r="L166" i="178"/>
  <c r="K166" i="178"/>
  <c r="J166" i="178"/>
  <c r="I166" i="178"/>
  <c r="H166" i="178"/>
  <c r="L165" i="178"/>
  <c r="K165" i="178"/>
  <c r="J165" i="178"/>
  <c r="I165" i="178"/>
  <c r="H165" i="178"/>
  <c r="L164" i="178"/>
  <c r="K164" i="178"/>
  <c r="J164" i="178"/>
  <c r="I164" i="178"/>
  <c r="H164" i="178"/>
  <c r="L163" i="178"/>
  <c r="K163" i="178"/>
  <c r="J163" i="178"/>
  <c r="I163" i="178"/>
  <c r="H163" i="178"/>
  <c r="L162" i="178"/>
  <c r="K162" i="178"/>
  <c r="J162" i="178"/>
  <c r="I162" i="178"/>
  <c r="H162" i="178"/>
  <c r="L161" i="178"/>
  <c r="K161" i="178"/>
  <c r="J161" i="178"/>
  <c r="I161" i="178"/>
  <c r="H161" i="178"/>
  <c r="L160" i="178"/>
  <c r="K160" i="178"/>
  <c r="J160" i="178"/>
  <c r="I160" i="178"/>
  <c r="H160" i="178"/>
  <c r="L159" i="178"/>
  <c r="K159" i="178"/>
  <c r="J159" i="178"/>
  <c r="I159" i="178"/>
  <c r="H159" i="178"/>
  <c r="L158" i="178"/>
  <c r="K158" i="178"/>
  <c r="J158" i="178"/>
  <c r="I158" i="178"/>
  <c r="H158" i="178"/>
  <c r="L157" i="178"/>
  <c r="K157" i="178"/>
  <c r="J157" i="178"/>
  <c r="I157" i="178"/>
  <c r="H157" i="178"/>
  <c r="L156" i="178"/>
  <c r="K156" i="178"/>
  <c r="J156" i="178"/>
  <c r="I156" i="178"/>
  <c r="H156" i="178"/>
  <c r="L155" i="178"/>
  <c r="L186" i="178" s="1"/>
  <c r="K155" i="178"/>
  <c r="J155" i="178"/>
  <c r="I155" i="178"/>
  <c r="H155" i="178"/>
  <c r="G150" i="178"/>
  <c r="F150" i="178"/>
  <c r="L149" i="178"/>
  <c r="K149" i="178"/>
  <c r="J149" i="178"/>
  <c r="I149" i="178"/>
  <c r="H149" i="178"/>
  <c r="L148" i="178"/>
  <c r="K148" i="178"/>
  <c r="J148" i="178"/>
  <c r="I148" i="178"/>
  <c r="H148" i="178"/>
  <c r="L147" i="178"/>
  <c r="K147" i="178"/>
  <c r="J147" i="178"/>
  <c r="I147" i="178"/>
  <c r="H147" i="178"/>
  <c r="L146" i="178"/>
  <c r="K146" i="178"/>
  <c r="J146" i="178"/>
  <c r="I146" i="178"/>
  <c r="H146" i="178"/>
  <c r="L145" i="178"/>
  <c r="K145" i="178"/>
  <c r="J145" i="178"/>
  <c r="I145" i="178"/>
  <c r="H145" i="178"/>
  <c r="L144" i="178"/>
  <c r="K144" i="178"/>
  <c r="J144" i="178"/>
  <c r="I144" i="178"/>
  <c r="H144" i="178"/>
  <c r="L143" i="178"/>
  <c r="K143" i="178"/>
  <c r="J143" i="178"/>
  <c r="I143" i="178"/>
  <c r="H143" i="178"/>
  <c r="L142" i="178"/>
  <c r="K142" i="178"/>
  <c r="J142" i="178"/>
  <c r="I142" i="178"/>
  <c r="H142" i="178"/>
  <c r="L141" i="178"/>
  <c r="K141" i="178"/>
  <c r="J141" i="178"/>
  <c r="I141" i="178"/>
  <c r="H141" i="178"/>
  <c r="L140" i="178"/>
  <c r="K140" i="178"/>
  <c r="J140" i="178"/>
  <c r="I140" i="178"/>
  <c r="H140" i="178"/>
  <c r="L139" i="178"/>
  <c r="K139" i="178"/>
  <c r="J139" i="178"/>
  <c r="I139" i="178"/>
  <c r="H139" i="178"/>
  <c r="L138" i="178"/>
  <c r="K138" i="178"/>
  <c r="J138" i="178"/>
  <c r="I138" i="178"/>
  <c r="H138" i="178"/>
  <c r="L137" i="178"/>
  <c r="K137" i="178"/>
  <c r="J137" i="178"/>
  <c r="I137" i="178"/>
  <c r="H137" i="178"/>
  <c r="L136" i="178"/>
  <c r="K136" i="178"/>
  <c r="J136" i="178"/>
  <c r="I136" i="178"/>
  <c r="H136" i="178"/>
  <c r="L135" i="178"/>
  <c r="K135" i="178"/>
  <c r="J135" i="178"/>
  <c r="I135" i="178"/>
  <c r="H135" i="178"/>
  <c r="L134" i="178"/>
  <c r="K134" i="178"/>
  <c r="J134" i="178"/>
  <c r="I134" i="178"/>
  <c r="H134" i="178"/>
  <c r="L133" i="178"/>
  <c r="K133" i="178"/>
  <c r="J133" i="178"/>
  <c r="I133" i="178"/>
  <c r="H133" i="178"/>
  <c r="L132" i="178"/>
  <c r="K132" i="178"/>
  <c r="J132" i="178"/>
  <c r="I132" i="178"/>
  <c r="H132" i="178"/>
  <c r="L131" i="178"/>
  <c r="K131" i="178"/>
  <c r="J131" i="178"/>
  <c r="I131" i="178"/>
  <c r="H131" i="178"/>
  <c r="L130" i="178"/>
  <c r="K130" i="178"/>
  <c r="J130" i="178"/>
  <c r="I130" i="178"/>
  <c r="H130" i="178"/>
  <c r="L129" i="178"/>
  <c r="K129" i="178"/>
  <c r="J129" i="178"/>
  <c r="I129" i="178"/>
  <c r="H129" i="178"/>
  <c r="L128" i="178"/>
  <c r="K128" i="178"/>
  <c r="J128" i="178"/>
  <c r="I128" i="178"/>
  <c r="H128" i="178"/>
  <c r="L127" i="178"/>
  <c r="K127" i="178"/>
  <c r="J127" i="178"/>
  <c r="I127" i="178"/>
  <c r="H127" i="178"/>
  <c r="L126" i="178"/>
  <c r="K126" i="178"/>
  <c r="J126" i="178"/>
  <c r="I126" i="178"/>
  <c r="H126" i="178"/>
  <c r="L125" i="178"/>
  <c r="K125" i="178"/>
  <c r="J125" i="178"/>
  <c r="I125" i="178"/>
  <c r="H125" i="178"/>
  <c r="L124" i="178"/>
  <c r="K124" i="178"/>
  <c r="J124" i="178"/>
  <c r="I124" i="178"/>
  <c r="H124" i="178"/>
  <c r="L123" i="178"/>
  <c r="K123" i="178"/>
  <c r="J123" i="178"/>
  <c r="I123" i="178"/>
  <c r="H123" i="178"/>
  <c r="L122" i="178"/>
  <c r="K122" i="178"/>
  <c r="J122" i="178"/>
  <c r="I122" i="178"/>
  <c r="H122" i="178"/>
  <c r="L121" i="178"/>
  <c r="K121" i="178"/>
  <c r="J121" i="178"/>
  <c r="I121" i="178"/>
  <c r="H121" i="178"/>
  <c r="L120" i="178"/>
  <c r="K120" i="178"/>
  <c r="J120" i="178"/>
  <c r="I120" i="178"/>
  <c r="H120" i="178"/>
  <c r="L119" i="178"/>
  <c r="K119" i="178"/>
  <c r="J119" i="178"/>
  <c r="I119" i="178"/>
  <c r="H119" i="178"/>
  <c r="G114" i="178"/>
  <c r="F114" i="178"/>
  <c r="L113" i="178"/>
  <c r="K113" i="178"/>
  <c r="J113" i="178"/>
  <c r="I113" i="178"/>
  <c r="H113" i="178"/>
  <c r="L112" i="178"/>
  <c r="K112" i="178"/>
  <c r="J112" i="178"/>
  <c r="I112" i="178"/>
  <c r="H112" i="178"/>
  <c r="L111" i="178"/>
  <c r="K111" i="178"/>
  <c r="J111" i="178"/>
  <c r="I111" i="178"/>
  <c r="H111" i="178"/>
  <c r="L110" i="178"/>
  <c r="K110" i="178"/>
  <c r="J110" i="178"/>
  <c r="I110" i="178"/>
  <c r="H110" i="178"/>
  <c r="L109" i="178"/>
  <c r="K109" i="178"/>
  <c r="J109" i="178"/>
  <c r="I109" i="178"/>
  <c r="H109" i="178"/>
  <c r="L108" i="178"/>
  <c r="K108" i="178"/>
  <c r="J108" i="178"/>
  <c r="I108" i="178"/>
  <c r="H108" i="178"/>
  <c r="L107" i="178"/>
  <c r="K107" i="178"/>
  <c r="J107" i="178"/>
  <c r="I107" i="178"/>
  <c r="H107" i="178"/>
  <c r="L106" i="178"/>
  <c r="K106" i="178"/>
  <c r="J106" i="178"/>
  <c r="I106" i="178"/>
  <c r="H106" i="178"/>
  <c r="L105" i="178"/>
  <c r="K105" i="178"/>
  <c r="J105" i="178"/>
  <c r="I105" i="178"/>
  <c r="H105" i="178"/>
  <c r="L104" i="178"/>
  <c r="K104" i="178"/>
  <c r="J104" i="178"/>
  <c r="I104" i="178"/>
  <c r="H104" i="178"/>
  <c r="L103" i="178"/>
  <c r="K103" i="178"/>
  <c r="J103" i="178"/>
  <c r="I103" i="178"/>
  <c r="H103" i="178"/>
  <c r="L102" i="178"/>
  <c r="K102" i="178"/>
  <c r="J102" i="178"/>
  <c r="I102" i="178"/>
  <c r="H102" i="178"/>
  <c r="L101" i="178"/>
  <c r="K101" i="178"/>
  <c r="J101" i="178"/>
  <c r="I101" i="178"/>
  <c r="H101" i="178"/>
  <c r="L100" i="178"/>
  <c r="K100" i="178"/>
  <c r="J100" i="178"/>
  <c r="I100" i="178"/>
  <c r="H100" i="178"/>
  <c r="L99" i="178"/>
  <c r="K99" i="178"/>
  <c r="J99" i="178"/>
  <c r="I99" i="178"/>
  <c r="H99" i="178"/>
  <c r="L98" i="178"/>
  <c r="K98" i="178"/>
  <c r="J98" i="178"/>
  <c r="I98" i="178"/>
  <c r="H98" i="178"/>
  <c r="L97" i="178"/>
  <c r="K97" i="178"/>
  <c r="J97" i="178"/>
  <c r="I97" i="178"/>
  <c r="H97" i="178"/>
  <c r="L96" i="178"/>
  <c r="K96" i="178"/>
  <c r="J96" i="178"/>
  <c r="I96" i="178"/>
  <c r="H96" i="178"/>
  <c r="L95" i="178"/>
  <c r="K95" i="178"/>
  <c r="J95" i="178"/>
  <c r="I95" i="178"/>
  <c r="H95" i="178"/>
  <c r="L94" i="178"/>
  <c r="K94" i="178"/>
  <c r="J94" i="178"/>
  <c r="I94" i="178"/>
  <c r="H94" i="178"/>
  <c r="L93" i="178"/>
  <c r="K93" i="178"/>
  <c r="J93" i="178"/>
  <c r="I93" i="178"/>
  <c r="H93" i="178"/>
  <c r="L92" i="178"/>
  <c r="K92" i="178"/>
  <c r="J92" i="178"/>
  <c r="I92" i="178"/>
  <c r="H92" i="178"/>
  <c r="L91" i="178"/>
  <c r="K91" i="178"/>
  <c r="J91" i="178"/>
  <c r="I91" i="178"/>
  <c r="H91" i="178"/>
  <c r="L90" i="178"/>
  <c r="K90" i="178"/>
  <c r="J90" i="178"/>
  <c r="I90" i="178"/>
  <c r="H90" i="178"/>
  <c r="L89" i="178"/>
  <c r="K89" i="178"/>
  <c r="J89" i="178"/>
  <c r="I89" i="178"/>
  <c r="H89" i="178"/>
  <c r="L88" i="178"/>
  <c r="K88" i="178"/>
  <c r="J88" i="178"/>
  <c r="I88" i="178"/>
  <c r="H88" i="178"/>
  <c r="L87" i="178"/>
  <c r="K87" i="178"/>
  <c r="J87" i="178"/>
  <c r="I87" i="178"/>
  <c r="H87" i="178"/>
  <c r="L86" i="178"/>
  <c r="K86" i="178"/>
  <c r="J86" i="178"/>
  <c r="I86" i="178"/>
  <c r="H86" i="178"/>
  <c r="L85" i="178"/>
  <c r="K85" i="178"/>
  <c r="J85" i="178"/>
  <c r="I85" i="178"/>
  <c r="H85" i="178"/>
  <c r="L84" i="178"/>
  <c r="K84" i="178"/>
  <c r="J84" i="178"/>
  <c r="I84" i="178"/>
  <c r="H84" i="178"/>
  <c r="L83" i="178"/>
  <c r="K83" i="178"/>
  <c r="J83" i="178"/>
  <c r="I83" i="178"/>
  <c r="H83" i="178"/>
  <c r="G78" i="178"/>
  <c r="F78" i="178"/>
  <c r="L77" i="178"/>
  <c r="K77" i="178"/>
  <c r="J77" i="178"/>
  <c r="I77" i="178"/>
  <c r="H77" i="178"/>
  <c r="L76" i="178"/>
  <c r="K76" i="178"/>
  <c r="J76" i="178"/>
  <c r="I76" i="178"/>
  <c r="H76" i="178"/>
  <c r="H78" i="178" s="1"/>
  <c r="L75" i="178"/>
  <c r="K75" i="178"/>
  <c r="J75" i="178"/>
  <c r="I75" i="178"/>
  <c r="H75" i="178"/>
  <c r="L74" i="178"/>
  <c r="K74" i="178"/>
  <c r="J74" i="178"/>
  <c r="I74" i="178"/>
  <c r="H74" i="178"/>
  <c r="L73" i="178"/>
  <c r="K73" i="178"/>
  <c r="J73" i="178"/>
  <c r="I73" i="178"/>
  <c r="H73" i="178"/>
  <c r="L72" i="178"/>
  <c r="K72" i="178"/>
  <c r="J72" i="178"/>
  <c r="I72" i="178"/>
  <c r="H72" i="178"/>
  <c r="L71" i="178"/>
  <c r="K71" i="178"/>
  <c r="J71" i="178"/>
  <c r="I71" i="178"/>
  <c r="H71" i="178"/>
  <c r="L70" i="178"/>
  <c r="K70" i="178"/>
  <c r="J70" i="178"/>
  <c r="I70" i="178"/>
  <c r="H70" i="178"/>
  <c r="L69" i="178"/>
  <c r="K69" i="178"/>
  <c r="J69" i="178"/>
  <c r="I69" i="178"/>
  <c r="H69" i="178"/>
  <c r="L68" i="178"/>
  <c r="K68" i="178"/>
  <c r="J68" i="178"/>
  <c r="I68" i="178"/>
  <c r="H68" i="178"/>
  <c r="L67" i="178"/>
  <c r="K67" i="178"/>
  <c r="J67" i="178"/>
  <c r="I67" i="178"/>
  <c r="H67" i="178"/>
  <c r="L66" i="178"/>
  <c r="K66" i="178"/>
  <c r="J66" i="178"/>
  <c r="I66" i="178"/>
  <c r="H66" i="178"/>
  <c r="L65" i="178"/>
  <c r="K65" i="178"/>
  <c r="J65" i="178"/>
  <c r="I65" i="178"/>
  <c r="H65" i="178"/>
  <c r="L64" i="178"/>
  <c r="K64" i="178"/>
  <c r="J64" i="178"/>
  <c r="I64" i="178"/>
  <c r="H64" i="178"/>
  <c r="L63" i="178"/>
  <c r="K63" i="178"/>
  <c r="J63" i="178"/>
  <c r="I63" i="178"/>
  <c r="H63" i="178"/>
  <c r="L62" i="178"/>
  <c r="K62" i="178"/>
  <c r="J62" i="178"/>
  <c r="I62" i="178"/>
  <c r="H62" i="178"/>
  <c r="L61" i="178"/>
  <c r="K61" i="178"/>
  <c r="J61" i="178"/>
  <c r="I61" i="178"/>
  <c r="H61" i="178"/>
  <c r="L60" i="178"/>
  <c r="K60" i="178"/>
  <c r="J60" i="178"/>
  <c r="I60" i="178"/>
  <c r="H60" i="178"/>
  <c r="L59" i="178"/>
  <c r="K59" i="178"/>
  <c r="J59" i="178"/>
  <c r="I59" i="178"/>
  <c r="H59" i="178"/>
  <c r="L58" i="178"/>
  <c r="K58" i="178"/>
  <c r="J58" i="178"/>
  <c r="I58" i="178"/>
  <c r="H58" i="178"/>
  <c r="L57" i="178"/>
  <c r="K57" i="178"/>
  <c r="J57" i="178"/>
  <c r="I57" i="178"/>
  <c r="H57" i="178"/>
  <c r="L56" i="178"/>
  <c r="K56" i="178"/>
  <c r="J56" i="178"/>
  <c r="I56" i="178"/>
  <c r="H56" i="178"/>
  <c r="L55" i="178"/>
  <c r="K55" i="178"/>
  <c r="J55" i="178"/>
  <c r="I55" i="178"/>
  <c r="H55" i="178"/>
  <c r="L54" i="178"/>
  <c r="K54" i="178"/>
  <c r="J54" i="178"/>
  <c r="I54" i="178"/>
  <c r="H54" i="178"/>
  <c r="L53" i="178"/>
  <c r="K53" i="178"/>
  <c r="J53" i="178"/>
  <c r="I53" i="178"/>
  <c r="H53" i="178"/>
  <c r="L52" i="178"/>
  <c r="K52" i="178"/>
  <c r="J52" i="178"/>
  <c r="I52" i="178"/>
  <c r="H52" i="178"/>
  <c r="L51" i="178"/>
  <c r="K51" i="178"/>
  <c r="J51" i="178"/>
  <c r="I51" i="178"/>
  <c r="H51" i="178"/>
  <c r="L50" i="178"/>
  <c r="K50" i="178"/>
  <c r="J50" i="178"/>
  <c r="I50" i="178"/>
  <c r="H50" i="178"/>
  <c r="L49" i="178"/>
  <c r="K49" i="178"/>
  <c r="J49" i="178"/>
  <c r="I49" i="178"/>
  <c r="H49" i="178"/>
  <c r="L48" i="178"/>
  <c r="K48" i="178"/>
  <c r="J48" i="178"/>
  <c r="I48" i="178"/>
  <c r="H48" i="178"/>
  <c r="L47" i="178"/>
  <c r="K47" i="178"/>
  <c r="J47" i="178"/>
  <c r="I47" i="178"/>
  <c r="H47" i="178"/>
  <c r="G42" i="178"/>
  <c r="F42" i="178"/>
  <c r="L41" i="178"/>
  <c r="K41" i="178"/>
  <c r="J41" i="178"/>
  <c r="I41" i="178"/>
  <c r="H41" i="178"/>
  <c r="L40" i="178"/>
  <c r="K40" i="178"/>
  <c r="J40" i="178"/>
  <c r="I40" i="178"/>
  <c r="H40" i="178"/>
  <c r="L39" i="178"/>
  <c r="K39" i="178"/>
  <c r="J39" i="178"/>
  <c r="I39" i="178"/>
  <c r="H39" i="178"/>
  <c r="L38" i="178"/>
  <c r="K38" i="178"/>
  <c r="J38" i="178"/>
  <c r="I38" i="178"/>
  <c r="H38" i="178"/>
  <c r="L37" i="178"/>
  <c r="K37" i="178"/>
  <c r="J37" i="178"/>
  <c r="I37" i="178"/>
  <c r="H37" i="178"/>
  <c r="L36" i="178"/>
  <c r="K36" i="178"/>
  <c r="J36" i="178"/>
  <c r="I36" i="178"/>
  <c r="H36" i="178"/>
  <c r="L35" i="178"/>
  <c r="K35" i="178"/>
  <c r="J35" i="178"/>
  <c r="I35" i="178"/>
  <c r="H35" i="178"/>
  <c r="L34" i="178"/>
  <c r="K34" i="178"/>
  <c r="J34" i="178"/>
  <c r="I34" i="178"/>
  <c r="H34" i="178"/>
  <c r="L33" i="178"/>
  <c r="K33" i="178"/>
  <c r="J33" i="178"/>
  <c r="I33" i="178"/>
  <c r="H33" i="178"/>
  <c r="L32" i="178"/>
  <c r="K32" i="178"/>
  <c r="J32" i="178"/>
  <c r="I32" i="178"/>
  <c r="H32" i="178"/>
  <c r="L31" i="178"/>
  <c r="K31" i="178"/>
  <c r="J31" i="178"/>
  <c r="I31" i="178"/>
  <c r="H31" i="178"/>
  <c r="L30" i="178"/>
  <c r="K30" i="178"/>
  <c r="J30" i="178"/>
  <c r="I30" i="178"/>
  <c r="H30" i="178"/>
  <c r="L29" i="178"/>
  <c r="K29" i="178"/>
  <c r="J29" i="178"/>
  <c r="I29" i="178"/>
  <c r="H29" i="178"/>
  <c r="L28" i="178"/>
  <c r="K28" i="178"/>
  <c r="J28" i="178"/>
  <c r="I28" i="178"/>
  <c r="H28" i="178"/>
  <c r="L27" i="178"/>
  <c r="K27" i="178"/>
  <c r="J27" i="178"/>
  <c r="I27" i="178"/>
  <c r="H27" i="178"/>
  <c r="L26" i="178"/>
  <c r="K26" i="178"/>
  <c r="J26" i="178"/>
  <c r="I26" i="178"/>
  <c r="H26" i="178"/>
  <c r="L25" i="178"/>
  <c r="K25" i="178"/>
  <c r="J25" i="178"/>
  <c r="I25" i="178"/>
  <c r="H25" i="178"/>
  <c r="L24" i="178"/>
  <c r="K24" i="178"/>
  <c r="J24" i="178"/>
  <c r="I24" i="178"/>
  <c r="H24" i="178"/>
  <c r="L23" i="178"/>
  <c r="K23" i="178"/>
  <c r="J23" i="178"/>
  <c r="I23" i="178"/>
  <c r="H23" i="178"/>
  <c r="L22" i="178"/>
  <c r="K22" i="178"/>
  <c r="J22" i="178"/>
  <c r="I22" i="178"/>
  <c r="H22" i="178"/>
  <c r="L21" i="178"/>
  <c r="K21" i="178"/>
  <c r="J21" i="178"/>
  <c r="I21" i="178"/>
  <c r="H21" i="178"/>
  <c r="L20" i="178"/>
  <c r="K20" i="178"/>
  <c r="J20" i="178"/>
  <c r="I20" i="178"/>
  <c r="H20" i="178"/>
  <c r="L19" i="178"/>
  <c r="K19" i="178"/>
  <c r="J19" i="178"/>
  <c r="I19" i="178"/>
  <c r="H19" i="178"/>
  <c r="L18" i="178"/>
  <c r="K18" i="178"/>
  <c r="J18" i="178"/>
  <c r="I18" i="178"/>
  <c r="H18" i="178"/>
  <c r="L17" i="178"/>
  <c r="K17" i="178"/>
  <c r="J17" i="178"/>
  <c r="I17" i="178"/>
  <c r="H17" i="178"/>
  <c r="L16" i="178"/>
  <c r="K16" i="178"/>
  <c r="J16" i="178"/>
  <c r="I16" i="178"/>
  <c r="H16" i="178"/>
  <c r="L15" i="178"/>
  <c r="K15" i="178"/>
  <c r="J15" i="178"/>
  <c r="I15" i="178"/>
  <c r="H15" i="178"/>
  <c r="L14" i="178"/>
  <c r="K14" i="178"/>
  <c r="J14" i="178"/>
  <c r="I14" i="178"/>
  <c r="H14" i="178"/>
  <c r="L13" i="178"/>
  <c r="K13" i="178"/>
  <c r="J13" i="178"/>
  <c r="I13" i="178"/>
  <c r="H13" i="178"/>
  <c r="L12" i="178"/>
  <c r="K12" i="178"/>
  <c r="J12" i="178"/>
  <c r="I12" i="178"/>
  <c r="H12" i="178"/>
  <c r="H42" i="178" s="1"/>
  <c r="L11" i="178"/>
  <c r="K11" i="178"/>
  <c r="J11" i="178"/>
  <c r="I11" i="178"/>
  <c r="H11" i="178"/>
  <c r="B4" i="178"/>
  <c r="U2" i="178" a="1"/>
  <c r="U2" i="178" s="1"/>
  <c r="R2" i="178"/>
  <c r="U1" i="178" a="1"/>
  <c r="U1" i="178" s="1"/>
  <c r="G294" i="177"/>
  <c r="F294" i="177"/>
  <c r="L293" i="177"/>
  <c r="K293" i="177"/>
  <c r="J293" i="177"/>
  <c r="I293" i="177"/>
  <c r="H293" i="177"/>
  <c r="L292" i="177"/>
  <c r="K292" i="177"/>
  <c r="J292" i="177"/>
  <c r="I292" i="177"/>
  <c r="H292" i="177"/>
  <c r="L291" i="177"/>
  <c r="K291" i="177"/>
  <c r="J291" i="177"/>
  <c r="I291" i="177"/>
  <c r="H291" i="177"/>
  <c r="L290" i="177"/>
  <c r="K290" i="177"/>
  <c r="J290" i="177"/>
  <c r="I290" i="177"/>
  <c r="H290" i="177"/>
  <c r="L289" i="177"/>
  <c r="K289" i="177"/>
  <c r="J289" i="177"/>
  <c r="I289" i="177"/>
  <c r="H289" i="177"/>
  <c r="L288" i="177"/>
  <c r="K288" i="177"/>
  <c r="J288" i="177"/>
  <c r="I288" i="177"/>
  <c r="H288" i="177"/>
  <c r="L287" i="177"/>
  <c r="K287" i="177"/>
  <c r="J287" i="177"/>
  <c r="I287" i="177"/>
  <c r="H287" i="177"/>
  <c r="L286" i="177"/>
  <c r="K286" i="177"/>
  <c r="J286" i="177"/>
  <c r="I286" i="177"/>
  <c r="H286" i="177"/>
  <c r="L285" i="177"/>
  <c r="K285" i="177"/>
  <c r="J285" i="177"/>
  <c r="I285" i="177"/>
  <c r="H285" i="177"/>
  <c r="L284" i="177"/>
  <c r="K284" i="177"/>
  <c r="J284" i="177"/>
  <c r="I284" i="177"/>
  <c r="H284" i="177"/>
  <c r="L283" i="177"/>
  <c r="K283" i="177"/>
  <c r="J283" i="177"/>
  <c r="I283" i="177"/>
  <c r="H283" i="177"/>
  <c r="L282" i="177"/>
  <c r="K282" i="177"/>
  <c r="J282" i="177"/>
  <c r="I282" i="177"/>
  <c r="H282" i="177"/>
  <c r="L281" i="177"/>
  <c r="K281" i="177"/>
  <c r="J281" i="177"/>
  <c r="I281" i="177"/>
  <c r="H281" i="177"/>
  <c r="L280" i="177"/>
  <c r="K280" i="177"/>
  <c r="J280" i="177"/>
  <c r="I280" i="177"/>
  <c r="H280" i="177"/>
  <c r="L279" i="177"/>
  <c r="K279" i="177"/>
  <c r="J279" i="177"/>
  <c r="I279" i="177"/>
  <c r="H279" i="177"/>
  <c r="L278" i="177"/>
  <c r="K278" i="177"/>
  <c r="J278" i="177"/>
  <c r="I278" i="177"/>
  <c r="H278" i="177"/>
  <c r="L277" i="177"/>
  <c r="K277" i="177"/>
  <c r="J277" i="177"/>
  <c r="I277" i="177"/>
  <c r="H277" i="177"/>
  <c r="L276" i="177"/>
  <c r="K276" i="177"/>
  <c r="J276" i="177"/>
  <c r="I276" i="177"/>
  <c r="H276" i="177"/>
  <c r="L275" i="177"/>
  <c r="K275" i="177"/>
  <c r="J275" i="177"/>
  <c r="I275" i="177"/>
  <c r="H275" i="177"/>
  <c r="L274" i="177"/>
  <c r="K274" i="177"/>
  <c r="J274" i="177"/>
  <c r="I274" i="177"/>
  <c r="H274" i="177"/>
  <c r="L273" i="177"/>
  <c r="K273" i="177"/>
  <c r="J273" i="177"/>
  <c r="I273" i="177"/>
  <c r="H273" i="177"/>
  <c r="L272" i="177"/>
  <c r="K272" i="177"/>
  <c r="J272" i="177"/>
  <c r="I272" i="177"/>
  <c r="H272" i="177"/>
  <c r="L271" i="177"/>
  <c r="K271" i="177"/>
  <c r="J271" i="177"/>
  <c r="I271" i="177"/>
  <c r="H271" i="177"/>
  <c r="L270" i="177"/>
  <c r="K270" i="177"/>
  <c r="J270" i="177"/>
  <c r="I270" i="177"/>
  <c r="H270" i="177"/>
  <c r="L269" i="177"/>
  <c r="K269" i="177"/>
  <c r="J269" i="177"/>
  <c r="I269" i="177"/>
  <c r="H269" i="177"/>
  <c r="L268" i="177"/>
  <c r="K268" i="177"/>
  <c r="J268" i="177"/>
  <c r="I268" i="177"/>
  <c r="H268" i="177"/>
  <c r="L267" i="177"/>
  <c r="K267" i="177"/>
  <c r="J267" i="177"/>
  <c r="I267" i="177"/>
  <c r="H267" i="177"/>
  <c r="L266" i="177"/>
  <c r="K266" i="177"/>
  <c r="J266" i="177"/>
  <c r="I266" i="177"/>
  <c r="H266" i="177"/>
  <c r="L265" i="177"/>
  <c r="K265" i="177"/>
  <c r="J265" i="177"/>
  <c r="I265" i="177"/>
  <c r="H265" i="177"/>
  <c r="L264" i="177"/>
  <c r="K264" i="177"/>
  <c r="J264" i="177"/>
  <c r="I264" i="177"/>
  <c r="H264" i="177"/>
  <c r="L263" i="177"/>
  <c r="K263" i="177"/>
  <c r="J263" i="177"/>
  <c r="I263" i="177"/>
  <c r="H263" i="177"/>
  <c r="G258" i="177"/>
  <c r="F258" i="177"/>
  <c r="L257" i="177"/>
  <c r="K257" i="177"/>
  <c r="J257" i="177"/>
  <c r="I257" i="177"/>
  <c r="H257" i="177"/>
  <c r="L256" i="177"/>
  <c r="K256" i="177"/>
  <c r="J256" i="177"/>
  <c r="I256" i="177"/>
  <c r="H256" i="177"/>
  <c r="L255" i="177"/>
  <c r="K255" i="177"/>
  <c r="J255" i="177"/>
  <c r="I255" i="177"/>
  <c r="H255" i="177"/>
  <c r="L254" i="177"/>
  <c r="K254" i="177"/>
  <c r="J254" i="177"/>
  <c r="I254" i="177"/>
  <c r="H254" i="177"/>
  <c r="L253" i="177"/>
  <c r="K253" i="177"/>
  <c r="J253" i="177"/>
  <c r="I253" i="177"/>
  <c r="H253" i="177"/>
  <c r="L252" i="177"/>
  <c r="K252" i="177"/>
  <c r="J252" i="177"/>
  <c r="I252" i="177"/>
  <c r="H252" i="177"/>
  <c r="L251" i="177"/>
  <c r="K251" i="177"/>
  <c r="J251" i="177"/>
  <c r="I251" i="177"/>
  <c r="H251" i="177"/>
  <c r="L250" i="177"/>
  <c r="K250" i="177"/>
  <c r="J250" i="177"/>
  <c r="I250" i="177"/>
  <c r="H250" i="177"/>
  <c r="L249" i="177"/>
  <c r="K249" i="177"/>
  <c r="J249" i="177"/>
  <c r="I249" i="177"/>
  <c r="H249" i="177"/>
  <c r="L248" i="177"/>
  <c r="K248" i="177"/>
  <c r="J248" i="177"/>
  <c r="I248" i="177"/>
  <c r="H248" i="177"/>
  <c r="L247" i="177"/>
  <c r="K247" i="177"/>
  <c r="J247" i="177"/>
  <c r="I247" i="177"/>
  <c r="H247" i="177"/>
  <c r="L246" i="177"/>
  <c r="K246" i="177"/>
  <c r="J246" i="177"/>
  <c r="I246" i="177"/>
  <c r="H246" i="177"/>
  <c r="L245" i="177"/>
  <c r="K245" i="177"/>
  <c r="J245" i="177"/>
  <c r="I245" i="177"/>
  <c r="H245" i="177"/>
  <c r="L244" i="177"/>
  <c r="K244" i="177"/>
  <c r="J244" i="177"/>
  <c r="I244" i="177"/>
  <c r="H244" i="177"/>
  <c r="L243" i="177"/>
  <c r="K243" i="177"/>
  <c r="J243" i="177"/>
  <c r="I243" i="177"/>
  <c r="H243" i="177"/>
  <c r="L242" i="177"/>
  <c r="K242" i="177"/>
  <c r="J242" i="177"/>
  <c r="I242" i="177"/>
  <c r="H242" i="177"/>
  <c r="L241" i="177"/>
  <c r="K241" i="177"/>
  <c r="J241" i="177"/>
  <c r="I241" i="177"/>
  <c r="H241" i="177"/>
  <c r="L240" i="177"/>
  <c r="K240" i="177"/>
  <c r="J240" i="177"/>
  <c r="I240" i="177"/>
  <c r="H240" i="177"/>
  <c r="L239" i="177"/>
  <c r="K239" i="177"/>
  <c r="J239" i="177"/>
  <c r="I239" i="177"/>
  <c r="H239" i="177"/>
  <c r="L238" i="177"/>
  <c r="K238" i="177"/>
  <c r="J238" i="177"/>
  <c r="I238" i="177"/>
  <c r="H238" i="177"/>
  <c r="L237" i="177"/>
  <c r="K237" i="177"/>
  <c r="J237" i="177"/>
  <c r="I237" i="177"/>
  <c r="H237" i="177"/>
  <c r="L236" i="177"/>
  <c r="K236" i="177"/>
  <c r="J236" i="177"/>
  <c r="I236" i="177"/>
  <c r="H236" i="177"/>
  <c r="L235" i="177"/>
  <c r="K235" i="177"/>
  <c r="J235" i="177"/>
  <c r="I235" i="177"/>
  <c r="H235" i="177"/>
  <c r="L234" i="177"/>
  <c r="K234" i="177"/>
  <c r="J234" i="177"/>
  <c r="I234" i="177"/>
  <c r="H234" i="177"/>
  <c r="L233" i="177"/>
  <c r="K233" i="177"/>
  <c r="J233" i="177"/>
  <c r="I233" i="177"/>
  <c r="H233" i="177"/>
  <c r="L232" i="177"/>
  <c r="K232" i="177"/>
  <c r="J232" i="177"/>
  <c r="I232" i="177"/>
  <c r="H232" i="177"/>
  <c r="L231" i="177"/>
  <c r="K231" i="177"/>
  <c r="J231" i="177"/>
  <c r="I231" i="177"/>
  <c r="H231" i="177"/>
  <c r="L230" i="177"/>
  <c r="K230" i="177"/>
  <c r="J230" i="177"/>
  <c r="I230" i="177"/>
  <c r="H230" i="177"/>
  <c r="L229" i="177"/>
  <c r="K229" i="177"/>
  <c r="J229" i="177"/>
  <c r="I229" i="177"/>
  <c r="H229" i="177"/>
  <c r="L228" i="177"/>
  <c r="K228" i="177"/>
  <c r="K258" i="177" s="1"/>
  <c r="J228" i="177"/>
  <c r="J258" i="177" s="1"/>
  <c r="I228" i="177"/>
  <c r="H228" i="177"/>
  <c r="L227" i="177"/>
  <c r="K227" i="177"/>
  <c r="J227" i="177"/>
  <c r="I227" i="177"/>
  <c r="H227" i="177"/>
  <c r="K222" i="177"/>
  <c r="J222" i="177"/>
  <c r="G222" i="177"/>
  <c r="F222" i="177"/>
  <c r="L221" i="177"/>
  <c r="K221" i="177"/>
  <c r="J221" i="177"/>
  <c r="I221" i="177"/>
  <c r="H221" i="177"/>
  <c r="L220" i="177"/>
  <c r="K220" i="177"/>
  <c r="J220" i="177"/>
  <c r="I220" i="177"/>
  <c r="H220" i="177"/>
  <c r="L219" i="177"/>
  <c r="K219" i="177"/>
  <c r="J219" i="177"/>
  <c r="I219" i="177"/>
  <c r="H219" i="177"/>
  <c r="L218" i="177"/>
  <c r="K218" i="177"/>
  <c r="J218" i="177"/>
  <c r="I218" i="177"/>
  <c r="H218" i="177"/>
  <c r="L217" i="177"/>
  <c r="K217" i="177"/>
  <c r="J217" i="177"/>
  <c r="I217" i="177"/>
  <c r="H217" i="177"/>
  <c r="L216" i="177"/>
  <c r="K216" i="177"/>
  <c r="J216" i="177"/>
  <c r="I216" i="177"/>
  <c r="H216" i="177"/>
  <c r="L215" i="177"/>
  <c r="K215" i="177"/>
  <c r="J215" i="177"/>
  <c r="I215" i="177"/>
  <c r="H215" i="177"/>
  <c r="L214" i="177"/>
  <c r="K214" i="177"/>
  <c r="J214" i="177"/>
  <c r="I214" i="177"/>
  <c r="H214" i="177"/>
  <c r="L213" i="177"/>
  <c r="K213" i="177"/>
  <c r="J213" i="177"/>
  <c r="I213" i="177"/>
  <c r="H213" i="177"/>
  <c r="L212" i="177"/>
  <c r="K212" i="177"/>
  <c r="J212" i="177"/>
  <c r="I212" i="177"/>
  <c r="H212" i="177"/>
  <c r="L211" i="177"/>
  <c r="K211" i="177"/>
  <c r="J211" i="177"/>
  <c r="I211" i="177"/>
  <c r="H211" i="177"/>
  <c r="L210" i="177"/>
  <c r="K210" i="177"/>
  <c r="J210" i="177"/>
  <c r="I210" i="177"/>
  <c r="H210" i="177"/>
  <c r="L209" i="177"/>
  <c r="K209" i="177"/>
  <c r="J209" i="177"/>
  <c r="I209" i="177"/>
  <c r="H209" i="177"/>
  <c r="L208" i="177"/>
  <c r="K208" i="177"/>
  <c r="J208" i="177"/>
  <c r="I208" i="177"/>
  <c r="H208" i="177"/>
  <c r="L207" i="177"/>
  <c r="K207" i="177"/>
  <c r="J207" i="177"/>
  <c r="I207" i="177"/>
  <c r="H207" i="177"/>
  <c r="L206" i="177"/>
  <c r="K206" i="177"/>
  <c r="J206" i="177"/>
  <c r="I206" i="177"/>
  <c r="H206" i="177"/>
  <c r="L205" i="177"/>
  <c r="K205" i="177"/>
  <c r="J205" i="177"/>
  <c r="I205" i="177"/>
  <c r="H205" i="177"/>
  <c r="L204" i="177"/>
  <c r="K204" i="177"/>
  <c r="J204" i="177"/>
  <c r="I204" i="177"/>
  <c r="H204" i="177"/>
  <c r="L203" i="177"/>
  <c r="K203" i="177"/>
  <c r="J203" i="177"/>
  <c r="I203" i="177"/>
  <c r="H203" i="177"/>
  <c r="L202" i="177"/>
  <c r="K202" i="177"/>
  <c r="J202" i="177"/>
  <c r="I202" i="177"/>
  <c r="H202" i="177"/>
  <c r="H222" i="177" s="1"/>
  <c r="L201" i="177"/>
  <c r="K201" i="177"/>
  <c r="J201" i="177"/>
  <c r="I201" i="177"/>
  <c r="H201" i="177"/>
  <c r="L200" i="177"/>
  <c r="K200" i="177"/>
  <c r="J200" i="177"/>
  <c r="I200" i="177"/>
  <c r="H200" i="177"/>
  <c r="L199" i="177"/>
  <c r="K199" i="177"/>
  <c r="J199" i="177"/>
  <c r="I199" i="177"/>
  <c r="H199" i="177"/>
  <c r="L198" i="177"/>
  <c r="K198" i="177"/>
  <c r="J198" i="177"/>
  <c r="I198" i="177"/>
  <c r="H198" i="177"/>
  <c r="L197" i="177"/>
  <c r="K197" i="177"/>
  <c r="J197" i="177"/>
  <c r="I197" i="177"/>
  <c r="H197" i="177"/>
  <c r="L196" i="177"/>
  <c r="K196" i="177"/>
  <c r="J196" i="177"/>
  <c r="I196" i="177"/>
  <c r="H196" i="177"/>
  <c r="L195" i="177"/>
  <c r="K195" i="177"/>
  <c r="J195" i="177"/>
  <c r="I195" i="177"/>
  <c r="H195" i="177"/>
  <c r="L194" i="177"/>
  <c r="K194" i="177"/>
  <c r="J194" i="177"/>
  <c r="I194" i="177"/>
  <c r="H194" i="177"/>
  <c r="L193" i="177"/>
  <c r="K193" i="177"/>
  <c r="J193" i="177"/>
  <c r="I193" i="177"/>
  <c r="H193" i="177"/>
  <c r="L192" i="177"/>
  <c r="K192" i="177"/>
  <c r="J192" i="177"/>
  <c r="I192" i="177"/>
  <c r="H192" i="177"/>
  <c r="L191" i="177"/>
  <c r="K191" i="177"/>
  <c r="J191" i="177"/>
  <c r="I191" i="177"/>
  <c r="H191" i="177"/>
  <c r="L186" i="177"/>
  <c r="G186" i="177"/>
  <c r="F186" i="177"/>
  <c r="L185" i="177"/>
  <c r="K185" i="177"/>
  <c r="J185" i="177"/>
  <c r="I185" i="177"/>
  <c r="H185" i="177"/>
  <c r="L184" i="177"/>
  <c r="K184" i="177"/>
  <c r="J184" i="177"/>
  <c r="I184" i="177"/>
  <c r="H184" i="177"/>
  <c r="L183" i="177"/>
  <c r="K183" i="177"/>
  <c r="J183" i="177"/>
  <c r="I183" i="177"/>
  <c r="H183" i="177"/>
  <c r="L182" i="177"/>
  <c r="K182" i="177"/>
  <c r="J182" i="177"/>
  <c r="I182" i="177"/>
  <c r="H182" i="177"/>
  <c r="L181" i="177"/>
  <c r="K181" i="177"/>
  <c r="J181" i="177"/>
  <c r="I181" i="177"/>
  <c r="H181" i="177"/>
  <c r="L180" i="177"/>
  <c r="K180" i="177"/>
  <c r="J180" i="177"/>
  <c r="I180" i="177"/>
  <c r="H180" i="177"/>
  <c r="L179" i="177"/>
  <c r="K179" i="177"/>
  <c r="J179" i="177"/>
  <c r="I179" i="177"/>
  <c r="H179" i="177"/>
  <c r="L178" i="177"/>
  <c r="K178" i="177"/>
  <c r="J178" i="177"/>
  <c r="I178" i="177"/>
  <c r="H178" i="177"/>
  <c r="L177" i="177"/>
  <c r="K177" i="177"/>
  <c r="J177" i="177"/>
  <c r="I177" i="177"/>
  <c r="H177" i="177"/>
  <c r="L176" i="177"/>
  <c r="K176" i="177"/>
  <c r="J176" i="177"/>
  <c r="I176" i="177"/>
  <c r="H176" i="177"/>
  <c r="L175" i="177"/>
  <c r="K175" i="177"/>
  <c r="J175" i="177"/>
  <c r="I175" i="177"/>
  <c r="H175" i="177"/>
  <c r="L174" i="177"/>
  <c r="K174" i="177"/>
  <c r="J174" i="177"/>
  <c r="I174" i="177"/>
  <c r="H174" i="177"/>
  <c r="L173" i="177"/>
  <c r="K173" i="177"/>
  <c r="J173" i="177"/>
  <c r="I173" i="177"/>
  <c r="H173" i="177"/>
  <c r="L172" i="177"/>
  <c r="K172" i="177"/>
  <c r="J172" i="177"/>
  <c r="I172" i="177"/>
  <c r="H172" i="177"/>
  <c r="L171" i="177"/>
  <c r="K171" i="177"/>
  <c r="J171" i="177"/>
  <c r="I171" i="177"/>
  <c r="H171" i="177"/>
  <c r="L170" i="177"/>
  <c r="K170" i="177"/>
  <c r="J170" i="177"/>
  <c r="I170" i="177"/>
  <c r="H170" i="177"/>
  <c r="L169" i="177"/>
  <c r="K169" i="177"/>
  <c r="J169" i="177"/>
  <c r="I169" i="177"/>
  <c r="H169" i="177"/>
  <c r="L168" i="177"/>
  <c r="K168" i="177"/>
  <c r="J168" i="177"/>
  <c r="I168" i="177"/>
  <c r="H168" i="177"/>
  <c r="L167" i="177"/>
  <c r="K167" i="177"/>
  <c r="J167" i="177"/>
  <c r="I167" i="177"/>
  <c r="H167" i="177"/>
  <c r="L166" i="177"/>
  <c r="K166" i="177"/>
  <c r="J166" i="177"/>
  <c r="I166" i="177"/>
  <c r="H166" i="177"/>
  <c r="L165" i="177"/>
  <c r="K165" i="177"/>
  <c r="J165" i="177"/>
  <c r="I165" i="177"/>
  <c r="H165" i="177"/>
  <c r="L164" i="177"/>
  <c r="K164" i="177"/>
  <c r="J164" i="177"/>
  <c r="I164" i="177"/>
  <c r="H164" i="177"/>
  <c r="L163" i="177"/>
  <c r="K163" i="177"/>
  <c r="J163" i="177"/>
  <c r="I163" i="177"/>
  <c r="H163" i="177"/>
  <c r="L162" i="177"/>
  <c r="K162" i="177"/>
  <c r="J162" i="177"/>
  <c r="I162" i="177"/>
  <c r="H162" i="177"/>
  <c r="L161" i="177"/>
  <c r="K161" i="177"/>
  <c r="J161" i="177"/>
  <c r="I161" i="177"/>
  <c r="H161" i="177"/>
  <c r="L160" i="177"/>
  <c r="K160" i="177"/>
  <c r="J160" i="177"/>
  <c r="I160" i="177"/>
  <c r="H160" i="177"/>
  <c r="L159" i="177"/>
  <c r="K159" i="177"/>
  <c r="J159" i="177"/>
  <c r="I159" i="177"/>
  <c r="H159" i="177"/>
  <c r="L158" i="177"/>
  <c r="K158" i="177"/>
  <c r="J158" i="177"/>
  <c r="I158" i="177"/>
  <c r="H158" i="177"/>
  <c r="L157" i="177"/>
  <c r="K157" i="177"/>
  <c r="J157" i="177"/>
  <c r="I157" i="177"/>
  <c r="H157" i="177"/>
  <c r="L156" i="177"/>
  <c r="K156" i="177"/>
  <c r="J156" i="177"/>
  <c r="I156" i="177"/>
  <c r="H156" i="177"/>
  <c r="L155" i="177"/>
  <c r="K155" i="177"/>
  <c r="J155" i="177"/>
  <c r="I155" i="177"/>
  <c r="H155" i="177"/>
  <c r="H150" i="177"/>
  <c r="G150" i="177"/>
  <c r="F150" i="177"/>
  <c r="L149" i="177"/>
  <c r="K149" i="177"/>
  <c r="J149" i="177"/>
  <c r="I149" i="177"/>
  <c r="H149" i="177"/>
  <c r="L148" i="177"/>
  <c r="K148" i="177"/>
  <c r="J148" i="177"/>
  <c r="I148" i="177"/>
  <c r="H148" i="177"/>
  <c r="L147" i="177"/>
  <c r="K147" i="177"/>
  <c r="J147" i="177"/>
  <c r="I147" i="177"/>
  <c r="H147" i="177"/>
  <c r="L146" i="177"/>
  <c r="K146" i="177"/>
  <c r="J146" i="177"/>
  <c r="I146" i="177"/>
  <c r="H146" i="177"/>
  <c r="L145" i="177"/>
  <c r="K145" i="177"/>
  <c r="J145" i="177"/>
  <c r="I145" i="177"/>
  <c r="H145" i="177"/>
  <c r="L144" i="177"/>
  <c r="K144" i="177"/>
  <c r="J144" i="177"/>
  <c r="I144" i="177"/>
  <c r="H144" i="177"/>
  <c r="L143" i="177"/>
  <c r="K143" i="177"/>
  <c r="J143" i="177"/>
  <c r="I143" i="177"/>
  <c r="H143" i="177"/>
  <c r="L142" i="177"/>
  <c r="K142" i="177"/>
  <c r="J142" i="177"/>
  <c r="I142" i="177"/>
  <c r="H142" i="177"/>
  <c r="L141" i="177"/>
  <c r="K141" i="177"/>
  <c r="J141" i="177"/>
  <c r="I141" i="177"/>
  <c r="H141" i="177"/>
  <c r="L140" i="177"/>
  <c r="K140" i="177"/>
  <c r="J140" i="177"/>
  <c r="I140" i="177"/>
  <c r="H140" i="177"/>
  <c r="L139" i="177"/>
  <c r="K139" i="177"/>
  <c r="J139" i="177"/>
  <c r="I139" i="177"/>
  <c r="H139" i="177"/>
  <c r="L138" i="177"/>
  <c r="K138" i="177"/>
  <c r="J138" i="177"/>
  <c r="I138" i="177"/>
  <c r="H138" i="177"/>
  <c r="L137" i="177"/>
  <c r="K137" i="177"/>
  <c r="J137" i="177"/>
  <c r="I137" i="177"/>
  <c r="H137" i="177"/>
  <c r="L136" i="177"/>
  <c r="K136" i="177"/>
  <c r="J136" i="177"/>
  <c r="I136" i="177"/>
  <c r="H136" i="177"/>
  <c r="L135" i="177"/>
  <c r="K135" i="177"/>
  <c r="J135" i="177"/>
  <c r="I135" i="177"/>
  <c r="H135" i="177"/>
  <c r="L134" i="177"/>
  <c r="K134" i="177"/>
  <c r="J134" i="177"/>
  <c r="I134" i="177"/>
  <c r="H134" i="177"/>
  <c r="L133" i="177"/>
  <c r="K133" i="177"/>
  <c r="J133" i="177"/>
  <c r="I133" i="177"/>
  <c r="H133" i="177"/>
  <c r="L132" i="177"/>
  <c r="K132" i="177"/>
  <c r="J132" i="177"/>
  <c r="I132" i="177"/>
  <c r="H132" i="177"/>
  <c r="L131" i="177"/>
  <c r="K131" i="177"/>
  <c r="J131" i="177"/>
  <c r="I131" i="177"/>
  <c r="H131" i="177"/>
  <c r="L130" i="177"/>
  <c r="K130" i="177"/>
  <c r="J130" i="177"/>
  <c r="I130" i="177"/>
  <c r="H130" i="177"/>
  <c r="L129" i="177"/>
  <c r="K129" i="177"/>
  <c r="J129" i="177"/>
  <c r="I129" i="177"/>
  <c r="H129" i="177"/>
  <c r="L128" i="177"/>
  <c r="K128" i="177"/>
  <c r="J128" i="177"/>
  <c r="I128" i="177"/>
  <c r="H128" i="177"/>
  <c r="L127" i="177"/>
  <c r="K127" i="177"/>
  <c r="J127" i="177"/>
  <c r="I127" i="177"/>
  <c r="H127" i="177"/>
  <c r="L126" i="177"/>
  <c r="K126" i="177"/>
  <c r="J126" i="177"/>
  <c r="I126" i="177"/>
  <c r="H126" i="177"/>
  <c r="L125" i="177"/>
  <c r="K125" i="177"/>
  <c r="J125" i="177"/>
  <c r="I125" i="177"/>
  <c r="H125" i="177"/>
  <c r="L124" i="177"/>
  <c r="K124" i="177"/>
  <c r="J124" i="177"/>
  <c r="I124" i="177"/>
  <c r="H124" i="177"/>
  <c r="L123" i="177"/>
  <c r="K123" i="177"/>
  <c r="J123" i="177"/>
  <c r="I123" i="177"/>
  <c r="H123" i="177"/>
  <c r="L122" i="177"/>
  <c r="K122" i="177"/>
  <c r="J122" i="177"/>
  <c r="I122" i="177"/>
  <c r="H122" i="177"/>
  <c r="L121" i="177"/>
  <c r="K121" i="177"/>
  <c r="J121" i="177"/>
  <c r="I121" i="177"/>
  <c r="H121" i="177"/>
  <c r="L120" i="177"/>
  <c r="K120" i="177"/>
  <c r="J120" i="177"/>
  <c r="I120" i="177"/>
  <c r="H120" i="177"/>
  <c r="L119" i="177"/>
  <c r="K119" i="177"/>
  <c r="J119" i="177"/>
  <c r="I119" i="177"/>
  <c r="H119" i="177"/>
  <c r="J114" i="177"/>
  <c r="G114" i="177"/>
  <c r="F114" i="177"/>
  <c r="L113" i="177"/>
  <c r="K113" i="177"/>
  <c r="J113" i="177"/>
  <c r="I113" i="177"/>
  <c r="H113" i="177"/>
  <c r="L112" i="177"/>
  <c r="K112" i="177"/>
  <c r="J112" i="177"/>
  <c r="I112" i="177"/>
  <c r="H112" i="177"/>
  <c r="L111" i="177"/>
  <c r="K111" i="177"/>
  <c r="J111" i="177"/>
  <c r="I111" i="177"/>
  <c r="H111" i="177"/>
  <c r="L110" i="177"/>
  <c r="K110" i="177"/>
  <c r="J110" i="177"/>
  <c r="I110" i="177"/>
  <c r="H110" i="177"/>
  <c r="L109" i="177"/>
  <c r="K109" i="177"/>
  <c r="J109" i="177"/>
  <c r="I109" i="177"/>
  <c r="H109" i="177"/>
  <c r="L108" i="177"/>
  <c r="K108" i="177"/>
  <c r="J108" i="177"/>
  <c r="I108" i="177"/>
  <c r="H108" i="177"/>
  <c r="L107" i="177"/>
  <c r="K107" i="177"/>
  <c r="J107" i="177"/>
  <c r="I107" i="177"/>
  <c r="H107" i="177"/>
  <c r="L106" i="177"/>
  <c r="K106" i="177"/>
  <c r="J106" i="177"/>
  <c r="I106" i="177"/>
  <c r="H106" i="177"/>
  <c r="L105" i="177"/>
  <c r="K105" i="177"/>
  <c r="J105" i="177"/>
  <c r="I105" i="177"/>
  <c r="H105" i="177"/>
  <c r="L104" i="177"/>
  <c r="K104" i="177"/>
  <c r="J104" i="177"/>
  <c r="I104" i="177"/>
  <c r="H104" i="177"/>
  <c r="L103" i="177"/>
  <c r="K103" i="177"/>
  <c r="J103" i="177"/>
  <c r="I103" i="177"/>
  <c r="H103" i="177"/>
  <c r="L102" i="177"/>
  <c r="K102" i="177"/>
  <c r="J102" i="177"/>
  <c r="I102" i="177"/>
  <c r="H102" i="177"/>
  <c r="L101" i="177"/>
  <c r="K101" i="177"/>
  <c r="J101" i="177"/>
  <c r="I101" i="177"/>
  <c r="H101" i="177"/>
  <c r="L100" i="177"/>
  <c r="K100" i="177"/>
  <c r="J100" i="177"/>
  <c r="I100" i="177"/>
  <c r="H100" i="177"/>
  <c r="L99" i="177"/>
  <c r="K99" i="177"/>
  <c r="J99" i="177"/>
  <c r="I99" i="177"/>
  <c r="H99" i="177"/>
  <c r="L98" i="177"/>
  <c r="K98" i="177"/>
  <c r="J98" i="177"/>
  <c r="I98" i="177"/>
  <c r="H98" i="177"/>
  <c r="L97" i="177"/>
  <c r="K97" i="177"/>
  <c r="J97" i="177"/>
  <c r="I97" i="177"/>
  <c r="H97" i="177"/>
  <c r="L96" i="177"/>
  <c r="K96" i="177"/>
  <c r="J96" i="177"/>
  <c r="I96" i="177"/>
  <c r="H96" i="177"/>
  <c r="L95" i="177"/>
  <c r="K95" i="177"/>
  <c r="J95" i="177"/>
  <c r="I95" i="177"/>
  <c r="H95" i="177"/>
  <c r="L94" i="177"/>
  <c r="K94" i="177"/>
  <c r="J94" i="177"/>
  <c r="I94" i="177"/>
  <c r="H94" i="177"/>
  <c r="L93" i="177"/>
  <c r="K93" i="177"/>
  <c r="J93" i="177"/>
  <c r="I93" i="177"/>
  <c r="H93" i="177"/>
  <c r="L92" i="177"/>
  <c r="K92" i="177"/>
  <c r="J92" i="177"/>
  <c r="I92" i="177"/>
  <c r="H92" i="177"/>
  <c r="L91" i="177"/>
  <c r="K91" i="177"/>
  <c r="J91" i="177"/>
  <c r="I91" i="177"/>
  <c r="H91" i="177"/>
  <c r="L90" i="177"/>
  <c r="K90" i="177"/>
  <c r="J90" i="177"/>
  <c r="I90" i="177"/>
  <c r="H90" i="177"/>
  <c r="L89" i="177"/>
  <c r="K89" i="177"/>
  <c r="J89" i="177"/>
  <c r="I89" i="177"/>
  <c r="H89" i="177"/>
  <c r="L88" i="177"/>
  <c r="K88" i="177"/>
  <c r="J88" i="177"/>
  <c r="I88" i="177"/>
  <c r="H88" i="177"/>
  <c r="L87" i="177"/>
  <c r="K87" i="177"/>
  <c r="J87" i="177"/>
  <c r="I87" i="177"/>
  <c r="H87" i="177"/>
  <c r="L86" i="177"/>
  <c r="K86" i="177"/>
  <c r="J86" i="177"/>
  <c r="I86" i="177"/>
  <c r="H86" i="177"/>
  <c r="L85" i="177"/>
  <c r="K85" i="177"/>
  <c r="J85" i="177"/>
  <c r="I85" i="177"/>
  <c r="H85" i="177"/>
  <c r="L84" i="177"/>
  <c r="K84" i="177"/>
  <c r="J84" i="177"/>
  <c r="I84" i="177"/>
  <c r="H84" i="177"/>
  <c r="L83" i="177"/>
  <c r="K83" i="177"/>
  <c r="J83" i="177"/>
  <c r="I83" i="177"/>
  <c r="I114" i="177" s="1"/>
  <c r="H83" i="177"/>
  <c r="L78" i="177"/>
  <c r="G78" i="177"/>
  <c r="F78" i="177"/>
  <c r="L77" i="177"/>
  <c r="K77" i="177"/>
  <c r="J77" i="177"/>
  <c r="I77" i="177"/>
  <c r="H77" i="177"/>
  <c r="L76" i="177"/>
  <c r="K76" i="177"/>
  <c r="J76" i="177"/>
  <c r="I76" i="177"/>
  <c r="H76" i="177"/>
  <c r="L75" i="177"/>
  <c r="K75" i="177"/>
  <c r="J75" i="177"/>
  <c r="I75" i="177"/>
  <c r="H75" i="177"/>
  <c r="L74" i="177"/>
  <c r="K74" i="177"/>
  <c r="J74" i="177"/>
  <c r="I74" i="177"/>
  <c r="H74" i="177"/>
  <c r="L73" i="177"/>
  <c r="K73" i="177"/>
  <c r="J73" i="177"/>
  <c r="I73" i="177"/>
  <c r="H73" i="177"/>
  <c r="L72" i="177"/>
  <c r="K72" i="177"/>
  <c r="J72" i="177"/>
  <c r="I72" i="177"/>
  <c r="H72" i="177"/>
  <c r="L71" i="177"/>
  <c r="K71" i="177"/>
  <c r="J71" i="177"/>
  <c r="I71" i="177"/>
  <c r="H71" i="177"/>
  <c r="L70" i="177"/>
  <c r="K70" i="177"/>
  <c r="J70" i="177"/>
  <c r="I70" i="177"/>
  <c r="H70" i="177"/>
  <c r="L69" i="177"/>
  <c r="K69" i="177"/>
  <c r="J69" i="177"/>
  <c r="I69" i="177"/>
  <c r="H69" i="177"/>
  <c r="L68" i="177"/>
  <c r="K68" i="177"/>
  <c r="J68" i="177"/>
  <c r="I68" i="177"/>
  <c r="H68" i="177"/>
  <c r="L67" i="177"/>
  <c r="K67" i="177"/>
  <c r="J67" i="177"/>
  <c r="I67" i="177"/>
  <c r="H67" i="177"/>
  <c r="L66" i="177"/>
  <c r="K66" i="177"/>
  <c r="J66" i="177"/>
  <c r="I66" i="177"/>
  <c r="H66" i="177"/>
  <c r="L65" i="177"/>
  <c r="K65" i="177"/>
  <c r="J65" i="177"/>
  <c r="I65" i="177"/>
  <c r="H65" i="177"/>
  <c r="L64" i="177"/>
  <c r="K64" i="177"/>
  <c r="J64" i="177"/>
  <c r="I64" i="177"/>
  <c r="H64" i="177"/>
  <c r="L63" i="177"/>
  <c r="K63" i="177"/>
  <c r="J63" i="177"/>
  <c r="I63" i="177"/>
  <c r="H63" i="177"/>
  <c r="L62" i="177"/>
  <c r="K62" i="177"/>
  <c r="J62" i="177"/>
  <c r="I62" i="177"/>
  <c r="H62" i="177"/>
  <c r="L61" i="177"/>
  <c r="K61" i="177"/>
  <c r="J61" i="177"/>
  <c r="I61" i="177"/>
  <c r="H61" i="177"/>
  <c r="L60" i="177"/>
  <c r="K60" i="177"/>
  <c r="J60" i="177"/>
  <c r="I60" i="177"/>
  <c r="H60" i="177"/>
  <c r="L59" i="177"/>
  <c r="K59" i="177"/>
  <c r="J59" i="177"/>
  <c r="I59" i="177"/>
  <c r="H59" i="177"/>
  <c r="L58" i="177"/>
  <c r="K58" i="177"/>
  <c r="J58" i="177"/>
  <c r="I58" i="177"/>
  <c r="H58" i="177"/>
  <c r="L57" i="177"/>
  <c r="K57" i="177"/>
  <c r="J57" i="177"/>
  <c r="I57" i="177"/>
  <c r="H57" i="177"/>
  <c r="L56" i="177"/>
  <c r="K56" i="177"/>
  <c r="J56" i="177"/>
  <c r="I56" i="177"/>
  <c r="H56" i="177"/>
  <c r="L55" i="177"/>
  <c r="K55" i="177"/>
  <c r="J55" i="177"/>
  <c r="I55" i="177"/>
  <c r="H55" i="177"/>
  <c r="L54" i="177"/>
  <c r="K54" i="177"/>
  <c r="J54" i="177"/>
  <c r="I54" i="177"/>
  <c r="H54" i="177"/>
  <c r="L53" i="177"/>
  <c r="K53" i="177"/>
  <c r="J53" i="177"/>
  <c r="I53" i="177"/>
  <c r="H53" i="177"/>
  <c r="L52" i="177"/>
  <c r="K52" i="177"/>
  <c r="J52" i="177"/>
  <c r="I52" i="177"/>
  <c r="H52" i="177"/>
  <c r="L51" i="177"/>
  <c r="K51" i="177"/>
  <c r="J51" i="177"/>
  <c r="I51" i="177"/>
  <c r="H51" i="177"/>
  <c r="L50" i="177"/>
  <c r="K50" i="177"/>
  <c r="J50" i="177"/>
  <c r="I50" i="177"/>
  <c r="H50" i="177"/>
  <c r="L49" i="177"/>
  <c r="K49" i="177"/>
  <c r="J49" i="177"/>
  <c r="I49" i="177"/>
  <c r="H49" i="177"/>
  <c r="L48" i="177"/>
  <c r="K48" i="177"/>
  <c r="J48" i="177"/>
  <c r="I48" i="177"/>
  <c r="H48" i="177"/>
  <c r="L47" i="177"/>
  <c r="K47" i="177"/>
  <c r="J47" i="177"/>
  <c r="I47" i="177"/>
  <c r="H47" i="177"/>
  <c r="L42" i="177"/>
  <c r="H42" i="177"/>
  <c r="G42" i="177"/>
  <c r="F42" i="177"/>
  <c r="L41" i="177"/>
  <c r="K41" i="177"/>
  <c r="J41" i="177"/>
  <c r="I41" i="177"/>
  <c r="H41" i="177"/>
  <c r="L40" i="177"/>
  <c r="K40" i="177"/>
  <c r="J40" i="177"/>
  <c r="I40" i="177"/>
  <c r="H40" i="177"/>
  <c r="L39" i="177"/>
  <c r="K39" i="177"/>
  <c r="J39" i="177"/>
  <c r="I39" i="177"/>
  <c r="H39" i="177"/>
  <c r="L38" i="177"/>
  <c r="K38" i="177"/>
  <c r="J38" i="177"/>
  <c r="I38" i="177"/>
  <c r="H38" i="177"/>
  <c r="L37" i="177"/>
  <c r="K37" i="177"/>
  <c r="J37" i="177"/>
  <c r="I37" i="177"/>
  <c r="H37" i="177"/>
  <c r="L36" i="177"/>
  <c r="K36" i="177"/>
  <c r="J36" i="177"/>
  <c r="I36" i="177"/>
  <c r="H36" i="177"/>
  <c r="L35" i="177"/>
  <c r="K35" i="177"/>
  <c r="J35" i="177"/>
  <c r="I35" i="177"/>
  <c r="H35" i="177"/>
  <c r="L34" i="177"/>
  <c r="K34" i="177"/>
  <c r="J34" i="177"/>
  <c r="I34" i="177"/>
  <c r="H34" i="177"/>
  <c r="L33" i="177"/>
  <c r="K33" i="177"/>
  <c r="J33" i="177"/>
  <c r="I33" i="177"/>
  <c r="H33" i="177"/>
  <c r="L32" i="177"/>
  <c r="K32" i="177"/>
  <c r="J32" i="177"/>
  <c r="I32" i="177"/>
  <c r="H32" i="177"/>
  <c r="L31" i="177"/>
  <c r="K31" i="177"/>
  <c r="J31" i="177"/>
  <c r="I31" i="177"/>
  <c r="H31" i="177"/>
  <c r="L30" i="177"/>
  <c r="K30" i="177"/>
  <c r="J30" i="177"/>
  <c r="I30" i="177"/>
  <c r="H30" i="177"/>
  <c r="L29" i="177"/>
  <c r="K29" i="177"/>
  <c r="J29" i="177"/>
  <c r="I29" i="177"/>
  <c r="H29" i="177"/>
  <c r="L28" i="177"/>
  <c r="K28" i="177"/>
  <c r="J28" i="177"/>
  <c r="I28" i="177"/>
  <c r="H28" i="177"/>
  <c r="L27" i="177"/>
  <c r="K27" i="177"/>
  <c r="J27" i="177"/>
  <c r="I27" i="177"/>
  <c r="H27" i="177"/>
  <c r="L26" i="177"/>
  <c r="K26" i="177"/>
  <c r="J26" i="177"/>
  <c r="I26" i="177"/>
  <c r="H26" i="177"/>
  <c r="L25" i="177"/>
  <c r="K25" i="177"/>
  <c r="J25" i="177"/>
  <c r="I25" i="177"/>
  <c r="H25" i="177"/>
  <c r="L24" i="177"/>
  <c r="K24" i="177"/>
  <c r="J24" i="177"/>
  <c r="I24" i="177"/>
  <c r="H24" i="177"/>
  <c r="L23" i="177"/>
  <c r="K23" i="177"/>
  <c r="J23" i="177"/>
  <c r="I23" i="177"/>
  <c r="H23" i="177"/>
  <c r="L22" i="177"/>
  <c r="K22" i="177"/>
  <c r="J22" i="177"/>
  <c r="I22" i="177"/>
  <c r="H22" i="177"/>
  <c r="L21" i="177"/>
  <c r="K21" i="177"/>
  <c r="J21" i="177"/>
  <c r="I21" i="177"/>
  <c r="H21" i="177"/>
  <c r="L20" i="177"/>
  <c r="K20" i="177"/>
  <c r="J20" i="177"/>
  <c r="I20" i="177"/>
  <c r="H20" i="177"/>
  <c r="L19" i="177"/>
  <c r="K19" i="177"/>
  <c r="J19" i="177"/>
  <c r="I19" i="177"/>
  <c r="H19" i="177"/>
  <c r="L18" i="177"/>
  <c r="K18" i="177"/>
  <c r="J18" i="177"/>
  <c r="I18" i="177"/>
  <c r="H18" i="177"/>
  <c r="L17" i="177"/>
  <c r="K17" i="177"/>
  <c r="J17" i="177"/>
  <c r="I17" i="177"/>
  <c r="H17" i="177"/>
  <c r="L16" i="177"/>
  <c r="K16" i="177"/>
  <c r="J16" i="177"/>
  <c r="I16" i="177"/>
  <c r="H16" i="177"/>
  <c r="L15" i="177"/>
  <c r="K15" i="177"/>
  <c r="J15" i="177"/>
  <c r="I15" i="177"/>
  <c r="H15" i="177"/>
  <c r="L14" i="177"/>
  <c r="K14" i="177"/>
  <c r="J14" i="177"/>
  <c r="I14" i="177"/>
  <c r="H14" i="177"/>
  <c r="L13" i="177"/>
  <c r="K13" i="177"/>
  <c r="J13" i="177"/>
  <c r="I13" i="177"/>
  <c r="H13" i="177"/>
  <c r="L12" i="177"/>
  <c r="K12" i="177"/>
  <c r="J12" i="177"/>
  <c r="I12" i="177"/>
  <c r="H12" i="177"/>
  <c r="L11" i="177"/>
  <c r="K11" i="177"/>
  <c r="J11" i="177"/>
  <c r="I11" i="177"/>
  <c r="H11" i="177"/>
  <c r="B4" i="177"/>
  <c r="U2" i="177" a="1"/>
  <c r="U2" i="177" s="1"/>
  <c r="R2" i="177"/>
  <c r="U1" i="177" a="1"/>
  <c r="U1" i="177" s="1"/>
  <c r="G294" i="176"/>
  <c r="F294" i="176"/>
  <c r="L293" i="176"/>
  <c r="K293" i="176"/>
  <c r="J293" i="176"/>
  <c r="I293" i="176"/>
  <c r="H293" i="176"/>
  <c r="L292" i="176"/>
  <c r="K292" i="176"/>
  <c r="J292" i="176"/>
  <c r="I292" i="176"/>
  <c r="H292" i="176"/>
  <c r="L291" i="176"/>
  <c r="K291" i="176"/>
  <c r="J291" i="176"/>
  <c r="I291" i="176"/>
  <c r="H291" i="176"/>
  <c r="L290" i="176"/>
  <c r="K290" i="176"/>
  <c r="J290" i="176"/>
  <c r="I290" i="176"/>
  <c r="H290" i="176"/>
  <c r="L289" i="176"/>
  <c r="K289" i="176"/>
  <c r="J289" i="176"/>
  <c r="I289" i="176"/>
  <c r="H289" i="176"/>
  <c r="L288" i="176"/>
  <c r="K288" i="176"/>
  <c r="J288" i="176"/>
  <c r="I288" i="176"/>
  <c r="H288" i="176"/>
  <c r="L287" i="176"/>
  <c r="K287" i="176"/>
  <c r="J287" i="176"/>
  <c r="I287" i="176"/>
  <c r="H287" i="176"/>
  <c r="L286" i="176"/>
  <c r="K286" i="176"/>
  <c r="J286" i="176"/>
  <c r="I286" i="176"/>
  <c r="H286" i="176"/>
  <c r="L285" i="176"/>
  <c r="K285" i="176"/>
  <c r="J285" i="176"/>
  <c r="I285" i="176"/>
  <c r="H285" i="176"/>
  <c r="L284" i="176"/>
  <c r="K284" i="176"/>
  <c r="J284" i="176"/>
  <c r="I284" i="176"/>
  <c r="H284" i="176"/>
  <c r="L283" i="176"/>
  <c r="K283" i="176"/>
  <c r="J283" i="176"/>
  <c r="I283" i="176"/>
  <c r="H283" i="176"/>
  <c r="L282" i="176"/>
  <c r="K282" i="176"/>
  <c r="J282" i="176"/>
  <c r="I282" i="176"/>
  <c r="H282" i="176"/>
  <c r="L281" i="176"/>
  <c r="K281" i="176"/>
  <c r="J281" i="176"/>
  <c r="I281" i="176"/>
  <c r="H281" i="176"/>
  <c r="L280" i="176"/>
  <c r="K280" i="176"/>
  <c r="J280" i="176"/>
  <c r="I280" i="176"/>
  <c r="H280" i="176"/>
  <c r="L279" i="176"/>
  <c r="K279" i="176"/>
  <c r="J279" i="176"/>
  <c r="I279" i="176"/>
  <c r="H279" i="176"/>
  <c r="L278" i="176"/>
  <c r="K278" i="176"/>
  <c r="J278" i="176"/>
  <c r="I278" i="176"/>
  <c r="H278" i="176"/>
  <c r="L277" i="176"/>
  <c r="K277" i="176"/>
  <c r="J277" i="176"/>
  <c r="I277" i="176"/>
  <c r="H277" i="176"/>
  <c r="L276" i="176"/>
  <c r="K276" i="176"/>
  <c r="J276" i="176"/>
  <c r="I276" i="176"/>
  <c r="H276" i="176"/>
  <c r="L275" i="176"/>
  <c r="K275" i="176"/>
  <c r="J275" i="176"/>
  <c r="I275" i="176"/>
  <c r="H275" i="176"/>
  <c r="L274" i="176"/>
  <c r="K274" i="176"/>
  <c r="J274" i="176"/>
  <c r="I274" i="176"/>
  <c r="H274" i="176"/>
  <c r="L273" i="176"/>
  <c r="K273" i="176"/>
  <c r="J273" i="176"/>
  <c r="I273" i="176"/>
  <c r="H273" i="176"/>
  <c r="L272" i="176"/>
  <c r="K272" i="176"/>
  <c r="J272" i="176"/>
  <c r="I272" i="176"/>
  <c r="H272" i="176"/>
  <c r="L271" i="176"/>
  <c r="K271" i="176"/>
  <c r="J271" i="176"/>
  <c r="I271" i="176"/>
  <c r="H271" i="176"/>
  <c r="L270" i="176"/>
  <c r="K270" i="176"/>
  <c r="J270" i="176"/>
  <c r="I270" i="176"/>
  <c r="H270" i="176"/>
  <c r="L269" i="176"/>
  <c r="K269" i="176"/>
  <c r="J269" i="176"/>
  <c r="I269" i="176"/>
  <c r="H269" i="176"/>
  <c r="L268" i="176"/>
  <c r="K268" i="176"/>
  <c r="J268" i="176"/>
  <c r="I268" i="176"/>
  <c r="H268" i="176"/>
  <c r="L267" i="176"/>
  <c r="K267" i="176"/>
  <c r="J267" i="176"/>
  <c r="I267" i="176"/>
  <c r="H267" i="176"/>
  <c r="L266" i="176"/>
  <c r="K266" i="176"/>
  <c r="J266" i="176"/>
  <c r="I266" i="176"/>
  <c r="H266" i="176"/>
  <c r="L265" i="176"/>
  <c r="K265" i="176"/>
  <c r="J265" i="176"/>
  <c r="I265" i="176"/>
  <c r="H265" i="176"/>
  <c r="L264" i="176"/>
  <c r="K264" i="176"/>
  <c r="J264" i="176"/>
  <c r="I264" i="176"/>
  <c r="H264" i="176"/>
  <c r="L263" i="176"/>
  <c r="K263" i="176"/>
  <c r="J263" i="176"/>
  <c r="I263" i="176"/>
  <c r="H263" i="176"/>
  <c r="H294" i="176" s="1"/>
  <c r="H258" i="176"/>
  <c r="G258" i="176"/>
  <c r="F258" i="176"/>
  <c r="L257" i="176"/>
  <c r="K257" i="176"/>
  <c r="J257" i="176"/>
  <c r="I257" i="176"/>
  <c r="H257" i="176"/>
  <c r="L256" i="176"/>
  <c r="K256" i="176"/>
  <c r="J256" i="176"/>
  <c r="I256" i="176"/>
  <c r="H256" i="176"/>
  <c r="L255" i="176"/>
  <c r="K255" i="176"/>
  <c r="J255" i="176"/>
  <c r="I255" i="176"/>
  <c r="H255" i="176"/>
  <c r="L254" i="176"/>
  <c r="K254" i="176"/>
  <c r="J254" i="176"/>
  <c r="I254" i="176"/>
  <c r="H254" i="176"/>
  <c r="L253" i="176"/>
  <c r="K253" i="176"/>
  <c r="J253" i="176"/>
  <c r="I253" i="176"/>
  <c r="H253" i="176"/>
  <c r="L252" i="176"/>
  <c r="K252" i="176"/>
  <c r="J252" i="176"/>
  <c r="I252" i="176"/>
  <c r="H252" i="176"/>
  <c r="L251" i="176"/>
  <c r="K251" i="176"/>
  <c r="J251" i="176"/>
  <c r="I251" i="176"/>
  <c r="H251" i="176"/>
  <c r="L250" i="176"/>
  <c r="K250" i="176"/>
  <c r="J250" i="176"/>
  <c r="I250" i="176"/>
  <c r="H250" i="176"/>
  <c r="L249" i="176"/>
  <c r="K249" i="176"/>
  <c r="J249" i="176"/>
  <c r="I249" i="176"/>
  <c r="H249" i="176"/>
  <c r="L248" i="176"/>
  <c r="K248" i="176"/>
  <c r="J248" i="176"/>
  <c r="I248" i="176"/>
  <c r="H248" i="176"/>
  <c r="L247" i="176"/>
  <c r="K247" i="176"/>
  <c r="J247" i="176"/>
  <c r="I247" i="176"/>
  <c r="H247" i="176"/>
  <c r="L246" i="176"/>
  <c r="K246" i="176"/>
  <c r="J246" i="176"/>
  <c r="I246" i="176"/>
  <c r="H246" i="176"/>
  <c r="L245" i="176"/>
  <c r="K245" i="176"/>
  <c r="J245" i="176"/>
  <c r="I245" i="176"/>
  <c r="H245" i="176"/>
  <c r="L244" i="176"/>
  <c r="K244" i="176"/>
  <c r="J244" i="176"/>
  <c r="I244" i="176"/>
  <c r="H244" i="176"/>
  <c r="L243" i="176"/>
  <c r="K243" i="176"/>
  <c r="J243" i="176"/>
  <c r="I243" i="176"/>
  <c r="H243" i="176"/>
  <c r="L242" i="176"/>
  <c r="K242" i="176"/>
  <c r="J242" i="176"/>
  <c r="I242" i="176"/>
  <c r="H242" i="176"/>
  <c r="L241" i="176"/>
  <c r="K241" i="176"/>
  <c r="J241" i="176"/>
  <c r="I241" i="176"/>
  <c r="H241" i="176"/>
  <c r="L240" i="176"/>
  <c r="K240" i="176"/>
  <c r="J240" i="176"/>
  <c r="I240" i="176"/>
  <c r="H240" i="176"/>
  <c r="L239" i="176"/>
  <c r="K239" i="176"/>
  <c r="J239" i="176"/>
  <c r="I239" i="176"/>
  <c r="H239" i="176"/>
  <c r="L238" i="176"/>
  <c r="K238" i="176"/>
  <c r="J238" i="176"/>
  <c r="I238" i="176"/>
  <c r="H238" i="176"/>
  <c r="L237" i="176"/>
  <c r="K237" i="176"/>
  <c r="J237" i="176"/>
  <c r="I237" i="176"/>
  <c r="H237" i="176"/>
  <c r="L236" i="176"/>
  <c r="K236" i="176"/>
  <c r="J236" i="176"/>
  <c r="I236" i="176"/>
  <c r="H236" i="176"/>
  <c r="L235" i="176"/>
  <c r="K235" i="176"/>
  <c r="J235" i="176"/>
  <c r="I235" i="176"/>
  <c r="H235" i="176"/>
  <c r="L234" i="176"/>
  <c r="K234" i="176"/>
  <c r="J234" i="176"/>
  <c r="I234" i="176"/>
  <c r="H234" i="176"/>
  <c r="L233" i="176"/>
  <c r="K233" i="176"/>
  <c r="J233" i="176"/>
  <c r="I233" i="176"/>
  <c r="H233" i="176"/>
  <c r="L232" i="176"/>
  <c r="L258" i="176" s="1"/>
  <c r="K232" i="176"/>
  <c r="J232" i="176"/>
  <c r="I232" i="176"/>
  <c r="H232" i="176"/>
  <c r="L231" i="176"/>
  <c r="K231" i="176"/>
  <c r="J231" i="176"/>
  <c r="I231" i="176"/>
  <c r="H231" i="176"/>
  <c r="L230" i="176"/>
  <c r="K230" i="176"/>
  <c r="J230" i="176"/>
  <c r="J258" i="176" s="1"/>
  <c r="I230" i="176"/>
  <c r="H230" i="176"/>
  <c r="L229" i="176"/>
  <c r="K229" i="176"/>
  <c r="J229" i="176"/>
  <c r="I229" i="176"/>
  <c r="H229" i="176"/>
  <c r="L228" i="176"/>
  <c r="K228" i="176"/>
  <c r="J228" i="176"/>
  <c r="I228" i="176"/>
  <c r="I258" i="176" s="1"/>
  <c r="H228" i="176"/>
  <c r="L227" i="176"/>
  <c r="K227" i="176"/>
  <c r="J227" i="176"/>
  <c r="I227" i="176"/>
  <c r="H227" i="176"/>
  <c r="G222" i="176"/>
  <c r="F222" i="176"/>
  <c r="L221" i="176"/>
  <c r="K221" i="176"/>
  <c r="J221" i="176"/>
  <c r="I221" i="176"/>
  <c r="H221" i="176"/>
  <c r="L220" i="176"/>
  <c r="K220" i="176"/>
  <c r="J220" i="176"/>
  <c r="I220" i="176"/>
  <c r="H220" i="176"/>
  <c r="L219" i="176"/>
  <c r="K219" i="176"/>
  <c r="J219" i="176"/>
  <c r="I219" i="176"/>
  <c r="H219" i="176"/>
  <c r="L218" i="176"/>
  <c r="K218" i="176"/>
  <c r="J218" i="176"/>
  <c r="I218" i="176"/>
  <c r="H218" i="176"/>
  <c r="L217" i="176"/>
  <c r="K217" i="176"/>
  <c r="J217" i="176"/>
  <c r="I217" i="176"/>
  <c r="H217" i="176"/>
  <c r="L216" i="176"/>
  <c r="K216" i="176"/>
  <c r="J216" i="176"/>
  <c r="I216" i="176"/>
  <c r="H216" i="176"/>
  <c r="L215" i="176"/>
  <c r="K215" i="176"/>
  <c r="J215" i="176"/>
  <c r="I215" i="176"/>
  <c r="H215" i="176"/>
  <c r="L214" i="176"/>
  <c r="K214" i="176"/>
  <c r="J214" i="176"/>
  <c r="I214" i="176"/>
  <c r="H214" i="176"/>
  <c r="L213" i="176"/>
  <c r="K213" i="176"/>
  <c r="J213" i="176"/>
  <c r="I213" i="176"/>
  <c r="H213" i="176"/>
  <c r="L212" i="176"/>
  <c r="K212" i="176"/>
  <c r="J212" i="176"/>
  <c r="I212" i="176"/>
  <c r="H212" i="176"/>
  <c r="L211" i="176"/>
  <c r="K211" i="176"/>
  <c r="J211" i="176"/>
  <c r="I211" i="176"/>
  <c r="H211" i="176"/>
  <c r="L210" i="176"/>
  <c r="K210" i="176"/>
  <c r="J210" i="176"/>
  <c r="I210" i="176"/>
  <c r="H210" i="176"/>
  <c r="L209" i="176"/>
  <c r="K209" i="176"/>
  <c r="J209" i="176"/>
  <c r="I209" i="176"/>
  <c r="H209" i="176"/>
  <c r="L208" i="176"/>
  <c r="K208" i="176"/>
  <c r="J208" i="176"/>
  <c r="I208" i="176"/>
  <c r="H208" i="176"/>
  <c r="L207" i="176"/>
  <c r="K207" i="176"/>
  <c r="J207" i="176"/>
  <c r="I207" i="176"/>
  <c r="H207" i="176"/>
  <c r="L206" i="176"/>
  <c r="K206" i="176"/>
  <c r="J206" i="176"/>
  <c r="I206" i="176"/>
  <c r="H206" i="176"/>
  <c r="L205" i="176"/>
  <c r="K205" i="176"/>
  <c r="J205" i="176"/>
  <c r="I205" i="176"/>
  <c r="H205" i="176"/>
  <c r="L204" i="176"/>
  <c r="K204" i="176"/>
  <c r="J204" i="176"/>
  <c r="I204" i="176"/>
  <c r="H204" i="176"/>
  <c r="L203" i="176"/>
  <c r="K203" i="176"/>
  <c r="J203" i="176"/>
  <c r="I203" i="176"/>
  <c r="H203" i="176"/>
  <c r="L202" i="176"/>
  <c r="K202" i="176"/>
  <c r="J202" i="176"/>
  <c r="I202" i="176"/>
  <c r="H202" i="176"/>
  <c r="L201" i="176"/>
  <c r="K201" i="176"/>
  <c r="J201" i="176"/>
  <c r="I201" i="176"/>
  <c r="H201" i="176"/>
  <c r="L200" i="176"/>
  <c r="K200" i="176"/>
  <c r="J200" i="176"/>
  <c r="I200" i="176"/>
  <c r="H200" i="176"/>
  <c r="L199" i="176"/>
  <c r="K199" i="176"/>
  <c r="J199" i="176"/>
  <c r="I199" i="176"/>
  <c r="H199" i="176"/>
  <c r="L198" i="176"/>
  <c r="K198" i="176"/>
  <c r="J198" i="176"/>
  <c r="I198" i="176"/>
  <c r="H198" i="176"/>
  <c r="L197" i="176"/>
  <c r="K197" i="176"/>
  <c r="J197" i="176"/>
  <c r="I197" i="176"/>
  <c r="H197" i="176"/>
  <c r="L196" i="176"/>
  <c r="K196" i="176"/>
  <c r="K222" i="176" s="1"/>
  <c r="J196" i="176"/>
  <c r="I196" i="176"/>
  <c r="H196" i="176"/>
  <c r="L195" i="176"/>
  <c r="K195" i="176"/>
  <c r="J195" i="176"/>
  <c r="I195" i="176"/>
  <c r="H195" i="176"/>
  <c r="L194" i="176"/>
  <c r="K194" i="176"/>
  <c r="J194" i="176"/>
  <c r="I194" i="176"/>
  <c r="H194" i="176"/>
  <c r="L193" i="176"/>
  <c r="K193" i="176"/>
  <c r="J193" i="176"/>
  <c r="I193" i="176"/>
  <c r="H193" i="176"/>
  <c r="L192" i="176"/>
  <c r="K192" i="176"/>
  <c r="J192" i="176"/>
  <c r="I192" i="176"/>
  <c r="H192" i="176"/>
  <c r="L191" i="176"/>
  <c r="K191" i="176"/>
  <c r="J191" i="176"/>
  <c r="I191" i="176"/>
  <c r="H191" i="176"/>
  <c r="G186" i="176"/>
  <c r="F186" i="176"/>
  <c r="L185" i="176"/>
  <c r="K185" i="176"/>
  <c r="J185" i="176"/>
  <c r="I185" i="176"/>
  <c r="H185" i="176"/>
  <c r="L184" i="176"/>
  <c r="K184" i="176"/>
  <c r="J184" i="176"/>
  <c r="I184" i="176"/>
  <c r="H184" i="176"/>
  <c r="L183" i="176"/>
  <c r="K183" i="176"/>
  <c r="J183" i="176"/>
  <c r="I183" i="176"/>
  <c r="H183" i="176"/>
  <c r="L182" i="176"/>
  <c r="K182" i="176"/>
  <c r="J182" i="176"/>
  <c r="I182" i="176"/>
  <c r="H182" i="176"/>
  <c r="L181" i="176"/>
  <c r="K181" i="176"/>
  <c r="J181" i="176"/>
  <c r="I181" i="176"/>
  <c r="H181" i="176"/>
  <c r="L180" i="176"/>
  <c r="K180" i="176"/>
  <c r="J180" i="176"/>
  <c r="I180" i="176"/>
  <c r="H180" i="176"/>
  <c r="L179" i="176"/>
  <c r="K179" i="176"/>
  <c r="J179" i="176"/>
  <c r="I179" i="176"/>
  <c r="H179" i="176"/>
  <c r="L178" i="176"/>
  <c r="K178" i="176"/>
  <c r="J178" i="176"/>
  <c r="I178" i="176"/>
  <c r="H178" i="176"/>
  <c r="L177" i="176"/>
  <c r="K177" i="176"/>
  <c r="J177" i="176"/>
  <c r="I177" i="176"/>
  <c r="H177" i="176"/>
  <c r="L176" i="176"/>
  <c r="K176" i="176"/>
  <c r="J176" i="176"/>
  <c r="I176" i="176"/>
  <c r="H176" i="176"/>
  <c r="L175" i="176"/>
  <c r="K175" i="176"/>
  <c r="J175" i="176"/>
  <c r="I175" i="176"/>
  <c r="H175" i="176"/>
  <c r="L174" i="176"/>
  <c r="K174" i="176"/>
  <c r="J174" i="176"/>
  <c r="I174" i="176"/>
  <c r="H174" i="176"/>
  <c r="L173" i="176"/>
  <c r="K173" i="176"/>
  <c r="J173" i="176"/>
  <c r="I173" i="176"/>
  <c r="H173" i="176"/>
  <c r="L172" i="176"/>
  <c r="K172" i="176"/>
  <c r="J172" i="176"/>
  <c r="I172" i="176"/>
  <c r="H172" i="176"/>
  <c r="L171" i="176"/>
  <c r="K171" i="176"/>
  <c r="J171" i="176"/>
  <c r="I171" i="176"/>
  <c r="H171" i="176"/>
  <c r="L170" i="176"/>
  <c r="K170" i="176"/>
  <c r="J170" i="176"/>
  <c r="I170" i="176"/>
  <c r="H170" i="176"/>
  <c r="L169" i="176"/>
  <c r="K169" i="176"/>
  <c r="J169" i="176"/>
  <c r="I169" i="176"/>
  <c r="H169" i="176"/>
  <c r="L168" i="176"/>
  <c r="K168" i="176"/>
  <c r="J168" i="176"/>
  <c r="I168" i="176"/>
  <c r="H168" i="176"/>
  <c r="L167" i="176"/>
  <c r="K167" i="176"/>
  <c r="J167" i="176"/>
  <c r="I167" i="176"/>
  <c r="H167" i="176"/>
  <c r="L166" i="176"/>
  <c r="K166" i="176"/>
  <c r="J166" i="176"/>
  <c r="I166" i="176"/>
  <c r="H166" i="176"/>
  <c r="L165" i="176"/>
  <c r="K165" i="176"/>
  <c r="J165" i="176"/>
  <c r="I165" i="176"/>
  <c r="H165" i="176"/>
  <c r="L164" i="176"/>
  <c r="K164" i="176"/>
  <c r="J164" i="176"/>
  <c r="I164" i="176"/>
  <c r="H164" i="176"/>
  <c r="L163" i="176"/>
  <c r="K163" i="176"/>
  <c r="J163" i="176"/>
  <c r="I163" i="176"/>
  <c r="H163" i="176"/>
  <c r="L162" i="176"/>
  <c r="K162" i="176"/>
  <c r="J162" i="176"/>
  <c r="I162" i="176"/>
  <c r="H162" i="176"/>
  <c r="L161" i="176"/>
  <c r="K161" i="176"/>
  <c r="J161" i="176"/>
  <c r="I161" i="176"/>
  <c r="H161" i="176"/>
  <c r="L160" i="176"/>
  <c r="K160" i="176"/>
  <c r="J160" i="176"/>
  <c r="I160" i="176"/>
  <c r="H160" i="176"/>
  <c r="L159" i="176"/>
  <c r="K159" i="176"/>
  <c r="J159" i="176"/>
  <c r="I159" i="176"/>
  <c r="H159" i="176"/>
  <c r="L158" i="176"/>
  <c r="K158" i="176"/>
  <c r="J158" i="176"/>
  <c r="I158" i="176"/>
  <c r="H158" i="176"/>
  <c r="L157" i="176"/>
  <c r="K157" i="176"/>
  <c r="J157" i="176"/>
  <c r="I157" i="176"/>
  <c r="H157" i="176"/>
  <c r="L156" i="176"/>
  <c r="K156" i="176"/>
  <c r="J156" i="176"/>
  <c r="I156" i="176"/>
  <c r="H156" i="176"/>
  <c r="L155" i="176"/>
  <c r="K155" i="176"/>
  <c r="J155" i="176"/>
  <c r="I155" i="176"/>
  <c r="H155" i="176"/>
  <c r="G150" i="176"/>
  <c r="F150" i="176"/>
  <c r="L149" i="176"/>
  <c r="K149" i="176"/>
  <c r="J149" i="176"/>
  <c r="I149" i="176"/>
  <c r="H149" i="176"/>
  <c r="L148" i="176"/>
  <c r="K148" i="176"/>
  <c r="J148" i="176"/>
  <c r="I148" i="176"/>
  <c r="H148" i="176"/>
  <c r="L147" i="176"/>
  <c r="K147" i="176"/>
  <c r="J147" i="176"/>
  <c r="I147" i="176"/>
  <c r="H147" i="176"/>
  <c r="L146" i="176"/>
  <c r="K146" i="176"/>
  <c r="J146" i="176"/>
  <c r="I146" i="176"/>
  <c r="H146" i="176"/>
  <c r="L145" i="176"/>
  <c r="K145" i="176"/>
  <c r="J145" i="176"/>
  <c r="I145" i="176"/>
  <c r="H145" i="176"/>
  <c r="L144" i="176"/>
  <c r="K144" i="176"/>
  <c r="J144" i="176"/>
  <c r="I144" i="176"/>
  <c r="H144" i="176"/>
  <c r="L143" i="176"/>
  <c r="K143" i="176"/>
  <c r="J143" i="176"/>
  <c r="I143" i="176"/>
  <c r="H143" i="176"/>
  <c r="L142" i="176"/>
  <c r="K142" i="176"/>
  <c r="J142" i="176"/>
  <c r="I142" i="176"/>
  <c r="H142" i="176"/>
  <c r="L141" i="176"/>
  <c r="K141" i="176"/>
  <c r="J141" i="176"/>
  <c r="I141" i="176"/>
  <c r="H141" i="176"/>
  <c r="L140" i="176"/>
  <c r="K140" i="176"/>
  <c r="J140" i="176"/>
  <c r="I140" i="176"/>
  <c r="H140" i="176"/>
  <c r="L139" i="176"/>
  <c r="K139" i="176"/>
  <c r="J139" i="176"/>
  <c r="I139" i="176"/>
  <c r="H139" i="176"/>
  <c r="L138" i="176"/>
  <c r="K138" i="176"/>
  <c r="J138" i="176"/>
  <c r="I138" i="176"/>
  <c r="H138" i="176"/>
  <c r="L137" i="176"/>
  <c r="K137" i="176"/>
  <c r="J137" i="176"/>
  <c r="I137" i="176"/>
  <c r="H137" i="176"/>
  <c r="L136" i="176"/>
  <c r="K136" i="176"/>
  <c r="J136" i="176"/>
  <c r="I136" i="176"/>
  <c r="H136" i="176"/>
  <c r="L135" i="176"/>
  <c r="K135" i="176"/>
  <c r="J135" i="176"/>
  <c r="I135" i="176"/>
  <c r="H135" i="176"/>
  <c r="L134" i="176"/>
  <c r="K134" i="176"/>
  <c r="J134" i="176"/>
  <c r="I134" i="176"/>
  <c r="H134" i="176"/>
  <c r="L133" i="176"/>
  <c r="K133" i="176"/>
  <c r="J133" i="176"/>
  <c r="I133" i="176"/>
  <c r="H133" i="176"/>
  <c r="L132" i="176"/>
  <c r="K132" i="176"/>
  <c r="J132" i="176"/>
  <c r="I132" i="176"/>
  <c r="H132" i="176"/>
  <c r="L131" i="176"/>
  <c r="K131" i="176"/>
  <c r="J131" i="176"/>
  <c r="I131" i="176"/>
  <c r="H131" i="176"/>
  <c r="L130" i="176"/>
  <c r="K130" i="176"/>
  <c r="J130" i="176"/>
  <c r="I130" i="176"/>
  <c r="H130" i="176"/>
  <c r="L129" i="176"/>
  <c r="K129" i="176"/>
  <c r="J129" i="176"/>
  <c r="I129" i="176"/>
  <c r="H129" i="176"/>
  <c r="L128" i="176"/>
  <c r="K128" i="176"/>
  <c r="J128" i="176"/>
  <c r="I128" i="176"/>
  <c r="H128" i="176"/>
  <c r="L127" i="176"/>
  <c r="K127" i="176"/>
  <c r="J127" i="176"/>
  <c r="I127" i="176"/>
  <c r="H127" i="176"/>
  <c r="L126" i="176"/>
  <c r="K126" i="176"/>
  <c r="J126" i="176"/>
  <c r="I126" i="176"/>
  <c r="H126" i="176"/>
  <c r="L125" i="176"/>
  <c r="K125" i="176"/>
  <c r="J125" i="176"/>
  <c r="I125" i="176"/>
  <c r="H125" i="176"/>
  <c r="L124" i="176"/>
  <c r="K124" i="176"/>
  <c r="J124" i="176"/>
  <c r="I124" i="176"/>
  <c r="H124" i="176"/>
  <c r="L123" i="176"/>
  <c r="K123" i="176"/>
  <c r="K150" i="176" s="1"/>
  <c r="J123" i="176"/>
  <c r="I123" i="176"/>
  <c r="H123" i="176"/>
  <c r="L122" i="176"/>
  <c r="K122" i="176"/>
  <c r="J122" i="176"/>
  <c r="I122" i="176"/>
  <c r="H122" i="176"/>
  <c r="L121" i="176"/>
  <c r="K121" i="176"/>
  <c r="J121" i="176"/>
  <c r="J150" i="176" s="1"/>
  <c r="I121" i="176"/>
  <c r="H121" i="176"/>
  <c r="L120" i="176"/>
  <c r="K120" i="176"/>
  <c r="J120" i="176"/>
  <c r="I120" i="176"/>
  <c r="H120" i="176"/>
  <c r="L119" i="176"/>
  <c r="K119" i="176"/>
  <c r="J119" i="176"/>
  <c r="I119" i="176"/>
  <c r="H119" i="176"/>
  <c r="H150" i="176" s="1"/>
  <c r="G114" i="176"/>
  <c r="F114" i="176"/>
  <c r="L113" i="176"/>
  <c r="K113" i="176"/>
  <c r="J113" i="176"/>
  <c r="I113" i="176"/>
  <c r="H113" i="176"/>
  <c r="L112" i="176"/>
  <c r="K112" i="176"/>
  <c r="J112" i="176"/>
  <c r="I112" i="176"/>
  <c r="H112" i="176"/>
  <c r="L111" i="176"/>
  <c r="K111" i="176"/>
  <c r="J111" i="176"/>
  <c r="I111" i="176"/>
  <c r="H111" i="176"/>
  <c r="L110" i="176"/>
  <c r="K110" i="176"/>
  <c r="J110" i="176"/>
  <c r="I110" i="176"/>
  <c r="H110" i="176"/>
  <c r="L109" i="176"/>
  <c r="K109" i="176"/>
  <c r="J109" i="176"/>
  <c r="I109" i="176"/>
  <c r="H109" i="176"/>
  <c r="L108" i="176"/>
  <c r="K108" i="176"/>
  <c r="J108" i="176"/>
  <c r="I108" i="176"/>
  <c r="H108" i="176"/>
  <c r="L107" i="176"/>
  <c r="K107" i="176"/>
  <c r="J107" i="176"/>
  <c r="I107" i="176"/>
  <c r="H107" i="176"/>
  <c r="L106" i="176"/>
  <c r="K106" i="176"/>
  <c r="J106" i="176"/>
  <c r="I106" i="176"/>
  <c r="H106" i="176"/>
  <c r="L105" i="176"/>
  <c r="K105" i="176"/>
  <c r="J105" i="176"/>
  <c r="I105" i="176"/>
  <c r="H105" i="176"/>
  <c r="L104" i="176"/>
  <c r="K104" i="176"/>
  <c r="J104" i="176"/>
  <c r="I104" i="176"/>
  <c r="H104" i="176"/>
  <c r="L103" i="176"/>
  <c r="K103" i="176"/>
  <c r="J103" i="176"/>
  <c r="I103" i="176"/>
  <c r="H103" i="176"/>
  <c r="L102" i="176"/>
  <c r="K102" i="176"/>
  <c r="J102" i="176"/>
  <c r="I102" i="176"/>
  <c r="H102" i="176"/>
  <c r="L101" i="176"/>
  <c r="K101" i="176"/>
  <c r="J101" i="176"/>
  <c r="I101" i="176"/>
  <c r="H101" i="176"/>
  <c r="L100" i="176"/>
  <c r="K100" i="176"/>
  <c r="J100" i="176"/>
  <c r="I100" i="176"/>
  <c r="H100" i="176"/>
  <c r="L99" i="176"/>
  <c r="K99" i="176"/>
  <c r="J99" i="176"/>
  <c r="I99" i="176"/>
  <c r="H99" i="176"/>
  <c r="L98" i="176"/>
  <c r="K98" i="176"/>
  <c r="J98" i="176"/>
  <c r="I98" i="176"/>
  <c r="H98" i="176"/>
  <c r="L97" i="176"/>
  <c r="L114" i="176" s="1"/>
  <c r="K97" i="176"/>
  <c r="J97" i="176"/>
  <c r="I97" i="176"/>
  <c r="H97" i="176"/>
  <c r="L96" i="176"/>
  <c r="K96" i="176"/>
  <c r="J96" i="176"/>
  <c r="I96" i="176"/>
  <c r="H96" i="176"/>
  <c r="L95" i="176"/>
  <c r="K95" i="176"/>
  <c r="J95" i="176"/>
  <c r="I95" i="176"/>
  <c r="H95" i="176"/>
  <c r="L94" i="176"/>
  <c r="K94" i="176"/>
  <c r="J94" i="176"/>
  <c r="I94" i="176"/>
  <c r="H94" i="176"/>
  <c r="L93" i="176"/>
  <c r="K93" i="176"/>
  <c r="J93" i="176"/>
  <c r="I93" i="176"/>
  <c r="H93" i="176"/>
  <c r="L92" i="176"/>
  <c r="K92" i="176"/>
  <c r="J92" i="176"/>
  <c r="I92" i="176"/>
  <c r="H92" i="176"/>
  <c r="L91" i="176"/>
  <c r="K91" i="176"/>
  <c r="J91" i="176"/>
  <c r="I91" i="176"/>
  <c r="H91" i="176"/>
  <c r="L90" i="176"/>
  <c r="K90" i="176"/>
  <c r="J90" i="176"/>
  <c r="I90" i="176"/>
  <c r="H90" i="176"/>
  <c r="L89" i="176"/>
  <c r="K89" i="176"/>
  <c r="J89" i="176"/>
  <c r="I89" i="176"/>
  <c r="H89" i="176"/>
  <c r="L88" i="176"/>
  <c r="K88" i="176"/>
  <c r="J88" i="176"/>
  <c r="I88" i="176"/>
  <c r="H88" i="176"/>
  <c r="L87" i="176"/>
  <c r="K87" i="176"/>
  <c r="J87" i="176"/>
  <c r="I87" i="176"/>
  <c r="H87" i="176"/>
  <c r="L86" i="176"/>
  <c r="K86" i="176"/>
  <c r="J86" i="176"/>
  <c r="I86" i="176"/>
  <c r="H86" i="176"/>
  <c r="L85" i="176"/>
  <c r="K85" i="176"/>
  <c r="J85" i="176"/>
  <c r="I85" i="176"/>
  <c r="H85" i="176"/>
  <c r="L84" i="176"/>
  <c r="K84" i="176"/>
  <c r="J84" i="176"/>
  <c r="I84" i="176"/>
  <c r="H84" i="176"/>
  <c r="L83" i="176"/>
  <c r="K83" i="176"/>
  <c r="J83" i="176"/>
  <c r="I83" i="176"/>
  <c r="H83" i="176"/>
  <c r="H78" i="176"/>
  <c r="G78" i="176"/>
  <c r="F78" i="176"/>
  <c r="L77" i="176"/>
  <c r="K77" i="176"/>
  <c r="J77" i="176"/>
  <c r="I77" i="176"/>
  <c r="H77" i="176"/>
  <c r="L76" i="176"/>
  <c r="K76" i="176"/>
  <c r="J76" i="176"/>
  <c r="I76" i="176"/>
  <c r="H76" i="176"/>
  <c r="L75" i="176"/>
  <c r="K75" i="176"/>
  <c r="J75" i="176"/>
  <c r="I75" i="176"/>
  <c r="H75" i="176"/>
  <c r="L74" i="176"/>
  <c r="K74" i="176"/>
  <c r="J74" i="176"/>
  <c r="I74" i="176"/>
  <c r="H74" i="176"/>
  <c r="L73" i="176"/>
  <c r="K73" i="176"/>
  <c r="J73" i="176"/>
  <c r="I73" i="176"/>
  <c r="H73" i="176"/>
  <c r="L72" i="176"/>
  <c r="K72" i="176"/>
  <c r="J72" i="176"/>
  <c r="I72" i="176"/>
  <c r="H72" i="176"/>
  <c r="L71" i="176"/>
  <c r="K71" i="176"/>
  <c r="J71" i="176"/>
  <c r="I71" i="176"/>
  <c r="H71" i="176"/>
  <c r="L70" i="176"/>
  <c r="K70" i="176"/>
  <c r="J70" i="176"/>
  <c r="I70" i="176"/>
  <c r="H70" i="176"/>
  <c r="L69" i="176"/>
  <c r="K69" i="176"/>
  <c r="J69" i="176"/>
  <c r="I69" i="176"/>
  <c r="H69" i="176"/>
  <c r="L68" i="176"/>
  <c r="K68" i="176"/>
  <c r="J68" i="176"/>
  <c r="I68" i="176"/>
  <c r="H68" i="176"/>
  <c r="L67" i="176"/>
  <c r="K67" i="176"/>
  <c r="J67" i="176"/>
  <c r="I67" i="176"/>
  <c r="H67" i="176"/>
  <c r="L66" i="176"/>
  <c r="K66" i="176"/>
  <c r="J66" i="176"/>
  <c r="I66" i="176"/>
  <c r="H66" i="176"/>
  <c r="L65" i="176"/>
  <c r="K65" i="176"/>
  <c r="J65" i="176"/>
  <c r="I65" i="176"/>
  <c r="H65" i="176"/>
  <c r="L64" i="176"/>
  <c r="K64" i="176"/>
  <c r="J64" i="176"/>
  <c r="I64" i="176"/>
  <c r="H64" i="176"/>
  <c r="L63" i="176"/>
  <c r="K63" i="176"/>
  <c r="J63" i="176"/>
  <c r="I63" i="176"/>
  <c r="H63" i="176"/>
  <c r="L62" i="176"/>
  <c r="K62" i="176"/>
  <c r="J62" i="176"/>
  <c r="I62" i="176"/>
  <c r="H62" i="176"/>
  <c r="L61" i="176"/>
  <c r="K61" i="176"/>
  <c r="J61" i="176"/>
  <c r="I61" i="176"/>
  <c r="I78" i="176" s="1"/>
  <c r="H61" i="176"/>
  <c r="L60" i="176"/>
  <c r="K60" i="176"/>
  <c r="J60" i="176"/>
  <c r="I60" i="176"/>
  <c r="H60" i="176"/>
  <c r="L59" i="176"/>
  <c r="K59" i="176"/>
  <c r="J59" i="176"/>
  <c r="I59" i="176"/>
  <c r="H59" i="176"/>
  <c r="L58" i="176"/>
  <c r="K58" i="176"/>
  <c r="J58" i="176"/>
  <c r="I58" i="176"/>
  <c r="H58" i="176"/>
  <c r="L57" i="176"/>
  <c r="K57" i="176"/>
  <c r="J57" i="176"/>
  <c r="I57" i="176"/>
  <c r="H57" i="176"/>
  <c r="L56" i="176"/>
  <c r="K56" i="176"/>
  <c r="J56" i="176"/>
  <c r="I56" i="176"/>
  <c r="H56" i="176"/>
  <c r="L55" i="176"/>
  <c r="K55" i="176"/>
  <c r="J55" i="176"/>
  <c r="I55" i="176"/>
  <c r="H55" i="176"/>
  <c r="L54" i="176"/>
  <c r="K54" i="176"/>
  <c r="J54" i="176"/>
  <c r="I54" i="176"/>
  <c r="H54" i="176"/>
  <c r="L53" i="176"/>
  <c r="K53" i="176"/>
  <c r="J53" i="176"/>
  <c r="I53" i="176"/>
  <c r="H53" i="176"/>
  <c r="L52" i="176"/>
  <c r="K52" i="176"/>
  <c r="J52" i="176"/>
  <c r="I52" i="176"/>
  <c r="H52" i="176"/>
  <c r="L51" i="176"/>
  <c r="K51" i="176"/>
  <c r="J51" i="176"/>
  <c r="I51" i="176"/>
  <c r="H51" i="176"/>
  <c r="L50" i="176"/>
  <c r="K50" i="176"/>
  <c r="J50" i="176"/>
  <c r="I50" i="176"/>
  <c r="H50" i="176"/>
  <c r="L49" i="176"/>
  <c r="K49" i="176"/>
  <c r="J49" i="176"/>
  <c r="I49" i="176"/>
  <c r="H49" i="176"/>
  <c r="L48" i="176"/>
  <c r="K48" i="176"/>
  <c r="J48" i="176"/>
  <c r="I48" i="176"/>
  <c r="H48" i="176"/>
  <c r="L47" i="176"/>
  <c r="K47" i="176"/>
  <c r="J47" i="176"/>
  <c r="J78" i="176" s="1"/>
  <c r="I47" i="176"/>
  <c r="H47" i="176"/>
  <c r="J42" i="176"/>
  <c r="G42" i="176"/>
  <c r="F42" i="176"/>
  <c r="L41" i="176"/>
  <c r="K41" i="176"/>
  <c r="J41" i="176"/>
  <c r="I41" i="176"/>
  <c r="H41" i="176"/>
  <c r="L40" i="176"/>
  <c r="K40" i="176"/>
  <c r="J40" i="176"/>
  <c r="I40" i="176"/>
  <c r="H40" i="176"/>
  <c r="L39" i="176"/>
  <c r="K39" i="176"/>
  <c r="J39" i="176"/>
  <c r="I39" i="176"/>
  <c r="H39" i="176"/>
  <c r="L38" i="176"/>
  <c r="K38" i="176"/>
  <c r="J38" i="176"/>
  <c r="I38" i="176"/>
  <c r="H38" i="176"/>
  <c r="L37" i="176"/>
  <c r="K37" i="176"/>
  <c r="J37" i="176"/>
  <c r="I37" i="176"/>
  <c r="H37" i="176"/>
  <c r="L36" i="176"/>
  <c r="K36" i="176"/>
  <c r="J36" i="176"/>
  <c r="I36" i="176"/>
  <c r="H36" i="176"/>
  <c r="L35" i="176"/>
  <c r="K35" i="176"/>
  <c r="J35" i="176"/>
  <c r="I35" i="176"/>
  <c r="H35" i="176"/>
  <c r="L34" i="176"/>
  <c r="K34" i="176"/>
  <c r="J34" i="176"/>
  <c r="I34" i="176"/>
  <c r="H34" i="176"/>
  <c r="L33" i="176"/>
  <c r="K33" i="176"/>
  <c r="J33" i="176"/>
  <c r="I33" i="176"/>
  <c r="H33" i="176"/>
  <c r="L32" i="176"/>
  <c r="K32" i="176"/>
  <c r="J32" i="176"/>
  <c r="I32" i="176"/>
  <c r="H32" i="176"/>
  <c r="L31" i="176"/>
  <c r="K31" i="176"/>
  <c r="J31" i="176"/>
  <c r="I31" i="176"/>
  <c r="H31" i="176"/>
  <c r="L30" i="176"/>
  <c r="K30" i="176"/>
  <c r="J30" i="176"/>
  <c r="I30" i="176"/>
  <c r="H30" i="176"/>
  <c r="L29" i="176"/>
  <c r="K29" i="176"/>
  <c r="J29" i="176"/>
  <c r="I29" i="176"/>
  <c r="H29" i="176"/>
  <c r="L28" i="176"/>
  <c r="K28" i="176"/>
  <c r="J28" i="176"/>
  <c r="I28" i="176"/>
  <c r="H28" i="176"/>
  <c r="L27" i="176"/>
  <c r="K27" i="176"/>
  <c r="J27" i="176"/>
  <c r="I27" i="176"/>
  <c r="H27" i="176"/>
  <c r="L26" i="176"/>
  <c r="K26" i="176"/>
  <c r="J26" i="176"/>
  <c r="I26" i="176"/>
  <c r="H26" i="176"/>
  <c r="L25" i="176"/>
  <c r="K25" i="176"/>
  <c r="J25" i="176"/>
  <c r="I25" i="176"/>
  <c r="H25" i="176"/>
  <c r="L24" i="176"/>
  <c r="K24" i="176"/>
  <c r="J24" i="176"/>
  <c r="I24" i="176"/>
  <c r="H24" i="176"/>
  <c r="L23" i="176"/>
  <c r="K23" i="176"/>
  <c r="J23" i="176"/>
  <c r="I23" i="176"/>
  <c r="H23" i="176"/>
  <c r="L22" i="176"/>
  <c r="K22" i="176"/>
  <c r="J22" i="176"/>
  <c r="I22" i="176"/>
  <c r="H22" i="176"/>
  <c r="L21" i="176"/>
  <c r="K21" i="176"/>
  <c r="J21" i="176"/>
  <c r="I21" i="176"/>
  <c r="H21" i="176"/>
  <c r="L20" i="176"/>
  <c r="K20" i="176"/>
  <c r="J20" i="176"/>
  <c r="I20" i="176"/>
  <c r="H20" i="176"/>
  <c r="L19" i="176"/>
  <c r="K19" i="176"/>
  <c r="J19" i="176"/>
  <c r="I19" i="176"/>
  <c r="H19" i="176"/>
  <c r="L18" i="176"/>
  <c r="K18" i="176"/>
  <c r="J18" i="176"/>
  <c r="I18" i="176"/>
  <c r="H18" i="176"/>
  <c r="L17" i="176"/>
  <c r="K17" i="176"/>
  <c r="J17" i="176"/>
  <c r="I17" i="176"/>
  <c r="H17" i="176"/>
  <c r="L16" i="176"/>
  <c r="K16" i="176"/>
  <c r="J16" i="176"/>
  <c r="I16" i="176"/>
  <c r="H16" i="176"/>
  <c r="L15" i="176"/>
  <c r="K15" i="176"/>
  <c r="J15" i="176"/>
  <c r="I15" i="176"/>
  <c r="H15" i="176"/>
  <c r="L14" i="176"/>
  <c r="K14" i="176"/>
  <c r="J14" i="176"/>
  <c r="I14" i="176"/>
  <c r="H14" i="176"/>
  <c r="L13" i="176"/>
  <c r="K13" i="176"/>
  <c r="J13" i="176"/>
  <c r="I13" i="176"/>
  <c r="H13" i="176"/>
  <c r="L12" i="176"/>
  <c r="K12" i="176"/>
  <c r="J12" i="176"/>
  <c r="I12" i="176"/>
  <c r="H12" i="176"/>
  <c r="H42" i="176" s="1"/>
  <c r="L11" i="176"/>
  <c r="L42" i="176" s="1"/>
  <c r="K11" i="176"/>
  <c r="K42" i="176" s="1"/>
  <c r="J11" i="176"/>
  <c r="I11" i="176"/>
  <c r="H11" i="176"/>
  <c r="B4" i="176"/>
  <c r="U2" i="176" a="1"/>
  <c r="U2" i="176" s="1"/>
  <c r="R2" i="176"/>
  <c r="U1" i="176" a="1"/>
  <c r="U1" i="176" s="1"/>
  <c r="A1" i="176" s="1" a="1"/>
  <c r="A1" i="176" s="1"/>
  <c r="G294" i="175"/>
  <c r="F294" i="175"/>
  <c r="L293" i="175"/>
  <c r="K293" i="175"/>
  <c r="J293" i="175"/>
  <c r="I293" i="175"/>
  <c r="H293" i="175"/>
  <c r="L292" i="175"/>
  <c r="K292" i="175"/>
  <c r="J292" i="175"/>
  <c r="I292" i="175"/>
  <c r="H292" i="175"/>
  <c r="L291" i="175"/>
  <c r="K291" i="175"/>
  <c r="J291" i="175"/>
  <c r="I291" i="175"/>
  <c r="H291" i="175"/>
  <c r="L290" i="175"/>
  <c r="K290" i="175"/>
  <c r="J290" i="175"/>
  <c r="I290" i="175"/>
  <c r="H290" i="175"/>
  <c r="L289" i="175"/>
  <c r="K289" i="175"/>
  <c r="J289" i="175"/>
  <c r="I289" i="175"/>
  <c r="H289" i="175"/>
  <c r="L288" i="175"/>
  <c r="K288" i="175"/>
  <c r="J288" i="175"/>
  <c r="I288" i="175"/>
  <c r="H288" i="175"/>
  <c r="L287" i="175"/>
  <c r="K287" i="175"/>
  <c r="J287" i="175"/>
  <c r="I287" i="175"/>
  <c r="H287" i="175"/>
  <c r="L286" i="175"/>
  <c r="K286" i="175"/>
  <c r="J286" i="175"/>
  <c r="I286" i="175"/>
  <c r="H286" i="175"/>
  <c r="L285" i="175"/>
  <c r="K285" i="175"/>
  <c r="J285" i="175"/>
  <c r="I285" i="175"/>
  <c r="H285" i="175"/>
  <c r="L284" i="175"/>
  <c r="K284" i="175"/>
  <c r="J284" i="175"/>
  <c r="I284" i="175"/>
  <c r="H284" i="175"/>
  <c r="L283" i="175"/>
  <c r="K283" i="175"/>
  <c r="J283" i="175"/>
  <c r="I283" i="175"/>
  <c r="H283" i="175"/>
  <c r="L282" i="175"/>
  <c r="K282" i="175"/>
  <c r="J282" i="175"/>
  <c r="I282" i="175"/>
  <c r="H282" i="175"/>
  <c r="L281" i="175"/>
  <c r="K281" i="175"/>
  <c r="J281" i="175"/>
  <c r="I281" i="175"/>
  <c r="H281" i="175"/>
  <c r="L280" i="175"/>
  <c r="K280" i="175"/>
  <c r="J280" i="175"/>
  <c r="I280" i="175"/>
  <c r="H280" i="175"/>
  <c r="L279" i="175"/>
  <c r="K279" i="175"/>
  <c r="J279" i="175"/>
  <c r="I279" i="175"/>
  <c r="H279" i="175"/>
  <c r="L278" i="175"/>
  <c r="K278" i="175"/>
  <c r="J278" i="175"/>
  <c r="I278" i="175"/>
  <c r="H278" i="175"/>
  <c r="L277" i="175"/>
  <c r="K277" i="175"/>
  <c r="J277" i="175"/>
  <c r="I277" i="175"/>
  <c r="H277" i="175"/>
  <c r="L276" i="175"/>
  <c r="K276" i="175"/>
  <c r="J276" i="175"/>
  <c r="I276" i="175"/>
  <c r="H276" i="175"/>
  <c r="L275" i="175"/>
  <c r="K275" i="175"/>
  <c r="J275" i="175"/>
  <c r="I275" i="175"/>
  <c r="H275" i="175"/>
  <c r="L274" i="175"/>
  <c r="K274" i="175"/>
  <c r="J274" i="175"/>
  <c r="I274" i="175"/>
  <c r="H274" i="175"/>
  <c r="L273" i="175"/>
  <c r="K273" i="175"/>
  <c r="J273" i="175"/>
  <c r="I273" i="175"/>
  <c r="H273" i="175"/>
  <c r="L272" i="175"/>
  <c r="K272" i="175"/>
  <c r="J272" i="175"/>
  <c r="I272" i="175"/>
  <c r="H272" i="175"/>
  <c r="L271" i="175"/>
  <c r="K271" i="175"/>
  <c r="J271" i="175"/>
  <c r="I271" i="175"/>
  <c r="H271" i="175"/>
  <c r="L270" i="175"/>
  <c r="K270" i="175"/>
  <c r="J270" i="175"/>
  <c r="I270" i="175"/>
  <c r="H270" i="175"/>
  <c r="L269" i="175"/>
  <c r="K269" i="175"/>
  <c r="J269" i="175"/>
  <c r="I269" i="175"/>
  <c r="H269" i="175"/>
  <c r="L268" i="175"/>
  <c r="K268" i="175"/>
  <c r="J268" i="175"/>
  <c r="I268" i="175"/>
  <c r="H268" i="175"/>
  <c r="L267" i="175"/>
  <c r="K267" i="175"/>
  <c r="J267" i="175"/>
  <c r="I267" i="175"/>
  <c r="H267" i="175"/>
  <c r="L266" i="175"/>
  <c r="K266" i="175"/>
  <c r="J266" i="175"/>
  <c r="I266" i="175"/>
  <c r="H266" i="175"/>
  <c r="L265" i="175"/>
  <c r="K265" i="175"/>
  <c r="J265" i="175"/>
  <c r="I265" i="175"/>
  <c r="H265" i="175"/>
  <c r="L264" i="175"/>
  <c r="K264" i="175"/>
  <c r="J264" i="175"/>
  <c r="I264" i="175"/>
  <c r="H264" i="175"/>
  <c r="L263" i="175"/>
  <c r="K263" i="175"/>
  <c r="J263" i="175"/>
  <c r="J294" i="175" s="1"/>
  <c r="I263" i="175"/>
  <c r="H263" i="175"/>
  <c r="G258" i="175"/>
  <c r="F258" i="175"/>
  <c r="L257" i="175"/>
  <c r="K257" i="175"/>
  <c r="J257" i="175"/>
  <c r="I257" i="175"/>
  <c r="H257" i="175"/>
  <c r="L256" i="175"/>
  <c r="K256" i="175"/>
  <c r="J256" i="175"/>
  <c r="I256" i="175"/>
  <c r="H256" i="175"/>
  <c r="L255" i="175"/>
  <c r="K255" i="175"/>
  <c r="J255" i="175"/>
  <c r="I255" i="175"/>
  <c r="H255" i="175"/>
  <c r="L254" i="175"/>
  <c r="K254" i="175"/>
  <c r="J254" i="175"/>
  <c r="I254" i="175"/>
  <c r="H254" i="175"/>
  <c r="L253" i="175"/>
  <c r="K253" i="175"/>
  <c r="J253" i="175"/>
  <c r="I253" i="175"/>
  <c r="H253" i="175"/>
  <c r="L252" i="175"/>
  <c r="K252" i="175"/>
  <c r="J252" i="175"/>
  <c r="I252" i="175"/>
  <c r="H252" i="175"/>
  <c r="L251" i="175"/>
  <c r="K251" i="175"/>
  <c r="J251" i="175"/>
  <c r="I251" i="175"/>
  <c r="H251" i="175"/>
  <c r="L250" i="175"/>
  <c r="K250" i="175"/>
  <c r="J250" i="175"/>
  <c r="I250" i="175"/>
  <c r="H250" i="175"/>
  <c r="L249" i="175"/>
  <c r="K249" i="175"/>
  <c r="J249" i="175"/>
  <c r="I249" i="175"/>
  <c r="H249" i="175"/>
  <c r="L248" i="175"/>
  <c r="K248" i="175"/>
  <c r="J248" i="175"/>
  <c r="I248" i="175"/>
  <c r="H248" i="175"/>
  <c r="L247" i="175"/>
  <c r="K247" i="175"/>
  <c r="J247" i="175"/>
  <c r="I247" i="175"/>
  <c r="H247" i="175"/>
  <c r="L246" i="175"/>
  <c r="K246" i="175"/>
  <c r="J246" i="175"/>
  <c r="I246" i="175"/>
  <c r="H246" i="175"/>
  <c r="L245" i="175"/>
  <c r="K245" i="175"/>
  <c r="J245" i="175"/>
  <c r="I245" i="175"/>
  <c r="H245" i="175"/>
  <c r="L244" i="175"/>
  <c r="K244" i="175"/>
  <c r="J244" i="175"/>
  <c r="I244" i="175"/>
  <c r="H244" i="175"/>
  <c r="L243" i="175"/>
  <c r="K243" i="175"/>
  <c r="J243" i="175"/>
  <c r="I243" i="175"/>
  <c r="H243" i="175"/>
  <c r="L242" i="175"/>
  <c r="K242" i="175"/>
  <c r="J242" i="175"/>
  <c r="I242" i="175"/>
  <c r="H242" i="175"/>
  <c r="L241" i="175"/>
  <c r="K241" i="175"/>
  <c r="J241" i="175"/>
  <c r="I241" i="175"/>
  <c r="H241" i="175"/>
  <c r="L240" i="175"/>
  <c r="K240" i="175"/>
  <c r="J240" i="175"/>
  <c r="I240" i="175"/>
  <c r="H240" i="175"/>
  <c r="L239" i="175"/>
  <c r="K239" i="175"/>
  <c r="J239" i="175"/>
  <c r="I239" i="175"/>
  <c r="H239" i="175"/>
  <c r="L238" i="175"/>
  <c r="K238" i="175"/>
  <c r="J238" i="175"/>
  <c r="I238" i="175"/>
  <c r="H238" i="175"/>
  <c r="L237" i="175"/>
  <c r="K237" i="175"/>
  <c r="J237" i="175"/>
  <c r="I237" i="175"/>
  <c r="H237" i="175"/>
  <c r="L236" i="175"/>
  <c r="K236" i="175"/>
  <c r="J236" i="175"/>
  <c r="I236" i="175"/>
  <c r="H236" i="175"/>
  <c r="L235" i="175"/>
  <c r="K235" i="175"/>
  <c r="J235" i="175"/>
  <c r="I235" i="175"/>
  <c r="H235" i="175"/>
  <c r="L234" i="175"/>
  <c r="K234" i="175"/>
  <c r="J234" i="175"/>
  <c r="I234" i="175"/>
  <c r="H234" i="175"/>
  <c r="L233" i="175"/>
  <c r="K233" i="175"/>
  <c r="J233" i="175"/>
  <c r="I233" i="175"/>
  <c r="H233" i="175"/>
  <c r="L232" i="175"/>
  <c r="K232" i="175"/>
  <c r="J232" i="175"/>
  <c r="I232" i="175"/>
  <c r="H232" i="175"/>
  <c r="L231" i="175"/>
  <c r="K231" i="175"/>
  <c r="J231" i="175"/>
  <c r="I231" i="175"/>
  <c r="H231" i="175"/>
  <c r="L230" i="175"/>
  <c r="K230" i="175"/>
  <c r="J230" i="175"/>
  <c r="I230" i="175"/>
  <c r="H230" i="175"/>
  <c r="L229" i="175"/>
  <c r="K229" i="175"/>
  <c r="J229" i="175"/>
  <c r="I229" i="175"/>
  <c r="H229" i="175"/>
  <c r="L228" i="175"/>
  <c r="K228" i="175"/>
  <c r="J228" i="175"/>
  <c r="I228" i="175"/>
  <c r="H228" i="175"/>
  <c r="L227" i="175"/>
  <c r="K227" i="175"/>
  <c r="J227" i="175"/>
  <c r="I227" i="175"/>
  <c r="H227" i="175"/>
  <c r="G222" i="175"/>
  <c r="F222" i="175"/>
  <c r="L221" i="175"/>
  <c r="K221" i="175"/>
  <c r="J221" i="175"/>
  <c r="I221" i="175"/>
  <c r="H221" i="175"/>
  <c r="L220" i="175"/>
  <c r="K220" i="175"/>
  <c r="J220" i="175"/>
  <c r="I220" i="175"/>
  <c r="H220" i="175"/>
  <c r="L219" i="175"/>
  <c r="K219" i="175"/>
  <c r="J219" i="175"/>
  <c r="I219" i="175"/>
  <c r="H219" i="175"/>
  <c r="L218" i="175"/>
  <c r="K218" i="175"/>
  <c r="J218" i="175"/>
  <c r="I218" i="175"/>
  <c r="H218" i="175"/>
  <c r="L217" i="175"/>
  <c r="K217" i="175"/>
  <c r="J217" i="175"/>
  <c r="I217" i="175"/>
  <c r="H217" i="175"/>
  <c r="L216" i="175"/>
  <c r="K216" i="175"/>
  <c r="J216" i="175"/>
  <c r="I216" i="175"/>
  <c r="H216" i="175"/>
  <c r="L215" i="175"/>
  <c r="K215" i="175"/>
  <c r="J215" i="175"/>
  <c r="I215" i="175"/>
  <c r="H215" i="175"/>
  <c r="L214" i="175"/>
  <c r="K214" i="175"/>
  <c r="J214" i="175"/>
  <c r="I214" i="175"/>
  <c r="H214" i="175"/>
  <c r="L213" i="175"/>
  <c r="K213" i="175"/>
  <c r="J213" i="175"/>
  <c r="I213" i="175"/>
  <c r="H213" i="175"/>
  <c r="L212" i="175"/>
  <c r="K212" i="175"/>
  <c r="J212" i="175"/>
  <c r="I212" i="175"/>
  <c r="H212" i="175"/>
  <c r="L211" i="175"/>
  <c r="K211" i="175"/>
  <c r="J211" i="175"/>
  <c r="I211" i="175"/>
  <c r="H211" i="175"/>
  <c r="L210" i="175"/>
  <c r="K210" i="175"/>
  <c r="J210" i="175"/>
  <c r="I210" i="175"/>
  <c r="H210" i="175"/>
  <c r="L209" i="175"/>
  <c r="K209" i="175"/>
  <c r="J209" i="175"/>
  <c r="I209" i="175"/>
  <c r="H209" i="175"/>
  <c r="L208" i="175"/>
  <c r="K208" i="175"/>
  <c r="J208" i="175"/>
  <c r="I208" i="175"/>
  <c r="H208" i="175"/>
  <c r="L207" i="175"/>
  <c r="K207" i="175"/>
  <c r="J207" i="175"/>
  <c r="I207" i="175"/>
  <c r="H207" i="175"/>
  <c r="L206" i="175"/>
  <c r="K206" i="175"/>
  <c r="J206" i="175"/>
  <c r="I206" i="175"/>
  <c r="H206" i="175"/>
  <c r="L205" i="175"/>
  <c r="K205" i="175"/>
  <c r="J205" i="175"/>
  <c r="I205" i="175"/>
  <c r="H205" i="175"/>
  <c r="L204" i="175"/>
  <c r="K204" i="175"/>
  <c r="J204" i="175"/>
  <c r="I204" i="175"/>
  <c r="H204" i="175"/>
  <c r="L203" i="175"/>
  <c r="K203" i="175"/>
  <c r="J203" i="175"/>
  <c r="I203" i="175"/>
  <c r="H203" i="175"/>
  <c r="L202" i="175"/>
  <c r="K202" i="175"/>
  <c r="J202" i="175"/>
  <c r="I202" i="175"/>
  <c r="H202" i="175"/>
  <c r="L201" i="175"/>
  <c r="K201" i="175"/>
  <c r="J201" i="175"/>
  <c r="I201" i="175"/>
  <c r="H201" i="175"/>
  <c r="L200" i="175"/>
  <c r="K200" i="175"/>
  <c r="J200" i="175"/>
  <c r="I200" i="175"/>
  <c r="H200" i="175"/>
  <c r="L199" i="175"/>
  <c r="K199" i="175"/>
  <c r="K222" i="175" s="1"/>
  <c r="J199" i="175"/>
  <c r="I199" i="175"/>
  <c r="H199" i="175"/>
  <c r="L198" i="175"/>
  <c r="K198" i="175"/>
  <c r="J198" i="175"/>
  <c r="I198" i="175"/>
  <c r="H198" i="175"/>
  <c r="L197" i="175"/>
  <c r="K197" i="175"/>
  <c r="J197" i="175"/>
  <c r="I197" i="175"/>
  <c r="H197" i="175"/>
  <c r="L196" i="175"/>
  <c r="K196" i="175"/>
  <c r="J196" i="175"/>
  <c r="I196" i="175"/>
  <c r="H196" i="175"/>
  <c r="L195" i="175"/>
  <c r="K195" i="175"/>
  <c r="J195" i="175"/>
  <c r="I195" i="175"/>
  <c r="H195" i="175"/>
  <c r="L194" i="175"/>
  <c r="K194" i="175"/>
  <c r="J194" i="175"/>
  <c r="I194" i="175"/>
  <c r="H194" i="175"/>
  <c r="L193" i="175"/>
  <c r="K193" i="175"/>
  <c r="J193" i="175"/>
  <c r="I193" i="175"/>
  <c r="H193" i="175"/>
  <c r="L192" i="175"/>
  <c r="K192" i="175"/>
  <c r="J192" i="175"/>
  <c r="I192" i="175"/>
  <c r="H192" i="175"/>
  <c r="L191" i="175"/>
  <c r="K191" i="175"/>
  <c r="J191" i="175"/>
  <c r="I191" i="175"/>
  <c r="H191" i="175"/>
  <c r="G186" i="175"/>
  <c r="F186" i="175"/>
  <c r="L185" i="175"/>
  <c r="K185" i="175"/>
  <c r="J185" i="175"/>
  <c r="I185" i="175"/>
  <c r="H185" i="175"/>
  <c r="L184" i="175"/>
  <c r="K184" i="175"/>
  <c r="J184" i="175"/>
  <c r="I184" i="175"/>
  <c r="H184" i="175"/>
  <c r="L183" i="175"/>
  <c r="K183" i="175"/>
  <c r="J183" i="175"/>
  <c r="I183" i="175"/>
  <c r="H183" i="175"/>
  <c r="L182" i="175"/>
  <c r="K182" i="175"/>
  <c r="J182" i="175"/>
  <c r="I182" i="175"/>
  <c r="H182" i="175"/>
  <c r="L181" i="175"/>
  <c r="K181" i="175"/>
  <c r="J181" i="175"/>
  <c r="I181" i="175"/>
  <c r="H181" i="175"/>
  <c r="L180" i="175"/>
  <c r="K180" i="175"/>
  <c r="J180" i="175"/>
  <c r="I180" i="175"/>
  <c r="H180" i="175"/>
  <c r="L179" i="175"/>
  <c r="K179" i="175"/>
  <c r="J179" i="175"/>
  <c r="I179" i="175"/>
  <c r="H179" i="175"/>
  <c r="L178" i="175"/>
  <c r="K178" i="175"/>
  <c r="J178" i="175"/>
  <c r="I178" i="175"/>
  <c r="H178" i="175"/>
  <c r="L177" i="175"/>
  <c r="K177" i="175"/>
  <c r="J177" i="175"/>
  <c r="I177" i="175"/>
  <c r="H177" i="175"/>
  <c r="L176" i="175"/>
  <c r="K176" i="175"/>
  <c r="J176" i="175"/>
  <c r="I176" i="175"/>
  <c r="H176" i="175"/>
  <c r="L175" i="175"/>
  <c r="K175" i="175"/>
  <c r="J175" i="175"/>
  <c r="I175" i="175"/>
  <c r="H175" i="175"/>
  <c r="L174" i="175"/>
  <c r="K174" i="175"/>
  <c r="J174" i="175"/>
  <c r="I174" i="175"/>
  <c r="H174" i="175"/>
  <c r="L173" i="175"/>
  <c r="K173" i="175"/>
  <c r="J173" i="175"/>
  <c r="I173" i="175"/>
  <c r="H173" i="175"/>
  <c r="L172" i="175"/>
  <c r="K172" i="175"/>
  <c r="J172" i="175"/>
  <c r="I172" i="175"/>
  <c r="H172" i="175"/>
  <c r="L171" i="175"/>
  <c r="K171" i="175"/>
  <c r="J171" i="175"/>
  <c r="I171" i="175"/>
  <c r="H171" i="175"/>
  <c r="L170" i="175"/>
  <c r="K170" i="175"/>
  <c r="J170" i="175"/>
  <c r="I170" i="175"/>
  <c r="H170" i="175"/>
  <c r="L169" i="175"/>
  <c r="K169" i="175"/>
  <c r="J169" i="175"/>
  <c r="I169" i="175"/>
  <c r="H169" i="175"/>
  <c r="L168" i="175"/>
  <c r="K168" i="175"/>
  <c r="J168" i="175"/>
  <c r="I168" i="175"/>
  <c r="H168" i="175"/>
  <c r="L167" i="175"/>
  <c r="K167" i="175"/>
  <c r="J167" i="175"/>
  <c r="I167" i="175"/>
  <c r="H167" i="175"/>
  <c r="L166" i="175"/>
  <c r="K166" i="175"/>
  <c r="J166" i="175"/>
  <c r="I166" i="175"/>
  <c r="H166" i="175"/>
  <c r="L165" i="175"/>
  <c r="K165" i="175"/>
  <c r="J165" i="175"/>
  <c r="I165" i="175"/>
  <c r="H165" i="175"/>
  <c r="L164" i="175"/>
  <c r="K164" i="175"/>
  <c r="J164" i="175"/>
  <c r="I164" i="175"/>
  <c r="H164" i="175"/>
  <c r="L163" i="175"/>
  <c r="K163" i="175"/>
  <c r="J163" i="175"/>
  <c r="I163" i="175"/>
  <c r="H163" i="175"/>
  <c r="L162" i="175"/>
  <c r="K162" i="175"/>
  <c r="J162" i="175"/>
  <c r="I162" i="175"/>
  <c r="H162" i="175"/>
  <c r="L161" i="175"/>
  <c r="K161" i="175"/>
  <c r="J161" i="175"/>
  <c r="I161" i="175"/>
  <c r="H161" i="175"/>
  <c r="L160" i="175"/>
  <c r="K160" i="175"/>
  <c r="J160" i="175"/>
  <c r="I160" i="175"/>
  <c r="H160" i="175"/>
  <c r="L159" i="175"/>
  <c r="K159" i="175"/>
  <c r="J159" i="175"/>
  <c r="I159" i="175"/>
  <c r="H159" i="175"/>
  <c r="L158" i="175"/>
  <c r="K158" i="175"/>
  <c r="J158" i="175"/>
  <c r="I158" i="175"/>
  <c r="H158" i="175"/>
  <c r="L157" i="175"/>
  <c r="K157" i="175"/>
  <c r="J157" i="175"/>
  <c r="I157" i="175"/>
  <c r="H157" i="175"/>
  <c r="L156" i="175"/>
  <c r="K156" i="175"/>
  <c r="J156" i="175"/>
  <c r="J186" i="175" s="1"/>
  <c r="I156" i="175"/>
  <c r="H156" i="175"/>
  <c r="L155" i="175"/>
  <c r="K155" i="175"/>
  <c r="J155" i="175"/>
  <c r="I155" i="175"/>
  <c r="H155" i="175"/>
  <c r="G150" i="175"/>
  <c r="F150" i="175"/>
  <c r="L149" i="175"/>
  <c r="K149" i="175"/>
  <c r="J149" i="175"/>
  <c r="I149" i="175"/>
  <c r="H149" i="175"/>
  <c r="L148" i="175"/>
  <c r="K148" i="175"/>
  <c r="J148" i="175"/>
  <c r="I148" i="175"/>
  <c r="H148" i="175"/>
  <c r="L147" i="175"/>
  <c r="K147" i="175"/>
  <c r="J147" i="175"/>
  <c r="I147" i="175"/>
  <c r="H147" i="175"/>
  <c r="L146" i="175"/>
  <c r="K146" i="175"/>
  <c r="J146" i="175"/>
  <c r="I146" i="175"/>
  <c r="H146" i="175"/>
  <c r="L145" i="175"/>
  <c r="K145" i="175"/>
  <c r="J145" i="175"/>
  <c r="I145" i="175"/>
  <c r="H145" i="175"/>
  <c r="L144" i="175"/>
  <c r="K144" i="175"/>
  <c r="J144" i="175"/>
  <c r="I144" i="175"/>
  <c r="H144" i="175"/>
  <c r="L143" i="175"/>
  <c r="K143" i="175"/>
  <c r="J143" i="175"/>
  <c r="I143" i="175"/>
  <c r="H143" i="175"/>
  <c r="L142" i="175"/>
  <c r="K142" i="175"/>
  <c r="J142" i="175"/>
  <c r="I142" i="175"/>
  <c r="H142" i="175"/>
  <c r="L141" i="175"/>
  <c r="K141" i="175"/>
  <c r="J141" i="175"/>
  <c r="I141" i="175"/>
  <c r="H141" i="175"/>
  <c r="L140" i="175"/>
  <c r="K140" i="175"/>
  <c r="J140" i="175"/>
  <c r="I140" i="175"/>
  <c r="H140" i="175"/>
  <c r="L139" i="175"/>
  <c r="K139" i="175"/>
  <c r="J139" i="175"/>
  <c r="I139" i="175"/>
  <c r="H139" i="175"/>
  <c r="L138" i="175"/>
  <c r="K138" i="175"/>
  <c r="J138" i="175"/>
  <c r="I138" i="175"/>
  <c r="H138" i="175"/>
  <c r="L137" i="175"/>
  <c r="K137" i="175"/>
  <c r="J137" i="175"/>
  <c r="I137" i="175"/>
  <c r="H137" i="175"/>
  <c r="L136" i="175"/>
  <c r="K136" i="175"/>
  <c r="J136" i="175"/>
  <c r="I136" i="175"/>
  <c r="H136" i="175"/>
  <c r="L135" i="175"/>
  <c r="K135" i="175"/>
  <c r="J135" i="175"/>
  <c r="I135" i="175"/>
  <c r="H135" i="175"/>
  <c r="L134" i="175"/>
  <c r="K134" i="175"/>
  <c r="J134" i="175"/>
  <c r="I134" i="175"/>
  <c r="H134" i="175"/>
  <c r="L133" i="175"/>
  <c r="K133" i="175"/>
  <c r="J133" i="175"/>
  <c r="I133" i="175"/>
  <c r="H133" i="175"/>
  <c r="L132" i="175"/>
  <c r="K132" i="175"/>
  <c r="J132" i="175"/>
  <c r="I132" i="175"/>
  <c r="H132" i="175"/>
  <c r="L131" i="175"/>
  <c r="K131" i="175"/>
  <c r="J131" i="175"/>
  <c r="I131" i="175"/>
  <c r="H131" i="175"/>
  <c r="L130" i="175"/>
  <c r="K130" i="175"/>
  <c r="J130" i="175"/>
  <c r="I130" i="175"/>
  <c r="H130" i="175"/>
  <c r="L129" i="175"/>
  <c r="K129" i="175"/>
  <c r="J129" i="175"/>
  <c r="I129" i="175"/>
  <c r="H129" i="175"/>
  <c r="L128" i="175"/>
  <c r="K128" i="175"/>
  <c r="J128" i="175"/>
  <c r="I128" i="175"/>
  <c r="H128" i="175"/>
  <c r="L127" i="175"/>
  <c r="K127" i="175"/>
  <c r="J127" i="175"/>
  <c r="I127" i="175"/>
  <c r="H127" i="175"/>
  <c r="L126" i="175"/>
  <c r="K126" i="175"/>
  <c r="J126" i="175"/>
  <c r="I126" i="175"/>
  <c r="H126" i="175"/>
  <c r="L125" i="175"/>
  <c r="K125" i="175"/>
  <c r="J125" i="175"/>
  <c r="I125" i="175"/>
  <c r="H125" i="175"/>
  <c r="L124" i="175"/>
  <c r="K124" i="175"/>
  <c r="J124" i="175"/>
  <c r="I124" i="175"/>
  <c r="H124" i="175"/>
  <c r="L123" i="175"/>
  <c r="K123" i="175"/>
  <c r="J123" i="175"/>
  <c r="I123" i="175"/>
  <c r="H123" i="175"/>
  <c r="L122" i="175"/>
  <c r="K122" i="175"/>
  <c r="J122" i="175"/>
  <c r="I122" i="175"/>
  <c r="H122" i="175"/>
  <c r="L121" i="175"/>
  <c r="K121" i="175"/>
  <c r="J121" i="175"/>
  <c r="I121" i="175"/>
  <c r="H121" i="175"/>
  <c r="L120" i="175"/>
  <c r="K120" i="175"/>
  <c r="J120" i="175"/>
  <c r="I120" i="175"/>
  <c r="H120" i="175"/>
  <c r="H150" i="175" s="1"/>
  <c r="L119" i="175"/>
  <c r="K119" i="175"/>
  <c r="J119" i="175"/>
  <c r="I119" i="175"/>
  <c r="H119" i="175"/>
  <c r="G114" i="175"/>
  <c r="F114" i="175"/>
  <c r="L113" i="175"/>
  <c r="K113" i="175"/>
  <c r="J113" i="175"/>
  <c r="I113" i="175"/>
  <c r="H113" i="175"/>
  <c r="L112" i="175"/>
  <c r="K112" i="175"/>
  <c r="J112" i="175"/>
  <c r="I112" i="175"/>
  <c r="H112" i="175"/>
  <c r="L111" i="175"/>
  <c r="K111" i="175"/>
  <c r="J111" i="175"/>
  <c r="I111" i="175"/>
  <c r="H111" i="175"/>
  <c r="L110" i="175"/>
  <c r="K110" i="175"/>
  <c r="J110" i="175"/>
  <c r="I110" i="175"/>
  <c r="H110" i="175"/>
  <c r="L109" i="175"/>
  <c r="K109" i="175"/>
  <c r="J109" i="175"/>
  <c r="I109" i="175"/>
  <c r="H109" i="175"/>
  <c r="L108" i="175"/>
  <c r="K108" i="175"/>
  <c r="J108" i="175"/>
  <c r="I108" i="175"/>
  <c r="H108" i="175"/>
  <c r="L107" i="175"/>
  <c r="K107" i="175"/>
  <c r="J107" i="175"/>
  <c r="I107" i="175"/>
  <c r="H107" i="175"/>
  <c r="L106" i="175"/>
  <c r="K106" i="175"/>
  <c r="J106" i="175"/>
  <c r="I106" i="175"/>
  <c r="H106" i="175"/>
  <c r="L105" i="175"/>
  <c r="K105" i="175"/>
  <c r="J105" i="175"/>
  <c r="I105" i="175"/>
  <c r="H105" i="175"/>
  <c r="L104" i="175"/>
  <c r="K104" i="175"/>
  <c r="J104" i="175"/>
  <c r="I104" i="175"/>
  <c r="H104" i="175"/>
  <c r="L103" i="175"/>
  <c r="K103" i="175"/>
  <c r="J103" i="175"/>
  <c r="I103" i="175"/>
  <c r="H103" i="175"/>
  <c r="L102" i="175"/>
  <c r="K102" i="175"/>
  <c r="J102" i="175"/>
  <c r="I102" i="175"/>
  <c r="H102" i="175"/>
  <c r="L101" i="175"/>
  <c r="L114" i="175" s="1"/>
  <c r="K101" i="175"/>
  <c r="J101" i="175"/>
  <c r="I101" i="175"/>
  <c r="H101" i="175"/>
  <c r="L100" i="175"/>
  <c r="K100" i="175"/>
  <c r="J100" i="175"/>
  <c r="I100" i="175"/>
  <c r="H100" i="175"/>
  <c r="L99" i="175"/>
  <c r="K99" i="175"/>
  <c r="J99" i="175"/>
  <c r="I99" i="175"/>
  <c r="H99" i="175"/>
  <c r="L98" i="175"/>
  <c r="K98" i="175"/>
  <c r="J98" i="175"/>
  <c r="I98" i="175"/>
  <c r="H98" i="175"/>
  <c r="L97" i="175"/>
  <c r="K97" i="175"/>
  <c r="J97" i="175"/>
  <c r="I97" i="175"/>
  <c r="H97" i="175"/>
  <c r="L96" i="175"/>
  <c r="K96" i="175"/>
  <c r="J96" i="175"/>
  <c r="I96" i="175"/>
  <c r="H96" i="175"/>
  <c r="L95" i="175"/>
  <c r="K95" i="175"/>
  <c r="J95" i="175"/>
  <c r="I95" i="175"/>
  <c r="H95" i="175"/>
  <c r="L94" i="175"/>
  <c r="K94" i="175"/>
  <c r="J94" i="175"/>
  <c r="I94" i="175"/>
  <c r="H94" i="175"/>
  <c r="L93" i="175"/>
  <c r="K93" i="175"/>
  <c r="J93" i="175"/>
  <c r="I93" i="175"/>
  <c r="H93" i="175"/>
  <c r="L92" i="175"/>
  <c r="K92" i="175"/>
  <c r="J92" i="175"/>
  <c r="I92" i="175"/>
  <c r="H92" i="175"/>
  <c r="L91" i="175"/>
  <c r="K91" i="175"/>
  <c r="J91" i="175"/>
  <c r="I91" i="175"/>
  <c r="H91" i="175"/>
  <c r="L90" i="175"/>
  <c r="K90" i="175"/>
  <c r="J90" i="175"/>
  <c r="I90" i="175"/>
  <c r="H90" i="175"/>
  <c r="L89" i="175"/>
  <c r="K89" i="175"/>
  <c r="J89" i="175"/>
  <c r="I89" i="175"/>
  <c r="H89" i="175"/>
  <c r="L88" i="175"/>
  <c r="K88" i="175"/>
  <c r="J88" i="175"/>
  <c r="I88" i="175"/>
  <c r="H88" i="175"/>
  <c r="L87" i="175"/>
  <c r="K87" i="175"/>
  <c r="J87" i="175"/>
  <c r="I87" i="175"/>
  <c r="H87" i="175"/>
  <c r="L86" i="175"/>
  <c r="K86" i="175"/>
  <c r="J86" i="175"/>
  <c r="I86" i="175"/>
  <c r="H86" i="175"/>
  <c r="L85" i="175"/>
  <c r="K85" i="175"/>
  <c r="J85" i="175"/>
  <c r="I85" i="175"/>
  <c r="H85" i="175"/>
  <c r="L84" i="175"/>
  <c r="K84" i="175"/>
  <c r="J84" i="175"/>
  <c r="I84" i="175"/>
  <c r="H84" i="175"/>
  <c r="L83" i="175"/>
  <c r="K83" i="175"/>
  <c r="J83" i="175"/>
  <c r="I83" i="175"/>
  <c r="H83" i="175"/>
  <c r="G78" i="175"/>
  <c r="F78" i="175"/>
  <c r="L77" i="175"/>
  <c r="K77" i="175"/>
  <c r="J77" i="175"/>
  <c r="I77" i="175"/>
  <c r="H77" i="175"/>
  <c r="L76" i="175"/>
  <c r="K76" i="175"/>
  <c r="J76" i="175"/>
  <c r="I76" i="175"/>
  <c r="H76" i="175"/>
  <c r="L75" i="175"/>
  <c r="K75" i="175"/>
  <c r="J75" i="175"/>
  <c r="I75" i="175"/>
  <c r="H75" i="175"/>
  <c r="L74" i="175"/>
  <c r="K74" i="175"/>
  <c r="J74" i="175"/>
  <c r="I74" i="175"/>
  <c r="H74" i="175"/>
  <c r="L73" i="175"/>
  <c r="K73" i="175"/>
  <c r="J73" i="175"/>
  <c r="I73" i="175"/>
  <c r="H73" i="175"/>
  <c r="L72" i="175"/>
  <c r="K72" i="175"/>
  <c r="J72" i="175"/>
  <c r="I72" i="175"/>
  <c r="H72" i="175"/>
  <c r="L71" i="175"/>
  <c r="K71" i="175"/>
  <c r="J71" i="175"/>
  <c r="I71" i="175"/>
  <c r="H71" i="175"/>
  <c r="L70" i="175"/>
  <c r="K70" i="175"/>
  <c r="J70" i="175"/>
  <c r="I70" i="175"/>
  <c r="H70" i="175"/>
  <c r="L69" i="175"/>
  <c r="K69" i="175"/>
  <c r="J69" i="175"/>
  <c r="I69" i="175"/>
  <c r="H69" i="175"/>
  <c r="L68" i="175"/>
  <c r="K68" i="175"/>
  <c r="J68" i="175"/>
  <c r="I68" i="175"/>
  <c r="H68" i="175"/>
  <c r="L67" i="175"/>
  <c r="K67" i="175"/>
  <c r="J67" i="175"/>
  <c r="I67" i="175"/>
  <c r="H67" i="175"/>
  <c r="L66" i="175"/>
  <c r="K66" i="175"/>
  <c r="J66" i="175"/>
  <c r="I66" i="175"/>
  <c r="H66" i="175"/>
  <c r="L65" i="175"/>
  <c r="K65" i="175"/>
  <c r="J65" i="175"/>
  <c r="I65" i="175"/>
  <c r="H65" i="175"/>
  <c r="L64" i="175"/>
  <c r="K64" i="175"/>
  <c r="J64" i="175"/>
  <c r="I64" i="175"/>
  <c r="H64" i="175"/>
  <c r="L63" i="175"/>
  <c r="K63" i="175"/>
  <c r="J63" i="175"/>
  <c r="I63" i="175"/>
  <c r="H63" i="175"/>
  <c r="L62" i="175"/>
  <c r="K62" i="175"/>
  <c r="J62" i="175"/>
  <c r="I62" i="175"/>
  <c r="H62" i="175"/>
  <c r="L61" i="175"/>
  <c r="K61" i="175"/>
  <c r="J61" i="175"/>
  <c r="I61" i="175"/>
  <c r="H61" i="175"/>
  <c r="L60" i="175"/>
  <c r="K60" i="175"/>
  <c r="J60" i="175"/>
  <c r="I60" i="175"/>
  <c r="H60" i="175"/>
  <c r="L59" i="175"/>
  <c r="K59" i="175"/>
  <c r="J59" i="175"/>
  <c r="I59" i="175"/>
  <c r="H59" i="175"/>
  <c r="L58" i="175"/>
  <c r="K58" i="175"/>
  <c r="J58" i="175"/>
  <c r="I58" i="175"/>
  <c r="H58" i="175"/>
  <c r="L57" i="175"/>
  <c r="K57" i="175"/>
  <c r="J57" i="175"/>
  <c r="I57" i="175"/>
  <c r="H57" i="175"/>
  <c r="L56" i="175"/>
  <c r="K56" i="175"/>
  <c r="J56" i="175"/>
  <c r="I56" i="175"/>
  <c r="H56" i="175"/>
  <c r="L55" i="175"/>
  <c r="K55" i="175"/>
  <c r="J55" i="175"/>
  <c r="I55" i="175"/>
  <c r="H55" i="175"/>
  <c r="L54" i="175"/>
  <c r="K54" i="175"/>
  <c r="J54" i="175"/>
  <c r="I54" i="175"/>
  <c r="H54" i="175"/>
  <c r="L53" i="175"/>
  <c r="K53" i="175"/>
  <c r="J53" i="175"/>
  <c r="I53" i="175"/>
  <c r="H53" i="175"/>
  <c r="L52" i="175"/>
  <c r="K52" i="175"/>
  <c r="J52" i="175"/>
  <c r="I52" i="175"/>
  <c r="H52" i="175"/>
  <c r="L51" i="175"/>
  <c r="K51" i="175"/>
  <c r="J51" i="175"/>
  <c r="I51" i="175"/>
  <c r="H51" i="175"/>
  <c r="L50" i="175"/>
  <c r="K50" i="175"/>
  <c r="J50" i="175"/>
  <c r="I50" i="175"/>
  <c r="H50" i="175"/>
  <c r="L49" i="175"/>
  <c r="K49" i="175"/>
  <c r="J49" i="175"/>
  <c r="I49" i="175"/>
  <c r="H49" i="175"/>
  <c r="L48" i="175"/>
  <c r="K48" i="175"/>
  <c r="J48" i="175"/>
  <c r="I48" i="175"/>
  <c r="H48" i="175"/>
  <c r="L47" i="175"/>
  <c r="K47" i="175"/>
  <c r="J47" i="175"/>
  <c r="I47" i="175"/>
  <c r="H47" i="175"/>
  <c r="G42" i="175"/>
  <c r="F42" i="175"/>
  <c r="L41" i="175"/>
  <c r="K41" i="175"/>
  <c r="J41" i="175"/>
  <c r="I41" i="175"/>
  <c r="H41" i="175"/>
  <c r="L40" i="175"/>
  <c r="K40" i="175"/>
  <c r="J40" i="175"/>
  <c r="I40" i="175"/>
  <c r="H40" i="175"/>
  <c r="L39" i="175"/>
  <c r="K39" i="175"/>
  <c r="J39" i="175"/>
  <c r="I39" i="175"/>
  <c r="H39" i="175"/>
  <c r="L38" i="175"/>
  <c r="K38" i="175"/>
  <c r="J38" i="175"/>
  <c r="I38" i="175"/>
  <c r="H38" i="175"/>
  <c r="L37" i="175"/>
  <c r="K37" i="175"/>
  <c r="J37" i="175"/>
  <c r="I37" i="175"/>
  <c r="H37" i="175"/>
  <c r="L36" i="175"/>
  <c r="K36" i="175"/>
  <c r="J36" i="175"/>
  <c r="I36" i="175"/>
  <c r="H36" i="175"/>
  <c r="L35" i="175"/>
  <c r="K35" i="175"/>
  <c r="J35" i="175"/>
  <c r="I35" i="175"/>
  <c r="H35" i="175"/>
  <c r="L34" i="175"/>
  <c r="K34" i="175"/>
  <c r="J34" i="175"/>
  <c r="I34" i="175"/>
  <c r="H34" i="175"/>
  <c r="L33" i="175"/>
  <c r="K33" i="175"/>
  <c r="J33" i="175"/>
  <c r="I33" i="175"/>
  <c r="H33" i="175"/>
  <c r="L32" i="175"/>
  <c r="K32" i="175"/>
  <c r="J32" i="175"/>
  <c r="I32" i="175"/>
  <c r="H32" i="175"/>
  <c r="L31" i="175"/>
  <c r="K31" i="175"/>
  <c r="J31" i="175"/>
  <c r="I31" i="175"/>
  <c r="H31" i="175"/>
  <c r="L30" i="175"/>
  <c r="K30" i="175"/>
  <c r="J30" i="175"/>
  <c r="I30" i="175"/>
  <c r="H30" i="175"/>
  <c r="L29" i="175"/>
  <c r="K29" i="175"/>
  <c r="J29" i="175"/>
  <c r="I29" i="175"/>
  <c r="H29" i="175"/>
  <c r="L28" i="175"/>
  <c r="K28" i="175"/>
  <c r="J28" i="175"/>
  <c r="I28" i="175"/>
  <c r="H28" i="175"/>
  <c r="L27" i="175"/>
  <c r="K27" i="175"/>
  <c r="J27" i="175"/>
  <c r="I27" i="175"/>
  <c r="H27" i="175"/>
  <c r="L26" i="175"/>
  <c r="K26" i="175"/>
  <c r="J26" i="175"/>
  <c r="I26" i="175"/>
  <c r="H26" i="175"/>
  <c r="L25" i="175"/>
  <c r="K25" i="175"/>
  <c r="J25" i="175"/>
  <c r="I25" i="175"/>
  <c r="H25" i="175"/>
  <c r="L24" i="175"/>
  <c r="K24" i="175"/>
  <c r="J24" i="175"/>
  <c r="I24" i="175"/>
  <c r="H24" i="175"/>
  <c r="L23" i="175"/>
  <c r="K23" i="175"/>
  <c r="J23" i="175"/>
  <c r="I23" i="175"/>
  <c r="H23" i="175"/>
  <c r="L22" i="175"/>
  <c r="K22" i="175"/>
  <c r="J22" i="175"/>
  <c r="I22" i="175"/>
  <c r="H22" i="175"/>
  <c r="L21" i="175"/>
  <c r="K21" i="175"/>
  <c r="J21" i="175"/>
  <c r="I21" i="175"/>
  <c r="H21" i="175"/>
  <c r="L20" i="175"/>
  <c r="K20" i="175"/>
  <c r="J20" i="175"/>
  <c r="I20" i="175"/>
  <c r="H20" i="175"/>
  <c r="L19" i="175"/>
  <c r="K19" i="175"/>
  <c r="J19" i="175"/>
  <c r="I19" i="175"/>
  <c r="H19" i="175"/>
  <c r="L18" i="175"/>
  <c r="K18" i="175"/>
  <c r="J18" i="175"/>
  <c r="I18" i="175"/>
  <c r="H18" i="175"/>
  <c r="L17" i="175"/>
  <c r="K17" i="175"/>
  <c r="J17" i="175"/>
  <c r="I17" i="175"/>
  <c r="H17" i="175"/>
  <c r="L16" i="175"/>
  <c r="K16" i="175"/>
  <c r="J16" i="175"/>
  <c r="I16" i="175"/>
  <c r="H16" i="175"/>
  <c r="L15" i="175"/>
  <c r="K15" i="175"/>
  <c r="J15" i="175"/>
  <c r="I15" i="175"/>
  <c r="H15" i="175"/>
  <c r="L14" i="175"/>
  <c r="K14" i="175"/>
  <c r="J14" i="175"/>
  <c r="I14" i="175"/>
  <c r="H14" i="175"/>
  <c r="L13" i="175"/>
  <c r="K13" i="175"/>
  <c r="J13" i="175"/>
  <c r="I13" i="175"/>
  <c r="H13" i="175"/>
  <c r="L12" i="175"/>
  <c r="K12" i="175"/>
  <c r="J12" i="175"/>
  <c r="I12" i="175"/>
  <c r="H12" i="175"/>
  <c r="L11" i="175"/>
  <c r="K11" i="175"/>
  <c r="J11" i="175"/>
  <c r="I11" i="175"/>
  <c r="I42" i="175" s="1"/>
  <c r="H11" i="175"/>
  <c r="B4" i="175"/>
  <c r="U2" i="175" a="1"/>
  <c r="U2" i="175" s="1"/>
  <c r="R2" i="175"/>
  <c r="U1" i="175" a="1"/>
  <c r="U1" i="175" s="1"/>
  <c r="G294" i="174"/>
  <c r="F294" i="174"/>
  <c r="L293" i="174"/>
  <c r="K293" i="174"/>
  <c r="J293" i="174"/>
  <c r="I293" i="174"/>
  <c r="H293" i="174"/>
  <c r="L292" i="174"/>
  <c r="K292" i="174"/>
  <c r="J292" i="174"/>
  <c r="I292" i="174"/>
  <c r="H292" i="174"/>
  <c r="L291" i="174"/>
  <c r="K291" i="174"/>
  <c r="J291" i="174"/>
  <c r="I291" i="174"/>
  <c r="H291" i="174"/>
  <c r="L290" i="174"/>
  <c r="K290" i="174"/>
  <c r="J290" i="174"/>
  <c r="I290" i="174"/>
  <c r="H290" i="174"/>
  <c r="L289" i="174"/>
  <c r="K289" i="174"/>
  <c r="J289" i="174"/>
  <c r="I289" i="174"/>
  <c r="H289" i="174"/>
  <c r="L288" i="174"/>
  <c r="K288" i="174"/>
  <c r="J288" i="174"/>
  <c r="I288" i="174"/>
  <c r="H288" i="174"/>
  <c r="L287" i="174"/>
  <c r="K287" i="174"/>
  <c r="J287" i="174"/>
  <c r="I287" i="174"/>
  <c r="H287" i="174"/>
  <c r="L286" i="174"/>
  <c r="K286" i="174"/>
  <c r="J286" i="174"/>
  <c r="I286" i="174"/>
  <c r="H286" i="174"/>
  <c r="L285" i="174"/>
  <c r="K285" i="174"/>
  <c r="J285" i="174"/>
  <c r="I285" i="174"/>
  <c r="H285" i="174"/>
  <c r="L284" i="174"/>
  <c r="K284" i="174"/>
  <c r="J284" i="174"/>
  <c r="I284" i="174"/>
  <c r="H284" i="174"/>
  <c r="L283" i="174"/>
  <c r="K283" i="174"/>
  <c r="J283" i="174"/>
  <c r="I283" i="174"/>
  <c r="H283" i="174"/>
  <c r="L282" i="174"/>
  <c r="K282" i="174"/>
  <c r="J282" i="174"/>
  <c r="I282" i="174"/>
  <c r="H282" i="174"/>
  <c r="L281" i="174"/>
  <c r="K281" i="174"/>
  <c r="J281" i="174"/>
  <c r="I281" i="174"/>
  <c r="H281" i="174"/>
  <c r="L280" i="174"/>
  <c r="K280" i="174"/>
  <c r="J280" i="174"/>
  <c r="I280" i="174"/>
  <c r="H280" i="174"/>
  <c r="L279" i="174"/>
  <c r="K279" i="174"/>
  <c r="J279" i="174"/>
  <c r="I279" i="174"/>
  <c r="H279" i="174"/>
  <c r="L278" i="174"/>
  <c r="K278" i="174"/>
  <c r="J278" i="174"/>
  <c r="I278" i="174"/>
  <c r="H278" i="174"/>
  <c r="L277" i="174"/>
  <c r="K277" i="174"/>
  <c r="J277" i="174"/>
  <c r="I277" i="174"/>
  <c r="H277" i="174"/>
  <c r="L276" i="174"/>
  <c r="K276" i="174"/>
  <c r="J276" i="174"/>
  <c r="I276" i="174"/>
  <c r="H276" i="174"/>
  <c r="L275" i="174"/>
  <c r="K275" i="174"/>
  <c r="J275" i="174"/>
  <c r="I275" i="174"/>
  <c r="H275" i="174"/>
  <c r="L274" i="174"/>
  <c r="K274" i="174"/>
  <c r="J274" i="174"/>
  <c r="I274" i="174"/>
  <c r="H274" i="174"/>
  <c r="L273" i="174"/>
  <c r="K273" i="174"/>
  <c r="J273" i="174"/>
  <c r="I273" i="174"/>
  <c r="H273" i="174"/>
  <c r="L272" i="174"/>
  <c r="K272" i="174"/>
  <c r="J272" i="174"/>
  <c r="I272" i="174"/>
  <c r="H272" i="174"/>
  <c r="L271" i="174"/>
  <c r="K271" i="174"/>
  <c r="J271" i="174"/>
  <c r="I271" i="174"/>
  <c r="H271" i="174"/>
  <c r="L270" i="174"/>
  <c r="K270" i="174"/>
  <c r="J270" i="174"/>
  <c r="I270" i="174"/>
  <c r="H270" i="174"/>
  <c r="L269" i="174"/>
  <c r="K269" i="174"/>
  <c r="J269" i="174"/>
  <c r="I269" i="174"/>
  <c r="H269" i="174"/>
  <c r="L268" i="174"/>
  <c r="K268" i="174"/>
  <c r="J268" i="174"/>
  <c r="I268" i="174"/>
  <c r="H268" i="174"/>
  <c r="L267" i="174"/>
  <c r="K267" i="174"/>
  <c r="J267" i="174"/>
  <c r="I267" i="174"/>
  <c r="H267" i="174"/>
  <c r="L266" i="174"/>
  <c r="K266" i="174"/>
  <c r="J266" i="174"/>
  <c r="I266" i="174"/>
  <c r="H266" i="174"/>
  <c r="L265" i="174"/>
  <c r="K265" i="174"/>
  <c r="J265" i="174"/>
  <c r="I265" i="174"/>
  <c r="H265" i="174"/>
  <c r="L264" i="174"/>
  <c r="K264" i="174"/>
  <c r="J264" i="174"/>
  <c r="I264" i="174"/>
  <c r="H264" i="174"/>
  <c r="L263" i="174"/>
  <c r="L294" i="174" s="1"/>
  <c r="K263" i="174"/>
  <c r="J263" i="174"/>
  <c r="I263" i="174"/>
  <c r="H263" i="174"/>
  <c r="G258" i="174"/>
  <c r="F258" i="174"/>
  <c r="L257" i="174"/>
  <c r="K257" i="174"/>
  <c r="J257" i="174"/>
  <c r="I257" i="174"/>
  <c r="H257" i="174"/>
  <c r="L256" i="174"/>
  <c r="K256" i="174"/>
  <c r="J256" i="174"/>
  <c r="I256" i="174"/>
  <c r="H256" i="174"/>
  <c r="L255" i="174"/>
  <c r="K255" i="174"/>
  <c r="J255" i="174"/>
  <c r="I255" i="174"/>
  <c r="H255" i="174"/>
  <c r="L254" i="174"/>
  <c r="K254" i="174"/>
  <c r="J254" i="174"/>
  <c r="I254" i="174"/>
  <c r="H254" i="174"/>
  <c r="L253" i="174"/>
  <c r="K253" i="174"/>
  <c r="J253" i="174"/>
  <c r="I253" i="174"/>
  <c r="H253" i="174"/>
  <c r="L252" i="174"/>
  <c r="K252" i="174"/>
  <c r="J252" i="174"/>
  <c r="I252" i="174"/>
  <c r="H252" i="174"/>
  <c r="L251" i="174"/>
  <c r="K251" i="174"/>
  <c r="J251" i="174"/>
  <c r="I251" i="174"/>
  <c r="H251" i="174"/>
  <c r="L250" i="174"/>
  <c r="K250" i="174"/>
  <c r="J250" i="174"/>
  <c r="I250" i="174"/>
  <c r="H250" i="174"/>
  <c r="L249" i="174"/>
  <c r="K249" i="174"/>
  <c r="J249" i="174"/>
  <c r="I249" i="174"/>
  <c r="H249" i="174"/>
  <c r="L248" i="174"/>
  <c r="K248" i="174"/>
  <c r="J248" i="174"/>
  <c r="I248" i="174"/>
  <c r="H248" i="174"/>
  <c r="L247" i="174"/>
  <c r="K247" i="174"/>
  <c r="J247" i="174"/>
  <c r="I247" i="174"/>
  <c r="H247" i="174"/>
  <c r="L246" i="174"/>
  <c r="K246" i="174"/>
  <c r="J246" i="174"/>
  <c r="I246" i="174"/>
  <c r="H246" i="174"/>
  <c r="L245" i="174"/>
  <c r="K245" i="174"/>
  <c r="J245" i="174"/>
  <c r="I245" i="174"/>
  <c r="H245" i="174"/>
  <c r="L244" i="174"/>
  <c r="K244" i="174"/>
  <c r="J244" i="174"/>
  <c r="I244" i="174"/>
  <c r="H244" i="174"/>
  <c r="L243" i="174"/>
  <c r="K243" i="174"/>
  <c r="J243" i="174"/>
  <c r="I243" i="174"/>
  <c r="H243" i="174"/>
  <c r="L242" i="174"/>
  <c r="K242" i="174"/>
  <c r="J242" i="174"/>
  <c r="I242" i="174"/>
  <c r="H242" i="174"/>
  <c r="L241" i="174"/>
  <c r="K241" i="174"/>
  <c r="J241" i="174"/>
  <c r="I241" i="174"/>
  <c r="H241" i="174"/>
  <c r="L240" i="174"/>
  <c r="K240" i="174"/>
  <c r="J240" i="174"/>
  <c r="I240" i="174"/>
  <c r="H240" i="174"/>
  <c r="L239" i="174"/>
  <c r="K239" i="174"/>
  <c r="J239" i="174"/>
  <c r="I239" i="174"/>
  <c r="H239" i="174"/>
  <c r="L238" i="174"/>
  <c r="K238" i="174"/>
  <c r="J238" i="174"/>
  <c r="I238" i="174"/>
  <c r="H238" i="174"/>
  <c r="L237" i="174"/>
  <c r="K237" i="174"/>
  <c r="J237" i="174"/>
  <c r="I237" i="174"/>
  <c r="H237" i="174"/>
  <c r="L236" i="174"/>
  <c r="K236" i="174"/>
  <c r="J236" i="174"/>
  <c r="I236" i="174"/>
  <c r="H236" i="174"/>
  <c r="L235" i="174"/>
  <c r="K235" i="174"/>
  <c r="J235" i="174"/>
  <c r="I235" i="174"/>
  <c r="H235" i="174"/>
  <c r="L234" i="174"/>
  <c r="K234" i="174"/>
  <c r="J234" i="174"/>
  <c r="I234" i="174"/>
  <c r="H234" i="174"/>
  <c r="L233" i="174"/>
  <c r="K233" i="174"/>
  <c r="J233" i="174"/>
  <c r="I233" i="174"/>
  <c r="H233" i="174"/>
  <c r="L232" i="174"/>
  <c r="K232" i="174"/>
  <c r="J232" i="174"/>
  <c r="I232" i="174"/>
  <c r="H232" i="174"/>
  <c r="L231" i="174"/>
  <c r="K231" i="174"/>
  <c r="J231" i="174"/>
  <c r="I231" i="174"/>
  <c r="H231" i="174"/>
  <c r="L230" i="174"/>
  <c r="K230" i="174"/>
  <c r="J230" i="174"/>
  <c r="I230" i="174"/>
  <c r="H230" i="174"/>
  <c r="L229" i="174"/>
  <c r="K229" i="174"/>
  <c r="J229" i="174"/>
  <c r="I229" i="174"/>
  <c r="H229" i="174"/>
  <c r="L228" i="174"/>
  <c r="K228" i="174"/>
  <c r="J228" i="174"/>
  <c r="I228" i="174"/>
  <c r="H228" i="174"/>
  <c r="L227" i="174"/>
  <c r="K227" i="174"/>
  <c r="J227" i="174"/>
  <c r="I227" i="174"/>
  <c r="I258" i="174" s="1"/>
  <c r="H227" i="174"/>
  <c r="G222" i="174"/>
  <c r="F222" i="174"/>
  <c r="L221" i="174"/>
  <c r="K221" i="174"/>
  <c r="J221" i="174"/>
  <c r="I221" i="174"/>
  <c r="H221" i="174"/>
  <c r="L220" i="174"/>
  <c r="K220" i="174"/>
  <c r="J220" i="174"/>
  <c r="I220" i="174"/>
  <c r="H220" i="174"/>
  <c r="L219" i="174"/>
  <c r="K219" i="174"/>
  <c r="J219" i="174"/>
  <c r="I219" i="174"/>
  <c r="H219" i="174"/>
  <c r="L218" i="174"/>
  <c r="K218" i="174"/>
  <c r="J218" i="174"/>
  <c r="I218" i="174"/>
  <c r="H218" i="174"/>
  <c r="L217" i="174"/>
  <c r="K217" i="174"/>
  <c r="J217" i="174"/>
  <c r="I217" i="174"/>
  <c r="H217" i="174"/>
  <c r="L216" i="174"/>
  <c r="K216" i="174"/>
  <c r="J216" i="174"/>
  <c r="I216" i="174"/>
  <c r="H216" i="174"/>
  <c r="L215" i="174"/>
  <c r="K215" i="174"/>
  <c r="J215" i="174"/>
  <c r="I215" i="174"/>
  <c r="H215" i="174"/>
  <c r="L214" i="174"/>
  <c r="K214" i="174"/>
  <c r="J214" i="174"/>
  <c r="I214" i="174"/>
  <c r="H214" i="174"/>
  <c r="L213" i="174"/>
  <c r="K213" i="174"/>
  <c r="J213" i="174"/>
  <c r="I213" i="174"/>
  <c r="H213" i="174"/>
  <c r="L212" i="174"/>
  <c r="K212" i="174"/>
  <c r="J212" i="174"/>
  <c r="I212" i="174"/>
  <c r="H212" i="174"/>
  <c r="L211" i="174"/>
  <c r="K211" i="174"/>
  <c r="J211" i="174"/>
  <c r="I211" i="174"/>
  <c r="H211" i="174"/>
  <c r="L210" i="174"/>
  <c r="K210" i="174"/>
  <c r="J210" i="174"/>
  <c r="I210" i="174"/>
  <c r="H210" i="174"/>
  <c r="L209" i="174"/>
  <c r="K209" i="174"/>
  <c r="J209" i="174"/>
  <c r="I209" i="174"/>
  <c r="H209" i="174"/>
  <c r="L208" i="174"/>
  <c r="K208" i="174"/>
  <c r="J208" i="174"/>
  <c r="I208" i="174"/>
  <c r="H208" i="174"/>
  <c r="L207" i="174"/>
  <c r="K207" i="174"/>
  <c r="J207" i="174"/>
  <c r="I207" i="174"/>
  <c r="H207" i="174"/>
  <c r="L206" i="174"/>
  <c r="K206" i="174"/>
  <c r="J206" i="174"/>
  <c r="I206" i="174"/>
  <c r="H206" i="174"/>
  <c r="L205" i="174"/>
  <c r="K205" i="174"/>
  <c r="J205" i="174"/>
  <c r="I205" i="174"/>
  <c r="H205" i="174"/>
  <c r="L204" i="174"/>
  <c r="K204" i="174"/>
  <c r="J204" i="174"/>
  <c r="I204" i="174"/>
  <c r="H204" i="174"/>
  <c r="L203" i="174"/>
  <c r="K203" i="174"/>
  <c r="J203" i="174"/>
  <c r="I203" i="174"/>
  <c r="H203" i="174"/>
  <c r="L202" i="174"/>
  <c r="K202" i="174"/>
  <c r="J202" i="174"/>
  <c r="I202" i="174"/>
  <c r="H202" i="174"/>
  <c r="L201" i="174"/>
  <c r="K201" i="174"/>
  <c r="J201" i="174"/>
  <c r="I201" i="174"/>
  <c r="H201" i="174"/>
  <c r="L200" i="174"/>
  <c r="K200" i="174"/>
  <c r="J200" i="174"/>
  <c r="I200" i="174"/>
  <c r="H200" i="174"/>
  <c r="L199" i="174"/>
  <c r="K199" i="174"/>
  <c r="J199" i="174"/>
  <c r="I199" i="174"/>
  <c r="H199" i="174"/>
  <c r="L198" i="174"/>
  <c r="K198" i="174"/>
  <c r="J198" i="174"/>
  <c r="I198" i="174"/>
  <c r="H198" i="174"/>
  <c r="L197" i="174"/>
  <c r="K197" i="174"/>
  <c r="J197" i="174"/>
  <c r="I197" i="174"/>
  <c r="H197" i="174"/>
  <c r="L196" i="174"/>
  <c r="K196" i="174"/>
  <c r="J196" i="174"/>
  <c r="I196" i="174"/>
  <c r="H196" i="174"/>
  <c r="L195" i="174"/>
  <c r="K195" i="174"/>
  <c r="J195" i="174"/>
  <c r="I195" i="174"/>
  <c r="H195" i="174"/>
  <c r="L194" i="174"/>
  <c r="K194" i="174"/>
  <c r="J194" i="174"/>
  <c r="I194" i="174"/>
  <c r="H194" i="174"/>
  <c r="L193" i="174"/>
  <c r="K193" i="174"/>
  <c r="J193" i="174"/>
  <c r="I193" i="174"/>
  <c r="H193" i="174"/>
  <c r="L192" i="174"/>
  <c r="L222" i="174" s="1"/>
  <c r="K192" i="174"/>
  <c r="J192" i="174"/>
  <c r="I192" i="174"/>
  <c r="H192" i="174"/>
  <c r="H222" i="174" s="1"/>
  <c r="L191" i="174"/>
  <c r="K191" i="174"/>
  <c r="J191" i="174"/>
  <c r="I191" i="174"/>
  <c r="H191" i="174"/>
  <c r="K186" i="174"/>
  <c r="H186" i="174"/>
  <c r="G186" i="174"/>
  <c r="F186" i="174"/>
  <c r="L185" i="174"/>
  <c r="K185" i="174"/>
  <c r="J185" i="174"/>
  <c r="I185" i="174"/>
  <c r="H185" i="174"/>
  <c r="L184" i="174"/>
  <c r="K184" i="174"/>
  <c r="J184" i="174"/>
  <c r="I184" i="174"/>
  <c r="H184" i="174"/>
  <c r="L183" i="174"/>
  <c r="K183" i="174"/>
  <c r="J183" i="174"/>
  <c r="I183" i="174"/>
  <c r="H183" i="174"/>
  <c r="L182" i="174"/>
  <c r="K182" i="174"/>
  <c r="J182" i="174"/>
  <c r="I182" i="174"/>
  <c r="H182" i="174"/>
  <c r="L181" i="174"/>
  <c r="K181" i="174"/>
  <c r="J181" i="174"/>
  <c r="I181" i="174"/>
  <c r="H181" i="174"/>
  <c r="L180" i="174"/>
  <c r="K180" i="174"/>
  <c r="J180" i="174"/>
  <c r="I180" i="174"/>
  <c r="H180" i="174"/>
  <c r="L179" i="174"/>
  <c r="K179" i="174"/>
  <c r="J179" i="174"/>
  <c r="I179" i="174"/>
  <c r="H179" i="174"/>
  <c r="L178" i="174"/>
  <c r="K178" i="174"/>
  <c r="J178" i="174"/>
  <c r="I178" i="174"/>
  <c r="H178" i="174"/>
  <c r="L177" i="174"/>
  <c r="K177" i="174"/>
  <c r="J177" i="174"/>
  <c r="I177" i="174"/>
  <c r="H177" i="174"/>
  <c r="L176" i="174"/>
  <c r="K176" i="174"/>
  <c r="J176" i="174"/>
  <c r="I176" i="174"/>
  <c r="H176" i="174"/>
  <c r="L175" i="174"/>
  <c r="K175" i="174"/>
  <c r="J175" i="174"/>
  <c r="I175" i="174"/>
  <c r="H175" i="174"/>
  <c r="L174" i="174"/>
  <c r="K174" i="174"/>
  <c r="J174" i="174"/>
  <c r="I174" i="174"/>
  <c r="H174" i="174"/>
  <c r="L173" i="174"/>
  <c r="K173" i="174"/>
  <c r="J173" i="174"/>
  <c r="I173" i="174"/>
  <c r="H173" i="174"/>
  <c r="L172" i="174"/>
  <c r="K172" i="174"/>
  <c r="J172" i="174"/>
  <c r="I172" i="174"/>
  <c r="H172" i="174"/>
  <c r="L171" i="174"/>
  <c r="K171" i="174"/>
  <c r="J171" i="174"/>
  <c r="I171" i="174"/>
  <c r="H171" i="174"/>
  <c r="L170" i="174"/>
  <c r="K170" i="174"/>
  <c r="J170" i="174"/>
  <c r="I170" i="174"/>
  <c r="H170" i="174"/>
  <c r="L169" i="174"/>
  <c r="K169" i="174"/>
  <c r="J169" i="174"/>
  <c r="I169" i="174"/>
  <c r="H169" i="174"/>
  <c r="L168" i="174"/>
  <c r="K168" i="174"/>
  <c r="J168" i="174"/>
  <c r="I168" i="174"/>
  <c r="H168" i="174"/>
  <c r="L167" i="174"/>
  <c r="K167" i="174"/>
  <c r="J167" i="174"/>
  <c r="I167" i="174"/>
  <c r="H167" i="174"/>
  <c r="L166" i="174"/>
  <c r="K166" i="174"/>
  <c r="J166" i="174"/>
  <c r="I166" i="174"/>
  <c r="H166" i="174"/>
  <c r="L165" i="174"/>
  <c r="K165" i="174"/>
  <c r="J165" i="174"/>
  <c r="I165" i="174"/>
  <c r="H165" i="174"/>
  <c r="L164" i="174"/>
  <c r="K164" i="174"/>
  <c r="J164" i="174"/>
  <c r="I164" i="174"/>
  <c r="H164" i="174"/>
  <c r="L163" i="174"/>
  <c r="K163" i="174"/>
  <c r="J163" i="174"/>
  <c r="I163" i="174"/>
  <c r="H163" i="174"/>
  <c r="L162" i="174"/>
  <c r="K162" i="174"/>
  <c r="J162" i="174"/>
  <c r="I162" i="174"/>
  <c r="H162" i="174"/>
  <c r="L161" i="174"/>
  <c r="K161" i="174"/>
  <c r="J161" i="174"/>
  <c r="I161" i="174"/>
  <c r="H161" i="174"/>
  <c r="L160" i="174"/>
  <c r="K160" i="174"/>
  <c r="J160" i="174"/>
  <c r="I160" i="174"/>
  <c r="H160" i="174"/>
  <c r="L159" i="174"/>
  <c r="K159" i="174"/>
  <c r="J159" i="174"/>
  <c r="I159" i="174"/>
  <c r="H159" i="174"/>
  <c r="L158" i="174"/>
  <c r="K158" i="174"/>
  <c r="J158" i="174"/>
  <c r="I158" i="174"/>
  <c r="H158" i="174"/>
  <c r="L157" i="174"/>
  <c r="K157" i="174"/>
  <c r="J157" i="174"/>
  <c r="I157" i="174"/>
  <c r="H157" i="174"/>
  <c r="L156" i="174"/>
  <c r="K156" i="174"/>
  <c r="J156" i="174"/>
  <c r="J186" i="174" s="1"/>
  <c r="I156" i="174"/>
  <c r="I186" i="174" s="1"/>
  <c r="H156" i="174"/>
  <c r="L155" i="174"/>
  <c r="K155" i="174"/>
  <c r="J155" i="174"/>
  <c r="I155" i="174"/>
  <c r="H155" i="174"/>
  <c r="J150" i="174"/>
  <c r="H150" i="174"/>
  <c r="G150" i="174"/>
  <c r="F150" i="174"/>
  <c r="L149" i="174"/>
  <c r="K149" i="174"/>
  <c r="J149" i="174"/>
  <c r="I149" i="174"/>
  <c r="H149" i="174"/>
  <c r="L148" i="174"/>
  <c r="K148" i="174"/>
  <c r="J148" i="174"/>
  <c r="I148" i="174"/>
  <c r="H148" i="174"/>
  <c r="L147" i="174"/>
  <c r="K147" i="174"/>
  <c r="J147" i="174"/>
  <c r="I147" i="174"/>
  <c r="H147" i="174"/>
  <c r="L146" i="174"/>
  <c r="K146" i="174"/>
  <c r="J146" i="174"/>
  <c r="I146" i="174"/>
  <c r="H146" i="174"/>
  <c r="L145" i="174"/>
  <c r="K145" i="174"/>
  <c r="J145" i="174"/>
  <c r="I145" i="174"/>
  <c r="H145" i="174"/>
  <c r="L144" i="174"/>
  <c r="K144" i="174"/>
  <c r="J144" i="174"/>
  <c r="I144" i="174"/>
  <c r="H144" i="174"/>
  <c r="L143" i="174"/>
  <c r="K143" i="174"/>
  <c r="J143" i="174"/>
  <c r="I143" i="174"/>
  <c r="H143" i="174"/>
  <c r="L142" i="174"/>
  <c r="K142" i="174"/>
  <c r="J142" i="174"/>
  <c r="I142" i="174"/>
  <c r="H142" i="174"/>
  <c r="L141" i="174"/>
  <c r="K141" i="174"/>
  <c r="J141" i="174"/>
  <c r="I141" i="174"/>
  <c r="H141" i="174"/>
  <c r="L140" i="174"/>
  <c r="K140" i="174"/>
  <c r="J140" i="174"/>
  <c r="I140" i="174"/>
  <c r="H140" i="174"/>
  <c r="L139" i="174"/>
  <c r="K139" i="174"/>
  <c r="J139" i="174"/>
  <c r="I139" i="174"/>
  <c r="H139" i="174"/>
  <c r="L138" i="174"/>
  <c r="K138" i="174"/>
  <c r="J138" i="174"/>
  <c r="I138" i="174"/>
  <c r="H138" i="174"/>
  <c r="L137" i="174"/>
  <c r="K137" i="174"/>
  <c r="J137" i="174"/>
  <c r="I137" i="174"/>
  <c r="H137" i="174"/>
  <c r="L136" i="174"/>
  <c r="K136" i="174"/>
  <c r="J136" i="174"/>
  <c r="I136" i="174"/>
  <c r="H136" i="174"/>
  <c r="L135" i="174"/>
  <c r="K135" i="174"/>
  <c r="J135" i="174"/>
  <c r="I135" i="174"/>
  <c r="H135" i="174"/>
  <c r="L134" i="174"/>
  <c r="K134" i="174"/>
  <c r="J134" i="174"/>
  <c r="I134" i="174"/>
  <c r="H134" i="174"/>
  <c r="L133" i="174"/>
  <c r="K133" i="174"/>
  <c r="J133" i="174"/>
  <c r="I133" i="174"/>
  <c r="H133" i="174"/>
  <c r="L132" i="174"/>
  <c r="K132" i="174"/>
  <c r="J132" i="174"/>
  <c r="I132" i="174"/>
  <c r="H132" i="174"/>
  <c r="L131" i="174"/>
  <c r="K131" i="174"/>
  <c r="J131" i="174"/>
  <c r="I131" i="174"/>
  <c r="H131" i="174"/>
  <c r="L130" i="174"/>
  <c r="K130" i="174"/>
  <c r="J130" i="174"/>
  <c r="I130" i="174"/>
  <c r="H130" i="174"/>
  <c r="L129" i="174"/>
  <c r="K129" i="174"/>
  <c r="J129" i="174"/>
  <c r="I129" i="174"/>
  <c r="H129" i="174"/>
  <c r="L128" i="174"/>
  <c r="K128" i="174"/>
  <c r="J128" i="174"/>
  <c r="I128" i="174"/>
  <c r="H128" i="174"/>
  <c r="L127" i="174"/>
  <c r="K127" i="174"/>
  <c r="J127" i="174"/>
  <c r="I127" i="174"/>
  <c r="H127" i="174"/>
  <c r="L126" i="174"/>
  <c r="K126" i="174"/>
  <c r="J126" i="174"/>
  <c r="I126" i="174"/>
  <c r="H126" i="174"/>
  <c r="L125" i="174"/>
  <c r="K125" i="174"/>
  <c r="J125" i="174"/>
  <c r="I125" i="174"/>
  <c r="H125" i="174"/>
  <c r="L124" i="174"/>
  <c r="K124" i="174"/>
  <c r="J124" i="174"/>
  <c r="I124" i="174"/>
  <c r="H124" i="174"/>
  <c r="L123" i="174"/>
  <c r="K123" i="174"/>
  <c r="J123" i="174"/>
  <c r="I123" i="174"/>
  <c r="H123" i="174"/>
  <c r="L122" i="174"/>
  <c r="K122" i="174"/>
  <c r="J122" i="174"/>
  <c r="I122" i="174"/>
  <c r="H122" i="174"/>
  <c r="L121" i="174"/>
  <c r="K121" i="174"/>
  <c r="J121" i="174"/>
  <c r="I121" i="174"/>
  <c r="H121" i="174"/>
  <c r="L120" i="174"/>
  <c r="L150" i="174" s="1"/>
  <c r="K120" i="174"/>
  <c r="K150" i="174" s="1"/>
  <c r="J120" i="174"/>
  <c r="I120" i="174"/>
  <c r="H120" i="174"/>
  <c r="L119" i="174"/>
  <c r="K119" i="174"/>
  <c r="J119" i="174"/>
  <c r="I119" i="174"/>
  <c r="H119" i="174"/>
  <c r="L114" i="174"/>
  <c r="G114" i="174"/>
  <c r="F114" i="174"/>
  <c r="L113" i="174"/>
  <c r="K113" i="174"/>
  <c r="J113" i="174"/>
  <c r="I113" i="174"/>
  <c r="H113" i="174"/>
  <c r="L112" i="174"/>
  <c r="K112" i="174"/>
  <c r="J112" i="174"/>
  <c r="I112" i="174"/>
  <c r="H112" i="174"/>
  <c r="L111" i="174"/>
  <c r="K111" i="174"/>
  <c r="J111" i="174"/>
  <c r="I111" i="174"/>
  <c r="H111" i="174"/>
  <c r="L110" i="174"/>
  <c r="K110" i="174"/>
  <c r="J110" i="174"/>
  <c r="I110" i="174"/>
  <c r="H110" i="174"/>
  <c r="L109" i="174"/>
  <c r="K109" i="174"/>
  <c r="J109" i="174"/>
  <c r="I109" i="174"/>
  <c r="H109" i="174"/>
  <c r="L108" i="174"/>
  <c r="K108" i="174"/>
  <c r="J108" i="174"/>
  <c r="I108" i="174"/>
  <c r="H108" i="174"/>
  <c r="L107" i="174"/>
  <c r="K107" i="174"/>
  <c r="J107" i="174"/>
  <c r="I107" i="174"/>
  <c r="H107" i="174"/>
  <c r="L106" i="174"/>
  <c r="K106" i="174"/>
  <c r="J106" i="174"/>
  <c r="I106" i="174"/>
  <c r="H106" i="174"/>
  <c r="L105" i="174"/>
  <c r="K105" i="174"/>
  <c r="J105" i="174"/>
  <c r="I105" i="174"/>
  <c r="H105" i="174"/>
  <c r="L104" i="174"/>
  <c r="K104" i="174"/>
  <c r="J104" i="174"/>
  <c r="I104" i="174"/>
  <c r="H104" i="174"/>
  <c r="L103" i="174"/>
  <c r="K103" i="174"/>
  <c r="J103" i="174"/>
  <c r="I103" i="174"/>
  <c r="H103" i="174"/>
  <c r="L102" i="174"/>
  <c r="K102" i="174"/>
  <c r="J102" i="174"/>
  <c r="I102" i="174"/>
  <c r="H102" i="174"/>
  <c r="L101" i="174"/>
  <c r="K101" i="174"/>
  <c r="J101" i="174"/>
  <c r="I101" i="174"/>
  <c r="H101" i="174"/>
  <c r="L100" i="174"/>
  <c r="K100" i="174"/>
  <c r="J100" i="174"/>
  <c r="I100" i="174"/>
  <c r="I114" i="174" s="1"/>
  <c r="H100" i="174"/>
  <c r="L99" i="174"/>
  <c r="K99" i="174"/>
  <c r="J99" i="174"/>
  <c r="I99" i="174"/>
  <c r="H99" i="174"/>
  <c r="L98" i="174"/>
  <c r="K98" i="174"/>
  <c r="J98" i="174"/>
  <c r="I98" i="174"/>
  <c r="H98" i="174"/>
  <c r="L97" i="174"/>
  <c r="K97" i="174"/>
  <c r="J97" i="174"/>
  <c r="I97" i="174"/>
  <c r="H97" i="174"/>
  <c r="L96" i="174"/>
  <c r="K96" i="174"/>
  <c r="J96" i="174"/>
  <c r="I96" i="174"/>
  <c r="H96" i="174"/>
  <c r="L95" i="174"/>
  <c r="K95" i="174"/>
  <c r="J95" i="174"/>
  <c r="I95" i="174"/>
  <c r="H95" i="174"/>
  <c r="L94" i="174"/>
  <c r="K94" i="174"/>
  <c r="J94" i="174"/>
  <c r="I94" i="174"/>
  <c r="H94" i="174"/>
  <c r="L93" i="174"/>
  <c r="K93" i="174"/>
  <c r="J93" i="174"/>
  <c r="I93" i="174"/>
  <c r="H93" i="174"/>
  <c r="L92" i="174"/>
  <c r="K92" i="174"/>
  <c r="J92" i="174"/>
  <c r="I92" i="174"/>
  <c r="H92" i="174"/>
  <c r="L91" i="174"/>
  <c r="K91" i="174"/>
  <c r="J91" i="174"/>
  <c r="I91" i="174"/>
  <c r="H91" i="174"/>
  <c r="L90" i="174"/>
  <c r="K90" i="174"/>
  <c r="J90" i="174"/>
  <c r="I90" i="174"/>
  <c r="H90" i="174"/>
  <c r="L89" i="174"/>
  <c r="K89" i="174"/>
  <c r="J89" i="174"/>
  <c r="I89" i="174"/>
  <c r="H89" i="174"/>
  <c r="L88" i="174"/>
  <c r="K88" i="174"/>
  <c r="J88" i="174"/>
  <c r="I88" i="174"/>
  <c r="H88" i="174"/>
  <c r="L87" i="174"/>
  <c r="K87" i="174"/>
  <c r="J87" i="174"/>
  <c r="I87" i="174"/>
  <c r="H87" i="174"/>
  <c r="L86" i="174"/>
  <c r="K86" i="174"/>
  <c r="J86" i="174"/>
  <c r="I86" i="174"/>
  <c r="H86" i="174"/>
  <c r="L85" i="174"/>
  <c r="K85" i="174"/>
  <c r="J85" i="174"/>
  <c r="I85" i="174"/>
  <c r="H85" i="174"/>
  <c r="L84" i="174"/>
  <c r="K84" i="174"/>
  <c r="J84" i="174"/>
  <c r="I84" i="174"/>
  <c r="H84" i="174"/>
  <c r="L83" i="174"/>
  <c r="K83" i="174"/>
  <c r="J83" i="174"/>
  <c r="I83" i="174"/>
  <c r="H83" i="174"/>
  <c r="G78" i="174"/>
  <c r="F78" i="174"/>
  <c r="L77" i="174"/>
  <c r="K77" i="174"/>
  <c r="J77" i="174"/>
  <c r="I77" i="174"/>
  <c r="H77" i="174"/>
  <c r="L76" i="174"/>
  <c r="K76" i="174"/>
  <c r="J76" i="174"/>
  <c r="I76" i="174"/>
  <c r="H76" i="174"/>
  <c r="L75" i="174"/>
  <c r="K75" i="174"/>
  <c r="J75" i="174"/>
  <c r="I75" i="174"/>
  <c r="H75" i="174"/>
  <c r="L74" i="174"/>
  <c r="K74" i="174"/>
  <c r="J74" i="174"/>
  <c r="I74" i="174"/>
  <c r="H74" i="174"/>
  <c r="L73" i="174"/>
  <c r="K73" i="174"/>
  <c r="J73" i="174"/>
  <c r="I73" i="174"/>
  <c r="H73" i="174"/>
  <c r="L72" i="174"/>
  <c r="K72" i="174"/>
  <c r="J72" i="174"/>
  <c r="I72" i="174"/>
  <c r="H72" i="174"/>
  <c r="L71" i="174"/>
  <c r="K71" i="174"/>
  <c r="J71" i="174"/>
  <c r="I71" i="174"/>
  <c r="H71" i="174"/>
  <c r="L70" i="174"/>
  <c r="K70" i="174"/>
  <c r="J70" i="174"/>
  <c r="I70" i="174"/>
  <c r="H70" i="174"/>
  <c r="L69" i="174"/>
  <c r="K69" i="174"/>
  <c r="J69" i="174"/>
  <c r="I69" i="174"/>
  <c r="H69" i="174"/>
  <c r="L68" i="174"/>
  <c r="K68" i="174"/>
  <c r="J68" i="174"/>
  <c r="I68" i="174"/>
  <c r="H68" i="174"/>
  <c r="L67" i="174"/>
  <c r="K67" i="174"/>
  <c r="J67" i="174"/>
  <c r="I67" i="174"/>
  <c r="H67" i="174"/>
  <c r="L66" i="174"/>
  <c r="K66" i="174"/>
  <c r="J66" i="174"/>
  <c r="I66" i="174"/>
  <c r="H66" i="174"/>
  <c r="L65" i="174"/>
  <c r="K65" i="174"/>
  <c r="J65" i="174"/>
  <c r="I65" i="174"/>
  <c r="H65" i="174"/>
  <c r="L64" i="174"/>
  <c r="K64" i="174"/>
  <c r="J64" i="174"/>
  <c r="I64" i="174"/>
  <c r="H64" i="174"/>
  <c r="L63" i="174"/>
  <c r="K63" i="174"/>
  <c r="J63" i="174"/>
  <c r="I63" i="174"/>
  <c r="H63" i="174"/>
  <c r="L62" i="174"/>
  <c r="K62" i="174"/>
  <c r="J62" i="174"/>
  <c r="I62" i="174"/>
  <c r="H62" i="174"/>
  <c r="L61" i="174"/>
  <c r="K61" i="174"/>
  <c r="J61" i="174"/>
  <c r="I61" i="174"/>
  <c r="H61" i="174"/>
  <c r="L60" i="174"/>
  <c r="K60" i="174"/>
  <c r="J60" i="174"/>
  <c r="I60" i="174"/>
  <c r="H60" i="174"/>
  <c r="L59" i="174"/>
  <c r="K59" i="174"/>
  <c r="J59" i="174"/>
  <c r="I59" i="174"/>
  <c r="H59" i="174"/>
  <c r="L58" i="174"/>
  <c r="K58" i="174"/>
  <c r="J58" i="174"/>
  <c r="I58" i="174"/>
  <c r="H58" i="174"/>
  <c r="L57" i="174"/>
  <c r="K57" i="174"/>
  <c r="J57" i="174"/>
  <c r="I57" i="174"/>
  <c r="H57" i="174"/>
  <c r="L56" i="174"/>
  <c r="K56" i="174"/>
  <c r="K78" i="174" s="1"/>
  <c r="J56" i="174"/>
  <c r="I56" i="174"/>
  <c r="H56" i="174"/>
  <c r="L55" i="174"/>
  <c r="K55" i="174"/>
  <c r="J55" i="174"/>
  <c r="I55" i="174"/>
  <c r="H55" i="174"/>
  <c r="L54" i="174"/>
  <c r="K54" i="174"/>
  <c r="J54" i="174"/>
  <c r="I54" i="174"/>
  <c r="H54" i="174"/>
  <c r="L53" i="174"/>
  <c r="K53" i="174"/>
  <c r="J53" i="174"/>
  <c r="I53" i="174"/>
  <c r="H53" i="174"/>
  <c r="L52" i="174"/>
  <c r="K52" i="174"/>
  <c r="J52" i="174"/>
  <c r="I52" i="174"/>
  <c r="H52" i="174"/>
  <c r="L51" i="174"/>
  <c r="K51" i="174"/>
  <c r="J51" i="174"/>
  <c r="I51" i="174"/>
  <c r="H51" i="174"/>
  <c r="L50" i="174"/>
  <c r="K50" i="174"/>
  <c r="J50" i="174"/>
  <c r="I50" i="174"/>
  <c r="H50" i="174"/>
  <c r="H78" i="174" s="1"/>
  <c r="L49" i="174"/>
  <c r="K49" i="174"/>
  <c r="J49" i="174"/>
  <c r="I49" i="174"/>
  <c r="H49" i="174"/>
  <c r="L48" i="174"/>
  <c r="K48" i="174"/>
  <c r="J48" i="174"/>
  <c r="I48" i="174"/>
  <c r="H48" i="174"/>
  <c r="L47" i="174"/>
  <c r="K47" i="174"/>
  <c r="J47" i="174"/>
  <c r="I47" i="174"/>
  <c r="H47" i="174"/>
  <c r="I42" i="174"/>
  <c r="G42" i="174"/>
  <c r="F42" i="174"/>
  <c r="L41" i="174"/>
  <c r="K41" i="174"/>
  <c r="J41" i="174"/>
  <c r="I41" i="174"/>
  <c r="H41" i="174"/>
  <c r="L40" i="174"/>
  <c r="K40" i="174"/>
  <c r="J40" i="174"/>
  <c r="I40" i="174"/>
  <c r="H40" i="174"/>
  <c r="L39" i="174"/>
  <c r="K39" i="174"/>
  <c r="J39" i="174"/>
  <c r="I39" i="174"/>
  <c r="H39" i="174"/>
  <c r="L38" i="174"/>
  <c r="K38" i="174"/>
  <c r="J38" i="174"/>
  <c r="I38" i="174"/>
  <c r="H38" i="174"/>
  <c r="L37" i="174"/>
  <c r="K37" i="174"/>
  <c r="J37" i="174"/>
  <c r="I37" i="174"/>
  <c r="H37" i="174"/>
  <c r="L36" i="174"/>
  <c r="K36" i="174"/>
  <c r="J36" i="174"/>
  <c r="I36" i="174"/>
  <c r="H36" i="174"/>
  <c r="L35" i="174"/>
  <c r="K35" i="174"/>
  <c r="J35" i="174"/>
  <c r="I35" i="174"/>
  <c r="H35" i="174"/>
  <c r="L34" i="174"/>
  <c r="K34" i="174"/>
  <c r="J34" i="174"/>
  <c r="I34" i="174"/>
  <c r="H34" i="174"/>
  <c r="L33" i="174"/>
  <c r="K33" i="174"/>
  <c r="J33" i="174"/>
  <c r="I33" i="174"/>
  <c r="H33" i="174"/>
  <c r="L32" i="174"/>
  <c r="K32" i="174"/>
  <c r="J32" i="174"/>
  <c r="I32" i="174"/>
  <c r="H32" i="174"/>
  <c r="L31" i="174"/>
  <c r="K31" i="174"/>
  <c r="J31" i="174"/>
  <c r="I31" i="174"/>
  <c r="H31" i="174"/>
  <c r="L30" i="174"/>
  <c r="K30" i="174"/>
  <c r="J30" i="174"/>
  <c r="I30" i="174"/>
  <c r="H30" i="174"/>
  <c r="L29" i="174"/>
  <c r="K29" i="174"/>
  <c r="J29" i="174"/>
  <c r="I29" i="174"/>
  <c r="H29" i="174"/>
  <c r="L28" i="174"/>
  <c r="K28" i="174"/>
  <c r="J28" i="174"/>
  <c r="I28" i="174"/>
  <c r="H28" i="174"/>
  <c r="L27" i="174"/>
  <c r="K27" i="174"/>
  <c r="J27" i="174"/>
  <c r="I27" i="174"/>
  <c r="H27" i="174"/>
  <c r="L26" i="174"/>
  <c r="K26" i="174"/>
  <c r="J26" i="174"/>
  <c r="I26" i="174"/>
  <c r="H26" i="174"/>
  <c r="L25" i="174"/>
  <c r="K25" i="174"/>
  <c r="J25" i="174"/>
  <c r="I25" i="174"/>
  <c r="H25" i="174"/>
  <c r="L24" i="174"/>
  <c r="K24" i="174"/>
  <c r="J24" i="174"/>
  <c r="I24" i="174"/>
  <c r="H24" i="174"/>
  <c r="L23" i="174"/>
  <c r="K23" i="174"/>
  <c r="J23" i="174"/>
  <c r="I23" i="174"/>
  <c r="H23" i="174"/>
  <c r="L22" i="174"/>
  <c r="K22" i="174"/>
  <c r="J22" i="174"/>
  <c r="I22" i="174"/>
  <c r="H22" i="174"/>
  <c r="L21" i="174"/>
  <c r="K21" i="174"/>
  <c r="J21" i="174"/>
  <c r="I21" i="174"/>
  <c r="H21" i="174"/>
  <c r="L20" i="174"/>
  <c r="K20" i="174"/>
  <c r="J20" i="174"/>
  <c r="I20" i="174"/>
  <c r="H20" i="174"/>
  <c r="L19" i="174"/>
  <c r="K19" i="174"/>
  <c r="J19" i="174"/>
  <c r="I19" i="174"/>
  <c r="H19" i="174"/>
  <c r="L18" i="174"/>
  <c r="K18" i="174"/>
  <c r="J18" i="174"/>
  <c r="I18" i="174"/>
  <c r="H18" i="174"/>
  <c r="L17" i="174"/>
  <c r="K17" i="174"/>
  <c r="J17" i="174"/>
  <c r="I17" i="174"/>
  <c r="H17" i="174"/>
  <c r="L16" i="174"/>
  <c r="K16" i="174"/>
  <c r="J16" i="174"/>
  <c r="I16" i="174"/>
  <c r="H16" i="174"/>
  <c r="L15" i="174"/>
  <c r="K15" i="174"/>
  <c r="J15" i="174"/>
  <c r="I15" i="174"/>
  <c r="H15" i="174"/>
  <c r="L14" i="174"/>
  <c r="K14" i="174"/>
  <c r="J14" i="174"/>
  <c r="I14" i="174"/>
  <c r="H14" i="174"/>
  <c r="L13" i="174"/>
  <c r="K13" i="174"/>
  <c r="J13" i="174"/>
  <c r="I13" i="174"/>
  <c r="H13" i="174"/>
  <c r="L12" i="174"/>
  <c r="L42" i="174" s="1"/>
  <c r="K12" i="174"/>
  <c r="K42" i="174" s="1"/>
  <c r="J12" i="174"/>
  <c r="J42" i="174" s="1"/>
  <c r="I12" i="174"/>
  <c r="H12" i="174"/>
  <c r="L11" i="174"/>
  <c r="K11" i="174"/>
  <c r="J11" i="174"/>
  <c r="I11" i="174"/>
  <c r="H11" i="174"/>
  <c r="H42" i="174" s="1"/>
  <c r="B4" i="174"/>
  <c r="U2" i="174" a="1"/>
  <c r="U2" i="174" s="1"/>
  <c r="R2" i="174"/>
  <c r="U1" i="174" a="1"/>
  <c r="U1" i="174" s="1"/>
  <c r="T1" i="174" s="1" a="1"/>
  <c r="T1" i="174" s="1"/>
  <c r="G294" i="173"/>
  <c r="F294" i="173"/>
  <c r="L293" i="173"/>
  <c r="K293" i="173"/>
  <c r="J293" i="173"/>
  <c r="I293" i="173"/>
  <c r="H293" i="173"/>
  <c r="L292" i="173"/>
  <c r="K292" i="173"/>
  <c r="J292" i="173"/>
  <c r="I292" i="173"/>
  <c r="H292" i="173"/>
  <c r="L291" i="173"/>
  <c r="K291" i="173"/>
  <c r="J291" i="173"/>
  <c r="I291" i="173"/>
  <c r="H291" i="173"/>
  <c r="L290" i="173"/>
  <c r="K290" i="173"/>
  <c r="J290" i="173"/>
  <c r="I290" i="173"/>
  <c r="H290" i="173"/>
  <c r="L289" i="173"/>
  <c r="K289" i="173"/>
  <c r="J289" i="173"/>
  <c r="I289" i="173"/>
  <c r="H289" i="173"/>
  <c r="L288" i="173"/>
  <c r="K288" i="173"/>
  <c r="J288" i="173"/>
  <c r="I288" i="173"/>
  <c r="H288" i="173"/>
  <c r="L287" i="173"/>
  <c r="K287" i="173"/>
  <c r="J287" i="173"/>
  <c r="I287" i="173"/>
  <c r="H287" i="173"/>
  <c r="L286" i="173"/>
  <c r="K286" i="173"/>
  <c r="J286" i="173"/>
  <c r="I286" i="173"/>
  <c r="H286" i="173"/>
  <c r="L285" i="173"/>
  <c r="K285" i="173"/>
  <c r="J285" i="173"/>
  <c r="I285" i="173"/>
  <c r="H285" i="173"/>
  <c r="L284" i="173"/>
  <c r="K284" i="173"/>
  <c r="J284" i="173"/>
  <c r="I284" i="173"/>
  <c r="H284" i="173"/>
  <c r="L283" i="173"/>
  <c r="K283" i="173"/>
  <c r="J283" i="173"/>
  <c r="I283" i="173"/>
  <c r="H283" i="173"/>
  <c r="L282" i="173"/>
  <c r="K282" i="173"/>
  <c r="J282" i="173"/>
  <c r="I282" i="173"/>
  <c r="H282" i="173"/>
  <c r="L281" i="173"/>
  <c r="K281" i="173"/>
  <c r="J281" i="173"/>
  <c r="I281" i="173"/>
  <c r="H281" i="173"/>
  <c r="L280" i="173"/>
  <c r="K280" i="173"/>
  <c r="J280" i="173"/>
  <c r="I280" i="173"/>
  <c r="H280" i="173"/>
  <c r="L279" i="173"/>
  <c r="K279" i="173"/>
  <c r="J279" i="173"/>
  <c r="I279" i="173"/>
  <c r="H279" i="173"/>
  <c r="L278" i="173"/>
  <c r="K278" i="173"/>
  <c r="J278" i="173"/>
  <c r="I278" i="173"/>
  <c r="H278" i="173"/>
  <c r="L277" i="173"/>
  <c r="K277" i="173"/>
  <c r="J277" i="173"/>
  <c r="I277" i="173"/>
  <c r="H277" i="173"/>
  <c r="L276" i="173"/>
  <c r="K276" i="173"/>
  <c r="J276" i="173"/>
  <c r="I276" i="173"/>
  <c r="H276" i="173"/>
  <c r="L275" i="173"/>
  <c r="K275" i="173"/>
  <c r="J275" i="173"/>
  <c r="I275" i="173"/>
  <c r="H275" i="173"/>
  <c r="L274" i="173"/>
  <c r="K274" i="173"/>
  <c r="J274" i="173"/>
  <c r="I274" i="173"/>
  <c r="H274" i="173"/>
  <c r="L273" i="173"/>
  <c r="K273" i="173"/>
  <c r="J273" i="173"/>
  <c r="I273" i="173"/>
  <c r="H273" i="173"/>
  <c r="L272" i="173"/>
  <c r="K272" i="173"/>
  <c r="J272" i="173"/>
  <c r="I272" i="173"/>
  <c r="H272" i="173"/>
  <c r="L271" i="173"/>
  <c r="K271" i="173"/>
  <c r="J271" i="173"/>
  <c r="I271" i="173"/>
  <c r="H271" i="173"/>
  <c r="L270" i="173"/>
  <c r="K270" i="173"/>
  <c r="J270" i="173"/>
  <c r="I270" i="173"/>
  <c r="H270" i="173"/>
  <c r="L269" i="173"/>
  <c r="K269" i="173"/>
  <c r="J269" i="173"/>
  <c r="I269" i="173"/>
  <c r="H269" i="173"/>
  <c r="L268" i="173"/>
  <c r="K268" i="173"/>
  <c r="J268" i="173"/>
  <c r="I268" i="173"/>
  <c r="H268" i="173"/>
  <c r="L267" i="173"/>
  <c r="K267" i="173"/>
  <c r="J267" i="173"/>
  <c r="I267" i="173"/>
  <c r="H267" i="173"/>
  <c r="L266" i="173"/>
  <c r="K266" i="173"/>
  <c r="J266" i="173"/>
  <c r="I266" i="173"/>
  <c r="H266" i="173"/>
  <c r="L265" i="173"/>
  <c r="K265" i="173"/>
  <c r="J265" i="173"/>
  <c r="I265" i="173"/>
  <c r="H265" i="173"/>
  <c r="L264" i="173"/>
  <c r="K264" i="173"/>
  <c r="J264" i="173"/>
  <c r="J294" i="173" s="1"/>
  <c r="I264" i="173"/>
  <c r="H264" i="173"/>
  <c r="L263" i="173"/>
  <c r="L294" i="173" s="1"/>
  <c r="K263" i="173"/>
  <c r="J263" i="173"/>
  <c r="I263" i="173"/>
  <c r="H263" i="173"/>
  <c r="G258" i="173"/>
  <c r="F258" i="173"/>
  <c r="L257" i="173"/>
  <c r="K257" i="173"/>
  <c r="J257" i="173"/>
  <c r="I257" i="173"/>
  <c r="H257" i="173"/>
  <c r="L256" i="173"/>
  <c r="K256" i="173"/>
  <c r="J256" i="173"/>
  <c r="I256" i="173"/>
  <c r="H256" i="173"/>
  <c r="L255" i="173"/>
  <c r="K255" i="173"/>
  <c r="J255" i="173"/>
  <c r="I255" i="173"/>
  <c r="H255" i="173"/>
  <c r="L254" i="173"/>
  <c r="K254" i="173"/>
  <c r="J254" i="173"/>
  <c r="I254" i="173"/>
  <c r="H254" i="173"/>
  <c r="L253" i="173"/>
  <c r="K253" i="173"/>
  <c r="J253" i="173"/>
  <c r="I253" i="173"/>
  <c r="H253" i="173"/>
  <c r="L252" i="173"/>
  <c r="K252" i="173"/>
  <c r="J252" i="173"/>
  <c r="I252" i="173"/>
  <c r="H252" i="173"/>
  <c r="L251" i="173"/>
  <c r="K251" i="173"/>
  <c r="J251" i="173"/>
  <c r="I251" i="173"/>
  <c r="H251" i="173"/>
  <c r="L250" i="173"/>
  <c r="K250" i="173"/>
  <c r="J250" i="173"/>
  <c r="I250" i="173"/>
  <c r="H250" i="173"/>
  <c r="L249" i="173"/>
  <c r="K249" i="173"/>
  <c r="J249" i="173"/>
  <c r="I249" i="173"/>
  <c r="H249" i="173"/>
  <c r="L248" i="173"/>
  <c r="K248" i="173"/>
  <c r="J248" i="173"/>
  <c r="I248" i="173"/>
  <c r="H248" i="173"/>
  <c r="L247" i="173"/>
  <c r="K247" i="173"/>
  <c r="J247" i="173"/>
  <c r="I247" i="173"/>
  <c r="H247" i="173"/>
  <c r="L246" i="173"/>
  <c r="K246" i="173"/>
  <c r="J246" i="173"/>
  <c r="I246" i="173"/>
  <c r="H246" i="173"/>
  <c r="L245" i="173"/>
  <c r="K245" i="173"/>
  <c r="J245" i="173"/>
  <c r="I245" i="173"/>
  <c r="H245" i="173"/>
  <c r="L244" i="173"/>
  <c r="K244" i="173"/>
  <c r="J244" i="173"/>
  <c r="I244" i="173"/>
  <c r="H244" i="173"/>
  <c r="L243" i="173"/>
  <c r="K243" i="173"/>
  <c r="J243" i="173"/>
  <c r="I243" i="173"/>
  <c r="H243" i="173"/>
  <c r="L242" i="173"/>
  <c r="K242" i="173"/>
  <c r="J242" i="173"/>
  <c r="I242" i="173"/>
  <c r="H242" i="173"/>
  <c r="L241" i="173"/>
  <c r="K241" i="173"/>
  <c r="J241" i="173"/>
  <c r="I241" i="173"/>
  <c r="H241" i="173"/>
  <c r="L240" i="173"/>
  <c r="K240" i="173"/>
  <c r="J240" i="173"/>
  <c r="I240" i="173"/>
  <c r="H240" i="173"/>
  <c r="L239" i="173"/>
  <c r="K239" i="173"/>
  <c r="K258" i="173" s="1"/>
  <c r="J239" i="173"/>
  <c r="I239" i="173"/>
  <c r="H239" i="173"/>
  <c r="L238" i="173"/>
  <c r="K238" i="173"/>
  <c r="J238" i="173"/>
  <c r="I238" i="173"/>
  <c r="H238" i="173"/>
  <c r="L237" i="173"/>
  <c r="K237" i="173"/>
  <c r="J237" i="173"/>
  <c r="I237" i="173"/>
  <c r="H237" i="173"/>
  <c r="L236" i="173"/>
  <c r="K236" i="173"/>
  <c r="J236" i="173"/>
  <c r="I236" i="173"/>
  <c r="H236" i="173"/>
  <c r="L235" i="173"/>
  <c r="K235" i="173"/>
  <c r="J235" i="173"/>
  <c r="I235" i="173"/>
  <c r="H235" i="173"/>
  <c r="L234" i="173"/>
  <c r="K234" i="173"/>
  <c r="J234" i="173"/>
  <c r="I234" i="173"/>
  <c r="H234" i="173"/>
  <c r="L233" i="173"/>
  <c r="K233" i="173"/>
  <c r="J233" i="173"/>
  <c r="I233" i="173"/>
  <c r="H233" i="173"/>
  <c r="L232" i="173"/>
  <c r="K232" i="173"/>
  <c r="J232" i="173"/>
  <c r="I232" i="173"/>
  <c r="H232" i="173"/>
  <c r="L231" i="173"/>
  <c r="K231" i="173"/>
  <c r="J231" i="173"/>
  <c r="I231" i="173"/>
  <c r="H231" i="173"/>
  <c r="L230" i="173"/>
  <c r="K230" i="173"/>
  <c r="J230" i="173"/>
  <c r="I230" i="173"/>
  <c r="H230" i="173"/>
  <c r="L229" i="173"/>
  <c r="K229" i="173"/>
  <c r="J229" i="173"/>
  <c r="I229" i="173"/>
  <c r="H229" i="173"/>
  <c r="L228" i="173"/>
  <c r="K228" i="173"/>
  <c r="J228" i="173"/>
  <c r="I228" i="173"/>
  <c r="I258" i="173" s="1"/>
  <c r="H228" i="173"/>
  <c r="H258" i="173" s="1"/>
  <c r="L227" i="173"/>
  <c r="K227" i="173"/>
  <c r="J227" i="173"/>
  <c r="I227" i="173"/>
  <c r="H227" i="173"/>
  <c r="L222" i="173"/>
  <c r="K222" i="173"/>
  <c r="G222" i="173"/>
  <c r="F222" i="173"/>
  <c r="L221" i="173"/>
  <c r="K221" i="173"/>
  <c r="J221" i="173"/>
  <c r="I221" i="173"/>
  <c r="H221" i="173"/>
  <c r="L220" i="173"/>
  <c r="K220" i="173"/>
  <c r="J220" i="173"/>
  <c r="I220" i="173"/>
  <c r="H220" i="173"/>
  <c r="L219" i="173"/>
  <c r="K219" i="173"/>
  <c r="J219" i="173"/>
  <c r="I219" i="173"/>
  <c r="H219" i="173"/>
  <c r="L218" i="173"/>
  <c r="K218" i="173"/>
  <c r="J218" i="173"/>
  <c r="I218" i="173"/>
  <c r="H218" i="173"/>
  <c r="L217" i="173"/>
  <c r="K217" i="173"/>
  <c r="J217" i="173"/>
  <c r="I217" i="173"/>
  <c r="H217" i="173"/>
  <c r="L216" i="173"/>
  <c r="K216" i="173"/>
  <c r="J216" i="173"/>
  <c r="I216" i="173"/>
  <c r="H216" i="173"/>
  <c r="L215" i="173"/>
  <c r="K215" i="173"/>
  <c r="J215" i="173"/>
  <c r="I215" i="173"/>
  <c r="H215" i="173"/>
  <c r="L214" i="173"/>
  <c r="K214" i="173"/>
  <c r="J214" i="173"/>
  <c r="I214" i="173"/>
  <c r="H214" i="173"/>
  <c r="L213" i="173"/>
  <c r="K213" i="173"/>
  <c r="J213" i="173"/>
  <c r="I213" i="173"/>
  <c r="H213" i="173"/>
  <c r="L212" i="173"/>
  <c r="K212" i="173"/>
  <c r="J212" i="173"/>
  <c r="I212" i="173"/>
  <c r="H212" i="173"/>
  <c r="L211" i="173"/>
  <c r="K211" i="173"/>
  <c r="J211" i="173"/>
  <c r="I211" i="173"/>
  <c r="H211" i="173"/>
  <c r="L210" i="173"/>
  <c r="K210" i="173"/>
  <c r="J210" i="173"/>
  <c r="I210" i="173"/>
  <c r="H210" i="173"/>
  <c r="L209" i="173"/>
  <c r="K209" i="173"/>
  <c r="J209" i="173"/>
  <c r="I209" i="173"/>
  <c r="H209" i="173"/>
  <c r="L208" i="173"/>
  <c r="K208" i="173"/>
  <c r="J208" i="173"/>
  <c r="I208" i="173"/>
  <c r="H208" i="173"/>
  <c r="L207" i="173"/>
  <c r="K207" i="173"/>
  <c r="J207" i="173"/>
  <c r="I207" i="173"/>
  <c r="H207" i="173"/>
  <c r="L206" i="173"/>
  <c r="K206" i="173"/>
  <c r="J206" i="173"/>
  <c r="I206" i="173"/>
  <c r="H206" i="173"/>
  <c r="L205" i="173"/>
  <c r="K205" i="173"/>
  <c r="J205" i="173"/>
  <c r="I205" i="173"/>
  <c r="H205" i="173"/>
  <c r="L204" i="173"/>
  <c r="K204" i="173"/>
  <c r="J204" i="173"/>
  <c r="I204" i="173"/>
  <c r="H204" i="173"/>
  <c r="L203" i="173"/>
  <c r="K203" i="173"/>
  <c r="J203" i="173"/>
  <c r="I203" i="173"/>
  <c r="H203" i="173"/>
  <c r="L202" i="173"/>
  <c r="K202" i="173"/>
  <c r="J202" i="173"/>
  <c r="I202" i="173"/>
  <c r="H202" i="173"/>
  <c r="L201" i="173"/>
  <c r="K201" i="173"/>
  <c r="J201" i="173"/>
  <c r="I201" i="173"/>
  <c r="H201" i="173"/>
  <c r="L200" i="173"/>
  <c r="K200" i="173"/>
  <c r="J200" i="173"/>
  <c r="I200" i="173"/>
  <c r="H200" i="173"/>
  <c r="L199" i="173"/>
  <c r="K199" i="173"/>
  <c r="J199" i="173"/>
  <c r="I199" i="173"/>
  <c r="H199" i="173"/>
  <c r="L198" i="173"/>
  <c r="K198" i="173"/>
  <c r="J198" i="173"/>
  <c r="I198" i="173"/>
  <c r="H198" i="173"/>
  <c r="L197" i="173"/>
  <c r="K197" i="173"/>
  <c r="J197" i="173"/>
  <c r="I197" i="173"/>
  <c r="H197" i="173"/>
  <c r="L196" i="173"/>
  <c r="K196" i="173"/>
  <c r="J196" i="173"/>
  <c r="I196" i="173"/>
  <c r="H196" i="173"/>
  <c r="L195" i="173"/>
  <c r="K195" i="173"/>
  <c r="J195" i="173"/>
  <c r="I195" i="173"/>
  <c r="H195" i="173"/>
  <c r="L194" i="173"/>
  <c r="K194" i="173"/>
  <c r="J194" i="173"/>
  <c r="I194" i="173"/>
  <c r="H194" i="173"/>
  <c r="L193" i="173"/>
  <c r="K193" i="173"/>
  <c r="J193" i="173"/>
  <c r="I193" i="173"/>
  <c r="H193" i="173"/>
  <c r="L192" i="173"/>
  <c r="K192" i="173"/>
  <c r="J192" i="173"/>
  <c r="J222" i="173" s="1"/>
  <c r="I192" i="173"/>
  <c r="H192" i="173"/>
  <c r="L191" i="173"/>
  <c r="K191" i="173"/>
  <c r="J191" i="173"/>
  <c r="I191" i="173"/>
  <c r="H191" i="173"/>
  <c r="G186" i="173"/>
  <c r="F186" i="173"/>
  <c r="L185" i="173"/>
  <c r="K185" i="173"/>
  <c r="J185" i="173"/>
  <c r="I185" i="173"/>
  <c r="H185" i="173"/>
  <c r="L184" i="173"/>
  <c r="K184" i="173"/>
  <c r="J184" i="173"/>
  <c r="I184" i="173"/>
  <c r="H184" i="173"/>
  <c r="L183" i="173"/>
  <c r="K183" i="173"/>
  <c r="J183" i="173"/>
  <c r="I183" i="173"/>
  <c r="H183" i="173"/>
  <c r="L182" i="173"/>
  <c r="K182" i="173"/>
  <c r="J182" i="173"/>
  <c r="I182" i="173"/>
  <c r="H182" i="173"/>
  <c r="L181" i="173"/>
  <c r="K181" i="173"/>
  <c r="J181" i="173"/>
  <c r="I181" i="173"/>
  <c r="H181" i="173"/>
  <c r="L180" i="173"/>
  <c r="K180" i="173"/>
  <c r="J180" i="173"/>
  <c r="I180" i="173"/>
  <c r="H180" i="173"/>
  <c r="L179" i="173"/>
  <c r="K179" i="173"/>
  <c r="J179" i="173"/>
  <c r="I179" i="173"/>
  <c r="H179" i="173"/>
  <c r="L178" i="173"/>
  <c r="K178" i="173"/>
  <c r="J178" i="173"/>
  <c r="I178" i="173"/>
  <c r="H178" i="173"/>
  <c r="L177" i="173"/>
  <c r="K177" i="173"/>
  <c r="J177" i="173"/>
  <c r="I177" i="173"/>
  <c r="H177" i="173"/>
  <c r="L176" i="173"/>
  <c r="K176" i="173"/>
  <c r="J176" i="173"/>
  <c r="I176" i="173"/>
  <c r="H176" i="173"/>
  <c r="L175" i="173"/>
  <c r="K175" i="173"/>
  <c r="J175" i="173"/>
  <c r="I175" i="173"/>
  <c r="H175" i="173"/>
  <c r="L174" i="173"/>
  <c r="K174" i="173"/>
  <c r="J174" i="173"/>
  <c r="I174" i="173"/>
  <c r="H174" i="173"/>
  <c r="L173" i="173"/>
  <c r="K173" i="173"/>
  <c r="J173" i="173"/>
  <c r="I173" i="173"/>
  <c r="H173" i="173"/>
  <c r="L172" i="173"/>
  <c r="K172" i="173"/>
  <c r="J172" i="173"/>
  <c r="I172" i="173"/>
  <c r="H172" i="173"/>
  <c r="L171" i="173"/>
  <c r="K171" i="173"/>
  <c r="J171" i="173"/>
  <c r="I171" i="173"/>
  <c r="H171" i="173"/>
  <c r="L170" i="173"/>
  <c r="K170" i="173"/>
  <c r="J170" i="173"/>
  <c r="I170" i="173"/>
  <c r="H170" i="173"/>
  <c r="L169" i="173"/>
  <c r="K169" i="173"/>
  <c r="J169" i="173"/>
  <c r="I169" i="173"/>
  <c r="H169" i="173"/>
  <c r="L168" i="173"/>
  <c r="K168" i="173"/>
  <c r="J168" i="173"/>
  <c r="I168" i="173"/>
  <c r="H168" i="173"/>
  <c r="L167" i="173"/>
  <c r="K167" i="173"/>
  <c r="J167" i="173"/>
  <c r="I167" i="173"/>
  <c r="H167" i="173"/>
  <c r="L166" i="173"/>
  <c r="K166" i="173"/>
  <c r="J166" i="173"/>
  <c r="I166" i="173"/>
  <c r="H166" i="173"/>
  <c r="L165" i="173"/>
  <c r="K165" i="173"/>
  <c r="J165" i="173"/>
  <c r="I165" i="173"/>
  <c r="H165" i="173"/>
  <c r="L164" i="173"/>
  <c r="K164" i="173"/>
  <c r="J164" i="173"/>
  <c r="I164" i="173"/>
  <c r="H164" i="173"/>
  <c r="L163" i="173"/>
  <c r="K163" i="173"/>
  <c r="J163" i="173"/>
  <c r="I163" i="173"/>
  <c r="H163" i="173"/>
  <c r="L162" i="173"/>
  <c r="K162" i="173"/>
  <c r="J162" i="173"/>
  <c r="I162" i="173"/>
  <c r="H162" i="173"/>
  <c r="L161" i="173"/>
  <c r="K161" i="173"/>
  <c r="J161" i="173"/>
  <c r="I161" i="173"/>
  <c r="H161" i="173"/>
  <c r="L160" i="173"/>
  <c r="K160" i="173"/>
  <c r="J160" i="173"/>
  <c r="I160" i="173"/>
  <c r="H160" i="173"/>
  <c r="L159" i="173"/>
  <c r="K159" i="173"/>
  <c r="J159" i="173"/>
  <c r="I159" i="173"/>
  <c r="H159" i="173"/>
  <c r="L158" i="173"/>
  <c r="K158" i="173"/>
  <c r="J158" i="173"/>
  <c r="I158" i="173"/>
  <c r="H158" i="173"/>
  <c r="L157" i="173"/>
  <c r="K157" i="173"/>
  <c r="J157" i="173"/>
  <c r="I157" i="173"/>
  <c r="H157" i="173"/>
  <c r="L156" i="173"/>
  <c r="K156" i="173"/>
  <c r="J156" i="173"/>
  <c r="I156" i="173"/>
  <c r="H156" i="173"/>
  <c r="L155" i="173"/>
  <c r="K155" i="173"/>
  <c r="J155" i="173"/>
  <c r="I155" i="173"/>
  <c r="H155" i="173"/>
  <c r="G150" i="173"/>
  <c r="F150" i="173"/>
  <c r="L149" i="173"/>
  <c r="K149" i="173"/>
  <c r="J149" i="173"/>
  <c r="I149" i="173"/>
  <c r="H149" i="173"/>
  <c r="L148" i="173"/>
  <c r="K148" i="173"/>
  <c r="J148" i="173"/>
  <c r="I148" i="173"/>
  <c r="H148" i="173"/>
  <c r="L147" i="173"/>
  <c r="K147" i="173"/>
  <c r="J147" i="173"/>
  <c r="I147" i="173"/>
  <c r="H147" i="173"/>
  <c r="L146" i="173"/>
  <c r="K146" i="173"/>
  <c r="J146" i="173"/>
  <c r="I146" i="173"/>
  <c r="H146" i="173"/>
  <c r="L145" i="173"/>
  <c r="K145" i="173"/>
  <c r="J145" i="173"/>
  <c r="I145" i="173"/>
  <c r="H145" i="173"/>
  <c r="L144" i="173"/>
  <c r="K144" i="173"/>
  <c r="J144" i="173"/>
  <c r="I144" i="173"/>
  <c r="H144" i="173"/>
  <c r="L143" i="173"/>
  <c r="K143" i="173"/>
  <c r="J143" i="173"/>
  <c r="I143" i="173"/>
  <c r="H143" i="173"/>
  <c r="L142" i="173"/>
  <c r="K142" i="173"/>
  <c r="J142" i="173"/>
  <c r="I142" i="173"/>
  <c r="H142" i="173"/>
  <c r="L141" i="173"/>
  <c r="K141" i="173"/>
  <c r="J141" i="173"/>
  <c r="I141" i="173"/>
  <c r="H141" i="173"/>
  <c r="L140" i="173"/>
  <c r="K140" i="173"/>
  <c r="J140" i="173"/>
  <c r="I140" i="173"/>
  <c r="H140" i="173"/>
  <c r="L139" i="173"/>
  <c r="K139" i="173"/>
  <c r="J139" i="173"/>
  <c r="I139" i="173"/>
  <c r="H139" i="173"/>
  <c r="L138" i="173"/>
  <c r="K138" i="173"/>
  <c r="J138" i="173"/>
  <c r="I138" i="173"/>
  <c r="H138" i="173"/>
  <c r="L137" i="173"/>
  <c r="K137" i="173"/>
  <c r="J137" i="173"/>
  <c r="I137" i="173"/>
  <c r="H137" i="173"/>
  <c r="L136" i="173"/>
  <c r="K136" i="173"/>
  <c r="J136" i="173"/>
  <c r="I136" i="173"/>
  <c r="H136" i="173"/>
  <c r="L135" i="173"/>
  <c r="K135" i="173"/>
  <c r="J135" i="173"/>
  <c r="I135" i="173"/>
  <c r="H135" i="173"/>
  <c r="L134" i="173"/>
  <c r="K134" i="173"/>
  <c r="J134" i="173"/>
  <c r="I134" i="173"/>
  <c r="H134" i="173"/>
  <c r="L133" i="173"/>
  <c r="K133" i="173"/>
  <c r="J133" i="173"/>
  <c r="I133" i="173"/>
  <c r="H133" i="173"/>
  <c r="L132" i="173"/>
  <c r="K132" i="173"/>
  <c r="J132" i="173"/>
  <c r="I132" i="173"/>
  <c r="H132" i="173"/>
  <c r="L131" i="173"/>
  <c r="K131" i="173"/>
  <c r="J131" i="173"/>
  <c r="I131" i="173"/>
  <c r="H131" i="173"/>
  <c r="L130" i="173"/>
  <c r="K130" i="173"/>
  <c r="J130" i="173"/>
  <c r="I130" i="173"/>
  <c r="H130" i="173"/>
  <c r="L129" i="173"/>
  <c r="K129" i="173"/>
  <c r="J129" i="173"/>
  <c r="I129" i="173"/>
  <c r="H129" i="173"/>
  <c r="L128" i="173"/>
  <c r="K128" i="173"/>
  <c r="J128" i="173"/>
  <c r="I128" i="173"/>
  <c r="H128" i="173"/>
  <c r="L127" i="173"/>
  <c r="K127" i="173"/>
  <c r="J127" i="173"/>
  <c r="I127" i="173"/>
  <c r="H127" i="173"/>
  <c r="L126" i="173"/>
  <c r="K126" i="173"/>
  <c r="J126" i="173"/>
  <c r="I126" i="173"/>
  <c r="H126" i="173"/>
  <c r="L125" i="173"/>
  <c r="K125" i="173"/>
  <c r="J125" i="173"/>
  <c r="I125" i="173"/>
  <c r="H125" i="173"/>
  <c r="L124" i="173"/>
  <c r="K124" i="173"/>
  <c r="J124" i="173"/>
  <c r="I124" i="173"/>
  <c r="H124" i="173"/>
  <c r="L123" i="173"/>
  <c r="K123" i="173"/>
  <c r="J123" i="173"/>
  <c r="I123" i="173"/>
  <c r="H123" i="173"/>
  <c r="L122" i="173"/>
  <c r="K122" i="173"/>
  <c r="J122" i="173"/>
  <c r="I122" i="173"/>
  <c r="H122" i="173"/>
  <c r="L121" i="173"/>
  <c r="K121" i="173"/>
  <c r="J121" i="173"/>
  <c r="I121" i="173"/>
  <c r="H121" i="173"/>
  <c r="L120" i="173"/>
  <c r="K120" i="173"/>
  <c r="J120" i="173"/>
  <c r="I120" i="173"/>
  <c r="H120" i="173"/>
  <c r="L119" i="173"/>
  <c r="K119" i="173"/>
  <c r="J119" i="173"/>
  <c r="I119" i="173"/>
  <c r="H119" i="173"/>
  <c r="G114" i="173"/>
  <c r="F114" i="173"/>
  <c r="L113" i="173"/>
  <c r="K113" i="173"/>
  <c r="J113" i="173"/>
  <c r="I113" i="173"/>
  <c r="H113" i="173"/>
  <c r="L112" i="173"/>
  <c r="K112" i="173"/>
  <c r="J112" i="173"/>
  <c r="I112" i="173"/>
  <c r="H112" i="173"/>
  <c r="L111" i="173"/>
  <c r="K111" i="173"/>
  <c r="J111" i="173"/>
  <c r="I111" i="173"/>
  <c r="H111" i="173"/>
  <c r="L110" i="173"/>
  <c r="K110" i="173"/>
  <c r="J110" i="173"/>
  <c r="I110" i="173"/>
  <c r="H110" i="173"/>
  <c r="L109" i="173"/>
  <c r="K109" i="173"/>
  <c r="J109" i="173"/>
  <c r="I109" i="173"/>
  <c r="H109" i="173"/>
  <c r="L108" i="173"/>
  <c r="K108" i="173"/>
  <c r="J108" i="173"/>
  <c r="I108" i="173"/>
  <c r="H108" i="173"/>
  <c r="L107" i="173"/>
  <c r="K107" i="173"/>
  <c r="J107" i="173"/>
  <c r="I107" i="173"/>
  <c r="H107" i="173"/>
  <c r="L106" i="173"/>
  <c r="K106" i="173"/>
  <c r="J106" i="173"/>
  <c r="I106" i="173"/>
  <c r="H106" i="173"/>
  <c r="L105" i="173"/>
  <c r="K105" i="173"/>
  <c r="J105" i="173"/>
  <c r="I105" i="173"/>
  <c r="H105" i="173"/>
  <c r="L104" i="173"/>
  <c r="K104" i="173"/>
  <c r="J104" i="173"/>
  <c r="I104" i="173"/>
  <c r="H104" i="173"/>
  <c r="L103" i="173"/>
  <c r="K103" i="173"/>
  <c r="J103" i="173"/>
  <c r="I103" i="173"/>
  <c r="H103" i="173"/>
  <c r="L102" i="173"/>
  <c r="K102" i="173"/>
  <c r="J102" i="173"/>
  <c r="I102" i="173"/>
  <c r="H102" i="173"/>
  <c r="L101" i="173"/>
  <c r="K101" i="173"/>
  <c r="J101" i="173"/>
  <c r="I101" i="173"/>
  <c r="H101" i="173"/>
  <c r="L100" i="173"/>
  <c r="K100" i="173"/>
  <c r="J100" i="173"/>
  <c r="I100" i="173"/>
  <c r="H100" i="173"/>
  <c r="L99" i="173"/>
  <c r="K99" i="173"/>
  <c r="J99" i="173"/>
  <c r="I99" i="173"/>
  <c r="H99" i="173"/>
  <c r="L98" i="173"/>
  <c r="K98" i="173"/>
  <c r="J98" i="173"/>
  <c r="I98" i="173"/>
  <c r="H98" i="173"/>
  <c r="L97" i="173"/>
  <c r="K97" i="173"/>
  <c r="J97" i="173"/>
  <c r="I97" i="173"/>
  <c r="H97" i="173"/>
  <c r="L96" i="173"/>
  <c r="K96" i="173"/>
  <c r="J96" i="173"/>
  <c r="I96" i="173"/>
  <c r="H96" i="173"/>
  <c r="L95" i="173"/>
  <c r="K95" i="173"/>
  <c r="J95" i="173"/>
  <c r="I95" i="173"/>
  <c r="H95" i="173"/>
  <c r="L94" i="173"/>
  <c r="K94" i="173"/>
  <c r="J94" i="173"/>
  <c r="I94" i="173"/>
  <c r="H94" i="173"/>
  <c r="L93" i="173"/>
  <c r="K93" i="173"/>
  <c r="J93" i="173"/>
  <c r="I93" i="173"/>
  <c r="H93" i="173"/>
  <c r="L92" i="173"/>
  <c r="K92" i="173"/>
  <c r="J92" i="173"/>
  <c r="I92" i="173"/>
  <c r="H92" i="173"/>
  <c r="L91" i="173"/>
  <c r="K91" i="173"/>
  <c r="J91" i="173"/>
  <c r="I91" i="173"/>
  <c r="I114" i="173" s="1"/>
  <c r="H91" i="173"/>
  <c r="L90" i="173"/>
  <c r="K90" i="173"/>
  <c r="J90" i="173"/>
  <c r="J114" i="173" s="1"/>
  <c r="I90" i="173"/>
  <c r="H90" i="173"/>
  <c r="L89" i="173"/>
  <c r="K89" i="173"/>
  <c r="J89" i="173"/>
  <c r="I89" i="173"/>
  <c r="H89" i="173"/>
  <c r="L88" i="173"/>
  <c r="K88" i="173"/>
  <c r="J88" i="173"/>
  <c r="I88" i="173"/>
  <c r="H88" i="173"/>
  <c r="L87" i="173"/>
  <c r="K87" i="173"/>
  <c r="J87" i="173"/>
  <c r="I87" i="173"/>
  <c r="H87" i="173"/>
  <c r="L86" i="173"/>
  <c r="K86" i="173"/>
  <c r="J86" i="173"/>
  <c r="I86" i="173"/>
  <c r="H86" i="173"/>
  <c r="L85" i="173"/>
  <c r="K85" i="173"/>
  <c r="J85" i="173"/>
  <c r="I85" i="173"/>
  <c r="H85" i="173"/>
  <c r="L84" i="173"/>
  <c r="K84" i="173"/>
  <c r="J84" i="173"/>
  <c r="I84" i="173"/>
  <c r="H84" i="173"/>
  <c r="L83" i="173"/>
  <c r="K83" i="173"/>
  <c r="J83" i="173"/>
  <c r="I83" i="173"/>
  <c r="H83" i="173"/>
  <c r="K78" i="173"/>
  <c r="G78" i="173"/>
  <c r="F78" i="173"/>
  <c r="L77" i="173"/>
  <c r="K77" i="173"/>
  <c r="J77" i="173"/>
  <c r="I77" i="173"/>
  <c r="H77" i="173"/>
  <c r="L76" i="173"/>
  <c r="K76" i="173"/>
  <c r="J76" i="173"/>
  <c r="I76" i="173"/>
  <c r="H76" i="173"/>
  <c r="L75" i="173"/>
  <c r="K75" i="173"/>
  <c r="J75" i="173"/>
  <c r="I75" i="173"/>
  <c r="H75" i="173"/>
  <c r="L74" i="173"/>
  <c r="K74" i="173"/>
  <c r="J74" i="173"/>
  <c r="I74" i="173"/>
  <c r="H74" i="173"/>
  <c r="L73" i="173"/>
  <c r="K73" i="173"/>
  <c r="J73" i="173"/>
  <c r="I73" i="173"/>
  <c r="H73" i="173"/>
  <c r="L72" i="173"/>
  <c r="K72" i="173"/>
  <c r="J72" i="173"/>
  <c r="I72" i="173"/>
  <c r="H72" i="173"/>
  <c r="L71" i="173"/>
  <c r="K71" i="173"/>
  <c r="J71" i="173"/>
  <c r="I71" i="173"/>
  <c r="H71" i="173"/>
  <c r="L70" i="173"/>
  <c r="K70" i="173"/>
  <c r="J70" i="173"/>
  <c r="I70" i="173"/>
  <c r="H70" i="173"/>
  <c r="L69" i="173"/>
  <c r="K69" i="173"/>
  <c r="J69" i="173"/>
  <c r="I69" i="173"/>
  <c r="H69" i="173"/>
  <c r="L68" i="173"/>
  <c r="K68" i="173"/>
  <c r="J68" i="173"/>
  <c r="I68" i="173"/>
  <c r="H68" i="173"/>
  <c r="L67" i="173"/>
  <c r="K67" i="173"/>
  <c r="J67" i="173"/>
  <c r="I67" i="173"/>
  <c r="H67" i="173"/>
  <c r="L66" i="173"/>
  <c r="K66" i="173"/>
  <c r="J66" i="173"/>
  <c r="I66" i="173"/>
  <c r="H66" i="173"/>
  <c r="L65" i="173"/>
  <c r="K65" i="173"/>
  <c r="J65" i="173"/>
  <c r="I65" i="173"/>
  <c r="H65" i="173"/>
  <c r="L64" i="173"/>
  <c r="K64" i="173"/>
  <c r="J64" i="173"/>
  <c r="I64" i="173"/>
  <c r="H64" i="173"/>
  <c r="L63" i="173"/>
  <c r="K63" i="173"/>
  <c r="J63" i="173"/>
  <c r="I63" i="173"/>
  <c r="H63" i="173"/>
  <c r="L62" i="173"/>
  <c r="K62" i="173"/>
  <c r="J62" i="173"/>
  <c r="I62" i="173"/>
  <c r="H62" i="173"/>
  <c r="L61" i="173"/>
  <c r="K61" i="173"/>
  <c r="J61" i="173"/>
  <c r="I61" i="173"/>
  <c r="H61" i="173"/>
  <c r="L60" i="173"/>
  <c r="K60" i="173"/>
  <c r="J60" i="173"/>
  <c r="I60" i="173"/>
  <c r="H60" i="173"/>
  <c r="L59" i="173"/>
  <c r="K59" i="173"/>
  <c r="J59" i="173"/>
  <c r="I59" i="173"/>
  <c r="H59" i="173"/>
  <c r="L58" i="173"/>
  <c r="K58" i="173"/>
  <c r="J58" i="173"/>
  <c r="I58" i="173"/>
  <c r="H58" i="173"/>
  <c r="L57" i="173"/>
  <c r="K57" i="173"/>
  <c r="J57" i="173"/>
  <c r="I57" i="173"/>
  <c r="H57" i="173"/>
  <c r="L56" i="173"/>
  <c r="K56" i="173"/>
  <c r="J56" i="173"/>
  <c r="I56" i="173"/>
  <c r="H56" i="173"/>
  <c r="L55" i="173"/>
  <c r="K55" i="173"/>
  <c r="J55" i="173"/>
  <c r="I55" i="173"/>
  <c r="H55" i="173"/>
  <c r="L54" i="173"/>
  <c r="K54" i="173"/>
  <c r="J54" i="173"/>
  <c r="I54" i="173"/>
  <c r="H54" i="173"/>
  <c r="L53" i="173"/>
  <c r="K53" i="173"/>
  <c r="J53" i="173"/>
  <c r="I53" i="173"/>
  <c r="H53" i="173"/>
  <c r="L52" i="173"/>
  <c r="K52" i="173"/>
  <c r="J52" i="173"/>
  <c r="I52" i="173"/>
  <c r="H52" i="173"/>
  <c r="L51" i="173"/>
  <c r="K51" i="173"/>
  <c r="J51" i="173"/>
  <c r="I51" i="173"/>
  <c r="H51" i="173"/>
  <c r="L50" i="173"/>
  <c r="K50" i="173"/>
  <c r="J50" i="173"/>
  <c r="I50" i="173"/>
  <c r="H50" i="173"/>
  <c r="L49" i="173"/>
  <c r="K49" i="173"/>
  <c r="J49" i="173"/>
  <c r="I49" i="173"/>
  <c r="H49" i="173"/>
  <c r="L48" i="173"/>
  <c r="K48" i="173"/>
  <c r="J48" i="173"/>
  <c r="I48" i="173"/>
  <c r="H48" i="173"/>
  <c r="L47" i="173"/>
  <c r="K47" i="173"/>
  <c r="J47" i="173"/>
  <c r="I47" i="173"/>
  <c r="H47" i="173"/>
  <c r="J42" i="173"/>
  <c r="G42" i="173"/>
  <c r="F42" i="173"/>
  <c r="L41" i="173"/>
  <c r="K41" i="173"/>
  <c r="J41" i="173"/>
  <c r="I41" i="173"/>
  <c r="H41" i="173"/>
  <c r="L40" i="173"/>
  <c r="K40" i="173"/>
  <c r="J40" i="173"/>
  <c r="I40" i="173"/>
  <c r="H40" i="173"/>
  <c r="L39" i="173"/>
  <c r="K39" i="173"/>
  <c r="J39" i="173"/>
  <c r="I39" i="173"/>
  <c r="H39" i="173"/>
  <c r="L38" i="173"/>
  <c r="K38" i="173"/>
  <c r="J38" i="173"/>
  <c r="I38" i="173"/>
  <c r="H38" i="173"/>
  <c r="L37" i="173"/>
  <c r="K37" i="173"/>
  <c r="J37" i="173"/>
  <c r="I37" i="173"/>
  <c r="H37" i="173"/>
  <c r="L36" i="173"/>
  <c r="K36" i="173"/>
  <c r="J36" i="173"/>
  <c r="I36" i="173"/>
  <c r="H36" i="173"/>
  <c r="L35" i="173"/>
  <c r="K35" i="173"/>
  <c r="J35" i="173"/>
  <c r="I35" i="173"/>
  <c r="H35" i="173"/>
  <c r="L34" i="173"/>
  <c r="K34" i="173"/>
  <c r="J34" i="173"/>
  <c r="I34" i="173"/>
  <c r="H34" i="173"/>
  <c r="L33" i="173"/>
  <c r="K33" i="173"/>
  <c r="J33" i="173"/>
  <c r="I33" i="173"/>
  <c r="H33" i="173"/>
  <c r="L32" i="173"/>
  <c r="K32" i="173"/>
  <c r="J32" i="173"/>
  <c r="I32" i="173"/>
  <c r="H32" i="173"/>
  <c r="L31" i="173"/>
  <c r="K31" i="173"/>
  <c r="J31" i="173"/>
  <c r="I31" i="173"/>
  <c r="H31" i="173"/>
  <c r="L30" i="173"/>
  <c r="K30" i="173"/>
  <c r="J30" i="173"/>
  <c r="I30" i="173"/>
  <c r="H30" i="173"/>
  <c r="L29" i="173"/>
  <c r="K29" i="173"/>
  <c r="J29" i="173"/>
  <c r="I29" i="173"/>
  <c r="H29" i="173"/>
  <c r="L28" i="173"/>
  <c r="K28" i="173"/>
  <c r="J28" i="173"/>
  <c r="I28" i="173"/>
  <c r="H28" i="173"/>
  <c r="L27" i="173"/>
  <c r="K27" i="173"/>
  <c r="J27" i="173"/>
  <c r="I27" i="173"/>
  <c r="H27" i="173"/>
  <c r="L26" i="173"/>
  <c r="K26" i="173"/>
  <c r="J26" i="173"/>
  <c r="I26" i="173"/>
  <c r="H26" i="173"/>
  <c r="L25" i="173"/>
  <c r="K25" i="173"/>
  <c r="J25" i="173"/>
  <c r="I25" i="173"/>
  <c r="H25" i="173"/>
  <c r="L24" i="173"/>
  <c r="K24" i="173"/>
  <c r="J24" i="173"/>
  <c r="I24" i="173"/>
  <c r="H24" i="173"/>
  <c r="L23" i="173"/>
  <c r="K23" i="173"/>
  <c r="J23" i="173"/>
  <c r="I23" i="173"/>
  <c r="H23" i="173"/>
  <c r="L22" i="173"/>
  <c r="K22" i="173"/>
  <c r="J22" i="173"/>
  <c r="I22" i="173"/>
  <c r="H22" i="173"/>
  <c r="L21" i="173"/>
  <c r="K21" i="173"/>
  <c r="J21" i="173"/>
  <c r="I21" i="173"/>
  <c r="H21" i="173"/>
  <c r="L20" i="173"/>
  <c r="K20" i="173"/>
  <c r="J20" i="173"/>
  <c r="I20" i="173"/>
  <c r="H20" i="173"/>
  <c r="L19" i="173"/>
  <c r="K19" i="173"/>
  <c r="J19" i="173"/>
  <c r="I19" i="173"/>
  <c r="H19" i="173"/>
  <c r="L18" i="173"/>
  <c r="K18" i="173"/>
  <c r="J18" i="173"/>
  <c r="I18" i="173"/>
  <c r="H18" i="173"/>
  <c r="L17" i="173"/>
  <c r="K17" i="173"/>
  <c r="J17" i="173"/>
  <c r="I17" i="173"/>
  <c r="H17" i="173"/>
  <c r="L16" i="173"/>
  <c r="K16" i="173"/>
  <c r="J16" i="173"/>
  <c r="I16" i="173"/>
  <c r="H16" i="173"/>
  <c r="L15" i="173"/>
  <c r="K15" i="173"/>
  <c r="J15" i="173"/>
  <c r="I15" i="173"/>
  <c r="H15" i="173"/>
  <c r="L14" i="173"/>
  <c r="K14" i="173"/>
  <c r="J14" i="173"/>
  <c r="I14" i="173"/>
  <c r="H14" i="173"/>
  <c r="L13" i="173"/>
  <c r="K13" i="173"/>
  <c r="J13" i="173"/>
  <c r="I13" i="173"/>
  <c r="H13" i="173"/>
  <c r="L12" i="173"/>
  <c r="K12" i="173"/>
  <c r="J12" i="173"/>
  <c r="I12" i="173"/>
  <c r="H12" i="173"/>
  <c r="L11" i="173"/>
  <c r="K11" i="173"/>
  <c r="J11" i="173"/>
  <c r="I11" i="173"/>
  <c r="H11" i="173"/>
  <c r="B4" i="173"/>
  <c r="U2" i="173" a="1"/>
  <c r="U2" i="173" s="1"/>
  <c r="R2" i="173"/>
  <c r="U1" i="173" a="1"/>
  <c r="U1" i="173" s="1"/>
  <c r="G294" i="172"/>
  <c r="F294" i="172"/>
  <c r="L293" i="172"/>
  <c r="K293" i="172"/>
  <c r="J293" i="172"/>
  <c r="I293" i="172"/>
  <c r="H293" i="172"/>
  <c r="L292" i="172"/>
  <c r="K292" i="172"/>
  <c r="J292" i="172"/>
  <c r="I292" i="172"/>
  <c r="H292" i="172"/>
  <c r="L291" i="172"/>
  <c r="K291" i="172"/>
  <c r="J291" i="172"/>
  <c r="I291" i="172"/>
  <c r="H291" i="172"/>
  <c r="L290" i="172"/>
  <c r="K290" i="172"/>
  <c r="J290" i="172"/>
  <c r="I290" i="172"/>
  <c r="H290" i="172"/>
  <c r="L289" i="172"/>
  <c r="K289" i="172"/>
  <c r="J289" i="172"/>
  <c r="I289" i="172"/>
  <c r="H289" i="172"/>
  <c r="L288" i="172"/>
  <c r="K288" i="172"/>
  <c r="J288" i="172"/>
  <c r="I288" i="172"/>
  <c r="H288" i="172"/>
  <c r="L287" i="172"/>
  <c r="K287" i="172"/>
  <c r="J287" i="172"/>
  <c r="I287" i="172"/>
  <c r="H287" i="172"/>
  <c r="L286" i="172"/>
  <c r="K286" i="172"/>
  <c r="J286" i="172"/>
  <c r="I286" i="172"/>
  <c r="H286" i="172"/>
  <c r="L285" i="172"/>
  <c r="K285" i="172"/>
  <c r="J285" i="172"/>
  <c r="I285" i="172"/>
  <c r="H285" i="172"/>
  <c r="L284" i="172"/>
  <c r="K284" i="172"/>
  <c r="J284" i="172"/>
  <c r="I284" i="172"/>
  <c r="H284" i="172"/>
  <c r="L283" i="172"/>
  <c r="K283" i="172"/>
  <c r="J283" i="172"/>
  <c r="I283" i="172"/>
  <c r="H283" i="172"/>
  <c r="L282" i="172"/>
  <c r="K282" i="172"/>
  <c r="J282" i="172"/>
  <c r="I282" i="172"/>
  <c r="H282" i="172"/>
  <c r="L281" i="172"/>
  <c r="K281" i="172"/>
  <c r="J281" i="172"/>
  <c r="I281" i="172"/>
  <c r="H281" i="172"/>
  <c r="L280" i="172"/>
  <c r="K280" i="172"/>
  <c r="J280" i="172"/>
  <c r="I280" i="172"/>
  <c r="H280" i="172"/>
  <c r="L279" i="172"/>
  <c r="K279" i="172"/>
  <c r="J279" i="172"/>
  <c r="I279" i="172"/>
  <c r="H279" i="172"/>
  <c r="L278" i="172"/>
  <c r="K278" i="172"/>
  <c r="J278" i="172"/>
  <c r="I278" i="172"/>
  <c r="H278" i="172"/>
  <c r="L277" i="172"/>
  <c r="K277" i="172"/>
  <c r="J277" i="172"/>
  <c r="I277" i="172"/>
  <c r="H277" i="172"/>
  <c r="L276" i="172"/>
  <c r="K276" i="172"/>
  <c r="J276" i="172"/>
  <c r="I276" i="172"/>
  <c r="H276" i="172"/>
  <c r="L275" i="172"/>
  <c r="K275" i="172"/>
  <c r="J275" i="172"/>
  <c r="I275" i="172"/>
  <c r="H275" i="172"/>
  <c r="L274" i="172"/>
  <c r="K274" i="172"/>
  <c r="J274" i="172"/>
  <c r="I274" i="172"/>
  <c r="H274" i="172"/>
  <c r="L273" i="172"/>
  <c r="K273" i="172"/>
  <c r="J273" i="172"/>
  <c r="I273" i="172"/>
  <c r="H273" i="172"/>
  <c r="L272" i="172"/>
  <c r="K272" i="172"/>
  <c r="J272" i="172"/>
  <c r="I272" i="172"/>
  <c r="H272" i="172"/>
  <c r="L271" i="172"/>
  <c r="K271" i="172"/>
  <c r="J271" i="172"/>
  <c r="I271" i="172"/>
  <c r="H271" i="172"/>
  <c r="L270" i="172"/>
  <c r="K270" i="172"/>
  <c r="J270" i="172"/>
  <c r="I270" i="172"/>
  <c r="H270" i="172"/>
  <c r="L269" i="172"/>
  <c r="K269" i="172"/>
  <c r="J269" i="172"/>
  <c r="I269" i="172"/>
  <c r="H269" i="172"/>
  <c r="L268" i="172"/>
  <c r="K268" i="172"/>
  <c r="J268" i="172"/>
  <c r="I268" i="172"/>
  <c r="H268" i="172"/>
  <c r="L267" i="172"/>
  <c r="K267" i="172"/>
  <c r="J267" i="172"/>
  <c r="I267" i="172"/>
  <c r="H267" i="172"/>
  <c r="L266" i="172"/>
  <c r="K266" i="172"/>
  <c r="J266" i="172"/>
  <c r="I266" i="172"/>
  <c r="H266" i="172"/>
  <c r="L265" i="172"/>
  <c r="K265" i="172"/>
  <c r="J265" i="172"/>
  <c r="I265" i="172"/>
  <c r="H265" i="172"/>
  <c r="L264" i="172"/>
  <c r="K264" i="172"/>
  <c r="J264" i="172"/>
  <c r="I264" i="172"/>
  <c r="H264" i="172"/>
  <c r="L263" i="172"/>
  <c r="K263" i="172"/>
  <c r="K294" i="172" s="1"/>
  <c r="J263" i="172"/>
  <c r="J294" i="172" s="1"/>
  <c r="I263" i="172"/>
  <c r="H263" i="172"/>
  <c r="G258" i="172"/>
  <c r="F258" i="172"/>
  <c r="L257" i="172"/>
  <c r="K257" i="172"/>
  <c r="J257" i="172"/>
  <c r="I257" i="172"/>
  <c r="H257" i="172"/>
  <c r="L256" i="172"/>
  <c r="K256" i="172"/>
  <c r="J256" i="172"/>
  <c r="I256" i="172"/>
  <c r="H256" i="172"/>
  <c r="L255" i="172"/>
  <c r="K255" i="172"/>
  <c r="J255" i="172"/>
  <c r="I255" i="172"/>
  <c r="H255" i="172"/>
  <c r="L254" i="172"/>
  <c r="K254" i="172"/>
  <c r="J254" i="172"/>
  <c r="I254" i="172"/>
  <c r="H254" i="172"/>
  <c r="L253" i="172"/>
  <c r="K253" i="172"/>
  <c r="J253" i="172"/>
  <c r="I253" i="172"/>
  <c r="H253" i="172"/>
  <c r="L252" i="172"/>
  <c r="K252" i="172"/>
  <c r="J252" i="172"/>
  <c r="I252" i="172"/>
  <c r="H252" i="172"/>
  <c r="L251" i="172"/>
  <c r="K251" i="172"/>
  <c r="J251" i="172"/>
  <c r="I251" i="172"/>
  <c r="H251" i="172"/>
  <c r="L250" i="172"/>
  <c r="K250" i="172"/>
  <c r="J250" i="172"/>
  <c r="I250" i="172"/>
  <c r="H250" i="172"/>
  <c r="L249" i="172"/>
  <c r="K249" i="172"/>
  <c r="J249" i="172"/>
  <c r="I249" i="172"/>
  <c r="H249" i="172"/>
  <c r="L248" i="172"/>
  <c r="K248" i="172"/>
  <c r="J248" i="172"/>
  <c r="I248" i="172"/>
  <c r="H248" i="172"/>
  <c r="L247" i="172"/>
  <c r="K247" i="172"/>
  <c r="J247" i="172"/>
  <c r="I247" i="172"/>
  <c r="H247" i="172"/>
  <c r="L246" i="172"/>
  <c r="K246" i="172"/>
  <c r="J246" i="172"/>
  <c r="I246" i="172"/>
  <c r="H246" i="172"/>
  <c r="L245" i="172"/>
  <c r="K245" i="172"/>
  <c r="J245" i="172"/>
  <c r="I245" i="172"/>
  <c r="H245" i="172"/>
  <c r="L244" i="172"/>
  <c r="K244" i="172"/>
  <c r="J244" i="172"/>
  <c r="I244" i="172"/>
  <c r="H244" i="172"/>
  <c r="L243" i="172"/>
  <c r="K243" i="172"/>
  <c r="J243" i="172"/>
  <c r="I243" i="172"/>
  <c r="H243" i="172"/>
  <c r="L242" i="172"/>
  <c r="K242" i="172"/>
  <c r="J242" i="172"/>
  <c r="I242" i="172"/>
  <c r="H242" i="172"/>
  <c r="L241" i="172"/>
  <c r="K241" i="172"/>
  <c r="J241" i="172"/>
  <c r="I241" i="172"/>
  <c r="H241" i="172"/>
  <c r="L240" i="172"/>
  <c r="K240" i="172"/>
  <c r="J240" i="172"/>
  <c r="I240" i="172"/>
  <c r="H240" i="172"/>
  <c r="L239" i="172"/>
  <c r="K239" i="172"/>
  <c r="J239" i="172"/>
  <c r="I239" i="172"/>
  <c r="H239" i="172"/>
  <c r="L238" i="172"/>
  <c r="K238" i="172"/>
  <c r="J238" i="172"/>
  <c r="I238" i="172"/>
  <c r="H238" i="172"/>
  <c r="L237" i="172"/>
  <c r="K237" i="172"/>
  <c r="J237" i="172"/>
  <c r="I237" i="172"/>
  <c r="H237" i="172"/>
  <c r="L236" i="172"/>
  <c r="K236" i="172"/>
  <c r="J236" i="172"/>
  <c r="I236" i="172"/>
  <c r="H236" i="172"/>
  <c r="L235" i="172"/>
  <c r="K235" i="172"/>
  <c r="J235" i="172"/>
  <c r="I235" i="172"/>
  <c r="H235" i="172"/>
  <c r="L234" i="172"/>
  <c r="K234" i="172"/>
  <c r="J234" i="172"/>
  <c r="I234" i="172"/>
  <c r="H234" i="172"/>
  <c r="L233" i="172"/>
  <c r="K233" i="172"/>
  <c r="J233" i="172"/>
  <c r="I233" i="172"/>
  <c r="H233" i="172"/>
  <c r="L232" i="172"/>
  <c r="K232" i="172"/>
  <c r="J232" i="172"/>
  <c r="I232" i="172"/>
  <c r="H232" i="172"/>
  <c r="L231" i="172"/>
  <c r="K231" i="172"/>
  <c r="J231" i="172"/>
  <c r="I231" i="172"/>
  <c r="H231" i="172"/>
  <c r="L230" i="172"/>
  <c r="K230" i="172"/>
  <c r="J230" i="172"/>
  <c r="I230" i="172"/>
  <c r="H230" i="172"/>
  <c r="L229" i="172"/>
  <c r="K229" i="172"/>
  <c r="J229" i="172"/>
  <c r="I229" i="172"/>
  <c r="H229" i="172"/>
  <c r="L228" i="172"/>
  <c r="K228" i="172"/>
  <c r="J228" i="172"/>
  <c r="I228" i="172"/>
  <c r="H228" i="172"/>
  <c r="L227" i="172"/>
  <c r="K227" i="172"/>
  <c r="J227" i="172"/>
  <c r="I227" i="172"/>
  <c r="I258" i="172" s="1"/>
  <c r="H227" i="172"/>
  <c r="H258" i="172" s="1"/>
  <c r="G222" i="172"/>
  <c r="F222" i="172"/>
  <c r="L221" i="172"/>
  <c r="K221" i="172"/>
  <c r="J221" i="172"/>
  <c r="I221" i="172"/>
  <c r="H221" i="172"/>
  <c r="L220" i="172"/>
  <c r="K220" i="172"/>
  <c r="J220" i="172"/>
  <c r="I220" i="172"/>
  <c r="H220" i="172"/>
  <c r="L219" i="172"/>
  <c r="K219" i="172"/>
  <c r="J219" i="172"/>
  <c r="I219" i="172"/>
  <c r="H219" i="172"/>
  <c r="L218" i="172"/>
  <c r="K218" i="172"/>
  <c r="J218" i="172"/>
  <c r="I218" i="172"/>
  <c r="H218" i="172"/>
  <c r="L217" i="172"/>
  <c r="K217" i="172"/>
  <c r="J217" i="172"/>
  <c r="I217" i="172"/>
  <c r="H217" i="172"/>
  <c r="L216" i="172"/>
  <c r="K216" i="172"/>
  <c r="J216" i="172"/>
  <c r="I216" i="172"/>
  <c r="H216" i="172"/>
  <c r="L215" i="172"/>
  <c r="K215" i="172"/>
  <c r="J215" i="172"/>
  <c r="I215" i="172"/>
  <c r="H215" i="172"/>
  <c r="L214" i="172"/>
  <c r="K214" i="172"/>
  <c r="J214" i="172"/>
  <c r="I214" i="172"/>
  <c r="H214" i="172"/>
  <c r="L213" i="172"/>
  <c r="K213" i="172"/>
  <c r="J213" i="172"/>
  <c r="I213" i="172"/>
  <c r="H213" i="172"/>
  <c r="L212" i="172"/>
  <c r="K212" i="172"/>
  <c r="J212" i="172"/>
  <c r="I212" i="172"/>
  <c r="H212" i="172"/>
  <c r="L211" i="172"/>
  <c r="K211" i="172"/>
  <c r="J211" i="172"/>
  <c r="I211" i="172"/>
  <c r="H211" i="172"/>
  <c r="L210" i="172"/>
  <c r="K210" i="172"/>
  <c r="J210" i="172"/>
  <c r="I210" i="172"/>
  <c r="H210" i="172"/>
  <c r="L209" i="172"/>
  <c r="K209" i="172"/>
  <c r="J209" i="172"/>
  <c r="I209" i="172"/>
  <c r="H209" i="172"/>
  <c r="L208" i="172"/>
  <c r="K208" i="172"/>
  <c r="J208" i="172"/>
  <c r="I208" i="172"/>
  <c r="H208" i="172"/>
  <c r="L207" i="172"/>
  <c r="K207" i="172"/>
  <c r="J207" i="172"/>
  <c r="I207" i="172"/>
  <c r="H207" i="172"/>
  <c r="L206" i="172"/>
  <c r="K206" i="172"/>
  <c r="J206" i="172"/>
  <c r="I206" i="172"/>
  <c r="H206" i="172"/>
  <c r="L205" i="172"/>
  <c r="K205" i="172"/>
  <c r="J205" i="172"/>
  <c r="I205" i="172"/>
  <c r="H205" i="172"/>
  <c r="L204" i="172"/>
  <c r="K204" i="172"/>
  <c r="J204" i="172"/>
  <c r="I204" i="172"/>
  <c r="H204" i="172"/>
  <c r="L203" i="172"/>
  <c r="K203" i="172"/>
  <c r="J203" i="172"/>
  <c r="I203" i="172"/>
  <c r="H203" i="172"/>
  <c r="L202" i="172"/>
  <c r="K202" i="172"/>
  <c r="J202" i="172"/>
  <c r="I202" i="172"/>
  <c r="H202" i="172"/>
  <c r="L201" i="172"/>
  <c r="K201" i="172"/>
  <c r="J201" i="172"/>
  <c r="I201" i="172"/>
  <c r="H201" i="172"/>
  <c r="L200" i="172"/>
  <c r="K200" i="172"/>
  <c r="J200" i="172"/>
  <c r="I200" i="172"/>
  <c r="H200" i="172"/>
  <c r="L199" i="172"/>
  <c r="K199" i="172"/>
  <c r="J199" i="172"/>
  <c r="I199" i="172"/>
  <c r="H199" i="172"/>
  <c r="L198" i="172"/>
  <c r="K198" i="172"/>
  <c r="J198" i="172"/>
  <c r="I198" i="172"/>
  <c r="H198" i="172"/>
  <c r="L197" i="172"/>
  <c r="K197" i="172"/>
  <c r="J197" i="172"/>
  <c r="I197" i="172"/>
  <c r="H197" i="172"/>
  <c r="L196" i="172"/>
  <c r="K196" i="172"/>
  <c r="J196" i="172"/>
  <c r="I196" i="172"/>
  <c r="H196" i="172"/>
  <c r="L195" i="172"/>
  <c r="K195" i="172"/>
  <c r="J195" i="172"/>
  <c r="I195" i="172"/>
  <c r="H195" i="172"/>
  <c r="L194" i="172"/>
  <c r="K194" i="172"/>
  <c r="J194" i="172"/>
  <c r="I194" i="172"/>
  <c r="H194" i="172"/>
  <c r="L193" i="172"/>
  <c r="K193" i="172"/>
  <c r="J193" i="172"/>
  <c r="I193" i="172"/>
  <c r="H193" i="172"/>
  <c r="L192" i="172"/>
  <c r="K192" i="172"/>
  <c r="J192" i="172"/>
  <c r="I192" i="172"/>
  <c r="H192" i="172"/>
  <c r="L191" i="172"/>
  <c r="L222" i="172" s="1"/>
  <c r="K191" i="172"/>
  <c r="K222" i="172" s="1"/>
  <c r="J191" i="172"/>
  <c r="J222" i="172" s="1"/>
  <c r="I191" i="172"/>
  <c r="I222" i="172" s="1"/>
  <c r="H191" i="172"/>
  <c r="G186" i="172"/>
  <c r="F186" i="172"/>
  <c r="L185" i="172"/>
  <c r="K185" i="172"/>
  <c r="J185" i="172"/>
  <c r="I185" i="172"/>
  <c r="H185" i="172"/>
  <c r="L184" i="172"/>
  <c r="K184" i="172"/>
  <c r="J184" i="172"/>
  <c r="I184" i="172"/>
  <c r="H184" i="172"/>
  <c r="L183" i="172"/>
  <c r="K183" i="172"/>
  <c r="J183" i="172"/>
  <c r="I183" i="172"/>
  <c r="H183" i="172"/>
  <c r="L182" i="172"/>
  <c r="K182" i="172"/>
  <c r="J182" i="172"/>
  <c r="I182" i="172"/>
  <c r="H182" i="172"/>
  <c r="L181" i="172"/>
  <c r="K181" i="172"/>
  <c r="J181" i="172"/>
  <c r="I181" i="172"/>
  <c r="H181" i="172"/>
  <c r="L180" i="172"/>
  <c r="K180" i="172"/>
  <c r="J180" i="172"/>
  <c r="I180" i="172"/>
  <c r="H180" i="172"/>
  <c r="L179" i="172"/>
  <c r="K179" i="172"/>
  <c r="J179" i="172"/>
  <c r="I179" i="172"/>
  <c r="H179" i="172"/>
  <c r="L178" i="172"/>
  <c r="K178" i="172"/>
  <c r="J178" i="172"/>
  <c r="I178" i="172"/>
  <c r="H178" i="172"/>
  <c r="L177" i="172"/>
  <c r="K177" i="172"/>
  <c r="J177" i="172"/>
  <c r="I177" i="172"/>
  <c r="H177" i="172"/>
  <c r="L176" i="172"/>
  <c r="K176" i="172"/>
  <c r="J176" i="172"/>
  <c r="I176" i="172"/>
  <c r="H176" i="172"/>
  <c r="L175" i="172"/>
  <c r="K175" i="172"/>
  <c r="J175" i="172"/>
  <c r="I175" i="172"/>
  <c r="H175" i="172"/>
  <c r="L174" i="172"/>
  <c r="K174" i="172"/>
  <c r="J174" i="172"/>
  <c r="I174" i="172"/>
  <c r="H174" i="172"/>
  <c r="L173" i="172"/>
  <c r="K173" i="172"/>
  <c r="J173" i="172"/>
  <c r="I173" i="172"/>
  <c r="H173" i="172"/>
  <c r="L172" i="172"/>
  <c r="K172" i="172"/>
  <c r="J172" i="172"/>
  <c r="I172" i="172"/>
  <c r="H172" i="172"/>
  <c r="L171" i="172"/>
  <c r="K171" i="172"/>
  <c r="J171" i="172"/>
  <c r="I171" i="172"/>
  <c r="H171" i="172"/>
  <c r="L170" i="172"/>
  <c r="K170" i="172"/>
  <c r="J170" i="172"/>
  <c r="I170" i="172"/>
  <c r="H170" i="172"/>
  <c r="L169" i="172"/>
  <c r="K169" i="172"/>
  <c r="J169" i="172"/>
  <c r="I169" i="172"/>
  <c r="H169" i="172"/>
  <c r="L168" i="172"/>
  <c r="K168" i="172"/>
  <c r="J168" i="172"/>
  <c r="I168" i="172"/>
  <c r="H168" i="172"/>
  <c r="L167" i="172"/>
  <c r="K167" i="172"/>
  <c r="J167" i="172"/>
  <c r="I167" i="172"/>
  <c r="H167" i="172"/>
  <c r="L166" i="172"/>
  <c r="K166" i="172"/>
  <c r="J166" i="172"/>
  <c r="I166" i="172"/>
  <c r="H166" i="172"/>
  <c r="L165" i="172"/>
  <c r="K165" i="172"/>
  <c r="J165" i="172"/>
  <c r="I165" i="172"/>
  <c r="H165" i="172"/>
  <c r="L164" i="172"/>
  <c r="K164" i="172"/>
  <c r="J164" i="172"/>
  <c r="I164" i="172"/>
  <c r="H164" i="172"/>
  <c r="L163" i="172"/>
  <c r="K163" i="172"/>
  <c r="J163" i="172"/>
  <c r="I163" i="172"/>
  <c r="H163" i="172"/>
  <c r="L162" i="172"/>
  <c r="K162" i="172"/>
  <c r="J162" i="172"/>
  <c r="I162" i="172"/>
  <c r="H162" i="172"/>
  <c r="L161" i="172"/>
  <c r="K161" i="172"/>
  <c r="J161" i="172"/>
  <c r="I161" i="172"/>
  <c r="H161" i="172"/>
  <c r="L160" i="172"/>
  <c r="K160" i="172"/>
  <c r="J160" i="172"/>
  <c r="I160" i="172"/>
  <c r="H160" i="172"/>
  <c r="L159" i="172"/>
  <c r="K159" i="172"/>
  <c r="J159" i="172"/>
  <c r="I159" i="172"/>
  <c r="H159" i="172"/>
  <c r="L158" i="172"/>
  <c r="K158" i="172"/>
  <c r="J158" i="172"/>
  <c r="I158" i="172"/>
  <c r="H158" i="172"/>
  <c r="L157" i="172"/>
  <c r="K157" i="172"/>
  <c r="J157" i="172"/>
  <c r="I157" i="172"/>
  <c r="H157" i="172"/>
  <c r="L156" i="172"/>
  <c r="K156" i="172"/>
  <c r="J156" i="172"/>
  <c r="I156" i="172"/>
  <c r="H156" i="172"/>
  <c r="L155" i="172"/>
  <c r="L186" i="172" s="1"/>
  <c r="K155" i="172"/>
  <c r="J155" i="172"/>
  <c r="I155" i="172"/>
  <c r="H155" i="172"/>
  <c r="G150" i="172"/>
  <c r="F150" i="172"/>
  <c r="L149" i="172"/>
  <c r="K149" i="172"/>
  <c r="J149" i="172"/>
  <c r="I149" i="172"/>
  <c r="H149" i="172"/>
  <c r="L148" i="172"/>
  <c r="K148" i="172"/>
  <c r="J148" i="172"/>
  <c r="I148" i="172"/>
  <c r="H148" i="172"/>
  <c r="L147" i="172"/>
  <c r="K147" i="172"/>
  <c r="J147" i="172"/>
  <c r="I147" i="172"/>
  <c r="H147" i="172"/>
  <c r="L146" i="172"/>
  <c r="K146" i="172"/>
  <c r="J146" i="172"/>
  <c r="I146" i="172"/>
  <c r="H146" i="172"/>
  <c r="L145" i="172"/>
  <c r="K145" i="172"/>
  <c r="J145" i="172"/>
  <c r="I145" i="172"/>
  <c r="H145" i="172"/>
  <c r="L144" i="172"/>
  <c r="K144" i="172"/>
  <c r="J144" i="172"/>
  <c r="I144" i="172"/>
  <c r="H144" i="172"/>
  <c r="L143" i="172"/>
  <c r="K143" i="172"/>
  <c r="J143" i="172"/>
  <c r="I143" i="172"/>
  <c r="H143" i="172"/>
  <c r="L142" i="172"/>
  <c r="K142" i="172"/>
  <c r="J142" i="172"/>
  <c r="I142" i="172"/>
  <c r="H142" i="172"/>
  <c r="L141" i="172"/>
  <c r="K141" i="172"/>
  <c r="J141" i="172"/>
  <c r="I141" i="172"/>
  <c r="H141" i="172"/>
  <c r="L140" i="172"/>
  <c r="K140" i="172"/>
  <c r="J140" i="172"/>
  <c r="I140" i="172"/>
  <c r="H140" i="172"/>
  <c r="L139" i="172"/>
  <c r="K139" i="172"/>
  <c r="J139" i="172"/>
  <c r="I139" i="172"/>
  <c r="H139" i="172"/>
  <c r="L138" i="172"/>
  <c r="K138" i="172"/>
  <c r="J138" i="172"/>
  <c r="I138" i="172"/>
  <c r="H138" i="172"/>
  <c r="L137" i="172"/>
  <c r="K137" i="172"/>
  <c r="J137" i="172"/>
  <c r="I137" i="172"/>
  <c r="H137" i="172"/>
  <c r="L136" i="172"/>
  <c r="K136" i="172"/>
  <c r="J136" i="172"/>
  <c r="I136" i="172"/>
  <c r="H136" i="172"/>
  <c r="L135" i="172"/>
  <c r="K135" i="172"/>
  <c r="J135" i="172"/>
  <c r="I135" i="172"/>
  <c r="H135" i="172"/>
  <c r="L134" i="172"/>
  <c r="K134" i="172"/>
  <c r="J134" i="172"/>
  <c r="I134" i="172"/>
  <c r="H134" i="172"/>
  <c r="L133" i="172"/>
  <c r="K133" i="172"/>
  <c r="J133" i="172"/>
  <c r="I133" i="172"/>
  <c r="H133" i="172"/>
  <c r="L132" i="172"/>
  <c r="K132" i="172"/>
  <c r="J132" i="172"/>
  <c r="I132" i="172"/>
  <c r="H132" i="172"/>
  <c r="L131" i="172"/>
  <c r="K131" i="172"/>
  <c r="J131" i="172"/>
  <c r="I131" i="172"/>
  <c r="H131" i="172"/>
  <c r="L130" i="172"/>
  <c r="K130" i="172"/>
  <c r="J130" i="172"/>
  <c r="I130" i="172"/>
  <c r="H130" i="172"/>
  <c r="L129" i="172"/>
  <c r="K129" i="172"/>
  <c r="J129" i="172"/>
  <c r="I129" i="172"/>
  <c r="H129" i="172"/>
  <c r="L128" i="172"/>
  <c r="K128" i="172"/>
  <c r="J128" i="172"/>
  <c r="I128" i="172"/>
  <c r="H128" i="172"/>
  <c r="L127" i="172"/>
  <c r="K127" i="172"/>
  <c r="J127" i="172"/>
  <c r="I127" i="172"/>
  <c r="H127" i="172"/>
  <c r="L126" i="172"/>
  <c r="K126" i="172"/>
  <c r="J126" i="172"/>
  <c r="I126" i="172"/>
  <c r="H126" i="172"/>
  <c r="L125" i="172"/>
  <c r="K125" i="172"/>
  <c r="J125" i="172"/>
  <c r="I125" i="172"/>
  <c r="H125" i="172"/>
  <c r="L124" i="172"/>
  <c r="K124" i="172"/>
  <c r="J124" i="172"/>
  <c r="I124" i="172"/>
  <c r="H124" i="172"/>
  <c r="L123" i="172"/>
  <c r="K123" i="172"/>
  <c r="J123" i="172"/>
  <c r="I123" i="172"/>
  <c r="H123" i="172"/>
  <c r="L122" i="172"/>
  <c r="K122" i="172"/>
  <c r="J122" i="172"/>
  <c r="I122" i="172"/>
  <c r="H122" i="172"/>
  <c r="L121" i="172"/>
  <c r="K121" i="172"/>
  <c r="J121" i="172"/>
  <c r="I121" i="172"/>
  <c r="H121" i="172"/>
  <c r="L120" i="172"/>
  <c r="K120" i="172"/>
  <c r="J120" i="172"/>
  <c r="I120" i="172"/>
  <c r="H120" i="172"/>
  <c r="L119" i="172"/>
  <c r="K119" i="172"/>
  <c r="K150" i="172" s="1"/>
  <c r="J119" i="172"/>
  <c r="I119" i="172"/>
  <c r="H119" i="172"/>
  <c r="G114" i="172"/>
  <c r="F114" i="172"/>
  <c r="L113" i="172"/>
  <c r="K113" i="172"/>
  <c r="J113" i="172"/>
  <c r="I113" i="172"/>
  <c r="H113" i="172"/>
  <c r="L112" i="172"/>
  <c r="K112" i="172"/>
  <c r="J112" i="172"/>
  <c r="I112" i="172"/>
  <c r="H112" i="172"/>
  <c r="L111" i="172"/>
  <c r="K111" i="172"/>
  <c r="J111" i="172"/>
  <c r="I111" i="172"/>
  <c r="H111" i="172"/>
  <c r="L110" i="172"/>
  <c r="K110" i="172"/>
  <c r="J110" i="172"/>
  <c r="I110" i="172"/>
  <c r="H110" i="172"/>
  <c r="L109" i="172"/>
  <c r="K109" i="172"/>
  <c r="J109" i="172"/>
  <c r="I109" i="172"/>
  <c r="H109" i="172"/>
  <c r="L108" i="172"/>
  <c r="K108" i="172"/>
  <c r="J108" i="172"/>
  <c r="I108" i="172"/>
  <c r="H108" i="172"/>
  <c r="L107" i="172"/>
  <c r="K107" i="172"/>
  <c r="J107" i="172"/>
  <c r="I107" i="172"/>
  <c r="H107" i="172"/>
  <c r="L106" i="172"/>
  <c r="K106" i="172"/>
  <c r="J106" i="172"/>
  <c r="I106" i="172"/>
  <c r="H106" i="172"/>
  <c r="L105" i="172"/>
  <c r="K105" i="172"/>
  <c r="J105" i="172"/>
  <c r="I105" i="172"/>
  <c r="H105" i="172"/>
  <c r="L104" i="172"/>
  <c r="K104" i="172"/>
  <c r="J104" i="172"/>
  <c r="I104" i="172"/>
  <c r="H104" i="172"/>
  <c r="L103" i="172"/>
  <c r="K103" i="172"/>
  <c r="J103" i="172"/>
  <c r="I103" i="172"/>
  <c r="H103" i="172"/>
  <c r="L102" i="172"/>
  <c r="K102" i="172"/>
  <c r="J102" i="172"/>
  <c r="I102" i="172"/>
  <c r="H102" i="172"/>
  <c r="L101" i="172"/>
  <c r="K101" i="172"/>
  <c r="J101" i="172"/>
  <c r="I101" i="172"/>
  <c r="H101" i="172"/>
  <c r="L100" i="172"/>
  <c r="K100" i="172"/>
  <c r="J100" i="172"/>
  <c r="I100" i="172"/>
  <c r="H100" i="172"/>
  <c r="L99" i="172"/>
  <c r="K99" i="172"/>
  <c r="J99" i="172"/>
  <c r="I99" i="172"/>
  <c r="H99" i="172"/>
  <c r="L98" i="172"/>
  <c r="K98" i="172"/>
  <c r="J98" i="172"/>
  <c r="I98" i="172"/>
  <c r="H98" i="172"/>
  <c r="L97" i="172"/>
  <c r="K97" i="172"/>
  <c r="J97" i="172"/>
  <c r="I97" i="172"/>
  <c r="H97" i="172"/>
  <c r="L96" i="172"/>
  <c r="K96" i="172"/>
  <c r="J96" i="172"/>
  <c r="I96" i="172"/>
  <c r="H96" i="172"/>
  <c r="L95" i="172"/>
  <c r="K95" i="172"/>
  <c r="J95" i="172"/>
  <c r="I95" i="172"/>
  <c r="H95" i="172"/>
  <c r="L94" i="172"/>
  <c r="K94" i="172"/>
  <c r="J94" i="172"/>
  <c r="J114" i="172" s="1"/>
  <c r="I94" i="172"/>
  <c r="H94" i="172"/>
  <c r="L93" i="172"/>
  <c r="K93" i="172"/>
  <c r="J93" i="172"/>
  <c r="I93" i="172"/>
  <c r="H93" i="172"/>
  <c r="L92" i="172"/>
  <c r="K92" i="172"/>
  <c r="J92" i="172"/>
  <c r="I92" i="172"/>
  <c r="H92" i="172"/>
  <c r="L91" i="172"/>
  <c r="K91" i="172"/>
  <c r="J91" i="172"/>
  <c r="I91" i="172"/>
  <c r="H91" i="172"/>
  <c r="L90" i="172"/>
  <c r="K90" i="172"/>
  <c r="J90" i="172"/>
  <c r="I90" i="172"/>
  <c r="H90" i="172"/>
  <c r="L89" i="172"/>
  <c r="K89" i="172"/>
  <c r="J89" i="172"/>
  <c r="I89" i="172"/>
  <c r="H89" i="172"/>
  <c r="L88" i="172"/>
  <c r="K88" i="172"/>
  <c r="J88" i="172"/>
  <c r="I88" i="172"/>
  <c r="H88" i="172"/>
  <c r="L87" i="172"/>
  <c r="K87" i="172"/>
  <c r="J87" i="172"/>
  <c r="I87" i="172"/>
  <c r="H87" i="172"/>
  <c r="L86" i="172"/>
  <c r="K86" i="172"/>
  <c r="J86" i="172"/>
  <c r="I86" i="172"/>
  <c r="H86" i="172"/>
  <c r="L85" i="172"/>
  <c r="K85" i="172"/>
  <c r="J85" i="172"/>
  <c r="I85" i="172"/>
  <c r="H85" i="172"/>
  <c r="L84" i="172"/>
  <c r="K84" i="172"/>
  <c r="J84" i="172"/>
  <c r="I84" i="172"/>
  <c r="H84" i="172"/>
  <c r="L83" i="172"/>
  <c r="K83" i="172"/>
  <c r="J83" i="172"/>
  <c r="I83" i="172"/>
  <c r="H83" i="172"/>
  <c r="L78" i="172"/>
  <c r="K78" i="172"/>
  <c r="G78" i="172"/>
  <c r="F78" i="172"/>
  <c r="L77" i="172"/>
  <c r="K77" i="172"/>
  <c r="J77" i="172"/>
  <c r="I77" i="172"/>
  <c r="H77" i="172"/>
  <c r="L76" i="172"/>
  <c r="K76" i="172"/>
  <c r="J76" i="172"/>
  <c r="I76" i="172"/>
  <c r="H76" i="172"/>
  <c r="L75" i="172"/>
  <c r="K75" i="172"/>
  <c r="J75" i="172"/>
  <c r="I75" i="172"/>
  <c r="H75" i="172"/>
  <c r="L74" i="172"/>
  <c r="K74" i="172"/>
  <c r="J74" i="172"/>
  <c r="I74" i="172"/>
  <c r="H74" i="172"/>
  <c r="L73" i="172"/>
  <c r="K73" i="172"/>
  <c r="J73" i="172"/>
  <c r="I73" i="172"/>
  <c r="H73" i="172"/>
  <c r="L72" i="172"/>
  <c r="K72" i="172"/>
  <c r="J72" i="172"/>
  <c r="I72" i="172"/>
  <c r="H72" i="172"/>
  <c r="L71" i="172"/>
  <c r="K71" i="172"/>
  <c r="J71" i="172"/>
  <c r="I71" i="172"/>
  <c r="H71" i="172"/>
  <c r="L70" i="172"/>
  <c r="K70" i="172"/>
  <c r="J70" i="172"/>
  <c r="I70" i="172"/>
  <c r="H70" i="172"/>
  <c r="L69" i="172"/>
  <c r="K69" i="172"/>
  <c r="J69" i="172"/>
  <c r="I69" i="172"/>
  <c r="H69" i="172"/>
  <c r="L68" i="172"/>
  <c r="K68" i="172"/>
  <c r="J68" i="172"/>
  <c r="I68" i="172"/>
  <c r="H68" i="172"/>
  <c r="L67" i="172"/>
  <c r="K67" i="172"/>
  <c r="J67" i="172"/>
  <c r="I67" i="172"/>
  <c r="H67" i="172"/>
  <c r="L66" i="172"/>
  <c r="K66" i="172"/>
  <c r="J66" i="172"/>
  <c r="I66" i="172"/>
  <c r="H66" i="172"/>
  <c r="L65" i="172"/>
  <c r="K65" i="172"/>
  <c r="J65" i="172"/>
  <c r="I65" i="172"/>
  <c r="H65" i="172"/>
  <c r="L64" i="172"/>
  <c r="K64" i="172"/>
  <c r="J64" i="172"/>
  <c r="I64" i="172"/>
  <c r="H64" i="172"/>
  <c r="L63" i="172"/>
  <c r="K63" i="172"/>
  <c r="J63" i="172"/>
  <c r="I63" i="172"/>
  <c r="H63" i="172"/>
  <c r="L62" i="172"/>
  <c r="K62" i="172"/>
  <c r="J62" i="172"/>
  <c r="I62" i="172"/>
  <c r="H62" i="172"/>
  <c r="L61" i="172"/>
  <c r="K61" i="172"/>
  <c r="J61" i="172"/>
  <c r="I61" i="172"/>
  <c r="H61" i="172"/>
  <c r="L60" i="172"/>
  <c r="K60" i="172"/>
  <c r="J60" i="172"/>
  <c r="I60" i="172"/>
  <c r="H60" i="172"/>
  <c r="L59" i="172"/>
  <c r="K59" i="172"/>
  <c r="J59" i="172"/>
  <c r="I59" i="172"/>
  <c r="H59" i="172"/>
  <c r="L58" i="172"/>
  <c r="K58" i="172"/>
  <c r="J58" i="172"/>
  <c r="I58" i="172"/>
  <c r="H58" i="172"/>
  <c r="L57" i="172"/>
  <c r="K57" i="172"/>
  <c r="J57" i="172"/>
  <c r="I57" i="172"/>
  <c r="H57" i="172"/>
  <c r="L56" i="172"/>
  <c r="K56" i="172"/>
  <c r="J56" i="172"/>
  <c r="I56" i="172"/>
  <c r="H56" i="172"/>
  <c r="L55" i="172"/>
  <c r="K55" i="172"/>
  <c r="J55" i="172"/>
  <c r="I55" i="172"/>
  <c r="H55" i="172"/>
  <c r="L54" i="172"/>
  <c r="K54" i="172"/>
  <c r="J54" i="172"/>
  <c r="I54" i="172"/>
  <c r="H54" i="172"/>
  <c r="L53" i="172"/>
  <c r="K53" i="172"/>
  <c r="J53" i="172"/>
  <c r="I53" i="172"/>
  <c r="H53" i="172"/>
  <c r="L52" i="172"/>
  <c r="K52" i="172"/>
  <c r="J52" i="172"/>
  <c r="I52" i="172"/>
  <c r="H52" i="172"/>
  <c r="L51" i="172"/>
  <c r="K51" i="172"/>
  <c r="J51" i="172"/>
  <c r="I51" i="172"/>
  <c r="H51" i="172"/>
  <c r="L50" i="172"/>
  <c r="K50" i="172"/>
  <c r="J50" i="172"/>
  <c r="I50" i="172"/>
  <c r="H50" i="172"/>
  <c r="L49" i="172"/>
  <c r="K49" i="172"/>
  <c r="J49" i="172"/>
  <c r="I49" i="172"/>
  <c r="H49" i="172"/>
  <c r="L48" i="172"/>
  <c r="K48" i="172"/>
  <c r="J48" i="172"/>
  <c r="J78" i="172" s="1"/>
  <c r="I48" i="172"/>
  <c r="H48" i="172"/>
  <c r="L47" i="172"/>
  <c r="K47" i="172"/>
  <c r="J47" i="172"/>
  <c r="I47" i="172"/>
  <c r="H47" i="172"/>
  <c r="G42" i="172"/>
  <c r="F42" i="172"/>
  <c r="L41" i="172"/>
  <c r="K41" i="172"/>
  <c r="J41" i="172"/>
  <c r="I41" i="172"/>
  <c r="H41" i="172"/>
  <c r="L40" i="172"/>
  <c r="K40" i="172"/>
  <c r="J40" i="172"/>
  <c r="I40" i="172"/>
  <c r="H40" i="172"/>
  <c r="L39" i="172"/>
  <c r="K39" i="172"/>
  <c r="J39" i="172"/>
  <c r="I39" i="172"/>
  <c r="H39" i="172"/>
  <c r="L38" i="172"/>
  <c r="K38" i="172"/>
  <c r="J38" i="172"/>
  <c r="I38" i="172"/>
  <c r="H38" i="172"/>
  <c r="L37" i="172"/>
  <c r="K37" i="172"/>
  <c r="J37" i="172"/>
  <c r="I37" i="172"/>
  <c r="H37" i="172"/>
  <c r="L36" i="172"/>
  <c r="K36" i="172"/>
  <c r="J36" i="172"/>
  <c r="I36" i="172"/>
  <c r="H36" i="172"/>
  <c r="L35" i="172"/>
  <c r="K35" i="172"/>
  <c r="J35" i="172"/>
  <c r="I35" i="172"/>
  <c r="H35" i="172"/>
  <c r="L34" i="172"/>
  <c r="K34" i="172"/>
  <c r="J34" i="172"/>
  <c r="I34" i="172"/>
  <c r="H34" i="172"/>
  <c r="L33" i="172"/>
  <c r="K33" i="172"/>
  <c r="J33" i="172"/>
  <c r="I33" i="172"/>
  <c r="H33" i="172"/>
  <c r="L32" i="172"/>
  <c r="K32" i="172"/>
  <c r="J32" i="172"/>
  <c r="I32" i="172"/>
  <c r="H32" i="172"/>
  <c r="L31" i="172"/>
  <c r="K31" i="172"/>
  <c r="J31" i="172"/>
  <c r="I31" i="172"/>
  <c r="H31" i="172"/>
  <c r="L30" i="172"/>
  <c r="K30" i="172"/>
  <c r="J30" i="172"/>
  <c r="I30" i="172"/>
  <c r="H30" i="172"/>
  <c r="L29" i="172"/>
  <c r="K29" i="172"/>
  <c r="J29" i="172"/>
  <c r="I29" i="172"/>
  <c r="H29" i="172"/>
  <c r="L28" i="172"/>
  <c r="K28" i="172"/>
  <c r="J28" i="172"/>
  <c r="I28" i="172"/>
  <c r="H28" i="172"/>
  <c r="L27" i="172"/>
  <c r="K27" i="172"/>
  <c r="J27" i="172"/>
  <c r="I27" i="172"/>
  <c r="H27" i="172"/>
  <c r="L26" i="172"/>
  <c r="K26" i="172"/>
  <c r="J26" i="172"/>
  <c r="I26" i="172"/>
  <c r="H26" i="172"/>
  <c r="L25" i="172"/>
  <c r="K25" i="172"/>
  <c r="J25" i="172"/>
  <c r="I25" i="172"/>
  <c r="H25" i="172"/>
  <c r="L24" i="172"/>
  <c r="K24" i="172"/>
  <c r="J24" i="172"/>
  <c r="I24" i="172"/>
  <c r="H24" i="172"/>
  <c r="L23" i="172"/>
  <c r="K23" i="172"/>
  <c r="J23" i="172"/>
  <c r="I23" i="172"/>
  <c r="H23" i="172"/>
  <c r="L22" i="172"/>
  <c r="K22" i="172"/>
  <c r="J22" i="172"/>
  <c r="I22" i="172"/>
  <c r="H22" i="172"/>
  <c r="L21" i="172"/>
  <c r="K21" i="172"/>
  <c r="J21" i="172"/>
  <c r="I21" i="172"/>
  <c r="H21" i="172"/>
  <c r="L20" i="172"/>
  <c r="K20" i="172"/>
  <c r="J20" i="172"/>
  <c r="I20" i="172"/>
  <c r="H20" i="172"/>
  <c r="L19" i="172"/>
  <c r="K19" i="172"/>
  <c r="J19" i="172"/>
  <c r="I19" i="172"/>
  <c r="H19" i="172"/>
  <c r="L18" i="172"/>
  <c r="K18" i="172"/>
  <c r="J18" i="172"/>
  <c r="I18" i="172"/>
  <c r="H18" i="172"/>
  <c r="L17" i="172"/>
  <c r="K17" i="172"/>
  <c r="J17" i="172"/>
  <c r="I17" i="172"/>
  <c r="H17" i="172"/>
  <c r="L16" i="172"/>
  <c r="K16" i="172"/>
  <c r="J16" i="172"/>
  <c r="J42" i="172" s="1"/>
  <c r="I16" i="172"/>
  <c r="H16" i="172"/>
  <c r="L15" i="172"/>
  <c r="K15" i="172"/>
  <c r="J15" i="172"/>
  <c r="I15" i="172"/>
  <c r="H15" i="172"/>
  <c r="L14" i="172"/>
  <c r="K14" i="172"/>
  <c r="J14" i="172"/>
  <c r="I14" i="172"/>
  <c r="H14" i="172"/>
  <c r="L13" i="172"/>
  <c r="K13" i="172"/>
  <c r="J13" i="172"/>
  <c r="I13" i="172"/>
  <c r="H13" i="172"/>
  <c r="L12" i="172"/>
  <c r="K12" i="172"/>
  <c r="J12" i="172"/>
  <c r="I12" i="172"/>
  <c r="H12" i="172"/>
  <c r="L11" i="172"/>
  <c r="K11" i="172"/>
  <c r="J11" i="172"/>
  <c r="I11" i="172"/>
  <c r="H11" i="172"/>
  <c r="B4" i="172"/>
  <c r="U2" i="172" a="1"/>
  <c r="U2" i="172" s="1"/>
  <c r="R2" i="172"/>
  <c r="U1" i="172" a="1"/>
  <c r="U1" i="172" s="1"/>
  <c r="A1" i="172" s="1" a="1"/>
  <c r="A1" i="172" s="1"/>
  <c r="G294" i="171"/>
  <c r="F294" i="171"/>
  <c r="L293" i="171"/>
  <c r="K293" i="171"/>
  <c r="J293" i="171"/>
  <c r="I293" i="171"/>
  <c r="H293" i="171"/>
  <c r="L292" i="171"/>
  <c r="K292" i="171"/>
  <c r="J292" i="171"/>
  <c r="I292" i="171"/>
  <c r="H292" i="171"/>
  <c r="L291" i="171"/>
  <c r="K291" i="171"/>
  <c r="J291" i="171"/>
  <c r="I291" i="171"/>
  <c r="H291" i="171"/>
  <c r="L290" i="171"/>
  <c r="K290" i="171"/>
  <c r="J290" i="171"/>
  <c r="I290" i="171"/>
  <c r="H290" i="171"/>
  <c r="L289" i="171"/>
  <c r="K289" i="171"/>
  <c r="J289" i="171"/>
  <c r="I289" i="171"/>
  <c r="H289" i="171"/>
  <c r="L288" i="171"/>
  <c r="K288" i="171"/>
  <c r="J288" i="171"/>
  <c r="I288" i="171"/>
  <c r="H288" i="171"/>
  <c r="L287" i="171"/>
  <c r="K287" i="171"/>
  <c r="J287" i="171"/>
  <c r="I287" i="171"/>
  <c r="H287" i="171"/>
  <c r="L286" i="171"/>
  <c r="K286" i="171"/>
  <c r="J286" i="171"/>
  <c r="I286" i="171"/>
  <c r="H286" i="171"/>
  <c r="L285" i="171"/>
  <c r="K285" i="171"/>
  <c r="J285" i="171"/>
  <c r="I285" i="171"/>
  <c r="H285" i="171"/>
  <c r="L284" i="171"/>
  <c r="K284" i="171"/>
  <c r="J284" i="171"/>
  <c r="I284" i="171"/>
  <c r="H284" i="171"/>
  <c r="L283" i="171"/>
  <c r="K283" i="171"/>
  <c r="J283" i="171"/>
  <c r="I283" i="171"/>
  <c r="H283" i="171"/>
  <c r="L282" i="171"/>
  <c r="K282" i="171"/>
  <c r="J282" i="171"/>
  <c r="I282" i="171"/>
  <c r="H282" i="171"/>
  <c r="L281" i="171"/>
  <c r="K281" i="171"/>
  <c r="J281" i="171"/>
  <c r="I281" i="171"/>
  <c r="H281" i="171"/>
  <c r="L280" i="171"/>
  <c r="K280" i="171"/>
  <c r="J280" i="171"/>
  <c r="I280" i="171"/>
  <c r="H280" i="171"/>
  <c r="L279" i="171"/>
  <c r="K279" i="171"/>
  <c r="J279" i="171"/>
  <c r="I279" i="171"/>
  <c r="H279" i="171"/>
  <c r="L278" i="171"/>
  <c r="K278" i="171"/>
  <c r="J278" i="171"/>
  <c r="I278" i="171"/>
  <c r="H278" i="171"/>
  <c r="L277" i="171"/>
  <c r="K277" i="171"/>
  <c r="J277" i="171"/>
  <c r="I277" i="171"/>
  <c r="H277" i="171"/>
  <c r="L276" i="171"/>
  <c r="K276" i="171"/>
  <c r="J276" i="171"/>
  <c r="I276" i="171"/>
  <c r="H276" i="171"/>
  <c r="L275" i="171"/>
  <c r="K275" i="171"/>
  <c r="J275" i="171"/>
  <c r="I275" i="171"/>
  <c r="H275" i="171"/>
  <c r="L274" i="171"/>
  <c r="K274" i="171"/>
  <c r="J274" i="171"/>
  <c r="I274" i="171"/>
  <c r="H274" i="171"/>
  <c r="L273" i="171"/>
  <c r="K273" i="171"/>
  <c r="J273" i="171"/>
  <c r="I273" i="171"/>
  <c r="H273" i="171"/>
  <c r="L272" i="171"/>
  <c r="K272" i="171"/>
  <c r="J272" i="171"/>
  <c r="I272" i="171"/>
  <c r="H272" i="171"/>
  <c r="L271" i="171"/>
  <c r="K271" i="171"/>
  <c r="J271" i="171"/>
  <c r="I271" i="171"/>
  <c r="H271" i="171"/>
  <c r="L270" i="171"/>
  <c r="K270" i="171"/>
  <c r="J270" i="171"/>
  <c r="I270" i="171"/>
  <c r="H270" i="171"/>
  <c r="L269" i="171"/>
  <c r="K269" i="171"/>
  <c r="J269" i="171"/>
  <c r="I269" i="171"/>
  <c r="H269" i="171"/>
  <c r="L268" i="171"/>
  <c r="K268" i="171"/>
  <c r="J268" i="171"/>
  <c r="I268" i="171"/>
  <c r="H268" i="171"/>
  <c r="L267" i="171"/>
  <c r="K267" i="171"/>
  <c r="J267" i="171"/>
  <c r="I267" i="171"/>
  <c r="H267" i="171"/>
  <c r="L266" i="171"/>
  <c r="K266" i="171"/>
  <c r="J266" i="171"/>
  <c r="I266" i="171"/>
  <c r="H266" i="171"/>
  <c r="L265" i="171"/>
  <c r="K265" i="171"/>
  <c r="J265" i="171"/>
  <c r="I265" i="171"/>
  <c r="H265" i="171"/>
  <c r="L264" i="171"/>
  <c r="K264" i="171"/>
  <c r="K294" i="171" s="1"/>
  <c r="J264" i="171"/>
  <c r="I264" i="171"/>
  <c r="H264" i="171"/>
  <c r="L263" i="171"/>
  <c r="K263" i="171"/>
  <c r="J263" i="171"/>
  <c r="I263" i="171"/>
  <c r="H263" i="171"/>
  <c r="I258" i="171"/>
  <c r="G258" i="171"/>
  <c r="F258" i="171"/>
  <c r="L257" i="171"/>
  <c r="K257" i="171"/>
  <c r="J257" i="171"/>
  <c r="I257" i="171"/>
  <c r="H257" i="171"/>
  <c r="L256" i="171"/>
  <c r="K256" i="171"/>
  <c r="J256" i="171"/>
  <c r="I256" i="171"/>
  <c r="H256" i="171"/>
  <c r="L255" i="171"/>
  <c r="K255" i="171"/>
  <c r="J255" i="171"/>
  <c r="I255" i="171"/>
  <c r="H255" i="171"/>
  <c r="L254" i="171"/>
  <c r="K254" i="171"/>
  <c r="J254" i="171"/>
  <c r="I254" i="171"/>
  <c r="H254" i="171"/>
  <c r="L253" i="171"/>
  <c r="K253" i="171"/>
  <c r="J253" i="171"/>
  <c r="I253" i="171"/>
  <c r="H253" i="171"/>
  <c r="L252" i="171"/>
  <c r="K252" i="171"/>
  <c r="J252" i="171"/>
  <c r="I252" i="171"/>
  <c r="H252" i="171"/>
  <c r="L251" i="171"/>
  <c r="K251" i="171"/>
  <c r="J251" i="171"/>
  <c r="I251" i="171"/>
  <c r="H251" i="171"/>
  <c r="L250" i="171"/>
  <c r="K250" i="171"/>
  <c r="J250" i="171"/>
  <c r="I250" i="171"/>
  <c r="H250" i="171"/>
  <c r="L249" i="171"/>
  <c r="K249" i="171"/>
  <c r="J249" i="171"/>
  <c r="I249" i="171"/>
  <c r="H249" i="171"/>
  <c r="L248" i="171"/>
  <c r="K248" i="171"/>
  <c r="J248" i="171"/>
  <c r="I248" i="171"/>
  <c r="H248" i="171"/>
  <c r="L247" i="171"/>
  <c r="K247" i="171"/>
  <c r="J247" i="171"/>
  <c r="I247" i="171"/>
  <c r="H247" i="171"/>
  <c r="L246" i="171"/>
  <c r="K246" i="171"/>
  <c r="J246" i="171"/>
  <c r="I246" i="171"/>
  <c r="H246" i="171"/>
  <c r="L245" i="171"/>
  <c r="K245" i="171"/>
  <c r="J245" i="171"/>
  <c r="I245" i="171"/>
  <c r="H245" i="171"/>
  <c r="L244" i="171"/>
  <c r="K244" i="171"/>
  <c r="J244" i="171"/>
  <c r="I244" i="171"/>
  <c r="H244" i="171"/>
  <c r="L243" i="171"/>
  <c r="K243" i="171"/>
  <c r="J243" i="171"/>
  <c r="I243" i="171"/>
  <c r="H243" i="171"/>
  <c r="L242" i="171"/>
  <c r="K242" i="171"/>
  <c r="J242" i="171"/>
  <c r="I242" i="171"/>
  <c r="H242" i="171"/>
  <c r="L241" i="171"/>
  <c r="K241" i="171"/>
  <c r="J241" i="171"/>
  <c r="I241" i="171"/>
  <c r="H241" i="171"/>
  <c r="L240" i="171"/>
  <c r="K240" i="171"/>
  <c r="J240" i="171"/>
  <c r="I240" i="171"/>
  <c r="H240" i="171"/>
  <c r="L239" i="171"/>
  <c r="K239" i="171"/>
  <c r="J239" i="171"/>
  <c r="I239" i="171"/>
  <c r="H239" i="171"/>
  <c r="L238" i="171"/>
  <c r="K238" i="171"/>
  <c r="J238" i="171"/>
  <c r="I238" i="171"/>
  <c r="H238" i="171"/>
  <c r="L237" i="171"/>
  <c r="K237" i="171"/>
  <c r="J237" i="171"/>
  <c r="I237" i="171"/>
  <c r="H237" i="171"/>
  <c r="L236" i="171"/>
  <c r="K236" i="171"/>
  <c r="J236" i="171"/>
  <c r="I236" i="171"/>
  <c r="H236" i="171"/>
  <c r="L235" i="171"/>
  <c r="K235" i="171"/>
  <c r="J235" i="171"/>
  <c r="I235" i="171"/>
  <c r="H235" i="171"/>
  <c r="L234" i="171"/>
  <c r="K234" i="171"/>
  <c r="J234" i="171"/>
  <c r="I234" i="171"/>
  <c r="H234" i="171"/>
  <c r="L233" i="171"/>
  <c r="K233" i="171"/>
  <c r="J233" i="171"/>
  <c r="I233" i="171"/>
  <c r="H233" i="171"/>
  <c r="L232" i="171"/>
  <c r="K232" i="171"/>
  <c r="J232" i="171"/>
  <c r="I232" i="171"/>
  <c r="H232" i="171"/>
  <c r="L231" i="171"/>
  <c r="K231" i="171"/>
  <c r="J231" i="171"/>
  <c r="I231" i="171"/>
  <c r="H231" i="171"/>
  <c r="L230" i="171"/>
  <c r="K230" i="171"/>
  <c r="J230" i="171"/>
  <c r="I230" i="171"/>
  <c r="H230" i="171"/>
  <c r="L229" i="171"/>
  <c r="K229" i="171"/>
  <c r="J229" i="171"/>
  <c r="I229" i="171"/>
  <c r="H229" i="171"/>
  <c r="L228" i="171"/>
  <c r="K228" i="171"/>
  <c r="J228" i="171"/>
  <c r="I228" i="171"/>
  <c r="H228" i="171"/>
  <c r="L227" i="171"/>
  <c r="K227" i="171"/>
  <c r="J227" i="171"/>
  <c r="I227" i="171"/>
  <c r="H227" i="171"/>
  <c r="G222" i="171"/>
  <c r="F222" i="171"/>
  <c r="L221" i="171"/>
  <c r="K221" i="171"/>
  <c r="J221" i="171"/>
  <c r="I221" i="171"/>
  <c r="H221" i="171"/>
  <c r="L220" i="171"/>
  <c r="K220" i="171"/>
  <c r="J220" i="171"/>
  <c r="I220" i="171"/>
  <c r="H220" i="171"/>
  <c r="L219" i="171"/>
  <c r="K219" i="171"/>
  <c r="J219" i="171"/>
  <c r="I219" i="171"/>
  <c r="H219" i="171"/>
  <c r="L218" i="171"/>
  <c r="K218" i="171"/>
  <c r="J218" i="171"/>
  <c r="I218" i="171"/>
  <c r="H218" i="171"/>
  <c r="L217" i="171"/>
  <c r="K217" i="171"/>
  <c r="J217" i="171"/>
  <c r="I217" i="171"/>
  <c r="H217" i="171"/>
  <c r="L216" i="171"/>
  <c r="K216" i="171"/>
  <c r="J216" i="171"/>
  <c r="I216" i="171"/>
  <c r="H216" i="171"/>
  <c r="L215" i="171"/>
  <c r="K215" i="171"/>
  <c r="J215" i="171"/>
  <c r="I215" i="171"/>
  <c r="H215" i="171"/>
  <c r="L214" i="171"/>
  <c r="K214" i="171"/>
  <c r="J214" i="171"/>
  <c r="I214" i="171"/>
  <c r="H214" i="171"/>
  <c r="L213" i="171"/>
  <c r="K213" i="171"/>
  <c r="J213" i="171"/>
  <c r="I213" i="171"/>
  <c r="H213" i="171"/>
  <c r="L212" i="171"/>
  <c r="K212" i="171"/>
  <c r="J212" i="171"/>
  <c r="I212" i="171"/>
  <c r="H212" i="171"/>
  <c r="L211" i="171"/>
  <c r="K211" i="171"/>
  <c r="J211" i="171"/>
  <c r="I211" i="171"/>
  <c r="H211" i="171"/>
  <c r="L210" i="171"/>
  <c r="K210" i="171"/>
  <c r="J210" i="171"/>
  <c r="I210" i="171"/>
  <c r="H210" i="171"/>
  <c r="L209" i="171"/>
  <c r="K209" i="171"/>
  <c r="J209" i="171"/>
  <c r="I209" i="171"/>
  <c r="H209" i="171"/>
  <c r="L208" i="171"/>
  <c r="K208" i="171"/>
  <c r="J208" i="171"/>
  <c r="I208" i="171"/>
  <c r="H208" i="171"/>
  <c r="L207" i="171"/>
  <c r="K207" i="171"/>
  <c r="J207" i="171"/>
  <c r="I207" i="171"/>
  <c r="H207" i="171"/>
  <c r="L206" i="171"/>
  <c r="K206" i="171"/>
  <c r="J206" i="171"/>
  <c r="I206" i="171"/>
  <c r="H206" i="171"/>
  <c r="L205" i="171"/>
  <c r="K205" i="171"/>
  <c r="J205" i="171"/>
  <c r="I205" i="171"/>
  <c r="H205" i="171"/>
  <c r="L204" i="171"/>
  <c r="K204" i="171"/>
  <c r="J204" i="171"/>
  <c r="I204" i="171"/>
  <c r="H204" i="171"/>
  <c r="L203" i="171"/>
  <c r="K203" i="171"/>
  <c r="J203" i="171"/>
  <c r="I203" i="171"/>
  <c r="H203" i="171"/>
  <c r="L202" i="171"/>
  <c r="K202" i="171"/>
  <c r="J202" i="171"/>
  <c r="I202" i="171"/>
  <c r="H202" i="171"/>
  <c r="L201" i="171"/>
  <c r="K201" i="171"/>
  <c r="J201" i="171"/>
  <c r="I201" i="171"/>
  <c r="H201" i="171"/>
  <c r="L200" i="171"/>
  <c r="K200" i="171"/>
  <c r="J200" i="171"/>
  <c r="I200" i="171"/>
  <c r="H200" i="171"/>
  <c r="L199" i="171"/>
  <c r="K199" i="171"/>
  <c r="J199" i="171"/>
  <c r="I199" i="171"/>
  <c r="H199" i="171"/>
  <c r="L198" i="171"/>
  <c r="K198" i="171"/>
  <c r="J198" i="171"/>
  <c r="I198" i="171"/>
  <c r="H198" i="171"/>
  <c r="L197" i="171"/>
  <c r="K197" i="171"/>
  <c r="J197" i="171"/>
  <c r="I197" i="171"/>
  <c r="H197" i="171"/>
  <c r="L196" i="171"/>
  <c r="K196" i="171"/>
  <c r="K222" i="171" s="1"/>
  <c r="J196" i="171"/>
  <c r="I196" i="171"/>
  <c r="H196" i="171"/>
  <c r="L195" i="171"/>
  <c r="K195" i="171"/>
  <c r="J195" i="171"/>
  <c r="I195" i="171"/>
  <c r="H195" i="171"/>
  <c r="L194" i="171"/>
  <c r="K194" i="171"/>
  <c r="J194" i="171"/>
  <c r="I194" i="171"/>
  <c r="H194" i="171"/>
  <c r="L193" i="171"/>
  <c r="K193" i="171"/>
  <c r="J193" i="171"/>
  <c r="I193" i="171"/>
  <c r="H193" i="171"/>
  <c r="L192" i="171"/>
  <c r="K192" i="171"/>
  <c r="J192" i="171"/>
  <c r="I192" i="171"/>
  <c r="H192" i="171"/>
  <c r="L191" i="171"/>
  <c r="K191" i="171"/>
  <c r="J191" i="171"/>
  <c r="I191" i="171"/>
  <c r="H191" i="171"/>
  <c r="G186" i="171"/>
  <c r="F186" i="171"/>
  <c r="L185" i="171"/>
  <c r="K185" i="171"/>
  <c r="J185" i="171"/>
  <c r="I185" i="171"/>
  <c r="H185" i="171"/>
  <c r="L184" i="171"/>
  <c r="K184" i="171"/>
  <c r="J184" i="171"/>
  <c r="I184" i="171"/>
  <c r="H184" i="171"/>
  <c r="L183" i="171"/>
  <c r="K183" i="171"/>
  <c r="J183" i="171"/>
  <c r="I183" i="171"/>
  <c r="H183" i="171"/>
  <c r="L182" i="171"/>
  <c r="K182" i="171"/>
  <c r="J182" i="171"/>
  <c r="I182" i="171"/>
  <c r="H182" i="171"/>
  <c r="L181" i="171"/>
  <c r="K181" i="171"/>
  <c r="J181" i="171"/>
  <c r="I181" i="171"/>
  <c r="H181" i="171"/>
  <c r="L180" i="171"/>
  <c r="K180" i="171"/>
  <c r="J180" i="171"/>
  <c r="I180" i="171"/>
  <c r="H180" i="171"/>
  <c r="L179" i="171"/>
  <c r="K179" i="171"/>
  <c r="J179" i="171"/>
  <c r="I179" i="171"/>
  <c r="H179" i="171"/>
  <c r="L178" i="171"/>
  <c r="K178" i="171"/>
  <c r="J178" i="171"/>
  <c r="I178" i="171"/>
  <c r="H178" i="171"/>
  <c r="L177" i="171"/>
  <c r="K177" i="171"/>
  <c r="J177" i="171"/>
  <c r="I177" i="171"/>
  <c r="H177" i="171"/>
  <c r="L176" i="171"/>
  <c r="K176" i="171"/>
  <c r="J176" i="171"/>
  <c r="I176" i="171"/>
  <c r="H176" i="171"/>
  <c r="L175" i="171"/>
  <c r="K175" i="171"/>
  <c r="J175" i="171"/>
  <c r="I175" i="171"/>
  <c r="H175" i="171"/>
  <c r="L174" i="171"/>
  <c r="K174" i="171"/>
  <c r="J174" i="171"/>
  <c r="I174" i="171"/>
  <c r="H174" i="171"/>
  <c r="L173" i="171"/>
  <c r="K173" i="171"/>
  <c r="J173" i="171"/>
  <c r="I173" i="171"/>
  <c r="H173" i="171"/>
  <c r="L172" i="171"/>
  <c r="K172" i="171"/>
  <c r="J172" i="171"/>
  <c r="I172" i="171"/>
  <c r="H172" i="171"/>
  <c r="L171" i="171"/>
  <c r="K171" i="171"/>
  <c r="J171" i="171"/>
  <c r="I171" i="171"/>
  <c r="H171" i="171"/>
  <c r="L170" i="171"/>
  <c r="K170" i="171"/>
  <c r="J170" i="171"/>
  <c r="I170" i="171"/>
  <c r="H170" i="171"/>
  <c r="L169" i="171"/>
  <c r="K169" i="171"/>
  <c r="J169" i="171"/>
  <c r="I169" i="171"/>
  <c r="H169" i="171"/>
  <c r="L168" i="171"/>
  <c r="K168" i="171"/>
  <c r="J168" i="171"/>
  <c r="I168" i="171"/>
  <c r="H168" i="171"/>
  <c r="L167" i="171"/>
  <c r="K167" i="171"/>
  <c r="J167" i="171"/>
  <c r="I167" i="171"/>
  <c r="H167" i="171"/>
  <c r="L166" i="171"/>
  <c r="K166" i="171"/>
  <c r="J166" i="171"/>
  <c r="I166" i="171"/>
  <c r="H166" i="171"/>
  <c r="L165" i="171"/>
  <c r="K165" i="171"/>
  <c r="J165" i="171"/>
  <c r="I165" i="171"/>
  <c r="H165" i="171"/>
  <c r="L164" i="171"/>
  <c r="K164" i="171"/>
  <c r="J164" i="171"/>
  <c r="I164" i="171"/>
  <c r="H164" i="171"/>
  <c r="L163" i="171"/>
  <c r="K163" i="171"/>
  <c r="J163" i="171"/>
  <c r="I163" i="171"/>
  <c r="H163" i="171"/>
  <c r="L162" i="171"/>
  <c r="K162" i="171"/>
  <c r="J162" i="171"/>
  <c r="I162" i="171"/>
  <c r="H162" i="171"/>
  <c r="L161" i="171"/>
  <c r="K161" i="171"/>
  <c r="J161" i="171"/>
  <c r="I161" i="171"/>
  <c r="H161" i="171"/>
  <c r="L160" i="171"/>
  <c r="K160" i="171"/>
  <c r="J160" i="171"/>
  <c r="I160" i="171"/>
  <c r="H160" i="171"/>
  <c r="L159" i="171"/>
  <c r="K159" i="171"/>
  <c r="J159" i="171"/>
  <c r="I159" i="171"/>
  <c r="H159" i="171"/>
  <c r="L158" i="171"/>
  <c r="K158" i="171"/>
  <c r="J158" i="171"/>
  <c r="I158" i="171"/>
  <c r="H158" i="171"/>
  <c r="L157" i="171"/>
  <c r="K157" i="171"/>
  <c r="J157" i="171"/>
  <c r="I157" i="171"/>
  <c r="H157" i="171"/>
  <c r="L156" i="171"/>
  <c r="K156" i="171"/>
  <c r="J156" i="171"/>
  <c r="I156" i="171"/>
  <c r="H156" i="171"/>
  <c r="L155" i="171"/>
  <c r="K155" i="171"/>
  <c r="J155" i="171"/>
  <c r="I155" i="171"/>
  <c r="H155" i="171"/>
  <c r="I150" i="171"/>
  <c r="G150" i="171"/>
  <c r="F150" i="171"/>
  <c r="L149" i="171"/>
  <c r="K149" i="171"/>
  <c r="J149" i="171"/>
  <c r="I149" i="171"/>
  <c r="H149" i="171"/>
  <c r="L148" i="171"/>
  <c r="K148" i="171"/>
  <c r="J148" i="171"/>
  <c r="I148" i="171"/>
  <c r="H148" i="171"/>
  <c r="L147" i="171"/>
  <c r="K147" i="171"/>
  <c r="J147" i="171"/>
  <c r="I147" i="171"/>
  <c r="H147" i="171"/>
  <c r="L146" i="171"/>
  <c r="K146" i="171"/>
  <c r="J146" i="171"/>
  <c r="I146" i="171"/>
  <c r="H146" i="171"/>
  <c r="L145" i="171"/>
  <c r="K145" i="171"/>
  <c r="J145" i="171"/>
  <c r="I145" i="171"/>
  <c r="H145" i="171"/>
  <c r="L144" i="171"/>
  <c r="K144" i="171"/>
  <c r="J144" i="171"/>
  <c r="I144" i="171"/>
  <c r="H144" i="171"/>
  <c r="L143" i="171"/>
  <c r="K143" i="171"/>
  <c r="J143" i="171"/>
  <c r="I143" i="171"/>
  <c r="H143" i="171"/>
  <c r="L142" i="171"/>
  <c r="K142" i="171"/>
  <c r="J142" i="171"/>
  <c r="I142" i="171"/>
  <c r="H142" i="171"/>
  <c r="L141" i="171"/>
  <c r="K141" i="171"/>
  <c r="J141" i="171"/>
  <c r="I141" i="171"/>
  <c r="H141" i="171"/>
  <c r="L140" i="171"/>
  <c r="K140" i="171"/>
  <c r="J140" i="171"/>
  <c r="I140" i="171"/>
  <c r="H140" i="171"/>
  <c r="L139" i="171"/>
  <c r="K139" i="171"/>
  <c r="J139" i="171"/>
  <c r="I139" i="171"/>
  <c r="H139" i="171"/>
  <c r="L138" i="171"/>
  <c r="K138" i="171"/>
  <c r="J138" i="171"/>
  <c r="I138" i="171"/>
  <c r="H138" i="171"/>
  <c r="L137" i="171"/>
  <c r="K137" i="171"/>
  <c r="J137" i="171"/>
  <c r="I137" i="171"/>
  <c r="H137" i="171"/>
  <c r="L136" i="171"/>
  <c r="K136" i="171"/>
  <c r="J136" i="171"/>
  <c r="I136" i="171"/>
  <c r="H136" i="171"/>
  <c r="L135" i="171"/>
  <c r="K135" i="171"/>
  <c r="J135" i="171"/>
  <c r="I135" i="171"/>
  <c r="H135" i="171"/>
  <c r="L134" i="171"/>
  <c r="K134" i="171"/>
  <c r="J134" i="171"/>
  <c r="I134" i="171"/>
  <c r="H134" i="171"/>
  <c r="L133" i="171"/>
  <c r="K133" i="171"/>
  <c r="J133" i="171"/>
  <c r="I133" i="171"/>
  <c r="H133" i="171"/>
  <c r="L132" i="171"/>
  <c r="K132" i="171"/>
  <c r="J132" i="171"/>
  <c r="I132" i="171"/>
  <c r="H132" i="171"/>
  <c r="L131" i="171"/>
  <c r="K131" i="171"/>
  <c r="J131" i="171"/>
  <c r="I131" i="171"/>
  <c r="H131" i="171"/>
  <c r="L130" i="171"/>
  <c r="K130" i="171"/>
  <c r="J130" i="171"/>
  <c r="I130" i="171"/>
  <c r="H130" i="171"/>
  <c r="L129" i="171"/>
  <c r="K129" i="171"/>
  <c r="J129" i="171"/>
  <c r="I129" i="171"/>
  <c r="H129" i="171"/>
  <c r="L128" i="171"/>
  <c r="K128" i="171"/>
  <c r="J128" i="171"/>
  <c r="I128" i="171"/>
  <c r="H128" i="171"/>
  <c r="L127" i="171"/>
  <c r="K127" i="171"/>
  <c r="J127" i="171"/>
  <c r="I127" i="171"/>
  <c r="H127" i="171"/>
  <c r="L126" i="171"/>
  <c r="K126" i="171"/>
  <c r="J126" i="171"/>
  <c r="I126" i="171"/>
  <c r="H126" i="171"/>
  <c r="L125" i="171"/>
  <c r="K125" i="171"/>
  <c r="J125" i="171"/>
  <c r="I125" i="171"/>
  <c r="H125" i="171"/>
  <c r="L124" i="171"/>
  <c r="K124" i="171"/>
  <c r="J124" i="171"/>
  <c r="I124" i="171"/>
  <c r="H124" i="171"/>
  <c r="L123" i="171"/>
  <c r="K123" i="171"/>
  <c r="J123" i="171"/>
  <c r="I123" i="171"/>
  <c r="H123" i="171"/>
  <c r="L122" i="171"/>
  <c r="K122" i="171"/>
  <c r="J122" i="171"/>
  <c r="I122" i="171"/>
  <c r="H122" i="171"/>
  <c r="L121" i="171"/>
  <c r="K121" i="171"/>
  <c r="J121" i="171"/>
  <c r="I121" i="171"/>
  <c r="H121" i="171"/>
  <c r="L120" i="171"/>
  <c r="K120" i="171"/>
  <c r="J120" i="171"/>
  <c r="I120" i="171"/>
  <c r="H120" i="171"/>
  <c r="L119" i="171"/>
  <c r="K119" i="171"/>
  <c r="J119" i="171"/>
  <c r="I119" i="171"/>
  <c r="H119" i="171"/>
  <c r="L114" i="171"/>
  <c r="H114" i="171"/>
  <c r="G114" i="171"/>
  <c r="F114" i="171"/>
  <c r="L113" i="171"/>
  <c r="K113" i="171"/>
  <c r="J113" i="171"/>
  <c r="I113" i="171"/>
  <c r="H113" i="171"/>
  <c r="L112" i="171"/>
  <c r="K112" i="171"/>
  <c r="J112" i="171"/>
  <c r="I112" i="171"/>
  <c r="H112" i="171"/>
  <c r="L111" i="171"/>
  <c r="K111" i="171"/>
  <c r="J111" i="171"/>
  <c r="I111" i="171"/>
  <c r="H111" i="171"/>
  <c r="L110" i="171"/>
  <c r="K110" i="171"/>
  <c r="J110" i="171"/>
  <c r="I110" i="171"/>
  <c r="H110" i="171"/>
  <c r="L109" i="171"/>
  <c r="K109" i="171"/>
  <c r="J109" i="171"/>
  <c r="I109" i="171"/>
  <c r="H109" i="171"/>
  <c r="L108" i="171"/>
  <c r="K108" i="171"/>
  <c r="J108" i="171"/>
  <c r="I108" i="171"/>
  <c r="H108" i="171"/>
  <c r="L107" i="171"/>
  <c r="K107" i="171"/>
  <c r="J107" i="171"/>
  <c r="I107" i="171"/>
  <c r="H107" i="171"/>
  <c r="L106" i="171"/>
  <c r="K106" i="171"/>
  <c r="J106" i="171"/>
  <c r="I106" i="171"/>
  <c r="H106" i="171"/>
  <c r="L105" i="171"/>
  <c r="K105" i="171"/>
  <c r="J105" i="171"/>
  <c r="I105" i="171"/>
  <c r="H105" i="171"/>
  <c r="L104" i="171"/>
  <c r="K104" i="171"/>
  <c r="J104" i="171"/>
  <c r="I104" i="171"/>
  <c r="H104" i="171"/>
  <c r="L103" i="171"/>
  <c r="K103" i="171"/>
  <c r="J103" i="171"/>
  <c r="I103" i="171"/>
  <c r="H103" i="171"/>
  <c r="L102" i="171"/>
  <c r="K102" i="171"/>
  <c r="J102" i="171"/>
  <c r="I102" i="171"/>
  <c r="H102" i="171"/>
  <c r="L101" i="171"/>
  <c r="K101" i="171"/>
  <c r="J101" i="171"/>
  <c r="I101" i="171"/>
  <c r="H101" i="171"/>
  <c r="L100" i="171"/>
  <c r="K100" i="171"/>
  <c r="J100" i="171"/>
  <c r="I100" i="171"/>
  <c r="H100" i="171"/>
  <c r="L99" i="171"/>
  <c r="K99" i="171"/>
  <c r="J99" i="171"/>
  <c r="I99" i="171"/>
  <c r="H99" i="171"/>
  <c r="L98" i="171"/>
  <c r="K98" i="171"/>
  <c r="J98" i="171"/>
  <c r="I98" i="171"/>
  <c r="H98" i="171"/>
  <c r="L97" i="171"/>
  <c r="K97" i="171"/>
  <c r="J97" i="171"/>
  <c r="I97" i="171"/>
  <c r="H97" i="171"/>
  <c r="L96" i="171"/>
  <c r="K96" i="171"/>
  <c r="J96" i="171"/>
  <c r="I96" i="171"/>
  <c r="H96" i="171"/>
  <c r="L95" i="171"/>
  <c r="K95" i="171"/>
  <c r="J95" i="171"/>
  <c r="I95" i="171"/>
  <c r="H95" i="171"/>
  <c r="L94" i="171"/>
  <c r="K94" i="171"/>
  <c r="J94" i="171"/>
  <c r="I94" i="171"/>
  <c r="H94" i="171"/>
  <c r="L93" i="171"/>
  <c r="K93" i="171"/>
  <c r="J93" i="171"/>
  <c r="I93" i="171"/>
  <c r="H93" i="171"/>
  <c r="L92" i="171"/>
  <c r="K92" i="171"/>
  <c r="J92" i="171"/>
  <c r="I92" i="171"/>
  <c r="H92" i="171"/>
  <c r="L91" i="171"/>
  <c r="K91" i="171"/>
  <c r="J91" i="171"/>
  <c r="I91" i="171"/>
  <c r="H91" i="171"/>
  <c r="L90" i="171"/>
  <c r="K90" i="171"/>
  <c r="J90" i="171"/>
  <c r="I90" i="171"/>
  <c r="H90" i="171"/>
  <c r="L89" i="171"/>
  <c r="K89" i="171"/>
  <c r="J89" i="171"/>
  <c r="I89" i="171"/>
  <c r="H89" i="171"/>
  <c r="L88" i="171"/>
  <c r="K88" i="171"/>
  <c r="J88" i="171"/>
  <c r="I88" i="171"/>
  <c r="H88" i="171"/>
  <c r="L87" i="171"/>
  <c r="K87" i="171"/>
  <c r="J87" i="171"/>
  <c r="I87" i="171"/>
  <c r="H87" i="171"/>
  <c r="L86" i="171"/>
  <c r="K86" i="171"/>
  <c r="J86" i="171"/>
  <c r="I86" i="171"/>
  <c r="H86" i="171"/>
  <c r="L85" i="171"/>
  <c r="K85" i="171"/>
  <c r="J85" i="171"/>
  <c r="I85" i="171"/>
  <c r="H85" i="171"/>
  <c r="L84" i="171"/>
  <c r="K84" i="171"/>
  <c r="J84" i="171"/>
  <c r="I84" i="171"/>
  <c r="H84" i="171"/>
  <c r="L83" i="171"/>
  <c r="K83" i="171"/>
  <c r="K114" i="171" s="1"/>
  <c r="J83" i="171"/>
  <c r="I83" i="171"/>
  <c r="H83" i="171"/>
  <c r="G78" i="171"/>
  <c r="F78" i="171"/>
  <c r="L77" i="171"/>
  <c r="K77" i="171"/>
  <c r="J77" i="171"/>
  <c r="I77" i="171"/>
  <c r="H77" i="171"/>
  <c r="L76" i="171"/>
  <c r="K76" i="171"/>
  <c r="J76" i="171"/>
  <c r="I76" i="171"/>
  <c r="H76" i="171"/>
  <c r="L75" i="171"/>
  <c r="K75" i="171"/>
  <c r="J75" i="171"/>
  <c r="I75" i="171"/>
  <c r="H75" i="171"/>
  <c r="L74" i="171"/>
  <c r="K74" i="171"/>
  <c r="J74" i="171"/>
  <c r="I74" i="171"/>
  <c r="H74" i="171"/>
  <c r="L73" i="171"/>
  <c r="K73" i="171"/>
  <c r="J73" i="171"/>
  <c r="I73" i="171"/>
  <c r="H73" i="171"/>
  <c r="L72" i="171"/>
  <c r="K72" i="171"/>
  <c r="J72" i="171"/>
  <c r="I72" i="171"/>
  <c r="H72" i="171"/>
  <c r="L71" i="171"/>
  <c r="K71" i="171"/>
  <c r="J71" i="171"/>
  <c r="I71" i="171"/>
  <c r="H71" i="171"/>
  <c r="L70" i="171"/>
  <c r="K70" i="171"/>
  <c r="J70" i="171"/>
  <c r="I70" i="171"/>
  <c r="H70" i="171"/>
  <c r="L69" i="171"/>
  <c r="K69" i="171"/>
  <c r="J69" i="171"/>
  <c r="I69" i="171"/>
  <c r="H69" i="171"/>
  <c r="L68" i="171"/>
  <c r="K68" i="171"/>
  <c r="J68" i="171"/>
  <c r="I68" i="171"/>
  <c r="H68" i="171"/>
  <c r="L67" i="171"/>
  <c r="K67" i="171"/>
  <c r="J67" i="171"/>
  <c r="I67" i="171"/>
  <c r="H67" i="171"/>
  <c r="L66" i="171"/>
  <c r="K66" i="171"/>
  <c r="J66" i="171"/>
  <c r="I66" i="171"/>
  <c r="H66" i="171"/>
  <c r="L65" i="171"/>
  <c r="K65" i="171"/>
  <c r="J65" i="171"/>
  <c r="I65" i="171"/>
  <c r="H65" i="171"/>
  <c r="L64" i="171"/>
  <c r="K64" i="171"/>
  <c r="J64" i="171"/>
  <c r="J78" i="171" s="1"/>
  <c r="I64" i="171"/>
  <c r="H64" i="171"/>
  <c r="L63" i="171"/>
  <c r="K63" i="171"/>
  <c r="J63" i="171"/>
  <c r="I63" i="171"/>
  <c r="H63" i="171"/>
  <c r="L62" i="171"/>
  <c r="K62" i="171"/>
  <c r="J62" i="171"/>
  <c r="I62" i="171"/>
  <c r="H62" i="171"/>
  <c r="L61" i="171"/>
  <c r="K61" i="171"/>
  <c r="J61" i="171"/>
  <c r="I61" i="171"/>
  <c r="H61" i="171"/>
  <c r="L60" i="171"/>
  <c r="K60" i="171"/>
  <c r="J60" i="171"/>
  <c r="I60" i="171"/>
  <c r="H60" i="171"/>
  <c r="L59" i="171"/>
  <c r="K59" i="171"/>
  <c r="J59" i="171"/>
  <c r="I59" i="171"/>
  <c r="H59" i="171"/>
  <c r="L58" i="171"/>
  <c r="K58" i="171"/>
  <c r="J58" i="171"/>
  <c r="I58" i="171"/>
  <c r="H58" i="171"/>
  <c r="L57" i="171"/>
  <c r="K57" i="171"/>
  <c r="J57" i="171"/>
  <c r="I57" i="171"/>
  <c r="H57" i="171"/>
  <c r="L56" i="171"/>
  <c r="K56" i="171"/>
  <c r="J56" i="171"/>
  <c r="I56" i="171"/>
  <c r="H56" i="171"/>
  <c r="L55" i="171"/>
  <c r="K55" i="171"/>
  <c r="J55" i="171"/>
  <c r="I55" i="171"/>
  <c r="H55" i="171"/>
  <c r="L54" i="171"/>
  <c r="K54" i="171"/>
  <c r="J54" i="171"/>
  <c r="I54" i="171"/>
  <c r="H54" i="171"/>
  <c r="L53" i="171"/>
  <c r="K53" i="171"/>
  <c r="J53" i="171"/>
  <c r="I53" i="171"/>
  <c r="H53" i="171"/>
  <c r="L52" i="171"/>
  <c r="K52" i="171"/>
  <c r="J52" i="171"/>
  <c r="I52" i="171"/>
  <c r="H52" i="171"/>
  <c r="L51" i="171"/>
  <c r="K51" i="171"/>
  <c r="J51" i="171"/>
  <c r="I51" i="171"/>
  <c r="H51" i="171"/>
  <c r="L50" i="171"/>
  <c r="K50" i="171"/>
  <c r="J50" i="171"/>
  <c r="I50" i="171"/>
  <c r="H50" i="171"/>
  <c r="L49" i="171"/>
  <c r="K49" i="171"/>
  <c r="J49" i="171"/>
  <c r="I49" i="171"/>
  <c r="H49" i="171"/>
  <c r="L48" i="171"/>
  <c r="K48" i="171"/>
  <c r="J48" i="171"/>
  <c r="I48" i="171"/>
  <c r="H48" i="171"/>
  <c r="L47" i="171"/>
  <c r="K47" i="171"/>
  <c r="J47" i="171"/>
  <c r="I47" i="171"/>
  <c r="H47" i="171"/>
  <c r="G42" i="171"/>
  <c r="F42" i="171"/>
  <c r="L41" i="171"/>
  <c r="K41" i="171"/>
  <c r="J41" i="171"/>
  <c r="I41" i="171"/>
  <c r="H41" i="171"/>
  <c r="L40" i="171"/>
  <c r="K40" i="171"/>
  <c r="J40" i="171"/>
  <c r="I40" i="171"/>
  <c r="H40" i="171"/>
  <c r="L39" i="171"/>
  <c r="K39" i="171"/>
  <c r="J39" i="171"/>
  <c r="I39" i="171"/>
  <c r="H39" i="171"/>
  <c r="L38" i="171"/>
  <c r="K38" i="171"/>
  <c r="J38" i="171"/>
  <c r="I38" i="171"/>
  <c r="H38" i="171"/>
  <c r="L37" i="171"/>
  <c r="K37" i="171"/>
  <c r="J37" i="171"/>
  <c r="I37" i="171"/>
  <c r="H37" i="171"/>
  <c r="L36" i="171"/>
  <c r="K36" i="171"/>
  <c r="J36" i="171"/>
  <c r="I36" i="171"/>
  <c r="H36" i="171"/>
  <c r="L35" i="171"/>
  <c r="K35" i="171"/>
  <c r="J35" i="171"/>
  <c r="I35" i="171"/>
  <c r="H35" i="171"/>
  <c r="L34" i="171"/>
  <c r="K34" i="171"/>
  <c r="J34" i="171"/>
  <c r="I34" i="171"/>
  <c r="H34" i="171"/>
  <c r="L33" i="171"/>
  <c r="K33" i="171"/>
  <c r="J33" i="171"/>
  <c r="I33" i="171"/>
  <c r="H33" i="171"/>
  <c r="L32" i="171"/>
  <c r="K32" i="171"/>
  <c r="J32" i="171"/>
  <c r="I32" i="171"/>
  <c r="H32" i="171"/>
  <c r="L31" i="171"/>
  <c r="K31" i="171"/>
  <c r="J31" i="171"/>
  <c r="I31" i="171"/>
  <c r="H31" i="171"/>
  <c r="L30" i="171"/>
  <c r="K30" i="171"/>
  <c r="J30" i="171"/>
  <c r="I30" i="171"/>
  <c r="H30" i="171"/>
  <c r="L29" i="171"/>
  <c r="K29" i="171"/>
  <c r="J29" i="171"/>
  <c r="I29" i="171"/>
  <c r="H29" i="171"/>
  <c r="L28" i="171"/>
  <c r="K28" i="171"/>
  <c r="J28" i="171"/>
  <c r="I28" i="171"/>
  <c r="H28" i="171"/>
  <c r="H42" i="171" s="1"/>
  <c r="L27" i="171"/>
  <c r="K27" i="171"/>
  <c r="J27" i="171"/>
  <c r="I27" i="171"/>
  <c r="H27" i="171"/>
  <c r="L26" i="171"/>
  <c r="K26" i="171"/>
  <c r="J26" i="171"/>
  <c r="I26" i="171"/>
  <c r="H26" i="171"/>
  <c r="L25" i="171"/>
  <c r="K25" i="171"/>
  <c r="J25" i="171"/>
  <c r="I25" i="171"/>
  <c r="H25" i="171"/>
  <c r="L24" i="171"/>
  <c r="K24" i="171"/>
  <c r="J24" i="171"/>
  <c r="I24" i="171"/>
  <c r="H24" i="171"/>
  <c r="L23" i="171"/>
  <c r="K23" i="171"/>
  <c r="J23" i="171"/>
  <c r="I23" i="171"/>
  <c r="H23" i="171"/>
  <c r="L22" i="171"/>
  <c r="K22" i="171"/>
  <c r="J22" i="171"/>
  <c r="I22" i="171"/>
  <c r="H22" i="171"/>
  <c r="L21" i="171"/>
  <c r="K21" i="171"/>
  <c r="J21" i="171"/>
  <c r="I21" i="171"/>
  <c r="H21" i="171"/>
  <c r="L20" i="171"/>
  <c r="K20" i="171"/>
  <c r="J20" i="171"/>
  <c r="I20" i="171"/>
  <c r="H20" i="171"/>
  <c r="L19" i="171"/>
  <c r="K19" i="171"/>
  <c r="J19" i="171"/>
  <c r="I19" i="171"/>
  <c r="H19" i="171"/>
  <c r="L18" i="171"/>
  <c r="K18" i="171"/>
  <c r="J18" i="171"/>
  <c r="I18" i="171"/>
  <c r="H18" i="171"/>
  <c r="L17" i="171"/>
  <c r="K17" i="171"/>
  <c r="J17" i="171"/>
  <c r="I17" i="171"/>
  <c r="H17" i="171"/>
  <c r="L16" i="171"/>
  <c r="K16" i="171"/>
  <c r="J16" i="171"/>
  <c r="I16" i="171"/>
  <c r="H16" i="171"/>
  <c r="L15" i="171"/>
  <c r="K15" i="171"/>
  <c r="J15" i="171"/>
  <c r="I15" i="171"/>
  <c r="H15" i="171"/>
  <c r="L14" i="171"/>
  <c r="K14" i="171"/>
  <c r="J14" i="171"/>
  <c r="I14" i="171"/>
  <c r="H14" i="171"/>
  <c r="L13" i="171"/>
  <c r="K13" i="171"/>
  <c r="J13" i="171"/>
  <c r="I13" i="171"/>
  <c r="H13" i="171"/>
  <c r="L12" i="171"/>
  <c r="K12" i="171"/>
  <c r="J12" i="171"/>
  <c r="I12" i="171"/>
  <c r="H12" i="171"/>
  <c r="L11" i="171"/>
  <c r="K11" i="171"/>
  <c r="J11" i="171"/>
  <c r="I11" i="171"/>
  <c r="H11" i="171"/>
  <c r="B4" i="171"/>
  <c r="U2" i="171" a="1"/>
  <c r="U2" i="171" s="1"/>
  <c r="R2" i="171"/>
  <c r="U1" i="171" a="1"/>
  <c r="U1" i="171" s="1"/>
  <c r="J294" i="170"/>
  <c r="G294" i="170"/>
  <c r="F294" i="170"/>
  <c r="L293" i="170"/>
  <c r="K293" i="170"/>
  <c r="J293" i="170"/>
  <c r="I293" i="170"/>
  <c r="H293" i="170"/>
  <c r="L292" i="170"/>
  <c r="K292" i="170"/>
  <c r="J292" i="170"/>
  <c r="I292" i="170"/>
  <c r="H292" i="170"/>
  <c r="L291" i="170"/>
  <c r="K291" i="170"/>
  <c r="J291" i="170"/>
  <c r="I291" i="170"/>
  <c r="H291" i="170"/>
  <c r="L290" i="170"/>
  <c r="K290" i="170"/>
  <c r="J290" i="170"/>
  <c r="I290" i="170"/>
  <c r="H290" i="170"/>
  <c r="L289" i="170"/>
  <c r="K289" i="170"/>
  <c r="J289" i="170"/>
  <c r="I289" i="170"/>
  <c r="H289" i="170"/>
  <c r="L288" i="170"/>
  <c r="K288" i="170"/>
  <c r="J288" i="170"/>
  <c r="I288" i="170"/>
  <c r="H288" i="170"/>
  <c r="L287" i="170"/>
  <c r="K287" i="170"/>
  <c r="J287" i="170"/>
  <c r="I287" i="170"/>
  <c r="H287" i="170"/>
  <c r="L286" i="170"/>
  <c r="K286" i="170"/>
  <c r="J286" i="170"/>
  <c r="I286" i="170"/>
  <c r="H286" i="170"/>
  <c r="L285" i="170"/>
  <c r="K285" i="170"/>
  <c r="J285" i="170"/>
  <c r="I285" i="170"/>
  <c r="H285" i="170"/>
  <c r="L284" i="170"/>
  <c r="K284" i="170"/>
  <c r="J284" i="170"/>
  <c r="I284" i="170"/>
  <c r="H284" i="170"/>
  <c r="L283" i="170"/>
  <c r="K283" i="170"/>
  <c r="J283" i="170"/>
  <c r="I283" i="170"/>
  <c r="H283" i="170"/>
  <c r="L282" i="170"/>
  <c r="K282" i="170"/>
  <c r="J282" i="170"/>
  <c r="I282" i="170"/>
  <c r="H282" i="170"/>
  <c r="L281" i="170"/>
  <c r="K281" i="170"/>
  <c r="J281" i="170"/>
  <c r="I281" i="170"/>
  <c r="H281" i="170"/>
  <c r="L280" i="170"/>
  <c r="K280" i="170"/>
  <c r="J280" i="170"/>
  <c r="I280" i="170"/>
  <c r="H280" i="170"/>
  <c r="L279" i="170"/>
  <c r="K279" i="170"/>
  <c r="J279" i="170"/>
  <c r="I279" i="170"/>
  <c r="H279" i="170"/>
  <c r="L278" i="170"/>
  <c r="K278" i="170"/>
  <c r="J278" i="170"/>
  <c r="I278" i="170"/>
  <c r="H278" i="170"/>
  <c r="L277" i="170"/>
  <c r="K277" i="170"/>
  <c r="J277" i="170"/>
  <c r="I277" i="170"/>
  <c r="H277" i="170"/>
  <c r="L276" i="170"/>
  <c r="K276" i="170"/>
  <c r="J276" i="170"/>
  <c r="I276" i="170"/>
  <c r="H276" i="170"/>
  <c r="L275" i="170"/>
  <c r="K275" i="170"/>
  <c r="J275" i="170"/>
  <c r="I275" i="170"/>
  <c r="H275" i="170"/>
  <c r="L274" i="170"/>
  <c r="K274" i="170"/>
  <c r="J274" i="170"/>
  <c r="I274" i="170"/>
  <c r="H274" i="170"/>
  <c r="L273" i="170"/>
  <c r="K273" i="170"/>
  <c r="J273" i="170"/>
  <c r="I273" i="170"/>
  <c r="H273" i="170"/>
  <c r="L272" i="170"/>
  <c r="K272" i="170"/>
  <c r="J272" i="170"/>
  <c r="I272" i="170"/>
  <c r="H272" i="170"/>
  <c r="L271" i="170"/>
  <c r="K271" i="170"/>
  <c r="J271" i="170"/>
  <c r="I271" i="170"/>
  <c r="H271" i="170"/>
  <c r="L270" i="170"/>
  <c r="K270" i="170"/>
  <c r="J270" i="170"/>
  <c r="I270" i="170"/>
  <c r="H270" i="170"/>
  <c r="L269" i="170"/>
  <c r="K269" i="170"/>
  <c r="J269" i="170"/>
  <c r="I269" i="170"/>
  <c r="H269" i="170"/>
  <c r="L268" i="170"/>
  <c r="K268" i="170"/>
  <c r="J268" i="170"/>
  <c r="I268" i="170"/>
  <c r="H268" i="170"/>
  <c r="L267" i="170"/>
  <c r="K267" i="170"/>
  <c r="J267" i="170"/>
  <c r="I267" i="170"/>
  <c r="H267" i="170"/>
  <c r="L266" i="170"/>
  <c r="K266" i="170"/>
  <c r="J266" i="170"/>
  <c r="I266" i="170"/>
  <c r="H266" i="170"/>
  <c r="L265" i="170"/>
  <c r="K265" i="170"/>
  <c r="J265" i="170"/>
  <c r="I265" i="170"/>
  <c r="H265" i="170"/>
  <c r="L264" i="170"/>
  <c r="L294" i="170" s="1"/>
  <c r="K264" i="170"/>
  <c r="J264" i="170"/>
  <c r="I264" i="170"/>
  <c r="H264" i="170"/>
  <c r="L263" i="170"/>
  <c r="K263" i="170"/>
  <c r="K294" i="170" s="1"/>
  <c r="J263" i="170"/>
  <c r="I263" i="170"/>
  <c r="H263" i="170"/>
  <c r="G258" i="170"/>
  <c r="F258" i="170"/>
  <c r="L257" i="170"/>
  <c r="K257" i="170"/>
  <c r="J257" i="170"/>
  <c r="I257" i="170"/>
  <c r="H257" i="170"/>
  <c r="L256" i="170"/>
  <c r="K256" i="170"/>
  <c r="J256" i="170"/>
  <c r="I256" i="170"/>
  <c r="H256" i="170"/>
  <c r="L255" i="170"/>
  <c r="K255" i="170"/>
  <c r="J255" i="170"/>
  <c r="I255" i="170"/>
  <c r="H255" i="170"/>
  <c r="L254" i="170"/>
  <c r="K254" i="170"/>
  <c r="J254" i="170"/>
  <c r="I254" i="170"/>
  <c r="H254" i="170"/>
  <c r="L253" i="170"/>
  <c r="K253" i="170"/>
  <c r="J253" i="170"/>
  <c r="I253" i="170"/>
  <c r="H253" i="170"/>
  <c r="L252" i="170"/>
  <c r="K252" i="170"/>
  <c r="J252" i="170"/>
  <c r="I252" i="170"/>
  <c r="H252" i="170"/>
  <c r="L251" i="170"/>
  <c r="K251" i="170"/>
  <c r="J251" i="170"/>
  <c r="I251" i="170"/>
  <c r="H251" i="170"/>
  <c r="L250" i="170"/>
  <c r="K250" i="170"/>
  <c r="J250" i="170"/>
  <c r="I250" i="170"/>
  <c r="H250" i="170"/>
  <c r="L249" i="170"/>
  <c r="K249" i="170"/>
  <c r="J249" i="170"/>
  <c r="I249" i="170"/>
  <c r="H249" i="170"/>
  <c r="L248" i="170"/>
  <c r="K248" i="170"/>
  <c r="J248" i="170"/>
  <c r="I248" i="170"/>
  <c r="H248" i="170"/>
  <c r="L247" i="170"/>
  <c r="K247" i="170"/>
  <c r="J247" i="170"/>
  <c r="I247" i="170"/>
  <c r="H247" i="170"/>
  <c r="L246" i="170"/>
  <c r="K246" i="170"/>
  <c r="J246" i="170"/>
  <c r="I246" i="170"/>
  <c r="H246" i="170"/>
  <c r="L245" i="170"/>
  <c r="K245" i="170"/>
  <c r="J245" i="170"/>
  <c r="I245" i="170"/>
  <c r="H245" i="170"/>
  <c r="L244" i="170"/>
  <c r="K244" i="170"/>
  <c r="J244" i="170"/>
  <c r="I244" i="170"/>
  <c r="H244" i="170"/>
  <c r="L243" i="170"/>
  <c r="K243" i="170"/>
  <c r="J243" i="170"/>
  <c r="I243" i="170"/>
  <c r="H243" i="170"/>
  <c r="H258" i="170" s="1"/>
  <c r="L242" i="170"/>
  <c r="K242" i="170"/>
  <c r="J242" i="170"/>
  <c r="I242" i="170"/>
  <c r="H242" i="170"/>
  <c r="L241" i="170"/>
  <c r="K241" i="170"/>
  <c r="J241" i="170"/>
  <c r="I241" i="170"/>
  <c r="H241" i="170"/>
  <c r="L240" i="170"/>
  <c r="K240" i="170"/>
  <c r="J240" i="170"/>
  <c r="I240" i="170"/>
  <c r="H240" i="170"/>
  <c r="L239" i="170"/>
  <c r="K239" i="170"/>
  <c r="J239" i="170"/>
  <c r="I239" i="170"/>
  <c r="H239" i="170"/>
  <c r="L238" i="170"/>
  <c r="K238" i="170"/>
  <c r="J238" i="170"/>
  <c r="I238" i="170"/>
  <c r="H238" i="170"/>
  <c r="L237" i="170"/>
  <c r="K237" i="170"/>
  <c r="J237" i="170"/>
  <c r="I237" i="170"/>
  <c r="H237" i="170"/>
  <c r="L236" i="170"/>
  <c r="K236" i="170"/>
  <c r="J236" i="170"/>
  <c r="I236" i="170"/>
  <c r="H236" i="170"/>
  <c r="L235" i="170"/>
  <c r="K235" i="170"/>
  <c r="J235" i="170"/>
  <c r="I235" i="170"/>
  <c r="H235" i="170"/>
  <c r="L234" i="170"/>
  <c r="K234" i="170"/>
  <c r="J234" i="170"/>
  <c r="I234" i="170"/>
  <c r="H234" i="170"/>
  <c r="L233" i="170"/>
  <c r="K233" i="170"/>
  <c r="J233" i="170"/>
  <c r="I233" i="170"/>
  <c r="H233" i="170"/>
  <c r="L232" i="170"/>
  <c r="K232" i="170"/>
  <c r="J232" i="170"/>
  <c r="I232" i="170"/>
  <c r="H232" i="170"/>
  <c r="L231" i="170"/>
  <c r="K231" i="170"/>
  <c r="J231" i="170"/>
  <c r="I231" i="170"/>
  <c r="H231" i="170"/>
  <c r="L230" i="170"/>
  <c r="K230" i="170"/>
  <c r="J230" i="170"/>
  <c r="I230" i="170"/>
  <c r="H230" i="170"/>
  <c r="L229" i="170"/>
  <c r="K229" i="170"/>
  <c r="J229" i="170"/>
  <c r="I229" i="170"/>
  <c r="H229" i="170"/>
  <c r="L228" i="170"/>
  <c r="K228" i="170"/>
  <c r="J228" i="170"/>
  <c r="I228" i="170"/>
  <c r="H228" i="170"/>
  <c r="L227" i="170"/>
  <c r="L258" i="170" s="1"/>
  <c r="K227" i="170"/>
  <c r="J227" i="170"/>
  <c r="I227" i="170"/>
  <c r="H227" i="170"/>
  <c r="K222" i="170"/>
  <c r="H222" i="170"/>
  <c r="G222" i="170"/>
  <c r="F222" i="170"/>
  <c r="L221" i="170"/>
  <c r="K221" i="170"/>
  <c r="J221" i="170"/>
  <c r="I221" i="170"/>
  <c r="H221" i="170"/>
  <c r="L220" i="170"/>
  <c r="K220" i="170"/>
  <c r="J220" i="170"/>
  <c r="I220" i="170"/>
  <c r="H220" i="170"/>
  <c r="L219" i="170"/>
  <c r="K219" i="170"/>
  <c r="J219" i="170"/>
  <c r="I219" i="170"/>
  <c r="H219" i="170"/>
  <c r="L218" i="170"/>
  <c r="K218" i="170"/>
  <c r="J218" i="170"/>
  <c r="I218" i="170"/>
  <c r="H218" i="170"/>
  <c r="L217" i="170"/>
  <c r="K217" i="170"/>
  <c r="J217" i="170"/>
  <c r="I217" i="170"/>
  <c r="H217" i="170"/>
  <c r="L216" i="170"/>
  <c r="K216" i="170"/>
  <c r="J216" i="170"/>
  <c r="I216" i="170"/>
  <c r="H216" i="170"/>
  <c r="L215" i="170"/>
  <c r="K215" i="170"/>
  <c r="J215" i="170"/>
  <c r="I215" i="170"/>
  <c r="H215" i="170"/>
  <c r="L214" i="170"/>
  <c r="K214" i="170"/>
  <c r="J214" i="170"/>
  <c r="I214" i="170"/>
  <c r="H214" i="170"/>
  <c r="L213" i="170"/>
  <c r="K213" i="170"/>
  <c r="J213" i="170"/>
  <c r="I213" i="170"/>
  <c r="H213" i="170"/>
  <c r="L212" i="170"/>
  <c r="K212" i="170"/>
  <c r="J212" i="170"/>
  <c r="I212" i="170"/>
  <c r="H212" i="170"/>
  <c r="L211" i="170"/>
  <c r="K211" i="170"/>
  <c r="J211" i="170"/>
  <c r="I211" i="170"/>
  <c r="H211" i="170"/>
  <c r="L210" i="170"/>
  <c r="K210" i="170"/>
  <c r="J210" i="170"/>
  <c r="I210" i="170"/>
  <c r="H210" i="170"/>
  <c r="L209" i="170"/>
  <c r="K209" i="170"/>
  <c r="J209" i="170"/>
  <c r="I209" i="170"/>
  <c r="H209" i="170"/>
  <c r="L208" i="170"/>
  <c r="K208" i="170"/>
  <c r="J208" i="170"/>
  <c r="I208" i="170"/>
  <c r="H208" i="170"/>
  <c r="L207" i="170"/>
  <c r="K207" i="170"/>
  <c r="J207" i="170"/>
  <c r="I207" i="170"/>
  <c r="H207" i="170"/>
  <c r="L206" i="170"/>
  <c r="K206" i="170"/>
  <c r="J206" i="170"/>
  <c r="I206" i="170"/>
  <c r="H206" i="170"/>
  <c r="L205" i="170"/>
  <c r="K205" i="170"/>
  <c r="J205" i="170"/>
  <c r="I205" i="170"/>
  <c r="H205" i="170"/>
  <c r="L204" i="170"/>
  <c r="K204" i="170"/>
  <c r="J204" i="170"/>
  <c r="I204" i="170"/>
  <c r="H204" i="170"/>
  <c r="L203" i="170"/>
  <c r="K203" i="170"/>
  <c r="J203" i="170"/>
  <c r="I203" i="170"/>
  <c r="H203" i="170"/>
  <c r="L202" i="170"/>
  <c r="K202" i="170"/>
  <c r="J202" i="170"/>
  <c r="I202" i="170"/>
  <c r="H202" i="170"/>
  <c r="L201" i="170"/>
  <c r="K201" i="170"/>
  <c r="J201" i="170"/>
  <c r="I201" i="170"/>
  <c r="H201" i="170"/>
  <c r="L200" i="170"/>
  <c r="K200" i="170"/>
  <c r="J200" i="170"/>
  <c r="I200" i="170"/>
  <c r="H200" i="170"/>
  <c r="L199" i="170"/>
  <c r="K199" i="170"/>
  <c r="J199" i="170"/>
  <c r="I199" i="170"/>
  <c r="H199" i="170"/>
  <c r="L198" i="170"/>
  <c r="K198" i="170"/>
  <c r="J198" i="170"/>
  <c r="I198" i="170"/>
  <c r="H198" i="170"/>
  <c r="L197" i="170"/>
  <c r="K197" i="170"/>
  <c r="J197" i="170"/>
  <c r="I197" i="170"/>
  <c r="H197" i="170"/>
  <c r="L196" i="170"/>
  <c r="K196" i="170"/>
  <c r="J196" i="170"/>
  <c r="I196" i="170"/>
  <c r="H196" i="170"/>
  <c r="L195" i="170"/>
  <c r="K195" i="170"/>
  <c r="J195" i="170"/>
  <c r="I195" i="170"/>
  <c r="H195" i="170"/>
  <c r="L194" i="170"/>
  <c r="K194" i="170"/>
  <c r="J194" i="170"/>
  <c r="I194" i="170"/>
  <c r="H194" i="170"/>
  <c r="L193" i="170"/>
  <c r="K193" i="170"/>
  <c r="J193" i="170"/>
  <c r="I193" i="170"/>
  <c r="H193" i="170"/>
  <c r="L192" i="170"/>
  <c r="K192" i="170"/>
  <c r="J192" i="170"/>
  <c r="I192" i="170"/>
  <c r="H192" i="170"/>
  <c r="L191" i="170"/>
  <c r="K191" i="170"/>
  <c r="J191" i="170"/>
  <c r="J222" i="170" s="1"/>
  <c r="I191" i="170"/>
  <c r="I222" i="170" s="1"/>
  <c r="H191" i="170"/>
  <c r="J186" i="170"/>
  <c r="G186" i="170"/>
  <c r="F186" i="170"/>
  <c r="L185" i="170"/>
  <c r="K185" i="170"/>
  <c r="J185" i="170"/>
  <c r="I185" i="170"/>
  <c r="H185" i="170"/>
  <c r="L184" i="170"/>
  <c r="K184" i="170"/>
  <c r="J184" i="170"/>
  <c r="I184" i="170"/>
  <c r="H184" i="170"/>
  <c r="L183" i="170"/>
  <c r="K183" i="170"/>
  <c r="J183" i="170"/>
  <c r="I183" i="170"/>
  <c r="H183" i="170"/>
  <c r="L182" i="170"/>
  <c r="K182" i="170"/>
  <c r="J182" i="170"/>
  <c r="I182" i="170"/>
  <c r="H182" i="170"/>
  <c r="L181" i="170"/>
  <c r="K181" i="170"/>
  <c r="J181" i="170"/>
  <c r="I181" i="170"/>
  <c r="H181" i="170"/>
  <c r="L180" i="170"/>
  <c r="K180" i="170"/>
  <c r="J180" i="170"/>
  <c r="I180" i="170"/>
  <c r="H180" i="170"/>
  <c r="L179" i="170"/>
  <c r="K179" i="170"/>
  <c r="J179" i="170"/>
  <c r="I179" i="170"/>
  <c r="H179" i="170"/>
  <c r="L178" i="170"/>
  <c r="K178" i="170"/>
  <c r="J178" i="170"/>
  <c r="I178" i="170"/>
  <c r="H178" i="170"/>
  <c r="L177" i="170"/>
  <c r="K177" i="170"/>
  <c r="J177" i="170"/>
  <c r="I177" i="170"/>
  <c r="H177" i="170"/>
  <c r="L176" i="170"/>
  <c r="K176" i="170"/>
  <c r="J176" i="170"/>
  <c r="I176" i="170"/>
  <c r="H176" i="170"/>
  <c r="L175" i="170"/>
  <c r="K175" i="170"/>
  <c r="J175" i="170"/>
  <c r="I175" i="170"/>
  <c r="H175" i="170"/>
  <c r="L174" i="170"/>
  <c r="K174" i="170"/>
  <c r="J174" i="170"/>
  <c r="I174" i="170"/>
  <c r="H174" i="170"/>
  <c r="L173" i="170"/>
  <c r="K173" i="170"/>
  <c r="J173" i="170"/>
  <c r="I173" i="170"/>
  <c r="H173" i="170"/>
  <c r="L172" i="170"/>
  <c r="K172" i="170"/>
  <c r="J172" i="170"/>
  <c r="I172" i="170"/>
  <c r="H172" i="170"/>
  <c r="L171" i="170"/>
  <c r="K171" i="170"/>
  <c r="J171" i="170"/>
  <c r="I171" i="170"/>
  <c r="H171" i="170"/>
  <c r="L170" i="170"/>
  <c r="K170" i="170"/>
  <c r="J170" i="170"/>
  <c r="I170" i="170"/>
  <c r="H170" i="170"/>
  <c r="L169" i="170"/>
  <c r="K169" i="170"/>
  <c r="J169" i="170"/>
  <c r="I169" i="170"/>
  <c r="H169" i="170"/>
  <c r="L168" i="170"/>
  <c r="K168" i="170"/>
  <c r="J168" i="170"/>
  <c r="I168" i="170"/>
  <c r="H168" i="170"/>
  <c r="L167" i="170"/>
  <c r="K167" i="170"/>
  <c r="J167" i="170"/>
  <c r="I167" i="170"/>
  <c r="H167" i="170"/>
  <c r="L166" i="170"/>
  <c r="K166" i="170"/>
  <c r="J166" i="170"/>
  <c r="I166" i="170"/>
  <c r="H166" i="170"/>
  <c r="L165" i="170"/>
  <c r="K165" i="170"/>
  <c r="J165" i="170"/>
  <c r="I165" i="170"/>
  <c r="H165" i="170"/>
  <c r="L164" i="170"/>
  <c r="K164" i="170"/>
  <c r="J164" i="170"/>
  <c r="I164" i="170"/>
  <c r="H164" i="170"/>
  <c r="L163" i="170"/>
  <c r="K163" i="170"/>
  <c r="J163" i="170"/>
  <c r="I163" i="170"/>
  <c r="H163" i="170"/>
  <c r="L162" i="170"/>
  <c r="K162" i="170"/>
  <c r="J162" i="170"/>
  <c r="I162" i="170"/>
  <c r="H162" i="170"/>
  <c r="L161" i="170"/>
  <c r="K161" i="170"/>
  <c r="J161" i="170"/>
  <c r="I161" i="170"/>
  <c r="H161" i="170"/>
  <c r="L160" i="170"/>
  <c r="K160" i="170"/>
  <c r="J160" i="170"/>
  <c r="I160" i="170"/>
  <c r="H160" i="170"/>
  <c r="L159" i="170"/>
  <c r="K159" i="170"/>
  <c r="J159" i="170"/>
  <c r="I159" i="170"/>
  <c r="H159" i="170"/>
  <c r="L158" i="170"/>
  <c r="K158" i="170"/>
  <c r="J158" i="170"/>
  <c r="I158" i="170"/>
  <c r="H158" i="170"/>
  <c r="L157" i="170"/>
  <c r="K157" i="170"/>
  <c r="J157" i="170"/>
  <c r="I157" i="170"/>
  <c r="H157" i="170"/>
  <c r="L156" i="170"/>
  <c r="K156" i="170"/>
  <c r="J156" i="170"/>
  <c r="I156" i="170"/>
  <c r="H156" i="170"/>
  <c r="L155" i="170"/>
  <c r="L186" i="170" s="1"/>
  <c r="K155" i="170"/>
  <c r="K186" i="170" s="1"/>
  <c r="J155" i="170"/>
  <c r="I155" i="170"/>
  <c r="H155" i="170"/>
  <c r="L150" i="170"/>
  <c r="G150" i="170"/>
  <c r="F150" i="170"/>
  <c r="L149" i="170"/>
  <c r="K149" i="170"/>
  <c r="J149" i="170"/>
  <c r="I149" i="170"/>
  <c r="H149" i="170"/>
  <c r="L148" i="170"/>
  <c r="K148" i="170"/>
  <c r="J148" i="170"/>
  <c r="I148" i="170"/>
  <c r="H148" i="170"/>
  <c r="L147" i="170"/>
  <c r="K147" i="170"/>
  <c r="J147" i="170"/>
  <c r="I147" i="170"/>
  <c r="H147" i="170"/>
  <c r="L146" i="170"/>
  <c r="K146" i="170"/>
  <c r="J146" i="170"/>
  <c r="I146" i="170"/>
  <c r="H146" i="170"/>
  <c r="L145" i="170"/>
  <c r="K145" i="170"/>
  <c r="J145" i="170"/>
  <c r="I145" i="170"/>
  <c r="H145" i="170"/>
  <c r="L144" i="170"/>
  <c r="K144" i="170"/>
  <c r="J144" i="170"/>
  <c r="I144" i="170"/>
  <c r="H144" i="170"/>
  <c r="L143" i="170"/>
  <c r="K143" i="170"/>
  <c r="J143" i="170"/>
  <c r="I143" i="170"/>
  <c r="H143" i="170"/>
  <c r="L142" i="170"/>
  <c r="K142" i="170"/>
  <c r="J142" i="170"/>
  <c r="I142" i="170"/>
  <c r="H142" i="170"/>
  <c r="L141" i="170"/>
  <c r="K141" i="170"/>
  <c r="J141" i="170"/>
  <c r="I141" i="170"/>
  <c r="H141" i="170"/>
  <c r="L140" i="170"/>
  <c r="K140" i="170"/>
  <c r="J140" i="170"/>
  <c r="I140" i="170"/>
  <c r="H140" i="170"/>
  <c r="L139" i="170"/>
  <c r="K139" i="170"/>
  <c r="J139" i="170"/>
  <c r="I139" i="170"/>
  <c r="H139" i="170"/>
  <c r="L138" i="170"/>
  <c r="K138" i="170"/>
  <c r="J138" i="170"/>
  <c r="I138" i="170"/>
  <c r="H138" i="170"/>
  <c r="L137" i="170"/>
  <c r="K137" i="170"/>
  <c r="J137" i="170"/>
  <c r="I137" i="170"/>
  <c r="H137" i="170"/>
  <c r="L136" i="170"/>
  <c r="K136" i="170"/>
  <c r="J136" i="170"/>
  <c r="I136" i="170"/>
  <c r="H136" i="170"/>
  <c r="L135" i="170"/>
  <c r="K135" i="170"/>
  <c r="J135" i="170"/>
  <c r="I135" i="170"/>
  <c r="H135" i="170"/>
  <c r="L134" i="170"/>
  <c r="K134" i="170"/>
  <c r="J134" i="170"/>
  <c r="I134" i="170"/>
  <c r="H134" i="170"/>
  <c r="L133" i="170"/>
  <c r="K133" i="170"/>
  <c r="J133" i="170"/>
  <c r="I133" i="170"/>
  <c r="H133" i="170"/>
  <c r="L132" i="170"/>
  <c r="K132" i="170"/>
  <c r="J132" i="170"/>
  <c r="I132" i="170"/>
  <c r="H132" i="170"/>
  <c r="L131" i="170"/>
  <c r="K131" i="170"/>
  <c r="J131" i="170"/>
  <c r="I131" i="170"/>
  <c r="H131" i="170"/>
  <c r="L130" i="170"/>
  <c r="K130" i="170"/>
  <c r="J130" i="170"/>
  <c r="I130" i="170"/>
  <c r="H130" i="170"/>
  <c r="L129" i="170"/>
  <c r="K129" i="170"/>
  <c r="J129" i="170"/>
  <c r="I129" i="170"/>
  <c r="H129" i="170"/>
  <c r="L128" i="170"/>
  <c r="K128" i="170"/>
  <c r="J128" i="170"/>
  <c r="I128" i="170"/>
  <c r="H128" i="170"/>
  <c r="L127" i="170"/>
  <c r="K127" i="170"/>
  <c r="J127" i="170"/>
  <c r="I127" i="170"/>
  <c r="H127" i="170"/>
  <c r="L126" i="170"/>
  <c r="K126" i="170"/>
  <c r="J126" i="170"/>
  <c r="I126" i="170"/>
  <c r="H126" i="170"/>
  <c r="L125" i="170"/>
  <c r="K125" i="170"/>
  <c r="J125" i="170"/>
  <c r="I125" i="170"/>
  <c r="H125" i="170"/>
  <c r="L124" i="170"/>
  <c r="K124" i="170"/>
  <c r="J124" i="170"/>
  <c r="I124" i="170"/>
  <c r="H124" i="170"/>
  <c r="L123" i="170"/>
  <c r="K123" i="170"/>
  <c r="J123" i="170"/>
  <c r="I123" i="170"/>
  <c r="H123" i="170"/>
  <c r="L122" i="170"/>
  <c r="K122" i="170"/>
  <c r="J122" i="170"/>
  <c r="I122" i="170"/>
  <c r="H122" i="170"/>
  <c r="L121" i="170"/>
  <c r="K121" i="170"/>
  <c r="J121" i="170"/>
  <c r="I121" i="170"/>
  <c r="H121" i="170"/>
  <c r="L120" i="170"/>
  <c r="K120" i="170"/>
  <c r="J120" i="170"/>
  <c r="I120" i="170"/>
  <c r="H120" i="170"/>
  <c r="L119" i="170"/>
  <c r="K119" i="170"/>
  <c r="K150" i="170" s="1"/>
  <c r="J119" i="170"/>
  <c r="J150" i="170" s="1"/>
  <c r="I119" i="170"/>
  <c r="H119" i="170"/>
  <c r="H114" i="170"/>
  <c r="G114" i="170"/>
  <c r="F114" i="170"/>
  <c r="L113" i="170"/>
  <c r="K113" i="170"/>
  <c r="J113" i="170"/>
  <c r="I113" i="170"/>
  <c r="H113" i="170"/>
  <c r="L112" i="170"/>
  <c r="K112" i="170"/>
  <c r="J112" i="170"/>
  <c r="I112" i="170"/>
  <c r="H112" i="170"/>
  <c r="L111" i="170"/>
  <c r="K111" i="170"/>
  <c r="J111" i="170"/>
  <c r="I111" i="170"/>
  <c r="H111" i="170"/>
  <c r="L110" i="170"/>
  <c r="K110" i="170"/>
  <c r="J110" i="170"/>
  <c r="I110" i="170"/>
  <c r="H110" i="170"/>
  <c r="L109" i="170"/>
  <c r="K109" i="170"/>
  <c r="J109" i="170"/>
  <c r="I109" i="170"/>
  <c r="H109" i="170"/>
  <c r="L108" i="170"/>
  <c r="K108" i="170"/>
  <c r="J108" i="170"/>
  <c r="I108" i="170"/>
  <c r="H108" i="170"/>
  <c r="L107" i="170"/>
  <c r="K107" i="170"/>
  <c r="J107" i="170"/>
  <c r="I107" i="170"/>
  <c r="H107" i="170"/>
  <c r="L106" i="170"/>
  <c r="K106" i="170"/>
  <c r="J106" i="170"/>
  <c r="I106" i="170"/>
  <c r="H106" i="170"/>
  <c r="L105" i="170"/>
  <c r="K105" i="170"/>
  <c r="J105" i="170"/>
  <c r="I105" i="170"/>
  <c r="H105" i="170"/>
  <c r="L104" i="170"/>
  <c r="K104" i="170"/>
  <c r="J104" i="170"/>
  <c r="I104" i="170"/>
  <c r="H104" i="170"/>
  <c r="L103" i="170"/>
  <c r="K103" i="170"/>
  <c r="J103" i="170"/>
  <c r="I103" i="170"/>
  <c r="H103" i="170"/>
  <c r="L102" i="170"/>
  <c r="K102" i="170"/>
  <c r="J102" i="170"/>
  <c r="I102" i="170"/>
  <c r="H102" i="170"/>
  <c r="L101" i="170"/>
  <c r="K101" i="170"/>
  <c r="J101" i="170"/>
  <c r="I101" i="170"/>
  <c r="H101" i="170"/>
  <c r="L100" i="170"/>
  <c r="K100" i="170"/>
  <c r="J100" i="170"/>
  <c r="I100" i="170"/>
  <c r="H100" i="170"/>
  <c r="L99" i="170"/>
  <c r="K99" i="170"/>
  <c r="J99" i="170"/>
  <c r="I99" i="170"/>
  <c r="H99" i="170"/>
  <c r="L98" i="170"/>
  <c r="K98" i="170"/>
  <c r="J98" i="170"/>
  <c r="I98" i="170"/>
  <c r="H98" i="170"/>
  <c r="L97" i="170"/>
  <c r="K97" i="170"/>
  <c r="J97" i="170"/>
  <c r="I97" i="170"/>
  <c r="H97" i="170"/>
  <c r="L96" i="170"/>
  <c r="K96" i="170"/>
  <c r="J96" i="170"/>
  <c r="I96" i="170"/>
  <c r="H96" i="170"/>
  <c r="L95" i="170"/>
  <c r="K95" i="170"/>
  <c r="J95" i="170"/>
  <c r="I95" i="170"/>
  <c r="H95" i="170"/>
  <c r="L94" i="170"/>
  <c r="K94" i="170"/>
  <c r="J94" i="170"/>
  <c r="I94" i="170"/>
  <c r="H94" i="170"/>
  <c r="L93" i="170"/>
  <c r="K93" i="170"/>
  <c r="J93" i="170"/>
  <c r="I93" i="170"/>
  <c r="H93" i="170"/>
  <c r="L92" i="170"/>
  <c r="K92" i="170"/>
  <c r="J92" i="170"/>
  <c r="I92" i="170"/>
  <c r="H92" i="170"/>
  <c r="L91" i="170"/>
  <c r="K91" i="170"/>
  <c r="J91" i="170"/>
  <c r="I91" i="170"/>
  <c r="H91" i="170"/>
  <c r="L90" i="170"/>
  <c r="K90" i="170"/>
  <c r="J90" i="170"/>
  <c r="I90" i="170"/>
  <c r="H90" i="170"/>
  <c r="L89" i="170"/>
  <c r="K89" i="170"/>
  <c r="J89" i="170"/>
  <c r="I89" i="170"/>
  <c r="H89" i="170"/>
  <c r="L88" i="170"/>
  <c r="K88" i="170"/>
  <c r="J88" i="170"/>
  <c r="I88" i="170"/>
  <c r="H88" i="170"/>
  <c r="L87" i="170"/>
  <c r="K87" i="170"/>
  <c r="J87" i="170"/>
  <c r="I87" i="170"/>
  <c r="H87" i="170"/>
  <c r="L86" i="170"/>
  <c r="K86" i="170"/>
  <c r="J86" i="170"/>
  <c r="I86" i="170"/>
  <c r="H86" i="170"/>
  <c r="L85" i="170"/>
  <c r="K85" i="170"/>
  <c r="J85" i="170"/>
  <c r="I85" i="170"/>
  <c r="H85" i="170"/>
  <c r="L84" i="170"/>
  <c r="K84" i="170"/>
  <c r="J84" i="170"/>
  <c r="I84" i="170"/>
  <c r="H84" i="170"/>
  <c r="L83" i="170"/>
  <c r="L114" i="170" s="1"/>
  <c r="K83" i="170"/>
  <c r="K114" i="170" s="1"/>
  <c r="J83" i="170"/>
  <c r="I83" i="170"/>
  <c r="H83" i="170"/>
  <c r="G78" i="170"/>
  <c r="F78" i="170"/>
  <c r="L77" i="170"/>
  <c r="K77" i="170"/>
  <c r="J77" i="170"/>
  <c r="I77" i="170"/>
  <c r="H77" i="170"/>
  <c r="L76" i="170"/>
  <c r="K76" i="170"/>
  <c r="J76" i="170"/>
  <c r="I76" i="170"/>
  <c r="H76" i="170"/>
  <c r="L75" i="170"/>
  <c r="K75" i="170"/>
  <c r="J75" i="170"/>
  <c r="I75" i="170"/>
  <c r="H75" i="170"/>
  <c r="L74" i="170"/>
  <c r="K74" i="170"/>
  <c r="J74" i="170"/>
  <c r="I74" i="170"/>
  <c r="H74" i="170"/>
  <c r="L73" i="170"/>
  <c r="K73" i="170"/>
  <c r="J73" i="170"/>
  <c r="I73" i="170"/>
  <c r="H73" i="170"/>
  <c r="L72" i="170"/>
  <c r="K72" i="170"/>
  <c r="J72" i="170"/>
  <c r="I72" i="170"/>
  <c r="H72" i="170"/>
  <c r="L71" i="170"/>
  <c r="K71" i="170"/>
  <c r="J71" i="170"/>
  <c r="I71" i="170"/>
  <c r="H71" i="170"/>
  <c r="L70" i="170"/>
  <c r="K70" i="170"/>
  <c r="J70" i="170"/>
  <c r="I70" i="170"/>
  <c r="H70" i="170"/>
  <c r="L69" i="170"/>
  <c r="K69" i="170"/>
  <c r="J69" i="170"/>
  <c r="I69" i="170"/>
  <c r="H69" i="170"/>
  <c r="L68" i="170"/>
  <c r="K68" i="170"/>
  <c r="J68" i="170"/>
  <c r="I68" i="170"/>
  <c r="H68" i="170"/>
  <c r="L67" i="170"/>
  <c r="K67" i="170"/>
  <c r="J67" i="170"/>
  <c r="I67" i="170"/>
  <c r="H67" i="170"/>
  <c r="L66" i="170"/>
  <c r="K66" i="170"/>
  <c r="J66" i="170"/>
  <c r="I66" i="170"/>
  <c r="H66" i="170"/>
  <c r="L65" i="170"/>
  <c r="K65" i="170"/>
  <c r="J65" i="170"/>
  <c r="I65" i="170"/>
  <c r="H65" i="170"/>
  <c r="L64" i="170"/>
  <c r="K64" i="170"/>
  <c r="J64" i="170"/>
  <c r="I64" i="170"/>
  <c r="H64" i="170"/>
  <c r="L63" i="170"/>
  <c r="K63" i="170"/>
  <c r="J63" i="170"/>
  <c r="I63" i="170"/>
  <c r="H63" i="170"/>
  <c r="L62" i="170"/>
  <c r="K62" i="170"/>
  <c r="J62" i="170"/>
  <c r="I62" i="170"/>
  <c r="H62" i="170"/>
  <c r="L61" i="170"/>
  <c r="K61" i="170"/>
  <c r="J61" i="170"/>
  <c r="I61" i="170"/>
  <c r="H61" i="170"/>
  <c r="L60" i="170"/>
  <c r="K60" i="170"/>
  <c r="J60" i="170"/>
  <c r="I60" i="170"/>
  <c r="H60" i="170"/>
  <c r="L59" i="170"/>
  <c r="K59" i="170"/>
  <c r="J59" i="170"/>
  <c r="I59" i="170"/>
  <c r="H59" i="170"/>
  <c r="L58" i="170"/>
  <c r="K58" i="170"/>
  <c r="J58" i="170"/>
  <c r="I58" i="170"/>
  <c r="H58" i="170"/>
  <c r="L57" i="170"/>
  <c r="K57" i="170"/>
  <c r="J57" i="170"/>
  <c r="I57" i="170"/>
  <c r="H57" i="170"/>
  <c r="L56" i="170"/>
  <c r="K56" i="170"/>
  <c r="J56" i="170"/>
  <c r="I56" i="170"/>
  <c r="H56" i="170"/>
  <c r="L55" i="170"/>
  <c r="K55" i="170"/>
  <c r="J55" i="170"/>
  <c r="I55" i="170"/>
  <c r="H55" i="170"/>
  <c r="L54" i="170"/>
  <c r="K54" i="170"/>
  <c r="J54" i="170"/>
  <c r="I54" i="170"/>
  <c r="H54" i="170"/>
  <c r="L53" i="170"/>
  <c r="K53" i="170"/>
  <c r="J53" i="170"/>
  <c r="I53" i="170"/>
  <c r="H53" i="170"/>
  <c r="L52" i="170"/>
  <c r="K52" i="170"/>
  <c r="J52" i="170"/>
  <c r="I52" i="170"/>
  <c r="H52" i="170"/>
  <c r="L51" i="170"/>
  <c r="K51" i="170"/>
  <c r="J51" i="170"/>
  <c r="I51" i="170"/>
  <c r="H51" i="170"/>
  <c r="L50" i="170"/>
  <c r="K50" i="170"/>
  <c r="J50" i="170"/>
  <c r="I50" i="170"/>
  <c r="H50" i="170"/>
  <c r="L49" i="170"/>
  <c r="K49" i="170"/>
  <c r="J49" i="170"/>
  <c r="J78" i="170" s="1"/>
  <c r="I49" i="170"/>
  <c r="H49" i="170"/>
  <c r="L48" i="170"/>
  <c r="K48" i="170"/>
  <c r="J48" i="170"/>
  <c r="I48" i="170"/>
  <c r="H48" i="170"/>
  <c r="L47" i="170"/>
  <c r="L78" i="170" s="1"/>
  <c r="K47" i="170"/>
  <c r="J47" i="170"/>
  <c r="I47" i="170"/>
  <c r="H47" i="170"/>
  <c r="H78" i="170" s="1"/>
  <c r="L42" i="170"/>
  <c r="J42" i="170"/>
  <c r="G42" i="170"/>
  <c r="F42" i="170"/>
  <c r="L41" i="170"/>
  <c r="K41" i="170"/>
  <c r="J41" i="170"/>
  <c r="I41" i="170"/>
  <c r="H41" i="170"/>
  <c r="L40" i="170"/>
  <c r="K40" i="170"/>
  <c r="J40" i="170"/>
  <c r="I40" i="170"/>
  <c r="H40" i="170"/>
  <c r="L39" i="170"/>
  <c r="K39" i="170"/>
  <c r="J39" i="170"/>
  <c r="I39" i="170"/>
  <c r="H39" i="170"/>
  <c r="L38" i="170"/>
  <c r="K38" i="170"/>
  <c r="J38" i="170"/>
  <c r="I38" i="170"/>
  <c r="H38" i="170"/>
  <c r="L37" i="170"/>
  <c r="K37" i="170"/>
  <c r="J37" i="170"/>
  <c r="I37" i="170"/>
  <c r="H37" i="170"/>
  <c r="L36" i="170"/>
  <c r="K36" i="170"/>
  <c r="J36" i="170"/>
  <c r="I36" i="170"/>
  <c r="H36" i="170"/>
  <c r="L35" i="170"/>
  <c r="K35" i="170"/>
  <c r="J35" i="170"/>
  <c r="I35" i="170"/>
  <c r="H35" i="170"/>
  <c r="L34" i="170"/>
  <c r="K34" i="170"/>
  <c r="J34" i="170"/>
  <c r="I34" i="170"/>
  <c r="H34" i="170"/>
  <c r="L33" i="170"/>
  <c r="K33" i="170"/>
  <c r="J33" i="170"/>
  <c r="I33" i="170"/>
  <c r="H33" i="170"/>
  <c r="L32" i="170"/>
  <c r="K32" i="170"/>
  <c r="J32" i="170"/>
  <c r="I32" i="170"/>
  <c r="H32" i="170"/>
  <c r="L31" i="170"/>
  <c r="K31" i="170"/>
  <c r="J31" i="170"/>
  <c r="I31" i="170"/>
  <c r="H31" i="170"/>
  <c r="L30" i="170"/>
  <c r="K30" i="170"/>
  <c r="J30" i="170"/>
  <c r="I30" i="170"/>
  <c r="H30" i="170"/>
  <c r="L29" i="170"/>
  <c r="K29" i="170"/>
  <c r="J29" i="170"/>
  <c r="I29" i="170"/>
  <c r="H29" i="170"/>
  <c r="L28" i="170"/>
  <c r="K28" i="170"/>
  <c r="J28" i="170"/>
  <c r="I28" i="170"/>
  <c r="H28" i="170"/>
  <c r="L27" i="170"/>
  <c r="K27" i="170"/>
  <c r="J27" i="170"/>
  <c r="I27" i="170"/>
  <c r="H27" i="170"/>
  <c r="L26" i="170"/>
  <c r="K26" i="170"/>
  <c r="J26" i="170"/>
  <c r="I26" i="170"/>
  <c r="H26" i="170"/>
  <c r="L25" i="170"/>
  <c r="K25" i="170"/>
  <c r="J25" i="170"/>
  <c r="I25" i="170"/>
  <c r="H25" i="170"/>
  <c r="L24" i="170"/>
  <c r="K24" i="170"/>
  <c r="J24" i="170"/>
  <c r="I24" i="170"/>
  <c r="H24" i="170"/>
  <c r="L23" i="170"/>
  <c r="K23" i="170"/>
  <c r="J23" i="170"/>
  <c r="I23" i="170"/>
  <c r="H23" i="170"/>
  <c r="L22" i="170"/>
  <c r="K22" i="170"/>
  <c r="J22" i="170"/>
  <c r="I22" i="170"/>
  <c r="H22" i="170"/>
  <c r="L21" i="170"/>
  <c r="K21" i="170"/>
  <c r="J21" i="170"/>
  <c r="I21" i="170"/>
  <c r="H21" i="170"/>
  <c r="L20" i="170"/>
  <c r="K20" i="170"/>
  <c r="J20" i="170"/>
  <c r="I20" i="170"/>
  <c r="H20" i="170"/>
  <c r="L19" i="170"/>
  <c r="K19" i="170"/>
  <c r="J19" i="170"/>
  <c r="I19" i="170"/>
  <c r="H19" i="170"/>
  <c r="L18" i="170"/>
  <c r="K18" i="170"/>
  <c r="J18" i="170"/>
  <c r="I18" i="170"/>
  <c r="H18" i="170"/>
  <c r="L17" i="170"/>
  <c r="K17" i="170"/>
  <c r="J17" i="170"/>
  <c r="I17" i="170"/>
  <c r="H17" i="170"/>
  <c r="L16" i="170"/>
  <c r="K16" i="170"/>
  <c r="J16" i="170"/>
  <c r="I16" i="170"/>
  <c r="H16" i="170"/>
  <c r="L15" i="170"/>
  <c r="K15" i="170"/>
  <c r="J15" i="170"/>
  <c r="I15" i="170"/>
  <c r="H15" i="170"/>
  <c r="L14" i="170"/>
  <c r="K14" i="170"/>
  <c r="J14" i="170"/>
  <c r="I14" i="170"/>
  <c r="H14" i="170"/>
  <c r="L13" i="170"/>
  <c r="K13" i="170"/>
  <c r="J13" i="170"/>
  <c r="I13" i="170"/>
  <c r="H13" i="170"/>
  <c r="L12" i="170"/>
  <c r="K12" i="170"/>
  <c r="J12" i="170"/>
  <c r="I12" i="170"/>
  <c r="H12" i="170"/>
  <c r="H42" i="170" s="1"/>
  <c r="L11" i="170"/>
  <c r="K11" i="170"/>
  <c r="K42" i="170" s="1"/>
  <c r="J11" i="170"/>
  <c r="I11" i="170"/>
  <c r="I42" i="170" s="1"/>
  <c r="H11" i="170"/>
  <c r="B4" i="170"/>
  <c r="U2" i="170" a="1"/>
  <c r="U2" i="170" s="1"/>
  <c r="R2" i="170"/>
  <c r="U1" i="170" a="1"/>
  <c r="U1" i="170" s="1"/>
  <c r="A1" i="170" s="1" a="1"/>
  <c r="A1" i="170" s="1"/>
  <c r="G294" i="169"/>
  <c r="F294" i="169"/>
  <c r="L293" i="169"/>
  <c r="K293" i="169"/>
  <c r="J293" i="169"/>
  <c r="I293" i="169"/>
  <c r="H293" i="169"/>
  <c r="L292" i="169"/>
  <c r="K292" i="169"/>
  <c r="J292" i="169"/>
  <c r="I292" i="169"/>
  <c r="H292" i="169"/>
  <c r="L291" i="169"/>
  <c r="K291" i="169"/>
  <c r="J291" i="169"/>
  <c r="I291" i="169"/>
  <c r="H291" i="169"/>
  <c r="L290" i="169"/>
  <c r="K290" i="169"/>
  <c r="J290" i="169"/>
  <c r="I290" i="169"/>
  <c r="H290" i="169"/>
  <c r="L289" i="169"/>
  <c r="K289" i="169"/>
  <c r="J289" i="169"/>
  <c r="I289" i="169"/>
  <c r="H289" i="169"/>
  <c r="L288" i="169"/>
  <c r="K288" i="169"/>
  <c r="J288" i="169"/>
  <c r="I288" i="169"/>
  <c r="H288" i="169"/>
  <c r="L287" i="169"/>
  <c r="K287" i="169"/>
  <c r="J287" i="169"/>
  <c r="I287" i="169"/>
  <c r="H287" i="169"/>
  <c r="L286" i="169"/>
  <c r="K286" i="169"/>
  <c r="J286" i="169"/>
  <c r="I286" i="169"/>
  <c r="H286" i="169"/>
  <c r="L285" i="169"/>
  <c r="K285" i="169"/>
  <c r="J285" i="169"/>
  <c r="I285" i="169"/>
  <c r="H285" i="169"/>
  <c r="L284" i="169"/>
  <c r="K284" i="169"/>
  <c r="J284" i="169"/>
  <c r="I284" i="169"/>
  <c r="H284" i="169"/>
  <c r="L283" i="169"/>
  <c r="K283" i="169"/>
  <c r="J283" i="169"/>
  <c r="I283" i="169"/>
  <c r="H283" i="169"/>
  <c r="L282" i="169"/>
  <c r="K282" i="169"/>
  <c r="J282" i="169"/>
  <c r="I282" i="169"/>
  <c r="H282" i="169"/>
  <c r="L281" i="169"/>
  <c r="K281" i="169"/>
  <c r="J281" i="169"/>
  <c r="I281" i="169"/>
  <c r="H281" i="169"/>
  <c r="L280" i="169"/>
  <c r="K280" i="169"/>
  <c r="J280" i="169"/>
  <c r="I280" i="169"/>
  <c r="H280" i="169"/>
  <c r="L279" i="169"/>
  <c r="K279" i="169"/>
  <c r="J279" i="169"/>
  <c r="I279" i="169"/>
  <c r="H279" i="169"/>
  <c r="L278" i="169"/>
  <c r="K278" i="169"/>
  <c r="J278" i="169"/>
  <c r="I278" i="169"/>
  <c r="H278" i="169"/>
  <c r="L277" i="169"/>
  <c r="K277" i="169"/>
  <c r="J277" i="169"/>
  <c r="I277" i="169"/>
  <c r="H277" i="169"/>
  <c r="L276" i="169"/>
  <c r="K276" i="169"/>
  <c r="J276" i="169"/>
  <c r="I276" i="169"/>
  <c r="H276" i="169"/>
  <c r="L275" i="169"/>
  <c r="K275" i="169"/>
  <c r="J275" i="169"/>
  <c r="I275" i="169"/>
  <c r="H275" i="169"/>
  <c r="L274" i="169"/>
  <c r="K274" i="169"/>
  <c r="J274" i="169"/>
  <c r="I274" i="169"/>
  <c r="H274" i="169"/>
  <c r="L273" i="169"/>
  <c r="K273" i="169"/>
  <c r="J273" i="169"/>
  <c r="I273" i="169"/>
  <c r="H273" i="169"/>
  <c r="L272" i="169"/>
  <c r="K272" i="169"/>
  <c r="J272" i="169"/>
  <c r="I272" i="169"/>
  <c r="H272" i="169"/>
  <c r="L271" i="169"/>
  <c r="K271" i="169"/>
  <c r="J271" i="169"/>
  <c r="I271" i="169"/>
  <c r="H271" i="169"/>
  <c r="L270" i="169"/>
  <c r="K270" i="169"/>
  <c r="J270" i="169"/>
  <c r="I270" i="169"/>
  <c r="H270" i="169"/>
  <c r="L269" i="169"/>
  <c r="K269" i="169"/>
  <c r="J269" i="169"/>
  <c r="I269" i="169"/>
  <c r="H269" i="169"/>
  <c r="L268" i="169"/>
  <c r="K268" i="169"/>
  <c r="J268" i="169"/>
  <c r="I268" i="169"/>
  <c r="H268" i="169"/>
  <c r="L267" i="169"/>
  <c r="K267" i="169"/>
  <c r="J267" i="169"/>
  <c r="I267" i="169"/>
  <c r="H267" i="169"/>
  <c r="L266" i="169"/>
  <c r="K266" i="169"/>
  <c r="K294" i="169" s="1"/>
  <c r="J266" i="169"/>
  <c r="I266" i="169"/>
  <c r="H266" i="169"/>
  <c r="L265" i="169"/>
  <c r="K265" i="169"/>
  <c r="J265" i="169"/>
  <c r="I265" i="169"/>
  <c r="H265" i="169"/>
  <c r="L264" i="169"/>
  <c r="K264" i="169"/>
  <c r="J264" i="169"/>
  <c r="I264" i="169"/>
  <c r="H264" i="169"/>
  <c r="L263" i="169"/>
  <c r="K263" i="169"/>
  <c r="J263" i="169"/>
  <c r="I263" i="169"/>
  <c r="I294" i="169" s="1"/>
  <c r="H263" i="169"/>
  <c r="G258" i="169"/>
  <c r="F258" i="169"/>
  <c r="L257" i="169"/>
  <c r="K257" i="169"/>
  <c r="J257" i="169"/>
  <c r="I257" i="169"/>
  <c r="H257" i="169"/>
  <c r="L256" i="169"/>
  <c r="K256" i="169"/>
  <c r="J256" i="169"/>
  <c r="I256" i="169"/>
  <c r="H256" i="169"/>
  <c r="L255" i="169"/>
  <c r="K255" i="169"/>
  <c r="J255" i="169"/>
  <c r="I255" i="169"/>
  <c r="H255" i="169"/>
  <c r="L254" i="169"/>
  <c r="K254" i="169"/>
  <c r="J254" i="169"/>
  <c r="I254" i="169"/>
  <c r="H254" i="169"/>
  <c r="L253" i="169"/>
  <c r="K253" i="169"/>
  <c r="J253" i="169"/>
  <c r="I253" i="169"/>
  <c r="H253" i="169"/>
  <c r="L252" i="169"/>
  <c r="K252" i="169"/>
  <c r="J252" i="169"/>
  <c r="I252" i="169"/>
  <c r="H252" i="169"/>
  <c r="L251" i="169"/>
  <c r="K251" i="169"/>
  <c r="J251" i="169"/>
  <c r="I251" i="169"/>
  <c r="H251" i="169"/>
  <c r="L250" i="169"/>
  <c r="K250" i="169"/>
  <c r="J250" i="169"/>
  <c r="I250" i="169"/>
  <c r="H250" i="169"/>
  <c r="L249" i="169"/>
  <c r="K249" i="169"/>
  <c r="J249" i="169"/>
  <c r="I249" i="169"/>
  <c r="H249" i="169"/>
  <c r="L248" i="169"/>
  <c r="K248" i="169"/>
  <c r="J248" i="169"/>
  <c r="I248" i="169"/>
  <c r="H248" i="169"/>
  <c r="L247" i="169"/>
  <c r="K247" i="169"/>
  <c r="J247" i="169"/>
  <c r="I247" i="169"/>
  <c r="H247" i="169"/>
  <c r="L246" i="169"/>
  <c r="K246" i="169"/>
  <c r="J246" i="169"/>
  <c r="I246" i="169"/>
  <c r="H246" i="169"/>
  <c r="L245" i="169"/>
  <c r="K245" i="169"/>
  <c r="J245" i="169"/>
  <c r="I245" i="169"/>
  <c r="H245" i="169"/>
  <c r="L244" i="169"/>
  <c r="K244" i="169"/>
  <c r="J244" i="169"/>
  <c r="I244" i="169"/>
  <c r="H244" i="169"/>
  <c r="L243" i="169"/>
  <c r="K243" i="169"/>
  <c r="J243" i="169"/>
  <c r="I243" i="169"/>
  <c r="H243" i="169"/>
  <c r="L242" i="169"/>
  <c r="K242" i="169"/>
  <c r="J242" i="169"/>
  <c r="I242" i="169"/>
  <c r="H242" i="169"/>
  <c r="L241" i="169"/>
  <c r="K241" i="169"/>
  <c r="J241" i="169"/>
  <c r="I241" i="169"/>
  <c r="H241" i="169"/>
  <c r="L240" i="169"/>
  <c r="K240" i="169"/>
  <c r="J240" i="169"/>
  <c r="I240" i="169"/>
  <c r="H240" i="169"/>
  <c r="L239" i="169"/>
  <c r="K239" i="169"/>
  <c r="J239" i="169"/>
  <c r="I239" i="169"/>
  <c r="H239" i="169"/>
  <c r="L238" i="169"/>
  <c r="K238" i="169"/>
  <c r="J238" i="169"/>
  <c r="I238" i="169"/>
  <c r="H238" i="169"/>
  <c r="L237" i="169"/>
  <c r="K237" i="169"/>
  <c r="J237" i="169"/>
  <c r="I237" i="169"/>
  <c r="H237" i="169"/>
  <c r="L236" i="169"/>
  <c r="K236" i="169"/>
  <c r="J236" i="169"/>
  <c r="I236" i="169"/>
  <c r="H236" i="169"/>
  <c r="L235" i="169"/>
  <c r="K235" i="169"/>
  <c r="J235" i="169"/>
  <c r="I235" i="169"/>
  <c r="H235" i="169"/>
  <c r="L234" i="169"/>
  <c r="K234" i="169"/>
  <c r="J234" i="169"/>
  <c r="I234" i="169"/>
  <c r="H234" i="169"/>
  <c r="L233" i="169"/>
  <c r="K233" i="169"/>
  <c r="J233" i="169"/>
  <c r="I233" i="169"/>
  <c r="H233" i="169"/>
  <c r="L232" i="169"/>
  <c r="K232" i="169"/>
  <c r="J232" i="169"/>
  <c r="I232" i="169"/>
  <c r="H232" i="169"/>
  <c r="L231" i="169"/>
  <c r="K231" i="169"/>
  <c r="J231" i="169"/>
  <c r="I231" i="169"/>
  <c r="H231" i="169"/>
  <c r="L230" i="169"/>
  <c r="K230" i="169"/>
  <c r="J230" i="169"/>
  <c r="I230" i="169"/>
  <c r="H230" i="169"/>
  <c r="L229" i="169"/>
  <c r="K229" i="169"/>
  <c r="J229" i="169"/>
  <c r="I229" i="169"/>
  <c r="H229" i="169"/>
  <c r="L228" i="169"/>
  <c r="K228" i="169"/>
  <c r="J228" i="169"/>
  <c r="I228" i="169"/>
  <c r="H228" i="169"/>
  <c r="L227" i="169"/>
  <c r="K227" i="169"/>
  <c r="J227" i="169"/>
  <c r="J258" i="169" s="1"/>
  <c r="I227" i="169"/>
  <c r="H227" i="169"/>
  <c r="G222" i="169"/>
  <c r="F222" i="169"/>
  <c r="L221" i="169"/>
  <c r="K221" i="169"/>
  <c r="J221" i="169"/>
  <c r="I221" i="169"/>
  <c r="H221" i="169"/>
  <c r="L220" i="169"/>
  <c r="K220" i="169"/>
  <c r="J220" i="169"/>
  <c r="I220" i="169"/>
  <c r="H220" i="169"/>
  <c r="L219" i="169"/>
  <c r="K219" i="169"/>
  <c r="J219" i="169"/>
  <c r="I219" i="169"/>
  <c r="H219" i="169"/>
  <c r="L218" i="169"/>
  <c r="K218" i="169"/>
  <c r="J218" i="169"/>
  <c r="I218" i="169"/>
  <c r="H218" i="169"/>
  <c r="L217" i="169"/>
  <c r="K217" i="169"/>
  <c r="J217" i="169"/>
  <c r="I217" i="169"/>
  <c r="H217" i="169"/>
  <c r="L216" i="169"/>
  <c r="K216" i="169"/>
  <c r="J216" i="169"/>
  <c r="I216" i="169"/>
  <c r="H216" i="169"/>
  <c r="L215" i="169"/>
  <c r="K215" i="169"/>
  <c r="J215" i="169"/>
  <c r="I215" i="169"/>
  <c r="H215" i="169"/>
  <c r="L214" i="169"/>
  <c r="K214" i="169"/>
  <c r="J214" i="169"/>
  <c r="I214" i="169"/>
  <c r="H214" i="169"/>
  <c r="L213" i="169"/>
  <c r="K213" i="169"/>
  <c r="J213" i="169"/>
  <c r="I213" i="169"/>
  <c r="H213" i="169"/>
  <c r="L212" i="169"/>
  <c r="K212" i="169"/>
  <c r="J212" i="169"/>
  <c r="I212" i="169"/>
  <c r="H212" i="169"/>
  <c r="L211" i="169"/>
  <c r="K211" i="169"/>
  <c r="J211" i="169"/>
  <c r="I211" i="169"/>
  <c r="H211" i="169"/>
  <c r="L210" i="169"/>
  <c r="K210" i="169"/>
  <c r="J210" i="169"/>
  <c r="I210" i="169"/>
  <c r="H210" i="169"/>
  <c r="L209" i="169"/>
  <c r="K209" i="169"/>
  <c r="J209" i="169"/>
  <c r="I209" i="169"/>
  <c r="H209" i="169"/>
  <c r="L208" i="169"/>
  <c r="K208" i="169"/>
  <c r="J208" i="169"/>
  <c r="I208" i="169"/>
  <c r="H208" i="169"/>
  <c r="L207" i="169"/>
  <c r="K207" i="169"/>
  <c r="J207" i="169"/>
  <c r="I207" i="169"/>
  <c r="H207" i="169"/>
  <c r="L206" i="169"/>
  <c r="K206" i="169"/>
  <c r="J206" i="169"/>
  <c r="I206" i="169"/>
  <c r="H206" i="169"/>
  <c r="L205" i="169"/>
  <c r="K205" i="169"/>
  <c r="J205" i="169"/>
  <c r="I205" i="169"/>
  <c r="H205" i="169"/>
  <c r="L204" i="169"/>
  <c r="K204" i="169"/>
  <c r="J204" i="169"/>
  <c r="I204" i="169"/>
  <c r="H204" i="169"/>
  <c r="L203" i="169"/>
  <c r="K203" i="169"/>
  <c r="J203" i="169"/>
  <c r="I203" i="169"/>
  <c r="H203" i="169"/>
  <c r="L202" i="169"/>
  <c r="K202" i="169"/>
  <c r="J202" i="169"/>
  <c r="I202" i="169"/>
  <c r="H202" i="169"/>
  <c r="L201" i="169"/>
  <c r="K201" i="169"/>
  <c r="J201" i="169"/>
  <c r="I201" i="169"/>
  <c r="H201" i="169"/>
  <c r="L200" i="169"/>
  <c r="K200" i="169"/>
  <c r="J200" i="169"/>
  <c r="I200" i="169"/>
  <c r="H200" i="169"/>
  <c r="L199" i="169"/>
  <c r="K199" i="169"/>
  <c r="J199" i="169"/>
  <c r="I199" i="169"/>
  <c r="H199" i="169"/>
  <c r="L198" i="169"/>
  <c r="K198" i="169"/>
  <c r="J198" i="169"/>
  <c r="J222" i="169" s="1"/>
  <c r="I198" i="169"/>
  <c r="H198" i="169"/>
  <c r="L197" i="169"/>
  <c r="K197" i="169"/>
  <c r="J197" i="169"/>
  <c r="I197" i="169"/>
  <c r="I222" i="169" s="1"/>
  <c r="H197" i="169"/>
  <c r="L196" i="169"/>
  <c r="K196" i="169"/>
  <c r="J196" i="169"/>
  <c r="I196" i="169"/>
  <c r="H196" i="169"/>
  <c r="L195" i="169"/>
  <c r="K195" i="169"/>
  <c r="J195" i="169"/>
  <c r="I195" i="169"/>
  <c r="H195" i="169"/>
  <c r="L194" i="169"/>
  <c r="K194" i="169"/>
  <c r="J194" i="169"/>
  <c r="I194" i="169"/>
  <c r="H194" i="169"/>
  <c r="L193" i="169"/>
  <c r="K193" i="169"/>
  <c r="J193" i="169"/>
  <c r="I193" i="169"/>
  <c r="H193" i="169"/>
  <c r="L192" i="169"/>
  <c r="K192" i="169"/>
  <c r="J192" i="169"/>
  <c r="I192" i="169"/>
  <c r="H192" i="169"/>
  <c r="L191" i="169"/>
  <c r="K191" i="169"/>
  <c r="J191" i="169"/>
  <c r="I191" i="169"/>
  <c r="H191" i="169"/>
  <c r="G186" i="169"/>
  <c r="F186" i="169"/>
  <c r="L185" i="169"/>
  <c r="K185" i="169"/>
  <c r="J185" i="169"/>
  <c r="I185" i="169"/>
  <c r="H185" i="169"/>
  <c r="L184" i="169"/>
  <c r="K184" i="169"/>
  <c r="J184" i="169"/>
  <c r="I184" i="169"/>
  <c r="H184" i="169"/>
  <c r="L183" i="169"/>
  <c r="K183" i="169"/>
  <c r="J183" i="169"/>
  <c r="I183" i="169"/>
  <c r="H183" i="169"/>
  <c r="L182" i="169"/>
  <c r="K182" i="169"/>
  <c r="J182" i="169"/>
  <c r="I182" i="169"/>
  <c r="H182" i="169"/>
  <c r="L181" i="169"/>
  <c r="K181" i="169"/>
  <c r="J181" i="169"/>
  <c r="I181" i="169"/>
  <c r="H181" i="169"/>
  <c r="L180" i="169"/>
  <c r="K180" i="169"/>
  <c r="J180" i="169"/>
  <c r="I180" i="169"/>
  <c r="H180" i="169"/>
  <c r="L179" i="169"/>
  <c r="K179" i="169"/>
  <c r="J179" i="169"/>
  <c r="I179" i="169"/>
  <c r="H179" i="169"/>
  <c r="L178" i="169"/>
  <c r="K178" i="169"/>
  <c r="J178" i="169"/>
  <c r="I178" i="169"/>
  <c r="H178" i="169"/>
  <c r="L177" i="169"/>
  <c r="K177" i="169"/>
  <c r="J177" i="169"/>
  <c r="I177" i="169"/>
  <c r="H177" i="169"/>
  <c r="L176" i="169"/>
  <c r="K176" i="169"/>
  <c r="J176" i="169"/>
  <c r="I176" i="169"/>
  <c r="H176" i="169"/>
  <c r="L175" i="169"/>
  <c r="K175" i="169"/>
  <c r="J175" i="169"/>
  <c r="I175" i="169"/>
  <c r="H175" i="169"/>
  <c r="L174" i="169"/>
  <c r="K174" i="169"/>
  <c r="J174" i="169"/>
  <c r="I174" i="169"/>
  <c r="H174" i="169"/>
  <c r="L173" i="169"/>
  <c r="K173" i="169"/>
  <c r="J173" i="169"/>
  <c r="I173" i="169"/>
  <c r="H173" i="169"/>
  <c r="L172" i="169"/>
  <c r="K172" i="169"/>
  <c r="J172" i="169"/>
  <c r="I172" i="169"/>
  <c r="H172" i="169"/>
  <c r="L171" i="169"/>
  <c r="K171" i="169"/>
  <c r="J171" i="169"/>
  <c r="I171" i="169"/>
  <c r="H171" i="169"/>
  <c r="L170" i="169"/>
  <c r="K170" i="169"/>
  <c r="J170" i="169"/>
  <c r="I170" i="169"/>
  <c r="H170" i="169"/>
  <c r="L169" i="169"/>
  <c r="K169" i="169"/>
  <c r="J169" i="169"/>
  <c r="I169" i="169"/>
  <c r="H169" i="169"/>
  <c r="L168" i="169"/>
  <c r="K168" i="169"/>
  <c r="J168" i="169"/>
  <c r="I168" i="169"/>
  <c r="H168" i="169"/>
  <c r="L167" i="169"/>
  <c r="K167" i="169"/>
  <c r="J167" i="169"/>
  <c r="I167" i="169"/>
  <c r="H167" i="169"/>
  <c r="L166" i="169"/>
  <c r="K166" i="169"/>
  <c r="J166" i="169"/>
  <c r="I166" i="169"/>
  <c r="H166" i="169"/>
  <c r="L165" i="169"/>
  <c r="K165" i="169"/>
  <c r="J165" i="169"/>
  <c r="I165" i="169"/>
  <c r="H165" i="169"/>
  <c r="L164" i="169"/>
  <c r="K164" i="169"/>
  <c r="J164" i="169"/>
  <c r="I164" i="169"/>
  <c r="H164" i="169"/>
  <c r="L163" i="169"/>
  <c r="K163" i="169"/>
  <c r="J163" i="169"/>
  <c r="I163" i="169"/>
  <c r="H163" i="169"/>
  <c r="L162" i="169"/>
  <c r="K162" i="169"/>
  <c r="J162" i="169"/>
  <c r="I162" i="169"/>
  <c r="H162" i="169"/>
  <c r="L161" i="169"/>
  <c r="K161" i="169"/>
  <c r="J161" i="169"/>
  <c r="I161" i="169"/>
  <c r="H161" i="169"/>
  <c r="L160" i="169"/>
  <c r="K160" i="169"/>
  <c r="J160" i="169"/>
  <c r="I160" i="169"/>
  <c r="H160" i="169"/>
  <c r="L159" i="169"/>
  <c r="K159" i="169"/>
  <c r="J159" i="169"/>
  <c r="I159" i="169"/>
  <c r="H159" i="169"/>
  <c r="L158" i="169"/>
  <c r="K158" i="169"/>
  <c r="J158" i="169"/>
  <c r="I158" i="169"/>
  <c r="H158" i="169"/>
  <c r="L157" i="169"/>
  <c r="K157" i="169"/>
  <c r="J157" i="169"/>
  <c r="I157" i="169"/>
  <c r="H157" i="169"/>
  <c r="L156" i="169"/>
  <c r="K156" i="169"/>
  <c r="J156" i="169"/>
  <c r="I156" i="169"/>
  <c r="H156" i="169"/>
  <c r="L155" i="169"/>
  <c r="L186" i="169" s="1"/>
  <c r="K155" i="169"/>
  <c r="K186" i="169" s="1"/>
  <c r="J155" i="169"/>
  <c r="J186" i="169" s="1"/>
  <c r="I155" i="169"/>
  <c r="I186" i="169" s="1"/>
  <c r="H155" i="169"/>
  <c r="H186" i="169" s="1"/>
  <c r="G150" i="169"/>
  <c r="F150" i="169"/>
  <c r="L149" i="169"/>
  <c r="K149" i="169"/>
  <c r="J149" i="169"/>
  <c r="I149" i="169"/>
  <c r="H149" i="169"/>
  <c r="L148" i="169"/>
  <c r="K148" i="169"/>
  <c r="J148" i="169"/>
  <c r="I148" i="169"/>
  <c r="H148" i="169"/>
  <c r="L147" i="169"/>
  <c r="K147" i="169"/>
  <c r="J147" i="169"/>
  <c r="I147" i="169"/>
  <c r="H147" i="169"/>
  <c r="L146" i="169"/>
  <c r="K146" i="169"/>
  <c r="J146" i="169"/>
  <c r="I146" i="169"/>
  <c r="H146" i="169"/>
  <c r="L145" i="169"/>
  <c r="K145" i="169"/>
  <c r="J145" i="169"/>
  <c r="I145" i="169"/>
  <c r="H145" i="169"/>
  <c r="L144" i="169"/>
  <c r="K144" i="169"/>
  <c r="J144" i="169"/>
  <c r="I144" i="169"/>
  <c r="H144" i="169"/>
  <c r="L143" i="169"/>
  <c r="K143" i="169"/>
  <c r="J143" i="169"/>
  <c r="I143" i="169"/>
  <c r="H143" i="169"/>
  <c r="L142" i="169"/>
  <c r="K142" i="169"/>
  <c r="J142" i="169"/>
  <c r="I142" i="169"/>
  <c r="H142" i="169"/>
  <c r="L141" i="169"/>
  <c r="K141" i="169"/>
  <c r="J141" i="169"/>
  <c r="I141" i="169"/>
  <c r="H141" i="169"/>
  <c r="L140" i="169"/>
  <c r="K140" i="169"/>
  <c r="J140" i="169"/>
  <c r="I140" i="169"/>
  <c r="H140" i="169"/>
  <c r="L139" i="169"/>
  <c r="K139" i="169"/>
  <c r="J139" i="169"/>
  <c r="I139" i="169"/>
  <c r="H139" i="169"/>
  <c r="L138" i="169"/>
  <c r="K138" i="169"/>
  <c r="J138" i="169"/>
  <c r="I138" i="169"/>
  <c r="H138" i="169"/>
  <c r="L137" i="169"/>
  <c r="K137" i="169"/>
  <c r="J137" i="169"/>
  <c r="I137" i="169"/>
  <c r="H137" i="169"/>
  <c r="L136" i="169"/>
  <c r="K136" i="169"/>
  <c r="J136" i="169"/>
  <c r="I136" i="169"/>
  <c r="H136" i="169"/>
  <c r="L135" i="169"/>
  <c r="K135" i="169"/>
  <c r="J135" i="169"/>
  <c r="I135" i="169"/>
  <c r="H135" i="169"/>
  <c r="L134" i="169"/>
  <c r="K134" i="169"/>
  <c r="J134" i="169"/>
  <c r="I134" i="169"/>
  <c r="H134" i="169"/>
  <c r="L133" i="169"/>
  <c r="K133" i="169"/>
  <c r="J133" i="169"/>
  <c r="I133" i="169"/>
  <c r="H133" i="169"/>
  <c r="L132" i="169"/>
  <c r="K132" i="169"/>
  <c r="J132" i="169"/>
  <c r="I132" i="169"/>
  <c r="H132" i="169"/>
  <c r="L131" i="169"/>
  <c r="K131" i="169"/>
  <c r="J131" i="169"/>
  <c r="I131" i="169"/>
  <c r="H131" i="169"/>
  <c r="L130" i="169"/>
  <c r="K130" i="169"/>
  <c r="J130" i="169"/>
  <c r="I130" i="169"/>
  <c r="H130" i="169"/>
  <c r="L129" i="169"/>
  <c r="K129" i="169"/>
  <c r="J129" i="169"/>
  <c r="I129" i="169"/>
  <c r="H129" i="169"/>
  <c r="L128" i="169"/>
  <c r="K128" i="169"/>
  <c r="J128" i="169"/>
  <c r="I128" i="169"/>
  <c r="H128" i="169"/>
  <c r="L127" i="169"/>
  <c r="K127" i="169"/>
  <c r="J127" i="169"/>
  <c r="I127" i="169"/>
  <c r="H127" i="169"/>
  <c r="L126" i="169"/>
  <c r="K126" i="169"/>
  <c r="J126" i="169"/>
  <c r="I126" i="169"/>
  <c r="H126" i="169"/>
  <c r="L125" i="169"/>
  <c r="K125" i="169"/>
  <c r="J125" i="169"/>
  <c r="I125" i="169"/>
  <c r="H125" i="169"/>
  <c r="L124" i="169"/>
  <c r="K124" i="169"/>
  <c r="J124" i="169"/>
  <c r="I124" i="169"/>
  <c r="H124" i="169"/>
  <c r="L123" i="169"/>
  <c r="K123" i="169"/>
  <c r="J123" i="169"/>
  <c r="I123" i="169"/>
  <c r="H123" i="169"/>
  <c r="L122" i="169"/>
  <c r="K122" i="169"/>
  <c r="J122" i="169"/>
  <c r="I122" i="169"/>
  <c r="H122" i="169"/>
  <c r="L121" i="169"/>
  <c r="K121" i="169"/>
  <c r="J121" i="169"/>
  <c r="I121" i="169"/>
  <c r="H121" i="169"/>
  <c r="L120" i="169"/>
  <c r="K120" i="169"/>
  <c r="J120" i="169"/>
  <c r="I120" i="169"/>
  <c r="H120" i="169"/>
  <c r="L119" i="169"/>
  <c r="K119" i="169"/>
  <c r="J119" i="169"/>
  <c r="I119" i="169"/>
  <c r="H119" i="169"/>
  <c r="G114" i="169"/>
  <c r="F114" i="169"/>
  <c r="L113" i="169"/>
  <c r="K113" i="169"/>
  <c r="J113" i="169"/>
  <c r="I113" i="169"/>
  <c r="H113" i="169"/>
  <c r="L112" i="169"/>
  <c r="K112" i="169"/>
  <c r="J112" i="169"/>
  <c r="I112" i="169"/>
  <c r="H112" i="169"/>
  <c r="L111" i="169"/>
  <c r="K111" i="169"/>
  <c r="J111" i="169"/>
  <c r="I111" i="169"/>
  <c r="H111" i="169"/>
  <c r="L110" i="169"/>
  <c r="K110" i="169"/>
  <c r="J110" i="169"/>
  <c r="I110" i="169"/>
  <c r="H110" i="169"/>
  <c r="L109" i="169"/>
  <c r="K109" i="169"/>
  <c r="J109" i="169"/>
  <c r="I109" i="169"/>
  <c r="H109" i="169"/>
  <c r="L108" i="169"/>
  <c r="K108" i="169"/>
  <c r="J108" i="169"/>
  <c r="I108" i="169"/>
  <c r="H108" i="169"/>
  <c r="L107" i="169"/>
  <c r="K107" i="169"/>
  <c r="J107" i="169"/>
  <c r="I107" i="169"/>
  <c r="H107" i="169"/>
  <c r="L106" i="169"/>
  <c r="K106" i="169"/>
  <c r="J106" i="169"/>
  <c r="I106" i="169"/>
  <c r="H106" i="169"/>
  <c r="L105" i="169"/>
  <c r="K105" i="169"/>
  <c r="J105" i="169"/>
  <c r="I105" i="169"/>
  <c r="H105" i="169"/>
  <c r="L104" i="169"/>
  <c r="K104" i="169"/>
  <c r="J104" i="169"/>
  <c r="I104" i="169"/>
  <c r="H104" i="169"/>
  <c r="L103" i="169"/>
  <c r="K103" i="169"/>
  <c r="J103" i="169"/>
  <c r="I103" i="169"/>
  <c r="H103" i="169"/>
  <c r="L102" i="169"/>
  <c r="K102" i="169"/>
  <c r="J102" i="169"/>
  <c r="I102" i="169"/>
  <c r="H102" i="169"/>
  <c r="L101" i="169"/>
  <c r="K101" i="169"/>
  <c r="J101" i="169"/>
  <c r="I101" i="169"/>
  <c r="H101" i="169"/>
  <c r="L100" i="169"/>
  <c r="K100" i="169"/>
  <c r="J100" i="169"/>
  <c r="I100" i="169"/>
  <c r="H100" i="169"/>
  <c r="L99" i="169"/>
  <c r="K99" i="169"/>
  <c r="J99" i="169"/>
  <c r="I99" i="169"/>
  <c r="H99" i="169"/>
  <c r="L98" i="169"/>
  <c r="K98" i="169"/>
  <c r="J98" i="169"/>
  <c r="I98" i="169"/>
  <c r="H98" i="169"/>
  <c r="L97" i="169"/>
  <c r="K97" i="169"/>
  <c r="J97" i="169"/>
  <c r="I97" i="169"/>
  <c r="H97" i="169"/>
  <c r="L96" i="169"/>
  <c r="K96" i="169"/>
  <c r="J96" i="169"/>
  <c r="I96" i="169"/>
  <c r="H96" i="169"/>
  <c r="H114" i="169" s="1"/>
  <c r="L95" i="169"/>
  <c r="K95" i="169"/>
  <c r="J95" i="169"/>
  <c r="I95" i="169"/>
  <c r="H95" i="169"/>
  <c r="L94" i="169"/>
  <c r="K94" i="169"/>
  <c r="J94" i="169"/>
  <c r="I94" i="169"/>
  <c r="H94" i="169"/>
  <c r="L93" i="169"/>
  <c r="K93" i="169"/>
  <c r="J93" i="169"/>
  <c r="I93" i="169"/>
  <c r="H93" i="169"/>
  <c r="L92" i="169"/>
  <c r="K92" i="169"/>
  <c r="J92" i="169"/>
  <c r="I92" i="169"/>
  <c r="H92" i="169"/>
  <c r="L91" i="169"/>
  <c r="K91" i="169"/>
  <c r="J91" i="169"/>
  <c r="I91" i="169"/>
  <c r="H91" i="169"/>
  <c r="L90" i="169"/>
  <c r="K90" i="169"/>
  <c r="J90" i="169"/>
  <c r="I90" i="169"/>
  <c r="H90" i="169"/>
  <c r="L89" i="169"/>
  <c r="K89" i="169"/>
  <c r="J89" i="169"/>
  <c r="I89" i="169"/>
  <c r="H89" i="169"/>
  <c r="L88" i="169"/>
  <c r="K88" i="169"/>
  <c r="J88" i="169"/>
  <c r="I88" i="169"/>
  <c r="H88" i="169"/>
  <c r="L87" i="169"/>
  <c r="K87" i="169"/>
  <c r="J87" i="169"/>
  <c r="I87" i="169"/>
  <c r="H87" i="169"/>
  <c r="L86" i="169"/>
  <c r="K86" i="169"/>
  <c r="J86" i="169"/>
  <c r="I86" i="169"/>
  <c r="H86" i="169"/>
  <c r="L85" i="169"/>
  <c r="K85" i="169"/>
  <c r="J85" i="169"/>
  <c r="I85" i="169"/>
  <c r="H85" i="169"/>
  <c r="L84" i="169"/>
  <c r="K84" i="169"/>
  <c r="J84" i="169"/>
  <c r="I84" i="169"/>
  <c r="H84" i="169"/>
  <c r="L83" i="169"/>
  <c r="K83" i="169"/>
  <c r="J83" i="169"/>
  <c r="I83" i="169"/>
  <c r="H83" i="169"/>
  <c r="G78" i="169"/>
  <c r="F78" i="169"/>
  <c r="L77" i="169"/>
  <c r="K77" i="169"/>
  <c r="J77" i="169"/>
  <c r="I77" i="169"/>
  <c r="H77" i="169"/>
  <c r="L76" i="169"/>
  <c r="K76" i="169"/>
  <c r="J76" i="169"/>
  <c r="I76" i="169"/>
  <c r="H76" i="169"/>
  <c r="L75" i="169"/>
  <c r="K75" i="169"/>
  <c r="J75" i="169"/>
  <c r="I75" i="169"/>
  <c r="H75" i="169"/>
  <c r="L74" i="169"/>
  <c r="K74" i="169"/>
  <c r="J74" i="169"/>
  <c r="I74" i="169"/>
  <c r="H74" i="169"/>
  <c r="L73" i="169"/>
  <c r="K73" i="169"/>
  <c r="J73" i="169"/>
  <c r="I73" i="169"/>
  <c r="H73" i="169"/>
  <c r="L72" i="169"/>
  <c r="K72" i="169"/>
  <c r="J72" i="169"/>
  <c r="I72" i="169"/>
  <c r="H72" i="169"/>
  <c r="L71" i="169"/>
  <c r="K71" i="169"/>
  <c r="J71" i="169"/>
  <c r="I71" i="169"/>
  <c r="H71" i="169"/>
  <c r="L70" i="169"/>
  <c r="K70" i="169"/>
  <c r="J70" i="169"/>
  <c r="I70" i="169"/>
  <c r="H70" i="169"/>
  <c r="L69" i="169"/>
  <c r="K69" i="169"/>
  <c r="J69" i="169"/>
  <c r="I69" i="169"/>
  <c r="H69" i="169"/>
  <c r="L68" i="169"/>
  <c r="K68" i="169"/>
  <c r="J68" i="169"/>
  <c r="I68" i="169"/>
  <c r="H68" i="169"/>
  <c r="L67" i="169"/>
  <c r="K67" i="169"/>
  <c r="J67" i="169"/>
  <c r="I67" i="169"/>
  <c r="H67" i="169"/>
  <c r="L66" i="169"/>
  <c r="K66" i="169"/>
  <c r="J66" i="169"/>
  <c r="I66" i="169"/>
  <c r="H66" i="169"/>
  <c r="L65" i="169"/>
  <c r="K65" i="169"/>
  <c r="J65" i="169"/>
  <c r="I65" i="169"/>
  <c r="H65" i="169"/>
  <c r="L64" i="169"/>
  <c r="K64" i="169"/>
  <c r="J64" i="169"/>
  <c r="I64" i="169"/>
  <c r="H64" i="169"/>
  <c r="L63" i="169"/>
  <c r="K63" i="169"/>
  <c r="J63" i="169"/>
  <c r="I63" i="169"/>
  <c r="H63" i="169"/>
  <c r="L62" i="169"/>
  <c r="K62" i="169"/>
  <c r="J62" i="169"/>
  <c r="I62" i="169"/>
  <c r="H62" i="169"/>
  <c r="L61" i="169"/>
  <c r="K61" i="169"/>
  <c r="J61" i="169"/>
  <c r="I61" i="169"/>
  <c r="H61" i="169"/>
  <c r="L60" i="169"/>
  <c r="K60" i="169"/>
  <c r="J60" i="169"/>
  <c r="I60" i="169"/>
  <c r="H60" i="169"/>
  <c r="L59" i="169"/>
  <c r="K59" i="169"/>
  <c r="J59" i="169"/>
  <c r="I59" i="169"/>
  <c r="H59" i="169"/>
  <c r="L58" i="169"/>
  <c r="K58" i="169"/>
  <c r="J58" i="169"/>
  <c r="I58" i="169"/>
  <c r="H58" i="169"/>
  <c r="L57" i="169"/>
  <c r="K57" i="169"/>
  <c r="J57" i="169"/>
  <c r="I57" i="169"/>
  <c r="H57" i="169"/>
  <c r="L56" i="169"/>
  <c r="K56" i="169"/>
  <c r="J56" i="169"/>
  <c r="I56" i="169"/>
  <c r="H56" i="169"/>
  <c r="L55" i="169"/>
  <c r="K55" i="169"/>
  <c r="J55" i="169"/>
  <c r="I55" i="169"/>
  <c r="H55" i="169"/>
  <c r="L54" i="169"/>
  <c r="K54" i="169"/>
  <c r="J54" i="169"/>
  <c r="I54" i="169"/>
  <c r="H54" i="169"/>
  <c r="L53" i="169"/>
  <c r="K53" i="169"/>
  <c r="J53" i="169"/>
  <c r="I53" i="169"/>
  <c r="H53" i="169"/>
  <c r="L52" i="169"/>
  <c r="K52" i="169"/>
  <c r="J52" i="169"/>
  <c r="I52" i="169"/>
  <c r="H52" i="169"/>
  <c r="L51" i="169"/>
  <c r="K51" i="169"/>
  <c r="J51" i="169"/>
  <c r="I51" i="169"/>
  <c r="H51" i="169"/>
  <c r="L50" i="169"/>
  <c r="K50" i="169"/>
  <c r="J50" i="169"/>
  <c r="I50" i="169"/>
  <c r="H50" i="169"/>
  <c r="L49" i="169"/>
  <c r="K49" i="169"/>
  <c r="J49" i="169"/>
  <c r="I49" i="169"/>
  <c r="H49" i="169"/>
  <c r="L48" i="169"/>
  <c r="L78" i="169" s="1"/>
  <c r="K48" i="169"/>
  <c r="K78" i="169" s="1"/>
  <c r="J48" i="169"/>
  <c r="J78" i="169" s="1"/>
  <c r="I48" i="169"/>
  <c r="H48" i="169"/>
  <c r="L47" i="169"/>
  <c r="K47" i="169"/>
  <c r="J47" i="169"/>
  <c r="I47" i="169"/>
  <c r="I78" i="169" s="1"/>
  <c r="H47" i="169"/>
  <c r="H78" i="169" s="1"/>
  <c r="G42" i="169"/>
  <c r="F42" i="169"/>
  <c r="L41" i="169"/>
  <c r="K41" i="169"/>
  <c r="J41" i="169"/>
  <c r="I41" i="169"/>
  <c r="H41" i="169"/>
  <c r="L40" i="169"/>
  <c r="K40" i="169"/>
  <c r="J40" i="169"/>
  <c r="I40" i="169"/>
  <c r="H40" i="169"/>
  <c r="L39" i="169"/>
  <c r="K39" i="169"/>
  <c r="J39" i="169"/>
  <c r="I39" i="169"/>
  <c r="H39" i="169"/>
  <c r="L38" i="169"/>
  <c r="K38" i="169"/>
  <c r="J38" i="169"/>
  <c r="I38" i="169"/>
  <c r="H38" i="169"/>
  <c r="L37" i="169"/>
  <c r="K37" i="169"/>
  <c r="J37" i="169"/>
  <c r="I37" i="169"/>
  <c r="H37" i="169"/>
  <c r="L36" i="169"/>
  <c r="K36" i="169"/>
  <c r="J36" i="169"/>
  <c r="I36" i="169"/>
  <c r="H36" i="169"/>
  <c r="L35" i="169"/>
  <c r="K35" i="169"/>
  <c r="J35" i="169"/>
  <c r="I35" i="169"/>
  <c r="H35" i="169"/>
  <c r="L34" i="169"/>
  <c r="K34" i="169"/>
  <c r="J34" i="169"/>
  <c r="I34" i="169"/>
  <c r="H34" i="169"/>
  <c r="L33" i="169"/>
  <c r="K33" i="169"/>
  <c r="J33" i="169"/>
  <c r="I33" i="169"/>
  <c r="H33" i="169"/>
  <c r="L32" i="169"/>
  <c r="K32" i="169"/>
  <c r="J32" i="169"/>
  <c r="I32" i="169"/>
  <c r="H32" i="169"/>
  <c r="L31" i="169"/>
  <c r="K31" i="169"/>
  <c r="J31" i="169"/>
  <c r="I31" i="169"/>
  <c r="H31" i="169"/>
  <c r="L30" i="169"/>
  <c r="K30" i="169"/>
  <c r="J30" i="169"/>
  <c r="I30" i="169"/>
  <c r="H30" i="169"/>
  <c r="L29" i="169"/>
  <c r="K29" i="169"/>
  <c r="J29" i="169"/>
  <c r="I29" i="169"/>
  <c r="H29" i="169"/>
  <c r="L28" i="169"/>
  <c r="K28" i="169"/>
  <c r="J28" i="169"/>
  <c r="I28" i="169"/>
  <c r="H28" i="169"/>
  <c r="L27" i="169"/>
  <c r="K27" i="169"/>
  <c r="J27" i="169"/>
  <c r="I27" i="169"/>
  <c r="H27" i="169"/>
  <c r="L26" i="169"/>
  <c r="K26" i="169"/>
  <c r="J26" i="169"/>
  <c r="I26" i="169"/>
  <c r="H26" i="169"/>
  <c r="L25" i="169"/>
  <c r="K25" i="169"/>
  <c r="J25" i="169"/>
  <c r="I25" i="169"/>
  <c r="H25" i="169"/>
  <c r="L24" i="169"/>
  <c r="K24" i="169"/>
  <c r="J24" i="169"/>
  <c r="I24" i="169"/>
  <c r="H24" i="169"/>
  <c r="L23" i="169"/>
  <c r="K23" i="169"/>
  <c r="J23" i="169"/>
  <c r="I23" i="169"/>
  <c r="H23" i="169"/>
  <c r="L22" i="169"/>
  <c r="K22" i="169"/>
  <c r="J22" i="169"/>
  <c r="I22" i="169"/>
  <c r="H22" i="169"/>
  <c r="L21" i="169"/>
  <c r="K21" i="169"/>
  <c r="J21" i="169"/>
  <c r="I21" i="169"/>
  <c r="H21" i="169"/>
  <c r="L20" i="169"/>
  <c r="K20" i="169"/>
  <c r="J20" i="169"/>
  <c r="I20" i="169"/>
  <c r="H20" i="169"/>
  <c r="L19" i="169"/>
  <c r="K19" i="169"/>
  <c r="J19" i="169"/>
  <c r="I19" i="169"/>
  <c r="H19" i="169"/>
  <c r="L18" i="169"/>
  <c r="K18" i="169"/>
  <c r="J18" i="169"/>
  <c r="I18" i="169"/>
  <c r="H18" i="169"/>
  <c r="L17" i="169"/>
  <c r="K17" i="169"/>
  <c r="J17" i="169"/>
  <c r="I17" i="169"/>
  <c r="H17" i="169"/>
  <c r="L16" i="169"/>
  <c r="K16" i="169"/>
  <c r="J16" i="169"/>
  <c r="I16" i="169"/>
  <c r="H16" i="169"/>
  <c r="L15" i="169"/>
  <c r="K15" i="169"/>
  <c r="J15" i="169"/>
  <c r="I15" i="169"/>
  <c r="H15" i="169"/>
  <c r="L14" i="169"/>
  <c r="K14" i="169"/>
  <c r="J14" i="169"/>
  <c r="I14" i="169"/>
  <c r="H14" i="169"/>
  <c r="L13" i="169"/>
  <c r="K13" i="169"/>
  <c r="J13" i="169"/>
  <c r="I13" i="169"/>
  <c r="H13" i="169"/>
  <c r="L12" i="169"/>
  <c r="K12" i="169"/>
  <c r="J12" i="169"/>
  <c r="I12" i="169"/>
  <c r="H12" i="169"/>
  <c r="L11" i="169"/>
  <c r="K11" i="169"/>
  <c r="K42" i="169" s="1"/>
  <c r="J11" i="169"/>
  <c r="I11" i="169"/>
  <c r="H11" i="169"/>
  <c r="B4" i="169"/>
  <c r="U2" i="169" a="1"/>
  <c r="U2" i="169" s="1"/>
  <c r="R2" i="169"/>
  <c r="U1" i="169" a="1"/>
  <c r="U1" i="169" s="1"/>
  <c r="A1" i="169" s="1" a="1"/>
  <c r="A1" i="169" s="1"/>
  <c r="G294" i="168"/>
  <c r="F294" i="168"/>
  <c r="L293" i="168"/>
  <c r="K293" i="168"/>
  <c r="J293" i="168"/>
  <c r="I293" i="168"/>
  <c r="H293" i="168"/>
  <c r="L292" i="168"/>
  <c r="K292" i="168"/>
  <c r="J292" i="168"/>
  <c r="I292" i="168"/>
  <c r="H292" i="168"/>
  <c r="L291" i="168"/>
  <c r="K291" i="168"/>
  <c r="J291" i="168"/>
  <c r="I291" i="168"/>
  <c r="H291" i="168"/>
  <c r="L290" i="168"/>
  <c r="K290" i="168"/>
  <c r="J290" i="168"/>
  <c r="I290" i="168"/>
  <c r="H290" i="168"/>
  <c r="L289" i="168"/>
  <c r="K289" i="168"/>
  <c r="J289" i="168"/>
  <c r="I289" i="168"/>
  <c r="H289" i="168"/>
  <c r="L288" i="168"/>
  <c r="K288" i="168"/>
  <c r="J288" i="168"/>
  <c r="I288" i="168"/>
  <c r="H288" i="168"/>
  <c r="L287" i="168"/>
  <c r="K287" i="168"/>
  <c r="J287" i="168"/>
  <c r="I287" i="168"/>
  <c r="H287" i="168"/>
  <c r="L286" i="168"/>
  <c r="K286" i="168"/>
  <c r="J286" i="168"/>
  <c r="I286" i="168"/>
  <c r="H286" i="168"/>
  <c r="L285" i="168"/>
  <c r="K285" i="168"/>
  <c r="J285" i="168"/>
  <c r="I285" i="168"/>
  <c r="H285" i="168"/>
  <c r="L284" i="168"/>
  <c r="K284" i="168"/>
  <c r="J284" i="168"/>
  <c r="I284" i="168"/>
  <c r="H284" i="168"/>
  <c r="L283" i="168"/>
  <c r="K283" i="168"/>
  <c r="J283" i="168"/>
  <c r="I283" i="168"/>
  <c r="H283" i="168"/>
  <c r="L282" i="168"/>
  <c r="K282" i="168"/>
  <c r="J282" i="168"/>
  <c r="I282" i="168"/>
  <c r="H282" i="168"/>
  <c r="L281" i="168"/>
  <c r="K281" i="168"/>
  <c r="J281" i="168"/>
  <c r="I281" i="168"/>
  <c r="H281" i="168"/>
  <c r="L280" i="168"/>
  <c r="K280" i="168"/>
  <c r="J280" i="168"/>
  <c r="I280" i="168"/>
  <c r="H280" i="168"/>
  <c r="L279" i="168"/>
  <c r="K279" i="168"/>
  <c r="J279" i="168"/>
  <c r="I279" i="168"/>
  <c r="H279" i="168"/>
  <c r="L278" i="168"/>
  <c r="K278" i="168"/>
  <c r="J278" i="168"/>
  <c r="I278" i="168"/>
  <c r="H278" i="168"/>
  <c r="L277" i="168"/>
  <c r="K277" i="168"/>
  <c r="J277" i="168"/>
  <c r="I277" i="168"/>
  <c r="H277" i="168"/>
  <c r="L276" i="168"/>
  <c r="K276" i="168"/>
  <c r="J276" i="168"/>
  <c r="I276" i="168"/>
  <c r="H276" i="168"/>
  <c r="L275" i="168"/>
  <c r="K275" i="168"/>
  <c r="J275" i="168"/>
  <c r="I275" i="168"/>
  <c r="H275" i="168"/>
  <c r="L274" i="168"/>
  <c r="K274" i="168"/>
  <c r="J274" i="168"/>
  <c r="I274" i="168"/>
  <c r="H274" i="168"/>
  <c r="L273" i="168"/>
  <c r="K273" i="168"/>
  <c r="J273" i="168"/>
  <c r="I273" i="168"/>
  <c r="H273" i="168"/>
  <c r="L272" i="168"/>
  <c r="K272" i="168"/>
  <c r="J272" i="168"/>
  <c r="I272" i="168"/>
  <c r="H272" i="168"/>
  <c r="L271" i="168"/>
  <c r="K271" i="168"/>
  <c r="J271" i="168"/>
  <c r="I271" i="168"/>
  <c r="H271" i="168"/>
  <c r="L270" i="168"/>
  <c r="K270" i="168"/>
  <c r="J270" i="168"/>
  <c r="I270" i="168"/>
  <c r="H270" i="168"/>
  <c r="L269" i="168"/>
  <c r="K269" i="168"/>
  <c r="J269" i="168"/>
  <c r="I269" i="168"/>
  <c r="H269" i="168"/>
  <c r="L268" i="168"/>
  <c r="K268" i="168"/>
  <c r="J268" i="168"/>
  <c r="I268" i="168"/>
  <c r="H268" i="168"/>
  <c r="L267" i="168"/>
  <c r="K267" i="168"/>
  <c r="J267" i="168"/>
  <c r="I267" i="168"/>
  <c r="H267" i="168"/>
  <c r="L266" i="168"/>
  <c r="K266" i="168"/>
  <c r="J266" i="168"/>
  <c r="I266" i="168"/>
  <c r="H266" i="168"/>
  <c r="L265" i="168"/>
  <c r="K265" i="168"/>
  <c r="J265" i="168"/>
  <c r="I265" i="168"/>
  <c r="H265" i="168"/>
  <c r="L264" i="168"/>
  <c r="K264" i="168"/>
  <c r="J264" i="168"/>
  <c r="I264" i="168"/>
  <c r="I294" i="168" s="1"/>
  <c r="H264" i="168"/>
  <c r="L263" i="168"/>
  <c r="K263" i="168"/>
  <c r="K294" i="168" s="1"/>
  <c r="J263" i="168"/>
  <c r="J294" i="168" s="1"/>
  <c r="I263" i="168"/>
  <c r="H263" i="168"/>
  <c r="H294" i="168" s="1"/>
  <c r="G258" i="168"/>
  <c r="F258" i="168"/>
  <c r="L257" i="168"/>
  <c r="K257" i="168"/>
  <c r="J257" i="168"/>
  <c r="I257" i="168"/>
  <c r="H257" i="168"/>
  <c r="L256" i="168"/>
  <c r="K256" i="168"/>
  <c r="J256" i="168"/>
  <c r="I256" i="168"/>
  <c r="H256" i="168"/>
  <c r="L255" i="168"/>
  <c r="K255" i="168"/>
  <c r="J255" i="168"/>
  <c r="I255" i="168"/>
  <c r="H255" i="168"/>
  <c r="L254" i="168"/>
  <c r="K254" i="168"/>
  <c r="J254" i="168"/>
  <c r="I254" i="168"/>
  <c r="H254" i="168"/>
  <c r="L253" i="168"/>
  <c r="K253" i="168"/>
  <c r="J253" i="168"/>
  <c r="I253" i="168"/>
  <c r="H253" i="168"/>
  <c r="L252" i="168"/>
  <c r="K252" i="168"/>
  <c r="J252" i="168"/>
  <c r="I252" i="168"/>
  <c r="H252" i="168"/>
  <c r="L251" i="168"/>
  <c r="K251" i="168"/>
  <c r="J251" i="168"/>
  <c r="I251" i="168"/>
  <c r="H251" i="168"/>
  <c r="L250" i="168"/>
  <c r="K250" i="168"/>
  <c r="J250" i="168"/>
  <c r="I250" i="168"/>
  <c r="H250" i="168"/>
  <c r="L249" i="168"/>
  <c r="K249" i="168"/>
  <c r="J249" i="168"/>
  <c r="I249" i="168"/>
  <c r="H249" i="168"/>
  <c r="L248" i="168"/>
  <c r="K248" i="168"/>
  <c r="J248" i="168"/>
  <c r="I248" i="168"/>
  <c r="H248" i="168"/>
  <c r="L247" i="168"/>
  <c r="K247" i="168"/>
  <c r="J247" i="168"/>
  <c r="I247" i="168"/>
  <c r="H247" i="168"/>
  <c r="L246" i="168"/>
  <c r="K246" i="168"/>
  <c r="J246" i="168"/>
  <c r="I246" i="168"/>
  <c r="H246" i="168"/>
  <c r="L245" i="168"/>
  <c r="K245" i="168"/>
  <c r="J245" i="168"/>
  <c r="I245" i="168"/>
  <c r="H245" i="168"/>
  <c r="L244" i="168"/>
  <c r="K244" i="168"/>
  <c r="J244" i="168"/>
  <c r="I244" i="168"/>
  <c r="H244" i="168"/>
  <c r="L243" i="168"/>
  <c r="K243" i="168"/>
  <c r="J243" i="168"/>
  <c r="I243" i="168"/>
  <c r="H243" i="168"/>
  <c r="L242" i="168"/>
  <c r="K242" i="168"/>
  <c r="J242" i="168"/>
  <c r="I242" i="168"/>
  <c r="H242" i="168"/>
  <c r="L241" i="168"/>
  <c r="K241" i="168"/>
  <c r="J241" i="168"/>
  <c r="I241" i="168"/>
  <c r="H241" i="168"/>
  <c r="L240" i="168"/>
  <c r="K240" i="168"/>
  <c r="J240" i="168"/>
  <c r="I240" i="168"/>
  <c r="H240" i="168"/>
  <c r="L239" i="168"/>
  <c r="K239" i="168"/>
  <c r="J239" i="168"/>
  <c r="I239" i="168"/>
  <c r="H239" i="168"/>
  <c r="L238" i="168"/>
  <c r="K238" i="168"/>
  <c r="J238" i="168"/>
  <c r="I238" i="168"/>
  <c r="H238" i="168"/>
  <c r="L237" i="168"/>
  <c r="K237" i="168"/>
  <c r="J237" i="168"/>
  <c r="I237" i="168"/>
  <c r="H237" i="168"/>
  <c r="L236" i="168"/>
  <c r="K236" i="168"/>
  <c r="J236" i="168"/>
  <c r="I236" i="168"/>
  <c r="H236" i="168"/>
  <c r="L235" i="168"/>
  <c r="K235" i="168"/>
  <c r="J235" i="168"/>
  <c r="I235" i="168"/>
  <c r="H235" i="168"/>
  <c r="L234" i="168"/>
  <c r="K234" i="168"/>
  <c r="J234" i="168"/>
  <c r="I234" i="168"/>
  <c r="H234" i="168"/>
  <c r="L233" i="168"/>
  <c r="K233" i="168"/>
  <c r="J233" i="168"/>
  <c r="I233" i="168"/>
  <c r="H233" i="168"/>
  <c r="L232" i="168"/>
  <c r="K232" i="168"/>
  <c r="J232" i="168"/>
  <c r="I232" i="168"/>
  <c r="H232" i="168"/>
  <c r="L231" i="168"/>
  <c r="K231" i="168"/>
  <c r="J231" i="168"/>
  <c r="I231" i="168"/>
  <c r="H231" i="168"/>
  <c r="L230" i="168"/>
  <c r="K230" i="168"/>
  <c r="J230" i="168"/>
  <c r="I230" i="168"/>
  <c r="H230" i="168"/>
  <c r="L229" i="168"/>
  <c r="K229" i="168"/>
  <c r="J229" i="168"/>
  <c r="I229" i="168"/>
  <c r="H229" i="168"/>
  <c r="L228" i="168"/>
  <c r="K228" i="168"/>
  <c r="J228" i="168"/>
  <c r="I228" i="168"/>
  <c r="I258" i="168" s="1"/>
  <c r="H228" i="168"/>
  <c r="H258" i="168" s="1"/>
  <c r="L227" i="168"/>
  <c r="L258" i="168" s="1"/>
  <c r="K227" i="168"/>
  <c r="J227" i="168"/>
  <c r="J258" i="168" s="1"/>
  <c r="I227" i="168"/>
  <c r="H227" i="168"/>
  <c r="L222" i="168"/>
  <c r="G222" i="168"/>
  <c r="F222" i="168"/>
  <c r="L221" i="168"/>
  <c r="K221" i="168"/>
  <c r="J221" i="168"/>
  <c r="I221" i="168"/>
  <c r="H221" i="168"/>
  <c r="L220" i="168"/>
  <c r="K220" i="168"/>
  <c r="J220" i="168"/>
  <c r="I220" i="168"/>
  <c r="H220" i="168"/>
  <c r="L219" i="168"/>
  <c r="K219" i="168"/>
  <c r="J219" i="168"/>
  <c r="I219" i="168"/>
  <c r="H219" i="168"/>
  <c r="L218" i="168"/>
  <c r="K218" i="168"/>
  <c r="J218" i="168"/>
  <c r="I218" i="168"/>
  <c r="H218" i="168"/>
  <c r="L217" i="168"/>
  <c r="K217" i="168"/>
  <c r="J217" i="168"/>
  <c r="I217" i="168"/>
  <c r="H217" i="168"/>
  <c r="L216" i="168"/>
  <c r="K216" i="168"/>
  <c r="J216" i="168"/>
  <c r="I216" i="168"/>
  <c r="H216" i="168"/>
  <c r="L215" i="168"/>
  <c r="K215" i="168"/>
  <c r="J215" i="168"/>
  <c r="I215" i="168"/>
  <c r="H215" i="168"/>
  <c r="L214" i="168"/>
  <c r="K214" i="168"/>
  <c r="J214" i="168"/>
  <c r="I214" i="168"/>
  <c r="H214" i="168"/>
  <c r="L213" i="168"/>
  <c r="K213" i="168"/>
  <c r="J213" i="168"/>
  <c r="I213" i="168"/>
  <c r="H213" i="168"/>
  <c r="L212" i="168"/>
  <c r="K212" i="168"/>
  <c r="J212" i="168"/>
  <c r="I212" i="168"/>
  <c r="H212" i="168"/>
  <c r="L211" i="168"/>
  <c r="K211" i="168"/>
  <c r="J211" i="168"/>
  <c r="I211" i="168"/>
  <c r="H211" i="168"/>
  <c r="L210" i="168"/>
  <c r="K210" i="168"/>
  <c r="J210" i="168"/>
  <c r="I210" i="168"/>
  <c r="H210" i="168"/>
  <c r="L209" i="168"/>
  <c r="K209" i="168"/>
  <c r="J209" i="168"/>
  <c r="I209" i="168"/>
  <c r="H209" i="168"/>
  <c r="L208" i="168"/>
  <c r="K208" i="168"/>
  <c r="J208" i="168"/>
  <c r="I208" i="168"/>
  <c r="H208" i="168"/>
  <c r="L207" i="168"/>
  <c r="K207" i="168"/>
  <c r="J207" i="168"/>
  <c r="I207" i="168"/>
  <c r="H207" i="168"/>
  <c r="L206" i="168"/>
  <c r="K206" i="168"/>
  <c r="J206" i="168"/>
  <c r="I206" i="168"/>
  <c r="H206" i="168"/>
  <c r="L205" i="168"/>
  <c r="K205" i="168"/>
  <c r="J205" i="168"/>
  <c r="I205" i="168"/>
  <c r="H205" i="168"/>
  <c r="L204" i="168"/>
  <c r="K204" i="168"/>
  <c r="J204" i="168"/>
  <c r="I204" i="168"/>
  <c r="H204" i="168"/>
  <c r="L203" i="168"/>
  <c r="K203" i="168"/>
  <c r="J203" i="168"/>
  <c r="I203" i="168"/>
  <c r="H203" i="168"/>
  <c r="L202" i="168"/>
  <c r="K202" i="168"/>
  <c r="J202" i="168"/>
  <c r="I202" i="168"/>
  <c r="H202" i="168"/>
  <c r="L201" i="168"/>
  <c r="K201" i="168"/>
  <c r="J201" i="168"/>
  <c r="I201" i="168"/>
  <c r="H201" i="168"/>
  <c r="L200" i="168"/>
  <c r="K200" i="168"/>
  <c r="J200" i="168"/>
  <c r="I200" i="168"/>
  <c r="H200" i="168"/>
  <c r="L199" i="168"/>
  <c r="K199" i="168"/>
  <c r="J199" i="168"/>
  <c r="I199" i="168"/>
  <c r="H199" i="168"/>
  <c r="L198" i="168"/>
  <c r="K198" i="168"/>
  <c r="J198" i="168"/>
  <c r="I198" i="168"/>
  <c r="H198" i="168"/>
  <c r="L197" i="168"/>
  <c r="K197" i="168"/>
  <c r="J197" i="168"/>
  <c r="I197" i="168"/>
  <c r="H197" i="168"/>
  <c r="L196" i="168"/>
  <c r="K196" i="168"/>
  <c r="J196" i="168"/>
  <c r="I196" i="168"/>
  <c r="H196" i="168"/>
  <c r="L195" i="168"/>
  <c r="K195" i="168"/>
  <c r="J195" i="168"/>
  <c r="I195" i="168"/>
  <c r="H195" i="168"/>
  <c r="L194" i="168"/>
  <c r="K194" i="168"/>
  <c r="J194" i="168"/>
  <c r="I194" i="168"/>
  <c r="H194" i="168"/>
  <c r="L193" i="168"/>
  <c r="K193" i="168"/>
  <c r="J193" i="168"/>
  <c r="I193" i="168"/>
  <c r="H193" i="168"/>
  <c r="L192" i="168"/>
  <c r="K192" i="168"/>
  <c r="J192" i="168"/>
  <c r="J222" i="168" s="1"/>
  <c r="I192" i="168"/>
  <c r="H192" i="168"/>
  <c r="H222" i="168" s="1"/>
  <c r="L191" i="168"/>
  <c r="K191" i="168"/>
  <c r="K222" i="168" s="1"/>
  <c r="J191" i="168"/>
  <c r="I191" i="168"/>
  <c r="I222" i="168" s="1"/>
  <c r="H191" i="168"/>
  <c r="H186" i="168"/>
  <c r="G186" i="168"/>
  <c r="F186" i="168"/>
  <c r="L185" i="168"/>
  <c r="K185" i="168"/>
  <c r="J185" i="168"/>
  <c r="I185" i="168"/>
  <c r="H185" i="168"/>
  <c r="L184" i="168"/>
  <c r="K184" i="168"/>
  <c r="J184" i="168"/>
  <c r="I184" i="168"/>
  <c r="H184" i="168"/>
  <c r="L183" i="168"/>
  <c r="K183" i="168"/>
  <c r="J183" i="168"/>
  <c r="I183" i="168"/>
  <c r="H183" i="168"/>
  <c r="L182" i="168"/>
  <c r="K182" i="168"/>
  <c r="J182" i="168"/>
  <c r="I182" i="168"/>
  <c r="H182" i="168"/>
  <c r="L181" i="168"/>
  <c r="K181" i="168"/>
  <c r="J181" i="168"/>
  <c r="I181" i="168"/>
  <c r="H181" i="168"/>
  <c r="L180" i="168"/>
  <c r="K180" i="168"/>
  <c r="J180" i="168"/>
  <c r="I180" i="168"/>
  <c r="H180" i="168"/>
  <c r="L179" i="168"/>
  <c r="K179" i="168"/>
  <c r="J179" i="168"/>
  <c r="I179" i="168"/>
  <c r="H179" i="168"/>
  <c r="L178" i="168"/>
  <c r="K178" i="168"/>
  <c r="J178" i="168"/>
  <c r="I178" i="168"/>
  <c r="H178" i="168"/>
  <c r="L177" i="168"/>
  <c r="K177" i="168"/>
  <c r="J177" i="168"/>
  <c r="I177" i="168"/>
  <c r="H177" i="168"/>
  <c r="L176" i="168"/>
  <c r="K176" i="168"/>
  <c r="J176" i="168"/>
  <c r="I176" i="168"/>
  <c r="H176" i="168"/>
  <c r="L175" i="168"/>
  <c r="K175" i="168"/>
  <c r="J175" i="168"/>
  <c r="I175" i="168"/>
  <c r="H175" i="168"/>
  <c r="L174" i="168"/>
  <c r="K174" i="168"/>
  <c r="J174" i="168"/>
  <c r="I174" i="168"/>
  <c r="H174" i="168"/>
  <c r="L173" i="168"/>
  <c r="K173" i="168"/>
  <c r="J173" i="168"/>
  <c r="I173" i="168"/>
  <c r="H173" i="168"/>
  <c r="L172" i="168"/>
  <c r="K172" i="168"/>
  <c r="J172" i="168"/>
  <c r="I172" i="168"/>
  <c r="H172" i="168"/>
  <c r="L171" i="168"/>
  <c r="K171" i="168"/>
  <c r="J171" i="168"/>
  <c r="I171" i="168"/>
  <c r="H171" i="168"/>
  <c r="L170" i="168"/>
  <c r="K170" i="168"/>
  <c r="J170" i="168"/>
  <c r="I170" i="168"/>
  <c r="H170" i="168"/>
  <c r="L169" i="168"/>
  <c r="K169" i="168"/>
  <c r="J169" i="168"/>
  <c r="I169" i="168"/>
  <c r="H169" i="168"/>
  <c r="L168" i="168"/>
  <c r="K168" i="168"/>
  <c r="J168" i="168"/>
  <c r="I168" i="168"/>
  <c r="H168" i="168"/>
  <c r="L167" i="168"/>
  <c r="K167" i="168"/>
  <c r="J167" i="168"/>
  <c r="I167" i="168"/>
  <c r="H167" i="168"/>
  <c r="L166" i="168"/>
  <c r="K166" i="168"/>
  <c r="J166" i="168"/>
  <c r="I166" i="168"/>
  <c r="H166" i="168"/>
  <c r="L165" i="168"/>
  <c r="K165" i="168"/>
  <c r="J165" i="168"/>
  <c r="I165" i="168"/>
  <c r="H165" i="168"/>
  <c r="L164" i="168"/>
  <c r="K164" i="168"/>
  <c r="J164" i="168"/>
  <c r="I164" i="168"/>
  <c r="H164" i="168"/>
  <c r="L163" i="168"/>
  <c r="K163" i="168"/>
  <c r="J163" i="168"/>
  <c r="I163" i="168"/>
  <c r="H163" i="168"/>
  <c r="L162" i="168"/>
  <c r="K162" i="168"/>
  <c r="J162" i="168"/>
  <c r="I162" i="168"/>
  <c r="H162" i="168"/>
  <c r="L161" i="168"/>
  <c r="K161" i="168"/>
  <c r="J161" i="168"/>
  <c r="I161" i="168"/>
  <c r="H161" i="168"/>
  <c r="L160" i="168"/>
  <c r="K160" i="168"/>
  <c r="J160" i="168"/>
  <c r="I160" i="168"/>
  <c r="H160" i="168"/>
  <c r="L159" i="168"/>
  <c r="K159" i="168"/>
  <c r="J159" i="168"/>
  <c r="I159" i="168"/>
  <c r="H159" i="168"/>
  <c r="L158" i="168"/>
  <c r="K158" i="168"/>
  <c r="J158" i="168"/>
  <c r="I158" i="168"/>
  <c r="H158" i="168"/>
  <c r="L157" i="168"/>
  <c r="K157" i="168"/>
  <c r="J157" i="168"/>
  <c r="I157" i="168"/>
  <c r="H157" i="168"/>
  <c r="L156" i="168"/>
  <c r="K156" i="168"/>
  <c r="J156" i="168"/>
  <c r="J186" i="168" s="1"/>
  <c r="I156" i="168"/>
  <c r="H156" i="168"/>
  <c r="L155" i="168"/>
  <c r="K155" i="168"/>
  <c r="J155" i="168"/>
  <c r="I155" i="168"/>
  <c r="H155" i="168"/>
  <c r="J150" i="168"/>
  <c r="G150" i="168"/>
  <c r="F150" i="168"/>
  <c r="L149" i="168"/>
  <c r="K149" i="168"/>
  <c r="J149" i="168"/>
  <c r="I149" i="168"/>
  <c r="H149" i="168"/>
  <c r="L148" i="168"/>
  <c r="K148" i="168"/>
  <c r="J148" i="168"/>
  <c r="I148" i="168"/>
  <c r="H148" i="168"/>
  <c r="L147" i="168"/>
  <c r="K147" i="168"/>
  <c r="J147" i="168"/>
  <c r="I147" i="168"/>
  <c r="H147" i="168"/>
  <c r="L146" i="168"/>
  <c r="K146" i="168"/>
  <c r="J146" i="168"/>
  <c r="I146" i="168"/>
  <c r="H146" i="168"/>
  <c r="L145" i="168"/>
  <c r="K145" i="168"/>
  <c r="J145" i="168"/>
  <c r="I145" i="168"/>
  <c r="H145" i="168"/>
  <c r="L144" i="168"/>
  <c r="K144" i="168"/>
  <c r="J144" i="168"/>
  <c r="I144" i="168"/>
  <c r="H144" i="168"/>
  <c r="L143" i="168"/>
  <c r="K143" i="168"/>
  <c r="J143" i="168"/>
  <c r="I143" i="168"/>
  <c r="H143" i="168"/>
  <c r="L142" i="168"/>
  <c r="K142" i="168"/>
  <c r="J142" i="168"/>
  <c r="I142" i="168"/>
  <c r="H142" i="168"/>
  <c r="L141" i="168"/>
  <c r="K141" i="168"/>
  <c r="J141" i="168"/>
  <c r="I141" i="168"/>
  <c r="H141" i="168"/>
  <c r="L140" i="168"/>
  <c r="K140" i="168"/>
  <c r="J140" i="168"/>
  <c r="I140" i="168"/>
  <c r="H140" i="168"/>
  <c r="L139" i="168"/>
  <c r="K139" i="168"/>
  <c r="J139" i="168"/>
  <c r="I139" i="168"/>
  <c r="H139" i="168"/>
  <c r="L138" i="168"/>
  <c r="K138" i="168"/>
  <c r="J138" i="168"/>
  <c r="I138" i="168"/>
  <c r="H138" i="168"/>
  <c r="L137" i="168"/>
  <c r="K137" i="168"/>
  <c r="J137" i="168"/>
  <c r="I137" i="168"/>
  <c r="H137" i="168"/>
  <c r="L136" i="168"/>
  <c r="K136" i="168"/>
  <c r="J136" i="168"/>
  <c r="I136" i="168"/>
  <c r="H136" i="168"/>
  <c r="L135" i="168"/>
  <c r="K135" i="168"/>
  <c r="J135" i="168"/>
  <c r="I135" i="168"/>
  <c r="H135" i="168"/>
  <c r="L134" i="168"/>
  <c r="K134" i="168"/>
  <c r="J134" i="168"/>
  <c r="I134" i="168"/>
  <c r="H134" i="168"/>
  <c r="L133" i="168"/>
  <c r="K133" i="168"/>
  <c r="J133" i="168"/>
  <c r="I133" i="168"/>
  <c r="H133" i="168"/>
  <c r="L132" i="168"/>
  <c r="K132" i="168"/>
  <c r="J132" i="168"/>
  <c r="I132" i="168"/>
  <c r="H132" i="168"/>
  <c r="L131" i="168"/>
  <c r="K131" i="168"/>
  <c r="J131" i="168"/>
  <c r="I131" i="168"/>
  <c r="H131" i="168"/>
  <c r="L130" i="168"/>
  <c r="K130" i="168"/>
  <c r="J130" i="168"/>
  <c r="I130" i="168"/>
  <c r="H130" i="168"/>
  <c r="L129" i="168"/>
  <c r="K129" i="168"/>
  <c r="J129" i="168"/>
  <c r="I129" i="168"/>
  <c r="H129" i="168"/>
  <c r="L128" i="168"/>
  <c r="K128" i="168"/>
  <c r="J128" i="168"/>
  <c r="I128" i="168"/>
  <c r="H128" i="168"/>
  <c r="L127" i="168"/>
  <c r="K127" i="168"/>
  <c r="J127" i="168"/>
  <c r="I127" i="168"/>
  <c r="H127" i="168"/>
  <c r="L126" i="168"/>
  <c r="K126" i="168"/>
  <c r="J126" i="168"/>
  <c r="I126" i="168"/>
  <c r="H126" i="168"/>
  <c r="L125" i="168"/>
  <c r="K125" i="168"/>
  <c r="J125" i="168"/>
  <c r="I125" i="168"/>
  <c r="H125" i="168"/>
  <c r="L124" i="168"/>
  <c r="K124" i="168"/>
  <c r="J124" i="168"/>
  <c r="I124" i="168"/>
  <c r="H124" i="168"/>
  <c r="L123" i="168"/>
  <c r="K123" i="168"/>
  <c r="J123" i="168"/>
  <c r="I123" i="168"/>
  <c r="H123" i="168"/>
  <c r="L122" i="168"/>
  <c r="K122" i="168"/>
  <c r="J122" i="168"/>
  <c r="I122" i="168"/>
  <c r="H122" i="168"/>
  <c r="L121" i="168"/>
  <c r="K121" i="168"/>
  <c r="J121" i="168"/>
  <c r="I121" i="168"/>
  <c r="H121" i="168"/>
  <c r="L120" i="168"/>
  <c r="L150" i="168" s="1"/>
  <c r="K120" i="168"/>
  <c r="J120" i="168"/>
  <c r="I120" i="168"/>
  <c r="H120" i="168"/>
  <c r="L119" i="168"/>
  <c r="K119" i="168"/>
  <c r="K150" i="168" s="1"/>
  <c r="J119" i="168"/>
  <c r="I119" i="168"/>
  <c r="H119" i="168"/>
  <c r="H150" i="168" s="1"/>
  <c r="G114" i="168"/>
  <c r="F114" i="168"/>
  <c r="L113" i="168"/>
  <c r="K113" i="168"/>
  <c r="J113" i="168"/>
  <c r="I113" i="168"/>
  <c r="H113" i="168"/>
  <c r="L112" i="168"/>
  <c r="K112" i="168"/>
  <c r="J112" i="168"/>
  <c r="I112" i="168"/>
  <c r="H112" i="168"/>
  <c r="L111" i="168"/>
  <c r="K111" i="168"/>
  <c r="J111" i="168"/>
  <c r="I111" i="168"/>
  <c r="H111" i="168"/>
  <c r="L110" i="168"/>
  <c r="K110" i="168"/>
  <c r="J110" i="168"/>
  <c r="I110" i="168"/>
  <c r="H110" i="168"/>
  <c r="L109" i="168"/>
  <c r="K109" i="168"/>
  <c r="J109" i="168"/>
  <c r="I109" i="168"/>
  <c r="H109" i="168"/>
  <c r="L108" i="168"/>
  <c r="K108" i="168"/>
  <c r="J108" i="168"/>
  <c r="I108" i="168"/>
  <c r="H108" i="168"/>
  <c r="L107" i="168"/>
  <c r="K107" i="168"/>
  <c r="J107" i="168"/>
  <c r="I107" i="168"/>
  <c r="H107" i="168"/>
  <c r="L106" i="168"/>
  <c r="K106" i="168"/>
  <c r="J106" i="168"/>
  <c r="I106" i="168"/>
  <c r="H106" i="168"/>
  <c r="L105" i="168"/>
  <c r="K105" i="168"/>
  <c r="J105" i="168"/>
  <c r="I105" i="168"/>
  <c r="H105" i="168"/>
  <c r="L104" i="168"/>
  <c r="K104" i="168"/>
  <c r="J104" i="168"/>
  <c r="I104" i="168"/>
  <c r="H104" i="168"/>
  <c r="L103" i="168"/>
  <c r="K103" i="168"/>
  <c r="J103" i="168"/>
  <c r="I103" i="168"/>
  <c r="H103" i="168"/>
  <c r="L102" i="168"/>
  <c r="K102" i="168"/>
  <c r="J102" i="168"/>
  <c r="I102" i="168"/>
  <c r="H102" i="168"/>
  <c r="L101" i="168"/>
  <c r="K101" i="168"/>
  <c r="J101" i="168"/>
  <c r="I101" i="168"/>
  <c r="H101" i="168"/>
  <c r="L100" i="168"/>
  <c r="K100" i="168"/>
  <c r="J100" i="168"/>
  <c r="I100" i="168"/>
  <c r="H100" i="168"/>
  <c r="L99" i="168"/>
  <c r="K99" i="168"/>
  <c r="J99" i="168"/>
  <c r="I99" i="168"/>
  <c r="H99" i="168"/>
  <c r="L98" i="168"/>
  <c r="K98" i="168"/>
  <c r="J98" i="168"/>
  <c r="I98" i="168"/>
  <c r="H98" i="168"/>
  <c r="L97" i="168"/>
  <c r="K97" i="168"/>
  <c r="J97" i="168"/>
  <c r="I97" i="168"/>
  <c r="H97" i="168"/>
  <c r="L96" i="168"/>
  <c r="K96" i="168"/>
  <c r="J96" i="168"/>
  <c r="I96" i="168"/>
  <c r="H96" i="168"/>
  <c r="L95" i="168"/>
  <c r="K95" i="168"/>
  <c r="J95" i="168"/>
  <c r="I95" i="168"/>
  <c r="H95" i="168"/>
  <c r="L94" i="168"/>
  <c r="K94" i="168"/>
  <c r="J94" i="168"/>
  <c r="I94" i="168"/>
  <c r="H94" i="168"/>
  <c r="L93" i="168"/>
  <c r="K93" i="168"/>
  <c r="J93" i="168"/>
  <c r="I93" i="168"/>
  <c r="H93" i="168"/>
  <c r="L92" i="168"/>
  <c r="K92" i="168"/>
  <c r="J92" i="168"/>
  <c r="I92" i="168"/>
  <c r="H92" i="168"/>
  <c r="L91" i="168"/>
  <c r="K91" i="168"/>
  <c r="J91" i="168"/>
  <c r="I91" i="168"/>
  <c r="H91" i="168"/>
  <c r="L90" i="168"/>
  <c r="K90" i="168"/>
  <c r="J90" i="168"/>
  <c r="I90" i="168"/>
  <c r="H90" i="168"/>
  <c r="L89" i="168"/>
  <c r="K89" i="168"/>
  <c r="J89" i="168"/>
  <c r="I89" i="168"/>
  <c r="H89" i="168"/>
  <c r="L88" i="168"/>
  <c r="K88" i="168"/>
  <c r="J88" i="168"/>
  <c r="I88" i="168"/>
  <c r="H88" i="168"/>
  <c r="L87" i="168"/>
  <c r="K87" i="168"/>
  <c r="J87" i="168"/>
  <c r="I87" i="168"/>
  <c r="H87" i="168"/>
  <c r="L86" i="168"/>
  <c r="K86" i="168"/>
  <c r="J86" i="168"/>
  <c r="I86" i="168"/>
  <c r="H86" i="168"/>
  <c r="L85" i="168"/>
  <c r="K85" i="168"/>
  <c r="J85" i="168"/>
  <c r="I85" i="168"/>
  <c r="H85" i="168"/>
  <c r="L84" i="168"/>
  <c r="L114" i="168" s="1"/>
  <c r="K84" i="168"/>
  <c r="J84" i="168"/>
  <c r="I84" i="168"/>
  <c r="H84" i="168"/>
  <c r="L83" i="168"/>
  <c r="K83" i="168"/>
  <c r="J83" i="168"/>
  <c r="I83" i="168"/>
  <c r="H83" i="168"/>
  <c r="G78" i="168"/>
  <c r="F78" i="168"/>
  <c r="L77" i="168"/>
  <c r="K77" i="168"/>
  <c r="J77" i="168"/>
  <c r="I77" i="168"/>
  <c r="H77" i="168"/>
  <c r="L76" i="168"/>
  <c r="K76" i="168"/>
  <c r="J76" i="168"/>
  <c r="I76" i="168"/>
  <c r="H76" i="168"/>
  <c r="L75" i="168"/>
  <c r="K75" i="168"/>
  <c r="J75" i="168"/>
  <c r="I75" i="168"/>
  <c r="H75" i="168"/>
  <c r="L74" i="168"/>
  <c r="K74" i="168"/>
  <c r="J74" i="168"/>
  <c r="I74" i="168"/>
  <c r="H74" i="168"/>
  <c r="L73" i="168"/>
  <c r="K73" i="168"/>
  <c r="J73" i="168"/>
  <c r="I73" i="168"/>
  <c r="H73" i="168"/>
  <c r="L72" i="168"/>
  <c r="K72" i="168"/>
  <c r="J72" i="168"/>
  <c r="I72" i="168"/>
  <c r="H72" i="168"/>
  <c r="L71" i="168"/>
  <c r="K71" i="168"/>
  <c r="J71" i="168"/>
  <c r="I71" i="168"/>
  <c r="H71" i="168"/>
  <c r="L70" i="168"/>
  <c r="K70" i="168"/>
  <c r="J70" i="168"/>
  <c r="I70" i="168"/>
  <c r="H70" i="168"/>
  <c r="L69" i="168"/>
  <c r="K69" i="168"/>
  <c r="J69" i="168"/>
  <c r="I69" i="168"/>
  <c r="H69" i="168"/>
  <c r="L68" i="168"/>
  <c r="K68" i="168"/>
  <c r="J68" i="168"/>
  <c r="I68" i="168"/>
  <c r="H68" i="168"/>
  <c r="L67" i="168"/>
  <c r="K67" i="168"/>
  <c r="J67" i="168"/>
  <c r="I67" i="168"/>
  <c r="H67" i="168"/>
  <c r="L66" i="168"/>
  <c r="K66" i="168"/>
  <c r="J66" i="168"/>
  <c r="I66" i="168"/>
  <c r="H66" i="168"/>
  <c r="L65" i="168"/>
  <c r="K65" i="168"/>
  <c r="J65" i="168"/>
  <c r="I65" i="168"/>
  <c r="H65" i="168"/>
  <c r="L64" i="168"/>
  <c r="K64" i="168"/>
  <c r="J64" i="168"/>
  <c r="I64" i="168"/>
  <c r="H64" i="168"/>
  <c r="L63" i="168"/>
  <c r="K63" i="168"/>
  <c r="J63" i="168"/>
  <c r="I63" i="168"/>
  <c r="H63" i="168"/>
  <c r="L62" i="168"/>
  <c r="K62" i="168"/>
  <c r="J62" i="168"/>
  <c r="I62" i="168"/>
  <c r="H62" i="168"/>
  <c r="L61" i="168"/>
  <c r="K61" i="168"/>
  <c r="J61" i="168"/>
  <c r="I61" i="168"/>
  <c r="H61" i="168"/>
  <c r="L60" i="168"/>
  <c r="K60" i="168"/>
  <c r="J60" i="168"/>
  <c r="I60" i="168"/>
  <c r="H60" i="168"/>
  <c r="L59" i="168"/>
  <c r="K59" i="168"/>
  <c r="J59" i="168"/>
  <c r="I59" i="168"/>
  <c r="H59" i="168"/>
  <c r="L58" i="168"/>
  <c r="K58" i="168"/>
  <c r="J58" i="168"/>
  <c r="I58" i="168"/>
  <c r="H58" i="168"/>
  <c r="L57" i="168"/>
  <c r="K57" i="168"/>
  <c r="J57" i="168"/>
  <c r="I57" i="168"/>
  <c r="H57" i="168"/>
  <c r="L56" i="168"/>
  <c r="K56" i="168"/>
  <c r="J56" i="168"/>
  <c r="I56" i="168"/>
  <c r="H56" i="168"/>
  <c r="L55" i="168"/>
  <c r="K55" i="168"/>
  <c r="J55" i="168"/>
  <c r="I55" i="168"/>
  <c r="H55" i="168"/>
  <c r="L54" i="168"/>
  <c r="K54" i="168"/>
  <c r="J54" i="168"/>
  <c r="I54" i="168"/>
  <c r="H54" i="168"/>
  <c r="L53" i="168"/>
  <c r="K53" i="168"/>
  <c r="J53" i="168"/>
  <c r="I53" i="168"/>
  <c r="H53" i="168"/>
  <c r="L52" i="168"/>
  <c r="K52" i="168"/>
  <c r="J52" i="168"/>
  <c r="I52" i="168"/>
  <c r="H52" i="168"/>
  <c r="L51" i="168"/>
  <c r="K51" i="168"/>
  <c r="J51" i="168"/>
  <c r="I51" i="168"/>
  <c r="H51" i="168"/>
  <c r="L50" i="168"/>
  <c r="K50" i="168"/>
  <c r="J50" i="168"/>
  <c r="I50" i="168"/>
  <c r="H50" i="168"/>
  <c r="L49" i="168"/>
  <c r="K49" i="168"/>
  <c r="J49" i="168"/>
  <c r="I49" i="168"/>
  <c r="H49" i="168"/>
  <c r="L48" i="168"/>
  <c r="K48" i="168"/>
  <c r="J48" i="168"/>
  <c r="I48" i="168"/>
  <c r="H48" i="168"/>
  <c r="L47" i="168"/>
  <c r="K47" i="168"/>
  <c r="J47" i="168"/>
  <c r="I47" i="168"/>
  <c r="H47" i="168"/>
  <c r="G42" i="168"/>
  <c r="F42" i="168"/>
  <c r="L41" i="168"/>
  <c r="K41" i="168"/>
  <c r="J41" i="168"/>
  <c r="I41" i="168"/>
  <c r="H41" i="168"/>
  <c r="L40" i="168"/>
  <c r="K40" i="168"/>
  <c r="J40" i="168"/>
  <c r="I40" i="168"/>
  <c r="H40" i="168"/>
  <c r="L39" i="168"/>
  <c r="K39" i="168"/>
  <c r="J39" i="168"/>
  <c r="I39" i="168"/>
  <c r="H39" i="168"/>
  <c r="L38" i="168"/>
  <c r="K38" i="168"/>
  <c r="J38" i="168"/>
  <c r="I38" i="168"/>
  <c r="H38" i="168"/>
  <c r="L37" i="168"/>
  <c r="K37" i="168"/>
  <c r="J37" i="168"/>
  <c r="I37" i="168"/>
  <c r="H37" i="168"/>
  <c r="L36" i="168"/>
  <c r="K36" i="168"/>
  <c r="J36" i="168"/>
  <c r="I36" i="168"/>
  <c r="H36" i="168"/>
  <c r="L35" i="168"/>
  <c r="K35" i="168"/>
  <c r="J35" i="168"/>
  <c r="I35" i="168"/>
  <c r="H35" i="168"/>
  <c r="L34" i="168"/>
  <c r="K34" i="168"/>
  <c r="J34" i="168"/>
  <c r="I34" i="168"/>
  <c r="H34" i="168"/>
  <c r="L33" i="168"/>
  <c r="K33" i="168"/>
  <c r="J33" i="168"/>
  <c r="I33" i="168"/>
  <c r="H33" i="168"/>
  <c r="L32" i="168"/>
  <c r="K32" i="168"/>
  <c r="J32" i="168"/>
  <c r="I32" i="168"/>
  <c r="H32" i="168"/>
  <c r="L31" i="168"/>
  <c r="K31" i="168"/>
  <c r="J31" i="168"/>
  <c r="I31" i="168"/>
  <c r="H31" i="168"/>
  <c r="L30" i="168"/>
  <c r="K30" i="168"/>
  <c r="J30" i="168"/>
  <c r="I30" i="168"/>
  <c r="H30" i="168"/>
  <c r="L29" i="168"/>
  <c r="K29" i="168"/>
  <c r="J29" i="168"/>
  <c r="I29" i="168"/>
  <c r="H29" i="168"/>
  <c r="L28" i="168"/>
  <c r="K28" i="168"/>
  <c r="J28" i="168"/>
  <c r="I28" i="168"/>
  <c r="H28" i="168"/>
  <c r="L27" i="168"/>
  <c r="K27" i="168"/>
  <c r="J27" i="168"/>
  <c r="I27" i="168"/>
  <c r="H27" i="168"/>
  <c r="L26" i="168"/>
  <c r="K26" i="168"/>
  <c r="J26" i="168"/>
  <c r="I26" i="168"/>
  <c r="H26" i="168"/>
  <c r="L25" i="168"/>
  <c r="K25" i="168"/>
  <c r="J25" i="168"/>
  <c r="I25" i="168"/>
  <c r="H25" i="168"/>
  <c r="L24" i="168"/>
  <c r="K24" i="168"/>
  <c r="J24" i="168"/>
  <c r="I24" i="168"/>
  <c r="H24" i="168"/>
  <c r="L23" i="168"/>
  <c r="K23" i="168"/>
  <c r="J23" i="168"/>
  <c r="I23" i="168"/>
  <c r="H23" i="168"/>
  <c r="L22" i="168"/>
  <c r="K22" i="168"/>
  <c r="J22" i="168"/>
  <c r="I22" i="168"/>
  <c r="H22" i="168"/>
  <c r="L21" i="168"/>
  <c r="K21" i="168"/>
  <c r="J21" i="168"/>
  <c r="I21" i="168"/>
  <c r="H21" i="168"/>
  <c r="L20" i="168"/>
  <c r="K20" i="168"/>
  <c r="J20" i="168"/>
  <c r="I20" i="168"/>
  <c r="H20" i="168"/>
  <c r="L19" i="168"/>
  <c r="K19" i="168"/>
  <c r="J19" i="168"/>
  <c r="I19" i="168"/>
  <c r="H19" i="168"/>
  <c r="L18" i="168"/>
  <c r="K18" i="168"/>
  <c r="J18" i="168"/>
  <c r="J42" i="168" s="1"/>
  <c r="I18" i="168"/>
  <c r="H18" i="168"/>
  <c r="L17" i="168"/>
  <c r="K17" i="168"/>
  <c r="J17" i="168"/>
  <c r="I17" i="168"/>
  <c r="H17" i="168"/>
  <c r="L16" i="168"/>
  <c r="K16" i="168"/>
  <c r="J16" i="168"/>
  <c r="I16" i="168"/>
  <c r="H16" i="168"/>
  <c r="L15" i="168"/>
  <c r="K15" i="168"/>
  <c r="J15" i="168"/>
  <c r="I15" i="168"/>
  <c r="H15" i="168"/>
  <c r="L14" i="168"/>
  <c r="K14" i="168"/>
  <c r="J14" i="168"/>
  <c r="I14" i="168"/>
  <c r="H14" i="168"/>
  <c r="L13" i="168"/>
  <c r="K13" i="168"/>
  <c r="J13" i="168"/>
  <c r="I13" i="168"/>
  <c r="H13" i="168"/>
  <c r="L12" i="168"/>
  <c r="K12" i="168"/>
  <c r="J12" i="168"/>
  <c r="I12" i="168"/>
  <c r="H12" i="168"/>
  <c r="L11" i="168"/>
  <c r="K11" i="168"/>
  <c r="J11" i="168"/>
  <c r="I11" i="168"/>
  <c r="H11" i="168"/>
  <c r="B4" i="168"/>
  <c r="U2" i="168" a="1"/>
  <c r="U2" i="168" s="1"/>
  <c r="R2" i="168"/>
  <c r="U1" i="168" a="1"/>
  <c r="U1" i="168" s="1"/>
  <c r="A1" i="168" s="1" a="1"/>
  <c r="A1" i="168" s="1"/>
  <c r="G294" i="167"/>
  <c r="F294" i="167"/>
  <c r="L293" i="167"/>
  <c r="K293" i="167"/>
  <c r="J293" i="167"/>
  <c r="I293" i="167"/>
  <c r="H293" i="167"/>
  <c r="L292" i="167"/>
  <c r="K292" i="167"/>
  <c r="J292" i="167"/>
  <c r="I292" i="167"/>
  <c r="H292" i="167"/>
  <c r="L291" i="167"/>
  <c r="K291" i="167"/>
  <c r="J291" i="167"/>
  <c r="I291" i="167"/>
  <c r="H291" i="167"/>
  <c r="L290" i="167"/>
  <c r="K290" i="167"/>
  <c r="J290" i="167"/>
  <c r="I290" i="167"/>
  <c r="H290" i="167"/>
  <c r="L289" i="167"/>
  <c r="K289" i="167"/>
  <c r="J289" i="167"/>
  <c r="I289" i="167"/>
  <c r="H289" i="167"/>
  <c r="L288" i="167"/>
  <c r="K288" i="167"/>
  <c r="J288" i="167"/>
  <c r="I288" i="167"/>
  <c r="H288" i="167"/>
  <c r="L287" i="167"/>
  <c r="K287" i="167"/>
  <c r="J287" i="167"/>
  <c r="I287" i="167"/>
  <c r="H287" i="167"/>
  <c r="L286" i="167"/>
  <c r="K286" i="167"/>
  <c r="J286" i="167"/>
  <c r="I286" i="167"/>
  <c r="H286" i="167"/>
  <c r="L285" i="167"/>
  <c r="K285" i="167"/>
  <c r="J285" i="167"/>
  <c r="I285" i="167"/>
  <c r="H285" i="167"/>
  <c r="L284" i="167"/>
  <c r="K284" i="167"/>
  <c r="J284" i="167"/>
  <c r="I284" i="167"/>
  <c r="H284" i="167"/>
  <c r="L283" i="167"/>
  <c r="K283" i="167"/>
  <c r="J283" i="167"/>
  <c r="I283" i="167"/>
  <c r="H283" i="167"/>
  <c r="L282" i="167"/>
  <c r="K282" i="167"/>
  <c r="J282" i="167"/>
  <c r="I282" i="167"/>
  <c r="H282" i="167"/>
  <c r="L281" i="167"/>
  <c r="K281" i="167"/>
  <c r="J281" i="167"/>
  <c r="I281" i="167"/>
  <c r="H281" i="167"/>
  <c r="L280" i="167"/>
  <c r="K280" i="167"/>
  <c r="J280" i="167"/>
  <c r="I280" i="167"/>
  <c r="H280" i="167"/>
  <c r="L279" i="167"/>
  <c r="K279" i="167"/>
  <c r="J279" i="167"/>
  <c r="I279" i="167"/>
  <c r="H279" i="167"/>
  <c r="L278" i="167"/>
  <c r="K278" i="167"/>
  <c r="J278" i="167"/>
  <c r="I278" i="167"/>
  <c r="H278" i="167"/>
  <c r="L277" i="167"/>
  <c r="K277" i="167"/>
  <c r="J277" i="167"/>
  <c r="I277" i="167"/>
  <c r="H277" i="167"/>
  <c r="L276" i="167"/>
  <c r="K276" i="167"/>
  <c r="J276" i="167"/>
  <c r="I276" i="167"/>
  <c r="H276" i="167"/>
  <c r="L275" i="167"/>
  <c r="K275" i="167"/>
  <c r="J275" i="167"/>
  <c r="I275" i="167"/>
  <c r="H275" i="167"/>
  <c r="L274" i="167"/>
  <c r="K274" i="167"/>
  <c r="J274" i="167"/>
  <c r="I274" i="167"/>
  <c r="H274" i="167"/>
  <c r="L273" i="167"/>
  <c r="K273" i="167"/>
  <c r="J273" i="167"/>
  <c r="I273" i="167"/>
  <c r="H273" i="167"/>
  <c r="L272" i="167"/>
  <c r="K272" i="167"/>
  <c r="J272" i="167"/>
  <c r="I272" i="167"/>
  <c r="H272" i="167"/>
  <c r="L271" i="167"/>
  <c r="K271" i="167"/>
  <c r="J271" i="167"/>
  <c r="I271" i="167"/>
  <c r="H271" i="167"/>
  <c r="L270" i="167"/>
  <c r="K270" i="167"/>
  <c r="J270" i="167"/>
  <c r="I270" i="167"/>
  <c r="H270" i="167"/>
  <c r="L269" i="167"/>
  <c r="K269" i="167"/>
  <c r="J269" i="167"/>
  <c r="I269" i="167"/>
  <c r="H269" i="167"/>
  <c r="L268" i="167"/>
  <c r="K268" i="167"/>
  <c r="J268" i="167"/>
  <c r="I268" i="167"/>
  <c r="H268" i="167"/>
  <c r="L267" i="167"/>
  <c r="K267" i="167"/>
  <c r="J267" i="167"/>
  <c r="I267" i="167"/>
  <c r="H267" i="167"/>
  <c r="L266" i="167"/>
  <c r="K266" i="167"/>
  <c r="J266" i="167"/>
  <c r="I266" i="167"/>
  <c r="H266" i="167"/>
  <c r="L265" i="167"/>
  <c r="K265" i="167"/>
  <c r="J265" i="167"/>
  <c r="I265" i="167"/>
  <c r="H265" i="167"/>
  <c r="L264" i="167"/>
  <c r="K264" i="167"/>
  <c r="J264" i="167"/>
  <c r="I264" i="167"/>
  <c r="H264" i="167"/>
  <c r="L263" i="167"/>
  <c r="K263" i="167"/>
  <c r="J263" i="167"/>
  <c r="I263" i="167"/>
  <c r="H263" i="167"/>
  <c r="I258" i="167"/>
  <c r="G258" i="167"/>
  <c r="F258" i="167"/>
  <c r="L257" i="167"/>
  <c r="K257" i="167"/>
  <c r="J257" i="167"/>
  <c r="I257" i="167"/>
  <c r="H257" i="167"/>
  <c r="L256" i="167"/>
  <c r="K256" i="167"/>
  <c r="J256" i="167"/>
  <c r="I256" i="167"/>
  <c r="H256" i="167"/>
  <c r="L255" i="167"/>
  <c r="K255" i="167"/>
  <c r="J255" i="167"/>
  <c r="I255" i="167"/>
  <c r="H255" i="167"/>
  <c r="L254" i="167"/>
  <c r="K254" i="167"/>
  <c r="J254" i="167"/>
  <c r="I254" i="167"/>
  <c r="H254" i="167"/>
  <c r="L253" i="167"/>
  <c r="K253" i="167"/>
  <c r="J253" i="167"/>
  <c r="I253" i="167"/>
  <c r="H253" i="167"/>
  <c r="L252" i="167"/>
  <c r="K252" i="167"/>
  <c r="J252" i="167"/>
  <c r="I252" i="167"/>
  <c r="H252" i="167"/>
  <c r="L251" i="167"/>
  <c r="K251" i="167"/>
  <c r="J251" i="167"/>
  <c r="I251" i="167"/>
  <c r="H251" i="167"/>
  <c r="L250" i="167"/>
  <c r="K250" i="167"/>
  <c r="J250" i="167"/>
  <c r="I250" i="167"/>
  <c r="H250" i="167"/>
  <c r="L249" i="167"/>
  <c r="K249" i="167"/>
  <c r="J249" i="167"/>
  <c r="I249" i="167"/>
  <c r="H249" i="167"/>
  <c r="L248" i="167"/>
  <c r="K248" i="167"/>
  <c r="J248" i="167"/>
  <c r="I248" i="167"/>
  <c r="H248" i="167"/>
  <c r="L247" i="167"/>
  <c r="K247" i="167"/>
  <c r="J247" i="167"/>
  <c r="I247" i="167"/>
  <c r="H247" i="167"/>
  <c r="L246" i="167"/>
  <c r="K246" i="167"/>
  <c r="J246" i="167"/>
  <c r="I246" i="167"/>
  <c r="H246" i="167"/>
  <c r="L245" i="167"/>
  <c r="K245" i="167"/>
  <c r="J245" i="167"/>
  <c r="I245" i="167"/>
  <c r="H245" i="167"/>
  <c r="L244" i="167"/>
  <c r="K244" i="167"/>
  <c r="J244" i="167"/>
  <c r="I244" i="167"/>
  <c r="H244" i="167"/>
  <c r="L243" i="167"/>
  <c r="K243" i="167"/>
  <c r="J243" i="167"/>
  <c r="I243" i="167"/>
  <c r="H243" i="167"/>
  <c r="L242" i="167"/>
  <c r="K242" i="167"/>
  <c r="J242" i="167"/>
  <c r="I242" i="167"/>
  <c r="H242" i="167"/>
  <c r="L241" i="167"/>
  <c r="K241" i="167"/>
  <c r="J241" i="167"/>
  <c r="I241" i="167"/>
  <c r="H241" i="167"/>
  <c r="L240" i="167"/>
  <c r="K240" i="167"/>
  <c r="J240" i="167"/>
  <c r="I240" i="167"/>
  <c r="H240" i="167"/>
  <c r="L239" i="167"/>
  <c r="K239" i="167"/>
  <c r="J239" i="167"/>
  <c r="I239" i="167"/>
  <c r="H239" i="167"/>
  <c r="L238" i="167"/>
  <c r="K238" i="167"/>
  <c r="J238" i="167"/>
  <c r="I238" i="167"/>
  <c r="H238" i="167"/>
  <c r="L237" i="167"/>
  <c r="K237" i="167"/>
  <c r="J237" i="167"/>
  <c r="I237" i="167"/>
  <c r="H237" i="167"/>
  <c r="L236" i="167"/>
  <c r="K236" i="167"/>
  <c r="J236" i="167"/>
  <c r="I236" i="167"/>
  <c r="H236" i="167"/>
  <c r="L235" i="167"/>
  <c r="K235" i="167"/>
  <c r="J235" i="167"/>
  <c r="I235" i="167"/>
  <c r="H235" i="167"/>
  <c r="L234" i="167"/>
  <c r="K234" i="167"/>
  <c r="J234" i="167"/>
  <c r="I234" i="167"/>
  <c r="H234" i="167"/>
  <c r="L233" i="167"/>
  <c r="K233" i="167"/>
  <c r="J233" i="167"/>
  <c r="I233" i="167"/>
  <c r="H233" i="167"/>
  <c r="L232" i="167"/>
  <c r="K232" i="167"/>
  <c r="J232" i="167"/>
  <c r="I232" i="167"/>
  <c r="H232" i="167"/>
  <c r="L231" i="167"/>
  <c r="K231" i="167"/>
  <c r="J231" i="167"/>
  <c r="I231" i="167"/>
  <c r="H231" i="167"/>
  <c r="L230" i="167"/>
  <c r="K230" i="167"/>
  <c r="J230" i="167"/>
  <c r="I230" i="167"/>
  <c r="H230" i="167"/>
  <c r="L229" i="167"/>
  <c r="K229" i="167"/>
  <c r="J229" i="167"/>
  <c r="I229" i="167"/>
  <c r="H229" i="167"/>
  <c r="L228" i="167"/>
  <c r="K228" i="167"/>
  <c r="J228" i="167"/>
  <c r="J258" i="167" s="1"/>
  <c r="I228" i="167"/>
  <c r="H228" i="167"/>
  <c r="L227" i="167"/>
  <c r="K227" i="167"/>
  <c r="K258" i="167" s="1"/>
  <c r="J227" i="167"/>
  <c r="I227" i="167"/>
  <c r="H227" i="167"/>
  <c r="H258" i="167" s="1"/>
  <c r="I222" i="167"/>
  <c r="G222" i="167"/>
  <c r="F222" i="167"/>
  <c r="L221" i="167"/>
  <c r="K221" i="167"/>
  <c r="J221" i="167"/>
  <c r="I221" i="167"/>
  <c r="H221" i="167"/>
  <c r="L220" i="167"/>
  <c r="K220" i="167"/>
  <c r="J220" i="167"/>
  <c r="I220" i="167"/>
  <c r="H220" i="167"/>
  <c r="L219" i="167"/>
  <c r="K219" i="167"/>
  <c r="J219" i="167"/>
  <c r="I219" i="167"/>
  <c r="H219" i="167"/>
  <c r="L218" i="167"/>
  <c r="K218" i="167"/>
  <c r="J218" i="167"/>
  <c r="I218" i="167"/>
  <c r="H218" i="167"/>
  <c r="L217" i="167"/>
  <c r="K217" i="167"/>
  <c r="J217" i="167"/>
  <c r="I217" i="167"/>
  <c r="H217" i="167"/>
  <c r="L216" i="167"/>
  <c r="K216" i="167"/>
  <c r="J216" i="167"/>
  <c r="I216" i="167"/>
  <c r="H216" i="167"/>
  <c r="L215" i="167"/>
  <c r="K215" i="167"/>
  <c r="J215" i="167"/>
  <c r="I215" i="167"/>
  <c r="H215" i="167"/>
  <c r="L214" i="167"/>
  <c r="K214" i="167"/>
  <c r="J214" i="167"/>
  <c r="I214" i="167"/>
  <c r="H214" i="167"/>
  <c r="L213" i="167"/>
  <c r="K213" i="167"/>
  <c r="J213" i="167"/>
  <c r="I213" i="167"/>
  <c r="H213" i="167"/>
  <c r="L212" i="167"/>
  <c r="K212" i="167"/>
  <c r="J212" i="167"/>
  <c r="I212" i="167"/>
  <c r="H212" i="167"/>
  <c r="L211" i="167"/>
  <c r="K211" i="167"/>
  <c r="J211" i="167"/>
  <c r="I211" i="167"/>
  <c r="H211" i="167"/>
  <c r="L210" i="167"/>
  <c r="K210" i="167"/>
  <c r="J210" i="167"/>
  <c r="I210" i="167"/>
  <c r="H210" i="167"/>
  <c r="L209" i="167"/>
  <c r="K209" i="167"/>
  <c r="J209" i="167"/>
  <c r="I209" i="167"/>
  <c r="H209" i="167"/>
  <c r="L208" i="167"/>
  <c r="K208" i="167"/>
  <c r="J208" i="167"/>
  <c r="I208" i="167"/>
  <c r="H208" i="167"/>
  <c r="L207" i="167"/>
  <c r="K207" i="167"/>
  <c r="J207" i="167"/>
  <c r="I207" i="167"/>
  <c r="H207" i="167"/>
  <c r="L206" i="167"/>
  <c r="K206" i="167"/>
  <c r="J206" i="167"/>
  <c r="I206" i="167"/>
  <c r="H206" i="167"/>
  <c r="L205" i="167"/>
  <c r="K205" i="167"/>
  <c r="J205" i="167"/>
  <c r="I205" i="167"/>
  <c r="H205" i="167"/>
  <c r="L204" i="167"/>
  <c r="K204" i="167"/>
  <c r="J204" i="167"/>
  <c r="I204" i="167"/>
  <c r="H204" i="167"/>
  <c r="L203" i="167"/>
  <c r="K203" i="167"/>
  <c r="J203" i="167"/>
  <c r="I203" i="167"/>
  <c r="H203" i="167"/>
  <c r="L202" i="167"/>
  <c r="K202" i="167"/>
  <c r="J202" i="167"/>
  <c r="I202" i="167"/>
  <c r="H202" i="167"/>
  <c r="L201" i="167"/>
  <c r="K201" i="167"/>
  <c r="J201" i="167"/>
  <c r="I201" i="167"/>
  <c r="H201" i="167"/>
  <c r="L200" i="167"/>
  <c r="K200" i="167"/>
  <c r="J200" i="167"/>
  <c r="I200" i="167"/>
  <c r="H200" i="167"/>
  <c r="L199" i="167"/>
  <c r="K199" i="167"/>
  <c r="J199" i="167"/>
  <c r="I199" i="167"/>
  <c r="H199" i="167"/>
  <c r="L198" i="167"/>
  <c r="K198" i="167"/>
  <c r="J198" i="167"/>
  <c r="I198" i="167"/>
  <c r="H198" i="167"/>
  <c r="L197" i="167"/>
  <c r="K197" i="167"/>
  <c r="J197" i="167"/>
  <c r="I197" i="167"/>
  <c r="H197" i="167"/>
  <c r="L196" i="167"/>
  <c r="K196" i="167"/>
  <c r="J196" i="167"/>
  <c r="I196" i="167"/>
  <c r="H196" i="167"/>
  <c r="L195" i="167"/>
  <c r="K195" i="167"/>
  <c r="J195" i="167"/>
  <c r="I195" i="167"/>
  <c r="H195" i="167"/>
  <c r="L194" i="167"/>
  <c r="K194" i="167"/>
  <c r="J194" i="167"/>
  <c r="I194" i="167"/>
  <c r="H194" i="167"/>
  <c r="L193" i="167"/>
  <c r="K193" i="167"/>
  <c r="J193" i="167"/>
  <c r="I193" i="167"/>
  <c r="H193" i="167"/>
  <c r="L192" i="167"/>
  <c r="K192" i="167"/>
  <c r="J192" i="167"/>
  <c r="I192" i="167"/>
  <c r="H192" i="167"/>
  <c r="L191" i="167"/>
  <c r="K191" i="167"/>
  <c r="K222" i="167" s="1"/>
  <c r="J191" i="167"/>
  <c r="I191" i="167"/>
  <c r="H191" i="167"/>
  <c r="H222" i="167" s="1"/>
  <c r="G186" i="167"/>
  <c r="F186" i="167"/>
  <c r="L185" i="167"/>
  <c r="K185" i="167"/>
  <c r="J185" i="167"/>
  <c r="I185" i="167"/>
  <c r="H185" i="167"/>
  <c r="L184" i="167"/>
  <c r="K184" i="167"/>
  <c r="J184" i="167"/>
  <c r="I184" i="167"/>
  <c r="H184" i="167"/>
  <c r="L183" i="167"/>
  <c r="K183" i="167"/>
  <c r="J183" i="167"/>
  <c r="I183" i="167"/>
  <c r="H183" i="167"/>
  <c r="L182" i="167"/>
  <c r="K182" i="167"/>
  <c r="J182" i="167"/>
  <c r="I182" i="167"/>
  <c r="H182" i="167"/>
  <c r="L181" i="167"/>
  <c r="K181" i="167"/>
  <c r="J181" i="167"/>
  <c r="I181" i="167"/>
  <c r="H181" i="167"/>
  <c r="L180" i="167"/>
  <c r="K180" i="167"/>
  <c r="J180" i="167"/>
  <c r="I180" i="167"/>
  <c r="H180" i="167"/>
  <c r="L179" i="167"/>
  <c r="K179" i="167"/>
  <c r="J179" i="167"/>
  <c r="I179" i="167"/>
  <c r="H179" i="167"/>
  <c r="L178" i="167"/>
  <c r="K178" i="167"/>
  <c r="J178" i="167"/>
  <c r="I178" i="167"/>
  <c r="H178" i="167"/>
  <c r="L177" i="167"/>
  <c r="K177" i="167"/>
  <c r="J177" i="167"/>
  <c r="I177" i="167"/>
  <c r="H177" i="167"/>
  <c r="L176" i="167"/>
  <c r="K176" i="167"/>
  <c r="J176" i="167"/>
  <c r="I176" i="167"/>
  <c r="H176" i="167"/>
  <c r="L175" i="167"/>
  <c r="K175" i="167"/>
  <c r="J175" i="167"/>
  <c r="I175" i="167"/>
  <c r="H175" i="167"/>
  <c r="L174" i="167"/>
  <c r="K174" i="167"/>
  <c r="J174" i="167"/>
  <c r="I174" i="167"/>
  <c r="H174" i="167"/>
  <c r="L173" i="167"/>
  <c r="K173" i="167"/>
  <c r="J173" i="167"/>
  <c r="I173" i="167"/>
  <c r="H173" i="167"/>
  <c r="L172" i="167"/>
  <c r="K172" i="167"/>
  <c r="J172" i="167"/>
  <c r="I172" i="167"/>
  <c r="H172" i="167"/>
  <c r="L171" i="167"/>
  <c r="K171" i="167"/>
  <c r="J171" i="167"/>
  <c r="I171" i="167"/>
  <c r="H171" i="167"/>
  <c r="L170" i="167"/>
  <c r="K170" i="167"/>
  <c r="J170" i="167"/>
  <c r="I170" i="167"/>
  <c r="H170" i="167"/>
  <c r="L169" i="167"/>
  <c r="K169" i="167"/>
  <c r="J169" i="167"/>
  <c r="I169" i="167"/>
  <c r="H169" i="167"/>
  <c r="L168" i="167"/>
  <c r="K168" i="167"/>
  <c r="J168" i="167"/>
  <c r="I168" i="167"/>
  <c r="H168" i="167"/>
  <c r="L167" i="167"/>
  <c r="K167" i="167"/>
  <c r="J167" i="167"/>
  <c r="I167" i="167"/>
  <c r="H167" i="167"/>
  <c r="L166" i="167"/>
  <c r="K166" i="167"/>
  <c r="J166" i="167"/>
  <c r="I166" i="167"/>
  <c r="H166" i="167"/>
  <c r="L165" i="167"/>
  <c r="K165" i="167"/>
  <c r="J165" i="167"/>
  <c r="I165" i="167"/>
  <c r="H165" i="167"/>
  <c r="L164" i="167"/>
  <c r="K164" i="167"/>
  <c r="J164" i="167"/>
  <c r="I164" i="167"/>
  <c r="H164" i="167"/>
  <c r="L163" i="167"/>
  <c r="K163" i="167"/>
  <c r="J163" i="167"/>
  <c r="I163" i="167"/>
  <c r="H163" i="167"/>
  <c r="L162" i="167"/>
  <c r="K162" i="167"/>
  <c r="J162" i="167"/>
  <c r="I162" i="167"/>
  <c r="H162" i="167"/>
  <c r="L161" i="167"/>
  <c r="K161" i="167"/>
  <c r="J161" i="167"/>
  <c r="I161" i="167"/>
  <c r="H161" i="167"/>
  <c r="L160" i="167"/>
  <c r="K160" i="167"/>
  <c r="J160" i="167"/>
  <c r="I160" i="167"/>
  <c r="H160" i="167"/>
  <c r="L159" i="167"/>
  <c r="K159" i="167"/>
  <c r="J159" i="167"/>
  <c r="I159" i="167"/>
  <c r="H159" i="167"/>
  <c r="L158" i="167"/>
  <c r="K158" i="167"/>
  <c r="J158" i="167"/>
  <c r="I158" i="167"/>
  <c r="H158" i="167"/>
  <c r="L157" i="167"/>
  <c r="K157" i="167"/>
  <c r="J157" i="167"/>
  <c r="I157" i="167"/>
  <c r="H157" i="167"/>
  <c r="L156" i="167"/>
  <c r="K156" i="167"/>
  <c r="J156" i="167"/>
  <c r="I156" i="167"/>
  <c r="H156" i="167"/>
  <c r="L155" i="167"/>
  <c r="K155" i="167"/>
  <c r="J155" i="167"/>
  <c r="I155" i="167"/>
  <c r="H155" i="167"/>
  <c r="I150" i="167"/>
  <c r="G150" i="167"/>
  <c r="F150" i="167"/>
  <c r="L149" i="167"/>
  <c r="K149" i="167"/>
  <c r="J149" i="167"/>
  <c r="I149" i="167"/>
  <c r="H149" i="167"/>
  <c r="L148" i="167"/>
  <c r="K148" i="167"/>
  <c r="J148" i="167"/>
  <c r="I148" i="167"/>
  <c r="H148" i="167"/>
  <c r="L147" i="167"/>
  <c r="K147" i="167"/>
  <c r="J147" i="167"/>
  <c r="I147" i="167"/>
  <c r="H147" i="167"/>
  <c r="L146" i="167"/>
  <c r="K146" i="167"/>
  <c r="J146" i="167"/>
  <c r="I146" i="167"/>
  <c r="H146" i="167"/>
  <c r="L145" i="167"/>
  <c r="K145" i="167"/>
  <c r="J145" i="167"/>
  <c r="I145" i="167"/>
  <c r="H145" i="167"/>
  <c r="L144" i="167"/>
  <c r="K144" i="167"/>
  <c r="J144" i="167"/>
  <c r="I144" i="167"/>
  <c r="H144" i="167"/>
  <c r="L143" i="167"/>
  <c r="K143" i="167"/>
  <c r="J143" i="167"/>
  <c r="I143" i="167"/>
  <c r="H143" i="167"/>
  <c r="L142" i="167"/>
  <c r="K142" i="167"/>
  <c r="J142" i="167"/>
  <c r="I142" i="167"/>
  <c r="H142" i="167"/>
  <c r="L141" i="167"/>
  <c r="K141" i="167"/>
  <c r="J141" i="167"/>
  <c r="I141" i="167"/>
  <c r="H141" i="167"/>
  <c r="L140" i="167"/>
  <c r="K140" i="167"/>
  <c r="J140" i="167"/>
  <c r="I140" i="167"/>
  <c r="H140" i="167"/>
  <c r="L139" i="167"/>
  <c r="K139" i="167"/>
  <c r="J139" i="167"/>
  <c r="I139" i="167"/>
  <c r="H139" i="167"/>
  <c r="L138" i="167"/>
  <c r="K138" i="167"/>
  <c r="J138" i="167"/>
  <c r="I138" i="167"/>
  <c r="H138" i="167"/>
  <c r="L137" i="167"/>
  <c r="K137" i="167"/>
  <c r="J137" i="167"/>
  <c r="I137" i="167"/>
  <c r="H137" i="167"/>
  <c r="L136" i="167"/>
  <c r="K136" i="167"/>
  <c r="J136" i="167"/>
  <c r="I136" i="167"/>
  <c r="H136" i="167"/>
  <c r="L135" i="167"/>
  <c r="K135" i="167"/>
  <c r="J135" i="167"/>
  <c r="I135" i="167"/>
  <c r="H135" i="167"/>
  <c r="L134" i="167"/>
  <c r="K134" i="167"/>
  <c r="J134" i="167"/>
  <c r="I134" i="167"/>
  <c r="H134" i="167"/>
  <c r="L133" i="167"/>
  <c r="K133" i="167"/>
  <c r="J133" i="167"/>
  <c r="I133" i="167"/>
  <c r="H133" i="167"/>
  <c r="L132" i="167"/>
  <c r="K132" i="167"/>
  <c r="J132" i="167"/>
  <c r="I132" i="167"/>
  <c r="H132" i="167"/>
  <c r="L131" i="167"/>
  <c r="K131" i="167"/>
  <c r="J131" i="167"/>
  <c r="I131" i="167"/>
  <c r="H131" i="167"/>
  <c r="L130" i="167"/>
  <c r="K130" i="167"/>
  <c r="J130" i="167"/>
  <c r="I130" i="167"/>
  <c r="H130" i="167"/>
  <c r="L129" i="167"/>
  <c r="K129" i="167"/>
  <c r="J129" i="167"/>
  <c r="I129" i="167"/>
  <c r="H129" i="167"/>
  <c r="L128" i="167"/>
  <c r="K128" i="167"/>
  <c r="J128" i="167"/>
  <c r="I128" i="167"/>
  <c r="H128" i="167"/>
  <c r="L127" i="167"/>
  <c r="K127" i="167"/>
  <c r="J127" i="167"/>
  <c r="I127" i="167"/>
  <c r="H127" i="167"/>
  <c r="L126" i="167"/>
  <c r="K126" i="167"/>
  <c r="J126" i="167"/>
  <c r="I126" i="167"/>
  <c r="H126" i="167"/>
  <c r="L125" i="167"/>
  <c r="K125" i="167"/>
  <c r="J125" i="167"/>
  <c r="I125" i="167"/>
  <c r="H125" i="167"/>
  <c r="L124" i="167"/>
  <c r="K124" i="167"/>
  <c r="J124" i="167"/>
  <c r="I124" i="167"/>
  <c r="H124" i="167"/>
  <c r="L123" i="167"/>
  <c r="K123" i="167"/>
  <c r="J123" i="167"/>
  <c r="I123" i="167"/>
  <c r="H123" i="167"/>
  <c r="L122" i="167"/>
  <c r="K122" i="167"/>
  <c r="J122" i="167"/>
  <c r="I122" i="167"/>
  <c r="H122" i="167"/>
  <c r="L121" i="167"/>
  <c r="K121" i="167"/>
  <c r="J121" i="167"/>
  <c r="I121" i="167"/>
  <c r="H121" i="167"/>
  <c r="L120" i="167"/>
  <c r="K120" i="167"/>
  <c r="J120" i="167"/>
  <c r="I120" i="167"/>
  <c r="H120" i="167"/>
  <c r="L119" i="167"/>
  <c r="K119" i="167"/>
  <c r="K150" i="167" s="1"/>
  <c r="J119" i="167"/>
  <c r="J150" i="167" s="1"/>
  <c r="I119" i="167"/>
  <c r="H119" i="167"/>
  <c r="H150" i="167" s="1"/>
  <c r="G114" i="167"/>
  <c r="F114" i="167"/>
  <c r="L113" i="167"/>
  <c r="K113" i="167"/>
  <c r="J113" i="167"/>
  <c r="I113" i="167"/>
  <c r="H113" i="167"/>
  <c r="L112" i="167"/>
  <c r="K112" i="167"/>
  <c r="J112" i="167"/>
  <c r="I112" i="167"/>
  <c r="H112" i="167"/>
  <c r="L111" i="167"/>
  <c r="K111" i="167"/>
  <c r="J111" i="167"/>
  <c r="I111" i="167"/>
  <c r="H111" i="167"/>
  <c r="L110" i="167"/>
  <c r="K110" i="167"/>
  <c r="J110" i="167"/>
  <c r="I110" i="167"/>
  <c r="H110" i="167"/>
  <c r="L109" i="167"/>
  <c r="K109" i="167"/>
  <c r="J109" i="167"/>
  <c r="I109" i="167"/>
  <c r="H109" i="167"/>
  <c r="L108" i="167"/>
  <c r="K108" i="167"/>
  <c r="J108" i="167"/>
  <c r="I108" i="167"/>
  <c r="H108" i="167"/>
  <c r="L107" i="167"/>
  <c r="K107" i="167"/>
  <c r="J107" i="167"/>
  <c r="I107" i="167"/>
  <c r="H107" i="167"/>
  <c r="L106" i="167"/>
  <c r="K106" i="167"/>
  <c r="J106" i="167"/>
  <c r="I106" i="167"/>
  <c r="H106" i="167"/>
  <c r="L105" i="167"/>
  <c r="K105" i="167"/>
  <c r="J105" i="167"/>
  <c r="I105" i="167"/>
  <c r="H105" i="167"/>
  <c r="L104" i="167"/>
  <c r="K104" i="167"/>
  <c r="J104" i="167"/>
  <c r="I104" i="167"/>
  <c r="H104" i="167"/>
  <c r="L103" i="167"/>
  <c r="K103" i="167"/>
  <c r="J103" i="167"/>
  <c r="I103" i="167"/>
  <c r="H103" i="167"/>
  <c r="L102" i="167"/>
  <c r="K102" i="167"/>
  <c r="J102" i="167"/>
  <c r="I102" i="167"/>
  <c r="H102" i="167"/>
  <c r="L101" i="167"/>
  <c r="K101" i="167"/>
  <c r="J101" i="167"/>
  <c r="I101" i="167"/>
  <c r="H101" i="167"/>
  <c r="L100" i="167"/>
  <c r="K100" i="167"/>
  <c r="K114" i="167" s="1"/>
  <c r="J100" i="167"/>
  <c r="I100" i="167"/>
  <c r="H100" i="167"/>
  <c r="L99" i="167"/>
  <c r="K99" i="167"/>
  <c r="J99" i="167"/>
  <c r="I99" i="167"/>
  <c r="H99" i="167"/>
  <c r="L98" i="167"/>
  <c r="K98" i="167"/>
  <c r="J98" i="167"/>
  <c r="I98" i="167"/>
  <c r="H98" i="167"/>
  <c r="L97" i="167"/>
  <c r="K97" i="167"/>
  <c r="J97" i="167"/>
  <c r="I97" i="167"/>
  <c r="H97" i="167"/>
  <c r="L96" i="167"/>
  <c r="K96" i="167"/>
  <c r="J96" i="167"/>
  <c r="I96" i="167"/>
  <c r="H96" i="167"/>
  <c r="L95" i="167"/>
  <c r="K95" i="167"/>
  <c r="J95" i="167"/>
  <c r="I95" i="167"/>
  <c r="H95" i="167"/>
  <c r="L94" i="167"/>
  <c r="K94" i="167"/>
  <c r="J94" i="167"/>
  <c r="I94" i="167"/>
  <c r="H94" i="167"/>
  <c r="L93" i="167"/>
  <c r="K93" i="167"/>
  <c r="J93" i="167"/>
  <c r="I93" i="167"/>
  <c r="H93" i="167"/>
  <c r="L92" i="167"/>
  <c r="K92" i="167"/>
  <c r="J92" i="167"/>
  <c r="I92" i="167"/>
  <c r="H92" i="167"/>
  <c r="L91" i="167"/>
  <c r="K91" i="167"/>
  <c r="J91" i="167"/>
  <c r="I91" i="167"/>
  <c r="H91" i="167"/>
  <c r="L90" i="167"/>
  <c r="K90" i="167"/>
  <c r="J90" i="167"/>
  <c r="I90" i="167"/>
  <c r="H90" i="167"/>
  <c r="L89" i="167"/>
  <c r="K89" i="167"/>
  <c r="J89" i="167"/>
  <c r="I89" i="167"/>
  <c r="H89" i="167"/>
  <c r="L88" i="167"/>
  <c r="K88" i="167"/>
  <c r="J88" i="167"/>
  <c r="I88" i="167"/>
  <c r="H88" i="167"/>
  <c r="L87" i="167"/>
  <c r="K87" i="167"/>
  <c r="J87" i="167"/>
  <c r="I87" i="167"/>
  <c r="H87" i="167"/>
  <c r="L86" i="167"/>
  <c r="K86" i="167"/>
  <c r="J86" i="167"/>
  <c r="I86" i="167"/>
  <c r="H86" i="167"/>
  <c r="L85" i="167"/>
  <c r="K85" i="167"/>
  <c r="J85" i="167"/>
  <c r="I85" i="167"/>
  <c r="H85" i="167"/>
  <c r="L84" i="167"/>
  <c r="K84" i="167"/>
  <c r="J84" i="167"/>
  <c r="I84" i="167"/>
  <c r="H84" i="167"/>
  <c r="L83" i="167"/>
  <c r="K83" i="167"/>
  <c r="J83" i="167"/>
  <c r="I83" i="167"/>
  <c r="H83" i="167"/>
  <c r="G78" i="167"/>
  <c r="F78" i="167"/>
  <c r="L77" i="167"/>
  <c r="K77" i="167"/>
  <c r="J77" i="167"/>
  <c r="I77" i="167"/>
  <c r="H77" i="167"/>
  <c r="L76" i="167"/>
  <c r="K76" i="167"/>
  <c r="J76" i="167"/>
  <c r="I76" i="167"/>
  <c r="H76" i="167"/>
  <c r="L75" i="167"/>
  <c r="K75" i="167"/>
  <c r="J75" i="167"/>
  <c r="I75" i="167"/>
  <c r="H75" i="167"/>
  <c r="L74" i="167"/>
  <c r="K74" i="167"/>
  <c r="J74" i="167"/>
  <c r="I74" i="167"/>
  <c r="H74" i="167"/>
  <c r="L73" i="167"/>
  <c r="K73" i="167"/>
  <c r="J73" i="167"/>
  <c r="I73" i="167"/>
  <c r="H73" i="167"/>
  <c r="L72" i="167"/>
  <c r="K72" i="167"/>
  <c r="J72" i="167"/>
  <c r="I72" i="167"/>
  <c r="H72" i="167"/>
  <c r="L71" i="167"/>
  <c r="K71" i="167"/>
  <c r="J71" i="167"/>
  <c r="I71" i="167"/>
  <c r="H71" i="167"/>
  <c r="L70" i="167"/>
  <c r="K70" i="167"/>
  <c r="J70" i="167"/>
  <c r="I70" i="167"/>
  <c r="H70" i="167"/>
  <c r="L69" i="167"/>
  <c r="K69" i="167"/>
  <c r="J69" i="167"/>
  <c r="I69" i="167"/>
  <c r="H69" i="167"/>
  <c r="L68" i="167"/>
  <c r="K68" i="167"/>
  <c r="J68" i="167"/>
  <c r="I68" i="167"/>
  <c r="H68" i="167"/>
  <c r="L67" i="167"/>
  <c r="K67" i="167"/>
  <c r="J67" i="167"/>
  <c r="I67" i="167"/>
  <c r="H67" i="167"/>
  <c r="L66" i="167"/>
  <c r="K66" i="167"/>
  <c r="J66" i="167"/>
  <c r="I66" i="167"/>
  <c r="H66" i="167"/>
  <c r="L65" i="167"/>
  <c r="K65" i="167"/>
  <c r="J65" i="167"/>
  <c r="I65" i="167"/>
  <c r="H65" i="167"/>
  <c r="L64" i="167"/>
  <c r="K64" i="167"/>
  <c r="J64" i="167"/>
  <c r="I64" i="167"/>
  <c r="H64" i="167"/>
  <c r="L63" i="167"/>
  <c r="K63" i="167"/>
  <c r="J63" i="167"/>
  <c r="I63" i="167"/>
  <c r="H63" i="167"/>
  <c r="L62" i="167"/>
  <c r="K62" i="167"/>
  <c r="J62" i="167"/>
  <c r="I62" i="167"/>
  <c r="H62" i="167"/>
  <c r="L61" i="167"/>
  <c r="K61" i="167"/>
  <c r="J61" i="167"/>
  <c r="I61" i="167"/>
  <c r="H61" i="167"/>
  <c r="L60" i="167"/>
  <c r="K60" i="167"/>
  <c r="J60" i="167"/>
  <c r="I60" i="167"/>
  <c r="H60" i="167"/>
  <c r="L59" i="167"/>
  <c r="K59" i="167"/>
  <c r="J59" i="167"/>
  <c r="I59" i="167"/>
  <c r="H59" i="167"/>
  <c r="L58" i="167"/>
  <c r="K58" i="167"/>
  <c r="J58" i="167"/>
  <c r="I58" i="167"/>
  <c r="H58" i="167"/>
  <c r="L57" i="167"/>
  <c r="K57" i="167"/>
  <c r="J57" i="167"/>
  <c r="I57" i="167"/>
  <c r="H57" i="167"/>
  <c r="L56" i="167"/>
  <c r="K56" i="167"/>
  <c r="J56" i="167"/>
  <c r="I56" i="167"/>
  <c r="H56" i="167"/>
  <c r="L55" i="167"/>
  <c r="K55" i="167"/>
  <c r="J55" i="167"/>
  <c r="I55" i="167"/>
  <c r="H55" i="167"/>
  <c r="L54" i="167"/>
  <c r="K54" i="167"/>
  <c r="J54" i="167"/>
  <c r="I54" i="167"/>
  <c r="H54" i="167"/>
  <c r="L53" i="167"/>
  <c r="K53" i="167"/>
  <c r="J53" i="167"/>
  <c r="I53" i="167"/>
  <c r="H53" i="167"/>
  <c r="L52" i="167"/>
  <c r="K52" i="167"/>
  <c r="J52" i="167"/>
  <c r="I52" i="167"/>
  <c r="H52" i="167"/>
  <c r="L51" i="167"/>
  <c r="K51" i="167"/>
  <c r="J51" i="167"/>
  <c r="I51" i="167"/>
  <c r="H51" i="167"/>
  <c r="L50" i="167"/>
  <c r="K50" i="167"/>
  <c r="J50" i="167"/>
  <c r="I50" i="167"/>
  <c r="H50" i="167"/>
  <c r="L49" i="167"/>
  <c r="K49" i="167"/>
  <c r="J49" i="167"/>
  <c r="I49" i="167"/>
  <c r="H49" i="167"/>
  <c r="L48" i="167"/>
  <c r="K48" i="167"/>
  <c r="J48" i="167"/>
  <c r="I48" i="167"/>
  <c r="H48" i="167"/>
  <c r="L47" i="167"/>
  <c r="K47" i="167"/>
  <c r="J47" i="167"/>
  <c r="I47" i="167"/>
  <c r="H47" i="167"/>
  <c r="G42" i="167"/>
  <c r="F42" i="167"/>
  <c r="L41" i="167"/>
  <c r="K41" i="167"/>
  <c r="J41" i="167"/>
  <c r="I41" i="167"/>
  <c r="H41" i="167"/>
  <c r="L40" i="167"/>
  <c r="K40" i="167"/>
  <c r="J40" i="167"/>
  <c r="I40" i="167"/>
  <c r="H40" i="167"/>
  <c r="L39" i="167"/>
  <c r="K39" i="167"/>
  <c r="J39" i="167"/>
  <c r="I39" i="167"/>
  <c r="H39" i="167"/>
  <c r="L38" i="167"/>
  <c r="K38" i="167"/>
  <c r="J38" i="167"/>
  <c r="I38" i="167"/>
  <c r="H38" i="167"/>
  <c r="L37" i="167"/>
  <c r="K37" i="167"/>
  <c r="J37" i="167"/>
  <c r="I37" i="167"/>
  <c r="H37" i="167"/>
  <c r="L36" i="167"/>
  <c r="K36" i="167"/>
  <c r="J36" i="167"/>
  <c r="I36" i="167"/>
  <c r="H36" i="167"/>
  <c r="L35" i="167"/>
  <c r="K35" i="167"/>
  <c r="J35" i="167"/>
  <c r="I35" i="167"/>
  <c r="H35" i="167"/>
  <c r="L34" i="167"/>
  <c r="K34" i="167"/>
  <c r="J34" i="167"/>
  <c r="I34" i="167"/>
  <c r="H34" i="167"/>
  <c r="L33" i="167"/>
  <c r="K33" i="167"/>
  <c r="J33" i="167"/>
  <c r="I33" i="167"/>
  <c r="H33" i="167"/>
  <c r="L32" i="167"/>
  <c r="K32" i="167"/>
  <c r="J32" i="167"/>
  <c r="I32" i="167"/>
  <c r="H32" i="167"/>
  <c r="L31" i="167"/>
  <c r="K31" i="167"/>
  <c r="J31" i="167"/>
  <c r="I31" i="167"/>
  <c r="H31" i="167"/>
  <c r="L30" i="167"/>
  <c r="K30" i="167"/>
  <c r="J30" i="167"/>
  <c r="I30" i="167"/>
  <c r="H30" i="167"/>
  <c r="L29" i="167"/>
  <c r="K29" i="167"/>
  <c r="J29" i="167"/>
  <c r="I29" i="167"/>
  <c r="H29" i="167"/>
  <c r="L28" i="167"/>
  <c r="K28" i="167"/>
  <c r="J28" i="167"/>
  <c r="I28" i="167"/>
  <c r="H28" i="167"/>
  <c r="L27" i="167"/>
  <c r="K27" i="167"/>
  <c r="J27" i="167"/>
  <c r="I27" i="167"/>
  <c r="H27" i="167"/>
  <c r="L26" i="167"/>
  <c r="K26" i="167"/>
  <c r="J26" i="167"/>
  <c r="I26" i="167"/>
  <c r="H26" i="167"/>
  <c r="L25" i="167"/>
  <c r="K25" i="167"/>
  <c r="J25" i="167"/>
  <c r="I25" i="167"/>
  <c r="H25" i="167"/>
  <c r="L24" i="167"/>
  <c r="K24" i="167"/>
  <c r="J24" i="167"/>
  <c r="I24" i="167"/>
  <c r="H24" i="167"/>
  <c r="L23" i="167"/>
  <c r="K23" i="167"/>
  <c r="J23" i="167"/>
  <c r="I23" i="167"/>
  <c r="H23" i="167"/>
  <c r="L22" i="167"/>
  <c r="K22" i="167"/>
  <c r="J22" i="167"/>
  <c r="I22" i="167"/>
  <c r="H22" i="167"/>
  <c r="L21" i="167"/>
  <c r="K21" i="167"/>
  <c r="J21" i="167"/>
  <c r="I21" i="167"/>
  <c r="H21" i="167"/>
  <c r="L20" i="167"/>
  <c r="K20" i="167"/>
  <c r="J20" i="167"/>
  <c r="I20" i="167"/>
  <c r="I42" i="167" s="1"/>
  <c r="H20" i="167"/>
  <c r="L19" i="167"/>
  <c r="K19" i="167"/>
  <c r="J19" i="167"/>
  <c r="I19" i="167"/>
  <c r="H19" i="167"/>
  <c r="L18" i="167"/>
  <c r="K18" i="167"/>
  <c r="J18" i="167"/>
  <c r="I18" i="167"/>
  <c r="H18" i="167"/>
  <c r="L17" i="167"/>
  <c r="K17" i="167"/>
  <c r="J17" i="167"/>
  <c r="I17" i="167"/>
  <c r="H17" i="167"/>
  <c r="L16" i="167"/>
  <c r="K16" i="167"/>
  <c r="J16" i="167"/>
  <c r="I16" i="167"/>
  <c r="H16" i="167"/>
  <c r="L15" i="167"/>
  <c r="K15" i="167"/>
  <c r="J15" i="167"/>
  <c r="I15" i="167"/>
  <c r="H15" i="167"/>
  <c r="L14" i="167"/>
  <c r="K14" i="167"/>
  <c r="J14" i="167"/>
  <c r="I14" i="167"/>
  <c r="H14" i="167"/>
  <c r="L13" i="167"/>
  <c r="K13" i="167"/>
  <c r="J13" i="167"/>
  <c r="I13" i="167"/>
  <c r="H13" i="167"/>
  <c r="L12" i="167"/>
  <c r="K12" i="167"/>
  <c r="J12" i="167"/>
  <c r="I12" i="167"/>
  <c r="H12" i="167"/>
  <c r="L11" i="167"/>
  <c r="K11" i="167"/>
  <c r="J11" i="167"/>
  <c r="I11" i="167"/>
  <c r="H11" i="167"/>
  <c r="B4" i="167"/>
  <c r="U2" i="167" a="1"/>
  <c r="U2" i="167" s="1"/>
  <c r="R2" i="167"/>
  <c r="U1" i="167" a="1"/>
  <c r="U1" i="167" s="1"/>
  <c r="K294" i="166"/>
  <c r="I294" i="166"/>
  <c r="G294" i="166"/>
  <c r="F294" i="166"/>
  <c r="L293" i="166"/>
  <c r="K293" i="166"/>
  <c r="J293" i="166"/>
  <c r="I293" i="166"/>
  <c r="H293" i="166"/>
  <c r="L292" i="166"/>
  <c r="K292" i="166"/>
  <c r="J292" i="166"/>
  <c r="I292" i="166"/>
  <c r="H292" i="166"/>
  <c r="L291" i="166"/>
  <c r="K291" i="166"/>
  <c r="J291" i="166"/>
  <c r="I291" i="166"/>
  <c r="H291" i="166"/>
  <c r="L290" i="166"/>
  <c r="K290" i="166"/>
  <c r="J290" i="166"/>
  <c r="I290" i="166"/>
  <c r="H290" i="166"/>
  <c r="L289" i="166"/>
  <c r="K289" i="166"/>
  <c r="J289" i="166"/>
  <c r="I289" i="166"/>
  <c r="H289" i="166"/>
  <c r="L288" i="166"/>
  <c r="K288" i="166"/>
  <c r="J288" i="166"/>
  <c r="I288" i="166"/>
  <c r="H288" i="166"/>
  <c r="L287" i="166"/>
  <c r="K287" i="166"/>
  <c r="J287" i="166"/>
  <c r="I287" i="166"/>
  <c r="H287" i="166"/>
  <c r="L286" i="166"/>
  <c r="K286" i="166"/>
  <c r="J286" i="166"/>
  <c r="I286" i="166"/>
  <c r="H286" i="166"/>
  <c r="L285" i="166"/>
  <c r="K285" i="166"/>
  <c r="J285" i="166"/>
  <c r="I285" i="166"/>
  <c r="H285" i="166"/>
  <c r="L284" i="166"/>
  <c r="K284" i="166"/>
  <c r="J284" i="166"/>
  <c r="I284" i="166"/>
  <c r="H284" i="166"/>
  <c r="L283" i="166"/>
  <c r="K283" i="166"/>
  <c r="J283" i="166"/>
  <c r="I283" i="166"/>
  <c r="H283" i="166"/>
  <c r="L282" i="166"/>
  <c r="K282" i="166"/>
  <c r="J282" i="166"/>
  <c r="I282" i="166"/>
  <c r="H282" i="166"/>
  <c r="L281" i="166"/>
  <c r="K281" i="166"/>
  <c r="J281" i="166"/>
  <c r="I281" i="166"/>
  <c r="H281" i="166"/>
  <c r="L280" i="166"/>
  <c r="K280" i="166"/>
  <c r="J280" i="166"/>
  <c r="I280" i="166"/>
  <c r="H280" i="166"/>
  <c r="L279" i="166"/>
  <c r="K279" i="166"/>
  <c r="J279" i="166"/>
  <c r="I279" i="166"/>
  <c r="H279" i="166"/>
  <c r="L278" i="166"/>
  <c r="K278" i="166"/>
  <c r="J278" i="166"/>
  <c r="I278" i="166"/>
  <c r="H278" i="166"/>
  <c r="L277" i="166"/>
  <c r="K277" i="166"/>
  <c r="J277" i="166"/>
  <c r="I277" i="166"/>
  <c r="H277" i="166"/>
  <c r="L276" i="166"/>
  <c r="K276" i="166"/>
  <c r="J276" i="166"/>
  <c r="I276" i="166"/>
  <c r="H276" i="166"/>
  <c r="L275" i="166"/>
  <c r="K275" i="166"/>
  <c r="J275" i="166"/>
  <c r="I275" i="166"/>
  <c r="H275" i="166"/>
  <c r="L274" i="166"/>
  <c r="K274" i="166"/>
  <c r="J274" i="166"/>
  <c r="I274" i="166"/>
  <c r="H274" i="166"/>
  <c r="L273" i="166"/>
  <c r="K273" i="166"/>
  <c r="J273" i="166"/>
  <c r="I273" i="166"/>
  <c r="H273" i="166"/>
  <c r="L272" i="166"/>
  <c r="K272" i="166"/>
  <c r="J272" i="166"/>
  <c r="I272" i="166"/>
  <c r="H272" i="166"/>
  <c r="L271" i="166"/>
  <c r="K271" i="166"/>
  <c r="J271" i="166"/>
  <c r="I271" i="166"/>
  <c r="H271" i="166"/>
  <c r="L270" i="166"/>
  <c r="K270" i="166"/>
  <c r="J270" i="166"/>
  <c r="I270" i="166"/>
  <c r="H270" i="166"/>
  <c r="L269" i="166"/>
  <c r="K269" i="166"/>
  <c r="J269" i="166"/>
  <c r="I269" i="166"/>
  <c r="H269" i="166"/>
  <c r="L268" i="166"/>
  <c r="K268" i="166"/>
  <c r="J268" i="166"/>
  <c r="I268" i="166"/>
  <c r="H268" i="166"/>
  <c r="L267" i="166"/>
  <c r="K267" i="166"/>
  <c r="J267" i="166"/>
  <c r="I267" i="166"/>
  <c r="H267" i="166"/>
  <c r="L266" i="166"/>
  <c r="K266" i="166"/>
  <c r="J266" i="166"/>
  <c r="I266" i="166"/>
  <c r="H266" i="166"/>
  <c r="L265" i="166"/>
  <c r="K265" i="166"/>
  <c r="J265" i="166"/>
  <c r="I265" i="166"/>
  <c r="H265" i="166"/>
  <c r="L264" i="166"/>
  <c r="K264" i="166"/>
  <c r="J264" i="166"/>
  <c r="I264" i="166"/>
  <c r="H264" i="166"/>
  <c r="L263" i="166"/>
  <c r="K263" i="166"/>
  <c r="J263" i="166"/>
  <c r="J294" i="166" s="1"/>
  <c r="I263" i="166"/>
  <c r="H263" i="166"/>
  <c r="H294" i="166" s="1"/>
  <c r="K258" i="166"/>
  <c r="G258" i="166"/>
  <c r="F258" i="166"/>
  <c r="L257" i="166"/>
  <c r="K257" i="166"/>
  <c r="J257" i="166"/>
  <c r="I257" i="166"/>
  <c r="H257" i="166"/>
  <c r="L256" i="166"/>
  <c r="K256" i="166"/>
  <c r="J256" i="166"/>
  <c r="I256" i="166"/>
  <c r="H256" i="166"/>
  <c r="L255" i="166"/>
  <c r="K255" i="166"/>
  <c r="J255" i="166"/>
  <c r="I255" i="166"/>
  <c r="H255" i="166"/>
  <c r="L254" i="166"/>
  <c r="K254" i="166"/>
  <c r="J254" i="166"/>
  <c r="I254" i="166"/>
  <c r="H254" i="166"/>
  <c r="L253" i="166"/>
  <c r="K253" i="166"/>
  <c r="J253" i="166"/>
  <c r="I253" i="166"/>
  <c r="H253" i="166"/>
  <c r="L252" i="166"/>
  <c r="K252" i="166"/>
  <c r="J252" i="166"/>
  <c r="I252" i="166"/>
  <c r="H252" i="166"/>
  <c r="L251" i="166"/>
  <c r="K251" i="166"/>
  <c r="J251" i="166"/>
  <c r="I251" i="166"/>
  <c r="H251" i="166"/>
  <c r="L250" i="166"/>
  <c r="K250" i="166"/>
  <c r="J250" i="166"/>
  <c r="I250" i="166"/>
  <c r="H250" i="166"/>
  <c r="L249" i="166"/>
  <c r="K249" i="166"/>
  <c r="J249" i="166"/>
  <c r="I249" i="166"/>
  <c r="H249" i="166"/>
  <c r="L248" i="166"/>
  <c r="K248" i="166"/>
  <c r="J248" i="166"/>
  <c r="I248" i="166"/>
  <c r="H248" i="166"/>
  <c r="L247" i="166"/>
  <c r="K247" i="166"/>
  <c r="J247" i="166"/>
  <c r="I247" i="166"/>
  <c r="H247" i="166"/>
  <c r="L246" i="166"/>
  <c r="K246" i="166"/>
  <c r="J246" i="166"/>
  <c r="I246" i="166"/>
  <c r="H246" i="166"/>
  <c r="L245" i="166"/>
  <c r="K245" i="166"/>
  <c r="J245" i="166"/>
  <c r="I245" i="166"/>
  <c r="H245" i="166"/>
  <c r="L244" i="166"/>
  <c r="K244" i="166"/>
  <c r="J244" i="166"/>
  <c r="I244" i="166"/>
  <c r="H244" i="166"/>
  <c r="L243" i="166"/>
  <c r="K243" i="166"/>
  <c r="J243" i="166"/>
  <c r="I243" i="166"/>
  <c r="H243" i="166"/>
  <c r="L242" i="166"/>
  <c r="K242" i="166"/>
  <c r="J242" i="166"/>
  <c r="I242" i="166"/>
  <c r="H242" i="166"/>
  <c r="L241" i="166"/>
  <c r="K241" i="166"/>
  <c r="J241" i="166"/>
  <c r="I241" i="166"/>
  <c r="H241" i="166"/>
  <c r="L240" i="166"/>
  <c r="K240" i="166"/>
  <c r="J240" i="166"/>
  <c r="I240" i="166"/>
  <c r="H240" i="166"/>
  <c r="L239" i="166"/>
  <c r="K239" i="166"/>
  <c r="J239" i="166"/>
  <c r="I239" i="166"/>
  <c r="H239" i="166"/>
  <c r="L238" i="166"/>
  <c r="K238" i="166"/>
  <c r="J238" i="166"/>
  <c r="I238" i="166"/>
  <c r="H238" i="166"/>
  <c r="L237" i="166"/>
  <c r="K237" i="166"/>
  <c r="J237" i="166"/>
  <c r="I237" i="166"/>
  <c r="H237" i="166"/>
  <c r="L236" i="166"/>
  <c r="K236" i="166"/>
  <c r="J236" i="166"/>
  <c r="I236" i="166"/>
  <c r="H236" i="166"/>
  <c r="L235" i="166"/>
  <c r="K235" i="166"/>
  <c r="J235" i="166"/>
  <c r="I235" i="166"/>
  <c r="H235" i="166"/>
  <c r="L234" i="166"/>
  <c r="K234" i="166"/>
  <c r="J234" i="166"/>
  <c r="I234" i="166"/>
  <c r="H234" i="166"/>
  <c r="L233" i="166"/>
  <c r="K233" i="166"/>
  <c r="J233" i="166"/>
  <c r="I233" i="166"/>
  <c r="H233" i="166"/>
  <c r="L232" i="166"/>
  <c r="K232" i="166"/>
  <c r="J232" i="166"/>
  <c r="I232" i="166"/>
  <c r="H232" i="166"/>
  <c r="L231" i="166"/>
  <c r="K231" i="166"/>
  <c r="J231" i="166"/>
  <c r="I231" i="166"/>
  <c r="H231" i="166"/>
  <c r="L230" i="166"/>
  <c r="K230" i="166"/>
  <c r="J230" i="166"/>
  <c r="I230" i="166"/>
  <c r="H230" i="166"/>
  <c r="L229" i="166"/>
  <c r="K229" i="166"/>
  <c r="J229" i="166"/>
  <c r="I229" i="166"/>
  <c r="H229" i="166"/>
  <c r="L228" i="166"/>
  <c r="K228" i="166"/>
  <c r="J228" i="166"/>
  <c r="I228" i="166"/>
  <c r="H228" i="166"/>
  <c r="L227" i="166"/>
  <c r="L258" i="166" s="1"/>
  <c r="K227" i="166"/>
  <c r="J227" i="166"/>
  <c r="J258" i="166" s="1"/>
  <c r="I227" i="166"/>
  <c r="H227" i="166"/>
  <c r="H258" i="166" s="1"/>
  <c r="K222" i="166"/>
  <c r="J222" i="166"/>
  <c r="G222" i="166"/>
  <c r="F222" i="166"/>
  <c r="L221" i="166"/>
  <c r="K221" i="166"/>
  <c r="J221" i="166"/>
  <c r="I221" i="166"/>
  <c r="H221" i="166"/>
  <c r="L220" i="166"/>
  <c r="K220" i="166"/>
  <c r="J220" i="166"/>
  <c r="I220" i="166"/>
  <c r="H220" i="166"/>
  <c r="L219" i="166"/>
  <c r="K219" i="166"/>
  <c r="J219" i="166"/>
  <c r="I219" i="166"/>
  <c r="H219" i="166"/>
  <c r="L218" i="166"/>
  <c r="K218" i="166"/>
  <c r="J218" i="166"/>
  <c r="I218" i="166"/>
  <c r="H218" i="166"/>
  <c r="L217" i="166"/>
  <c r="K217" i="166"/>
  <c r="J217" i="166"/>
  <c r="I217" i="166"/>
  <c r="H217" i="166"/>
  <c r="L216" i="166"/>
  <c r="K216" i="166"/>
  <c r="J216" i="166"/>
  <c r="I216" i="166"/>
  <c r="H216" i="166"/>
  <c r="L215" i="166"/>
  <c r="K215" i="166"/>
  <c r="J215" i="166"/>
  <c r="I215" i="166"/>
  <c r="H215" i="166"/>
  <c r="L214" i="166"/>
  <c r="K214" i="166"/>
  <c r="J214" i="166"/>
  <c r="I214" i="166"/>
  <c r="H214" i="166"/>
  <c r="L213" i="166"/>
  <c r="K213" i="166"/>
  <c r="J213" i="166"/>
  <c r="I213" i="166"/>
  <c r="H213" i="166"/>
  <c r="L212" i="166"/>
  <c r="K212" i="166"/>
  <c r="J212" i="166"/>
  <c r="I212" i="166"/>
  <c r="H212" i="166"/>
  <c r="L211" i="166"/>
  <c r="K211" i="166"/>
  <c r="J211" i="166"/>
  <c r="I211" i="166"/>
  <c r="H211" i="166"/>
  <c r="L210" i="166"/>
  <c r="K210" i="166"/>
  <c r="J210" i="166"/>
  <c r="I210" i="166"/>
  <c r="H210" i="166"/>
  <c r="L209" i="166"/>
  <c r="K209" i="166"/>
  <c r="J209" i="166"/>
  <c r="I209" i="166"/>
  <c r="H209" i="166"/>
  <c r="L208" i="166"/>
  <c r="K208" i="166"/>
  <c r="J208" i="166"/>
  <c r="I208" i="166"/>
  <c r="H208" i="166"/>
  <c r="L207" i="166"/>
  <c r="K207" i="166"/>
  <c r="J207" i="166"/>
  <c r="I207" i="166"/>
  <c r="H207" i="166"/>
  <c r="L206" i="166"/>
  <c r="K206" i="166"/>
  <c r="J206" i="166"/>
  <c r="I206" i="166"/>
  <c r="H206" i="166"/>
  <c r="L205" i="166"/>
  <c r="K205" i="166"/>
  <c r="J205" i="166"/>
  <c r="I205" i="166"/>
  <c r="H205" i="166"/>
  <c r="L204" i="166"/>
  <c r="K204" i="166"/>
  <c r="J204" i="166"/>
  <c r="I204" i="166"/>
  <c r="H204" i="166"/>
  <c r="L203" i="166"/>
  <c r="K203" i="166"/>
  <c r="J203" i="166"/>
  <c r="I203" i="166"/>
  <c r="H203" i="166"/>
  <c r="L202" i="166"/>
  <c r="K202" i="166"/>
  <c r="J202" i="166"/>
  <c r="I202" i="166"/>
  <c r="H202" i="166"/>
  <c r="L201" i="166"/>
  <c r="K201" i="166"/>
  <c r="J201" i="166"/>
  <c r="I201" i="166"/>
  <c r="H201" i="166"/>
  <c r="L200" i="166"/>
  <c r="K200" i="166"/>
  <c r="J200" i="166"/>
  <c r="I200" i="166"/>
  <c r="H200" i="166"/>
  <c r="L199" i="166"/>
  <c r="K199" i="166"/>
  <c r="J199" i="166"/>
  <c r="I199" i="166"/>
  <c r="H199" i="166"/>
  <c r="L198" i="166"/>
  <c r="K198" i="166"/>
  <c r="J198" i="166"/>
  <c r="I198" i="166"/>
  <c r="H198" i="166"/>
  <c r="L197" i="166"/>
  <c r="K197" i="166"/>
  <c r="J197" i="166"/>
  <c r="I197" i="166"/>
  <c r="H197" i="166"/>
  <c r="L196" i="166"/>
  <c r="K196" i="166"/>
  <c r="J196" i="166"/>
  <c r="I196" i="166"/>
  <c r="H196" i="166"/>
  <c r="L195" i="166"/>
  <c r="K195" i="166"/>
  <c r="J195" i="166"/>
  <c r="I195" i="166"/>
  <c r="H195" i="166"/>
  <c r="L194" i="166"/>
  <c r="K194" i="166"/>
  <c r="J194" i="166"/>
  <c r="I194" i="166"/>
  <c r="H194" i="166"/>
  <c r="L193" i="166"/>
  <c r="K193" i="166"/>
  <c r="J193" i="166"/>
  <c r="I193" i="166"/>
  <c r="H193" i="166"/>
  <c r="L192" i="166"/>
  <c r="K192" i="166"/>
  <c r="J192" i="166"/>
  <c r="I192" i="166"/>
  <c r="H192" i="166"/>
  <c r="L191" i="166"/>
  <c r="L222" i="166" s="1"/>
  <c r="K191" i="166"/>
  <c r="J191" i="166"/>
  <c r="I191" i="166"/>
  <c r="I222" i="166" s="1"/>
  <c r="H191" i="166"/>
  <c r="G186" i="166"/>
  <c r="F186" i="166"/>
  <c r="L185" i="166"/>
  <c r="K185" i="166"/>
  <c r="J185" i="166"/>
  <c r="I185" i="166"/>
  <c r="H185" i="166"/>
  <c r="L184" i="166"/>
  <c r="K184" i="166"/>
  <c r="J184" i="166"/>
  <c r="I184" i="166"/>
  <c r="H184" i="166"/>
  <c r="L183" i="166"/>
  <c r="K183" i="166"/>
  <c r="J183" i="166"/>
  <c r="I183" i="166"/>
  <c r="H183" i="166"/>
  <c r="L182" i="166"/>
  <c r="K182" i="166"/>
  <c r="J182" i="166"/>
  <c r="I182" i="166"/>
  <c r="H182" i="166"/>
  <c r="L181" i="166"/>
  <c r="K181" i="166"/>
  <c r="J181" i="166"/>
  <c r="I181" i="166"/>
  <c r="H181" i="166"/>
  <c r="L180" i="166"/>
  <c r="K180" i="166"/>
  <c r="J180" i="166"/>
  <c r="I180" i="166"/>
  <c r="H180" i="166"/>
  <c r="L179" i="166"/>
  <c r="K179" i="166"/>
  <c r="J179" i="166"/>
  <c r="I179" i="166"/>
  <c r="H179" i="166"/>
  <c r="L178" i="166"/>
  <c r="K178" i="166"/>
  <c r="J178" i="166"/>
  <c r="I178" i="166"/>
  <c r="H178" i="166"/>
  <c r="L177" i="166"/>
  <c r="K177" i="166"/>
  <c r="J177" i="166"/>
  <c r="I177" i="166"/>
  <c r="H177" i="166"/>
  <c r="L176" i="166"/>
  <c r="K176" i="166"/>
  <c r="J176" i="166"/>
  <c r="I176" i="166"/>
  <c r="H176" i="166"/>
  <c r="L175" i="166"/>
  <c r="K175" i="166"/>
  <c r="J175" i="166"/>
  <c r="I175" i="166"/>
  <c r="H175" i="166"/>
  <c r="L174" i="166"/>
  <c r="K174" i="166"/>
  <c r="J174" i="166"/>
  <c r="I174" i="166"/>
  <c r="H174" i="166"/>
  <c r="L173" i="166"/>
  <c r="K173" i="166"/>
  <c r="J173" i="166"/>
  <c r="I173" i="166"/>
  <c r="H173" i="166"/>
  <c r="L172" i="166"/>
  <c r="K172" i="166"/>
  <c r="J172" i="166"/>
  <c r="I172" i="166"/>
  <c r="H172" i="166"/>
  <c r="L171" i="166"/>
  <c r="K171" i="166"/>
  <c r="J171" i="166"/>
  <c r="I171" i="166"/>
  <c r="H171" i="166"/>
  <c r="L170" i="166"/>
  <c r="K170" i="166"/>
  <c r="J170" i="166"/>
  <c r="I170" i="166"/>
  <c r="H170" i="166"/>
  <c r="L169" i="166"/>
  <c r="K169" i="166"/>
  <c r="J169" i="166"/>
  <c r="I169" i="166"/>
  <c r="H169" i="166"/>
  <c r="L168" i="166"/>
  <c r="K168" i="166"/>
  <c r="J168" i="166"/>
  <c r="I168" i="166"/>
  <c r="H168" i="166"/>
  <c r="L167" i="166"/>
  <c r="K167" i="166"/>
  <c r="J167" i="166"/>
  <c r="I167" i="166"/>
  <c r="H167" i="166"/>
  <c r="L166" i="166"/>
  <c r="K166" i="166"/>
  <c r="J166" i="166"/>
  <c r="I166" i="166"/>
  <c r="H166" i="166"/>
  <c r="L165" i="166"/>
  <c r="K165" i="166"/>
  <c r="J165" i="166"/>
  <c r="I165" i="166"/>
  <c r="H165" i="166"/>
  <c r="L164" i="166"/>
  <c r="K164" i="166"/>
  <c r="J164" i="166"/>
  <c r="I164" i="166"/>
  <c r="H164" i="166"/>
  <c r="L163" i="166"/>
  <c r="K163" i="166"/>
  <c r="J163" i="166"/>
  <c r="I163" i="166"/>
  <c r="H163" i="166"/>
  <c r="L162" i="166"/>
  <c r="K162" i="166"/>
  <c r="J162" i="166"/>
  <c r="I162" i="166"/>
  <c r="H162" i="166"/>
  <c r="L161" i="166"/>
  <c r="K161" i="166"/>
  <c r="J161" i="166"/>
  <c r="I161" i="166"/>
  <c r="H161" i="166"/>
  <c r="L160" i="166"/>
  <c r="K160" i="166"/>
  <c r="J160" i="166"/>
  <c r="I160" i="166"/>
  <c r="H160" i="166"/>
  <c r="L159" i="166"/>
  <c r="K159" i="166"/>
  <c r="J159" i="166"/>
  <c r="I159" i="166"/>
  <c r="H159" i="166"/>
  <c r="L158" i="166"/>
  <c r="K158" i="166"/>
  <c r="J158" i="166"/>
  <c r="I158" i="166"/>
  <c r="H158" i="166"/>
  <c r="L157" i="166"/>
  <c r="K157" i="166"/>
  <c r="J157" i="166"/>
  <c r="I157" i="166"/>
  <c r="H157" i="166"/>
  <c r="L156" i="166"/>
  <c r="K156" i="166"/>
  <c r="J156" i="166"/>
  <c r="I156" i="166"/>
  <c r="H156" i="166"/>
  <c r="L155" i="166"/>
  <c r="L186" i="166" s="1"/>
  <c r="K155" i="166"/>
  <c r="K186" i="166" s="1"/>
  <c r="J155" i="166"/>
  <c r="J186" i="166" s="1"/>
  <c r="I155" i="166"/>
  <c r="H155" i="166"/>
  <c r="G150" i="166"/>
  <c r="F150" i="166"/>
  <c r="L149" i="166"/>
  <c r="K149" i="166"/>
  <c r="J149" i="166"/>
  <c r="I149" i="166"/>
  <c r="H149" i="166"/>
  <c r="L148" i="166"/>
  <c r="K148" i="166"/>
  <c r="J148" i="166"/>
  <c r="I148" i="166"/>
  <c r="H148" i="166"/>
  <c r="L147" i="166"/>
  <c r="K147" i="166"/>
  <c r="J147" i="166"/>
  <c r="I147" i="166"/>
  <c r="H147" i="166"/>
  <c r="L146" i="166"/>
  <c r="K146" i="166"/>
  <c r="J146" i="166"/>
  <c r="I146" i="166"/>
  <c r="H146" i="166"/>
  <c r="L145" i="166"/>
  <c r="K145" i="166"/>
  <c r="J145" i="166"/>
  <c r="I145" i="166"/>
  <c r="H145" i="166"/>
  <c r="L144" i="166"/>
  <c r="K144" i="166"/>
  <c r="J144" i="166"/>
  <c r="I144" i="166"/>
  <c r="H144" i="166"/>
  <c r="L143" i="166"/>
  <c r="K143" i="166"/>
  <c r="J143" i="166"/>
  <c r="I143" i="166"/>
  <c r="H143" i="166"/>
  <c r="L142" i="166"/>
  <c r="K142" i="166"/>
  <c r="J142" i="166"/>
  <c r="I142" i="166"/>
  <c r="H142" i="166"/>
  <c r="L141" i="166"/>
  <c r="K141" i="166"/>
  <c r="J141" i="166"/>
  <c r="I141" i="166"/>
  <c r="H141" i="166"/>
  <c r="L140" i="166"/>
  <c r="K140" i="166"/>
  <c r="J140" i="166"/>
  <c r="I140" i="166"/>
  <c r="H140" i="166"/>
  <c r="L139" i="166"/>
  <c r="K139" i="166"/>
  <c r="J139" i="166"/>
  <c r="I139" i="166"/>
  <c r="H139" i="166"/>
  <c r="L138" i="166"/>
  <c r="K138" i="166"/>
  <c r="J138" i="166"/>
  <c r="I138" i="166"/>
  <c r="H138" i="166"/>
  <c r="L137" i="166"/>
  <c r="K137" i="166"/>
  <c r="J137" i="166"/>
  <c r="I137" i="166"/>
  <c r="H137" i="166"/>
  <c r="L136" i="166"/>
  <c r="K136" i="166"/>
  <c r="J136" i="166"/>
  <c r="I136" i="166"/>
  <c r="H136" i="166"/>
  <c r="L135" i="166"/>
  <c r="K135" i="166"/>
  <c r="J135" i="166"/>
  <c r="I135" i="166"/>
  <c r="H135" i="166"/>
  <c r="L134" i="166"/>
  <c r="K134" i="166"/>
  <c r="J134" i="166"/>
  <c r="I134" i="166"/>
  <c r="H134" i="166"/>
  <c r="L133" i="166"/>
  <c r="K133" i="166"/>
  <c r="J133" i="166"/>
  <c r="I133" i="166"/>
  <c r="H133" i="166"/>
  <c r="L132" i="166"/>
  <c r="K132" i="166"/>
  <c r="J132" i="166"/>
  <c r="I132" i="166"/>
  <c r="H132" i="166"/>
  <c r="L131" i="166"/>
  <c r="K131" i="166"/>
  <c r="J131" i="166"/>
  <c r="I131" i="166"/>
  <c r="H131" i="166"/>
  <c r="L130" i="166"/>
  <c r="K130" i="166"/>
  <c r="J130" i="166"/>
  <c r="I130" i="166"/>
  <c r="H130" i="166"/>
  <c r="L129" i="166"/>
  <c r="K129" i="166"/>
  <c r="J129" i="166"/>
  <c r="I129" i="166"/>
  <c r="H129" i="166"/>
  <c r="L128" i="166"/>
  <c r="K128" i="166"/>
  <c r="J128" i="166"/>
  <c r="I128" i="166"/>
  <c r="H128" i="166"/>
  <c r="L127" i="166"/>
  <c r="K127" i="166"/>
  <c r="J127" i="166"/>
  <c r="I127" i="166"/>
  <c r="H127" i="166"/>
  <c r="L126" i="166"/>
  <c r="K126" i="166"/>
  <c r="J126" i="166"/>
  <c r="I126" i="166"/>
  <c r="H126" i="166"/>
  <c r="L125" i="166"/>
  <c r="K125" i="166"/>
  <c r="J125" i="166"/>
  <c r="I125" i="166"/>
  <c r="H125" i="166"/>
  <c r="L124" i="166"/>
  <c r="K124" i="166"/>
  <c r="J124" i="166"/>
  <c r="I124" i="166"/>
  <c r="H124" i="166"/>
  <c r="L123" i="166"/>
  <c r="K123" i="166"/>
  <c r="J123" i="166"/>
  <c r="I123" i="166"/>
  <c r="H123" i="166"/>
  <c r="L122" i="166"/>
  <c r="K122" i="166"/>
  <c r="J122" i="166"/>
  <c r="I122" i="166"/>
  <c r="H122" i="166"/>
  <c r="L121" i="166"/>
  <c r="K121" i="166"/>
  <c r="J121" i="166"/>
  <c r="I121" i="166"/>
  <c r="H121" i="166"/>
  <c r="L120" i="166"/>
  <c r="K120" i="166"/>
  <c r="J120" i="166"/>
  <c r="I120" i="166"/>
  <c r="H120" i="166"/>
  <c r="H150" i="166" s="1"/>
  <c r="L119" i="166"/>
  <c r="L150" i="166" s="1"/>
  <c r="K119" i="166"/>
  <c r="K150" i="166" s="1"/>
  <c r="J119" i="166"/>
  <c r="J150" i="166" s="1"/>
  <c r="I119" i="166"/>
  <c r="H119" i="166"/>
  <c r="G114" i="166"/>
  <c r="F114" i="166"/>
  <c r="L113" i="166"/>
  <c r="K113" i="166"/>
  <c r="J113" i="166"/>
  <c r="I113" i="166"/>
  <c r="H113" i="166"/>
  <c r="L112" i="166"/>
  <c r="K112" i="166"/>
  <c r="J112" i="166"/>
  <c r="I112" i="166"/>
  <c r="H112" i="166"/>
  <c r="L111" i="166"/>
  <c r="K111" i="166"/>
  <c r="J111" i="166"/>
  <c r="I111" i="166"/>
  <c r="H111" i="166"/>
  <c r="L110" i="166"/>
  <c r="K110" i="166"/>
  <c r="J110" i="166"/>
  <c r="I110" i="166"/>
  <c r="H110" i="166"/>
  <c r="L109" i="166"/>
  <c r="K109" i="166"/>
  <c r="J109" i="166"/>
  <c r="I109" i="166"/>
  <c r="H109" i="166"/>
  <c r="L108" i="166"/>
  <c r="K108" i="166"/>
  <c r="J108" i="166"/>
  <c r="I108" i="166"/>
  <c r="H108" i="166"/>
  <c r="L107" i="166"/>
  <c r="K107" i="166"/>
  <c r="J107" i="166"/>
  <c r="I107" i="166"/>
  <c r="H107" i="166"/>
  <c r="L106" i="166"/>
  <c r="K106" i="166"/>
  <c r="J106" i="166"/>
  <c r="I106" i="166"/>
  <c r="H106" i="166"/>
  <c r="L105" i="166"/>
  <c r="K105" i="166"/>
  <c r="J105" i="166"/>
  <c r="I105" i="166"/>
  <c r="H105" i="166"/>
  <c r="L104" i="166"/>
  <c r="K104" i="166"/>
  <c r="J104" i="166"/>
  <c r="I104" i="166"/>
  <c r="H104" i="166"/>
  <c r="L103" i="166"/>
  <c r="K103" i="166"/>
  <c r="J103" i="166"/>
  <c r="I103" i="166"/>
  <c r="H103" i="166"/>
  <c r="L102" i="166"/>
  <c r="K102" i="166"/>
  <c r="J102" i="166"/>
  <c r="I102" i="166"/>
  <c r="H102" i="166"/>
  <c r="L101" i="166"/>
  <c r="K101" i="166"/>
  <c r="J101" i="166"/>
  <c r="I101" i="166"/>
  <c r="H101" i="166"/>
  <c r="L100" i="166"/>
  <c r="K100" i="166"/>
  <c r="J100" i="166"/>
  <c r="I100" i="166"/>
  <c r="H100" i="166"/>
  <c r="L99" i="166"/>
  <c r="K99" i="166"/>
  <c r="J99" i="166"/>
  <c r="I99" i="166"/>
  <c r="H99" i="166"/>
  <c r="L98" i="166"/>
  <c r="K98" i="166"/>
  <c r="J98" i="166"/>
  <c r="I98" i="166"/>
  <c r="H98" i="166"/>
  <c r="L97" i="166"/>
  <c r="K97" i="166"/>
  <c r="J97" i="166"/>
  <c r="I97" i="166"/>
  <c r="H97" i="166"/>
  <c r="L96" i="166"/>
  <c r="K96" i="166"/>
  <c r="J96" i="166"/>
  <c r="I96" i="166"/>
  <c r="H96" i="166"/>
  <c r="L95" i="166"/>
  <c r="K95" i="166"/>
  <c r="J95" i="166"/>
  <c r="I95" i="166"/>
  <c r="H95" i="166"/>
  <c r="L94" i="166"/>
  <c r="K94" i="166"/>
  <c r="J94" i="166"/>
  <c r="I94" i="166"/>
  <c r="H94" i="166"/>
  <c r="L93" i="166"/>
  <c r="K93" i="166"/>
  <c r="J93" i="166"/>
  <c r="I93" i="166"/>
  <c r="H93" i="166"/>
  <c r="L92" i="166"/>
  <c r="K92" i="166"/>
  <c r="J92" i="166"/>
  <c r="I92" i="166"/>
  <c r="H92" i="166"/>
  <c r="L91" i="166"/>
  <c r="K91" i="166"/>
  <c r="J91" i="166"/>
  <c r="I91" i="166"/>
  <c r="H91" i="166"/>
  <c r="L90" i="166"/>
  <c r="K90" i="166"/>
  <c r="J90" i="166"/>
  <c r="I90" i="166"/>
  <c r="H90" i="166"/>
  <c r="L89" i="166"/>
  <c r="K89" i="166"/>
  <c r="J89" i="166"/>
  <c r="I89" i="166"/>
  <c r="H89" i="166"/>
  <c r="L88" i="166"/>
  <c r="K88" i="166"/>
  <c r="J88" i="166"/>
  <c r="I88" i="166"/>
  <c r="H88" i="166"/>
  <c r="L87" i="166"/>
  <c r="K87" i="166"/>
  <c r="J87" i="166"/>
  <c r="I87" i="166"/>
  <c r="H87" i="166"/>
  <c r="H114" i="166" s="1"/>
  <c r="L86" i="166"/>
  <c r="K86" i="166"/>
  <c r="J86" i="166"/>
  <c r="I86" i="166"/>
  <c r="H86" i="166"/>
  <c r="L85" i="166"/>
  <c r="K85" i="166"/>
  <c r="J85" i="166"/>
  <c r="I85" i="166"/>
  <c r="H85" i="166"/>
  <c r="L84" i="166"/>
  <c r="K84" i="166"/>
  <c r="J84" i="166"/>
  <c r="J114" i="166" s="1"/>
  <c r="I84" i="166"/>
  <c r="H84" i="166"/>
  <c r="L83" i="166"/>
  <c r="K83" i="166"/>
  <c r="J83" i="166"/>
  <c r="I83" i="166"/>
  <c r="H83" i="166"/>
  <c r="L78" i="166"/>
  <c r="G78" i="166"/>
  <c r="F78" i="166"/>
  <c r="L77" i="166"/>
  <c r="K77" i="166"/>
  <c r="J77" i="166"/>
  <c r="I77" i="166"/>
  <c r="H77" i="166"/>
  <c r="L76" i="166"/>
  <c r="K76" i="166"/>
  <c r="J76" i="166"/>
  <c r="I76" i="166"/>
  <c r="H76" i="166"/>
  <c r="L75" i="166"/>
  <c r="K75" i="166"/>
  <c r="J75" i="166"/>
  <c r="I75" i="166"/>
  <c r="H75" i="166"/>
  <c r="L74" i="166"/>
  <c r="K74" i="166"/>
  <c r="J74" i="166"/>
  <c r="I74" i="166"/>
  <c r="H74" i="166"/>
  <c r="L73" i="166"/>
  <c r="K73" i="166"/>
  <c r="J73" i="166"/>
  <c r="I73" i="166"/>
  <c r="H73" i="166"/>
  <c r="L72" i="166"/>
  <c r="K72" i="166"/>
  <c r="J72" i="166"/>
  <c r="I72" i="166"/>
  <c r="H72" i="166"/>
  <c r="L71" i="166"/>
  <c r="K71" i="166"/>
  <c r="J71" i="166"/>
  <c r="I71" i="166"/>
  <c r="H71" i="166"/>
  <c r="L70" i="166"/>
  <c r="K70" i="166"/>
  <c r="J70" i="166"/>
  <c r="I70" i="166"/>
  <c r="H70" i="166"/>
  <c r="L69" i="166"/>
  <c r="K69" i="166"/>
  <c r="J69" i="166"/>
  <c r="I69" i="166"/>
  <c r="H69" i="166"/>
  <c r="L68" i="166"/>
  <c r="K68" i="166"/>
  <c r="J68" i="166"/>
  <c r="I68" i="166"/>
  <c r="H68" i="166"/>
  <c r="L67" i="166"/>
  <c r="K67" i="166"/>
  <c r="J67" i="166"/>
  <c r="I67" i="166"/>
  <c r="H67" i="166"/>
  <c r="L66" i="166"/>
  <c r="K66" i="166"/>
  <c r="J66" i="166"/>
  <c r="I66" i="166"/>
  <c r="H66" i="166"/>
  <c r="L65" i="166"/>
  <c r="K65" i="166"/>
  <c r="J65" i="166"/>
  <c r="I65" i="166"/>
  <c r="H65" i="166"/>
  <c r="L64" i="166"/>
  <c r="K64" i="166"/>
  <c r="J64" i="166"/>
  <c r="I64" i="166"/>
  <c r="H64" i="166"/>
  <c r="L63" i="166"/>
  <c r="K63" i="166"/>
  <c r="J63" i="166"/>
  <c r="I63" i="166"/>
  <c r="H63" i="166"/>
  <c r="L62" i="166"/>
  <c r="K62" i="166"/>
  <c r="J62" i="166"/>
  <c r="I62" i="166"/>
  <c r="H62" i="166"/>
  <c r="L61" i="166"/>
  <c r="K61" i="166"/>
  <c r="J61" i="166"/>
  <c r="I61" i="166"/>
  <c r="H61" i="166"/>
  <c r="L60" i="166"/>
  <c r="K60" i="166"/>
  <c r="J60" i="166"/>
  <c r="I60" i="166"/>
  <c r="H60" i="166"/>
  <c r="L59" i="166"/>
  <c r="K59" i="166"/>
  <c r="J59" i="166"/>
  <c r="I59" i="166"/>
  <c r="H59" i="166"/>
  <c r="L58" i="166"/>
  <c r="K58" i="166"/>
  <c r="J58" i="166"/>
  <c r="I58" i="166"/>
  <c r="H58" i="166"/>
  <c r="L57" i="166"/>
  <c r="K57" i="166"/>
  <c r="J57" i="166"/>
  <c r="I57" i="166"/>
  <c r="H57" i="166"/>
  <c r="L56" i="166"/>
  <c r="K56" i="166"/>
  <c r="J56" i="166"/>
  <c r="I56" i="166"/>
  <c r="H56" i="166"/>
  <c r="L55" i="166"/>
  <c r="K55" i="166"/>
  <c r="J55" i="166"/>
  <c r="I55" i="166"/>
  <c r="H55" i="166"/>
  <c r="L54" i="166"/>
  <c r="K54" i="166"/>
  <c r="J54" i="166"/>
  <c r="I54" i="166"/>
  <c r="H54" i="166"/>
  <c r="L53" i="166"/>
  <c r="K53" i="166"/>
  <c r="J53" i="166"/>
  <c r="I53" i="166"/>
  <c r="H53" i="166"/>
  <c r="L52" i="166"/>
  <c r="K52" i="166"/>
  <c r="J52" i="166"/>
  <c r="I52" i="166"/>
  <c r="H52" i="166"/>
  <c r="L51" i="166"/>
  <c r="K51" i="166"/>
  <c r="J51" i="166"/>
  <c r="I51" i="166"/>
  <c r="H51" i="166"/>
  <c r="L50" i="166"/>
  <c r="K50" i="166"/>
  <c r="J50" i="166"/>
  <c r="I50" i="166"/>
  <c r="H50" i="166"/>
  <c r="L49" i="166"/>
  <c r="K49" i="166"/>
  <c r="J49" i="166"/>
  <c r="I49" i="166"/>
  <c r="H49" i="166"/>
  <c r="L48" i="166"/>
  <c r="K48" i="166"/>
  <c r="J48" i="166"/>
  <c r="I48" i="166"/>
  <c r="I78" i="166" s="1"/>
  <c r="H48" i="166"/>
  <c r="L47" i="166"/>
  <c r="K47" i="166"/>
  <c r="K78" i="166" s="1"/>
  <c r="J47" i="166"/>
  <c r="J78" i="166" s="1"/>
  <c r="I47" i="166"/>
  <c r="H47" i="166"/>
  <c r="H42" i="166"/>
  <c r="G42" i="166"/>
  <c r="F42" i="166"/>
  <c r="L41" i="166"/>
  <c r="K41" i="166"/>
  <c r="J41" i="166"/>
  <c r="I41" i="166"/>
  <c r="H41" i="166"/>
  <c r="L40" i="166"/>
  <c r="K40" i="166"/>
  <c r="J40" i="166"/>
  <c r="I40" i="166"/>
  <c r="H40" i="166"/>
  <c r="L39" i="166"/>
  <c r="K39" i="166"/>
  <c r="J39" i="166"/>
  <c r="I39" i="166"/>
  <c r="H39" i="166"/>
  <c r="L38" i="166"/>
  <c r="K38" i="166"/>
  <c r="J38" i="166"/>
  <c r="I38" i="166"/>
  <c r="H38" i="166"/>
  <c r="L37" i="166"/>
  <c r="K37" i="166"/>
  <c r="J37" i="166"/>
  <c r="I37" i="166"/>
  <c r="H37" i="166"/>
  <c r="L36" i="166"/>
  <c r="K36" i="166"/>
  <c r="J36" i="166"/>
  <c r="I36" i="166"/>
  <c r="H36" i="166"/>
  <c r="L35" i="166"/>
  <c r="K35" i="166"/>
  <c r="J35" i="166"/>
  <c r="I35" i="166"/>
  <c r="H35" i="166"/>
  <c r="L34" i="166"/>
  <c r="K34" i="166"/>
  <c r="J34" i="166"/>
  <c r="I34" i="166"/>
  <c r="H34" i="166"/>
  <c r="L33" i="166"/>
  <c r="K33" i="166"/>
  <c r="J33" i="166"/>
  <c r="I33" i="166"/>
  <c r="H33" i="166"/>
  <c r="L32" i="166"/>
  <c r="K32" i="166"/>
  <c r="J32" i="166"/>
  <c r="I32" i="166"/>
  <c r="H32" i="166"/>
  <c r="L31" i="166"/>
  <c r="K31" i="166"/>
  <c r="J31" i="166"/>
  <c r="I31" i="166"/>
  <c r="H31" i="166"/>
  <c r="L30" i="166"/>
  <c r="K30" i="166"/>
  <c r="J30" i="166"/>
  <c r="I30" i="166"/>
  <c r="H30" i="166"/>
  <c r="L29" i="166"/>
  <c r="K29" i="166"/>
  <c r="J29" i="166"/>
  <c r="I29" i="166"/>
  <c r="H29" i="166"/>
  <c r="L28" i="166"/>
  <c r="K28" i="166"/>
  <c r="J28" i="166"/>
  <c r="I28" i="166"/>
  <c r="H28" i="166"/>
  <c r="L27" i="166"/>
  <c r="K27" i="166"/>
  <c r="J27" i="166"/>
  <c r="I27" i="166"/>
  <c r="H27" i="166"/>
  <c r="L26" i="166"/>
  <c r="K26" i="166"/>
  <c r="J26" i="166"/>
  <c r="I26" i="166"/>
  <c r="H26" i="166"/>
  <c r="L25" i="166"/>
  <c r="K25" i="166"/>
  <c r="J25" i="166"/>
  <c r="I25" i="166"/>
  <c r="H25" i="166"/>
  <c r="L24" i="166"/>
  <c r="K24" i="166"/>
  <c r="J24" i="166"/>
  <c r="I24" i="166"/>
  <c r="H24" i="166"/>
  <c r="L23" i="166"/>
  <c r="K23" i="166"/>
  <c r="J23" i="166"/>
  <c r="I23" i="166"/>
  <c r="H23" i="166"/>
  <c r="L22" i="166"/>
  <c r="K22" i="166"/>
  <c r="J22" i="166"/>
  <c r="I22" i="166"/>
  <c r="H22" i="166"/>
  <c r="L21" i="166"/>
  <c r="K21" i="166"/>
  <c r="J21" i="166"/>
  <c r="I21" i="166"/>
  <c r="H21" i="166"/>
  <c r="L20" i="166"/>
  <c r="K20" i="166"/>
  <c r="J20" i="166"/>
  <c r="I20" i="166"/>
  <c r="H20" i="166"/>
  <c r="L19" i="166"/>
  <c r="K19" i="166"/>
  <c r="J19" i="166"/>
  <c r="I19" i="166"/>
  <c r="H19" i="166"/>
  <c r="L18" i="166"/>
  <c r="K18" i="166"/>
  <c r="J18" i="166"/>
  <c r="I18" i="166"/>
  <c r="H18" i="166"/>
  <c r="L17" i="166"/>
  <c r="K17" i="166"/>
  <c r="J17" i="166"/>
  <c r="I17" i="166"/>
  <c r="H17" i="166"/>
  <c r="L16" i="166"/>
  <c r="K16" i="166"/>
  <c r="J16" i="166"/>
  <c r="I16" i="166"/>
  <c r="I42" i="166" s="1"/>
  <c r="H16" i="166"/>
  <c r="L15" i="166"/>
  <c r="K15" i="166"/>
  <c r="J15" i="166"/>
  <c r="I15" i="166"/>
  <c r="H15" i="166"/>
  <c r="L14" i="166"/>
  <c r="K14" i="166"/>
  <c r="J14" i="166"/>
  <c r="I14" i="166"/>
  <c r="H14" i="166"/>
  <c r="L13" i="166"/>
  <c r="K13" i="166"/>
  <c r="J13" i="166"/>
  <c r="I13" i="166"/>
  <c r="H13" i="166"/>
  <c r="L12" i="166"/>
  <c r="K12" i="166"/>
  <c r="K42" i="166" s="1"/>
  <c r="J12" i="166"/>
  <c r="I12" i="166"/>
  <c r="H12" i="166"/>
  <c r="L11" i="166"/>
  <c r="L42" i="166" s="1"/>
  <c r="K11" i="166"/>
  <c r="J11" i="166"/>
  <c r="J42" i="166" s="1"/>
  <c r="I11" i="166"/>
  <c r="H11" i="166"/>
  <c r="B4" i="166"/>
  <c r="U2" i="166" a="1"/>
  <c r="U2" i="166" s="1"/>
  <c r="R2" i="166"/>
  <c r="U1" i="166" a="1"/>
  <c r="U1" i="166" s="1"/>
  <c r="A1" i="166" s="1" a="1"/>
  <c r="A1" i="166" s="1"/>
  <c r="J294" i="165"/>
  <c r="G294" i="165"/>
  <c r="F294" i="165"/>
  <c r="L293" i="165"/>
  <c r="K293" i="165"/>
  <c r="J293" i="165"/>
  <c r="I293" i="165"/>
  <c r="H293" i="165"/>
  <c r="L292" i="165"/>
  <c r="K292" i="165"/>
  <c r="J292" i="165"/>
  <c r="I292" i="165"/>
  <c r="H292" i="165"/>
  <c r="L291" i="165"/>
  <c r="K291" i="165"/>
  <c r="J291" i="165"/>
  <c r="I291" i="165"/>
  <c r="H291" i="165"/>
  <c r="L290" i="165"/>
  <c r="K290" i="165"/>
  <c r="J290" i="165"/>
  <c r="I290" i="165"/>
  <c r="H290" i="165"/>
  <c r="L289" i="165"/>
  <c r="K289" i="165"/>
  <c r="J289" i="165"/>
  <c r="I289" i="165"/>
  <c r="H289" i="165"/>
  <c r="L288" i="165"/>
  <c r="K288" i="165"/>
  <c r="J288" i="165"/>
  <c r="I288" i="165"/>
  <c r="H288" i="165"/>
  <c r="L287" i="165"/>
  <c r="K287" i="165"/>
  <c r="J287" i="165"/>
  <c r="I287" i="165"/>
  <c r="H287" i="165"/>
  <c r="L286" i="165"/>
  <c r="K286" i="165"/>
  <c r="J286" i="165"/>
  <c r="I286" i="165"/>
  <c r="H286" i="165"/>
  <c r="L285" i="165"/>
  <c r="K285" i="165"/>
  <c r="J285" i="165"/>
  <c r="I285" i="165"/>
  <c r="H285" i="165"/>
  <c r="L284" i="165"/>
  <c r="K284" i="165"/>
  <c r="J284" i="165"/>
  <c r="I284" i="165"/>
  <c r="H284" i="165"/>
  <c r="L283" i="165"/>
  <c r="K283" i="165"/>
  <c r="J283" i="165"/>
  <c r="I283" i="165"/>
  <c r="H283" i="165"/>
  <c r="L282" i="165"/>
  <c r="K282" i="165"/>
  <c r="J282" i="165"/>
  <c r="I282" i="165"/>
  <c r="H282" i="165"/>
  <c r="L281" i="165"/>
  <c r="K281" i="165"/>
  <c r="J281" i="165"/>
  <c r="I281" i="165"/>
  <c r="H281" i="165"/>
  <c r="L280" i="165"/>
  <c r="K280" i="165"/>
  <c r="J280" i="165"/>
  <c r="I280" i="165"/>
  <c r="H280" i="165"/>
  <c r="L279" i="165"/>
  <c r="K279" i="165"/>
  <c r="J279" i="165"/>
  <c r="I279" i="165"/>
  <c r="H279" i="165"/>
  <c r="L278" i="165"/>
  <c r="K278" i="165"/>
  <c r="J278" i="165"/>
  <c r="I278" i="165"/>
  <c r="H278" i="165"/>
  <c r="L277" i="165"/>
  <c r="K277" i="165"/>
  <c r="J277" i="165"/>
  <c r="I277" i="165"/>
  <c r="H277" i="165"/>
  <c r="L276" i="165"/>
  <c r="K276" i="165"/>
  <c r="J276" i="165"/>
  <c r="I276" i="165"/>
  <c r="H276" i="165"/>
  <c r="L275" i="165"/>
  <c r="K275" i="165"/>
  <c r="J275" i="165"/>
  <c r="I275" i="165"/>
  <c r="H275" i="165"/>
  <c r="L274" i="165"/>
  <c r="K274" i="165"/>
  <c r="J274" i="165"/>
  <c r="I274" i="165"/>
  <c r="H274" i="165"/>
  <c r="L273" i="165"/>
  <c r="K273" i="165"/>
  <c r="J273" i="165"/>
  <c r="I273" i="165"/>
  <c r="H273" i="165"/>
  <c r="L272" i="165"/>
  <c r="K272" i="165"/>
  <c r="J272" i="165"/>
  <c r="I272" i="165"/>
  <c r="H272" i="165"/>
  <c r="L271" i="165"/>
  <c r="K271" i="165"/>
  <c r="J271" i="165"/>
  <c r="I271" i="165"/>
  <c r="H271" i="165"/>
  <c r="L270" i="165"/>
  <c r="K270" i="165"/>
  <c r="J270" i="165"/>
  <c r="I270" i="165"/>
  <c r="H270" i="165"/>
  <c r="L269" i="165"/>
  <c r="K269" i="165"/>
  <c r="J269" i="165"/>
  <c r="I269" i="165"/>
  <c r="H269" i="165"/>
  <c r="L268" i="165"/>
  <c r="K268" i="165"/>
  <c r="J268" i="165"/>
  <c r="I268" i="165"/>
  <c r="H268" i="165"/>
  <c r="L267" i="165"/>
  <c r="K267" i="165"/>
  <c r="J267" i="165"/>
  <c r="I267" i="165"/>
  <c r="H267" i="165"/>
  <c r="L266" i="165"/>
  <c r="K266" i="165"/>
  <c r="J266" i="165"/>
  <c r="I266" i="165"/>
  <c r="H266" i="165"/>
  <c r="L265" i="165"/>
  <c r="K265" i="165"/>
  <c r="J265" i="165"/>
  <c r="I265" i="165"/>
  <c r="H265" i="165"/>
  <c r="L264" i="165"/>
  <c r="K264" i="165"/>
  <c r="K294" i="165" s="1"/>
  <c r="J264" i="165"/>
  <c r="I264" i="165"/>
  <c r="H264" i="165"/>
  <c r="L263" i="165"/>
  <c r="L294" i="165" s="1"/>
  <c r="K263" i="165"/>
  <c r="J263" i="165"/>
  <c r="I263" i="165"/>
  <c r="I294" i="165" s="1"/>
  <c r="H263" i="165"/>
  <c r="H294" i="165" s="1"/>
  <c r="L258" i="165"/>
  <c r="G258" i="165"/>
  <c r="F258" i="165"/>
  <c r="L257" i="165"/>
  <c r="K257" i="165"/>
  <c r="J257" i="165"/>
  <c r="I257" i="165"/>
  <c r="H257" i="165"/>
  <c r="L256" i="165"/>
  <c r="K256" i="165"/>
  <c r="J256" i="165"/>
  <c r="I256" i="165"/>
  <c r="H256" i="165"/>
  <c r="L255" i="165"/>
  <c r="K255" i="165"/>
  <c r="J255" i="165"/>
  <c r="I255" i="165"/>
  <c r="H255" i="165"/>
  <c r="L254" i="165"/>
  <c r="K254" i="165"/>
  <c r="J254" i="165"/>
  <c r="I254" i="165"/>
  <c r="H254" i="165"/>
  <c r="L253" i="165"/>
  <c r="K253" i="165"/>
  <c r="J253" i="165"/>
  <c r="I253" i="165"/>
  <c r="H253" i="165"/>
  <c r="L252" i="165"/>
  <c r="K252" i="165"/>
  <c r="J252" i="165"/>
  <c r="I252" i="165"/>
  <c r="H252" i="165"/>
  <c r="L251" i="165"/>
  <c r="K251" i="165"/>
  <c r="J251" i="165"/>
  <c r="I251" i="165"/>
  <c r="H251" i="165"/>
  <c r="L250" i="165"/>
  <c r="K250" i="165"/>
  <c r="J250" i="165"/>
  <c r="I250" i="165"/>
  <c r="H250" i="165"/>
  <c r="L249" i="165"/>
  <c r="K249" i="165"/>
  <c r="J249" i="165"/>
  <c r="I249" i="165"/>
  <c r="H249" i="165"/>
  <c r="L248" i="165"/>
  <c r="K248" i="165"/>
  <c r="J248" i="165"/>
  <c r="I248" i="165"/>
  <c r="H248" i="165"/>
  <c r="L247" i="165"/>
  <c r="K247" i="165"/>
  <c r="J247" i="165"/>
  <c r="I247" i="165"/>
  <c r="H247" i="165"/>
  <c r="L246" i="165"/>
  <c r="K246" i="165"/>
  <c r="J246" i="165"/>
  <c r="I246" i="165"/>
  <c r="H246" i="165"/>
  <c r="L245" i="165"/>
  <c r="K245" i="165"/>
  <c r="J245" i="165"/>
  <c r="I245" i="165"/>
  <c r="H245" i="165"/>
  <c r="L244" i="165"/>
  <c r="K244" i="165"/>
  <c r="J244" i="165"/>
  <c r="I244" i="165"/>
  <c r="H244" i="165"/>
  <c r="L243" i="165"/>
  <c r="K243" i="165"/>
  <c r="J243" i="165"/>
  <c r="I243" i="165"/>
  <c r="H243" i="165"/>
  <c r="L242" i="165"/>
  <c r="K242" i="165"/>
  <c r="J242" i="165"/>
  <c r="I242" i="165"/>
  <c r="H242" i="165"/>
  <c r="L241" i="165"/>
  <c r="K241" i="165"/>
  <c r="J241" i="165"/>
  <c r="I241" i="165"/>
  <c r="H241" i="165"/>
  <c r="L240" i="165"/>
  <c r="K240" i="165"/>
  <c r="J240" i="165"/>
  <c r="I240" i="165"/>
  <c r="H240" i="165"/>
  <c r="L239" i="165"/>
  <c r="K239" i="165"/>
  <c r="J239" i="165"/>
  <c r="I239" i="165"/>
  <c r="H239" i="165"/>
  <c r="L238" i="165"/>
  <c r="K238" i="165"/>
  <c r="J238" i="165"/>
  <c r="I238" i="165"/>
  <c r="H238" i="165"/>
  <c r="L237" i="165"/>
  <c r="K237" i="165"/>
  <c r="J237" i="165"/>
  <c r="I237" i="165"/>
  <c r="H237" i="165"/>
  <c r="L236" i="165"/>
  <c r="K236" i="165"/>
  <c r="J236" i="165"/>
  <c r="I236" i="165"/>
  <c r="H236" i="165"/>
  <c r="L235" i="165"/>
  <c r="K235" i="165"/>
  <c r="J235" i="165"/>
  <c r="I235" i="165"/>
  <c r="H235" i="165"/>
  <c r="L234" i="165"/>
  <c r="K234" i="165"/>
  <c r="J234" i="165"/>
  <c r="I234" i="165"/>
  <c r="H234" i="165"/>
  <c r="L233" i="165"/>
  <c r="K233" i="165"/>
  <c r="J233" i="165"/>
  <c r="I233" i="165"/>
  <c r="H233" i="165"/>
  <c r="L232" i="165"/>
  <c r="K232" i="165"/>
  <c r="J232" i="165"/>
  <c r="I232" i="165"/>
  <c r="H232" i="165"/>
  <c r="L231" i="165"/>
  <c r="K231" i="165"/>
  <c r="J231" i="165"/>
  <c r="I231" i="165"/>
  <c r="H231" i="165"/>
  <c r="L230" i="165"/>
  <c r="K230" i="165"/>
  <c r="J230" i="165"/>
  <c r="I230" i="165"/>
  <c r="H230" i="165"/>
  <c r="L229" i="165"/>
  <c r="K229" i="165"/>
  <c r="J229" i="165"/>
  <c r="I229" i="165"/>
  <c r="H229" i="165"/>
  <c r="L228" i="165"/>
  <c r="K228" i="165"/>
  <c r="J228" i="165"/>
  <c r="I228" i="165"/>
  <c r="H228" i="165"/>
  <c r="L227" i="165"/>
  <c r="K227" i="165"/>
  <c r="J227" i="165"/>
  <c r="J258" i="165" s="1"/>
  <c r="I227" i="165"/>
  <c r="H227" i="165"/>
  <c r="L222" i="165"/>
  <c r="H222" i="165"/>
  <c r="G222" i="165"/>
  <c r="F222" i="165"/>
  <c r="L221" i="165"/>
  <c r="K221" i="165"/>
  <c r="J221" i="165"/>
  <c r="I221" i="165"/>
  <c r="H221" i="165"/>
  <c r="L220" i="165"/>
  <c r="K220" i="165"/>
  <c r="J220" i="165"/>
  <c r="I220" i="165"/>
  <c r="H220" i="165"/>
  <c r="L219" i="165"/>
  <c r="K219" i="165"/>
  <c r="J219" i="165"/>
  <c r="I219" i="165"/>
  <c r="H219" i="165"/>
  <c r="L218" i="165"/>
  <c r="K218" i="165"/>
  <c r="J218" i="165"/>
  <c r="I218" i="165"/>
  <c r="H218" i="165"/>
  <c r="L217" i="165"/>
  <c r="K217" i="165"/>
  <c r="J217" i="165"/>
  <c r="I217" i="165"/>
  <c r="H217" i="165"/>
  <c r="L216" i="165"/>
  <c r="K216" i="165"/>
  <c r="J216" i="165"/>
  <c r="I216" i="165"/>
  <c r="H216" i="165"/>
  <c r="L215" i="165"/>
  <c r="K215" i="165"/>
  <c r="J215" i="165"/>
  <c r="I215" i="165"/>
  <c r="H215" i="165"/>
  <c r="L214" i="165"/>
  <c r="K214" i="165"/>
  <c r="J214" i="165"/>
  <c r="I214" i="165"/>
  <c r="H214" i="165"/>
  <c r="L213" i="165"/>
  <c r="K213" i="165"/>
  <c r="J213" i="165"/>
  <c r="I213" i="165"/>
  <c r="H213" i="165"/>
  <c r="L212" i="165"/>
  <c r="K212" i="165"/>
  <c r="J212" i="165"/>
  <c r="I212" i="165"/>
  <c r="H212" i="165"/>
  <c r="L211" i="165"/>
  <c r="K211" i="165"/>
  <c r="J211" i="165"/>
  <c r="I211" i="165"/>
  <c r="H211" i="165"/>
  <c r="L210" i="165"/>
  <c r="K210" i="165"/>
  <c r="J210" i="165"/>
  <c r="I210" i="165"/>
  <c r="H210" i="165"/>
  <c r="L209" i="165"/>
  <c r="K209" i="165"/>
  <c r="J209" i="165"/>
  <c r="I209" i="165"/>
  <c r="H209" i="165"/>
  <c r="L208" i="165"/>
  <c r="K208" i="165"/>
  <c r="J208" i="165"/>
  <c r="I208" i="165"/>
  <c r="H208" i="165"/>
  <c r="L207" i="165"/>
  <c r="K207" i="165"/>
  <c r="J207" i="165"/>
  <c r="I207" i="165"/>
  <c r="H207" i="165"/>
  <c r="L206" i="165"/>
  <c r="K206" i="165"/>
  <c r="J206" i="165"/>
  <c r="I206" i="165"/>
  <c r="H206" i="165"/>
  <c r="L205" i="165"/>
  <c r="K205" i="165"/>
  <c r="J205" i="165"/>
  <c r="I205" i="165"/>
  <c r="H205" i="165"/>
  <c r="L204" i="165"/>
  <c r="K204" i="165"/>
  <c r="J204" i="165"/>
  <c r="I204" i="165"/>
  <c r="H204" i="165"/>
  <c r="L203" i="165"/>
  <c r="K203" i="165"/>
  <c r="J203" i="165"/>
  <c r="I203" i="165"/>
  <c r="H203" i="165"/>
  <c r="L202" i="165"/>
  <c r="K202" i="165"/>
  <c r="J202" i="165"/>
  <c r="I202" i="165"/>
  <c r="H202" i="165"/>
  <c r="L201" i="165"/>
  <c r="K201" i="165"/>
  <c r="J201" i="165"/>
  <c r="I201" i="165"/>
  <c r="H201" i="165"/>
  <c r="L200" i="165"/>
  <c r="K200" i="165"/>
  <c r="J200" i="165"/>
  <c r="I200" i="165"/>
  <c r="H200" i="165"/>
  <c r="L199" i="165"/>
  <c r="K199" i="165"/>
  <c r="J199" i="165"/>
  <c r="I199" i="165"/>
  <c r="H199" i="165"/>
  <c r="L198" i="165"/>
  <c r="K198" i="165"/>
  <c r="J198" i="165"/>
  <c r="I198" i="165"/>
  <c r="H198" i="165"/>
  <c r="L197" i="165"/>
  <c r="K197" i="165"/>
  <c r="J197" i="165"/>
  <c r="I197" i="165"/>
  <c r="H197" i="165"/>
  <c r="L196" i="165"/>
  <c r="K196" i="165"/>
  <c r="J196" i="165"/>
  <c r="I196" i="165"/>
  <c r="H196" i="165"/>
  <c r="L195" i="165"/>
  <c r="K195" i="165"/>
  <c r="J195" i="165"/>
  <c r="I195" i="165"/>
  <c r="H195" i="165"/>
  <c r="L194" i="165"/>
  <c r="K194" i="165"/>
  <c r="J194" i="165"/>
  <c r="I194" i="165"/>
  <c r="H194" i="165"/>
  <c r="L193" i="165"/>
  <c r="K193" i="165"/>
  <c r="J193" i="165"/>
  <c r="I193" i="165"/>
  <c r="H193" i="165"/>
  <c r="L192" i="165"/>
  <c r="K192" i="165"/>
  <c r="J192" i="165"/>
  <c r="I192" i="165"/>
  <c r="H192" i="165"/>
  <c r="L191" i="165"/>
  <c r="K191" i="165"/>
  <c r="J191" i="165"/>
  <c r="I191" i="165"/>
  <c r="I222" i="165" s="1"/>
  <c r="H191" i="165"/>
  <c r="J186" i="165"/>
  <c r="G186" i="165"/>
  <c r="F186" i="165"/>
  <c r="L185" i="165"/>
  <c r="K185" i="165"/>
  <c r="J185" i="165"/>
  <c r="I185" i="165"/>
  <c r="H185" i="165"/>
  <c r="L184" i="165"/>
  <c r="K184" i="165"/>
  <c r="J184" i="165"/>
  <c r="I184" i="165"/>
  <c r="H184" i="165"/>
  <c r="L183" i="165"/>
  <c r="K183" i="165"/>
  <c r="J183" i="165"/>
  <c r="I183" i="165"/>
  <c r="H183" i="165"/>
  <c r="L182" i="165"/>
  <c r="K182" i="165"/>
  <c r="J182" i="165"/>
  <c r="I182" i="165"/>
  <c r="H182" i="165"/>
  <c r="L181" i="165"/>
  <c r="K181" i="165"/>
  <c r="J181" i="165"/>
  <c r="I181" i="165"/>
  <c r="H181" i="165"/>
  <c r="L180" i="165"/>
  <c r="K180" i="165"/>
  <c r="J180" i="165"/>
  <c r="I180" i="165"/>
  <c r="H180" i="165"/>
  <c r="L179" i="165"/>
  <c r="K179" i="165"/>
  <c r="J179" i="165"/>
  <c r="I179" i="165"/>
  <c r="H179" i="165"/>
  <c r="L178" i="165"/>
  <c r="K178" i="165"/>
  <c r="J178" i="165"/>
  <c r="I178" i="165"/>
  <c r="H178" i="165"/>
  <c r="L177" i="165"/>
  <c r="K177" i="165"/>
  <c r="J177" i="165"/>
  <c r="I177" i="165"/>
  <c r="H177" i="165"/>
  <c r="L176" i="165"/>
  <c r="K176" i="165"/>
  <c r="J176" i="165"/>
  <c r="I176" i="165"/>
  <c r="H176" i="165"/>
  <c r="L175" i="165"/>
  <c r="K175" i="165"/>
  <c r="J175" i="165"/>
  <c r="I175" i="165"/>
  <c r="H175" i="165"/>
  <c r="L174" i="165"/>
  <c r="K174" i="165"/>
  <c r="J174" i="165"/>
  <c r="I174" i="165"/>
  <c r="H174" i="165"/>
  <c r="L173" i="165"/>
  <c r="K173" i="165"/>
  <c r="J173" i="165"/>
  <c r="I173" i="165"/>
  <c r="H173" i="165"/>
  <c r="L172" i="165"/>
  <c r="K172" i="165"/>
  <c r="J172" i="165"/>
  <c r="I172" i="165"/>
  <c r="H172" i="165"/>
  <c r="L171" i="165"/>
  <c r="K171" i="165"/>
  <c r="J171" i="165"/>
  <c r="I171" i="165"/>
  <c r="H171" i="165"/>
  <c r="L170" i="165"/>
  <c r="K170" i="165"/>
  <c r="J170" i="165"/>
  <c r="I170" i="165"/>
  <c r="H170" i="165"/>
  <c r="L169" i="165"/>
  <c r="K169" i="165"/>
  <c r="J169" i="165"/>
  <c r="I169" i="165"/>
  <c r="H169" i="165"/>
  <c r="L168" i="165"/>
  <c r="K168" i="165"/>
  <c r="J168" i="165"/>
  <c r="I168" i="165"/>
  <c r="H168" i="165"/>
  <c r="L167" i="165"/>
  <c r="K167" i="165"/>
  <c r="J167" i="165"/>
  <c r="I167" i="165"/>
  <c r="H167" i="165"/>
  <c r="L166" i="165"/>
  <c r="K166" i="165"/>
  <c r="J166" i="165"/>
  <c r="I166" i="165"/>
  <c r="H166" i="165"/>
  <c r="L165" i="165"/>
  <c r="K165" i="165"/>
  <c r="J165" i="165"/>
  <c r="I165" i="165"/>
  <c r="H165" i="165"/>
  <c r="L164" i="165"/>
  <c r="K164" i="165"/>
  <c r="J164" i="165"/>
  <c r="I164" i="165"/>
  <c r="H164" i="165"/>
  <c r="L163" i="165"/>
  <c r="K163" i="165"/>
  <c r="J163" i="165"/>
  <c r="I163" i="165"/>
  <c r="H163" i="165"/>
  <c r="L162" i="165"/>
  <c r="K162" i="165"/>
  <c r="J162" i="165"/>
  <c r="I162" i="165"/>
  <c r="H162" i="165"/>
  <c r="L161" i="165"/>
  <c r="K161" i="165"/>
  <c r="J161" i="165"/>
  <c r="I161" i="165"/>
  <c r="H161" i="165"/>
  <c r="L160" i="165"/>
  <c r="K160" i="165"/>
  <c r="J160" i="165"/>
  <c r="I160" i="165"/>
  <c r="H160" i="165"/>
  <c r="L159" i="165"/>
  <c r="K159" i="165"/>
  <c r="J159" i="165"/>
  <c r="I159" i="165"/>
  <c r="H159" i="165"/>
  <c r="L158" i="165"/>
  <c r="K158" i="165"/>
  <c r="J158" i="165"/>
  <c r="I158" i="165"/>
  <c r="H158" i="165"/>
  <c r="L157" i="165"/>
  <c r="K157" i="165"/>
  <c r="J157" i="165"/>
  <c r="I157" i="165"/>
  <c r="H157" i="165"/>
  <c r="L156" i="165"/>
  <c r="K156" i="165"/>
  <c r="J156" i="165"/>
  <c r="I156" i="165"/>
  <c r="H156" i="165"/>
  <c r="L155" i="165"/>
  <c r="K155" i="165"/>
  <c r="J155" i="165"/>
  <c r="I155" i="165"/>
  <c r="I186" i="165" s="1"/>
  <c r="H155" i="165"/>
  <c r="H186" i="165" s="1"/>
  <c r="L150" i="165"/>
  <c r="G150" i="165"/>
  <c r="F150" i="165"/>
  <c r="L149" i="165"/>
  <c r="K149" i="165"/>
  <c r="J149" i="165"/>
  <c r="I149" i="165"/>
  <c r="H149" i="165"/>
  <c r="L148" i="165"/>
  <c r="K148" i="165"/>
  <c r="J148" i="165"/>
  <c r="I148" i="165"/>
  <c r="H148" i="165"/>
  <c r="L147" i="165"/>
  <c r="K147" i="165"/>
  <c r="J147" i="165"/>
  <c r="I147" i="165"/>
  <c r="H147" i="165"/>
  <c r="L146" i="165"/>
  <c r="K146" i="165"/>
  <c r="J146" i="165"/>
  <c r="I146" i="165"/>
  <c r="H146" i="165"/>
  <c r="L145" i="165"/>
  <c r="K145" i="165"/>
  <c r="J145" i="165"/>
  <c r="I145" i="165"/>
  <c r="H145" i="165"/>
  <c r="L144" i="165"/>
  <c r="K144" i="165"/>
  <c r="J144" i="165"/>
  <c r="I144" i="165"/>
  <c r="H144" i="165"/>
  <c r="L143" i="165"/>
  <c r="K143" i="165"/>
  <c r="J143" i="165"/>
  <c r="I143" i="165"/>
  <c r="H143" i="165"/>
  <c r="L142" i="165"/>
  <c r="K142" i="165"/>
  <c r="J142" i="165"/>
  <c r="I142" i="165"/>
  <c r="H142" i="165"/>
  <c r="L141" i="165"/>
  <c r="K141" i="165"/>
  <c r="J141" i="165"/>
  <c r="I141" i="165"/>
  <c r="H141" i="165"/>
  <c r="L140" i="165"/>
  <c r="K140" i="165"/>
  <c r="J140" i="165"/>
  <c r="I140" i="165"/>
  <c r="H140" i="165"/>
  <c r="L139" i="165"/>
  <c r="K139" i="165"/>
  <c r="J139" i="165"/>
  <c r="I139" i="165"/>
  <c r="H139" i="165"/>
  <c r="L138" i="165"/>
  <c r="K138" i="165"/>
  <c r="J138" i="165"/>
  <c r="I138" i="165"/>
  <c r="H138" i="165"/>
  <c r="L137" i="165"/>
  <c r="K137" i="165"/>
  <c r="J137" i="165"/>
  <c r="I137" i="165"/>
  <c r="H137" i="165"/>
  <c r="L136" i="165"/>
  <c r="K136" i="165"/>
  <c r="J136" i="165"/>
  <c r="I136" i="165"/>
  <c r="H136" i="165"/>
  <c r="L135" i="165"/>
  <c r="K135" i="165"/>
  <c r="J135" i="165"/>
  <c r="I135" i="165"/>
  <c r="H135" i="165"/>
  <c r="L134" i="165"/>
  <c r="K134" i="165"/>
  <c r="J134" i="165"/>
  <c r="I134" i="165"/>
  <c r="H134" i="165"/>
  <c r="L133" i="165"/>
  <c r="K133" i="165"/>
  <c r="J133" i="165"/>
  <c r="I133" i="165"/>
  <c r="H133" i="165"/>
  <c r="L132" i="165"/>
  <c r="K132" i="165"/>
  <c r="J132" i="165"/>
  <c r="I132" i="165"/>
  <c r="H132" i="165"/>
  <c r="L131" i="165"/>
  <c r="K131" i="165"/>
  <c r="J131" i="165"/>
  <c r="I131" i="165"/>
  <c r="H131" i="165"/>
  <c r="L130" i="165"/>
  <c r="K130" i="165"/>
  <c r="J130" i="165"/>
  <c r="I130" i="165"/>
  <c r="H130" i="165"/>
  <c r="L129" i="165"/>
  <c r="K129" i="165"/>
  <c r="J129" i="165"/>
  <c r="I129" i="165"/>
  <c r="H129" i="165"/>
  <c r="L128" i="165"/>
  <c r="K128" i="165"/>
  <c r="J128" i="165"/>
  <c r="I128" i="165"/>
  <c r="H128" i="165"/>
  <c r="L127" i="165"/>
  <c r="K127" i="165"/>
  <c r="J127" i="165"/>
  <c r="I127" i="165"/>
  <c r="H127" i="165"/>
  <c r="L126" i="165"/>
  <c r="K126" i="165"/>
  <c r="J126" i="165"/>
  <c r="I126" i="165"/>
  <c r="H126" i="165"/>
  <c r="L125" i="165"/>
  <c r="K125" i="165"/>
  <c r="J125" i="165"/>
  <c r="I125" i="165"/>
  <c r="H125" i="165"/>
  <c r="L124" i="165"/>
  <c r="K124" i="165"/>
  <c r="J124" i="165"/>
  <c r="I124" i="165"/>
  <c r="H124" i="165"/>
  <c r="L123" i="165"/>
  <c r="K123" i="165"/>
  <c r="J123" i="165"/>
  <c r="I123" i="165"/>
  <c r="H123" i="165"/>
  <c r="L122" i="165"/>
  <c r="K122" i="165"/>
  <c r="J122" i="165"/>
  <c r="I122" i="165"/>
  <c r="H122" i="165"/>
  <c r="L121" i="165"/>
  <c r="K121" i="165"/>
  <c r="J121" i="165"/>
  <c r="I121" i="165"/>
  <c r="H121" i="165"/>
  <c r="L120" i="165"/>
  <c r="K120" i="165"/>
  <c r="J120" i="165"/>
  <c r="I120" i="165"/>
  <c r="H120" i="165"/>
  <c r="H150" i="165" s="1"/>
  <c r="L119" i="165"/>
  <c r="K119" i="165"/>
  <c r="K150" i="165" s="1"/>
  <c r="J119" i="165"/>
  <c r="J150" i="165" s="1"/>
  <c r="I119" i="165"/>
  <c r="H119" i="165"/>
  <c r="H114" i="165"/>
  <c r="G114" i="165"/>
  <c r="F114" i="165"/>
  <c r="L113" i="165"/>
  <c r="K113" i="165"/>
  <c r="J113" i="165"/>
  <c r="I113" i="165"/>
  <c r="H113" i="165"/>
  <c r="L112" i="165"/>
  <c r="K112" i="165"/>
  <c r="J112" i="165"/>
  <c r="I112" i="165"/>
  <c r="H112" i="165"/>
  <c r="L111" i="165"/>
  <c r="K111" i="165"/>
  <c r="J111" i="165"/>
  <c r="I111" i="165"/>
  <c r="H111" i="165"/>
  <c r="L110" i="165"/>
  <c r="K110" i="165"/>
  <c r="J110" i="165"/>
  <c r="I110" i="165"/>
  <c r="H110" i="165"/>
  <c r="L109" i="165"/>
  <c r="K109" i="165"/>
  <c r="J109" i="165"/>
  <c r="I109" i="165"/>
  <c r="H109" i="165"/>
  <c r="L108" i="165"/>
  <c r="K108" i="165"/>
  <c r="J108" i="165"/>
  <c r="I108" i="165"/>
  <c r="H108" i="165"/>
  <c r="L107" i="165"/>
  <c r="K107" i="165"/>
  <c r="J107" i="165"/>
  <c r="I107" i="165"/>
  <c r="H107" i="165"/>
  <c r="L106" i="165"/>
  <c r="K106" i="165"/>
  <c r="J106" i="165"/>
  <c r="I106" i="165"/>
  <c r="H106" i="165"/>
  <c r="L105" i="165"/>
  <c r="K105" i="165"/>
  <c r="J105" i="165"/>
  <c r="I105" i="165"/>
  <c r="H105" i="165"/>
  <c r="L104" i="165"/>
  <c r="K104" i="165"/>
  <c r="J104" i="165"/>
  <c r="I104" i="165"/>
  <c r="H104" i="165"/>
  <c r="L103" i="165"/>
  <c r="K103" i="165"/>
  <c r="J103" i="165"/>
  <c r="I103" i="165"/>
  <c r="H103" i="165"/>
  <c r="L102" i="165"/>
  <c r="K102" i="165"/>
  <c r="J102" i="165"/>
  <c r="I102" i="165"/>
  <c r="H102" i="165"/>
  <c r="L101" i="165"/>
  <c r="K101" i="165"/>
  <c r="J101" i="165"/>
  <c r="I101" i="165"/>
  <c r="H101" i="165"/>
  <c r="L100" i="165"/>
  <c r="K100" i="165"/>
  <c r="J100" i="165"/>
  <c r="I100" i="165"/>
  <c r="H100" i="165"/>
  <c r="L99" i="165"/>
  <c r="K99" i="165"/>
  <c r="J99" i="165"/>
  <c r="I99" i="165"/>
  <c r="H99" i="165"/>
  <c r="L98" i="165"/>
  <c r="K98" i="165"/>
  <c r="J98" i="165"/>
  <c r="I98" i="165"/>
  <c r="H98" i="165"/>
  <c r="L97" i="165"/>
  <c r="K97" i="165"/>
  <c r="J97" i="165"/>
  <c r="I97" i="165"/>
  <c r="H97" i="165"/>
  <c r="L96" i="165"/>
  <c r="K96" i="165"/>
  <c r="J96" i="165"/>
  <c r="I96" i="165"/>
  <c r="H96" i="165"/>
  <c r="L95" i="165"/>
  <c r="K95" i="165"/>
  <c r="J95" i="165"/>
  <c r="I95" i="165"/>
  <c r="H95" i="165"/>
  <c r="L94" i="165"/>
  <c r="K94" i="165"/>
  <c r="J94" i="165"/>
  <c r="I94" i="165"/>
  <c r="H94" i="165"/>
  <c r="L93" i="165"/>
  <c r="K93" i="165"/>
  <c r="J93" i="165"/>
  <c r="I93" i="165"/>
  <c r="H93" i="165"/>
  <c r="L92" i="165"/>
  <c r="K92" i="165"/>
  <c r="J92" i="165"/>
  <c r="I92" i="165"/>
  <c r="H92" i="165"/>
  <c r="L91" i="165"/>
  <c r="K91" i="165"/>
  <c r="J91" i="165"/>
  <c r="I91" i="165"/>
  <c r="H91" i="165"/>
  <c r="L90" i="165"/>
  <c r="K90" i="165"/>
  <c r="J90" i="165"/>
  <c r="I90" i="165"/>
  <c r="H90" i="165"/>
  <c r="L89" i="165"/>
  <c r="K89" i="165"/>
  <c r="J89" i="165"/>
  <c r="I89" i="165"/>
  <c r="H89" i="165"/>
  <c r="L88" i="165"/>
  <c r="K88" i="165"/>
  <c r="J88" i="165"/>
  <c r="I88" i="165"/>
  <c r="H88" i="165"/>
  <c r="L87" i="165"/>
  <c r="K87" i="165"/>
  <c r="J87" i="165"/>
  <c r="I87" i="165"/>
  <c r="H87" i="165"/>
  <c r="L86" i="165"/>
  <c r="K86" i="165"/>
  <c r="J86" i="165"/>
  <c r="I86" i="165"/>
  <c r="H86" i="165"/>
  <c r="L85" i="165"/>
  <c r="K85" i="165"/>
  <c r="J85" i="165"/>
  <c r="I85" i="165"/>
  <c r="H85" i="165"/>
  <c r="L84" i="165"/>
  <c r="K84" i="165"/>
  <c r="J84" i="165"/>
  <c r="I84" i="165"/>
  <c r="H84" i="165"/>
  <c r="L83" i="165"/>
  <c r="K83" i="165"/>
  <c r="J83" i="165"/>
  <c r="I83" i="165"/>
  <c r="H83" i="165"/>
  <c r="G78" i="165"/>
  <c r="F78" i="165"/>
  <c r="L77" i="165"/>
  <c r="K77" i="165"/>
  <c r="J77" i="165"/>
  <c r="I77" i="165"/>
  <c r="H77" i="165"/>
  <c r="L76" i="165"/>
  <c r="K76" i="165"/>
  <c r="J76" i="165"/>
  <c r="I76" i="165"/>
  <c r="H76" i="165"/>
  <c r="L75" i="165"/>
  <c r="K75" i="165"/>
  <c r="J75" i="165"/>
  <c r="I75" i="165"/>
  <c r="H75" i="165"/>
  <c r="L74" i="165"/>
  <c r="K74" i="165"/>
  <c r="J74" i="165"/>
  <c r="I74" i="165"/>
  <c r="H74" i="165"/>
  <c r="L73" i="165"/>
  <c r="K73" i="165"/>
  <c r="J73" i="165"/>
  <c r="I73" i="165"/>
  <c r="H73" i="165"/>
  <c r="L72" i="165"/>
  <c r="K72" i="165"/>
  <c r="J72" i="165"/>
  <c r="I72" i="165"/>
  <c r="H72" i="165"/>
  <c r="L71" i="165"/>
  <c r="K71" i="165"/>
  <c r="J71" i="165"/>
  <c r="I71" i="165"/>
  <c r="H71" i="165"/>
  <c r="L70" i="165"/>
  <c r="K70" i="165"/>
  <c r="J70" i="165"/>
  <c r="I70" i="165"/>
  <c r="H70" i="165"/>
  <c r="L69" i="165"/>
  <c r="K69" i="165"/>
  <c r="J69" i="165"/>
  <c r="I69" i="165"/>
  <c r="H69" i="165"/>
  <c r="L68" i="165"/>
  <c r="K68" i="165"/>
  <c r="J68" i="165"/>
  <c r="I68" i="165"/>
  <c r="H68" i="165"/>
  <c r="L67" i="165"/>
  <c r="K67" i="165"/>
  <c r="J67" i="165"/>
  <c r="I67" i="165"/>
  <c r="H67" i="165"/>
  <c r="L66" i="165"/>
  <c r="K66" i="165"/>
  <c r="J66" i="165"/>
  <c r="I66" i="165"/>
  <c r="H66" i="165"/>
  <c r="L65" i="165"/>
  <c r="K65" i="165"/>
  <c r="J65" i="165"/>
  <c r="I65" i="165"/>
  <c r="H65" i="165"/>
  <c r="L64" i="165"/>
  <c r="K64" i="165"/>
  <c r="J64" i="165"/>
  <c r="I64" i="165"/>
  <c r="H64" i="165"/>
  <c r="L63" i="165"/>
  <c r="K63" i="165"/>
  <c r="J63" i="165"/>
  <c r="I63" i="165"/>
  <c r="H63" i="165"/>
  <c r="L62" i="165"/>
  <c r="K62" i="165"/>
  <c r="J62" i="165"/>
  <c r="I62" i="165"/>
  <c r="H62" i="165"/>
  <c r="L61" i="165"/>
  <c r="K61" i="165"/>
  <c r="J61" i="165"/>
  <c r="I61" i="165"/>
  <c r="H61" i="165"/>
  <c r="L60" i="165"/>
  <c r="K60" i="165"/>
  <c r="J60" i="165"/>
  <c r="I60" i="165"/>
  <c r="H60" i="165"/>
  <c r="L59" i="165"/>
  <c r="K59" i="165"/>
  <c r="J59" i="165"/>
  <c r="I59" i="165"/>
  <c r="H59" i="165"/>
  <c r="L58" i="165"/>
  <c r="K58" i="165"/>
  <c r="J58" i="165"/>
  <c r="I58" i="165"/>
  <c r="H58" i="165"/>
  <c r="L57" i="165"/>
  <c r="K57" i="165"/>
  <c r="J57" i="165"/>
  <c r="I57" i="165"/>
  <c r="H57" i="165"/>
  <c r="L56" i="165"/>
  <c r="K56" i="165"/>
  <c r="J56" i="165"/>
  <c r="I56" i="165"/>
  <c r="H56" i="165"/>
  <c r="L55" i="165"/>
  <c r="K55" i="165"/>
  <c r="J55" i="165"/>
  <c r="I55" i="165"/>
  <c r="H55" i="165"/>
  <c r="L54" i="165"/>
  <c r="K54" i="165"/>
  <c r="J54" i="165"/>
  <c r="I54" i="165"/>
  <c r="H54" i="165"/>
  <c r="L53" i="165"/>
  <c r="K53" i="165"/>
  <c r="J53" i="165"/>
  <c r="I53" i="165"/>
  <c r="H53" i="165"/>
  <c r="L52" i="165"/>
  <c r="K52" i="165"/>
  <c r="J52" i="165"/>
  <c r="I52" i="165"/>
  <c r="H52" i="165"/>
  <c r="L51" i="165"/>
  <c r="K51" i="165"/>
  <c r="J51" i="165"/>
  <c r="I51" i="165"/>
  <c r="H51" i="165"/>
  <c r="L50" i="165"/>
  <c r="K50" i="165"/>
  <c r="J50" i="165"/>
  <c r="I50" i="165"/>
  <c r="H50" i="165"/>
  <c r="L49" i="165"/>
  <c r="K49" i="165"/>
  <c r="J49" i="165"/>
  <c r="I49" i="165"/>
  <c r="H49" i="165"/>
  <c r="L48" i="165"/>
  <c r="K48" i="165"/>
  <c r="J48" i="165"/>
  <c r="I48" i="165"/>
  <c r="H48" i="165"/>
  <c r="L47" i="165"/>
  <c r="K47" i="165"/>
  <c r="J47" i="165"/>
  <c r="I47" i="165"/>
  <c r="H47" i="165"/>
  <c r="L42" i="165"/>
  <c r="J42" i="165"/>
  <c r="H42" i="165"/>
  <c r="G42" i="165"/>
  <c r="F42" i="165"/>
  <c r="L41" i="165"/>
  <c r="K41" i="165"/>
  <c r="J41" i="165"/>
  <c r="I41" i="165"/>
  <c r="H41" i="165"/>
  <c r="L40" i="165"/>
  <c r="K40" i="165"/>
  <c r="J40" i="165"/>
  <c r="I40" i="165"/>
  <c r="H40" i="165"/>
  <c r="L39" i="165"/>
  <c r="K39" i="165"/>
  <c r="J39" i="165"/>
  <c r="I39" i="165"/>
  <c r="H39" i="165"/>
  <c r="L38" i="165"/>
  <c r="K38" i="165"/>
  <c r="J38" i="165"/>
  <c r="I38" i="165"/>
  <c r="H38" i="165"/>
  <c r="L37" i="165"/>
  <c r="K37" i="165"/>
  <c r="J37" i="165"/>
  <c r="I37" i="165"/>
  <c r="H37" i="165"/>
  <c r="L36" i="165"/>
  <c r="K36" i="165"/>
  <c r="J36" i="165"/>
  <c r="I36" i="165"/>
  <c r="H36" i="165"/>
  <c r="L35" i="165"/>
  <c r="K35" i="165"/>
  <c r="J35" i="165"/>
  <c r="I35" i="165"/>
  <c r="H35" i="165"/>
  <c r="L34" i="165"/>
  <c r="K34" i="165"/>
  <c r="J34" i="165"/>
  <c r="I34" i="165"/>
  <c r="H34" i="165"/>
  <c r="L33" i="165"/>
  <c r="K33" i="165"/>
  <c r="J33" i="165"/>
  <c r="I33" i="165"/>
  <c r="H33" i="165"/>
  <c r="L32" i="165"/>
  <c r="K32" i="165"/>
  <c r="J32" i="165"/>
  <c r="I32" i="165"/>
  <c r="H32" i="165"/>
  <c r="L31" i="165"/>
  <c r="K31" i="165"/>
  <c r="J31" i="165"/>
  <c r="I31" i="165"/>
  <c r="H31" i="165"/>
  <c r="L30" i="165"/>
  <c r="K30" i="165"/>
  <c r="J30" i="165"/>
  <c r="I30" i="165"/>
  <c r="H30" i="165"/>
  <c r="L29" i="165"/>
  <c r="K29" i="165"/>
  <c r="J29" i="165"/>
  <c r="I29" i="165"/>
  <c r="H29" i="165"/>
  <c r="L28" i="165"/>
  <c r="K28" i="165"/>
  <c r="J28" i="165"/>
  <c r="I28" i="165"/>
  <c r="H28" i="165"/>
  <c r="L27" i="165"/>
  <c r="K27" i="165"/>
  <c r="J27" i="165"/>
  <c r="I27" i="165"/>
  <c r="H27" i="165"/>
  <c r="L26" i="165"/>
  <c r="K26" i="165"/>
  <c r="J26" i="165"/>
  <c r="I26" i="165"/>
  <c r="H26" i="165"/>
  <c r="L25" i="165"/>
  <c r="K25" i="165"/>
  <c r="J25" i="165"/>
  <c r="I25" i="165"/>
  <c r="H25" i="165"/>
  <c r="L24" i="165"/>
  <c r="K24" i="165"/>
  <c r="J24" i="165"/>
  <c r="I24" i="165"/>
  <c r="H24" i="165"/>
  <c r="L23" i="165"/>
  <c r="K23" i="165"/>
  <c r="J23" i="165"/>
  <c r="I23" i="165"/>
  <c r="H23" i="165"/>
  <c r="L22" i="165"/>
  <c r="K22" i="165"/>
  <c r="J22" i="165"/>
  <c r="I22" i="165"/>
  <c r="H22" i="165"/>
  <c r="L21" i="165"/>
  <c r="K21" i="165"/>
  <c r="J21" i="165"/>
  <c r="I21" i="165"/>
  <c r="H21" i="165"/>
  <c r="L20" i="165"/>
  <c r="K20" i="165"/>
  <c r="J20" i="165"/>
  <c r="I20" i="165"/>
  <c r="H20" i="165"/>
  <c r="L19" i="165"/>
  <c r="K19" i="165"/>
  <c r="J19" i="165"/>
  <c r="I19" i="165"/>
  <c r="H19" i="165"/>
  <c r="L18" i="165"/>
  <c r="K18" i="165"/>
  <c r="J18" i="165"/>
  <c r="I18" i="165"/>
  <c r="H18" i="165"/>
  <c r="L17" i="165"/>
  <c r="K17" i="165"/>
  <c r="J17" i="165"/>
  <c r="I17" i="165"/>
  <c r="H17" i="165"/>
  <c r="L16" i="165"/>
  <c r="K16" i="165"/>
  <c r="J16" i="165"/>
  <c r="I16" i="165"/>
  <c r="H16" i="165"/>
  <c r="L15" i="165"/>
  <c r="K15" i="165"/>
  <c r="J15" i="165"/>
  <c r="I15" i="165"/>
  <c r="H15" i="165"/>
  <c r="L14" i="165"/>
  <c r="K14" i="165"/>
  <c r="J14" i="165"/>
  <c r="I14" i="165"/>
  <c r="H14" i="165"/>
  <c r="L13" i="165"/>
  <c r="K13" i="165"/>
  <c r="J13" i="165"/>
  <c r="I13" i="165"/>
  <c r="H13" i="165"/>
  <c r="L12" i="165"/>
  <c r="K12" i="165"/>
  <c r="J12" i="165"/>
  <c r="I12" i="165"/>
  <c r="H12" i="165"/>
  <c r="L11" i="165"/>
  <c r="K11" i="165"/>
  <c r="J11" i="165"/>
  <c r="I11" i="165"/>
  <c r="H11" i="165"/>
  <c r="B4" i="165"/>
  <c r="U2" i="165" a="1"/>
  <c r="U2" i="165" s="1"/>
  <c r="R2" i="165"/>
  <c r="U1" i="165" a="1"/>
  <c r="U1" i="165" s="1"/>
  <c r="S1" i="165" s="1" a="1"/>
  <c r="S1" i="165" s="1"/>
  <c r="G294" i="164"/>
  <c r="F294" i="164"/>
  <c r="L293" i="164"/>
  <c r="K293" i="164"/>
  <c r="J293" i="164"/>
  <c r="I293" i="164"/>
  <c r="H293" i="164"/>
  <c r="L292" i="164"/>
  <c r="K292" i="164"/>
  <c r="J292" i="164"/>
  <c r="I292" i="164"/>
  <c r="H292" i="164"/>
  <c r="H294" i="164" s="1"/>
  <c r="L291" i="164"/>
  <c r="K291" i="164"/>
  <c r="J291" i="164"/>
  <c r="I291" i="164"/>
  <c r="H291" i="164"/>
  <c r="L290" i="164"/>
  <c r="K290" i="164"/>
  <c r="J290" i="164"/>
  <c r="I290" i="164"/>
  <c r="H290" i="164"/>
  <c r="L289" i="164"/>
  <c r="K289" i="164"/>
  <c r="J289" i="164"/>
  <c r="I289" i="164"/>
  <c r="H289" i="164"/>
  <c r="L288" i="164"/>
  <c r="K288" i="164"/>
  <c r="J288" i="164"/>
  <c r="I288" i="164"/>
  <c r="H288" i="164"/>
  <c r="L287" i="164"/>
  <c r="K287" i="164"/>
  <c r="J287" i="164"/>
  <c r="I287" i="164"/>
  <c r="H287" i="164"/>
  <c r="L286" i="164"/>
  <c r="K286" i="164"/>
  <c r="J286" i="164"/>
  <c r="I286" i="164"/>
  <c r="H286" i="164"/>
  <c r="L285" i="164"/>
  <c r="K285" i="164"/>
  <c r="J285" i="164"/>
  <c r="I285" i="164"/>
  <c r="H285" i="164"/>
  <c r="L284" i="164"/>
  <c r="K284" i="164"/>
  <c r="J284" i="164"/>
  <c r="I284" i="164"/>
  <c r="H284" i="164"/>
  <c r="L283" i="164"/>
  <c r="K283" i="164"/>
  <c r="J283" i="164"/>
  <c r="I283" i="164"/>
  <c r="H283" i="164"/>
  <c r="L282" i="164"/>
  <c r="K282" i="164"/>
  <c r="J282" i="164"/>
  <c r="I282" i="164"/>
  <c r="H282" i="164"/>
  <c r="L281" i="164"/>
  <c r="K281" i="164"/>
  <c r="J281" i="164"/>
  <c r="I281" i="164"/>
  <c r="H281" i="164"/>
  <c r="L280" i="164"/>
  <c r="K280" i="164"/>
  <c r="J280" i="164"/>
  <c r="I280" i="164"/>
  <c r="H280" i="164"/>
  <c r="L279" i="164"/>
  <c r="K279" i="164"/>
  <c r="J279" i="164"/>
  <c r="I279" i="164"/>
  <c r="H279" i="164"/>
  <c r="L278" i="164"/>
  <c r="K278" i="164"/>
  <c r="J278" i="164"/>
  <c r="I278" i="164"/>
  <c r="H278" i="164"/>
  <c r="L277" i="164"/>
  <c r="K277" i="164"/>
  <c r="J277" i="164"/>
  <c r="I277" i="164"/>
  <c r="H277" i="164"/>
  <c r="L276" i="164"/>
  <c r="K276" i="164"/>
  <c r="J276" i="164"/>
  <c r="I276" i="164"/>
  <c r="H276" i="164"/>
  <c r="L275" i="164"/>
  <c r="K275" i="164"/>
  <c r="J275" i="164"/>
  <c r="I275" i="164"/>
  <c r="H275" i="164"/>
  <c r="L274" i="164"/>
  <c r="K274" i="164"/>
  <c r="J274" i="164"/>
  <c r="I274" i="164"/>
  <c r="H274" i="164"/>
  <c r="L273" i="164"/>
  <c r="K273" i="164"/>
  <c r="J273" i="164"/>
  <c r="I273" i="164"/>
  <c r="H273" i="164"/>
  <c r="L272" i="164"/>
  <c r="K272" i="164"/>
  <c r="J272" i="164"/>
  <c r="I272" i="164"/>
  <c r="H272" i="164"/>
  <c r="L271" i="164"/>
  <c r="K271" i="164"/>
  <c r="J271" i="164"/>
  <c r="I271" i="164"/>
  <c r="H271" i="164"/>
  <c r="L270" i="164"/>
  <c r="K270" i="164"/>
  <c r="J270" i="164"/>
  <c r="I270" i="164"/>
  <c r="H270" i="164"/>
  <c r="L269" i="164"/>
  <c r="K269" i="164"/>
  <c r="J269" i="164"/>
  <c r="I269" i="164"/>
  <c r="I294" i="164" s="1"/>
  <c r="H269" i="164"/>
  <c r="L268" i="164"/>
  <c r="K268" i="164"/>
  <c r="J268" i="164"/>
  <c r="I268" i="164"/>
  <c r="H268" i="164"/>
  <c r="L267" i="164"/>
  <c r="K267" i="164"/>
  <c r="J267" i="164"/>
  <c r="I267" i="164"/>
  <c r="H267" i="164"/>
  <c r="L266" i="164"/>
  <c r="K266" i="164"/>
  <c r="J266" i="164"/>
  <c r="I266" i="164"/>
  <c r="H266" i="164"/>
  <c r="L265" i="164"/>
  <c r="K265" i="164"/>
  <c r="J265" i="164"/>
  <c r="I265" i="164"/>
  <c r="H265" i="164"/>
  <c r="L264" i="164"/>
  <c r="K264" i="164"/>
  <c r="K294" i="164" s="1"/>
  <c r="J264" i="164"/>
  <c r="I264" i="164"/>
  <c r="H264" i="164"/>
  <c r="L263" i="164"/>
  <c r="K263" i="164"/>
  <c r="J263" i="164"/>
  <c r="I263" i="164"/>
  <c r="H263" i="164"/>
  <c r="G258" i="164"/>
  <c r="F258" i="164"/>
  <c r="L257" i="164"/>
  <c r="K257" i="164"/>
  <c r="J257" i="164"/>
  <c r="I257" i="164"/>
  <c r="H257" i="164"/>
  <c r="L256" i="164"/>
  <c r="K256" i="164"/>
  <c r="J256" i="164"/>
  <c r="I256" i="164"/>
  <c r="H256" i="164"/>
  <c r="L255" i="164"/>
  <c r="K255" i="164"/>
  <c r="J255" i="164"/>
  <c r="I255" i="164"/>
  <c r="H255" i="164"/>
  <c r="L254" i="164"/>
  <c r="K254" i="164"/>
  <c r="J254" i="164"/>
  <c r="I254" i="164"/>
  <c r="H254" i="164"/>
  <c r="L253" i="164"/>
  <c r="K253" i="164"/>
  <c r="J253" i="164"/>
  <c r="I253" i="164"/>
  <c r="H253" i="164"/>
  <c r="L252" i="164"/>
  <c r="K252" i="164"/>
  <c r="J252" i="164"/>
  <c r="I252" i="164"/>
  <c r="H252" i="164"/>
  <c r="L251" i="164"/>
  <c r="K251" i="164"/>
  <c r="J251" i="164"/>
  <c r="I251" i="164"/>
  <c r="H251" i="164"/>
  <c r="L250" i="164"/>
  <c r="K250" i="164"/>
  <c r="J250" i="164"/>
  <c r="I250" i="164"/>
  <c r="H250" i="164"/>
  <c r="L249" i="164"/>
  <c r="K249" i="164"/>
  <c r="J249" i="164"/>
  <c r="I249" i="164"/>
  <c r="H249" i="164"/>
  <c r="L248" i="164"/>
  <c r="K248" i="164"/>
  <c r="J248" i="164"/>
  <c r="I248" i="164"/>
  <c r="H248" i="164"/>
  <c r="L247" i="164"/>
  <c r="K247" i="164"/>
  <c r="J247" i="164"/>
  <c r="I247" i="164"/>
  <c r="H247" i="164"/>
  <c r="L246" i="164"/>
  <c r="K246" i="164"/>
  <c r="J246" i="164"/>
  <c r="I246" i="164"/>
  <c r="H246" i="164"/>
  <c r="L245" i="164"/>
  <c r="K245" i="164"/>
  <c r="J245" i="164"/>
  <c r="I245" i="164"/>
  <c r="H245" i="164"/>
  <c r="L244" i="164"/>
  <c r="K244" i="164"/>
  <c r="J244" i="164"/>
  <c r="I244" i="164"/>
  <c r="H244" i="164"/>
  <c r="L243" i="164"/>
  <c r="K243" i="164"/>
  <c r="J243" i="164"/>
  <c r="I243" i="164"/>
  <c r="H243" i="164"/>
  <c r="L242" i="164"/>
  <c r="K242" i="164"/>
  <c r="J242" i="164"/>
  <c r="I242" i="164"/>
  <c r="H242" i="164"/>
  <c r="L241" i="164"/>
  <c r="K241" i="164"/>
  <c r="J241" i="164"/>
  <c r="I241" i="164"/>
  <c r="H241" i="164"/>
  <c r="L240" i="164"/>
  <c r="K240" i="164"/>
  <c r="J240" i="164"/>
  <c r="I240" i="164"/>
  <c r="H240" i="164"/>
  <c r="L239" i="164"/>
  <c r="K239" i="164"/>
  <c r="J239" i="164"/>
  <c r="I239" i="164"/>
  <c r="H239" i="164"/>
  <c r="L238" i="164"/>
  <c r="K238" i="164"/>
  <c r="J238" i="164"/>
  <c r="I238" i="164"/>
  <c r="H238" i="164"/>
  <c r="L237" i="164"/>
  <c r="K237" i="164"/>
  <c r="J237" i="164"/>
  <c r="I237" i="164"/>
  <c r="H237" i="164"/>
  <c r="L236" i="164"/>
  <c r="K236" i="164"/>
  <c r="J236" i="164"/>
  <c r="I236" i="164"/>
  <c r="H236" i="164"/>
  <c r="L235" i="164"/>
  <c r="K235" i="164"/>
  <c r="J235" i="164"/>
  <c r="I235" i="164"/>
  <c r="H235" i="164"/>
  <c r="L234" i="164"/>
  <c r="K234" i="164"/>
  <c r="J234" i="164"/>
  <c r="I234" i="164"/>
  <c r="H234" i="164"/>
  <c r="L233" i="164"/>
  <c r="K233" i="164"/>
  <c r="J233" i="164"/>
  <c r="I233" i="164"/>
  <c r="H233" i="164"/>
  <c r="L232" i="164"/>
  <c r="K232" i="164"/>
  <c r="J232" i="164"/>
  <c r="I232" i="164"/>
  <c r="H232" i="164"/>
  <c r="L231" i="164"/>
  <c r="K231" i="164"/>
  <c r="K258" i="164" s="1"/>
  <c r="J231" i="164"/>
  <c r="I231" i="164"/>
  <c r="H231" i="164"/>
  <c r="L230" i="164"/>
  <c r="K230" i="164"/>
  <c r="J230" i="164"/>
  <c r="I230" i="164"/>
  <c r="H230" i="164"/>
  <c r="L229" i="164"/>
  <c r="K229" i="164"/>
  <c r="J229" i="164"/>
  <c r="I229" i="164"/>
  <c r="H229" i="164"/>
  <c r="L228" i="164"/>
  <c r="K228" i="164"/>
  <c r="J228" i="164"/>
  <c r="I228" i="164"/>
  <c r="H228" i="164"/>
  <c r="L227" i="164"/>
  <c r="K227" i="164"/>
  <c r="J227" i="164"/>
  <c r="I227" i="164"/>
  <c r="H227" i="164"/>
  <c r="G222" i="164"/>
  <c r="F222" i="164"/>
  <c r="L221" i="164"/>
  <c r="K221" i="164"/>
  <c r="J221" i="164"/>
  <c r="I221" i="164"/>
  <c r="H221" i="164"/>
  <c r="L220" i="164"/>
  <c r="K220" i="164"/>
  <c r="J220" i="164"/>
  <c r="I220" i="164"/>
  <c r="H220" i="164"/>
  <c r="L219" i="164"/>
  <c r="K219" i="164"/>
  <c r="J219" i="164"/>
  <c r="I219" i="164"/>
  <c r="H219" i="164"/>
  <c r="L218" i="164"/>
  <c r="K218" i="164"/>
  <c r="J218" i="164"/>
  <c r="I218" i="164"/>
  <c r="H218" i="164"/>
  <c r="L217" i="164"/>
  <c r="K217" i="164"/>
  <c r="J217" i="164"/>
  <c r="I217" i="164"/>
  <c r="H217" i="164"/>
  <c r="L216" i="164"/>
  <c r="K216" i="164"/>
  <c r="J216" i="164"/>
  <c r="I216" i="164"/>
  <c r="H216" i="164"/>
  <c r="L215" i="164"/>
  <c r="K215" i="164"/>
  <c r="J215" i="164"/>
  <c r="I215" i="164"/>
  <c r="H215" i="164"/>
  <c r="L214" i="164"/>
  <c r="K214" i="164"/>
  <c r="J214" i="164"/>
  <c r="I214" i="164"/>
  <c r="H214" i="164"/>
  <c r="L213" i="164"/>
  <c r="K213" i="164"/>
  <c r="J213" i="164"/>
  <c r="I213" i="164"/>
  <c r="H213" i="164"/>
  <c r="L212" i="164"/>
  <c r="K212" i="164"/>
  <c r="J212" i="164"/>
  <c r="I212" i="164"/>
  <c r="H212" i="164"/>
  <c r="L211" i="164"/>
  <c r="K211" i="164"/>
  <c r="J211" i="164"/>
  <c r="I211" i="164"/>
  <c r="H211" i="164"/>
  <c r="L210" i="164"/>
  <c r="K210" i="164"/>
  <c r="J210" i="164"/>
  <c r="I210" i="164"/>
  <c r="H210" i="164"/>
  <c r="L209" i="164"/>
  <c r="K209" i="164"/>
  <c r="J209" i="164"/>
  <c r="I209" i="164"/>
  <c r="H209" i="164"/>
  <c r="L208" i="164"/>
  <c r="K208" i="164"/>
  <c r="J208" i="164"/>
  <c r="I208" i="164"/>
  <c r="H208" i="164"/>
  <c r="L207" i="164"/>
  <c r="K207" i="164"/>
  <c r="J207" i="164"/>
  <c r="I207" i="164"/>
  <c r="H207" i="164"/>
  <c r="L206" i="164"/>
  <c r="K206" i="164"/>
  <c r="J206" i="164"/>
  <c r="I206" i="164"/>
  <c r="H206" i="164"/>
  <c r="L205" i="164"/>
  <c r="K205" i="164"/>
  <c r="J205" i="164"/>
  <c r="I205" i="164"/>
  <c r="H205" i="164"/>
  <c r="L204" i="164"/>
  <c r="K204" i="164"/>
  <c r="J204" i="164"/>
  <c r="I204" i="164"/>
  <c r="H204" i="164"/>
  <c r="L203" i="164"/>
  <c r="K203" i="164"/>
  <c r="J203" i="164"/>
  <c r="I203" i="164"/>
  <c r="H203" i="164"/>
  <c r="L202" i="164"/>
  <c r="K202" i="164"/>
  <c r="J202" i="164"/>
  <c r="I202" i="164"/>
  <c r="H202" i="164"/>
  <c r="L201" i="164"/>
  <c r="K201" i="164"/>
  <c r="J201" i="164"/>
  <c r="I201" i="164"/>
  <c r="H201" i="164"/>
  <c r="L200" i="164"/>
  <c r="K200" i="164"/>
  <c r="J200" i="164"/>
  <c r="I200" i="164"/>
  <c r="H200" i="164"/>
  <c r="L199" i="164"/>
  <c r="K199" i="164"/>
  <c r="J199" i="164"/>
  <c r="I199" i="164"/>
  <c r="H199" i="164"/>
  <c r="L198" i="164"/>
  <c r="K198" i="164"/>
  <c r="J198" i="164"/>
  <c r="I198" i="164"/>
  <c r="H198" i="164"/>
  <c r="L197" i="164"/>
  <c r="K197" i="164"/>
  <c r="J197" i="164"/>
  <c r="I197" i="164"/>
  <c r="H197" i="164"/>
  <c r="L196" i="164"/>
  <c r="K196" i="164"/>
  <c r="J196" i="164"/>
  <c r="I196" i="164"/>
  <c r="H196" i="164"/>
  <c r="L195" i="164"/>
  <c r="K195" i="164"/>
  <c r="J195" i="164"/>
  <c r="I195" i="164"/>
  <c r="H195" i="164"/>
  <c r="L194" i="164"/>
  <c r="K194" i="164"/>
  <c r="J194" i="164"/>
  <c r="I194" i="164"/>
  <c r="H194" i="164"/>
  <c r="L193" i="164"/>
  <c r="K193" i="164"/>
  <c r="J193" i="164"/>
  <c r="I193" i="164"/>
  <c r="H193" i="164"/>
  <c r="L192" i="164"/>
  <c r="K192" i="164"/>
  <c r="K222" i="164" s="1"/>
  <c r="J192" i="164"/>
  <c r="I192" i="164"/>
  <c r="H192" i="164"/>
  <c r="L191" i="164"/>
  <c r="K191" i="164"/>
  <c r="J191" i="164"/>
  <c r="I191" i="164"/>
  <c r="H191" i="164"/>
  <c r="K186" i="164"/>
  <c r="H186" i="164"/>
  <c r="G186" i="164"/>
  <c r="F186" i="164"/>
  <c r="L185" i="164"/>
  <c r="K185" i="164"/>
  <c r="J185" i="164"/>
  <c r="I185" i="164"/>
  <c r="H185" i="164"/>
  <c r="L184" i="164"/>
  <c r="K184" i="164"/>
  <c r="J184" i="164"/>
  <c r="I184" i="164"/>
  <c r="H184" i="164"/>
  <c r="L183" i="164"/>
  <c r="K183" i="164"/>
  <c r="J183" i="164"/>
  <c r="I183" i="164"/>
  <c r="H183" i="164"/>
  <c r="L182" i="164"/>
  <c r="K182" i="164"/>
  <c r="J182" i="164"/>
  <c r="I182" i="164"/>
  <c r="H182" i="164"/>
  <c r="L181" i="164"/>
  <c r="K181" i="164"/>
  <c r="J181" i="164"/>
  <c r="I181" i="164"/>
  <c r="H181" i="164"/>
  <c r="L180" i="164"/>
  <c r="K180" i="164"/>
  <c r="J180" i="164"/>
  <c r="I180" i="164"/>
  <c r="H180" i="164"/>
  <c r="L179" i="164"/>
  <c r="K179" i="164"/>
  <c r="J179" i="164"/>
  <c r="I179" i="164"/>
  <c r="H179" i="164"/>
  <c r="L178" i="164"/>
  <c r="K178" i="164"/>
  <c r="J178" i="164"/>
  <c r="I178" i="164"/>
  <c r="H178" i="164"/>
  <c r="L177" i="164"/>
  <c r="K177" i="164"/>
  <c r="J177" i="164"/>
  <c r="I177" i="164"/>
  <c r="H177" i="164"/>
  <c r="L176" i="164"/>
  <c r="K176" i="164"/>
  <c r="J176" i="164"/>
  <c r="I176" i="164"/>
  <c r="H176" i="164"/>
  <c r="L175" i="164"/>
  <c r="K175" i="164"/>
  <c r="J175" i="164"/>
  <c r="I175" i="164"/>
  <c r="H175" i="164"/>
  <c r="L174" i="164"/>
  <c r="K174" i="164"/>
  <c r="J174" i="164"/>
  <c r="I174" i="164"/>
  <c r="H174" i="164"/>
  <c r="L173" i="164"/>
  <c r="K173" i="164"/>
  <c r="J173" i="164"/>
  <c r="I173" i="164"/>
  <c r="H173" i="164"/>
  <c r="L172" i="164"/>
  <c r="K172" i="164"/>
  <c r="J172" i="164"/>
  <c r="I172" i="164"/>
  <c r="H172" i="164"/>
  <c r="L171" i="164"/>
  <c r="K171" i="164"/>
  <c r="J171" i="164"/>
  <c r="I171" i="164"/>
  <c r="H171" i="164"/>
  <c r="L170" i="164"/>
  <c r="K170" i="164"/>
  <c r="J170" i="164"/>
  <c r="I170" i="164"/>
  <c r="H170" i="164"/>
  <c r="L169" i="164"/>
  <c r="K169" i="164"/>
  <c r="J169" i="164"/>
  <c r="I169" i="164"/>
  <c r="H169" i="164"/>
  <c r="L168" i="164"/>
  <c r="K168" i="164"/>
  <c r="J168" i="164"/>
  <c r="I168" i="164"/>
  <c r="H168" i="164"/>
  <c r="L167" i="164"/>
  <c r="K167" i="164"/>
  <c r="J167" i="164"/>
  <c r="I167" i="164"/>
  <c r="H167" i="164"/>
  <c r="L166" i="164"/>
  <c r="K166" i="164"/>
  <c r="J166" i="164"/>
  <c r="I166" i="164"/>
  <c r="H166" i="164"/>
  <c r="L165" i="164"/>
  <c r="K165" i="164"/>
  <c r="J165" i="164"/>
  <c r="I165" i="164"/>
  <c r="H165" i="164"/>
  <c r="L164" i="164"/>
  <c r="K164" i="164"/>
  <c r="J164" i="164"/>
  <c r="I164" i="164"/>
  <c r="H164" i="164"/>
  <c r="L163" i="164"/>
  <c r="K163" i="164"/>
  <c r="J163" i="164"/>
  <c r="I163" i="164"/>
  <c r="H163" i="164"/>
  <c r="L162" i="164"/>
  <c r="K162" i="164"/>
  <c r="J162" i="164"/>
  <c r="I162" i="164"/>
  <c r="H162" i="164"/>
  <c r="L161" i="164"/>
  <c r="K161" i="164"/>
  <c r="J161" i="164"/>
  <c r="I161" i="164"/>
  <c r="H161" i="164"/>
  <c r="L160" i="164"/>
  <c r="K160" i="164"/>
  <c r="J160" i="164"/>
  <c r="I160" i="164"/>
  <c r="H160" i="164"/>
  <c r="L159" i="164"/>
  <c r="K159" i="164"/>
  <c r="J159" i="164"/>
  <c r="I159" i="164"/>
  <c r="H159" i="164"/>
  <c r="L158" i="164"/>
  <c r="K158" i="164"/>
  <c r="J158" i="164"/>
  <c r="I158" i="164"/>
  <c r="H158" i="164"/>
  <c r="L157" i="164"/>
  <c r="K157" i="164"/>
  <c r="J157" i="164"/>
  <c r="I157" i="164"/>
  <c r="H157" i="164"/>
  <c r="L156" i="164"/>
  <c r="L186" i="164" s="1"/>
  <c r="K156" i="164"/>
  <c r="J156" i="164"/>
  <c r="I156" i="164"/>
  <c r="H156" i="164"/>
  <c r="L155" i="164"/>
  <c r="K155" i="164"/>
  <c r="J155" i="164"/>
  <c r="I155" i="164"/>
  <c r="H155" i="164"/>
  <c r="K150" i="164"/>
  <c r="G150" i="164"/>
  <c r="F150" i="164"/>
  <c r="L149" i="164"/>
  <c r="K149" i="164"/>
  <c r="J149" i="164"/>
  <c r="I149" i="164"/>
  <c r="H149" i="164"/>
  <c r="L148" i="164"/>
  <c r="K148" i="164"/>
  <c r="J148" i="164"/>
  <c r="I148" i="164"/>
  <c r="H148" i="164"/>
  <c r="L147" i="164"/>
  <c r="K147" i="164"/>
  <c r="J147" i="164"/>
  <c r="I147" i="164"/>
  <c r="H147" i="164"/>
  <c r="L146" i="164"/>
  <c r="K146" i="164"/>
  <c r="J146" i="164"/>
  <c r="I146" i="164"/>
  <c r="H146" i="164"/>
  <c r="L145" i="164"/>
  <c r="K145" i="164"/>
  <c r="J145" i="164"/>
  <c r="I145" i="164"/>
  <c r="H145" i="164"/>
  <c r="L144" i="164"/>
  <c r="K144" i="164"/>
  <c r="J144" i="164"/>
  <c r="I144" i="164"/>
  <c r="H144" i="164"/>
  <c r="L143" i="164"/>
  <c r="K143" i="164"/>
  <c r="J143" i="164"/>
  <c r="I143" i="164"/>
  <c r="H143" i="164"/>
  <c r="L142" i="164"/>
  <c r="K142" i="164"/>
  <c r="J142" i="164"/>
  <c r="I142" i="164"/>
  <c r="H142" i="164"/>
  <c r="L141" i="164"/>
  <c r="K141" i="164"/>
  <c r="J141" i="164"/>
  <c r="I141" i="164"/>
  <c r="H141" i="164"/>
  <c r="L140" i="164"/>
  <c r="K140" i="164"/>
  <c r="J140" i="164"/>
  <c r="I140" i="164"/>
  <c r="H140" i="164"/>
  <c r="L139" i="164"/>
  <c r="K139" i="164"/>
  <c r="J139" i="164"/>
  <c r="I139" i="164"/>
  <c r="H139" i="164"/>
  <c r="L138" i="164"/>
  <c r="K138" i="164"/>
  <c r="J138" i="164"/>
  <c r="I138" i="164"/>
  <c r="H138" i="164"/>
  <c r="L137" i="164"/>
  <c r="K137" i="164"/>
  <c r="J137" i="164"/>
  <c r="I137" i="164"/>
  <c r="H137" i="164"/>
  <c r="L136" i="164"/>
  <c r="K136" i="164"/>
  <c r="J136" i="164"/>
  <c r="I136" i="164"/>
  <c r="H136" i="164"/>
  <c r="L135" i="164"/>
  <c r="K135" i="164"/>
  <c r="J135" i="164"/>
  <c r="I135" i="164"/>
  <c r="H135" i="164"/>
  <c r="L134" i="164"/>
  <c r="K134" i="164"/>
  <c r="J134" i="164"/>
  <c r="I134" i="164"/>
  <c r="H134" i="164"/>
  <c r="L133" i="164"/>
  <c r="K133" i="164"/>
  <c r="J133" i="164"/>
  <c r="I133" i="164"/>
  <c r="H133" i="164"/>
  <c r="L132" i="164"/>
  <c r="K132" i="164"/>
  <c r="J132" i="164"/>
  <c r="I132" i="164"/>
  <c r="H132" i="164"/>
  <c r="L131" i="164"/>
  <c r="K131" i="164"/>
  <c r="J131" i="164"/>
  <c r="I131" i="164"/>
  <c r="H131" i="164"/>
  <c r="L130" i="164"/>
  <c r="K130" i="164"/>
  <c r="J130" i="164"/>
  <c r="I130" i="164"/>
  <c r="H130" i="164"/>
  <c r="L129" i="164"/>
  <c r="K129" i="164"/>
  <c r="J129" i="164"/>
  <c r="I129" i="164"/>
  <c r="H129" i="164"/>
  <c r="L128" i="164"/>
  <c r="K128" i="164"/>
  <c r="J128" i="164"/>
  <c r="I128" i="164"/>
  <c r="H128" i="164"/>
  <c r="L127" i="164"/>
  <c r="K127" i="164"/>
  <c r="J127" i="164"/>
  <c r="I127" i="164"/>
  <c r="H127" i="164"/>
  <c r="L126" i="164"/>
  <c r="K126" i="164"/>
  <c r="J126" i="164"/>
  <c r="I126" i="164"/>
  <c r="H126" i="164"/>
  <c r="L125" i="164"/>
  <c r="K125" i="164"/>
  <c r="J125" i="164"/>
  <c r="I125" i="164"/>
  <c r="H125" i="164"/>
  <c r="L124" i="164"/>
  <c r="K124" i="164"/>
  <c r="J124" i="164"/>
  <c r="I124" i="164"/>
  <c r="H124" i="164"/>
  <c r="L123" i="164"/>
  <c r="K123" i="164"/>
  <c r="J123" i="164"/>
  <c r="I123" i="164"/>
  <c r="H123" i="164"/>
  <c r="L122" i="164"/>
  <c r="K122" i="164"/>
  <c r="J122" i="164"/>
  <c r="J150" i="164" s="1"/>
  <c r="I122" i="164"/>
  <c r="H122" i="164"/>
  <c r="L121" i="164"/>
  <c r="K121" i="164"/>
  <c r="J121" i="164"/>
  <c r="I121" i="164"/>
  <c r="I150" i="164" s="1"/>
  <c r="H121" i="164"/>
  <c r="L120" i="164"/>
  <c r="K120" i="164"/>
  <c r="J120" i="164"/>
  <c r="I120" i="164"/>
  <c r="H120" i="164"/>
  <c r="L119" i="164"/>
  <c r="K119" i="164"/>
  <c r="J119" i="164"/>
  <c r="I119" i="164"/>
  <c r="H119" i="164"/>
  <c r="K114" i="164"/>
  <c r="G114" i="164"/>
  <c r="F114" i="164"/>
  <c r="L113" i="164"/>
  <c r="K113" i="164"/>
  <c r="J113" i="164"/>
  <c r="I113" i="164"/>
  <c r="H113" i="164"/>
  <c r="L112" i="164"/>
  <c r="K112" i="164"/>
  <c r="J112" i="164"/>
  <c r="I112" i="164"/>
  <c r="H112" i="164"/>
  <c r="L111" i="164"/>
  <c r="K111" i="164"/>
  <c r="J111" i="164"/>
  <c r="I111" i="164"/>
  <c r="H111" i="164"/>
  <c r="L110" i="164"/>
  <c r="K110" i="164"/>
  <c r="J110" i="164"/>
  <c r="I110" i="164"/>
  <c r="H110" i="164"/>
  <c r="L109" i="164"/>
  <c r="K109" i="164"/>
  <c r="J109" i="164"/>
  <c r="I109" i="164"/>
  <c r="H109" i="164"/>
  <c r="L108" i="164"/>
  <c r="K108" i="164"/>
  <c r="J108" i="164"/>
  <c r="I108" i="164"/>
  <c r="H108" i="164"/>
  <c r="L107" i="164"/>
  <c r="K107" i="164"/>
  <c r="J107" i="164"/>
  <c r="I107" i="164"/>
  <c r="H107" i="164"/>
  <c r="L106" i="164"/>
  <c r="K106" i="164"/>
  <c r="J106" i="164"/>
  <c r="I106" i="164"/>
  <c r="H106" i="164"/>
  <c r="L105" i="164"/>
  <c r="K105" i="164"/>
  <c r="J105" i="164"/>
  <c r="I105" i="164"/>
  <c r="H105" i="164"/>
  <c r="L104" i="164"/>
  <c r="K104" i="164"/>
  <c r="J104" i="164"/>
  <c r="I104" i="164"/>
  <c r="H104" i="164"/>
  <c r="L103" i="164"/>
  <c r="K103" i="164"/>
  <c r="J103" i="164"/>
  <c r="I103" i="164"/>
  <c r="H103" i="164"/>
  <c r="L102" i="164"/>
  <c r="K102" i="164"/>
  <c r="J102" i="164"/>
  <c r="I102" i="164"/>
  <c r="H102" i="164"/>
  <c r="L101" i="164"/>
  <c r="K101" i="164"/>
  <c r="J101" i="164"/>
  <c r="I101" i="164"/>
  <c r="H101" i="164"/>
  <c r="L100" i="164"/>
  <c r="K100" i="164"/>
  <c r="J100" i="164"/>
  <c r="I100" i="164"/>
  <c r="H100" i="164"/>
  <c r="L99" i="164"/>
  <c r="K99" i="164"/>
  <c r="J99" i="164"/>
  <c r="I99" i="164"/>
  <c r="H99" i="164"/>
  <c r="L98" i="164"/>
  <c r="K98" i="164"/>
  <c r="J98" i="164"/>
  <c r="I98" i="164"/>
  <c r="H98" i="164"/>
  <c r="L97" i="164"/>
  <c r="K97" i="164"/>
  <c r="J97" i="164"/>
  <c r="I97" i="164"/>
  <c r="H97" i="164"/>
  <c r="L96" i="164"/>
  <c r="K96" i="164"/>
  <c r="J96" i="164"/>
  <c r="I96" i="164"/>
  <c r="H96" i="164"/>
  <c r="L95" i="164"/>
  <c r="K95" i="164"/>
  <c r="J95" i="164"/>
  <c r="I95" i="164"/>
  <c r="H95" i="164"/>
  <c r="L94" i="164"/>
  <c r="K94" i="164"/>
  <c r="J94" i="164"/>
  <c r="I94" i="164"/>
  <c r="H94" i="164"/>
  <c r="L93" i="164"/>
  <c r="K93" i="164"/>
  <c r="J93" i="164"/>
  <c r="I93" i="164"/>
  <c r="H93" i="164"/>
  <c r="L92" i="164"/>
  <c r="K92" i="164"/>
  <c r="J92" i="164"/>
  <c r="I92" i="164"/>
  <c r="H92" i="164"/>
  <c r="L91" i="164"/>
  <c r="K91" i="164"/>
  <c r="J91" i="164"/>
  <c r="I91" i="164"/>
  <c r="H91" i="164"/>
  <c r="L90" i="164"/>
  <c r="K90" i="164"/>
  <c r="J90" i="164"/>
  <c r="I90" i="164"/>
  <c r="H90" i="164"/>
  <c r="L89" i="164"/>
  <c r="K89" i="164"/>
  <c r="J89" i="164"/>
  <c r="I89" i="164"/>
  <c r="H89" i="164"/>
  <c r="L88" i="164"/>
  <c r="K88" i="164"/>
  <c r="J88" i="164"/>
  <c r="I88" i="164"/>
  <c r="H88" i="164"/>
  <c r="L87" i="164"/>
  <c r="K87" i="164"/>
  <c r="J87" i="164"/>
  <c r="I87" i="164"/>
  <c r="H87" i="164"/>
  <c r="L86" i="164"/>
  <c r="K86" i="164"/>
  <c r="J86" i="164"/>
  <c r="I86" i="164"/>
  <c r="H86" i="164"/>
  <c r="L85" i="164"/>
  <c r="K85" i="164"/>
  <c r="J85" i="164"/>
  <c r="I85" i="164"/>
  <c r="H85" i="164"/>
  <c r="L84" i="164"/>
  <c r="K84" i="164"/>
  <c r="J84" i="164"/>
  <c r="I84" i="164"/>
  <c r="H84" i="164"/>
  <c r="H114" i="164" s="1"/>
  <c r="L83" i="164"/>
  <c r="K83" i="164"/>
  <c r="J83" i="164"/>
  <c r="I83" i="164"/>
  <c r="H83" i="164"/>
  <c r="G78" i="164"/>
  <c r="F78" i="164"/>
  <c r="L77" i="164"/>
  <c r="K77" i="164"/>
  <c r="J77" i="164"/>
  <c r="I77" i="164"/>
  <c r="H77" i="164"/>
  <c r="L76" i="164"/>
  <c r="K76" i="164"/>
  <c r="J76" i="164"/>
  <c r="I76" i="164"/>
  <c r="H76" i="164"/>
  <c r="L75" i="164"/>
  <c r="K75" i="164"/>
  <c r="J75" i="164"/>
  <c r="I75" i="164"/>
  <c r="H75" i="164"/>
  <c r="L74" i="164"/>
  <c r="K74" i="164"/>
  <c r="J74" i="164"/>
  <c r="I74" i="164"/>
  <c r="H74" i="164"/>
  <c r="L73" i="164"/>
  <c r="K73" i="164"/>
  <c r="J73" i="164"/>
  <c r="I73" i="164"/>
  <c r="H73" i="164"/>
  <c r="L72" i="164"/>
  <c r="K72" i="164"/>
  <c r="J72" i="164"/>
  <c r="I72" i="164"/>
  <c r="H72" i="164"/>
  <c r="L71" i="164"/>
  <c r="K71" i="164"/>
  <c r="J71" i="164"/>
  <c r="I71" i="164"/>
  <c r="H71" i="164"/>
  <c r="L70" i="164"/>
  <c r="K70" i="164"/>
  <c r="J70" i="164"/>
  <c r="I70" i="164"/>
  <c r="H70" i="164"/>
  <c r="L69" i="164"/>
  <c r="K69" i="164"/>
  <c r="J69" i="164"/>
  <c r="I69" i="164"/>
  <c r="H69" i="164"/>
  <c r="L68" i="164"/>
  <c r="K68" i="164"/>
  <c r="J68" i="164"/>
  <c r="I68" i="164"/>
  <c r="H68" i="164"/>
  <c r="L67" i="164"/>
  <c r="K67" i="164"/>
  <c r="J67" i="164"/>
  <c r="I67" i="164"/>
  <c r="H67" i="164"/>
  <c r="L66" i="164"/>
  <c r="K66" i="164"/>
  <c r="J66" i="164"/>
  <c r="I66" i="164"/>
  <c r="H66" i="164"/>
  <c r="L65" i="164"/>
  <c r="K65" i="164"/>
  <c r="J65" i="164"/>
  <c r="I65" i="164"/>
  <c r="H65" i="164"/>
  <c r="L64" i="164"/>
  <c r="K64" i="164"/>
  <c r="J64" i="164"/>
  <c r="I64" i="164"/>
  <c r="H64" i="164"/>
  <c r="L63" i="164"/>
  <c r="K63" i="164"/>
  <c r="J63" i="164"/>
  <c r="I63" i="164"/>
  <c r="H63" i="164"/>
  <c r="L62" i="164"/>
  <c r="K62" i="164"/>
  <c r="J62" i="164"/>
  <c r="I62" i="164"/>
  <c r="H62" i="164"/>
  <c r="L61" i="164"/>
  <c r="K61" i="164"/>
  <c r="J61" i="164"/>
  <c r="I61" i="164"/>
  <c r="H61" i="164"/>
  <c r="L60" i="164"/>
  <c r="K60" i="164"/>
  <c r="J60" i="164"/>
  <c r="I60" i="164"/>
  <c r="H60" i="164"/>
  <c r="L59" i="164"/>
  <c r="K59" i="164"/>
  <c r="J59" i="164"/>
  <c r="I59" i="164"/>
  <c r="H59" i="164"/>
  <c r="L58" i="164"/>
  <c r="K58" i="164"/>
  <c r="K78" i="164" s="1"/>
  <c r="J58" i="164"/>
  <c r="I58" i="164"/>
  <c r="H58" i="164"/>
  <c r="L57" i="164"/>
  <c r="K57" i="164"/>
  <c r="J57" i="164"/>
  <c r="I57" i="164"/>
  <c r="H57" i="164"/>
  <c r="L56" i="164"/>
  <c r="K56" i="164"/>
  <c r="J56" i="164"/>
  <c r="I56" i="164"/>
  <c r="H56" i="164"/>
  <c r="L55" i="164"/>
  <c r="K55" i="164"/>
  <c r="J55" i="164"/>
  <c r="I55" i="164"/>
  <c r="H55" i="164"/>
  <c r="L54" i="164"/>
  <c r="K54" i="164"/>
  <c r="J54" i="164"/>
  <c r="I54" i="164"/>
  <c r="H54" i="164"/>
  <c r="L53" i="164"/>
  <c r="K53" i="164"/>
  <c r="J53" i="164"/>
  <c r="I53" i="164"/>
  <c r="H53" i="164"/>
  <c r="L52" i="164"/>
  <c r="K52" i="164"/>
  <c r="J52" i="164"/>
  <c r="I52" i="164"/>
  <c r="H52" i="164"/>
  <c r="L51" i="164"/>
  <c r="K51" i="164"/>
  <c r="J51" i="164"/>
  <c r="I51" i="164"/>
  <c r="H51" i="164"/>
  <c r="L50" i="164"/>
  <c r="K50" i="164"/>
  <c r="J50" i="164"/>
  <c r="I50" i="164"/>
  <c r="H50" i="164"/>
  <c r="L49" i="164"/>
  <c r="K49" i="164"/>
  <c r="J49" i="164"/>
  <c r="I49" i="164"/>
  <c r="H49" i="164"/>
  <c r="L48" i="164"/>
  <c r="K48" i="164"/>
  <c r="J48" i="164"/>
  <c r="I48" i="164"/>
  <c r="H48" i="164"/>
  <c r="L47" i="164"/>
  <c r="K47" i="164"/>
  <c r="J47" i="164"/>
  <c r="I47" i="164"/>
  <c r="I78" i="164" s="1"/>
  <c r="H47" i="164"/>
  <c r="G42" i="164"/>
  <c r="F42" i="164"/>
  <c r="L41" i="164"/>
  <c r="K41" i="164"/>
  <c r="J41" i="164"/>
  <c r="I41" i="164"/>
  <c r="H41" i="164"/>
  <c r="L40" i="164"/>
  <c r="K40" i="164"/>
  <c r="J40" i="164"/>
  <c r="I40" i="164"/>
  <c r="H40" i="164"/>
  <c r="L39" i="164"/>
  <c r="K39" i="164"/>
  <c r="J39" i="164"/>
  <c r="I39" i="164"/>
  <c r="H39" i="164"/>
  <c r="L38" i="164"/>
  <c r="K38" i="164"/>
  <c r="J38" i="164"/>
  <c r="I38" i="164"/>
  <c r="H38" i="164"/>
  <c r="L37" i="164"/>
  <c r="K37" i="164"/>
  <c r="J37" i="164"/>
  <c r="I37" i="164"/>
  <c r="H37" i="164"/>
  <c r="L36" i="164"/>
  <c r="K36" i="164"/>
  <c r="J36" i="164"/>
  <c r="I36" i="164"/>
  <c r="H36" i="164"/>
  <c r="L35" i="164"/>
  <c r="K35" i="164"/>
  <c r="J35" i="164"/>
  <c r="I35" i="164"/>
  <c r="H35" i="164"/>
  <c r="L34" i="164"/>
  <c r="K34" i="164"/>
  <c r="J34" i="164"/>
  <c r="I34" i="164"/>
  <c r="H34" i="164"/>
  <c r="L33" i="164"/>
  <c r="K33" i="164"/>
  <c r="J33" i="164"/>
  <c r="I33" i="164"/>
  <c r="H33" i="164"/>
  <c r="L32" i="164"/>
  <c r="K32" i="164"/>
  <c r="J32" i="164"/>
  <c r="I32" i="164"/>
  <c r="H32" i="164"/>
  <c r="L31" i="164"/>
  <c r="K31" i="164"/>
  <c r="J31" i="164"/>
  <c r="I31" i="164"/>
  <c r="H31" i="164"/>
  <c r="L30" i="164"/>
  <c r="K30" i="164"/>
  <c r="J30" i="164"/>
  <c r="I30" i="164"/>
  <c r="H30" i="164"/>
  <c r="L29" i="164"/>
  <c r="K29" i="164"/>
  <c r="J29" i="164"/>
  <c r="I29" i="164"/>
  <c r="H29" i="164"/>
  <c r="L28" i="164"/>
  <c r="K28" i="164"/>
  <c r="J28" i="164"/>
  <c r="I28" i="164"/>
  <c r="H28" i="164"/>
  <c r="L27" i="164"/>
  <c r="K27" i="164"/>
  <c r="J27" i="164"/>
  <c r="I27" i="164"/>
  <c r="H27" i="164"/>
  <c r="L26" i="164"/>
  <c r="K26" i="164"/>
  <c r="J26" i="164"/>
  <c r="I26" i="164"/>
  <c r="H26" i="164"/>
  <c r="L25" i="164"/>
  <c r="K25" i="164"/>
  <c r="J25" i="164"/>
  <c r="I25" i="164"/>
  <c r="H25" i="164"/>
  <c r="L24" i="164"/>
  <c r="K24" i="164"/>
  <c r="J24" i="164"/>
  <c r="I24" i="164"/>
  <c r="H24" i="164"/>
  <c r="L23" i="164"/>
  <c r="K23" i="164"/>
  <c r="J23" i="164"/>
  <c r="I23" i="164"/>
  <c r="H23" i="164"/>
  <c r="L22" i="164"/>
  <c r="K22" i="164"/>
  <c r="J22" i="164"/>
  <c r="I22" i="164"/>
  <c r="H22" i="164"/>
  <c r="L21" i="164"/>
  <c r="K21" i="164"/>
  <c r="J21" i="164"/>
  <c r="I21" i="164"/>
  <c r="H21" i="164"/>
  <c r="L20" i="164"/>
  <c r="K20" i="164"/>
  <c r="J20" i="164"/>
  <c r="I20" i="164"/>
  <c r="H20" i="164"/>
  <c r="L19" i="164"/>
  <c r="K19" i="164"/>
  <c r="J19" i="164"/>
  <c r="I19" i="164"/>
  <c r="H19" i="164"/>
  <c r="L18" i="164"/>
  <c r="K18" i="164"/>
  <c r="J18" i="164"/>
  <c r="I18" i="164"/>
  <c r="H18" i="164"/>
  <c r="L17" i="164"/>
  <c r="K17" i="164"/>
  <c r="J17" i="164"/>
  <c r="I17" i="164"/>
  <c r="H17" i="164"/>
  <c r="L16" i="164"/>
  <c r="K16" i="164"/>
  <c r="J16" i="164"/>
  <c r="I16" i="164"/>
  <c r="H16" i="164"/>
  <c r="L15" i="164"/>
  <c r="K15" i="164"/>
  <c r="K42" i="164" s="1"/>
  <c r="J15" i="164"/>
  <c r="I15" i="164"/>
  <c r="H15" i="164"/>
  <c r="L14" i="164"/>
  <c r="K14" i="164"/>
  <c r="J14" i="164"/>
  <c r="I14" i="164"/>
  <c r="H14" i="164"/>
  <c r="L13" i="164"/>
  <c r="K13" i="164"/>
  <c r="J13" i="164"/>
  <c r="I13" i="164"/>
  <c r="H13" i="164"/>
  <c r="L12" i="164"/>
  <c r="K12" i="164"/>
  <c r="J12" i="164"/>
  <c r="I12" i="164"/>
  <c r="H12" i="164"/>
  <c r="L11" i="164"/>
  <c r="K11" i="164"/>
  <c r="J11" i="164"/>
  <c r="I11" i="164"/>
  <c r="H11" i="164"/>
  <c r="B4" i="164"/>
  <c r="U2" i="164" a="1"/>
  <c r="U2" i="164" s="1"/>
  <c r="R2" i="164"/>
  <c r="U1" i="164" a="1"/>
  <c r="U1" i="164" s="1"/>
  <c r="A1" i="164" s="1" a="1"/>
  <c r="A1" i="164" s="1"/>
  <c r="G294" i="163"/>
  <c r="F294" i="163"/>
  <c r="L293" i="163"/>
  <c r="K293" i="163"/>
  <c r="J293" i="163"/>
  <c r="I293" i="163"/>
  <c r="H293" i="163"/>
  <c r="L292" i="163"/>
  <c r="K292" i="163"/>
  <c r="J292" i="163"/>
  <c r="I292" i="163"/>
  <c r="H292" i="163"/>
  <c r="L291" i="163"/>
  <c r="K291" i="163"/>
  <c r="J291" i="163"/>
  <c r="I291" i="163"/>
  <c r="H291" i="163"/>
  <c r="L290" i="163"/>
  <c r="K290" i="163"/>
  <c r="J290" i="163"/>
  <c r="I290" i="163"/>
  <c r="H290" i="163"/>
  <c r="L289" i="163"/>
  <c r="K289" i="163"/>
  <c r="J289" i="163"/>
  <c r="I289" i="163"/>
  <c r="H289" i="163"/>
  <c r="L288" i="163"/>
  <c r="K288" i="163"/>
  <c r="J288" i="163"/>
  <c r="I288" i="163"/>
  <c r="H288" i="163"/>
  <c r="L287" i="163"/>
  <c r="K287" i="163"/>
  <c r="J287" i="163"/>
  <c r="I287" i="163"/>
  <c r="H287" i="163"/>
  <c r="L286" i="163"/>
  <c r="K286" i="163"/>
  <c r="J286" i="163"/>
  <c r="I286" i="163"/>
  <c r="H286" i="163"/>
  <c r="L285" i="163"/>
  <c r="K285" i="163"/>
  <c r="J285" i="163"/>
  <c r="I285" i="163"/>
  <c r="H285" i="163"/>
  <c r="L284" i="163"/>
  <c r="K284" i="163"/>
  <c r="J284" i="163"/>
  <c r="I284" i="163"/>
  <c r="H284" i="163"/>
  <c r="L283" i="163"/>
  <c r="K283" i="163"/>
  <c r="J283" i="163"/>
  <c r="I283" i="163"/>
  <c r="H283" i="163"/>
  <c r="L282" i="163"/>
  <c r="K282" i="163"/>
  <c r="J282" i="163"/>
  <c r="I282" i="163"/>
  <c r="H282" i="163"/>
  <c r="L281" i="163"/>
  <c r="K281" i="163"/>
  <c r="J281" i="163"/>
  <c r="I281" i="163"/>
  <c r="H281" i="163"/>
  <c r="L280" i="163"/>
  <c r="K280" i="163"/>
  <c r="J280" i="163"/>
  <c r="I280" i="163"/>
  <c r="H280" i="163"/>
  <c r="L279" i="163"/>
  <c r="K279" i="163"/>
  <c r="J279" i="163"/>
  <c r="I279" i="163"/>
  <c r="H279" i="163"/>
  <c r="L278" i="163"/>
  <c r="K278" i="163"/>
  <c r="J278" i="163"/>
  <c r="I278" i="163"/>
  <c r="H278" i="163"/>
  <c r="L277" i="163"/>
  <c r="K277" i="163"/>
  <c r="J277" i="163"/>
  <c r="I277" i="163"/>
  <c r="H277" i="163"/>
  <c r="L276" i="163"/>
  <c r="K276" i="163"/>
  <c r="J276" i="163"/>
  <c r="I276" i="163"/>
  <c r="H276" i="163"/>
  <c r="L275" i="163"/>
  <c r="K275" i="163"/>
  <c r="J275" i="163"/>
  <c r="I275" i="163"/>
  <c r="H275" i="163"/>
  <c r="L274" i="163"/>
  <c r="K274" i="163"/>
  <c r="J274" i="163"/>
  <c r="I274" i="163"/>
  <c r="H274" i="163"/>
  <c r="L273" i="163"/>
  <c r="K273" i="163"/>
  <c r="J273" i="163"/>
  <c r="I273" i="163"/>
  <c r="H273" i="163"/>
  <c r="L272" i="163"/>
  <c r="K272" i="163"/>
  <c r="J272" i="163"/>
  <c r="I272" i="163"/>
  <c r="H272" i="163"/>
  <c r="L271" i="163"/>
  <c r="K271" i="163"/>
  <c r="J271" i="163"/>
  <c r="I271" i="163"/>
  <c r="H271" i="163"/>
  <c r="L270" i="163"/>
  <c r="K270" i="163"/>
  <c r="J270" i="163"/>
  <c r="I270" i="163"/>
  <c r="H270" i="163"/>
  <c r="L269" i="163"/>
  <c r="K269" i="163"/>
  <c r="J269" i="163"/>
  <c r="I269" i="163"/>
  <c r="H269" i="163"/>
  <c r="L268" i="163"/>
  <c r="K268" i="163"/>
  <c r="J268" i="163"/>
  <c r="I268" i="163"/>
  <c r="H268" i="163"/>
  <c r="L267" i="163"/>
  <c r="K267" i="163"/>
  <c r="J267" i="163"/>
  <c r="I267" i="163"/>
  <c r="H267" i="163"/>
  <c r="L266" i="163"/>
  <c r="K266" i="163"/>
  <c r="J266" i="163"/>
  <c r="I266" i="163"/>
  <c r="H266" i="163"/>
  <c r="L265" i="163"/>
  <c r="K265" i="163"/>
  <c r="J265" i="163"/>
  <c r="I265" i="163"/>
  <c r="H265" i="163"/>
  <c r="L264" i="163"/>
  <c r="K264" i="163"/>
  <c r="J264" i="163"/>
  <c r="I264" i="163"/>
  <c r="H264" i="163"/>
  <c r="L263" i="163"/>
  <c r="L294" i="163" s="1"/>
  <c r="K263" i="163"/>
  <c r="J263" i="163"/>
  <c r="I263" i="163"/>
  <c r="H263" i="163"/>
  <c r="K258" i="163"/>
  <c r="H258" i="163"/>
  <c r="G258" i="163"/>
  <c r="F258" i="163"/>
  <c r="L257" i="163"/>
  <c r="K257" i="163"/>
  <c r="J257" i="163"/>
  <c r="I257" i="163"/>
  <c r="H257" i="163"/>
  <c r="L256" i="163"/>
  <c r="K256" i="163"/>
  <c r="J256" i="163"/>
  <c r="I256" i="163"/>
  <c r="H256" i="163"/>
  <c r="L255" i="163"/>
  <c r="K255" i="163"/>
  <c r="J255" i="163"/>
  <c r="I255" i="163"/>
  <c r="H255" i="163"/>
  <c r="L254" i="163"/>
  <c r="K254" i="163"/>
  <c r="J254" i="163"/>
  <c r="I254" i="163"/>
  <c r="H254" i="163"/>
  <c r="L253" i="163"/>
  <c r="K253" i="163"/>
  <c r="J253" i="163"/>
  <c r="I253" i="163"/>
  <c r="H253" i="163"/>
  <c r="L252" i="163"/>
  <c r="K252" i="163"/>
  <c r="J252" i="163"/>
  <c r="I252" i="163"/>
  <c r="H252" i="163"/>
  <c r="L251" i="163"/>
  <c r="K251" i="163"/>
  <c r="J251" i="163"/>
  <c r="I251" i="163"/>
  <c r="H251" i="163"/>
  <c r="L250" i="163"/>
  <c r="K250" i="163"/>
  <c r="J250" i="163"/>
  <c r="I250" i="163"/>
  <c r="H250" i="163"/>
  <c r="L249" i="163"/>
  <c r="K249" i="163"/>
  <c r="J249" i="163"/>
  <c r="I249" i="163"/>
  <c r="H249" i="163"/>
  <c r="L248" i="163"/>
  <c r="K248" i="163"/>
  <c r="J248" i="163"/>
  <c r="I248" i="163"/>
  <c r="H248" i="163"/>
  <c r="L247" i="163"/>
  <c r="K247" i="163"/>
  <c r="J247" i="163"/>
  <c r="I247" i="163"/>
  <c r="H247" i="163"/>
  <c r="L246" i="163"/>
  <c r="K246" i="163"/>
  <c r="J246" i="163"/>
  <c r="I246" i="163"/>
  <c r="H246" i="163"/>
  <c r="L245" i="163"/>
  <c r="K245" i="163"/>
  <c r="J245" i="163"/>
  <c r="I245" i="163"/>
  <c r="H245" i="163"/>
  <c r="L244" i="163"/>
  <c r="K244" i="163"/>
  <c r="J244" i="163"/>
  <c r="I244" i="163"/>
  <c r="H244" i="163"/>
  <c r="L243" i="163"/>
  <c r="K243" i="163"/>
  <c r="J243" i="163"/>
  <c r="I243" i="163"/>
  <c r="H243" i="163"/>
  <c r="L242" i="163"/>
  <c r="K242" i="163"/>
  <c r="J242" i="163"/>
  <c r="I242" i="163"/>
  <c r="H242" i="163"/>
  <c r="L241" i="163"/>
  <c r="K241" i="163"/>
  <c r="J241" i="163"/>
  <c r="I241" i="163"/>
  <c r="H241" i="163"/>
  <c r="L240" i="163"/>
  <c r="K240" i="163"/>
  <c r="J240" i="163"/>
  <c r="I240" i="163"/>
  <c r="H240" i="163"/>
  <c r="L239" i="163"/>
  <c r="K239" i="163"/>
  <c r="J239" i="163"/>
  <c r="I239" i="163"/>
  <c r="H239" i="163"/>
  <c r="L238" i="163"/>
  <c r="K238" i="163"/>
  <c r="J238" i="163"/>
  <c r="I238" i="163"/>
  <c r="H238" i="163"/>
  <c r="L237" i="163"/>
  <c r="K237" i="163"/>
  <c r="J237" i="163"/>
  <c r="I237" i="163"/>
  <c r="H237" i="163"/>
  <c r="L236" i="163"/>
  <c r="K236" i="163"/>
  <c r="J236" i="163"/>
  <c r="I236" i="163"/>
  <c r="H236" i="163"/>
  <c r="L235" i="163"/>
  <c r="K235" i="163"/>
  <c r="J235" i="163"/>
  <c r="I235" i="163"/>
  <c r="H235" i="163"/>
  <c r="L234" i="163"/>
  <c r="K234" i="163"/>
  <c r="J234" i="163"/>
  <c r="I234" i="163"/>
  <c r="H234" i="163"/>
  <c r="L233" i="163"/>
  <c r="K233" i="163"/>
  <c r="J233" i="163"/>
  <c r="I233" i="163"/>
  <c r="H233" i="163"/>
  <c r="L232" i="163"/>
  <c r="K232" i="163"/>
  <c r="J232" i="163"/>
  <c r="I232" i="163"/>
  <c r="H232" i="163"/>
  <c r="L231" i="163"/>
  <c r="K231" i="163"/>
  <c r="J231" i="163"/>
  <c r="I231" i="163"/>
  <c r="H231" i="163"/>
  <c r="L230" i="163"/>
  <c r="K230" i="163"/>
  <c r="J230" i="163"/>
  <c r="I230" i="163"/>
  <c r="H230" i="163"/>
  <c r="L229" i="163"/>
  <c r="K229" i="163"/>
  <c r="J229" i="163"/>
  <c r="I229" i="163"/>
  <c r="H229" i="163"/>
  <c r="L228" i="163"/>
  <c r="K228" i="163"/>
  <c r="J228" i="163"/>
  <c r="I228" i="163"/>
  <c r="H228" i="163"/>
  <c r="L227" i="163"/>
  <c r="L258" i="163" s="1"/>
  <c r="K227" i="163"/>
  <c r="J227" i="163"/>
  <c r="J258" i="163" s="1"/>
  <c r="I227" i="163"/>
  <c r="H227" i="163"/>
  <c r="G222" i="163"/>
  <c r="F222" i="163"/>
  <c r="L221" i="163"/>
  <c r="K221" i="163"/>
  <c r="J221" i="163"/>
  <c r="I221" i="163"/>
  <c r="H221" i="163"/>
  <c r="L220" i="163"/>
  <c r="K220" i="163"/>
  <c r="J220" i="163"/>
  <c r="I220" i="163"/>
  <c r="H220" i="163"/>
  <c r="L219" i="163"/>
  <c r="K219" i="163"/>
  <c r="J219" i="163"/>
  <c r="I219" i="163"/>
  <c r="H219" i="163"/>
  <c r="L218" i="163"/>
  <c r="K218" i="163"/>
  <c r="J218" i="163"/>
  <c r="I218" i="163"/>
  <c r="H218" i="163"/>
  <c r="L217" i="163"/>
  <c r="K217" i="163"/>
  <c r="J217" i="163"/>
  <c r="I217" i="163"/>
  <c r="H217" i="163"/>
  <c r="L216" i="163"/>
  <c r="K216" i="163"/>
  <c r="J216" i="163"/>
  <c r="I216" i="163"/>
  <c r="H216" i="163"/>
  <c r="L215" i="163"/>
  <c r="K215" i="163"/>
  <c r="J215" i="163"/>
  <c r="I215" i="163"/>
  <c r="H215" i="163"/>
  <c r="L214" i="163"/>
  <c r="K214" i="163"/>
  <c r="J214" i="163"/>
  <c r="I214" i="163"/>
  <c r="H214" i="163"/>
  <c r="L213" i="163"/>
  <c r="K213" i="163"/>
  <c r="J213" i="163"/>
  <c r="I213" i="163"/>
  <c r="H213" i="163"/>
  <c r="L212" i="163"/>
  <c r="K212" i="163"/>
  <c r="J212" i="163"/>
  <c r="I212" i="163"/>
  <c r="H212" i="163"/>
  <c r="L211" i="163"/>
  <c r="K211" i="163"/>
  <c r="J211" i="163"/>
  <c r="I211" i="163"/>
  <c r="H211" i="163"/>
  <c r="L210" i="163"/>
  <c r="K210" i="163"/>
  <c r="J210" i="163"/>
  <c r="I210" i="163"/>
  <c r="H210" i="163"/>
  <c r="L209" i="163"/>
  <c r="K209" i="163"/>
  <c r="J209" i="163"/>
  <c r="I209" i="163"/>
  <c r="H209" i="163"/>
  <c r="L208" i="163"/>
  <c r="K208" i="163"/>
  <c r="J208" i="163"/>
  <c r="I208" i="163"/>
  <c r="H208" i="163"/>
  <c r="L207" i="163"/>
  <c r="K207" i="163"/>
  <c r="J207" i="163"/>
  <c r="I207" i="163"/>
  <c r="H207" i="163"/>
  <c r="L206" i="163"/>
  <c r="K206" i="163"/>
  <c r="J206" i="163"/>
  <c r="I206" i="163"/>
  <c r="H206" i="163"/>
  <c r="L205" i="163"/>
  <c r="K205" i="163"/>
  <c r="J205" i="163"/>
  <c r="I205" i="163"/>
  <c r="H205" i="163"/>
  <c r="L204" i="163"/>
  <c r="K204" i="163"/>
  <c r="J204" i="163"/>
  <c r="I204" i="163"/>
  <c r="H204" i="163"/>
  <c r="L203" i="163"/>
  <c r="K203" i="163"/>
  <c r="J203" i="163"/>
  <c r="I203" i="163"/>
  <c r="H203" i="163"/>
  <c r="L202" i="163"/>
  <c r="K202" i="163"/>
  <c r="J202" i="163"/>
  <c r="I202" i="163"/>
  <c r="H202" i="163"/>
  <c r="L201" i="163"/>
  <c r="K201" i="163"/>
  <c r="J201" i="163"/>
  <c r="I201" i="163"/>
  <c r="H201" i="163"/>
  <c r="L200" i="163"/>
  <c r="K200" i="163"/>
  <c r="J200" i="163"/>
  <c r="I200" i="163"/>
  <c r="H200" i="163"/>
  <c r="L199" i="163"/>
  <c r="K199" i="163"/>
  <c r="J199" i="163"/>
  <c r="I199" i="163"/>
  <c r="H199" i="163"/>
  <c r="L198" i="163"/>
  <c r="K198" i="163"/>
  <c r="J198" i="163"/>
  <c r="I198" i="163"/>
  <c r="H198" i="163"/>
  <c r="L197" i="163"/>
  <c r="K197" i="163"/>
  <c r="J197" i="163"/>
  <c r="I197" i="163"/>
  <c r="H197" i="163"/>
  <c r="L196" i="163"/>
  <c r="K196" i="163"/>
  <c r="J196" i="163"/>
  <c r="I196" i="163"/>
  <c r="H196" i="163"/>
  <c r="L195" i="163"/>
  <c r="K195" i="163"/>
  <c r="J195" i="163"/>
  <c r="I195" i="163"/>
  <c r="H195" i="163"/>
  <c r="L194" i="163"/>
  <c r="K194" i="163"/>
  <c r="J194" i="163"/>
  <c r="I194" i="163"/>
  <c r="H194" i="163"/>
  <c r="L193" i="163"/>
  <c r="K193" i="163"/>
  <c r="J193" i="163"/>
  <c r="I193" i="163"/>
  <c r="H193" i="163"/>
  <c r="L192" i="163"/>
  <c r="K192" i="163"/>
  <c r="J192" i="163"/>
  <c r="I192" i="163"/>
  <c r="H192" i="163"/>
  <c r="H222" i="163" s="1"/>
  <c r="L191" i="163"/>
  <c r="K191" i="163"/>
  <c r="K222" i="163" s="1"/>
  <c r="J191" i="163"/>
  <c r="I191" i="163"/>
  <c r="H191" i="163"/>
  <c r="L186" i="163"/>
  <c r="G186" i="163"/>
  <c r="F186" i="163"/>
  <c r="L185" i="163"/>
  <c r="K185" i="163"/>
  <c r="J185" i="163"/>
  <c r="I185" i="163"/>
  <c r="H185" i="163"/>
  <c r="L184" i="163"/>
  <c r="K184" i="163"/>
  <c r="J184" i="163"/>
  <c r="I184" i="163"/>
  <c r="H184" i="163"/>
  <c r="L183" i="163"/>
  <c r="K183" i="163"/>
  <c r="J183" i="163"/>
  <c r="I183" i="163"/>
  <c r="H183" i="163"/>
  <c r="L182" i="163"/>
  <c r="K182" i="163"/>
  <c r="J182" i="163"/>
  <c r="I182" i="163"/>
  <c r="H182" i="163"/>
  <c r="L181" i="163"/>
  <c r="K181" i="163"/>
  <c r="J181" i="163"/>
  <c r="I181" i="163"/>
  <c r="H181" i="163"/>
  <c r="L180" i="163"/>
  <c r="K180" i="163"/>
  <c r="J180" i="163"/>
  <c r="I180" i="163"/>
  <c r="H180" i="163"/>
  <c r="L179" i="163"/>
  <c r="K179" i="163"/>
  <c r="J179" i="163"/>
  <c r="I179" i="163"/>
  <c r="H179" i="163"/>
  <c r="L178" i="163"/>
  <c r="K178" i="163"/>
  <c r="J178" i="163"/>
  <c r="I178" i="163"/>
  <c r="H178" i="163"/>
  <c r="L177" i="163"/>
  <c r="K177" i="163"/>
  <c r="J177" i="163"/>
  <c r="I177" i="163"/>
  <c r="H177" i="163"/>
  <c r="L176" i="163"/>
  <c r="K176" i="163"/>
  <c r="J176" i="163"/>
  <c r="I176" i="163"/>
  <c r="H176" i="163"/>
  <c r="L175" i="163"/>
  <c r="K175" i="163"/>
  <c r="J175" i="163"/>
  <c r="I175" i="163"/>
  <c r="H175" i="163"/>
  <c r="L174" i="163"/>
  <c r="K174" i="163"/>
  <c r="J174" i="163"/>
  <c r="I174" i="163"/>
  <c r="H174" i="163"/>
  <c r="L173" i="163"/>
  <c r="K173" i="163"/>
  <c r="J173" i="163"/>
  <c r="I173" i="163"/>
  <c r="H173" i="163"/>
  <c r="L172" i="163"/>
  <c r="K172" i="163"/>
  <c r="J172" i="163"/>
  <c r="I172" i="163"/>
  <c r="H172" i="163"/>
  <c r="L171" i="163"/>
  <c r="K171" i="163"/>
  <c r="J171" i="163"/>
  <c r="I171" i="163"/>
  <c r="H171" i="163"/>
  <c r="L170" i="163"/>
  <c r="K170" i="163"/>
  <c r="J170" i="163"/>
  <c r="I170" i="163"/>
  <c r="H170" i="163"/>
  <c r="L169" i="163"/>
  <c r="K169" i="163"/>
  <c r="J169" i="163"/>
  <c r="I169" i="163"/>
  <c r="H169" i="163"/>
  <c r="L168" i="163"/>
  <c r="K168" i="163"/>
  <c r="J168" i="163"/>
  <c r="I168" i="163"/>
  <c r="H168" i="163"/>
  <c r="L167" i="163"/>
  <c r="K167" i="163"/>
  <c r="J167" i="163"/>
  <c r="I167" i="163"/>
  <c r="H167" i="163"/>
  <c r="L166" i="163"/>
  <c r="K166" i="163"/>
  <c r="J166" i="163"/>
  <c r="I166" i="163"/>
  <c r="H166" i="163"/>
  <c r="L165" i="163"/>
  <c r="K165" i="163"/>
  <c r="J165" i="163"/>
  <c r="I165" i="163"/>
  <c r="H165" i="163"/>
  <c r="L164" i="163"/>
  <c r="K164" i="163"/>
  <c r="J164" i="163"/>
  <c r="I164" i="163"/>
  <c r="H164" i="163"/>
  <c r="L163" i="163"/>
  <c r="K163" i="163"/>
  <c r="J163" i="163"/>
  <c r="I163" i="163"/>
  <c r="H163" i="163"/>
  <c r="L162" i="163"/>
  <c r="K162" i="163"/>
  <c r="J162" i="163"/>
  <c r="I162" i="163"/>
  <c r="H162" i="163"/>
  <c r="L161" i="163"/>
  <c r="K161" i="163"/>
  <c r="J161" i="163"/>
  <c r="I161" i="163"/>
  <c r="H161" i="163"/>
  <c r="L160" i="163"/>
  <c r="K160" i="163"/>
  <c r="J160" i="163"/>
  <c r="I160" i="163"/>
  <c r="H160" i="163"/>
  <c r="L159" i="163"/>
  <c r="K159" i="163"/>
  <c r="J159" i="163"/>
  <c r="I159" i="163"/>
  <c r="H159" i="163"/>
  <c r="L158" i="163"/>
  <c r="K158" i="163"/>
  <c r="J158" i="163"/>
  <c r="I158" i="163"/>
  <c r="H158" i="163"/>
  <c r="L157" i="163"/>
  <c r="K157" i="163"/>
  <c r="J157" i="163"/>
  <c r="I157" i="163"/>
  <c r="H157" i="163"/>
  <c r="L156" i="163"/>
  <c r="K156" i="163"/>
  <c r="J156" i="163"/>
  <c r="I156" i="163"/>
  <c r="H156" i="163"/>
  <c r="H186" i="163" s="1"/>
  <c r="L155" i="163"/>
  <c r="K155" i="163"/>
  <c r="K186" i="163" s="1"/>
  <c r="J155" i="163"/>
  <c r="J186" i="163" s="1"/>
  <c r="I155" i="163"/>
  <c r="I186" i="163" s="1"/>
  <c r="H155" i="163"/>
  <c r="H150" i="163"/>
  <c r="G150" i="163"/>
  <c r="F150" i="163"/>
  <c r="L149" i="163"/>
  <c r="K149" i="163"/>
  <c r="J149" i="163"/>
  <c r="I149" i="163"/>
  <c r="H149" i="163"/>
  <c r="L148" i="163"/>
  <c r="K148" i="163"/>
  <c r="J148" i="163"/>
  <c r="I148" i="163"/>
  <c r="H148" i="163"/>
  <c r="L147" i="163"/>
  <c r="K147" i="163"/>
  <c r="J147" i="163"/>
  <c r="I147" i="163"/>
  <c r="H147" i="163"/>
  <c r="L146" i="163"/>
  <c r="K146" i="163"/>
  <c r="J146" i="163"/>
  <c r="I146" i="163"/>
  <c r="H146" i="163"/>
  <c r="L145" i="163"/>
  <c r="K145" i="163"/>
  <c r="J145" i="163"/>
  <c r="I145" i="163"/>
  <c r="H145" i="163"/>
  <c r="L144" i="163"/>
  <c r="K144" i="163"/>
  <c r="J144" i="163"/>
  <c r="I144" i="163"/>
  <c r="H144" i="163"/>
  <c r="L143" i="163"/>
  <c r="K143" i="163"/>
  <c r="J143" i="163"/>
  <c r="I143" i="163"/>
  <c r="H143" i="163"/>
  <c r="L142" i="163"/>
  <c r="K142" i="163"/>
  <c r="J142" i="163"/>
  <c r="I142" i="163"/>
  <c r="H142" i="163"/>
  <c r="L141" i="163"/>
  <c r="K141" i="163"/>
  <c r="J141" i="163"/>
  <c r="I141" i="163"/>
  <c r="H141" i="163"/>
  <c r="L140" i="163"/>
  <c r="K140" i="163"/>
  <c r="J140" i="163"/>
  <c r="I140" i="163"/>
  <c r="H140" i="163"/>
  <c r="L139" i="163"/>
  <c r="K139" i="163"/>
  <c r="J139" i="163"/>
  <c r="I139" i="163"/>
  <c r="H139" i="163"/>
  <c r="L138" i="163"/>
  <c r="K138" i="163"/>
  <c r="J138" i="163"/>
  <c r="I138" i="163"/>
  <c r="H138" i="163"/>
  <c r="L137" i="163"/>
  <c r="K137" i="163"/>
  <c r="J137" i="163"/>
  <c r="I137" i="163"/>
  <c r="H137" i="163"/>
  <c r="L136" i="163"/>
  <c r="K136" i="163"/>
  <c r="J136" i="163"/>
  <c r="I136" i="163"/>
  <c r="H136" i="163"/>
  <c r="L135" i="163"/>
  <c r="K135" i="163"/>
  <c r="J135" i="163"/>
  <c r="I135" i="163"/>
  <c r="H135" i="163"/>
  <c r="L134" i="163"/>
  <c r="K134" i="163"/>
  <c r="J134" i="163"/>
  <c r="I134" i="163"/>
  <c r="H134" i="163"/>
  <c r="L133" i="163"/>
  <c r="K133" i="163"/>
  <c r="J133" i="163"/>
  <c r="I133" i="163"/>
  <c r="H133" i="163"/>
  <c r="L132" i="163"/>
  <c r="K132" i="163"/>
  <c r="J132" i="163"/>
  <c r="I132" i="163"/>
  <c r="H132" i="163"/>
  <c r="L131" i="163"/>
  <c r="K131" i="163"/>
  <c r="J131" i="163"/>
  <c r="I131" i="163"/>
  <c r="H131" i="163"/>
  <c r="L130" i="163"/>
  <c r="K130" i="163"/>
  <c r="J130" i="163"/>
  <c r="I130" i="163"/>
  <c r="H130" i="163"/>
  <c r="L129" i="163"/>
  <c r="K129" i="163"/>
  <c r="J129" i="163"/>
  <c r="I129" i="163"/>
  <c r="H129" i="163"/>
  <c r="L128" i="163"/>
  <c r="K128" i="163"/>
  <c r="J128" i="163"/>
  <c r="I128" i="163"/>
  <c r="H128" i="163"/>
  <c r="L127" i="163"/>
  <c r="K127" i="163"/>
  <c r="J127" i="163"/>
  <c r="I127" i="163"/>
  <c r="H127" i="163"/>
  <c r="L126" i="163"/>
  <c r="K126" i="163"/>
  <c r="J126" i="163"/>
  <c r="I126" i="163"/>
  <c r="H126" i="163"/>
  <c r="L125" i="163"/>
  <c r="K125" i="163"/>
  <c r="J125" i="163"/>
  <c r="I125" i="163"/>
  <c r="H125" i="163"/>
  <c r="L124" i="163"/>
  <c r="K124" i="163"/>
  <c r="J124" i="163"/>
  <c r="I124" i="163"/>
  <c r="H124" i="163"/>
  <c r="L123" i="163"/>
  <c r="K123" i="163"/>
  <c r="J123" i="163"/>
  <c r="I123" i="163"/>
  <c r="H123" i="163"/>
  <c r="L122" i="163"/>
  <c r="K122" i="163"/>
  <c r="J122" i="163"/>
  <c r="I122" i="163"/>
  <c r="H122" i="163"/>
  <c r="L121" i="163"/>
  <c r="K121" i="163"/>
  <c r="J121" i="163"/>
  <c r="I121" i="163"/>
  <c r="H121" i="163"/>
  <c r="L120" i="163"/>
  <c r="K120" i="163"/>
  <c r="J120" i="163"/>
  <c r="J150" i="163" s="1"/>
  <c r="I120" i="163"/>
  <c r="H120" i="163"/>
  <c r="L119" i="163"/>
  <c r="L150" i="163" s="1"/>
  <c r="K119" i="163"/>
  <c r="J119" i="163"/>
  <c r="I119" i="163"/>
  <c r="I150" i="163" s="1"/>
  <c r="H119" i="163"/>
  <c r="J114" i="163"/>
  <c r="G114" i="163"/>
  <c r="F114" i="163"/>
  <c r="L113" i="163"/>
  <c r="K113" i="163"/>
  <c r="J113" i="163"/>
  <c r="I113" i="163"/>
  <c r="H113" i="163"/>
  <c r="L112" i="163"/>
  <c r="K112" i="163"/>
  <c r="J112" i="163"/>
  <c r="I112" i="163"/>
  <c r="H112" i="163"/>
  <c r="L111" i="163"/>
  <c r="K111" i="163"/>
  <c r="J111" i="163"/>
  <c r="I111" i="163"/>
  <c r="H111" i="163"/>
  <c r="L110" i="163"/>
  <c r="K110" i="163"/>
  <c r="J110" i="163"/>
  <c r="I110" i="163"/>
  <c r="H110" i="163"/>
  <c r="L109" i="163"/>
  <c r="K109" i="163"/>
  <c r="J109" i="163"/>
  <c r="I109" i="163"/>
  <c r="H109" i="163"/>
  <c r="L108" i="163"/>
  <c r="K108" i="163"/>
  <c r="J108" i="163"/>
  <c r="I108" i="163"/>
  <c r="H108" i="163"/>
  <c r="L107" i="163"/>
  <c r="K107" i="163"/>
  <c r="J107" i="163"/>
  <c r="I107" i="163"/>
  <c r="H107" i="163"/>
  <c r="L106" i="163"/>
  <c r="K106" i="163"/>
  <c r="J106" i="163"/>
  <c r="I106" i="163"/>
  <c r="H106" i="163"/>
  <c r="L105" i="163"/>
  <c r="K105" i="163"/>
  <c r="J105" i="163"/>
  <c r="I105" i="163"/>
  <c r="H105" i="163"/>
  <c r="L104" i="163"/>
  <c r="K104" i="163"/>
  <c r="J104" i="163"/>
  <c r="I104" i="163"/>
  <c r="H104" i="163"/>
  <c r="L103" i="163"/>
  <c r="K103" i="163"/>
  <c r="J103" i="163"/>
  <c r="I103" i="163"/>
  <c r="H103" i="163"/>
  <c r="L102" i="163"/>
  <c r="K102" i="163"/>
  <c r="J102" i="163"/>
  <c r="I102" i="163"/>
  <c r="H102" i="163"/>
  <c r="L101" i="163"/>
  <c r="K101" i="163"/>
  <c r="J101" i="163"/>
  <c r="I101" i="163"/>
  <c r="H101" i="163"/>
  <c r="L100" i="163"/>
  <c r="K100" i="163"/>
  <c r="J100" i="163"/>
  <c r="I100" i="163"/>
  <c r="H100" i="163"/>
  <c r="L99" i="163"/>
  <c r="K99" i="163"/>
  <c r="J99" i="163"/>
  <c r="I99" i="163"/>
  <c r="H99" i="163"/>
  <c r="L98" i="163"/>
  <c r="K98" i="163"/>
  <c r="J98" i="163"/>
  <c r="I98" i="163"/>
  <c r="H98" i="163"/>
  <c r="L97" i="163"/>
  <c r="K97" i="163"/>
  <c r="J97" i="163"/>
  <c r="I97" i="163"/>
  <c r="H97" i="163"/>
  <c r="L96" i="163"/>
  <c r="K96" i="163"/>
  <c r="J96" i="163"/>
  <c r="I96" i="163"/>
  <c r="H96" i="163"/>
  <c r="L95" i="163"/>
  <c r="K95" i="163"/>
  <c r="J95" i="163"/>
  <c r="I95" i="163"/>
  <c r="H95" i="163"/>
  <c r="L94" i="163"/>
  <c r="K94" i="163"/>
  <c r="J94" i="163"/>
  <c r="I94" i="163"/>
  <c r="H94" i="163"/>
  <c r="L93" i="163"/>
  <c r="K93" i="163"/>
  <c r="J93" i="163"/>
  <c r="I93" i="163"/>
  <c r="H93" i="163"/>
  <c r="L92" i="163"/>
  <c r="K92" i="163"/>
  <c r="J92" i="163"/>
  <c r="I92" i="163"/>
  <c r="H92" i="163"/>
  <c r="L91" i="163"/>
  <c r="K91" i="163"/>
  <c r="J91" i="163"/>
  <c r="I91" i="163"/>
  <c r="H91" i="163"/>
  <c r="L90" i="163"/>
  <c r="K90" i="163"/>
  <c r="J90" i="163"/>
  <c r="I90" i="163"/>
  <c r="H90" i="163"/>
  <c r="L89" i="163"/>
  <c r="K89" i="163"/>
  <c r="J89" i="163"/>
  <c r="I89" i="163"/>
  <c r="H89" i="163"/>
  <c r="L88" i="163"/>
  <c r="K88" i="163"/>
  <c r="J88" i="163"/>
  <c r="I88" i="163"/>
  <c r="H88" i="163"/>
  <c r="L87" i="163"/>
  <c r="K87" i="163"/>
  <c r="J87" i="163"/>
  <c r="I87" i="163"/>
  <c r="H87" i="163"/>
  <c r="L86" i="163"/>
  <c r="K86" i="163"/>
  <c r="J86" i="163"/>
  <c r="I86" i="163"/>
  <c r="H86" i="163"/>
  <c r="L85" i="163"/>
  <c r="K85" i="163"/>
  <c r="J85" i="163"/>
  <c r="I85" i="163"/>
  <c r="H85" i="163"/>
  <c r="L84" i="163"/>
  <c r="K84" i="163"/>
  <c r="K114" i="163" s="1"/>
  <c r="J84" i="163"/>
  <c r="I84" i="163"/>
  <c r="H84" i="163"/>
  <c r="H114" i="163" s="1"/>
  <c r="L83" i="163"/>
  <c r="K83" i="163"/>
  <c r="J83" i="163"/>
  <c r="I83" i="163"/>
  <c r="H83" i="163"/>
  <c r="L78" i="163"/>
  <c r="G78" i="163"/>
  <c r="F78" i="163"/>
  <c r="L77" i="163"/>
  <c r="K77" i="163"/>
  <c r="J77" i="163"/>
  <c r="I77" i="163"/>
  <c r="H77" i="163"/>
  <c r="L76" i="163"/>
  <c r="K76" i="163"/>
  <c r="J76" i="163"/>
  <c r="I76" i="163"/>
  <c r="H76" i="163"/>
  <c r="L75" i="163"/>
  <c r="K75" i="163"/>
  <c r="J75" i="163"/>
  <c r="I75" i="163"/>
  <c r="H75" i="163"/>
  <c r="L74" i="163"/>
  <c r="K74" i="163"/>
  <c r="J74" i="163"/>
  <c r="I74" i="163"/>
  <c r="H74" i="163"/>
  <c r="L73" i="163"/>
  <c r="K73" i="163"/>
  <c r="J73" i="163"/>
  <c r="I73" i="163"/>
  <c r="H73" i="163"/>
  <c r="L72" i="163"/>
  <c r="K72" i="163"/>
  <c r="J72" i="163"/>
  <c r="I72" i="163"/>
  <c r="H72" i="163"/>
  <c r="L71" i="163"/>
  <c r="K71" i="163"/>
  <c r="J71" i="163"/>
  <c r="I71" i="163"/>
  <c r="H71" i="163"/>
  <c r="L70" i="163"/>
  <c r="K70" i="163"/>
  <c r="J70" i="163"/>
  <c r="I70" i="163"/>
  <c r="H70" i="163"/>
  <c r="L69" i="163"/>
  <c r="K69" i="163"/>
  <c r="J69" i="163"/>
  <c r="I69" i="163"/>
  <c r="H69" i="163"/>
  <c r="L68" i="163"/>
  <c r="K68" i="163"/>
  <c r="J68" i="163"/>
  <c r="I68" i="163"/>
  <c r="H68" i="163"/>
  <c r="L67" i="163"/>
  <c r="K67" i="163"/>
  <c r="J67" i="163"/>
  <c r="I67" i="163"/>
  <c r="H67" i="163"/>
  <c r="L66" i="163"/>
  <c r="K66" i="163"/>
  <c r="J66" i="163"/>
  <c r="I66" i="163"/>
  <c r="H66" i="163"/>
  <c r="L65" i="163"/>
  <c r="K65" i="163"/>
  <c r="J65" i="163"/>
  <c r="I65" i="163"/>
  <c r="H65" i="163"/>
  <c r="L64" i="163"/>
  <c r="K64" i="163"/>
  <c r="J64" i="163"/>
  <c r="I64" i="163"/>
  <c r="H64" i="163"/>
  <c r="L63" i="163"/>
  <c r="K63" i="163"/>
  <c r="J63" i="163"/>
  <c r="I63" i="163"/>
  <c r="H63" i="163"/>
  <c r="L62" i="163"/>
  <c r="K62" i="163"/>
  <c r="J62" i="163"/>
  <c r="I62" i="163"/>
  <c r="H62" i="163"/>
  <c r="L61" i="163"/>
  <c r="K61" i="163"/>
  <c r="J61" i="163"/>
  <c r="I61" i="163"/>
  <c r="H61" i="163"/>
  <c r="L60" i="163"/>
  <c r="K60" i="163"/>
  <c r="J60" i="163"/>
  <c r="I60" i="163"/>
  <c r="H60" i="163"/>
  <c r="L59" i="163"/>
  <c r="K59" i="163"/>
  <c r="J59" i="163"/>
  <c r="I59" i="163"/>
  <c r="H59" i="163"/>
  <c r="L58" i="163"/>
  <c r="K58" i="163"/>
  <c r="J58" i="163"/>
  <c r="I58" i="163"/>
  <c r="H58" i="163"/>
  <c r="L57" i="163"/>
  <c r="K57" i="163"/>
  <c r="J57" i="163"/>
  <c r="I57" i="163"/>
  <c r="H57" i="163"/>
  <c r="L56" i="163"/>
  <c r="K56" i="163"/>
  <c r="J56" i="163"/>
  <c r="I56" i="163"/>
  <c r="H56" i="163"/>
  <c r="L55" i="163"/>
  <c r="K55" i="163"/>
  <c r="J55" i="163"/>
  <c r="I55" i="163"/>
  <c r="H55" i="163"/>
  <c r="L54" i="163"/>
  <c r="K54" i="163"/>
  <c r="J54" i="163"/>
  <c r="I54" i="163"/>
  <c r="H54" i="163"/>
  <c r="L53" i="163"/>
  <c r="K53" i="163"/>
  <c r="J53" i="163"/>
  <c r="I53" i="163"/>
  <c r="H53" i="163"/>
  <c r="L52" i="163"/>
  <c r="K52" i="163"/>
  <c r="J52" i="163"/>
  <c r="I52" i="163"/>
  <c r="H52" i="163"/>
  <c r="L51" i="163"/>
  <c r="K51" i="163"/>
  <c r="J51" i="163"/>
  <c r="I51" i="163"/>
  <c r="H51" i="163"/>
  <c r="L50" i="163"/>
  <c r="K50" i="163"/>
  <c r="J50" i="163"/>
  <c r="I50" i="163"/>
  <c r="H50" i="163"/>
  <c r="L49" i="163"/>
  <c r="K49" i="163"/>
  <c r="J49" i="163"/>
  <c r="I49" i="163"/>
  <c r="H49" i="163"/>
  <c r="L48" i="163"/>
  <c r="K48" i="163"/>
  <c r="J48" i="163"/>
  <c r="J78" i="163" s="1"/>
  <c r="I48" i="163"/>
  <c r="I78" i="163" s="1"/>
  <c r="H48" i="163"/>
  <c r="H78" i="163" s="1"/>
  <c r="L47" i="163"/>
  <c r="K47" i="163"/>
  <c r="J47" i="163"/>
  <c r="I47" i="163"/>
  <c r="H47" i="163"/>
  <c r="G42" i="163"/>
  <c r="F42" i="163"/>
  <c r="L41" i="163"/>
  <c r="K41" i="163"/>
  <c r="J41" i="163"/>
  <c r="I41" i="163"/>
  <c r="H41" i="163"/>
  <c r="L40" i="163"/>
  <c r="K40" i="163"/>
  <c r="J40" i="163"/>
  <c r="I40" i="163"/>
  <c r="H40" i="163"/>
  <c r="L39" i="163"/>
  <c r="K39" i="163"/>
  <c r="J39" i="163"/>
  <c r="I39" i="163"/>
  <c r="H39" i="163"/>
  <c r="L38" i="163"/>
  <c r="K38" i="163"/>
  <c r="J38" i="163"/>
  <c r="I38" i="163"/>
  <c r="H38" i="163"/>
  <c r="L37" i="163"/>
  <c r="K37" i="163"/>
  <c r="J37" i="163"/>
  <c r="I37" i="163"/>
  <c r="H37" i="163"/>
  <c r="L36" i="163"/>
  <c r="K36" i="163"/>
  <c r="J36" i="163"/>
  <c r="I36" i="163"/>
  <c r="H36" i="163"/>
  <c r="L35" i="163"/>
  <c r="K35" i="163"/>
  <c r="J35" i="163"/>
  <c r="I35" i="163"/>
  <c r="H35" i="163"/>
  <c r="L34" i="163"/>
  <c r="K34" i="163"/>
  <c r="J34" i="163"/>
  <c r="I34" i="163"/>
  <c r="H34" i="163"/>
  <c r="L33" i="163"/>
  <c r="K33" i="163"/>
  <c r="J33" i="163"/>
  <c r="I33" i="163"/>
  <c r="H33" i="163"/>
  <c r="L32" i="163"/>
  <c r="K32" i="163"/>
  <c r="J32" i="163"/>
  <c r="I32" i="163"/>
  <c r="H32" i="163"/>
  <c r="L31" i="163"/>
  <c r="K31" i="163"/>
  <c r="J31" i="163"/>
  <c r="I31" i="163"/>
  <c r="H31" i="163"/>
  <c r="L30" i="163"/>
  <c r="K30" i="163"/>
  <c r="J30" i="163"/>
  <c r="I30" i="163"/>
  <c r="H30" i="163"/>
  <c r="L29" i="163"/>
  <c r="K29" i="163"/>
  <c r="J29" i="163"/>
  <c r="I29" i="163"/>
  <c r="H29" i="163"/>
  <c r="L28" i="163"/>
  <c r="K28" i="163"/>
  <c r="J28" i="163"/>
  <c r="I28" i="163"/>
  <c r="H28" i="163"/>
  <c r="L27" i="163"/>
  <c r="K27" i="163"/>
  <c r="J27" i="163"/>
  <c r="I27" i="163"/>
  <c r="H27" i="163"/>
  <c r="L26" i="163"/>
  <c r="K26" i="163"/>
  <c r="J26" i="163"/>
  <c r="I26" i="163"/>
  <c r="H26" i="163"/>
  <c r="L25" i="163"/>
  <c r="K25" i="163"/>
  <c r="J25" i="163"/>
  <c r="I25" i="163"/>
  <c r="H25" i="163"/>
  <c r="L24" i="163"/>
  <c r="K24" i="163"/>
  <c r="J24" i="163"/>
  <c r="I24" i="163"/>
  <c r="H24" i="163"/>
  <c r="L23" i="163"/>
  <c r="K23" i="163"/>
  <c r="J23" i="163"/>
  <c r="I23" i="163"/>
  <c r="H23" i="163"/>
  <c r="L22" i="163"/>
  <c r="K22" i="163"/>
  <c r="J22" i="163"/>
  <c r="I22" i="163"/>
  <c r="H22" i="163"/>
  <c r="L21" i="163"/>
  <c r="K21" i="163"/>
  <c r="J21" i="163"/>
  <c r="I21" i="163"/>
  <c r="H21" i="163"/>
  <c r="L20" i="163"/>
  <c r="K20" i="163"/>
  <c r="J20" i="163"/>
  <c r="I20" i="163"/>
  <c r="H20" i="163"/>
  <c r="L19" i="163"/>
  <c r="K19" i="163"/>
  <c r="J19" i="163"/>
  <c r="I19" i="163"/>
  <c r="H19" i="163"/>
  <c r="L18" i="163"/>
  <c r="K18" i="163"/>
  <c r="J18" i="163"/>
  <c r="I18" i="163"/>
  <c r="H18" i="163"/>
  <c r="L17" i="163"/>
  <c r="K17" i="163"/>
  <c r="J17" i="163"/>
  <c r="I17" i="163"/>
  <c r="H17" i="163"/>
  <c r="L16" i="163"/>
  <c r="K16" i="163"/>
  <c r="J16" i="163"/>
  <c r="I16" i="163"/>
  <c r="H16" i="163"/>
  <c r="L15" i="163"/>
  <c r="K15" i="163"/>
  <c r="K42" i="163" s="1"/>
  <c r="J15" i="163"/>
  <c r="I15" i="163"/>
  <c r="H15" i="163"/>
  <c r="L14" i="163"/>
  <c r="K14" i="163"/>
  <c r="J14" i="163"/>
  <c r="I14" i="163"/>
  <c r="H14" i="163"/>
  <c r="L13" i="163"/>
  <c r="K13" i="163"/>
  <c r="J13" i="163"/>
  <c r="J42" i="163" s="1"/>
  <c r="I13" i="163"/>
  <c r="H13" i="163"/>
  <c r="L12" i="163"/>
  <c r="K12" i="163"/>
  <c r="J12" i="163"/>
  <c r="I12" i="163"/>
  <c r="H12" i="163"/>
  <c r="H42" i="163" s="1"/>
  <c r="L11" i="163"/>
  <c r="K11" i="163"/>
  <c r="J11" i="163"/>
  <c r="I11" i="163"/>
  <c r="I42" i="163" s="1"/>
  <c r="H11" i="163"/>
  <c r="B4" i="163"/>
  <c r="U2" i="163" a="1"/>
  <c r="U2" i="163" s="1"/>
  <c r="R2" i="163"/>
  <c r="U1" i="163" a="1"/>
  <c r="U1" i="163" s="1"/>
  <c r="G294" i="162"/>
  <c r="F294" i="162"/>
  <c r="L293" i="162"/>
  <c r="K293" i="162"/>
  <c r="J293" i="162"/>
  <c r="I293" i="162"/>
  <c r="H293" i="162"/>
  <c r="L292" i="162"/>
  <c r="K292" i="162"/>
  <c r="J292" i="162"/>
  <c r="I292" i="162"/>
  <c r="H292" i="162"/>
  <c r="L291" i="162"/>
  <c r="K291" i="162"/>
  <c r="J291" i="162"/>
  <c r="I291" i="162"/>
  <c r="H291" i="162"/>
  <c r="L290" i="162"/>
  <c r="K290" i="162"/>
  <c r="J290" i="162"/>
  <c r="I290" i="162"/>
  <c r="H290" i="162"/>
  <c r="L289" i="162"/>
  <c r="K289" i="162"/>
  <c r="J289" i="162"/>
  <c r="I289" i="162"/>
  <c r="H289" i="162"/>
  <c r="L288" i="162"/>
  <c r="K288" i="162"/>
  <c r="J288" i="162"/>
  <c r="I288" i="162"/>
  <c r="H288" i="162"/>
  <c r="L287" i="162"/>
  <c r="K287" i="162"/>
  <c r="J287" i="162"/>
  <c r="I287" i="162"/>
  <c r="H287" i="162"/>
  <c r="L286" i="162"/>
  <c r="K286" i="162"/>
  <c r="J286" i="162"/>
  <c r="I286" i="162"/>
  <c r="H286" i="162"/>
  <c r="L285" i="162"/>
  <c r="K285" i="162"/>
  <c r="J285" i="162"/>
  <c r="I285" i="162"/>
  <c r="H285" i="162"/>
  <c r="L284" i="162"/>
  <c r="K284" i="162"/>
  <c r="J284" i="162"/>
  <c r="I284" i="162"/>
  <c r="H284" i="162"/>
  <c r="L283" i="162"/>
  <c r="K283" i="162"/>
  <c r="J283" i="162"/>
  <c r="I283" i="162"/>
  <c r="H283" i="162"/>
  <c r="L282" i="162"/>
  <c r="K282" i="162"/>
  <c r="J282" i="162"/>
  <c r="I282" i="162"/>
  <c r="H282" i="162"/>
  <c r="L281" i="162"/>
  <c r="K281" i="162"/>
  <c r="J281" i="162"/>
  <c r="I281" i="162"/>
  <c r="H281" i="162"/>
  <c r="L280" i="162"/>
  <c r="K280" i="162"/>
  <c r="J280" i="162"/>
  <c r="I280" i="162"/>
  <c r="H280" i="162"/>
  <c r="L279" i="162"/>
  <c r="K279" i="162"/>
  <c r="J279" i="162"/>
  <c r="I279" i="162"/>
  <c r="H279" i="162"/>
  <c r="L278" i="162"/>
  <c r="K278" i="162"/>
  <c r="J278" i="162"/>
  <c r="I278" i="162"/>
  <c r="H278" i="162"/>
  <c r="L277" i="162"/>
  <c r="K277" i="162"/>
  <c r="J277" i="162"/>
  <c r="I277" i="162"/>
  <c r="H277" i="162"/>
  <c r="L276" i="162"/>
  <c r="K276" i="162"/>
  <c r="J276" i="162"/>
  <c r="I276" i="162"/>
  <c r="H276" i="162"/>
  <c r="L275" i="162"/>
  <c r="K275" i="162"/>
  <c r="J275" i="162"/>
  <c r="I275" i="162"/>
  <c r="H275" i="162"/>
  <c r="L274" i="162"/>
  <c r="K274" i="162"/>
  <c r="J274" i="162"/>
  <c r="I274" i="162"/>
  <c r="H274" i="162"/>
  <c r="L273" i="162"/>
  <c r="K273" i="162"/>
  <c r="J273" i="162"/>
  <c r="I273" i="162"/>
  <c r="H273" i="162"/>
  <c r="L272" i="162"/>
  <c r="K272" i="162"/>
  <c r="J272" i="162"/>
  <c r="I272" i="162"/>
  <c r="H272" i="162"/>
  <c r="L271" i="162"/>
  <c r="K271" i="162"/>
  <c r="J271" i="162"/>
  <c r="I271" i="162"/>
  <c r="H271" i="162"/>
  <c r="L270" i="162"/>
  <c r="K270" i="162"/>
  <c r="J270" i="162"/>
  <c r="I270" i="162"/>
  <c r="H270" i="162"/>
  <c r="L269" i="162"/>
  <c r="K269" i="162"/>
  <c r="J269" i="162"/>
  <c r="I269" i="162"/>
  <c r="H269" i="162"/>
  <c r="L268" i="162"/>
  <c r="K268" i="162"/>
  <c r="J268" i="162"/>
  <c r="I268" i="162"/>
  <c r="H268" i="162"/>
  <c r="L267" i="162"/>
  <c r="K267" i="162"/>
  <c r="J267" i="162"/>
  <c r="I267" i="162"/>
  <c r="H267" i="162"/>
  <c r="L266" i="162"/>
  <c r="K266" i="162"/>
  <c r="J266" i="162"/>
  <c r="I266" i="162"/>
  <c r="H266" i="162"/>
  <c r="L265" i="162"/>
  <c r="K265" i="162"/>
  <c r="J265" i="162"/>
  <c r="I265" i="162"/>
  <c r="H265" i="162"/>
  <c r="L264" i="162"/>
  <c r="K264" i="162"/>
  <c r="J264" i="162"/>
  <c r="I264" i="162"/>
  <c r="H264" i="162"/>
  <c r="L263" i="162"/>
  <c r="K263" i="162"/>
  <c r="J263" i="162"/>
  <c r="I263" i="162"/>
  <c r="H263" i="162"/>
  <c r="G258" i="162"/>
  <c r="F258" i="162"/>
  <c r="L257" i="162"/>
  <c r="K257" i="162"/>
  <c r="J257" i="162"/>
  <c r="I257" i="162"/>
  <c r="H257" i="162"/>
  <c r="L256" i="162"/>
  <c r="K256" i="162"/>
  <c r="J256" i="162"/>
  <c r="I256" i="162"/>
  <c r="H256" i="162"/>
  <c r="L255" i="162"/>
  <c r="K255" i="162"/>
  <c r="J255" i="162"/>
  <c r="I255" i="162"/>
  <c r="H255" i="162"/>
  <c r="L254" i="162"/>
  <c r="K254" i="162"/>
  <c r="J254" i="162"/>
  <c r="I254" i="162"/>
  <c r="H254" i="162"/>
  <c r="L253" i="162"/>
  <c r="K253" i="162"/>
  <c r="J253" i="162"/>
  <c r="I253" i="162"/>
  <c r="H253" i="162"/>
  <c r="L252" i="162"/>
  <c r="K252" i="162"/>
  <c r="J252" i="162"/>
  <c r="I252" i="162"/>
  <c r="H252" i="162"/>
  <c r="L251" i="162"/>
  <c r="K251" i="162"/>
  <c r="J251" i="162"/>
  <c r="I251" i="162"/>
  <c r="H251" i="162"/>
  <c r="L250" i="162"/>
  <c r="K250" i="162"/>
  <c r="J250" i="162"/>
  <c r="I250" i="162"/>
  <c r="H250" i="162"/>
  <c r="L249" i="162"/>
  <c r="K249" i="162"/>
  <c r="J249" i="162"/>
  <c r="I249" i="162"/>
  <c r="H249" i="162"/>
  <c r="L248" i="162"/>
  <c r="K248" i="162"/>
  <c r="J248" i="162"/>
  <c r="I248" i="162"/>
  <c r="H248" i="162"/>
  <c r="L247" i="162"/>
  <c r="K247" i="162"/>
  <c r="J247" i="162"/>
  <c r="I247" i="162"/>
  <c r="H247" i="162"/>
  <c r="L246" i="162"/>
  <c r="K246" i="162"/>
  <c r="J246" i="162"/>
  <c r="I246" i="162"/>
  <c r="H246" i="162"/>
  <c r="L245" i="162"/>
  <c r="K245" i="162"/>
  <c r="J245" i="162"/>
  <c r="I245" i="162"/>
  <c r="H245" i="162"/>
  <c r="L244" i="162"/>
  <c r="K244" i="162"/>
  <c r="J244" i="162"/>
  <c r="I244" i="162"/>
  <c r="H244" i="162"/>
  <c r="L243" i="162"/>
  <c r="K243" i="162"/>
  <c r="J243" i="162"/>
  <c r="I243" i="162"/>
  <c r="H243" i="162"/>
  <c r="L242" i="162"/>
  <c r="K242" i="162"/>
  <c r="J242" i="162"/>
  <c r="I242" i="162"/>
  <c r="H242" i="162"/>
  <c r="L241" i="162"/>
  <c r="K241" i="162"/>
  <c r="J241" i="162"/>
  <c r="I241" i="162"/>
  <c r="H241" i="162"/>
  <c r="L240" i="162"/>
  <c r="K240" i="162"/>
  <c r="J240" i="162"/>
  <c r="I240" i="162"/>
  <c r="H240" i="162"/>
  <c r="L239" i="162"/>
  <c r="K239" i="162"/>
  <c r="J239" i="162"/>
  <c r="I239" i="162"/>
  <c r="H239" i="162"/>
  <c r="L238" i="162"/>
  <c r="K238" i="162"/>
  <c r="J238" i="162"/>
  <c r="I238" i="162"/>
  <c r="H238" i="162"/>
  <c r="L237" i="162"/>
  <c r="K237" i="162"/>
  <c r="J237" i="162"/>
  <c r="I237" i="162"/>
  <c r="H237" i="162"/>
  <c r="L236" i="162"/>
  <c r="K236" i="162"/>
  <c r="K258" i="162" s="1"/>
  <c r="J236" i="162"/>
  <c r="I236" i="162"/>
  <c r="H236" i="162"/>
  <c r="L235" i="162"/>
  <c r="K235" i="162"/>
  <c r="J235" i="162"/>
  <c r="I235" i="162"/>
  <c r="H235" i="162"/>
  <c r="L234" i="162"/>
  <c r="K234" i="162"/>
  <c r="J234" i="162"/>
  <c r="I234" i="162"/>
  <c r="H234" i="162"/>
  <c r="L233" i="162"/>
  <c r="K233" i="162"/>
  <c r="J233" i="162"/>
  <c r="I233" i="162"/>
  <c r="H233" i="162"/>
  <c r="L232" i="162"/>
  <c r="K232" i="162"/>
  <c r="J232" i="162"/>
  <c r="I232" i="162"/>
  <c r="H232" i="162"/>
  <c r="L231" i="162"/>
  <c r="K231" i="162"/>
  <c r="J231" i="162"/>
  <c r="I231" i="162"/>
  <c r="H231" i="162"/>
  <c r="L230" i="162"/>
  <c r="K230" i="162"/>
  <c r="J230" i="162"/>
  <c r="I230" i="162"/>
  <c r="H230" i="162"/>
  <c r="L229" i="162"/>
  <c r="K229" i="162"/>
  <c r="J229" i="162"/>
  <c r="I229" i="162"/>
  <c r="H229" i="162"/>
  <c r="L228" i="162"/>
  <c r="L258" i="162" s="1"/>
  <c r="K228" i="162"/>
  <c r="J228" i="162"/>
  <c r="I228" i="162"/>
  <c r="H228" i="162"/>
  <c r="L227" i="162"/>
  <c r="K227" i="162"/>
  <c r="J227" i="162"/>
  <c r="I227" i="162"/>
  <c r="I258" i="162" s="1"/>
  <c r="H227" i="162"/>
  <c r="K222" i="162"/>
  <c r="G222" i="162"/>
  <c r="F222" i="162"/>
  <c r="L221" i="162"/>
  <c r="K221" i="162"/>
  <c r="J221" i="162"/>
  <c r="I221" i="162"/>
  <c r="H221" i="162"/>
  <c r="L220" i="162"/>
  <c r="K220" i="162"/>
  <c r="J220" i="162"/>
  <c r="I220" i="162"/>
  <c r="H220" i="162"/>
  <c r="L219" i="162"/>
  <c r="K219" i="162"/>
  <c r="J219" i="162"/>
  <c r="I219" i="162"/>
  <c r="H219" i="162"/>
  <c r="L218" i="162"/>
  <c r="K218" i="162"/>
  <c r="J218" i="162"/>
  <c r="I218" i="162"/>
  <c r="H218" i="162"/>
  <c r="L217" i="162"/>
  <c r="K217" i="162"/>
  <c r="J217" i="162"/>
  <c r="I217" i="162"/>
  <c r="H217" i="162"/>
  <c r="L216" i="162"/>
  <c r="K216" i="162"/>
  <c r="J216" i="162"/>
  <c r="I216" i="162"/>
  <c r="H216" i="162"/>
  <c r="L215" i="162"/>
  <c r="K215" i="162"/>
  <c r="J215" i="162"/>
  <c r="I215" i="162"/>
  <c r="H215" i="162"/>
  <c r="L214" i="162"/>
  <c r="K214" i="162"/>
  <c r="J214" i="162"/>
  <c r="I214" i="162"/>
  <c r="H214" i="162"/>
  <c r="L213" i="162"/>
  <c r="K213" i="162"/>
  <c r="J213" i="162"/>
  <c r="I213" i="162"/>
  <c r="H213" i="162"/>
  <c r="L212" i="162"/>
  <c r="K212" i="162"/>
  <c r="J212" i="162"/>
  <c r="I212" i="162"/>
  <c r="H212" i="162"/>
  <c r="L211" i="162"/>
  <c r="K211" i="162"/>
  <c r="J211" i="162"/>
  <c r="I211" i="162"/>
  <c r="H211" i="162"/>
  <c r="L210" i="162"/>
  <c r="K210" i="162"/>
  <c r="J210" i="162"/>
  <c r="I210" i="162"/>
  <c r="H210" i="162"/>
  <c r="L209" i="162"/>
  <c r="K209" i="162"/>
  <c r="J209" i="162"/>
  <c r="I209" i="162"/>
  <c r="H209" i="162"/>
  <c r="L208" i="162"/>
  <c r="K208" i="162"/>
  <c r="J208" i="162"/>
  <c r="I208" i="162"/>
  <c r="H208" i="162"/>
  <c r="L207" i="162"/>
  <c r="K207" i="162"/>
  <c r="J207" i="162"/>
  <c r="I207" i="162"/>
  <c r="H207" i="162"/>
  <c r="L206" i="162"/>
  <c r="K206" i="162"/>
  <c r="J206" i="162"/>
  <c r="I206" i="162"/>
  <c r="H206" i="162"/>
  <c r="L205" i="162"/>
  <c r="K205" i="162"/>
  <c r="J205" i="162"/>
  <c r="I205" i="162"/>
  <c r="H205" i="162"/>
  <c r="L204" i="162"/>
  <c r="K204" i="162"/>
  <c r="J204" i="162"/>
  <c r="I204" i="162"/>
  <c r="H204" i="162"/>
  <c r="L203" i="162"/>
  <c r="K203" i="162"/>
  <c r="J203" i="162"/>
  <c r="I203" i="162"/>
  <c r="H203" i="162"/>
  <c r="L202" i="162"/>
  <c r="K202" i="162"/>
  <c r="J202" i="162"/>
  <c r="I202" i="162"/>
  <c r="H202" i="162"/>
  <c r="L201" i="162"/>
  <c r="K201" i="162"/>
  <c r="J201" i="162"/>
  <c r="I201" i="162"/>
  <c r="H201" i="162"/>
  <c r="L200" i="162"/>
  <c r="L222" i="162" s="1"/>
  <c r="K200" i="162"/>
  <c r="J200" i="162"/>
  <c r="I200" i="162"/>
  <c r="H200" i="162"/>
  <c r="L199" i="162"/>
  <c r="K199" i="162"/>
  <c r="J199" i="162"/>
  <c r="I199" i="162"/>
  <c r="H199" i="162"/>
  <c r="L198" i="162"/>
  <c r="K198" i="162"/>
  <c r="J198" i="162"/>
  <c r="I198" i="162"/>
  <c r="H198" i="162"/>
  <c r="L197" i="162"/>
  <c r="K197" i="162"/>
  <c r="J197" i="162"/>
  <c r="I197" i="162"/>
  <c r="H197" i="162"/>
  <c r="L196" i="162"/>
  <c r="K196" i="162"/>
  <c r="J196" i="162"/>
  <c r="I196" i="162"/>
  <c r="H196" i="162"/>
  <c r="L195" i="162"/>
  <c r="K195" i="162"/>
  <c r="J195" i="162"/>
  <c r="I195" i="162"/>
  <c r="H195" i="162"/>
  <c r="L194" i="162"/>
  <c r="K194" i="162"/>
  <c r="J194" i="162"/>
  <c r="I194" i="162"/>
  <c r="H194" i="162"/>
  <c r="L193" i="162"/>
  <c r="K193" i="162"/>
  <c r="J193" i="162"/>
  <c r="I193" i="162"/>
  <c r="H193" i="162"/>
  <c r="L192" i="162"/>
  <c r="K192" i="162"/>
  <c r="J192" i="162"/>
  <c r="I192" i="162"/>
  <c r="H192" i="162"/>
  <c r="L191" i="162"/>
  <c r="K191" i="162"/>
  <c r="J191" i="162"/>
  <c r="J222" i="162" s="1"/>
  <c r="I191" i="162"/>
  <c r="H191" i="162"/>
  <c r="G186" i="162"/>
  <c r="F186" i="162"/>
  <c r="L185" i="162"/>
  <c r="K185" i="162"/>
  <c r="J185" i="162"/>
  <c r="I185" i="162"/>
  <c r="H185" i="162"/>
  <c r="L184" i="162"/>
  <c r="K184" i="162"/>
  <c r="J184" i="162"/>
  <c r="I184" i="162"/>
  <c r="H184" i="162"/>
  <c r="L183" i="162"/>
  <c r="K183" i="162"/>
  <c r="J183" i="162"/>
  <c r="I183" i="162"/>
  <c r="H183" i="162"/>
  <c r="L182" i="162"/>
  <c r="K182" i="162"/>
  <c r="J182" i="162"/>
  <c r="I182" i="162"/>
  <c r="H182" i="162"/>
  <c r="L181" i="162"/>
  <c r="K181" i="162"/>
  <c r="J181" i="162"/>
  <c r="I181" i="162"/>
  <c r="H181" i="162"/>
  <c r="L180" i="162"/>
  <c r="K180" i="162"/>
  <c r="J180" i="162"/>
  <c r="I180" i="162"/>
  <c r="H180" i="162"/>
  <c r="L179" i="162"/>
  <c r="K179" i="162"/>
  <c r="J179" i="162"/>
  <c r="I179" i="162"/>
  <c r="H179" i="162"/>
  <c r="L178" i="162"/>
  <c r="K178" i="162"/>
  <c r="J178" i="162"/>
  <c r="I178" i="162"/>
  <c r="H178" i="162"/>
  <c r="L177" i="162"/>
  <c r="K177" i="162"/>
  <c r="J177" i="162"/>
  <c r="I177" i="162"/>
  <c r="H177" i="162"/>
  <c r="L176" i="162"/>
  <c r="K176" i="162"/>
  <c r="J176" i="162"/>
  <c r="I176" i="162"/>
  <c r="H176" i="162"/>
  <c r="L175" i="162"/>
  <c r="K175" i="162"/>
  <c r="J175" i="162"/>
  <c r="I175" i="162"/>
  <c r="H175" i="162"/>
  <c r="L174" i="162"/>
  <c r="K174" i="162"/>
  <c r="J174" i="162"/>
  <c r="I174" i="162"/>
  <c r="H174" i="162"/>
  <c r="L173" i="162"/>
  <c r="K173" i="162"/>
  <c r="J173" i="162"/>
  <c r="I173" i="162"/>
  <c r="H173" i="162"/>
  <c r="L172" i="162"/>
  <c r="K172" i="162"/>
  <c r="J172" i="162"/>
  <c r="I172" i="162"/>
  <c r="H172" i="162"/>
  <c r="L171" i="162"/>
  <c r="K171" i="162"/>
  <c r="J171" i="162"/>
  <c r="I171" i="162"/>
  <c r="H171" i="162"/>
  <c r="L170" i="162"/>
  <c r="K170" i="162"/>
  <c r="J170" i="162"/>
  <c r="I170" i="162"/>
  <c r="H170" i="162"/>
  <c r="L169" i="162"/>
  <c r="K169" i="162"/>
  <c r="J169" i="162"/>
  <c r="I169" i="162"/>
  <c r="H169" i="162"/>
  <c r="L168" i="162"/>
  <c r="K168" i="162"/>
  <c r="J168" i="162"/>
  <c r="I168" i="162"/>
  <c r="H168" i="162"/>
  <c r="L167" i="162"/>
  <c r="K167" i="162"/>
  <c r="J167" i="162"/>
  <c r="I167" i="162"/>
  <c r="H167" i="162"/>
  <c r="L166" i="162"/>
  <c r="K166" i="162"/>
  <c r="J166" i="162"/>
  <c r="I166" i="162"/>
  <c r="H166" i="162"/>
  <c r="L165" i="162"/>
  <c r="K165" i="162"/>
  <c r="J165" i="162"/>
  <c r="I165" i="162"/>
  <c r="H165" i="162"/>
  <c r="L164" i="162"/>
  <c r="K164" i="162"/>
  <c r="J164" i="162"/>
  <c r="I164" i="162"/>
  <c r="H164" i="162"/>
  <c r="L163" i="162"/>
  <c r="K163" i="162"/>
  <c r="J163" i="162"/>
  <c r="I163" i="162"/>
  <c r="H163" i="162"/>
  <c r="L162" i="162"/>
  <c r="K162" i="162"/>
  <c r="J162" i="162"/>
  <c r="I162" i="162"/>
  <c r="H162" i="162"/>
  <c r="L161" i="162"/>
  <c r="K161" i="162"/>
  <c r="J161" i="162"/>
  <c r="I161" i="162"/>
  <c r="H161" i="162"/>
  <c r="L160" i="162"/>
  <c r="K160" i="162"/>
  <c r="J160" i="162"/>
  <c r="I160" i="162"/>
  <c r="H160" i="162"/>
  <c r="L159" i="162"/>
  <c r="K159" i="162"/>
  <c r="J159" i="162"/>
  <c r="I159" i="162"/>
  <c r="H159" i="162"/>
  <c r="L158" i="162"/>
  <c r="K158" i="162"/>
  <c r="J158" i="162"/>
  <c r="I158" i="162"/>
  <c r="H158" i="162"/>
  <c r="L157" i="162"/>
  <c r="K157" i="162"/>
  <c r="J157" i="162"/>
  <c r="I157" i="162"/>
  <c r="H157" i="162"/>
  <c r="L156" i="162"/>
  <c r="K156" i="162"/>
  <c r="K186" i="162" s="1"/>
  <c r="J156" i="162"/>
  <c r="I156" i="162"/>
  <c r="I186" i="162" s="1"/>
  <c r="H156" i="162"/>
  <c r="L155" i="162"/>
  <c r="K155" i="162"/>
  <c r="J155" i="162"/>
  <c r="I155" i="162"/>
  <c r="H155" i="162"/>
  <c r="H186" i="162" s="1"/>
  <c r="I150" i="162"/>
  <c r="G150" i="162"/>
  <c r="F150" i="162"/>
  <c r="L149" i="162"/>
  <c r="K149" i="162"/>
  <c r="J149" i="162"/>
  <c r="I149" i="162"/>
  <c r="H149" i="162"/>
  <c r="L148" i="162"/>
  <c r="K148" i="162"/>
  <c r="J148" i="162"/>
  <c r="I148" i="162"/>
  <c r="H148" i="162"/>
  <c r="L147" i="162"/>
  <c r="K147" i="162"/>
  <c r="J147" i="162"/>
  <c r="I147" i="162"/>
  <c r="H147" i="162"/>
  <c r="L146" i="162"/>
  <c r="K146" i="162"/>
  <c r="J146" i="162"/>
  <c r="I146" i="162"/>
  <c r="H146" i="162"/>
  <c r="L145" i="162"/>
  <c r="K145" i="162"/>
  <c r="J145" i="162"/>
  <c r="I145" i="162"/>
  <c r="H145" i="162"/>
  <c r="L144" i="162"/>
  <c r="K144" i="162"/>
  <c r="J144" i="162"/>
  <c r="I144" i="162"/>
  <c r="H144" i="162"/>
  <c r="L143" i="162"/>
  <c r="K143" i="162"/>
  <c r="J143" i="162"/>
  <c r="I143" i="162"/>
  <c r="H143" i="162"/>
  <c r="L142" i="162"/>
  <c r="K142" i="162"/>
  <c r="J142" i="162"/>
  <c r="I142" i="162"/>
  <c r="H142" i="162"/>
  <c r="L141" i="162"/>
  <c r="K141" i="162"/>
  <c r="J141" i="162"/>
  <c r="I141" i="162"/>
  <c r="H141" i="162"/>
  <c r="L140" i="162"/>
  <c r="K140" i="162"/>
  <c r="J140" i="162"/>
  <c r="I140" i="162"/>
  <c r="H140" i="162"/>
  <c r="L139" i="162"/>
  <c r="K139" i="162"/>
  <c r="J139" i="162"/>
  <c r="I139" i="162"/>
  <c r="H139" i="162"/>
  <c r="L138" i="162"/>
  <c r="K138" i="162"/>
  <c r="J138" i="162"/>
  <c r="I138" i="162"/>
  <c r="H138" i="162"/>
  <c r="L137" i="162"/>
  <c r="K137" i="162"/>
  <c r="J137" i="162"/>
  <c r="I137" i="162"/>
  <c r="H137" i="162"/>
  <c r="L136" i="162"/>
  <c r="K136" i="162"/>
  <c r="J136" i="162"/>
  <c r="I136" i="162"/>
  <c r="H136" i="162"/>
  <c r="L135" i="162"/>
  <c r="K135" i="162"/>
  <c r="J135" i="162"/>
  <c r="I135" i="162"/>
  <c r="H135" i="162"/>
  <c r="L134" i="162"/>
  <c r="K134" i="162"/>
  <c r="J134" i="162"/>
  <c r="I134" i="162"/>
  <c r="H134" i="162"/>
  <c r="L133" i="162"/>
  <c r="K133" i="162"/>
  <c r="J133" i="162"/>
  <c r="I133" i="162"/>
  <c r="H133" i="162"/>
  <c r="L132" i="162"/>
  <c r="K132" i="162"/>
  <c r="J132" i="162"/>
  <c r="I132" i="162"/>
  <c r="H132" i="162"/>
  <c r="L131" i="162"/>
  <c r="K131" i="162"/>
  <c r="J131" i="162"/>
  <c r="I131" i="162"/>
  <c r="H131" i="162"/>
  <c r="L130" i="162"/>
  <c r="K130" i="162"/>
  <c r="J130" i="162"/>
  <c r="I130" i="162"/>
  <c r="H130" i="162"/>
  <c r="L129" i="162"/>
  <c r="K129" i="162"/>
  <c r="J129" i="162"/>
  <c r="I129" i="162"/>
  <c r="H129" i="162"/>
  <c r="L128" i="162"/>
  <c r="K128" i="162"/>
  <c r="J128" i="162"/>
  <c r="I128" i="162"/>
  <c r="H128" i="162"/>
  <c r="L127" i="162"/>
  <c r="K127" i="162"/>
  <c r="J127" i="162"/>
  <c r="I127" i="162"/>
  <c r="H127" i="162"/>
  <c r="L126" i="162"/>
  <c r="K126" i="162"/>
  <c r="J126" i="162"/>
  <c r="I126" i="162"/>
  <c r="H126" i="162"/>
  <c r="L125" i="162"/>
  <c r="K125" i="162"/>
  <c r="J125" i="162"/>
  <c r="I125" i="162"/>
  <c r="H125" i="162"/>
  <c r="L124" i="162"/>
  <c r="K124" i="162"/>
  <c r="J124" i="162"/>
  <c r="I124" i="162"/>
  <c r="H124" i="162"/>
  <c r="L123" i="162"/>
  <c r="K123" i="162"/>
  <c r="J123" i="162"/>
  <c r="I123" i="162"/>
  <c r="H123" i="162"/>
  <c r="L122" i="162"/>
  <c r="K122" i="162"/>
  <c r="J122" i="162"/>
  <c r="I122" i="162"/>
  <c r="H122" i="162"/>
  <c r="L121" i="162"/>
  <c r="K121" i="162"/>
  <c r="J121" i="162"/>
  <c r="I121" i="162"/>
  <c r="H121" i="162"/>
  <c r="L120" i="162"/>
  <c r="K120" i="162"/>
  <c r="K150" i="162" s="1"/>
  <c r="J120" i="162"/>
  <c r="I120" i="162"/>
  <c r="H120" i="162"/>
  <c r="L119" i="162"/>
  <c r="K119" i="162"/>
  <c r="J119" i="162"/>
  <c r="J150" i="162" s="1"/>
  <c r="I119" i="162"/>
  <c r="H119" i="162"/>
  <c r="K114" i="162"/>
  <c r="G114" i="162"/>
  <c r="F114" i="162"/>
  <c r="L113" i="162"/>
  <c r="K113" i="162"/>
  <c r="J113" i="162"/>
  <c r="I113" i="162"/>
  <c r="H113" i="162"/>
  <c r="L112" i="162"/>
  <c r="K112" i="162"/>
  <c r="J112" i="162"/>
  <c r="I112" i="162"/>
  <c r="H112" i="162"/>
  <c r="L111" i="162"/>
  <c r="K111" i="162"/>
  <c r="J111" i="162"/>
  <c r="I111" i="162"/>
  <c r="H111" i="162"/>
  <c r="L110" i="162"/>
  <c r="K110" i="162"/>
  <c r="J110" i="162"/>
  <c r="I110" i="162"/>
  <c r="H110" i="162"/>
  <c r="L109" i="162"/>
  <c r="K109" i="162"/>
  <c r="J109" i="162"/>
  <c r="I109" i="162"/>
  <c r="H109" i="162"/>
  <c r="L108" i="162"/>
  <c r="K108" i="162"/>
  <c r="J108" i="162"/>
  <c r="I108" i="162"/>
  <c r="H108" i="162"/>
  <c r="L107" i="162"/>
  <c r="K107" i="162"/>
  <c r="J107" i="162"/>
  <c r="I107" i="162"/>
  <c r="H107" i="162"/>
  <c r="L106" i="162"/>
  <c r="K106" i="162"/>
  <c r="J106" i="162"/>
  <c r="I106" i="162"/>
  <c r="H106" i="162"/>
  <c r="L105" i="162"/>
  <c r="K105" i="162"/>
  <c r="J105" i="162"/>
  <c r="I105" i="162"/>
  <c r="H105" i="162"/>
  <c r="L104" i="162"/>
  <c r="K104" i="162"/>
  <c r="J104" i="162"/>
  <c r="I104" i="162"/>
  <c r="H104" i="162"/>
  <c r="L103" i="162"/>
  <c r="K103" i="162"/>
  <c r="J103" i="162"/>
  <c r="I103" i="162"/>
  <c r="H103" i="162"/>
  <c r="L102" i="162"/>
  <c r="K102" i="162"/>
  <c r="J102" i="162"/>
  <c r="I102" i="162"/>
  <c r="H102" i="162"/>
  <c r="L101" i="162"/>
  <c r="K101" i="162"/>
  <c r="J101" i="162"/>
  <c r="I101" i="162"/>
  <c r="H101" i="162"/>
  <c r="L100" i="162"/>
  <c r="K100" i="162"/>
  <c r="J100" i="162"/>
  <c r="I100" i="162"/>
  <c r="H100" i="162"/>
  <c r="L99" i="162"/>
  <c r="K99" i="162"/>
  <c r="J99" i="162"/>
  <c r="I99" i="162"/>
  <c r="H99" i="162"/>
  <c r="L98" i="162"/>
  <c r="K98" i="162"/>
  <c r="J98" i="162"/>
  <c r="I98" i="162"/>
  <c r="H98" i="162"/>
  <c r="L97" i="162"/>
  <c r="K97" i="162"/>
  <c r="J97" i="162"/>
  <c r="I97" i="162"/>
  <c r="H97" i="162"/>
  <c r="L96" i="162"/>
  <c r="K96" i="162"/>
  <c r="J96" i="162"/>
  <c r="I96" i="162"/>
  <c r="H96" i="162"/>
  <c r="L95" i="162"/>
  <c r="K95" i="162"/>
  <c r="J95" i="162"/>
  <c r="I95" i="162"/>
  <c r="H95" i="162"/>
  <c r="L94" i="162"/>
  <c r="K94" i="162"/>
  <c r="J94" i="162"/>
  <c r="I94" i="162"/>
  <c r="H94" i="162"/>
  <c r="L93" i="162"/>
  <c r="K93" i="162"/>
  <c r="J93" i="162"/>
  <c r="I93" i="162"/>
  <c r="H93" i="162"/>
  <c r="L92" i="162"/>
  <c r="K92" i="162"/>
  <c r="J92" i="162"/>
  <c r="I92" i="162"/>
  <c r="H92" i="162"/>
  <c r="L91" i="162"/>
  <c r="K91" i="162"/>
  <c r="J91" i="162"/>
  <c r="I91" i="162"/>
  <c r="H91" i="162"/>
  <c r="L90" i="162"/>
  <c r="K90" i="162"/>
  <c r="J90" i="162"/>
  <c r="I90" i="162"/>
  <c r="H90" i="162"/>
  <c r="L89" i="162"/>
  <c r="K89" i="162"/>
  <c r="J89" i="162"/>
  <c r="I89" i="162"/>
  <c r="H89" i="162"/>
  <c r="L88" i="162"/>
  <c r="K88" i="162"/>
  <c r="J88" i="162"/>
  <c r="I88" i="162"/>
  <c r="I114" i="162" s="1"/>
  <c r="H88" i="162"/>
  <c r="H114" i="162" s="1"/>
  <c r="L87" i="162"/>
  <c r="K87" i="162"/>
  <c r="J87" i="162"/>
  <c r="I87" i="162"/>
  <c r="H87" i="162"/>
  <c r="L86" i="162"/>
  <c r="K86" i="162"/>
  <c r="J86" i="162"/>
  <c r="I86" i="162"/>
  <c r="H86" i="162"/>
  <c r="L85" i="162"/>
  <c r="K85" i="162"/>
  <c r="J85" i="162"/>
  <c r="I85" i="162"/>
  <c r="H85" i="162"/>
  <c r="L84" i="162"/>
  <c r="K84" i="162"/>
  <c r="J84" i="162"/>
  <c r="I84" i="162"/>
  <c r="H84" i="162"/>
  <c r="L83" i="162"/>
  <c r="L114" i="162" s="1"/>
  <c r="K83" i="162"/>
  <c r="J83" i="162"/>
  <c r="I83" i="162"/>
  <c r="H83" i="162"/>
  <c r="G78" i="162"/>
  <c r="F78" i="162"/>
  <c r="L77" i="162"/>
  <c r="K77" i="162"/>
  <c r="J77" i="162"/>
  <c r="I77" i="162"/>
  <c r="H77" i="162"/>
  <c r="L76" i="162"/>
  <c r="K76" i="162"/>
  <c r="J76" i="162"/>
  <c r="I76" i="162"/>
  <c r="H76" i="162"/>
  <c r="L75" i="162"/>
  <c r="K75" i="162"/>
  <c r="J75" i="162"/>
  <c r="I75" i="162"/>
  <c r="H75" i="162"/>
  <c r="L74" i="162"/>
  <c r="K74" i="162"/>
  <c r="J74" i="162"/>
  <c r="I74" i="162"/>
  <c r="H74" i="162"/>
  <c r="L73" i="162"/>
  <c r="K73" i="162"/>
  <c r="J73" i="162"/>
  <c r="I73" i="162"/>
  <c r="H73" i="162"/>
  <c r="L72" i="162"/>
  <c r="K72" i="162"/>
  <c r="J72" i="162"/>
  <c r="I72" i="162"/>
  <c r="H72" i="162"/>
  <c r="L71" i="162"/>
  <c r="K71" i="162"/>
  <c r="J71" i="162"/>
  <c r="I71" i="162"/>
  <c r="H71" i="162"/>
  <c r="L70" i="162"/>
  <c r="K70" i="162"/>
  <c r="J70" i="162"/>
  <c r="I70" i="162"/>
  <c r="H70" i="162"/>
  <c r="L69" i="162"/>
  <c r="K69" i="162"/>
  <c r="J69" i="162"/>
  <c r="I69" i="162"/>
  <c r="H69" i="162"/>
  <c r="L68" i="162"/>
  <c r="K68" i="162"/>
  <c r="J68" i="162"/>
  <c r="I68" i="162"/>
  <c r="H68" i="162"/>
  <c r="L67" i="162"/>
  <c r="K67" i="162"/>
  <c r="J67" i="162"/>
  <c r="I67" i="162"/>
  <c r="H67" i="162"/>
  <c r="L66" i="162"/>
  <c r="K66" i="162"/>
  <c r="J66" i="162"/>
  <c r="I66" i="162"/>
  <c r="H66" i="162"/>
  <c r="L65" i="162"/>
  <c r="K65" i="162"/>
  <c r="J65" i="162"/>
  <c r="I65" i="162"/>
  <c r="H65" i="162"/>
  <c r="L64" i="162"/>
  <c r="K64" i="162"/>
  <c r="J64" i="162"/>
  <c r="I64" i="162"/>
  <c r="H64" i="162"/>
  <c r="L63" i="162"/>
  <c r="K63" i="162"/>
  <c r="J63" i="162"/>
  <c r="I63" i="162"/>
  <c r="H63" i="162"/>
  <c r="L62" i="162"/>
  <c r="K62" i="162"/>
  <c r="J62" i="162"/>
  <c r="I62" i="162"/>
  <c r="H62" i="162"/>
  <c r="L61" i="162"/>
  <c r="K61" i="162"/>
  <c r="J61" i="162"/>
  <c r="I61" i="162"/>
  <c r="H61" i="162"/>
  <c r="L60" i="162"/>
  <c r="K60" i="162"/>
  <c r="J60" i="162"/>
  <c r="I60" i="162"/>
  <c r="H60" i="162"/>
  <c r="L59" i="162"/>
  <c r="K59" i="162"/>
  <c r="J59" i="162"/>
  <c r="I59" i="162"/>
  <c r="H59" i="162"/>
  <c r="L58" i="162"/>
  <c r="K58" i="162"/>
  <c r="J58" i="162"/>
  <c r="I58" i="162"/>
  <c r="H58" i="162"/>
  <c r="L57" i="162"/>
  <c r="K57" i="162"/>
  <c r="J57" i="162"/>
  <c r="I57" i="162"/>
  <c r="H57" i="162"/>
  <c r="L56" i="162"/>
  <c r="K56" i="162"/>
  <c r="J56" i="162"/>
  <c r="J78" i="162" s="1"/>
  <c r="I56" i="162"/>
  <c r="H56" i="162"/>
  <c r="L55" i="162"/>
  <c r="K55" i="162"/>
  <c r="J55" i="162"/>
  <c r="I55" i="162"/>
  <c r="H55" i="162"/>
  <c r="L54" i="162"/>
  <c r="K54" i="162"/>
  <c r="J54" i="162"/>
  <c r="I54" i="162"/>
  <c r="H54" i="162"/>
  <c r="L53" i="162"/>
  <c r="K53" i="162"/>
  <c r="J53" i="162"/>
  <c r="I53" i="162"/>
  <c r="H53" i="162"/>
  <c r="L52" i="162"/>
  <c r="K52" i="162"/>
  <c r="J52" i="162"/>
  <c r="I52" i="162"/>
  <c r="H52" i="162"/>
  <c r="L51" i="162"/>
  <c r="K51" i="162"/>
  <c r="J51" i="162"/>
  <c r="I51" i="162"/>
  <c r="H51" i="162"/>
  <c r="L50" i="162"/>
  <c r="K50" i="162"/>
  <c r="J50" i="162"/>
  <c r="I50" i="162"/>
  <c r="H50" i="162"/>
  <c r="H78" i="162" s="1"/>
  <c r="L49" i="162"/>
  <c r="K49" i="162"/>
  <c r="K78" i="162" s="1"/>
  <c r="J49" i="162"/>
  <c r="I49" i="162"/>
  <c r="H49" i="162"/>
  <c r="L48" i="162"/>
  <c r="K48" i="162"/>
  <c r="J48" i="162"/>
  <c r="I48" i="162"/>
  <c r="H48" i="162"/>
  <c r="L47" i="162"/>
  <c r="K47" i="162"/>
  <c r="J47" i="162"/>
  <c r="I47" i="162"/>
  <c r="I78" i="162" s="1"/>
  <c r="H47" i="162"/>
  <c r="G42" i="162"/>
  <c r="F42" i="162"/>
  <c r="L41" i="162"/>
  <c r="K41" i="162"/>
  <c r="J41" i="162"/>
  <c r="I41" i="162"/>
  <c r="H41" i="162"/>
  <c r="L40" i="162"/>
  <c r="K40" i="162"/>
  <c r="J40" i="162"/>
  <c r="I40" i="162"/>
  <c r="H40" i="162"/>
  <c r="L39" i="162"/>
  <c r="K39" i="162"/>
  <c r="J39" i="162"/>
  <c r="I39" i="162"/>
  <c r="H39" i="162"/>
  <c r="L38" i="162"/>
  <c r="K38" i="162"/>
  <c r="J38" i="162"/>
  <c r="I38" i="162"/>
  <c r="H38" i="162"/>
  <c r="L37" i="162"/>
  <c r="K37" i="162"/>
  <c r="J37" i="162"/>
  <c r="I37" i="162"/>
  <c r="H37" i="162"/>
  <c r="L36" i="162"/>
  <c r="K36" i="162"/>
  <c r="J36" i="162"/>
  <c r="I36" i="162"/>
  <c r="H36" i="162"/>
  <c r="L35" i="162"/>
  <c r="K35" i="162"/>
  <c r="J35" i="162"/>
  <c r="I35" i="162"/>
  <c r="H35" i="162"/>
  <c r="L34" i="162"/>
  <c r="K34" i="162"/>
  <c r="J34" i="162"/>
  <c r="I34" i="162"/>
  <c r="H34" i="162"/>
  <c r="L33" i="162"/>
  <c r="K33" i="162"/>
  <c r="J33" i="162"/>
  <c r="I33" i="162"/>
  <c r="H33" i="162"/>
  <c r="L32" i="162"/>
  <c r="K32" i="162"/>
  <c r="J32" i="162"/>
  <c r="I32" i="162"/>
  <c r="H32" i="162"/>
  <c r="L31" i="162"/>
  <c r="K31" i="162"/>
  <c r="J31" i="162"/>
  <c r="I31" i="162"/>
  <c r="H31" i="162"/>
  <c r="L30" i="162"/>
  <c r="K30" i="162"/>
  <c r="J30" i="162"/>
  <c r="I30" i="162"/>
  <c r="H30" i="162"/>
  <c r="L29" i="162"/>
  <c r="K29" i="162"/>
  <c r="J29" i="162"/>
  <c r="I29" i="162"/>
  <c r="H29" i="162"/>
  <c r="L28" i="162"/>
  <c r="K28" i="162"/>
  <c r="J28" i="162"/>
  <c r="I28" i="162"/>
  <c r="H28" i="162"/>
  <c r="L27" i="162"/>
  <c r="K27" i="162"/>
  <c r="J27" i="162"/>
  <c r="I27" i="162"/>
  <c r="H27" i="162"/>
  <c r="L26" i="162"/>
  <c r="K26" i="162"/>
  <c r="J26" i="162"/>
  <c r="I26" i="162"/>
  <c r="H26" i="162"/>
  <c r="L25" i="162"/>
  <c r="K25" i="162"/>
  <c r="J25" i="162"/>
  <c r="I25" i="162"/>
  <c r="H25" i="162"/>
  <c r="L24" i="162"/>
  <c r="K24" i="162"/>
  <c r="J24" i="162"/>
  <c r="I24" i="162"/>
  <c r="H24" i="162"/>
  <c r="L23" i="162"/>
  <c r="K23" i="162"/>
  <c r="J23" i="162"/>
  <c r="I23" i="162"/>
  <c r="H23" i="162"/>
  <c r="L22" i="162"/>
  <c r="K22" i="162"/>
  <c r="J22" i="162"/>
  <c r="I22" i="162"/>
  <c r="H22" i="162"/>
  <c r="L21" i="162"/>
  <c r="K21" i="162"/>
  <c r="J21" i="162"/>
  <c r="I21" i="162"/>
  <c r="H21" i="162"/>
  <c r="L20" i="162"/>
  <c r="K20" i="162"/>
  <c r="J20" i="162"/>
  <c r="I20" i="162"/>
  <c r="H20" i="162"/>
  <c r="L19" i="162"/>
  <c r="K19" i="162"/>
  <c r="J19" i="162"/>
  <c r="I19" i="162"/>
  <c r="H19" i="162"/>
  <c r="L18" i="162"/>
  <c r="K18" i="162"/>
  <c r="J18" i="162"/>
  <c r="I18" i="162"/>
  <c r="H18" i="162"/>
  <c r="L17" i="162"/>
  <c r="K17" i="162"/>
  <c r="J17" i="162"/>
  <c r="I17" i="162"/>
  <c r="H17" i="162"/>
  <c r="L16" i="162"/>
  <c r="K16" i="162"/>
  <c r="J16" i="162"/>
  <c r="I16" i="162"/>
  <c r="H16" i="162"/>
  <c r="L15" i="162"/>
  <c r="K15" i="162"/>
  <c r="J15" i="162"/>
  <c r="I15" i="162"/>
  <c r="H15" i="162"/>
  <c r="L14" i="162"/>
  <c r="K14" i="162"/>
  <c r="J14" i="162"/>
  <c r="I14" i="162"/>
  <c r="H14" i="162"/>
  <c r="L13" i="162"/>
  <c r="K13" i="162"/>
  <c r="J13" i="162"/>
  <c r="I13" i="162"/>
  <c r="H13" i="162"/>
  <c r="L12" i="162"/>
  <c r="K12" i="162"/>
  <c r="J12" i="162"/>
  <c r="I12" i="162"/>
  <c r="H12" i="162"/>
  <c r="L11" i="162"/>
  <c r="L42" i="162" s="1"/>
  <c r="K11" i="162"/>
  <c r="K42" i="162" s="1"/>
  <c r="J11" i="162"/>
  <c r="J42" i="162" s="1"/>
  <c r="I11" i="162"/>
  <c r="I42" i="162" s="1"/>
  <c r="H11" i="162"/>
  <c r="B4" i="162"/>
  <c r="U2" i="162" a="1"/>
  <c r="U2" i="162" s="1"/>
  <c r="R2" i="162"/>
  <c r="U1" i="162" a="1"/>
  <c r="U1" i="162" s="1"/>
  <c r="G294" i="161"/>
  <c r="F294" i="161"/>
  <c r="L293" i="161"/>
  <c r="K293" i="161"/>
  <c r="J293" i="161"/>
  <c r="I293" i="161"/>
  <c r="H293" i="161"/>
  <c r="L292" i="161"/>
  <c r="K292" i="161"/>
  <c r="J292" i="161"/>
  <c r="I292" i="161"/>
  <c r="H292" i="161"/>
  <c r="L291" i="161"/>
  <c r="K291" i="161"/>
  <c r="J291" i="161"/>
  <c r="I291" i="161"/>
  <c r="H291" i="161"/>
  <c r="L290" i="161"/>
  <c r="K290" i="161"/>
  <c r="J290" i="161"/>
  <c r="I290" i="161"/>
  <c r="H290" i="161"/>
  <c r="L289" i="161"/>
  <c r="K289" i="161"/>
  <c r="J289" i="161"/>
  <c r="I289" i="161"/>
  <c r="H289" i="161"/>
  <c r="L288" i="161"/>
  <c r="K288" i="161"/>
  <c r="J288" i="161"/>
  <c r="I288" i="161"/>
  <c r="H288" i="161"/>
  <c r="L287" i="161"/>
  <c r="K287" i="161"/>
  <c r="J287" i="161"/>
  <c r="I287" i="161"/>
  <c r="H287" i="161"/>
  <c r="L286" i="161"/>
  <c r="K286" i="161"/>
  <c r="J286" i="161"/>
  <c r="I286" i="161"/>
  <c r="H286" i="161"/>
  <c r="L285" i="161"/>
  <c r="K285" i="161"/>
  <c r="J285" i="161"/>
  <c r="I285" i="161"/>
  <c r="H285" i="161"/>
  <c r="L284" i="161"/>
  <c r="K284" i="161"/>
  <c r="J284" i="161"/>
  <c r="I284" i="161"/>
  <c r="H284" i="161"/>
  <c r="L283" i="161"/>
  <c r="K283" i="161"/>
  <c r="J283" i="161"/>
  <c r="I283" i="161"/>
  <c r="H283" i="161"/>
  <c r="L282" i="161"/>
  <c r="K282" i="161"/>
  <c r="J282" i="161"/>
  <c r="I282" i="161"/>
  <c r="H282" i="161"/>
  <c r="L281" i="161"/>
  <c r="K281" i="161"/>
  <c r="J281" i="161"/>
  <c r="I281" i="161"/>
  <c r="H281" i="161"/>
  <c r="L280" i="161"/>
  <c r="K280" i="161"/>
  <c r="J280" i="161"/>
  <c r="I280" i="161"/>
  <c r="H280" i="161"/>
  <c r="L279" i="161"/>
  <c r="K279" i="161"/>
  <c r="J279" i="161"/>
  <c r="I279" i="161"/>
  <c r="H279" i="161"/>
  <c r="L278" i="161"/>
  <c r="K278" i="161"/>
  <c r="J278" i="161"/>
  <c r="I278" i="161"/>
  <c r="H278" i="161"/>
  <c r="L277" i="161"/>
  <c r="K277" i="161"/>
  <c r="J277" i="161"/>
  <c r="I277" i="161"/>
  <c r="H277" i="161"/>
  <c r="L276" i="161"/>
  <c r="K276" i="161"/>
  <c r="J276" i="161"/>
  <c r="I276" i="161"/>
  <c r="H276" i="161"/>
  <c r="L275" i="161"/>
  <c r="K275" i="161"/>
  <c r="J275" i="161"/>
  <c r="I275" i="161"/>
  <c r="H275" i="161"/>
  <c r="L274" i="161"/>
  <c r="K274" i="161"/>
  <c r="J274" i="161"/>
  <c r="I274" i="161"/>
  <c r="H274" i="161"/>
  <c r="L273" i="161"/>
  <c r="K273" i="161"/>
  <c r="J273" i="161"/>
  <c r="I273" i="161"/>
  <c r="H273" i="161"/>
  <c r="L272" i="161"/>
  <c r="K272" i="161"/>
  <c r="J272" i="161"/>
  <c r="I272" i="161"/>
  <c r="H272" i="161"/>
  <c r="L271" i="161"/>
  <c r="K271" i="161"/>
  <c r="J271" i="161"/>
  <c r="I271" i="161"/>
  <c r="H271" i="161"/>
  <c r="L270" i="161"/>
  <c r="K270" i="161"/>
  <c r="J270" i="161"/>
  <c r="I270" i="161"/>
  <c r="H270" i="161"/>
  <c r="L269" i="161"/>
  <c r="K269" i="161"/>
  <c r="J269" i="161"/>
  <c r="I269" i="161"/>
  <c r="H269" i="161"/>
  <c r="L268" i="161"/>
  <c r="K268" i="161"/>
  <c r="J268" i="161"/>
  <c r="I268" i="161"/>
  <c r="H268" i="161"/>
  <c r="L267" i="161"/>
  <c r="K267" i="161"/>
  <c r="J267" i="161"/>
  <c r="I267" i="161"/>
  <c r="H267" i="161"/>
  <c r="L266" i="161"/>
  <c r="K266" i="161"/>
  <c r="J266" i="161"/>
  <c r="I266" i="161"/>
  <c r="H266" i="161"/>
  <c r="L265" i="161"/>
  <c r="K265" i="161"/>
  <c r="J265" i="161"/>
  <c r="I265" i="161"/>
  <c r="H265" i="161"/>
  <c r="L264" i="161"/>
  <c r="K264" i="161"/>
  <c r="J264" i="161"/>
  <c r="I264" i="161"/>
  <c r="H264" i="161"/>
  <c r="H294" i="161" s="1"/>
  <c r="L263" i="161"/>
  <c r="K263" i="161"/>
  <c r="K294" i="161" s="1"/>
  <c r="J263" i="161"/>
  <c r="I263" i="161"/>
  <c r="H263" i="161"/>
  <c r="G258" i="161"/>
  <c r="F258" i="161"/>
  <c r="L257" i="161"/>
  <c r="K257" i="161"/>
  <c r="J257" i="161"/>
  <c r="I257" i="161"/>
  <c r="H257" i="161"/>
  <c r="L256" i="161"/>
  <c r="K256" i="161"/>
  <c r="J256" i="161"/>
  <c r="I256" i="161"/>
  <c r="H256" i="161"/>
  <c r="L255" i="161"/>
  <c r="K255" i="161"/>
  <c r="J255" i="161"/>
  <c r="I255" i="161"/>
  <c r="H255" i="161"/>
  <c r="L254" i="161"/>
  <c r="K254" i="161"/>
  <c r="J254" i="161"/>
  <c r="I254" i="161"/>
  <c r="H254" i="161"/>
  <c r="L253" i="161"/>
  <c r="K253" i="161"/>
  <c r="J253" i="161"/>
  <c r="I253" i="161"/>
  <c r="H253" i="161"/>
  <c r="L252" i="161"/>
  <c r="K252" i="161"/>
  <c r="J252" i="161"/>
  <c r="I252" i="161"/>
  <c r="H252" i="161"/>
  <c r="L251" i="161"/>
  <c r="K251" i="161"/>
  <c r="J251" i="161"/>
  <c r="I251" i="161"/>
  <c r="H251" i="161"/>
  <c r="L250" i="161"/>
  <c r="K250" i="161"/>
  <c r="J250" i="161"/>
  <c r="I250" i="161"/>
  <c r="H250" i="161"/>
  <c r="L249" i="161"/>
  <c r="K249" i="161"/>
  <c r="J249" i="161"/>
  <c r="I249" i="161"/>
  <c r="H249" i="161"/>
  <c r="L248" i="161"/>
  <c r="K248" i="161"/>
  <c r="J248" i="161"/>
  <c r="I248" i="161"/>
  <c r="H248" i="161"/>
  <c r="L247" i="161"/>
  <c r="K247" i="161"/>
  <c r="J247" i="161"/>
  <c r="I247" i="161"/>
  <c r="H247" i="161"/>
  <c r="L246" i="161"/>
  <c r="K246" i="161"/>
  <c r="J246" i="161"/>
  <c r="I246" i="161"/>
  <c r="H246" i="161"/>
  <c r="L245" i="161"/>
  <c r="K245" i="161"/>
  <c r="J245" i="161"/>
  <c r="I245" i="161"/>
  <c r="H245" i="161"/>
  <c r="L244" i="161"/>
  <c r="K244" i="161"/>
  <c r="J244" i="161"/>
  <c r="I244" i="161"/>
  <c r="H244" i="161"/>
  <c r="L243" i="161"/>
  <c r="K243" i="161"/>
  <c r="J243" i="161"/>
  <c r="I243" i="161"/>
  <c r="H243" i="161"/>
  <c r="L242" i="161"/>
  <c r="K242" i="161"/>
  <c r="J242" i="161"/>
  <c r="I242" i="161"/>
  <c r="H242" i="161"/>
  <c r="L241" i="161"/>
  <c r="K241" i="161"/>
  <c r="J241" i="161"/>
  <c r="I241" i="161"/>
  <c r="H241" i="161"/>
  <c r="L240" i="161"/>
  <c r="K240" i="161"/>
  <c r="J240" i="161"/>
  <c r="I240" i="161"/>
  <c r="H240" i="161"/>
  <c r="L239" i="161"/>
  <c r="K239" i="161"/>
  <c r="J239" i="161"/>
  <c r="I239" i="161"/>
  <c r="H239" i="161"/>
  <c r="L238" i="161"/>
  <c r="K238" i="161"/>
  <c r="J238" i="161"/>
  <c r="I238" i="161"/>
  <c r="H238" i="161"/>
  <c r="L237" i="161"/>
  <c r="K237" i="161"/>
  <c r="J237" i="161"/>
  <c r="I237" i="161"/>
  <c r="H237" i="161"/>
  <c r="L236" i="161"/>
  <c r="K236" i="161"/>
  <c r="J236" i="161"/>
  <c r="I236" i="161"/>
  <c r="H236" i="161"/>
  <c r="L235" i="161"/>
  <c r="K235" i="161"/>
  <c r="J235" i="161"/>
  <c r="I235" i="161"/>
  <c r="H235" i="161"/>
  <c r="L234" i="161"/>
  <c r="K234" i="161"/>
  <c r="J234" i="161"/>
  <c r="I234" i="161"/>
  <c r="H234" i="161"/>
  <c r="L233" i="161"/>
  <c r="K233" i="161"/>
  <c r="J233" i="161"/>
  <c r="I233" i="161"/>
  <c r="H233" i="161"/>
  <c r="L232" i="161"/>
  <c r="K232" i="161"/>
  <c r="J232" i="161"/>
  <c r="J258" i="161" s="1"/>
  <c r="I232" i="161"/>
  <c r="I258" i="161" s="1"/>
  <c r="H232" i="161"/>
  <c r="L231" i="161"/>
  <c r="K231" i="161"/>
  <c r="J231" i="161"/>
  <c r="I231" i="161"/>
  <c r="H231" i="161"/>
  <c r="L230" i="161"/>
  <c r="K230" i="161"/>
  <c r="J230" i="161"/>
  <c r="I230" i="161"/>
  <c r="H230" i="161"/>
  <c r="L229" i="161"/>
  <c r="K229" i="161"/>
  <c r="J229" i="161"/>
  <c r="I229" i="161"/>
  <c r="H229" i="161"/>
  <c r="L228" i="161"/>
  <c r="K228" i="161"/>
  <c r="J228" i="161"/>
  <c r="I228" i="161"/>
  <c r="H228" i="161"/>
  <c r="L227" i="161"/>
  <c r="K227" i="161"/>
  <c r="J227" i="161"/>
  <c r="I227" i="161"/>
  <c r="H227" i="161"/>
  <c r="H258" i="161" s="1"/>
  <c r="L222" i="161"/>
  <c r="G222" i="161"/>
  <c r="F222" i="161"/>
  <c r="L221" i="161"/>
  <c r="K221" i="161"/>
  <c r="J221" i="161"/>
  <c r="I221" i="161"/>
  <c r="H221" i="161"/>
  <c r="L220" i="161"/>
  <c r="K220" i="161"/>
  <c r="J220" i="161"/>
  <c r="I220" i="161"/>
  <c r="H220" i="161"/>
  <c r="L219" i="161"/>
  <c r="K219" i="161"/>
  <c r="J219" i="161"/>
  <c r="I219" i="161"/>
  <c r="H219" i="161"/>
  <c r="L218" i="161"/>
  <c r="K218" i="161"/>
  <c r="J218" i="161"/>
  <c r="I218" i="161"/>
  <c r="H218" i="161"/>
  <c r="L217" i="161"/>
  <c r="K217" i="161"/>
  <c r="J217" i="161"/>
  <c r="I217" i="161"/>
  <c r="H217" i="161"/>
  <c r="L216" i="161"/>
  <c r="K216" i="161"/>
  <c r="J216" i="161"/>
  <c r="I216" i="161"/>
  <c r="H216" i="161"/>
  <c r="L215" i="161"/>
  <c r="K215" i="161"/>
  <c r="J215" i="161"/>
  <c r="I215" i="161"/>
  <c r="H215" i="161"/>
  <c r="L214" i="161"/>
  <c r="K214" i="161"/>
  <c r="J214" i="161"/>
  <c r="I214" i="161"/>
  <c r="H214" i="161"/>
  <c r="L213" i="161"/>
  <c r="K213" i="161"/>
  <c r="J213" i="161"/>
  <c r="I213" i="161"/>
  <c r="H213" i="161"/>
  <c r="L212" i="161"/>
  <c r="K212" i="161"/>
  <c r="J212" i="161"/>
  <c r="I212" i="161"/>
  <c r="H212" i="161"/>
  <c r="L211" i="161"/>
  <c r="K211" i="161"/>
  <c r="J211" i="161"/>
  <c r="I211" i="161"/>
  <c r="H211" i="161"/>
  <c r="L210" i="161"/>
  <c r="K210" i="161"/>
  <c r="J210" i="161"/>
  <c r="I210" i="161"/>
  <c r="H210" i="161"/>
  <c r="L209" i="161"/>
  <c r="K209" i="161"/>
  <c r="J209" i="161"/>
  <c r="I209" i="161"/>
  <c r="H209" i="161"/>
  <c r="L208" i="161"/>
  <c r="K208" i="161"/>
  <c r="J208" i="161"/>
  <c r="I208" i="161"/>
  <c r="H208" i="161"/>
  <c r="L207" i="161"/>
  <c r="K207" i="161"/>
  <c r="J207" i="161"/>
  <c r="I207" i="161"/>
  <c r="H207" i="161"/>
  <c r="L206" i="161"/>
  <c r="K206" i="161"/>
  <c r="J206" i="161"/>
  <c r="I206" i="161"/>
  <c r="H206" i="161"/>
  <c r="L205" i="161"/>
  <c r="K205" i="161"/>
  <c r="J205" i="161"/>
  <c r="I205" i="161"/>
  <c r="H205" i="161"/>
  <c r="L204" i="161"/>
  <c r="K204" i="161"/>
  <c r="J204" i="161"/>
  <c r="I204" i="161"/>
  <c r="H204" i="161"/>
  <c r="L203" i="161"/>
  <c r="K203" i="161"/>
  <c r="J203" i="161"/>
  <c r="I203" i="161"/>
  <c r="H203" i="161"/>
  <c r="L202" i="161"/>
  <c r="K202" i="161"/>
  <c r="J202" i="161"/>
  <c r="I202" i="161"/>
  <c r="H202" i="161"/>
  <c r="L201" i="161"/>
  <c r="K201" i="161"/>
  <c r="J201" i="161"/>
  <c r="I201" i="161"/>
  <c r="H201" i="161"/>
  <c r="L200" i="161"/>
  <c r="K200" i="161"/>
  <c r="J200" i="161"/>
  <c r="I200" i="161"/>
  <c r="H200" i="161"/>
  <c r="L199" i="161"/>
  <c r="K199" i="161"/>
  <c r="J199" i="161"/>
  <c r="I199" i="161"/>
  <c r="H199" i="161"/>
  <c r="L198" i="161"/>
  <c r="K198" i="161"/>
  <c r="J198" i="161"/>
  <c r="I198" i="161"/>
  <c r="H198" i="161"/>
  <c r="L197" i="161"/>
  <c r="K197" i="161"/>
  <c r="J197" i="161"/>
  <c r="I197" i="161"/>
  <c r="H197" i="161"/>
  <c r="L196" i="161"/>
  <c r="K196" i="161"/>
  <c r="J196" i="161"/>
  <c r="I196" i="161"/>
  <c r="H196" i="161"/>
  <c r="L195" i="161"/>
  <c r="K195" i="161"/>
  <c r="J195" i="161"/>
  <c r="I195" i="161"/>
  <c r="H195" i="161"/>
  <c r="L194" i="161"/>
  <c r="K194" i="161"/>
  <c r="J194" i="161"/>
  <c r="I194" i="161"/>
  <c r="H194" i="161"/>
  <c r="L193" i="161"/>
  <c r="K193" i="161"/>
  <c r="J193" i="161"/>
  <c r="I193" i="161"/>
  <c r="H193" i="161"/>
  <c r="L192" i="161"/>
  <c r="K192" i="161"/>
  <c r="K222" i="161" s="1"/>
  <c r="J192" i="161"/>
  <c r="I192" i="161"/>
  <c r="I222" i="161" s="1"/>
  <c r="H192" i="161"/>
  <c r="H222" i="161" s="1"/>
  <c r="L191" i="161"/>
  <c r="K191" i="161"/>
  <c r="J191" i="161"/>
  <c r="J222" i="161" s="1"/>
  <c r="I191" i="161"/>
  <c r="H191" i="161"/>
  <c r="G186" i="161"/>
  <c r="F186" i="161"/>
  <c r="L185" i="161"/>
  <c r="K185" i="161"/>
  <c r="J185" i="161"/>
  <c r="I185" i="161"/>
  <c r="H185" i="161"/>
  <c r="L184" i="161"/>
  <c r="K184" i="161"/>
  <c r="J184" i="161"/>
  <c r="I184" i="161"/>
  <c r="H184" i="161"/>
  <c r="L183" i="161"/>
  <c r="K183" i="161"/>
  <c r="J183" i="161"/>
  <c r="I183" i="161"/>
  <c r="H183" i="161"/>
  <c r="L182" i="161"/>
  <c r="K182" i="161"/>
  <c r="J182" i="161"/>
  <c r="I182" i="161"/>
  <c r="H182" i="161"/>
  <c r="L181" i="161"/>
  <c r="K181" i="161"/>
  <c r="J181" i="161"/>
  <c r="I181" i="161"/>
  <c r="H181" i="161"/>
  <c r="L180" i="161"/>
  <c r="K180" i="161"/>
  <c r="J180" i="161"/>
  <c r="I180" i="161"/>
  <c r="H180" i="161"/>
  <c r="L179" i="161"/>
  <c r="K179" i="161"/>
  <c r="J179" i="161"/>
  <c r="I179" i="161"/>
  <c r="H179" i="161"/>
  <c r="L178" i="161"/>
  <c r="K178" i="161"/>
  <c r="J178" i="161"/>
  <c r="I178" i="161"/>
  <c r="H178" i="161"/>
  <c r="L177" i="161"/>
  <c r="K177" i="161"/>
  <c r="J177" i="161"/>
  <c r="I177" i="161"/>
  <c r="H177" i="161"/>
  <c r="L176" i="161"/>
  <c r="K176" i="161"/>
  <c r="J176" i="161"/>
  <c r="I176" i="161"/>
  <c r="H176" i="161"/>
  <c r="L175" i="161"/>
  <c r="K175" i="161"/>
  <c r="J175" i="161"/>
  <c r="I175" i="161"/>
  <c r="H175" i="161"/>
  <c r="L174" i="161"/>
  <c r="K174" i="161"/>
  <c r="J174" i="161"/>
  <c r="I174" i="161"/>
  <c r="H174" i="161"/>
  <c r="L173" i="161"/>
  <c r="K173" i="161"/>
  <c r="J173" i="161"/>
  <c r="I173" i="161"/>
  <c r="H173" i="161"/>
  <c r="L172" i="161"/>
  <c r="K172" i="161"/>
  <c r="J172" i="161"/>
  <c r="I172" i="161"/>
  <c r="H172" i="161"/>
  <c r="L171" i="161"/>
  <c r="K171" i="161"/>
  <c r="J171" i="161"/>
  <c r="I171" i="161"/>
  <c r="H171" i="161"/>
  <c r="L170" i="161"/>
  <c r="K170" i="161"/>
  <c r="J170" i="161"/>
  <c r="I170" i="161"/>
  <c r="H170" i="161"/>
  <c r="L169" i="161"/>
  <c r="K169" i="161"/>
  <c r="J169" i="161"/>
  <c r="I169" i="161"/>
  <c r="H169" i="161"/>
  <c r="L168" i="161"/>
  <c r="K168" i="161"/>
  <c r="J168" i="161"/>
  <c r="I168" i="161"/>
  <c r="H168" i="161"/>
  <c r="L167" i="161"/>
  <c r="K167" i="161"/>
  <c r="J167" i="161"/>
  <c r="I167" i="161"/>
  <c r="H167" i="161"/>
  <c r="L166" i="161"/>
  <c r="K166" i="161"/>
  <c r="J166" i="161"/>
  <c r="I166" i="161"/>
  <c r="H166" i="161"/>
  <c r="L165" i="161"/>
  <c r="K165" i="161"/>
  <c r="J165" i="161"/>
  <c r="I165" i="161"/>
  <c r="H165" i="161"/>
  <c r="L164" i="161"/>
  <c r="K164" i="161"/>
  <c r="J164" i="161"/>
  <c r="I164" i="161"/>
  <c r="H164" i="161"/>
  <c r="L163" i="161"/>
  <c r="K163" i="161"/>
  <c r="J163" i="161"/>
  <c r="I163" i="161"/>
  <c r="H163" i="161"/>
  <c r="L162" i="161"/>
  <c r="K162" i="161"/>
  <c r="J162" i="161"/>
  <c r="I162" i="161"/>
  <c r="H162" i="161"/>
  <c r="L161" i="161"/>
  <c r="K161" i="161"/>
  <c r="J161" i="161"/>
  <c r="I161" i="161"/>
  <c r="H161" i="161"/>
  <c r="L160" i="161"/>
  <c r="K160" i="161"/>
  <c r="J160" i="161"/>
  <c r="I160" i="161"/>
  <c r="H160" i="161"/>
  <c r="L159" i="161"/>
  <c r="K159" i="161"/>
  <c r="J159" i="161"/>
  <c r="I159" i="161"/>
  <c r="H159" i="161"/>
  <c r="H186" i="161" s="1"/>
  <c r="L158" i="161"/>
  <c r="K158" i="161"/>
  <c r="J158" i="161"/>
  <c r="J186" i="161" s="1"/>
  <c r="I158" i="161"/>
  <c r="I186" i="161" s="1"/>
  <c r="H158" i="161"/>
  <c r="L157" i="161"/>
  <c r="K157" i="161"/>
  <c r="J157" i="161"/>
  <c r="I157" i="161"/>
  <c r="H157" i="161"/>
  <c r="L156" i="161"/>
  <c r="K156" i="161"/>
  <c r="K186" i="161" s="1"/>
  <c r="J156" i="161"/>
  <c r="I156" i="161"/>
  <c r="H156" i="161"/>
  <c r="L155" i="161"/>
  <c r="L186" i="161" s="1"/>
  <c r="K155" i="161"/>
  <c r="J155" i="161"/>
  <c r="I155" i="161"/>
  <c r="H155" i="161"/>
  <c r="G150" i="161"/>
  <c r="F150" i="161"/>
  <c r="L149" i="161"/>
  <c r="K149" i="161"/>
  <c r="J149" i="161"/>
  <c r="I149" i="161"/>
  <c r="H149" i="161"/>
  <c r="L148" i="161"/>
  <c r="K148" i="161"/>
  <c r="J148" i="161"/>
  <c r="I148" i="161"/>
  <c r="H148" i="161"/>
  <c r="L147" i="161"/>
  <c r="K147" i="161"/>
  <c r="J147" i="161"/>
  <c r="I147" i="161"/>
  <c r="H147" i="161"/>
  <c r="L146" i="161"/>
  <c r="K146" i="161"/>
  <c r="J146" i="161"/>
  <c r="I146" i="161"/>
  <c r="H146" i="161"/>
  <c r="L145" i="161"/>
  <c r="K145" i="161"/>
  <c r="J145" i="161"/>
  <c r="I145" i="161"/>
  <c r="H145" i="161"/>
  <c r="L144" i="161"/>
  <c r="K144" i="161"/>
  <c r="J144" i="161"/>
  <c r="I144" i="161"/>
  <c r="H144" i="161"/>
  <c r="L143" i="161"/>
  <c r="K143" i="161"/>
  <c r="J143" i="161"/>
  <c r="I143" i="161"/>
  <c r="H143" i="161"/>
  <c r="L142" i="161"/>
  <c r="K142" i="161"/>
  <c r="J142" i="161"/>
  <c r="I142" i="161"/>
  <c r="H142" i="161"/>
  <c r="L141" i="161"/>
  <c r="K141" i="161"/>
  <c r="J141" i="161"/>
  <c r="I141" i="161"/>
  <c r="H141" i="161"/>
  <c r="L140" i="161"/>
  <c r="K140" i="161"/>
  <c r="J140" i="161"/>
  <c r="I140" i="161"/>
  <c r="H140" i="161"/>
  <c r="L139" i="161"/>
  <c r="K139" i="161"/>
  <c r="J139" i="161"/>
  <c r="I139" i="161"/>
  <c r="H139" i="161"/>
  <c r="L138" i="161"/>
  <c r="K138" i="161"/>
  <c r="J138" i="161"/>
  <c r="I138" i="161"/>
  <c r="H138" i="161"/>
  <c r="L137" i="161"/>
  <c r="K137" i="161"/>
  <c r="J137" i="161"/>
  <c r="I137" i="161"/>
  <c r="H137" i="161"/>
  <c r="L136" i="161"/>
  <c r="K136" i="161"/>
  <c r="J136" i="161"/>
  <c r="I136" i="161"/>
  <c r="H136" i="161"/>
  <c r="L135" i="161"/>
  <c r="K135" i="161"/>
  <c r="J135" i="161"/>
  <c r="I135" i="161"/>
  <c r="H135" i="161"/>
  <c r="L134" i="161"/>
  <c r="K134" i="161"/>
  <c r="J134" i="161"/>
  <c r="I134" i="161"/>
  <c r="H134" i="161"/>
  <c r="L133" i="161"/>
  <c r="K133" i="161"/>
  <c r="J133" i="161"/>
  <c r="I133" i="161"/>
  <c r="H133" i="161"/>
  <c r="L132" i="161"/>
  <c r="K132" i="161"/>
  <c r="J132" i="161"/>
  <c r="I132" i="161"/>
  <c r="H132" i="161"/>
  <c r="L131" i="161"/>
  <c r="K131" i="161"/>
  <c r="J131" i="161"/>
  <c r="I131" i="161"/>
  <c r="H131" i="161"/>
  <c r="L130" i="161"/>
  <c r="K130" i="161"/>
  <c r="J130" i="161"/>
  <c r="I130" i="161"/>
  <c r="H130" i="161"/>
  <c r="L129" i="161"/>
  <c r="K129" i="161"/>
  <c r="J129" i="161"/>
  <c r="I129" i="161"/>
  <c r="H129" i="161"/>
  <c r="L128" i="161"/>
  <c r="K128" i="161"/>
  <c r="J128" i="161"/>
  <c r="I128" i="161"/>
  <c r="H128" i="161"/>
  <c r="L127" i="161"/>
  <c r="K127" i="161"/>
  <c r="J127" i="161"/>
  <c r="I127" i="161"/>
  <c r="H127" i="161"/>
  <c r="L126" i="161"/>
  <c r="K126" i="161"/>
  <c r="J126" i="161"/>
  <c r="I126" i="161"/>
  <c r="H126" i="161"/>
  <c r="L125" i="161"/>
  <c r="K125" i="161"/>
  <c r="J125" i="161"/>
  <c r="I125" i="161"/>
  <c r="H125" i="161"/>
  <c r="L124" i="161"/>
  <c r="K124" i="161"/>
  <c r="J124" i="161"/>
  <c r="I124" i="161"/>
  <c r="H124" i="161"/>
  <c r="L123" i="161"/>
  <c r="K123" i="161"/>
  <c r="J123" i="161"/>
  <c r="I123" i="161"/>
  <c r="H123" i="161"/>
  <c r="L122" i="161"/>
  <c r="K122" i="161"/>
  <c r="J122" i="161"/>
  <c r="I122" i="161"/>
  <c r="H122" i="161"/>
  <c r="L121" i="161"/>
  <c r="K121" i="161"/>
  <c r="J121" i="161"/>
  <c r="I121" i="161"/>
  <c r="H121" i="161"/>
  <c r="L120" i="161"/>
  <c r="L150" i="161" s="1"/>
  <c r="K120" i="161"/>
  <c r="K150" i="161" s="1"/>
  <c r="J120" i="161"/>
  <c r="J150" i="161" s="1"/>
  <c r="I120" i="161"/>
  <c r="H120" i="161"/>
  <c r="L119" i="161"/>
  <c r="K119" i="161"/>
  <c r="J119" i="161"/>
  <c r="I119" i="161"/>
  <c r="H119" i="161"/>
  <c r="K114" i="161"/>
  <c r="I114" i="161"/>
  <c r="G114" i="161"/>
  <c r="F114" i="161"/>
  <c r="L113" i="161"/>
  <c r="K113" i="161"/>
  <c r="J113" i="161"/>
  <c r="I113" i="161"/>
  <c r="H113" i="161"/>
  <c r="L112" i="161"/>
  <c r="K112" i="161"/>
  <c r="J112" i="161"/>
  <c r="I112" i="161"/>
  <c r="H112" i="161"/>
  <c r="L111" i="161"/>
  <c r="K111" i="161"/>
  <c r="J111" i="161"/>
  <c r="I111" i="161"/>
  <c r="H111" i="161"/>
  <c r="L110" i="161"/>
  <c r="K110" i="161"/>
  <c r="J110" i="161"/>
  <c r="I110" i="161"/>
  <c r="H110" i="161"/>
  <c r="L109" i="161"/>
  <c r="K109" i="161"/>
  <c r="J109" i="161"/>
  <c r="I109" i="161"/>
  <c r="H109" i="161"/>
  <c r="L108" i="161"/>
  <c r="K108" i="161"/>
  <c r="J108" i="161"/>
  <c r="I108" i="161"/>
  <c r="H108" i="161"/>
  <c r="L107" i="161"/>
  <c r="K107" i="161"/>
  <c r="J107" i="161"/>
  <c r="I107" i="161"/>
  <c r="H107" i="161"/>
  <c r="L106" i="161"/>
  <c r="K106" i="161"/>
  <c r="J106" i="161"/>
  <c r="I106" i="161"/>
  <c r="H106" i="161"/>
  <c r="L105" i="161"/>
  <c r="K105" i="161"/>
  <c r="J105" i="161"/>
  <c r="I105" i="161"/>
  <c r="H105" i="161"/>
  <c r="L104" i="161"/>
  <c r="K104" i="161"/>
  <c r="J104" i="161"/>
  <c r="I104" i="161"/>
  <c r="H104" i="161"/>
  <c r="L103" i="161"/>
  <c r="K103" i="161"/>
  <c r="J103" i="161"/>
  <c r="I103" i="161"/>
  <c r="H103" i="161"/>
  <c r="L102" i="161"/>
  <c r="K102" i="161"/>
  <c r="J102" i="161"/>
  <c r="I102" i="161"/>
  <c r="H102" i="161"/>
  <c r="L101" i="161"/>
  <c r="K101" i="161"/>
  <c r="J101" i="161"/>
  <c r="I101" i="161"/>
  <c r="H101" i="161"/>
  <c r="L100" i="161"/>
  <c r="K100" i="161"/>
  <c r="J100" i="161"/>
  <c r="I100" i="161"/>
  <c r="H100" i="161"/>
  <c r="L99" i="161"/>
  <c r="K99" i="161"/>
  <c r="J99" i="161"/>
  <c r="I99" i="161"/>
  <c r="H99" i="161"/>
  <c r="L98" i="161"/>
  <c r="K98" i="161"/>
  <c r="J98" i="161"/>
  <c r="I98" i="161"/>
  <c r="H98" i="161"/>
  <c r="L97" i="161"/>
  <c r="K97" i="161"/>
  <c r="J97" i="161"/>
  <c r="I97" i="161"/>
  <c r="H97" i="161"/>
  <c r="L96" i="161"/>
  <c r="K96" i="161"/>
  <c r="J96" i="161"/>
  <c r="I96" i="161"/>
  <c r="H96" i="161"/>
  <c r="L95" i="161"/>
  <c r="K95" i="161"/>
  <c r="J95" i="161"/>
  <c r="I95" i="161"/>
  <c r="H95" i="161"/>
  <c r="L94" i="161"/>
  <c r="K94" i="161"/>
  <c r="J94" i="161"/>
  <c r="I94" i="161"/>
  <c r="H94" i="161"/>
  <c r="L93" i="161"/>
  <c r="K93" i="161"/>
  <c r="J93" i="161"/>
  <c r="I93" i="161"/>
  <c r="H93" i="161"/>
  <c r="L92" i="161"/>
  <c r="K92" i="161"/>
  <c r="J92" i="161"/>
  <c r="I92" i="161"/>
  <c r="H92" i="161"/>
  <c r="L91" i="161"/>
  <c r="K91" i="161"/>
  <c r="J91" i="161"/>
  <c r="I91" i="161"/>
  <c r="H91" i="161"/>
  <c r="L90" i="161"/>
  <c r="K90" i="161"/>
  <c r="J90" i="161"/>
  <c r="I90" i="161"/>
  <c r="H90" i="161"/>
  <c r="L89" i="161"/>
  <c r="K89" i="161"/>
  <c r="J89" i="161"/>
  <c r="I89" i="161"/>
  <c r="H89" i="161"/>
  <c r="L88" i="161"/>
  <c r="K88" i="161"/>
  <c r="J88" i="161"/>
  <c r="I88" i="161"/>
  <c r="H88" i="161"/>
  <c r="L87" i="161"/>
  <c r="K87" i="161"/>
  <c r="J87" i="161"/>
  <c r="I87" i="161"/>
  <c r="H87" i="161"/>
  <c r="L86" i="161"/>
  <c r="K86" i="161"/>
  <c r="J86" i="161"/>
  <c r="I86" i="161"/>
  <c r="H86" i="161"/>
  <c r="L85" i="161"/>
  <c r="K85" i="161"/>
  <c r="J85" i="161"/>
  <c r="I85" i="161"/>
  <c r="H85" i="161"/>
  <c r="L84" i="161"/>
  <c r="L114" i="161" s="1"/>
  <c r="K84" i="161"/>
  <c r="J84" i="161"/>
  <c r="I84" i="161"/>
  <c r="H84" i="161"/>
  <c r="L83" i="161"/>
  <c r="K83" i="161"/>
  <c r="J83" i="161"/>
  <c r="I83" i="161"/>
  <c r="H83" i="161"/>
  <c r="H114" i="161" s="1"/>
  <c r="J78" i="161"/>
  <c r="G78" i="161"/>
  <c r="F78" i="161"/>
  <c r="L77" i="161"/>
  <c r="K77" i="161"/>
  <c r="J77" i="161"/>
  <c r="I77" i="161"/>
  <c r="H77" i="161"/>
  <c r="L76" i="161"/>
  <c r="K76" i="161"/>
  <c r="J76" i="161"/>
  <c r="I76" i="161"/>
  <c r="H76" i="161"/>
  <c r="L75" i="161"/>
  <c r="K75" i="161"/>
  <c r="J75" i="161"/>
  <c r="I75" i="161"/>
  <c r="H75" i="161"/>
  <c r="L74" i="161"/>
  <c r="K74" i="161"/>
  <c r="J74" i="161"/>
  <c r="I74" i="161"/>
  <c r="H74" i="161"/>
  <c r="L73" i="161"/>
  <c r="K73" i="161"/>
  <c r="J73" i="161"/>
  <c r="I73" i="161"/>
  <c r="H73" i="161"/>
  <c r="L72" i="161"/>
  <c r="K72" i="161"/>
  <c r="J72" i="161"/>
  <c r="I72" i="161"/>
  <c r="H72" i="161"/>
  <c r="L71" i="161"/>
  <c r="K71" i="161"/>
  <c r="J71" i="161"/>
  <c r="I71" i="161"/>
  <c r="H71" i="161"/>
  <c r="L70" i="161"/>
  <c r="K70" i="161"/>
  <c r="J70" i="161"/>
  <c r="I70" i="161"/>
  <c r="H70" i="161"/>
  <c r="L69" i="161"/>
  <c r="K69" i="161"/>
  <c r="J69" i="161"/>
  <c r="I69" i="161"/>
  <c r="H69" i="161"/>
  <c r="L68" i="161"/>
  <c r="K68" i="161"/>
  <c r="J68" i="161"/>
  <c r="I68" i="161"/>
  <c r="H68" i="161"/>
  <c r="L67" i="161"/>
  <c r="K67" i="161"/>
  <c r="J67" i="161"/>
  <c r="I67" i="161"/>
  <c r="H67" i="161"/>
  <c r="L66" i="161"/>
  <c r="K66" i="161"/>
  <c r="J66" i="161"/>
  <c r="I66" i="161"/>
  <c r="H66" i="161"/>
  <c r="L65" i="161"/>
  <c r="K65" i="161"/>
  <c r="J65" i="161"/>
  <c r="I65" i="161"/>
  <c r="H65" i="161"/>
  <c r="L64" i="161"/>
  <c r="K64" i="161"/>
  <c r="J64" i="161"/>
  <c r="I64" i="161"/>
  <c r="H64" i="161"/>
  <c r="L63" i="161"/>
  <c r="K63" i="161"/>
  <c r="J63" i="161"/>
  <c r="I63" i="161"/>
  <c r="H63" i="161"/>
  <c r="L62" i="161"/>
  <c r="K62" i="161"/>
  <c r="J62" i="161"/>
  <c r="I62" i="161"/>
  <c r="H62" i="161"/>
  <c r="L61" i="161"/>
  <c r="K61" i="161"/>
  <c r="J61" i="161"/>
  <c r="I61" i="161"/>
  <c r="H61" i="161"/>
  <c r="L60" i="161"/>
  <c r="K60" i="161"/>
  <c r="J60" i="161"/>
  <c r="I60" i="161"/>
  <c r="H60" i="161"/>
  <c r="L59" i="161"/>
  <c r="K59" i="161"/>
  <c r="J59" i="161"/>
  <c r="I59" i="161"/>
  <c r="H59" i="161"/>
  <c r="L58" i="161"/>
  <c r="K58" i="161"/>
  <c r="J58" i="161"/>
  <c r="I58" i="161"/>
  <c r="H58" i="161"/>
  <c r="L57" i="161"/>
  <c r="K57" i="161"/>
  <c r="J57" i="161"/>
  <c r="I57" i="161"/>
  <c r="H57" i="161"/>
  <c r="L56" i="161"/>
  <c r="K56" i="161"/>
  <c r="J56" i="161"/>
  <c r="I56" i="161"/>
  <c r="H56" i="161"/>
  <c r="L55" i="161"/>
  <c r="K55" i="161"/>
  <c r="J55" i="161"/>
  <c r="I55" i="161"/>
  <c r="H55" i="161"/>
  <c r="L54" i="161"/>
  <c r="K54" i="161"/>
  <c r="J54" i="161"/>
  <c r="I54" i="161"/>
  <c r="H54" i="161"/>
  <c r="L53" i="161"/>
  <c r="K53" i="161"/>
  <c r="J53" i="161"/>
  <c r="I53" i="161"/>
  <c r="H53" i="161"/>
  <c r="L52" i="161"/>
  <c r="K52" i="161"/>
  <c r="J52" i="161"/>
  <c r="I52" i="161"/>
  <c r="H52" i="161"/>
  <c r="L51" i="161"/>
  <c r="K51" i="161"/>
  <c r="J51" i="161"/>
  <c r="I51" i="161"/>
  <c r="H51" i="161"/>
  <c r="L50" i="161"/>
  <c r="K50" i="161"/>
  <c r="J50" i="161"/>
  <c r="I50" i="161"/>
  <c r="H50" i="161"/>
  <c r="L49" i="161"/>
  <c r="K49" i="161"/>
  <c r="J49" i="161"/>
  <c r="I49" i="161"/>
  <c r="H49" i="161"/>
  <c r="L48" i="161"/>
  <c r="K48" i="161"/>
  <c r="J48" i="161"/>
  <c r="I48" i="161"/>
  <c r="I78" i="161" s="1"/>
  <c r="H48" i="161"/>
  <c r="L47" i="161"/>
  <c r="K47" i="161"/>
  <c r="K78" i="161" s="1"/>
  <c r="J47" i="161"/>
  <c r="I47" i="161"/>
  <c r="H47" i="161"/>
  <c r="G42" i="161"/>
  <c r="F42" i="161"/>
  <c r="L41" i="161"/>
  <c r="K41" i="161"/>
  <c r="J41" i="161"/>
  <c r="I41" i="161"/>
  <c r="H41" i="161"/>
  <c r="L40" i="161"/>
  <c r="K40" i="161"/>
  <c r="J40" i="161"/>
  <c r="I40" i="161"/>
  <c r="H40" i="161"/>
  <c r="L39" i="161"/>
  <c r="K39" i="161"/>
  <c r="J39" i="161"/>
  <c r="I39" i="161"/>
  <c r="H39" i="161"/>
  <c r="L38" i="161"/>
  <c r="K38" i="161"/>
  <c r="J38" i="161"/>
  <c r="I38" i="161"/>
  <c r="H38" i="161"/>
  <c r="L37" i="161"/>
  <c r="K37" i="161"/>
  <c r="J37" i="161"/>
  <c r="I37" i="161"/>
  <c r="H37" i="161"/>
  <c r="L36" i="161"/>
  <c r="K36" i="161"/>
  <c r="J36" i="161"/>
  <c r="I36" i="161"/>
  <c r="H36" i="161"/>
  <c r="L35" i="161"/>
  <c r="K35" i="161"/>
  <c r="J35" i="161"/>
  <c r="I35" i="161"/>
  <c r="H35" i="161"/>
  <c r="L34" i="161"/>
  <c r="K34" i="161"/>
  <c r="J34" i="161"/>
  <c r="I34" i="161"/>
  <c r="H34" i="161"/>
  <c r="L33" i="161"/>
  <c r="K33" i="161"/>
  <c r="J33" i="161"/>
  <c r="I33" i="161"/>
  <c r="H33" i="161"/>
  <c r="L32" i="161"/>
  <c r="K32" i="161"/>
  <c r="J32" i="161"/>
  <c r="I32" i="161"/>
  <c r="H32" i="161"/>
  <c r="L31" i="161"/>
  <c r="K31" i="161"/>
  <c r="J31" i="161"/>
  <c r="I31" i="161"/>
  <c r="H31" i="161"/>
  <c r="L30" i="161"/>
  <c r="K30" i="161"/>
  <c r="J30" i="161"/>
  <c r="I30" i="161"/>
  <c r="H30" i="161"/>
  <c r="L29" i="161"/>
  <c r="K29" i="161"/>
  <c r="J29" i="161"/>
  <c r="I29" i="161"/>
  <c r="H29" i="161"/>
  <c r="L28" i="161"/>
  <c r="K28" i="161"/>
  <c r="J28" i="161"/>
  <c r="I28" i="161"/>
  <c r="H28" i="161"/>
  <c r="L27" i="161"/>
  <c r="K27" i="161"/>
  <c r="J27" i="161"/>
  <c r="I27" i="161"/>
  <c r="H27" i="161"/>
  <c r="L26" i="161"/>
  <c r="K26" i="161"/>
  <c r="J26" i="161"/>
  <c r="I26" i="161"/>
  <c r="H26" i="161"/>
  <c r="L25" i="161"/>
  <c r="K25" i="161"/>
  <c r="J25" i="161"/>
  <c r="I25" i="161"/>
  <c r="H25" i="161"/>
  <c r="L24" i="161"/>
  <c r="K24" i="161"/>
  <c r="J24" i="161"/>
  <c r="I24" i="161"/>
  <c r="H24" i="161"/>
  <c r="L23" i="161"/>
  <c r="K23" i="161"/>
  <c r="J23" i="161"/>
  <c r="I23" i="161"/>
  <c r="H23" i="161"/>
  <c r="L22" i="161"/>
  <c r="K22" i="161"/>
  <c r="J22" i="161"/>
  <c r="I22" i="161"/>
  <c r="H22" i="161"/>
  <c r="L21" i="161"/>
  <c r="K21" i="161"/>
  <c r="J21" i="161"/>
  <c r="I21" i="161"/>
  <c r="H21" i="161"/>
  <c r="L20" i="161"/>
  <c r="K20" i="161"/>
  <c r="J20" i="161"/>
  <c r="I20" i="161"/>
  <c r="H20" i="161"/>
  <c r="L19" i="161"/>
  <c r="K19" i="161"/>
  <c r="J19" i="161"/>
  <c r="I19" i="161"/>
  <c r="H19" i="161"/>
  <c r="L18" i="161"/>
  <c r="K18" i="161"/>
  <c r="J18" i="161"/>
  <c r="I18" i="161"/>
  <c r="H18" i="161"/>
  <c r="L17" i="161"/>
  <c r="K17" i="161"/>
  <c r="J17" i="161"/>
  <c r="I17" i="161"/>
  <c r="H17" i="161"/>
  <c r="L16" i="161"/>
  <c r="K16" i="161"/>
  <c r="J16" i="161"/>
  <c r="I16" i="161"/>
  <c r="H16" i="161"/>
  <c r="L15" i="161"/>
  <c r="K15" i="161"/>
  <c r="J15" i="161"/>
  <c r="I15" i="161"/>
  <c r="H15" i="161"/>
  <c r="L14" i="161"/>
  <c r="K14" i="161"/>
  <c r="K42" i="161" s="1"/>
  <c r="J14" i="161"/>
  <c r="J42" i="161" s="1"/>
  <c r="I14" i="161"/>
  <c r="I42" i="161" s="1"/>
  <c r="H14" i="161"/>
  <c r="L13" i="161"/>
  <c r="K13" i="161"/>
  <c r="J13" i="161"/>
  <c r="I13" i="161"/>
  <c r="H13" i="161"/>
  <c r="L12" i="161"/>
  <c r="K12" i="161"/>
  <c r="J12" i="161"/>
  <c r="I12" i="161"/>
  <c r="H12" i="161"/>
  <c r="L11" i="161"/>
  <c r="L42" i="161" s="1"/>
  <c r="K11" i="161"/>
  <c r="J11" i="161"/>
  <c r="I11" i="161"/>
  <c r="H11" i="161"/>
  <c r="H42" i="161" s="1"/>
  <c r="B4" i="161"/>
  <c r="U2" i="161" a="1"/>
  <c r="U2" i="161" s="1"/>
  <c r="R2" i="161"/>
  <c r="U1" i="161" a="1"/>
  <c r="U1" i="161" s="1"/>
  <c r="L294" i="160"/>
  <c r="J294" i="160"/>
  <c r="G294" i="160"/>
  <c r="F294" i="160"/>
  <c r="L293" i="160"/>
  <c r="K293" i="160"/>
  <c r="J293" i="160"/>
  <c r="I293" i="160"/>
  <c r="H293" i="160"/>
  <c r="L292" i="160"/>
  <c r="K292" i="160"/>
  <c r="J292" i="160"/>
  <c r="I292" i="160"/>
  <c r="H292" i="160"/>
  <c r="L291" i="160"/>
  <c r="K291" i="160"/>
  <c r="J291" i="160"/>
  <c r="I291" i="160"/>
  <c r="H291" i="160"/>
  <c r="L290" i="160"/>
  <c r="K290" i="160"/>
  <c r="J290" i="160"/>
  <c r="I290" i="160"/>
  <c r="H290" i="160"/>
  <c r="L289" i="160"/>
  <c r="K289" i="160"/>
  <c r="J289" i="160"/>
  <c r="I289" i="160"/>
  <c r="H289" i="160"/>
  <c r="L288" i="160"/>
  <c r="K288" i="160"/>
  <c r="J288" i="160"/>
  <c r="I288" i="160"/>
  <c r="H288" i="160"/>
  <c r="L287" i="160"/>
  <c r="K287" i="160"/>
  <c r="J287" i="160"/>
  <c r="I287" i="160"/>
  <c r="H287" i="160"/>
  <c r="L286" i="160"/>
  <c r="K286" i="160"/>
  <c r="J286" i="160"/>
  <c r="I286" i="160"/>
  <c r="H286" i="160"/>
  <c r="L285" i="160"/>
  <c r="K285" i="160"/>
  <c r="J285" i="160"/>
  <c r="I285" i="160"/>
  <c r="H285" i="160"/>
  <c r="L284" i="160"/>
  <c r="K284" i="160"/>
  <c r="J284" i="160"/>
  <c r="I284" i="160"/>
  <c r="H284" i="160"/>
  <c r="L283" i="160"/>
  <c r="K283" i="160"/>
  <c r="J283" i="160"/>
  <c r="I283" i="160"/>
  <c r="H283" i="160"/>
  <c r="L282" i="160"/>
  <c r="K282" i="160"/>
  <c r="J282" i="160"/>
  <c r="I282" i="160"/>
  <c r="H282" i="160"/>
  <c r="L281" i="160"/>
  <c r="K281" i="160"/>
  <c r="J281" i="160"/>
  <c r="I281" i="160"/>
  <c r="H281" i="160"/>
  <c r="L280" i="160"/>
  <c r="K280" i="160"/>
  <c r="J280" i="160"/>
  <c r="I280" i="160"/>
  <c r="H280" i="160"/>
  <c r="L279" i="160"/>
  <c r="K279" i="160"/>
  <c r="J279" i="160"/>
  <c r="I279" i="160"/>
  <c r="H279" i="160"/>
  <c r="L278" i="160"/>
  <c r="K278" i="160"/>
  <c r="J278" i="160"/>
  <c r="I278" i="160"/>
  <c r="H278" i="160"/>
  <c r="L277" i="160"/>
  <c r="K277" i="160"/>
  <c r="J277" i="160"/>
  <c r="I277" i="160"/>
  <c r="H277" i="160"/>
  <c r="L276" i="160"/>
  <c r="K276" i="160"/>
  <c r="J276" i="160"/>
  <c r="I276" i="160"/>
  <c r="H276" i="160"/>
  <c r="L275" i="160"/>
  <c r="K275" i="160"/>
  <c r="J275" i="160"/>
  <c r="I275" i="160"/>
  <c r="H275" i="160"/>
  <c r="L274" i="160"/>
  <c r="K274" i="160"/>
  <c r="J274" i="160"/>
  <c r="I274" i="160"/>
  <c r="H274" i="160"/>
  <c r="L273" i="160"/>
  <c r="K273" i="160"/>
  <c r="J273" i="160"/>
  <c r="I273" i="160"/>
  <c r="H273" i="160"/>
  <c r="L272" i="160"/>
  <c r="K272" i="160"/>
  <c r="J272" i="160"/>
  <c r="I272" i="160"/>
  <c r="H272" i="160"/>
  <c r="L271" i="160"/>
  <c r="K271" i="160"/>
  <c r="J271" i="160"/>
  <c r="I271" i="160"/>
  <c r="H271" i="160"/>
  <c r="L270" i="160"/>
  <c r="K270" i="160"/>
  <c r="J270" i="160"/>
  <c r="I270" i="160"/>
  <c r="H270" i="160"/>
  <c r="L269" i="160"/>
  <c r="K269" i="160"/>
  <c r="J269" i="160"/>
  <c r="I269" i="160"/>
  <c r="H269" i="160"/>
  <c r="L268" i="160"/>
  <c r="K268" i="160"/>
  <c r="J268" i="160"/>
  <c r="I268" i="160"/>
  <c r="H268" i="160"/>
  <c r="L267" i="160"/>
  <c r="K267" i="160"/>
  <c r="J267" i="160"/>
  <c r="I267" i="160"/>
  <c r="H267" i="160"/>
  <c r="L266" i="160"/>
  <c r="K266" i="160"/>
  <c r="J266" i="160"/>
  <c r="I266" i="160"/>
  <c r="H266" i="160"/>
  <c r="L265" i="160"/>
  <c r="K265" i="160"/>
  <c r="J265" i="160"/>
  <c r="I265" i="160"/>
  <c r="H265" i="160"/>
  <c r="L264" i="160"/>
  <c r="K264" i="160"/>
  <c r="J264" i="160"/>
  <c r="I264" i="160"/>
  <c r="H264" i="160"/>
  <c r="L263" i="160"/>
  <c r="K263" i="160"/>
  <c r="K294" i="160" s="1"/>
  <c r="J263" i="160"/>
  <c r="I263" i="160"/>
  <c r="I294" i="160" s="1"/>
  <c r="H263" i="160"/>
  <c r="G258" i="160"/>
  <c r="F258" i="160"/>
  <c r="L257" i="160"/>
  <c r="K257" i="160"/>
  <c r="J257" i="160"/>
  <c r="I257" i="160"/>
  <c r="H257" i="160"/>
  <c r="L256" i="160"/>
  <c r="K256" i="160"/>
  <c r="J256" i="160"/>
  <c r="I256" i="160"/>
  <c r="H256" i="160"/>
  <c r="L255" i="160"/>
  <c r="K255" i="160"/>
  <c r="J255" i="160"/>
  <c r="I255" i="160"/>
  <c r="H255" i="160"/>
  <c r="L254" i="160"/>
  <c r="K254" i="160"/>
  <c r="J254" i="160"/>
  <c r="I254" i="160"/>
  <c r="H254" i="160"/>
  <c r="L253" i="160"/>
  <c r="K253" i="160"/>
  <c r="J253" i="160"/>
  <c r="I253" i="160"/>
  <c r="H253" i="160"/>
  <c r="L252" i="160"/>
  <c r="K252" i="160"/>
  <c r="J252" i="160"/>
  <c r="I252" i="160"/>
  <c r="H252" i="160"/>
  <c r="L251" i="160"/>
  <c r="K251" i="160"/>
  <c r="J251" i="160"/>
  <c r="I251" i="160"/>
  <c r="H251" i="160"/>
  <c r="L250" i="160"/>
  <c r="K250" i="160"/>
  <c r="J250" i="160"/>
  <c r="I250" i="160"/>
  <c r="H250" i="160"/>
  <c r="L249" i="160"/>
  <c r="K249" i="160"/>
  <c r="J249" i="160"/>
  <c r="I249" i="160"/>
  <c r="H249" i="160"/>
  <c r="L248" i="160"/>
  <c r="K248" i="160"/>
  <c r="J248" i="160"/>
  <c r="I248" i="160"/>
  <c r="H248" i="160"/>
  <c r="L247" i="160"/>
  <c r="K247" i="160"/>
  <c r="J247" i="160"/>
  <c r="I247" i="160"/>
  <c r="H247" i="160"/>
  <c r="L246" i="160"/>
  <c r="K246" i="160"/>
  <c r="J246" i="160"/>
  <c r="I246" i="160"/>
  <c r="H246" i="160"/>
  <c r="L245" i="160"/>
  <c r="K245" i="160"/>
  <c r="J245" i="160"/>
  <c r="I245" i="160"/>
  <c r="H245" i="160"/>
  <c r="L244" i="160"/>
  <c r="K244" i="160"/>
  <c r="J244" i="160"/>
  <c r="I244" i="160"/>
  <c r="H244" i="160"/>
  <c r="L243" i="160"/>
  <c r="K243" i="160"/>
  <c r="J243" i="160"/>
  <c r="I243" i="160"/>
  <c r="H243" i="160"/>
  <c r="L242" i="160"/>
  <c r="K242" i="160"/>
  <c r="J242" i="160"/>
  <c r="I242" i="160"/>
  <c r="H242" i="160"/>
  <c r="L241" i="160"/>
  <c r="K241" i="160"/>
  <c r="J241" i="160"/>
  <c r="I241" i="160"/>
  <c r="H241" i="160"/>
  <c r="L240" i="160"/>
  <c r="K240" i="160"/>
  <c r="J240" i="160"/>
  <c r="I240" i="160"/>
  <c r="H240" i="160"/>
  <c r="L239" i="160"/>
  <c r="K239" i="160"/>
  <c r="J239" i="160"/>
  <c r="I239" i="160"/>
  <c r="H239" i="160"/>
  <c r="L238" i="160"/>
  <c r="K238" i="160"/>
  <c r="J238" i="160"/>
  <c r="I238" i="160"/>
  <c r="H238" i="160"/>
  <c r="L237" i="160"/>
  <c r="K237" i="160"/>
  <c r="J237" i="160"/>
  <c r="I237" i="160"/>
  <c r="H237" i="160"/>
  <c r="L236" i="160"/>
  <c r="K236" i="160"/>
  <c r="J236" i="160"/>
  <c r="I236" i="160"/>
  <c r="H236" i="160"/>
  <c r="L235" i="160"/>
  <c r="K235" i="160"/>
  <c r="J235" i="160"/>
  <c r="I235" i="160"/>
  <c r="H235" i="160"/>
  <c r="L234" i="160"/>
  <c r="K234" i="160"/>
  <c r="J234" i="160"/>
  <c r="I234" i="160"/>
  <c r="H234" i="160"/>
  <c r="L233" i="160"/>
  <c r="K233" i="160"/>
  <c r="J233" i="160"/>
  <c r="I233" i="160"/>
  <c r="H233" i="160"/>
  <c r="L232" i="160"/>
  <c r="K232" i="160"/>
  <c r="J232" i="160"/>
  <c r="I232" i="160"/>
  <c r="H232" i="160"/>
  <c r="L231" i="160"/>
  <c r="K231" i="160"/>
  <c r="J231" i="160"/>
  <c r="I231" i="160"/>
  <c r="H231" i="160"/>
  <c r="L230" i="160"/>
  <c r="K230" i="160"/>
  <c r="J230" i="160"/>
  <c r="I230" i="160"/>
  <c r="H230" i="160"/>
  <c r="L229" i="160"/>
  <c r="K229" i="160"/>
  <c r="J229" i="160"/>
  <c r="I229" i="160"/>
  <c r="H229" i="160"/>
  <c r="L228" i="160"/>
  <c r="L258" i="160" s="1"/>
  <c r="K228" i="160"/>
  <c r="J228" i="160"/>
  <c r="I228" i="160"/>
  <c r="H228" i="160"/>
  <c r="L227" i="160"/>
  <c r="K227" i="160"/>
  <c r="J227" i="160"/>
  <c r="I227" i="160"/>
  <c r="H227" i="160"/>
  <c r="H258" i="160" s="1"/>
  <c r="I222" i="160"/>
  <c r="G222" i="160"/>
  <c r="F222" i="160"/>
  <c r="L221" i="160"/>
  <c r="K221" i="160"/>
  <c r="J221" i="160"/>
  <c r="I221" i="160"/>
  <c r="H221" i="160"/>
  <c r="L220" i="160"/>
  <c r="K220" i="160"/>
  <c r="J220" i="160"/>
  <c r="I220" i="160"/>
  <c r="H220" i="160"/>
  <c r="L219" i="160"/>
  <c r="K219" i="160"/>
  <c r="J219" i="160"/>
  <c r="I219" i="160"/>
  <c r="H219" i="160"/>
  <c r="L218" i="160"/>
  <c r="K218" i="160"/>
  <c r="J218" i="160"/>
  <c r="I218" i="160"/>
  <c r="H218" i="160"/>
  <c r="L217" i="160"/>
  <c r="K217" i="160"/>
  <c r="J217" i="160"/>
  <c r="I217" i="160"/>
  <c r="H217" i="160"/>
  <c r="L216" i="160"/>
  <c r="K216" i="160"/>
  <c r="J216" i="160"/>
  <c r="I216" i="160"/>
  <c r="H216" i="160"/>
  <c r="L215" i="160"/>
  <c r="K215" i="160"/>
  <c r="J215" i="160"/>
  <c r="I215" i="160"/>
  <c r="H215" i="160"/>
  <c r="L214" i="160"/>
  <c r="K214" i="160"/>
  <c r="J214" i="160"/>
  <c r="I214" i="160"/>
  <c r="H214" i="160"/>
  <c r="L213" i="160"/>
  <c r="K213" i="160"/>
  <c r="J213" i="160"/>
  <c r="I213" i="160"/>
  <c r="H213" i="160"/>
  <c r="L212" i="160"/>
  <c r="K212" i="160"/>
  <c r="J212" i="160"/>
  <c r="I212" i="160"/>
  <c r="H212" i="160"/>
  <c r="L211" i="160"/>
  <c r="K211" i="160"/>
  <c r="J211" i="160"/>
  <c r="I211" i="160"/>
  <c r="H211" i="160"/>
  <c r="L210" i="160"/>
  <c r="K210" i="160"/>
  <c r="J210" i="160"/>
  <c r="I210" i="160"/>
  <c r="H210" i="160"/>
  <c r="L209" i="160"/>
  <c r="K209" i="160"/>
  <c r="J209" i="160"/>
  <c r="I209" i="160"/>
  <c r="H209" i="160"/>
  <c r="L208" i="160"/>
  <c r="K208" i="160"/>
  <c r="J208" i="160"/>
  <c r="I208" i="160"/>
  <c r="H208" i="160"/>
  <c r="L207" i="160"/>
  <c r="K207" i="160"/>
  <c r="J207" i="160"/>
  <c r="I207" i="160"/>
  <c r="H207" i="160"/>
  <c r="L206" i="160"/>
  <c r="K206" i="160"/>
  <c r="J206" i="160"/>
  <c r="I206" i="160"/>
  <c r="H206" i="160"/>
  <c r="L205" i="160"/>
  <c r="K205" i="160"/>
  <c r="J205" i="160"/>
  <c r="I205" i="160"/>
  <c r="H205" i="160"/>
  <c r="L204" i="160"/>
  <c r="K204" i="160"/>
  <c r="J204" i="160"/>
  <c r="I204" i="160"/>
  <c r="H204" i="160"/>
  <c r="L203" i="160"/>
  <c r="K203" i="160"/>
  <c r="J203" i="160"/>
  <c r="I203" i="160"/>
  <c r="H203" i="160"/>
  <c r="L202" i="160"/>
  <c r="K202" i="160"/>
  <c r="J202" i="160"/>
  <c r="I202" i="160"/>
  <c r="H202" i="160"/>
  <c r="L201" i="160"/>
  <c r="K201" i="160"/>
  <c r="J201" i="160"/>
  <c r="I201" i="160"/>
  <c r="H201" i="160"/>
  <c r="L200" i="160"/>
  <c r="K200" i="160"/>
  <c r="J200" i="160"/>
  <c r="I200" i="160"/>
  <c r="H200" i="160"/>
  <c r="L199" i="160"/>
  <c r="K199" i="160"/>
  <c r="J199" i="160"/>
  <c r="I199" i="160"/>
  <c r="H199" i="160"/>
  <c r="L198" i="160"/>
  <c r="K198" i="160"/>
  <c r="J198" i="160"/>
  <c r="I198" i="160"/>
  <c r="H198" i="160"/>
  <c r="L197" i="160"/>
  <c r="K197" i="160"/>
  <c r="J197" i="160"/>
  <c r="I197" i="160"/>
  <c r="H197" i="160"/>
  <c r="L196" i="160"/>
  <c r="K196" i="160"/>
  <c r="J196" i="160"/>
  <c r="I196" i="160"/>
  <c r="H196" i="160"/>
  <c r="L195" i="160"/>
  <c r="K195" i="160"/>
  <c r="J195" i="160"/>
  <c r="I195" i="160"/>
  <c r="H195" i="160"/>
  <c r="L194" i="160"/>
  <c r="K194" i="160"/>
  <c r="J194" i="160"/>
  <c r="I194" i="160"/>
  <c r="H194" i="160"/>
  <c r="L193" i="160"/>
  <c r="K193" i="160"/>
  <c r="J193" i="160"/>
  <c r="I193" i="160"/>
  <c r="H193" i="160"/>
  <c r="L192" i="160"/>
  <c r="K192" i="160"/>
  <c r="J192" i="160"/>
  <c r="I192" i="160"/>
  <c r="H192" i="160"/>
  <c r="H222" i="160" s="1"/>
  <c r="L191" i="160"/>
  <c r="L222" i="160" s="1"/>
  <c r="K191" i="160"/>
  <c r="K222" i="160" s="1"/>
  <c r="J191" i="160"/>
  <c r="I191" i="160"/>
  <c r="H191" i="160"/>
  <c r="G186" i="160"/>
  <c r="F186" i="160"/>
  <c r="L185" i="160"/>
  <c r="K185" i="160"/>
  <c r="J185" i="160"/>
  <c r="I185" i="160"/>
  <c r="H185" i="160"/>
  <c r="L184" i="160"/>
  <c r="K184" i="160"/>
  <c r="J184" i="160"/>
  <c r="I184" i="160"/>
  <c r="H184" i="160"/>
  <c r="L183" i="160"/>
  <c r="K183" i="160"/>
  <c r="J183" i="160"/>
  <c r="I183" i="160"/>
  <c r="H183" i="160"/>
  <c r="L182" i="160"/>
  <c r="K182" i="160"/>
  <c r="J182" i="160"/>
  <c r="I182" i="160"/>
  <c r="H182" i="160"/>
  <c r="L181" i="160"/>
  <c r="K181" i="160"/>
  <c r="J181" i="160"/>
  <c r="I181" i="160"/>
  <c r="H181" i="160"/>
  <c r="L180" i="160"/>
  <c r="K180" i="160"/>
  <c r="J180" i="160"/>
  <c r="I180" i="160"/>
  <c r="H180" i="160"/>
  <c r="L179" i="160"/>
  <c r="K179" i="160"/>
  <c r="J179" i="160"/>
  <c r="I179" i="160"/>
  <c r="H179" i="160"/>
  <c r="L178" i="160"/>
  <c r="K178" i="160"/>
  <c r="J178" i="160"/>
  <c r="I178" i="160"/>
  <c r="H178" i="160"/>
  <c r="L177" i="160"/>
  <c r="K177" i="160"/>
  <c r="J177" i="160"/>
  <c r="I177" i="160"/>
  <c r="H177" i="160"/>
  <c r="L176" i="160"/>
  <c r="K176" i="160"/>
  <c r="J176" i="160"/>
  <c r="I176" i="160"/>
  <c r="H176" i="160"/>
  <c r="L175" i="160"/>
  <c r="K175" i="160"/>
  <c r="J175" i="160"/>
  <c r="I175" i="160"/>
  <c r="H175" i="160"/>
  <c r="L174" i="160"/>
  <c r="K174" i="160"/>
  <c r="J174" i="160"/>
  <c r="I174" i="160"/>
  <c r="H174" i="160"/>
  <c r="L173" i="160"/>
  <c r="K173" i="160"/>
  <c r="J173" i="160"/>
  <c r="I173" i="160"/>
  <c r="H173" i="160"/>
  <c r="L172" i="160"/>
  <c r="K172" i="160"/>
  <c r="J172" i="160"/>
  <c r="I172" i="160"/>
  <c r="H172" i="160"/>
  <c r="L171" i="160"/>
  <c r="K171" i="160"/>
  <c r="J171" i="160"/>
  <c r="I171" i="160"/>
  <c r="H171" i="160"/>
  <c r="L170" i="160"/>
  <c r="K170" i="160"/>
  <c r="J170" i="160"/>
  <c r="I170" i="160"/>
  <c r="H170" i="160"/>
  <c r="L169" i="160"/>
  <c r="K169" i="160"/>
  <c r="J169" i="160"/>
  <c r="I169" i="160"/>
  <c r="H169" i="160"/>
  <c r="L168" i="160"/>
  <c r="K168" i="160"/>
  <c r="J168" i="160"/>
  <c r="I168" i="160"/>
  <c r="H168" i="160"/>
  <c r="L167" i="160"/>
  <c r="K167" i="160"/>
  <c r="J167" i="160"/>
  <c r="I167" i="160"/>
  <c r="H167" i="160"/>
  <c r="L166" i="160"/>
  <c r="K166" i="160"/>
  <c r="J166" i="160"/>
  <c r="I166" i="160"/>
  <c r="H166" i="160"/>
  <c r="L165" i="160"/>
  <c r="K165" i="160"/>
  <c r="J165" i="160"/>
  <c r="I165" i="160"/>
  <c r="H165" i="160"/>
  <c r="L164" i="160"/>
  <c r="K164" i="160"/>
  <c r="J164" i="160"/>
  <c r="I164" i="160"/>
  <c r="H164" i="160"/>
  <c r="L163" i="160"/>
  <c r="K163" i="160"/>
  <c r="J163" i="160"/>
  <c r="I163" i="160"/>
  <c r="H163" i="160"/>
  <c r="L162" i="160"/>
  <c r="K162" i="160"/>
  <c r="J162" i="160"/>
  <c r="I162" i="160"/>
  <c r="H162" i="160"/>
  <c r="L161" i="160"/>
  <c r="K161" i="160"/>
  <c r="J161" i="160"/>
  <c r="I161" i="160"/>
  <c r="H161" i="160"/>
  <c r="L160" i="160"/>
  <c r="K160" i="160"/>
  <c r="J160" i="160"/>
  <c r="I160" i="160"/>
  <c r="H160" i="160"/>
  <c r="H186" i="160" s="1"/>
  <c r="L159" i="160"/>
  <c r="K159" i="160"/>
  <c r="J159" i="160"/>
  <c r="I159" i="160"/>
  <c r="H159" i="160"/>
  <c r="L158" i="160"/>
  <c r="K158" i="160"/>
  <c r="J158" i="160"/>
  <c r="I158" i="160"/>
  <c r="H158" i="160"/>
  <c r="L157" i="160"/>
  <c r="K157" i="160"/>
  <c r="J157" i="160"/>
  <c r="I157" i="160"/>
  <c r="H157" i="160"/>
  <c r="L156" i="160"/>
  <c r="K156" i="160"/>
  <c r="J156" i="160"/>
  <c r="I156" i="160"/>
  <c r="I186" i="160" s="1"/>
  <c r="H156" i="160"/>
  <c r="L155" i="160"/>
  <c r="K155" i="160"/>
  <c r="J155" i="160"/>
  <c r="J186" i="160" s="1"/>
  <c r="I155" i="160"/>
  <c r="H155" i="160"/>
  <c r="H150" i="160"/>
  <c r="G150" i="160"/>
  <c r="F150" i="160"/>
  <c r="L149" i="160"/>
  <c r="K149" i="160"/>
  <c r="J149" i="160"/>
  <c r="I149" i="160"/>
  <c r="H149" i="160"/>
  <c r="L148" i="160"/>
  <c r="K148" i="160"/>
  <c r="J148" i="160"/>
  <c r="I148" i="160"/>
  <c r="H148" i="160"/>
  <c r="L147" i="160"/>
  <c r="K147" i="160"/>
  <c r="J147" i="160"/>
  <c r="I147" i="160"/>
  <c r="H147" i="160"/>
  <c r="L146" i="160"/>
  <c r="K146" i="160"/>
  <c r="J146" i="160"/>
  <c r="I146" i="160"/>
  <c r="H146" i="160"/>
  <c r="L145" i="160"/>
  <c r="K145" i="160"/>
  <c r="J145" i="160"/>
  <c r="I145" i="160"/>
  <c r="H145" i="160"/>
  <c r="L144" i="160"/>
  <c r="K144" i="160"/>
  <c r="J144" i="160"/>
  <c r="I144" i="160"/>
  <c r="H144" i="160"/>
  <c r="L143" i="160"/>
  <c r="K143" i="160"/>
  <c r="J143" i="160"/>
  <c r="I143" i="160"/>
  <c r="H143" i="160"/>
  <c r="L142" i="160"/>
  <c r="K142" i="160"/>
  <c r="J142" i="160"/>
  <c r="I142" i="160"/>
  <c r="H142" i="160"/>
  <c r="L141" i="160"/>
  <c r="K141" i="160"/>
  <c r="J141" i="160"/>
  <c r="I141" i="160"/>
  <c r="H141" i="160"/>
  <c r="L140" i="160"/>
  <c r="K140" i="160"/>
  <c r="J140" i="160"/>
  <c r="I140" i="160"/>
  <c r="H140" i="160"/>
  <c r="L139" i="160"/>
  <c r="K139" i="160"/>
  <c r="J139" i="160"/>
  <c r="I139" i="160"/>
  <c r="H139" i="160"/>
  <c r="L138" i="160"/>
  <c r="K138" i="160"/>
  <c r="J138" i="160"/>
  <c r="I138" i="160"/>
  <c r="H138" i="160"/>
  <c r="L137" i="160"/>
  <c r="K137" i="160"/>
  <c r="J137" i="160"/>
  <c r="I137" i="160"/>
  <c r="H137" i="160"/>
  <c r="L136" i="160"/>
  <c r="K136" i="160"/>
  <c r="J136" i="160"/>
  <c r="I136" i="160"/>
  <c r="H136" i="160"/>
  <c r="L135" i="160"/>
  <c r="K135" i="160"/>
  <c r="J135" i="160"/>
  <c r="I135" i="160"/>
  <c r="H135" i="160"/>
  <c r="L134" i="160"/>
  <c r="K134" i="160"/>
  <c r="J134" i="160"/>
  <c r="I134" i="160"/>
  <c r="H134" i="160"/>
  <c r="L133" i="160"/>
  <c r="K133" i="160"/>
  <c r="J133" i="160"/>
  <c r="I133" i="160"/>
  <c r="H133" i="160"/>
  <c r="L132" i="160"/>
  <c r="K132" i="160"/>
  <c r="J132" i="160"/>
  <c r="I132" i="160"/>
  <c r="H132" i="160"/>
  <c r="L131" i="160"/>
  <c r="K131" i="160"/>
  <c r="J131" i="160"/>
  <c r="I131" i="160"/>
  <c r="H131" i="160"/>
  <c r="L130" i="160"/>
  <c r="K130" i="160"/>
  <c r="J130" i="160"/>
  <c r="I130" i="160"/>
  <c r="H130" i="160"/>
  <c r="L129" i="160"/>
  <c r="K129" i="160"/>
  <c r="J129" i="160"/>
  <c r="I129" i="160"/>
  <c r="H129" i="160"/>
  <c r="L128" i="160"/>
  <c r="K128" i="160"/>
  <c r="J128" i="160"/>
  <c r="I128" i="160"/>
  <c r="H128" i="160"/>
  <c r="L127" i="160"/>
  <c r="K127" i="160"/>
  <c r="J127" i="160"/>
  <c r="I127" i="160"/>
  <c r="H127" i="160"/>
  <c r="L126" i="160"/>
  <c r="K126" i="160"/>
  <c r="J126" i="160"/>
  <c r="I126" i="160"/>
  <c r="H126" i="160"/>
  <c r="L125" i="160"/>
  <c r="K125" i="160"/>
  <c r="J125" i="160"/>
  <c r="I125" i="160"/>
  <c r="H125" i="160"/>
  <c r="L124" i="160"/>
  <c r="K124" i="160"/>
  <c r="J124" i="160"/>
  <c r="I124" i="160"/>
  <c r="H124" i="160"/>
  <c r="L123" i="160"/>
  <c r="K123" i="160"/>
  <c r="J123" i="160"/>
  <c r="I123" i="160"/>
  <c r="H123" i="160"/>
  <c r="L122" i="160"/>
  <c r="K122" i="160"/>
  <c r="J122" i="160"/>
  <c r="I122" i="160"/>
  <c r="H122" i="160"/>
  <c r="L121" i="160"/>
  <c r="K121" i="160"/>
  <c r="J121" i="160"/>
  <c r="I121" i="160"/>
  <c r="H121" i="160"/>
  <c r="L120" i="160"/>
  <c r="K120" i="160"/>
  <c r="K150" i="160" s="1"/>
  <c r="J120" i="160"/>
  <c r="J150" i="160" s="1"/>
  <c r="I120" i="160"/>
  <c r="I150" i="160" s="1"/>
  <c r="H120" i="160"/>
  <c r="L119" i="160"/>
  <c r="L150" i="160" s="1"/>
  <c r="K119" i="160"/>
  <c r="J119" i="160"/>
  <c r="I119" i="160"/>
  <c r="H119" i="160"/>
  <c r="G114" i="160"/>
  <c r="F114" i="160"/>
  <c r="L113" i="160"/>
  <c r="K113" i="160"/>
  <c r="J113" i="160"/>
  <c r="I113" i="160"/>
  <c r="H113" i="160"/>
  <c r="L112" i="160"/>
  <c r="K112" i="160"/>
  <c r="J112" i="160"/>
  <c r="I112" i="160"/>
  <c r="H112" i="160"/>
  <c r="L111" i="160"/>
  <c r="K111" i="160"/>
  <c r="J111" i="160"/>
  <c r="I111" i="160"/>
  <c r="H111" i="160"/>
  <c r="L110" i="160"/>
  <c r="K110" i="160"/>
  <c r="J110" i="160"/>
  <c r="I110" i="160"/>
  <c r="H110" i="160"/>
  <c r="L109" i="160"/>
  <c r="K109" i="160"/>
  <c r="J109" i="160"/>
  <c r="I109" i="160"/>
  <c r="H109" i="160"/>
  <c r="L108" i="160"/>
  <c r="K108" i="160"/>
  <c r="J108" i="160"/>
  <c r="I108" i="160"/>
  <c r="H108" i="160"/>
  <c r="L107" i="160"/>
  <c r="K107" i="160"/>
  <c r="J107" i="160"/>
  <c r="I107" i="160"/>
  <c r="H107" i="160"/>
  <c r="L106" i="160"/>
  <c r="K106" i="160"/>
  <c r="J106" i="160"/>
  <c r="I106" i="160"/>
  <c r="H106" i="160"/>
  <c r="L105" i="160"/>
  <c r="K105" i="160"/>
  <c r="J105" i="160"/>
  <c r="I105" i="160"/>
  <c r="H105" i="160"/>
  <c r="L104" i="160"/>
  <c r="K104" i="160"/>
  <c r="J104" i="160"/>
  <c r="I104" i="160"/>
  <c r="H104" i="160"/>
  <c r="L103" i="160"/>
  <c r="K103" i="160"/>
  <c r="J103" i="160"/>
  <c r="I103" i="160"/>
  <c r="H103" i="160"/>
  <c r="L102" i="160"/>
  <c r="K102" i="160"/>
  <c r="J102" i="160"/>
  <c r="I102" i="160"/>
  <c r="H102" i="160"/>
  <c r="L101" i="160"/>
  <c r="K101" i="160"/>
  <c r="J101" i="160"/>
  <c r="I101" i="160"/>
  <c r="H101" i="160"/>
  <c r="L100" i="160"/>
  <c r="K100" i="160"/>
  <c r="J100" i="160"/>
  <c r="I100" i="160"/>
  <c r="H100" i="160"/>
  <c r="L99" i="160"/>
  <c r="K99" i="160"/>
  <c r="J99" i="160"/>
  <c r="I99" i="160"/>
  <c r="H99" i="160"/>
  <c r="L98" i="160"/>
  <c r="K98" i="160"/>
  <c r="J98" i="160"/>
  <c r="I98" i="160"/>
  <c r="H98" i="160"/>
  <c r="L97" i="160"/>
  <c r="K97" i="160"/>
  <c r="J97" i="160"/>
  <c r="I97" i="160"/>
  <c r="H97" i="160"/>
  <c r="L96" i="160"/>
  <c r="K96" i="160"/>
  <c r="J96" i="160"/>
  <c r="I96" i="160"/>
  <c r="H96" i="160"/>
  <c r="L95" i="160"/>
  <c r="K95" i="160"/>
  <c r="J95" i="160"/>
  <c r="I95" i="160"/>
  <c r="H95" i="160"/>
  <c r="L94" i="160"/>
  <c r="K94" i="160"/>
  <c r="J94" i="160"/>
  <c r="I94" i="160"/>
  <c r="H94" i="160"/>
  <c r="L93" i="160"/>
  <c r="K93" i="160"/>
  <c r="J93" i="160"/>
  <c r="I93" i="160"/>
  <c r="H93" i="160"/>
  <c r="L92" i="160"/>
  <c r="K92" i="160"/>
  <c r="J92" i="160"/>
  <c r="I92" i="160"/>
  <c r="H92" i="160"/>
  <c r="L91" i="160"/>
  <c r="K91" i="160"/>
  <c r="J91" i="160"/>
  <c r="I91" i="160"/>
  <c r="H91" i="160"/>
  <c r="L90" i="160"/>
  <c r="K90" i="160"/>
  <c r="J90" i="160"/>
  <c r="I90" i="160"/>
  <c r="H90" i="160"/>
  <c r="L89" i="160"/>
  <c r="K89" i="160"/>
  <c r="J89" i="160"/>
  <c r="I89" i="160"/>
  <c r="H89" i="160"/>
  <c r="L88" i="160"/>
  <c r="K88" i="160"/>
  <c r="J88" i="160"/>
  <c r="I88" i="160"/>
  <c r="H88" i="160"/>
  <c r="L87" i="160"/>
  <c r="K87" i="160"/>
  <c r="J87" i="160"/>
  <c r="I87" i="160"/>
  <c r="H87" i="160"/>
  <c r="L86" i="160"/>
  <c r="L114" i="160" s="1"/>
  <c r="K86" i="160"/>
  <c r="K114" i="160" s="1"/>
  <c r="J86" i="160"/>
  <c r="J114" i="160" s="1"/>
  <c r="I86" i="160"/>
  <c r="H86" i="160"/>
  <c r="L85" i="160"/>
  <c r="K85" i="160"/>
  <c r="J85" i="160"/>
  <c r="I85" i="160"/>
  <c r="H85" i="160"/>
  <c r="L84" i="160"/>
  <c r="K84" i="160"/>
  <c r="J84" i="160"/>
  <c r="I84" i="160"/>
  <c r="H84" i="160"/>
  <c r="L83" i="160"/>
  <c r="K83" i="160"/>
  <c r="J83" i="160"/>
  <c r="I83" i="160"/>
  <c r="I114" i="160" s="1"/>
  <c r="H83" i="160"/>
  <c r="H114" i="160" s="1"/>
  <c r="G78" i="160"/>
  <c r="F78" i="160"/>
  <c r="L77" i="160"/>
  <c r="K77" i="160"/>
  <c r="J77" i="160"/>
  <c r="I77" i="160"/>
  <c r="H77" i="160"/>
  <c r="L76" i="160"/>
  <c r="K76" i="160"/>
  <c r="J76" i="160"/>
  <c r="I76" i="160"/>
  <c r="H76" i="160"/>
  <c r="L75" i="160"/>
  <c r="K75" i="160"/>
  <c r="J75" i="160"/>
  <c r="I75" i="160"/>
  <c r="H75" i="160"/>
  <c r="L74" i="160"/>
  <c r="K74" i="160"/>
  <c r="J74" i="160"/>
  <c r="I74" i="160"/>
  <c r="H74" i="160"/>
  <c r="L73" i="160"/>
  <c r="K73" i="160"/>
  <c r="J73" i="160"/>
  <c r="I73" i="160"/>
  <c r="H73" i="160"/>
  <c r="L72" i="160"/>
  <c r="K72" i="160"/>
  <c r="J72" i="160"/>
  <c r="I72" i="160"/>
  <c r="H72" i="160"/>
  <c r="L71" i="160"/>
  <c r="K71" i="160"/>
  <c r="J71" i="160"/>
  <c r="I71" i="160"/>
  <c r="H71" i="160"/>
  <c r="L70" i="160"/>
  <c r="K70" i="160"/>
  <c r="J70" i="160"/>
  <c r="I70" i="160"/>
  <c r="H70" i="160"/>
  <c r="L69" i="160"/>
  <c r="K69" i="160"/>
  <c r="J69" i="160"/>
  <c r="I69" i="160"/>
  <c r="H69" i="160"/>
  <c r="L68" i="160"/>
  <c r="K68" i="160"/>
  <c r="J68" i="160"/>
  <c r="I68" i="160"/>
  <c r="H68" i="160"/>
  <c r="L67" i="160"/>
  <c r="K67" i="160"/>
  <c r="J67" i="160"/>
  <c r="I67" i="160"/>
  <c r="H67" i="160"/>
  <c r="L66" i="160"/>
  <c r="K66" i="160"/>
  <c r="J66" i="160"/>
  <c r="I66" i="160"/>
  <c r="H66" i="160"/>
  <c r="L65" i="160"/>
  <c r="K65" i="160"/>
  <c r="J65" i="160"/>
  <c r="I65" i="160"/>
  <c r="H65" i="160"/>
  <c r="L64" i="160"/>
  <c r="K64" i="160"/>
  <c r="J64" i="160"/>
  <c r="I64" i="160"/>
  <c r="H64" i="160"/>
  <c r="L63" i="160"/>
  <c r="K63" i="160"/>
  <c r="J63" i="160"/>
  <c r="I63" i="160"/>
  <c r="H63" i="160"/>
  <c r="L62" i="160"/>
  <c r="K62" i="160"/>
  <c r="J62" i="160"/>
  <c r="I62" i="160"/>
  <c r="H62" i="160"/>
  <c r="L61" i="160"/>
  <c r="K61" i="160"/>
  <c r="J61" i="160"/>
  <c r="I61" i="160"/>
  <c r="H61" i="160"/>
  <c r="L60" i="160"/>
  <c r="K60" i="160"/>
  <c r="J60" i="160"/>
  <c r="I60" i="160"/>
  <c r="H60" i="160"/>
  <c r="L59" i="160"/>
  <c r="K59" i="160"/>
  <c r="J59" i="160"/>
  <c r="I59" i="160"/>
  <c r="H59" i="160"/>
  <c r="L58" i="160"/>
  <c r="K58" i="160"/>
  <c r="J58" i="160"/>
  <c r="I58" i="160"/>
  <c r="H58" i="160"/>
  <c r="L57" i="160"/>
  <c r="K57" i="160"/>
  <c r="J57" i="160"/>
  <c r="I57" i="160"/>
  <c r="H57" i="160"/>
  <c r="L56" i="160"/>
  <c r="K56" i="160"/>
  <c r="J56" i="160"/>
  <c r="I56" i="160"/>
  <c r="H56" i="160"/>
  <c r="L55" i="160"/>
  <c r="K55" i="160"/>
  <c r="J55" i="160"/>
  <c r="I55" i="160"/>
  <c r="H55" i="160"/>
  <c r="L54" i="160"/>
  <c r="K54" i="160"/>
  <c r="J54" i="160"/>
  <c r="I54" i="160"/>
  <c r="H54" i="160"/>
  <c r="L53" i="160"/>
  <c r="K53" i="160"/>
  <c r="J53" i="160"/>
  <c r="I53" i="160"/>
  <c r="I78" i="160" s="1"/>
  <c r="H53" i="160"/>
  <c r="L52" i="160"/>
  <c r="K52" i="160"/>
  <c r="J52" i="160"/>
  <c r="J78" i="160" s="1"/>
  <c r="I52" i="160"/>
  <c r="H52" i="160"/>
  <c r="L51" i="160"/>
  <c r="K51" i="160"/>
  <c r="J51" i="160"/>
  <c r="I51" i="160"/>
  <c r="H51" i="160"/>
  <c r="L50" i="160"/>
  <c r="K50" i="160"/>
  <c r="J50" i="160"/>
  <c r="I50" i="160"/>
  <c r="H50" i="160"/>
  <c r="L49" i="160"/>
  <c r="K49" i="160"/>
  <c r="J49" i="160"/>
  <c r="I49" i="160"/>
  <c r="H49" i="160"/>
  <c r="L48" i="160"/>
  <c r="L78" i="160" s="1"/>
  <c r="K48" i="160"/>
  <c r="J48" i="160"/>
  <c r="I48" i="160"/>
  <c r="H48" i="160"/>
  <c r="L47" i="160"/>
  <c r="K47" i="160"/>
  <c r="K78" i="160" s="1"/>
  <c r="J47" i="160"/>
  <c r="I47" i="160"/>
  <c r="H47" i="160"/>
  <c r="G42" i="160"/>
  <c r="F42" i="160"/>
  <c r="L41" i="160"/>
  <c r="K41" i="160"/>
  <c r="J41" i="160"/>
  <c r="I41" i="160"/>
  <c r="H41" i="160"/>
  <c r="L40" i="160"/>
  <c r="K40" i="160"/>
  <c r="J40" i="160"/>
  <c r="I40" i="160"/>
  <c r="H40" i="160"/>
  <c r="L39" i="160"/>
  <c r="K39" i="160"/>
  <c r="J39" i="160"/>
  <c r="I39" i="160"/>
  <c r="H39" i="160"/>
  <c r="L38" i="160"/>
  <c r="K38" i="160"/>
  <c r="J38" i="160"/>
  <c r="I38" i="160"/>
  <c r="H38" i="160"/>
  <c r="L37" i="160"/>
  <c r="K37" i="160"/>
  <c r="J37" i="160"/>
  <c r="I37" i="160"/>
  <c r="H37" i="160"/>
  <c r="L36" i="160"/>
  <c r="K36" i="160"/>
  <c r="J36" i="160"/>
  <c r="I36" i="160"/>
  <c r="H36" i="160"/>
  <c r="L35" i="160"/>
  <c r="K35" i="160"/>
  <c r="J35" i="160"/>
  <c r="I35" i="160"/>
  <c r="H35" i="160"/>
  <c r="L34" i="160"/>
  <c r="K34" i="160"/>
  <c r="J34" i="160"/>
  <c r="I34" i="160"/>
  <c r="H34" i="160"/>
  <c r="L33" i="160"/>
  <c r="K33" i="160"/>
  <c r="J33" i="160"/>
  <c r="I33" i="160"/>
  <c r="H33" i="160"/>
  <c r="L32" i="160"/>
  <c r="K32" i="160"/>
  <c r="J32" i="160"/>
  <c r="I32" i="160"/>
  <c r="H32" i="160"/>
  <c r="L31" i="160"/>
  <c r="K31" i="160"/>
  <c r="J31" i="160"/>
  <c r="I31" i="160"/>
  <c r="H31" i="160"/>
  <c r="L30" i="160"/>
  <c r="K30" i="160"/>
  <c r="J30" i="160"/>
  <c r="I30" i="160"/>
  <c r="H30" i="160"/>
  <c r="L29" i="160"/>
  <c r="K29" i="160"/>
  <c r="J29" i="160"/>
  <c r="I29" i="160"/>
  <c r="H29" i="160"/>
  <c r="L28" i="160"/>
  <c r="K28" i="160"/>
  <c r="J28" i="160"/>
  <c r="I28" i="160"/>
  <c r="H28" i="160"/>
  <c r="L27" i="160"/>
  <c r="K27" i="160"/>
  <c r="J27" i="160"/>
  <c r="I27" i="160"/>
  <c r="H27" i="160"/>
  <c r="L26" i="160"/>
  <c r="K26" i="160"/>
  <c r="J26" i="160"/>
  <c r="I26" i="160"/>
  <c r="H26" i="160"/>
  <c r="L25" i="160"/>
  <c r="K25" i="160"/>
  <c r="J25" i="160"/>
  <c r="I25" i="160"/>
  <c r="H25" i="160"/>
  <c r="L24" i="160"/>
  <c r="K24" i="160"/>
  <c r="J24" i="160"/>
  <c r="I24" i="160"/>
  <c r="H24" i="160"/>
  <c r="L23" i="160"/>
  <c r="K23" i="160"/>
  <c r="J23" i="160"/>
  <c r="I23" i="160"/>
  <c r="H23" i="160"/>
  <c r="L22" i="160"/>
  <c r="K22" i="160"/>
  <c r="J22" i="160"/>
  <c r="I22" i="160"/>
  <c r="H22" i="160"/>
  <c r="L21" i="160"/>
  <c r="K21" i="160"/>
  <c r="J21" i="160"/>
  <c r="I21" i="160"/>
  <c r="H21" i="160"/>
  <c r="L20" i="160"/>
  <c r="K20" i="160"/>
  <c r="J20" i="160"/>
  <c r="I20" i="160"/>
  <c r="H20" i="160"/>
  <c r="L19" i="160"/>
  <c r="K19" i="160"/>
  <c r="J19" i="160"/>
  <c r="I19" i="160"/>
  <c r="H19" i="160"/>
  <c r="L18" i="160"/>
  <c r="K18" i="160"/>
  <c r="J18" i="160"/>
  <c r="I18" i="160"/>
  <c r="H18" i="160"/>
  <c r="L17" i="160"/>
  <c r="K17" i="160"/>
  <c r="J17" i="160"/>
  <c r="I17" i="160"/>
  <c r="H17" i="160"/>
  <c r="L16" i="160"/>
  <c r="K16" i="160"/>
  <c r="J16" i="160"/>
  <c r="I16" i="160"/>
  <c r="H16" i="160"/>
  <c r="L15" i="160"/>
  <c r="K15" i="160"/>
  <c r="J15" i="160"/>
  <c r="I15" i="160"/>
  <c r="H15" i="160"/>
  <c r="L14" i="160"/>
  <c r="K14" i="160"/>
  <c r="J14" i="160"/>
  <c r="I14" i="160"/>
  <c r="H14" i="160"/>
  <c r="L13" i="160"/>
  <c r="K13" i="160"/>
  <c r="J13" i="160"/>
  <c r="I13" i="160"/>
  <c r="H13" i="160"/>
  <c r="L12" i="160"/>
  <c r="K12" i="160"/>
  <c r="J12" i="160"/>
  <c r="I12" i="160"/>
  <c r="H12" i="160"/>
  <c r="L11" i="160"/>
  <c r="L42" i="160" s="1"/>
  <c r="K11" i="160"/>
  <c r="K42" i="160" s="1"/>
  <c r="J11" i="160"/>
  <c r="I11" i="160"/>
  <c r="H11" i="160"/>
  <c r="H42" i="160" s="1"/>
  <c r="B4" i="160"/>
  <c r="U2" i="160" a="1"/>
  <c r="U2" i="160" s="1"/>
  <c r="R2" i="160"/>
  <c r="U1" i="160" a="1"/>
  <c r="U1" i="160" s="1"/>
  <c r="G294" i="159"/>
  <c r="F294" i="159"/>
  <c r="L293" i="159"/>
  <c r="K293" i="159"/>
  <c r="J293" i="159"/>
  <c r="I293" i="159"/>
  <c r="H293" i="159"/>
  <c r="L292" i="159"/>
  <c r="K292" i="159"/>
  <c r="J292" i="159"/>
  <c r="I292" i="159"/>
  <c r="H292" i="159"/>
  <c r="L291" i="159"/>
  <c r="K291" i="159"/>
  <c r="J291" i="159"/>
  <c r="I291" i="159"/>
  <c r="H291" i="159"/>
  <c r="L290" i="159"/>
  <c r="K290" i="159"/>
  <c r="J290" i="159"/>
  <c r="I290" i="159"/>
  <c r="H290" i="159"/>
  <c r="L289" i="159"/>
  <c r="K289" i="159"/>
  <c r="J289" i="159"/>
  <c r="I289" i="159"/>
  <c r="H289" i="159"/>
  <c r="L288" i="159"/>
  <c r="K288" i="159"/>
  <c r="J288" i="159"/>
  <c r="I288" i="159"/>
  <c r="H288" i="159"/>
  <c r="L287" i="159"/>
  <c r="K287" i="159"/>
  <c r="J287" i="159"/>
  <c r="I287" i="159"/>
  <c r="H287" i="159"/>
  <c r="L286" i="159"/>
  <c r="K286" i="159"/>
  <c r="J286" i="159"/>
  <c r="I286" i="159"/>
  <c r="H286" i="159"/>
  <c r="L285" i="159"/>
  <c r="K285" i="159"/>
  <c r="J285" i="159"/>
  <c r="I285" i="159"/>
  <c r="H285" i="159"/>
  <c r="L284" i="159"/>
  <c r="K284" i="159"/>
  <c r="J284" i="159"/>
  <c r="I284" i="159"/>
  <c r="H284" i="159"/>
  <c r="L283" i="159"/>
  <c r="K283" i="159"/>
  <c r="J283" i="159"/>
  <c r="I283" i="159"/>
  <c r="H283" i="159"/>
  <c r="L282" i="159"/>
  <c r="K282" i="159"/>
  <c r="J282" i="159"/>
  <c r="I282" i="159"/>
  <c r="H282" i="159"/>
  <c r="L281" i="159"/>
  <c r="K281" i="159"/>
  <c r="J281" i="159"/>
  <c r="I281" i="159"/>
  <c r="H281" i="159"/>
  <c r="L280" i="159"/>
  <c r="K280" i="159"/>
  <c r="J280" i="159"/>
  <c r="I280" i="159"/>
  <c r="H280" i="159"/>
  <c r="L279" i="159"/>
  <c r="K279" i="159"/>
  <c r="J279" i="159"/>
  <c r="I279" i="159"/>
  <c r="H279" i="159"/>
  <c r="L278" i="159"/>
  <c r="K278" i="159"/>
  <c r="J278" i="159"/>
  <c r="I278" i="159"/>
  <c r="H278" i="159"/>
  <c r="L277" i="159"/>
  <c r="K277" i="159"/>
  <c r="J277" i="159"/>
  <c r="I277" i="159"/>
  <c r="H277" i="159"/>
  <c r="L276" i="159"/>
  <c r="K276" i="159"/>
  <c r="J276" i="159"/>
  <c r="I276" i="159"/>
  <c r="H276" i="159"/>
  <c r="L275" i="159"/>
  <c r="K275" i="159"/>
  <c r="J275" i="159"/>
  <c r="I275" i="159"/>
  <c r="H275" i="159"/>
  <c r="L274" i="159"/>
  <c r="K274" i="159"/>
  <c r="J274" i="159"/>
  <c r="I274" i="159"/>
  <c r="H274" i="159"/>
  <c r="L273" i="159"/>
  <c r="K273" i="159"/>
  <c r="J273" i="159"/>
  <c r="I273" i="159"/>
  <c r="H273" i="159"/>
  <c r="L272" i="159"/>
  <c r="K272" i="159"/>
  <c r="J272" i="159"/>
  <c r="I272" i="159"/>
  <c r="H272" i="159"/>
  <c r="L271" i="159"/>
  <c r="K271" i="159"/>
  <c r="J271" i="159"/>
  <c r="I271" i="159"/>
  <c r="H271" i="159"/>
  <c r="L270" i="159"/>
  <c r="K270" i="159"/>
  <c r="J270" i="159"/>
  <c r="I270" i="159"/>
  <c r="H270" i="159"/>
  <c r="L269" i="159"/>
  <c r="K269" i="159"/>
  <c r="J269" i="159"/>
  <c r="I269" i="159"/>
  <c r="H269" i="159"/>
  <c r="L268" i="159"/>
  <c r="K268" i="159"/>
  <c r="J268" i="159"/>
  <c r="I268" i="159"/>
  <c r="H268" i="159"/>
  <c r="H294" i="159" s="1"/>
  <c r="L267" i="159"/>
  <c r="K267" i="159"/>
  <c r="J267" i="159"/>
  <c r="I267" i="159"/>
  <c r="H267" i="159"/>
  <c r="L266" i="159"/>
  <c r="K266" i="159"/>
  <c r="J266" i="159"/>
  <c r="I266" i="159"/>
  <c r="H266" i="159"/>
  <c r="L265" i="159"/>
  <c r="K265" i="159"/>
  <c r="J265" i="159"/>
  <c r="I265" i="159"/>
  <c r="H265" i="159"/>
  <c r="L264" i="159"/>
  <c r="K264" i="159"/>
  <c r="J264" i="159"/>
  <c r="I264" i="159"/>
  <c r="I294" i="159" s="1"/>
  <c r="H264" i="159"/>
  <c r="L263" i="159"/>
  <c r="K263" i="159"/>
  <c r="K294" i="159" s="1"/>
  <c r="J263" i="159"/>
  <c r="J294" i="159" s="1"/>
  <c r="I263" i="159"/>
  <c r="H263" i="159"/>
  <c r="K258" i="159"/>
  <c r="I258" i="159"/>
  <c r="G258" i="159"/>
  <c r="F258" i="159"/>
  <c r="L257" i="159"/>
  <c r="K257" i="159"/>
  <c r="J257" i="159"/>
  <c r="I257" i="159"/>
  <c r="H257" i="159"/>
  <c r="L256" i="159"/>
  <c r="K256" i="159"/>
  <c r="J256" i="159"/>
  <c r="I256" i="159"/>
  <c r="H256" i="159"/>
  <c r="L255" i="159"/>
  <c r="K255" i="159"/>
  <c r="J255" i="159"/>
  <c r="I255" i="159"/>
  <c r="H255" i="159"/>
  <c r="L254" i="159"/>
  <c r="K254" i="159"/>
  <c r="J254" i="159"/>
  <c r="I254" i="159"/>
  <c r="H254" i="159"/>
  <c r="L253" i="159"/>
  <c r="K253" i="159"/>
  <c r="J253" i="159"/>
  <c r="I253" i="159"/>
  <c r="H253" i="159"/>
  <c r="L252" i="159"/>
  <c r="K252" i="159"/>
  <c r="J252" i="159"/>
  <c r="I252" i="159"/>
  <c r="H252" i="159"/>
  <c r="L251" i="159"/>
  <c r="K251" i="159"/>
  <c r="J251" i="159"/>
  <c r="I251" i="159"/>
  <c r="H251" i="159"/>
  <c r="L250" i="159"/>
  <c r="K250" i="159"/>
  <c r="J250" i="159"/>
  <c r="I250" i="159"/>
  <c r="H250" i="159"/>
  <c r="L249" i="159"/>
  <c r="K249" i="159"/>
  <c r="J249" i="159"/>
  <c r="I249" i="159"/>
  <c r="H249" i="159"/>
  <c r="L248" i="159"/>
  <c r="K248" i="159"/>
  <c r="J248" i="159"/>
  <c r="I248" i="159"/>
  <c r="H248" i="159"/>
  <c r="L247" i="159"/>
  <c r="K247" i="159"/>
  <c r="J247" i="159"/>
  <c r="I247" i="159"/>
  <c r="H247" i="159"/>
  <c r="L246" i="159"/>
  <c r="K246" i="159"/>
  <c r="J246" i="159"/>
  <c r="I246" i="159"/>
  <c r="H246" i="159"/>
  <c r="L245" i="159"/>
  <c r="K245" i="159"/>
  <c r="J245" i="159"/>
  <c r="I245" i="159"/>
  <c r="H245" i="159"/>
  <c r="L244" i="159"/>
  <c r="K244" i="159"/>
  <c r="J244" i="159"/>
  <c r="I244" i="159"/>
  <c r="H244" i="159"/>
  <c r="L243" i="159"/>
  <c r="K243" i="159"/>
  <c r="J243" i="159"/>
  <c r="I243" i="159"/>
  <c r="H243" i="159"/>
  <c r="L242" i="159"/>
  <c r="K242" i="159"/>
  <c r="J242" i="159"/>
  <c r="I242" i="159"/>
  <c r="H242" i="159"/>
  <c r="L241" i="159"/>
  <c r="K241" i="159"/>
  <c r="J241" i="159"/>
  <c r="I241" i="159"/>
  <c r="H241" i="159"/>
  <c r="L240" i="159"/>
  <c r="K240" i="159"/>
  <c r="J240" i="159"/>
  <c r="I240" i="159"/>
  <c r="H240" i="159"/>
  <c r="L239" i="159"/>
  <c r="K239" i="159"/>
  <c r="J239" i="159"/>
  <c r="I239" i="159"/>
  <c r="H239" i="159"/>
  <c r="L238" i="159"/>
  <c r="K238" i="159"/>
  <c r="J238" i="159"/>
  <c r="I238" i="159"/>
  <c r="H238" i="159"/>
  <c r="L237" i="159"/>
  <c r="K237" i="159"/>
  <c r="J237" i="159"/>
  <c r="I237" i="159"/>
  <c r="H237" i="159"/>
  <c r="L236" i="159"/>
  <c r="K236" i="159"/>
  <c r="J236" i="159"/>
  <c r="I236" i="159"/>
  <c r="H236" i="159"/>
  <c r="L235" i="159"/>
  <c r="K235" i="159"/>
  <c r="J235" i="159"/>
  <c r="I235" i="159"/>
  <c r="H235" i="159"/>
  <c r="L234" i="159"/>
  <c r="K234" i="159"/>
  <c r="J234" i="159"/>
  <c r="I234" i="159"/>
  <c r="H234" i="159"/>
  <c r="L233" i="159"/>
  <c r="K233" i="159"/>
  <c r="J233" i="159"/>
  <c r="I233" i="159"/>
  <c r="H233" i="159"/>
  <c r="L232" i="159"/>
  <c r="K232" i="159"/>
  <c r="J232" i="159"/>
  <c r="I232" i="159"/>
  <c r="H232" i="159"/>
  <c r="L231" i="159"/>
  <c r="K231" i="159"/>
  <c r="J231" i="159"/>
  <c r="I231" i="159"/>
  <c r="H231" i="159"/>
  <c r="L230" i="159"/>
  <c r="K230" i="159"/>
  <c r="J230" i="159"/>
  <c r="I230" i="159"/>
  <c r="H230" i="159"/>
  <c r="L229" i="159"/>
  <c r="K229" i="159"/>
  <c r="J229" i="159"/>
  <c r="I229" i="159"/>
  <c r="H229" i="159"/>
  <c r="L228" i="159"/>
  <c r="K228" i="159"/>
  <c r="J228" i="159"/>
  <c r="I228" i="159"/>
  <c r="H228" i="159"/>
  <c r="L227" i="159"/>
  <c r="L258" i="159" s="1"/>
  <c r="K227" i="159"/>
  <c r="J227" i="159"/>
  <c r="J258" i="159" s="1"/>
  <c r="I227" i="159"/>
  <c r="H227" i="159"/>
  <c r="H258" i="159" s="1"/>
  <c r="G222" i="159"/>
  <c r="F222" i="159"/>
  <c r="L221" i="159"/>
  <c r="K221" i="159"/>
  <c r="J221" i="159"/>
  <c r="I221" i="159"/>
  <c r="H221" i="159"/>
  <c r="L220" i="159"/>
  <c r="K220" i="159"/>
  <c r="J220" i="159"/>
  <c r="I220" i="159"/>
  <c r="H220" i="159"/>
  <c r="L219" i="159"/>
  <c r="K219" i="159"/>
  <c r="J219" i="159"/>
  <c r="I219" i="159"/>
  <c r="H219" i="159"/>
  <c r="L218" i="159"/>
  <c r="K218" i="159"/>
  <c r="J218" i="159"/>
  <c r="I218" i="159"/>
  <c r="H218" i="159"/>
  <c r="L217" i="159"/>
  <c r="K217" i="159"/>
  <c r="J217" i="159"/>
  <c r="I217" i="159"/>
  <c r="H217" i="159"/>
  <c r="L216" i="159"/>
  <c r="K216" i="159"/>
  <c r="J216" i="159"/>
  <c r="I216" i="159"/>
  <c r="H216" i="159"/>
  <c r="L215" i="159"/>
  <c r="K215" i="159"/>
  <c r="J215" i="159"/>
  <c r="I215" i="159"/>
  <c r="H215" i="159"/>
  <c r="L214" i="159"/>
  <c r="K214" i="159"/>
  <c r="J214" i="159"/>
  <c r="I214" i="159"/>
  <c r="H214" i="159"/>
  <c r="L213" i="159"/>
  <c r="K213" i="159"/>
  <c r="J213" i="159"/>
  <c r="I213" i="159"/>
  <c r="H213" i="159"/>
  <c r="L212" i="159"/>
  <c r="K212" i="159"/>
  <c r="J212" i="159"/>
  <c r="I212" i="159"/>
  <c r="H212" i="159"/>
  <c r="L211" i="159"/>
  <c r="K211" i="159"/>
  <c r="J211" i="159"/>
  <c r="I211" i="159"/>
  <c r="H211" i="159"/>
  <c r="L210" i="159"/>
  <c r="K210" i="159"/>
  <c r="J210" i="159"/>
  <c r="I210" i="159"/>
  <c r="H210" i="159"/>
  <c r="L209" i="159"/>
  <c r="K209" i="159"/>
  <c r="J209" i="159"/>
  <c r="I209" i="159"/>
  <c r="H209" i="159"/>
  <c r="L208" i="159"/>
  <c r="K208" i="159"/>
  <c r="J208" i="159"/>
  <c r="I208" i="159"/>
  <c r="H208" i="159"/>
  <c r="L207" i="159"/>
  <c r="K207" i="159"/>
  <c r="J207" i="159"/>
  <c r="I207" i="159"/>
  <c r="H207" i="159"/>
  <c r="L206" i="159"/>
  <c r="K206" i="159"/>
  <c r="J206" i="159"/>
  <c r="I206" i="159"/>
  <c r="H206" i="159"/>
  <c r="L205" i="159"/>
  <c r="K205" i="159"/>
  <c r="J205" i="159"/>
  <c r="I205" i="159"/>
  <c r="H205" i="159"/>
  <c r="L204" i="159"/>
  <c r="K204" i="159"/>
  <c r="J204" i="159"/>
  <c r="I204" i="159"/>
  <c r="H204" i="159"/>
  <c r="L203" i="159"/>
  <c r="K203" i="159"/>
  <c r="J203" i="159"/>
  <c r="I203" i="159"/>
  <c r="H203" i="159"/>
  <c r="L202" i="159"/>
  <c r="K202" i="159"/>
  <c r="J202" i="159"/>
  <c r="I202" i="159"/>
  <c r="H202" i="159"/>
  <c r="L201" i="159"/>
  <c r="K201" i="159"/>
  <c r="J201" i="159"/>
  <c r="I201" i="159"/>
  <c r="H201" i="159"/>
  <c r="L200" i="159"/>
  <c r="K200" i="159"/>
  <c r="J200" i="159"/>
  <c r="I200" i="159"/>
  <c r="H200" i="159"/>
  <c r="L199" i="159"/>
  <c r="K199" i="159"/>
  <c r="J199" i="159"/>
  <c r="I199" i="159"/>
  <c r="H199" i="159"/>
  <c r="L198" i="159"/>
  <c r="K198" i="159"/>
  <c r="J198" i="159"/>
  <c r="I198" i="159"/>
  <c r="H198" i="159"/>
  <c r="L197" i="159"/>
  <c r="K197" i="159"/>
  <c r="J197" i="159"/>
  <c r="I197" i="159"/>
  <c r="H197" i="159"/>
  <c r="L196" i="159"/>
  <c r="K196" i="159"/>
  <c r="J196" i="159"/>
  <c r="I196" i="159"/>
  <c r="H196" i="159"/>
  <c r="H222" i="159" s="1"/>
  <c r="L195" i="159"/>
  <c r="K195" i="159"/>
  <c r="J195" i="159"/>
  <c r="I195" i="159"/>
  <c r="H195" i="159"/>
  <c r="L194" i="159"/>
  <c r="K194" i="159"/>
  <c r="J194" i="159"/>
  <c r="I194" i="159"/>
  <c r="H194" i="159"/>
  <c r="L193" i="159"/>
  <c r="K193" i="159"/>
  <c r="J193" i="159"/>
  <c r="I193" i="159"/>
  <c r="H193" i="159"/>
  <c r="L192" i="159"/>
  <c r="K192" i="159"/>
  <c r="J192" i="159"/>
  <c r="I192" i="159"/>
  <c r="H192" i="159"/>
  <c r="L191" i="159"/>
  <c r="L222" i="159" s="1"/>
  <c r="K191" i="159"/>
  <c r="K222" i="159" s="1"/>
  <c r="J191" i="159"/>
  <c r="J222" i="159" s="1"/>
  <c r="I191" i="159"/>
  <c r="I222" i="159" s="1"/>
  <c r="H191" i="159"/>
  <c r="I186" i="159"/>
  <c r="G186" i="159"/>
  <c r="F186" i="159"/>
  <c r="L185" i="159"/>
  <c r="K185" i="159"/>
  <c r="J185" i="159"/>
  <c r="I185" i="159"/>
  <c r="H185" i="159"/>
  <c r="L184" i="159"/>
  <c r="K184" i="159"/>
  <c r="J184" i="159"/>
  <c r="I184" i="159"/>
  <c r="H184" i="159"/>
  <c r="L183" i="159"/>
  <c r="K183" i="159"/>
  <c r="J183" i="159"/>
  <c r="I183" i="159"/>
  <c r="H183" i="159"/>
  <c r="L182" i="159"/>
  <c r="K182" i="159"/>
  <c r="J182" i="159"/>
  <c r="I182" i="159"/>
  <c r="H182" i="159"/>
  <c r="L181" i="159"/>
  <c r="K181" i="159"/>
  <c r="J181" i="159"/>
  <c r="I181" i="159"/>
  <c r="H181" i="159"/>
  <c r="L180" i="159"/>
  <c r="K180" i="159"/>
  <c r="J180" i="159"/>
  <c r="I180" i="159"/>
  <c r="H180" i="159"/>
  <c r="L179" i="159"/>
  <c r="K179" i="159"/>
  <c r="J179" i="159"/>
  <c r="I179" i="159"/>
  <c r="H179" i="159"/>
  <c r="L178" i="159"/>
  <c r="K178" i="159"/>
  <c r="J178" i="159"/>
  <c r="I178" i="159"/>
  <c r="H178" i="159"/>
  <c r="L177" i="159"/>
  <c r="K177" i="159"/>
  <c r="J177" i="159"/>
  <c r="I177" i="159"/>
  <c r="H177" i="159"/>
  <c r="L176" i="159"/>
  <c r="K176" i="159"/>
  <c r="J176" i="159"/>
  <c r="I176" i="159"/>
  <c r="H176" i="159"/>
  <c r="L175" i="159"/>
  <c r="K175" i="159"/>
  <c r="J175" i="159"/>
  <c r="I175" i="159"/>
  <c r="H175" i="159"/>
  <c r="L174" i="159"/>
  <c r="K174" i="159"/>
  <c r="J174" i="159"/>
  <c r="I174" i="159"/>
  <c r="H174" i="159"/>
  <c r="L173" i="159"/>
  <c r="K173" i="159"/>
  <c r="J173" i="159"/>
  <c r="I173" i="159"/>
  <c r="H173" i="159"/>
  <c r="L172" i="159"/>
  <c r="K172" i="159"/>
  <c r="J172" i="159"/>
  <c r="I172" i="159"/>
  <c r="H172" i="159"/>
  <c r="L171" i="159"/>
  <c r="K171" i="159"/>
  <c r="J171" i="159"/>
  <c r="I171" i="159"/>
  <c r="H171" i="159"/>
  <c r="L170" i="159"/>
  <c r="K170" i="159"/>
  <c r="J170" i="159"/>
  <c r="I170" i="159"/>
  <c r="H170" i="159"/>
  <c r="L169" i="159"/>
  <c r="K169" i="159"/>
  <c r="J169" i="159"/>
  <c r="I169" i="159"/>
  <c r="H169" i="159"/>
  <c r="L168" i="159"/>
  <c r="K168" i="159"/>
  <c r="J168" i="159"/>
  <c r="I168" i="159"/>
  <c r="H168" i="159"/>
  <c r="L167" i="159"/>
  <c r="K167" i="159"/>
  <c r="J167" i="159"/>
  <c r="I167" i="159"/>
  <c r="H167" i="159"/>
  <c r="L166" i="159"/>
  <c r="K166" i="159"/>
  <c r="J166" i="159"/>
  <c r="I166" i="159"/>
  <c r="H166" i="159"/>
  <c r="L165" i="159"/>
  <c r="K165" i="159"/>
  <c r="J165" i="159"/>
  <c r="I165" i="159"/>
  <c r="H165" i="159"/>
  <c r="L164" i="159"/>
  <c r="K164" i="159"/>
  <c r="J164" i="159"/>
  <c r="I164" i="159"/>
  <c r="H164" i="159"/>
  <c r="L163" i="159"/>
  <c r="K163" i="159"/>
  <c r="J163" i="159"/>
  <c r="I163" i="159"/>
  <c r="H163" i="159"/>
  <c r="L162" i="159"/>
  <c r="K162" i="159"/>
  <c r="J162" i="159"/>
  <c r="I162" i="159"/>
  <c r="H162" i="159"/>
  <c r="L161" i="159"/>
  <c r="K161" i="159"/>
  <c r="J161" i="159"/>
  <c r="I161" i="159"/>
  <c r="H161" i="159"/>
  <c r="L160" i="159"/>
  <c r="K160" i="159"/>
  <c r="J160" i="159"/>
  <c r="I160" i="159"/>
  <c r="H160" i="159"/>
  <c r="L159" i="159"/>
  <c r="K159" i="159"/>
  <c r="J159" i="159"/>
  <c r="I159" i="159"/>
  <c r="H159" i="159"/>
  <c r="L158" i="159"/>
  <c r="K158" i="159"/>
  <c r="J158" i="159"/>
  <c r="I158" i="159"/>
  <c r="H158" i="159"/>
  <c r="L157" i="159"/>
  <c r="K157" i="159"/>
  <c r="J157" i="159"/>
  <c r="I157" i="159"/>
  <c r="H157" i="159"/>
  <c r="L156" i="159"/>
  <c r="K156" i="159"/>
  <c r="K186" i="159" s="1"/>
  <c r="J156" i="159"/>
  <c r="I156" i="159"/>
  <c r="H156" i="159"/>
  <c r="L155" i="159"/>
  <c r="L186" i="159" s="1"/>
  <c r="K155" i="159"/>
  <c r="J155" i="159"/>
  <c r="J186" i="159" s="1"/>
  <c r="I155" i="159"/>
  <c r="H155" i="159"/>
  <c r="H186" i="159" s="1"/>
  <c r="G150" i="159"/>
  <c r="F150" i="159"/>
  <c r="L149" i="159"/>
  <c r="K149" i="159"/>
  <c r="J149" i="159"/>
  <c r="I149" i="159"/>
  <c r="H149" i="159"/>
  <c r="L148" i="159"/>
  <c r="K148" i="159"/>
  <c r="J148" i="159"/>
  <c r="I148" i="159"/>
  <c r="H148" i="159"/>
  <c r="L147" i="159"/>
  <c r="K147" i="159"/>
  <c r="J147" i="159"/>
  <c r="I147" i="159"/>
  <c r="H147" i="159"/>
  <c r="L146" i="159"/>
  <c r="K146" i="159"/>
  <c r="J146" i="159"/>
  <c r="I146" i="159"/>
  <c r="H146" i="159"/>
  <c r="L145" i="159"/>
  <c r="K145" i="159"/>
  <c r="J145" i="159"/>
  <c r="I145" i="159"/>
  <c r="H145" i="159"/>
  <c r="L144" i="159"/>
  <c r="K144" i="159"/>
  <c r="J144" i="159"/>
  <c r="I144" i="159"/>
  <c r="H144" i="159"/>
  <c r="L143" i="159"/>
  <c r="K143" i="159"/>
  <c r="J143" i="159"/>
  <c r="I143" i="159"/>
  <c r="H143" i="159"/>
  <c r="L142" i="159"/>
  <c r="K142" i="159"/>
  <c r="J142" i="159"/>
  <c r="I142" i="159"/>
  <c r="H142" i="159"/>
  <c r="L141" i="159"/>
  <c r="K141" i="159"/>
  <c r="J141" i="159"/>
  <c r="I141" i="159"/>
  <c r="H141" i="159"/>
  <c r="L140" i="159"/>
  <c r="K140" i="159"/>
  <c r="J140" i="159"/>
  <c r="I140" i="159"/>
  <c r="H140" i="159"/>
  <c r="L139" i="159"/>
  <c r="K139" i="159"/>
  <c r="J139" i="159"/>
  <c r="I139" i="159"/>
  <c r="H139" i="159"/>
  <c r="L138" i="159"/>
  <c r="K138" i="159"/>
  <c r="J138" i="159"/>
  <c r="I138" i="159"/>
  <c r="H138" i="159"/>
  <c r="L137" i="159"/>
  <c r="K137" i="159"/>
  <c r="J137" i="159"/>
  <c r="I137" i="159"/>
  <c r="H137" i="159"/>
  <c r="L136" i="159"/>
  <c r="K136" i="159"/>
  <c r="J136" i="159"/>
  <c r="I136" i="159"/>
  <c r="H136" i="159"/>
  <c r="L135" i="159"/>
  <c r="K135" i="159"/>
  <c r="J135" i="159"/>
  <c r="I135" i="159"/>
  <c r="H135" i="159"/>
  <c r="L134" i="159"/>
  <c r="K134" i="159"/>
  <c r="J134" i="159"/>
  <c r="I134" i="159"/>
  <c r="H134" i="159"/>
  <c r="L133" i="159"/>
  <c r="K133" i="159"/>
  <c r="J133" i="159"/>
  <c r="I133" i="159"/>
  <c r="H133" i="159"/>
  <c r="L132" i="159"/>
  <c r="K132" i="159"/>
  <c r="J132" i="159"/>
  <c r="I132" i="159"/>
  <c r="H132" i="159"/>
  <c r="L131" i="159"/>
  <c r="K131" i="159"/>
  <c r="J131" i="159"/>
  <c r="I131" i="159"/>
  <c r="H131" i="159"/>
  <c r="L130" i="159"/>
  <c r="K130" i="159"/>
  <c r="J130" i="159"/>
  <c r="I130" i="159"/>
  <c r="H130" i="159"/>
  <c r="L129" i="159"/>
  <c r="K129" i="159"/>
  <c r="J129" i="159"/>
  <c r="I129" i="159"/>
  <c r="H129" i="159"/>
  <c r="L128" i="159"/>
  <c r="K128" i="159"/>
  <c r="J128" i="159"/>
  <c r="I128" i="159"/>
  <c r="H128" i="159"/>
  <c r="L127" i="159"/>
  <c r="K127" i="159"/>
  <c r="J127" i="159"/>
  <c r="I127" i="159"/>
  <c r="H127" i="159"/>
  <c r="L126" i="159"/>
  <c r="K126" i="159"/>
  <c r="J126" i="159"/>
  <c r="I126" i="159"/>
  <c r="H126" i="159"/>
  <c r="L125" i="159"/>
  <c r="K125" i="159"/>
  <c r="J125" i="159"/>
  <c r="I125" i="159"/>
  <c r="H125" i="159"/>
  <c r="L124" i="159"/>
  <c r="K124" i="159"/>
  <c r="J124" i="159"/>
  <c r="I124" i="159"/>
  <c r="H124" i="159"/>
  <c r="L123" i="159"/>
  <c r="K123" i="159"/>
  <c r="J123" i="159"/>
  <c r="I123" i="159"/>
  <c r="H123" i="159"/>
  <c r="L122" i="159"/>
  <c r="K122" i="159"/>
  <c r="J122" i="159"/>
  <c r="I122" i="159"/>
  <c r="H122" i="159"/>
  <c r="L121" i="159"/>
  <c r="K121" i="159"/>
  <c r="J121" i="159"/>
  <c r="I121" i="159"/>
  <c r="H121" i="159"/>
  <c r="L120" i="159"/>
  <c r="L150" i="159" s="1"/>
  <c r="K120" i="159"/>
  <c r="J120" i="159"/>
  <c r="I120" i="159"/>
  <c r="H120" i="159"/>
  <c r="L119" i="159"/>
  <c r="K119" i="159"/>
  <c r="K150" i="159" s="1"/>
  <c r="J119" i="159"/>
  <c r="I119" i="159"/>
  <c r="I150" i="159" s="1"/>
  <c r="H119" i="159"/>
  <c r="H150" i="159" s="1"/>
  <c r="G114" i="159"/>
  <c r="F114" i="159"/>
  <c r="L113" i="159"/>
  <c r="K113" i="159"/>
  <c r="J113" i="159"/>
  <c r="I113" i="159"/>
  <c r="H113" i="159"/>
  <c r="L112" i="159"/>
  <c r="K112" i="159"/>
  <c r="J112" i="159"/>
  <c r="I112" i="159"/>
  <c r="H112" i="159"/>
  <c r="L111" i="159"/>
  <c r="K111" i="159"/>
  <c r="J111" i="159"/>
  <c r="I111" i="159"/>
  <c r="H111" i="159"/>
  <c r="L110" i="159"/>
  <c r="K110" i="159"/>
  <c r="J110" i="159"/>
  <c r="I110" i="159"/>
  <c r="H110" i="159"/>
  <c r="L109" i="159"/>
  <c r="K109" i="159"/>
  <c r="J109" i="159"/>
  <c r="I109" i="159"/>
  <c r="H109" i="159"/>
  <c r="L108" i="159"/>
  <c r="K108" i="159"/>
  <c r="J108" i="159"/>
  <c r="I108" i="159"/>
  <c r="H108" i="159"/>
  <c r="L107" i="159"/>
  <c r="K107" i="159"/>
  <c r="J107" i="159"/>
  <c r="I107" i="159"/>
  <c r="H107" i="159"/>
  <c r="L106" i="159"/>
  <c r="K106" i="159"/>
  <c r="J106" i="159"/>
  <c r="I106" i="159"/>
  <c r="H106" i="159"/>
  <c r="L105" i="159"/>
  <c r="K105" i="159"/>
  <c r="J105" i="159"/>
  <c r="I105" i="159"/>
  <c r="H105" i="159"/>
  <c r="L104" i="159"/>
  <c r="K104" i="159"/>
  <c r="J104" i="159"/>
  <c r="I104" i="159"/>
  <c r="H104" i="159"/>
  <c r="L103" i="159"/>
  <c r="K103" i="159"/>
  <c r="J103" i="159"/>
  <c r="I103" i="159"/>
  <c r="H103" i="159"/>
  <c r="L102" i="159"/>
  <c r="K102" i="159"/>
  <c r="J102" i="159"/>
  <c r="I102" i="159"/>
  <c r="H102" i="159"/>
  <c r="L101" i="159"/>
  <c r="K101" i="159"/>
  <c r="J101" i="159"/>
  <c r="I101" i="159"/>
  <c r="H101" i="159"/>
  <c r="L100" i="159"/>
  <c r="K100" i="159"/>
  <c r="J100" i="159"/>
  <c r="I100" i="159"/>
  <c r="H100" i="159"/>
  <c r="L99" i="159"/>
  <c r="K99" i="159"/>
  <c r="J99" i="159"/>
  <c r="I99" i="159"/>
  <c r="H99" i="159"/>
  <c r="L98" i="159"/>
  <c r="K98" i="159"/>
  <c r="J98" i="159"/>
  <c r="I98" i="159"/>
  <c r="H98" i="159"/>
  <c r="L97" i="159"/>
  <c r="K97" i="159"/>
  <c r="J97" i="159"/>
  <c r="I97" i="159"/>
  <c r="H97" i="159"/>
  <c r="L96" i="159"/>
  <c r="K96" i="159"/>
  <c r="J96" i="159"/>
  <c r="I96" i="159"/>
  <c r="H96" i="159"/>
  <c r="L95" i="159"/>
  <c r="K95" i="159"/>
  <c r="J95" i="159"/>
  <c r="I95" i="159"/>
  <c r="H95" i="159"/>
  <c r="L94" i="159"/>
  <c r="K94" i="159"/>
  <c r="J94" i="159"/>
  <c r="I94" i="159"/>
  <c r="H94" i="159"/>
  <c r="L93" i="159"/>
  <c r="K93" i="159"/>
  <c r="J93" i="159"/>
  <c r="I93" i="159"/>
  <c r="H93" i="159"/>
  <c r="L92" i="159"/>
  <c r="K92" i="159"/>
  <c r="J92" i="159"/>
  <c r="I92" i="159"/>
  <c r="H92" i="159"/>
  <c r="L91" i="159"/>
  <c r="K91" i="159"/>
  <c r="J91" i="159"/>
  <c r="I91" i="159"/>
  <c r="H91" i="159"/>
  <c r="L90" i="159"/>
  <c r="K90" i="159"/>
  <c r="J90" i="159"/>
  <c r="I90" i="159"/>
  <c r="H90" i="159"/>
  <c r="L89" i="159"/>
  <c r="K89" i="159"/>
  <c r="J89" i="159"/>
  <c r="I89" i="159"/>
  <c r="H89" i="159"/>
  <c r="L88" i="159"/>
  <c r="K88" i="159"/>
  <c r="J88" i="159"/>
  <c r="I88" i="159"/>
  <c r="H88" i="159"/>
  <c r="L87" i="159"/>
  <c r="K87" i="159"/>
  <c r="J87" i="159"/>
  <c r="I87" i="159"/>
  <c r="H87" i="159"/>
  <c r="L86" i="159"/>
  <c r="K86" i="159"/>
  <c r="J86" i="159"/>
  <c r="I86" i="159"/>
  <c r="H86" i="159"/>
  <c r="L85" i="159"/>
  <c r="K85" i="159"/>
  <c r="J85" i="159"/>
  <c r="I85" i="159"/>
  <c r="H85" i="159"/>
  <c r="L84" i="159"/>
  <c r="K84" i="159"/>
  <c r="K114" i="159" s="1"/>
  <c r="J84" i="159"/>
  <c r="I84" i="159"/>
  <c r="H84" i="159"/>
  <c r="H114" i="159" s="1"/>
  <c r="L83" i="159"/>
  <c r="K83" i="159"/>
  <c r="J83" i="159"/>
  <c r="J114" i="159" s="1"/>
  <c r="I83" i="159"/>
  <c r="I114" i="159" s="1"/>
  <c r="H83" i="159"/>
  <c r="I78" i="159"/>
  <c r="G78" i="159"/>
  <c r="F78" i="159"/>
  <c r="L77" i="159"/>
  <c r="K77" i="159"/>
  <c r="J77" i="159"/>
  <c r="I77" i="159"/>
  <c r="H77" i="159"/>
  <c r="L76" i="159"/>
  <c r="K76" i="159"/>
  <c r="J76" i="159"/>
  <c r="I76" i="159"/>
  <c r="H76" i="159"/>
  <c r="L75" i="159"/>
  <c r="K75" i="159"/>
  <c r="J75" i="159"/>
  <c r="I75" i="159"/>
  <c r="H75" i="159"/>
  <c r="L74" i="159"/>
  <c r="K74" i="159"/>
  <c r="J74" i="159"/>
  <c r="I74" i="159"/>
  <c r="H74" i="159"/>
  <c r="L73" i="159"/>
  <c r="K73" i="159"/>
  <c r="J73" i="159"/>
  <c r="I73" i="159"/>
  <c r="H73" i="159"/>
  <c r="L72" i="159"/>
  <c r="K72" i="159"/>
  <c r="J72" i="159"/>
  <c r="I72" i="159"/>
  <c r="H72" i="159"/>
  <c r="L71" i="159"/>
  <c r="K71" i="159"/>
  <c r="J71" i="159"/>
  <c r="I71" i="159"/>
  <c r="H71" i="159"/>
  <c r="L70" i="159"/>
  <c r="K70" i="159"/>
  <c r="J70" i="159"/>
  <c r="I70" i="159"/>
  <c r="H70" i="159"/>
  <c r="L69" i="159"/>
  <c r="K69" i="159"/>
  <c r="J69" i="159"/>
  <c r="I69" i="159"/>
  <c r="H69" i="159"/>
  <c r="L68" i="159"/>
  <c r="K68" i="159"/>
  <c r="J68" i="159"/>
  <c r="I68" i="159"/>
  <c r="H68" i="159"/>
  <c r="L67" i="159"/>
  <c r="K67" i="159"/>
  <c r="J67" i="159"/>
  <c r="I67" i="159"/>
  <c r="H67" i="159"/>
  <c r="L66" i="159"/>
  <c r="K66" i="159"/>
  <c r="J66" i="159"/>
  <c r="I66" i="159"/>
  <c r="H66" i="159"/>
  <c r="L65" i="159"/>
  <c r="K65" i="159"/>
  <c r="J65" i="159"/>
  <c r="I65" i="159"/>
  <c r="H65" i="159"/>
  <c r="L64" i="159"/>
  <c r="K64" i="159"/>
  <c r="J64" i="159"/>
  <c r="I64" i="159"/>
  <c r="H64" i="159"/>
  <c r="L63" i="159"/>
  <c r="K63" i="159"/>
  <c r="J63" i="159"/>
  <c r="I63" i="159"/>
  <c r="H63" i="159"/>
  <c r="L62" i="159"/>
  <c r="K62" i="159"/>
  <c r="J62" i="159"/>
  <c r="I62" i="159"/>
  <c r="H62" i="159"/>
  <c r="L61" i="159"/>
  <c r="K61" i="159"/>
  <c r="J61" i="159"/>
  <c r="I61" i="159"/>
  <c r="H61" i="159"/>
  <c r="L60" i="159"/>
  <c r="K60" i="159"/>
  <c r="J60" i="159"/>
  <c r="I60" i="159"/>
  <c r="H60" i="159"/>
  <c r="L59" i="159"/>
  <c r="K59" i="159"/>
  <c r="J59" i="159"/>
  <c r="I59" i="159"/>
  <c r="H59" i="159"/>
  <c r="L58" i="159"/>
  <c r="K58" i="159"/>
  <c r="J58" i="159"/>
  <c r="I58" i="159"/>
  <c r="H58" i="159"/>
  <c r="L57" i="159"/>
  <c r="K57" i="159"/>
  <c r="J57" i="159"/>
  <c r="I57" i="159"/>
  <c r="H57" i="159"/>
  <c r="L56" i="159"/>
  <c r="K56" i="159"/>
  <c r="J56" i="159"/>
  <c r="I56" i="159"/>
  <c r="H56" i="159"/>
  <c r="L55" i="159"/>
  <c r="K55" i="159"/>
  <c r="J55" i="159"/>
  <c r="I55" i="159"/>
  <c r="H55" i="159"/>
  <c r="L54" i="159"/>
  <c r="K54" i="159"/>
  <c r="J54" i="159"/>
  <c r="I54" i="159"/>
  <c r="H54" i="159"/>
  <c r="L53" i="159"/>
  <c r="K53" i="159"/>
  <c r="J53" i="159"/>
  <c r="I53" i="159"/>
  <c r="H53" i="159"/>
  <c r="L52" i="159"/>
  <c r="K52" i="159"/>
  <c r="J52" i="159"/>
  <c r="I52" i="159"/>
  <c r="H52" i="159"/>
  <c r="L51" i="159"/>
  <c r="K51" i="159"/>
  <c r="J51" i="159"/>
  <c r="I51" i="159"/>
  <c r="H51" i="159"/>
  <c r="L50" i="159"/>
  <c r="K50" i="159"/>
  <c r="J50" i="159"/>
  <c r="I50" i="159"/>
  <c r="H50" i="159"/>
  <c r="L49" i="159"/>
  <c r="K49" i="159"/>
  <c r="J49" i="159"/>
  <c r="I49" i="159"/>
  <c r="H49" i="159"/>
  <c r="L48" i="159"/>
  <c r="L78" i="159" s="1"/>
  <c r="K48" i="159"/>
  <c r="J48" i="159"/>
  <c r="I48" i="159"/>
  <c r="H48" i="159"/>
  <c r="H78" i="159" s="1"/>
  <c r="L47" i="159"/>
  <c r="K47" i="159"/>
  <c r="K78" i="159" s="1"/>
  <c r="J47" i="159"/>
  <c r="J78" i="159" s="1"/>
  <c r="I47" i="159"/>
  <c r="H47" i="159"/>
  <c r="K42" i="159"/>
  <c r="G42" i="159"/>
  <c r="F42" i="159"/>
  <c r="L41" i="159"/>
  <c r="K41" i="159"/>
  <c r="J41" i="159"/>
  <c r="I41" i="159"/>
  <c r="H41" i="159"/>
  <c r="L40" i="159"/>
  <c r="K40" i="159"/>
  <c r="J40" i="159"/>
  <c r="I40" i="159"/>
  <c r="H40" i="159"/>
  <c r="L39" i="159"/>
  <c r="K39" i="159"/>
  <c r="J39" i="159"/>
  <c r="I39" i="159"/>
  <c r="H39" i="159"/>
  <c r="L38" i="159"/>
  <c r="K38" i="159"/>
  <c r="J38" i="159"/>
  <c r="I38" i="159"/>
  <c r="H38" i="159"/>
  <c r="L37" i="159"/>
  <c r="K37" i="159"/>
  <c r="J37" i="159"/>
  <c r="I37" i="159"/>
  <c r="H37" i="159"/>
  <c r="L36" i="159"/>
  <c r="K36" i="159"/>
  <c r="J36" i="159"/>
  <c r="I36" i="159"/>
  <c r="H36" i="159"/>
  <c r="L35" i="159"/>
  <c r="K35" i="159"/>
  <c r="J35" i="159"/>
  <c r="I35" i="159"/>
  <c r="H35" i="159"/>
  <c r="L34" i="159"/>
  <c r="K34" i="159"/>
  <c r="J34" i="159"/>
  <c r="I34" i="159"/>
  <c r="H34" i="159"/>
  <c r="L33" i="159"/>
  <c r="K33" i="159"/>
  <c r="J33" i="159"/>
  <c r="I33" i="159"/>
  <c r="H33" i="159"/>
  <c r="L32" i="159"/>
  <c r="K32" i="159"/>
  <c r="J32" i="159"/>
  <c r="I32" i="159"/>
  <c r="H32" i="159"/>
  <c r="L31" i="159"/>
  <c r="K31" i="159"/>
  <c r="J31" i="159"/>
  <c r="I31" i="159"/>
  <c r="H31" i="159"/>
  <c r="L30" i="159"/>
  <c r="K30" i="159"/>
  <c r="J30" i="159"/>
  <c r="I30" i="159"/>
  <c r="H30" i="159"/>
  <c r="L29" i="159"/>
  <c r="K29" i="159"/>
  <c r="J29" i="159"/>
  <c r="I29" i="159"/>
  <c r="H29" i="159"/>
  <c r="L28" i="159"/>
  <c r="K28" i="159"/>
  <c r="J28" i="159"/>
  <c r="I28" i="159"/>
  <c r="H28" i="159"/>
  <c r="L27" i="159"/>
  <c r="K27" i="159"/>
  <c r="J27" i="159"/>
  <c r="I27" i="159"/>
  <c r="H27" i="159"/>
  <c r="L26" i="159"/>
  <c r="K26" i="159"/>
  <c r="J26" i="159"/>
  <c r="I26" i="159"/>
  <c r="H26" i="159"/>
  <c r="L25" i="159"/>
  <c r="K25" i="159"/>
  <c r="J25" i="159"/>
  <c r="I25" i="159"/>
  <c r="H25" i="159"/>
  <c r="L24" i="159"/>
  <c r="K24" i="159"/>
  <c r="J24" i="159"/>
  <c r="I24" i="159"/>
  <c r="H24" i="159"/>
  <c r="L23" i="159"/>
  <c r="K23" i="159"/>
  <c r="J23" i="159"/>
  <c r="I23" i="159"/>
  <c r="H23" i="159"/>
  <c r="L22" i="159"/>
  <c r="K22" i="159"/>
  <c r="J22" i="159"/>
  <c r="I22" i="159"/>
  <c r="H22" i="159"/>
  <c r="L21" i="159"/>
  <c r="K21" i="159"/>
  <c r="J21" i="159"/>
  <c r="I21" i="159"/>
  <c r="H21" i="159"/>
  <c r="L20" i="159"/>
  <c r="K20" i="159"/>
  <c r="J20" i="159"/>
  <c r="I20" i="159"/>
  <c r="H20" i="159"/>
  <c r="L19" i="159"/>
  <c r="K19" i="159"/>
  <c r="J19" i="159"/>
  <c r="I19" i="159"/>
  <c r="H19" i="159"/>
  <c r="L18" i="159"/>
  <c r="K18" i="159"/>
  <c r="J18" i="159"/>
  <c r="I18" i="159"/>
  <c r="H18" i="159"/>
  <c r="L17" i="159"/>
  <c r="K17" i="159"/>
  <c r="J17" i="159"/>
  <c r="I17" i="159"/>
  <c r="H17" i="159"/>
  <c r="L16" i="159"/>
  <c r="K16" i="159"/>
  <c r="J16" i="159"/>
  <c r="I16" i="159"/>
  <c r="H16" i="159"/>
  <c r="L15" i="159"/>
  <c r="K15" i="159"/>
  <c r="J15" i="159"/>
  <c r="I15" i="159"/>
  <c r="H15" i="159"/>
  <c r="L14" i="159"/>
  <c r="K14" i="159"/>
  <c r="J14" i="159"/>
  <c r="I14" i="159"/>
  <c r="H14" i="159"/>
  <c r="L13" i="159"/>
  <c r="K13" i="159"/>
  <c r="J13" i="159"/>
  <c r="I13" i="159"/>
  <c r="H13" i="159"/>
  <c r="L12" i="159"/>
  <c r="K12" i="159"/>
  <c r="J12" i="159"/>
  <c r="J42" i="159" s="1"/>
  <c r="I12" i="159"/>
  <c r="H12" i="159"/>
  <c r="L11" i="159"/>
  <c r="L42" i="159" s="1"/>
  <c r="K11" i="159"/>
  <c r="J11" i="159"/>
  <c r="I11" i="159"/>
  <c r="I42" i="159" s="1"/>
  <c r="H11" i="159"/>
  <c r="H42" i="159" s="1"/>
  <c r="B4" i="159"/>
  <c r="U2" i="159" a="1"/>
  <c r="U2" i="159" s="1"/>
  <c r="R2" i="159"/>
  <c r="U1" i="159" a="1"/>
  <c r="U1" i="159" s="1"/>
  <c r="G294" i="158"/>
  <c r="F294" i="158"/>
  <c r="L293" i="158"/>
  <c r="K293" i="158"/>
  <c r="J293" i="158"/>
  <c r="I293" i="158"/>
  <c r="H293" i="158"/>
  <c r="L292" i="158"/>
  <c r="K292" i="158"/>
  <c r="J292" i="158"/>
  <c r="I292" i="158"/>
  <c r="H292" i="158"/>
  <c r="L291" i="158"/>
  <c r="K291" i="158"/>
  <c r="J291" i="158"/>
  <c r="I291" i="158"/>
  <c r="H291" i="158"/>
  <c r="L290" i="158"/>
  <c r="K290" i="158"/>
  <c r="J290" i="158"/>
  <c r="I290" i="158"/>
  <c r="H290" i="158"/>
  <c r="L289" i="158"/>
  <c r="K289" i="158"/>
  <c r="J289" i="158"/>
  <c r="I289" i="158"/>
  <c r="H289" i="158"/>
  <c r="L288" i="158"/>
  <c r="K288" i="158"/>
  <c r="J288" i="158"/>
  <c r="I288" i="158"/>
  <c r="H288" i="158"/>
  <c r="L287" i="158"/>
  <c r="K287" i="158"/>
  <c r="J287" i="158"/>
  <c r="I287" i="158"/>
  <c r="H287" i="158"/>
  <c r="L286" i="158"/>
  <c r="K286" i="158"/>
  <c r="J286" i="158"/>
  <c r="I286" i="158"/>
  <c r="H286" i="158"/>
  <c r="L285" i="158"/>
  <c r="K285" i="158"/>
  <c r="J285" i="158"/>
  <c r="I285" i="158"/>
  <c r="H285" i="158"/>
  <c r="L284" i="158"/>
  <c r="K284" i="158"/>
  <c r="J284" i="158"/>
  <c r="I284" i="158"/>
  <c r="H284" i="158"/>
  <c r="L283" i="158"/>
  <c r="K283" i="158"/>
  <c r="J283" i="158"/>
  <c r="I283" i="158"/>
  <c r="H283" i="158"/>
  <c r="L282" i="158"/>
  <c r="K282" i="158"/>
  <c r="J282" i="158"/>
  <c r="I282" i="158"/>
  <c r="H282" i="158"/>
  <c r="L281" i="158"/>
  <c r="K281" i="158"/>
  <c r="J281" i="158"/>
  <c r="I281" i="158"/>
  <c r="H281" i="158"/>
  <c r="L280" i="158"/>
  <c r="K280" i="158"/>
  <c r="J280" i="158"/>
  <c r="I280" i="158"/>
  <c r="H280" i="158"/>
  <c r="L279" i="158"/>
  <c r="K279" i="158"/>
  <c r="J279" i="158"/>
  <c r="I279" i="158"/>
  <c r="H279" i="158"/>
  <c r="L278" i="158"/>
  <c r="K278" i="158"/>
  <c r="J278" i="158"/>
  <c r="I278" i="158"/>
  <c r="H278" i="158"/>
  <c r="L277" i="158"/>
  <c r="K277" i="158"/>
  <c r="J277" i="158"/>
  <c r="I277" i="158"/>
  <c r="H277" i="158"/>
  <c r="L276" i="158"/>
  <c r="K276" i="158"/>
  <c r="J276" i="158"/>
  <c r="I276" i="158"/>
  <c r="H276" i="158"/>
  <c r="L275" i="158"/>
  <c r="K275" i="158"/>
  <c r="J275" i="158"/>
  <c r="I275" i="158"/>
  <c r="H275" i="158"/>
  <c r="L274" i="158"/>
  <c r="K274" i="158"/>
  <c r="J274" i="158"/>
  <c r="I274" i="158"/>
  <c r="H274" i="158"/>
  <c r="L273" i="158"/>
  <c r="K273" i="158"/>
  <c r="J273" i="158"/>
  <c r="I273" i="158"/>
  <c r="H273" i="158"/>
  <c r="L272" i="158"/>
  <c r="K272" i="158"/>
  <c r="J272" i="158"/>
  <c r="I272" i="158"/>
  <c r="H272" i="158"/>
  <c r="L271" i="158"/>
  <c r="K271" i="158"/>
  <c r="J271" i="158"/>
  <c r="I271" i="158"/>
  <c r="H271" i="158"/>
  <c r="L270" i="158"/>
  <c r="K270" i="158"/>
  <c r="J270" i="158"/>
  <c r="I270" i="158"/>
  <c r="H270" i="158"/>
  <c r="L269" i="158"/>
  <c r="K269" i="158"/>
  <c r="J269" i="158"/>
  <c r="I269" i="158"/>
  <c r="H269" i="158"/>
  <c r="L268" i="158"/>
  <c r="K268" i="158"/>
  <c r="J268" i="158"/>
  <c r="I268" i="158"/>
  <c r="H268" i="158"/>
  <c r="L267" i="158"/>
  <c r="K267" i="158"/>
  <c r="J267" i="158"/>
  <c r="I267" i="158"/>
  <c r="H267" i="158"/>
  <c r="L266" i="158"/>
  <c r="K266" i="158"/>
  <c r="J266" i="158"/>
  <c r="I266" i="158"/>
  <c r="H266" i="158"/>
  <c r="L265" i="158"/>
  <c r="K265" i="158"/>
  <c r="J265" i="158"/>
  <c r="I265" i="158"/>
  <c r="H265" i="158"/>
  <c r="L264" i="158"/>
  <c r="K264" i="158"/>
  <c r="J264" i="158"/>
  <c r="I264" i="158"/>
  <c r="H264" i="158"/>
  <c r="L263" i="158"/>
  <c r="K263" i="158"/>
  <c r="J263" i="158"/>
  <c r="I263" i="158"/>
  <c r="H263" i="158"/>
  <c r="J258" i="158"/>
  <c r="G258" i="158"/>
  <c r="F258" i="158"/>
  <c r="L257" i="158"/>
  <c r="K257" i="158"/>
  <c r="J257" i="158"/>
  <c r="I257" i="158"/>
  <c r="H257" i="158"/>
  <c r="L256" i="158"/>
  <c r="K256" i="158"/>
  <c r="J256" i="158"/>
  <c r="I256" i="158"/>
  <c r="H256" i="158"/>
  <c r="H258" i="158" s="1"/>
  <c r="L255" i="158"/>
  <c r="K255" i="158"/>
  <c r="J255" i="158"/>
  <c r="I255" i="158"/>
  <c r="H255" i="158"/>
  <c r="L254" i="158"/>
  <c r="K254" i="158"/>
  <c r="J254" i="158"/>
  <c r="I254" i="158"/>
  <c r="H254" i="158"/>
  <c r="L253" i="158"/>
  <c r="K253" i="158"/>
  <c r="J253" i="158"/>
  <c r="I253" i="158"/>
  <c r="H253" i="158"/>
  <c r="L252" i="158"/>
  <c r="K252" i="158"/>
  <c r="J252" i="158"/>
  <c r="I252" i="158"/>
  <c r="H252" i="158"/>
  <c r="L251" i="158"/>
  <c r="K251" i="158"/>
  <c r="J251" i="158"/>
  <c r="I251" i="158"/>
  <c r="H251" i="158"/>
  <c r="L250" i="158"/>
  <c r="K250" i="158"/>
  <c r="J250" i="158"/>
  <c r="I250" i="158"/>
  <c r="H250" i="158"/>
  <c r="L249" i="158"/>
  <c r="K249" i="158"/>
  <c r="J249" i="158"/>
  <c r="I249" i="158"/>
  <c r="H249" i="158"/>
  <c r="L248" i="158"/>
  <c r="K248" i="158"/>
  <c r="J248" i="158"/>
  <c r="I248" i="158"/>
  <c r="H248" i="158"/>
  <c r="L247" i="158"/>
  <c r="K247" i="158"/>
  <c r="J247" i="158"/>
  <c r="I247" i="158"/>
  <c r="H247" i="158"/>
  <c r="L246" i="158"/>
  <c r="K246" i="158"/>
  <c r="J246" i="158"/>
  <c r="I246" i="158"/>
  <c r="H246" i="158"/>
  <c r="L245" i="158"/>
  <c r="K245" i="158"/>
  <c r="J245" i="158"/>
  <c r="I245" i="158"/>
  <c r="H245" i="158"/>
  <c r="L244" i="158"/>
  <c r="K244" i="158"/>
  <c r="J244" i="158"/>
  <c r="I244" i="158"/>
  <c r="H244" i="158"/>
  <c r="L243" i="158"/>
  <c r="K243" i="158"/>
  <c r="J243" i="158"/>
  <c r="I243" i="158"/>
  <c r="H243" i="158"/>
  <c r="L242" i="158"/>
  <c r="K242" i="158"/>
  <c r="J242" i="158"/>
  <c r="I242" i="158"/>
  <c r="H242" i="158"/>
  <c r="L241" i="158"/>
  <c r="K241" i="158"/>
  <c r="J241" i="158"/>
  <c r="I241" i="158"/>
  <c r="H241" i="158"/>
  <c r="L240" i="158"/>
  <c r="K240" i="158"/>
  <c r="J240" i="158"/>
  <c r="I240" i="158"/>
  <c r="H240" i="158"/>
  <c r="L239" i="158"/>
  <c r="K239" i="158"/>
  <c r="J239" i="158"/>
  <c r="I239" i="158"/>
  <c r="H239" i="158"/>
  <c r="L238" i="158"/>
  <c r="K238" i="158"/>
  <c r="J238" i="158"/>
  <c r="I238" i="158"/>
  <c r="H238" i="158"/>
  <c r="L237" i="158"/>
  <c r="K237" i="158"/>
  <c r="J237" i="158"/>
  <c r="I237" i="158"/>
  <c r="H237" i="158"/>
  <c r="L236" i="158"/>
  <c r="K236" i="158"/>
  <c r="J236" i="158"/>
  <c r="I236" i="158"/>
  <c r="H236" i="158"/>
  <c r="L235" i="158"/>
  <c r="K235" i="158"/>
  <c r="J235" i="158"/>
  <c r="I235" i="158"/>
  <c r="H235" i="158"/>
  <c r="L234" i="158"/>
  <c r="K234" i="158"/>
  <c r="J234" i="158"/>
  <c r="I234" i="158"/>
  <c r="H234" i="158"/>
  <c r="L233" i="158"/>
  <c r="K233" i="158"/>
  <c r="J233" i="158"/>
  <c r="I233" i="158"/>
  <c r="H233" i="158"/>
  <c r="L232" i="158"/>
  <c r="K232" i="158"/>
  <c r="J232" i="158"/>
  <c r="I232" i="158"/>
  <c r="H232" i="158"/>
  <c r="L231" i="158"/>
  <c r="K231" i="158"/>
  <c r="J231" i="158"/>
  <c r="I231" i="158"/>
  <c r="H231" i="158"/>
  <c r="L230" i="158"/>
  <c r="K230" i="158"/>
  <c r="J230" i="158"/>
  <c r="I230" i="158"/>
  <c r="H230" i="158"/>
  <c r="L229" i="158"/>
  <c r="K229" i="158"/>
  <c r="J229" i="158"/>
  <c r="I229" i="158"/>
  <c r="H229" i="158"/>
  <c r="L228" i="158"/>
  <c r="K228" i="158"/>
  <c r="J228" i="158"/>
  <c r="I228" i="158"/>
  <c r="H228" i="158"/>
  <c r="L227" i="158"/>
  <c r="K227" i="158"/>
  <c r="J227" i="158"/>
  <c r="I227" i="158"/>
  <c r="H227" i="158"/>
  <c r="K222" i="158"/>
  <c r="G222" i="158"/>
  <c r="F222" i="158"/>
  <c r="L221" i="158"/>
  <c r="K221" i="158"/>
  <c r="J221" i="158"/>
  <c r="I221" i="158"/>
  <c r="H221" i="158"/>
  <c r="L220" i="158"/>
  <c r="K220" i="158"/>
  <c r="J220" i="158"/>
  <c r="I220" i="158"/>
  <c r="H220" i="158"/>
  <c r="L219" i="158"/>
  <c r="K219" i="158"/>
  <c r="J219" i="158"/>
  <c r="I219" i="158"/>
  <c r="H219" i="158"/>
  <c r="L218" i="158"/>
  <c r="K218" i="158"/>
  <c r="J218" i="158"/>
  <c r="I218" i="158"/>
  <c r="H218" i="158"/>
  <c r="L217" i="158"/>
  <c r="K217" i="158"/>
  <c r="J217" i="158"/>
  <c r="I217" i="158"/>
  <c r="H217" i="158"/>
  <c r="L216" i="158"/>
  <c r="K216" i="158"/>
  <c r="J216" i="158"/>
  <c r="I216" i="158"/>
  <c r="H216" i="158"/>
  <c r="L215" i="158"/>
  <c r="K215" i="158"/>
  <c r="J215" i="158"/>
  <c r="I215" i="158"/>
  <c r="H215" i="158"/>
  <c r="L214" i="158"/>
  <c r="K214" i="158"/>
  <c r="J214" i="158"/>
  <c r="I214" i="158"/>
  <c r="H214" i="158"/>
  <c r="L213" i="158"/>
  <c r="K213" i="158"/>
  <c r="J213" i="158"/>
  <c r="I213" i="158"/>
  <c r="H213" i="158"/>
  <c r="L212" i="158"/>
  <c r="K212" i="158"/>
  <c r="J212" i="158"/>
  <c r="I212" i="158"/>
  <c r="H212" i="158"/>
  <c r="L211" i="158"/>
  <c r="K211" i="158"/>
  <c r="J211" i="158"/>
  <c r="I211" i="158"/>
  <c r="H211" i="158"/>
  <c r="L210" i="158"/>
  <c r="K210" i="158"/>
  <c r="J210" i="158"/>
  <c r="I210" i="158"/>
  <c r="H210" i="158"/>
  <c r="L209" i="158"/>
  <c r="K209" i="158"/>
  <c r="J209" i="158"/>
  <c r="I209" i="158"/>
  <c r="H209" i="158"/>
  <c r="L208" i="158"/>
  <c r="K208" i="158"/>
  <c r="J208" i="158"/>
  <c r="I208" i="158"/>
  <c r="H208" i="158"/>
  <c r="L207" i="158"/>
  <c r="K207" i="158"/>
  <c r="J207" i="158"/>
  <c r="I207" i="158"/>
  <c r="H207" i="158"/>
  <c r="L206" i="158"/>
  <c r="K206" i="158"/>
  <c r="J206" i="158"/>
  <c r="I206" i="158"/>
  <c r="H206" i="158"/>
  <c r="L205" i="158"/>
  <c r="K205" i="158"/>
  <c r="J205" i="158"/>
  <c r="I205" i="158"/>
  <c r="H205" i="158"/>
  <c r="L204" i="158"/>
  <c r="K204" i="158"/>
  <c r="J204" i="158"/>
  <c r="I204" i="158"/>
  <c r="H204" i="158"/>
  <c r="L203" i="158"/>
  <c r="K203" i="158"/>
  <c r="J203" i="158"/>
  <c r="I203" i="158"/>
  <c r="H203" i="158"/>
  <c r="L202" i="158"/>
  <c r="K202" i="158"/>
  <c r="J202" i="158"/>
  <c r="I202" i="158"/>
  <c r="H202" i="158"/>
  <c r="L201" i="158"/>
  <c r="K201" i="158"/>
  <c r="J201" i="158"/>
  <c r="I201" i="158"/>
  <c r="H201" i="158"/>
  <c r="L200" i="158"/>
  <c r="K200" i="158"/>
  <c r="J200" i="158"/>
  <c r="I200" i="158"/>
  <c r="H200" i="158"/>
  <c r="L199" i="158"/>
  <c r="K199" i="158"/>
  <c r="J199" i="158"/>
  <c r="I199" i="158"/>
  <c r="H199" i="158"/>
  <c r="L198" i="158"/>
  <c r="K198" i="158"/>
  <c r="J198" i="158"/>
  <c r="I198" i="158"/>
  <c r="H198" i="158"/>
  <c r="L197" i="158"/>
  <c r="K197" i="158"/>
  <c r="J197" i="158"/>
  <c r="I197" i="158"/>
  <c r="H197" i="158"/>
  <c r="L196" i="158"/>
  <c r="K196" i="158"/>
  <c r="J196" i="158"/>
  <c r="I196" i="158"/>
  <c r="H196" i="158"/>
  <c r="L195" i="158"/>
  <c r="K195" i="158"/>
  <c r="J195" i="158"/>
  <c r="I195" i="158"/>
  <c r="H195" i="158"/>
  <c r="L194" i="158"/>
  <c r="K194" i="158"/>
  <c r="J194" i="158"/>
  <c r="I194" i="158"/>
  <c r="H194" i="158"/>
  <c r="L193" i="158"/>
  <c r="K193" i="158"/>
  <c r="J193" i="158"/>
  <c r="I193" i="158"/>
  <c r="H193" i="158"/>
  <c r="L192" i="158"/>
  <c r="K192" i="158"/>
  <c r="J192" i="158"/>
  <c r="J222" i="158" s="1"/>
  <c r="I192" i="158"/>
  <c r="H192" i="158"/>
  <c r="L191" i="158"/>
  <c r="K191" i="158"/>
  <c r="J191" i="158"/>
  <c r="I191" i="158"/>
  <c r="H191" i="158"/>
  <c r="G186" i="158"/>
  <c r="F186" i="158"/>
  <c r="L185" i="158"/>
  <c r="K185" i="158"/>
  <c r="J185" i="158"/>
  <c r="I185" i="158"/>
  <c r="H185" i="158"/>
  <c r="L184" i="158"/>
  <c r="K184" i="158"/>
  <c r="J184" i="158"/>
  <c r="I184" i="158"/>
  <c r="H184" i="158"/>
  <c r="L183" i="158"/>
  <c r="K183" i="158"/>
  <c r="J183" i="158"/>
  <c r="I183" i="158"/>
  <c r="H183" i="158"/>
  <c r="L182" i="158"/>
  <c r="K182" i="158"/>
  <c r="J182" i="158"/>
  <c r="I182" i="158"/>
  <c r="H182" i="158"/>
  <c r="L181" i="158"/>
  <c r="K181" i="158"/>
  <c r="J181" i="158"/>
  <c r="I181" i="158"/>
  <c r="H181" i="158"/>
  <c r="L180" i="158"/>
  <c r="K180" i="158"/>
  <c r="J180" i="158"/>
  <c r="I180" i="158"/>
  <c r="H180" i="158"/>
  <c r="L179" i="158"/>
  <c r="K179" i="158"/>
  <c r="J179" i="158"/>
  <c r="I179" i="158"/>
  <c r="H179" i="158"/>
  <c r="L178" i="158"/>
  <c r="K178" i="158"/>
  <c r="J178" i="158"/>
  <c r="I178" i="158"/>
  <c r="H178" i="158"/>
  <c r="L177" i="158"/>
  <c r="K177" i="158"/>
  <c r="J177" i="158"/>
  <c r="I177" i="158"/>
  <c r="H177" i="158"/>
  <c r="L176" i="158"/>
  <c r="K176" i="158"/>
  <c r="J176" i="158"/>
  <c r="I176" i="158"/>
  <c r="H176" i="158"/>
  <c r="L175" i="158"/>
  <c r="K175" i="158"/>
  <c r="J175" i="158"/>
  <c r="I175" i="158"/>
  <c r="H175" i="158"/>
  <c r="L174" i="158"/>
  <c r="K174" i="158"/>
  <c r="J174" i="158"/>
  <c r="I174" i="158"/>
  <c r="H174" i="158"/>
  <c r="L173" i="158"/>
  <c r="K173" i="158"/>
  <c r="J173" i="158"/>
  <c r="I173" i="158"/>
  <c r="H173" i="158"/>
  <c r="L172" i="158"/>
  <c r="K172" i="158"/>
  <c r="J172" i="158"/>
  <c r="I172" i="158"/>
  <c r="H172" i="158"/>
  <c r="L171" i="158"/>
  <c r="K171" i="158"/>
  <c r="J171" i="158"/>
  <c r="I171" i="158"/>
  <c r="H171" i="158"/>
  <c r="L170" i="158"/>
  <c r="K170" i="158"/>
  <c r="J170" i="158"/>
  <c r="I170" i="158"/>
  <c r="H170" i="158"/>
  <c r="L169" i="158"/>
  <c r="K169" i="158"/>
  <c r="J169" i="158"/>
  <c r="I169" i="158"/>
  <c r="H169" i="158"/>
  <c r="L168" i="158"/>
  <c r="K168" i="158"/>
  <c r="J168" i="158"/>
  <c r="I168" i="158"/>
  <c r="H168" i="158"/>
  <c r="L167" i="158"/>
  <c r="K167" i="158"/>
  <c r="J167" i="158"/>
  <c r="I167" i="158"/>
  <c r="H167" i="158"/>
  <c r="H186" i="158" s="1"/>
  <c r="L166" i="158"/>
  <c r="K166" i="158"/>
  <c r="J166" i="158"/>
  <c r="I166" i="158"/>
  <c r="H166" i="158"/>
  <c r="L165" i="158"/>
  <c r="K165" i="158"/>
  <c r="J165" i="158"/>
  <c r="I165" i="158"/>
  <c r="H165" i="158"/>
  <c r="L164" i="158"/>
  <c r="K164" i="158"/>
  <c r="J164" i="158"/>
  <c r="I164" i="158"/>
  <c r="H164" i="158"/>
  <c r="L163" i="158"/>
  <c r="K163" i="158"/>
  <c r="J163" i="158"/>
  <c r="I163" i="158"/>
  <c r="H163" i="158"/>
  <c r="L162" i="158"/>
  <c r="K162" i="158"/>
  <c r="J162" i="158"/>
  <c r="I162" i="158"/>
  <c r="H162" i="158"/>
  <c r="L161" i="158"/>
  <c r="K161" i="158"/>
  <c r="J161" i="158"/>
  <c r="I161" i="158"/>
  <c r="H161" i="158"/>
  <c r="L160" i="158"/>
  <c r="K160" i="158"/>
  <c r="J160" i="158"/>
  <c r="I160" i="158"/>
  <c r="H160" i="158"/>
  <c r="L159" i="158"/>
  <c r="K159" i="158"/>
  <c r="J159" i="158"/>
  <c r="I159" i="158"/>
  <c r="H159" i="158"/>
  <c r="L158" i="158"/>
  <c r="K158" i="158"/>
  <c r="J158" i="158"/>
  <c r="I158" i="158"/>
  <c r="H158" i="158"/>
  <c r="L157" i="158"/>
  <c r="K157" i="158"/>
  <c r="J157" i="158"/>
  <c r="I157" i="158"/>
  <c r="H157" i="158"/>
  <c r="L156" i="158"/>
  <c r="K156" i="158"/>
  <c r="J156" i="158"/>
  <c r="I156" i="158"/>
  <c r="H156" i="158"/>
  <c r="L155" i="158"/>
  <c r="K155" i="158"/>
  <c r="J155" i="158"/>
  <c r="I155" i="158"/>
  <c r="H155" i="158"/>
  <c r="G150" i="158"/>
  <c r="F150" i="158"/>
  <c r="L149" i="158"/>
  <c r="K149" i="158"/>
  <c r="J149" i="158"/>
  <c r="I149" i="158"/>
  <c r="H149" i="158"/>
  <c r="L148" i="158"/>
  <c r="K148" i="158"/>
  <c r="J148" i="158"/>
  <c r="I148" i="158"/>
  <c r="H148" i="158"/>
  <c r="L147" i="158"/>
  <c r="K147" i="158"/>
  <c r="J147" i="158"/>
  <c r="I147" i="158"/>
  <c r="H147" i="158"/>
  <c r="L146" i="158"/>
  <c r="K146" i="158"/>
  <c r="J146" i="158"/>
  <c r="I146" i="158"/>
  <c r="H146" i="158"/>
  <c r="L145" i="158"/>
  <c r="K145" i="158"/>
  <c r="J145" i="158"/>
  <c r="I145" i="158"/>
  <c r="H145" i="158"/>
  <c r="L144" i="158"/>
  <c r="K144" i="158"/>
  <c r="J144" i="158"/>
  <c r="I144" i="158"/>
  <c r="H144" i="158"/>
  <c r="L143" i="158"/>
  <c r="K143" i="158"/>
  <c r="J143" i="158"/>
  <c r="I143" i="158"/>
  <c r="H143" i="158"/>
  <c r="L142" i="158"/>
  <c r="K142" i="158"/>
  <c r="J142" i="158"/>
  <c r="I142" i="158"/>
  <c r="H142" i="158"/>
  <c r="L141" i="158"/>
  <c r="K141" i="158"/>
  <c r="J141" i="158"/>
  <c r="I141" i="158"/>
  <c r="H141" i="158"/>
  <c r="L140" i="158"/>
  <c r="K140" i="158"/>
  <c r="J140" i="158"/>
  <c r="I140" i="158"/>
  <c r="H140" i="158"/>
  <c r="L139" i="158"/>
  <c r="K139" i="158"/>
  <c r="J139" i="158"/>
  <c r="I139" i="158"/>
  <c r="H139" i="158"/>
  <c r="L138" i="158"/>
  <c r="K138" i="158"/>
  <c r="J138" i="158"/>
  <c r="I138" i="158"/>
  <c r="H138" i="158"/>
  <c r="L137" i="158"/>
  <c r="K137" i="158"/>
  <c r="J137" i="158"/>
  <c r="I137" i="158"/>
  <c r="H137" i="158"/>
  <c r="L136" i="158"/>
  <c r="K136" i="158"/>
  <c r="J136" i="158"/>
  <c r="I136" i="158"/>
  <c r="H136" i="158"/>
  <c r="L135" i="158"/>
  <c r="K135" i="158"/>
  <c r="J135" i="158"/>
  <c r="I135" i="158"/>
  <c r="H135" i="158"/>
  <c r="L134" i="158"/>
  <c r="K134" i="158"/>
  <c r="J134" i="158"/>
  <c r="I134" i="158"/>
  <c r="H134" i="158"/>
  <c r="L133" i="158"/>
  <c r="K133" i="158"/>
  <c r="J133" i="158"/>
  <c r="I133" i="158"/>
  <c r="H133" i="158"/>
  <c r="L132" i="158"/>
  <c r="K132" i="158"/>
  <c r="J132" i="158"/>
  <c r="I132" i="158"/>
  <c r="H132" i="158"/>
  <c r="L131" i="158"/>
  <c r="K131" i="158"/>
  <c r="J131" i="158"/>
  <c r="I131" i="158"/>
  <c r="H131" i="158"/>
  <c r="L130" i="158"/>
  <c r="K130" i="158"/>
  <c r="J130" i="158"/>
  <c r="I130" i="158"/>
  <c r="H130" i="158"/>
  <c r="L129" i="158"/>
  <c r="K129" i="158"/>
  <c r="J129" i="158"/>
  <c r="I129" i="158"/>
  <c r="H129" i="158"/>
  <c r="L128" i="158"/>
  <c r="K128" i="158"/>
  <c r="J128" i="158"/>
  <c r="I128" i="158"/>
  <c r="H128" i="158"/>
  <c r="L127" i="158"/>
  <c r="K127" i="158"/>
  <c r="J127" i="158"/>
  <c r="I127" i="158"/>
  <c r="H127" i="158"/>
  <c r="L126" i="158"/>
  <c r="K126" i="158"/>
  <c r="J126" i="158"/>
  <c r="I126" i="158"/>
  <c r="H126" i="158"/>
  <c r="L125" i="158"/>
  <c r="K125" i="158"/>
  <c r="J125" i="158"/>
  <c r="I125" i="158"/>
  <c r="H125" i="158"/>
  <c r="L124" i="158"/>
  <c r="K124" i="158"/>
  <c r="J124" i="158"/>
  <c r="I124" i="158"/>
  <c r="H124" i="158"/>
  <c r="L123" i="158"/>
  <c r="K123" i="158"/>
  <c r="J123" i="158"/>
  <c r="I123" i="158"/>
  <c r="H123" i="158"/>
  <c r="L122" i="158"/>
  <c r="K122" i="158"/>
  <c r="J122" i="158"/>
  <c r="I122" i="158"/>
  <c r="H122" i="158"/>
  <c r="L121" i="158"/>
  <c r="K121" i="158"/>
  <c r="J121" i="158"/>
  <c r="I121" i="158"/>
  <c r="H121" i="158"/>
  <c r="L120" i="158"/>
  <c r="K120" i="158"/>
  <c r="J120" i="158"/>
  <c r="I120" i="158"/>
  <c r="H120" i="158"/>
  <c r="L119" i="158"/>
  <c r="L150" i="158" s="1"/>
  <c r="K119" i="158"/>
  <c r="J119" i="158"/>
  <c r="J150" i="158" s="1"/>
  <c r="I119" i="158"/>
  <c r="H119" i="158"/>
  <c r="I114" i="158"/>
  <c r="G114" i="158"/>
  <c r="F114" i="158"/>
  <c r="L113" i="158"/>
  <c r="K113" i="158"/>
  <c r="J113" i="158"/>
  <c r="I113" i="158"/>
  <c r="H113" i="158"/>
  <c r="L112" i="158"/>
  <c r="K112" i="158"/>
  <c r="J112" i="158"/>
  <c r="I112" i="158"/>
  <c r="H112" i="158"/>
  <c r="L111" i="158"/>
  <c r="K111" i="158"/>
  <c r="J111" i="158"/>
  <c r="I111" i="158"/>
  <c r="H111" i="158"/>
  <c r="L110" i="158"/>
  <c r="K110" i="158"/>
  <c r="J110" i="158"/>
  <c r="I110" i="158"/>
  <c r="H110" i="158"/>
  <c r="L109" i="158"/>
  <c r="K109" i="158"/>
  <c r="J109" i="158"/>
  <c r="I109" i="158"/>
  <c r="H109" i="158"/>
  <c r="L108" i="158"/>
  <c r="K108" i="158"/>
  <c r="J108" i="158"/>
  <c r="I108" i="158"/>
  <c r="H108" i="158"/>
  <c r="L107" i="158"/>
  <c r="K107" i="158"/>
  <c r="J107" i="158"/>
  <c r="I107" i="158"/>
  <c r="H107" i="158"/>
  <c r="L106" i="158"/>
  <c r="K106" i="158"/>
  <c r="J106" i="158"/>
  <c r="I106" i="158"/>
  <c r="H106" i="158"/>
  <c r="L105" i="158"/>
  <c r="K105" i="158"/>
  <c r="J105" i="158"/>
  <c r="I105" i="158"/>
  <c r="H105" i="158"/>
  <c r="L104" i="158"/>
  <c r="K104" i="158"/>
  <c r="J104" i="158"/>
  <c r="I104" i="158"/>
  <c r="H104" i="158"/>
  <c r="L103" i="158"/>
  <c r="K103" i="158"/>
  <c r="J103" i="158"/>
  <c r="I103" i="158"/>
  <c r="H103" i="158"/>
  <c r="L102" i="158"/>
  <c r="K102" i="158"/>
  <c r="J102" i="158"/>
  <c r="I102" i="158"/>
  <c r="H102" i="158"/>
  <c r="L101" i="158"/>
  <c r="K101" i="158"/>
  <c r="J101" i="158"/>
  <c r="I101" i="158"/>
  <c r="H101" i="158"/>
  <c r="L100" i="158"/>
  <c r="K100" i="158"/>
  <c r="J100" i="158"/>
  <c r="I100" i="158"/>
  <c r="H100" i="158"/>
  <c r="L99" i="158"/>
  <c r="K99" i="158"/>
  <c r="J99" i="158"/>
  <c r="I99" i="158"/>
  <c r="H99" i="158"/>
  <c r="L98" i="158"/>
  <c r="K98" i="158"/>
  <c r="J98" i="158"/>
  <c r="I98" i="158"/>
  <c r="H98" i="158"/>
  <c r="L97" i="158"/>
  <c r="K97" i="158"/>
  <c r="J97" i="158"/>
  <c r="I97" i="158"/>
  <c r="H97" i="158"/>
  <c r="L96" i="158"/>
  <c r="K96" i="158"/>
  <c r="J96" i="158"/>
  <c r="I96" i="158"/>
  <c r="H96" i="158"/>
  <c r="L95" i="158"/>
  <c r="K95" i="158"/>
  <c r="J95" i="158"/>
  <c r="I95" i="158"/>
  <c r="H95" i="158"/>
  <c r="L94" i="158"/>
  <c r="K94" i="158"/>
  <c r="J94" i="158"/>
  <c r="I94" i="158"/>
  <c r="H94" i="158"/>
  <c r="L93" i="158"/>
  <c r="K93" i="158"/>
  <c r="J93" i="158"/>
  <c r="I93" i="158"/>
  <c r="H93" i="158"/>
  <c r="L92" i="158"/>
  <c r="K92" i="158"/>
  <c r="J92" i="158"/>
  <c r="I92" i="158"/>
  <c r="H92" i="158"/>
  <c r="L91" i="158"/>
  <c r="K91" i="158"/>
  <c r="J91" i="158"/>
  <c r="I91" i="158"/>
  <c r="H91" i="158"/>
  <c r="L90" i="158"/>
  <c r="K90" i="158"/>
  <c r="J90" i="158"/>
  <c r="I90" i="158"/>
  <c r="H90" i="158"/>
  <c r="L89" i="158"/>
  <c r="K89" i="158"/>
  <c r="J89" i="158"/>
  <c r="I89" i="158"/>
  <c r="H89" i="158"/>
  <c r="L88" i="158"/>
  <c r="K88" i="158"/>
  <c r="J88" i="158"/>
  <c r="I88" i="158"/>
  <c r="H88" i="158"/>
  <c r="L87" i="158"/>
  <c r="K87" i="158"/>
  <c r="J87" i="158"/>
  <c r="I87" i="158"/>
  <c r="H87" i="158"/>
  <c r="L86" i="158"/>
  <c r="K86" i="158"/>
  <c r="J86" i="158"/>
  <c r="I86" i="158"/>
  <c r="H86" i="158"/>
  <c r="L85" i="158"/>
  <c r="K85" i="158"/>
  <c r="J85" i="158"/>
  <c r="I85" i="158"/>
  <c r="H85" i="158"/>
  <c r="L84" i="158"/>
  <c r="K84" i="158"/>
  <c r="J84" i="158"/>
  <c r="I84" i="158"/>
  <c r="H84" i="158"/>
  <c r="L83" i="158"/>
  <c r="K83" i="158"/>
  <c r="J83" i="158"/>
  <c r="I83" i="158"/>
  <c r="H83" i="158"/>
  <c r="G78" i="158"/>
  <c r="F78" i="158"/>
  <c r="L77" i="158"/>
  <c r="K77" i="158"/>
  <c r="J77" i="158"/>
  <c r="I77" i="158"/>
  <c r="H77" i="158"/>
  <c r="L76" i="158"/>
  <c r="K76" i="158"/>
  <c r="J76" i="158"/>
  <c r="I76" i="158"/>
  <c r="H76" i="158"/>
  <c r="L75" i="158"/>
  <c r="K75" i="158"/>
  <c r="J75" i="158"/>
  <c r="I75" i="158"/>
  <c r="H75" i="158"/>
  <c r="L74" i="158"/>
  <c r="K74" i="158"/>
  <c r="J74" i="158"/>
  <c r="I74" i="158"/>
  <c r="H74" i="158"/>
  <c r="L73" i="158"/>
  <c r="K73" i="158"/>
  <c r="J73" i="158"/>
  <c r="I73" i="158"/>
  <c r="H73" i="158"/>
  <c r="L72" i="158"/>
  <c r="K72" i="158"/>
  <c r="J72" i="158"/>
  <c r="I72" i="158"/>
  <c r="H72" i="158"/>
  <c r="L71" i="158"/>
  <c r="K71" i="158"/>
  <c r="J71" i="158"/>
  <c r="I71" i="158"/>
  <c r="H71" i="158"/>
  <c r="L70" i="158"/>
  <c r="K70" i="158"/>
  <c r="J70" i="158"/>
  <c r="I70" i="158"/>
  <c r="H70" i="158"/>
  <c r="L69" i="158"/>
  <c r="K69" i="158"/>
  <c r="J69" i="158"/>
  <c r="I69" i="158"/>
  <c r="H69" i="158"/>
  <c r="L68" i="158"/>
  <c r="K68" i="158"/>
  <c r="J68" i="158"/>
  <c r="I68" i="158"/>
  <c r="H68" i="158"/>
  <c r="L67" i="158"/>
  <c r="K67" i="158"/>
  <c r="J67" i="158"/>
  <c r="I67" i="158"/>
  <c r="H67" i="158"/>
  <c r="L66" i="158"/>
  <c r="K66" i="158"/>
  <c r="J66" i="158"/>
  <c r="I66" i="158"/>
  <c r="H66" i="158"/>
  <c r="L65" i="158"/>
  <c r="K65" i="158"/>
  <c r="J65" i="158"/>
  <c r="I65" i="158"/>
  <c r="H65" i="158"/>
  <c r="L64" i="158"/>
  <c r="K64" i="158"/>
  <c r="J64" i="158"/>
  <c r="I64" i="158"/>
  <c r="H64" i="158"/>
  <c r="L63" i="158"/>
  <c r="K63" i="158"/>
  <c r="J63" i="158"/>
  <c r="I63" i="158"/>
  <c r="H63" i="158"/>
  <c r="L62" i="158"/>
  <c r="K62" i="158"/>
  <c r="J62" i="158"/>
  <c r="I62" i="158"/>
  <c r="H62" i="158"/>
  <c r="L61" i="158"/>
  <c r="K61" i="158"/>
  <c r="J61" i="158"/>
  <c r="I61" i="158"/>
  <c r="H61" i="158"/>
  <c r="L60" i="158"/>
  <c r="K60" i="158"/>
  <c r="J60" i="158"/>
  <c r="I60" i="158"/>
  <c r="H60" i="158"/>
  <c r="L59" i="158"/>
  <c r="K59" i="158"/>
  <c r="J59" i="158"/>
  <c r="I59" i="158"/>
  <c r="H59" i="158"/>
  <c r="L58" i="158"/>
  <c r="K58" i="158"/>
  <c r="J58" i="158"/>
  <c r="I58" i="158"/>
  <c r="H58" i="158"/>
  <c r="L57" i="158"/>
  <c r="K57" i="158"/>
  <c r="J57" i="158"/>
  <c r="I57" i="158"/>
  <c r="H57" i="158"/>
  <c r="L56" i="158"/>
  <c r="K56" i="158"/>
  <c r="J56" i="158"/>
  <c r="I56" i="158"/>
  <c r="H56" i="158"/>
  <c r="L55" i="158"/>
  <c r="K55" i="158"/>
  <c r="J55" i="158"/>
  <c r="I55" i="158"/>
  <c r="H55" i="158"/>
  <c r="L54" i="158"/>
  <c r="K54" i="158"/>
  <c r="J54" i="158"/>
  <c r="I54" i="158"/>
  <c r="H54" i="158"/>
  <c r="L53" i="158"/>
  <c r="K53" i="158"/>
  <c r="J53" i="158"/>
  <c r="I53" i="158"/>
  <c r="H53" i="158"/>
  <c r="L52" i="158"/>
  <c r="K52" i="158"/>
  <c r="J52" i="158"/>
  <c r="I52" i="158"/>
  <c r="H52" i="158"/>
  <c r="L51" i="158"/>
  <c r="K51" i="158"/>
  <c r="J51" i="158"/>
  <c r="I51" i="158"/>
  <c r="H51" i="158"/>
  <c r="L50" i="158"/>
  <c r="K50" i="158"/>
  <c r="J50" i="158"/>
  <c r="I50" i="158"/>
  <c r="H50" i="158"/>
  <c r="L49" i="158"/>
  <c r="K49" i="158"/>
  <c r="J49" i="158"/>
  <c r="I49" i="158"/>
  <c r="H49" i="158"/>
  <c r="L48" i="158"/>
  <c r="K48" i="158"/>
  <c r="J48" i="158"/>
  <c r="I48" i="158"/>
  <c r="H48" i="158"/>
  <c r="L47" i="158"/>
  <c r="K47" i="158"/>
  <c r="J47" i="158"/>
  <c r="I47" i="158"/>
  <c r="H47" i="158"/>
  <c r="G42" i="158"/>
  <c r="F42" i="158"/>
  <c r="L41" i="158"/>
  <c r="K41" i="158"/>
  <c r="J41" i="158"/>
  <c r="I41" i="158"/>
  <c r="H41" i="158"/>
  <c r="L40" i="158"/>
  <c r="K40" i="158"/>
  <c r="J40" i="158"/>
  <c r="I40" i="158"/>
  <c r="H40" i="158"/>
  <c r="L39" i="158"/>
  <c r="K39" i="158"/>
  <c r="J39" i="158"/>
  <c r="I39" i="158"/>
  <c r="H39" i="158"/>
  <c r="L38" i="158"/>
  <c r="K38" i="158"/>
  <c r="J38" i="158"/>
  <c r="I38" i="158"/>
  <c r="H38" i="158"/>
  <c r="L37" i="158"/>
  <c r="K37" i="158"/>
  <c r="J37" i="158"/>
  <c r="I37" i="158"/>
  <c r="H37" i="158"/>
  <c r="L36" i="158"/>
  <c r="K36" i="158"/>
  <c r="J36" i="158"/>
  <c r="I36" i="158"/>
  <c r="H36" i="158"/>
  <c r="L35" i="158"/>
  <c r="K35" i="158"/>
  <c r="J35" i="158"/>
  <c r="I35" i="158"/>
  <c r="H35" i="158"/>
  <c r="L34" i="158"/>
  <c r="K34" i="158"/>
  <c r="J34" i="158"/>
  <c r="I34" i="158"/>
  <c r="H34" i="158"/>
  <c r="L33" i="158"/>
  <c r="K33" i="158"/>
  <c r="J33" i="158"/>
  <c r="I33" i="158"/>
  <c r="H33" i="158"/>
  <c r="L32" i="158"/>
  <c r="K32" i="158"/>
  <c r="J32" i="158"/>
  <c r="I32" i="158"/>
  <c r="H32" i="158"/>
  <c r="L31" i="158"/>
  <c r="K31" i="158"/>
  <c r="J31" i="158"/>
  <c r="I31" i="158"/>
  <c r="H31" i="158"/>
  <c r="L30" i="158"/>
  <c r="K30" i="158"/>
  <c r="J30" i="158"/>
  <c r="I30" i="158"/>
  <c r="H30" i="158"/>
  <c r="L29" i="158"/>
  <c r="K29" i="158"/>
  <c r="J29" i="158"/>
  <c r="I29" i="158"/>
  <c r="H29" i="158"/>
  <c r="L28" i="158"/>
  <c r="K28" i="158"/>
  <c r="J28" i="158"/>
  <c r="I28" i="158"/>
  <c r="H28" i="158"/>
  <c r="L27" i="158"/>
  <c r="K27" i="158"/>
  <c r="J27" i="158"/>
  <c r="I27" i="158"/>
  <c r="H27" i="158"/>
  <c r="L26" i="158"/>
  <c r="K26" i="158"/>
  <c r="J26" i="158"/>
  <c r="I26" i="158"/>
  <c r="H26" i="158"/>
  <c r="L25" i="158"/>
  <c r="K25" i="158"/>
  <c r="J25" i="158"/>
  <c r="I25" i="158"/>
  <c r="H25" i="158"/>
  <c r="L24" i="158"/>
  <c r="K24" i="158"/>
  <c r="J24" i="158"/>
  <c r="I24" i="158"/>
  <c r="H24" i="158"/>
  <c r="L23" i="158"/>
  <c r="K23" i="158"/>
  <c r="J23" i="158"/>
  <c r="I23" i="158"/>
  <c r="H23" i="158"/>
  <c r="L22" i="158"/>
  <c r="K22" i="158"/>
  <c r="J22" i="158"/>
  <c r="I22" i="158"/>
  <c r="H22" i="158"/>
  <c r="L21" i="158"/>
  <c r="K21" i="158"/>
  <c r="J21" i="158"/>
  <c r="I21" i="158"/>
  <c r="H21" i="158"/>
  <c r="L20" i="158"/>
  <c r="K20" i="158"/>
  <c r="J20" i="158"/>
  <c r="I20" i="158"/>
  <c r="H20" i="158"/>
  <c r="L19" i="158"/>
  <c r="K19" i="158"/>
  <c r="J19" i="158"/>
  <c r="I19" i="158"/>
  <c r="H19" i="158"/>
  <c r="L18" i="158"/>
  <c r="K18" i="158"/>
  <c r="J18" i="158"/>
  <c r="I18" i="158"/>
  <c r="H18" i="158"/>
  <c r="L17" i="158"/>
  <c r="K17" i="158"/>
  <c r="J17" i="158"/>
  <c r="I17" i="158"/>
  <c r="H17" i="158"/>
  <c r="L16" i="158"/>
  <c r="K16" i="158"/>
  <c r="J16" i="158"/>
  <c r="I16" i="158"/>
  <c r="H16" i="158"/>
  <c r="L15" i="158"/>
  <c r="K15" i="158"/>
  <c r="J15" i="158"/>
  <c r="I15" i="158"/>
  <c r="H15" i="158"/>
  <c r="L14" i="158"/>
  <c r="K14" i="158"/>
  <c r="J14" i="158"/>
  <c r="I14" i="158"/>
  <c r="H14" i="158"/>
  <c r="L13" i="158"/>
  <c r="K13" i="158"/>
  <c r="J13" i="158"/>
  <c r="I13" i="158"/>
  <c r="H13" i="158"/>
  <c r="L12" i="158"/>
  <c r="K12" i="158"/>
  <c r="J12" i="158"/>
  <c r="I12" i="158"/>
  <c r="I42" i="158" s="1"/>
  <c r="H12" i="158"/>
  <c r="L11" i="158"/>
  <c r="K11" i="158"/>
  <c r="J11" i="158"/>
  <c r="I11" i="158"/>
  <c r="H11" i="158"/>
  <c r="B4" i="158"/>
  <c r="U2" i="158" a="1"/>
  <c r="U2" i="158" s="1"/>
  <c r="R2" i="158"/>
  <c r="U1" i="158" a="1"/>
  <c r="U1" i="158" s="1"/>
  <c r="L294" i="157"/>
  <c r="H294" i="157"/>
  <c r="G294" i="157"/>
  <c r="F294" i="157"/>
  <c r="L293" i="157"/>
  <c r="K293" i="157"/>
  <c r="J293" i="157"/>
  <c r="I293" i="157"/>
  <c r="H293" i="157"/>
  <c r="L292" i="157"/>
  <c r="K292" i="157"/>
  <c r="J292" i="157"/>
  <c r="I292" i="157"/>
  <c r="H292" i="157"/>
  <c r="L291" i="157"/>
  <c r="K291" i="157"/>
  <c r="J291" i="157"/>
  <c r="I291" i="157"/>
  <c r="H291" i="157"/>
  <c r="L290" i="157"/>
  <c r="K290" i="157"/>
  <c r="J290" i="157"/>
  <c r="I290" i="157"/>
  <c r="H290" i="157"/>
  <c r="L289" i="157"/>
  <c r="K289" i="157"/>
  <c r="J289" i="157"/>
  <c r="I289" i="157"/>
  <c r="H289" i="157"/>
  <c r="L288" i="157"/>
  <c r="K288" i="157"/>
  <c r="J288" i="157"/>
  <c r="I288" i="157"/>
  <c r="H288" i="157"/>
  <c r="L287" i="157"/>
  <c r="K287" i="157"/>
  <c r="J287" i="157"/>
  <c r="I287" i="157"/>
  <c r="H287" i="157"/>
  <c r="L286" i="157"/>
  <c r="K286" i="157"/>
  <c r="J286" i="157"/>
  <c r="I286" i="157"/>
  <c r="H286" i="157"/>
  <c r="L285" i="157"/>
  <c r="K285" i="157"/>
  <c r="J285" i="157"/>
  <c r="I285" i="157"/>
  <c r="H285" i="157"/>
  <c r="L284" i="157"/>
  <c r="K284" i="157"/>
  <c r="J284" i="157"/>
  <c r="I284" i="157"/>
  <c r="H284" i="157"/>
  <c r="L283" i="157"/>
  <c r="K283" i="157"/>
  <c r="J283" i="157"/>
  <c r="I283" i="157"/>
  <c r="H283" i="157"/>
  <c r="L282" i="157"/>
  <c r="K282" i="157"/>
  <c r="J282" i="157"/>
  <c r="I282" i="157"/>
  <c r="H282" i="157"/>
  <c r="L281" i="157"/>
  <c r="K281" i="157"/>
  <c r="J281" i="157"/>
  <c r="I281" i="157"/>
  <c r="H281" i="157"/>
  <c r="L280" i="157"/>
  <c r="K280" i="157"/>
  <c r="J280" i="157"/>
  <c r="I280" i="157"/>
  <c r="H280" i="157"/>
  <c r="L279" i="157"/>
  <c r="K279" i="157"/>
  <c r="J279" i="157"/>
  <c r="I279" i="157"/>
  <c r="H279" i="157"/>
  <c r="L278" i="157"/>
  <c r="K278" i="157"/>
  <c r="J278" i="157"/>
  <c r="I278" i="157"/>
  <c r="H278" i="157"/>
  <c r="L277" i="157"/>
  <c r="K277" i="157"/>
  <c r="J277" i="157"/>
  <c r="I277" i="157"/>
  <c r="H277" i="157"/>
  <c r="L276" i="157"/>
  <c r="K276" i="157"/>
  <c r="J276" i="157"/>
  <c r="I276" i="157"/>
  <c r="H276" i="157"/>
  <c r="L275" i="157"/>
  <c r="K275" i="157"/>
  <c r="J275" i="157"/>
  <c r="I275" i="157"/>
  <c r="H275" i="157"/>
  <c r="L274" i="157"/>
  <c r="K274" i="157"/>
  <c r="J274" i="157"/>
  <c r="I274" i="157"/>
  <c r="H274" i="157"/>
  <c r="L273" i="157"/>
  <c r="K273" i="157"/>
  <c r="J273" i="157"/>
  <c r="I273" i="157"/>
  <c r="H273" i="157"/>
  <c r="L272" i="157"/>
  <c r="K272" i="157"/>
  <c r="J272" i="157"/>
  <c r="I272" i="157"/>
  <c r="H272" i="157"/>
  <c r="L271" i="157"/>
  <c r="K271" i="157"/>
  <c r="J271" i="157"/>
  <c r="I271" i="157"/>
  <c r="H271" i="157"/>
  <c r="L270" i="157"/>
  <c r="K270" i="157"/>
  <c r="J270" i="157"/>
  <c r="I270" i="157"/>
  <c r="H270" i="157"/>
  <c r="L269" i="157"/>
  <c r="K269" i="157"/>
  <c r="J269" i="157"/>
  <c r="I269" i="157"/>
  <c r="H269" i="157"/>
  <c r="L268" i="157"/>
  <c r="K268" i="157"/>
  <c r="J268" i="157"/>
  <c r="I268" i="157"/>
  <c r="H268" i="157"/>
  <c r="L267" i="157"/>
  <c r="K267" i="157"/>
  <c r="J267" i="157"/>
  <c r="I267" i="157"/>
  <c r="H267" i="157"/>
  <c r="L266" i="157"/>
  <c r="K266" i="157"/>
  <c r="J266" i="157"/>
  <c r="I266" i="157"/>
  <c r="H266" i="157"/>
  <c r="L265" i="157"/>
  <c r="K265" i="157"/>
  <c r="J265" i="157"/>
  <c r="I265" i="157"/>
  <c r="H265" i="157"/>
  <c r="L264" i="157"/>
  <c r="K264" i="157"/>
  <c r="J264" i="157"/>
  <c r="I264" i="157"/>
  <c r="H264" i="157"/>
  <c r="L263" i="157"/>
  <c r="K263" i="157"/>
  <c r="J263" i="157"/>
  <c r="I263" i="157"/>
  <c r="H263" i="157"/>
  <c r="H258" i="157"/>
  <c r="G258" i="157"/>
  <c r="F258" i="157"/>
  <c r="L257" i="157"/>
  <c r="K257" i="157"/>
  <c r="J257" i="157"/>
  <c r="I257" i="157"/>
  <c r="H257" i="157"/>
  <c r="L256" i="157"/>
  <c r="K256" i="157"/>
  <c r="J256" i="157"/>
  <c r="I256" i="157"/>
  <c r="H256" i="157"/>
  <c r="L255" i="157"/>
  <c r="K255" i="157"/>
  <c r="J255" i="157"/>
  <c r="I255" i="157"/>
  <c r="H255" i="157"/>
  <c r="L254" i="157"/>
  <c r="K254" i="157"/>
  <c r="J254" i="157"/>
  <c r="I254" i="157"/>
  <c r="H254" i="157"/>
  <c r="L253" i="157"/>
  <c r="K253" i="157"/>
  <c r="J253" i="157"/>
  <c r="I253" i="157"/>
  <c r="H253" i="157"/>
  <c r="L252" i="157"/>
  <c r="K252" i="157"/>
  <c r="J252" i="157"/>
  <c r="I252" i="157"/>
  <c r="H252" i="157"/>
  <c r="L251" i="157"/>
  <c r="K251" i="157"/>
  <c r="J251" i="157"/>
  <c r="I251" i="157"/>
  <c r="H251" i="157"/>
  <c r="L250" i="157"/>
  <c r="K250" i="157"/>
  <c r="J250" i="157"/>
  <c r="I250" i="157"/>
  <c r="H250" i="157"/>
  <c r="L249" i="157"/>
  <c r="K249" i="157"/>
  <c r="J249" i="157"/>
  <c r="I249" i="157"/>
  <c r="H249" i="157"/>
  <c r="L248" i="157"/>
  <c r="K248" i="157"/>
  <c r="J248" i="157"/>
  <c r="I248" i="157"/>
  <c r="H248" i="157"/>
  <c r="L247" i="157"/>
  <c r="K247" i="157"/>
  <c r="J247" i="157"/>
  <c r="I247" i="157"/>
  <c r="H247" i="157"/>
  <c r="L246" i="157"/>
  <c r="K246" i="157"/>
  <c r="J246" i="157"/>
  <c r="I246" i="157"/>
  <c r="H246" i="157"/>
  <c r="L245" i="157"/>
  <c r="K245" i="157"/>
  <c r="J245" i="157"/>
  <c r="I245" i="157"/>
  <c r="H245" i="157"/>
  <c r="L244" i="157"/>
  <c r="K244" i="157"/>
  <c r="J244" i="157"/>
  <c r="I244" i="157"/>
  <c r="H244" i="157"/>
  <c r="L243" i="157"/>
  <c r="K243" i="157"/>
  <c r="J243" i="157"/>
  <c r="I243" i="157"/>
  <c r="H243" i="157"/>
  <c r="L242" i="157"/>
  <c r="K242" i="157"/>
  <c r="J242" i="157"/>
  <c r="I242" i="157"/>
  <c r="H242" i="157"/>
  <c r="L241" i="157"/>
  <c r="K241" i="157"/>
  <c r="J241" i="157"/>
  <c r="I241" i="157"/>
  <c r="H241" i="157"/>
  <c r="L240" i="157"/>
  <c r="K240" i="157"/>
  <c r="J240" i="157"/>
  <c r="I240" i="157"/>
  <c r="H240" i="157"/>
  <c r="L239" i="157"/>
  <c r="K239" i="157"/>
  <c r="J239" i="157"/>
  <c r="I239" i="157"/>
  <c r="H239" i="157"/>
  <c r="L238" i="157"/>
  <c r="K238" i="157"/>
  <c r="J238" i="157"/>
  <c r="I238" i="157"/>
  <c r="H238" i="157"/>
  <c r="L237" i="157"/>
  <c r="K237" i="157"/>
  <c r="J237" i="157"/>
  <c r="I237" i="157"/>
  <c r="H237" i="157"/>
  <c r="L236" i="157"/>
  <c r="K236" i="157"/>
  <c r="J236" i="157"/>
  <c r="I236" i="157"/>
  <c r="H236" i="157"/>
  <c r="L235" i="157"/>
  <c r="K235" i="157"/>
  <c r="J235" i="157"/>
  <c r="I235" i="157"/>
  <c r="H235" i="157"/>
  <c r="L234" i="157"/>
  <c r="K234" i="157"/>
  <c r="J234" i="157"/>
  <c r="I234" i="157"/>
  <c r="H234" i="157"/>
  <c r="L233" i="157"/>
  <c r="K233" i="157"/>
  <c r="J233" i="157"/>
  <c r="I233" i="157"/>
  <c r="H233" i="157"/>
  <c r="L232" i="157"/>
  <c r="K232" i="157"/>
  <c r="J232" i="157"/>
  <c r="I232" i="157"/>
  <c r="H232" i="157"/>
  <c r="L231" i="157"/>
  <c r="K231" i="157"/>
  <c r="J231" i="157"/>
  <c r="I231" i="157"/>
  <c r="H231" i="157"/>
  <c r="L230" i="157"/>
  <c r="K230" i="157"/>
  <c r="J230" i="157"/>
  <c r="I230" i="157"/>
  <c r="H230" i="157"/>
  <c r="L229" i="157"/>
  <c r="K229" i="157"/>
  <c r="J229" i="157"/>
  <c r="I229" i="157"/>
  <c r="H229" i="157"/>
  <c r="L228" i="157"/>
  <c r="K228" i="157"/>
  <c r="J228" i="157"/>
  <c r="I228" i="157"/>
  <c r="H228" i="157"/>
  <c r="L227" i="157"/>
  <c r="K227" i="157"/>
  <c r="J227" i="157"/>
  <c r="I227" i="157"/>
  <c r="H227" i="157"/>
  <c r="G222" i="157"/>
  <c r="F222" i="157"/>
  <c r="L221" i="157"/>
  <c r="K221" i="157"/>
  <c r="J221" i="157"/>
  <c r="I221" i="157"/>
  <c r="H221" i="157"/>
  <c r="L220" i="157"/>
  <c r="K220" i="157"/>
  <c r="J220" i="157"/>
  <c r="I220" i="157"/>
  <c r="H220" i="157"/>
  <c r="L219" i="157"/>
  <c r="K219" i="157"/>
  <c r="J219" i="157"/>
  <c r="I219" i="157"/>
  <c r="H219" i="157"/>
  <c r="L218" i="157"/>
  <c r="K218" i="157"/>
  <c r="J218" i="157"/>
  <c r="I218" i="157"/>
  <c r="H218" i="157"/>
  <c r="L217" i="157"/>
  <c r="K217" i="157"/>
  <c r="J217" i="157"/>
  <c r="I217" i="157"/>
  <c r="H217" i="157"/>
  <c r="L216" i="157"/>
  <c r="K216" i="157"/>
  <c r="J216" i="157"/>
  <c r="I216" i="157"/>
  <c r="H216" i="157"/>
  <c r="L215" i="157"/>
  <c r="K215" i="157"/>
  <c r="J215" i="157"/>
  <c r="I215" i="157"/>
  <c r="H215" i="157"/>
  <c r="L214" i="157"/>
  <c r="K214" i="157"/>
  <c r="J214" i="157"/>
  <c r="I214" i="157"/>
  <c r="H214" i="157"/>
  <c r="L213" i="157"/>
  <c r="K213" i="157"/>
  <c r="J213" i="157"/>
  <c r="I213" i="157"/>
  <c r="H213" i="157"/>
  <c r="L212" i="157"/>
  <c r="K212" i="157"/>
  <c r="J212" i="157"/>
  <c r="I212" i="157"/>
  <c r="H212" i="157"/>
  <c r="L211" i="157"/>
  <c r="K211" i="157"/>
  <c r="J211" i="157"/>
  <c r="J222" i="157" s="1"/>
  <c r="I211" i="157"/>
  <c r="H211" i="157"/>
  <c r="L210" i="157"/>
  <c r="K210" i="157"/>
  <c r="J210" i="157"/>
  <c r="I210" i="157"/>
  <c r="H210" i="157"/>
  <c r="L209" i="157"/>
  <c r="K209" i="157"/>
  <c r="J209" i="157"/>
  <c r="I209" i="157"/>
  <c r="H209" i="157"/>
  <c r="L208" i="157"/>
  <c r="K208" i="157"/>
  <c r="J208" i="157"/>
  <c r="I208" i="157"/>
  <c r="H208" i="157"/>
  <c r="L207" i="157"/>
  <c r="K207" i="157"/>
  <c r="J207" i="157"/>
  <c r="I207" i="157"/>
  <c r="H207" i="157"/>
  <c r="L206" i="157"/>
  <c r="K206" i="157"/>
  <c r="J206" i="157"/>
  <c r="I206" i="157"/>
  <c r="H206" i="157"/>
  <c r="L205" i="157"/>
  <c r="K205" i="157"/>
  <c r="J205" i="157"/>
  <c r="I205" i="157"/>
  <c r="H205" i="157"/>
  <c r="L204" i="157"/>
  <c r="K204" i="157"/>
  <c r="J204" i="157"/>
  <c r="I204" i="157"/>
  <c r="H204" i="157"/>
  <c r="L203" i="157"/>
  <c r="K203" i="157"/>
  <c r="J203" i="157"/>
  <c r="I203" i="157"/>
  <c r="H203" i="157"/>
  <c r="L202" i="157"/>
  <c r="K202" i="157"/>
  <c r="J202" i="157"/>
  <c r="I202" i="157"/>
  <c r="H202" i="157"/>
  <c r="L201" i="157"/>
  <c r="K201" i="157"/>
  <c r="J201" i="157"/>
  <c r="I201" i="157"/>
  <c r="H201" i="157"/>
  <c r="L200" i="157"/>
  <c r="K200" i="157"/>
  <c r="J200" i="157"/>
  <c r="I200" i="157"/>
  <c r="H200" i="157"/>
  <c r="L199" i="157"/>
  <c r="K199" i="157"/>
  <c r="J199" i="157"/>
  <c r="I199" i="157"/>
  <c r="H199" i="157"/>
  <c r="L198" i="157"/>
  <c r="K198" i="157"/>
  <c r="J198" i="157"/>
  <c r="I198" i="157"/>
  <c r="H198" i="157"/>
  <c r="L197" i="157"/>
  <c r="K197" i="157"/>
  <c r="J197" i="157"/>
  <c r="I197" i="157"/>
  <c r="H197" i="157"/>
  <c r="L196" i="157"/>
  <c r="K196" i="157"/>
  <c r="J196" i="157"/>
  <c r="I196" i="157"/>
  <c r="H196" i="157"/>
  <c r="L195" i="157"/>
  <c r="K195" i="157"/>
  <c r="J195" i="157"/>
  <c r="I195" i="157"/>
  <c r="H195" i="157"/>
  <c r="L194" i="157"/>
  <c r="K194" i="157"/>
  <c r="J194" i="157"/>
  <c r="I194" i="157"/>
  <c r="H194" i="157"/>
  <c r="L193" i="157"/>
  <c r="K193" i="157"/>
  <c r="J193" i="157"/>
  <c r="I193" i="157"/>
  <c r="H193" i="157"/>
  <c r="L192" i="157"/>
  <c r="K192" i="157"/>
  <c r="J192" i="157"/>
  <c r="I192" i="157"/>
  <c r="H192" i="157"/>
  <c r="L191" i="157"/>
  <c r="K191" i="157"/>
  <c r="J191" i="157"/>
  <c r="I191" i="157"/>
  <c r="H191" i="157"/>
  <c r="G186" i="157"/>
  <c r="F186" i="157"/>
  <c r="L185" i="157"/>
  <c r="K185" i="157"/>
  <c r="J185" i="157"/>
  <c r="I185" i="157"/>
  <c r="H185" i="157"/>
  <c r="L184" i="157"/>
  <c r="K184" i="157"/>
  <c r="J184" i="157"/>
  <c r="I184" i="157"/>
  <c r="H184" i="157"/>
  <c r="H186" i="157" s="1"/>
  <c r="L183" i="157"/>
  <c r="K183" i="157"/>
  <c r="J183" i="157"/>
  <c r="I183" i="157"/>
  <c r="H183" i="157"/>
  <c r="L182" i="157"/>
  <c r="K182" i="157"/>
  <c r="J182" i="157"/>
  <c r="I182" i="157"/>
  <c r="H182" i="157"/>
  <c r="L181" i="157"/>
  <c r="K181" i="157"/>
  <c r="J181" i="157"/>
  <c r="I181" i="157"/>
  <c r="H181" i="157"/>
  <c r="L180" i="157"/>
  <c r="K180" i="157"/>
  <c r="J180" i="157"/>
  <c r="I180" i="157"/>
  <c r="H180" i="157"/>
  <c r="L179" i="157"/>
  <c r="K179" i="157"/>
  <c r="J179" i="157"/>
  <c r="I179" i="157"/>
  <c r="H179" i="157"/>
  <c r="L178" i="157"/>
  <c r="K178" i="157"/>
  <c r="J178" i="157"/>
  <c r="I178" i="157"/>
  <c r="H178" i="157"/>
  <c r="L177" i="157"/>
  <c r="K177" i="157"/>
  <c r="J177" i="157"/>
  <c r="I177" i="157"/>
  <c r="H177" i="157"/>
  <c r="L176" i="157"/>
  <c r="K176" i="157"/>
  <c r="J176" i="157"/>
  <c r="I176" i="157"/>
  <c r="H176" i="157"/>
  <c r="L175" i="157"/>
  <c r="K175" i="157"/>
  <c r="J175" i="157"/>
  <c r="I175" i="157"/>
  <c r="H175" i="157"/>
  <c r="L174" i="157"/>
  <c r="K174" i="157"/>
  <c r="J174" i="157"/>
  <c r="I174" i="157"/>
  <c r="H174" i="157"/>
  <c r="L173" i="157"/>
  <c r="K173" i="157"/>
  <c r="J173" i="157"/>
  <c r="I173" i="157"/>
  <c r="H173" i="157"/>
  <c r="L172" i="157"/>
  <c r="K172" i="157"/>
  <c r="J172" i="157"/>
  <c r="I172" i="157"/>
  <c r="H172" i="157"/>
  <c r="L171" i="157"/>
  <c r="K171" i="157"/>
  <c r="J171" i="157"/>
  <c r="I171" i="157"/>
  <c r="H171" i="157"/>
  <c r="L170" i="157"/>
  <c r="K170" i="157"/>
  <c r="J170" i="157"/>
  <c r="I170" i="157"/>
  <c r="H170" i="157"/>
  <c r="L169" i="157"/>
  <c r="K169" i="157"/>
  <c r="J169" i="157"/>
  <c r="I169" i="157"/>
  <c r="H169" i="157"/>
  <c r="L168" i="157"/>
  <c r="K168" i="157"/>
  <c r="J168" i="157"/>
  <c r="I168" i="157"/>
  <c r="H168" i="157"/>
  <c r="L167" i="157"/>
  <c r="K167" i="157"/>
  <c r="J167" i="157"/>
  <c r="I167" i="157"/>
  <c r="H167" i="157"/>
  <c r="L166" i="157"/>
  <c r="K166" i="157"/>
  <c r="J166" i="157"/>
  <c r="I166" i="157"/>
  <c r="H166" i="157"/>
  <c r="L165" i="157"/>
  <c r="K165" i="157"/>
  <c r="J165" i="157"/>
  <c r="I165" i="157"/>
  <c r="H165" i="157"/>
  <c r="L164" i="157"/>
  <c r="K164" i="157"/>
  <c r="J164" i="157"/>
  <c r="I164" i="157"/>
  <c r="H164" i="157"/>
  <c r="L163" i="157"/>
  <c r="K163" i="157"/>
  <c r="J163" i="157"/>
  <c r="I163" i="157"/>
  <c r="H163" i="157"/>
  <c r="L162" i="157"/>
  <c r="K162" i="157"/>
  <c r="J162" i="157"/>
  <c r="I162" i="157"/>
  <c r="H162" i="157"/>
  <c r="L161" i="157"/>
  <c r="K161" i="157"/>
  <c r="J161" i="157"/>
  <c r="I161" i="157"/>
  <c r="H161" i="157"/>
  <c r="L160" i="157"/>
  <c r="K160" i="157"/>
  <c r="J160" i="157"/>
  <c r="I160" i="157"/>
  <c r="H160" i="157"/>
  <c r="L159" i="157"/>
  <c r="K159" i="157"/>
  <c r="J159" i="157"/>
  <c r="I159" i="157"/>
  <c r="H159" i="157"/>
  <c r="L158" i="157"/>
  <c r="K158" i="157"/>
  <c r="J158" i="157"/>
  <c r="I158" i="157"/>
  <c r="H158" i="157"/>
  <c r="L157" i="157"/>
  <c r="K157" i="157"/>
  <c r="J157" i="157"/>
  <c r="I157" i="157"/>
  <c r="H157" i="157"/>
  <c r="L156" i="157"/>
  <c r="K156" i="157"/>
  <c r="J156" i="157"/>
  <c r="I156" i="157"/>
  <c r="H156" i="157"/>
  <c r="L155" i="157"/>
  <c r="K155" i="157"/>
  <c r="J155" i="157"/>
  <c r="I155" i="157"/>
  <c r="H155" i="157"/>
  <c r="G150" i="157"/>
  <c r="F150" i="157"/>
  <c r="L149" i="157"/>
  <c r="K149" i="157"/>
  <c r="J149" i="157"/>
  <c r="I149" i="157"/>
  <c r="H149" i="157"/>
  <c r="L148" i="157"/>
  <c r="K148" i="157"/>
  <c r="J148" i="157"/>
  <c r="I148" i="157"/>
  <c r="H148" i="157"/>
  <c r="L147" i="157"/>
  <c r="K147" i="157"/>
  <c r="J147" i="157"/>
  <c r="I147" i="157"/>
  <c r="H147" i="157"/>
  <c r="L146" i="157"/>
  <c r="K146" i="157"/>
  <c r="J146" i="157"/>
  <c r="I146" i="157"/>
  <c r="H146" i="157"/>
  <c r="L145" i="157"/>
  <c r="K145" i="157"/>
  <c r="J145" i="157"/>
  <c r="I145" i="157"/>
  <c r="H145" i="157"/>
  <c r="L144" i="157"/>
  <c r="K144" i="157"/>
  <c r="J144" i="157"/>
  <c r="I144" i="157"/>
  <c r="H144" i="157"/>
  <c r="L143" i="157"/>
  <c r="K143" i="157"/>
  <c r="J143" i="157"/>
  <c r="I143" i="157"/>
  <c r="H143" i="157"/>
  <c r="L142" i="157"/>
  <c r="K142" i="157"/>
  <c r="J142" i="157"/>
  <c r="I142" i="157"/>
  <c r="H142" i="157"/>
  <c r="L141" i="157"/>
  <c r="K141" i="157"/>
  <c r="J141" i="157"/>
  <c r="I141" i="157"/>
  <c r="H141" i="157"/>
  <c r="L140" i="157"/>
  <c r="K140" i="157"/>
  <c r="J140" i="157"/>
  <c r="I140" i="157"/>
  <c r="H140" i="157"/>
  <c r="L139" i="157"/>
  <c r="K139" i="157"/>
  <c r="J139" i="157"/>
  <c r="J150" i="157" s="1"/>
  <c r="I139" i="157"/>
  <c r="H139" i="157"/>
  <c r="L138" i="157"/>
  <c r="K138" i="157"/>
  <c r="J138" i="157"/>
  <c r="I138" i="157"/>
  <c r="H138" i="157"/>
  <c r="L137" i="157"/>
  <c r="K137" i="157"/>
  <c r="J137" i="157"/>
  <c r="I137" i="157"/>
  <c r="I150" i="157" s="1"/>
  <c r="H137" i="157"/>
  <c r="L136" i="157"/>
  <c r="K136" i="157"/>
  <c r="J136" i="157"/>
  <c r="I136" i="157"/>
  <c r="H136" i="157"/>
  <c r="L135" i="157"/>
  <c r="K135" i="157"/>
  <c r="J135" i="157"/>
  <c r="I135" i="157"/>
  <c r="H135" i="157"/>
  <c r="L134" i="157"/>
  <c r="K134" i="157"/>
  <c r="J134" i="157"/>
  <c r="I134" i="157"/>
  <c r="H134" i="157"/>
  <c r="L133" i="157"/>
  <c r="K133" i="157"/>
  <c r="J133" i="157"/>
  <c r="I133" i="157"/>
  <c r="H133" i="157"/>
  <c r="L132" i="157"/>
  <c r="K132" i="157"/>
  <c r="J132" i="157"/>
  <c r="I132" i="157"/>
  <c r="H132" i="157"/>
  <c r="L131" i="157"/>
  <c r="K131" i="157"/>
  <c r="J131" i="157"/>
  <c r="I131" i="157"/>
  <c r="H131" i="157"/>
  <c r="L130" i="157"/>
  <c r="K130" i="157"/>
  <c r="J130" i="157"/>
  <c r="I130" i="157"/>
  <c r="H130" i="157"/>
  <c r="L129" i="157"/>
  <c r="K129" i="157"/>
  <c r="J129" i="157"/>
  <c r="I129" i="157"/>
  <c r="H129" i="157"/>
  <c r="L128" i="157"/>
  <c r="K128" i="157"/>
  <c r="J128" i="157"/>
  <c r="I128" i="157"/>
  <c r="H128" i="157"/>
  <c r="L127" i="157"/>
  <c r="K127" i="157"/>
  <c r="J127" i="157"/>
  <c r="I127" i="157"/>
  <c r="H127" i="157"/>
  <c r="L126" i="157"/>
  <c r="K126" i="157"/>
  <c r="J126" i="157"/>
  <c r="I126" i="157"/>
  <c r="H126" i="157"/>
  <c r="L125" i="157"/>
  <c r="K125" i="157"/>
  <c r="J125" i="157"/>
  <c r="I125" i="157"/>
  <c r="H125" i="157"/>
  <c r="L124" i="157"/>
  <c r="K124" i="157"/>
  <c r="J124" i="157"/>
  <c r="I124" i="157"/>
  <c r="H124" i="157"/>
  <c r="L123" i="157"/>
  <c r="K123" i="157"/>
  <c r="J123" i="157"/>
  <c r="I123" i="157"/>
  <c r="H123" i="157"/>
  <c r="L122" i="157"/>
  <c r="K122" i="157"/>
  <c r="J122" i="157"/>
  <c r="I122" i="157"/>
  <c r="H122" i="157"/>
  <c r="L121" i="157"/>
  <c r="K121" i="157"/>
  <c r="J121" i="157"/>
  <c r="I121" i="157"/>
  <c r="H121" i="157"/>
  <c r="L120" i="157"/>
  <c r="K120" i="157"/>
  <c r="J120" i="157"/>
  <c r="I120" i="157"/>
  <c r="H120" i="157"/>
  <c r="L119" i="157"/>
  <c r="K119" i="157"/>
  <c r="J119" i="157"/>
  <c r="I119" i="157"/>
  <c r="H119" i="157"/>
  <c r="G114" i="157"/>
  <c r="F114" i="157"/>
  <c r="L113" i="157"/>
  <c r="K113" i="157"/>
  <c r="J113" i="157"/>
  <c r="I113" i="157"/>
  <c r="H113" i="157"/>
  <c r="L112" i="157"/>
  <c r="K112" i="157"/>
  <c r="J112" i="157"/>
  <c r="I112" i="157"/>
  <c r="H112" i="157"/>
  <c r="L111" i="157"/>
  <c r="K111" i="157"/>
  <c r="J111" i="157"/>
  <c r="I111" i="157"/>
  <c r="H111" i="157"/>
  <c r="L110" i="157"/>
  <c r="K110" i="157"/>
  <c r="J110" i="157"/>
  <c r="I110" i="157"/>
  <c r="H110" i="157"/>
  <c r="L109" i="157"/>
  <c r="K109" i="157"/>
  <c r="J109" i="157"/>
  <c r="I109" i="157"/>
  <c r="H109" i="157"/>
  <c r="L108" i="157"/>
  <c r="K108" i="157"/>
  <c r="J108" i="157"/>
  <c r="I108" i="157"/>
  <c r="H108" i="157"/>
  <c r="L107" i="157"/>
  <c r="K107" i="157"/>
  <c r="J107" i="157"/>
  <c r="I107" i="157"/>
  <c r="H107" i="157"/>
  <c r="L106" i="157"/>
  <c r="K106" i="157"/>
  <c r="J106" i="157"/>
  <c r="I106" i="157"/>
  <c r="H106" i="157"/>
  <c r="L105" i="157"/>
  <c r="K105" i="157"/>
  <c r="J105" i="157"/>
  <c r="I105" i="157"/>
  <c r="H105" i="157"/>
  <c r="L104" i="157"/>
  <c r="K104" i="157"/>
  <c r="J104" i="157"/>
  <c r="I104" i="157"/>
  <c r="H104" i="157"/>
  <c r="L103" i="157"/>
  <c r="K103" i="157"/>
  <c r="J103" i="157"/>
  <c r="I103" i="157"/>
  <c r="H103" i="157"/>
  <c r="L102" i="157"/>
  <c r="K102" i="157"/>
  <c r="J102" i="157"/>
  <c r="I102" i="157"/>
  <c r="H102" i="157"/>
  <c r="L101" i="157"/>
  <c r="K101" i="157"/>
  <c r="J101" i="157"/>
  <c r="I101" i="157"/>
  <c r="H101" i="157"/>
  <c r="L100" i="157"/>
  <c r="K100" i="157"/>
  <c r="J100" i="157"/>
  <c r="I100" i="157"/>
  <c r="H100" i="157"/>
  <c r="L99" i="157"/>
  <c r="K99" i="157"/>
  <c r="J99" i="157"/>
  <c r="I99" i="157"/>
  <c r="H99" i="157"/>
  <c r="L98" i="157"/>
  <c r="K98" i="157"/>
  <c r="J98" i="157"/>
  <c r="I98" i="157"/>
  <c r="H98" i="157"/>
  <c r="L97" i="157"/>
  <c r="K97" i="157"/>
  <c r="J97" i="157"/>
  <c r="I97" i="157"/>
  <c r="H97" i="157"/>
  <c r="L96" i="157"/>
  <c r="K96" i="157"/>
  <c r="J96" i="157"/>
  <c r="I96" i="157"/>
  <c r="H96" i="157"/>
  <c r="L95" i="157"/>
  <c r="K95" i="157"/>
  <c r="J95" i="157"/>
  <c r="I95" i="157"/>
  <c r="H95" i="157"/>
  <c r="L94" i="157"/>
  <c r="K94" i="157"/>
  <c r="J94" i="157"/>
  <c r="I94" i="157"/>
  <c r="H94" i="157"/>
  <c r="L93" i="157"/>
  <c r="K93" i="157"/>
  <c r="J93" i="157"/>
  <c r="I93" i="157"/>
  <c r="H93" i="157"/>
  <c r="L92" i="157"/>
  <c r="K92" i="157"/>
  <c r="J92" i="157"/>
  <c r="I92" i="157"/>
  <c r="H92" i="157"/>
  <c r="L91" i="157"/>
  <c r="K91" i="157"/>
  <c r="J91" i="157"/>
  <c r="I91" i="157"/>
  <c r="H91" i="157"/>
  <c r="L90" i="157"/>
  <c r="K90" i="157"/>
  <c r="J90" i="157"/>
  <c r="I90" i="157"/>
  <c r="H90" i="157"/>
  <c r="L89" i="157"/>
  <c r="K89" i="157"/>
  <c r="J89" i="157"/>
  <c r="I89" i="157"/>
  <c r="H89" i="157"/>
  <c r="L88" i="157"/>
  <c r="K88" i="157"/>
  <c r="J88" i="157"/>
  <c r="J114" i="157" s="1"/>
  <c r="I88" i="157"/>
  <c r="H88" i="157"/>
  <c r="L87" i="157"/>
  <c r="K87" i="157"/>
  <c r="J87" i="157"/>
  <c r="I87" i="157"/>
  <c r="H87" i="157"/>
  <c r="L86" i="157"/>
  <c r="K86" i="157"/>
  <c r="J86" i="157"/>
  <c r="I86" i="157"/>
  <c r="H86" i="157"/>
  <c r="L85" i="157"/>
  <c r="K85" i="157"/>
  <c r="J85" i="157"/>
  <c r="I85" i="157"/>
  <c r="H85" i="157"/>
  <c r="L84" i="157"/>
  <c r="K84" i="157"/>
  <c r="J84" i="157"/>
  <c r="I84" i="157"/>
  <c r="H84" i="157"/>
  <c r="L83" i="157"/>
  <c r="K83" i="157"/>
  <c r="J83" i="157"/>
  <c r="I83" i="157"/>
  <c r="H83" i="157"/>
  <c r="L78" i="157"/>
  <c r="J78" i="157"/>
  <c r="G78" i="157"/>
  <c r="F78" i="157"/>
  <c r="L77" i="157"/>
  <c r="K77" i="157"/>
  <c r="J77" i="157"/>
  <c r="I77" i="157"/>
  <c r="H77" i="157"/>
  <c r="L76" i="157"/>
  <c r="K76" i="157"/>
  <c r="J76" i="157"/>
  <c r="I76" i="157"/>
  <c r="H76" i="157"/>
  <c r="L75" i="157"/>
  <c r="K75" i="157"/>
  <c r="J75" i="157"/>
  <c r="I75" i="157"/>
  <c r="H75" i="157"/>
  <c r="L74" i="157"/>
  <c r="K74" i="157"/>
  <c r="J74" i="157"/>
  <c r="I74" i="157"/>
  <c r="H74" i="157"/>
  <c r="L73" i="157"/>
  <c r="K73" i="157"/>
  <c r="J73" i="157"/>
  <c r="I73" i="157"/>
  <c r="H73" i="157"/>
  <c r="L72" i="157"/>
  <c r="K72" i="157"/>
  <c r="J72" i="157"/>
  <c r="I72" i="157"/>
  <c r="H72" i="157"/>
  <c r="L71" i="157"/>
  <c r="K71" i="157"/>
  <c r="J71" i="157"/>
  <c r="I71" i="157"/>
  <c r="H71" i="157"/>
  <c r="L70" i="157"/>
  <c r="K70" i="157"/>
  <c r="J70" i="157"/>
  <c r="I70" i="157"/>
  <c r="H70" i="157"/>
  <c r="L69" i="157"/>
  <c r="K69" i="157"/>
  <c r="J69" i="157"/>
  <c r="I69" i="157"/>
  <c r="H69" i="157"/>
  <c r="L68" i="157"/>
  <c r="K68" i="157"/>
  <c r="J68" i="157"/>
  <c r="I68" i="157"/>
  <c r="H68" i="157"/>
  <c r="L67" i="157"/>
  <c r="K67" i="157"/>
  <c r="J67" i="157"/>
  <c r="I67" i="157"/>
  <c r="H67" i="157"/>
  <c r="L66" i="157"/>
  <c r="K66" i="157"/>
  <c r="J66" i="157"/>
  <c r="I66" i="157"/>
  <c r="H66" i="157"/>
  <c r="L65" i="157"/>
  <c r="K65" i="157"/>
  <c r="J65" i="157"/>
  <c r="I65" i="157"/>
  <c r="H65" i="157"/>
  <c r="L64" i="157"/>
  <c r="K64" i="157"/>
  <c r="J64" i="157"/>
  <c r="I64" i="157"/>
  <c r="H64" i="157"/>
  <c r="L63" i="157"/>
  <c r="K63" i="157"/>
  <c r="J63" i="157"/>
  <c r="I63" i="157"/>
  <c r="H63" i="157"/>
  <c r="L62" i="157"/>
  <c r="K62" i="157"/>
  <c r="J62" i="157"/>
  <c r="I62" i="157"/>
  <c r="H62" i="157"/>
  <c r="L61" i="157"/>
  <c r="K61" i="157"/>
  <c r="J61" i="157"/>
  <c r="I61" i="157"/>
  <c r="H61" i="157"/>
  <c r="L60" i="157"/>
  <c r="K60" i="157"/>
  <c r="J60" i="157"/>
  <c r="I60" i="157"/>
  <c r="H60" i="157"/>
  <c r="L59" i="157"/>
  <c r="K59" i="157"/>
  <c r="J59" i="157"/>
  <c r="I59" i="157"/>
  <c r="H59" i="157"/>
  <c r="L58" i="157"/>
  <c r="K58" i="157"/>
  <c r="J58" i="157"/>
  <c r="I58" i="157"/>
  <c r="H58" i="157"/>
  <c r="L57" i="157"/>
  <c r="K57" i="157"/>
  <c r="J57" i="157"/>
  <c r="I57" i="157"/>
  <c r="H57" i="157"/>
  <c r="L56" i="157"/>
  <c r="K56" i="157"/>
  <c r="J56" i="157"/>
  <c r="I56" i="157"/>
  <c r="H56" i="157"/>
  <c r="L55" i="157"/>
  <c r="K55" i="157"/>
  <c r="J55" i="157"/>
  <c r="I55" i="157"/>
  <c r="H55" i="157"/>
  <c r="L54" i="157"/>
  <c r="K54" i="157"/>
  <c r="J54" i="157"/>
  <c r="I54" i="157"/>
  <c r="H54" i="157"/>
  <c r="L53" i="157"/>
  <c r="K53" i="157"/>
  <c r="J53" i="157"/>
  <c r="I53" i="157"/>
  <c r="H53" i="157"/>
  <c r="L52" i="157"/>
  <c r="K52" i="157"/>
  <c r="J52" i="157"/>
  <c r="I52" i="157"/>
  <c r="H52" i="157"/>
  <c r="L51" i="157"/>
  <c r="K51" i="157"/>
  <c r="J51" i="157"/>
  <c r="I51" i="157"/>
  <c r="H51" i="157"/>
  <c r="L50" i="157"/>
  <c r="K50" i="157"/>
  <c r="J50" i="157"/>
  <c r="I50" i="157"/>
  <c r="H50" i="157"/>
  <c r="L49" i="157"/>
  <c r="K49" i="157"/>
  <c r="J49" i="157"/>
  <c r="I49" i="157"/>
  <c r="H49" i="157"/>
  <c r="L48" i="157"/>
  <c r="K48" i="157"/>
  <c r="J48" i="157"/>
  <c r="I48" i="157"/>
  <c r="I78" i="157" s="1"/>
  <c r="H48" i="157"/>
  <c r="L47" i="157"/>
  <c r="K47" i="157"/>
  <c r="J47" i="157"/>
  <c r="I47" i="157"/>
  <c r="H47" i="157"/>
  <c r="L42" i="157"/>
  <c r="I42" i="157"/>
  <c r="G42" i="157"/>
  <c r="F42" i="157"/>
  <c r="L41" i="157"/>
  <c r="K41" i="157"/>
  <c r="J41" i="157"/>
  <c r="I41" i="157"/>
  <c r="H41" i="157"/>
  <c r="L40" i="157"/>
  <c r="K40" i="157"/>
  <c r="J40" i="157"/>
  <c r="I40" i="157"/>
  <c r="H40" i="157"/>
  <c r="L39" i="157"/>
  <c r="K39" i="157"/>
  <c r="J39" i="157"/>
  <c r="I39" i="157"/>
  <c r="H39" i="157"/>
  <c r="L38" i="157"/>
  <c r="K38" i="157"/>
  <c r="J38" i="157"/>
  <c r="I38" i="157"/>
  <c r="H38" i="157"/>
  <c r="L37" i="157"/>
  <c r="K37" i="157"/>
  <c r="J37" i="157"/>
  <c r="I37" i="157"/>
  <c r="H37" i="157"/>
  <c r="L36" i="157"/>
  <c r="K36" i="157"/>
  <c r="J36" i="157"/>
  <c r="I36" i="157"/>
  <c r="H36" i="157"/>
  <c r="L35" i="157"/>
  <c r="K35" i="157"/>
  <c r="J35" i="157"/>
  <c r="I35" i="157"/>
  <c r="H35" i="157"/>
  <c r="L34" i="157"/>
  <c r="K34" i="157"/>
  <c r="J34" i="157"/>
  <c r="I34" i="157"/>
  <c r="H34" i="157"/>
  <c r="L33" i="157"/>
  <c r="K33" i="157"/>
  <c r="J33" i="157"/>
  <c r="I33" i="157"/>
  <c r="H33" i="157"/>
  <c r="L32" i="157"/>
  <c r="K32" i="157"/>
  <c r="J32" i="157"/>
  <c r="I32" i="157"/>
  <c r="H32" i="157"/>
  <c r="L31" i="157"/>
  <c r="K31" i="157"/>
  <c r="J31" i="157"/>
  <c r="I31" i="157"/>
  <c r="H31" i="157"/>
  <c r="L30" i="157"/>
  <c r="K30" i="157"/>
  <c r="J30" i="157"/>
  <c r="I30" i="157"/>
  <c r="H30" i="157"/>
  <c r="L29" i="157"/>
  <c r="K29" i="157"/>
  <c r="J29" i="157"/>
  <c r="I29" i="157"/>
  <c r="H29" i="157"/>
  <c r="L28" i="157"/>
  <c r="K28" i="157"/>
  <c r="J28" i="157"/>
  <c r="I28" i="157"/>
  <c r="H28" i="157"/>
  <c r="L27" i="157"/>
  <c r="K27" i="157"/>
  <c r="J27" i="157"/>
  <c r="I27" i="157"/>
  <c r="H27" i="157"/>
  <c r="L26" i="157"/>
  <c r="K26" i="157"/>
  <c r="J26" i="157"/>
  <c r="I26" i="157"/>
  <c r="H26" i="157"/>
  <c r="L25" i="157"/>
  <c r="K25" i="157"/>
  <c r="J25" i="157"/>
  <c r="I25" i="157"/>
  <c r="H25" i="157"/>
  <c r="L24" i="157"/>
  <c r="K24" i="157"/>
  <c r="J24" i="157"/>
  <c r="I24" i="157"/>
  <c r="H24" i="157"/>
  <c r="L23" i="157"/>
  <c r="K23" i="157"/>
  <c r="J23" i="157"/>
  <c r="I23" i="157"/>
  <c r="H23" i="157"/>
  <c r="L22" i="157"/>
  <c r="K22" i="157"/>
  <c r="J22" i="157"/>
  <c r="I22" i="157"/>
  <c r="H22" i="157"/>
  <c r="L21" i="157"/>
  <c r="K21" i="157"/>
  <c r="J21" i="157"/>
  <c r="I21" i="157"/>
  <c r="H21" i="157"/>
  <c r="L20" i="157"/>
  <c r="K20" i="157"/>
  <c r="J20" i="157"/>
  <c r="I20" i="157"/>
  <c r="H20" i="157"/>
  <c r="L19" i="157"/>
  <c r="K19" i="157"/>
  <c r="J19" i="157"/>
  <c r="I19" i="157"/>
  <c r="H19" i="157"/>
  <c r="L18" i="157"/>
  <c r="K18" i="157"/>
  <c r="J18" i="157"/>
  <c r="I18" i="157"/>
  <c r="H18" i="157"/>
  <c r="L17" i="157"/>
  <c r="K17" i="157"/>
  <c r="J17" i="157"/>
  <c r="I17" i="157"/>
  <c r="H17" i="157"/>
  <c r="L16" i="157"/>
  <c r="K16" i="157"/>
  <c r="J16" i="157"/>
  <c r="I16" i="157"/>
  <c r="H16" i="157"/>
  <c r="L15" i="157"/>
  <c r="K15" i="157"/>
  <c r="J15" i="157"/>
  <c r="I15" i="157"/>
  <c r="H15" i="157"/>
  <c r="L14" i="157"/>
  <c r="K14" i="157"/>
  <c r="J14" i="157"/>
  <c r="I14" i="157"/>
  <c r="H14" i="157"/>
  <c r="L13" i="157"/>
  <c r="K13" i="157"/>
  <c r="J13" i="157"/>
  <c r="I13" i="157"/>
  <c r="H13" i="157"/>
  <c r="L12" i="157"/>
  <c r="K12" i="157"/>
  <c r="J12" i="157"/>
  <c r="I12" i="157"/>
  <c r="H12" i="157"/>
  <c r="L11" i="157"/>
  <c r="K11" i="157"/>
  <c r="J11" i="157"/>
  <c r="I11" i="157"/>
  <c r="H11" i="157"/>
  <c r="B4" i="157"/>
  <c r="U2" i="157" a="1"/>
  <c r="U2" i="157" s="1"/>
  <c r="R2" i="157"/>
  <c r="U1" i="157" a="1"/>
  <c r="U1" i="157" s="1"/>
  <c r="G294" i="156"/>
  <c r="F294" i="156"/>
  <c r="L293" i="156"/>
  <c r="K293" i="156"/>
  <c r="J293" i="156"/>
  <c r="I293" i="156"/>
  <c r="H293" i="156"/>
  <c r="L292" i="156"/>
  <c r="K292" i="156"/>
  <c r="J292" i="156"/>
  <c r="I292" i="156"/>
  <c r="H292" i="156"/>
  <c r="L291" i="156"/>
  <c r="K291" i="156"/>
  <c r="J291" i="156"/>
  <c r="I291" i="156"/>
  <c r="H291" i="156"/>
  <c r="L290" i="156"/>
  <c r="K290" i="156"/>
  <c r="J290" i="156"/>
  <c r="I290" i="156"/>
  <c r="H290" i="156"/>
  <c r="L289" i="156"/>
  <c r="K289" i="156"/>
  <c r="J289" i="156"/>
  <c r="I289" i="156"/>
  <c r="H289" i="156"/>
  <c r="L288" i="156"/>
  <c r="K288" i="156"/>
  <c r="J288" i="156"/>
  <c r="I288" i="156"/>
  <c r="H288" i="156"/>
  <c r="L287" i="156"/>
  <c r="K287" i="156"/>
  <c r="J287" i="156"/>
  <c r="I287" i="156"/>
  <c r="H287" i="156"/>
  <c r="L286" i="156"/>
  <c r="K286" i="156"/>
  <c r="J286" i="156"/>
  <c r="I286" i="156"/>
  <c r="H286" i="156"/>
  <c r="L285" i="156"/>
  <c r="K285" i="156"/>
  <c r="J285" i="156"/>
  <c r="I285" i="156"/>
  <c r="H285" i="156"/>
  <c r="L284" i="156"/>
  <c r="K284" i="156"/>
  <c r="J284" i="156"/>
  <c r="I284" i="156"/>
  <c r="H284" i="156"/>
  <c r="L283" i="156"/>
  <c r="K283" i="156"/>
  <c r="J283" i="156"/>
  <c r="I283" i="156"/>
  <c r="H283" i="156"/>
  <c r="L282" i="156"/>
  <c r="K282" i="156"/>
  <c r="J282" i="156"/>
  <c r="I282" i="156"/>
  <c r="H282" i="156"/>
  <c r="L281" i="156"/>
  <c r="K281" i="156"/>
  <c r="J281" i="156"/>
  <c r="I281" i="156"/>
  <c r="H281" i="156"/>
  <c r="L280" i="156"/>
  <c r="K280" i="156"/>
  <c r="J280" i="156"/>
  <c r="I280" i="156"/>
  <c r="H280" i="156"/>
  <c r="L279" i="156"/>
  <c r="K279" i="156"/>
  <c r="J279" i="156"/>
  <c r="I279" i="156"/>
  <c r="H279" i="156"/>
  <c r="L278" i="156"/>
  <c r="K278" i="156"/>
  <c r="J278" i="156"/>
  <c r="I278" i="156"/>
  <c r="H278" i="156"/>
  <c r="L277" i="156"/>
  <c r="K277" i="156"/>
  <c r="J277" i="156"/>
  <c r="I277" i="156"/>
  <c r="H277" i="156"/>
  <c r="L276" i="156"/>
  <c r="K276" i="156"/>
  <c r="J276" i="156"/>
  <c r="I276" i="156"/>
  <c r="H276" i="156"/>
  <c r="L275" i="156"/>
  <c r="K275" i="156"/>
  <c r="J275" i="156"/>
  <c r="I275" i="156"/>
  <c r="H275" i="156"/>
  <c r="L274" i="156"/>
  <c r="K274" i="156"/>
  <c r="J274" i="156"/>
  <c r="I274" i="156"/>
  <c r="H274" i="156"/>
  <c r="L273" i="156"/>
  <c r="K273" i="156"/>
  <c r="J273" i="156"/>
  <c r="I273" i="156"/>
  <c r="H273" i="156"/>
  <c r="L272" i="156"/>
  <c r="K272" i="156"/>
  <c r="J272" i="156"/>
  <c r="I272" i="156"/>
  <c r="H272" i="156"/>
  <c r="L271" i="156"/>
  <c r="K271" i="156"/>
  <c r="J271" i="156"/>
  <c r="I271" i="156"/>
  <c r="H271" i="156"/>
  <c r="L270" i="156"/>
  <c r="K270" i="156"/>
  <c r="J270" i="156"/>
  <c r="I270" i="156"/>
  <c r="H270" i="156"/>
  <c r="L269" i="156"/>
  <c r="K269" i="156"/>
  <c r="J269" i="156"/>
  <c r="I269" i="156"/>
  <c r="H269" i="156"/>
  <c r="L268" i="156"/>
  <c r="K268" i="156"/>
  <c r="J268" i="156"/>
  <c r="I268" i="156"/>
  <c r="H268" i="156"/>
  <c r="L267" i="156"/>
  <c r="K267" i="156"/>
  <c r="J267" i="156"/>
  <c r="I267" i="156"/>
  <c r="H267" i="156"/>
  <c r="L266" i="156"/>
  <c r="K266" i="156"/>
  <c r="J266" i="156"/>
  <c r="I266" i="156"/>
  <c r="H266" i="156"/>
  <c r="L265" i="156"/>
  <c r="K265" i="156"/>
  <c r="J265" i="156"/>
  <c r="I265" i="156"/>
  <c r="H265" i="156"/>
  <c r="L264" i="156"/>
  <c r="K264" i="156"/>
  <c r="J264" i="156"/>
  <c r="I264" i="156"/>
  <c r="H264" i="156"/>
  <c r="L263" i="156"/>
  <c r="K263" i="156"/>
  <c r="J263" i="156"/>
  <c r="I263" i="156"/>
  <c r="H263" i="156"/>
  <c r="G258" i="156"/>
  <c r="F258" i="156"/>
  <c r="L257" i="156"/>
  <c r="K257" i="156"/>
  <c r="J257" i="156"/>
  <c r="I257" i="156"/>
  <c r="H257" i="156"/>
  <c r="L256" i="156"/>
  <c r="K256" i="156"/>
  <c r="J256" i="156"/>
  <c r="I256" i="156"/>
  <c r="H256" i="156"/>
  <c r="L255" i="156"/>
  <c r="K255" i="156"/>
  <c r="J255" i="156"/>
  <c r="I255" i="156"/>
  <c r="H255" i="156"/>
  <c r="L254" i="156"/>
  <c r="K254" i="156"/>
  <c r="J254" i="156"/>
  <c r="I254" i="156"/>
  <c r="H254" i="156"/>
  <c r="L253" i="156"/>
  <c r="K253" i="156"/>
  <c r="J253" i="156"/>
  <c r="I253" i="156"/>
  <c r="H253" i="156"/>
  <c r="L252" i="156"/>
  <c r="K252" i="156"/>
  <c r="J252" i="156"/>
  <c r="I252" i="156"/>
  <c r="H252" i="156"/>
  <c r="L251" i="156"/>
  <c r="K251" i="156"/>
  <c r="J251" i="156"/>
  <c r="I251" i="156"/>
  <c r="H251" i="156"/>
  <c r="L250" i="156"/>
  <c r="K250" i="156"/>
  <c r="J250" i="156"/>
  <c r="I250" i="156"/>
  <c r="H250" i="156"/>
  <c r="L249" i="156"/>
  <c r="K249" i="156"/>
  <c r="J249" i="156"/>
  <c r="I249" i="156"/>
  <c r="H249" i="156"/>
  <c r="L248" i="156"/>
  <c r="K248" i="156"/>
  <c r="J248" i="156"/>
  <c r="I248" i="156"/>
  <c r="H248" i="156"/>
  <c r="L247" i="156"/>
  <c r="K247" i="156"/>
  <c r="J247" i="156"/>
  <c r="I247" i="156"/>
  <c r="H247" i="156"/>
  <c r="L246" i="156"/>
  <c r="K246" i="156"/>
  <c r="J246" i="156"/>
  <c r="I246" i="156"/>
  <c r="H246" i="156"/>
  <c r="L245" i="156"/>
  <c r="K245" i="156"/>
  <c r="J245" i="156"/>
  <c r="I245" i="156"/>
  <c r="H245" i="156"/>
  <c r="L244" i="156"/>
  <c r="K244" i="156"/>
  <c r="J244" i="156"/>
  <c r="I244" i="156"/>
  <c r="H244" i="156"/>
  <c r="L243" i="156"/>
  <c r="K243" i="156"/>
  <c r="J243" i="156"/>
  <c r="I243" i="156"/>
  <c r="H243" i="156"/>
  <c r="L242" i="156"/>
  <c r="K242" i="156"/>
  <c r="J242" i="156"/>
  <c r="I242" i="156"/>
  <c r="H242" i="156"/>
  <c r="L241" i="156"/>
  <c r="K241" i="156"/>
  <c r="J241" i="156"/>
  <c r="I241" i="156"/>
  <c r="H241" i="156"/>
  <c r="L240" i="156"/>
  <c r="K240" i="156"/>
  <c r="J240" i="156"/>
  <c r="I240" i="156"/>
  <c r="H240" i="156"/>
  <c r="L239" i="156"/>
  <c r="K239" i="156"/>
  <c r="J239" i="156"/>
  <c r="I239" i="156"/>
  <c r="H239" i="156"/>
  <c r="L238" i="156"/>
  <c r="K238" i="156"/>
  <c r="J238" i="156"/>
  <c r="I238" i="156"/>
  <c r="H238" i="156"/>
  <c r="L237" i="156"/>
  <c r="K237" i="156"/>
  <c r="J237" i="156"/>
  <c r="I237" i="156"/>
  <c r="H237" i="156"/>
  <c r="L236" i="156"/>
  <c r="K236" i="156"/>
  <c r="J236" i="156"/>
  <c r="I236" i="156"/>
  <c r="H236" i="156"/>
  <c r="L235" i="156"/>
  <c r="K235" i="156"/>
  <c r="J235" i="156"/>
  <c r="I235" i="156"/>
  <c r="H235" i="156"/>
  <c r="L234" i="156"/>
  <c r="K234" i="156"/>
  <c r="J234" i="156"/>
  <c r="I234" i="156"/>
  <c r="H234" i="156"/>
  <c r="L233" i="156"/>
  <c r="K233" i="156"/>
  <c r="J233" i="156"/>
  <c r="I233" i="156"/>
  <c r="H233" i="156"/>
  <c r="L232" i="156"/>
  <c r="K232" i="156"/>
  <c r="J232" i="156"/>
  <c r="I232" i="156"/>
  <c r="H232" i="156"/>
  <c r="L231" i="156"/>
  <c r="K231" i="156"/>
  <c r="J231" i="156"/>
  <c r="I231" i="156"/>
  <c r="H231" i="156"/>
  <c r="L230" i="156"/>
  <c r="K230" i="156"/>
  <c r="J230" i="156"/>
  <c r="I230" i="156"/>
  <c r="H230" i="156"/>
  <c r="L229" i="156"/>
  <c r="K229" i="156"/>
  <c r="J229" i="156"/>
  <c r="I229" i="156"/>
  <c r="H229" i="156"/>
  <c r="L228" i="156"/>
  <c r="K228" i="156"/>
  <c r="J228" i="156"/>
  <c r="I228" i="156"/>
  <c r="I258" i="156" s="1"/>
  <c r="H228" i="156"/>
  <c r="L227" i="156"/>
  <c r="K227" i="156"/>
  <c r="J227" i="156"/>
  <c r="I227" i="156"/>
  <c r="H227" i="156"/>
  <c r="H258" i="156" s="1"/>
  <c r="G222" i="156"/>
  <c r="F222" i="156"/>
  <c r="L221" i="156"/>
  <c r="K221" i="156"/>
  <c r="J221" i="156"/>
  <c r="I221" i="156"/>
  <c r="H221" i="156"/>
  <c r="L220" i="156"/>
  <c r="K220" i="156"/>
  <c r="J220" i="156"/>
  <c r="I220" i="156"/>
  <c r="H220" i="156"/>
  <c r="L219" i="156"/>
  <c r="K219" i="156"/>
  <c r="J219" i="156"/>
  <c r="I219" i="156"/>
  <c r="H219" i="156"/>
  <c r="L218" i="156"/>
  <c r="K218" i="156"/>
  <c r="J218" i="156"/>
  <c r="I218" i="156"/>
  <c r="H218" i="156"/>
  <c r="L217" i="156"/>
  <c r="K217" i="156"/>
  <c r="J217" i="156"/>
  <c r="I217" i="156"/>
  <c r="H217" i="156"/>
  <c r="L216" i="156"/>
  <c r="K216" i="156"/>
  <c r="J216" i="156"/>
  <c r="I216" i="156"/>
  <c r="H216" i="156"/>
  <c r="L215" i="156"/>
  <c r="K215" i="156"/>
  <c r="J215" i="156"/>
  <c r="I215" i="156"/>
  <c r="H215" i="156"/>
  <c r="L214" i="156"/>
  <c r="K214" i="156"/>
  <c r="J214" i="156"/>
  <c r="I214" i="156"/>
  <c r="H214" i="156"/>
  <c r="L213" i="156"/>
  <c r="K213" i="156"/>
  <c r="J213" i="156"/>
  <c r="I213" i="156"/>
  <c r="H213" i="156"/>
  <c r="L212" i="156"/>
  <c r="K212" i="156"/>
  <c r="J212" i="156"/>
  <c r="I212" i="156"/>
  <c r="H212" i="156"/>
  <c r="L211" i="156"/>
  <c r="K211" i="156"/>
  <c r="J211" i="156"/>
  <c r="I211" i="156"/>
  <c r="H211" i="156"/>
  <c r="L210" i="156"/>
  <c r="K210" i="156"/>
  <c r="J210" i="156"/>
  <c r="I210" i="156"/>
  <c r="H210" i="156"/>
  <c r="L209" i="156"/>
  <c r="K209" i="156"/>
  <c r="J209" i="156"/>
  <c r="I209" i="156"/>
  <c r="H209" i="156"/>
  <c r="L208" i="156"/>
  <c r="K208" i="156"/>
  <c r="J208" i="156"/>
  <c r="I208" i="156"/>
  <c r="H208" i="156"/>
  <c r="L207" i="156"/>
  <c r="K207" i="156"/>
  <c r="J207" i="156"/>
  <c r="I207" i="156"/>
  <c r="H207" i="156"/>
  <c r="L206" i="156"/>
  <c r="K206" i="156"/>
  <c r="J206" i="156"/>
  <c r="I206" i="156"/>
  <c r="H206" i="156"/>
  <c r="L205" i="156"/>
  <c r="K205" i="156"/>
  <c r="J205" i="156"/>
  <c r="I205" i="156"/>
  <c r="H205" i="156"/>
  <c r="L204" i="156"/>
  <c r="K204" i="156"/>
  <c r="J204" i="156"/>
  <c r="I204" i="156"/>
  <c r="H204" i="156"/>
  <c r="L203" i="156"/>
  <c r="K203" i="156"/>
  <c r="J203" i="156"/>
  <c r="I203" i="156"/>
  <c r="H203" i="156"/>
  <c r="L202" i="156"/>
  <c r="K202" i="156"/>
  <c r="J202" i="156"/>
  <c r="I202" i="156"/>
  <c r="H202" i="156"/>
  <c r="L201" i="156"/>
  <c r="K201" i="156"/>
  <c r="J201" i="156"/>
  <c r="I201" i="156"/>
  <c r="H201" i="156"/>
  <c r="L200" i="156"/>
  <c r="K200" i="156"/>
  <c r="J200" i="156"/>
  <c r="I200" i="156"/>
  <c r="H200" i="156"/>
  <c r="L199" i="156"/>
  <c r="K199" i="156"/>
  <c r="J199" i="156"/>
  <c r="I199" i="156"/>
  <c r="H199" i="156"/>
  <c r="L198" i="156"/>
  <c r="K198" i="156"/>
  <c r="J198" i="156"/>
  <c r="I198" i="156"/>
  <c r="H198" i="156"/>
  <c r="L197" i="156"/>
  <c r="K197" i="156"/>
  <c r="J197" i="156"/>
  <c r="I197" i="156"/>
  <c r="H197" i="156"/>
  <c r="L196" i="156"/>
  <c r="K196" i="156"/>
  <c r="J196" i="156"/>
  <c r="I196" i="156"/>
  <c r="H196" i="156"/>
  <c r="L195" i="156"/>
  <c r="K195" i="156"/>
  <c r="J195" i="156"/>
  <c r="I195" i="156"/>
  <c r="H195" i="156"/>
  <c r="L194" i="156"/>
  <c r="K194" i="156"/>
  <c r="J194" i="156"/>
  <c r="I194" i="156"/>
  <c r="H194" i="156"/>
  <c r="L193" i="156"/>
  <c r="K193" i="156"/>
  <c r="J193" i="156"/>
  <c r="I193" i="156"/>
  <c r="H193" i="156"/>
  <c r="L192" i="156"/>
  <c r="K192" i="156"/>
  <c r="K222" i="156" s="1"/>
  <c r="J192" i="156"/>
  <c r="I192" i="156"/>
  <c r="H192" i="156"/>
  <c r="L191" i="156"/>
  <c r="K191" i="156"/>
  <c r="J191" i="156"/>
  <c r="I191" i="156"/>
  <c r="H191" i="156"/>
  <c r="G186" i="156"/>
  <c r="F186" i="156"/>
  <c r="L185" i="156"/>
  <c r="K185" i="156"/>
  <c r="J185" i="156"/>
  <c r="I185" i="156"/>
  <c r="H185" i="156"/>
  <c r="L184" i="156"/>
  <c r="K184" i="156"/>
  <c r="J184" i="156"/>
  <c r="I184" i="156"/>
  <c r="H184" i="156"/>
  <c r="L183" i="156"/>
  <c r="K183" i="156"/>
  <c r="J183" i="156"/>
  <c r="I183" i="156"/>
  <c r="H183" i="156"/>
  <c r="L182" i="156"/>
  <c r="K182" i="156"/>
  <c r="J182" i="156"/>
  <c r="I182" i="156"/>
  <c r="H182" i="156"/>
  <c r="L181" i="156"/>
  <c r="K181" i="156"/>
  <c r="J181" i="156"/>
  <c r="I181" i="156"/>
  <c r="H181" i="156"/>
  <c r="L180" i="156"/>
  <c r="K180" i="156"/>
  <c r="J180" i="156"/>
  <c r="I180" i="156"/>
  <c r="H180" i="156"/>
  <c r="L179" i="156"/>
  <c r="K179" i="156"/>
  <c r="J179" i="156"/>
  <c r="I179" i="156"/>
  <c r="H179" i="156"/>
  <c r="L178" i="156"/>
  <c r="K178" i="156"/>
  <c r="J178" i="156"/>
  <c r="I178" i="156"/>
  <c r="H178" i="156"/>
  <c r="L177" i="156"/>
  <c r="K177" i="156"/>
  <c r="J177" i="156"/>
  <c r="I177" i="156"/>
  <c r="H177" i="156"/>
  <c r="L176" i="156"/>
  <c r="K176" i="156"/>
  <c r="J176" i="156"/>
  <c r="I176" i="156"/>
  <c r="H176" i="156"/>
  <c r="L175" i="156"/>
  <c r="K175" i="156"/>
  <c r="J175" i="156"/>
  <c r="I175" i="156"/>
  <c r="H175" i="156"/>
  <c r="L174" i="156"/>
  <c r="K174" i="156"/>
  <c r="J174" i="156"/>
  <c r="I174" i="156"/>
  <c r="H174" i="156"/>
  <c r="L173" i="156"/>
  <c r="K173" i="156"/>
  <c r="J173" i="156"/>
  <c r="I173" i="156"/>
  <c r="H173" i="156"/>
  <c r="L172" i="156"/>
  <c r="K172" i="156"/>
  <c r="J172" i="156"/>
  <c r="I172" i="156"/>
  <c r="H172" i="156"/>
  <c r="L171" i="156"/>
  <c r="K171" i="156"/>
  <c r="J171" i="156"/>
  <c r="I171" i="156"/>
  <c r="H171" i="156"/>
  <c r="L170" i="156"/>
  <c r="K170" i="156"/>
  <c r="J170" i="156"/>
  <c r="I170" i="156"/>
  <c r="H170" i="156"/>
  <c r="L169" i="156"/>
  <c r="K169" i="156"/>
  <c r="J169" i="156"/>
  <c r="I169" i="156"/>
  <c r="H169" i="156"/>
  <c r="L168" i="156"/>
  <c r="K168" i="156"/>
  <c r="J168" i="156"/>
  <c r="I168" i="156"/>
  <c r="H168" i="156"/>
  <c r="L167" i="156"/>
  <c r="K167" i="156"/>
  <c r="J167" i="156"/>
  <c r="I167" i="156"/>
  <c r="H167" i="156"/>
  <c r="L166" i="156"/>
  <c r="K166" i="156"/>
  <c r="J166" i="156"/>
  <c r="I166" i="156"/>
  <c r="H166" i="156"/>
  <c r="L165" i="156"/>
  <c r="K165" i="156"/>
  <c r="J165" i="156"/>
  <c r="I165" i="156"/>
  <c r="H165" i="156"/>
  <c r="L164" i="156"/>
  <c r="K164" i="156"/>
  <c r="J164" i="156"/>
  <c r="I164" i="156"/>
  <c r="H164" i="156"/>
  <c r="L163" i="156"/>
  <c r="K163" i="156"/>
  <c r="J163" i="156"/>
  <c r="I163" i="156"/>
  <c r="H163" i="156"/>
  <c r="L162" i="156"/>
  <c r="K162" i="156"/>
  <c r="J162" i="156"/>
  <c r="I162" i="156"/>
  <c r="H162" i="156"/>
  <c r="L161" i="156"/>
  <c r="K161" i="156"/>
  <c r="J161" i="156"/>
  <c r="I161" i="156"/>
  <c r="H161" i="156"/>
  <c r="L160" i="156"/>
  <c r="K160" i="156"/>
  <c r="J160" i="156"/>
  <c r="I160" i="156"/>
  <c r="H160" i="156"/>
  <c r="L159" i="156"/>
  <c r="K159" i="156"/>
  <c r="J159" i="156"/>
  <c r="I159" i="156"/>
  <c r="H159" i="156"/>
  <c r="L158" i="156"/>
  <c r="K158" i="156"/>
  <c r="J158" i="156"/>
  <c r="I158" i="156"/>
  <c r="H158" i="156"/>
  <c r="L157" i="156"/>
  <c r="K157" i="156"/>
  <c r="J157" i="156"/>
  <c r="I157" i="156"/>
  <c r="H157" i="156"/>
  <c r="L156" i="156"/>
  <c r="K156" i="156"/>
  <c r="J156" i="156"/>
  <c r="I156" i="156"/>
  <c r="H156" i="156"/>
  <c r="L155" i="156"/>
  <c r="K155" i="156"/>
  <c r="J155" i="156"/>
  <c r="I155" i="156"/>
  <c r="H155" i="156"/>
  <c r="J150" i="156"/>
  <c r="G150" i="156"/>
  <c r="F150" i="156"/>
  <c r="L149" i="156"/>
  <c r="K149" i="156"/>
  <c r="J149" i="156"/>
  <c r="I149" i="156"/>
  <c r="H149" i="156"/>
  <c r="L148" i="156"/>
  <c r="K148" i="156"/>
  <c r="J148" i="156"/>
  <c r="I148" i="156"/>
  <c r="H148" i="156"/>
  <c r="L147" i="156"/>
  <c r="K147" i="156"/>
  <c r="J147" i="156"/>
  <c r="I147" i="156"/>
  <c r="H147" i="156"/>
  <c r="L146" i="156"/>
  <c r="K146" i="156"/>
  <c r="J146" i="156"/>
  <c r="I146" i="156"/>
  <c r="H146" i="156"/>
  <c r="L145" i="156"/>
  <c r="K145" i="156"/>
  <c r="J145" i="156"/>
  <c r="I145" i="156"/>
  <c r="H145" i="156"/>
  <c r="L144" i="156"/>
  <c r="K144" i="156"/>
  <c r="J144" i="156"/>
  <c r="I144" i="156"/>
  <c r="H144" i="156"/>
  <c r="L143" i="156"/>
  <c r="K143" i="156"/>
  <c r="J143" i="156"/>
  <c r="I143" i="156"/>
  <c r="H143" i="156"/>
  <c r="L142" i="156"/>
  <c r="K142" i="156"/>
  <c r="J142" i="156"/>
  <c r="I142" i="156"/>
  <c r="H142" i="156"/>
  <c r="L141" i="156"/>
  <c r="K141" i="156"/>
  <c r="J141" i="156"/>
  <c r="I141" i="156"/>
  <c r="H141" i="156"/>
  <c r="L140" i="156"/>
  <c r="K140" i="156"/>
  <c r="J140" i="156"/>
  <c r="I140" i="156"/>
  <c r="H140" i="156"/>
  <c r="L139" i="156"/>
  <c r="K139" i="156"/>
  <c r="J139" i="156"/>
  <c r="I139" i="156"/>
  <c r="H139" i="156"/>
  <c r="L138" i="156"/>
  <c r="K138" i="156"/>
  <c r="J138" i="156"/>
  <c r="I138" i="156"/>
  <c r="H138" i="156"/>
  <c r="L137" i="156"/>
  <c r="K137" i="156"/>
  <c r="J137" i="156"/>
  <c r="I137" i="156"/>
  <c r="H137" i="156"/>
  <c r="L136" i="156"/>
  <c r="K136" i="156"/>
  <c r="J136" i="156"/>
  <c r="I136" i="156"/>
  <c r="H136" i="156"/>
  <c r="L135" i="156"/>
  <c r="K135" i="156"/>
  <c r="J135" i="156"/>
  <c r="I135" i="156"/>
  <c r="H135" i="156"/>
  <c r="L134" i="156"/>
  <c r="K134" i="156"/>
  <c r="J134" i="156"/>
  <c r="I134" i="156"/>
  <c r="H134" i="156"/>
  <c r="L133" i="156"/>
  <c r="K133" i="156"/>
  <c r="J133" i="156"/>
  <c r="I133" i="156"/>
  <c r="H133" i="156"/>
  <c r="L132" i="156"/>
  <c r="K132" i="156"/>
  <c r="J132" i="156"/>
  <c r="I132" i="156"/>
  <c r="H132" i="156"/>
  <c r="L131" i="156"/>
  <c r="K131" i="156"/>
  <c r="J131" i="156"/>
  <c r="I131" i="156"/>
  <c r="H131" i="156"/>
  <c r="L130" i="156"/>
  <c r="K130" i="156"/>
  <c r="J130" i="156"/>
  <c r="I130" i="156"/>
  <c r="H130" i="156"/>
  <c r="L129" i="156"/>
  <c r="K129" i="156"/>
  <c r="J129" i="156"/>
  <c r="I129" i="156"/>
  <c r="H129" i="156"/>
  <c r="L128" i="156"/>
  <c r="K128" i="156"/>
  <c r="J128" i="156"/>
  <c r="I128" i="156"/>
  <c r="H128" i="156"/>
  <c r="L127" i="156"/>
  <c r="K127" i="156"/>
  <c r="J127" i="156"/>
  <c r="I127" i="156"/>
  <c r="H127" i="156"/>
  <c r="L126" i="156"/>
  <c r="K126" i="156"/>
  <c r="J126" i="156"/>
  <c r="I126" i="156"/>
  <c r="H126" i="156"/>
  <c r="L125" i="156"/>
  <c r="K125" i="156"/>
  <c r="J125" i="156"/>
  <c r="I125" i="156"/>
  <c r="H125" i="156"/>
  <c r="L124" i="156"/>
  <c r="K124" i="156"/>
  <c r="J124" i="156"/>
  <c r="I124" i="156"/>
  <c r="H124" i="156"/>
  <c r="L123" i="156"/>
  <c r="K123" i="156"/>
  <c r="J123" i="156"/>
  <c r="I123" i="156"/>
  <c r="H123" i="156"/>
  <c r="L122" i="156"/>
  <c r="K122" i="156"/>
  <c r="J122" i="156"/>
  <c r="I122" i="156"/>
  <c r="H122" i="156"/>
  <c r="L121" i="156"/>
  <c r="K121" i="156"/>
  <c r="J121" i="156"/>
  <c r="I121" i="156"/>
  <c r="H121" i="156"/>
  <c r="L120" i="156"/>
  <c r="K120" i="156"/>
  <c r="J120" i="156"/>
  <c r="I120" i="156"/>
  <c r="H120" i="156"/>
  <c r="L119" i="156"/>
  <c r="K119" i="156"/>
  <c r="J119" i="156"/>
  <c r="I119" i="156"/>
  <c r="H119" i="156"/>
  <c r="L114" i="156"/>
  <c r="G114" i="156"/>
  <c r="F114" i="156"/>
  <c r="L113" i="156"/>
  <c r="K113" i="156"/>
  <c r="J113" i="156"/>
  <c r="I113" i="156"/>
  <c r="H113" i="156"/>
  <c r="L112" i="156"/>
  <c r="K112" i="156"/>
  <c r="J112" i="156"/>
  <c r="I112" i="156"/>
  <c r="H112" i="156"/>
  <c r="L111" i="156"/>
  <c r="K111" i="156"/>
  <c r="J111" i="156"/>
  <c r="I111" i="156"/>
  <c r="H111" i="156"/>
  <c r="L110" i="156"/>
  <c r="K110" i="156"/>
  <c r="J110" i="156"/>
  <c r="I110" i="156"/>
  <c r="H110" i="156"/>
  <c r="L109" i="156"/>
  <c r="K109" i="156"/>
  <c r="J109" i="156"/>
  <c r="I109" i="156"/>
  <c r="H109" i="156"/>
  <c r="L108" i="156"/>
  <c r="K108" i="156"/>
  <c r="J108" i="156"/>
  <c r="I108" i="156"/>
  <c r="H108" i="156"/>
  <c r="L107" i="156"/>
  <c r="K107" i="156"/>
  <c r="J107" i="156"/>
  <c r="I107" i="156"/>
  <c r="H107" i="156"/>
  <c r="L106" i="156"/>
  <c r="K106" i="156"/>
  <c r="J106" i="156"/>
  <c r="I106" i="156"/>
  <c r="H106" i="156"/>
  <c r="L105" i="156"/>
  <c r="K105" i="156"/>
  <c r="J105" i="156"/>
  <c r="I105" i="156"/>
  <c r="H105" i="156"/>
  <c r="L104" i="156"/>
  <c r="K104" i="156"/>
  <c r="J104" i="156"/>
  <c r="I104" i="156"/>
  <c r="H104" i="156"/>
  <c r="L103" i="156"/>
  <c r="K103" i="156"/>
  <c r="J103" i="156"/>
  <c r="I103" i="156"/>
  <c r="H103" i="156"/>
  <c r="L102" i="156"/>
  <c r="K102" i="156"/>
  <c r="J102" i="156"/>
  <c r="I102" i="156"/>
  <c r="H102" i="156"/>
  <c r="L101" i="156"/>
  <c r="K101" i="156"/>
  <c r="J101" i="156"/>
  <c r="I101" i="156"/>
  <c r="H101" i="156"/>
  <c r="L100" i="156"/>
  <c r="K100" i="156"/>
  <c r="J100" i="156"/>
  <c r="I100" i="156"/>
  <c r="H100" i="156"/>
  <c r="L99" i="156"/>
  <c r="K99" i="156"/>
  <c r="J99" i="156"/>
  <c r="I99" i="156"/>
  <c r="H99" i="156"/>
  <c r="L98" i="156"/>
  <c r="K98" i="156"/>
  <c r="J98" i="156"/>
  <c r="I98" i="156"/>
  <c r="H98" i="156"/>
  <c r="L97" i="156"/>
  <c r="K97" i="156"/>
  <c r="J97" i="156"/>
  <c r="I97" i="156"/>
  <c r="H97" i="156"/>
  <c r="L96" i="156"/>
  <c r="K96" i="156"/>
  <c r="J96" i="156"/>
  <c r="I96" i="156"/>
  <c r="H96" i="156"/>
  <c r="L95" i="156"/>
  <c r="K95" i="156"/>
  <c r="J95" i="156"/>
  <c r="I95" i="156"/>
  <c r="H95" i="156"/>
  <c r="L94" i="156"/>
  <c r="K94" i="156"/>
  <c r="J94" i="156"/>
  <c r="I94" i="156"/>
  <c r="H94" i="156"/>
  <c r="L93" i="156"/>
  <c r="K93" i="156"/>
  <c r="J93" i="156"/>
  <c r="I93" i="156"/>
  <c r="H93" i="156"/>
  <c r="L92" i="156"/>
  <c r="K92" i="156"/>
  <c r="J92" i="156"/>
  <c r="I92" i="156"/>
  <c r="H92" i="156"/>
  <c r="L91" i="156"/>
  <c r="K91" i="156"/>
  <c r="J91" i="156"/>
  <c r="I91" i="156"/>
  <c r="H91" i="156"/>
  <c r="L90" i="156"/>
  <c r="K90" i="156"/>
  <c r="J90" i="156"/>
  <c r="I90" i="156"/>
  <c r="H90" i="156"/>
  <c r="L89" i="156"/>
  <c r="K89" i="156"/>
  <c r="J89" i="156"/>
  <c r="I89" i="156"/>
  <c r="H89" i="156"/>
  <c r="L88" i="156"/>
  <c r="K88" i="156"/>
  <c r="J88" i="156"/>
  <c r="I88" i="156"/>
  <c r="H88" i="156"/>
  <c r="L87" i="156"/>
  <c r="K87" i="156"/>
  <c r="J87" i="156"/>
  <c r="I87" i="156"/>
  <c r="H87" i="156"/>
  <c r="L86" i="156"/>
  <c r="K86" i="156"/>
  <c r="J86" i="156"/>
  <c r="I86" i="156"/>
  <c r="H86" i="156"/>
  <c r="L85" i="156"/>
  <c r="K85" i="156"/>
  <c r="J85" i="156"/>
  <c r="I85" i="156"/>
  <c r="H85" i="156"/>
  <c r="L84" i="156"/>
  <c r="K84" i="156"/>
  <c r="J84" i="156"/>
  <c r="J114" i="156" s="1"/>
  <c r="I84" i="156"/>
  <c r="H84" i="156"/>
  <c r="L83" i="156"/>
  <c r="K83" i="156"/>
  <c r="K114" i="156" s="1"/>
  <c r="J83" i="156"/>
  <c r="I83" i="156"/>
  <c r="H83" i="156"/>
  <c r="H78" i="156"/>
  <c r="G78" i="156"/>
  <c r="F78" i="156"/>
  <c r="L77" i="156"/>
  <c r="K77" i="156"/>
  <c r="J77" i="156"/>
  <c r="I77" i="156"/>
  <c r="H77" i="156"/>
  <c r="L76" i="156"/>
  <c r="K76" i="156"/>
  <c r="J76" i="156"/>
  <c r="I76" i="156"/>
  <c r="H76" i="156"/>
  <c r="L75" i="156"/>
  <c r="K75" i="156"/>
  <c r="J75" i="156"/>
  <c r="I75" i="156"/>
  <c r="H75" i="156"/>
  <c r="L74" i="156"/>
  <c r="K74" i="156"/>
  <c r="J74" i="156"/>
  <c r="I74" i="156"/>
  <c r="H74" i="156"/>
  <c r="L73" i="156"/>
  <c r="K73" i="156"/>
  <c r="J73" i="156"/>
  <c r="I73" i="156"/>
  <c r="H73" i="156"/>
  <c r="L72" i="156"/>
  <c r="K72" i="156"/>
  <c r="J72" i="156"/>
  <c r="I72" i="156"/>
  <c r="H72" i="156"/>
  <c r="L71" i="156"/>
  <c r="K71" i="156"/>
  <c r="J71" i="156"/>
  <c r="I71" i="156"/>
  <c r="H71" i="156"/>
  <c r="L70" i="156"/>
  <c r="K70" i="156"/>
  <c r="J70" i="156"/>
  <c r="I70" i="156"/>
  <c r="H70" i="156"/>
  <c r="L69" i="156"/>
  <c r="K69" i="156"/>
  <c r="J69" i="156"/>
  <c r="I69" i="156"/>
  <c r="H69" i="156"/>
  <c r="L68" i="156"/>
  <c r="K68" i="156"/>
  <c r="J68" i="156"/>
  <c r="I68" i="156"/>
  <c r="H68" i="156"/>
  <c r="L67" i="156"/>
  <c r="K67" i="156"/>
  <c r="J67" i="156"/>
  <c r="I67" i="156"/>
  <c r="H67" i="156"/>
  <c r="L66" i="156"/>
  <c r="K66" i="156"/>
  <c r="J66" i="156"/>
  <c r="I66" i="156"/>
  <c r="H66" i="156"/>
  <c r="L65" i="156"/>
  <c r="K65" i="156"/>
  <c r="J65" i="156"/>
  <c r="I65" i="156"/>
  <c r="H65" i="156"/>
  <c r="L64" i="156"/>
  <c r="K64" i="156"/>
  <c r="J64" i="156"/>
  <c r="I64" i="156"/>
  <c r="H64" i="156"/>
  <c r="L63" i="156"/>
  <c r="K63" i="156"/>
  <c r="J63" i="156"/>
  <c r="I63" i="156"/>
  <c r="H63" i="156"/>
  <c r="L62" i="156"/>
  <c r="K62" i="156"/>
  <c r="J62" i="156"/>
  <c r="I62" i="156"/>
  <c r="H62" i="156"/>
  <c r="L61" i="156"/>
  <c r="K61" i="156"/>
  <c r="J61" i="156"/>
  <c r="I61" i="156"/>
  <c r="H61" i="156"/>
  <c r="L60" i="156"/>
  <c r="K60" i="156"/>
  <c r="J60" i="156"/>
  <c r="I60" i="156"/>
  <c r="H60" i="156"/>
  <c r="L59" i="156"/>
  <c r="K59" i="156"/>
  <c r="J59" i="156"/>
  <c r="I59" i="156"/>
  <c r="H59" i="156"/>
  <c r="L58" i="156"/>
  <c r="K58" i="156"/>
  <c r="J58" i="156"/>
  <c r="I58" i="156"/>
  <c r="H58" i="156"/>
  <c r="L57" i="156"/>
  <c r="K57" i="156"/>
  <c r="J57" i="156"/>
  <c r="I57" i="156"/>
  <c r="H57" i="156"/>
  <c r="L56" i="156"/>
  <c r="K56" i="156"/>
  <c r="J56" i="156"/>
  <c r="I56" i="156"/>
  <c r="H56" i="156"/>
  <c r="L55" i="156"/>
  <c r="K55" i="156"/>
  <c r="J55" i="156"/>
  <c r="I55" i="156"/>
  <c r="H55" i="156"/>
  <c r="L54" i="156"/>
  <c r="K54" i="156"/>
  <c r="J54" i="156"/>
  <c r="I54" i="156"/>
  <c r="H54" i="156"/>
  <c r="L53" i="156"/>
  <c r="K53" i="156"/>
  <c r="J53" i="156"/>
  <c r="I53" i="156"/>
  <c r="H53" i="156"/>
  <c r="L52" i="156"/>
  <c r="K52" i="156"/>
  <c r="J52" i="156"/>
  <c r="I52" i="156"/>
  <c r="H52" i="156"/>
  <c r="L51" i="156"/>
  <c r="K51" i="156"/>
  <c r="J51" i="156"/>
  <c r="I51" i="156"/>
  <c r="H51" i="156"/>
  <c r="L50" i="156"/>
  <c r="K50" i="156"/>
  <c r="J50" i="156"/>
  <c r="I50" i="156"/>
  <c r="H50" i="156"/>
  <c r="L49" i="156"/>
  <c r="K49" i="156"/>
  <c r="J49" i="156"/>
  <c r="I49" i="156"/>
  <c r="H49" i="156"/>
  <c r="L48" i="156"/>
  <c r="L78" i="156" s="1"/>
  <c r="K48" i="156"/>
  <c r="J48" i="156"/>
  <c r="I48" i="156"/>
  <c r="H48" i="156"/>
  <c r="L47" i="156"/>
  <c r="K47" i="156"/>
  <c r="J47" i="156"/>
  <c r="I47" i="156"/>
  <c r="H47" i="156"/>
  <c r="H42" i="156"/>
  <c r="G42" i="156"/>
  <c r="F42" i="156"/>
  <c r="L41" i="156"/>
  <c r="K41" i="156"/>
  <c r="J41" i="156"/>
  <c r="I41" i="156"/>
  <c r="H41" i="156"/>
  <c r="L40" i="156"/>
  <c r="K40" i="156"/>
  <c r="J40" i="156"/>
  <c r="I40" i="156"/>
  <c r="H40" i="156"/>
  <c r="L39" i="156"/>
  <c r="K39" i="156"/>
  <c r="J39" i="156"/>
  <c r="I39" i="156"/>
  <c r="H39" i="156"/>
  <c r="L38" i="156"/>
  <c r="K38" i="156"/>
  <c r="J38" i="156"/>
  <c r="I38" i="156"/>
  <c r="H38" i="156"/>
  <c r="L37" i="156"/>
  <c r="K37" i="156"/>
  <c r="J37" i="156"/>
  <c r="I37" i="156"/>
  <c r="H37" i="156"/>
  <c r="L36" i="156"/>
  <c r="K36" i="156"/>
  <c r="J36" i="156"/>
  <c r="I36" i="156"/>
  <c r="H36" i="156"/>
  <c r="L35" i="156"/>
  <c r="K35" i="156"/>
  <c r="J35" i="156"/>
  <c r="I35" i="156"/>
  <c r="H35" i="156"/>
  <c r="L34" i="156"/>
  <c r="K34" i="156"/>
  <c r="J34" i="156"/>
  <c r="I34" i="156"/>
  <c r="H34" i="156"/>
  <c r="L33" i="156"/>
  <c r="K33" i="156"/>
  <c r="J33" i="156"/>
  <c r="I33" i="156"/>
  <c r="H33" i="156"/>
  <c r="L32" i="156"/>
  <c r="K32" i="156"/>
  <c r="J32" i="156"/>
  <c r="I32" i="156"/>
  <c r="H32" i="156"/>
  <c r="L31" i="156"/>
  <c r="K31" i="156"/>
  <c r="J31" i="156"/>
  <c r="I31" i="156"/>
  <c r="H31" i="156"/>
  <c r="L30" i="156"/>
  <c r="K30" i="156"/>
  <c r="J30" i="156"/>
  <c r="I30" i="156"/>
  <c r="H30" i="156"/>
  <c r="L29" i="156"/>
  <c r="K29" i="156"/>
  <c r="J29" i="156"/>
  <c r="I29" i="156"/>
  <c r="H29" i="156"/>
  <c r="L28" i="156"/>
  <c r="K28" i="156"/>
  <c r="J28" i="156"/>
  <c r="I28" i="156"/>
  <c r="H28" i="156"/>
  <c r="L27" i="156"/>
  <c r="K27" i="156"/>
  <c r="J27" i="156"/>
  <c r="I27" i="156"/>
  <c r="H27" i="156"/>
  <c r="L26" i="156"/>
  <c r="K26" i="156"/>
  <c r="J26" i="156"/>
  <c r="I26" i="156"/>
  <c r="H26" i="156"/>
  <c r="L25" i="156"/>
  <c r="K25" i="156"/>
  <c r="J25" i="156"/>
  <c r="I25" i="156"/>
  <c r="H25" i="156"/>
  <c r="L24" i="156"/>
  <c r="K24" i="156"/>
  <c r="J24" i="156"/>
  <c r="I24" i="156"/>
  <c r="H24" i="156"/>
  <c r="L23" i="156"/>
  <c r="K23" i="156"/>
  <c r="J23" i="156"/>
  <c r="I23" i="156"/>
  <c r="H23" i="156"/>
  <c r="L22" i="156"/>
  <c r="K22" i="156"/>
  <c r="J22" i="156"/>
  <c r="I22" i="156"/>
  <c r="H22" i="156"/>
  <c r="L21" i="156"/>
  <c r="K21" i="156"/>
  <c r="J21" i="156"/>
  <c r="I21" i="156"/>
  <c r="H21" i="156"/>
  <c r="L20" i="156"/>
  <c r="K20" i="156"/>
  <c r="K42" i="156" s="1"/>
  <c r="J20" i="156"/>
  <c r="I20" i="156"/>
  <c r="H20" i="156"/>
  <c r="L19" i="156"/>
  <c r="K19" i="156"/>
  <c r="J19" i="156"/>
  <c r="I19" i="156"/>
  <c r="H19" i="156"/>
  <c r="L18" i="156"/>
  <c r="K18" i="156"/>
  <c r="J18" i="156"/>
  <c r="I18" i="156"/>
  <c r="H18" i="156"/>
  <c r="L17" i="156"/>
  <c r="K17" i="156"/>
  <c r="J17" i="156"/>
  <c r="I17" i="156"/>
  <c r="H17" i="156"/>
  <c r="L16" i="156"/>
  <c r="K16" i="156"/>
  <c r="J16" i="156"/>
  <c r="I16" i="156"/>
  <c r="H16" i="156"/>
  <c r="L15" i="156"/>
  <c r="K15" i="156"/>
  <c r="J15" i="156"/>
  <c r="I15" i="156"/>
  <c r="H15" i="156"/>
  <c r="L14" i="156"/>
  <c r="K14" i="156"/>
  <c r="J14" i="156"/>
  <c r="I14" i="156"/>
  <c r="H14" i="156"/>
  <c r="L13" i="156"/>
  <c r="K13" i="156"/>
  <c r="J13" i="156"/>
  <c r="I13" i="156"/>
  <c r="H13" i="156"/>
  <c r="L12" i="156"/>
  <c r="K12" i="156"/>
  <c r="J12" i="156"/>
  <c r="I12" i="156"/>
  <c r="H12" i="156"/>
  <c r="L11" i="156"/>
  <c r="K11" i="156"/>
  <c r="J11" i="156"/>
  <c r="I11" i="156"/>
  <c r="H11" i="156"/>
  <c r="B4" i="156"/>
  <c r="U2" i="156" a="1"/>
  <c r="U2" i="156" s="1"/>
  <c r="R2" i="156"/>
  <c r="U1" i="156" a="1"/>
  <c r="U1" i="156" s="1"/>
  <c r="T1" i="156" s="1" a="1"/>
  <c r="T1" i="156" s="1"/>
  <c r="G294" i="155"/>
  <c r="F294" i="155"/>
  <c r="L293" i="155"/>
  <c r="K293" i="155"/>
  <c r="J293" i="155"/>
  <c r="I293" i="155"/>
  <c r="H293" i="155"/>
  <c r="L292" i="155"/>
  <c r="K292" i="155"/>
  <c r="J292" i="155"/>
  <c r="I292" i="155"/>
  <c r="H292" i="155"/>
  <c r="L291" i="155"/>
  <c r="K291" i="155"/>
  <c r="J291" i="155"/>
  <c r="I291" i="155"/>
  <c r="H291" i="155"/>
  <c r="L290" i="155"/>
  <c r="K290" i="155"/>
  <c r="J290" i="155"/>
  <c r="I290" i="155"/>
  <c r="H290" i="155"/>
  <c r="L289" i="155"/>
  <c r="K289" i="155"/>
  <c r="J289" i="155"/>
  <c r="I289" i="155"/>
  <c r="H289" i="155"/>
  <c r="L288" i="155"/>
  <c r="K288" i="155"/>
  <c r="J288" i="155"/>
  <c r="I288" i="155"/>
  <c r="H288" i="155"/>
  <c r="L287" i="155"/>
  <c r="K287" i="155"/>
  <c r="J287" i="155"/>
  <c r="I287" i="155"/>
  <c r="H287" i="155"/>
  <c r="L286" i="155"/>
  <c r="K286" i="155"/>
  <c r="J286" i="155"/>
  <c r="I286" i="155"/>
  <c r="H286" i="155"/>
  <c r="L285" i="155"/>
  <c r="K285" i="155"/>
  <c r="J285" i="155"/>
  <c r="I285" i="155"/>
  <c r="H285" i="155"/>
  <c r="L284" i="155"/>
  <c r="K284" i="155"/>
  <c r="J284" i="155"/>
  <c r="I284" i="155"/>
  <c r="H284" i="155"/>
  <c r="L283" i="155"/>
  <c r="K283" i="155"/>
  <c r="J283" i="155"/>
  <c r="I283" i="155"/>
  <c r="H283" i="155"/>
  <c r="L282" i="155"/>
  <c r="K282" i="155"/>
  <c r="J282" i="155"/>
  <c r="I282" i="155"/>
  <c r="H282" i="155"/>
  <c r="L281" i="155"/>
  <c r="K281" i="155"/>
  <c r="J281" i="155"/>
  <c r="I281" i="155"/>
  <c r="H281" i="155"/>
  <c r="L280" i="155"/>
  <c r="K280" i="155"/>
  <c r="J280" i="155"/>
  <c r="I280" i="155"/>
  <c r="H280" i="155"/>
  <c r="L279" i="155"/>
  <c r="K279" i="155"/>
  <c r="J279" i="155"/>
  <c r="I279" i="155"/>
  <c r="H279" i="155"/>
  <c r="L278" i="155"/>
  <c r="K278" i="155"/>
  <c r="J278" i="155"/>
  <c r="I278" i="155"/>
  <c r="H278" i="155"/>
  <c r="L277" i="155"/>
  <c r="K277" i="155"/>
  <c r="J277" i="155"/>
  <c r="I277" i="155"/>
  <c r="H277" i="155"/>
  <c r="L276" i="155"/>
  <c r="K276" i="155"/>
  <c r="J276" i="155"/>
  <c r="I276" i="155"/>
  <c r="I294" i="155" s="1"/>
  <c r="H276" i="155"/>
  <c r="L275" i="155"/>
  <c r="K275" i="155"/>
  <c r="J275" i="155"/>
  <c r="I275" i="155"/>
  <c r="H275" i="155"/>
  <c r="L274" i="155"/>
  <c r="K274" i="155"/>
  <c r="J274" i="155"/>
  <c r="I274" i="155"/>
  <c r="H274" i="155"/>
  <c r="L273" i="155"/>
  <c r="K273" i="155"/>
  <c r="J273" i="155"/>
  <c r="I273" i="155"/>
  <c r="H273" i="155"/>
  <c r="L272" i="155"/>
  <c r="K272" i="155"/>
  <c r="J272" i="155"/>
  <c r="I272" i="155"/>
  <c r="H272" i="155"/>
  <c r="L271" i="155"/>
  <c r="K271" i="155"/>
  <c r="J271" i="155"/>
  <c r="I271" i="155"/>
  <c r="H271" i="155"/>
  <c r="L270" i="155"/>
  <c r="K270" i="155"/>
  <c r="J270" i="155"/>
  <c r="I270" i="155"/>
  <c r="H270" i="155"/>
  <c r="L269" i="155"/>
  <c r="K269" i="155"/>
  <c r="J269" i="155"/>
  <c r="I269" i="155"/>
  <c r="H269" i="155"/>
  <c r="L268" i="155"/>
  <c r="K268" i="155"/>
  <c r="J268" i="155"/>
  <c r="I268" i="155"/>
  <c r="H268" i="155"/>
  <c r="L267" i="155"/>
  <c r="K267" i="155"/>
  <c r="J267" i="155"/>
  <c r="I267" i="155"/>
  <c r="H267" i="155"/>
  <c r="L266" i="155"/>
  <c r="K266" i="155"/>
  <c r="J266" i="155"/>
  <c r="I266" i="155"/>
  <c r="H266" i="155"/>
  <c r="L265" i="155"/>
  <c r="K265" i="155"/>
  <c r="J265" i="155"/>
  <c r="I265" i="155"/>
  <c r="H265" i="155"/>
  <c r="L264" i="155"/>
  <c r="K264" i="155"/>
  <c r="J264" i="155"/>
  <c r="I264" i="155"/>
  <c r="H264" i="155"/>
  <c r="L263" i="155"/>
  <c r="K263" i="155"/>
  <c r="J263" i="155"/>
  <c r="I263" i="155"/>
  <c r="H263" i="155"/>
  <c r="J258" i="155"/>
  <c r="G258" i="155"/>
  <c r="F258" i="155"/>
  <c r="L257" i="155"/>
  <c r="K257" i="155"/>
  <c r="J257" i="155"/>
  <c r="I257" i="155"/>
  <c r="H257" i="155"/>
  <c r="L256" i="155"/>
  <c r="K256" i="155"/>
  <c r="J256" i="155"/>
  <c r="I256" i="155"/>
  <c r="H256" i="155"/>
  <c r="L255" i="155"/>
  <c r="K255" i="155"/>
  <c r="J255" i="155"/>
  <c r="I255" i="155"/>
  <c r="H255" i="155"/>
  <c r="L254" i="155"/>
  <c r="K254" i="155"/>
  <c r="J254" i="155"/>
  <c r="I254" i="155"/>
  <c r="H254" i="155"/>
  <c r="L253" i="155"/>
  <c r="K253" i="155"/>
  <c r="J253" i="155"/>
  <c r="I253" i="155"/>
  <c r="H253" i="155"/>
  <c r="L252" i="155"/>
  <c r="K252" i="155"/>
  <c r="J252" i="155"/>
  <c r="I252" i="155"/>
  <c r="H252" i="155"/>
  <c r="L251" i="155"/>
  <c r="K251" i="155"/>
  <c r="J251" i="155"/>
  <c r="I251" i="155"/>
  <c r="H251" i="155"/>
  <c r="L250" i="155"/>
  <c r="K250" i="155"/>
  <c r="J250" i="155"/>
  <c r="I250" i="155"/>
  <c r="H250" i="155"/>
  <c r="L249" i="155"/>
  <c r="K249" i="155"/>
  <c r="J249" i="155"/>
  <c r="I249" i="155"/>
  <c r="H249" i="155"/>
  <c r="L248" i="155"/>
  <c r="K248" i="155"/>
  <c r="J248" i="155"/>
  <c r="I248" i="155"/>
  <c r="H248" i="155"/>
  <c r="L247" i="155"/>
  <c r="K247" i="155"/>
  <c r="J247" i="155"/>
  <c r="I247" i="155"/>
  <c r="H247" i="155"/>
  <c r="L246" i="155"/>
  <c r="K246" i="155"/>
  <c r="J246" i="155"/>
  <c r="I246" i="155"/>
  <c r="H246" i="155"/>
  <c r="L245" i="155"/>
  <c r="K245" i="155"/>
  <c r="J245" i="155"/>
  <c r="I245" i="155"/>
  <c r="H245" i="155"/>
  <c r="L244" i="155"/>
  <c r="K244" i="155"/>
  <c r="J244" i="155"/>
  <c r="I244" i="155"/>
  <c r="H244" i="155"/>
  <c r="L243" i="155"/>
  <c r="K243" i="155"/>
  <c r="J243" i="155"/>
  <c r="I243" i="155"/>
  <c r="H243" i="155"/>
  <c r="L242" i="155"/>
  <c r="K242" i="155"/>
  <c r="J242" i="155"/>
  <c r="I242" i="155"/>
  <c r="H242" i="155"/>
  <c r="L241" i="155"/>
  <c r="K241" i="155"/>
  <c r="J241" i="155"/>
  <c r="I241" i="155"/>
  <c r="H241" i="155"/>
  <c r="L240" i="155"/>
  <c r="K240" i="155"/>
  <c r="J240" i="155"/>
  <c r="I240" i="155"/>
  <c r="H240" i="155"/>
  <c r="L239" i="155"/>
  <c r="K239" i="155"/>
  <c r="J239" i="155"/>
  <c r="I239" i="155"/>
  <c r="H239" i="155"/>
  <c r="L238" i="155"/>
  <c r="K238" i="155"/>
  <c r="J238" i="155"/>
  <c r="I238" i="155"/>
  <c r="H238" i="155"/>
  <c r="L237" i="155"/>
  <c r="K237" i="155"/>
  <c r="J237" i="155"/>
  <c r="I237" i="155"/>
  <c r="H237" i="155"/>
  <c r="L236" i="155"/>
  <c r="K236" i="155"/>
  <c r="J236" i="155"/>
  <c r="I236" i="155"/>
  <c r="H236" i="155"/>
  <c r="L235" i="155"/>
  <c r="K235" i="155"/>
  <c r="J235" i="155"/>
  <c r="I235" i="155"/>
  <c r="H235" i="155"/>
  <c r="L234" i="155"/>
  <c r="K234" i="155"/>
  <c r="J234" i="155"/>
  <c r="I234" i="155"/>
  <c r="H234" i="155"/>
  <c r="L233" i="155"/>
  <c r="K233" i="155"/>
  <c r="J233" i="155"/>
  <c r="I233" i="155"/>
  <c r="H233" i="155"/>
  <c r="L232" i="155"/>
  <c r="K232" i="155"/>
  <c r="J232" i="155"/>
  <c r="I232" i="155"/>
  <c r="H232" i="155"/>
  <c r="L231" i="155"/>
  <c r="K231" i="155"/>
  <c r="J231" i="155"/>
  <c r="I231" i="155"/>
  <c r="H231" i="155"/>
  <c r="L230" i="155"/>
  <c r="K230" i="155"/>
  <c r="J230" i="155"/>
  <c r="I230" i="155"/>
  <c r="H230" i="155"/>
  <c r="L229" i="155"/>
  <c r="K229" i="155"/>
  <c r="J229" i="155"/>
  <c r="I229" i="155"/>
  <c r="H229" i="155"/>
  <c r="L228" i="155"/>
  <c r="K228" i="155"/>
  <c r="K258" i="155" s="1"/>
  <c r="J228" i="155"/>
  <c r="I228" i="155"/>
  <c r="I258" i="155" s="1"/>
  <c r="H228" i="155"/>
  <c r="L227" i="155"/>
  <c r="K227" i="155"/>
  <c r="J227" i="155"/>
  <c r="I227" i="155"/>
  <c r="H227" i="155"/>
  <c r="G222" i="155"/>
  <c r="F222" i="155"/>
  <c r="L221" i="155"/>
  <c r="K221" i="155"/>
  <c r="J221" i="155"/>
  <c r="I221" i="155"/>
  <c r="H221" i="155"/>
  <c r="L220" i="155"/>
  <c r="K220" i="155"/>
  <c r="J220" i="155"/>
  <c r="I220" i="155"/>
  <c r="H220" i="155"/>
  <c r="H222" i="155" s="1"/>
  <c r="L219" i="155"/>
  <c r="K219" i="155"/>
  <c r="J219" i="155"/>
  <c r="I219" i="155"/>
  <c r="H219" i="155"/>
  <c r="L218" i="155"/>
  <c r="K218" i="155"/>
  <c r="J218" i="155"/>
  <c r="I218" i="155"/>
  <c r="H218" i="155"/>
  <c r="L217" i="155"/>
  <c r="K217" i="155"/>
  <c r="J217" i="155"/>
  <c r="I217" i="155"/>
  <c r="H217" i="155"/>
  <c r="L216" i="155"/>
  <c r="K216" i="155"/>
  <c r="J216" i="155"/>
  <c r="I216" i="155"/>
  <c r="H216" i="155"/>
  <c r="L215" i="155"/>
  <c r="K215" i="155"/>
  <c r="J215" i="155"/>
  <c r="I215" i="155"/>
  <c r="H215" i="155"/>
  <c r="L214" i="155"/>
  <c r="K214" i="155"/>
  <c r="J214" i="155"/>
  <c r="I214" i="155"/>
  <c r="H214" i="155"/>
  <c r="L213" i="155"/>
  <c r="K213" i="155"/>
  <c r="J213" i="155"/>
  <c r="I213" i="155"/>
  <c r="H213" i="155"/>
  <c r="L212" i="155"/>
  <c r="K212" i="155"/>
  <c r="J212" i="155"/>
  <c r="I212" i="155"/>
  <c r="H212" i="155"/>
  <c r="L211" i="155"/>
  <c r="K211" i="155"/>
  <c r="J211" i="155"/>
  <c r="I211" i="155"/>
  <c r="H211" i="155"/>
  <c r="L210" i="155"/>
  <c r="K210" i="155"/>
  <c r="J210" i="155"/>
  <c r="I210" i="155"/>
  <c r="H210" i="155"/>
  <c r="L209" i="155"/>
  <c r="K209" i="155"/>
  <c r="J209" i="155"/>
  <c r="I209" i="155"/>
  <c r="H209" i="155"/>
  <c r="L208" i="155"/>
  <c r="K208" i="155"/>
  <c r="J208" i="155"/>
  <c r="I208" i="155"/>
  <c r="H208" i="155"/>
  <c r="L207" i="155"/>
  <c r="K207" i="155"/>
  <c r="J207" i="155"/>
  <c r="I207" i="155"/>
  <c r="H207" i="155"/>
  <c r="L206" i="155"/>
  <c r="K206" i="155"/>
  <c r="J206" i="155"/>
  <c r="I206" i="155"/>
  <c r="I222" i="155" s="1"/>
  <c r="H206" i="155"/>
  <c r="L205" i="155"/>
  <c r="K205" i="155"/>
  <c r="J205" i="155"/>
  <c r="I205" i="155"/>
  <c r="H205" i="155"/>
  <c r="L204" i="155"/>
  <c r="K204" i="155"/>
  <c r="J204" i="155"/>
  <c r="I204" i="155"/>
  <c r="H204" i="155"/>
  <c r="L203" i="155"/>
  <c r="L222" i="155" s="1"/>
  <c r="K203" i="155"/>
  <c r="J203" i="155"/>
  <c r="I203" i="155"/>
  <c r="H203" i="155"/>
  <c r="L202" i="155"/>
  <c r="K202" i="155"/>
  <c r="J202" i="155"/>
  <c r="I202" i="155"/>
  <c r="H202" i="155"/>
  <c r="L201" i="155"/>
  <c r="K201" i="155"/>
  <c r="J201" i="155"/>
  <c r="I201" i="155"/>
  <c r="H201" i="155"/>
  <c r="L200" i="155"/>
  <c r="K200" i="155"/>
  <c r="J200" i="155"/>
  <c r="I200" i="155"/>
  <c r="H200" i="155"/>
  <c r="L199" i="155"/>
  <c r="K199" i="155"/>
  <c r="J199" i="155"/>
  <c r="I199" i="155"/>
  <c r="H199" i="155"/>
  <c r="L198" i="155"/>
  <c r="K198" i="155"/>
  <c r="J198" i="155"/>
  <c r="I198" i="155"/>
  <c r="H198" i="155"/>
  <c r="L197" i="155"/>
  <c r="K197" i="155"/>
  <c r="J197" i="155"/>
  <c r="I197" i="155"/>
  <c r="H197" i="155"/>
  <c r="L196" i="155"/>
  <c r="K196" i="155"/>
  <c r="J196" i="155"/>
  <c r="I196" i="155"/>
  <c r="H196" i="155"/>
  <c r="L195" i="155"/>
  <c r="K195" i="155"/>
  <c r="J195" i="155"/>
  <c r="I195" i="155"/>
  <c r="H195" i="155"/>
  <c r="L194" i="155"/>
  <c r="K194" i="155"/>
  <c r="J194" i="155"/>
  <c r="I194" i="155"/>
  <c r="H194" i="155"/>
  <c r="L193" i="155"/>
  <c r="K193" i="155"/>
  <c r="J193" i="155"/>
  <c r="I193" i="155"/>
  <c r="H193" i="155"/>
  <c r="L192" i="155"/>
  <c r="K192" i="155"/>
  <c r="J192" i="155"/>
  <c r="I192" i="155"/>
  <c r="H192" i="155"/>
  <c r="L191" i="155"/>
  <c r="K191" i="155"/>
  <c r="J191" i="155"/>
  <c r="I191" i="155"/>
  <c r="H191" i="155"/>
  <c r="I186" i="155"/>
  <c r="G186" i="155"/>
  <c r="F186" i="155"/>
  <c r="L185" i="155"/>
  <c r="K185" i="155"/>
  <c r="J185" i="155"/>
  <c r="I185" i="155"/>
  <c r="H185" i="155"/>
  <c r="L184" i="155"/>
  <c r="K184" i="155"/>
  <c r="J184" i="155"/>
  <c r="I184" i="155"/>
  <c r="H184" i="155"/>
  <c r="L183" i="155"/>
  <c r="K183" i="155"/>
  <c r="J183" i="155"/>
  <c r="I183" i="155"/>
  <c r="H183" i="155"/>
  <c r="L182" i="155"/>
  <c r="K182" i="155"/>
  <c r="J182" i="155"/>
  <c r="I182" i="155"/>
  <c r="H182" i="155"/>
  <c r="L181" i="155"/>
  <c r="K181" i="155"/>
  <c r="J181" i="155"/>
  <c r="I181" i="155"/>
  <c r="H181" i="155"/>
  <c r="L180" i="155"/>
  <c r="K180" i="155"/>
  <c r="J180" i="155"/>
  <c r="I180" i="155"/>
  <c r="H180" i="155"/>
  <c r="L179" i="155"/>
  <c r="K179" i="155"/>
  <c r="J179" i="155"/>
  <c r="I179" i="155"/>
  <c r="H179" i="155"/>
  <c r="L178" i="155"/>
  <c r="K178" i="155"/>
  <c r="J178" i="155"/>
  <c r="I178" i="155"/>
  <c r="H178" i="155"/>
  <c r="L177" i="155"/>
  <c r="K177" i="155"/>
  <c r="J177" i="155"/>
  <c r="I177" i="155"/>
  <c r="H177" i="155"/>
  <c r="L176" i="155"/>
  <c r="K176" i="155"/>
  <c r="J176" i="155"/>
  <c r="I176" i="155"/>
  <c r="H176" i="155"/>
  <c r="L175" i="155"/>
  <c r="K175" i="155"/>
  <c r="J175" i="155"/>
  <c r="I175" i="155"/>
  <c r="H175" i="155"/>
  <c r="L174" i="155"/>
  <c r="K174" i="155"/>
  <c r="J174" i="155"/>
  <c r="I174" i="155"/>
  <c r="H174" i="155"/>
  <c r="L173" i="155"/>
  <c r="K173" i="155"/>
  <c r="J173" i="155"/>
  <c r="I173" i="155"/>
  <c r="H173" i="155"/>
  <c r="L172" i="155"/>
  <c r="K172" i="155"/>
  <c r="J172" i="155"/>
  <c r="I172" i="155"/>
  <c r="H172" i="155"/>
  <c r="L171" i="155"/>
  <c r="K171" i="155"/>
  <c r="J171" i="155"/>
  <c r="I171" i="155"/>
  <c r="H171" i="155"/>
  <c r="L170" i="155"/>
  <c r="K170" i="155"/>
  <c r="J170" i="155"/>
  <c r="I170" i="155"/>
  <c r="H170" i="155"/>
  <c r="L169" i="155"/>
  <c r="K169" i="155"/>
  <c r="J169" i="155"/>
  <c r="I169" i="155"/>
  <c r="H169" i="155"/>
  <c r="L168" i="155"/>
  <c r="K168" i="155"/>
  <c r="J168" i="155"/>
  <c r="I168" i="155"/>
  <c r="H168" i="155"/>
  <c r="L167" i="155"/>
  <c r="K167" i="155"/>
  <c r="J167" i="155"/>
  <c r="I167" i="155"/>
  <c r="H167" i="155"/>
  <c r="L166" i="155"/>
  <c r="K166" i="155"/>
  <c r="J166" i="155"/>
  <c r="I166" i="155"/>
  <c r="H166" i="155"/>
  <c r="L165" i="155"/>
  <c r="K165" i="155"/>
  <c r="J165" i="155"/>
  <c r="I165" i="155"/>
  <c r="H165" i="155"/>
  <c r="L164" i="155"/>
  <c r="K164" i="155"/>
  <c r="J164" i="155"/>
  <c r="I164" i="155"/>
  <c r="H164" i="155"/>
  <c r="L163" i="155"/>
  <c r="K163" i="155"/>
  <c r="J163" i="155"/>
  <c r="I163" i="155"/>
  <c r="H163" i="155"/>
  <c r="L162" i="155"/>
  <c r="K162" i="155"/>
  <c r="J162" i="155"/>
  <c r="I162" i="155"/>
  <c r="H162" i="155"/>
  <c r="L161" i="155"/>
  <c r="K161" i="155"/>
  <c r="J161" i="155"/>
  <c r="I161" i="155"/>
  <c r="H161" i="155"/>
  <c r="L160" i="155"/>
  <c r="L186" i="155" s="1"/>
  <c r="K160" i="155"/>
  <c r="J160" i="155"/>
  <c r="I160" i="155"/>
  <c r="H160" i="155"/>
  <c r="L159" i="155"/>
  <c r="K159" i="155"/>
  <c r="J159" i="155"/>
  <c r="I159" i="155"/>
  <c r="H159" i="155"/>
  <c r="L158" i="155"/>
  <c r="K158" i="155"/>
  <c r="J158" i="155"/>
  <c r="I158" i="155"/>
  <c r="H158" i="155"/>
  <c r="L157" i="155"/>
  <c r="K157" i="155"/>
  <c r="J157" i="155"/>
  <c r="I157" i="155"/>
  <c r="H157" i="155"/>
  <c r="L156" i="155"/>
  <c r="K156" i="155"/>
  <c r="J156" i="155"/>
  <c r="I156" i="155"/>
  <c r="H156" i="155"/>
  <c r="L155" i="155"/>
  <c r="K155" i="155"/>
  <c r="J155" i="155"/>
  <c r="I155" i="155"/>
  <c r="H155" i="155"/>
  <c r="I150" i="155"/>
  <c r="G150" i="155"/>
  <c r="F150" i="155"/>
  <c r="L149" i="155"/>
  <c r="K149" i="155"/>
  <c r="J149" i="155"/>
  <c r="I149" i="155"/>
  <c r="H149" i="155"/>
  <c r="L148" i="155"/>
  <c r="K148" i="155"/>
  <c r="J148" i="155"/>
  <c r="I148" i="155"/>
  <c r="H148" i="155"/>
  <c r="L147" i="155"/>
  <c r="K147" i="155"/>
  <c r="J147" i="155"/>
  <c r="I147" i="155"/>
  <c r="H147" i="155"/>
  <c r="L146" i="155"/>
  <c r="K146" i="155"/>
  <c r="J146" i="155"/>
  <c r="I146" i="155"/>
  <c r="H146" i="155"/>
  <c r="L145" i="155"/>
  <c r="K145" i="155"/>
  <c r="J145" i="155"/>
  <c r="I145" i="155"/>
  <c r="H145" i="155"/>
  <c r="L144" i="155"/>
  <c r="K144" i="155"/>
  <c r="J144" i="155"/>
  <c r="I144" i="155"/>
  <c r="H144" i="155"/>
  <c r="L143" i="155"/>
  <c r="K143" i="155"/>
  <c r="J143" i="155"/>
  <c r="I143" i="155"/>
  <c r="H143" i="155"/>
  <c r="L142" i="155"/>
  <c r="K142" i="155"/>
  <c r="J142" i="155"/>
  <c r="I142" i="155"/>
  <c r="H142" i="155"/>
  <c r="L141" i="155"/>
  <c r="K141" i="155"/>
  <c r="J141" i="155"/>
  <c r="I141" i="155"/>
  <c r="H141" i="155"/>
  <c r="L140" i="155"/>
  <c r="K140" i="155"/>
  <c r="J140" i="155"/>
  <c r="I140" i="155"/>
  <c r="H140" i="155"/>
  <c r="L139" i="155"/>
  <c r="K139" i="155"/>
  <c r="J139" i="155"/>
  <c r="I139" i="155"/>
  <c r="H139" i="155"/>
  <c r="L138" i="155"/>
  <c r="K138" i="155"/>
  <c r="J138" i="155"/>
  <c r="I138" i="155"/>
  <c r="H138" i="155"/>
  <c r="L137" i="155"/>
  <c r="K137" i="155"/>
  <c r="J137" i="155"/>
  <c r="I137" i="155"/>
  <c r="H137" i="155"/>
  <c r="L136" i="155"/>
  <c r="K136" i="155"/>
  <c r="J136" i="155"/>
  <c r="I136" i="155"/>
  <c r="H136" i="155"/>
  <c r="L135" i="155"/>
  <c r="K135" i="155"/>
  <c r="J135" i="155"/>
  <c r="I135" i="155"/>
  <c r="H135" i="155"/>
  <c r="L134" i="155"/>
  <c r="K134" i="155"/>
  <c r="J134" i="155"/>
  <c r="I134" i="155"/>
  <c r="H134" i="155"/>
  <c r="L133" i="155"/>
  <c r="K133" i="155"/>
  <c r="J133" i="155"/>
  <c r="I133" i="155"/>
  <c r="H133" i="155"/>
  <c r="L132" i="155"/>
  <c r="K132" i="155"/>
  <c r="J132" i="155"/>
  <c r="I132" i="155"/>
  <c r="H132" i="155"/>
  <c r="L131" i="155"/>
  <c r="K131" i="155"/>
  <c r="J131" i="155"/>
  <c r="I131" i="155"/>
  <c r="H131" i="155"/>
  <c r="L130" i="155"/>
  <c r="K130" i="155"/>
  <c r="J130" i="155"/>
  <c r="I130" i="155"/>
  <c r="H130" i="155"/>
  <c r="L129" i="155"/>
  <c r="K129" i="155"/>
  <c r="J129" i="155"/>
  <c r="I129" i="155"/>
  <c r="H129" i="155"/>
  <c r="L128" i="155"/>
  <c r="K128" i="155"/>
  <c r="J128" i="155"/>
  <c r="I128" i="155"/>
  <c r="H128" i="155"/>
  <c r="L127" i="155"/>
  <c r="K127" i="155"/>
  <c r="J127" i="155"/>
  <c r="I127" i="155"/>
  <c r="H127" i="155"/>
  <c r="L126" i="155"/>
  <c r="K126" i="155"/>
  <c r="J126" i="155"/>
  <c r="I126" i="155"/>
  <c r="H126" i="155"/>
  <c r="L125" i="155"/>
  <c r="K125" i="155"/>
  <c r="J125" i="155"/>
  <c r="I125" i="155"/>
  <c r="H125" i="155"/>
  <c r="L124" i="155"/>
  <c r="K124" i="155"/>
  <c r="J124" i="155"/>
  <c r="I124" i="155"/>
  <c r="H124" i="155"/>
  <c r="L123" i="155"/>
  <c r="K123" i="155"/>
  <c r="J123" i="155"/>
  <c r="I123" i="155"/>
  <c r="H123" i="155"/>
  <c r="L122" i="155"/>
  <c r="K122" i="155"/>
  <c r="J122" i="155"/>
  <c r="I122" i="155"/>
  <c r="H122" i="155"/>
  <c r="L121" i="155"/>
  <c r="K121" i="155"/>
  <c r="J121" i="155"/>
  <c r="I121" i="155"/>
  <c r="H121" i="155"/>
  <c r="L120" i="155"/>
  <c r="K120" i="155"/>
  <c r="J120" i="155"/>
  <c r="I120" i="155"/>
  <c r="H120" i="155"/>
  <c r="L119" i="155"/>
  <c r="K119" i="155"/>
  <c r="K150" i="155" s="1"/>
  <c r="J119" i="155"/>
  <c r="J150" i="155" s="1"/>
  <c r="I119" i="155"/>
  <c r="H119" i="155"/>
  <c r="G114" i="155"/>
  <c r="F114" i="155"/>
  <c r="L113" i="155"/>
  <c r="K113" i="155"/>
  <c r="J113" i="155"/>
  <c r="I113" i="155"/>
  <c r="H113" i="155"/>
  <c r="L112" i="155"/>
  <c r="K112" i="155"/>
  <c r="J112" i="155"/>
  <c r="I112" i="155"/>
  <c r="H112" i="155"/>
  <c r="L111" i="155"/>
  <c r="K111" i="155"/>
  <c r="J111" i="155"/>
  <c r="I111" i="155"/>
  <c r="H111" i="155"/>
  <c r="L110" i="155"/>
  <c r="K110" i="155"/>
  <c r="J110" i="155"/>
  <c r="I110" i="155"/>
  <c r="H110" i="155"/>
  <c r="L109" i="155"/>
  <c r="K109" i="155"/>
  <c r="J109" i="155"/>
  <c r="I109" i="155"/>
  <c r="H109" i="155"/>
  <c r="L108" i="155"/>
  <c r="K108" i="155"/>
  <c r="J108" i="155"/>
  <c r="I108" i="155"/>
  <c r="H108" i="155"/>
  <c r="L107" i="155"/>
  <c r="K107" i="155"/>
  <c r="J107" i="155"/>
  <c r="I107" i="155"/>
  <c r="H107" i="155"/>
  <c r="L106" i="155"/>
  <c r="K106" i="155"/>
  <c r="J106" i="155"/>
  <c r="I106" i="155"/>
  <c r="H106" i="155"/>
  <c r="L105" i="155"/>
  <c r="K105" i="155"/>
  <c r="J105" i="155"/>
  <c r="I105" i="155"/>
  <c r="H105" i="155"/>
  <c r="L104" i="155"/>
  <c r="K104" i="155"/>
  <c r="J104" i="155"/>
  <c r="I104" i="155"/>
  <c r="H104" i="155"/>
  <c r="L103" i="155"/>
  <c r="K103" i="155"/>
  <c r="J103" i="155"/>
  <c r="I103" i="155"/>
  <c r="H103" i="155"/>
  <c r="L102" i="155"/>
  <c r="K102" i="155"/>
  <c r="J102" i="155"/>
  <c r="I102" i="155"/>
  <c r="H102" i="155"/>
  <c r="L101" i="155"/>
  <c r="K101" i="155"/>
  <c r="J101" i="155"/>
  <c r="I101" i="155"/>
  <c r="H101" i="155"/>
  <c r="L100" i="155"/>
  <c r="K100" i="155"/>
  <c r="J100" i="155"/>
  <c r="I100" i="155"/>
  <c r="H100" i="155"/>
  <c r="L99" i="155"/>
  <c r="K99" i="155"/>
  <c r="J99" i="155"/>
  <c r="I99" i="155"/>
  <c r="H99" i="155"/>
  <c r="L98" i="155"/>
  <c r="K98" i="155"/>
  <c r="J98" i="155"/>
  <c r="I98" i="155"/>
  <c r="H98" i="155"/>
  <c r="L97" i="155"/>
  <c r="K97" i="155"/>
  <c r="J97" i="155"/>
  <c r="I97" i="155"/>
  <c r="H97" i="155"/>
  <c r="L96" i="155"/>
  <c r="K96" i="155"/>
  <c r="J96" i="155"/>
  <c r="I96" i="155"/>
  <c r="H96" i="155"/>
  <c r="L95" i="155"/>
  <c r="K95" i="155"/>
  <c r="J95" i="155"/>
  <c r="I95" i="155"/>
  <c r="H95" i="155"/>
  <c r="L94" i="155"/>
  <c r="K94" i="155"/>
  <c r="J94" i="155"/>
  <c r="I94" i="155"/>
  <c r="H94" i="155"/>
  <c r="L93" i="155"/>
  <c r="K93" i="155"/>
  <c r="J93" i="155"/>
  <c r="I93" i="155"/>
  <c r="H93" i="155"/>
  <c r="L92" i="155"/>
  <c r="K92" i="155"/>
  <c r="J92" i="155"/>
  <c r="I92" i="155"/>
  <c r="H92" i="155"/>
  <c r="L91" i="155"/>
  <c r="K91" i="155"/>
  <c r="J91" i="155"/>
  <c r="I91" i="155"/>
  <c r="H91" i="155"/>
  <c r="L90" i="155"/>
  <c r="K90" i="155"/>
  <c r="J90" i="155"/>
  <c r="I90" i="155"/>
  <c r="H90" i="155"/>
  <c r="L89" i="155"/>
  <c r="K89" i="155"/>
  <c r="J89" i="155"/>
  <c r="I89" i="155"/>
  <c r="H89" i="155"/>
  <c r="L88" i="155"/>
  <c r="K88" i="155"/>
  <c r="J88" i="155"/>
  <c r="I88" i="155"/>
  <c r="H88" i="155"/>
  <c r="L87" i="155"/>
  <c r="K87" i="155"/>
  <c r="J87" i="155"/>
  <c r="I87" i="155"/>
  <c r="H87" i="155"/>
  <c r="L86" i="155"/>
  <c r="K86" i="155"/>
  <c r="J86" i="155"/>
  <c r="I86" i="155"/>
  <c r="H86" i="155"/>
  <c r="L85" i="155"/>
  <c r="K85" i="155"/>
  <c r="J85" i="155"/>
  <c r="I85" i="155"/>
  <c r="H85" i="155"/>
  <c r="L84" i="155"/>
  <c r="K84" i="155"/>
  <c r="J84" i="155"/>
  <c r="I84" i="155"/>
  <c r="H84" i="155"/>
  <c r="L83" i="155"/>
  <c r="K83" i="155"/>
  <c r="J83" i="155"/>
  <c r="I83" i="155"/>
  <c r="H83" i="155"/>
  <c r="J78" i="155"/>
  <c r="G78" i="155"/>
  <c r="F78" i="155"/>
  <c r="L77" i="155"/>
  <c r="K77" i="155"/>
  <c r="J77" i="155"/>
  <c r="I77" i="155"/>
  <c r="H77" i="155"/>
  <c r="L76" i="155"/>
  <c r="K76" i="155"/>
  <c r="J76" i="155"/>
  <c r="I76" i="155"/>
  <c r="H76" i="155"/>
  <c r="L75" i="155"/>
  <c r="K75" i="155"/>
  <c r="J75" i="155"/>
  <c r="I75" i="155"/>
  <c r="H75" i="155"/>
  <c r="L74" i="155"/>
  <c r="K74" i="155"/>
  <c r="J74" i="155"/>
  <c r="I74" i="155"/>
  <c r="H74" i="155"/>
  <c r="L73" i="155"/>
  <c r="K73" i="155"/>
  <c r="J73" i="155"/>
  <c r="I73" i="155"/>
  <c r="H73" i="155"/>
  <c r="L72" i="155"/>
  <c r="K72" i="155"/>
  <c r="J72" i="155"/>
  <c r="I72" i="155"/>
  <c r="H72" i="155"/>
  <c r="L71" i="155"/>
  <c r="K71" i="155"/>
  <c r="J71" i="155"/>
  <c r="I71" i="155"/>
  <c r="H71" i="155"/>
  <c r="L70" i="155"/>
  <c r="K70" i="155"/>
  <c r="J70" i="155"/>
  <c r="I70" i="155"/>
  <c r="H70" i="155"/>
  <c r="L69" i="155"/>
  <c r="K69" i="155"/>
  <c r="J69" i="155"/>
  <c r="I69" i="155"/>
  <c r="H69" i="155"/>
  <c r="L68" i="155"/>
  <c r="K68" i="155"/>
  <c r="J68" i="155"/>
  <c r="I68" i="155"/>
  <c r="H68" i="155"/>
  <c r="L67" i="155"/>
  <c r="K67" i="155"/>
  <c r="J67" i="155"/>
  <c r="I67" i="155"/>
  <c r="H67" i="155"/>
  <c r="L66" i="155"/>
  <c r="K66" i="155"/>
  <c r="K78" i="155" s="1"/>
  <c r="J66" i="155"/>
  <c r="I66" i="155"/>
  <c r="H66" i="155"/>
  <c r="L65" i="155"/>
  <c r="K65" i="155"/>
  <c r="J65" i="155"/>
  <c r="I65" i="155"/>
  <c r="H65" i="155"/>
  <c r="L64" i="155"/>
  <c r="K64" i="155"/>
  <c r="J64" i="155"/>
  <c r="I64" i="155"/>
  <c r="H64" i="155"/>
  <c r="L63" i="155"/>
  <c r="K63" i="155"/>
  <c r="J63" i="155"/>
  <c r="I63" i="155"/>
  <c r="H63" i="155"/>
  <c r="L62" i="155"/>
  <c r="K62" i="155"/>
  <c r="J62" i="155"/>
  <c r="I62" i="155"/>
  <c r="H62" i="155"/>
  <c r="L61" i="155"/>
  <c r="K61" i="155"/>
  <c r="J61" i="155"/>
  <c r="I61" i="155"/>
  <c r="H61" i="155"/>
  <c r="L60" i="155"/>
  <c r="K60" i="155"/>
  <c r="J60" i="155"/>
  <c r="I60" i="155"/>
  <c r="H60" i="155"/>
  <c r="L59" i="155"/>
  <c r="K59" i="155"/>
  <c r="J59" i="155"/>
  <c r="I59" i="155"/>
  <c r="H59" i="155"/>
  <c r="L58" i="155"/>
  <c r="K58" i="155"/>
  <c r="J58" i="155"/>
  <c r="I58" i="155"/>
  <c r="H58" i="155"/>
  <c r="L57" i="155"/>
  <c r="K57" i="155"/>
  <c r="J57" i="155"/>
  <c r="I57" i="155"/>
  <c r="H57" i="155"/>
  <c r="L56" i="155"/>
  <c r="K56" i="155"/>
  <c r="J56" i="155"/>
  <c r="I56" i="155"/>
  <c r="H56" i="155"/>
  <c r="L55" i="155"/>
  <c r="K55" i="155"/>
  <c r="J55" i="155"/>
  <c r="I55" i="155"/>
  <c r="H55" i="155"/>
  <c r="L54" i="155"/>
  <c r="K54" i="155"/>
  <c r="J54" i="155"/>
  <c r="I54" i="155"/>
  <c r="H54" i="155"/>
  <c r="L53" i="155"/>
  <c r="K53" i="155"/>
  <c r="J53" i="155"/>
  <c r="I53" i="155"/>
  <c r="H53" i="155"/>
  <c r="L52" i="155"/>
  <c r="K52" i="155"/>
  <c r="J52" i="155"/>
  <c r="I52" i="155"/>
  <c r="H52" i="155"/>
  <c r="L51" i="155"/>
  <c r="K51" i="155"/>
  <c r="J51" i="155"/>
  <c r="I51" i="155"/>
  <c r="H51" i="155"/>
  <c r="L50" i="155"/>
  <c r="K50" i="155"/>
  <c r="J50" i="155"/>
  <c r="I50" i="155"/>
  <c r="H50" i="155"/>
  <c r="L49" i="155"/>
  <c r="K49" i="155"/>
  <c r="J49" i="155"/>
  <c r="I49" i="155"/>
  <c r="H49" i="155"/>
  <c r="L48" i="155"/>
  <c r="K48" i="155"/>
  <c r="J48" i="155"/>
  <c r="I48" i="155"/>
  <c r="H48" i="155"/>
  <c r="L47" i="155"/>
  <c r="K47" i="155"/>
  <c r="J47" i="155"/>
  <c r="I47" i="155"/>
  <c r="H47" i="155"/>
  <c r="G42" i="155"/>
  <c r="F42" i="155"/>
  <c r="L41" i="155"/>
  <c r="K41" i="155"/>
  <c r="J41" i="155"/>
  <c r="I41" i="155"/>
  <c r="H41" i="155"/>
  <c r="L40" i="155"/>
  <c r="K40" i="155"/>
  <c r="J40" i="155"/>
  <c r="I40" i="155"/>
  <c r="H40" i="155"/>
  <c r="L39" i="155"/>
  <c r="K39" i="155"/>
  <c r="J39" i="155"/>
  <c r="I39" i="155"/>
  <c r="H39" i="155"/>
  <c r="L38" i="155"/>
  <c r="K38" i="155"/>
  <c r="J38" i="155"/>
  <c r="I38" i="155"/>
  <c r="H38" i="155"/>
  <c r="L37" i="155"/>
  <c r="K37" i="155"/>
  <c r="J37" i="155"/>
  <c r="I37" i="155"/>
  <c r="H37" i="155"/>
  <c r="L36" i="155"/>
  <c r="K36" i="155"/>
  <c r="J36" i="155"/>
  <c r="I36" i="155"/>
  <c r="H36" i="155"/>
  <c r="L35" i="155"/>
  <c r="K35" i="155"/>
  <c r="J35" i="155"/>
  <c r="I35" i="155"/>
  <c r="H35" i="155"/>
  <c r="L34" i="155"/>
  <c r="K34" i="155"/>
  <c r="J34" i="155"/>
  <c r="I34" i="155"/>
  <c r="H34" i="155"/>
  <c r="L33" i="155"/>
  <c r="K33" i="155"/>
  <c r="J33" i="155"/>
  <c r="I33" i="155"/>
  <c r="H33" i="155"/>
  <c r="L32" i="155"/>
  <c r="K32" i="155"/>
  <c r="J32" i="155"/>
  <c r="I32" i="155"/>
  <c r="H32" i="155"/>
  <c r="L31" i="155"/>
  <c r="K31" i="155"/>
  <c r="J31" i="155"/>
  <c r="I31" i="155"/>
  <c r="H31" i="155"/>
  <c r="L30" i="155"/>
  <c r="K30" i="155"/>
  <c r="J30" i="155"/>
  <c r="I30" i="155"/>
  <c r="H30" i="155"/>
  <c r="L29" i="155"/>
  <c r="K29" i="155"/>
  <c r="J29" i="155"/>
  <c r="I29" i="155"/>
  <c r="H29" i="155"/>
  <c r="L28" i="155"/>
  <c r="K28" i="155"/>
  <c r="J28" i="155"/>
  <c r="I28" i="155"/>
  <c r="H28" i="155"/>
  <c r="L27" i="155"/>
  <c r="K27" i="155"/>
  <c r="J27" i="155"/>
  <c r="I27" i="155"/>
  <c r="H27" i="155"/>
  <c r="L26" i="155"/>
  <c r="K26" i="155"/>
  <c r="J26" i="155"/>
  <c r="I26" i="155"/>
  <c r="H26" i="155"/>
  <c r="L25" i="155"/>
  <c r="K25" i="155"/>
  <c r="J25" i="155"/>
  <c r="I25" i="155"/>
  <c r="H25" i="155"/>
  <c r="L24" i="155"/>
  <c r="K24" i="155"/>
  <c r="J24" i="155"/>
  <c r="I24" i="155"/>
  <c r="I42" i="155" s="1"/>
  <c r="H24" i="155"/>
  <c r="L23" i="155"/>
  <c r="K23" i="155"/>
  <c r="J23" i="155"/>
  <c r="I23" i="155"/>
  <c r="H23" i="155"/>
  <c r="L22" i="155"/>
  <c r="K22" i="155"/>
  <c r="J22" i="155"/>
  <c r="I22" i="155"/>
  <c r="H22" i="155"/>
  <c r="H42" i="155" s="1"/>
  <c r="L21" i="155"/>
  <c r="K21" i="155"/>
  <c r="J21" i="155"/>
  <c r="I21" i="155"/>
  <c r="H21" i="155"/>
  <c r="L20" i="155"/>
  <c r="K20" i="155"/>
  <c r="J20" i="155"/>
  <c r="I20" i="155"/>
  <c r="H20" i="155"/>
  <c r="L19" i="155"/>
  <c r="K19" i="155"/>
  <c r="J19" i="155"/>
  <c r="I19" i="155"/>
  <c r="H19" i="155"/>
  <c r="L18" i="155"/>
  <c r="K18" i="155"/>
  <c r="J18" i="155"/>
  <c r="I18" i="155"/>
  <c r="H18" i="155"/>
  <c r="L17" i="155"/>
  <c r="K17" i="155"/>
  <c r="J17" i="155"/>
  <c r="I17" i="155"/>
  <c r="H17" i="155"/>
  <c r="L16" i="155"/>
  <c r="K16" i="155"/>
  <c r="J16" i="155"/>
  <c r="I16" i="155"/>
  <c r="H16" i="155"/>
  <c r="L15" i="155"/>
  <c r="K15" i="155"/>
  <c r="J15" i="155"/>
  <c r="I15" i="155"/>
  <c r="H15" i="155"/>
  <c r="L14" i="155"/>
  <c r="K14" i="155"/>
  <c r="J14" i="155"/>
  <c r="I14" i="155"/>
  <c r="H14" i="155"/>
  <c r="L13" i="155"/>
  <c r="K13" i="155"/>
  <c r="J13" i="155"/>
  <c r="I13" i="155"/>
  <c r="H13" i="155"/>
  <c r="L12" i="155"/>
  <c r="K12" i="155"/>
  <c r="J12" i="155"/>
  <c r="I12" i="155"/>
  <c r="H12" i="155"/>
  <c r="L11" i="155"/>
  <c r="K11" i="155"/>
  <c r="J11" i="155"/>
  <c r="I11" i="155"/>
  <c r="H11" i="155"/>
  <c r="B4" i="155"/>
  <c r="U2" i="155" a="1"/>
  <c r="U2" i="155" s="1"/>
  <c r="R2" i="155"/>
  <c r="U1" i="155" a="1"/>
  <c r="U1" i="155" s="1"/>
  <c r="K294" i="154"/>
  <c r="I294" i="154"/>
  <c r="G294" i="154"/>
  <c r="F294" i="154"/>
  <c r="L293" i="154"/>
  <c r="K293" i="154"/>
  <c r="J293" i="154"/>
  <c r="I293" i="154"/>
  <c r="H293" i="154"/>
  <c r="L292" i="154"/>
  <c r="K292" i="154"/>
  <c r="J292" i="154"/>
  <c r="I292" i="154"/>
  <c r="H292" i="154"/>
  <c r="L291" i="154"/>
  <c r="K291" i="154"/>
  <c r="J291" i="154"/>
  <c r="I291" i="154"/>
  <c r="H291" i="154"/>
  <c r="L290" i="154"/>
  <c r="K290" i="154"/>
  <c r="J290" i="154"/>
  <c r="I290" i="154"/>
  <c r="H290" i="154"/>
  <c r="L289" i="154"/>
  <c r="K289" i="154"/>
  <c r="J289" i="154"/>
  <c r="I289" i="154"/>
  <c r="H289" i="154"/>
  <c r="L288" i="154"/>
  <c r="K288" i="154"/>
  <c r="J288" i="154"/>
  <c r="I288" i="154"/>
  <c r="H288" i="154"/>
  <c r="L287" i="154"/>
  <c r="K287" i="154"/>
  <c r="J287" i="154"/>
  <c r="I287" i="154"/>
  <c r="H287" i="154"/>
  <c r="L286" i="154"/>
  <c r="K286" i="154"/>
  <c r="J286" i="154"/>
  <c r="I286" i="154"/>
  <c r="H286" i="154"/>
  <c r="L285" i="154"/>
  <c r="K285" i="154"/>
  <c r="J285" i="154"/>
  <c r="I285" i="154"/>
  <c r="H285" i="154"/>
  <c r="L284" i="154"/>
  <c r="K284" i="154"/>
  <c r="J284" i="154"/>
  <c r="I284" i="154"/>
  <c r="H284" i="154"/>
  <c r="L283" i="154"/>
  <c r="K283" i="154"/>
  <c r="J283" i="154"/>
  <c r="I283" i="154"/>
  <c r="H283" i="154"/>
  <c r="L282" i="154"/>
  <c r="K282" i="154"/>
  <c r="J282" i="154"/>
  <c r="I282" i="154"/>
  <c r="H282" i="154"/>
  <c r="L281" i="154"/>
  <c r="K281" i="154"/>
  <c r="J281" i="154"/>
  <c r="I281" i="154"/>
  <c r="H281" i="154"/>
  <c r="L280" i="154"/>
  <c r="K280" i="154"/>
  <c r="J280" i="154"/>
  <c r="I280" i="154"/>
  <c r="H280" i="154"/>
  <c r="L279" i="154"/>
  <c r="K279" i="154"/>
  <c r="J279" i="154"/>
  <c r="I279" i="154"/>
  <c r="H279" i="154"/>
  <c r="L278" i="154"/>
  <c r="K278" i="154"/>
  <c r="J278" i="154"/>
  <c r="I278" i="154"/>
  <c r="H278" i="154"/>
  <c r="L277" i="154"/>
  <c r="K277" i="154"/>
  <c r="J277" i="154"/>
  <c r="I277" i="154"/>
  <c r="H277" i="154"/>
  <c r="L276" i="154"/>
  <c r="K276" i="154"/>
  <c r="J276" i="154"/>
  <c r="I276" i="154"/>
  <c r="H276" i="154"/>
  <c r="L275" i="154"/>
  <c r="K275" i="154"/>
  <c r="J275" i="154"/>
  <c r="J294" i="154" s="1"/>
  <c r="I275" i="154"/>
  <c r="H275" i="154"/>
  <c r="L274" i="154"/>
  <c r="K274" i="154"/>
  <c r="J274" i="154"/>
  <c r="I274" i="154"/>
  <c r="H274" i="154"/>
  <c r="L273" i="154"/>
  <c r="K273" i="154"/>
  <c r="J273" i="154"/>
  <c r="I273" i="154"/>
  <c r="H273" i="154"/>
  <c r="L272" i="154"/>
  <c r="K272" i="154"/>
  <c r="J272" i="154"/>
  <c r="I272" i="154"/>
  <c r="H272" i="154"/>
  <c r="L271" i="154"/>
  <c r="K271" i="154"/>
  <c r="J271" i="154"/>
  <c r="I271" i="154"/>
  <c r="H271" i="154"/>
  <c r="L270" i="154"/>
  <c r="K270" i="154"/>
  <c r="J270" i="154"/>
  <c r="I270" i="154"/>
  <c r="H270" i="154"/>
  <c r="L269" i="154"/>
  <c r="K269" i="154"/>
  <c r="J269" i="154"/>
  <c r="I269" i="154"/>
  <c r="H269" i="154"/>
  <c r="L268" i="154"/>
  <c r="K268" i="154"/>
  <c r="J268" i="154"/>
  <c r="I268" i="154"/>
  <c r="H268" i="154"/>
  <c r="L267" i="154"/>
  <c r="K267" i="154"/>
  <c r="J267" i="154"/>
  <c r="I267" i="154"/>
  <c r="H267" i="154"/>
  <c r="L266" i="154"/>
  <c r="K266" i="154"/>
  <c r="J266" i="154"/>
  <c r="I266" i="154"/>
  <c r="H266" i="154"/>
  <c r="L265" i="154"/>
  <c r="K265" i="154"/>
  <c r="J265" i="154"/>
  <c r="I265" i="154"/>
  <c r="H265" i="154"/>
  <c r="L264" i="154"/>
  <c r="K264" i="154"/>
  <c r="J264" i="154"/>
  <c r="I264" i="154"/>
  <c r="H264" i="154"/>
  <c r="L263" i="154"/>
  <c r="K263" i="154"/>
  <c r="J263" i="154"/>
  <c r="I263" i="154"/>
  <c r="H263" i="154"/>
  <c r="G258" i="154"/>
  <c r="F258" i="154"/>
  <c r="L257" i="154"/>
  <c r="K257" i="154"/>
  <c r="J257" i="154"/>
  <c r="I257" i="154"/>
  <c r="H257" i="154"/>
  <c r="L256" i="154"/>
  <c r="K256" i="154"/>
  <c r="J256" i="154"/>
  <c r="I256" i="154"/>
  <c r="H256" i="154"/>
  <c r="L255" i="154"/>
  <c r="K255" i="154"/>
  <c r="J255" i="154"/>
  <c r="I255" i="154"/>
  <c r="H255" i="154"/>
  <c r="L254" i="154"/>
  <c r="K254" i="154"/>
  <c r="J254" i="154"/>
  <c r="I254" i="154"/>
  <c r="H254" i="154"/>
  <c r="L253" i="154"/>
  <c r="K253" i="154"/>
  <c r="J253" i="154"/>
  <c r="I253" i="154"/>
  <c r="H253" i="154"/>
  <c r="L252" i="154"/>
  <c r="K252" i="154"/>
  <c r="J252" i="154"/>
  <c r="I252" i="154"/>
  <c r="H252" i="154"/>
  <c r="L251" i="154"/>
  <c r="K251" i="154"/>
  <c r="J251" i="154"/>
  <c r="I251" i="154"/>
  <c r="H251" i="154"/>
  <c r="L250" i="154"/>
  <c r="K250" i="154"/>
  <c r="J250" i="154"/>
  <c r="I250" i="154"/>
  <c r="H250" i="154"/>
  <c r="L249" i="154"/>
  <c r="K249" i="154"/>
  <c r="J249" i="154"/>
  <c r="I249" i="154"/>
  <c r="H249" i="154"/>
  <c r="L248" i="154"/>
  <c r="K248" i="154"/>
  <c r="J248" i="154"/>
  <c r="I248" i="154"/>
  <c r="H248" i="154"/>
  <c r="L247" i="154"/>
  <c r="K247" i="154"/>
  <c r="J247" i="154"/>
  <c r="I247" i="154"/>
  <c r="H247" i="154"/>
  <c r="L246" i="154"/>
  <c r="K246" i="154"/>
  <c r="J246" i="154"/>
  <c r="I246" i="154"/>
  <c r="H246" i="154"/>
  <c r="L245" i="154"/>
  <c r="K245" i="154"/>
  <c r="J245" i="154"/>
  <c r="I245" i="154"/>
  <c r="H245" i="154"/>
  <c r="L244" i="154"/>
  <c r="K244" i="154"/>
  <c r="J244" i="154"/>
  <c r="I244" i="154"/>
  <c r="H244" i="154"/>
  <c r="L243" i="154"/>
  <c r="K243" i="154"/>
  <c r="J243" i="154"/>
  <c r="I243" i="154"/>
  <c r="H243" i="154"/>
  <c r="L242" i="154"/>
  <c r="K242" i="154"/>
  <c r="J242" i="154"/>
  <c r="I242" i="154"/>
  <c r="H242" i="154"/>
  <c r="L241" i="154"/>
  <c r="K241" i="154"/>
  <c r="J241" i="154"/>
  <c r="I241" i="154"/>
  <c r="H241" i="154"/>
  <c r="L240" i="154"/>
  <c r="K240" i="154"/>
  <c r="J240" i="154"/>
  <c r="I240" i="154"/>
  <c r="H240" i="154"/>
  <c r="L239" i="154"/>
  <c r="K239" i="154"/>
  <c r="J239" i="154"/>
  <c r="I239" i="154"/>
  <c r="H239" i="154"/>
  <c r="L238" i="154"/>
  <c r="K238" i="154"/>
  <c r="J238" i="154"/>
  <c r="I238" i="154"/>
  <c r="H238" i="154"/>
  <c r="L237" i="154"/>
  <c r="K237" i="154"/>
  <c r="J237" i="154"/>
  <c r="I237" i="154"/>
  <c r="H237" i="154"/>
  <c r="L236" i="154"/>
  <c r="K236" i="154"/>
  <c r="J236" i="154"/>
  <c r="I236" i="154"/>
  <c r="H236" i="154"/>
  <c r="L235" i="154"/>
  <c r="K235" i="154"/>
  <c r="J235" i="154"/>
  <c r="I235" i="154"/>
  <c r="H235" i="154"/>
  <c r="L234" i="154"/>
  <c r="K234" i="154"/>
  <c r="J234" i="154"/>
  <c r="I234" i="154"/>
  <c r="H234" i="154"/>
  <c r="L233" i="154"/>
  <c r="K233" i="154"/>
  <c r="J233" i="154"/>
  <c r="I233" i="154"/>
  <c r="I258" i="154" s="1"/>
  <c r="H233" i="154"/>
  <c r="L232" i="154"/>
  <c r="K232" i="154"/>
  <c r="J232" i="154"/>
  <c r="I232" i="154"/>
  <c r="H232" i="154"/>
  <c r="L231" i="154"/>
  <c r="K231" i="154"/>
  <c r="J231" i="154"/>
  <c r="I231" i="154"/>
  <c r="H231" i="154"/>
  <c r="L230" i="154"/>
  <c r="K230" i="154"/>
  <c r="J230" i="154"/>
  <c r="I230" i="154"/>
  <c r="H230" i="154"/>
  <c r="L229" i="154"/>
  <c r="K229" i="154"/>
  <c r="J229" i="154"/>
  <c r="I229" i="154"/>
  <c r="H229" i="154"/>
  <c r="L228" i="154"/>
  <c r="K228" i="154"/>
  <c r="J228" i="154"/>
  <c r="I228" i="154"/>
  <c r="H228" i="154"/>
  <c r="L227" i="154"/>
  <c r="K227" i="154"/>
  <c r="J227" i="154"/>
  <c r="I227" i="154"/>
  <c r="H227" i="154"/>
  <c r="G222" i="154"/>
  <c r="F222" i="154"/>
  <c r="L221" i="154"/>
  <c r="K221" i="154"/>
  <c r="J221" i="154"/>
  <c r="I221" i="154"/>
  <c r="H221" i="154"/>
  <c r="L220" i="154"/>
  <c r="K220" i="154"/>
  <c r="J220" i="154"/>
  <c r="I220" i="154"/>
  <c r="H220" i="154"/>
  <c r="L219" i="154"/>
  <c r="K219" i="154"/>
  <c r="J219" i="154"/>
  <c r="I219" i="154"/>
  <c r="H219" i="154"/>
  <c r="L218" i="154"/>
  <c r="K218" i="154"/>
  <c r="J218" i="154"/>
  <c r="I218" i="154"/>
  <c r="H218" i="154"/>
  <c r="L217" i="154"/>
  <c r="K217" i="154"/>
  <c r="J217" i="154"/>
  <c r="I217" i="154"/>
  <c r="H217" i="154"/>
  <c r="L216" i="154"/>
  <c r="K216" i="154"/>
  <c r="J216" i="154"/>
  <c r="I216" i="154"/>
  <c r="H216" i="154"/>
  <c r="L215" i="154"/>
  <c r="K215" i="154"/>
  <c r="J215" i="154"/>
  <c r="I215" i="154"/>
  <c r="H215" i="154"/>
  <c r="L214" i="154"/>
  <c r="K214" i="154"/>
  <c r="J214" i="154"/>
  <c r="I214" i="154"/>
  <c r="H214" i="154"/>
  <c r="L213" i="154"/>
  <c r="K213" i="154"/>
  <c r="J213" i="154"/>
  <c r="I213" i="154"/>
  <c r="H213" i="154"/>
  <c r="L212" i="154"/>
  <c r="K212" i="154"/>
  <c r="J212" i="154"/>
  <c r="I212" i="154"/>
  <c r="H212" i="154"/>
  <c r="L211" i="154"/>
  <c r="K211" i="154"/>
  <c r="J211" i="154"/>
  <c r="I211" i="154"/>
  <c r="H211" i="154"/>
  <c r="L210" i="154"/>
  <c r="K210" i="154"/>
  <c r="J210" i="154"/>
  <c r="I210" i="154"/>
  <c r="H210" i="154"/>
  <c r="L209" i="154"/>
  <c r="K209" i="154"/>
  <c r="J209" i="154"/>
  <c r="I209" i="154"/>
  <c r="H209" i="154"/>
  <c r="L208" i="154"/>
  <c r="K208" i="154"/>
  <c r="J208" i="154"/>
  <c r="I208" i="154"/>
  <c r="H208" i="154"/>
  <c r="L207" i="154"/>
  <c r="K207" i="154"/>
  <c r="J207" i="154"/>
  <c r="I207" i="154"/>
  <c r="H207" i="154"/>
  <c r="L206" i="154"/>
  <c r="K206" i="154"/>
  <c r="J206" i="154"/>
  <c r="I206" i="154"/>
  <c r="H206" i="154"/>
  <c r="L205" i="154"/>
  <c r="K205" i="154"/>
  <c r="J205" i="154"/>
  <c r="I205" i="154"/>
  <c r="H205" i="154"/>
  <c r="L204" i="154"/>
  <c r="K204" i="154"/>
  <c r="J204" i="154"/>
  <c r="I204" i="154"/>
  <c r="H204" i="154"/>
  <c r="L203" i="154"/>
  <c r="K203" i="154"/>
  <c r="J203" i="154"/>
  <c r="I203" i="154"/>
  <c r="H203" i="154"/>
  <c r="L202" i="154"/>
  <c r="K202" i="154"/>
  <c r="J202" i="154"/>
  <c r="I202" i="154"/>
  <c r="H202" i="154"/>
  <c r="L201" i="154"/>
  <c r="K201" i="154"/>
  <c r="J201" i="154"/>
  <c r="I201" i="154"/>
  <c r="H201" i="154"/>
  <c r="L200" i="154"/>
  <c r="K200" i="154"/>
  <c r="J200" i="154"/>
  <c r="I200" i="154"/>
  <c r="H200" i="154"/>
  <c r="L199" i="154"/>
  <c r="K199" i="154"/>
  <c r="J199" i="154"/>
  <c r="I199" i="154"/>
  <c r="H199" i="154"/>
  <c r="L198" i="154"/>
  <c r="K198" i="154"/>
  <c r="J198" i="154"/>
  <c r="I198" i="154"/>
  <c r="H198" i="154"/>
  <c r="L197" i="154"/>
  <c r="K197" i="154"/>
  <c r="J197" i="154"/>
  <c r="I197" i="154"/>
  <c r="H197" i="154"/>
  <c r="L196" i="154"/>
  <c r="K196" i="154"/>
  <c r="J196" i="154"/>
  <c r="I196" i="154"/>
  <c r="H196" i="154"/>
  <c r="L195" i="154"/>
  <c r="K195" i="154"/>
  <c r="J195" i="154"/>
  <c r="I195" i="154"/>
  <c r="H195" i="154"/>
  <c r="L194" i="154"/>
  <c r="K194" i="154"/>
  <c r="J194" i="154"/>
  <c r="I194" i="154"/>
  <c r="H194" i="154"/>
  <c r="L193" i="154"/>
  <c r="K193" i="154"/>
  <c r="J193" i="154"/>
  <c r="I193" i="154"/>
  <c r="H193" i="154"/>
  <c r="L192" i="154"/>
  <c r="K192" i="154"/>
  <c r="J192" i="154"/>
  <c r="I192" i="154"/>
  <c r="H192" i="154"/>
  <c r="L191" i="154"/>
  <c r="K191" i="154"/>
  <c r="K222" i="154" s="1"/>
  <c r="J191" i="154"/>
  <c r="J222" i="154" s="1"/>
  <c r="I191" i="154"/>
  <c r="I222" i="154" s="1"/>
  <c r="H191" i="154"/>
  <c r="G186" i="154"/>
  <c r="F186" i="154"/>
  <c r="L185" i="154"/>
  <c r="K185" i="154"/>
  <c r="J185" i="154"/>
  <c r="I185" i="154"/>
  <c r="H185" i="154"/>
  <c r="L184" i="154"/>
  <c r="K184" i="154"/>
  <c r="J184" i="154"/>
  <c r="I184" i="154"/>
  <c r="H184" i="154"/>
  <c r="L183" i="154"/>
  <c r="K183" i="154"/>
  <c r="J183" i="154"/>
  <c r="I183" i="154"/>
  <c r="H183" i="154"/>
  <c r="L182" i="154"/>
  <c r="K182" i="154"/>
  <c r="J182" i="154"/>
  <c r="I182" i="154"/>
  <c r="H182" i="154"/>
  <c r="L181" i="154"/>
  <c r="K181" i="154"/>
  <c r="J181" i="154"/>
  <c r="I181" i="154"/>
  <c r="H181" i="154"/>
  <c r="L180" i="154"/>
  <c r="K180" i="154"/>
  <c r="J180" i="154"/>
  <c r="I180" i="154"/>
  <c r="H180" i="154"/>
  <c r="L179" i="154"/>
  <c r="K179" i="154"/>
  <c r="J179" i="154"/>
  <c r="I179" i="154"/>
  <c r="H179" i="154"/>
  <c r="L178" i="154"/>
  <c r="K178" i="154"/>
  <c r="J178" i="154"/>
  <c r="I178" i="154"/>
  <c r="H178" i="154"/>
  <c r="L177" i="154"/>
  <c r="K177" i="154"/>
  <c r="J177" i="154"/>
  <c r="I177" i="154"/>
  <c r="H177" i="154"/>
  <c r="L176" i="154"/>
  <c r="K176" i="154"/>
  <c r="J176" i="154"/>
  <c r="I176" i="154"/>
  <c r="H176" i="154"/>
  <c r="L175" i="154"/>
  <c r="K175" i="154"/>
  <c r="J175" i="154"/>
  <c r="I175" i="154"/>
  <c r="H175" i="154"/>
  <c r="L174" i="154"/>
  <c r="K174" i="154"/>
  <c r="J174" i="154"/>
  <c r="I174" i="154"/>
  <c r="H174" i="154"/>
  <c r="L173" i="154"/>
  <c r="K173" i="154"/>
  <c r="J173" i="154"/>
  <c r="I173" i="154"/>
  <c r="H173" i="154"/>
  <c r="L172" i="154"/>
  <c r="K172" i="154"/>
  <c r="J172" i="154"/>
  <c r="I172" i="154"/>
  <c r="H172" i="154"/>
  <c r="L171" i="154"/>
  <c r="K171" i="154"/>
  <c r="J171" i="154"/>
  <c r="I171" i="154"/>
  <c r="H171" i="154"/>
  <c r="L170" i="154"/>
  <c r="K170" i="154"/>
  <c r="J170" i="154"/>
  <c r="I170" i="154"/>
  <c r="H170" i="154"/>
  <c r="L169" i="154"/>
  <c r="K169" i="154"/>
  <c r="J169" i="154"/>
  <c r="I169" i="154"/>
  <c r="H169" i="154"/>
  <c r="L168" i="154"/>
  <c r="K168" i="154"/>
  <c r="J168" i="154"/>
  <c r="I168" i="154"/>
  <c r="H168" i="154"/>
  <c r="L167" i="154"/>
  <c r="K167" i="154"/>
  <c r="J167" i="154"/>
  <c r="I167" i="154"/>
  <c r="H167" i="154"/>
  <c r="L166" i="154"/>
  <c r="K166" i="154"/>
  <c r="J166" i="154"/>
  <c r="I166" i="154"/>
  <c r="H166" i="154"/>
  <c r="L165" i="154"/>
  <c r="K165" i="154"/>
  <c r="J165" i="154"/>
  <c r="I165" i="154"/>
  <c r="H165" i="154"/>
  <c r="L164" i="154"/>
  <c r="K164" i="154"/>
  <c r="J164" i="154"/>
  <c r="I164" i="154"/>
  <c r="H164" i="154"/>
  <c r="L163" i="154"/>
  <c r="K163" i="154"/>
  <c r="J163" i="154"/>
  <c r="I163" i="154"/>
  <c r="H163" i="154"/>
  <c r="L162" i="154"/>
  <c r="K162" i="154"/>
  <c r="J162" i="154"/>
  <c r="I162" i="154"/>
  <c r="H162" i="154"/>
  <c r="L161" i="154"/>
  <c r="K161" i="154"/>
  <c r="J161" i="154"/>
  <c r="I161" i="154"/>
  <c r="H161" i="154"/>
  <c r="L160" i="154"/>
  <c r="K160" i="154"/>
  <c r="J160" i="154"/>
  <c r="I160" i="154"/>
  <c r="H160" i="154"/>
  <c r="L159" i="154"/>
  <c r="K159" i="154"/>
  <c r="J159" i="154"/>
  <c r="I159" i="154"/>
  <c r="H159" i="154"/>
  <c r="L158" i="154"/>
  <c r="K158" i="154"/>
  <c r="J158" i="154"/>
  <c r="I158" i="154"/>
  <c r="H158" i="154"/>
  <c r="L157" i="154"/>
  <c r="K157" i="154"/>
  <c r="J157" i="154"/>
  <c r="I157" i="154"/>
  <c r="H157" i="154"/>
  <c r="L156" i="154"/>
  <c r="K156" i="154"/>
  <c r="J156" i="154"/>
  <c r="I156" i="154"/>
  <c r="H156" i="154"/>
  <c r="L155" i="154"/>
  <c r="K155" i="154"/>
  <c r="J155" i="154"/>
  <c r="I155" i="154"/>
  <c r="H155" i="154"/>
  <c r="G150" i="154"/>
  <c r="F150" i="154"/>
  <c r="L149" i="154"/>
  <c r="K149" i="154"/>
  <c r="J149" i="154"/>
  <c r="I149" i="154"/>
  <c r="H149" i="154"/>
  <c r="L148" i="154"/>
  <c r="K148" i="154"/>
  <c r="J148" i="154"/>
  <c r="I148" i="154"/>
  <c r="H148" i="154"/>
  <c r="L147" i="154"/>
  <c r="K147" i="154"/>
  <c r="J147" i="154"/>
  <c r="I147" i="154"/>
  <c r="H147" i="154"/>
  <c r="L146" i="154"/>
  <c r="K146" i="154"/>
  <c r="J146" i="154"/>
  <c r="I146" i="154"/>
  <c r="H146" i="154"/>
  <c r="L145" i="154"/>
  <c r="K145" i="154"/>
  <c r="J145" i="154"/>
  <c r="I145" i="154"/>
  <c r="H145" i="154"/>
  <c r="L144" i="154"/>
  <c r="K144" i="154"/>
  <c r="J144" i="154"/>
  <c r="I144" i="154"/>
  <c r="H144" i="154"/>
  <c r="L143" i="154"/>
  <c r="K143" i="154"/>
  <c r="J143" i="154"/>
  <c r="I143" i="154"/>
  <c r="H143" i="154"/>
  <c r="L142" i="154"/>
  <c r="K142" i="154"/>
  <c r="J142" i="154"/>
  <c r="I142" i="154"/>
  <c r="H142" i="154"/>
  <c r="L141" i="154"/>
  <c r="K141" i="154"/>
  <c r="J141" i="154"/>
  <c r="I141" i="154"/>
  <c r="H141" i="154"/>
  <c r="L140" i="154"/>
  <c r="K140" i="154"/>
  <c r="J140" i="154"/>
  <c r="I140" i="154"/>
  <c r="H140" i="154"/>
  <c r="L139" i="154"/>
  <c r="K139" i="154"/>
  <c r="J139" i="154"/>
  <c r="I139" i="154"/>
  <c r="H139" i="154"/>
  <c r="L138" i="154"/>
  <c r="K138" i="154"/>
  <c r="J138" i="154"/>
  <c r="I138" i="154"/>
  <c r="H138" i="154"/>
  <c r="L137" i="154"/>
  <c r="K137" i="154"/>
  <c r="J137" i="154"/>
  <c r="I137" i="154"/>
  <c r="H137" i="154"/>
  <c r="L136" i="154"/>
  <c r="K136" i="154"/>
  <c r="J136" i="154"/>
  <c r="I136" i="154"/>
  <c r="H136" i="154"/>
  <c r="L135" i="154"/>
  <c r="K135" i="154"/>
  <c r="J135" i="154"/>
  <c r="I135" i="154"/>
  <c r="H135" i="154"/>
  <c r="L134" i="154"/>
  <c r="K134" i="154"/>
  <c r="J134" i="154"/>
  <c r="I134" i="154"/>
  <c r="H134" i="154"/>
  <c r="L133" i="154"/>
  <c r="K133" i="154"/>
  <c r="J133" i="154"/>
  <c r="I133" i="154"/>
  <c r="H133" i="154"/>
  <c r="L132" i="154"/>
  <c r="K132" i="154"/>
  <c r="J132" i="154"/>
  <c r="I132" i="154"/>
  <c r="H132" i="154"/>
  <c r="L131" i="154"/>
  <c r="K131" i="154"/>
  <c r="J131" i="154"/>
  <c r="I131" i="154"/>
  <c r="H131" i="154"/>
  <c r="L130" i="154"/>
  <c r="K130" i="154"/>
  <c r="J130" i="154"/>
  <c r="I130" i="154"/>
  <c r="H130" i="154"/>
  <c r="L129" i="154"/>
  <c r="K129" i="154"/>
  <c r="J129" i="154"/>
  <c r="I129" i="154"/>
  <c r="H129" i="154"/>
  <c r="L128" i="154"/>
  <c r="K128" i="154"/>
  <c r="J128" i="154"/>
  <c r="I128" i="154"/>
  <c r="H128" i="154"/>
  <c r="L127" i="154"/>
  <c r="K127" i="154"/>
  <c r="J127" i="154"/>
  <c r="I127" i="154"/>
  <c r="H127" i="154"/>
  <c r="L126" i="154"/>
  <c r="K126" i="154"/>
  <c r="J126" i="154"/>
  <c r="I126" i="154"/>
  <c r="H126" i="154"/>
  <c r="L125" i="154"/>
  <c r="K125" i="154"/>
  <c r="J125" i="154"/>
  <c r="I125" i="154"/>
  <c r="H125" i="154"/>
  <c r="H150" i="154" s="1"/>
  <c r="L124" i="154"/>
  <c r="K124" i="154"/>
  <c r="J124" i="154"/>
  <c r="I124" i="154"/>
  <c r="H124" i="154"/>
  <c r="L123" i="154"/>
  <c r="K123" i="154"/>
  <c r="J123" i="154"/>
  <c r="I123" i="154"/>
  <c r="H123" i="154"/>
  <c r="L122" i="154"/>
  <c r="K122" i="154"/>
  <c r="J122" i="154"/>
  <c r="I122" i="154"/>
  <c r="H122" i="154"/>
  <c r="L121" i="154"/>
  <c r="K121" i="154"/>
  <c r="J121" i="154"/>
  <c r="I121" i="154"/>
  <c r="H121" i="154"/>
  <c r="L120" i="154"/>
  <c r="K120" i="154"/>
  <c r="J120" i="154"/>
  <c r="J150" i="154" s="1"/>
  <c r="I120" i="154"/>
  <c r="I150" i="154" s="1"/>
  <c r="H120" i="154"/>
  <c r="L119" i="154"/>
  <c r="K119" i="154"/>
  <c r="J119" i="154"/>
  <c r="I119" i="154"/>
  <c r="H119" i="154"/>
  <c r="G114" i="154"/>
  <c r="F114" i="154"/>
  <c r="L113" i="154"/>
  <c r="K113" i="154"/>
  <c r="J113" i="154"/>
  <c r="I113" i="154"/>
  <c r="H113" i="154"/>
  <c r="L112" i="154"/>
  <c r="K112" i="154"/>
  <c r="J112" i="154"/>
  <c r="I112" i="154"/>
  <c r="I114" i="154" s="1"/>
  <c r="H112" i="154"/>
  <c r="H114" i="154" s="1"/>
  <c r="L111" i="154"/>
  <c r="K111" i="154"/>
  <c r="J111" i="154"/>
  <c r="I111" i="154"/>
  <c r="H111" i="154"/>
  <c r="L110" i="154"/>
  <c r="K110" i="154"/>
  <c r="J110" i="154"/>
  <c r="I110" i="154"/>
  <c r="H110" i="154"/>
  <c r="L109" i="154"/>
  <c r="K109" i="154"/>
  <c r="J109" i="154"/>
  <c r="I109" i="154"/>
  <c r="H109" i="154"/>
  <c r="L108" i="154"/>
  <c r="K108" i="154"/>
  <c r="J108" i="154"/>
  <c r="I108" i="154"/>
  <c r="H108" i="154"/>
  <c r="L107" i="154"/>
  <c r="K107" i="154"/>
  <c r="J107" i="154"/>
  <c r="I107" i="154"/>
  <c r="H107" i="154"/>
  <c r="L106" i="154"/>
  <c r="K106" i="154"/>
  <c r="J106" i="154"/>
  <c r="I106" i="154"/>
  <c r="H106" i="154"/>
  <c r="L105" i="154"/>
  <c r="K105" i="154"/>
  <c r="J105" i="154"/>
  <c r="I105" i="154"/>
  <c r="H105" i="154"/>
  <c r="L104" i="154"/>
  <c r="K104" i="154"/>
  <c r="J104" i="154"/>
  <c r="I104" i="154"/>
  <c r="H104" i="154"/>
  <c r="L103" i="154"/>
  <c r="K103" i="154"/>
  <c r="J103" i="154"/>
  <c r="I103" i="154"/>
  <c r="H103" i="154"/>
  <c r="L102" i="154"/>
  <c r="K102" i="154"/>
  <c r="J102" i="154"/>
  <c r="I102" i="154"/>
  <c r="H102" i="154"/>
  <c r="L101" i="154"/>
  <c r="K101" i="154"/>
  <c r="J101" i="154"/>
  <c r="I101" i="154"/>
  <c r="H101" i="154"/>
  <c r="L100" i="154"/>
  <c r="K100" i="154"/>
  <c r="J100" i="154"/>
  <c r="I100" i="154"/>
  <c r="H100" i="154"/>
  <c r="L99" i="154"/>
  <c r="K99" i="154"/>
  <c r="J99" i="154"/>
  <c r="I99" i="154"/>
  <c r="H99" i="154"/>
  <c r="L98" i="154"/>
  <c r="K98" i="154"/>
  <c r="J98" i="154"/>
  <c r="I98" i="154"/>
  <c r="H98" i="154"/>
  <c r="L97" i="154"/>
  <c r="K97" i="154"/>
  <c r="J97" i="154"/>
  <c r="I97" i="154"/>
  <c r="H97" i="154"/>
  <c r="L96" i="154"/>
  <c r="K96" i="154"/>
  <c r="J96" i="154"/>
  <c r="I96" i="154"/>
  <c r="H96" i="154"/>
  <c r="L95" i="154"/>
  <c r="K95" i="154"/>
  <c r="J95" i="154"/>
  <c r="I95" i="154"/>
  <c r="H95" i="154"/>
  <c r="L94" i="154"/>
  <c r="K94" i="154"/>
  <c r="K114" i="154" s="1"/>
  <c r="J94" i="154"/>
  <c r="J114" i="154" s="1"/>
  <c r="I94" i="154"/>
  <c r="H94" i="154"/>
  <c r="L93" i="154"/>
  <c r="K93" i="154"/>
  <c r="J93" i="154"/>
  <c r="I93" i="154"/>
  <c r="H93" i="154"/>
  <c r="L92" i="154"/>
  <c r="K92" i="154"/>
  <c r="J92" i="154"/>
  <c r="I92" i="154"/>
  <c r="H92" i="154"/>
  <c r="L91" i="154"/>
  <c r="K91" i="154"/>
  <c r="J91" i="154"/>
  <c r="I91" i="154"/>
  <c r="H91" i="154"/>
  <c r="L90" i="154"/>
  <c r="K90" i="154"/>
  <c r="J90" i="154"/>
  <c r="I90" i="154"/>
  <c r="H90" i="154"/>
  <c r="L89" i="154"/>
  <c r="K89" i="154"/>
  <c r="J89" i="154"/>
  <c r="I89" i="154"/>
  <c r="H89" i="154"/>
  <c r="L88" i="154"/>
  <c r="K88" i="154"/>
  <c r="J88" i="154"/>
  <c r="I88" i="154"/>
  <c r="H88" i="154"/>
  <c r="L87" i="154"/>
  <c r="K87" i="154"/>
  <c r="J87" i="154"/>
  <c r="I87" i="154"/>
  <c r="H87" i="154"/>
  <c r="L86" i="154"/>
  <c r="K86" i="154"/>
  <c r="J86" i="154"/>
  <c r="I86" i="154"/>
  <c r="H86" i="154"/>
  <c r="L85" i="154"/>
  <c r="K85" i="154"/>
  <c r="J85" i="154"/>
  <c r="I85" i="154"/>
  <c r="H85" i="154"/>
  <c r="L84" i="154"/>
  <c r="K84" i="154"/>
  <c r="J84" i="154"/>
  <c r="I84" i="154"/>
  <c r="H84" i="154"/>
  <c r="L83" i="154"/>
  <c r="K83" i="154"/>
  <c r="J83" i="154"/>
  <c r="I83" i="154"/>
  <c r="H83" i="154"/>
  <c r="G78" i="154"/>
  <c r="F78" i="154"/>
  <c r="L77" i="154"/>
  <c r="K77" i="154"/>
  <c r="J77" i="154"/>
  <c r="I77" i="154"/>
  <c r="H77" i="154"/>
  <c r="L76" i="154"/>
  <c r="K76" i="154"/>
  <c r="J76" i="154"/>
  <c r="J78" i="154" s="1"/>
  <c r="I76" i="154"/>
  <c r="I78" i="154" s="1"/>
  <c r="H76" i="154"/>
  <c r="H78" i="154" s="1"/>
  <c r="L75" i="154"/>
  <c r="K75" i="154"/>
  <c r="J75" i="154"/>
  <c r="I75" i="154"/>
  <c r="H75" i="154"/>
  <c r="L74" i="154"/>
  <c r="K74" i="154"/>
  <c r="J74" i="154"/>
  <c r="I74" i="154"/>
  <c r="H74" i="154"/>
  <c r="L73" i="154"/>
  <c r="K73" i="154"/>
  <c r="J73" i="154"/>
  <c r="I73" i="154"/>
  <c r="H73" i="154"/>
  <c r="L72" i="154"/>
  <c r="K72" i="154"/>
  <c r="J72" i="154"/>
  <c r="I72" i="154"/>
  <c r="H72" i="154"/>
  <c r="L71" i="154"/>
  <c r="K71" i="154"/>
  <c r="J71" i="154"/>
  <c r="I71" i="154"/>
  <c r="H71" i="154"/>
  <c r="L70" i="154"/>
  <c r="K70" i="154"/>
  <c r="J70" i="154"/>
  <c r="I70" i="154"/>
  <c r="H70" i="154"/>
  <c r="L69" i="154"/>
  <c r="K69" i="154"/>
  <c r="J69" i="154"/>
  <c r="I69" i="154"/>
  <c r="H69" i="154"/>
  <c r="L68" i="154"/>
  <c r="K68" i="154"/>
  <c r="J68" i="154"/>
  <c r="I68" i="154"/>
  <c r="H68" i="154"/>
  <c r="L67" i="154"/>
  <c r="K67" i="154"/>
  <c r="J67" i="154"/>
  <c r="I67" i="154"/>
  <c r="H67" i="154"/>
  <c r="L66" i="154"/>
  <c r="K66" i="154"/>
  <c r="J66" i="154"/>
  <c r="I66" i="154"/>
  <c r="H66" i="154"/>
  <c r="L65" i="154"/>
  <c r="K65" i="154"/>
  <c r="J65" i="154"/>
  <c r="I65" i="154"/>
  <c r="H65" i="154"/>
  <c r="L64" i="154"/>
  <c r="K64" i="154"/>
  <c r="J64" i="154"/>
  <c r="I64" i="154"/>
  <c r="H64" i="154"/>
  <c r="L63" i="154"/>
  <c r="K63" i="154"/>
  <c r="J63" i="154"/>
  <c r="I63" i="154"/>
  <c r="H63" i="154"/>
  <c r="L62" i="154"/>
  <c r="K62" i="154"/>
  <c r="J62" i="154"/>
  <c r="I62" i="154"/>
  <c r="H62" i="154"/>
  <c r="L61" i="154"/>
  <c r="K61" i="154"/>
  <c r="J61" i="154"/>
  <c r="I61" i="154"/>
  <c r="H61" i="154"/>
  <c r="L60" i="154"/>
  <c r="K60" i="154"/>
  <c r="J60" i="154"/>
  <c r="I60" i="154"/>
  <c r="H60" i="154"/>
  <c r="L59" i="154"/>
  <c r="K59" i="154"/>
  <c r="J59" i="154"/>
  <c r="I59" i="154"/>
  <c r="H59" i="154"/>
  <c r="L58" i="154"/>
  <c r="K58" i="154"/>
  <c r="J58" i="154"/>
  <c r="I58" i="154"/>
  <c r="H58" i="154"/>
  <c r="L57" i="154"/>
  <c r="K57" i="154"/>
  <c r="J57" i="154"/>
  <c r="I57" i="154"/>
  <c r="H57" i="154"/>
  <c r="L56" i="154"/>
  <c r="K56" i="154"/>
  <c r="J56" i="154"/>
  <c r="I56" i="154"/>
  <c r="H56" i="154"/>
  <c r="L55" i="154"/>
  <c r="K55" i="154"/>
  <c r="J55" i="154"/>
  <c r="I55" i="154"/>
  <c r="H55" i="154"/>
  <c r="L54" i="154"/>
  <c r="K54" i="154"/>
  <c r="J54" i="154"/>
  <c r="I54" i="154"/>
  <c r="H54" i="154"/>
  <c r="L53" i="154"/>
  <c r="K53" i="154"/>
  <c r="J53" i="154"/>
  <c r="I53" i="154"/>
  <c r="H53" i="154"/>
  <c r="L52" i="154"/>
  <c r="K52" i="154"/>
  <c r="J52" i="154"/>
  <c r="I52" i="154"/>
  <c r="H52" i="154"/>
  <c r="L51" i="154"/>
  <c r="K51" i="154"/>
  <c r="J51" i="154"/>
  <c r="I51" i="154"/>
  <c r="H51" i="154"/>
  <c r="L50" i="154"/>
  <c r="K50" i="154"/>
  <c r="J50" i="154"/>
  <c r="I50" i="154"/>
  <c r="H50" i="154"/>
  <c r="L49" i="154"/>
  <c r="K49" i="154"/>
  <c r="J49" i="154"/>
  <c r="I49" i="154"/>
  <c r="H49" i="154"/>
  <c r="L48" i="154"/>
  <c r="K48" i="154"/>
  <c r="J48" i="154"/>
  <c r="I48" i="154"/>
  <c r="H48" i="154"/>
  <c r="L47" i="154"/>
  <c r="K47" i="154"/>
  <c r="J47" i="154"/>
  <c r="I47" i="154"/>
  <c r="H47" i="154"/>
  <c r="G42" i="154"/>
  <c r="F42" i="154"/>
  <c r="L41" i="154"/>
  <c r="K41" i="154"/>
  <c r="J41" i="154"/>
  <c r="I41" i="154"/>
  <c r="H41" i="154"/>
  <c r="L40" i="154"/>
  <c r="K40" i="154"/>
  <c r="J40" i="154"/>
  <c r="I40" i="154"/>
  <c r="H40" i="154"/>
  <c r="L39" i="154"/>
  <c r="K39" i="154"/>
  <c r="J39" i="154"/>
  <c r="I39" i="154"/>
  <c r="H39" i="154"/>
  <c r="L38" i="154"/>
  <c r="K38" i="154"/>
  <c r="J38" i="154"/>
  <c r="I38" i="154"/>
  <c r="H38" i="154"/>
  <c r="L37" i="154"/>
  <c r="K37" i="154"/>
  <c r="J37" i="154"/>
  <c r="I37" i="154"/>
  <c r="H37" i="154"/>
  <c r="L36" i="154"/>
  <c r="K36" i="154"/>
  <c r="J36" i="154"/>
  <c r="I36" i="154"/>
  <c r="H36" i="154"/>
  <c r="L35" i="154"/>
  <c r="K35" i="154"/>
  <c r="J35" i="154"/>
  <c r="I35" i="154"/>
  <c r="H35" i="154"/>
  <c r="L34" i="154"/>
  <c r="K34" i="154"/>
  <c r="J34" i="154"/>
  <c r="I34" i="154"/>
  <c r="H34" i="154"/>
  <c r="L33" i="154"/>
  <c r="K33" i="154"/>
  <c r="J33" i="154"/>
  <c r="I33" i="154"/>
  <c r="H33" i="154"/>
  <c r="L32" i="154"/>
  <c r="K32" i="154"/>
  <c r="J32" i="154"/>
  <c r="I32" i="154"/>
  <c r="H32" i="154"/>
  <c r="L31" i="154"/>
  <c r="K31" i="154"/>
  <c r="J31" i="154"/>
  <c r="I31" i="154"/>
  <c r="H31" i="154"/>
  <c r="L30" i="154"/>
  <c r="K30" i="154"/>
  <c r="J30" i="154"/>
  <c r="I30" i="154"/>
  <c r="H30" i="154"/>
  <c r="L29" i="154"/>
  <c r="K29" i="154"/>
  <c r="J29" i="154"/>
  <c r="I29" i="154"/>
  <c r="H29" i="154"/>
  <c r="L28" i="154"/>
  <c r="K28" i="154"/>
  <c r="J28" i="154"/>
  <c r="I28" i="154"/>
  <c r="H28" i="154"/>
  <c r="L27" i="154"/>
  <c r="K27" i="154"/>
  <c r="J27" i="154"/>
  <c r="I27" i="154"/>
  <c r="H27" i="154"/>
  <c r="L26" i="154"/>
  <c r="K26" i="154"/>
  <c r="J26" i="154"/>
  <c r="I26" i="154"/>
  <c r="H26" i="154"/>
  <c r="L25" i="154"/>
  <c r="K25" i="154"/>
  <c r="J25" i="154"/>
  <c r="I25" i="154"/>
  <c r="H25" i="154"/>
  <c r="L24" i="154"/>
  <c r="K24" i="154"/>
  <c r="J24" i="154"/>
  <c r="I24" i="154"/>
  <c r="H24" i="154"/>
  <c r="L23" i="154"/>
  <c r="K23" i="154"/>
  <c r="J23" i="154"/>
  <c r="I23" i="154"/>
  <c r="H23" i="154"/>
  <c r="L22" i="154"/>
  <c r="K22" i="154"/>
  <c r="J22" i="154"/>
  <c r="I22" i="154"/>
  <c r="H22" i="154"/>
  <c r="L21" i="154"/>
  <c r="K21" i="154"/>
  <c r="J21" i="154"/>
  <c r="I21" i="154"/>
  <c r="H21" i="154"/>
  <c r="L20" i="154"/>
  <c r="K20" i="154"/>
  <c r="J20" i="154"/>
  <c r="I20" i="154"/>
  <c r="H20" i="154"/>
  <c r="L19" i="154"/>
  <c r="K19" i="154"/>
  <c r="J19" i="154"/>
  <c r="I19" i="154"/>
  <c r="I42" i="154" s="1"/>
  <c r="H19" i="154"/>
  <c r="L18" i="154"/>
  <c r="K18" i="154"/>
  <c r="J18" i="154"/>
  <c r="I18" i="154"/>
  <c r="H18" i="154"/>
  <c r="L17" i="154"/>
  <c r="K17" i="154"/>
  <c r="J17" i="154"/>
  <c r="I17" i="154"/>
  <c r="H17" i="154"/>
  <c r="L16" i="154"/>
  <c r="K16" i="154"/>
  <c r="J16" i="154"/>
  <c r="I16" i="154"/>
  <c r="H16" i="154"/>
  <c r="L15" i="154"/>
  <c r="K15" i="154"/>
  <c r="J15" i="154"/>
  <c r="I15" i="154"/>
  <c r="H15" i="154"/>
  <c r="L14" i="154"/>
  <c r="K14" i="154"/>
  <c r="J14" i="154"/>
  <c r="I14" i="154"/>
  <c r="H14" i="154"/>
  <c r="L13" i="154"/>
  <c r="K13" i="154"/>
  <c r="J13" i="154"/>
  <c r="I13" i="154"/>
  <c r="H13" i="154"/>
  <c r="L12" i="154"/>
  <c r="K12" i="154"/>
  <c r="J12" i="154"/>
  <c r="I12" i="154"/>
  <c r="H12" i="154"/>
  <c r="L11" i="154"/>
  <c r="K11" i="154"/>
  <c r="J11" i="154"/>
  <c r="I11" i="154"/>
  <c r="H11" i="154"/>
  <c r="B4" i="154"/>
  <c r="U2" i="154" a="1"/>
  <c r="U2" i="154" s="1"/>
  <c r="R2" i="154"/>
  <c r="U1" i="154" a="1"/>
  <c r="U1" i="154" s="1"/>
  <c r="T1" i="154" s="1" a="1"/>
  <c r="T1" i="154" s="1"/>
  <c r="L294" i="153"/>
  <c r="G294" i="153"/>
  <c r="F294" i="153"/>
  <c r="L293" i="153"/>
  <c r="K293" i="153"/>
  <c r="J293" i="153"/>
  <c r="I293" i="153"/>
  <c r="H293" i="153"/>
  <c r="L292" i="153"/>
  <c r="K292" i="153"/>
  <c r="J292" i="153"/>
  <c r="I292" i="153"/>
  <c r="H292" i="153"/>
  <c r="L291" i="153"/>
  <c r="K291" i="153"/>
  <c r="J291" i="153"/>
  <c r="I291" i="153"/>
  <c r="H291" i="153"/>
  <c r="L290" i="153"/>
  <c r="K290" i="153"/>
  <c r="J290" i="153"/>
  <c r="I290" i="153"/>
  <c r="H290" i="153"/>
  <c r="L289" i="153"/>
  <c r="K289" i="153"/>
  <c r="J289" i="153"/>
  <c r="I289" i="153"/>
  <c r="H289" i="153"/>
  <c r="L288" i="153"/>
  <c r="K288" i="153"/>
  <c r="J288" i="153"/>
  <c r="I288" i="153"/>
  <c r="H288" i="153"/>
  <c r="L287" i="153"/>
  <c r="K287" i="153"/>
  <c r="J287" i="153"/>
  <c r="I287" i="153"/>
  <c r="H287" i="153"/>
  <c r="L286" i="153"/>
  <c r="K286" i="153"/>
  <c r="J286" i="153"/>
  <c r="I286" i="153"/>
  <c r="H286" i="153"/>
  <c r="L285" i="153"/>
  <c r="K285" i="153"/>
  <c r="J285" i="153"/>
  <c r="I285" i="153"/>
  <c r="H285" i="153"/>
  <c r="L284" i="153"/>
  <c r="K284" i="153"/>
  <c r="J284" i="153"/>
  <c r="I284" i="153"/>
  <c r="H284" i="153"/>
  <c r="L283" i="153"/>
  <c r="K283" i="153"/>
  <c r="J283" i="153"/>
  <c r="I283" i="153"/>
  <c r="H283" i="153"/>
  <c r="L282" i="153"/>
  <c r="K282" i="153"/>
  <c r="J282" i="153"/>
  <c r="I282" i="153"/>
  <c r="H282" i="153"/>
  <c r="L281" i="153"/>
  <c r="K281" i="153"/>
  <c r="J281" i="153"/>
  <c r="I281" i="153"/>
  <c r="H281" i="153"/>
  <c r="L280" i="153"/>
  <c r="K280" i="153"/>
  <c r="J280" i="153"/>
  <c r="I280" i="153"/>
  <c r="H280" i="153"/>
  <c r="L279" i="153"/>
  <c r="K279" i="153"/>
  <c r="J279" i="153"/>
  <c r="I279" i="153"/>
  <c r="H279" i="153"/>
  <c r="L278" i="153"/>
  <c r="K278" i="153"/>
  <c r="J278" i="153"/>
  <c r="I278" i="153"/>
  <c r="H278" i="153"/>
  <c r="L277" i="153"/>
  <c r="K277" i="153"/>
  <c r="J277" i="153"/>
  <c r="I277" i="153"/>
  <c r="H277" i="153"/>
  <c r="L276" i="153"/>
  <c r="K276" i="153"/>
  <c r="J276" i="153"/>
  <c r="I276" i="153"/>
  <c r="H276" i="153"/>
  <c r="L275" i="153"/>
  <c r="K275" i="153"/>
  <c r="J275" i="153"/>
  <c r="I275" i="153"/>
  <c r="H275" i="153"/>
  <c r="L274" i="153"/>
  <c r="K274" i="153"/>
  <c r="J274" i="153"/>
  <c r="I274" i="153"/>
  <c r="H274" i="153"/>
  <c r="L273" i="153"/>
  <c r="K273" i="153"/>
  <c r="J273" i="153"/>
  <c r="I273" i="153"/>
  <c r="H273" i="153"/>
  <c r="L272" i="153"/>
  <c r="K272" i="153"/>
  <c r="J272" i="153"/>
  <c r="I272" i="153"/>
  <c r="H272" i="153"/>
  <c r="L271" i="153"/>
  <c r="K271" i="153"/>
  <c r="J271" i="153"/>
  <c r="I271" i="153"/>
  <c r="H271" i="153"/>
  <c r="L270" i="153"/>
  <c r="K270" i="153"/>
  <c r="J270" i="153"/>
  <c r="I270" i="153"/>
  <c r="H270" i="153"/>
  <c r="L269" i="153"/>
  <c r="K269" i="153"/>
  <c r="J269" i="153"/>
  <c r="I269" i="153"/>
  <c r="H269" i="153"/>
  <c r="L268" i="153"/>
  <c r="K268" i="153"/>
  <c r="J268" i="153"/>
  <c r="I268" i="153"/>
  <c r="H268" i="153"/>
  <c r="L267" i="153"/>
  <c r="K267" i="153"/>
  <c r="J267" i="153"/>
  <c r="I267" i="153"/>
  <c r="H267" i="153"/>
  <c r="L266" i="153"/>
  <c r="K266" i="153"/>
  <c r="J266" i="153"/>
  <c r="I266" i="153"/>
  <c r="H266" i="153"/>
  <c r="L265" i="153"/>
  <c r="K265" i="153"/>
  <c r="J265" i="153"/>
  <c r="I265" i="153"/>
  <c r="H265" i="153"/>
  <c r="L264" i="153"/>
  <c r="K264" i="153"/>
  <c r="J264" i="153"/>
  <c r="I264" i="153"/>
  <c r="H264" i="153"/>
  <c r="L263" i="153"/>
  <c r="K263" i="153"/>
  <c r="J263" i="153"/>
  <c r="I263" i="153"/>
  <c r="H263" i="153"/>
  <c r="L258" i="153"/>
  <c r="K258" i="153"/>
  <c r="H258" i="153"/>
  <c r="G258" i="153"/>
  <c r="F258" i="153"/>
  <c r="L257" i="153"/>
  <c r="K257" i="153"/>
  <c r="J257" i="153"/>
  <c r="I257" i="153"/>
  <c r="H257" i="153"/>
  <c r="L256" i="153"/>
  <c r="K256" i="153"/>
  <c r="J256" i="153"/>
  <c r="I256" i="153"/>
  <c r="H256" i="153"/>
  <c r="L255" i="153"/>
  <c r="K255" i="153"/>
  <c r="J255" i="153"/>
  <c r="I255" i="153"/>
  <c r="H255" i="153"/>
  <c r="L254" i="153"/>
  <c r="K254" i="153"/>
  <c r="J254" i="153"/>
  <c r="I254" i="153"/>
  <c r="H254" i="153"/>
  <c r="L253" i="153"/>
  <c r="K253" i="153"/>
  <c r="J253" i="153"/>
  <c r="I253" i="153"/>
  <c r="H253" i="153"/>
  <c r="L252" i="153"/>
  <c r="K252" i="153"/>
  <c r="J252" i="153"/>
  <c r="I252" i="153"/>
  <c r="H252" i="153"/>
  <c r="L251" i="153"/>
  <c r="K251" i="153"/>
  <c r="J251" i="153"/>
  <c r="I251" i="153"/>
  <c r="H251" i="153"/>
  <c r="L250" i="153"/>
  <c r="K250" i="153"/>
  <c r="J250" i="153"/>
  <c r="I250" i="153"/>
  <c r="H250" i="153"/>
  <c r="L249" i="153"/>
  <c r="K249" i="153"/>
  <c r="J249" i="153"/>
  <c r="I249" i="153"/>
  <c r="H249" i="153"/>
  <c r="L248" i="153"/>
  <c r="K248" i="153"/>
  <c r="J248" i="153"/>
  <c r="I248" i="153"/>
  <c r="H248" i="153"/>
  <c r="L247" i="153"/>
  <c r="K247" i="153"/>
  <c r="J247" i="153"/>
  <c r="I247" i="153"/>
  <c r="H247" i="153"/>
  <c r="L246" i="153"/>
  <c r="K246" i="153"/>
  <c r="J246" i="153"/>
  <c r="I246" i="153"/>
  <c r="H246" i="153"/>
  <c r="L245" i="153"/>
  <c r="K245" i="153"/>
  <c r="J245" i="153"/>
  <c r="I245" i="153"/>
  <c r="H245" i="153"/>
  <c r="L244" i="153"/>
  <c r="K244" i="153"/>
  <c r="J244" i="153"/>
  <c r="I244" i="153"/>
  <c r="H244" i="153"/>
  <c r="L243" i="153"/>
  <c r="K243" i="153"/>
  <c r="J243" i="153"/>
  <c r="I243" i="153"/>
  <c r="H243" i="153"/>
  <c r="L242" i="153"/>
  <c r="K242" i="153"/>
  <c r="J242" i="153"/>
  <c r="I242" i="153"/>
  <c r="H242" i="153"/>
  <c r="L241" i="153"/>
  <c r="K241" i="153"/>
  <c r="J241" i="153"/>
  <c r="I241" i="153"/>
  <c r="H241" i="153"/>
  <c r="L240" i="153"/>
  <c r="K240" i="153"/>
  <c r="J240" i="153"/>
  <c r="I240" i="153"/>
  <c r="H240" i="153"/>
  <c r="L239" i="153"/>
  <c r="K239" i="153"/>
  <c r="J239" i="153"/>
  <c r="I239" i="153"/>
  <c r="H239" i="153"/>
  <c r="L238" i="153"/>
  <c r="K238" i="153"/>
  <c r="J238" i="153"/>
  <c r="I238" i="153"/>
  <c r="H238" i="153"/>
  <c r="L237" i="153"/>
  <c r="K237" i="153"/>
  <c r="J237" i="153"/>
  <c r="I237" i="153"/>
  <c r="H237" i="153"/>
  <c r="L236" i="153"/>
  <c r="K236" i="153"/>
  <c r="J236" i="153"/>
  <c r="I236" i="153"/>
  <c r="H236" i="153"/>
  <c r="L235" i="153"/>
  <c r="K235" i="153"/>
  <c r="J235" i="153"/>
  <c r="I235" i="153"/>
  <c r="H235" i="153"/>
  <c r="L234" i="153"/>
  <c r="K234" i="153"/>
  <c r="J234" i="153"/>
  <c r="I234" i="153"/>
  <c r="H234" i="153"/>
  <c r="L233" i="153"/>
  <c r="K233" i="153"/>
  <c r="J233" i="153"/>
  <c r="I233" i="153"/>
  <c r="H233" i="153"/>
  <c r="L232" i="153"/>
  <c r="K232" i="153"/>
  <c r="J232" i="153"/>
  <c r="I232" i="153"/>
  <c r="H232" i="153"/>
  <c r="L231" i="153"/>
  <c r="K231" i="153"/>
  <c r="J231" i="153"/>
  <c r="I231" i="153"/>
  <c r="H231" i="153"/>
  <c r="L230" i="153"/>
  <c r="K230" i="153"/>
  <c r="J230" i="153"/>
  <c r="I230" i="153"/>
  <c r="H230" i="153"/>
  <c r="L229" i="153"/>
  <c r="K229" i="153"/>
  <c r="J229" i="153"/>
  <c r="I229" i="153"/>
  <c r="H229" i="153"/>
  <c r="L228" i="153"/>
  <c r="K228" i="153"/>
  <c r="J228" i="153"/>
  <c r="I228" i="153"/>
  <c r="H228" i="153"/>
  <c r="L227" i="153"/>
  <c r="K227" i="153"/>
  <c r="J227" i="153"/>
  <c r="I227" i="153"/>
  <c r="H227" i="153"/>
  <c r="J222" i="153"/>
  <c r="G222" i="153"/>
  <c r="F222" i="153"/>
  <c r="L221" i="153"/>
  <c r="K221" i="153"/>
  <c r="J221" i="153"/>
  <c r="I221" i="153"/>
  <c r="H221" i="153"/>
  <c r="L220" i="153"/>
  <c r="K220" i="153"/>
  <c r="J220" i="153"/>
  <c r="I220" i="153"/>
  <c r="H220" i="153"/>
  <c r="L219" i="153"/>
  <c r="K219" i="153"/>
  <c r="J219" i="153"/>
  <c r="I219" i="153"/>
  <c r="H219" i="153"/>
  <c r="L218" i="153"/>
  <c r="K218" i="153"/>
  <c r="J218" i="153"/>
  <c r="I218" i="153"/>
  <c r="H218" i="153"/>
  <c r="L217" i="153"/>
  <c r="K217" i="153"/>
  <c r="J217" i="153"/>
  <c r="I217" i="153"/>
  <c r="H217" i="153"/>
  <c r="L216" i="153"/>
  <c r="K216" i="153"/>
  <c r="J216" i="153"/>
  <c r="I216" i="153"/>
  <c r="H216" i="153"/>
  <c r="L215" i="153"/>
  <c r="K215" i="153"/>
  <c r="J215" i="153"/>
  <c r="I215" i="153"/>
  <c r="H215" i="153"/>
  <c r="L214" i="153"/>
  <c r="K214" i="153"/>
  <c r="J214" i="153"/>
  <c r="I214" i="153"/>
  <c r="H214" i="153"/>
  <c r="L213" i="153"/>
  <c r="K213" i="153"/>
  <c r="J213" i="153"/>
  <c r="I213" i="153"/>
  <c r="H213" i="153"/>
  <c r="L212" i="153"/>
  <c r="K212" i="153"/>
  <c r="J212" i="153"/>
  <c r="I212" i="153"/>
  <c r="H212" i="153"/>
  <c r="L211" i="153"/>
  <c r="K211" i="153"/>
  <c r="J211" i="153"/>
  <c r="I211" i="153"/>
  <c r="H211" i="153"/>
  <c r="L210" i="153"/>
  <c r="K210" i="153"/>
  <c r="J210" i="153"/>
  <c r="I210" i="153"/>
  <c r="H210" i="153"/>
  <c r="L209" i="153"/>
  <c r="K209" i="153"/>
  <c r="J209" i="153"/>
  <c r="I209" i="153"/>
  <c r="H209" i="153"/>
  <c r="L208" i="153"/>
  <c r="K208" i="153"/>
  <c r="J208" i="153"/>
  <c r="I208" i="153"/>
  <c r="H208" i="153"/>
  <c r="L207" i="153"/>
  <c r="K207" i="153"/>
  <c r="J207" i="153"/>
  <c r="I207" i="153"/>
  <c r="H207" i="153"/>
  <c r="L206" i="153"/>
  <c r="K206" i="153"/>
  <c r="J206" i="153"/>
  <c r="I206" i="153"/>
  <c r="H206" i="153"/>
  <c r="L205" i="153"/>
  <c r="K205" i="153"/>
  <c r="J205" i="153"/>
  <c r="I205" i="153"/>
  <c r="H205" i="153"/>
  <c r="L204" i="153"/>
  <c r="K204" i="153"/>
  <c r="J204" i="153"/>
  <c r="I204" i="153"/>
  <c r="H204" i="153"/>
  <c r="L203" i="153"/>
  <c r="K203" i="153"/>
  <c r="J203" i="153"/>
  <c r="I203" i="153"/>
  <c r="H203" i="153"/>
  <c r="L202" i="153"/>
  <c r="K202" i="153"/>
  <c r="J202" i="153"/>
  <c r="I202" i="153"/>
  <c r="H202" i="153"/>
  <c r="L201" i="153"/>
  <c r="K201" i="153"/>
  <c r="J201" i="153"/>
  <c r="I201" i="153"/>
  <c r="H201" i="153"/>
  <c r="L200" i="153"/>
  <c r="K200" i="153"/>
  <c r="J200" i="153"/>
  <c r="I200" i="153"/>
  <c r="H200" i="153"/>
  <c r="L199" i="153"/>
  <c r="K199" i="153"/>
  <c r="J199" i="153"/>
  <c r="I199" i="153"/>
  <c r="H199" i="153"/>
  <c r="L198" i="153"/>
  <c r="K198" i="153"/>
  <c r="J198" i="153"/>
  <c r="I198" i="153"/>
  <c r="H198" i="153"/>
  <c r="L197" i="153"/>
  <c r="K197" i="153"/>
  <c r="J197" i="153"/>
  <c r="I197" i="153"/>
  <c r="H197" i="153"/>
  <c r="L196" i="153"/>
  <c r="K196" i="153"/>
  <c r="J196" i="153"/>
  <c r="I196" i="153"/>
  <c r="H196" i="153"/>
  <c r="L195" i="153"/>
  <c r="K195" i="153"/>
  <c r="J195" i="153"/>
  <c r="I195" i="153"/>
  <c r="H195" i="153"/>
  <c r="L194" i="153"/>
  <c r="K194" i="153"/>
  <c r="J194" i="153"/>
  <c r="I194" i="153"/>
  <c r="H194" i="153"/>
  <c r="L193" i="153"/>
  <c r="K193" i="153"/>
  <c r="J193" i="153"/>
  <c r="I193" i="153"/>
  <c r="H193" i="153"/>
  <c r="L192" i="153"/>
  <c r="K192" i="153"/>
  <c r="K222" i="153" s="1"/>
  <c r="J192" i="153"/>
  <c r="I192" i="153"/>
  <c r="H192" i="153"/>
  <c r="L191" i="153"/>
  <c r="K191" i="153"/>
  <c r="J191" i="153"/>
  <c r="I191" i="153"/>
  <c r="H191" i="153"/>
  <c r="G186" i="153"/>
  <c r="F186" i="153"/>
  <c r="L185" i="153"/>
  <c r="K185" i="153"/>
  <c r="J185" i="153"/>
  <c r="I185" i="153"/>
  <c r="H185" i="153"/>
  <c r="L184" i="153"/>
  <c r="K184" i="153"/>
  <c r="J184" i="153"/>
  <c r="I184" i="153"/>
  <c r="H184" i="153"/>
  <c r="L183" i="153"/>
  <c r="K183" i="153"/>
  <c r="J183" i="153"/>
  <c r="I183" i="153"/>
  <c r="H183" i="153"/>
  <c r="L182" i="153"/>
  <c r="K182" i="153"/>
  <c r="J182" i="153"/>
  <c r="I182" i="153"/>
  <c r="H182" i="153"/>
  <c r="L181" i="153"/>
  <c r="K181" i="153"/>
  <c r="J181" i="153"/>
  <c r="I181" i="153"/>
  <c r="H181" i="153"/>
  <c r="L180" i="153"/>
  <c r="K180" i="153"/>
  <c r="J180" i="153"/>
  <c r="I180" i="153"/>
  <c r="H180" i="153"/>
  <c r="L179" i="153"/>
  <c r="K179" i="153"/>
  <c r="J179" i="153"/>
  <c r="I179" i="153"/>
  <c r="H179" i="153"/>
  <c r="L178" i="153"/>
  <c r="K178" i="153"/>
  <c r="J178" i="153"/>
  <c r="I178" i="153"/>
  <c r="H178" i="153"/>
  <c r="L177" i="153"/>
  <c r="K177" i="153"/>
  <c r="J177" i="153"/>
  <c r="I177" i="153"/>
  <c r="H177" i="153"/>
  <c r="L176" i="153"/>
  <c r="K176" i="153"/>
  <c r="J176" i="153"/>
  <c r="I176" i="153"/>
  <c r="H176" i="153"/>
  <c r="L175" i="153"/>
  <c r="K175" i="153"/>
  <c r="J175" i="153"/>
  <c r="I175" i="153"/>
  <c r="H175" i="153"/>
  <c r="L174" i="153"/>
  <c r="K174" i="153"/>
  <c r="J174" i="153"/>
  <c r="I174" i="153"/>
  <c r="H174" i="153"/>
  <c r="L173" i="153"/>
  <c r="K173" i="153"/>
  <c r="J173" i="153"/>
  <c r="I173" i="153"/>
  <c r="H173" i="153"/>
  <c r="L172" i="153"/>
  <c r="K172" i="153"/>
  <c r="J172" i="153"/>
  <c r="I172" i="153"/>
  <c r="H172" i="153"/>
  <c r="L171" i="153"/>
  <c r="K171" i="153"/>
  <c r="J171" i="153"/>
  <c r="I171" i="153"/>
  <c r="H171" i="153"/>
  <c r="L170" i="153"/>
  <c r="K170" i="153"/>
  <c r="J170" i="153"/>
  <c r="I170" i="153"/>
  <c r="H170" i="153"/>
  <c r="L169" i="153"/>
  <c r="K169" i="153"/>
  <c r="J169" i="153"/>
  <c r="I169" i="153"/>
  <c r="H169" i="153"/>
  <c r="L168" i="153"/>
  <c r="K168" i="153"/>
  <c r="J168" i="153"/>
  <c r="I168" i="153"/>
  <c r="H168" i="153"/>
  <c r="L167" i="153"/>
  <c r="K167" i="153"/>
  <c r="J167" i="153"/>
  <c r="I167" i="153"/>
  <c r="H167" i="153"/>
  <c r="L166" i="153"/>
  <c r="K166" i="153"/>
  <c r="J166" i="153"/>
  <c r="I166" i="153"/>
  <c r="H166" i="153"/>
  <c r="L165" i="153"/>
  <c r="K165" i="153"/>
  <c r="J165" i="153"/>
  <c r="I165" i="153"/>
  <c r="H165" i="153"/>
  <c r="L164" i="153"/>
  <c r="K164" i="153"/>
  <c r="J164" i="153"/>
  <c r="I164" i="153"/>
  <c r="H164" i="153"/>
  <c r="L163" i="153"/>
  <c r="K163" i="153"/>
  <c r="J163" i="153"/>
  <c r="I163" i="153"/>
  <c r="H163" i="153"/>
  <c r="L162" i="153"/>
  <c r="K162" i="153"/>
  <c r="J162" i="153"/>
  <c r="I162" i="153"/>
  <c r="H162" i="153"/>
  <c r="L161" i="153"/>
  <c r="K161" i="153"/>
  <c r="J161" i="153"/>
  <c r="I161" i="153"/>
  <c r="H161" i="153"/>
  <c r="L160" i="153"/>
  <c r="K160" i="153"/>
  <c r="J160" i="153"/>
  <c r="I160" i="153"/>
  <c r="H160" i="153"/>
  <c r="L159" i="153"/>
  <c r="K159" i="153"/>
  <c r="J159" i="153"/>
  <c r="I159" i="153"/>
  <c r="H159" i="153"/>
  <c r="L158" i="153"/>
  <c r="K158" i="153"/>
  <c r="J158" i="153"/>
  <c r="I158" i="153"/>
  <c r="H158" i="153"/>
  <c r="L157" i="153"/>
  <c r="K157" i="153"/>
  <c r="J157" i="153"/>
  <c r="I157" i="153"/>
  <c r="H157" i="153"/>
  <c r="L156" i="153"/>
  <c r="L186" i="153" s="1"/>
  <c r="K156" i="153"/>
  <c r="J156" i="153"/>
  <c r="I156" i="153"/>
  <c r="H156" i="153"/>
  <c r="L155" i="153"/>
  <c r="K155" i="153"/>
  <c r="J155" i="153"/>
  <c r="I155" i="153"/>
  <c r="H155" i="153"/>
  <c r="G150" i="153"/>
  <c r="F150" i="153"/>
  <c r="L149" i="153"/>
  <c r="K149" i="153"/>
  <c r="J149" i="153"/>
  <c r="I149" i="153"/>
  <c r="H149" i="153"/>
  <c r="L148" i="153"/>
  <c r="K148" i="153"/>
  <c r="J148" i="153"/>
  <c r="I148" i="153"/>
  <c r="H148" i="153"/>
  <c r="L147" i="153"/>
  <c r="K147" i="153"/>
  <c r="J147" i="153"/>
  <c r="I147" i="153"/>
  <c r="H147" i="153"/>
  <c r="L146" i="153"/>
  <c r="K146" i="153"/>
  <c r="J146" i="153"/>
  <c r="I146" i="153"/>
  <c r="H146" i="153"/>
  <c r="L145" i="153"/>
  <c r="K145" i="153"/>
  <c r="J145" i="153"/>
  <c r="I145" i="153"/>
  <c r="H145" i="153"/>
  <c r="L144" i="153"/>
  <c r="K144" i="153"/>
  <c r="J144" i="153"/>
  <c r="I144" i="153"/>
  <c r="H144" i="153"/>
  <c r="L143" i="153"/>
  <c r="K143" i="153"/>
  <c r="J143" i="153"/>
  <c r="I143" i="153"/>
  <c r="H143" i="153"/>
  <c r="L142" i="153"/>
  <c r="K142" i="153"/>
  <c r="J142" i="153"/>
  <c r="I142" i="153"/>
  <c r="H142" i="153"/>
  <c r="L141" i="153"/>
  <c r="K141" i="153"/>
  <c r="J141" i="153"/>
  <c r="I141" i="153"/>
  <c r="H141" i="153"/>
  <c r="L140" i="153"/>
  <c r="K140" i="153"/>
  <c r="J140" i="153"/>
  <c r="I140" i="153"/>
  <c r="H140" i="153"/>
  <c r="L139" i="153"/>
  <c r="K139" i="153"/>
  <c r="J139" i="153"/>
  <c r="I139" i="153"/>
  <c r="H139" i="153"/>
  <c r="L138" i="153"/>
  <c r="K138" i="153"/>
  <c r="J138" i="153"/>
  <c r="I138" i="153"/>
  <c r="H138" i="153"/>
  <c r="L137" i="153"/>
  <c r="K137" i="153"/>
  <c r="J137" i="153"/>
  <c r="I137" i="153"/>
  <c r="H137" i="153"/>
  <c r="L136" i="153"/>
  <c r="K136" i="153"/>
  <c r="J136" i="153"/>
  <c r="I136" i="153"/>
  <c r="H136" i="153"/>
  <c r="L135" i="153"/>
  <c r="K135" i="153"/>
  <c r="J135" i="153"/>
  <c r="I135" i="153"/>
  <c r="H135" i="153"/>
  <c r="L134" i="153"/>
  <c r="K134" i="153"/>
  <c r="J134" i="153"/>
  <c r="I134" i="153"/>
  <c r="H134" i="153"/>
  <c r="L133" i="153"/>
  <c r="K133" i="153"/>
  <c r="J133" i="153"/>
  <c r="I133" i="153"/>
  <c r="H133" i="153"/>
  <c r="L132" i="153"/>
  <c r="K132" i="153"/>
  <c r="J132" i="153"/>
  <c r="I132" i="153"/>
  <c r="H132" i="153"/>
  <c r="L131" i="153"/>
  <c r="K131" i="153"/>
  <c r="J131" i="153"/>
  <c r="I131" i="153"/>
  <c r="H131" i="153"/>
  <c r="L130" i="153"/>
  <c r="K130" i="153"/>
  <c r="J130" i="153"/>
  <c r="I130" i="153"/>
  <c r="H130" i="153"/>
  <c r="L129" i="153"/>
  <c r="K129" i="153"/>
  <c r="J129" i="153"/>
  <c r="I129" i="153"/>
  <c r="H129" i="153"/>
  <c r="L128" i="153"/>
  <c r="K128" i="153"/>
  <c r="J128" i="153"/>
  <c r="I128" i="153"/>
  <c r="H128" i="153"/>
  <c r="L127" i="153"/>
  <c r="K127" i="153"/>
  <c r="J127" i="153"/>
  <c r="I127" i="153"/>
  <c r="H127" i="153"/>
  <c r="L126" i="153"/>
  <c r="K126" i="153"/>
  <c r="J126" i="153"/>
  <c r="I126" i="153"/>
  <c r="H126" i="153"/>
  <c r="L125" i="153"/>
  <c r="K125" i="153"/>
  <c r="J125" i="153"/>
  <c r="I125" i="153"/>
  <c r="H125" i="153"/>
  <c r="L124" i="153"/>
  <c r="K124" i="153"/>
  <c r="J124" i="153"/>
  <c r="I124" i="153"/>
  <c r="H124" i="153"/>
  <c r="L123" i="153"/>
  <c r="K123" i="153"/>
  <c r="J123" i="153"/>
  <c r="I123" i="153"/>
  <c r="H123" i="153"/>
  <c r="L122" i="153"/>
  <c r="K122" i="153"/>
  <c r="J122" i="153"/>
  <c r="I122" i="153"/>
  <c r="H122" i="153"/>
  <c r="L121" i="153"/>
  <c r="K121" i="153"/>
  <c r="J121" i="153"/>
  <c r="I121" i="153"/>
  <c r="H121" i="153"/>
  <c r="L120" i="153"/>
  <c r="K120" i="153"/>
  <c r="J120" i="153"/>
  <c r="I120" i="153"/>
  <c r="H120" i="153"/>
  <c r="L119" i="153"/>
  <c r="K119" i="153"/>
  <c r="J119" i="153"/>
  <c r="I119" i="153"/>
  <c r="H119" i="153"/>
  <c r="K114" i="153"/>
  <c r="G114" i="153"/>
  <c r="F114" i="153"/>
  <c r="L113" i="153"/>
  <c r="K113" i="153"/>
  <c r="J113" i="153"/>
  <c r="I113" i="153"/>
  <c r="H113" i="153"/>
  <c r="L112" i="153"/>
  <c r="K112" i="153"/>
  <c r="J112" i="153"/>
  <c r="I112" i="153"/>
  <c r="H112" i="153"/>
  <c r="L111" i="153"/>
  <c r="K111" i="153"/>
  <c r="J111" i="153"/>
  <c r="I111" i="153"/>
  <c r="H111" i="153"/>
  <c r="L110" i="153"/>
  <c r="K110" i="153"/>
  <c r="J110" i="153"/>
  <c r="I110" i="153"/>
  <c r="H110" i="153"/>
  <c r="L109" i="153"/>
  <c r="K109" i="153"/>
  <c r="J109" i="153"/>
  <c r="I109" i="153"/>
  <c r="H109" i="153"/>
  <c r="L108" i="153"/>
  <c r="K108" i="153"/>
  <c r="J108" i="153"/>
  <c r="I108" i="153"/>
  <c r="H108" i="153"/>
  <c r="L107" i="153"/>
  <c r="K107" i="153"/>
  <c r="J107" i="153"/>
  <c r="I107" i="153"/>
  <c r="H107" i="153"/>
  <c r="L106" i="153"/>
  <c r="K106" i="153"/>
  <c r="J106" i="153"/>
  <c r="I106" i="153"/>
  <c r="H106" i="153"/>
  <c r="L105" i="153"/>
  <c r="K105" i="153"/>
  <c r="J105" i="153"/>
  <c r="I105" i="153"/>
  <c r="H105" i="153"/>
  <c r="L104" i="153"/>
  <c r="K104" i="153"/>
  <c r="J104" i="153"/>
  <c r="I104" i="153"/>
  <c r="H104" i="153"/>
  <c r="L103" i="153"/>
  <c r="K103" i="153"/>
  <c r="J103" i="153"/>
  <c r="I103" i="153"/>
  <c r="H103" i="153"/>
  <c r="L102" i="153"/>
  <c r="K102" i="153"/>
  <c r="J102" i="153"/>
  <c r="I102" i="153"/>
  <c r="H102" i="153"/>
  <c r="L101" i="153"/>
  <c r="K101" i="153"/>
  <c r="J101" i="153"/>
  <c r="I101" i="153"/>
  <c r="H101" i="153"/>
  <c r="L100" i="153"/>
  <c r="K100" i="153"/>
  <c r="J100" i="153"/>
  <c r="I100" i="153"/>
  <c r="H100" i="153"/>
  <c r="L99" i="153"/>
  <c r="K99" i="153"/>
  <c r="J99" i="153"/>
  <c r="I99" i="153"/>
  <c r="H99" i="153"/>
  <c r="L98" i="153"/>
  <c r="K98" i="153"/>
  <c r="J98" i="153"/>
  <c r="I98" i="153"/>
  <c r="H98" i="153"/>
  <c r="L97" i="153"/>
  <c r="K97" i="153"/>
  <c r="J97" i="153"/>
  <c r="I97" i="153"/>
  <c r="H97" i="153"/>
  <c r="L96" i="153"/>
  <c r="K96" i="153"/>
  <c r="J96" i="153"/>
  <c r="I96" i="153"/>
  <c r="H96" i="153"/>
  <c r="L95" i="153"/>
  <c r="K95" i="153"/>
  <c r="J95" i="153"/>
  <c r="I95" i="153"/>
  <c r="H95" i="153"/>
  <c r="L94" i="153"/>
  <c r="K94" i="153"/>
  <c r="J94" i="153"/>
  <c r="I94" i="153"/>
  <c r="H94" i="153"/>
  <c r="L93" i="153"/>
  <c r="K93" i="153"/>
  <c r="J93" i="153"/>
  <c r="I93" i="153"/>
  <c r="H93" i="153"/>
  <c r="L92" i="153"/>
  <c r="K92" i="153"/>
  <c r="J92" i="153"/>
  <c r="I92" i="153"/>
  <c r="H92" i="153"/>
  <c r="L91" i="153"/>
  <c r="K91" i="153"/>
  <c r="J91" i="153"/>
  <c r="I91" i="153"/>
  <c r="H91" i="153"/>
  <c r="L90" i="153"/>
  <c r="K90" i="153"/>
  <c r="J90" i="153"/>
  <c r="I90" i="153"/>
  <c r="H90" i="153"/>
  <c r="L89" i="153"/>
  <c r="K89" i="153"/>
  <c r="J89" i="153"/>
  <c r="I89" i="153"/>
  <c r="H89" i="153"/>
  <c r="L88" i="153"/>
  <c r="K88" i="153"/>
  <c r="J88" i="153"/>
  <c r="I88" i="153"/>
  <c r="H88" i="153"/>
  <c r="L87" i="153"/>
  <c r="K87" i="153"/>
  <c r="J87" i="153"/>
  <c r="I87" i="153"/>
  <c r="H87" i="153"/>
  <c r="L86" i="153"/>
  <c r="K86" i="153"/>
  <c r="J86" i="153"/>
  <c r="I86" i="153"/>
  <c r="H86" i="153"/>
  <c r="L85" i="153"/>
  <c r="K85" i="153"/>
  <c r="J85" i="153"/>
  <c r="I85" i="153"/>
  <c r="H85" i="153"/>
  <c r="L84" i="153"/>
  <c r="K84" i="153"/>
  <c r="J84" i="153"/>
  <c r="I84" i="153"/>
  <c r="H84" i="153"/>
  <c r="L83" i="153"/>
  <c r="K83" i="153"/>
  <c r="J83" i="153"/>
  <c r="I83" i="153"/>
  <c r="H83" i="153"/>
  <c r="L78" i="153"/>
  <c r="G78" i="153"/>
  <c r="F78" i="153"/>
  <c r="L77" i="153"/>
  <c r="K77" i="153"/>
  <c r="J77" i="153"/>
  <c r="I77" i="153"/>
  <c r="H77" i="153"/>
  <c r="L76" i="153"/>
  <c r="K76" i="153"/>
  <c r="J76" i="153"/>
  <c r="I76" i="153"/>
  <c r="H76" i="153"/>
  <c r="L75" i="153"/>
  <c r="K75" i="153"/>
  <c r="J75" i="153"/>
  <c r="I75" i="153"/>
  <c r="H75" i="153"/>
  <c r="L74" i="153"/>
  <c r="K74" i="153"/>
  <c r="J74" i="153"/>
  <c r="I74" i="153"/>
  <c r="H74" i="153"/>
  <c r="L73" i="153"/>
  <c r="K73" i="153"/>
  <c r="J73" i="153"/>
  <c r="I73" i="153"/>
  <c r="H73" i="153"/>
  <c r="L72" i="153"/>
  <c r="K72" i="153"/>
  <c r="J72" i="153"/>
  <c r="I72" i="153"/>
  <c r="H72" i="153"/>
  <c r="L71" i="153"/>
  <c r="K71" i="153"/>
  <c r="J71" i="153"/>
  <c r="I71" i="153"/>
  <c r="H71" i="153"/>
  <c r="L70" i="153"/>
  <c r="K70" i="153"/>
  <c r="J70" i="153"/>
  <c r="I70" i="153"/>
  <c r="H70" i="153"/>
  <c r="L69" i="153"/>
  <c r="K69" i="153"/>
  <c r="J69" i="153"/>
  <c r="I69" i="153"/>
  <c r="H69" i="153"/>
  <c r="L68" i="153"/>
  <c r="K68" i="153"/>
  <c r="J68" i="153"/>
  <c r="I68" i="153"/>
  <c r="H68" i="153"/>
  <c r="L67" i="153"/>
  <c r="K67" i="153"/>
  <c r="J67" i="153"/>
  <c r="I67" i="153"/>
  <c r="H67" i="153"/>
  <c r="L66" i="153"/>
  <c r="K66" i="153"/>
  <c r="J66" i="153"/>
  <c r="I66" i="153"/>
  <c r="H66" i="153"/>
  <c r="L65" i="153"/>
  <c r="K65" i="153"/>
  <c r="J65" i="153"/>
  <c r="I65" i="153"/>
  <c r="H65" i="153"/>
  <c r="L64" i="153"/>
  <c r="K64" i="153"/>
  <c r="J64" i="153"/>
  <c r="I64" i="153"/>
  <c r="H64" i="153"/>
  <c r="L63" i="153"/>
  <c r="K63" i="153"/>
  <c r="J63" i="153"/>
  <c r="I63" i="153"/>
  <c r="H63" i="153"/>
  <c r="L62" i="153"/>
  <c r="K62" i="153"/>
  <c r="J62" i="153"/>
  <c r="I62" i="153"/>
  <c r="H62" i="153"/>
  <c r="L61" i="153"/>
  <c r="K61" i="153"/>
  <c r="J61" i="153"/>
  <c r="I61" i="153"/>
  <c r="H61" i="153"/>
  <c r="L60" i="153"/>
  <c r="K60" i="153"/>
  <c r="J60" i="153"/>
  <c r="I60" i="153"/>
  <c r="H60" i="153"/>
  <c r="L59" i="153"/>
  <c r="K59" i="153"/>
  <c r="J59" i="153"/>
  <c r="I59" i="153"/>
  <c r="H59" i="153"/>
  <c r="L58" i="153"/>
  <c r="K58" i="153"/>
  <c r="J58" i="153"/>
  <c r="I58" i="153"/>
  <c r="H58" i="153"/>
  <c r="L57" i="153"/>
  <c r="K57" i="153"/>
  <c r="J57" i="153"/>
  <c r="I57" i="153"/>
  <c r="H57" i="153"/>
  <c r="L56" i="153"/>
  <c r="K56" i="153"/>
  <c r="J56" i="153"/>
  <c r="I56" i="153"/>
  <c r="H56" i="153"/>
  <c r="L55" i="153"/>
  <c r="K55" i="153"/>
  <c r="J55" i="153"/>
  <c r="I55" i="153"/>
  <c r="H55" i="153"/>
  <c r="L54" i="153"/>
  <c r="K54" i="153"/>
  <c r="J54" i="153"/>
  <c r="I54" i="153"/>
  <c r="H54" i="153"/>
  <c r="L53" i="153"/>
  <c r="K53" i="153"/>
  <c r="J53" i="153"/>
  <c r="I53" i="153"/>
  <c r="H53" i="153"/>
  <c r="L52" i="153"/>
  <c r="K52" i="153"/>
  <c r="J52" i="153"/>
  <c r="I52" i="153"/>
  <c r="H52" i="153"/>
  <c r="L51" i="153"/>
  <c r="K51" i="153"/>
  <c r="J51" i="153"/>
  <c r="I51" i="153"/>
  <c r="H51" i="153"/>
  <c r="L50" i="153"/>
  <c r="K50" i="153"/>
  <c r="J50" i="153"/>
  <c r="I50" i="153"/>
  <c r="H50" i="153"/>
  <c r="L49" i="153"/>
  <c r="K49" i="153"/>
  <c r="J49" i="153"/>
  <c r="I49" i="153"/>
  <c r="H49" i="153"/>
  <c r="L48" i="153"/>
  <c r="K48" i="153"/>
  <c r="J48" i="153"/>
  <c r="I48" i="153"/>
  <c r="H48" i="153"/>
  <c r="L47" i="153"/>
  <c r="K47" i="153"/>
  <c r="K78" i="153" s="1"/>
  <c r="J47" i="153"/>
  <c r="J78" i="153" s="1"/>
  <c r="I47" i="153"/>
  <c r="H47" i="153"/>
  <c r="L42" i="153"/>
  <c r="G42" i="153"/>
  <c r="F42" i="153"/>
  <c r="L41" i="153"/>
  <c r="K41" i="153"/>
  <c r="J41" i="153"/>
  <c r="I41" i="153"/>
  <c r="H41" i="153"/>
  <c r="L40" i="153"/>
  <c r="K40" i="153"/>
  <c r="J40" i="153"/>
  <c r="I40" i="153"/>
  <c r="H40" i="153"/>
  <c r="L39" i="153"/>
  <c r="K39" i="153"/>
  <c r="J39" i="153"/>
  <c r="I39" i="153"/>
  <c r="H39" i="153"/>
  <c r="L38" i="153"/>
  <c r="K38" i="153"/>
  <c r="J38" i="153"/>
  <c r="I38" i="153"/>
  <c r="H38" i="153"/>
  <c r="L37" i="153"/>
  <c r="K37" i="153"/>
  <c r="J37" i="153"/>
  <c r="I37" i="153"/>
  <c r="H37" i="153"/>
  <c r="L36" i="153"/>
  <c r="K36" i="153"/>
  <c r="J36" i="153"/>
  <c r="I36" i="153"/>
  <c r="H36" i="153"/>
  <c r="L35" i="153"/>
  <c r="K35" i="153"/>
  <c r="J35" i="153"/>
  <c r="I35" i="153"/>
  <c r="H35" i="153"/>
  <c r="L34" i="153"/>
  <c r="K34" i="153"/>
  <c r="J34" i="153"/>
  <c r="I34" i="153"/>
  <c r="H34" i="153"/>
  <c r="L33" i="153"/>
  <c r="K33" i="153"/>
  <c r="J33" i="153"/>
  <c r="I33" i="153"/>
  <c r="H33" i="153"/>
  <c r="L32" i="153"/>
  <c r="K32" i="153"/>
  <c r="J32" i="153"/>
  <c r="I32" i="153"/>
  <c r="H32" i="153"/>
  <c r="L31" i="153"/>
  <c r="K31" i="153"/>
  <c r="J31" i="153"/>
  <c r="I31" i="153"/>
  <c r="H31" i="153"/>
  <c r="L30" i="153"/>
  <c r="K30" i="153"/>
  <c r="J30" i="153"/>
  <c r="I30" i="153"/>
  <c r="H30" i="153"/>
  <c r="L29" i="153"/>
  <c r="K29" i="153"/>
  <c r="J29" i="153"/>
  <c r="I29" i="153"/>
  <c r="H29" i="153"/>
  <c r="L28" i="153"/>
  <c r="K28" i="153"/>
  <c r="J28" i="153"/>
  <c r="I28" i="153"/>
  <c r="H28" i="153"/>
  <c r="L27" i="153"/>
  <c r="K27" i="153"/>
  <c r="J27" i="153"/>
  <c r="I27" i="153"/>
  <c r="H27" i="153"/>
  <c r="L26" i="153"/>
  <c r="K26" i="153"/>
  <c r="J26" i="153"/>
  <c r="I26" i="153"/>
  <c r="H26" i="153"/>
  <c r="L25" i="153"/>
  <c r="K25" i="153"/>
  <c r="J25" i="153"/>
  <c r="I25" i="153"/>
  <c r="H25" i="153"/>
  <c r="L24" i="153"/>
  <c r="K24" i="153"/>
  <c r="J24" i="153"/>
  <c r="I24" i="153"/>
  <c r="H24" i="153"/>
  <c r="L23" i="153"/>
  <c r="K23" i="153"/>
  <c r="J23" i="153"/>
  <c r="I23" i="153"/>
  <c r="H23" i="153"/>
  <c r="L22" i="153"/>
  <c r="K22" i="153"/>
  <c r="J22" i="153"/>
  <c r="I22" i="153"/>
  <c r="H22" i="153"/>
  <c r="L21" i="153"/>
  <c r="K21" i="153"/>
  <c r="J21" i="153"/>
  <c r="I21" i="153"/>
  <c r="H21" i="153"/>
  <c r="L20" i="153"/>
  <c r="K20" i="153"/>
  <c r="J20" i="153"/>
  <c r="I20" i="153"/>
  <c r="H20" i="153"/>
  <c r="L19" i="153"/>
  <c r="K19" i="153"/>
  <c r="J19" i="153"/>
  <c r="I19" i="153"/>
  <c r="H19" i="153"/>
  <c r="L18" i="153"/>
  <c r="K18" i="153"/>
  <c r="J18" i="153"/>
  <c r="I18" i="153"/>
  <c r="H18" i="153"/>
  <c r="L17" i="153"/>
  <c r="K17" i="153"/>
  <c r="J17" i="153"/>
  <c r="I17" i="153"/>
  <c r="H17" i="153"/>
  <c r="L16" i="153"/>
  <c r="K16" i="153"/>
  <c r="J16" i="153"/>
  <c r="I16" i="153"/>
  <c r="H16" i="153"/>
  <c r="L15" i="153"/>
  <c r="K15" i="153"/>
  <c r="J15" i="153"/>
  <c r="I15" i="153"/>
  <c r="H15" i="153"/>
  <c r="L14" i="153"/>
  <c r="K14" i="153"/>
  <c r="J14" i="153"/>
  <c r="I14" i="153"/>
  <c r="H14" i="153"/>
  <c r="H42" i="153" s="1"/>
  <c r="L13" i="153"/>
  <c r="K13" i="153"/>
  <c r="J13" i="153"/>
  <c r="I13" i="153"/>
  <c r="H13" i="153"/>
  <c r="L12" i="153"/>
  <c r="K12" i="153"/>
  <c r="J12" i="153"/>
  <c r="I12" i="153"/>
  <c r="H12" i="153"/>
  <c r="L11" i="153"/>
  <c r="K11" i="153"/>
  <c r="K42" i="153" s="1"/>
  <c r="J11" i="153"/>
  <c r="I11" i="153"/>
  <c r="H11" i="153"/>
  <c r="B4" i="153"/>
  <c r="U2" i="153" a="1"/>
  <c r="U2" i="153" s="1"/>
  <c r="R2" i="153"/>
  <c r="U1" i="153" a="1"/>
  <c r="U1" i="153" s="1"/>
  <c r="A1" i="153" s="1" a="1"/>
  <c r="A1" i="153" s="1"/>
  <c r="I294" i="152"/>
  <c r="G294" i="152"/>
  <c r="F294" i="152"/>
  <c r="L293" i="152"/>
  <c r="K293" i="152"/>
  <c r="J293" i="152"/>
  <c r="I293" i="152"/>
  <c r="H293" i="152"/>
  <c r="L292" i="152"/>
  <c r="K292" i="152"/>
  <c r="J292" i="152"/>
  <c r="I292" i="152"/>
  <c r="H292" i="152"/>
  <c r="L291" i="152"/>
  <c r="K291" i="152"/>
  <c r="J291" i="152"/>
  <c r="I291" i="152"/>
  <c r="H291" i="152"/>
  <c r="L290" i="152"/>
  <c r="K290" i="152"/>
  <c r="J290" i="152"/>
  <c r="I290" i="152"/>
  <c r="H290" i="152"/>
  <c r="L289" i="152"/>
  <c r="K289" i="152"/>
  <c r="J289" i="152"/>
  <c r="I289" i="152"/>
  <c r="H289" i="152"/>
  <c r="L288" i="152"/>
  <c r="K288" i="152"/>
  <c r="J288" i="152"/>
  <c r="I288" i="152"/>
  <c r="H288" i="152"/>
  <c r="L287" i="152"/>
  <c r="K287" i="152"/>
  <c r="J287" i="152"/>
  <c r="I287" i="152"/>
  <c r="H287" i="152"/>
  <c r="L286" i="152"/>
  <c r="K286" i="152"/>
  <c r="J286" i="152"/>
  <c r="I286" i="152"/>
  <c r="H286" i="152"/>
  <c r="L285" i="152"/>
  <c r="K285" i="152"/>
  <c r="J285" i="152"/>
  <c r="I285" i="152"/>
  <c r="H285" i="152"/>
  <c r="L284" i="152"/>
  <c r="K284" i="152"/>
  <c r="J284" i="152"/>
  <c r="I284" i="152"/>
  <c r="H284" i="152"/>
  <c r="L283" i="152"/>
  <c r="K283" i="152"/>
  <c r="J283" i="152"/>
  <c r="I283" i="152"/>
  <c r="H283" i="152"/>
  <c r="L282" i="152"/>
  <c r="K282" i="152"/>
  <c r="J282" i="152"/>
  <c r="I282" i="152"/>
  <c r="H282" i="152"/>
  <c r="L281" i="152"/>
  <c r="K281" i="152"/>
  <c r="J281" i="152"/>
  <c r="I281" i="152"/>
  <c r="H281" i="152"/>
  <c r="L280" i="152"/>
  <c r="K280" i="152"/>
  <c r="J280" i="152"/>
  <c r="I280" i="152"/>
  <c r="H280" i="152"/>
  <c r="L279" i="152"/>
  <c r="K279" i="152"/>
  <c r="J279" i="152"/>
  <c r="I279" i="152"/>
  <c r="H279" i="152"/>
  <c r="L278" i="152"/>
  <c r="K278" i="152"/>
  <c r="J278" i="152"/>
  <c r="I278" i="152"/>
  <c r="H278" i="152"/>
  <c r="L277" i="152"/>
  <c r="K277" i="152"/>
  <c r="J277" i="152"/>
  <c r="I277" i="152"/>
  <c r="H277" i="152"/>
  <c r="L276" i="152"/>
  <c r="K276" i="152"/>
  <c r="J276" i="152"/>
  <c r="I276" i="152"/>
  <c r="H276" i="152"/>
  <c r="L275" i="152"/>
  <c r="K275" i="152"/>
  <c r="J275" i="152"/>
  <c r="I275" i="152"/>
  <c r="H275" i="152"/>
  <c r="L274" i="152"/>
  <c r="K274" i="152"/>
  <c r="J274" i="152"/>
  <c r="I274" i="152"/>
  <c r="H274" i="152"/>
  <c r="L273" i="152"/>
  <c r="K273" i="152"/>
  <c r="J273" i="152"/>
  <c r="I273" i="152"/>
  <c r="H273" i="152"/>
  <c r="L272" i="152"/>
  <c r="K272" i="152"/>
  <c r="J272" i="152"/>
  <c r="I272" i="152"/>
  <c r="H272" i="152"/>
  <c r="L271" i="152"/>
  <c r="K271" i="152"/>
  <c r="J271" i="152"/>
  <c r="I271" i="152"/>
  <c r="H271" i="152"/>
  <c r="L270" i="152"/>
  <c r="K270" i="152"/>
  <c r="J270" i="152"/>
  <c r="I270" i="152"/>
  <c r="H270" i="152"/>
  <c r="L269" i="152"/>
  <c r="K269" i="152"/>
  <c r="J269" i="152"/>
  <c r="I269" i="152"/>
  <c r="H269" i="152"/>
  <c r="L268" i="152"/>
  <c r="K268" i="152"/>
  <c r="J268" i="152"/>
  <c r="I268" i="152"/>
  <c r="H268" i="152"/>
  <c r="L267" i="152"/>
  <c r="K267" i="152"/>
  <c r="J267" i="152"/>
  <c r="I267" i="152"/>
  <c r="H267" i="152"/>
  <c r="L266" i="152"/>
  <c r="K266" i="152"/>
  <c r="J266" i="152"/>
  <c r="I266" i="152"/>
  <c r="H266" i="152"/>
  <c r="L265" i="152"/>
  <c r="K265" i="152"/>
  <c r="J265" i="152"/>
  <c r="I265" i="152"/>
  <c r="H265" i="152"/>
  <c r="L264" i="152"/>
  <c r="K264" i="152"/>
  <c r="J264" i="152"/>
  <c r="I264" i="152"/>
  <c r="H264" i="152"/>
  <c r="L263" i="152"/>
  <c r="K263" i="152"/>
  <c r="J263" i="152"/>
  <c r="I263" i="152"/>
  <c r="H263" i="152"/>
  <c r="G258" i="152"/>
  <c r="F258" i="152"/>
  <c r="L257" i="152"/>
  <c r="K257" i="152"/>
  <c r="J257" i="152"/>
  <c r="I257" i="152"/>
  <c r="H257" i="152"/>
  <c r="L256" i="152"/>
  <c r="K256" i="152"/>
  <c r="J256" i="152"/>
  <c r="I256" i="152"/>
  <c r="H256" i="152"/>
  <c r="L255" i="152"/>
  <c r="K255" i="152"/>
  <c r="J255" i="152"/>
  <c r="I255" i="152"/>
  <c r="H255" i="152"/>
  <c r="L254" i="152"/>
  <c r="K254" i="152"/>
  <c r="J254" i="152"/>
  <c r="I254" i="152"/>
  <c r="H254" i="152"/>
  <c r="L253" i="152"/>
  <c r="K253" i="152"/>
  <c r="J253" i="152"/>
  <c r="I253" i="152"/>
  <c r="H253" i="152"/>
  <c r="L252" i="152"/>
  <c r="K252" i="152"/>
  <c r="J252" i="152"/>
  <c r="I252" i="152"/>
  <c r="H252" i="152"/>
  <c r="L251" i="152"/>
  <c r="K251" i="152"/>
  <c r="J251" i="152"/>
  <c r="I251" i="152"/>
  <c r="H251" i="152"/>
  <c r="L250" i="152"/>
  <c r="K250" i="152"/>
  <c r="J250" i="152"/>
  <c r="I250" i="152"/>
  <c r="H250" i="152"/>
  <c r="L249" i="152"/>
  <c r="K249" i="152"/>
  <c r="J249" i="152"/>
  <c r="I249" i="152"/>
  <c r="H249" i="152"/>
  <c r="L248" i="152"/>
  <c r="K248" i="152"/>
  <c r="J248" i="152"/>
  <c r="I248" i="152"/>
  <c r="H248" i="152"/>
  <c r="L247" i="152"/>
  <c r="K247" i="152"/>
  <c r="J247" i="152"/>
  <c r="I247" i="152"/>
  <c r="H247" i="152"/>
  <c r="L246" i="152"/>
  <c r="K246" i="152"/>
  <c r="J246" i="152"/>
  <c r="I246" i="152"/>
  <c r="H246" i="152"/>
  <c r="L245" i="152"/>
  <c r="K245" i="152"/>
  <c r="J245" i="152"/>
  <c r="I245" i="152"/>
  <c r="H245" i="152"/>
  <c r="L244" i="152"/>
  <c r="K244" i="152"/>
  <c r="J244" i="152"/>
  <c r="I244" i="152"/>
  <c r="H244" i="152"/>
  <c r="L243" i="152"/>
  <c r="K243" i="152"/>
  <c r="J243" i="152"/>
  <c r="I243" i="152"/>
  <c r="H243" i="152"/>
  <c r="L242" i="152"/>
  <c r="K242" i="152"/>
  <c r="J242" i="152"/>
  <c r="I242" i="152"/>
  <c r="H242" i="152"/>
  <c r="L241" i="152"/>
  <c r="K241" i="152"/>
  <c r="J241" i="152"/>
  <c r="I241" i="152"/>
  <c r="H241" i="152"/>
  <c r="L240" i="152"/>
  <c r="K240" i="152"/>
  <c r="J240" i="152"/>
  <c r="I240" i="152"/>
  <c r="H240" i="152"/>
  <c r="L239" i="152"/>
  <c r="K239" i="152"/>
  <c r="J239" i="152"/>
  <c r="I239" i="152"/>
  <c r="H239" i="152"/>
  <c r="L238" i="152"/>
  <c r="K238" i="152"/>
  <c r="J238" i="152"/>
  <c r="I238" i="152"/>
  <c r="H238" i="152"/>
  <c r="L237" i="152"/>
  <c r="K237" i="152"/>
  <c r="J237" i="152"/>
  <c r="I237" i="152"/>
  <c r="H237" i="152"/>
  <c r="L236" i="152"/>
  <c r="K236" i="152"/>
  <c r="J236" i="152"/>
  <c r="I236" i="152"/>
  <c r="H236" i="152"/>
  <c r="L235" i="152"/>
  <c r="K235" i="152"/>
  <c r="J235" i="152"/>
  <c r="I235" i="152"/>
  <c r="H235" i="152"/>
  <c r="L234" i="152"/>
  <c r="K234" i="152"/>
  <c r="J234" i="152"/>
  <c r="I234" i="152"/>
  <c r="H234" i="152"/>
  <c r="L233" i="152"/>
  <c r="K233" i="152"/>
  <c r="J233" i="152"/>
  <c r="I233" i="152"/>
  <c r="H233" i="152"/>
  <c r="L232" i="152"/>
  <c r="K232" i="152"/>
  <c r="J232" i="152"/>
  <c r="I232" i="152"/>
  <c r="H232" i="152"/>
  <c r="L231" i="152"/>
  <c r="K231" i="152"/>
  <c r="J231" i="152"/>
  <c r="I231" i="152"/>
  <c r="H231" i="152"/>
  <c r="L230" i="152"/>
  <c r="K230" i="152"/>
  <c r="J230" i="152"/>
  <c r="I230" i="152"/>
  <c r="H230" i="152"/>
  <c r="L229" i="152"/>
  <c r="K229" i="152"/>
  <c r="J229" i="152"/>
  <c r="I229" i="152"/>
  <c r="H229" i="152"/>
  <c r="L228" i="152"/>
  <c r="K228" i="152"/>
  <c r="J228" i="152"/>
  <c r="I228" i="152"/>
  <c r="H228" i="152"/>
  <c r="L227" i="152"/>
  <c r="K227" i="152"/>
  <c r="J227" i="152"/>
  <c r="I227" i="152"/>
  <c r="H227" i="152"/>
  <c r="K222" i="152"/>
  <c r="H222" i="152"/>
  <c r="G222" i="152"/>
  <c r="F222" i="152"/>
  <c r="L221" i="152"/>
  <c r="K221" i="152"/>
  <c r="J221" i="152"/>
  <c r="I221" i="152"/>
  <c r="H221" i="152"/>
  <c r="L220" i="152"/>
  <c r="K220" i="152"/>
  <c r="J220" i="152"/>
  <c r="I220" i="152"/>
  <c r="H220" i="152"/>
  <c r="L219" i="152"/>
  <c r="K219" i="152"/>
  <c r="J219" i="152"/>
  <c r="I219" i="152"/>
  <c r="H219" i="152"/>
  <c r="L218" i="152"/>
  <c r="K218" i="152"/>
  <c r="J218" i="152"/>
  <c r="I218" i="152"/>
  <c r="H218" i="152"/>
  <c r="L217" i="152"/>
  <c r="K217" i="152"/>
  <c r="J217" i="152"/>
  <c r="I217" i="152"/>
  <c r="H217" i="152"/>
  <c r="L216" i="152"/>
  <c r="K216" i="152"/>
  <c r="J216" i="152"/>
  <c r="I216" i="152"/>
  <c r="H216" i="152"/>
  <c r="L215" i="152"/>
  <c r="K215" i="152"/>
  <c r="J215" i="152"/>
  <c r="I215" i="152"/>
  <c r="H215" i="152"/>
  <c r="L214" i="152"/>
  <c r="K214" i="152"/>
  <c r="J214" i="152"/>
  <c r="I214" i="152"/>
  <c r="H214" i="152"/>
  <c r="L213" i="152"/>
  <c r="K213" i="152"/>
  <c r="J213" i="152"/>
  <c r="I213" i="152"/>
  <c r="H213" i="152"/>
  <c r="L212" i="152"/>
  <c r="K212" i="152"/>
  <c r="J212" i="152"/>
  <c r="I212" i="152"/>
  <c r="H212" i="152"/>
  <c r="L211" i="152"/>
  <c r="K211" i="152"/>
  <c r="J211" i="152"/>
  <c r="I211" i="152"/>
  <c r="H211" i="152"/>
  <c r="L210" i="152"/>
  <c r="K210" i="152"/>
  <c r="J210" i="152"/>
  <c r="I210" i="152"/>
  <c r="H210" i="152"/>
  <c r="L209" i="152"/>
  <c r="K209" i="152"/>
  <c r="J209" i="152"/>
  <c r="I209" i="152"/>
  <c r="H209" i="152"/>
  <c r="L208" i="152"/>
  <c r="K208" i="152"/>
  <c r="J208" i="152"/>
  <c r="I208" i="152"/>
  <c r="H208" i="152"/>
  <c r="L207" i="152"/>
  <c r="K207" i="152"/>
  <c r="J207" i="152"/>
  <c r="I207" i="152"/>
  <c r="H207" i="152"/>
  <c r="L206" i="152"/>
  <c r="K206" i="152"/>
  <c r="J206" i="152"/>
  <c r="I206" i="152"/>
  <c r="H206" i="152"/>
  <c r="L205" i="152"/>
  <c r="K205" i="152"/>
  <c r="J205" i="152"/>
  <c r="I205" i="152"/>
  <c r="H205" i="152"/>
  <c r="L204" i="152"/>
  <c r="K204" i="152"/>
  <c r="J204" i="152"/>
  <c r="I204" i="152"/>
  <c r="H204" i="152"/>
  <c r="L203" i="152"/>
  <c r="K203" i="152"/>
  <c r="J203" i="152"/>
  <c r="I203" i="152"/>
  <c r="H203" i="152"/>
  <c r="L202" i="152"/>
  <c r="K202" i="152"/>
  <c r="J202" i="152"/>
  <c r="I202" i="152"/>
  <c r="H202" i="152"/>
  <c r="L201" i="152"/>
  <c r="K201" i="152"/>
  <c r="J201" i="152"/>
  <c r="I201" i="152"/>
  <c r="H201" i="152"/>
  <c r="L200" i="152"/>
  <c r="K200" i="152"/>
  <c r="J200" i="152"/>
  <c r="I200" i="152"/>
  <c r="H200" i="152"/>
  <c r="L199" i="152"/>
  <c r="K199" i="152"/>
  <c r="J199" i="152"/>
  <c r="I199" i="152"/>
  <c r="H199" i="152"/>
  <c r="L198" i="152"/>
  <c r="K198" i="152"/>
  <c r="J198" i="152"/>
  <c r="I198" i="152"/>
  <c r="H198" i="152"/>
  <c r="L197" i="152"/>
  <c r="K197" i="152"/>
  <c r="J197" i="152"/>
  <c r="I197" i="152"/>
  <c r="H197" i="152"/>
  <c r="L196" i="152"/>
  <c r="K196" i="152"/>
  <c r="J196" i="152"/>
  <c r="I196" i="152"/>
  <c r="H196" i="152"/>
  <c r="L195" i="152"/>
  <c r="K195" i="152"/>
  <c r="J195" i="152"/>
  <c r="I195" i="152"/>
  <c r="H195" i="152"/>
  <c r="L194" i="152"/>
  <c r="K194" i="152"/>
  <c r="J194" i="152"/>
  <c r="I194" i="152"/>
  <c r="H194" i="152"/>
  <c r="L193" i="152"/>
  <c r="K193" i="152"/>
  <c r="J193" i="152"/>
  <c r="I193" i="152"/>
  <c r="H193" i="152"/>
  <c r="L192" i="152"/>
  <c r="K192" i="152"/>
  <c r="J192" i="152"/>
  <c r="I192" i="152"/>
  <c r="H192" i="152"/>
  <c r="L191" i="152"/>
  <c r="K191" i="152"/>
  <c r="J191" i="152"/>
  <c r="I191" i="152"/>
  <c r="H191" i="152"/>
  <c r="G186" i="152"/>
  <c r="F186" i="152"/>
  <c r="L185" i="152"/>
  <c r="K185" i="152"/>
  <c r="J185" i="152"/>
  <c r="I185" i="152"/>
  <c r="H185" i="152"/>
  <c r="L184" i="152"/>
  <c r="K184" i="152"/>
  <c r="J184" i="152"/>
  <c r="I184" i="152"/>
  <c r="H184" i="152"/>
  <c r="L183" i="152"/>
  <c r="K183" i="152"/>
  <c r="J183" i="152"/>
  <c r="I183" i="152"/>
  <c r="H183" i="152"/>
  <c r="L182" i="152"/>
  <c r="K182" i="152"/>
  <c r="J182" i="152"/>
  <c r="I182" i="152"/>
  <c r="H182" i="152"/>
  <c r="L181" i="152"/>
  <c r="K181" i="152"/>
  <c r="J181" i="152"/>
  <c r="I181" i="152"/>
  <c r="H181" i="152"/>
  <c r="L180" i="152"/>
  <c r="K180" i="152"/>
  <c r="J180" i="152"/>
  <c r="I180" i="152"/>
  <c r="H180" i="152"/>
  <c r="L179" i="152"/>
  <c r="K179" i="152"/>
  <c r="J179" i="152"/>
  <c r="I179" i="152"/>
  <c r="H179" i="152"/>
  <c r="L178" i="152"/>
  <c r="K178" i="152"/>
  <c r="J178" i="152"/>
  <c r="I178" i="152"/>
  <c r="H178" i="152"/>
  <c r="L177" i="152"/>
  <c r="K177" i="152"/>
  <c r="J177" i="152"/>
  <c r="I177" i="152"/>
  <c r="H177" i="152"/>
  <c r="L176" i="152"/>
  <c r="K176" i="152"/>
  <c r="J176" i="152"/>
  <c r="I176" i="152"/>
  <c r="H176" i="152"/>
  <c r="L175" i="152"/>
  <c r="K175" i="152"/>
  <c r="J175" i="152"/>
  <c r="I175" i="152"/>
  <c r="H175" i="152"/>
  <c r="L174" i="152"/>
  <c r="K174" i="152"/>
  <c r="J174" i="152"/>
  <c r="I174" i="152"/>
  <c r="H174" i="152"/>
  <c r="L173" i="152"/>
  <c r="K173" i="152"/>
  <c r="J173" i="152"/>
  <c r="I173" i="152"/>
  <c r="H173" i="152"/>
  <c r="L172" i="152"/>
  <c r="K172" i="152"/>
  <c r="J172" i="152"/>
  <c r="I172" i="152"/>
  <c r="H172" i="152"/>
  <c r="L171" i="152"/>
  <c r="K171" i="152"/>
  <c r="J171" i="152"/>
  <c r="I171" i="152"/>
  <c r="H171" i="152"/>
  <c r="L170" i="152"/>
  <c r="K170" i="152"/>
  <c r="J170" i="152"/>
  <c r="I170" i="152"/>
  <c r="H170" i="152"/>
  <c r="L169" i="152"/>
  <c r="K169" i="152"/>
  <c r="J169" i="152"/>
  <c r="I169" i="152"/>
  <c r="H169" i="152"/>
  <c r="L168" i="152"/>
  <c r="K168" i="152"/>
  <c r="J168" i="152"/>
  <c r="I168" i="152"/>
  <c r="H168" i="152"/>
  <c r="L167" i="152"/>
  <c r="K167" i="152"/>
  <c r="J167" i="152"/>
  <c r="I167" i="152"/>
  <c r="H167" i="152"/>
  <c r="L166" i="152"/>
  <c r="K166" i="152"/>
  <c r="J166" i="152"/>
  <c r="I166" i="152"/>
  <c r="H166" i="152"/>
  <c r="L165" i="152"/>
  <c r="K165" i="152"/>
  <c r="J165" i="152"/>
  <c r="I165" i="152"/>
  <c r="H165" i="152"/>
  <c r="L164" i="152"/>
  <c r="K164" i="152"/>
  <c r="J164" i="152"/>
  <c r="I164" i="152"/>
  <c r="H164" i="152"/>
  <c r="L163" i="152"/>
  <c r="K163" i="152"/>
  <c r="J163" i="152"/>
  <c r="I163" i="152"/>
  <c r="H163" i="152"/>
  <c r="L162" i="152"/>
  <c r="K162" i="152"/>
  <c r="J162" i="152"/>
  <c r="I162" i="152"/>
  <c r="H162" i="152"/>
  <c r="L161" i="152"/>
  <c r="K161" i="152"/>
  <c r="J161" i="152"/>
  <c r="I161" i="152"/>
  <c r="H161" i="152"/>
  <c r="L160" i="152"/>
  <c r="K160" i="152"/>
  <c r="J160" i="152"/>
  <c r="I160" i="152"/>
  <c r="H160" i="152"/>
  <c r="L159" i="152"/>
  <c r="K159" i="152"/>
  <c r="J159" i="152"/>
  <c r="I159" i="152"/>
  <c r="H159" i="152"/>
  <c r="L158" i="152"/>
  <c r="K158" i="152"/>
  <c r="J158" i="152"/>
  <c r="I158" i="152"/>
  <c r="H158" i="152"/>
  <c r="L157" i="152"/>
  <c r="K157" i="152"/>
  <c r="J157" i="152"/>
  <c r="I157" i="152"/>
  <c r="H157" i="152"/>
  <c r="L156" i="152"/>
  <c r="K156" i="152"/>
  <c r="J156" i="152"/>
  <c r="I156" i="152"/>
  <c r="H156" i="152"/>
  <c r="L155" i="152"/>
  <c r="K155" i="152"/>
  <c r="J155" i="152"/>
  <c r="I155" i="152"/>
  <c r="H155" i="152"/>
  <c r="G150" i="152"/>
  <c r="F150" i="152"/>
  <c r="L149" i="152"/>
  <c r="K149" i="152"/>
  <c r="J149" i="152"/>
  <c r="I149" i="152"/>
  <c r="H149" i="152"/>
  <c r="L148" i="152"/>
  <c r="K148" i="152"/>
  <c r="J148" i="152"/>
  <c r="I148" i="152"/>
  <c r="H148" i="152"/>
  <c r="L147" i="152"/>
  <c r="K147" i="152"/>
  <c r="J147" i="152"/>
  <c r="I147" i="152"/>
  <c r="H147" i="152"/>
  <c r="L146" i="152"/>
  <c r="K146" i="152"/>
  <c r="J146" i="152"/>
  <c r="I146" i="152"/>
  <c r="H146" i="152"/>
  <c r="L145" i="152"/>
  <c r="K145" i="152"/>
  <c r="J145" i="152"/>
  <c r="I145" i="152"/>
  <c r="H145" i="152"/>
  <c r="L144" i="152"/>
  <c r="K144" i="152"/>
  <c r="J144" i="152"/>
  <c r="I144" i="152"/>
  <c r="H144" i="152"/>
  <c r="L143" i="152"/>
  <c r="K143" i="152"/>
  <c r="J143" i="152"/>
  <c r="I143" i="152"/>
  <c r="H143" i="152"/>
  <c r="L142" i="152"/>
  <c r="K142" i="152"/>
  <c r="J142" i="152"/>
  <c r="I142" i="152"/>
  <c r="H142" i="152"/>
  <c r="L141" i="152"/>
  <c r="K141" i="152"/>
  <c r="J141" i="152"/>
  <c r="I141" i="152"/>
  <c r="H141" i="152"/>
  <c r="L140" i="152"/>
  <c r="K140" i="152"/>
  <c r="J140" i="152"/>
  <c r="I140" i="152"/>
  <c r="H140" i="152"/>
  <c r="L139" i="152"/>
  <c r="K139" i="152"/>
  <c r="J139" i="152"/>
  <c r="I139" i="152"/>
  <c r="H139" i="152"/>
  <c r="L138" i="152"/>
  <c r="K138" i="152"/>
  <c r="J138" i="152"/>
  <c r="I138" i="152"/>
  <c r="H138" i="152"/>
  <c r="L137" i="152"/>
  <c r="K137" i="152"/>
  <c r="J137" i="152"/>
  <c r="I137" i="152"/>
  <c r="H137" i="152"/>
  <c r="L136" i="152"/>
  <c r="K136" i="152"/>
  <c r="J136" i="152"/>
  <c r="I136" i="152"/>
  <c r="H136" i="152"/>
  <c r="L135" i="152"/>
  <c r="K135" i="152"/>
  <c r="J135" i="152"/>
  <c r="I135" i="152"/>
  <c r="H135" i="152"/>
  <c r="L134" i="152"/>
  <c r="K134" i="152"/>
  <c r="J134" i="152"/>
  <c r="I134" i="152"/>
  <c r="H134" i="152"/>
  <c r="H150" i="152" s="1"/>
  <c r="L133" i="152"/>
  <c r="K133" i="152"/>
  <c r="J133" i="152"/>
  <c r="I133" i="152"/>
  <c r="H133" i="152"/>
  <c r="L132" i="152"/>
  <c r="K132" i="152"/>
  <c r="J132" i="152"/>
  <c r="I132" i="152"/>
  <c r="H132" i="152"/>
  <c r="L131" i="152"/>
  <c r="K131" i="152"/>
  <c r="J131" i="152"/>
  <c r="I131" i="152"/>
  <c r="H131" i="152"/>
  <c r="L130" i="152"/>
  <c r="K130" i="152"/>
  <c r="J130" i="152"/>
  <c r="I130" i="152"/>
  <c r="H130" i="152"/>
  <c r="L129" i="152"/>
  <c r="K129" i="152"/>
  <c r="J129" i="152"/>
  <c r="I129" i="152"/>
  <c r="H129" i="152"/>
  <c r="L128" i="152"/>
  <c r="K128" i="152"/>
  <c r="J128" i="152"/>
  <c r="I128" i="152"/>
  <c r="H128" i="152"/>
  <c r="L127" i="152"/>
  <c r="K127" i="152"/>
  <c r="J127" i="152"/>
  <c r="I127" i="152"/>
  <c r="H127" i="152"/>
  <c r="L126" i="152"/>
  <c r="K126" i="152"/>
  <c r="J126" i="152"/>
  <c r="I126" i="152"/>
  <c r="H126" i="152"/>
  <c r="L125" i="152"/>
  <c r="K125" i="152"/>
  <c r="J125" i="152"/>
  <c r="I125" i="152"/>
  <c r="H125" i="152"/>
  <c r="L124" i="152"/>
  <c r="K124" i="152"/>
  <c r="J124" i="152"/>
  <c r="I124" i="152"/>
  <c r="H124" i="152"/>
  <c r="L123" i="152"/>
  <c r="K123" i="152"/>
  <c r="J123" i="152"/>
  <c r="I123" i="152"/>
  <c r="H123" i="152"/>
  <c r="L122" i="152"/>
  <c r="K122" i="152"/>
  <c r="J122" i="152"/>
  <c r="I122" i="152"/>
  <c r="H122" i="152"/>
  <c r="L121" i="152"/>
  <c r="K121" i="152"/>
  <c r="J121" i="152"/>
  <c r="I121" i="152"/>
  <c r="H121" i="152"/>
  <c r="L120" i="152"/>
  <c r="K120" i="152"/>
  <c r="J120" i="152"/>
  <c r="I120" i="152"/>
  <c r="H120" i="152"/>
  <c r="L119" i="152"/>
  <c r="K119" i="152"/>
  <c r="J119" i="152"/>
  <c r="I119" i="152"/>
  <c r="H119" i="152"/>
  <c r="G114" i="152"/>
  <c r="F114" i="152"/>
  <c r="L113" i="152"/>
  <c r="K113" i="152"/>
  <c r="J113" i="152"/>
  <c r="I113" i="152"/>
  <c r="H113" i="152"/>
  <c r="L112" i="152"/>
  <c r="K112" i="152"/>
  <c r="J112" i="152"/>
  <c r="I112" i="152"/>
  <c r="H112" i="152"/>
  <c r="L111" i="152"/>
  <c r="K111" i="152"/>
  <c r="J111" i="152"/>
  <c r="I111" i="152"/>
  <c r="H111" i="152"/>
  <c r="L110" i="152"/>
  <c r="K110" i="152"/>
  <c r="J110" i="152"/>
  <c r="I110" i="152"/>
  <c r="H110" i="152"/>
  <c r="L109" i="152"/>
  <c r="K109" i="152"/>
  <c r="J109" i="152"/>
  <c r="I109" i="152"/>
  <c r="H109" i="152"/>
  <c r="L108" i="152"/>
  <c r="K108" i="152"/>
  <c r="J108" i="152"/>
  <c r="I108" i="152"/>
  <c r="H108" i="152"/>
  <c r="L107" i="152"/>
  <c r="K107" i="152"/>
  <c r="J107" i="152"/>
  <c r="I107" i="152"/>
  <c r="H107" i="152"/>
  <c r="L106" i="152"/>
  <c r="K106" i="152"/>
  <c r="J106" i="152"/>
  <c r="I106" i="152"/>
  <c r="H106" i="152"/>
  <c r="L105" i="152"/>
  <c r="K105" i="152"/>
  <c r="J105" i="152"/>
  <c r="I105" i="152"/>
  <c r="H105" i="152"/>
  <c r="L104" i="152"/>
  <c r="K104" i="152"/>
  <c r="J104" i="152"/>
  <c r="I104" i="152"/>
  <c r="H104" i="152"/>
  <c r="L103" i="152"/>
  <c r="K103" i="152"/>
  <c r="J103" i="152"/>
  <c r="I103" i="152"/>
  <c r="H103" i="152"/>
  <c r="L102" i="152"/>
  <c r="K102" i="152"/>
  <c r="J102" i="152"/>
  <c r="I102" i="152"/>
  <c r="H102" i="152"/>
  <c r="L101" i="152"/>
  <c r="K101" i="152"/>
  <c r="J101" i="152"/>
  <c r="I101" i="152"/>
  <c r="H101" i="152"/>
  <c r="L100" i="152"/>
  <c r="K100" i="152"/>
  <c r="J100" i="152"/>
  <c r="I100" i="152"/>
  <c r="H100" i="152"/>
  <c r="L99" i="152"/>
  <c r="K99" i="152"/>
  <c r="J99" i="152"/>
  <c r="I99" i="152"/>
  <c r="H99" i="152"/>
  <c r="L98" i="152"/>
  <c r="K98" i="152"/>
  <c r="J98" i="152"/>
  <c r="I98" i="152"/>
  <c r="H98" i="152"/>
  <c r="L97" i="152"/>
  <c r="K97" i="152"/>
  <c r="J97" i="152"/>
  <c r="I97" i="152"/>
  <c r="H97" i="152"/>
  <c r="L96" i="152"/>
  <c r="K96" i="152"/>
  <c r="J96" i="152"/>
  <c r="I96" i="152"/>
  <c r="H96" i="152"/>
  <c r="L95" i="152"/>
  <c r="K95" i="152"/>
  <c r="J95" i="152"/>
  <c r="I95" i="152"/>
  <c r="H95" i="152"/>
  <c r="L94" i="152"/>
  <c r="K94" i="152"/>
  <c r="J94" i="152"/>
  <c r="I94" i="152"/>
  <c r="H94" i="152"/>
  <c r="L93" i="152"/>
  <c r="K93" i="152"/>
  <c r="J93" i="152"/>
  <c r="I93" i="152"/>
  <c r="H93" i="152"/>
  <c r="L92" i="152"/>
  <c r="K92" i="152"/>
  <c r="J92" i="152"/>
  <c r="I92" i="152"/>
  <c r="H92" i="152"/>
  <c r="L91" i="152"/>
  <c r="K91" i="152"/>
  <c r="J91" i="152"/>
  <c r="I91" i="152"/>
  <c r="H91" i="152"/>
  <c r="L90" i="152"/>
  <c r="K90" i="152"/>
  <c r="J90" i="152"/>
  <c r="I90" i="152"/>
  <c r="H90" i="152"/>
  <c r="L89" i="152"/>
  <c r="K89" i="152"/>
  <c r="J89" i="152"/>
  <c r="I89" i="152"/>
  <c r="H89" i="152"/>
  <c r="L88" i="152"/>
  <c r="K88" i="152"/>
  <c r="J88" i="152"/>
  <c r="I88" i="152"/>
  <c r="H88" i="152"/>
  <c r="L87" i="152"/>
  <c r="K87" i="152"/>
  <c r="J87" i="152"/>
  <c r="I87" i="152"/>
  <c r="H87" i="152"/>
  <c r="L86" i="152"/>
  <c r="K86" i="152"/>
  <c r="J86" i="152"/>
  <c r="I86" i="152"/>
  <c r="H86" i="152"/>
  <c r="L85" i="152"/>
  <c r="K85" i="152"/>
  <c r="J85" i="152"/>
  <c r="I85" i="152"/>
  <c r="H85" i="152"/>
  <c r="L84" i="152"/>
  <c r="K84" i="152"/>
  <c r="K114" i="152" s="1"/>
  <c r="J84" i="152"/>
  <c r="I84" i="152"/>
  <c r="H84" i="152"/>
  <c r="L83" i="152"/>
  <c r="K83" i="152"/>
  <c r="J83" i="152"/>
  <c r="I83" i="152"/>
  <c r="H83" i="152"/>
  <c r="G78" i="152"/>
  <c r="F78" i="152"/>
  <c r="L77" i="152"/>
  <c r="K77" i="152"/>
  <c r="J77" i="152"/>
  <c r="I77" i="152"/>
  <c r="H77" i="152"/>
  <c r="L76" i="152"/>
  <c r="K76" i="152"/>
  <c r="J76" i="152"/>
  <c r="I76" i="152"/>
  <c r="H76" i="152"/>
  <c r="L75" i="152"/>
  <c r="K75" i="152"/>
  <c r="J75" i="152"/>
  <c r="I75" i="152"/>
  <c r="H75" i="152"/>
  <c r="L74" i="152"/>
  <c r="K74" i="152"/>
  <c r="J74" i="152"/>
  <c r="I74" i="152"/>
  <c r="H74" i="152"/>
  <c r="L73" i="152"/>
  <c r="K73" i="152"/>
  <c r="J73" i="152"/>
  <c r="I73" i="152"/>
  <c r="H73" i="152"/>
  <c r="L72" i="152"/>
  <c r="K72" i="152"/>
  <c r="J72" i="152"/>
  <c r="I72" i="152"/>
  <c r="H72" i="152"/>
  <c r="L71" i="152"/>
  <c r="K71" i="152"/>
  <c r="J71" i="152"/>
  <c r="I71" i="152"/>
  <c r="H71" i="152"/>
  <c r="L70" i="152"/>
  <c r="K70" i="152"/>
  <c r="J70" i="152"/>
  <c r="I70" i="152"/>
  <c r="H70" i="152"/>
  <c r="L69" i="152"/>
  <c r="K69" i="152"/>
  <c r="J69" i="152"/>
  <c r="I69" i="152"/>
  <c r="H69" i="152"/>
  <c r="L68" i="152"/>
  <c r="K68" i="152"/>
  <c r="J68" i="152"/>
  <c r="I68" i="152"/>
  <c r="H68" i="152"/>
  <c r="L67" i="152"/>
  <c r="K67" i="152"/>
  <c r="J67" i="152"/>
  <c r="I67" i="152"/>
  <c r="H67" i="152"/>
  <c r="L66" i="152"/>
  <c r="K66" i="152"/>
  <c r="J66" i="152"/>
  <c r="I66" i="152"/>
  <c r="H66" i="152"/>
  <c r="L65" i="152"/>
  <c r="K65" i="152"/>
  <c r="J65" i="152"/>
  <c r="I65" i="152"/>
  <c r="H65" i="152"/>
  <c r="L64" i="152"/>
  <c r="K64" i="152"/>
  <c r="J64" i="152"/>
  <c r="I64" i="152"/>
  <c r="H64" i="152"/>
  <c r="L63" i="152"/>
  <c r="K63" i="152"/>
  <c r="J63" i="152"/>
  <c r="I63" i="152"/>
  <c r="H63" i="152"/>
  <c r="L62" i="152"/>
  <c r="K62" i="152"/>
  <c r="J62" i="152"/>
  <c r="I62" i="152"/>
  <c r="H62" i="152"/>
  <c r="L61" i="152"/>
  <c r="K61" i="152"/>
  <c r="J61" i="152"/>
  <c r="I61" i="152"/>
  <c r="H61" i="152"/>
  <c r="L60" i="152"/>
  <c r="K60" i="152"/>
  <c r="J60" i="152"/>
  <c r="I60" i="152"/>
  <c r="H60" i="152"/>
  <c r="L59" i="152"/>
  <c r="K59" i="152"/>
  <c r="J59" i="152"/>
  <c r="I59" i="152"/>
  <c r="H59" i="152"/>
  <c r="L58" i="152"/>
  <c r="K58" i="152"/>
  <c r="J58" i="152"/>
  <c r="I58" i="152"/>
  <c r="H58" i="152"/>
  <c r="L57" i="152"/>
  <c r="K57" i="152"/>
  <c r="J57" i="152"/>
  <c r="I57" i="152"/>
  <c r="H57" i="152"/>
  <c r="L56" i="152"/>
  <c r="K56" i="152"/>
  <c r="J56" i="152"/>
  <c r="I56" i="152"/>
  <c r="H56" i="152"/>
  <c r="L55" i="152"/>
  <c r="K55" i="152"/>
  <c r="J55" i="152"/>
  <c r="I55" i="152"/>
  <c r="H55" i="152"/>
  <c r="L54" i="152"/>
  <c r="K54" i="152"/>
  <c r="J54" i="152"/>
  <c r="I54" i="152"/>
  <c r="H54" i="152"/>
  <c r="L53" i="152"/>
  <c r="K53" i="152"/>
  <c r="J53" i="152"/>
  <c r="I53" i="152"/>
  <c r="H53" i="152"/>
  <c r="L52" i="152"/>
  <c r="K52" i="152"/>
  <c r="J52" i="152"/>
  <c r="I52" i="152"/>
  <c r="H52" i="152"/>
  <c r="L51" i="152"/>
  <c r="K51" i="152"/>
  <c r="J51" i="152"/>
  <c r="I51" i="152"/>
  <c r="H51" i="152"/>
  <c r="L50" i="152"/>
  <c r="K50" i="152"/>
  <c r="J50" i="152"/>
  <c r="I50" i="152"/>
  <c r="H50" i="152"/>
  <c r="L49" i="152"/>
  <c r="K49" i="152"/>
  <c r="J49" i="152"/>
  <c r="I49" i="152"/>
  <c r="H49" i="152"/>
  <c r="L48" i="152"/>
  <c r="K48" i="152"/>
  <c r="J48" i="152"/>
  <c r="I48" i="152"/>
  <c r="H48" i="152"/>
  <c r="L47" i="152"/>
  <c r="L78" i="152" s="1"/>
  <c r="K47" i="152"/>
  <c r="K78" i="152" s="1"/>
  <c r="J47" i="152"/>
  <c r="I47" i="152"/>
  <c r="H47" i="152"/>
  <c r="I42" i="152"/>
  <c r="G42" i="152"/>
  <c r="F42" i="152"/>
  <c r="L41" i="152"/>
  <c r="K41" i="152"/>
  <c r="J41" i="152"/>
  <c r="I41" i="152"/>
  <c r="H41" i="152"/>
  <c r="L40" i="152"/>
  <c r="K40" i="152"/>
  <c r="J40" i="152"/>
  <c r="I40" i="152"/>
  <c r="H40" i="152"/>
  <c r="L39" i="152"/>
  <c r="K39" i="152"/>
  <c r="J39" i="152"/>
  <c r="I39" i="152"/>
  <c r="H39" i="152"/>
  <c r="L38" i="152"/>
  <c r="K38" i="152"/>
  <c r="J38" i="152"/>
  <c r="I38" i="152"/>
  <c r="H38" i="152"/>
  <c r="L37" i="152"/>
  <c r="K37" i="152"/>
  <c r="J37" i="152"/>
  <c r="I37" i="152"/>
  <c r="H37" i="152"/>
  <c r="L36" i="152"/>
  <c r="K36" i="152"/>
  <c r="J36" i="152"/>
  <c r="I36" i="152"/>
  <c r="H36" i="152"/>
  <c r="L35" i="152"/>
  <c r="K35" i="152"/>
  <c r="J35" i="152"/>
  <c r="I35" i="152"/>
  <c r="H35" i="152"/>
  <c r="L34" i="152"/>
  <c r="K34" i="152"/>
  <c r="J34" i="152"/>
  <c r="I34" i="152"/>
  <c r="H34" i="152"/>
  <c r="L33" i="152"/>
  <c r="K33" i="152"/>
  <c r="J33" i="152"/>
  <c r="I33" i="152"/>
  <c r="H33" i="152"/>
  <c r="L32" i="152"/>
  <c r="K32" i="152"/>
  <c r="J32" i="152"/>
  <c r="I32" i="152"/>
  <c r="H32" i="152"/>
  <c r="L31" i="152"/>
  <c r="K31" i="152"/>
  <c r="J31" i="152"/>
  <c r="I31" i="152"/>
  <c r="H31" i="152"/>
  <c r="L30" i="152"/>
  <c r="K30" i="152"/>
  <c r="J30" i="152"/>
  <c r="I30" i="152"/>
  <c r="H30" i="152"/>
  <c r="L29" i="152"/>
  <c r="K29" i="152"/>
  <c r="J29" i="152"/>
  <c r="I29" i="152"/>
  <c r="H29" i="152"/>
  <c r="L28" i="152"/>
  <c r="K28" i="152"/>
  <c r="J28" i="152"/>
  <c r="I28" i="152"/>
  <c r="H28" i="152"/>
  <c r="L27" i="152"/>
  <c r="K27" i="152"/>
  <c r="J27" i="152"/>
  <c r="I27" i="152"/>
  <c r="H27" i="152"/>
  <c r="L26" i="152"/>
  <c r="K26" i="152"/>
  <c r="J26" i="152"/>
  <c r="I26" i="152"/>
  <c r="H26" i="152"/>
  <c r="L25" i="152"/>
  <c r="K25" i="152"/>
  <c r="J25" i="152"/>
  <c r="I25" i="152"/>
  <c r="H25" i="152"/>
  <c r="L24" i="152"/>
  <c r="K24" i="152"/>
  <c r="J24" i="152"/>
  <c r="I24" i="152"/>
  <c r="H24" i="152"/>
  <c r="L23" i="152"/>
  <c r="K23" i="152"/>
  <c r="J23" i="152"/>
  <c r="I23" i="152"/>
  <c r="H23" i="152"/>
  <c r="L22" i="152"/>
  <c r="K22" i="152"/>
  <c r="J22" i="152"/>
  <c r="I22" i="152"/>
  <c r="H22" i="152"/>
  <c r="L21" i="152"/>
  <c r="K21" i="152"/>
  <c r="J21" i="152"/>
  <c r="I21" i="152"/>
  <c r="H21" i="152"/>
  <c r="L20" i="152"/>
  <c r="K20" i="152"/>
  <c r="J20" i="152"/>
  <c r="I20" i="152"/>
  <c r="H20" i="152"/>
  <c r="L19" i="152"/>
  <c r="K19" i="152"/>
  <c r="J19" i="152"/>
  <c r="I19" i="152"/>
  <c r="H19" i="152"/>
  <c r="L18" i="152"/>
  <c r="K18" i="152"/>
  <c r="J18" i="152"/>
  <c r="I18" i="152"/>
  <c r="H18" i="152"/>
  <c r="L17" i="152"/>
  <c r="K17" i="152"/>
  <c r="J17" i="152"/>
  <c r="I17" i="152"/>
  <c r="H17" i="152"/>
  <c r="L16" i="152"/>
  <c r="K16" i="152"/>
  <c r="J16" i="152"/>
  <c r="I16" i="152"/>
  <c r="H16" i="152"/>
  <c r="L15" i="152"/>
  <c r="K15" i="152"/>
  <c r="J15" i="152"/>
  <c r="I15" i="152"/>
  <c r="H15" i="152"/>
  <c r="L14" i="152"/>
  <c r="K14" i="152"/>
  <c r="J14" i="152"/>
  <c r="I14" i="152"/>
  <c r="H14" i="152"/>
  <c r="L13" i="152"/>
  <c r="K13" i="152"/>
  <c r="J13" i="152"/>
  <c r="I13" i="152"/>
  <c r="H13" i="152"/>
  <c r="L12" i="152"/>
  <c r="K12" i="152"/>
  <c r="J12" i="152"/>
  <c r="I12" i="152"/>
  <c r="H12" i="152"/>
  <c r="L11" i="152"/>
  <c r="L42" i="152" s="1"/>
  <c r="K11" i="152"/>
  <c r="J11" i="152"/>
  <c r="I11" i="152"/>
  <c r="H11" i="152"/>
  <c r="B4" i="152"/>
  <c r="U2" i="152" a="1"/>
  <c r="U2" i="152" s="1"/>
  <c r="R2" i="152"/>
  <c r="U1" i="152" a="1"/>
  <c r="U1" i="152" s="1"/>
  <c r="S1" i="152" s="1" a="1"/>
  <c r="S1" i="152" s="1"/>
  <c r="G294" i="151"/>
  <c r="F294" i="151"/>
  <c r="L293" i="151"/>
  <c r="K293" i="151"/>
  <c r="J293" i="151"/>
  <c r="I293" i="151"/>
  <c r="H293" i="151"/>
  <c r="L292" i="151"/>
  <c r="K292" i="151"/>
  <c r="J292" i="151"/>
  <c r="I292" i="151"/>
  <c r="H292" i="151"/>
  <c r="L291" i="151"/>
  <c r="K291" i="151"/>
  <c r="J291" i="151"/>
  <c r="I291" i="151"/>
  <c r="H291" i="151"/>
  <c r="L290" i="151"/>
  <c r="K290" i="151"/>
  <c r="J290" i="151"/>
  <c r="I290" i="151"/>
  <c r="H290" i="151"/>
  <c r="L289" i="151"/>
  <c r="K289" i="151"/>
  <c r="J289" i="151"/>
  <c r="I289" i="151"/>
  <c r="H289" i="151"/>
  <c r="L288" i="151"/>
  <c r="K288" i="151"/>
  <c r="J288" i="151"/>
  <c r="I288" i="151"/>
  <c r="H288" i="151"/>
  <c r="L287" i="151"/>
  <c r="K287" i="151"/>
  <c r="J287" i="151"/>
  <c r="I287" i="151"/>
  <c r="H287" i="151"/>
  <c r="L286" i="151"/>
  <c r="K286" i="151"/>
  <c r="J286" i="151"/>
  <c r="I286" i="151"/>
  <c r="H286" i="151"/>
  <c r="L285" i="151"/>
  <c r="K285" i="151"/>
  <c r="J285" i="151"/>
  <c r="I285" i="151"/>
  <c r="H285" i="151"/>
  <c r="L284" i="151"/>
  <c r="K284" i="151"/>
  <c r="J284" i="151"/>
  <c r="I284" i="151"/>
  <c r="H284" i="151"/>
  <c r="L283" i="151"/>
  <c r="K283" i="151"/>
  <c r="J283" i="151"/>
  <c r="I283" i="151"/>
  <c r="H283" i="151"/>
  <c r="L282" i="151"/>
  <c r="K282" i="151"/>
  <c r="J282" i="151"/>
  <c r="I282" i="151"/>
  <c r="H282" i="151"/>
  <c r="L281" i="151"/>
  <c r="K281" i="151"/>
  <c r="J281" i="151"/>
  <c r="I281" i="151"/>
  <c r="H281" i="151"/>
  <c r="L280" i="151"/>
  <c r="K280" i="151"/>
  <c r="J280" i="151"/>
  <c r="I280" i="151"/>
  <c r="H280" i="151"/>
  <c r="L279" i="151"/>
  <c r="K279" i="151"/>
  <c r="J279" i="151"/>
  <c r="I279" i="151"/>
  <c r="H279" i="151"/>
  <c r="L278" i="151"/>
  <c r="K278" i="151"/>
  <c r="J278" i="151"/>
  <c r="I278" i="151"/>
  <c r="H278" i="151"/>
  <c r="L277" i="151"/>
  <c r="K277" i="151"/>
  <c r="J277" i="151"/>
  <c r="I277" i="151"/>
  <c r="H277" i="151"/>
  <c r="L276" i="151"/>
  <c r="K276" i="151"/>
  <c r="J276" i="151"/>
  <c r="I276" i="151"/>
  <c r="H276" i="151"/>
  <c r="L275" i="151"/>
  <c r="K275" i="151"/>
  <c r="J275" i="151"/>
  <c r="I275" i="151"/>
  <c r="H275" i="151"/>
  <c r="L274" i="151"/>
  <c r="K274" i="151"/>
  <c r="J274" i="151"/>
  <c r="I274" i="151"/>
  <c r="H274" i="151"/>
  <c r="L273" i="151"/>
  <c r="K273" i="151"/>
  <c r="J273" i="151"/>
  <c r="I273" i="151"/>
  <c r="H273" i="151"/>
  <c r="L272" i="151"/>
  <c r="K272" i="151"/>
  <c r="J272" i="151"/>
  <c r="I272" i="151"/>
  <c r="H272" i="151"/>
  <c r="L271" i="151"/>
  <c r="K271" i="151"/>
  <c r="J271" i="151"/>
  <c r="I271" i="151"/>
  <c r="H271" i="151"/>
  <c r="L270" i="151"/>
  <c r="K270" i="151"/>
  <c r="J270" i="151"/>
  <c r="I270" i="151"/>
  <c r="H270" i="151"/>
  <c r="L269" i="151"/>
  <c r="K269" i="151"/>
  <c r="J269" i="151"/>
  <c r="I269" i="151"/>
  <c r="H269" i="151"/>
  <c r="L268" i="151"/>
  <c r="K268" i="151"/>
  <c r="J268" i="151"/>
  <c r="I268" i="151"/>
  <c r="H268" i="151"/>
  <c r="L267" i="151"/>
  <c r="K267" i="151"/>
  <c r="J267" i="151"/>
  <c r="I267" i="151"/>
  <c r="H267" i="151"/>
  <c r="L266" i="151"/>
  <c r="K266" i="151"/>
  <c r="J266" i="151"/>
  <c r="I266" i="151"/>
  <c r="H266" i="151"/>
  <c r="L265" i="151"/>
  <c r="K265" i="151"/>
  <c r="J265" i="151"/>
  <c r="I265" i="151"/>
  <c r="H265" i="151"/>
  <c r="L264" i="151"/>
  <c r="L294" i="151" s="1"/>
  <c r="K264" i="151"/>
  <c r="J264" i="151"/>
  <c r="I264" i="151"/>
  <c r="H264" i="151"/>
  <c r="L263" i="151"/>
  <c r="K263" i="151"/>
  <c r="J263" i="151"/>
  <c r="I263" i="151"/>
  <c r="H263" i="151"/>
  <c r="H258" i="151"/>
  <c r="G258" i="151"/>
  <c r="F258" i="151"/>
  <c r="L257" i="151"/>
  <c r="K257" i="151"/>
  <c r="J257" i="151"/>
  <c r="I257" i="151"/>
  <c r="H257" i="151"/>
  <c r="L256" i="151"/>
  <c r="K256" i="151"/>
  <c r="J256" i="151"/>
  <c r="I256" i="151"/>
  <c r="H256" i="151"/>
  <c r="L255" i="151"/>
  <c r="K255" i="151"/>
  <c r="J255" i="151"/>
  <c r="I255" i="151"/>
  <c r="H255" i="151"/>
  <c r="L254" i="151"/>
  <c r="K254" i="151"/>
  <c r="J254" i="151"/>
  <c r="I254" i="151"/>
  <c r="H254" i="151"/>
  <c r="L253" i="151"/>
  <c r="K253" i="151"/>
  <c r="J253" i="151"/>
  <c r="I253" i="151"/>
  <c r="H253" i="151"/>
  <c r="L252" i="151"/>
  <c r="K252" i="151"/>
  <c r="J252" i="151"/>
  <c r="I252" i="151"/>
  <c r="H252" i="151"/>
  <c r="L251" i="151"/>
  <c r="K251" i="151"/>
  <c r="J251" i="151"/>
  <c r="I251" i="151"/>
  <c r="H251" i="151"/>
  <c r="L250" i="151"/>
  <c r="K250" i="151"/>
  <c r="J250" i="151"/>
  <c r="I250" i="151"/>
  <c r="H250" i="151"/>
  <c r="L249" i="151"/>
  <c r="K249" i="151"/>
  <c r="J249" i="151"/>
  <c r="I249" i="151"/>
  <c r="H249" i="151"/>
  <c r="L248" i="151"/>
  <c r="K248" i="151"/>
  <c r="J248" i="151"/>
  <c r="I248" i="151"/>
  <c r="H248" i="151"/>
  <c r="L247" i="151"/>
  <c r="K247" i="151"/>
  <c r="J247" i="151"/>
  <c r="I247" i="151"/>
  <c r="H247" i="151"/>
  <c r="L246" i="151"/>
  <c r="K246" i="151"/>
  <c r="J246" i="151"/>
  <c r="I246" i="151"/>
  <c r="H246" i="151"/>
  <c r="L245" i="151"/>
  <c r="K245" i="151"/>
  <c r="J245" i="151"/>
  <c r="I245" i="151"/>
  <c r="H245" i="151"/>
  <c r="L244" i="151"/>
  <c r="K244" i="151"/>
  <c r="J244" i="151"/>
  <c r="I244" i="151"/>
  <c r="H244" i="151"/>
  <c r="L243" i="151"/>
  <c r="K243" i="151"/>
  <c r="J243" i="151"/>
  <c r="I243" i="151"/>
  <c r="H243" i="151"/>
  <c r="L242" i="151"/>
  <c r="K242" i="151"/>
  <c r="J242" i="151"/>
  <c r="I242" i="151"/>
  <c r="H242" i="151"/>
  <c r="L241" i="151"/>
  <c r="K241" i="151"/>
  <c r="J241" i="151"/>
  <c r="I241" i="151"/>
  <c r="H241" i="151"/>
  <c r="L240" i="151"/>
  <c r="K240" i="151"/>
  <c r="J240" i="151"/>
  <c r="I240" i="151"/>
  <c r="H240" i="151"/>
  <c r="L239" i="151"/>
  <c r="K239" i="151"/>
  <c r="J239" i="151"/>
  <c r="I239" i="151"/>
  <c r="H239" i="151"/>
  <c r="L238" i="151"/>
  <c r="K238" i="151"/>
  <c r="J238" i="151"/>
  <c r="I238" i="151"/>
  <c r="H238" i="151"/>
  <c r="L237" i="151"/>
  <c r="K237" i="151"/>
  <c r="J237" i="151"/>
  <c r="I237" i="151"/>
  <c r="H237" i="151"/>
  <c r="L236" i="151"/>
  <c r="K236" i="151"/>
  <c r="J236" i="151"/>
  <c r="I236" i="151"/>
  <c r="H236" i="151"/>
  <c r="L235" i="151"/>
  <c r="K235" i="151"/>
  <c r="J235" i="151"/>
  <c r="I235" i="151"/>
  <c r="H235" i="151"/>
  <c r="L234" i="151"/>
  <c r="K234" i="151"/>
  <c r="J234" i="151"/>
  <c r="I234" i="151"/>
  <c r="H234" i="151"/>
  <c r="L233" i="151"/>
  <c r="K233" i="151"/>
  <c r="J233" i="151"/>
  <c r="I233" i="151"/>
  <c r="H233" i="151"/>
  <c r="L232" i="151"/>
  <c r="K232" i="151"/>
  <c r="J232" i="151"/>
  <c r="I232" i="151"/>
  <c r="H232" i="151"/>
  <c r="L231" i="151"/>
  <c r="K231" i="151"/>
  <c r="J231" i="151"/>
  <c r="I231" i="151"/>
  <c r="H231" i="151"/>
  <c r="L230" i="151"/>
  <c r="K230" i="151"/>
  <c r="J230" i="151"/>
  <c r="I230" i="151"/>
  <c r="H230" i="151"/>
  <c r="L229" i="151"/>
  <c r="K229" i="151"/>
  <c r="J229" i="151"/>
  <c r="I229" i="151"/>
  <c r="H229" i="151"/>
  <c r="L228" i="151"/>
  <c r="K228" i="151"/>
  <c r="J228" i="151"/>
  <c r="I228" i="151"/>
  <c r="H228" i="151"/>
  <c r="L227" i="151"/>
  <c r="K227" i="151"/>
  <c r="J227" i="151"/>
  <c r="I227" i="151"/>
  <c r="H227" i="151"/>
  <c r="J222" i="151"/>
  <c r="G222" i="151"/>
  <c r="F222" i="151"/>
  <c r="L221" i="151"/>
  <c r="K221" i="151"/>
  <c r="J221" i="151"/>
  <c r="I221" i="151"/>
  <c r="H221" i="151"/>
  <c r="L220" i="151"/>
  <c r="K220" i="151"/>
  <c r="J220" i="151"/>
  <c r="I220" i="151"/>
  <c r="H220" i="151"/>
  <c r="L219" i="151"/>
  <c r="K219" i="151"/>
  <c r="J219" i="151"/>
  <c r="I219" i="151"/>
  <c r="H219" i="151"/>
  <c r="L218" i="151"/>
  <c r="K218" i="151"/>
  <c r="J218" i="151"/>
  <c r="I218" i="151"/>
  <c r="H218" i="151"/>
  <c r="L217" i="151"/>
  <c r="K217" i="151"/>
  <c r="J217" i="151"/>
  <c r="I217" i="151"/>
  <c r="H217" i="151"/>
  <c r="L216" i="151"/>
  <c r="K216" i="151"/>
  <c r="J216" i="151"/>
  <c r="I216" i="151"/>
  <c r="H216" i="151"/>
  <c r="L215" i="151"/>
  <c r="K215" i="151"/>
  <c r="J215" i="151"/>
  <c r="I215" i="151"/>
  <c r="H215" i="151"/>
  <c r="L214" i="151"/>
  <c r="K214" i="151"/>
  <c r="J214" i="151"/>
  <c r="I214" i="151"/>
  <c r="H214" i="151"/>
  <c r="L213" i="151"/>
  <c r="K213" i="151"/>
  <c r="J213" i="151"/>
  <c r="I213" i="151"/>
  <c r="H213" i="151"/>
  <c r="L212" i="151"/>
  <c r="K212" i="151"/>
  <c r="J212" i="151"/>
  <c r="I212" i="151"/>
  <c r="H212" i="151"/>
  <c r="L211" i="151"/>
  <c r="K211" i="151"/>
  <c r="J211" i="151"/>
  <c r="I211" i="151"/>
  <c r="H211" i="151"/>
  <c r="L210" i="151"/>
  <c r="K210" i="151"/>
  <c r="J210" i="151"/>
  <c r="I210" i="151"/>
  <c r="H210" i="151"/>
  <c r="L209" i="151"/>
  <c r="K209" i="151"/>
  <c r="J209" i="151"/>
  <c r="I209" i="151"/>
  <c r="H209" i="151"/>
  <c r="L208" i="151"/>
  <c r="K208" i="151"/>
  <c r="J208" i="151"/>
  <c r="I208" i="151"/>
  <c r="H208" i="151"/>
  <c r="L207" i="151"/>
  <c r="K207" i="151"/>
  <c r="J207" i="151"/>
  <c r="I207" i="151"/>
  <c r="H207" i="151"/>
  <c r="L206" i="151"/>
  <c r="K206" i="151"/>
  <c r="J206" i="151"/>
  <c r="I206" i="151"/>
  <c r="H206" i="151"/>
  <c r="L205" i="151"/>
  <c r="K205" i="151"/>
  <c r="J205" i="151"/>
  <c r="I205" i="151"/>
  <c r="H205" i="151"/>
  <c r="L204" i="151"/>
  <c r="K204" i="151"/>
  <c r="J204" i="151"/>
  <c r="I204" i="151"/>
  <c r="H204" i="151"/>
  <c r="L203" i="151"/>
  <c r="K203" i="151"/>
  <c r="J203" i="151"/>
  <c r="I203" i="151"/>
  <c r="H203" i="151"/>
  <c r="L202" i="151"/>
  <c r="K202" i="151"/>
  <c r="J202" i="151"/>
  <c r="I202" i="151"/>
  <c r="H202" i="151"/>
  <c r="L201" i="151"/>
  <c r="K201" i="151"/>
  <c r="J201" i="151"/>
  <c r="I201" i="151"/>
  <c r="H201" i="151"/>
  <c r="L200" i="151"/>
  <c r="K200" i="151"/>
  <c r="J200" i="151"/>
  <c r="I200" i="151"/>
  <c r="H200" i="151"/>
  <c r="L199" i="151"/>
  <c r="K199" i="151"/>
  <c r="J199" i="151"/>
  <c r="I199" i="151"/>
  <c r="H199" i="151"/>
  <c r="L198" i="151"/>
  <c r="K198" i="151"/>
  <c r="J198" i="151"/>
  <c r="I198" i="151"/>
  <c r="H198" i="151"/>
  <c r="L197" i="151"/>
  <c r="K197" i="151"/>
  <c r="J197" i="151"/>
  <c r="I197" i="151"/>
  <c r="H197" i="151"/>
  <c r="L196" i="151"/>
  <c r="K196" i="151"/>
  <c r="J196" i="151"/>
  <c r="I196" i="151"/>
  <c r="H196" i="151"/>
  <c r="L195" i="151"/>
  <c r="K195" i="151"/>
  <c r="J195" i="151"/>
  <c r="I195" i="151"/>
  <c r="H195" i="151"/>
  <c r="L194" i="151"/>
  <c r="K194" i="151"/>
  <c r="J194" i="151"/>
  <c r="I194" i="151"/>
  <c r="H194" i="151"/>
  <c r="L193" i="151"/>
  <c r="K193" i="151"/>
  <c r="J193" i="151"/>
  <c r="I193" i="151"/>
  <c r="H193" i="151"/>
  <c r="L192" i="151"/>
  <c r="K192" i="151"/>
  <c r="K222" i="151" s="1"/>
  <c r="J192" i="151"/>
  <c r="I192" i="151"/>
  <c r="H192" i="151"/>
  <c r="H222" i="151" s="1"/>
  <c r="L191" i="151"/>
  <c r="K191" i="151"/>
  <c r="J191" i="151"/>
  <c r="I191" i="151"/>
  <c r="H191" i="151"/>
  <c r="L186" i="151"/>
  <c r="J186" i="151"/>
  <c r="G186" i="151"/>
  <c r="F186" i="151"/>
  <c r="L185" i="151"/>
  <c r="K185" i="151"/>
  <c r="J185" i="151"/>
  <c r="I185" i="151"/>
  <c r="H185" i="151"/>
  <c r="L184" i="151"/>
  <c r="K184" i="151"/>
  <c r="J184" i="151"/>
  <c r="I184" i="151"/>
  <c r="H184" i="151"/>
  <c r="L183" i="151"/>
  <c r="K183" i="151"/>
  <c r="J183" i="151"/>
  <c r="I183" i="151"/>
  <c r="H183" i="151"/>
  <c r="L182" i="151"/>
  <c r="K182" i="151"/>
  <c r="J182" i="151"/>
  <c r="I182" i="151"/>
  <c r="H182" i="151"/>
  <c r="L181" i="151"/>
  <c r="K181" i="151"/>
  <c r="J181" i="151"/>
  <c r="I181" i="151"/>
  <c r="H181" i="151"/>
  <c r="L180" i="151"/>
  <c r="K180" i="151"/>
  <c r="J180" i="151"/>
  <c r="I180" i="151"/>
  <c r="H180" i="151"/>
  <c r="L179" i="151"/>
  <c r="K179" i="151"/>
  <c r="J179" i="151"/>
  <c r="I179" i="151"/>
  <c r="H179" i="151"/>
  <c r="L178" i="151"/>
  <c r="K178" i="151"/>
  <c r="J178" i="151"/>
  <c r="I178" i="151"/>
  <c r="H178" i="151"/>
  <c r="L177" i="151"/>
  <c r="K177" i="151"/>
  <c r="J177" i="151"/>
  <c r="I177" i="151"/>
  <c r="H177" i="151"/>
  <c r="L176" i="151"/>
  <c r="K176" i="151"/>
  <c r="J176" i="151"/>
  <c r="I176" i="151"/>
  <c r="H176" i="151"/>
  <c r="L175" i="151"/>
  <c r="K175" i="151"/>
  <c r="J175" i="151"/>
  <c r="I175" i="151"/>
  <c r="H175" i="151"/>
  <c r="L174" i="151"/>
  <c r="K174" i="151"/>
  <c r="J174" i="151"/>
  <c r="I174" i="151"/>
  <c r="H174" i="151"/>
  <c r="L173" i="151"/>
  <c r="K173" i="151"/>
  <c r="J173" i="151"/>
  <c r="I173" i="151"/>
  <c r="H173" i="151"/>
  <c r="L172" i="151"/>
  <c r="K172" i="151"/>
  <c r="J172" i="151"/>
  <c r="I172" i="151"/>
  <c r="H172" i="151"/>
  <c r="L171" i="151"/>
  <c r="K171" i="151"/>
  <c r="J171" i="151"/>
  <c r="I171" i="151"/>
  <c r="H171" i="151"/>
  <c r="L170" i="151"/>
  <c r="K170" i="151"/>
  <c r="J170" i="151"/>
  <c r="I170" i="151"/>
  <c r="H170" i="151"/>
  <c r="L169" i="151"/>
  <c r="K169" i="151"/>
  <c r="J169" i="151"/>
  <c r="I169" i="151"/>
  <c r="H169" i="151"/>
  <c r="L168" i="151"/>
  <c r="K168" i="151"/>
  <c r="J168" i="151"/>
  <c r="I168" i="151"/>
  <c r="H168" i="151"/>
  <c r="L167" i="151"/>
  <c r="K167" i="151"/>
  <c r="J167" i="151"/>
  <c r="I167" i="151"/>
  <c r="H167" i="151"/>
  <c r="L166" i="151"/>
  <c r="K166" i="151"/>
  <c r="J166" i="151"/>
  <c r="I166" i="151"/>
  <c r="H166" i="151"/>
  <c r="L165" i="151"/>
  <c r="K165" i="151"/>
  <c r="J165" i="151"/>
  <c r="I165" i="151"/>
  <c r="H165" i="151"/>
  <c r="L164" i="151"/>
  <c r="K164" i="151"/>
  <c r="J164" i="151"/>
  <c r="I164" i="151"/>
  <c r="H164" i="151"/>
  <c r="L163" i="151"/>
  <c r="K163" i="151"/>
  <c r="J163" i="151"/>
  <c r="I163" i="151"/>
  <c r="H163" i="151"/>
  <c r="L162" i="151"/>
  <c r="K162" i="151"/>
  <c r="J162" i="151"/>
  <c r="I162" i="151"/>
  <c r="H162" i="151"/>
  <c r="L161" i="151"/>
  <c r="K161" i="151"/>
  <c r="J161" i="151"/>
  <c r="I161" i="151"/>
  <c r="H161" i="151"/>
  <c r="L160" i="151"/>
  <c r="K160" i="151"/>
  <c r="J160" i="151"/>
  <c r="I160" i="151"/>
  <c r="H160" i="151"/>
  <c r="L159" i="151"/>
  <c r="K159" i="151"/>
  <c r="J159" i="151"/>
  <c r="I159" i="151"/>
  <c r="H159" i="151"/>
  <c r="L158" i="151"/>
  <c r="K158" i="151"/>
  <c r="J158" i="151"/>
  <c r="I158" i="151"/>
  <c r="H158" i="151"/>
  <c r="L157" i="151"/>
  <c r="K157" i="151"/>
  <c r="J157" i="151"/>
  <c r="I157" i="151"/>
  <c r="H157" i="151"/>
  <c r="L156" i="151"/>
  <c r="K156" i="151"/>
  <c r="J156" i="151"/>
  <c r="I156" i="151"/>
  <c r="I186" i="151" s="1"/>
  <c r="H156" i="151"/>
  <c r="L155" i="151"/>
  <c r="K155" i="151"/>
  <c r="J155" i="151"/>
  <c r="I155" i="151"/>
  <c r="H155" i="151"/>
  <c r="G150" i="151"/>
  <c r="F150" i="151"/>
  <c r="L149" i="151"/>
  <c r="K149" i="151"/>
  <c r="J149" i="151"/>
  <c r="I149" i="151"/>
  <c r="H149" i="151"/>
  <c r="L148" i="151"/>
  <c r="K148" i="151"/>
  <c r="J148" i="151"/>
  <c r="I148" i="151"/>
  <c r="H148" i="151"/>
  <c r="L147" i="151"/>
  <c r="K147" i="151"/>
  <c r="J147" i="151"/>
  <c r="I147" i="151"/>
  <c r="H147" i="151"/>
  <c r="L146" i="151"/>
  <c r="K146" i="151"/>
  <c r="J146" i="151"/>
  <c r="I146" i="151"/>
  <c r="H146" i="151"/>
  <c r="L145" i="151"/>
  <c r="K145" i="151"/>
  <c r="J145" i="151"/>
  <c r="I145" i="151"/>
  <c r="H145" i="151"/>
  <c r="L144" i="151"/>
  <c r="K144" i="151"/>
  <c r="J144" i="151"/>
  <c r="I144" i="151"/>
  <c r="H144" i="151"/>
  <c r="L143" i="151"/>
  <c r="K143" i="151"/>
  <c r="J143" i="151"/>
  <c r="I143" i="151"/>
  <c r="H143" i="151"/>
  <c r="L142" i="151"/>
  <c r="K142" i="151"/>
  <c r="J142" i="151"/>
  <c r="I142" i="151"/>
  <c r="H142" i="151"/>
  <c r="L141" i="151"/>
  <c r="K141" i="151"/>
  <c r="J141" i="151"/>
  <c r="I141" i="151"/>
  <c r="H141" i="151"/>
  <c r="L140" i="151"/>
  <c r="K140" i="151"/>
  <c r="J140" i="151"/>
  <c r="I140" i="151"/>
  <c r="H140" i="151"/>
  <c r="L139" i="151"/>
  <c r="K139" i="151"/>
  <c r="J139" i="151"/>
  <c r="I139" i="151"/>
  <c r="H139" i="151"/>
  <c r="L138" i="151"/>
  <c r="K138" i="151"/>
  <c r="J138" i="151"/>
  <c r="I138" i="151"/>
  <c r="H138" i="151"/>
  <c r="L137" i="151"/>
  <c r="K137" i="151"/>
  <c r="J137" i="151"/>
  <c r="I137" i="151"/>
  <c r="H137" i="151"/>
  <c r="L136" i="151"/>
  <c r="K136" i="151"/>
  <c r="J136" i="151"/>
  <c r="I136" i="151"/>
  <c r="H136" i="151"/>
  <c r="L135" i="151"/>
  <c r="K135" i="151"/>
  <c r="J135" i="151"/>
  <c r="I135" i="151"/>
  <c r="H135" i="151"/>
  <c r="L134" i="151"/>
  <c r="K134" i="151"/>
  <c r="J134" i="151"/>
  <c r="I134" i="151"/>
  <c r="H134" i="151"/>
  <c r="L133" i="151"/>
  <c r="K133" i="151"/>
  <c r="J133" i="151"/>
  <c r="I133" i="151"/>
  <c r="H133" i="151"/>
  <c r="L132" i="151"/>
  <c r="K132" i="151"/>
  <c r="J132" i="151"/>
  <c r="I132" i="151"/>
  <c r="H132" i="151"/>
  <c r="L131" i="151"/>
  <c r="K131" i="151"/>
  <c r="J131" i="151"/>
  <c r="I131" i="151"/>
  <c r="H131" i="151"/>
  <c r="L130" i="151"/>
  <c r="K130" i="151"/>
  <c r="J130" i="151"/>
  <c r="I130" i="151"/>
  <c r="H130" i="151"/>
  <c r="L129" i="151"/>
  <c r="K129" i="151"/>
  <c r="J129" i="151"/>
  <c r="I129" i="151"/>
  <c r="H129" i="151"/>
  <c r="L128" i="151"/>
  <c r="K128" i="151"/>
  <c r="J128" i="151"/>
  <c r="I128" i="151"/>
  <c r="H128" i="151"/>
  <c r="L127" i="151"/>
  <c r="K127" i="151"/>
  <c r="J127" i="151"/>
  <c r="I127" i="151"/>
  <c r="H127" i="151"/>
  <c r="L126" i="151"/>
  <c r="K126" i="151"/>
  <c r="J126" i="151"/>
  <c r="I126" i="151"/>
  <c r="H126" i="151"/>
  <c r="L125" i="151"/>
  <c r="K125" i="151"/>
  <c r="J125" i="151"/>
  <c r="I125" i="151"/>
  <c r="H125" i="151"/>
  <c r="L124" i="151"/>
  <c r="K124" i="151"/>
  <c r="J124" i="151"/>
  <c r="I124" i="151"/>
  <c r="H124" i="151"/>
  <c r="L123" i="151"/>
  <c r="K123" i="151"/>
  <c r="J123" i="151"/>
  <c r="I123" i="151"/>
  <c r="H123" i="151"/>
  <c r="L122" i="151"/>
  <c r="K122" i="151"/>
  <c r="J122" i="151"/>
  <c r="I122" i="151"/>
  <c r="H122" i="151"/>
  <c r="L121" i="151"/>
  <c r="K121" i="151"/>
  <c r="J121" i="151"/>
  <c r="I121" i="151"/>
  <c r="H121" i="151"/>
  <c r="L120" i="151"/>
  <c r="K120" i="151"/>
  <c r="J120" i="151"/>
  <c r="I120" i="151"/>
  <c r="H120" i="151"/>
  <c r="L119" i="151"/>
  <c r="K119" i="151"/>
  <c r="J119" i="151"/>
  <c r="J150" i="151" s="1"/>
  <c r="I119" i="151"/>
  <c r="H119" i="151"/>
  <c r="G114" i="151"/>
  <c r="F114" i="151"/>
  <c r="L113" i="151"/>
  <c r="K113" i="151"/>
  <c r="J113" i="151"/>
  <c r="I113" i="151"/>
  <c r="H113" i="151"/>
  <c r="L112" i="151"/>
  <c r="K112" i="151"/>
  <c r="J112" i="151"/>
  <c r="I112" i="151"/>
  <c r="H112" i="151"/>
  <c r="L111" i="151"/>
  <c r="K111" i="151"/>
  <c r="J111" i="151"/>
  <c r="I111" i="151"/>
  <c r="H111" i="151"/>
  <c r="L110" i="151"/>
  <c r="K110" i="151"/>
  <c r="J110" i="151"/>
  <c r="I110" i="151"/>
  <c r="H110" i="151"/>
  <c r="L109" i="151"/>
  <c r="K109" i="151"/>
  <c r="J109" i="151"/>
  <c r="I109" i="151"/>
  <c r="H109" i="151"/>
  <c r="L108" i="151"/>
  <c r="K108" i="151"/>
  <c r="J108" i="151"/>
  <c r="I108" i="151"/>
  <c r="H108" i="151"/>
  <c r="L107" i="151"/>
  <c r="K107" i="151"/>
  <c r="J107" i="151"/>
  <c r="I107" i="151"/>
  <c r="H107" i="151"/>
  <c r="L106" i="151"/>
  <c r="K106" i="151"/>
  <c r="J106" i="151"/>
  <c r="I106" i="151"/>
  <c r="H106" i="151"/>
  <c r="L105" i="151"/>
  <c r="K105" i="151"/>
  <c r="J105" i="151"/>
  <c r="I105" i="151"/>
  <c r="H105" i="151"/>
  <c r="L104" i="151"/>
  <c r="K104" i="151"/>
  <c r="J104" i="151"/>
  <c r="I104" i="151"/>
  <c r="H104" i="151"/>
  <c r="L103" i="151"/>
  <c r="K103" i="151"/>
  <c r="J103" i="151"/>
  <c r="I103" i="151"/>
  <c r="H103" i="151"/>
  <c r="L102" i="151"/>
  <c r="K102" i="151"/>
  <c r="J102" i="151"/>
  <c r="I102" i="151"/>
  <c r="H102" i="151"/>
  <c r="L101" i="151"/>
  <c r="K101" i="151"/>
  <c r="J101" i="151"/>
  <c r="I101" i="151"/>
  <c r="H101" i="151"/>
  <c r="L100" i="151"/>
  <c r="K100" i="151"/>
  <c r="J100" i="151"/>
  <c r="I100" i="151"/>
  <c r="H100" i="151"/>
  <c r="L99" i="151"/>
  <c r="K99" i="151"/>
  <c r="J99" i="151"/>
  <c r="I99" i="151"/>
  <c r="H99" i="151"/>
  <c r="L98" i="151"/>
  <c r="K98" i="151"/>
  <c r="J98" i="151"/>
  <c r="I98" i="151"/>
  <c r="H98" i="151"/>
  <c r="H114" i="151" s="1"/>
  <c r="L97" i="151"/>
  <c r="K97" i="151"/>
  <c r="J97" i="151"/>
  <c r="I97" i="151"/>
  <c r="H97" i="151"/>
  <c r="L96" i="151"/>
  <c r="K96" i="151"/>
  <c r="J96" i="151"/>
  <c r="I96" i="151"/>
  <c r="H96" i="151"/>
  <c r="L95" i="151"/>
  <c r="K95" i="151"/>
  <c r="J95" i="151"/>
  <c r="I95" i="151"/>
  <c r="H95" i="151"/>
  <c r="L94" i="151"/>
  <c r="K94" i="151"/>
  <c r="J94" i="151"/>
  <c r="I94" i="151"/>
  <c r="H94" i="151"/>
  <c r="L93" i="151"/>
  <c r="K93" i="151"/>
  <c r="J93" i="151"/>
  <c r="I93" i="151"/>
  <c r="H93" i="151"/>
  <c r="L92" i="151"/>
  <c r="K92" i="151"/>
  <c r="J92" i="151"/>
  <c r="I92" i="151"/>
  <c r="H92" i="151"/>
  <c r="L91" i="151"/>
  <c r="K91" i="151"/>
  <c r="J91" i="151"/>
  <c r="I91" i="151"/>
  <c r="H91" i="151"/>
  <c r="L90" i="151"/>
  <c r="K90" i="151"/>
  <c r="J90" i="151"/>
  <c r="I90" i="151"/>
  <c r="H90" i="151"/>
  <c r="L89" i="151"/>
  <c r="K89" i="151"/>
  <c r="J89" i="151"/>
  <c r="I89" i="151"/>
  <c r="H89" i="151"/>
  <c r="L88" i="151"/>
  <c r="K88" i="151"/>
  <c r="J88" i="151"/>
  <c r="I88" i="151"/>
  <c r="H88" i="151"/>
  <c r="L87" i="151"/>
  <c r="K87" i="151"/>
  <c r="J87" i="151"/>
  <c r="I87" i="151"/>
  <c r="H87" i="151"/>
  <c r="L86" i="151"/>
  <c r="K86" i="151"/>
  <c r="J86" i="151"/>
  <c r="I86" i="151"/>
  <c r="H86" i="151"/>
  <c r="L85" i="151"/>
  <c r="K85" i="151"/>
  <c r="J85" i="151"/>
  <c r="I85" i="151"/>
  <c r="H85" i="151"/>
  <c r="L84" i="151"/>
  <c r="K84" i="151"/>
  <c r="J84" i="151"/>
  <c r="I84" i="151"/>
  <c r="H84" i="151"/>
  <c r="L83" i="151"/>
  <c r="K83" i="151"/>
  <c r="J83" i="151"/>
  <c r="I83" i="151"/>
  <c r="H83" i="151"/>
  <c r="G78" i="151"/>
  <c r="F78" i="151"/>
  <c r="L77" i="151"/>
  <c r="K77" i="151"/>
  <c r="J77" i="151"/>
  <c r="I77" i="151"/>
  <c r="H77" i="151"/>
  <c r="L76" i="151"/>
  <c r="K76" i="151"/>
  <c r="J76" i="151"/>
  <c r="I76" i="151"/>
  <c r="H76" i="151"/>
  <c r="L75" i="151"/>
  <c r="K75" i="151"/>
  <c r="J75" i="151"/>
  <c r="I75" i="151"/>
  <c r="H75" i="151"/>
  <c r="L74" i="151"/>
  <c r="K74" i="151"/>
  <c r="J74" i="151"/>
  <c r="I74" i="151"/>
  <c r="H74" i="151"/>
  <c r="L73" i="151"/>
  <c r="K73" i="151"/>
  <c r="J73" i="151"/>
  <c r="I73" i="151"/>
  <c r="H73" i="151"/>
  <c r="L72" i="151"/>
  <c r="K72" i="151"/>
  <c r="J72" i="151"/>
  <c r="I72" i="151"/>
  <c r="H72" i="151"/>
  <c r="L71" i="151"/>
  <c r="K71" i="151"/>
  <c r="J71" i="151"/>
  <c r="I71" i="151"/>
  <c r="H71" i="151"/>
  <c r="L70" i="151"/>
  <c r="K70" i="151"/>
  <c r="J70" i="151"/>
  <c r="I70" i="151"/>
  <c r="H70" i="151"/>
  <c r="L69" i="151"/>
  <c r="K69" i="151"/>
  <c r="J69" i="151"/>
  <c r="I69" i="151"/>
  <c r="H69" i="151"/>
  <c r="L68" i="151"/>
  <c r="K68" i="151"/>
  <c r="J68" i="151"/>
  <c r="I68" i="151"/>
  <c r="H68" i="151"/>
  <c r="L67" i="151"/>
  <c r="K67" i="151"/>
  <c r="J67" i="151"/>
  <c r="I67" i="151"/>
  <c r="H67" i="151"/>
  <c r="L66" i="151"/>
  <c r="K66" i="151"/>
  <c r="J66" i="151"/>
  <c r="I66" i="151"/>
  <c r="H66" i="151"/>
  <c r="L65" i="151"/>
  <c r="K65" i="151"/>
  <c r="J65" i="151"/>
  <c r="I65" i="151"/>
  <c r="H65" i="151"/>
  <c r="L64" i="151"/>
  <c r="K64" i="151"/>
  <c r="J64" i="151"/>
  <c r="I64" i="151"/>
  <c r="H64" i="151"/>
  <c r="L63" i="151"/>
  <c r="K63" i="151"/>
  <c r="J63" i="151"/>
  <c r="I63" i="151"/>
  <c r="H63" i="151"/>
  <c r="L62" i="151"/>
  <c r="K62" i="151"/>
  <c r="J62" i="151"/>
  <c r="I62" i="151"/>
  <c r="H62" i="151"/>
  <c r="L61" i="151"/>
  <c r="K61" i="151"/>
  <c r="J61" i="151"/>
  <c r="I61" i="151"/>
  <c r="H61" i="151"/>
  <c r="L60" i="151"/>
  <c r="K60" i="151"/>
  <c r="J60" i="151"/>
  <c r="I60" i="151"/>
  <c r="H60" i="151"/>
  <c r="L59" i="151"/>
  <c r="K59" i="151"/>
  <c r="J59" i="151"/>
  <c r="I59" i="151"/>
  <c r="H59" i="151"/>
  <c r="L58" i="151"/>
  <c r="K58" i="151"/>
  <c r="J58" i="151"/>
  <c r="I58" i="151"/>
  <c r="H58" i="151"/>
  <c r="L57" i="151"/>
  <c r="K57" i="151"/>
  <c r="J57" i="151"/>
  <c r="I57" i="151"/>
  <c r="H57" i="151"/>
  <c r="L56" i="151"/>
  <c r="K56" i="151"/>
  <c r="J56" i="151"/>
  <c r="I56" i="151"/>
  <c r="H56" i="151"/>
  <c r="L55" i="151"/>
  <c r="K55" i="151"/>
  <c r="J55" i="151"/>
  <c r="I55" i="151"/>
  <c r="H55" i="151"/>
  <c r="L54" i="151"/>
  <c r="K54" i="151"/>
  <c r="J54" i="151"/>
  <c r="I54" i="151"/>
  <c r="H54" i="151"/>
  <c r="L53" i="151"/>
  <c r="K53" i="151"/>
  <c r="J53" i="151"/>
  <c r="I53" i="151"/>
  <c r="H53" i="151"/>
  <c r="L52" i="151"/>
  <c r="K52" i="151"/>
  <c r="J52" i="151"/>
  <c r="I52" i="151"/>
  <c r="H52" i="151"/>
  <c r="L51" i="151"/>
  <c r="K51" i="151"/>
  <c r="J51" i="151"/>
  <c r="I51" i="151"/>
  <c r="H51" i="151"/>
  <c r="L50" i="151"/>
  <c r="K50" i="151"/>
  <c r="J50" i="151"/>
  <c r="I50" i="151"/>
  <c r="H50" i="151"/>
  <c r="L49" i="151"/>
  <c r="K49" i="151"/>
  <c r="J49" i="151"/>
  <c r="I49" i="151"/>
  <c r="H49" i="151"/>
  <c r="L48" i="151"/>
  <c r="K48" i="151"/>
  <c r="J48" i="151"/>
  <c r="I48" i="151"/>
  <c r="H48" i="151"/>
  <c r="L47" i="151"/>
  <c r="K47" i="151"/>
  <c r="J47" i="151"/>
  <c r="I47" i="151"/>
  <c r="H47" i="151"/>
  <c r="I42" i="151"/>
  <c r="G42" i="151"/>
  <c r="F42" i="151"/>
  <c r="L41" i="151"/>
  <c r="K41" i="151"/>
  <c r="J41" i="151"/>
  <c r="I41" i="151"/>
  <c r="H41" i="151"/>
  <c r="L40" i="151"/>
  <c r="K40" i="151"/>
  <c r="J40" i="151"/>
  <c r="I40" i="151"/>
  <c r="H40" i="151"/>
  <c r="L39" i="151"/>
  <c r="K39" i="151"/>
  <c r="J39" i="151"/>
  <c r="I39" i="151"/>
  <c r="H39" i="151"/>
  <c r="L38" i="151"/>
  <c r="K38" i="151"/>
  <c r="J38" i="151"/>
  <c r="I38" i="151"/>
  <c r="H38" i="151"/>
  <c r="L37" i="151"/>
  <c r="K37" i="151"/>
  <c r="J37" i="151"/>
  <c r="I37" i="151"/>
  <c r="H37" i="151"/>
  <c r="L36" i="151"/>
  <c r="K36" i="151"/>
  <c r="J36" i="151"/>
  <c r="I36" i="151"/>
  <c r="H36" i="151"/>
  <c r="L35" i="151"/>
  <c r="K35" i="151"/>
  <c r="J35" i="151"/>
  <c r="I35" i="151"/>
  <c r="H35" i="151"/>
  <c r="L34" i="151"/>
  <c r="K34" i="151"/>
  <c r="J34" i="151"/>
  <c r="I34" i="151"/>
  <c r="H34" i="151"/>
  <c r="L33" i="151"/>
  <c r="K33" i="151"/>
  <c r="J33" i="151"/>
  <c r="I33" i="151"/>
  <c r="H33" i="151"/>
  <c r="L32" i="151"/>
  <c r="K32" i="151"/>
  <c r="J32" i="151"/>
  <c r="I32" i="151"/>
  <c r="H32" i="151"/>
  <c r="L31" i="151"/>
  <c r="K31" i="151"/>
  <c r="J31" i="151"/>
  <c r="I31" i="151"/>
  <c r="H31" i="151"/>
  <c r="L30" i="151"/>
  <c r="K30" i="151"/>
  <c r="J30" i="151"/>
  <c r="I30" i="151"/>
  <c r="H30" i="151"/>
  <c r="L29" i="151"/>
  <c r="K29" i="151"/>
  <c r="J29" i="151"/>
  <c r="I29" i="151"/>
  <c r="H29" i="151"/>
  <c r="L28" i="151"/>
  <c r="K28" i="151"/>
  <c r="J28" i="151"/>
  <c r="I28" i="151"/>
  <c r="H28" i="151"/>
  <c r="L27" i="151"/>
  <c r="K27" i="151"/>
  <c r="J27" i="151"/>
  <c r="I27" i="151"/>
  <c r="H27" i="151"/>
  <c r="L26" i="151"/>
  <c r="K26" i="151"/>
  <c r="J26" i="151"/>
  <c r="I26" i="151"/>
  <c r="H26" i="151"/>
  <c r="L25" i="151"/>
  <c r="K25" i="151"/>
  <c r="J25" i="151"/>
  <c r="I25" i="151"/>
  <c r="H25" i="151"/>
  <c r="L24" i="151"/>
  <c r="K24" i="151"/>
  <c r="J24" i="151"/>
  <c r="I24" i="151"/>
  <c r="H24" i="151"/>
  <c r="L23" i="151"/>
  <c r="K23" i="151"/>
  <c r="J23" i="151"/>
  <c r="I23" i="151"/>
  <c r="H23" i="151"/>
  <c r="L22" i="151"/>
  <c r="K22" i="151"/>
  <c r="J22" i="151"/>
  <c r="I22" i="151"/>
  <c r="H22" i="151"/>
  <c r="L21" i="151"/>
  <c r="K21" i="151"/>
  <c r="J21" i="151"/>
  <c r="I21" i="151"/>
  <c r="H21" i="151"/>
  <c r="L20" i="151"/>
  <c r="K20" i="151"/>
  <c r="J20" i="151"/>
  <c r="I20" i="151"/>
  <c r="H20" i="151"/>
  <c r="L19" i="151"/>
  <c r="K19" i="151"/>
  <c r="J19" i="151"/>
  <c r="I19" i="151"/>
  <c r="H19" i="151"/>
  <c r="L18" i="151"/>
  <c r="K18" i="151"/>
  <c r="J18" i="151"/>
  <c r="I18" i="151"/>
  <c r="H18" i="151"/>
  <c r="L17" i="151"/>
  <c r="K17" i="151"/>
  <c r="J17" i="151"/>
  <c r="I17" i="151"/>
  <c r="H17" i="151"/>
  <c r="L16" i="151"/>
  <c r="K16" i="151"/>
  <c r="K42" i="151" s="1"/>
  <c r="J16" i="151"/>
  <c r="I16" i="151"/>
  <c r="H16" i="151"/>
  <c r="L15" i="151"/>
  <c r="K15" i="151"/>
  <c r="J15" i="151"/>
  <c r="I15" i="151"/>
  <c r="H15" i="151"/>
  <c r="L14" i="151"/>
  <c r="K14" i="151"/>
  <c r="J14" i="151"/>
  <c r="I14" i="151"/>
  <c r="H14" i="151"/>
  <c r="L13" i="151"/>
  <c r="K13" i="151"/>
  <c r="J13" i="151"/>
  <c r="I13" i="151"/>
  <c r="H13" i="151"/>
  <c r="L12" i="151"/>
  <c r="K12" i="151"/>
  <c r="J12" i="151"/>
  <c r="I12" i="151"/>
  <c r="H12" i="151"/>
  <c r="L11" i="151"/>
  <c r="K11" i="151"/>
  <c r="J11" i="151"/>
  <c r="I11" i="151"/>
  <c r="H11" i="151"/>
  <c r="H42" i="151" s="1"/>
  <c r="B4" i="151"/>
  <c r="U2" i="151" a="1"/>
  <c r="U2" i="151" s="1"/>
  <c r="R2" i="151"/>
  <c r="U1" i="151" a="1"/>
  <c r="U1" i="151" s="1"/>
  <c r="T1" i="151" s="1" a="1"/>
  <c r="T1" i="151" s="1"/>
  <c r="G294" i="150"/>
  <c r="F294" i="150"/>
  <c r="L293" i="150"/>
  <c r="K293" i="150"/>
  <c r="J293" i="150"/>
  <c r="I293" i="150"/>
  <c r="H293" i="150"/>
  <c r="L292" i="150"/>
  <c r="K292" i="150"/>
  <c r="J292" i="150"/>
  <c r="I292" i="150"/>
  <c r="H292" i="150"/>
  <c r="L291" i="150"/>
  <c r="K291" i="150"/>
  <c r="J291" i="150"/>
  <c r="I291" i="150"/>
  <c r="H291" i="150"/>
  <c r="L290" i="150"/>
  <c r="K290" i="150"/>
  <c r="J290" i="150"/>
  <c r="I290" i="150"/>
  <c r="H290" i="150"/>
  <c r="L289" i="150"/>
  <c r="K289" i="150"/>
  <c r="J289" i="150"/>
  <c r="I289" i="150"/>
  <c r="H289" i="150"/>
  <c r="L288" i="150"/>
  <c r="K288" i="150"/>
  <c r="J288" i="150"/>
  <c r="I288" i="150"/>
  <c r="H288" i="150"/>
  <c r="L287" i="150"/>
  <c r="K287" i="150"/>
  <c r="J287" i="150"/>
  <c r="I287" i="150"/>
  <c r="H287" i="150"/>
  <c r="L286" i="150"/>
  <c r="K286" i="150"/>
  <c r="J286" i="150"/>
  <c r="I286" i="150"/>
  <c r="H286" i="150"/>
  <c r="L285" i="150"/>
  <c r="K285" i="150"/>
  <c r="J285" i="150"/>
  <c r="I285" i="150"/>
  <c r="H285" i="150"/>
  <c r="L284" i="150"/>
  <c r="K284" i="150"/>
  <c r="J284" i="150"/>
  <c r="I284" i="150"/>
  <c r="H284" i="150"/>
  <c r="L283" i="150"/>
  <c r="K283" i="150"/>
  <c r="J283" i="150"/>
  <c r="I283" i="150"/>
  <c r="H283" i="150"/>
  <c r="L282" i="150"/>
  <c r="K282" i="150"/>
  <c r="J282" i="150"/>
  <c r="I282" i="150"/>
  <c r="H282" i="150"/>
  <c r="L281" i="150"/>
  <c r="K281" i="150"/>
  <c r="J281" i="150"/>
  <c r="I281" i="150"/>
  <c r="H281" i="150"/>
  <c r="L280" i="150"/>
  <c r="K280" i="150"/>
  <c r="J280" i="150"/>
  <c r="I280" i="150"/>
  <c r="H280" i="150"/>
  <c r="L279" i="150"/>
  <c r="K279" i="150"/>
  <c r="J279" i="150"/>
  <c r="I279" i="150"/>
  <c r="H279" i="150"/>
  <c r="L278" i="150"/>
  <c r="K278" i="150"/>
  <c r="J278" i="150"/>
  <c r="I278" i="150"/>
  <c r="H278" i="150"/>
  <c r="L277" i="150"/>
  <c r="K277" i="150"/>
  <c r="J277" i="150"/>
  <c r="I277" i="150"/>
  <c r="H277" i="150"/>
  <c r="L276" i="150"/>
  <c r="K276" i="150"/>
  <c r="J276" i="150"/>
  <c r="I276" i="150"/>
  <c r="H276" i="150"/>
  <c r="L275" i="150"/>
  <c r="K275" i="150"/>
  <c r="J275" i="150"/>
  <c r="I275" i="150"/>
  <c r="H275" i="150"/>
  <c r="L274" i="150"/>
  <c r="K274" i="150"/>
  <c r="J274" i="150"/>
  <c r="I274" i="150"/>
  <c r="H274" i="150"/>
  <c r="L273" i="150"/>
  <c r="K273" i="150"/>
  <c r="J273" i="150"/>
  <c r="I273" i="150"/>
  <c r="H273" i="150"/>
  <c r="L272" i="150"/>
  <c r="K272" i="150"/>
  <c r="J272" i="150"/>
  <c r="I272" i="150"/>
  <c r="H272" i="150"/>
  <c r="L271" i="150"/>
  <c r="K271" i="150"/>
  <c r="J271" i="150"/>
  <c r="I271" i="150"/>
  <c r="H271" i="150"/>
  <c r="L270" i="150"/>
  <c r="K270" i="150"/>
  <c r="J270" i="150"/>
  <c r="I270" i="150"/>
  <c r="H270" i="150"/>
  <c r="L269" i="150"/>
  <c r="K269" i="150"/>
  <c r="J269" i="150"/>
  <c r="I269" i="150"/>
  <c r="H269" i="150"/>
  <c r="L268" i="150"/>
  <c r="K268" i="150"/>
  <c r="J268" i="150"/>
  <c r="I268" i="150"/>
  <c r="H268" i="150"/>
  <c r="L267" i="150"/>
  <c r="K267" i="150"/>
  <c r="J267" i="150"/>
  <c r="I267" i="150"/>
  <c r="H267" i="150"/>
  <c r="L266" i="150"/>
  <c r="K266" i="150"/>
  <c r="J266" i="150"/>
  <c r="I266" i="150"/>
  <c r="H266" i="150"/>
  <c r="L265" i="150"/>
  <c r="K265" i="150"/>
  <c r="J265" i="150"/>
  <c r="I265" i="150"/>
  <c r="H265" i="150"/>
  <c r="L264" i="150"/>
  <c r="L294" i="150" s="1"/>
  <c r="K264" i="150"/>
  <c r="J264" i="150"/>
  <c r="I264" i="150"/>
  <c r="H264" i="150"/>
  <c r="L263" i="150"/>
  <c r="K263" i="150"/>
  <c r="J263" i="150"/>
  <c r="I263" i="150"/>
  <c r="H263" i="150"/>
  <c r="G258" i="150"/>
  <c r="F258" i="150"/>
  <c r="L257" i="150"/>
  <c r="K257" i="150"/>
  <c r="J257" i="150"/>
  <c r="I257" i="150"/>
  <c r="H257" i="150"/>
  <c r="L256" i="150"/>
  <c r="K256" i="150"/>
  <c r="J256" i="150"/>
  <c r="I256" i="150"/>
  <c r="H256" i="150"/>
  <c r="L255" i="150"/>
  <c r="K255" i="150"/>
  <c r="J255" i="150"/>
  <c r="I255" i="150"/>
  <c r="H255" i="150"/>
  <c r="L254" i="150"/>
  <c r="K254" i="150"/>
  <c r="J254" i="150"/>
  <c r="I254" i="150"/>
  <c r="H254" i="150"/>
  <c r="L253" i="150"/>
  <c r="K253" i="150"/>
  <c r="J253" i="150"/>
  <c r="I253" i="150"/>
  <c r="H253" i="150"/>
  <c r="L252" i="150"/>
  <c r="K252" i="150"/>
  <c r="J252" i="150"/>
  <c r="I252" i="150"/>
  <c r="H252" i="150"/>
  <c r="L251" i="150"/>
  <c r="K251" i="150"/>
  <c r="J251" i="150"/>
  <c r="I251" i="150"/>
  <c r="H251" i="150"/>
  <c r="L250" i="150"/>
  <c r="K250" i="150"/>
  <c r="J250" i="150"/>
  <c r="I250" i="150"/>
  <c r="H250" i="150"/>
  <c r="L249" i="150"/>
  <c r="K249" i="150"/>
  <c r="J249" i="150"/>
  <c r="I249" i="150"/>
  <c r="H249" i="150"/>
  <c r="L248" i="150"/>
  <c r="K248" i="150"/>
  <c r="J248" i="150"/>
  <c r="I248" i="150"/>
  <c r="H248" i="150"/>
  <c r="L247" i="150"/>
  <c r="K247" i="150"/>
  <c r="J247" i="150"/>
  <c r="I247" i="150"/>
  <c r="H247" i="150"/>
  <c r="L246" i="150"/>
  <c r="K246" i="150"/>
  <c r="J246" i="150"/>
  <c r="I246" i="150"/>
  <c r="H246" i="150"/>
  <c r="L245" i="150"/>
  <c r="K245" i="150"/>
  <c r="J245" i="150"/>
  <c r="I245" i="150"/>
  <c r="H245" i="150"/>
  <c r="L244" i="150"/>
  <c r="K244" i="150"/>
  <c r="J244" i="150"/>
  <c r="I244" i="150"/>
  <c r="H244" i="150"/>
  <c r="L243" i="150"/>
  <c r="K243" i="150"/>
  <c r="J243" i="150"/>
  <c r="I243" i="150"/>
  <c r="H243" i="150"/>
  <c r="L242" i="150"/>
  <c r="K242" i="150"/>
  <c r="J242" i="150"/>
  <c r="I242" i="150"/>
  <c r="H242" i="150"/>
  <c r="L241" i="150"/>
  <c r="K241" i="150"/>
  <c r="J241" i="150"/>
  <c r="I241" i="150"/>
  <c r="H241" i="150"/>
  <c r="L240" i="150"/>
  <c r="K240" i="150"/>
  <c r="J240" i="150"/>
  <c r="I240" i="150"/>
  <c r="H240" i="150"/>
  <c r="L239" i="150"/>
  <c r="K239" i="150"/>
  <c r="J239" i="150"/>
  <c r="I239" i="150"/>
  <c r="H239" i="150"/>
  <c r="L238" i="150"/>
  <c r="K238" i="150"/>
  <c r="J238" i="150"/>
  <c r="I238" i="150"/>
  <c r="H238" i="150"/>
  <c r="L237" i="150"/>
  <c r="K237" i="150"/>
  <c r="J237" i="150"/>
  <c r="I237" i="150"/>
  <c r="H237" i="150"/>
  <c r="L236" i="150"/>
  <c r="K236" i="150"/>
  <c r="J236" i="150"/>
  <c r="I236" i="150"/>
  <c r="H236" i="150"/>
  <c r="L235" i="150"/>
  <c r="K235" i="150"/>
  <c r="J235" i="150"/>
  <c r="I235" i="150"/>
  <c r="H235" i="150"/>
  <c r="L234" i="150"/>
  <c r="K234" i="150"/>
  <c r="J234" i="150"/>
  <c r="I234" i="150"/>
  <c r="H234" i="150"/>
  <c r="L233" i="150"/>
  <c r="K233" i="150"/>
  <c r="J233" i="150"/>
  <c r="I233" i="150"/>
  <c r="H233" i="150"/>
  <c r="L232" i="150"/>
  <c r="K232" i="150"/>
  <c r="J232" i="150"/>
  <c r="I232" i="150"/>
  <c r="H232" i="150"/>
  <c r="L231" i="150"/>
  <c r="K231" i="150"/>
  <c r="J231" i="150"/>
  <c r="I231" i="150"/>
  <c r="H231" i="150"/>
  <c r="L230" i="150"/>
  <c r="K230" i="150"/>
  <c r="J230" i="150"/>
  <c r="I230" i="150"/>
  <c r="H230" i="150"/>
  <c r="L229" i="150"/>
  <c r="K229" i="150"/>
  <c r="J229" i="150"/>
  <c r="I229" i="150"/>
  <c r="H229" i="150"/>
  <c r="L228" i="150"/>
  <c r="K228" i="150"/>
  <c r="J228" i="150"/>
  <c r="I228" i="150"/>
  <c r="H228" i="150"/>
  <c r="L227" i="150"/>
  <c r="K227" i="150"/>
  <c r="J227" i="150"/>
  <c r="I227" i="150"/>
  <c r="H227" i="150"/>
  <c r="G222" i="150"/>
  <c r="F222" i="150"/>
  <c r="L221" i="150"/>
  <c r="K221" i="150"/>
  <c r="J221" i="150"/>
  <c r="I221" i="150"/>
  <c r="H221" i="150"/>
  <c r="L220" i="150"/>
  <c r="K220" i="150"/>
  <c r="J220" i="150"/>
  <c r="I220" i="150"/>
  <c r="H220" i="150"/>
  <c r="L219" i="150"/>
  <c r="K219" i="150"/>
  <c r="J219" i="150"/>
  <c r="I219" i="150"/>
  <c r="H219" i="150"/>
  <c r="L218" i="150"/>
  <c r="K218" i="150"/>
  <c r="J218" i="150"/>
  <c r="I218" i="150"/>
  <c r="H218" i="150"/>
  <c r="L217" i="150"/>
  <c r="K217" i="150"/>
  <c r="J217" i="150"/>
  <c r="I217" i="150"/>
  <c r="H217" i="150"/>
  <c r="L216" i="150"/>
  <c r="K216" i="150"/>
  <c r="J216" i="150"/>
  <c r="I216" i="150"/>
  <c r="H216" i="150"/>
  <c r="L215" i="150"/>
  <c r="K215" i="150"/>
  <c r="J215" i="150"/>
  <c r="I215" i="150"/>
  <c r="H215" i="150"/>
  <c r="L214" i="150"/>
  <c r="K214" i="150"/>
  <c r="J214" i="150"/>
  <c r="I214" i="150"/>
  <c r="H214" i="150"/>
  <c r="L213" i="150"/>
  <c r="K213" i="150"/>
  <c r="J213" i="150"/>
  <c r="I213" i="150"/>
  <c r="H213" i="150"/>
  <c r="L212" i="150"/>
  <c r="K212" i="150"/>
  <c r="J212" i="150"/>
  <c r="I212" i="150"/>
  <c r="H212" i="150"/>
  <c r="L211" i="150"/>
  <c r="K211" i="150"/>
  <c r="J211" i="150"/>
  <c r="I211" i="150"/>
  <c r="H211" i="150"/>
  <c r="L210" i="150"/>
  <c r="K210" i="150"/>
  <c r="J210" i="150"/>
  <c r="I210" i="150"/>
  <c r="H210" i="150"/>
  <c r="L209" i="150"/>
  <c r="K209" i="150"/>
  <c r="J209" i="150"/>
  <c r="I209" i="150"/>
  <c r="H209" i="150"/>
  <c r="L208" i="150"/>
  <c r="K208" i="150"/>
  <c r="J208" i="150"/>
  <c r="I208" i="150"/>
  <c r="H208" i="150"/>
  <c r="L207" i="150"/>
  <c r="K207" i="150"/>
  <c r="J207" i="150"/>
  <c r="I207" i="150"/>
  <c r="H207" i="150"/>
  <c r="L206" i="150"/>
  <c r="K206" i="150"/>
  <c r="J206" i="150"/>
  <c r="I206" i="150"/>
  <c r="H206" i="150"/>
  <c r="L205" i="150"/>
  <c r="K205" i="150"/>
  <c r="J205" i="150"/>
  <c r="I205" i="150"/>
  <c r="H205" i="150"/>
  <c r="L204" i="150"/>
  <c r="K204" i="150"/>
  <c r="J204" i="150"/>
  <c r="I204" i="150"/>
  <c r="H204" i="150"/>
  <c r="L203" i="150"/>
  <c r="K203" i="150"/>
  <c r="J203" i="150"/>
  <c r="I203" i="150"/>
  <c r="H203" i="150"/>
  <c r="L202" i="150"/>
  <c r="K202" i="150"/>
  <c r="J202" i="150"/>
  <c r="I202" i="150"/>
  <c r="H202" i="150"/>
  <c r="L201" i="150"/>
  <c r="K201" i="150"/>
  <c r="J201" i="150"/>
  <c r="I201" i="150"/>
  <c r="H201" i="150"/>
  <c r="L200" i="150"/>
  <c r="K200" i="150"/>
  <c r="J200" i="150"/>
  <c r="I200" i="150"/>
  <c r="H200" i="150"/>
  <c r="L199" i="150"/>
  <c r="K199" i="150"/>
  <c r="J199" i="150"/>
  <c r="I199" i="150"/>
  <c r="H199" i="150"/>
  <c r="L198" i="150"/>
  <c r="K198" i="150"/>
  <c r="J198" i="150"/>
  <c r="I198" i="150"/>
  <c r="H198" i="150"/>
  <c r="L197" i="150"/>
  <c r="K197" i="150"/>
  <c r="J197" i="150"/>
  <c r="I197" i="150"/>
  <c r="H197" i="150"/>
  <c r="L196" i="150"/>
  <c r="K196" i="150"/>
  <c r="J196" i="150"/>
  <c r="I196" i="150"/>
  <c r="H196" i="150"/>
  <c r="L195" i="150"/>
  <c r="K195" i="150"/>
  <c r="J195" i="150"/>
  <c r="I195" i="150"/>
  <c r="H195" i="150"/>
  <c r="L194" i="150"/>
  <c r="K194" i="150"/>
  <c r="J194" i="150"/>
  <c r="I194" i="150"/>
  <c r="H194" i="150"/>
  <c r="L193" i="150"/>
  <c r="K193" i="150"/>
  <c r="J193" i="150"/>
  <c r="I193" i="150"/>
  <c r="H193" i="150"/>
  <c r="L192" i="150"/>
  <c r="K192" i="150"/>
  <c r="J192" i="150"/>
  <c r="I192" i="150"/>
  <c r="H192" i="150"/>
  <c r="L191" i="150"/>
  <c r="K191" i="150"/>
  <c r="J191" i="150"/>
  <c r="I191" i="150"/>
  <c r="H191" i="150"/>
  <c r="L186" i="150"/>
  <c r="G186" i="150"/>
  <c r="F186" i="150"/>
  <c r="L185" i="150"/>
  <c r="K185" i="150"/>
  <c r="J185" i="150"/>
  <c r="I185" i="150"/>
  <c r="H185" i="150"/>
  <c r="L184" i="150"/>
  <c r="K184" i="150"/>
  <c r="J184" i="150"/>
  <c r="I184" i="150"/>
  <c r="H184" i="150"/>
  <c r="L183" i="150"/>
  <c r="K183" i="150"/>
  <c r="J183" i="150"/>
  <c r="I183" i="150"/>
  <c r="H183" i="150"/>
  <c r="L182" i="150"/>
  <c r="K182" i="150"/>
  <c r="J182" i="150"/>
  <c r="I182" i="150"/>
  <c r="H182" i="150"/>
  <c r="L181" i="150"/>
  <c r="K181" i="150"/>
  <c r="J181" i="150"/>
  <c r="I181" i="150"/>
  <c r="H181" i="150"/>
  <c r="L180" i="150"/>
  <c r="K180" i="150"/>
  <c r="J180" i="150"/>
  <c r="I180" i="150"/>
  <c r="H180" i="150"/>
  <c r="L179" i="150"/>
  <c r="K179" i="150"/>
  <c r="J179" i="150"/>
  <c r="I179" i="150"/>
  <c r="H179" i="150"/>
  <c r="L178" i="150"/>
  <c r="K178" i="150"/>
  <c r="J178" i="150"/>
  <c r="I178" i="150"/>
  <c r="H178" i="150"/>
  <c r="L177" i="150"/>
  <c r="K177" i="150"/>
  <c r="J177" i="150"/>
  <c r="I177" i="150"/>
  <c r="H177" i="150"/>
  <c r="L176" i="150"/>
  <c r="K176" i="150"/>
  <c r="J176" i="150"/>
  <c r="I176" i="150"/>
  <c r="H176" i="150"/>
  <c r="L175" i="150"/>
  <c r="K175" i="150"/>
  <c r="J175" i="150"/>
  <c r="I175" i="150"/>
  <c r="H175" i="150"/>
  <c r="L174" i="150"/>
  <c r="K174" i="150"/>
  <c r="J174" i="150"/>
  <c r="I174" i="150"/>
  <c r="H174" i="150"/>
  <c r="L173" i="150"/>
  <c r="K173" i="150"/>
  <c r="J173" i="150"/>
  <c r="I173" i="150"/>
  <c r="H173" i="150"/>
  <c r="L172" i="150"/>
  <c r="K172" i="150"/>
  <c r="J172" i="150"/>
  <c r="I172" i="150"/>
  <c r="H172" i="150"/>
  <c r="L171" i="150"/>
  <c r="K171" i="150"/>
  <c r="J171" i="150"/>
  <c r="I171" i="150"/>
  <c r="H171" i="150"/>
  <c r="L170" i="150"/>
  <c r="K170" i="150"/>
  <c r="J170" i="150"/>
  <c r="I170" i="150"/>
  <c r="H170" i="150"/>
  <c r="L169" i="150"/>
  <c r="K169" i="150"/>
  <c r="J169" i="150"/>
  <c r="I169" i="150"/>
  <c r="H169" i="150"/>
  <c r="L168" i="150"/>
  <c r="K168" i="150"/>
  <c r="J168" i="150"/>
  <c r="I168" i="150"/>
  <c r="H168" i="150"/>
  <c r="L167" i="150"/>
  <c r="K167" i="150"/>
  <c r="J167" i="150"/>
  <c r="I167" i="150"/>
  <c r="H167" i="150"/>
  <c r="L166" i="150"/>
  <c r="K166" i="150"/>
  <c r="J166" i="150"/>
  <c r="I166" i="150"/>
  <c r="H166" i="150"/>
  <c r="L165" i="150"/>
  <c r="K165" i="150"/>
  <c r="J165" i="150"/>
  <c r="I165" i="150"/>
  <c r="H165" i="150"/>
  <c r="L164" i="150"/>
  <c r="K164" i="150"/>
  <c r="J164" i="150"/>
  <c r="I164" i="150"/>
  <c r="H164" i="150"/>
  <c r="L163" i="150"/>
  <c r="K163" i="150"/>
  <c r="J163" i="150"/>
  <c r="I163" i="150"/>
  <c r="H163" i="150"/>
  <c r="L162" i="150"/>
  <c r="K162" i="150"/>
  <c r="J162" i="150"/>
  <c r="I162" i="150"/>
  <c r="H162" i="150"/>
  <c r="L161" i="150"/>
  <c r="K161" i="150"/>
  <c r="J161" i="150"/>
  <c r="I161" i="150"/>
  <c r="H161" i="150"/>
  <c r="L160" i="150"/>
  <c r="K160" i="150"/>
  <c r="J160" i="150"/>
  <c r="I160" i="150"/>
  <c r="H160" i="150"/>
  <c r="L159" i="150"/>
  <c r="K159" i="150"/>
  <c r="J159" i="150"/>
  <c r="I159" i="150"/>
  <c r="H159" i="150"/>
  <c r="L158" i="150"/>
  <c r="K158" i="150"/>
  <c r="J158" i="150"/>
  <c r="I158" i="150"/>
  <c r="H158" i="150"/>
  <c r="L157" i="150"/>
  <c r="K157" i="150"/>
  <c r="J157" i="150"/>
  <c r="I157" i="150"/>
  <c r="H157" i="150"/>
  <c r="L156" i="150"/>
  <c r="K156" i="150"/>
  <c r="J156" i="150"/>
  <c r="I156" i="150"/>
  <c r="H156" i="150"/>
  <c r="L155" i="150"/>
  <c r="K155" i="150"/>
  <c r="J155" i="150"/>
  <c r="I155" i="150"/>
  <c r="H155" i="150"/>
  <c r="G150" i="150"/>
  <c r="F150" i="150"/>
  <c r="L149" i="150"/>
  <c r="K149" i="150"/>
  <c r="J149" i="150"/>
  <c r="I149" i="150"/>
  <c r="H149" i="150"/>
  <c r="L148" i="150"/>
  <c r="K148" i="150"/>
  <c r="J148" i="150"/>
  <c r="I148" i="150"/>
  <c r="H148" i="150"/>
  <c r="L147" i="150"/>
  <c r="K147" i="150"/>
  <c r="J147" i="150"/>
  <c r="I147" i="150"/>
  <c r="H147" i="150"/>
  <c r="L146" i="150"/>
  <c r="K146" i="150"/>
  <c r="J146" i="150"/>
  <c r="I146" i="150"/>
  <c r="H146" i="150"/>
  <c r="L145" i="150"/>
  <c r="K145" i="150"/>
  <c r="J145" i="150"/>
  <c r="I145" i="150"/>
  <c r="H145" i="150"/>
  <c r="L144" i="150"/>
  <c r="K144" i="150"/>
  <c r="J144" i="150"/>
  <c r="I144" i="150"/>
  <c r="H144" i="150"/>
  <c r="L143" i="150"/>
  <c r="K143" i="150"/>
  <c r="J143" i="150"/>
  <c r="I143" i="150"/>
  <c r="H143" i="150"/>
  <c r="L142" i="150"/>
  <c r="K142" i="150"/>
  <c r="J142" i="150"/>
  <c r="I142" i="150"/>
  <c r="H142" i="150"/>
  <c r="L141" i="150"/>
  <c r="K141" i="150"/>
  <c r="J141" i="150"/>
  <c r="I141" i="150"/>
  <c r="H141" i="150"/>
  <c r="L140" i="150"/>
  <c r="K140" i="150"/>
  <c r="J140" i="150"/>
  <c r="I140" i="150"/>
  <c r="H140" i="150"/>
  <c r="L139" i="150"/>
  <c r="K139" i="150"/>
  <c r="J139" i="150"/>
  <c r="I139" i="150"/>
  <c r="H139" i="150"/>
  <c r="L138" i="150"/>
  <c r="K138" i="150"/>
  <c r="J138" i="150"/>
  <c r="I138" i="150"/>
  <c r="H138" i="150"/>
  <c r="L137" i="150"/>
  <c r="K137" i="150"/>
  <c r="J137" i="150"/>
  <c r="I137" i="150"/>
  <c r="H137" i="150"/>
  <c r="L136" i="150"/>
  <c r="K136" i="150"/>
  <c r="J136" i="150"/>
  <c r="I136" i="150"/>
  <c r="H136" i="150"/>
  <c r="L135" i="150"/>
  <c r="K135" i="150"/>
  <c r="J135" i="150"/>
  <c r="I135" i="150"/>
  <c r="H135" i="150"/>
  <c r="L134" i="150"/>
  <c r="K134" i="150"/>
  <c r="J134" i="150"/>
  <c r="I134" i="150"/>
  <c r="H134" i="150"/>
  <c r="L133" i="150"/>
  <c r="K133" i="150"/>
  <c r="J133" i="150"/>
  <c r="I133" i="150"/>
  <c r="H133" i="150"/>
  <c r="L132" i="150"/>
  <c r="K132" i="150"/>
  <c r="J132" i="150"/>
  <c r="I132" i="150"/>
  <c r="H132" i="150"/>
  <c r="L131" i="150"/>
  <c r="K131" i="150"/>
  <c r="J131" i="150"/>
  <c r="I131" i="150"/>
  <c r="H131" i="150"/>
  <c r="L130" i="150"/>
  <c r="K130" i="150"/>
  <c r="J130" i="150"/>
  <c r="I130" i="150"/>
  <c r="H130" i="150"/>
  <c r="L129" i="150"/>
  <c r="K129" i="150"/>
  <c r="J129" i="150"/>
  <c r="I129" i="150"/>
  <c r="H129" i="150"/>
  <c r="L128" i="150"/>
  <c r="K128" i="150"/>
  <c r="J128" i="150"/>
  <c r="I128" i="150"/>
  <c r="H128" i="150"/>
  <c r="L127" i="150"/>
  <c r="K127" i="150"/>
  <c r="J127" i="150"/>
  <c r="I127" i="150"/>
  <c r="H127" i="150"/>
  <c r="L126" i="150"/>
  <c r="K126" i="150"/>
  <c r="J126" i="150"/>
  <c r="I126" i="150"/>
  <c r="H126" i="150"/>
  <c r="L125" i="150"/>
  <c r="K125" i="150"/>
  <c r="J125" i="150"/>
  <c r="I125" i="150"/>
  <c r="H125" i="150"/>
  <c r="L124" i="150"/>
  <c r="K124" i="150"/>
  <c r="J124" i="150"/>
  <c r="I124" i="150"/>
  <c r="H124" i="150"/>
  <c r="L123" i="150"/>
  <c r="K123" i="150"/>
  <c r="J123" i="150"/>
  <c r="I123" i="150"/>
  <c r="H123" i="150"/>
  <c r="L122" i="150"/>
  <c r="K122" i="150"/>
  <c r="J122" i="150"/>
  <c r="I122" i="150"/>
  <c r="H122" i="150"/>
  <c r="L121" i="150"/>
  <c r="K121" i="150"/>
  <c r="J121" i="150"/>
  <c r="I121" i="150"/>
  <c r="H121" i="150"/>
  <c r="L120" i="150"/>
  <c r="K120" i="150"/>
  <c r="K150" i="150" s="1"/>
  <c r="J120" i="150"/>
  <c r="I120" i="150"/>
  <c r="H120" i="150"/>
  <c r="L119" i="150"/>
  <c r="K119" i="150"/>
  <c r="J119" i="150"/>
  <c r="I119" i="150"/>
  <c r="H119" i="150"/>
  <c r="I114" i="150"/>
  <c r="G114" i="150"/>
  <c r="F114" i="150"/>
  <c r="L113" i="150"/>
  <c r="K113" i="150"/>
  <c r="J113" i="150"/>
  <c r="I113" i="150"/>
  <c r="H113" i="150"/>
  <c r="L112" i="150"/>
  <c r="K112" i="150"/>
  <c r="K114" i="150" s="1"/>
  <c r="J112" i="150"/>
  <c r="I112" i="150"/>
  <c r="H112" i="150"/>
  <c r="L111" i="150"/>
  <c r="K111" i="150"/>
  <c r="J111" i="150"/>
  <c r="I111" i="150"/>
  <c r="H111" i="150"/>
  <c r="L110" i="150"/>
  <c r="K110" i="150"/>
  <c r="J110" i="150"/>
  <c r="I110" i="150"/>
  <c r="H110" i="150"/>
  <c r="L109" i="150"/>
  <c r="K109" i="150"/>
  <c r="J109" i="150"/>
  <c r="I109" i="150"/>
  <c r="H109" i="150"/>
  <c r="L108" i="150"/>
  <c r="K108" i="150"/>
  <c r="J108" i="150"/>
  <c r="I108" i="150"/>
  <c r="H108" i="150"/>
  <c r="L107" i="150"/>
  <c r="K107" i="150"/>
  <c r="J107" i="150"/>
  <c r="I107" i="150"/>
  <c r="H107" i="150"/>
  <c r="L106" i="150"/>
  <c r="K106" i="150"/>
  <c r="J106" i="150"/>
  <c r="I106" i="150"/>
  <c r="H106" i="150"/>
  <c r="L105" i="150"/>
  <c r="K105" i="150"/>
  <c r="J105" i="150"/>
  <c r="I105" i="150"/>
  <c r="H105" i="150"/>
  <c r="L104" i="150"/>
  <c r="K104" i="150"/>
  <c r="J104" i="150"/>
  <c r="I104" i="150"/>
  <c r="H104" i="150"/>
  <c r="L103" i="150"/>
  <c r="K103" i="150"/>
  <c r="J103" i="150"/>
  <c r="I103" i="150"/>
  <c r="H103" i="150"/>
  <c r="L102" i="150"/>
  <c r="K102" i="150"/>
  <c r="J102" i="150"/>
  <c r="I102" i="150"/>
  <c r="H102" i="150"/>
  <c r="L101" i="150"/>
  <c r="K101" i="150"/>
  <c r="J101" i="150"/>
  <c r="I101" i="150"/>
  <c r="H101" i="150"/>
  <c r="L100" i="150"/>
  <c r="K100" i="150"/>
  <c r="J100" i="150"/>
  <c r="I100" i="150"/>
  <c r="H100" i="150"/>
  <c r="L99" i="150"/>
  <c r="K99" i="150"/>
  <c r="J99" i="150"/>
  <c r="I99" i="150"/>
  <c r="H99" i="150"/>
  <c r="L98" i="150"/>
  <c r="K98" i="150"/>
  <c r="J98" i="150"/>
  <c r="I98" i="150"/>
  <c r="H98" i="150"/>
  <c r="L97" i="150"/>
  <c r="K97" i="150"/>
  <c r="J97" i="150"/>
  <c r="I97" i="150"/>
  <c r="H97" i="150"/>
  <c r="L96" i="150"/>
  <c r="K96" i="150"/>
  <c r="J96" i="150"/>
  <c r="I96" i="150"/>
  <c r="H96" i="150"/>
  <c r="L95" i="150"/>
  <c r="K95" i="150"/>
  <c r="J95" i="150"/>
  <c r="I95" i="150"/>
  <c r="H95" i="150"/>
  <c r="L94" i="150"/>
  <c r="K94" i="150"/>
  <c r="J94" i="150"/>
  <c r="I94" i="150"/>
  <c r="H94" i="150"/>
  <c r="L93" i="150"/>
  <c r="K93" i="150"/>
  <c r="J93" i="150"/>
  <c r="I93" i="150"/>
  <c r="H93" i="150"/>
  <c r="L92" i="150"/>
  <c r="K92" i="150"/>
  <c r="J92" i="150"/>
  <c r="I92" i="150"/>
  <c r="H92" i="150"/>
  <c r="L91" i="150"/>
  <c r="K91" i="150"/>
  <c r="J91" i="150"/>
  <c r="I91" i="150"/>
  <c r="H91" i="150"/>
  <c r="L90" i="150"/>
  <c r="K90" i="150"/>
  <c r="J90" i="150"/>
  <c r="I90" i="150"/>
  <c r="H90" i="150"/>
  <c r="L89" i="150"/>
  <c r="K89" i="150"/>
  <c r="J89" i="150"/>
  <c r="I89" i="150"/>
  <c r="H89" i="150"/>
  <c r="L88" i="150"/>
  <c r="K88" i="150"/>
  <c r="J88" i="150"/>
  <c r="I88" i="150"/>
  <c r="H88" i="150"/>
  <c r="L87" i="150"/>
  <c r="K87" i="150"/>
  <c r="J87" i="150"/>
  <c r="I87" i="150"/>
  <c r="H87" i="150"/>
  <c r="L86" i="150"/>
  <c r="K86" i="150"/>
  <c r="J86" i="150"/>
  <c r="I86" i="150"/>
  <c r="H86" i="150"/>
  <c r="L85" i="150"/>
  <c r="K85" i="150"/>
  <c r="J85" i="150"/>
  <c r="I85" i="150"/>
  <c r="H85" i="150"/>
  <c r="L84" i="150"/>
  <c r="L114" i="150" s="1"/>
  <c r="K84" i="150"/>
  <c r="J84" i="150"/>
  <c r="I84" i="150"/>
  <c r="H84" i="150"/>
  <c r="L83" i="150"/>
  <c r="K83" i="150"/>
  <c r="J83" i="150"/>
  <c r="I83" i="150"/>
  <c r="H83" i="150"/>
  <c r="G78" i="150"/>
  <c r="F78" i="150"/>
  <c r="L77" i="150"/>
  <c r="K77" i="150"/>
  <c r="J77" i="150"/>
  <c r="I77" i="150"/>
  <c r="H77" i="150"/>
  <c r="L76" i="150"/>
  <c r="K76" i="150"/>
  <c r="K78" i="150" s="1"/>
  <c r="J76" i="150"/>
  <c r="I76" i="150"/>
  <c r="H76" i="150"/>
  <c r="L75" i="150"/>
  <c r="K75" i="150"/>
  <c r="J75" i="150"/>
  <c r="I75" i="150"/>
  <c r="H75" i="150"/>
  <c r="L74" i="150"/>
  <c r="K74" i="150"/>
  <c r="J74" i="150"/>
  <c r="I74" i="150"/>
  <c r="H74" i="150"/>
  <c r="L73" i="150"/>
  <c r="L78" i="150" s="1"/>
  <c r="K73" i="150"/>
  <c r="J73" i="150"/>
  <c r="I73" i="150"/>
  <c r="H73" i="150"/>
  <c r="L72" i="150"/>
  <c r="K72" i="150"/>
  <c r="J72" i="150"/>
  <c r="I72" i="150"/>
  <c r="H72" i="150"/>
  <c r="L71" i="150"/>
  <c r="K71" i="150"/>
  <c r="J71" i="150"/>
  <c r="I71" i="150"/>
  <c r="H71" i="150"/>
  <c r="L70" i="150"/>
  <c r="K70" i="150"/>
  <c r="J70" i="150"/>
  <c r="I70" i="150"/>
  <c r="H70" i="150"/>
  <c r="L69" i="150"/>
  <c r="K69" i="150"/>
  <c r="J69" i="150"/>
  <c r="I69" i="150"/>
  <c r="H69" i="150"/>
  <c r="L68" i="150"/>
  <c r="K68" i="150"/>
  <c r="J68" i="150"/>
  <c r="I68" i="150"/>
  <c r="H68" i="150"/>
  <c r="L67" i="150"/>
  <c r="K67" i="150"/>
  <c r="J67" i="150"/>
  <c r="J78" i="150" s="1"/>
  <c r="I67" i="150"/>
  <c r="H67" i="150"/>
  <c r="L66" i="150"/>
  <c r="K66" i="150"/>
  <c r="J66" i="150"/>
  <c r="I66" i="150"/>
  <c r="H66" i="150"/>
  <c r="L65" i="150"/>
  <c r="K65" i="150"/>
  <c r="J65" i="150"/>
  <c r="I65" i="150"/>
  <c r="H65" i="150"/>
  <c r="L64" i="150"/>
  <c r="K64" i="150"/>
  <c r="J64" i="150"/>
  <c r="I64" i="150"/>
  <c r="H64" i="150"/>
  <c r="L63" i="150"/>
  <c r="K63" i="150"/>
  <c r="J63" i="150"/>
  <c r="I63" i="150"/>
  <c r="H63" i="150"/>
  <c r="L62" i="150"/>
  <c r="K62" i="150"/>
  <c r="J62" i="150"/>
  <c r="I62" i="150"/>
  <c r="H62" i="150"/>
  <c r="L61" i="150"/>
  <c r="K61" i="150"/>
  <c r="J61" i="150"/>
  <c r="I61" i="150"/>
  <c r="H61" i="150"/>
  <c r="L60" i="150"/>
  <c r="K60" i="150"/>
  <c r="J60" i="150"/>
  <c r="I60" i="150"/>
  <c r="H60" i="150"/>
  <c r="L59" i="150"/>
  <c r="K59" i="150"/>
  <c r="J59" i="150"/>
  <c r="I59" i="150"/>
  <c r="H59" i="150"/>
  <c r="L58" i="150"/>
  <c r="K58" i="150"/>
  <c r="J58" i="150"/>
  <c r="I58" i="150"/>
  <c r="H58" i="150"/>
  <c r="L57" i="150"/>
  <c r="K57" i="150"/>
  <c r="J57" i="150"/>
  <c r="I57" i="150"/>
  <c r="H57" i="150"/>
  <c r="L56" i="150"/>
  <c r="K56" i="150"/>
  <c r="J56" i="150"/>
  <c r="I56" i="150"/>
  <c r="H56" i="150"/>
  <c r="L55" i="150"/>
  <c r="K55" i="150"/>
  <c r="J55" i="150"/>
  <c r="I55" i="150"/>
  <c r="H55" i="150"/>
  <c r="L54" i="150"/>
  <c r="K54" i="150"/>
  <c r="J54" i="150"/>
  <c r="I54" i="150"/>
  <c r="H54" i="150"/>
  <c r="L53" i="150"/>
  <c r="K53" i="150"/>
  <c r="J53" i="150"/>
  <c r="I53" i="150"/>
  <c r="H53" i="150"/>
  <c r="L52" i="150"/>
  <c r="K52" i="150"/>
  <c r="J52" i="150"/>
  <c r="I52" i="150"/>
  <c r="H52" i="150"/>
  <c r="L51" i="150"/>
  <c r="K51" i="150"/>
  <c r="J51" i="150"/>
  <c r="I51" i="150"/>
  <c r="H51" i="150"/>
  <c r="L50" i="150"/>
  <c r="K50" i="150"/>
  <c r="J50" i="150"/>
  <c r="I50" i="150"/>
  <c r="H50" i="150"/>
  <c r="L49" i="150"/>
  <c r="K49" i="150"/>
  <c r="J49" i="150"/>
  <c r="I49" i="150"/>
  <c r="H49" i="150"/>
  <c r="L48" i="150"/>
  <c r="K48" i="150"/>
  <c r="J48" i="150"/>
  <c r="I48" i="150"/>
  <c r="H48" i="150"/>
  <c r="L47" i="150"/>
  <c r="K47" i="150"/>
  <c r="J47" i="150"/>
  <c r="I47" i="150"/>
  <c r="H47" i="150"/>
  <c r="G42" i="150"/>
  <c r="F42" i="150"/>
  <c r="L41" i="150"/>
  <c r="K41" i="150"/>
  <c r="J41" i="150"/>
  <c r="I41" i="150"/>
  <c r="H41" i="150"/>
  <c r="L40" i="150"/>
  <c r="K40" i="150"/>
  <c r="J40" i="150"/>
  <c r="I40" i="150"/>
  <c r="H40" i="150"/>
  <c r="L39" i="150"/>
  <c r="K39" i="150"/>
  <c r="J39" i="150"/>
  <c r="I39" i="150"/>
  <c r="H39" i="150"/>
  <c r="L38" i="150"/>
  <c r="K38" i="150"/>
  <c r="J38" i="150"/>
  <c r="I38" i="150"/>
  <c r="H38" i="150"/>
  <c r="L37" i="150"/>
  <c r="K37" i="150"/>
  <c r="J37" i="150"/>
  <c r="I37" i="150"/>
  <c r="H37" i="150"/>
  <c r="L36" i="150"/>
  <c r="K36" i="150"/>
  <c r="J36" i="150"/>
  <c r="I36" i="150"/>
  <c r="H36" i="150"/>
  <c r="L35" i="150"/>
  <c r="K35" i="150"/>
  <c r="J35" i="150"/>
  <c r="I35" i="150"/>
  <c r="H35" i="150"/>
  <c r="L34" i="150"/>
  <c r="K34" i="150"/>
  <c r="J34" i="150"/>
  <c r="I34" i="150"/>
  <c r="H34" i="150"/>
  <c r="L33" i="150"/>
  <c r="K33" i="150"/>
  <c r="J33" i="150"/>
  <c r="I33" i="150"/>
  <c r="H33" i="150"/>
  <c r="L32" i="150"/>
  <c r="K32" i="150"/>
  <c r="J32" i="150"/>
  <c r="I32" i="150"/>
  <c r="H32" i="150"/>
  <c r="L31" i="150"/>
  <c r="K31" i="150"/>
  <c r="J31" i="150"/>
  <c r="I31" i="150"/>
  <c r="H31" i="150"/>
  <c r="L30" i="150"/>
  <c r="K30" i="150"/>
  <c r="J30" i="150"/>
  <c r="I30" i="150"/>
  <c r="H30" i="150"/>
  <c r="L29" i="150"/>
  <c r="K29" i="150"/>
  <c r="J29" i="150"/>
  <c r="I29" i="150"/>
  <c r="H29" i="150"/>
  <c r="L28" i="150"/>
  <c r="K28" i="150"/>
  <c r="J28" i="150"/>
  <c r="I28" i="150"/>
  <c r="H28" i="150"/>
  <c r="L27" i="150"/>
  <c r="K27" i="150"/>
  <c r="J27" i="150"/>
  <c r="I27" i="150"/>
  <c r="H27" i="150"/>
  <c r="L26" i="150"/>
  <c r="K26" i="150"/>
  <c r="J26" i="150"/>
  <c r="I26" i="150"/>
  <c r="H26" i="150"/>
  <c r="L25" i="150"/>
  <c r="K25" i="150"/>
  <c r="J25" i="150"/>
  <c r="I25" i="150"/>
  <c r="H25" i="150"/>
  <c r="L24" i="150"/>
  <c r="K24" i="150"/>
  <c r="J24" i="150"/>
  <c r="I24" i="150"/>
  <c r="H24" i="150"/>
  <c r="L23" i="150"/>
  <c r="K23" i="150"/>
  <c r="J23" i="150"/>
  <c r="I23" i="150"/>
  <c r="H23" i="150"/>
  <c r="L22" i="150"/>
  <c r="K22" i="150"/>
  <c r="J22" i="150"/>
  <c r="I22" i="150"/>
  <c r="H22" i="150"/>
  <c r="L21" i="150"/>
  <c r="K21" i="150"/>
  <c r="J21" i="150"/>
  <c r="I21" i="150"/>
  <c r="H21" i="150"/>
  <c r="L20" i="150"/>
  <c r="K20" i="150"/>
  <c r="J20" i="150"/>
  <c r="I20" i="150"/>
  <c r="H20" i="150"/>
  <c r="L19" i="150"/>
  <c r="K19" i="150"/>
  <c r="J19" i="150"/>
  <c r="I19" i="150"/>
  <c r="H19" i="150"/>
  <c r="L18" i="150"/>
  <c r="K18" i="150"/>
  <c r="J18" i="150"/>
  <c r="I18" i="150"/>
  <c r="H18" i="150"/>
  <c r="L17" i="150"/>
  <c r="K17" i="150"/>
  <c r="J17" i="150"/>
  <c r="I17" i="150"/>
  <c r="H17" i="150"/>
  <c r="L16" i="150"/>
  <c r="K16" i="150"/>
  <c r="J16" i="150"/>
  <c r="I16" i="150"/>
  <c r="H16" i="150"/>
  <c r="L15" i="150"/>
  <c r="K15" i="150"/>
  <c r="J15" i="150"/>
  <c r="I15" i="150"/>
  <c r="H15" i="150"/>
  <c r="L14" i="150"/>
  <c r="K14" i="150"/>
  <c r="J14" i="150"/>
  <c r="I14" i="150"/>
  <c r="H14" i="150"/>
  <c r="L13" i="150"/>
  <c r="K13" i="150"/>
  <c r="J13" i="150"/>
  <c r="I13" i="150"/>
  <c r="H13" i="150"/>
  <c r="L12" i="150"/>
  <c r="K12" i="150"/>
  <c r="J12" i="150"/>
  <c r="I12" i="150"/>
  <c r="H12" i="150"/>
  <c r="L11" i="150"/>
  <c r="K11" i="150"/>
  <c r="J11" i="150"/>
  <c r="I11" i="150"/>
  <c r="H11" i="150"/>
  <c r="B4" i="150"/>
  <c r="U2" i="150" a="1"/>
  <c r="U2" i="150" s="1"/>
  <c r="R2" i="150"/>
  <c r="U1" i="150" a="1"/>
  <c r="U1" i="150" s="1"/>
  <c r="G294" i="149"/>
  <c r="F294" i="149"/>
  <c r="L293" i="149"/>
  <c r="K293" i="149"/>
  <c r="J293" i="149"/>
  <c r="I293" i="149"/>
  <c r="H293" i="149"/>
  <c r="L292" i="149"/>
  <c r="K292" i="149"/>
  <c r="J292" i="149"/>
  <c r="I292" i="149"/>
  <c r="H292" i="149"/>
  <c r="L291" i="149"/>
  <c r="K291" i="149"/>
  <c r="J291" i="149"/>
  <c r="I291" i="149"/>
  <c r="H291" i="149"/>
  <c r="L290" i="149"/>
  <c r="K290" i="149"/>
  <c r="J290" i="149"/>
  <c r="I290" i="149"/>
  <c r="H290" i="149"/>
  <c r="L289" i="149"/>
  <c r="K289" i="149"/>
  <c r="J289" i="149"/>
  <c r="I289" i="149"/>
  <c r="H289" i="149"/>
  <c r="L288" i="149"/>
  <c r="K288" i="149"/>
  <c r="J288" i="149"/>
  <c r="I288" i="149"/>
  <c r="H288" i="149"/>
  <c r="L287" i="149"/>
  <c r="K287" i="149"/>
  <c r="J287" i="149"/>
  <c r="I287" i="149"/>
  <c r="H287" i="149"/>
  <c r="L286" i="149"/>
  <c r="K286" i="149"/>
  <c r="J286" i="149"/>
  <c r="I286" i="149"/>
  <c r="H286" i="149"/>
  <c r="L285" i="149"/>
  <c r="K285" i="149"/>
  <c r="J285" i="149"/>
  <c r="I285" i="149"/>
  <c r="H285" i="149"/>
  <c r="L284" i="149"/>
  <c r="K284" i="149"/>
  <c r="J284" i="149"/>
  <c r="I284" i="149"/>
  <c r="H284" i="149"/>
  <c r="L283" i="149"/>
  <c r="K283" i="149"/>
  <c r="J283" i="149"/>
  <c r="I283" i="149"/>
  <c r="H283" i="149"/>
  <c r="L282" i="149"/>
  <c r="K282" i="149"/>
  <c r="J282" i="149"/>
  <c r="I282" i="149"/>
  <c r="H282" i="149"/>
  <c r="L281" i="149"/>
  <c r="K281" i="149"/>
  <c r="J281" i="149"/>
  <c r="I281" i="149"/>
  <c r="H281" i="149"/>
  <c r="L280" i="149"/>
  <c r="K280" i="149"/>
  <c r="J280" i="149"/>
  <c r="I280" i="149"/>
  <c r="H280" i="149"/>
  <c r="L279" i="149"/>
  <c r="K279" i="149"/>
  <c r="J279" i="149"/>
  <c r="I279" i="149"/>
  <c r="H279" i="149"/>
  <c r="L278" i="149"/>
  <c r="K278" i="149"/>
  <c r="J278" i="149"/>
  <c r="I278" i="149"/>
  <c r="H278" i="149"/>
  <c r="L277" i="149"/>
  <c r="K277" i="149"/>
  <c r="J277" i="149"/>
  <c r="I277" i="149"/>
  <c r="H277" i="149"/>
  <c r="L276" i="149"/>
  <c r="K276" i="149"/>
  <c r="J276" i="149"/>
  <c r="I276" i="149"/>
  <c r="H276" i="149"/>
  <c r="L275" i="149"/>
  <c r="K275" i="149"/>
  <c r="J275" i="149"/>
  <c r="I275" i="149"/>
  <c r="H275" i="149"/>
  <c r="L274" i="149"/>
  <c r="K274" i="149"/>
  <c r="J274" i="149"/>
  <c r="I274" i="149"/>
  <c r="H274" i="149"/>
  <c r="L273" i="149"/>
  <c r="K273" i="149"/>
  <c r="J273" i="149"/>
  <c r="I273" i="149"/>
  <c r="H273" i="149"/>
  <c r="L272" i="149"/>
  <c r="K272" i="149"/>
  <c r="J272" i="149"/>
  <c r="I272" i="149"/>
  <c r="H272" i="149"/>
  <c r="L271" i="149"/>
  <c r="K271" i="149"/>
  <c r="J271" i="149"/>
  <c r="I271" i="149"/>
  <c r="H271" i="149"/>
  <c r="L270" i="149"/>
  <c r="K270" i="149"/>
  <c r="J270" i="149"/>
  <c r="I270" i="149"/>
  <c r="H270" i="149"/>
  <c r="L269" i="149"/>
  <c r="K269" i="149"/>
  <c r="J269" i="149"/>
  <c r="I269" i="149"/>
  <c r="H269" i="149"/>
  <c r="L268" i="149"/>
  <c r="K268" i="149"/>
  <c r="J268" i="149"/>
  <c r="I268" i="149"/>
  <c r="H268" i="149"/>
  <c r="L267" i="149"/>
  <c r="K267" i="149"/>
  <c r="J267" i="149"/>
  <c r="I267" i="149"/>
  <c r="H267" i="149"/>
  <c r="L266" i="149"/>
  <c r="K266" i="149"/>
  <c r="J266" i="149"/>
  <c r="I266" i="149"/>
  <c r="H266" i="149"/>
  <c r="L265" i="149"/>
  <c r="K265" i="149"/>
  <c r="J265" i="149"/>
  <c r="I265" i="149"/>
  <c r="H265" i="149"/>
  <c r="L264" i="149"/>
  <c r="K264" i="149"/>
  <c r="J264" i="149"/>
  <c r="J294" i="149" s="1"/>
  <c r="I264" i="149"/>
  <c r="H264" i="149"/>
  <c r="L263" i="149"/>
  <c r="K263" i="149"/>
  <c r="K294" i="149" s="1"/>
  <c r="J263" i="149"/>
  <c r="I263" i="149"/>
  <c r="H263" i="149"/>
  <c r="G258" i="149"/>
  <c r="F258" i="149"/>
  <c r="L257" i="149"/>
  <c r="K257" i="149"/>
  <c r="J257" i="149"/>
  <c r="I257" i="149"/>
  <c r="H257" i="149"/>
  <c r="L256" i="149"/>
  <c r="K256" i="149"/>
  <c r="J256" i="149"/>
  <c r="I256" i="149"/>
  <c r="H256" i="149"/>
  <c r="L255" i="149"/>
  <c r="K255" i="149"/>
  <c r="J255" i="149"/>
  <c r="I255" i="149"/>
  <c r="H255" i="149"/>
  <c r="L254" i="149"/>
  <c r="K254" i="149"/>
  <c r="J254" i="149"/>
  <c r="I254" i="149"/>
  <c r="H254" i="149"/>
  <c r="L253" i="149"/>
  <c r="K253" i="149"/>
  <c r="J253" i="149"/>
  <c r="I253" i="149"/>
  <c r="H253" i="149"/>
  <c r="L252" i="149"/>
  <c r="K252" i="149"/>
  <c r="J252" i="149"/>
  <c r="I252" i="149"/>
  <c r="H252" i="149"/>
  <c r="L251" i="149"/>
  <c r="K251" i="149"/>
  <c r="J251" i="149"/>
  <c r="I251" i="149"/>
  <c r="H251" i="149"/>
  <c r="L250" i="149"/>
  <c r="K250" i="149"/>
  <c r="J250" i="149"/>
  <c r="I250" i="149"/>
  <c r="H250" i="149"/>
  <c r="L249" i="149"/>
  <c r="K249" i="149"/>
  <c r="J249" i="149"/>
  <c r="I249" i="149"/>
  <c r="H249" i="149"/>
  <c r="L248" i="149"/>
  <c r="K248" i="149"/>
  <c r="J248" i="149"/>
  <c r="I248" i="149"/>
  <c r="H248" i="149"/>
  <c r="L247" i="149"/>
  <c r="K247" i="149"/>
  <c r="J247" i="149"/>
  <c r="I247" i="149"/>
  <c r="H247" i="149"/>
  <c r="L246" i="149"/>
  <c r="K246" i="149"/>
  <c r="J246" i="149"/>
  <c r="I246" i="149"/>
  <c r="H246" i="149"/>
  <c r="L245" i="149"/>
  <c r="K245" i="149"/>
  <c r="J245" i="149"/>
  <c r="I245" i="149"/>
  <c r="H245" i="149"/>
  <c r="L244" i="149"/>
  <c r="K244" i="149"/>
  <c r="J244" i="149"/>
  <c r="I244" i="149"/>
  <c r="H244" i="149"/>
  <c r="L243" i="149"/>
  <c r="K243" i="149"/>
  <c r="J243" i="149"/>
  <c r="I243" i="149"/>
  <c r="H243" i="149"/>
  <c r="L242" i="149"/>
  <c r="K242" i="149"/>
  <c r="J242" i="149"/>
  <c r="I242" i="149"/>
  <c r="H242" i="149"/>
  <c r="L241" i="149"/>
  <c r="K241" i="149"/>
  <c r="J241" i="149"/>
  <c r="I241" i="149"/>
  <c r="H241" i="149"/>
  <c r="L240" i="149"/>
  <c r="K240" i="149"/>
  <c r="J240" i="149"/>
  <c r="I240" i="149"/>
  <c r="H240" i="149"/>
  <c r="L239" i="149"/>
  <c r="K239" i="149"/>
  <c r="J239" i="149"/>
  <c r="I239" i="149"/>
  <c r="H239" i="149"/>
  <c r="L238" i="149"/>
  <c r="K238" i="149"/>
  <c r="J238" i="149"/>
  <c r="I238" i="149"/>
  <c r="H238" i="149"/>
  <c r="L237" i="149"/>
  <c r="L258" i="149" s="1"/>
  <c r="K237" i="149"/>
  <c r="J237" i="149"/>
  <c r="I237" i="149"/>
  <c r="H237" i="149"/>
  <c r="L236" i="149"/>
  <c r="K236" i="149"/>
  <c r="J236" i="149"/>
  <c r="I236" i="149"/>
  <c r="H236" i="149"/>
  <c r="L235" i="149"/>
  <c r="K235" i="149"/>
  <c r="J235" i="149"/>
  <c r="I235" i="149"/>
  <c r="H235" i="149"/>
  <c r="L234" i="149"/>
  <c r="K234" i="149"/>
  <c r="J234" i="149"/>
  <c r="I234" i="149"/>
  <c r="H234" i="149"/>
  <c r="L233" i="149"/>
  <c r="K233" i="149"/>
  <c r="J233" i="149"/>
  <c r="I233" i="149"/>
  <c r="H233" i="149"/>
  <c r="L232" i="149"/>
  <c r="K232" i="149"/>
  <c r="J232" i="149"/>
  <c r="I232" i="149"/>
  <c r="H232" i="149"/>
  <c r="L231" i="149"/>
  <c r="K231" i="149"/>
  <c r="J231" i="149"/>
  <c r="I231" i="149"/>
  <c r="H231" i="149"/>
  <c r="L230" i="149"/>
  <c r="K230" i="149"/>
  <c r="J230" i="149"/>
  <c r="I230" i="149"/>
  <c r="H230" i="149"/>
  <c r="L229" i="149"/>
  <c r="K229" i="149"/>
  <c r="J229" i="149"/>
  <c r="I229" i="149"/>
  <c r="H229" i="149"/>
  <c r="L228" i="149"/>
  <c r="K228" i="149"/>
  <c r="J228" i="149"/>
  <c r="I228" i="149"/>
  <c r="H228" i="149"/>
  <c r="L227" i="149"/>
  <c r="K227" i="149"/>
  <c r="J227" i="149"/>
  <c r="I227" i="149"/>
  <c r="I258" i="149" s="1"/>
  <c r="H227" i="149"/>
  <c r="G222" i="149"/>
  <c r="F222" i="149"/>
  <c r="L221" i="149"/>
  <c r="K221" i="149"/>
  <c r="J221" i="149"/>
  <c r="I221" i="149"/>
  <c r="H221" i="149"/>
  <c r="L220" i="149"/>
  <c r="K220" i="149"/>
  <c r="J220" i="149"/>
  <c r="I220" i="149"/>
  <c r="H220" i="149"/>
  <c r="L219" i="149"/>
  <c r="K219" i="149"/>
  <c r="J219" i="149"/>
  <c r="I219" i="149"/>
  <c r="H219" i="149"/>
  <c r="L218" i="149"/>
  <c r="K218" i="149"/>
  <c r="J218" i="149"/>
  <c r="I218" i="149"/>
  <c r="H218" i="149"/>
  <c r="L217" i="149"/>
  <c r="K217" i="149"/>
  <c r="J217" i="149"/>
  <c r="I217" i="149"/>
  <c r="H217" i="149"/>
  <c r="L216" i="149"/>
  <c r="K216" i="149"/>
  <c r="J216" i="149"/>
  <c r="I216" i="149"/>
  <c r="H216" i="149"/>
  <c r="L215" i="149"/>
  <c r="K215" i="149"/>
  <c r="J215" i="149"/>
  <c r="I215" i="149"/>
  <c r="H215" i="149"/>
  <c r="L214" i="149"/>
  <c r="K214" i="149"/>
  <c r="J214" i="149"/>
  <c r="I214" i="149"/>
  <c r="H214" i="149"/>
  <c r="L213" i="149"/>
  <c r="K213" i="149"/>
  <c r="J213" i="149"/>
  <c r="I213" i="149"/>
  <c r="H213" i="149"/>
  <c r="L212" i="149"/>
  <c r="K212" i="149"/>
  <c r="J212" i="149"/>
  <c r="I212" i="149"/>
  <c r="H212" i="149"/>
  <c r="L211" i="149"/>
  <c r="K211" i="149"/>
  <c r="J211" i="149"/>
  <c r="I211" i="149"/>
  <c r="H211" i="149"/>
  <c r="L210" i="149"/>
  <c r="K210" i="149"/>
  <c r="J210" i="149"/>
  <c r="I210" i="149"/>
  <c r="H210" i="149"/>
  <c r="L209" i="149"/>
  <c r="K209" i="149"/>
  <c r="J209" i="149"/>
  <c r="I209" i="149"/>
  <c r="H209" i="149"/>
  <c r="L208" i="149"/>
  <c r="K208" i="149"/>
  <c r="J208" i="149"/>
  <c r="I208" i="149"/>
  <c r="H208" i="149"/>
  <c r="L207" i="149"/>
  <c r="K207" i="149"/>
  <c r="J207" i="149"/>
  <c r="I207" i="149"/>
  <c r="H207" i="149"/>
  <c r="L206" i="149"/>
  <c r="K206" i="149"/>
  <c r="J206" i="149"/>
  <c r="I206" i="149"/>
  <c r="H206" i="149"/>
  <c r="L205" i="149"/>
  <c r="K205" i="149"/>
  <c r="J205" i="149"/>
  <c r="I205" i="149"/>
  <c r="H205" i="149"/>
  <c r="L204" i="149"/>
  <c r="K204" i="149"/>
  <c r="J204" i="149"/>
  <c r="I204" i="149"/>
  <c r="H204" i="149"/>
  <c r="L203" i="149"/>
  <c r="K203" i="149"/>
  <c r="J203" i="149"/>
  <c r="I203" i="149"/>
  <c r="H203" i="149"/>
  <c r="L202" i="149"/>
  <c r="K202" i="149"/>
  <c r="J202" i="149"/>
  <c r="I202" i="149"/>
  <c r="H202" i="149"/>
  <c r="L201" i="149"/>
  <c r="K201" i="149"/>
  <c r="J201" i="149"/>
  <c r="I201" i="149"/>
  <c r="H201" i="149"/>
  <c r="L200" i="149"/>
  <c r="K200" i="149"/>
  <c r="J200" i="149"/>
  <c r="I200" i="149"/>
  <c r="H200" i="149"/>
  <c r="L199" i="149"/>
  <c r="K199" i="149"/>
  <c r="J199" i="149"/>
  <c r="I199" i="149"/>
  <c r="H199" i="149"/>
  <c r="L198" i="149"/>
  <c r="K198" i="149"/>
  <c r="J198" i="149"/>
  <c r="I198" i="149"/>
  <c r="H198" i="149"/>
  <c r="L197" i="149"/>
  <c r="K197" i="149"/>
  <c r="J197" i="149"/>
  <c r="I197" i="149"/>
  <c r="H197" i="149"/>
  <c r="L196" i="149"/>
  <c r="K196" i="149"/>
  <c r="J196" i="149"/>
  <c r="I196" i="149"/>
  <c r="H196" i="149"/>
  <c r="L195" i="149"/>
  <c r="K195" i="149"/>
  <c r="J195" i="149"/>
  <c r="I195" i="149"/>
  <c r="H195" i="149"/>
  <c r="L194" i="149"/>
  <c r="K194" i="149"/>
  <c r="J194" i="149"/>
  <c r="I194" i="149"/>
  <c r="H194" i="149"/>
  <c r="L193" i="149"/>
  <c r="K193" i="149"/>
  <c r="J193" i="149"/>
  <c r="I193" i="149"/>
  <c r="H193" i="149"/>
  <c r="H222" i="149" s="1"/>
  <c r="L192" i="149"/>
  <c r="K192" i="149"/>
  <c r="J192" i="149"/>
  <c r="I192" i="149"/>
  <c r="H192" i="149"/>
  <c r="L191" i="149"/>
  <c r="K191" i="149"/>
  <c r="J191" i="149"/>
  <c r="I191" i="149"/>
  <c r="H191" i="149"/>
  <c r="G186" i="149"/>
  <c r="F186" i="149"/>
  <c r="L185" i="149"/>
  <c r="K185" i="149"/>
  <c r="J185" i="149"/>
  <c r="I185" i="149"/>
  <c r="H185" i="149"/>
  <c r="L184" i="149"/>
  <c r="K184" i="149"/>
  <c r="J184" i="149"/>
  <c r="I184" i="149"/>
  <c r="H184" i="149"/>
  <c r="L183" i="149"/>
  <c r="K183" i="149"/>
  <c r="J183" i="149"/>
  <c r="I183" i="149"/>
  <c r="H183" i="149"/>
  <c r="L182" i="149"/>
  <c r="K182" i="149"/>
  <c r="J182" i="149"/>
  <c r="I182" i="149"/>
  <c r="H182" i="149"/>
  <c r="L181" i="149"/>
  <c r="K181" i="149"/>
  <c r="J181" i="149"/>
  <c r="I181" i="149"/>
  <c r="H181" i="149"/>
  <c r="L180" i="149"/>
  <c r="K180" i="149"/>
  <c r="J180" i="149"/>
  <c r="I180" i="149"/>
  <c r="H180" i="149"/>
  <c r="L179" i="149"/>
  <c r="K179" i="149"/>
  <c r="J179" i="149"/>
  <c r="I179" i="149"/>
  <c r="H179" i="149"/>
  <c r="L178" i="149"/>
  <c r="K178" i="149"/>
  <c r="J178" i="149"/>
  <c r="I178" i="149"/>
  <c r="H178" i="149"/>
  <c r="L177" i="149"/>
  <c r="K177" i="149"/>
  <c r="J177" i="149"/>
  <c r="I177" i="149"/>
  <c r="H177" i="149"/>
  <c r="L176" i="149"/>
  <c r="K176" i="149"/>
  <c r="J176" i="149"/>
  <c r="I176" i="149"/>
  <c r="H176" i="149"/>
  <c r="L175" i="149"/>
  <c r="K175" i="149"/>
  <c r="J175" i="149"/>
  <c r="I175" i="149"/>
  <c r="H175" i="149"/>
  <c r="L174" i="149"/>
  <c r="K174" i="149"/>
  <c r="J174" i="149"/>
  <c r="I174" i="149"/>
  <c r="H174" i="149"/>
  <c r="L173" i="149"/>
  <c r="K173" i="149"/>
  <c r="J173" i="149"/>
  <c r="I173" i="149"/>
  <c r="H173" i="149"/>
  <c r="L172" i="149"/>
  <c r="K172" i="149"/>
  <c r="J172" i="149"/>
  <c r="I172" i="149"/>
  <c r="H172" i="149"/>
  <c r="L171" i="149"/>
  <c r="K171" i="149"/>
  <c r="J171" i="149"/>
  <c r="I171" i="149"/>
  <c r="H171" i="149"/>
  <c r="L170" i="149"/>
  <c r="K170" i="149"/>
  <c r="J170" i="149"/>
  <c r="I170" i="149"/>
  <c r="H170" i="149"/>
  <c r="L169" i="149"/>
  <c r="K169" i="149"/>
  <c r="J169" i="149"/>
  <c r="I169" i="149"/>
  <c r="H169" i="149"/>
  <c r="L168" i="149"/>
  <c r="K168" i="149"/>
  <c r="J168" i="149"/>
  <c r="I168" i="149"/>
  <c r="H168" i="149"/>
  <c r="L167" i="149"/>
  <c r="K167" i="149"/>
  <c r="J167" i="149"/>
  <c r="I167" i="149"/>
  <c r="H167" i="149"/>
  <c r="L166" i="149"/>
  <c r="K166" i="149"/>
  <c r="J166" i="149"/>
  <c r="I166" i="149"/>
  <c r="H166" i="149"/>
  <c r="L165" i="149"/>
  <c r="K165" i="149"/>
  <c r="J165" i="149"/>
  <c r="I165" i="149"/>
  <c r="H165" i="149"/>
  <c r="L164" i="149"/>
  <c r="K164" i="149"/>
  <c r="J164" i="149"/>
  <c r="I164" i="149"/>
  <c r="H164" i="149"/>
  <c r="L163" i="149"/>
  <c r="K163" i="149"/>
  <c r="J163" i="149"/>
  <c r="I163" i="149"/>
  <c r="H163" i="149"/>
  <c r="L162" i="149"/>
  <c r="K162" i="149"/>
  <c r="J162" i="149"/>
  <c r="I162" i="149"/>
  <c r="H162" i="149"/>
  <c r="L161" i="149"/>
  <c r="K161" i="149"/>
  <c r="J161" i="149"/>
  <c r="I161" i="149"/>
  <c r="H161" i="149"/>
  <c r="L160" i="149"/>
  <c r="K160" i="149"/>
  <c r="J160" i="149"/>
  <c r="I160" i="149"/>
  <c r="H160" i="149"/>
  <c r="L159" i="149"/>
  <c r="K159" i="149"/>
  <c r="J159" i="149"/>
  <c r="I159" i="149"/>
  <c r="H159" i="149"/>
  <c r="L158" i="149"/>
  <c r="K158" i="149"/>
  <c r="J158" i="149"/>
  <c r="I158" i="149"/>
  <c r="H158" i="149"/>
  <c r="L157" i="149"/>
  <c r="K157" i="149"/>
  <c r="J157" i="149"/>
  <c r="I157" i="149"/>
  <c r="H157" i="149"/>
  <c r="L156" i="149"/>
  <c r="K156" i="149"/>
  <c r="J156" i="149"/>
  <c r="I156" i="149"/>
  <c r="H156" i="149"/>
  <c r="L155" i="149"/>
  <c r="K155" i="149"/>
  <c r="J155" i="149"/>
  <c r="I155" i="149"/>
  <c r="H155" i="149"/>
  <c r="L150" i="149"/>
  <c r="J150" i="149"/>
  <c r="G150" i="149"/>
  <c r="F150" i="149"/>
  <c r="L149" i="149"/>
  <c r="K149" i="149"/>
  <c r="J149" i="149"/>
  <c r="I149" i="149"/>
  <c r="H149" i="149"/>
  <c r="L148" i="149"/>
  <c r="K148" i="149"/>
  <c r="J148" i="149"/>
  <c r="I148" i="149"/>
  <c r="H148" i="149"/>
  <c r="L147" i="149"/>
  <c r="K147" i="149"/>
  <c r="J147" i="149"/>
  <c r="I147" i="149"/>
  <c r="H147" i="149"/>
  <c r="L146" i="149"/>
  <c r="K146" i="149"/>
  <c r="J146" i="149"/>
  <c r="I146" i="149"/>
  <c r="H146" i="149"/>
  <c r="L145" i="149"/>
  <c r="K145" i="149"/>
  <c r="J145" i="149"/>
  <c r="I145" i="149"/>
  <c r="H145" i="149"/>
  <c r="L144" i="149"/>
  <c r="K144" i="149"/>
  <c r="J144" i="149"/>
  <c r="I144" i="149"/>
  <c r="H144" i="149"/>
  <c r="L143" i="149"/>
  <c r="K143" i="149"/>
  <c r="J143" i="149"/>
  <c r="I143" i="149"/>
  <c r="H143" i="149"/>
  <c r="L142" i="149"/>
  <c r="K142" i="149"/>
  <c r="J142" i="149"/>
  <c r="I142" i="149"/>
  <c r="H142" i="149"/>
  <c r="L141" i="149"/>
  <c r="K141" i="149"/>
  <c r="J141" i="149"/>
  <c r="I141" i="149"/>
  <c r="H141" i="149"/>
  <c r="L140" i="149"/>
  <c r="K140" i="149"/>
  <c r="J140" i="149"/>
  <c r="I140" i="149"/>
  <c r="H140" i="149"/>
  <c r="L139" i="149"/>
  <c r="K139" i="149"/>
  <c r="J139" i="149"/>
  <c r="I139" i="149"/>
  <c r="H139" i="149"/>
  <c r="L138" i="149"/>
  <c r="K138" i="149"/>
  <c r="J138" i="149"/>
  <c r="I138" i="149"/>
  <c r="H138" i="149"/>
  <c r="L137" i="149"/>
  <c r="K137" i="149"/>
  <c r="J137" i="149"/>
  <c r="I137" i="149"/>
  <c r="H137" i="149"/>
  <c r="L136" i="149"/>
  <c r="K136" i="149"/>
  <c r="J136" i="149"/>
  <c r="I136" i="149"/>
  <c r="H136" i="149"/>
  <c r="L135" i="149"/>
  <c r="K135" i="149"/>
  <c r="J135" i="149"/>
  <c r="I135" i="149"/>
  <c r="H135" i="149"/>
  <c r="L134" i="149"/>
  <c r="K134" i="149"/>
  <c r="J134" i="149"/>
  <c r="I134" i="149"/>
  <c r="H134" i="149"/>
  <c r="L133" i="149"/>
  <c r="K133" i="149"/>
  <c r="J133" i="149"/>
  <c r="I133" i="149"/>
  <c r="H133" i="149"/>
  <c r="L132" i="149"/>
  <c r="K132" i="149"/>
  <c r="J132" i="149"/>
  <c r="I132" i="149"/>
  <c r="H132" i="149"/>
  <c r="L131" i="149"/>
  <c r="K131" i="149"/>
  <c r="J131" i="149"/>
  <c r="I131" i="149"/>
  <c r="H131" i="149"/>
  <c r="L130" i="149"/>
  <c r="K130" i="149"/>
  <c r="J130" i="149"/>
  <c r="I130" i="149"/>
  <c r="H130" i="149"/>
  <c r="L129" i="149"/>
  <c r="K129" i="149"/>
  <c r="J129" i="149"/>
  <c r="I129" i="149"/>
  <c r="H129" i="149"/>
  <c r="L128" i="149"/>
  <c r="K128" i="149"/>
  <c r="J128" i="149"/>
  <c r="I128" i="149"/>
  <c r="H128" i="149"/>
  <c r="L127" i="149"/>
  <c r="K127" i="149"/>
  <c r="J127" i="149"/>
  <c r="I127" i="149"/>
  <c r="H127" i="149"/>
  <c r="L126" i="149"/>
  <c r="K126" i="149"/>
  <c r="J126" i="149"/>
  <c r="I126" i="149"/>
  <c r="H126" i="149"/>
  <c r="L125" i="149"/>
  <c r="K125" i="149"/>
  <c r="J125" i="149"/>
  <c r="I125" i="149"/>
  <c r="H125" i="149"/>
  <c r="L124" i="149"/>
  <c r="K124" i="149"/>
  <c r="J124" i="149"/>
  <c r="I124" i="149"/>
  <c r="H124" i="149"/>
  <c r="L123" i="149"/>
  <c r="K123" i="149"/>
  <c r="J123" i="149"/>
  <c r="I123" i="149"/>
  <c r="H123" i="149"/>
  <c r="L122" i="149"/>
  <c r="K122" i="149"/>
  <c r="J122" i="149"/>
  <c r="I122" i="149"/>
  <c r="H122" i="149"/>
  <c r="L121" i="149"/>
  <c r="K121" i="149"/>
  <c r="J121" i="149"/>
  <c r="I121" i="149"/>
  <c r="H121" i="149"/>
  <c r="L120" i="149"/>
  <c r="K120" i="149"/>
  <c r="K150" i="149" s="1"/>
  <c r="J120" i="149"/>
  <c r="I120" i="149"/>
  <c r="H120" i="149"/>
  <c r="L119" i="149"/>
  <c r="K119" i="149"/>
  <c r="J119" i="149"/>
  <c r="I119" i="149"/>
  <c r="I150" i="149" s="1"/>
  <c r="H119" i="149"/>
  <c r="H150" i="149" s="1"/>
  <c r="G114" i="149"/>
  <c r="F114" i="149"/>
  <c r="L113" i="149"/>
  <c r="K113" i="149"/>
  <c r="J113" i="149"/>
  <c r="I113" i="149"/>
  <c r="H113" i="149"/>
  <c r="L112" i="149"/>
  <c r="K112" i="149"/>
  <c r="J112" i="149"/>
  <c r="I112" i="149"/>
  <c r="H112" i="149"/>
  <c r="L111" i="149"/>
  <c r="K111" i="149"/>
  <c r="J111" i="149"/>
  <c r="I111" i="149"/>
  <c r="H111" i="149"/>
  <c r="L110" i="149"/>
  <c r="K110" i="149"/>
  <c r="J110" i="149"/>
  <c r="I110" i="149"/>
  <c r="H110" i="149"/>
  <c r="L109" i="149"/>
  <c r="K109" i="149"/>
  <c r="J109" i="149"/>
  <c r="I109" i="149"/>
  <c r="H109" i="149"/>
  <c r="L108" i="149"/>
  <c r="K108" i="149"/>
  <c r="J108" i="149"/>
  <c r="I108" i="149"/>
  <c r="H108" i="149"/>
  <c r="L107" i="149"/>
  <c r="K107" i="149"/>
  <c r="J107" i="149"/>
  <c r="I107" i="149"/>
  <c r="H107" i="149"/>
  <c r="L106" i="149"/>
  <c r="K106" i="149"/>
  <c r="J106" i="149"/>
  <c r="I106" i="149"/>
  <c r="H106" i="149"/>
  <c r="L105" i="149"/>
  <c r="K105" i="149"/>
  <c r="J105" i="149"/>
  <c r="I105" i="149"/>
  <c r="H105" i="149"/>
  <c r="L104" i="149"/>
  <c r="K104" i="149"/>
  <c r="J104" i="149"/>
  <c r="I104" i="149"/>
  <c r="H104" i="149"/>
  <c r="L103" i="149"/>
  <c r="K103" i="149"/>
  <c r="J103" i="149"/>
  <c r="I103" i="149"/>
  <c r="H103" i="149"/>
  <c r="L102" i="149"/>
  <c r="K102" i="149"/>
  <c r="J102" i="149"/>
  <c r="I102" i="149"/>
  <c r="H102" i="149"/>
  <c r="L101" i="149"/>
  <c r="K101" i="149"/>
  <c r="J101" i="149"/>
  <c r="I101" i="149"/>
  <c r="H101" i="149"/>
  <c r="L100" i="149"/>
  <c r="K100" i="149"/>
  <c r="J100" i="149"/>
  <c r="I100" i="149"/>
  <c r="H100" i="149"/>
  <c r="L99" i="149"/>
  <c r="K99" i="149"/>
  <c r="J99" i="149"/>
  <c r="I99" i="149"/>
  <c r="H99" i="149"/>
  <c r="L98" i="149"/>
  <c r="K98" i="149"/>
  <c r="J98" i="149"/>
  <c r="I98" i="149"/>
  <c r="H98" i="149"/>
  <c r="L97" i="149"/>
  <c r="K97" i="149"/>
  <c r="J97" i="149"/>
  <c r="I97" i="149"/>
  <c r="H97" i="149"/>
  <c r="L96" i="149"/>
  <c r="K96" i="149"/>
  <c r="J96" i="149"/>
  <c r="I96" i="149"/>
  <c r="H96" i="149"/>
  <c r="L95" i="149"/>
  <c r="K95" i="149"/>
  <c r="J95" i="149"/>
  <c r="I95" i="149"/>
  <c r="H95" i="149"/>
  <c r="L94" i="149"/>
  <c r="K94" i="149"/>
  <c r="J94" i="149"/>
  <c r="I94" i="149"/>
  <c r="H94" i="149"/>
  <c r="L93" i="149"/>
  <c r="K93" i="149"/>
  <c r="J93" i="149"/>
  <c r="I93" i="149"/>
  <c r="H93" i="149"/>
  <c r="L92" i="149"/>
  <c r="K92" i="149"/>
  <c r="J92" i="149"/>
  <c r="I92" i="149"/>
  <c r="H92" i="149"/>
  <c r="L91" i="149"/>
  <c r="K91" i="149"/>
  <c r="J91" i="149"/>
  <c r="I91" i="149"/>
  <c r="H91" i="149"/>
  <c r="L90" i="149"/>
  <c r="K90" i="149"/>
  <c r="J90" i="149"/>
  <c r="I90" i="149"/>
  <c r="H90" i="149"/>
  <c r="L89" i="149"/>
  <c r="K89" i="149"/>
  <c r="J89" i="149"/>
  <c r="I89" i="149"/>
  <c r="H89" i="149"/>
  <c r="L88" i="149"/>
  <c r="K88" i="149"/>
  <c r="J88" i="149"/>
  <c r="I88" i="149"/>
  <c r="H88" i="149"/>
  <c r="L87" i="149"/>
  <c r="K87" i="149"/>
  <c r="J87" i="149"/>
  <c r="I87" i="149"/>
  <c r="H87" i="149"/>
  <c r="L86" i="149"/>
  <c r="K86" i="149"/>
  <c r="J86" i="149"/>
  <c r="I86" i="149"/>
  <c r="H86" i="149"/>
  <c r="L85" i="149"/>
  <c r="K85" i="149"/>
  <c r="J85" i="149"/>
  <c r="I85" i="149"/>
  <c r="H85" i="149"/>
  <c r="L84" i="149"/>
  <c r="K84" i="149"/>
  <c r="J84" i="149"/>
  <c r="I84" i="149"/>
  <c r="H84" i="149"/>
  <c r="L83" i="149"/>
  <c r="K83" i="149"/>
  <c r="J83" i="149"/>
  <c r="I83" i="149"/>
  <c r="H83" i="149"/>
  <c r="G78" i="149"/>
  <c r="F78" i="149"/>
  <c r="L77" i="149"/>
  <c r="K77" i="149"/>
  <c r="J77" i="149"/>
  <c r="I77" i="149"/>
  <c r="H77" i="149"/>
  <c r="L76" i="149"/>
  <c r="K76" i="149"/>
  <c r="J76" i="149"/>
  <c r="I76" i="149"/>
  <c r="H76" i="149"/>
  <c r="L75" i="149"/>
  <c r="K75" i="149"/>
  <c r="J75" i="149"/>
  <c r="I75" i="149"/>
  <c r="H75" i="149"/>
  <c r="L74" i="149"/>
  <c r="K74" i="149"/>
  <c r="J74" i="149"/>
  <c r="I74" i="149"/>
  <c r="H74" i="149"/>
  <c r="L73" i="149"/>
  <c r="K73" i="149"/>
  <c r="J73" i="149"/>
  <c r="I73" i="149"/>
  <c r="H73" i="149"/>
  <c r="L72" i="149"/>
  <c r="K72" i="149"/>
  <c r="J72" i="149"/>
  <c r="I72" i="149"/>
  <c r="H72" i="149"/>
  <c r="L71" i="149"/>
  <c r="K71" i="149"/>
  <c r="J71" i="149"/>
  <c r="I71" i="149"/>
  <c r="H71" i="149"/>
  <c r="L70" i="149"/>
  <c r="K70" i="149"/>
  <c r="J70" i="149"/>
  <c r="I70" i="149"/>
  <c r="H70" i="149"/>
  <c r="L69" i="149"/>
  <c r="K69" i="149"/>
  <c r="J69" i="149"/>
  <c r="I69" i="149"/>
  <c r="H69" i="149"/>
  <c r="L68" i="149"/>
  <c r="K68" i="149"/>
  <c r="J68" i="149"/>
  <c r="I68" i="149"/>
  <c r="H68" i="149"/>
  <c r="L67" i="149"/>
  <c r="K67" i="149"/>
  <c r="J67" i="149"/>
  <c r="I67" i="149"/>
  <c r="H67" i="149"/>
  <c r="L66" i="149"/>
  <c r="K66" i="149"/>
  <c r="J66" i="149"/>
  <c r="I66" i="149"/>
  <c r="H66" i="149"/>
  <c r="L65" i="149"/>
  <c r="K65" i="149"/>
  <c r="J65" i="149"/>
  <c r="I65" i="149"/>
  <c r="H65" i="149"/>
  <c r="L64" i="149"/>
  <c r="K64" i="149"/>
  <c r="J64" i="149"/>
  <c r="I64" i="149"/>
  <c r="H64" i="149"/>
  <c r="L63" i="149"/>
  <c r="K63" i="149"/>
  <c r="J63" i="149"/>
  <c r="I63" i="149"/>
  <c r="H63" i="149"/>
  <c r="L62" i="149"/>
  <c r="K62" i="149"/>
  <c r="J62" i="149"/>
  <c r="I62" i="149"/>
  <c r="H62" i="149"/>
  <c r="L61" i="149"/>
  <c r="K61" i="149"/>
  <c r="J61" i="149"/>
  <c r="I61" i="149"/>
  <c r="H61" i="149"/>
  <c r="L60" i="149"/>
  <c r="K60" i="149"/>
  <c r="J60" i="149"/>
  <c r="I60" i="149"/>
  <c r="H60" i="149"/>
  <c r="L59" i="149"/>
  <c r="K59" i="149"/>
  <c r="J59" i="149"/>
  <c r="I59" i="149"/>
  <c r="H59" i="149"/>
  <c r="L58" i="149"/>
  <c r="K58" i="149"/>
  <c r="J58" i="149"/>
  <c r="I58" i="149"/>
  <c r="H58" i="149"/>
  <c r="L57" i="149"/>
  <c r="K57" i="149"/>
  <c r="J57" i="149"/>
  <c r="I57" i="149"/>
  <c r="H57" i="149"/>
  <c r="L56" i="149"/>
  <c r="K56" i="149"/>
  <c r="J56" i="149"/>
  <c r="I56" i="149"/>
  <c r="H56" i="149"/>
  <c r="L55" i="149"/>
  <c r="K55" i="149"/>
  <c r="J55" i="149"/>
  <c r="I55" i="149"/>
  <c r="H55" i="149"/>
  <c r="L54" i="149"/>
  <c r="K54" i="149"/>
  <c r="J54" i="149"/>
  <c r="I54" i="149"/>
  <c r="H54" i="149"/>
  <c r="L53" i="149"/>
  <c r="K53" i="149"/>
  <c r="J53" i="149"/>
  <c r="I53" i="149"/>
  <c r="H53" i="149"/>
  <c r="L52" i="149"/>
  <c r="K52" i="149"/>
  <c r="J52" i="149"/>
  <c r="I52" i="149"/>
  <c r="H52" i="149"/>
  <c r="L51" i="149"/>
  <c r="K51" i="149"/>
  <c r="J51" i="149"/>
  <c r="I51" i="149"/>
  <c r="H51" i="149"/>
  <c r="L50" i="149"/>
  <c r="K50" i="149"/>
  <c r="J50" i="149"/>
  <c r="I50" i="149"/>
  <c r="H50" i="149"/>
  <c r="L49" i="149"/>
  <c r="K49" i="149"/>
  <c r="J49" i="149"/>
  <c r="I49" i="149"/>
  <c r="H49" i="149"/>
  <c r="L48" i="149"/>
  <c r="K48" i="149"/>
  <c r="J48" i="149"/>
  <c r="I48" i="149"/>
  <c r="H48" i="149"/>
  <c r="L47" i="149"/>
  <c r="L78" i="149" s="1"/>
  <c r="K47" i="149"/>
  <c r="J47" i="149"/>
  <c r="I47" i="149"/>
  <c r="H47" i="149"/>
  <c r="H78" i="149" s="1"/>
  <c r="G42" i="149"/>
  <c r="F42" i="149"/>
  <c r="L41" i="149"/>
  <c r="K41" i="149"/>
  <c r="J41" i="149"/>
  <c r="I41" i="149"/>
  <c r="H41" i="149"/>
  <c r="L40" i="149"/>
  <c r="K40" i="149"/>
  <c r="J40" i="149"/>
  <c r="I40" i="149"/>
  <c r="H40" i="149"/>
  <c r="L39" i="149"/>
  <c r="K39" i="149"/>
  <c r="J39" i="149"/>
  <c r="I39" i="149"/>
  <c r="H39" i="149"/>
  <c r="L38" i="149"/>
  <c r="K38" i="149"/>
  <c r="J38" i="149"/>
  <c r="I38" i="149"/>
  <c r="H38" i="149"/>
  <c r="L37" i="149"/>
  <c r="K37" i="149"/>
  <c r="J37" i="149"/>
  <c r="I37" i="149"/>
  <c r="H37" i="149"/>
  <c r="L36" i="149"/>
  <c r="K36" i="149"/>
  <c r="J36" i="149"/>
  <c r="I36" i="149"/>
  <c r="H36" i="149"/>
  <c r="L35" i="149"/>
  <c r="K35" i="149"/>
  <c r="J35" i="149"/>
  <c r="I35" i="149"/>
  <c r="H35" i="149"/>
  <c r="L34" i="149"/>
  <c r="K34" i="149"/>
  <c r="J34" i="149"/>
  <c r="I34" i="149"/>
  <c r="H34" i="149"/>
  <c r="L33" i="149"/>
  <c r="K33" i="149"/>
  <c r="J33" i="149"/>
  <c r="I33" i="149"/>
  <c r="H33" i="149"/>
  <c r="L32" i="149"/>
  <c r="K32" i="149"/>
  <c r="J32" i="149"/>
  <c r="I32" i="149"/>
  <c r="H32" i="149"/>
  <c r="L31" i="149"/>
  <c r="K31" i="149"/>
  <c r="J31" i="149"/>
  <c r="I31" i="149"/>
  <c r="H31" i="149"/>
  <c r="L30" i="149"/>
  <c r="K30" i="149"/>
  <c r="J30" i="149"/>
  <c r="I30" i="149"/>
  <c r="H30" i="149"/>
  <c r="L29" i="149"/>
  <c r="K29" i="149"/>
  <c r="J29" i="149"/>
  <c r="I29" i="149"/>
  <c r="H29" i="149"/>
  <c r="L28" i="149"/>
  <c r="K28" i="149"/>
  <c r="J28" i="149"/>
  <c r="I28" i="149"/>
  <c r="H28" i="149"/>
  <c r="L27" i="149"/>
  <c r="K27" i="149"/>
  <c r="J27" i="149"/>
  <c r="I27" i="149"/>
  <c r="H27" i="149"/>
  <c r="L26" i="149"/>
  <c r="K26" i="149"/>
  <c r="J26" i="149"/>
  <c r="I26" i="149"/>
  <c r="H26" i="149"/>
  <c r="L25" i="149"/>
  <c r="K25" i="149"/>
  <c r="J25" i="149"/>
  <c r="I25" i="149"/>
  <c r="H25" i="149"/>
  <c r="L24" i="149"/>
  <c r="K24" i="149"/>
  <c r="J24" i="149"/>
  <c r="I24" i="149"/>
  <c r="H24" i="149"/>
  <c r="L23" i="149"/>
  <c r="K23" i="149"/>
  <c r="J23" i="149"/>
  <c r="I23" i="149"/>
  <c r="H23" i="149"/>
  <c r="L22" i="149"/>
  <c r="K22" i="149"/>
  <c r="J22" i="149"/>
  <c r="I22" i="149"/>
  <c r="H22" i="149"/>
  <c r="L21" i="149"/>
  <c r="K21" i="149"/>
  <c r="J21" i="149"/>
  <c r="I21" i="149"/>
  <c r="H21" i="149"/>
  <c r="L20" i="149"/>
  <c r="K20" i="149"/>
  <c r="J20" i="149"/>
  <c r="I20" i="149"/>
  <c r="H20" i="149"/>
  <c r="L19" i="149"/>
  <c r="K19" i="149"/>
  <c r="J19" i="149"/>
  <c r="I19" i="149"/>
  <c r="H19" i="149"/>
  <c r="L18" i="149"/>
  <c r="K18" i="149"/>
  <c r="J18" i="149"/>
  <c r="I18" i="149"/>
  <c r="H18" i="149"/>
  <c r="L17" i="149"/>
  <c r="K17" i="149"/>
  <c r="J17" i="149"/>
  <c r="I17" i="149"/>
  <c r="H17" i="149"/>
  <c r="L16" i="149"/>
  <c r="K16" i="149"/>
  <c r="J16" i="149"/>
  <c r="I16" i="149"/>
  <c r="H16" i="149"/>
  <c r="L15" i="149"/>
  <c r="K15" i="149"/>
  <c r="J15" i="149"/>
  <c r="I15" i="149"/>
  <c r="H15" i="149"/>
  <c r="L14" i="149"/>
  <c r="K14" i="149"/>
  <c r="J14" i="149"/>
  <c r="I14" i="149"/>
  <c r="H14" i="149"/>
  <c r="L13" i="149"/>
  <c r="K13" i="149"/>
  <c r="J13" i="149"/>
  <c r="I13" i="149"/>
  <c r="H13" i="149"/>
  <c r="L12" i="149"/>
  <c r="K12" i="149"/>
  <c r="J12" i="149"/>
  <c r="I12" i="149"/>
  <c r="H12" i="149"/>
  <c r="L11" i="149"/>
  <c r="L42" i="149" s="1"/>
  <c r="K11" i="149"/>
  <c r="J11" i="149"/>
  <c r="J42" i="149" s="1"/>
  <c r="I11" i="149"/>
  <c r="I42" i="149" s="1"/>
  <c r="H11" i="149"/>
  <c r="H42" i="149" s="1"/>
  <c r="B4" i="149"/>
  <c r="U2" i="149" a="1"/>
  <c r="U2" i="149" s="1"/>
  <c r="R2" i="149"/>
  <c r="U1" i="149" a="1"/>
  <c r="U1" i="149" s="1"/>
  <c r="G294" i="148"/>
  <c r="F294" i="148"/>
  <c r="L293" i="148"/>
  <c r="K293" i="148"/>
  <c r="J293" i="148"/>
  <c r="I293" i="148"/>
  <c r="H293" i="148"/>
  <c r="L292" i="148"/>
  <c r="K292" i="148"/>
  <c r="J292" i="148"/>
  <c r="I292" i="148"/>
  <c r="H292" i="148"/>
  <c r="L291" i="148"/>
  <c r="K291" i="148"/>
  <c r="J291" i="148"/>
  <c r="I291" i="148"/>
  <c r="H291" i="148"/>
  <c r="L290" i="148"/>
  <c r="K290" i="148"/>
  <c r="J290" i="148"/>
  <c r="I290" i="148"/>
  <c r="H290" i="148"/>
  <c r="L289" i="148"/>
  <c r="K289" i="148"/>
  <c r="J289" i="148"/>
  <c r="I289" i="148"/>
  <c r="H289" i="148"/>
  <c r="L288" i="148"/>
  <c r="K288" i="148"/>
  <c r="J288" i="148"/>
  <c r="I288" i="148"/>
  <c r="H288" i="148"/>
  <c r="L287" i="148"/>
  <c r="K287" i="148"/>
  <c r="J287" i="148"/>
  <c r="I287" i="148"/>
  <c r="H287" i="148"/>
  <c r="L286" i="148"/>
  <c r="K286" i="148"/>
  <c r="J286" i="148"/>
  <c r="I286" i="148"/>
  <c r="H286" i="148"/>
  <c r="L285" i="148"/>
  <c r="K285" i="148"/>
  <c r="J285" i="148"/>
  <c r="I285" i="148"/>
  <c r="H285" i="148"/>
  <c r="L284" i="148"/>
  <c r="K284" i="148"/>
  <c r="J284" i="148"/>
  <c r="I284" i="148"/>
  <c r="H284" i="148"/>
  <c r="L283" i="148"/>
  <c r="K283" i="148"/>
  <c r="J283" i="148"/>
  <c r="I283" i="148"/>
  <c r="H283" i="148"/>
  <c r="L282" i="148"/>
  <c r="K282" i="148"/>
  <c r="J282" i="148"/>
  <c r="I282" i="148"/>
  <c r="H282" i="148"/>
  <c r="L281" i="148"/>
  <c r="K281" i="148"/>
  <c r="J281" i="148"/>
  <c r="I281" i="148"/>
  <c r="H281" i="148"/>
  <c r="L280" i="148"/>
  <c r="K280" i="148"/>
  <c r="J280" i="148"/>
  <c r="I280" i="148"/>
  <c r="H280" i="148"/>
  <c r="L279" i="148"/>
  <c r="K279" i="148"/>
  <c r="J279" i="148"/>
  <c r="I279" i="148"/>
  <c r="H279" i="148"/>
  <c r="L278" i="148"/>
  <c r="K278" i="148"/>
  <c r="J278" i="148"/>
  <c r="I278" i="148"/>
  <c r="H278" i="148"/>
  <c r="L277" i="148"/>
  <c r="K277" i="148"/>
  <c r="J277" i="148"/>
  <c r="I277" i="148"/>
  <c r="H277" i="148"/>
  <c r="L276" i="148"/>
  <c r="K276" i="148"/>
  <c r="J276" i="148"/>
  <c r="I276" i="148"/>
  <c r="H276" i="148"/>
  <c r="L275" i="148"/>
  <c r="K275" i="148"/>
  <c r="J275" i="148"/>
  <c r="I275" i="148"/>
  <c r="H275" i="148"/>
  <c r="L274" i="148"/>
  <c r="K274" i="148"/>
  <c r="J274" i="148"/>
  <c r="I274" i="148"/>
  <c r="H274" i="148"/>
  <c r="L273" i="148"/>
  <c r="K273" i="148"/>
  <c r="J273" i="148"/>
  <c r="I273" i="148"/>
  <c r="H273" i="148"/>
  <c r="L272" i="148"/>
  <c r="K272" i="148"/>
  <c r="J272" i="148"/>
  <c r="I272" i="148"/>
  <c r="H272" i="148"/>
  <c r="L271" i="148"/>
  <c r="K271" i="148"/>
  <c r="J271" i="148"/>
  <c r="I271" i="148"/>
  <c r="H271" i="148"/>
  <c r="L270" i="148"/>
  <c r="K270" i="148"/>
  <c r="J270" i="148"/>
  <c r="I270" i="148"/>
  <c r="H270" i="148"/>
  <c r="L269" i="148"/>
  <c r="K269" i="148"/>
  <c r="J269" i="148"/>
  <c r="I269" i="148"/>
  <c r="H269" i="148"/>
  <c r="L268" i="148"/>
  <c r="K268" i="148"/>
  <c r="J268" i="148"/>
  <c r="I268" i="148"/>
  <c r="H268" i="148"/>
  <c r="L267" i="148"/>
  <c r="K267" i="148"/>
  <c r="J267" i="148"/>
  <c r="I267" i="148"/>
  <c r="H267" i="148"/>
  <c r="L266" i="148"/>
  <c r="K266" i="148"/>
  <c r="J266" i="148"/>
  <c r="I266" i="148"/>
  <c r="H266" i="148"/>
  <c r="L265" i="148"/>
  <c r="K265" i="148"/>
  <c r="J265" i="148"/>
  <c r="I265" i="148"/>
  <c r="H265" i="148"/>
  <c r="L264" i="148"/>
  <c r="K264" i="148"/>
  <c r="J264" i="148"/>
  <c r="I264" i="148"/>
  <c r="H264" i="148"/>
  <c r="L263" i="148"/>
  <c r="K263" i="148"/>
  <c r="J263" i="148"/>
  <c r="I263" i="148"/>
  <c r="H263" i="148"/>
  <c r="G258" i="148"/>
  <c r="F258" i="148"/>
  <c r="L257" i="148"/>
  <c r="K257" i="148"/>
  <c r="J257" i="148"/>
  <c r="I257" i="148"/>
  <c r="H257" i="148"/>
  <c r="L256" i="148"/>
  <c r="K256" i="148"/>
  <c r="J256" i="148"/>
  <c r="I256" i="148"/>
  <c r="H256" i="148"/>
  <c r="L255" i="148"/>
  <c r="K255" i="148"/>
  <c r="J255" i="148"/>
  <c r="I255" i="148"/>
  <c r="H255" i="148"/>
  <c r="L254" i="148"/>
  <c r="K254" i="148"/>
  <c r="J254" i="148"/>
  <c r="I254" i="148"/>
  <c r="H254" i="148"/>
  <c r="L253" i="148"/>
  <c r="K253" i="148"/>
  <c r="J253" i="148"/>
  <c r="I253" i="148"/>
  <c r="H253" i="148"/>
  <c r="L252" i="148"/>
  <c r="K252" i="148"/>
  <c r="J252" i="148"/>
  <c r="I252" i="148"/>
  <c r="H252" i="148"/>
  <c r="L251" i="148"/>
  <c r="K251" i="148"/>
  <c r="J251" i="148"/>
  <c r="I251" i="148"/>
  <c r="H251" i="148"/>
  <c r="L250" i="148"/>
  <c r="K250" i="148"/>
  <c r="J250" i="148"/>
  <c r="I250" i="148"/>
  <c r="H250" i="148"/>
  <c r="L249" i="148"/>
  <c r="K249" i="148"/>
  <c r="J249" i="148"/>
  <c r="I249" i="148"/>
  <c r="H249" i="148"/>
  <c r="L248" i="148"/>
  <c r="K248" i="148"/>
  <c r="J248" i="148"/>
  <c r="I248" i="148"/>
  <c r="H248" i="148"/>
  <c r="L247" i="148"/>
  <c r="K247" i="148"/>
  <c r="J247" i="148"/>
  <c r="I247" i="148"/>
  <c r="H247" i="148"/>
  <c r="L246" i="148"/>
  <c r="K246" i="148"/>
  <c r="J246" i="148"/>
  <c r="I246" i="148"/>
  <c r="H246" i="148"/>
  <c r="L245" i="148"/>
  <c r="K245" i="148"/>
  <c r="J245" i="148"/>
  <c r="I245" i="148"/>
  <c r="H245" i="148"/>
  <c r="L244" i="148"/>
  <c r="K244" i="148"/>
  <c r="J244" i="148"/>
  <c r="I244" i="148"/>
  <c r="H244" i="148"/>
  <c r="L243" i="148"/>
  <c r="K243" i="148"/>
  <c r="J243" i="148"/>
  <c r="I243" i="148"/>
  <c r="H243" i="148"/>
  <c r="L242" i="148"/>
  <c r="K242" i="148"/>
  <c r="J242" i="148"/>
  <c r="I242" i="148"/>
  <c r="H242" i="148"/>
  <c r="L241" i="148"/>
  <c r="K241" i="148"/>
  <c r="J241" i="148"/>
  <c r="I241" i="148"/>
  <c r="H241" i="148"/>
  <c r="L240" i="148"/>
  <c r="K240" i="148"/>
  <c r="J240" i="148"/>
  <c r="I240" i="148"/>
  <c r="H240" i="148"/>
  <c r="L239" i="148"/>
  <c r="K239" i="148"/>
  <c r="J239" i="148"/>
  <c r="I239" i="148"/>
  <c r="H239" i="148"/>
  <c r="L238" i="148"/>
  <c r="K238" i="148"/>
  <c r="J238" i="148"/>
  <c r="I238" i="148"/>
  <c r="H238" i="148"/>
  <c r="L237" i="148"/>
  <c r="K237" i="148"/>
  <c r="J237" i="148"/>
  <c r="I237" i="148"/>
  <c r="H237" i="148"/>
  <c r="L236" i="148"/>
  <c r="K236" i="148"/>
  <c r="J236" i="148"/>
  <c r="I236" i="148"/>
  <c r="H236" i="148"/>
  <c r="L235" i="148"/>
  <c r="K235" i="148"/>
  <c r="J235" i="148"/>
  <c r="I235" i="148"/>
  <c r="H235" i="148"/>
  <c r="L234" i="148"/>
  <c r="K234" i="148"/>
  <c r="J234" i="148"/>
  <c r="I234" i="148"/>
  <c r="H234" i="148"/>
  <c r="L233" i="148"/>
  <c r="K233" i="148"/>
  <c r="J233" i="148"/>
  <c r="I233" i="148"/>
  <c r="H233" i="148"/>
  <c r="L232" i="148"/>
  <c r="K232" i="148"/>
  <c r="J232" i="148"/>
  <c r="I232" i="148"/>
  <c r="H232" i="148"/>
  <c r="L231" i="148"/>
  <c r="K231" i="148"/>
  <c r="J231" i="148"/>
  <c r="I231" i="148"/>
  <c r="H231" i="148"/>
  <c r="L230" i="148"/>
  <c r="K230" i="148"/>
  <c r="J230" i="148"/>
  <c r="I230" i="148"/>
  <c r="H230" i="148"/>
  <c r="L229" i="148"/>
  <c r="K229" i="148"/>
  <c r="J229" i="148"/>
  <c r="I229" i="148"/>
  <c r="H229" i="148"/>
  <c r="L228" i="148"/>
  <c r="K228" i="148"/>
  <c r="J228" i="148"/>
  <c r="I228" i="148"/>
  <c r="H228" i="148"/>
  <c r="L227" i="148"/>
  <c r="K227" i="148"/>
  <c r="J227" i="148"/>
  <c r="I227" i="148"/>
  <c r="H227" i="148"/>
  <c r="I222" i="148"/>
  <c r="G222" i="148"/>
  <c r="F222" i="148"/>
  <c r="L221" i="148"/>
  <c r="K221" i="148"/>
  <c r="J221" i="148"/>
  <c r="I221" i="148"/>
  <c r="H221" i="148"/>
  <c r="L220" i="148"/>
  <c r="K220" i="148"/>
  <c r="J220" i="148"/>
  <c r="I220" i="148"/>
  <c r="H220" i="148"/>
  <c r="L219" i="148"/>
  <c r="K219" i="148"/>
  <c r="J219" i="148"/>
  <c r="I219" i="148"/>
  <c r="H219" i="148"/>
  <c r="L218" i="148"/>
  <c r="K218" i="148"/>
  <c r="J218" i="148"/>
  <c r="I218" i="148"/>
  <c r="H218" i="148"/>
  <c r="L217" i="148"/>
  <c r="K217" i="148"/>
  <c r="J217" i="148"/>
  <c r="I217" i="148"/>
  <c r="H217" i="148"/>
  <c r="L216" i="148"/>
  <c r="K216" i="148"/>
  <c r="J216" i="148"/>
  <c r="I216" i="148"/>
  <c r="H216" i="148"/>
  <c r="L215" i="148"/>
  <c r="K215" i="148"/>
  <c r="J215" i="148"/>
  <c r="I215" i="148"/>
  <c r="H215" i="148"/>
  <c r="L214" i="148"/>
  <c r="K214" i="148"/>
  <c r="J214" i="148"/>
  <c r="I214" i="148"/>
  <c r="H214" i="148"/>
  <c r="L213" i="148"/>
  <c r="K213" i="148"/>
  <c r="J213" i="148"/>
  <c r="I213" i="148"/>
  <c r="H213" i="148"/>
  <c r="L212" i="148"/>
  <c r="K212" i="148"/>
  <c r="J212" i="148"/>
  <c r="I212" i="148"/>
  <c r="H212" i="148"/>
  <c r="L211" i="148"/>
  <c r="K211" i="148"/>
  <c r="J211" i="148"/>
  <c r="I211" i="148"/>
  <c r="H211" i="148"/>
  <c r="L210" i="148"/>
  <c r="K210" i="148"/>
  <c r="J210" i="148"/>
  <c r="I210" i="148"/>
  <c r="H210" i="148"/>
  <c r="L209" i="148"/>
  <c r="K209" i="148"/>
  <c r="J209" i="148"/>
  <c r="I209" i="148"/>
  <c r="H209" i="148"/>
  <c r="L208" i="148"/>
  <c r="K208" i="148"/>
  <c r="J208" i="148"/>
  <c r="I208" i="148"/>
  <c r="H208" i="148"/>
  <c r="L207" i="148"/>
  <c r="K207" i="148"/>
  <c r="J207" i="148"/>
  <c r="I207" i="148"/>
  <c r="H207" i="148"/>
  <c r="L206" i="148"/>
  <c r="K206" i="148"/>
  <c r="J206" i="148"/>
  <c r="I206" i="148"/>
  <c r="H206" i="148"/>
  <c r="L205" i="148"/>
  <c r="K205" i="148"/>
  <c r="J205" i="148"/>
  <c r="I205" i="148"/>
  <c r="H205" i="148"/>
  <c r="L204" i="148"/>
  <c r="K204" i="148"/>
  <c r="J204" i="148"/>
  <c r="I204" i="148"/>
  <c r="H204" i="148"/>
  <c r="L203" i="148"/>
  <c r="K203" i="148"/>
  <c r="J203" i="148"/>
  <c r="I203" i="148"/>
  <c r="H203" i="148"/>
  <c r="L202" i="148"/>
  <c r="K202" i="148"/>
  <c r="J202" i="148"/>
  <c r="I202" i="148"/>
  <c r="H202" i="148"/>
  <c r="L201" i="148"/>
  <c r="K201" i="148"/>
  <c r="J201" i="148"/>
  <c r="I201" i="148"/>
  <c r="H201" i="148"/>
  <c r="L200" i="148"/>
  <c r="K200" i="148"/>
  <c r="J200" i="148"/>
  <c r="I200" i="148"/>
  <c r="H200" i="148"/>
  <c r="L199" i="148"/>
  <c r="K199" i="148"/>
  <c r="J199" i="148"/>
  <c r="I199" i="148"/>
  <c r="H199" i="148"/>
  <c r="L198" i="148"/>
  <c r="K198" i="148"/>
  <c r="J198" i="148"/>
  <c r="I198" i="148"/>
  <c r="H198" i="148"/>
  <c r="L197" i="148"/>
  <c r="K197" i="148"/>
  <c r="J197" i="148"/>
  <c r="I197" i="148"/>
  <c r="H197" i="148"/>
  <c r="L196" i="148"/>
  <c r="K196" i="148"/>
  <c r="J196" i="148"/>
  <c r="I196" i="148"/>
  <c r="H196" i="148"/>
  <c r="L195" i="148"/>
  <c r="K195" i="148"/>
  <c r="J195" i="148"/>
  <c r="I195" i="148"/>
  <c r="H195" i="148"/>
  <c r="L194" i="148"/>
  <c r="K194" i="148"/>
  <c r="J194" i="148"/>
  <c r="I194" i="148"/>
  <c r="H194" i="148"/>
  <c r="L193" i="148"/>
  <c r="K193" i="148"/>
  <c r="J193" i="148"/>
  <c r="I193" i="148"/>
  <c r="H193" i="148"/>
  <c r="L192" i="148"/>
  <c r="K192" i="148"/>
  <c r="J192" i="148"/>
  <c r="J222" i="148" s="1"/>
  <c r="I192" i="148"/>
  <c r="H192" i="148"/>
  <c r="H222" i="148" s="1"/>
  <c r="L191" i="148"/>
  <c r="L222" i="148" s="1"/>
  <c r="K191" i="148"/>
  <c r="K222" i="148" s="1"/>
  <c r="J191" i="148"/>
  <c r="I191" i="148"/>
  <c r="H191" i="148"/>
  <c r="K186" i="148"/>
  <c r="G186" i="148"/>
  <c r="F186" i="148"/>
  <c r="L185" i="148"/>
  <c r="K185" i="148"/>
  <c r="J185" i="148"/>
  <c r="I185" i="148"/>
  <c r="H185" i="148"/>
  <c r="L184" i="148"/>
  <c r="K184" i="148"/>
  <c r="J184" i="148"/>
  <c r="I184" i="148"/>
  <c r="H184" i="148"/>
  <c r="L183" i="148"/>
  <c r="K183" i="148"/>
  <c r="J183" i="148"/>
  <c r="I183" i="148"/>
  <c r="H183" i="148"/>
  <c r="L182" i="148"/>
  <c r="K182" i="148"/>
  <c r="J182" i="148"/>
  <c r="I182" i="148"/>
  <c r="H182" i="148"/>
  <c r="L181" i="148"/>
  <c r="K181" i="148"/>
  <c r="J181" i="148"/>
  <c r="I181" i="148"/>
  <c r="H181" i="148"/>
  <c r="L180" i="148"/>
  <c r="K180" i="148"/>
  <c r="J180" i="148"/>
  <c r="I180" i="148"/>
  <c r="H180" i="148"/>
  <c r="L179" i="148"/>
  <c r="K179" i="148"/>
  <c r="J179" i="148"/>
  <c r="I179" i="148"/>
  <c r="H179" i="148"/>
  <c r="L178" i="148"/>
  <c r="K178" i="148"/>
  <c r="J178" i="148"/>
  <c r="I178" i="148"/>
  <c r="H178" i="148"/>
  <c r="L177" i="148"/>
  <c r="K177" i="148"/>
  <c r="J177" i="148"/>
  <c r="I177" i="148"/>
  <c r="H177" i="148"/>
  <c r="L176" i="148"/>
  <c r="K176" i="148"/>
  <c r="J176" i="148"/>
  <c r="I176" i="148"/>
  <c r="H176" i="148"/>
  <c r="L175" i="148"/>
  <c r="K175" i="148"/>
  <c r="J175" i="148"/>
  <c r="I175" i="148"/>
  <c r="H175" i="148"/>
  <c r="L174" i="148"/>
  <c r="K174" i="148"/>
  <c r="J174" i="148"/>
  <c r="I174" i="148"/>
  <c r="H174" i="148"/>
  <c r="L173" i="148"/>
  <c r="K173" i="148"/>
  <c r="J173" i="148"/>
  <c r="I173" i="148"/>
  <c r="H173" i="148"/>
  <c r="L172" i="148"/>
  <c r="K172" i="148"/>
  <c r="J172" i="148"/>
  <c r="I172" i="148"/>
  <c r="H172" i="148"/>
  <c r="L171" i="148"/>
  <c r="K171" i="148"/>
  <c r="J171" i="148"/>
  <c r="I171" i="148"/>
  <c r="H171" i="148"/>
  <c r="L170" i="148"/>
  <c r="K170" i="148"/>
  <c r="J170" i="148"/>
  <c r="I170" i="148"/>
  <c r="H170" i="148"/>
  <c r="L169" i="148"/>
  <c r="K169" i="148"/>
  <c r="J169" i="148"/>
  <c r="I169" i="148"/>
  <c r="H169" i="148"/>
  <c r="L168" i="148"/>
  <c r="K168" i="148"/>
  <c r="J168" i="148"/>
  <c r="I168" i="148"/>
  <c r="H168" i="148"/>
  <c r="L167" i="148"/>
  <c r="K167" i="148"/>
  <c r="J167" i="148"/>
  <c r="I167" i="148"/>
  <c r="H167" i="148"/>
  <c r="L166" i="148"/>
  <c r="K166" i="148"/>
  <c r="J166" i="148"/>
  <c r="I166" i="148"/>
  <c r="H166" i="148"/>
  <c r="L165" i="148"/>
  <c r="K165" i="148"/>
  <c r="J165" i="148"/>
  <c r="I165" i="148"/>
  <c r="H165" i="148"/>
  <c r="L164" i="148"/>
  <c r="K164" i="148"/>
  <c r="J164" i="148"/>
  <c r="I164" i="148"/>
  <c r="H164" i="148"/>
  <c r="L163" i="148"/>
  <c r="K163" i="148"/>
  <c r="J163" i="148"/>
  <c r="I163" i="148"/>
  <c r="H163" i="148"/>
  <c r="L162" i="148"/>
  <c r="K162" i="148"/>
  <c r="J162" i="148"/>
  <c r="I162" i="148"/>
  <c r="H162" i="148"/>
  <c r="L161" i="148"/>
  <c r="K161" i="148"/>
  <c r="J161" i="148"/>
  <c r="I161" i="148"/>
  <c r="H161" i="148"/>
  <c r="L160" i="148"/>
  <c r="K160" i="148"/>
  <c r="J160" i="148"/>
  <c r="I160" i="148"/>
  <c r="H160" i="148"/>
  <c r="L159" i="148"/>
  <c r="K159" i="148"/>
  <c r="J159" i="148"/>
  <c r="I159" i="148"/>
  <c r="H159" i="148"/>
  <c r="L158" i="148"/>
  <c r="K158" i="148"/>
  <c r="J158" i="148"/>
  <c r="I158" i="148"/>
  <c r="H158" i="148"/>
  <c r="L157" i="148"/>
  <c r="K157" i="148"/>
  <c r="J157" i="148"/>
  <c r="I157" i="148"/>
  <c r="H157" i="148"/>
  <c r="L156" i="148"/>
  <c r="L186" i="148" s="1"/>
  <c r="K156" i="148"/>
  <c r="J156" i="148"/>
  <c r="J186" i="148" s="1"/>
  <c r="I156" i="148"/>
  <c r="I186" i="148" s="1"/>
  <c r="H156" i="148"/>
  <c r="H186" i="148" s="1"/>
  <c r="L155" i="148"/>
  <c r="K155" i="148"/>
  <c r="J155" i="148"/>
  <c r="I155" i="148"/>
  <c r="H155" i="148"/>
  <c r="H150" i="148"/>
  <c r="G150" i="148"/>
  <c r="F150" i="148"/>
  <c r="L149" i="148"/>
  <c r="K149" i="148"/>
  <c r="J149" i="148"/>
  <c r="I149" i="148"/>
  <c r="H149" i="148"/>
  <c r="L148" i="148"/>
  <c r="K148" i="148"/>
  <c r="J148" i="148"/>
  <c r="I148" i="148"/>
  <c r="H148" i="148"/>
  <c r="L147" i="148"/>
  <c r="K147" i="148"/>
  <c r="J147" i="148"/>
  <c r="I147" i="148"/>
  <c r="H147" i="148"/>
  <c r="L146" i="148"/>
  <c r="K146" i="148"/>
  <c r="J146" i="148"/>
  <c r="I146" i="148"/>
  <c r="H146" i="148"/>
  <c r="L145" i="148"/>
  <c r="K145" i="148"/>
  <c r="J145" i="148"/>
  <c r="I145" i="148"/>
  <c r="H145" i="148"/>
  <c r="L144" i="148"/>
  <c r="K144" i="148"/>
  <c r="J144" i="148"/>
  <c r="I144" i="148"/>
  <c r="H144" i="148"/>
  <c r="L143" i="148"/>
  <c r="K143" i="148"/>
  <c r="J143" i="148"/>
  <c r="I143" i="148"/>
  <c r="H143" i="148"/>
  <c r="L142" i="148"/>
  <c r="K142" i="148"/>
  <c r="J142" i="148"/>
  <c r="I142" i="148"/>
  <c r="H142" i="148"/>
  <c r="L141" i="148"/>
  <c r="K141" i="148"/>
  <c r="J141" i="148"/>
  <c r="I141" i="148"/>
  <c r="H141" i="148"/>
  <c r="L140" i="148"/>
  <c r="K140" i="148"/>
  <c r="J140" i="148"/>
  <c r="I140" i="148"/>
  <c r="H140" i="148"/>
  <c r="L139" i="148"/>
  <c r="K139" i="148"/>
  <c r="J139" i="148"/>
  <c r="I139" i="148"/>
  <c r="H139" i="148"/>
  <c r="L138" i="148"/>
  <c r="K138" i="148"/>
  <c r="J138" i="148"/>
  <c r="I138" i="148"/>
  <c r="H138" i="148"/>
  <c r="L137" i="148"/>
  <c r="K137" i="148"/>
  <c r="J137" i="148"/>
  <c r="I137" i="148"/>
  <c r="H137" i="148"/>
  <c r="L136" i="148"/>
  <c r="K136" i="148"/>
  <c r="J136" i="148"/>
  <c r="I136" i="148"/>
  <c r="H136" i="148"/>
  <c r="L135" i="148"/>
  <c r="K135" i="148"/>
  <c r="J135" i="148"/>
  <c r="I135" i="148"/>
  <c r="H135" i="148"/>
  <c r="L134" i="148"/>
  <c r="K134" i="148"/>
  <c r="J134" i="148"/>
  <c r="I134" i="148"/>
  <c r="H134" i="148"/>
  <c r="L133" i="148"/>
  <c r="K133" i="148"/>
  <c r="J133" i="148"/>
  <c r="I133" i="148"/>
  <c r="H133" i="148"/>
  <c r="L132" i="148"/>
  <c r="K132" i="148"/>
  <c r="J132" i="148"/>
  <c r="I132" i="148"/>
  <c r="H132" i="148"/>
  <c r="L131" i="148"/>
  <c r="K131" i="148"/>
  <c r="J131" i="148"/>
  <c r="I131" i="148"/>
  <c r="H131" i="148"/>
  <c r="L130" i="148"/>
  <c r="K130" i="148"/>
  <c r="J130" i="148"/>
  <c r="I130" i="148"/>
  <c r="H130" i="148"/>
  <c r="L129" i="148"/>
  <c r="K129" i="148"/>
  <c r="J129" i="148"/>
  <c r="I129" i="148"/>
  <c r="H129" i="148"/>
  <c r="L128" i="148"/>
  <c r="K128" i="148"/>
  <c r="J128" i="148"/>
  <c r="I128" i="148"/>
  <c r="H128" i="148"/>
  <c r="L127" i="148"/>
  <c r="K127" i="148"/>
  <c r="J127" i="148"/>
  <c r="I127" i="148"/>
  <c r="H127" i="148"/>
  <c r="L126" i="148"/>
  <c r="K126" i="148"/>
  <c r="J126" i="148"/>
  <c r="I126" i="148"/>
  <c r="H126" i="148"/>
  <c r="L125" i="148"/>
  <c r="K125" i="148"/>
  <c r="J125" i="148"/>
  <c r="I125" i="148"/>
  <c r="H125" i="148"/>
  <c r="L124" i="148"/>
  <c r="K124" i="148"/>
  <c r="J124" i="148"/>
  <c r="I124" i="148"/>
  <c r="H124" i="148"/>
  <c r="L123" i="148"/>
  <c r="K123" i="148"/>
  <c r="J123" i="148"/>
  <c r="I123" i="148"/>
  <c r="H123" i="148"/>
  <c r="L122" i="148"/>
  <c r="K122" i="148"/>
  <c r="J122" i="148"/>
  <c r="I122" i="148"/>
  <c r="H122" i="148"/>
  <c r="L121" i="148"/>
  <c r="K121" i="148"/>
  <c r="J121" i="148"/>
  <c r="I121" i="148"/>
  <c r="H121" i="148"/>
  <c r="L120" i="148"/>
  <c r="L150" i="148" s="1"/>
  <c r="K120" i="148"/>
  <c r="J120" i="148"/>
  <c r="I120" i="148"/>
  <c r="H120" i="148"/>
  <c r="L119" i="148"/>
  <c r="K119" i="148"/>
  <c r="J119" i="148"/>
  <c r="I119" i="148"/>
  <c r="I150" i="148" s="1"/>
  <c r="H119" i="148"/>
  <c r="G114" i="148"/>
  <c r="F114" i="148"/>
  <c r="L113" i="148"/>
  <c r="K113" i="148"/>
  <c r="J113" i="148"/>
  <c r="I113" i="148"/>
  <c r="H113" i="148"/>
  <c r="L112" i="148"/>
  <c r="K112" i="148"/>
  <c r="J112" i="148"/>
  <c r="I112" i="148"/>
  <c r="H112" i="148"/>
  <c r="L111" i="148"/>
  <c r="K111" i="148"/>
  <c r="J111" i="148"/>
  <c r="I111" i="148"/>
  <c r="H111" i="148"/>
  <c r="L110" i="148"/>
  <c r="K110" i="148"/>
  <c r="J110" i="148"/>
  <c r="I110" i="148"/>
  <c r="H110" i="148"/>
  <c r="L109" i="148"/>
  <c r="K109" i="148"/>
  <c r="J109" i="148"/>
  <c r="I109" i="148"/>
  <c r="H109" i="148"/>
  <c r="L108" i="148"/>
  <c r="K108" i="148"/>
  <c r="J108" i="148"/>
  <c r="I108" i="148"/>
  <c r="H108" i="148"/>
  <c r="L107" i="148"/>
  <c r="K107" i="148"/>
  <c r="J107" i="148"/>
  <c r="I107" i="148"/>
  <c r="H107" i="148"/>
  <c r="L106" i="148"/>
  <c r="K106" i="148"/>
  <c r="J106" i="148"/>
  <c r="I106" i="148"/>
  <c r="H106" i="148"/>
  <c r="L105" i="148"/>
  <c r="K105" i="148"/>
  <c r="J105" i="148"/>
  <c r="I105" i="148"/>
  <c r="H105" i="148"/>
  <c r="L104" i="148"/>
  <c r="K104" i="148"/>
  <c r="J104" i="148"/>
  <c r="I104" i="148"/>
  <c r="H104" i="148"/>
  <c r="L103" i="148"/>
  <c r="K103" i="148"/>
  <c r="J103" i="148"/>
  <c r="I103" i="148"/>
  <c r="H103" i="148"/>
  <c r="L102" i="148"/>
  <c r="K102" i="148"/>
  <c r="J102" i="148"/>
  <c r="I102" i="148"/>
  <c r="H102" i="148"/>
  <c r="L101" i="148"/>
  <c r="K101" i="148"/>
  <c r="J101" i="148"/>
  <c r="I101" i="148"/>
  <c r="H101" i="148"/>
  <c r="L100" i="148"/>
  <c r="K100" i="148"/>
  <c r="J100" i="148"/>
  <c r="I100" i="148"/>
  <c r="H100" i="148"/>
  <c r="L99" i="148"/>
  <c r="K99" i="148"/>
  <c r="J99" i="148"/>
  <c r="I99" i="148"/>
  <c r="H99" i="148"/>
  <c r="L98" i="148"/>
  <c r="K98" i="148"/>
  <c r="J98" i="148"/>
  <c r="I98" i="148"/>
  <c r="H98" i="148"/>
  <c r="L97" i="148"/>
  <c r="K97" i="148"/>
  <c r="J97" i="148"/>
  <c r="I97" i="148"/>
  <c r="H97" i="148"/>
  <c r="L96" i="148"/>
  <c r="K96" i="148"/>
  <c r="J96" i="148"/>
  <c r="I96" i="148"/>
  <c r="H96" i="148"/>
  <c r="L95" i="148"/>
  <c r="K95" i="148"/>
  <c r="J95" i="148"/>
  <c r="I95" i="148"/>
  <c r="H95" i="148"/>
  <c r="L94" i="148"/>
  <c r="K94" i="148"/>
  <c r="J94" i="148"/>
  <c r="I94" i="148"/>
  <c r="H94" i="148"/>
  <c r="L93" i="148"/>
  <c r="K93" i="148"/>
  <c r="J93" i="148"/>
  <c r="I93" i="148"/>
  <c r="H93" i="148"/>
  <c r="L92" i="148"/>
  <c r="K92" i="148"/>
  <c r="J92" i="148"/>
  <c r="I92" i="148"/>
  <c r="H92" i="148"/>
  <c r="L91" i="148"/>
  <c r="K91" i="148"/>
  <c r="J91" i="148"/>
  <c r="I91" i="148"/>
  <c r="H91" i="148"/>
  <c r="L90" i="148"/>
  <c r="K90" i="148"/>
  <c r="J90" i="148"/>
  <c r="I90" i="148"/>
  <c r="H90" i="148"/>
  <c r="L89" i="148"/>
  <c r="K89" i="148"/>
  <c r="J89" i="148"/>
  <c r="I89" i="148"/>
  <c r="H89" i="148"/>
  <c r="L88" i="148"/>
  <c r="K88" i="148"/>
  <c r="J88" i="148"/>
  <c r="I88" i="148"/>
  <c r="H88" i="148"/>
  <c r="L87" i="148"/>
  <c r="K87" i="148"/>
  <c r="J87" i="148"/>
  <c r="I87" i="148"/>
  <c r="H87" i="148"/>
  <c r="L86" i="148"/>
  <c r="K86" i="148"/>
  <c r="J86" i="148"/>
  <c r="I86" i="148"/>
  <c r="H86" i="148"/>
  <c r="L85" i="148"/>
  <c r="K85" i="148"/>
  <c r="J85" i="148"/>
  <c r="I85" i="148"/>
  <c r="H85" i="148"/>
  <c r="L84" i="148"/>
  <c r="K84" i="148"/>
  <c r="J84" i="148"/>
  <c r="I84" i="148"/>
  <c r="H84" i="148"/>
  <c r="L83" i="148"/>
  <c r="K83" i="148"/>
  <c r="K114" i="148" s="1"/>
  <c r="J83" i="148"/>
  <c r="J114" i="148" s="1"/>
  <c r="I83" i="148"/>
  <c r="H83" i="148"/>
  <c r="H114" i="148" s="1"/>
  <c r="L78" i="148"/>
  <c r="G78" i="148"/>
  <c r="F78" i="148"/>
  <c r="L77" i="148"/>
  <c r="K77" i="148"/>
  <c r="J77" i="148"/>
  <c r="I77" i="148"/>
  <c r="H77" i="148"/>
  <c r="L76" i="148"/>
  <c r="K76" i="148"/>
  <c r="J76" i="148"/>
  <c r="I76" i="148"/>
  <c r="H76" i="148"/>
  <c r="L75" i="148"/>
  <c r="K75" i="148"/>
  <c r="J75" i="148"/>
  <c r="I75" i="148"/>
  <c r="H75" i="148"/>
  <c r="L74" i="148"/>
  <c r="K74" i="148"/>
  <c r="J74" i="148"/>
  <c r="I74" i="148"/>
  <c r="H74" i="148"/>
  <c r="L73" i="148"/>
  <c r="K73" i="148"/>
  <c r="J73" i="148"/>
  <c r="I73" i="148"/>
  <c r="H73" i="148"/>
  <c r="L72" i="148"/>
  <c r="K72" i="148"/>
  <c r="J72" i="148"/>
  <c r="I72" i="148"/>
  <c r="H72" i="148"/>
  <c r="L71" i="148"/>
  <c r="K71" i="148"/>
  <c r="J71" i="148"/>
  <c r="I71" i="148"/>
  <c r="H71" i="148"/>
  <c r="L70" i="148"/>
  <c r="K70" i="148"/>
  <c r="J70" i="148"/>
  <c r="I70" i="148"/>
  <c r="H70" i="148"/>
  <c r="L69" i="148"/>
  <c r="K69" i="148"/>
  <c r="J69" i="148"/>
  <c r="I69" i="148"/>
  <c r="H69" i="148"/>
  <c r="L68" i="148"/>
  <c r="K68" i="148"/>
  <c r="J68" i="148"/>
  <c r="I68" i="148"/>
  <c r="H68" i="148"/>
  <c r="L67" i="148"/>
  <c r="K67" i="148"/>
  <c r="J67" i="148"/>
  <c r="I67" i="148"/>
  <c r="H67" i="148"/>
  <c r="L66" i="148"/>
  <c r="K66" i="148"/>
  <c r="J66" i="148"/>
  <c r="I66" i="148"/>
  <c r="H66" i="148"/>
  <c r="L65" i="148"/>
  <c r="K65" i="148"/>
  <c r="J65" i="148"/>
  <c r="I65" i="148"/>
  <c r="H65" i="148"/>
  <c r="L64" i="148"/>
  <c r="K64" i="148"/>
  <c r="J64" i="148"/>
  <c r="I64" i="148"/>
  <c r="H64" i="148"/>
  <c r="L63" i="148"/>
  <c r="K63" i="148"/>
  <c r="J63" i="148"/>
  <c r="I63" i="148"/>
  <c r="H63" i="148"/>
  <c r="L62" i="148"/>
  <c r="K62" i="148"/>
  <c r="J62" i="148"/>
  <c r="I62" i="148"/>
  <c r="H62" i="148"/>
  <c r="L61" i="148"/>
  <c r="K61" i="148"/>
  <c r="J61" i="148"/>
  <c r="I61" i="148"/>
  <c r="H61" i="148"/>
  <c r="L60" i="148"/>
  <c r="K60" i="148"/>
  <c r="J60" i="148"/>
  <c r="I60" i="148"/>
  <c r="H60" i="148"/>
  <c r="L59" i="148"/>
  <c r="K59" i="148"/>
  <c r="J59" i="148"/>
  <c r="I59" i="148"/>
  <c r="H59" i="148"/>
  <c r="L58" i="148"/>
  <c r="K58" i="148"/>
  <c r="J58" i="148"/>
  <c r="I58" i="148"/>
  <c r="H58" i="148"/>
  <c r="L57" i="148"/>
  <c r="K57" i="148"/>
  <c r="J57" i="148"/>
  <c r="I57" i="148"/>
  <c r="H57" i="148"/>
  <c r="L56" i="148"/>
  <c r="K56" i="148"/>
  <c r="J56" i="148"/>
  <c r="I56" i="148"/>
  <c r="H56" i="148"/>
  <c r="L55" i="148"/>
  <c r="K55" i="148"/>
  <c r="J55" i="148"/>
  <c r="I55" i="148"/>
  <c r="H55" i="148"/>
  <c r="L54" i="148"/>
  <c r="K54" i="148"/>
  <c r="J54" i="148"/>
  <c r="I54" i="148"/>
  <c r="H54" i="148"/>
  <c r="L53" i="148"/>
  <c r="K53" i="148"/>
  <c r="J53" i="148"/>
  <c r="I53" i="148"/>
  <c r="H53" i="148"/>
  <c r="L52" i="148"/>
  <c r="K52" i="148"/>
  <c r="J52" i="148"/>
  <c r="I52" i="148"/>
  <c r="H52" i="148"/>
  <c r="L51" i="148"/>
  <c r="K51" i="148"/>
  <c r="J51" i="148"/>
  <c r="I51" i="148"/>
  <c r="H51" i="148"/>
  <c r="L50" i="148"/>
  <c r="K50" i="148"/>
  <c r="J50" i="148"/>
  <c r="I50" i="148"/>
  <c r="H50" i="148"/>
  <c r="L49" i="148"/>
  <c r="K49" i="148"/>
  <c r="J49" i="148"/>
  <c r="I49" i="148"/>
  <c r="H49" i="148"/>
  <c r="L48" i="148"/>
  <c r="K48" i="148"/>
  <c r="J48" i="148"/>
  <c r="I48" i="148"/>
  <c r="H48" i="148"/>
  <c r="L47" i="148"/>
  <c r="K47" i="148"/>
  <c r="J47" i="148"/>
  <c r="I47" i="148"/>
  <c r="H47" i="148"/>
  <c r="G42" i="148"/>
  <c r="F42" i="148"/>
  <c r="L41" i="148"/>
  <c r="K41" i="148"/>
  <c r="J41" i="148"/>
  <c r="I41" i="148"/>
  <c r="H41" i="148"/>
  <c r="L40" i="148"/>
  <c r="K40" i="148"/>
  <c r="J40" i="148"/>
  <c r="I40" i="148"/>
  <c r="H40" i="148"/>
  <c r="L39" i="148"/>
  <c r="K39" i="148"/>
  <c r="J39" i="148"/>
  <c r="I39" i="148"/>
  <c r="H39" i="148"/>
  <c r="L38" i="148"/>
  <c r="K38" i="148"/>
  <c r="J38" i="148"/>
  <c r="I38" i="148"/>
  <c r="H38" i="148"/>
  <c r="L37" i="148"/>
  <c r="K37" i="148"/>
  <c r="J37" i="148"/>
  <c r="I37" i="148"/>
  <c r="H37" i="148"/>
  <c r="L36" i="148"/>
  <c r="K36" i="148"/>
  <c r="J36" i="148"/>
  <c r="I36" i="148"/>
  <c r="H36" i="148"/>
  <c r="L35" i="148"/>
  <c r="K35" i="148"/>
  <c r="J35" i="148"/>
  <c r="I35" i="148"/>
  <c r="H35" i="148"/>
  <c r="L34" i="148"/>
  <c r="K34" i="148"/>
  <c r="J34" i="148"/>
  <c r="I34" i="148"/>
  <c r="H34" i="148"/>
  <c r="L33" i="148"/>
  <c r="K33" i="148"/>
  <c r="J33" i="148"/>
  <c r="I33" i="148"/>
  <c r="H33" i="148"/>
  <c r="L32" i="148"/>
  <c r="K32" i="148"/>
  <c r="J32" i="148"/>
  <c r="I32" i="148"/>
  <c r="H32" i="148"/>
  <c r="L31" i="148"/>
  <c r="K31" i="148"/>
  <c r="J31" i="148"/>
  <c r="I31" i="148"/>
  <c r="H31" i="148"/>
  <c r="L30" i="148"/>
  <c r="K30" i="148"/>
  <c r="J30" i="148"/>
  <c r="I30" i="148"/>
  <c r="H30" i="148"/>
  <c r="L29" i="148"/>
  <c r="K29" i="148"/>
  <c r="J29" i="148"/>
  <c r="I29" i="148"/>
  <c r="H29" i="148"/>
  <c r="L28" i="148"/>
  <c r="K28" i="148"/>
  <c r="J28" i="148"/>
  <c r="I28" i="148"/>
  <c r="H28" i="148"/>
  <c r="L27" i="148"/>
  <c r="K27" i="148"/>
  <c r="J27" i="148"/>
  <c r="I27" i="148"/>
  <c r="H27" i="148"/>
  <c r="L26" i="148"/>
  <c r="K26" i="148"/>
  <c r="J26" i="148"/>
  <c r="I26" i="148"/>
  <c r="H26" i="148"/>
  <c r="L25" i="148"/>
  <c r="K25" i="148"/>
  <c r="J25" i="148"/>
  <c r="I25" i="148"/>
  <c r="H25" i="148"/>
  <c r="L24" i="148"/>
  <c r="K24" i="148"/>
  <c r="J24" i="148"/>
  <c r="I24" i="148"/>
  <c r="H24" i="148"/>
  <c r="L23" i="148"/>
  <c r="K23" i="148"/>
  <c r="J23" i="148"/>
  <c r="I23" i="148"/>
  <c r="H23" i="148"/>
  <c r="L22" i="148"/>
  <c r="K22" i="148"/>
  <c r="J22" i="148"/>
  <c r="I22" i="148"/>
  <c r="H22" i="148"/>
  <c r="L21" i="148"/>
  <c r="K21" i="148"/>
  <c r="J21" i="148"/>
  <c r="I21" i="148"/>
  <c r="H21" i="148"/>
  <c r="L20" i="148"/>
  <c r="K20" i="148"/>
  <c r="J20" i="148"/>
  <c r="I20" i="148"/>
  <c r="H20" i="148"/>
  <c r="L19" i="148"/>
  <c r="K19" i="148"/>
  <c r="J19" i="148"/>
  <c r="I19" i="148"/>
  <c r="H19" i="148"/>
  <c r="L18" i="148"/>
  <c r="K18" i="148"/>
  <c r="J18" i="148"/>
  <c r="I18" i="148"/>
  <c r="H18" i="148"/>
  <c r="L17" i="148"/>
  <c r="K17" i="148"/>
  <c r="J17" i="148"/>
  <c r="I17" i="148"/>
  <c r="H17" i="148"/>
  <c r="L16" i="148"/>
  <c r="K16" i="148"/>
  <c r="J16" i="148"/>
  <c r="I16" i="148"/>
  <c r="H16" i="148"/>
  <c r="H42" i="148" s="1"/>
  <c r="L15" i="148"/>
  <c r="K15" i="148"/>
  <c r="J15" i="148"/>
  <c r="I15" i="148"/>
  <c r="H15" i="148"/>
  <c r="L14" i="148"/>
  <c r="K14" i="148"/>
  <c r="J14" i="148"/>
  <c r="I14" i="148"/>
  <c r="H14" i="148"/>
  <c r="L13" i="148"/>
  <c r="K13" i="148"/>
  <c r="J13" i="148"/>
  <c r="I13" i="148"/>
  <c r="H13" i="148"/>
  <c r="L12" i="148"/>
  <c r="K12" i="148"/>
  <c r="J12" i="148"/>
  <c r="I12" i="148"/>
  <c r="H12" i="148"/>
  <c r="L11" i="148"/>
  <c r="K11" i="148"/>
  <c r="J11" i="148"/>
  <c r="I11" i="148"/>
  <c r="H11" i="148"/>
  <c r="B4" i="148"/>
  <c r="U2" i="148" a="1"/>
  <c r="U2" i="148" s="1"/>
  <c r="R2" i="148"/>
  <c r="U1" i="148" a="1"/>
  <c r="U1" i="148" s="1"/>
  <c r="G294" i="147"/>
  <c r="F294" i="147"/>
  <c r="L293" i="147"/>
  <c r="K293" i="147"/>
  <c r="J293" i="147"/>
  <c r="I293" i="147"/>
  <c r="H293" i="147"/>
  <c r="L292" i="147"/>
  <c r="K292" i="147"/>
  <c r="J292" i="147"/>
  <c r="I292" i="147"/>
  <c r="H292" i="147"/>
  <c r="L291" i="147"/>
  <c r="K291" i="147"/>
  <c r="J291" i="147"/>
  <c r="I291" i="147"/>
  <c r="H291" i="147"/>
  <c r="L290" i="147"/>
  <c r="K290" i="147"/>
  <c r="J290" i="147"/>
  <c r="I290" i="147"/>
  <c r="H290" i="147"/>
  <c r="L289" i="147"/>
  <c r="K289" i="147"/>
  <c r="J289" i="147"/>
  <c r="I289" i="147"/>
  <c r="H289" i="147"/>
  <c r="L288" i="147"/>
  <c r="K288" i="147"/>
  <c r="J288" i="147"/>
  <c r="I288" i="147"/>
  <c r="H288" i="147"/>
  <c r="L287" i="147"/>
  <c r="K287" i="147"/>
  <c r="J287" i="147"/>
  <c r="I287" i="147"/>
  <c r="H287" i="147"/>
  <c r="L286" i="147"/>
  <c r="K286" i="147"/>
  <c r="J286" i="147"/>
  <c r="I286" i="147"/>
  <c r="H286" i="147"/>
  <c r="L285" i="147"/>
  <c r="K285" i="147"/>
  <c r="J285" i="147"/>
  <c r="I285" i="147"/>
  <c r="H285" i="147"/>
  <c r="L284" i="147"/>
  <c r="K284" i="147"/>
  <c r="J284" i="147"/>
  <c r="I284" i="147"/>
  <c r="H284" i="147"/>
  <c r="L283" i="147"/>
  <c r="K283" i="147"/>
  <c r="J283" i="147"/>
  <c r="I283" i="147"/>
  <c r="H283" i="147"/>
  <c r="L282" i="147"/>
  <c r="K282" i="147"/>
  <c r="J282" i="147"/>
  <c r="I282" i="147"/>
  <c r="H282" i="147"/>
  <c r="L281" i="147"/>
  <c r="K281" i="147"/>
  <c r="J281" i="147"/>
  <c r="I281" i="147"/>
  <c r="H281" i="147"/>
  <c r="L280" i="147"/>
  <c r="K280" i="147"/>
  <c r="J280" i="147"/>
  <c r="I280" i="147"/>
  <c r="H280" i="147"/>
  <c r="L279" i="147"/>
  <c r="K279" i="147"/>
  <c r="J279" i="147"/>
  <c r="I279" i="147"/>
  <c r="H279" i="147"/>
  <c r="L278" i="147"/>
  <c r="K278" i="147"/>
  <c r="J278" i="147"/>
  <c r="I278" i="147"/>
  <c r="H278" i="147"/>
  <c r="L277" i="147"/>
  <c r="K277" i="147"/>
  <c r="J277" i="147"/>
  <c r="I277" i="147"/>
  <c r="H277" i="147"/>
  <c r="L276" i="147"/>
  <c r="K276" i="147"/>
  <c r="J276" i="147"/>
  <c r="I276" i="147"/>
  <c r="H276" i="147"/>
  <c r="L275" i="147"/>
  <c r="K275" i="147"/>
  <c r="J275" i="147"/>
  <c r="I275" i="147"/>
  <c r="H275" i="147"/>
  <c r="L274" i="147"/>
  <c r="K274" i="147"/>
  <c r="J274" i="147"/>
  <c r="I274" i="147"/>
  <c r="H274" i="147"/>
  <c r="L273" i="147"/>
  <c r="K273" i="147"/>
  <c r="J273" i="147"/>
  <c r="I273" i="147"/>
  <c r="H273" i="147"/>
  <c r="L272" i="147"/>
  <c r="K272" i="147"/>
  <c r="J272" i="147"/>
  <c r="I272" i="147"/>
  <c r="H272" i="147"/>
  <c r="L271" i="147"/>
  <c r="K271" i="147"/>
  <c r="J271" i="147"/>
  <c r="I271" i="147"/>
  <c r="H271" i="147"/>
  <c r="L270" i="147"/>
  <c r="K270" i="147"/>
  <c r="J270" i="147"/>
  <c r="I270" i="147"/>
  <c r="H270" i="147"/>
  <c r="L269" i="147"/>
  <c r="K269" i="147"/>
  <c r="J269" i="147"/>
  <c r="I269" i="147"/>
  <c r="H269" i="147"/>
  <c r="L268" i="147"/>
  <c r="K268" i="147"/>
  <c r="J268" i="147"/>
  <c r="I268" i="147"/>
  <c r="H268" i="147"/>
  <c r="L267" i="147"/>
  <c r="K267" i="147"/>
  <c r="J267" i="147"/>
  <c r="I267" i="147"/>
  <c r="H267" i="147"/>
  <c r="L266" i="147"/>
  <c r="L294" i="147" s="1"/>
  <c r="K266" i="147"/>
  <c r="J266" i="147"/>
  <c r="I266" i="147"/>
  <c r="H266" i="147"/>
  <c r="L265" i="147"/>
  <c r="K265" i="147"/>
  <c r="J265" i="147"/>
  <c r="I265" i="147"/>
  <c r="H265" i="147"/>
  <c r="L264" i="147"/>
  <c r="K264" i="147"/>
  <c r="K294" i="147" s="1"/>
  <c r="J264" i="147"/>
  <c r="J294" i="147" s="1"/>
  <c r="I264" i="147"/>
  <c r="I294" i="147" s="1"/>
  <c r="H264" i="147"/>
  <c r="L263" i="147"/>
  <c r="K263" i="147"/>
  <c r="J263" i="147"/>
  <c r="I263" i="147"/>
  <c r="H263" i="147"/>
  <c r="I258" i="147"/>
  <c r="G258" i="147"/>
  <c r="F258" i="147"/>
  <c r="L257" i="147"/>
  <c r="K257" i="147"/>
  <c r="J257" i="147"/>
  <c r="I257" i="147"/>
  <c r="H257" i="147"/>
  <c r="L256" i="147"/>
  <c r="K256" i="147"/>
  <c r="J256" i="147"/>
  <c r="I256" i="147"/>
  <c r="H256" i="147"/>
  <c r="L255" i="147"/>
  <c r="K255" i="147"/>
  <c r="J255" i="147"/>
  <c r="I255" i="147"/>
  <c r="H255" i="147"/>
  <c r="L254" i="147"/>
  <c r="K254" i="147"/>
  <c r="J254" i="147"/>
  <c r="I254" i="147"/>
  <c r="H254" i="147"/>
  <c r="L253" i="147"/>
  <c r="K253" i="147"/>
  <c r="J253" i="147"/>
  <c r="I253" i="147"/>
  <c r="H253" i="147"/>
  <c r="L252" i="147"/>
  <c r="K252" i="147"/>
  <c r="J252" i="147"/>
  <c r="I252" i="147"/>
  <c r="H252" i="147"/>
  <c r="L251" i="147"/>
  <c r="K251" i="147"/>
  <c r="J251" i="147"/>
  <c r="I251" i="147"/>
  <c r="H251" i="147"/>
  <c r="L250" i="147"/>
  <c r="K250" i="147"/>
  <c r="J250" i="147"/>
  <c r="I250" i="147"/>
  <c r="H250" i="147"/>
  <c r="L249" i="147"/>
  <c r="K249" i="147"/>
  <c r="J249" i="147"/>
  <c r="I249" i="147"/>
  <c r="H249" i="147"/>
  <c r="L248" i="147"/>
  <c r="K248" i="147"/>
  <c r="J248" i="147"/>
  <c r="I248" i="147"/>
  <c r="H248" i="147"/>
  <c r="L247" i="147"/>
  <c r="K247" i="147"/>
  <c r="J247" i="147"/>
  <c r="I247" i="147"/>
  <c r="H247" i="147"/>
  <c r="L246" i="147"/>
  <c r="K246" i="147"/>
  <c r="J246" i="147"/>
  <c r="I246" i="147"/>
  <c r="H246" i="147"/>
  <c r="L245" i="147"/>
  <c r="K245" i="147"/>
  <c r="J245" i="147"/>
  <c r="I245" i="147"/>
  <c r="H245" i="147"/>
  <c r="L244" i="147"/>
  <c r="K244" i="147"/>
  <c r="J244" i="147"/>
  <c r="I244" i="147"/>
  <c r="H244" i="147"/>
  <c r="L243" i="147"/>
  <c r="K243" i="147"/>
  <c r="J243" i="147"/>
  <c r="I243" i="147"/>
  <c r="H243" i="147"/>
  <c r="L242" i="147"/>
  <c r="K242" i="147"/>
  <c r="J242" i="147"/>
  <c r="I242" i="147"/>
  <c r="H242" i="147"/>
  <c r="L241" i="147"/>
  <c r="K241" i="147"/>
  <c r="J241" i="147"/>
  <c r="I241" i="147"/>
  <c r="H241" i="147"/>
  <c r="L240" i="147"/>
  <c r="K240" i="147"/>
  <c r="J240" i="147"/>
  <c r="I240" i="147"/>
  <c r="H240" i="147"/>
  <c r="L239" i="147"/>
  <c r="K239" i="147"/>
  <c r="J239" i="147"/>
  <c r="I239" i="147"/>
  <c r="H239" i="147"/>
  <c r="L238" i="147"/>
  <c r="K238" i="147"/>
  <c r="J238" i="147"/>
  <c r="I238" i="147"/>
  <c r="H238" i="147"/>
  <c r="L237" i="147"/>
  <c r="K237" i="147"/>
  <c r="J237" i="147"/>
  <c r="I237" i="147"/>
  <c r="H237" i="147"/>
  <c r="L236" i="147"/>
  <c r="K236" i="147"/>
  <c r="J236" i="147"/>
  <c r="I236" i="147"/>
  <c r="H236" i="147"/>
  <c r="L235" i="147"/>
  <c r="K235" i="147"/>
  <c r="J235" i="147"/>
  <c r="I235" i="147"/>
  <c r="H235" i="147"/>
  <c r="L234" i="147"/>
  <c r="K234" i="147"/>
  <c r="J234" i="147"/>
  <c r="I234" i="147"/>
  <c r="H234" i="147"/>
  <c r="L233" i="147"/>
  <c r="K233" i="147"/>
  <c r="J233" i="147"/>
  <c r="I233" i="147"/>
  <c r="H233" i="147"/>
  <c r="L232" i="147"/>
  <c r="K232" i="147"/>
  <c r="J232" i="147"/>
  <c r="I232" i="147"/>
  <c r="H232" i="147"/>
  <c r="L231" i="147"/>
  <c r="K231" i="147"/>
  <c r="J231" i="147"/>
  <c r="I231" i="147"/>
  <c r="H231" i="147"/>
  <c r="L230" i="147"/>
  <c r="K230" i="147"/>
  <c r="J230" i="147"/>
  <c r="J258" i="147" s="1"/>
  <c r="I230" i="147"/>
  <c r="H230" i="147"/>
  <c r="L229" i="147"/>
  <c r="K229" i="147"/>
  <c r="J229" i="147"/>
  <c r="I229" i="147"/>
  <c r="H229" i="147"/>
  <c r="L228" i="147"/>
  <c r="K228" i="147"/>
  <c r="J228" i="147"/>
  <c r="I228" i="147"/>
  <c r="H228" i="147"/>
  <c r="L227" i="147"/>
  <c r="K227" i="147"/>
  <c r="K258" i="147" s="1"/>
  <c r="J227" i="147"/>
  <c r="I227" i="147"/>
  <c r="H227" i="147"/>
  <c r="G222" i="147"/>
  <c r="F222" i="147"/>
  <c r="L221" i="147"/>
  <c r="K221" i="147"/>
  <c r="J221" i="147"/>
  <c r="I221" i="147"/>
  <c r="H221" i="147"/>
  <c r="L220" i="147"/>
  <c r="K220" i="147"/>
  <c r="J220" i="147"/>
  <c r="I220" i="147"/>
  <c r="H220" i="147"/>
  <c r="L219" i="147"/>
  <c r="K219" i="147"/>
  <c r="J219" i="147"/>
  <c r="I219" i="147"/>
  <c r="H219" i="147"/>
  <c r="L218" i="147"/>
  <c r="K218" i="147"/>
  <c r="J218" i="147"/>
  <c r="I218" i="147"/>
  <c r="H218" i="147"/>
  <c r="L217" i="147"/>
  <c r="K217" i="147"/>
  <c r="J217" i="147"/>
  <c r="I217" i="147"/>
  <c r="H217" i="147"/>
  <c r="L216" i="147"/>
  <c r="K216" i="147"/>
  <c r="J216" i="147"/>
  <c r="I216" i="147"/>
  <c r="H216" i="147"/>
  <c r="L215" i="147"/>
  <c r="K215" i="147"/>
  <c r="J215" i="147"/>
  <c r="I215" i="147"/>
  <c r="H215" i="147"/>
  <c r="L214" i="147"/>
  <c r="K214" i="147"/>
  <c r="J214" i="147"/>
  <c r="I214" i="147"/>
  <c r="H214" i="147"/>
  <c r="L213" i="147"/>
  <c r="K213" i="147"/>
  <c r="J213" i="147"/>
  <c r="I213" i="147"/>
  <c r="H213" i="147"/>
  <c r="L212" i="147"/>
  <c r="K212" i="147"/>
  <c r="J212" i="147"/>
  <c r="I212" i="147"/>
  <c r="H212" i="147"/>
  <c r="L211" i="147"/>
  <c r="K211" i="147"/>
  <c r="J211" i="147"/>
  <c r="I211" i="147"/>
  <c r="H211" i="147"/>
  <c r="L210" i="147"/>
  <c r="K210" i="147"/>
  <c r="J210" i="147"/>
  <c r="I210" i="147"/>
  <c r="H210" i="147"/>
  <c r="L209" i="147"/>
  <c r="K209" i="147"/>
  <c r="J209" i="147"/>
  <c r="I209" i="147"/>
  <c r="H209" i="147"/>
  <c r="L208" i="147"/>
  <c r="K208" i="147"/>
  <c r="J208" i="147"/>
  <c r="I208" i="147"/>
  <c r="H208" i="147"/>
  <c r="L207" i="147"/>
  <c r="K207" i="147"/>
  <c r="J207" i="147"/>
  <c r="I207" i="147"/>
  <c r="H207" i="147"/>
  <c r="L206" i="147"/>
  <c r="K206" i="147"/>
  <c r="J206" i="147"/>
  <c r="I206" i="147"/>
  <c r="H206" i="147"/>
  <c r="L205" i="147"/>
  <c r="K205" i="147"/>
  <c r="J205" i="147"/>
  <c r="I205" i="147"/>
  <c r="H205" i="147"/>
  <c r="L204" i="147"/>
  <c r="K204" i="147"/>
  <c r="J204" i="147"/>
  <c r="I204" i="147"/>
  <c r="H204" i="147"/>
  <c r="L203" i="147"/>
  <c r="K203" i="147"/>
  <c r="J203" i="147"/>
  <c r="I203" i="147"/>
  <c r="H203" i="147"/>
  <c r="L202" i="147"/>
  <c r="K202" i="147"/>
  <c r="J202" i="147"/>
  <c r="I202" i="147"/>
  <c r="H202" i="147"/>
  <c r="L201" i="147"/>
  <c r="K201" i="147"/>
  <c r="J201" i="147"/>
  <c r="I201" i="147"/>
  <c r="H201" i="147"/>
  <c r="L200" i="147"/>
  <c r="K200" i="147"/>
  <c r="J200" i="147"/>
  <c r="I200" i="147"/>
  <c r="H200" i="147"/>
  <c r="L199" i="147"/>
  <c r="K199" i="147"/>
  <c r="J199" i="147"/>
  <c r="I199" i="147"/>
  <c r="H199" i="147"/>
  <c r="L198" i="147"/>
  <c r="K198" i="147"/>
  <c r="J198" i="147"/>
  <c r="I198" i="147"/>
  <c r="H198" i="147"/>
  <c r="L197" i="147"/>
  <c r="K197" i="147"/>
  <c r="J197" i="147"/>
  <c r="I197" i="147"/>
  <c r="H197" i="147"/>
  <c r="L196" i="147"/>
  <c r="K196" i="147"/>
  <c r="J196" i="147"/>
  <c r="I196" i="147"/>
  <c r="H196" i="147"/>
  <c r="L195" i="147"/>
  <c r="K195" i="147"/>
  <c r="J195" i="147"/>
  <c r="I195" i="147"/>
  <c r="H195" i="147"/>
  <c r="L194" i="147"/>
  <c r="K194" i="147"/>
  <c r="J194" i="147"/>
  <c r="I194" i="147"/>
  <c r="H194" i="147"/>
  <c r="L193" i="147"/>
  <c r="K193" i="147"/>
  <c r="J193" i="147"/>
  <c r="I193" i="147"/>
  <c r="H193" i="147"/>
  <c r="L192" i="147"/>
  <c r="K192" i="147"/>
  <c r="J192" i="147"/>
  <c r="I192" i="147"/>
  <c r="H192" i="147"/>
  <c r="L191" i="147"/>
  <c r="K191" i="147"/>
  <c r="J191" i="147"/>
  <c r="I191" i="147"/>
  <c r="I222" i="147" s="1"/>
  <c r="H191" i="147"/>
  <c r="G186" i="147"/>
  <c r="F186" i="147"/>
  <c r="L185" i="147"/>
  <c r="K185" i="147"/>
  <c r="J185" i="147"/>
  <c r="I185" i="147"/>
  <c r="H185" i="147"/>
  <c r="L184" i="147"/>
  <c r="K184" i="147"/>
  <c r="J184" i="147"/>
  <c r="I184" i="147"/>
  <c r="H184" i="147"/>
  <c r="L183" i="147"/>
  <c r="K183" i="147"/>
  <c r="J183" i="147"/>
  <c r="I183" i="147"/>
  <c r="H183" i="147"/>
  <c r="L182" i="147"/>
  <c r="K182" i="147"/>
  <c r="J182" i="147"/>
  <c r="I182" i="147"/>
  <c r="H182" i="147"/>
  <c r="L181" i="147"/>
  <c r="K181" i="147"/>
  <c r="J181" i="147"/>
  <c r="I181" i="147"/>
  <c r="H181" i="147"/>
  <c r="L180" i="147"/>
  <c r="K180" i="147"/>
  <c r="J180" i="147"/>
  <c r="I180" i="147"/>
  <c r="H180" i="147"/>
  <c r="L179" i="147"/>
  <c r="K179" i="147"/>
  <c r="J179" i="147"/>
  <c r="I179" i="147"/>
  <c r="H179" i="147"/>
  <c r="L178" i="147"/>
  <c r="K178" i="147"/>
  <c r="J178" i="147"/>
  <c r="I178" i="147"/>
  <c r="H178" i="147"/>
  <c r="L177" i="147"/>
  <c r="K177" i="147"/>
  <c r="J177" i="147"/>
  <c r="I177" i="147"/>
  <c r="H177" i="147"/>
  <c r="L176" i="147"/>
  <c r="K176" i="147"/>
  <c r="J176" i="147"/>
  <c r="I176" i="147"/>
  <c r="H176" i="147"/>
  <c r="L175" i="147"/>
  <c r="K175" i="147"/>
  <c r="J175" i="147"/>
  <c r="I175" i="147"/>
  <c r="H175" i="147"/>
  <c r="L174" i="147"/>
  <c r="K174" i="147"/>
  <c r="J174" i="147"/>
  <c r="I174" i="147"/>
  <c r="H174" i="147"/>
  <c r="L173" i="147"/>
  <c r="K173" i="147"/>
  <c r="J173" i="147"/>
  <c r="I173" i="147"/>
  <c r="H173" i="147"/>
  <c r="L172" i="147"/>
  <c r="K172" i="147"/>
  <c r="J172" i="147"/>
  <c r="I172" i="147"/>
  <c r="H172" i="147"/>
  <c r="L171" i="147"/>
  <c r="K171" i="147"/>
  <c r="J171" i="147"/>
  <c r="I171" i="147"/>
  <c r="H171" i="147"/>
  <c r="L170" i="147"/>
  <c r="K170" i="147"/>
  <c r="J170" i="147"/>
  <c r="I170" i="147"/>
  <c r="H170" i="147"/>
  <c r="L169" i="147"/>
  <c r="K169" i="147"/>
  <c r="J169" i="147"/>
  <c r="I169" i="147"/>
  <c r="H169" i="147"/>
  <c r="L168" i="147"/>
  <c r="K168" i="147"/>
  <c r="J168" i="147"/>
  <c r="I168" i="147"/>
  <c r="H168" i="147"/>
  <c r="L167" i="147"/>
  <c r="K167" i="147"/>
  <c r="J167" i="147"/>
  <c r="I167" i="147"/>
  <c r="H167" i="147"/>
  <c r="L166" i="147"/>
  <c r="K166" i="147"/>
  <c r="J166" i="147"/>
  <c r="I166" i="147"/>
  <c r="H166" i="147"/>
  <c r="L165" i="147"/>
  <c r="K165" i="147"/>
  <c r="J165" i="147"/>
  <c r="I165" i="147"/>
  <c r="H165" i="147"/>
  <c r="L164" i="147"/>
  <c r="K164" i="147"/>
  <c r="J164" i="147"/>
  <c r="I164" i="147"/>
  <c r="H164" i="147"/>
  <c r="L163" i="147"/>
  <c r="K163" i="147"/>
  <c r="J163" i="147"/>
  <c r="I163" i="147"/>
  <c r="H163" i="147"/>
  <c r="L162" i="147"/>
  <c r="K162" i="147"/>
  <c r="J162" i="147"/>
  <c r="I162" i="147"/>
  <c r="H162" i="147"/>
  <c r="L161" i="147"/>
  <c r="K161" i="147"/>
  <c r="J161" i="147"/>
  <c r="I161" i="147"/>
  <c r="H161" i="147"/>
  <c r="L160" i="147"/>
  <c r="K160" i="147"/>
  <c r="J160" i="147"/>
  <c r="I160" i="147"/>
  <c r="H160" i="147"/>
  <c r="L159" i="147"/>
  <c r="K159" i="147"/>
  <c r="J159" i="147"/>
  <c r="I159" i="147"/>
  <c r="H159" i="147"/>
  <c r="L158" i="147"/>
  <c r="K158" i="147"/>
  <c r="J158" i="147"/>
  <c r="I158" i="147"/>
  <c r="H158" i="147"/>
  <c r="L157" i="147"/>
  <c r="K157" i="147"/>
  <c r="J157" i="147"/>
  <c r="I157" i="147"/>
  <c r="H157" i="147"/>
  <c r="L156" i="147"/>
  <c r="K156" i="147"/>
  <c r="J156" i="147"/>
  <c r="I156" i="147"/>
  <c r="H156" i="147"/>
  <c r="L155" i="147"/>
  <c r="K155" i="147"/>
  <c r="J155" i="147"/>
  <c r="I155" i="147"/>
  <c r="H155" i="147"/>
  <c r="G150" i="147"/>
  <c r="F150" i="147"/>
  <c r="L149" i="147"/>
  <c r="K149" i="147"/>
  <c r="J149" i="147"/>
  <c r="I149" i="147"/>
  <c r="H149" i="147"/>
  <c r="L148" i="147"/>
  <c r="K148" i="147"/>
  <c r="J148" i="147"/>
  <c r="I148" i="147"/>
  <c r="H148" i="147"/>
  <c r="L147" i="147"/>
  <c r="K147" i="147"/>
  <c r="J147" i="147"/>
  <c r="I147" i="147"/>
  <c r="H147" i="147"/>
  <c r="L146" i="147"/>
  <c r="K146" i="147"/>
  <c r="J146" i="147"/>
  <c r="I146" i="147"/>
  <c r="H146" i="147"/>
  <c r="L145" i="147"/>
  <c r="K145" i="147"/>
  <c r="J145" i="147"/>
  <c r="I145" i="147"/>
  <c r="H145" i="147"/>
  <c r="L144" i="147"/>
  <c r="K144" i="147"/>
  <c r="K150" i="147" s="1"/>
  <c r="J144" i="147"/>
  <c r="I144" i="147"/>
  <c r="H144" i="147"/>
  <c r="L143" i="147"/>
  <c r="K143" i="147"/>
  <c r="J143" i="147"/>
  <c r="I143" i="147"/>
  <c r="H143" i="147"/>
  <c r="L142" i="147"/>
  <c r="K142" i="147"/>
  <c r="J142" i="147"/>
  <c r="I142" i="147"/>
  <c r="H142" i="147"/>
  <c r="L141" i="147"/>
  <c r="K141" i="147"/>
  <c r="J141" i="147"/>
  <c r="I141" i="147"/>
  <c r="H141" i="147"/>
  <c r="L140" i="147"/>
  <c r="K140" i="147"/>
  <c r="J140" i="147"/>
  <c r="I140" i="147"/>
  <c r="H140" i="147"/>
  <c r="L139" i="147"/>
  <c r="K139" i="147"/>
  <c r="J139" i="147"/>
  <c r="I139" i="147"/>
  <c r="H139" i="147"/>
  <c r="L138" i="147"/>
  <c r="K138" i="147"/>
  <c r="J138" i="147"/>
  <c r="I138" i="147"/>
  <c r="H138" i="147"/>
  <c r="L137" i="147"/>
  <c r="K137" i="147"/>
  <c r="J137" i="147"/>
  <c r="I137" i="147"/>
  <c r="H137" i="147"/>
  <c r="L136" i="147"/>
  <c r="K136" i="147"/>
  <c r="J136" i="147"/>
  <c r="I136" i="147"/>
  <c r="H136" i="147"/>
  <c r="L135" i="147"/>
  <c r="K135" i="147"/>
  <c r="J135" i="147"/>
  <c r="I135" i="147"/>
  <c r="H135" i="147"/>
  <c r="L134" i="147"/>
  <c r="K134" i="147"/>
  <c r="J134" i="147"/>
  <c r="I134" i="147"/>
  <c r="H134" i="147"/>
  <c r="L133" i="147"/>
  <c r="K133" i="147"/>
  <c r="J133" i="147"/>
  <c r="I133" i="147"/>
  <c r="H133" i="147"/>
  <c r="L132" i="147"/>
  <c r="K132" i="147"/>
  <c r="J132" i="147"/>
  <c r="I132" i="147"/>
  <c r="H132" i="147"/>
  <c r="L131" i="147"/>
  <c r="K131" i="147"/>
  <c r="J131" i="147"/>
  <c r="I131" i="147"/>
  <c r="H131" i="147"/>
  <c r="L130" i="147"/>
  <c r="K130" i="147"/>
  <c r="J130" i="147"/>
  <c r="I130" i="147"/>
  <c r="H130" i="147"/>
  <c r="L129" i="147"/>
  <c r="K129" i="147"/>
  <c r="J129" i="147"/>
  <c r="I129" i="147"/>
  <c r="H129" i="147"/>
  <c r="L128" i="147"/>
  <c r="K128" i="147"/>
  <c r="J128" i="147"/>
  <c r="I128" i="147"/>
  <c r="H128" i="147"/>
  <c r="L127" i="147"/>
  <c r="K127" i="147"/>
  <c r="J127" i="147"/>
  <c r="I127" i="147"/>
  <c r="H127" i="147"/>
  <c r="L126" i="147"/>
  <c r="K126" i="147"/>
  <c r="J126" i="147"/>
  <c r="I126" i="147"/>
  <c r="H126" i="147"/>
  <c r="L125" i="147"/>
  <c r="K125" i="147"/>
  <c r="J125" i="147"/>
  <c r="I125" i="147"/>
  <c r="H125" i="147"/>
  <c r="L124" i="147"/>
  <c r="K124" i="147"/>
  <c r="J124" i="147"/>
  <c r="I124" i="147"/>
  <c r="H124" i="147"/>
  <c r="L123" i="147"/>
  <c r="K123" i="147"/>
  <c r="J123" i="147"/>
  <c r="I123" i="147"/>
  <c r="H123" i="147"/>
  <c r="L122" i="147"/>
  <c r="K122" i="147"/>
  <c r="J122" i="147"/>
  <c r="I122" i="147"/>
  <c r="H122" i="147"/>
  <c r="L121" i="147"/>
  <c r="K121" i="147"/>
  <c r="J121" i="147"/>
  <c r="I121" i="147"/>
  <c r="H121" i="147"/>
  <c r="L120" i="147"/>
  <c r="K120" i="147"/>
  <c r="J120" i="147"/>
  <c r="J150" i="147" s="1"/>
  <c r="I120" i="147"/>
  <c r="H120" i="147"/>
  <c r="H150" i="147" s="1"/>
  <c r="L119" i="147"/>
  <c r="K119" i="147"/>
  <c r="J119" i="147"/>
  <c r="I119" i="147"/>
  <c r="H119" i="147"/>
  <c r="H114" i="147"/>
  <c r="G114" i="147"/>
  <c r="F114" i="147"/>
  <c r="L113" i="147"/>
  <c r="K113" i="147"/>
  <c r="J113" i="147"/>
  <c r="I113" i="147"/>
  <c r="H113" i="147"/>
  <c r="L112" i="147"/>
  <c r="K112" i="147"/>
  <c r="J112" i="147"/>
  <c r="I112" i="147"/>
  <c r="H112" i="147"/>
  <c r="L111" i="147"/>
  <c r="K111" i="147"/>
  <c r="J111" i="147"/>
  <c r="I111" i="147"/>
  <c r="H111" i="147"/>
  <c r="L110" i="147"/>
  <c r="K110" i="147"/>
  <c r="J110" i="147"/>
  <c r="I110" i="147"/>
  <c r="H110" i="147"/>
  <c r="L109" i="147"/>
  <c r="K109" i="147"/>
  <c r="J109" i="147"/>
  <c r="I109" i="147"/>
  <c r="H109" i="147"/>
  <c r="L108" i="147"/>
  <c r="K108" i="147"/>
  <c r="J108" i="147"/>
  <c r="I108" i="147"/>
  <c r="H108" i="147"/>
  <c r="L107" i="147"/>
  <c r="K107" i="147"/>
  <c r="J107" i="147"/>
  <c r="I107" i="147"/>
  <c r="H107" i="147"/>
  <c r="L106" i="147"/>
  <c r="K106" i="147"/>
  <c r="J106" i="147"/>
  <c r="I106" i="147"/>
  <c r="H106" i="147"/>
  <c r="L105" i="147"/>
  <c r="K105" i="147"/>
  <c r="J105" i="147"/>
  <c r="I105" i="147"/>
  <c r="H105" i="147"/>
  <c r="L104" i="147"/>
  <c r="K104" i="147"/>
  <c r="J104" i="147"/>
  <c r="I104" i="147"/>
  <c r="H104" i="147"/>
  <c r="L103" i="147"/>
  <c r="K103" i="147"/>
  <c r="J103" i="147"/>
  <c r="I103" i="147"/>
  <c r="H103" i="147"/>
  <c r="L102" i="147"/>
  <c r="K102" i="147"/>
  <c r="J102" i="147"/>
  <c r="I102" i="147"/>
  <c r="H102" i="147"/>
  <c r="L101" i="147"/>
  <c r="K101" i="147"/>
  <c r="J101" i="147"/>
  <c r="I101" i="147"/>
  <c r="H101" i="147"/>
  <c r="L100" i="147"/>
  <c r="K100" i="147"/>
  <c r="J100" i="147"/>
  <c r="I100" i="147"/>
  <c r="H100" i="147"/>
  <c r="L99" i="147"/>
  <c r="K99" i="147"/>
  <c r="J99" i="147"/>
  <c r="I99" i="147"/>
  <c r="H99" i="147"/>
  <c r="L98" i="147"/>
  <c r="K98" i="147"/>
  <c r="J98" i="147"/>
  <c r="I98" i="147"/>
  <c r="H98" i="147"/>
  <c r="L97" i="147"/>
  <c r="K97" i="147"/>
  <c r="J97" i="147"/>
  <c r="I97" i="147"/>
  <c r="H97" i="147"/>
  <c r="L96" i="147"/>
  <c r="K96" i="147"/>
  <c r="J96" i="147"/>
  <c r="I96" i="147"/>
  <c r="H96" i="147"/>
  <c r="L95" i="147"/>
  <c r="K95" i="147"/>
  <c r="J95" i="147"/>
  <c r="I95" i="147"/>
  <c r="H95" i="147"/>
  <c r="L94" i="147"/>
  <c r="K94" i="147"/>
  <c r="J94" i="147"/>
  <c r="I94" i="147"/>
  <c r="H94" i="147"/>
  <c r="L93" i="147"/>
  <c r="K93" i="147"/>
  <c r="J93" i="147"/>
  <c r="I93" i="147"/>
  <c r="H93" i="147"/>
  <c r="L92" i="147"/>
  <c r="K92" i="147"/>
  <c r="J92" i="147"/>
  <c r="I92" i="147"/>
  <c r="H92" i="147"/>
  <c r="L91" i="147"/>
  <c r="K91" i="147"/>
  <c r="J91" i="147"/>
  <c r="I91" i="147"/>
  <c r="H91" i="147"/>
  <c r="L90" i="147"/>
  <c r="K90" i="147"/>
  <c r="J90" i="147"/>
  <c r="I90" i="147"/>
  <c r="H90" i="147"/>
  <c r="L89" i="147"/>
  <c r="K89" i="147"/>
  <c r="J89" i="147"/>
  <c r="I89" i="147"/>
  <c r="H89" i="147"/>
  <c r="L88" i="147"/>
  <c r="K88" i="147"/>
  <c r="K114" i="147" s="1"/>
  <c r="J88" i="147"/>
  <c r="J114" i="147" s="1"/>
  <c r="I88" i="147"/>
  <c r="I114" i="147" s="1"/>
  <c r="H88" i="147"/>
  <c r="L87" i="147"/>
  <c r="K87" i="147"/>
  <c r="J87" i="147"/>
  <c r="I87" i="147"/>
  <c r="H87" i="147"/>
  <c r="L86" i="147"/>
  <c r="K86" i="147"/>
  <c r="J86" i="147"/>
  <c r="I86" i="147"/>
  <c r="H86" i="147"/>
  <c r="L85" i="147"/>
  <c r="K85" i="147"/>
  <c r="J85" i="147"/>
  <c r="I85" i="147"/>
  <c r="H85" i="147"/>
  <c r="L84" i="147"/>
  <c r="K84" i="147"/>
  <c r="J84" i="147"/>
  <c r="I84" i="147"/>
  <c r="H84" i="147"/>
  <c r="L83" i="147"/>
  <c r="K83" i="147"/>
  <c r="J83" i="147"/>
  <c r="I83" i="147"/>
  <c r="H83" i="147"/>
  <c r="G78" i="147"/>
  <c r="F78" i="147"/>
  <c r="L77" i="147"/>
  <c r="K77" i="147"/>
  <c r="J77" i="147"/>
  <c r="I77" i="147"/>
  <c r="H77" i="147"/>
  <c r="L76" i="147"/>
  <c r="K76" i="147"/>
  <c r="J76" i="147"/>
  <c r="I76" i="147"/>
  <c r="H76" i="147"/>
  <c r="L75" i="147"/>
  <c r="K75" i="147"/>
  <c r="J75" i="147"/>
  <c r="I75" i="147"/>
  <c r="H75" i="147"/>
  <c r="L74" i="147"/>
  <c r="K74" i="147"/>
  <c r="J74" i="147"/>
  <c r="I74" i="147"/>
  <c r="H74" i="147"/>
  <c r="L73" i="147"/>
  <c r="K73" i="147"/>
  <c r="J73" i="147"/>
  <c r="I73" i="147"/>
  <c r="H73" i="147"/>
  <c r="L72" i="147"/>
  <c r="K72" i="147"/>
  <c r="J72" i="147"/>
  <c r="I72" i="147"/>
  <c r="H72" i="147"/>
  <c r="L71" i="147"/>
  <c r="K71" i="147"/>
  <c r="J71" i="147"/>
  <c r="I71" i="147"/>
  <c r="H71" i="147"/>
  <c r="L70" i="147"/>
  <c r="K70" i="147"/>
  <c r="J70" i="147"/>
  <c r="I70" i="147"/>
  <c r="H70" i="147"/>
  <c r="L69" i="147"/>
  <c r="K69" i="147"/>
  <c r="J69" i="147"/>
  <c r="I69" i="147"/>
  <c r="H69" i="147"/>
  <c r="L68" i="147"/>
  <c r="K68" i="147"/>
  <c r="J68" i="147"/>
  <c r="I68" i="147"/>
  <c r="H68" i="147"/>
  <c r="L67" i="147"/>
  <c r="K67" i="147"/>
  <c r="J67" i="147"/>
  <c r="I67" i="147"/>
  <c r="H67" i="147"/>
  <c r="L66" i="147"/>
  <c r="K66" i="147"/>
  <c r="J66" i="147"/>
  <c r="I66" i="147"/>
  <c r="H66" i="147"/>
  <c r="L65" i="147"/>
  <c r="K65" i="147"/>
  <c r="J65" i="147"/>
  <c r="I65" i="147"/>
  <c r="H65" i="147"/>
  <c r="L64" i="147"/>
  <c r="K64" i="147"/>
  <c r="J64" i="147"/>
  <c r="I64" i="147"/>
  <c r="H64" i="147"/>
  <c r="L63" i="147"/>
  <c r="K63" i="147"/>
  <c r="J63" i="147"/>
  <c r="I63" i="147"/>
  <c r="H63" i="147"/>
  <c r="L62" i="147"/>
  <c r="K62" i="147"/>
  <c r="J62" i="147"/>
  <c r="I62" i="147"/>
  <c r="H62" i="147"/>
  <c r="L61" i="147"/>
  <c r="K61" i="147"/>
  <c r="J61" i="147"/>
  <c r="I61" i="147"/>
  <c r="H61" i="147"/>
  <c r="L60" i="147"/>
  <c r="K60" i="147"/>
  <c r="J60" i="147"/>
  <c r="I60" i="147"/>
  <c r="H60" i="147"/>
  <c r="L59" i="147"/>
  <c r="K59" i="147"/>
  <c r="J59" i="147"/>
  <c r="I59" i="147"/>
  <c r="H59" i="147"/>
  <c r="L58" i="147"/>
  <c r="K58" i="147"/>
  <c r="J58" i="147"/>
  <c r="I58" i="147"/>
  <c r="H58" i="147"/>
  <c r="L57" i="147"/>
  <c r="K57" i="147"/>
  <c r="J57" i="147"/>
  <c r="I57" i="147"/>
  <c r="H57" i="147"/>
  <c r="L56" i="147"/>
  <c r="K56" i="147"/>
  <c r="J56" i="147"/>
  <c r="I56" i="147"/>
  <c r="H56" i="147"/>
  <c r="L55" i="147"/>
  <c r="K55" i="147"/>
  <c r="J55" i="147"/>
  <c r="I55" i="147"/>
  <c r="H55" i="147"/>
  <c r="L54" i="147"/>
  <c r="K54" i="147"/>
  <c r="J54" i="147"/>
  <c r="I54" i="147"/>
  <c r="H54" i="147"/>
  <c r="L53" i="147"/>
  <c r="K53" i="147"/>
  <c r="J53" i="147"/>
  <c r="I53" i="147"/>
  <c r="H53" i="147"/>
  <c r="L52" i="147"/>
  <c r="K52" i="147"/>
  <c r="J52" i="147"/>
  <c r="I52" i="147"/>
  <c r="H52" i="147"/>
  <c r="L51" i="147"/>
  <c r="K51" i="147"/>
  <c r="J51" i="147"/>
  <c r="I51" i="147"/>
  <c r="H51" i="147"/>
  <c r="L50" i="147"/>
  <c r="K50" i="147"/>
  <c r="J50" i="147"/>
  <c r="I50" i="147"/>
  <c r="H50" i="147"/>
  <c r="L49" i="147"/>
  <c r="K49" i="147"/>
  <c r="J49" i="147"/>
  <c r="I49" i="147"/>
  <c r="H49" i="147"/>
  <c r="L48" i="147"/>
  <c r="L78" i="147" s="1"/>
  <c r="K48" i="147"/>
  <c r="K78" i="147" s="1"/>
  <c r="J48" i="147"/>
  <c r="I48" i="147"/>
  <c r="H48" i="147"/>
  <c r="L47" i="147"/>
  <c r="K47" i="147"/>
  <c r="J47" i="147"/>
  <c r="J78" i="147" s="1"/>
  <c r="I47" i="147"/>
  <c r="H47" i="147"/>
  <c r="I42" i="147"/>
  <c r="G42" i="147"/>
  <c r="F42" i="147"/>
  <c r="L41" i="147"/>
  <c r="K41" i="147"/>
  <c r="J41" i="147"/>
  <c r="I41" i="147"/>
  <c r="H41" i="147"/>
  <c r="L40" i="147"/>
  <c r="K40" i="147"/>
  <c r="J40" i="147"/>
  <c r="I40" i="147"/>
  <c r="H40" i="147"/>
  <c r="L39" i="147"/>
  <c r="K39" i="147"/>
  <c r="J39" i="147"/>
  <c r="I39" i="147"/>
  <c r="H39" i="147"/>
  <c r="L38" i="147"/>
  <c r="K38" i="147"/>
  <c r="J38" i="147"/>
  <c r="I38" i="147"/>
  <c r="H38" i="147"/>
  <c r="L37" i="147"/>
  <c r="K37" i="147"/>
  <c r="J37" i="147"/>
  <c r="I37" i="147"/>
  <c r="H37" i="147"/>
  <c r="L36" i="147"/>
  <c r="K36" i="147"/>
  <c r="J36" i="147"/>
  <c r="I36" i="147"/>
  <c r="H36" i="147"/>
  <c r="L35" i="147"/>
  <c r="K35" i="147"/>
  <c r="J35" i="147"/>
  <c r="I35" i="147"/>
  <c r="H35" i="147"/>
  <c r="L34" i="147"/>
  <c r="K34" i="147"/>
  <c r="J34" i="147"/>
  <c r="I34" i="147"/>
  <c r="H34" i="147"/>
  <c r="L33" i="147"/>
  <c r="K33" i="147"/>
  <c r="J33" i="147"/>
  <c r="I33" i="147"/>
  <c r="H33" i="147"/>
  <c r="L32" i="147"/>
  <c r="K32" i="147"/>
  <c r="J32" i="147"/>
  <c r="I32" i="147"/>
  <c r="H32" i="147"/>
  <c r="L31" i="147"/>
  <c r="K31" i="147"/>
  <c r="J31" i="147"/>
  <c r="I31" i="147"/>
  <c r="H31" i="147"/>
  <c r="L30" i="147"/>
  <c r="K30" i="147"/>
  <c r="J30" i="147"/>
  <c r="I30" i="147"/>
  <c r="H30" i="147"/>
  <c r="L29" i="147"/>
  <c r="K29" i="147"/>
  <c r="J29" i="147"/>
  <c r="I29" i="147"/>
  <c r="H29" i="147"/>
  <c r="L28" i="147"/>
  <c r="K28" i="147"/>
  <c r="J28" i="147"/>
  <c r="I28" i="147"/>
  <c r="H28" i="147"/>
  <c r="L27" i="147"/>
  <c r="K27" i="147"/>
  <c r="J27" i="147"/>
  <c r="I27" i="147"/>
  <c r="H27" i="147"/>
  <c r="L26" i="147"/>
  <c r="K26" i="147"/>
  <c r="J26" i="147"/>
  <c r="I26" i="147"/>
  <c r="H26" i="147"/>
  <c r="L25" i="147"/>
  <c r="K25" i="147"/>
  <c r="J25" i="147"/>
  <c r="I25" i="147"/>
  <c r="H25" i="147"/>
  <c r="L24" i="147"/>
  <c r="K24" i="147"/>
  <c r="J24" i="147"/>
  <c r="I24" i="147"/>
  <c r="H24" i="147"/>
  <c r="L23" i="147"/>
  <c r="K23" i="147"/>
  <c r="J23" i="147"/>
  <c r="I23" i="147"/>
  <c r="H23" i="147"/>
  <c r="L22" i="147"/>
  <c r="K22" i="147"/>
  <c r="J22" i="147"/>
  <c r="I22" i="147"/>
  <c r="H22" i="147"/>
  <c r="L21" i="147"/>
  <c r="K21" i="147"/>
  <c r="J21" i="147"/>
  <c r="I21" i="147"/>
  <c r="H21" i="147"/>
  <c r="L20" i="147"/>
  <c r="K20" i="147"/>
  <c r="J20" i="147"/>
  <c r="I20" i="147"/>
  <c r="H20" i="147"/>
  <c r="L19" i="147"/>
  <c r="K19" i="147"/>
  <c r="J19" i="147"/>
  <c r="I19" i="147"/>
  <c r="H19" i="147"/>
  <c r="L18" i="147"/>
  <c r="K18" i="147"/>
  <c r="J18" i="147"/>
  <c r="I18" i="147"/>
  <c r="H18" i="147"/>
  <c r="L17" i="147"/>
  <c r="K17" i="147"/>
  <c r="J17" i="147"/>
  <c r="I17" i="147"/>
  <c r="H17" i="147"/>
  <c r="L16" i="147"/>
  <c r="K16" i="147"/>
  <c r="J16" i="147"/>
  <c r="J42" i="147" s="1"/>
  <c r="I16" i="147"/>
  <c r="H16" i="147"/>
  <c r="L15" i="147"/>
  <c r="K15" i="147"/>
  <c r="J15" i="147"/>
  <c r="I15" i="147"/>
  <c r="H15" i="147"/>
  <c r="L14" i="147"/>
  <c r="K14" i="147"/>
  <c r="J14" i="147"/>
  <c r="I14" i="147"/>
  <c r="H14" i="147"/>
  <c r="L13" i="147"/>
  <c r="K13" i="147"/>
  <c r="J13" i="147"/>
  <c r="I13" i="147"/>
  <c r="H13" i="147"/>
  <c r="L12" i="147"/>
  <c r="L42" i="147" s="1"/>
  <c r="K12" i="147"/>
  <c r="K42" i="147" s="1"/>
  <c r="J12" i="147"/>
  <c r="I12" i="147"/>
  <c r="H12" i="147"/>
  <c r="L11" i="147"/>
  <c r="K11" i="147"/>
  <c r="J11" i="147"/>
  <c r="I11" i="147"/>
  <c r="H11" i="147"/>
  <c r="H42" i="147" s="1"/>
  <c r="B4" i="147"/>
  <c r="U2" i="147" a="1"/>
  <c r="U2" i="147" s="1"/>
  <c r="R2" i="147"/>
  <c r="U1" i="147" a="1"/>
  <c r="U1" i="147" s="1"/>
  <c r="S1" i="147" s="1" a="1"/>
  <c r="S1" i="147" s="1"/>
  <c r="G294" i="146"/>
  <c r="F294" i="146"/>
  <c r="L293" i="146"/>
  <c r="K293" i="146"/>
  <c r="J293" i="146"/>
  <c r="I293" i="146"/>
  <c r="H293" i="146"/>
  <c r="L292" i="146"/>
  <c r="K292" i="146"/>
  <c r="J292" i="146"/>
  <c r="I292" i="146"/>
  <c r="H292" i="146"/>
  <c r="L291" i="146"/>
  <c r="K291" i="146"/>
  <c r="J291" i="146"/>
  <c r="I291" i="146"/>
  <c r="H291" i="146"/>
  <c r="L290" i="146"/>
  <c r="K290" i="146"/>
  <c r="J290" i="146"/>
  <c r="I290" i="146"/>
  <c r="H290" i="146"/>
  <c r="L289" i="146"/>
  <c r="K289" i="146"/>
  <c r="J289" i="146"/>
  <c r="I289" i="146"/>
  <c r="H289" i="146"/>
  <c r="L288" i="146"/>
  <c r="K288" i="146"/>
  <c r="J288" i="146"/>
  <c r="I288" i="146"/>
  <c r="H288" i="146"/>
  <c r="L287" i="146"/>
  <c r="K287" i="146"/>
  <c r="J287" i="146"/>
  <c r="I287" i="146"/>
  <c r="H287" i="146"/>
  <c r="L286" i="146"/>
  <c r="K286" i="146"/>
  <c r="J286" i="146"/>
  <c r="I286" i="146"/>
  <c r="H286" i="146"/>
  <c r="L285" i="146"/>
  <c r="K285" i="146"/>
  <c r="J285" i="146"/>
  <c r="I285" i="146"/>
  <c r="H285" i="146"/>
  <c r="L284" i="146"/>
  <c r="K284" i="146"/>
  <c r="J284" i="146"/>
  <c r="I284" i="146"/>
  <c r="H284" i="146"/>
  <c r="L283" i="146"/>
  <c r="K283" i="146"/>
  <c r="J283" i="146"/>
  <c r="I283" i="146"/>
  <c r="H283" i="146"/>
  <c r="L282" i="146"/>
  <c r="K282" i="146"/>
  <c r="J282" i="146"/>
  <c r="I282" i="146"/>
  <c r="H282" i="146"/>
  <c r="L281" i="146"/>
  <c r="K281" i="146"/>
  <c r="J281" i="146"/>
  <c r="I281" i="146"/>
  <c r="H281" i="146"/>
  <c r="L280" i="146"/>
  <c r="K280" i="146"/>
  <c r="J280" i="146"/>
  <c r="I280" i="146"/>
  <c r="H280" i="146"/>
  <c r="L279" i="146"/>
  <c r="K279" i="146"/>
  <c r="J279" i="146"/>
  <c r="I279" i="146"/>
  <c r="H279" i="146"/>
  <c r="L278" i="146"/>
  <c r="K278" i="146"/>
  <c r="J278" i="146"/>
  <c r="I278" i="146"/>
  <c r="H278" i="146"/>
  <c r="L277" i="146"/>
  <c r="K277" i="146"/>
  <c r="J277" i="146"/>
  <c r="I277" i="146"/>
  <c r="H277" i="146"/>
  <c r="L276" i="146"/>
  <c r="K276" i="146"/>
  <c r="J276" i="146"/>
  <c r="I276" i="146"/>
  <c r="H276" i="146"/>
  <c r="L275" i="146"/>
  <c r="K275" i="146"/>
  <c r="J275" i="146"/>
  <c r="I275" i="146"/>
  <c r="H275" i="146"/>
  <c r="L274" i="146"/>
  <c r="K274" i="146"/>
  <c r="J274" i="146"/>
  <c r="I274" i="146"/>
  <c r="H274" i="146"/>
  <c r="L273" i="146"/>
  <c r="K273" i="146"/>
  <c r="J273" i="146"/>
  <c r="I273" i="146"/>
  <c r="H273" i="146"/>
  <c r="L272" i="146"/>
  <c r="K272" i="146"/>
  <c r="J272" i="146"/>
  <c r="I272" i="146"/>
  <c r="H272" i="146"/>
  <c r="L271" i="146"/>
  <c r="K271" i="146"/>
  <c r="J271" i="146"/>
  <c r="I271" i="146"/>
  <c r="H271" i="146"/>
  <c r="L270" i="146"/>
  <c r="K270" i="146"/>
  <c r="J270" i="146"/>
  <c r="I270" i="146"/>
  <c r="H270" i="146"/>
  <c r="L269" i="146"/>
  <c r="K269" i="146"/>
  <c r="J269" i="146"/>
  <c r="I269" i="146"/>
  <c r="H269" i="146"/>
  <c r="L268" i="146"/>
  <c r="K268" i="146"/>
  <c r="J268" i="146"/>
  <c r="I268" i="146"/>
  <c r="H268" i="146"/>
  <c r="L267" i="146"/>
  <c r="K267" i="146"/>
  <c r="J267" i="146"/>
  <c r="I267" i="146"/>
  <c r="H267" i="146"/>
  <c r="L266" i="146"/>
  <c r="K266" i="146"/>
  <c r="J266" i="146"/>
  <c r="I266" i="146"/>
  <c r="H266" i="146"/>
  <c r="L265" i="146"/>
  <c r="K265" i="146"/>
  <c r="J265" i="146"/>
  <c r="I265" i="146"/>
  <c r="H265" i="146"/>
  <c r="L264" i="146"/>
  <c r="K264" i="146"/>
  <c r="J264" i="146"/>
  <c r="I264" i="146"/>
  <c r="H264" i="146"/>
  <c r="L263" i="146"/>
  <c r="K263" i="146"/>
  <c r="J263" i="146"/>
  <c r="I263" i="146"/>
  <c r="H263" i="146"/>
  <c r="G258" i="146"/>
  <c r="F258" i="146"/>
  <c r="L257" i="146"/>
  <c r="K257" i="146"/>
  <c r="J257" i="146"/>
  <c r="I257" i="146"/>
  <c r="H257" i="146"/>
  <c r="L256" i="146"/>
  <c r="K256" i="146"/>
  <c r="J256" i="146"/>
  <c r="I256" i="146"/>
  <c r="H256" i="146"/>
  <c r="L255" i="146"/>
  <c r="K255" i="146"/>
  <c r="J255" i="146"/>
  <c r="I255" i="146"/>
  <c r="H255" i="146"/>
  <c r="L254" i="146"/>
  <c r="K254" i="146"/>
  <c r="J254" i="146"/>
  <c r="I254" i="146"/>
  <c r="H254" i="146"/>
  <c r="L253" i="146"/>
  <c r="K253" i="146"/>
  <c r="J253" i="146"/>
  <c r="I253" i="146"/>
  <c r="H253" i="146"/>
  <c r="L252" i="146"/>
  <c r="K252" i="146"/>
  <c r="J252" i="146"/>
  <c r="I252" i="146"/>
  <c r="H252" i="146"/>
  <c r="L251" i="146"/>
  <c r="K251" i="146"/>
  <c r="J251" i="146"/>
  <c r="I251" i="146"/>
  <c r="H251" i="146"/>
  <c r="L250" i="146"/>
  <c r="K250" i="146"/>
  <c r="J250" i="146"/>
  <c r="I250" i="146"/>
  <c r="H250" i="146"/>
  <c r="L249" i="146"/>
  <c r="K249" i="146"/>
  <c r="J249" i="146"/>
  <c r="I249" i="146"/>
  <c r="H249" i="146"/>
  <c r="L248" i="146"/>
  <c r="K248" i="146"/>
  <c r="J248" i="146"/>
  <c r="I248" i="146"/>
  <c r="H248" i="146"/>
  <c r="L247" i="146"/>
  <c r="K247" i="146"/>
  <c r="J247" i="146"/>
  <c r="I247" i="146"/>
  <c r="H247" i="146"/>
  <c r="L246" i="146"/>
  <c r="K246" i="146"/>
  <c r="J246" i="146"/>
  <c r="I246" i="146"/>
  <c r="H246" i="146"/>
  <c r="L245" i="146"/>
  <c r="K245" i="146"/>
  <c r="J245" i="146"/>
  <c r="I245" i="146"/>
  <c r="H245" i="146"/>
  <c r="L244" i="146"/>
  <c r="K244" i="146"/>
  <c r="J244" i="146"/>
  <c r="I244" i="146"/>
  <c r="H244" i="146"/>
  <c r="L243" i="146"/>
  <c r="K243" i="146"/>
  <c r="J243" i="146"/>
  <c r="I243" i="146"/>
  <c r="H243" i="146"/>
  <c r="L242" i="146"/>
  <c r="K242" i="146"/>
  <c r="J242" i="146"/>
  <c r="I242" i="146"/>
  <c r="H242" i="146"/>
  <c r="L241" i="146"/>
  <c r="K241" i="146"/>
  <c r="J241" i="146"/>
  <c r="I241" i="146"/>
  <c r="H241" i="146"/>
  <c r="L240" i="146"/>
  <c r="K240" i="146"/>
  <c r="J240" i="146"/>
  <c r="I240" i="146"/>
  <c r="H240" i="146"/>
  <c r="L239" i="146"/>
  <c r="K239" i="146"/>
  <c r="J239" i="146"/>
  <c r="I239" i="146"/>
  <c r="H239" i="146"/>
  <c r="L238" i="146"/>
  <c r="K238" i="146"/>
  <c r="J238" i="146"/>
  <c r="I238" i="146"/>
  <c r="H238" i="146"/>
  <c r="L237" i="146"/>
  <c r="K237" i="146"/>
  <c r="J237" i="146"/>
  <c r="I237" i="146"/>
  <c r="H237" i="146"/>
  <c r="L236" i="146"/>
  <c r="K236" i="146"/>
  <c r="J236" i="146"/>
  <c r="I236" i="146"/>
  <c r="H236" i="146"/>
  <c r="L235" i="146"/>
  <c r="K235" i="146"/>
  <c r="J235" i="146"/>
  <c r="I235" i="146"/>
  <c r="H235" i="146"/>
  <c r="L234" i="146"/>
  <c r="K234" i="146"/>
  <c r="J234" i="146"/>
  <c r="I234" i="146"/>
  <c r="H234" i="146"/>
  <c r="L233" i="146"/>
  <c r="K233" i="146"/>
  <c r="J233" i="146"/>
  <c r="I233" i="146"/>
  <c r="H233" i="146"/>
  <c r="L232" i="146"/>
  <c r="K232" i="146"/>
  <c r="J232" i="146"/>
  <c r="I232" i="146"/>
  <c r="H232" i="146"/>
  <c r="L231" i="146"/>
  <c r="K231" i="146"/>
  <c r="J231" i="146"/>
  <c r="I231" i="146"/>
  <c r="H231" i="146"/>
  <c r="L230" i="146"/>
  <c r="K230" i="146"/>
  <c r="J230" i="146"/>
  <c r="I230" i="146"/>
  <c r="H230" i="146"/>
  <c r="L229" i="146"/>
  <c r="K229" i="146"/>
  <c r="J229" i="146"/>
  <c r="I229" i="146"/>
  <c r="H229" i="146"/>
  <c r="L228" i="146"/>
  <c r="K228" i="146"/>
  <c r="J228" i="146"/>
  <c r="I228" i="146"/>
  <c r="H228" i="146"/>
  <c r="H258" i="146" s="1"/>
  <c r="L227" i="146"/>
  <c r="K227" i="146"/>
  <c r="J227" i="146"/>
  <c r="I227" i="146"/>
  <c r="H227" i="146"/>
  <c r="J222" i="146"/>
  <c r="G222" i="146"/>
  <c r="F222" i="146"/>
  <c r="L221" i="146"/>
  <c r="K221" i="146"/>
  <c r="J221" i="146"/>
  <c r="I221" i="146"/>
  <c r="H221" i="146"/>
  <c r="L220" i="146"/>
  <c r="K220" i="146"/>
  <c r="J220" i="146"/>
  <c r="I220" i="146"/>
  <c r="H220" i="146"/>
  <c r="L219" i="146"/>
  <c r="K219" i="146"/>
  <c r="J219" i="146"/>
  <c r="I219" i="146"/>
  <c r="H219" i="146"/>
  <c r="L218" i="146"/>
  <c r="K218" i="146"/>
  <c r="J218" i="146"/>
  <c r="I218" i="146"/>
  <c r="H218" i="146"/>
  <c r="L217" i="146"/>
  <c r="K217" i="146"/>
  <c r="J217" i="146"/>
  <c r="I217" i="146"/>
  <c r="H217" i="146"/>
  <c r="L216" i="146"/>
  <c r="K216" i="146"/>
  <c r="J216" i="146"/>
  <c r="I216" i="146"/>
  <c r="H216" i="146"/>
  <c r="L215" i="146"/>
  <c r="K215" i="146"/>
  <c r="J215" i="146"/>
  <c r="I215" i="146"/>
  <c r="H215" i="146"/>
  <c r="L214" i="146"/>
  <c r="K214" i="146"/>
  <c r="J214" i="146"/>
  <c r="I214" i="146"/>
  <c r="H214" i="146"/>
  <c r="L213" i="146"/>
  <c r="K213" i="146"/>
  <c r="J213" i="146"/>
  <c r="I213" i="146"/>
  <c r="H213" i="146"/>
  <c r="L212" i="146"/>
  <c r="K212" i="146"/>
  <c r="J212" i="146"/>
  <c r="I212" i="146"/>
  <c r="H212" i="146"/>
  <c r="L211" i="146"/>
  <c r="K211" i="146"/>
  <c r="J211" i="146"/>
  <c r="I211" i="146"/>
  <c r="H211" i="146"/>
  <c r="L210" i="146"/>
  <c r="K210" i="146"/>
  <c r="J210" i="146"/>
  <c r="I210" i="146"/>
  <c r="H210" i="146"/>
  <c r="L209" i="146"/>
  <c r="K209" i="146"/>
  <c r="J209" i="146"/>
  <c r="I209" i="146"/>
  <c r="H209" i="146"/>
  <c r="L208" i="146"/>
  <c r="K208" i="146"/>
  <c r="J208" i="146"/>
  <c r="I208" i="146"/>
  <c r="H208" i="146"/>
  <c r="L207" i="146"/>
  <c r="K207" i="146"/>
  <c r="J207" i="146"/>
  <c r="I207" i="146"/>
  <c r="H207" i="146"/>
  <c r="L206" i="146"/>
  <c r="K206" i="146"/>
  <c r="J206" i="146"/>
  <c r="I206" i="146"/>
  <c r="H206" i="146"/>
  <c r="L205" i="146"/>
  <c r="K205" i="146"/>
  <c r="J205" i="146"/>
  <c r="I205" i="146"/>
  <c r="H205" i="146"/>
  <c r="L204" i="146"/>
  <c r="K204" i="146"/>
  <c r="J204" i="146"/>
  <c r="I204" i="146"/>
  <c r="H204" i="146"/>
  <c r="L203" i="146"/>
  <c r="K203" i="146"/>
  <c r="J203" i="146"/>
  <c r="I203" i="146"/>
  <c r="H203" i="146"/>
  <c r="L202" i="146"/>
  <c r="K202" i="146"/>
  <c r="J202" i="146"/>
  <c r="I202" i="146"/>
  <c r="H202" i="146"/>
  <c r="L201" i="146"/>
  <c r="K201" i="146"/>
  <c r="J201" i="146"/>
  <c r="I201" i="146"/>
  <c r="H201" i="146"/>
  <c r="L200" i="146"/>
  <c r="K200" i="146"/>
  <c r="J200" i="146"/>
  <c r="I200" i="146"/>
  <c r="H200" i="146"/>
  <c r="L199" i="146"/>
  <c r="K199" i="146"/>
  <c r="J199" i="146"/>
  <c r="I199" i="146"/>
  <c r="H199" i="146"/>
  <c r="L198" i="146"/>
  <c r="K198" i="146"/>
  <c r="J198" i="146"/>
  <c r="I198" i="146"/>
  <c r="H198" i="146"/>
  <c r="L197" i="146"/>
  <c r="K197" i="146"/>
  <c r="J197" i="146"/>
  <c r="I197" i="146"/>
  <c r="H197" i="146"/>
  <c r="L196" i="146"/>
  <c r="K196" i="146"/>
  <c r="J196" i="146"/>
  <c r="I196" i="146"/>
  <c r="H196" i="146"/>
  <c r="L195" i="146"/>
  <c r="K195" i="146"/>
  <c r="J195" i="146"/>
  <c r="I195" i="146"/>
  <c r="H195" i="146"/>
  <c r="L194" i="146"/>
  <c r="K194" i="146"/>
  <c r="J194" i="146"/>
  <c r="I194" i="146"/>
  <c r="H194" i="146"/>
  <c r="L193" i="146"/>
  <c r="K193" i="146"/>
  <c r="J193" i="146"/>
  <c r="I193" i="146"/>
  <c r="H193" i="146"/>
  <c r="L192" i="146"/>
  <c r="K192" i="146"/>
  <c r="K222" i="146" s="1"/>
  <c r="J192" i="146"/>
  <c r="I192" i="146"/>
  <c r="H192" i="146"/>
  <c r="L191" i="146"/>
  <c r="L222" i="146" s="1"/>
  <c r="K191" i="146"/>
  <c r="J191" i="146"/>
  <c r="I191" i="146"/>
  <c r="H191" i="146"/>
  <c r="G186" i="146"/>
  <c r="F186" i="146"/>
  <c r="L185" i="146"/>
  <c r="K185" i="146"/>
  <c r="J185" i="146"/>
  <c r="I185" i="146"/>
  <c r="H185" i="146"/>
  <c r="L184" i="146"/>
  <c r="K184" i="146"/>
  <c r="J184" i="146"/>
  <c r="I184" i="146"/>
  <c r="H184" i="146"/>
  <c r="L183" i="146"/>
  <c r="K183" i="146"/>
  <c r="J183" i="146"/>
  <c r="I183" i="146"/>
  <c r="H183" i="146"/>
  <c r="L182" i="146"/>
  <c r="K182" i="146"/>
  <c r="J182" i="146"/>
  <c r="I182" i="146"/>
  <c r="H182" i="146"/>
  <c r="L181" i="146"/>
  <c r="K181" i="146"/>
  <c r="J181" i="146"/>
  <c r="I181" i="146"/>
  <c r="H181" i="146"/>
  <c r="L180" i="146"/>
  <c r="K180" i="146"/>
  <c r="J180" i="146"/>
  <c r="I180" i="146"/>
  <c r="H180" i="146"/>
  <c r="L179" i="146"/>
  <c r="K179" i="146"/>
  <c r="J179" i="146"/>
  <c r="I179" i="146"/>
  <c r="H179" i="146"/>
  <c r="L178" i="146"/>
  <c r="K178" i="146"/>
  <c r="J178" i="146"/>
  <c r="I178" i="146"/>
  <c r="H178" i="146"/>
  <c r="L177" i="146"/>
  <c r="K177" i="146"/>
  <c r="J177" i="146"/>
  <c r="I177" i="146"/>
  <c r="I186" i="146" s="1"/>
  <c r="H177" i="146"/>
  <c r="L176" i="146"/>
  <c r="K176" i="146"/>
  <c r="J176" i="146"/>
  <c r="I176" i="146"/>
  <c r="H176" i="146"/>
  <c r="L175" i="146"/>
  <c r="K175" i="146"/>
  <c r="J175" i="146"/>
  <c r="I175" i="146"/>
  <c r="H175" i="146"/>
  <c r="L174" i="146"/>
  <c r="K174" i="146"/>
  <c r="J174" i="146"/>
  <c r="I174" i="146"/>
  <c r="H174" i="146"/>
  <c r="L173" i="146"/>
  <c r="K173" i="146"/>
  <c r="J173" i="146"/>
  <c r="I173" i="146"/>
  <c r="H173" i="146"/>
  <c r="L172" i="146"/>
  <c r="K172" i="146"/>
  <c r="J172" i="146"/>
  <c r="J186" i="146" s="1"/>
  <c r="I172" i="146"/>
  <c r="H172" i="146"/>
  <c r="L171" i="146"/>
  <c r="K171" i="146"/>
  <c r="J171" i="146"/>
  <c r="I171" i="146"/>
  <c r="H171" i="146"/>
  <c r="L170" i="146"/>
  <c r="K170" i="146"/>
  <c r="J170" i="146"/>
  <c r="I170" i="146"/>
  <c r="H170" i="146"/>
  <c r="L169" i="146"/>
  <c r="K169" i="146"/>
  <c r="J169" i="146"/>
  <c r="I169" i="146"/>
  <c r="H169" i="146"/>
  <c r="L168" i="146"/>
  <c r="K168" i="146"/>
  <c r="J168" i="146"/>
  <c r="I168" i="146"/>
  <c r="H168" i="146"/>
  <c r="L167" i="146"/>
  <c r="K167" i="146"/>
  <c r="J167" i="146"/>
  <c r="I167" i="146"/>
  <c r="H167" i="146"/>
  <c r="L166" i="146"/>
  <c r="K166" i="146"/>
  <c r="J166" i="146"/>
  <c r="I166" i="146"/>
  <c r="H166" i="146"/>
  <c r="L165" i="146"/>
  <c r="K165" i="146"/>
  <c r="J165" i="146"/>
  <c r="I165" i="146"/>
  <c r="H165" i="146"/>
  <c r="L164" i="146"/>
  <c r="K164" i="146"/>
  <c r="J164" i="146"/>
  <c r="I164" i="146"/>
  <c r="H164" i="146"/>
  <c r="L163" i="146"/>
  <c r="K163" i="146"/>
  <c r="J163" i="146"/>
  <c r="I163" i="146"/>
  <c r="H163" i="146"/>
  <c r="L162" i="146"/>
  <c r="K162" i="146"/>
  <c r="J162" i="146"/>
  <c r="I162" i="146"/>
  <c r="H162" i="146"/>
  <c r="L161" i="146"/>
  <c r="K161" i="146"/>
  <c r="J161" i="146"/>
  <c r="I161" i="146"/>
  <c r="H161" i="146"/>
  <c r="L160" i="146"/>
  <c r="K160" i="146"/>
  <c r="J160" i="146"/>
  <c r="I160" i="146"/>
  <c r="H160" i="146"/>
  <c r="L159" i="146"/>
  <c r="K159" i="146"/>
  <c r="J159" i="146"/>
  <c r="I159" i="146"/>
  <c r="H159" i="146"/>
  <c r="L158" i="146"/>
  <c r="K158" i="146"/>
  <c r="J158" i="146"/>
  <c r="I158" i="146"/>
  <c r="H158" i="146"/>
  <c r="L157" i="146"/>
  <c r="K157" i="146"/>
  <c r="J157" i="146"/>
  <c r="I157" i="146"/>
  <c r="H157" i="146"/>
  <c r="L156" i="146"/>
  <c r="K156" i="146"/>
  <c r="J156" i="146"/>
  <c r="I156" i="146"/>
  <c r="H156" i="146"/>
  <c r="L155" i="146"/>
  <c r="K155" i="146"/>
  <c r="J155" i="146"/>
  <c r="I155" i="146"/>
  <c r="H155" i="146"/>
  <c r="G150" i="146"/>
  <c r="F150" i="146"/>
  <c r="L149" i="146"/>
  <c r="K149" i="146"/>
  <c r="J149" i="146"/>
  <c r="I149" i="146"/>
  <c r="H149" i="146"/>
  <c r="L148" i="146"/>
  <c r="K148" i="146"/>
  <c r="J148" i="146"/>
  <c r="I148" i="146"/>
  <c r="H148" i="146"/>
  <c r="L147" i="146"/>
  <c r="K147" i="146"/>
  <c r="J147" i="146"/>
  <c r="I147" i="146"/>
  <c r="H147" i="146"/>
  <c r="L146" i="146"/>
  <c r="K146" i="146"/>
  <c r="J146" i="146"/>
  <c r="I146" i="146"/>
  <c r="H146" i="146"/>
  <c r="L145" i="146"/>
  <c r="K145" i="146"/>
  <c r="J145" i="146"/>
  <c r="I145" i="146"/>
  <c r="H145" i="146"/>
  <c r="L144" i="146"/>
  <c r="K144" i="146"/>
  <c r="J144" i="146"/>
  <c r="I144" i="146"/>
  <c r="H144" i="146"/>
  <c r="L143" i="146"/>
  <c r="K143" i="146"/>
  <c r="J143" i="146"/>
  <c r="I143" i="146"/>
  <c r="H143" i="146"/>
  <c r="L142" i="146"/>
  <c r="K142" i="146"/>
  <c r="J142" i="146"/>
  <c r="I142" i="146"/>
  <c r="H142" i="146"/>
  <c r="L141" i="146"/>
  <c r="K141" i="146"/>
  <c r="J141" i="146"/>
  <c r="I141" i="146"/>
  <c r="H141" i="146"/>
  <c r="L140" i="146"/>
  <c r="K140" i="146"/>
  <c r="J140" i="146"/>
  <c r="I140" i="146"/>
  <c r="H140" i="146"/>
  <c r="L139" i="146"/>
  <c r="K139" i="146"/>
  <c r="J139" i="146"/>
  <c r="I139" i="146"/>
  <c r="H139" i="146"/>
  <c r="L138" i="146"/>
  <c r="K138" i="146"/>
  <c r="J138" i="146"/>
  <c r="I138" i="146"/>
  <c r="H138" i="146"/>
  <c r="L137" i="146"/>
  <c r="K137" i="146"/>
  <c r="J137" i="146"/>
  <c r="I137" i="146"/>
  <c r="H137" i="146"/>
  <c r="L136" i="146"/>
  <c r="K136" i="146"/>
  <c r="J136" i="146"/>
  <c r="I136" i="146"/>
  <c r="H136" i="146"/>
  <c r="L135" i="146"/>
  <c r="K135" i="146"/>
  <c r="J135" i="146"/>
  <c r="I135" i="146"/>
  <c r="H135" i="146"/>
  <c r="L134" i="146"/>
  <c r="K134" i="146"/>
  <c r="J134" i="146"/>
  <c r="I134" i="146"/>
  <c r="H134" i="146"/>
  <c r="L133" i="146"/>
  <c r="K133" i="146"/>
  <c r="J133" i="146"/>
  <c r="I133" i="146"/>
  <c r="H133" i="146"/>
  <c r="L132" i="146"/>
  <c r="K132" i="146"/>
  <c r="J132" i="146"/>
  <c r="I132" i="146"/>
  <c r="H132" i="146"/>
  <c r="L131" i="146"/>
  <c r="K131" i="146"/>
  <c r="J131" i="146"/>
  <c r="I131" i="146"/>
  <c r="H131" i="146"/>
  <c r="L130" i="146"/>
  <c r="K130" i="146"/>
  <c r="J130" i="146"/>
  <c r="I130" i="146"/>
  <c r="H130" i="146"/>
  <c r="L129" i="146"/>
  <c r="K129" i="146"/>
  <c r="J129" i="146"/>
  <c r="I129" i="146"/>
  <c r="H129" i="146"/>
  <c r="L128" i="146"/>
  <c r="K128" i="146"/>
  <c r="J128" i="146"/>
  <c r="I128" i="146"/>
  <c r="H128" i="146"/>
  <c r="L127" i="146"/>
  <c r="K127" i="146"/>
  <c r="J127" i="146"/>
  <c r="I127" i="146"/>
  <c r="H127" i="146"/>
  <c r="L126" i="146"/>
  <c r="K126" i="146"/>
  <c r="J126" i="146"/>
  <c r="I126" i="146"/>
  <c r="H126" i="146"/>
  <c r="L125" i="146"/>
  <c r="K125" i="146"/>
  <c r="J125" i="146"/>
  <c r="I125" i="146"/>
  <c r="H125" i="146"/>
  <c r="L124" i="146"/>
  <c r="K124" i="146"/>
  <c r="J124" i="146"/>
  <c r="I124" i="146"/>
  <c r="H124" i="146"/>
  <c r="L123" i="146"/>
  <c r="K123" i="146"/>
  <c r="J123" i="146"/>
  <c r="I123" i="146"/>
  <c r="H123" i="146"/>
  <c r="L122" i="146"/>
  <c r="K122" i="146"/>
  <c r="J122" i="146"/>
  <c r="I122" i="146"/>
  <c r="H122" i="146"/>
  <c r="L121" i="146"/>
  <c r="K121" i="146"/>
  <c r="J121" i="146"/>
  <c r="I121" i="146"/>
  <c r="H121" i="146"/>
  <c r="L120" i="146"/>
  <c r="K120" i="146"/>
  <c r="J120" i="146"/>
  <c r="I120" i="146"/>
  <c r="H120" i="146"/>
  <c r="L119" i="146"/>
  <c r="K119" i="146"/>
  <c r="J119" i="146"/>
  <c r="I119" i="146"/>
  <c r="H119" i="146"/>
  <c r="G114" i="146"/>
  <c r="F114" i="146"/>
  <c r="L113" i="146"/>
  <c r="K113" i="146"/>
  <c r="J113" i="146"/>
  <c r="I113" i="146"/>
  <c r="H113" i="146"/>
  <c r="L112" i="146"/>
  <c r="K112" i="146"/>
  <c r="J112" i="146"/>
  <c r="I112" i="146"/>
  <c r="H112" i="146"/>
  <c r="L111" i="146"/>
  <c r="K111" i="146"/>
  <c r="J111" i="146"/>
  <c r="I111" i="146"/>
  <c r="H111" i="146"/>
  <c r="L110" i="146"/>
  <c r="K110" i="146"/>
  <c r="J110" i="146"/>
  <c r="I110" i="146"/>
  <c r="H110" i="146"/>
  <c r="L109" i="146"/>
  <c r="K109" i="146"/>
  <c r="J109" i="146"/>
  <c r="I109" i="146"/>
  <c r="H109" i="146"/>
  <c r="L108" i="146"/>
  <c r="K108" i="146"/>
  <c r="J108" i="146"/>
  <c r="I108" i="146"/>
  <c r="H108" i="146"/>
  <c r="L107" i="146"/>
  <c r="K107" i="146"/>
  <c r="J107" i="146"/>
  <c r="I107" i="146"/>
  <c r="H107" i="146"/>
  <c r="L106" i="146"/>
  <c r="K106" i="146"/>
  <c r="J106" i="146"/>
  <c r="I106" i="146"/>
  <c r="H106" i="146"/>
  <c r="L105" i="146"/>
  <c r="K105" i="146"/>
  <c r="J105" i="146"/>
  <c r="I105" i="146"/>
  <c r="H105" i="146"/>
  <c r="L104" i="146"/>
  <c r="K104" i="146"/>
  <c r="J104" i="146"/>
  <c r="I104" i="146"/>
  <c r="H104" i="146"/>
  <c r="L103" i="146"/>
  <c r="K103" i="146"/>
  <c r="J103" i="146"/>
  <c r="I103" i="146"/>
  <c r="H103" i="146"/>
  <c r="L102" i="146"/>
  <c r="K102" i="146"/>
  <c r="J102" i="146"/>
  <c r="I102" i="146"/>
  <c r="H102" i="146"/>
  <c r="L101" i="146"/>
  <c r="K101" i="146"/>
  <c r="J101" i="146"/>
  <c r="I101" i="146"/>
  <c r="H101" i="146"/>
  <c r="L100" i="146"/>
  <c r="L114" i="146" s="1"/>
  <c r="K100" i="146"/>
  <c r="J100" i="146"/>
  <c r="I100" i="146"/>
  <c r="H100" i="146"/>
  <c r="L99" i="146"/>
  <c r="K99" i="146"/>
  <c r="J99" i="146"/>
  <c r="I99" i="146"/>
  <c r="H99" i="146"/>
  <c r="L98" i="146"/>
  <c r="K98" i="146"/>
  <c r="J98" i="146"/>
  <c r="I98" i="146"/>
  <c r="H98" i="146"/>
  <c r="L97" i="146"/>
  <c r="K97" i="146"/>
  <c r="J97" i="146"/>
  <c r="I97" i="146"/>
  <c r="H97" i="146"/>
  <c r="L96" i="146"/>
  <c r="K96" i="146"/>
  <c r="J96" i="146"/>
  <c r="I96" i="146"/>
  <c r="H96" i="146"/>
  <c r="L95" i="146"/>
  <c r="K95" i="146"/>
  <c r="J95" i="146"/>
  <c r="I95" i="146"/>
  <c r="H95" i="146"/>
  <c r="L94" i="146"/>
  <c r="K94" i="146"/>
  <c r="J94" i="146"/>
  <c r="I94" i="146"/>
  <c r="H94" i="146"/>
  <c r="L93" i="146"/>
  <c r="K93" i="146"/>
  <c r="J93" i="146"/>
  <c r="I93" i="146"/>
  <c r="H93" i="146"/>
  <c r="L92" i="146"/>
  <c r="K92" i="146"/>
  <c r="J92" i="146"/>
  <c r="I92" i="146"/>
  <c r="H92" i="146"/>
  <c r="L91" i="146"/>
  <c r="K91" i="146"/>
  <c r="J91" i="146"/>
  <c r="I91" i="146"/>
  <c r="H91" i="146"/>
  <c r="L90" i="146"/>
  <c r="K90" i="146"/>
  <c r="J90" i="146"/>
  <c r="I90" i="146"/>
  <c r="H90" i="146"/>
  <c r="L89" i="146"/>
  <c r="K89" i="146"/>
  <c r="J89" i="146"/>
  <c r="I89" i="146"/>
  <c r="H89" i="146"/>
  <c r="L88" i="146"/>
  <c r="K88" i="146"/>
  <c r="J88" i="146"/>
  <c r="I88" i="146"/>
  <c r="H88" i="146"/>
  <c r="L87" i="146"/>
  <c r="K87" i="146"/>
  <c r="J87" i="146"/>
  <c r="I87" i="146"/>
  <c r="H87" i="146"/>
  <c r="L86" i="146"/>
  <c r="K86" i="146"/>
  <c r="J86" i="146"/>
  <c r="I86" i="146"/>
  <c r="H86" i="146"/>
  <c r="L85" i="146"/>
  <c r="K85" i="146"/>
  <c r="J85" i="146"/>
  <c r="I85" i="146"/>
  <c r="H85" i="146"/>
  <c r="L84" i="146"/>
  <c r="K84" i="146"/>
  <c r="J84" i="146"/>
  <c r="I84" i="146"/>
  <c r="H84" i="146"/>
  <c r="L83" i="146"/>
  <c r="K83" i="146"/>
  <c r="J83" i="146"/>
  <c r="I83" i="146"/>
  <c r="I114" i="146" s="1"/>
  <c r="H83" i="146"/>
  <c r="G78" i="146"/>
  <c r="F78" i="146"/>
  <c r="L77" i="146"/>
  <c r="K77" i="146"/>
  <c r="J77" i="146"/>
  <c r="I77" i="146"/>
  <c r="H77" i="146"/>
  <c r="L76" i="146"/>
  <c r="K76" i="146"/>
  <c r="J76" i="146"/>
  <c r="I76" i="146"/>
  <c r="H76" i="146"/>
  <c r="L75" i="146"/>
  <c r="K75" i="146"/>
  <c r="J75" i="146"/>
  <c r="I75" i="146"/>
  <c r="H75" i="146"/>
  <c r="L74" i="146"/>
  <c r="K74" i="146"/>
  <c r="J74" i="146"/>
  <c r="I74" i="146"/>
  <c r="H74" i="146"/>
  <c r="L73" i="146"/>
  <c r="K73" i="146"/>
  <c r="J73" i="146"/>
  <c r="I73" i="146"/>
  <c r="H73" i="146"/>
  <c r="L72" i="146"/>
  <c r="K72" i="146"/>
  <c r="J72" i="146"/>
  <c r="I72" i="146"/>
  <c r="H72" i="146"/>
  <c r="L71" i="146"/>
  <c r="K71" i="146"/>
  <c r="J71" i="146"/>
  <c r="I71" i="146"/>
  <c r="H71" i="146"/>
  <c r="L70" i="146"/>
  <c r="K70" i="146"/>
  <c r="J70" i="146"/>
  <c r="I70" i="146"/>
  <c r="H70" i="146"/>
  <c r="L69" i="146"/>
  <c r="K69" i="146"/>
  <c r="J69" i="146"/>
  <c r="I69" i="146"/>
  <c r="H69" i="146"/>
  <c r="L68" i="146"/>
  <c r="K68" i="146"/>
  <c r="J68" i="146"/>
  <c r="I68" i="146"/>
  <c r="H68" i="146"/>
  <c r="L67" i="146"/>
  <c r="K67" i="146"/>
  <c r="J67" i="146"/>
  <c r="I67" i="146"/>
  <c r="H67" i="146"/>
  <c r="L66" i="146"/>
  <c r="K66" i="146"/>
  <c r="J66" i="146"/>
  <c r="I66" i="146"/>
  <c r="H66" i="146"/>
  <c r="L65" i="146"/>
  <c r="K65" i="146"/>
  <c r="J65" i="146"/>
  <c r="I65" i="146"/>
  <c r="H65" i="146"/>
  <c r="L64" i="146"/>
  <c r="K64" i="146"/>
  <c r="J64" i="146"/>
  <c r="I64" i="146"/>
  <c r="H64" i="146"/>
  <c r="L63" i="146"/>
  <c r="K63" i="146"/>
  <c r="J63" i="146"/>
  <c r="I63" i="146"/>
  <c r="H63" i="146"/>
  <c r="L62" i="146"/>
  <c r="K62" i="146"/>
  <c r="J62" i="146"/>
  <c r="I62" i="146"/>
  <c r="H62" i="146"/>
  <c r="L61" i="146"/>
  <c r="K61" i="146"/>
  <c r="J61" i="146"/>
  <c r="I61" i="146"/>
  <c r="H61" i="146"/>
  <c r="L60" i="146"/>
  <c r="K60" i="146"/>
  <c r="J60" i="146"/>
  <c r="I60" i="146"/>
  <c r="H60" i="146"/>
  <c r="L59" i="146"/>
  <c r="K59" i="146"/>
  <c r="J59" i="146"/>
  <c r="I59" i="146"/>
  <c r="H59" i="146"/>
  <c r="L58" i="146"/>
  <c r="K58" i="146"/>
  <c r="J58" i="146"/>
  <c r="I58" i="146"/>
  <c r="H58" i="146"/>
  <c r="L57" i="146"/>
  <c r="K57" i="146"/>
  <c r="J57" i="146"/>
  <c r="I57" i="146"/>
  <c r="H57" i="146"/>
  <c r="L56" i="146"/>
  <c r="K56" i="146"/>
  <c r="J56" i="146"/>
  <c r="I56" i="146"/>
  <c r="H56" i="146"/>
  <c r="L55" i="146"/>
  <c r="K55" i="146"/>
  <c r="J55" i="146"/>
  <c r="I55" i="146"/>
  <c r="H55" i="146"/>
  <c r="L54" i="146"/>
  <c r="K54" i="146"/>
  <c r="J54" i="146"/>
  <c r="I54" i="146"/>
  <c r="H54" i="146"/>
  <c r="L53" i="146"/>
  <c r="K53" i="146"/>
  <c r="J53" i="146"/>
  <c r="I53" i="146"/>
  <c r="H53" i="146"/>
  <c r="L52" i="146"/>
  <c r="K52" i="146"/>
  <c r="J52" i="146"/>
  <c r="I52" i="146"/>
  <c r="H52" i="146"/>
  <c r="L51" i="146"/>
  <c r="K51" i="146"/>
  <c r="J51" i="146"/>
  <c r="I51" i="146"/>
  <c r="H51" i="146"/>
  <c r="L50" i="146"/>
  <c r="K50" i="146"/>
  <c r="J50" i="146"/>
  <c r="I50" i="146"/>
  <c r="H50" i="146"/>
  <c r="L49" i="146"/>
  <c r="K49" i="146"/>
  <c r="J49" i="146"/>
  <c r="I49" i="146"/>
  <c r="H49" i="146"/>
  <c r="L48" i="146"/>
  <c r="K48" i="146"/>
  <c r="J48" i="146"/>
  <c r="I48" i="146"/>
  <c r="H48" i="146"/>
  <c r="L47" i="146"/>
  <c r="K47" i="146"/>
  <c r="J47" i="146"/>
  <c r="I47" i="146"/>
  <c r="H47" i="146"/>
  <c r="G42" i="146"/>
  <c r="F42" i="146"/>
  <c r="L41" i="146"/>
  <c r="K41" i="146"/>
  <c r="J41" i="146"/>
  <c r="I41" i="146"/>
  <c r="H41" i="146"/>
  <c r="L40" i="146"/>
  <c r="K40" i="146"/>
  <c r="J40" i="146"/>
  <c r="I40" i="146"/>
  <c r="H40" i="146"/>
  <c r="L39" i="146"/>
  <c r="K39" i="146"/>
  <c r="J39" i="146"/>
  <c r="I39" i="146"/>
  <c r="H39" i="146"/>
  <c r="L38" i="146"/>
  <c r="K38" i="146"/>
  <c r="J38" i="146"/>
  <c r="I38" i="146"/>
  <c r="H38" i="146"/>
  <c r="L37" i="146"/>
  <c r="K37" i="146"/>
  <c r="J37" i="146"/>
  <c r="I37" i="146"/>
  <c r="H37" i="146"/>
  <c r="L36" i="146"/>
  <c r="K36" i="146"/>
  <c r="J36" i="146"/>
  <c r="I36" i="146"/>
  <c r="H36" i="146"/>
  <c r="L35" i="146"/>
  <c r="K35" i="146"/>
  <c r="J35" i="146"/>
  <c r="I35" i="146"/>
  <c r="H35" i="146"/>
  <c r="L34" i="146"/>
  <c r="K34" i="146"/>
  <c r="J34" i="146"/>
  <c r="I34" i="146"/>
  <c r="H34" i="146"/>
  <c r="L33" i="146"/>
  <c r="K33" i="146"/>
  <c r="J33" i="146"/>
  <c r="I33" i="146"/>
  <c r="H33" i="146"/>
  <c r="L32" i="146"/>
  <c r="K32" i="146"/>
  <c r="J32" i="146"/>
  <c r="I32" i="146"/>
  <c r="H32" i="146"/>
  <c r="L31" i="146"/>
  <c r="K31" i="146"/>
  <c r="J31" i="146"/>
  <c r="I31" i="146"/>
  <c r="H31" i="146"/>
  <c r="L30" i="146"/>
  <c r="K30" i="146"/>
  <c r="J30" i="146"/>
  <c r="I30" i="146"/>
  <c r="H30" i="146"/>
  <c r="L29" i="146"/>
  <c r="K29" i="146"/>
  <c r="J29" i="146"/>
  <c r="I29" i="146"/>
  <c r="H29" i="146"/>
  <c r="L28" i="146"/>
  <c r="K28" i="146"/>
  <c r="J28" i="146"/>
  <c r="I28" i="146"/>
  <c r="H28" i="146"/>
  <c r="L27" i="146"/>
  <c r="K27" i="146"/>
  <c r="J27" i="146"/>
  <c r="I27" i="146"/>
  <c r="H27" i="146"/>
  <c r="L26" i="146"/>
  <c r="K26" i="146"/>
  <c r="J26" i="146"/>
  <c r="I26" i="146"/>
  <c r="H26" i="146"/>
  <c r="L25" i="146"/>
  <c r="K25" i="146"/>
  <c r="J25" i="146"/>
  <c r="I25" i="146"/>
  <c r="H25" i="146"/>
  <c r="L24" i="146"/>
  <c r="K24" i="146"/>
  <c r="J24" i="146"/>
  <c r="I24" i="146"/>
  <c r="H24" i="146"/>
  <c r="L23" i="146"/>
  <c r="K23" i="146"/>
  <c r="J23" i="146"/>
  <c r="I23" i="146"/>
  <c r="H23" i="146"/>
  <c r="L22" i="146"/>
  <c r="K22" i="146"/>
  <c r="J22" i="146"/>
  <c r="I22" i="146"/>
  <c r="H22" i="146"/>
  <c r="L21" i="146"/>
  <c r="K21" i="146"/>
  <c r="J21" i="146"/>
  <c r="I21" i="146"/>
  <c r="H21" i="146"/>
  <c r="L20" i="146"/>
  <c r="K20" i="146"/>
  <c r="J20" i="146"/>
  <c r="I20" i="146"/>
  <c r="H20" i="146"/>
  <c r="L19" i="146"/>
  <c r="K19" i="146"/>
  <c r="J19" i="146"/>
  <c r="I19" i="146"/>
  <c r="H19" i="146"/>
  <c r="L18" i="146"/>
  <c r="K18" i="146"/>
  <c r="J18" i="146"/>
  <c r="I18" i="146"/>
  <c r="H18" i="146"/>
  <c r="L17" i="146"/>
  <c r="K17" i="146"/>
  <c r="J17" i="146"/>
  <c r="I17" i="146"/>
  <c r="H17" i="146"/>
  <c r="L16" i="146"/>
  <c r="K16" i="146"/>
  <c r="J16" i="146"/>
  <c r="I16" i="146"/>
  <c r="H16" i="146"/>
  <c r="L15" i="146"/>
  <c r="K15" i="146"/>
  <c r="J15" i="146"/>
  <c r="I15" i="146"/>
  <c r="H15" i="146"/>
  <c r="L14" i="146"/>
  <c r="K14" i="146"/>
  <c r="J14" i="146"/>
  <c r="I14" i="146"/>
  <c r="H14" i="146"/>
  <c r="L13" i="146"/>
  <c r="K13" i="146"/>
  <c r="J13" i="146"/>
  <c r="I13" i="146"/>
  <c r="H13" i="146"/>
  <c r="L12" i="146"/>
  <c r="K12" i="146"/>
  <c r="J12" i="146"/>
  <c r="I12" i="146"/>
  <c r="H12" i="146"/>
  <c r="H42" i="146" s="1"/>
  <c r="L11" i="146"/>
  <c r="L42" i="146" s="1"/>
  <c r="K11" i="146"/>
  <c r="J11" i="146"/>
  <c r="I11" i="146"/>
  <c r="H11" i="146"/>
  <c r="B4" i="146"/>
  <c r="U2" i="146" a="1"/>
  <c r="U2" i="146" s="1"/>
  <c r="R2" i="146"/>
  <c r="U1" i="146" a="1"/>
  <c r="U1" i="146" s="1"/>
  <c r="S1" i="146" s="1" a="1"/>
  <c r="S1" i="146" s="1"/>
  <c r="G294" i="145"/>
  <c r="F294" i="145"/>
  <c r="L293" i="145"/>
  <c r="K293" i="145"/>
  <c r="J293" i="145"/>
  <c r="I293" i="145"/>
  <c r="H293" i="145"/>
  <c r="L292" i="145"/>
  <c r="K292" i="145"/>
  <c r="J292" i="145"/>
  <c r="I292" i="145"/>
  <c r="H292" i="145"/>
  <c r="L291" i="145"/>
  <c r="K291" i="145"/>
  <c r="J291" i="145"/>
  <c r="I291" i="145"/>
  <c r="H291" i="145"/>
  <c r="L290" i="145"/>
  <c r="K290" i="145"/>
  <c r="J290" i="145"/>
  <c r="I290" i="145"/>
  <c r="H290" i="145"/>
  <c r="L289" i="145"/>
  <c r="K289" i="145"/>
  <c r="J289" i="145"/>
  <c r="I289" i="145"/>
  <c r="H289" i="145"/>
  <c r="L288" i="145"/>
  <c r="K288" i="145"/>
  <c r="J288" i="145"/>
  <c r="I288" i="145"/>
  <c r="H288" i="145"/>
  <c r="L287" i="145"/>
  <c r="K287" i="145"/>
  <c r="J287" i="145"/>
  <c r="I287" i="145"/>
  <c r="H287" i="145"/>
  <c r="L286" i="145"/>
  <c r="K286" i="145"/>
  <c r="J286" i="145"/>
  <c r="I286" i="145"/>
  <c r="H286" i="145"/>
  <c r="L285" i="145"/>
  <c r="K285" i="145"/>
  <c r="J285" i="145"/>
  <c r="I285" i="145"/>
  <c r="H285" i="145"/>
  <c r="L284" i="145"/>
  <c r="K284" i="145"/>
  <c r="J284" i="145"/>
  <c r="I284" i="145"/>
  <c r="H284" i="145"/>
  <c r="L283" i="145"/>
  <c r="K283" i="145"/>
  <c r="J283" i="145"/>
  <c r="I283" i="145"/>
  <c r="H283" i="145"/>
  <c r="L282" i="145"/>
  <c r="K282" i="145"/>
  <c r="J282" i="145"/>
  <c r="I282" i="145"/>
  <c r="H282" i="145"/>
  <c r="L281" i="145"/>
  <c r="K281" i="145"/>
  <c r="J281" i="145"/>
  <c r="I281" i="145"/>
  <c r="H281" i="145"/>
  <c r="L280" i="145"/>
  <c r="K280" i="145"/>
  <c r="J280" i="145"/>
  <c r="I280" i="145"/>
  <c r="H280" i="145"/>
  <c r="L279" i="145"/>
  <c r="K279" i="145"/>
  <c r="J279" i="145"/>
  <c r="I279" i="145"/>
  <c r="H279" i="145"/>
  <c r="L278" i="145"/>
  <c r="K278" i="145"/>
  <c r="J278" i="145"/>
  <c r="I278" i="145"/>
  <c r="H278" i="145"/>
  <c r="L277" i="145"/>
  <c r="K277" i="145"/>
  <c r="J277" i="145"/>
  <c r="I277" i="145"/>
  <c r="H277" i="145"/>
  <c r="L276" i="145"/>
  <c r="K276" i="145"/>
  <c r="J276" i="145"/>
  <c r="I276" i="145"/>
  <c r="H276" i="145"/>
  <c r="L275" i="145"/>
  <c r="K275" i="145"/>
  <c r="J275" i="145"/>
  <c r="I275" i="145"/>
  <c r="H275" i="145"/>
  <c r="L274" i="145"/>
  <c r="K274" i="145"/>
  <c r="J274" i="145"/>
  <c r="I274" i="145"/>
  <c r="H274" i="145"/>
  <c r="L273" i="145"/>
  <c r="K273" i="145"/>
  <c r="J273" i="145"/>
  <c r="I273" i="145"/>
  <c r="H273" i="145"/>
  <c r="L272" i="145"/>
  <c r="K272" i="145"/>
  <c r="J272" i="145"/>
  <c r="I272" i="145"/>
  <c r="H272" i="145"/>
  <c r="L271" i="145"/>
  <c r="K271" i="145"/>
  <c r="J271" i="145"/>
  <c r="I271" i="145"/>
  <c r="H271" i="145"/>
  <c r="L270" i="145"/>
  <c r="K270" i="145"/>
  <c r="J270" i="145"/>
  <c r="I270" i="145"/>
  <c r="H270" i="145"/>
  <c r="L269" i="145"/>
  <c r="K269" i="145"/>
  <c r="J269" i="145"/>
  <c r="I269" i="145"/>
  <c r="H269" i="145"/>
  <c r="L268" i="145"/>
  <c r="K268" i="145"/>
  <c r="J268" i="145"/>
  <c r="I268" i="145"/>
  <c r="H268" i="145"/>
  <c r="L267" i="145"/>
  <c r="K267" i="145"/>
  <c r="J267" i="145"/>
  <c r="I267" i="145"/>
  <c r="H267" i="145"/>
  <c r="L266" i="145"/>
  <c r="L294" i="145" s="1"/>
  <c r="K266" i="145"/>
  <c r="J266" i="145"/>
  <c r="I266" i="145"/>
  <c r="H266" i="145"/>
  <c r="L265" i="145"/>
  <c r="K265" i="145"/>
  <c r="J265" i="145"/>
  <c r="I265" i="145"/>
  <c r="H265" i="145"/>
  <c r="L264" i="145"/>
  <c r="K264" i="145"/>
  <c r="J264" i="145"/>
  <c r="I264" i="145"/>
  <c r="H264" i="145"/>
  <c r="L263" i="145"/>
  <c r="K263" i="145"/>
  <c r="J263" i="145"/>
  <c r="I263" i="145"/>
  <c r="H263" i="145"/>
  <c r="G258" i="145"/>
  <c r="F258" i="145"/>
  <c r="L257" i="145"/>
  <c r="K257" i="145"/>
  <c r="J257" i="145"/>
  <c r="I257" i="145"/>
  <c r="H257" i="145"/>
  <c r="L256" i="145"/>
  <c r="K256" i="145"/>
  <c r="J256" i="145"/>
  <c r="I256" i="145"/>
  <c r="H256" i="145"/>
  <c r="L255" i="145"/>
  <c r="K255" i="145"/>
  <c r="J255" i="145"/>
  <c r="I255" i="145"/>
  <c r="H255" i="145"/>
  <c r="L254" i="145"/>
  <c r="K254" i="145"/>
  <c r="J254" i="145"/>
  <c r="I254" i="145"/>
  <c r="H254" i="145"/>
  <c r="L253" i="145"/>
  <c r="K253" i="145"/>
  <c r="J253" i="145"/>
  <c r="I253" i="145"/>
  <c r="H253" i="145"/>
  <c r="L252" i="145"/>
  <c r="K252" i="145"/>
  <c r="J252" i="145"/>
  <c r="I252" i="145"/>
  <c r="H252" i="145"/>
  <c r="L251" i="145"/>
  <c r="K251" i="145"/>
  <c r="J251" i="145"/>
  <c r="I251" i="145"/>
  <c r="H251" i="145"/>
  <c r="L250" i="145"/>
  <c r="K250" i="145"/>
  <c r="J250" i="145"/>
  <c r="I250" i="145"/>
  <c r="H250" i="145"/>
  <c r="L249" i="145"/>
  <c r="K249" i="145"/>
  <c r="J249" i="145"/>
  <c r="I249" i="145"/>
  <c r="H249" i="145"/>
  <c r="L248" i="145"/>
  <c r="K248" i="145"/>
  <c r="J248" i="145"/>
  <c r="I248" i="145"/>
  <c r="H248" i="145"/>
  <c r="L247" i="145"/>
  <c r="K247" i="145"/>
  <c r="J247" i="145"/>
  <c r="I247" i="145"/>
  <c r="H247" i="145"/>
  <c r="L246" i="145"/>
  <c r="K246" i="145"/>
  <c r="J246" i="145"/>
  <c r="I246" i="145"/>
  <c r="H246" i="145"/>
  <c r="L245" i="145"/>
  <c r="K245" i="145"/>
  <c r="J245" i="145"/>
  <c r="I245" i="145"/>
  <c r="H245" i="145"/>
  <c r="L244" i="145"/>
  <c r="K244" i="145"/>
  <c r="J244" i="145"/>
  <c r="I244" i="145"/>
  <c r="H244" i="145"/>
  <c r="L243" i="145"/>
  <c r="K243" i="145"/>
  <c r="J243" i="145"/>
  <c r="I243" i="145"/>
  <c r="H243" i="145"/>
  <c r="L242" i="145"/>
  <c r="K242" i="145"/>
  <c r="J242" i="145"/>
  <c r="I242" i="145"/>
  <c r="H242" i="145"/>
  <c r="L241" i="145"/>
  <c r="K241" i="145"/>
  <c r="J241" i="145"/>
  <c r="I241" i="145"/>
  <c r="H241" i="145"/>
  <c r="L240" i="145"/>
  <c r="K240" i="145"/>
  <c r="J240" i="145"/>
  <c r="I240" i="145"/>
  <c r="H240" i="145"/>
  <c r="L239" i="145"/>
  <c r="K239" i="145"/>
  <c r="J239" i="145"/>
  <c r="I239" i="145"/>
  <c r="H239" i="145"/>
  <c r="L238" i="145"/>
  <c r="K238" i="145"/>
  <c r="J238" i="145"/>
  <c r="I238" i="145"/>
  <c r="H238" i="145"/>
  <c r="L237" i="145"/>
  <c r="K237" i="145"/>
  <c r="J237" i="145"/>
  <c r="I237" i="145"/>
  <c r="H237" i="145"/>
  <c r="L236" i="145"/>
  <c r="K236" i="145"/>
  <c r="J236" i="145"/>
  <c r="I236" i="145"/>
  <c r="H236" i="145"/>
  <c r="L235" i="145"/>
  <c r="K235" i="145"/>
  <c r="J235" i="145"/>
  <c r="I235" i="145"/>
  <c r="H235" i="145"/>
  <c r="L234" i="145"/>
  <c r="K234" i="145"/>
  <c r="J234" i="145"/>
  <c r="I234" i="145"/>
  <c r="H234" i="145"/>
  <c r="L233" i="145"/>
  <c r="K233" i="145"/>
  <c r="J233" i="145"/>
  <c r="I233" i="145"/>
  <c r="H233" i="145"/>
  <c r="L232" i="145"/>
  <c r="K232" i="145"/>
  <c r="J232" i="145"/>
  <c r="I232" i="145"/>
  <c r="H232" i="145"/>
  <c r="L231" i="145"/>
  <c r="K231" i="145"/>
  <c r="J231" i="145"/>
  <c r="I231" i="145"/>
  <c r="H231" i="145"/>
  <c r="L230" i="145"/>
  <c r="K230" i="145"/>
  <c r="J230" i="145"/>
  <c r="I230" i="145"/>
  <c r="H230" i="145"/>
  <c r="L229" i="145"/>
  <c r="K229" i="145"/>
  <c r="J229" i="145"/>
  <c r="I229" i="145"/>
  <c r="H229" i="145"/>
  <c r="L228" i="145"/>
  <c r="K228" i="145"/>
  <c r="J228" i="145"/>
  <c r="I228" i="145"/>
  <c r="H228" i="145"/>
  <c r="L227" i="145"/>
  <c r="L258" i="145" s="1"/>
  <c r="K227" i="145"/>
  <c r="J227" i="145"/>
  <c r="I227" i="145"/>
  <c r="H227" i="145"/>
  <c r="K222" i="145"/>
  <c r="G222" i="145"/>
  <c r="F222" i="145"/>
  <c r="L221" i="145"/>
  <c r="K221" i="145"/>
  <c r="J221" i="145"/>
  <c r="I221" i="145"/>
  <c r="H221" i="145"/>
  <c r="L220" i="145"/>
  <c r="K220" i="145"/>
  <c r="J220" i="145"/>
  <c r="I220" i="145"/>
  <c r="H220" i="145"/>
  <c r="L219" i="145"/>
  <c r="K219" i="145"/>
  <c r="J219" i="145"/>
  <c r="I219" i="145"/>
  <c r="H219" i="145"/>
  <c r="L218" i="145"/>
  <c r="K218" i="145"/>
  <c r="J218" i="145"/>
  <c r="I218" i="145"/>
  <c r="H218" i="145"/>
  <c r="L217" i="145"/>
  <c r="K217" i="145"/>
  <c r="J217" i="145"/>
  <c r="I217" i="145"/>
  <c r="H217" i="145"/>
  <c r="L216" i="145"/>
  <c r="K216" i="145"/>
  <c r="J216" i="145"/>
  <c r="I216" i="145"/>
  <c r="H216" i="145"/>
  <c r="L215" i="145"/>
  <c r="K215" i="145"/>
  <c r="J215" i="145"/>
  <c r="I215" i="145"/>
  <c r="H215" i="145"/>
  <c r="L214" i="145"/>
  <c r="K214" i="145"/>
  <c r="J214" i="145"/>
  <c r="I214" i="145"/>
  <c r="H214" i="145"/>
  <c r="L213" i="145"/>
  <c r="K213" i="145"/>
  <c r="J213" i="145"/>
  <c r="I213" i="145"/>
  <c r="H213" i="145"/>
  <c r="L212" i="145"/>
  <c r="K212" i="145"/>
  <c r="J212" i="145"/>
  <c r="I212" i="145"/>
  <c r="H212" i="145"/>
  <c r="L211" i="145"/>
  <c r="K211" i="145"/>
  <c r="J211" i="145"/>
  <c r="I211" i="145"/>
  <c r="H211" i="145"/>
  <c r="L210" i="145"/>
  <c r="K210" i="145"/>
  <c r="J210" i="145"/>
  <c r="I210" i="145"/>
  <c r="H210" i="145"/>
  <c r="L209" i="145"/>
  <c r="K209" i="145"/>
  <c r="J209" i="145"/>
  <c r="I209" i="145"/>
  <c r="H209" i="145"/>
  <c r="L208" i="145"/>
  <c r="K208" i="145"/>
  <c r="J208" i="145"/>
  <c r="I208" i="145"/>
  <c r="H208" i="145"/>
  <c r="L207" i="145"/>
  <c r="K207" i="145"/>
  <c r="J207" i="145"/>
  <c r="I207" i="145"/>
  <c r="H207" i="145"/>
  <c r="L206" i="145"/>
  <c r="K206" i="145"/>
  <c r="J206" i="145"/>
  <c r="I206" i="145"/>
  <c r="H206" i="145"/>
  <c r="L205" i="145"/>
  <c r="K205" i="145"/>
  <c r="J205" i="145"/>
  <c r="I205" i="145"/>
  <c r="H205" i="145"/>
  <c r="L204" i="145"/>
  <c r="K204" i="145"/>
  <c r="J204" i="145"/>
  <c r="I204" i="145"/>
  <c r="H204" i="145"/>
  <c r="L203" i="145"/>
  <c r="K203" i="145"/>
  <c r="J203" i="145"/>
  <c r="I203" i="145"/>
  <c r="H203" i="145"/>
  <c r="L202" i="145"/>
  <c r="K202" i="145"/>
  <c r="J202" i="145"/>
  <c r="I202" i="145"/>
  <c r="H202" i="145"/>
  <c r="L201" i="145"/>
  <c r="K201" i="145"/>
  <c r="J201" i="145"/>
  <c r="I201" i="145"/>
  <c r="H201" i="145"/>
  <c r="L200" i="145"/>
  <c r="K200" i="145"/>
  <c r="J200" i="145"/>
  <c r="I200" i="145"/>
  <c r="H200" i="145"/>
  <c r="L199" i="145"/>
  <c r="K199" i="145"/>
  <c r="J199" i="145"/>
  <c r="I199" i="145"/>
  <c r="H199" i="145"/>
  <c r="L198" i="145"/>
  <c r="K198" i="145"/>
  <c r="J198" i="145"/>
  <c r="I198" i="145"/>
  <c r="H198" i="145"/>
  <c r="L197" i="145"/>
  <c r="K197" i="145"/>
  <c r="J197" i="145"/>
  <c r="I197" i="145"/>
  <c r="H197" i="145"/>
  <c r="L196" i="145"/>
  <c r="K196" i="145"/>
  <c r="J196" i="145"/>
  <c r="I196" i="145"/>
  <c r="H196" i="145"/>
  <c r="L195" i="145"/>
  <c r="K195" i="145"/>
  <c r="J195" i="145"/>
  <c r="I195" i="145"/>
  <c r="H195" i="145"/>
  <c r="L194" i="145"/>
  <c r="K194" i="145"/>
  <c r="J194" i="145"/>
  <c r="I194" i="145"/>
  <c r="H194" i="145"/>
  <c r="L193" i="145"/>
  <c r="K193" i="145"/>
  <c r="J193" i="145"/>
  <c r="I193" i="145"/>
  <c r="H193" i="145"/>
  <c r="L192" i="145"/>
  <c r="K192" i="145"/>
  <c r="J192" i="145"/>
  <c r="I192" i="145"/>
  <c r="H192" i="145"/>
  <c r="L191" i="145"/>
  <c r="L222" i="145" s="1"/>
  <c r="K191" i="145"/>
  <c r="J191" i="145"/>
  <c r="J222" i="145" s="1"/>
  <c r="I191" i="145"/>
  <c r="I222" i="145" s="1"/>
  <c r="H191" i="145"/>
  <c r="G186" i="145"/>
  <c r="F186" i="145"/>
  <c r="L185" i="145"/>
  <c r="K185" i="145"/>
  <c r="J185" i="145"/>
  <c r="I185" i="145"/>
  <c r="H185" i="145"/>
  <c r="L184" i="145"/>
  <c r="K184" i="145"/>
  <c r="J184" i="145"/>
  <c r="I184" i="145"/>
  <c r="H184" i="145"/>
  <c r="L183" i="145"/>
  <c r="K183" i="145"/>
  <c r="J183" i="145"/>
  <c r="I183" i="145"/>
  <c r="H183" i="145"/>
  <c r="L182" i="145"/>
  <c r="K182" i="145"/>
  <c r="J182" i="145"/>
  <c r="I182" i="145"/>
  <c r="H182" i="145"/>
  <c r="L181" i="145"/>
  <c r="K181" i="145"/>
  <c r="J181" i="145"/>
  <c r="I181" i="145"/>
  <c r="H181" i="145"/>
  <c r="L180" i="145"/>
  <c r="K180" i="145"/>
  <c r="J180" i="145"/>
  <c r="I180" i="145"/>
  <c r="H180" i="145"/>
  <c r="L179" i="145"/>
  <c r="K179" i="145"/>
  <c r="J179" i="145"/>
  <c r="I179" i="145"/>
  <c r="H179" i="145"/>
  <c r="L178" i="145"/>
  <c r="K178" i="145"/>
  <c r="J178" i="145"/>
  <c r="I178" i="145"/>
  <c r="H178" i="145"/>
  <c r="L177" i="145"/>
  <c r="K177" i="145"/>
  <c r="J177" i="145"/>
  <c r="I177" i="145"/>
  <c r="H177" i="145"/>
  <c r="L176" i="145"/>
  <c r="K176" i="145"/>
  <c r="J176" i="145"/>
  <c r="I176" i="145"/>
  <c r="H176" i="145"/>
  <c r="L175" i="145"/>
  <c r="K175" i="145"/>
  <c r="J175" i="145"/>
  <c r="I175" i="145"/>
  <c r="H175" i="145"/>
  <c r="L174" i="145"/>
  <c r="K174" i="145"/>
  <c r="J174" i="145"/>
  <c r="I174" i="145"/>
  <c r="H174" i="145"/>
  <c r="L173" i="145"/>
  <c r="K173" i="145"/>
  <c r="J173" i="145"/>
  <c r="I173" i="145"/>
  <c r="H173" i="145"/>
  <c r="L172" i="145"/>
  <c r="K172" i="145"/>
  <c r="J172" i="145"/>
  <c r="I172" i="145"/>
  <c r="H172" i="145"/>
  <c r="L171" i="145"/>
  <c r="K171" i="145"/>
  <c r="J171" i="145"/>
  <c r="I171" i="145"/>
  <c r="H171" i="145"/>
  <c r="L170" i="145"/>
  <c r="K170" i="145"/>
  <c r="J170" i="145"/>
  <c r="I170" i="145"/>
  <c r="H170" i="145"/>
  <c r="L169" i="145"/>
  <c r="K169" i="145"/>
  <c r="J169" i="145"/>
  <c r="I169" i="145"/>
  <c r="H169" i="145"/>
  <c r="L168" i="145"/>
  <c r="K168" i="145"/>
  <c r="J168" i="145"/>
  <c r="I168" i="145"/>
  <c r="H168" i="145"/>
  <c r="L167" i="145"/>
  <c r="K167" i="145"/>
  <c r="J167" i="145"/>
  <c r="I167" i="145"/>
  <c r="H167" i="145"/>
  <c r="L166" i="145"/>
  <c r="K166" i="145"/>
  <c r="J166" i="145"/>
  <c r="I166" i="145"/>
  <c r="H166" i="145"/>
  <c r="L165" i="145"/>
  <c r="K165" i="145"/>
  <c r="J165" i="145"/>
  <c r="I165" i="145"/>
  <c r="H165" i="145"/>
  <c r="L164" i="145"/>
  <c r="K164" i="145"/>
  <c r="J164" i="145"/>
  <c r="I164" i="145"/>
  <c r="H164" i="145"/>
  <c r="L163" i="145"/>
  <c r="K163" i="145"/>
  <c r="J163" i="145"/>
  <c r="I163" i="145"/>
  <c r="H163" i="145"/>
  <c r="L162" i="145"/>
  <c r="K162" i="145"/>
  <c r="J162" i="145"/>
  <c r="I162" i="145"/>
  <c r="H162" i="145"/>
  <c r="L161" i="145"/>
  <c r="K161" i="145"/>
  <c r="J161" i="145"/>
  <c r="I161" i="145"/>
  <c r="H161" i="145"/>
  <c r="L160" i="145"/>
  <c r="K160" i="145"/>
  <c r="J160" i="145"/>
  <c r="I160" i="145"/>
  <c r="H160" i="145"/>
  <c r="L159" i="145"/>
  <c r="K159" i="145"/>
  <c r="J159" i="145"/>
  <c r="I159" i="145"/>
  <c r="H159" i="145"/>
  <c r="L158" i="145"/>
  <c r="K158" i="145"/>
  <c r="J158" i="145"/>
  <c r="I158" i="145"/>
  <c r="H158" i="145"/>
  <c r="L157" i="145"/>
  <c r="K157" i="145"/>
  <c r="J157" i="145"/>
  <c r="I157" i="145"/>
  <c r="H157" i="145"/>
  <c r="L156" i="145"/>
  <c r="K156" i="145"/>
  <c r="J156" i="145"/>
  <c r="I156" i="145"/>
  <c r="H156" i="145"/>
  <c r="L155" i="145"/>
  <c r="L186" i="145" s="1"/>
  <c r="K155" i="145"/>
  <c r="J155" i="145"/>
  <c r="I155" i="145"/>
  <c r="H155" i="145"/>
  <c r="H150" i="145"/>
  <c r="G150" i="145"/>
  <c r="F150" i="145"/>
  <c r="L149" i="145"/>
  <c r="K149" i="145"/>
  <c r="J149" i="145"/>
  <c r="I149" i="145"/>
  <c r="H149" i="145"/>
  <c r="L148" i="145"/>
  <c r="K148" i="145"/>
  <c r="J148" i="145"/>
  <c r="I148" i="145"/>
  <c r="H148" i="145"/>
  <c r="L147" i="145"/>
  <c r="K147" i="145"/>
  <c r="J147" i="145"/>
  <c r="I147" i="145"/>
  <c r="H147" i="145"/>
  <c r="L146" i="145"/>
  <c r="K146" i="145"/>
  <c r="J146" i="145"/>
  <c r="I146" i="145"/>
  <c r="H146" i="145"/>
  <c r="L145" i="145"/>
  <c r="K145" i="145"/>
  <c r="J145" i="145"/>
  <c r="I145" i="145"/>
  <c r="H145" i="145"/>
  <c r="L144" i="145"/>
  <c r="K144" i="145"/>
  <c r="J144" i="145"/>
  <c r="I144" i="145"/>
  <c r="H144" i="145"/>
  <c r="L143" i="145"/>
  <c r="K143" i="145"/>
  <c r="J143" i="145"/>
  <c r="I143" i="145"/>
  <c r="H143" i="145"/>
  <c r="L142" i="145"/>
  <c r="K142" i="145"/>
  <c r="J142" i="145"/>
  <c r="I142" i="145"/>
  <c r="H142" i="145"/>
  <c r="L141" i="145"/>
  <c r="K141" i="145"/>
  <c r="J141" i="145"/>
  <c r="I141" i="145"/>
  <c r="H141" i="145"/>
  <c r="L140" i="145"/>
  <c r="K140" i="145"/>
  <c r="J140" i="145"/>
  <c r="I140" i="145"/>
  <c r="H140" i="145"/>
  <c r="L139" i="145"/>
  <c r="K139" i="145"/>
  <c r="J139" i="145"/>
  <c r="I139" i="145"/>
  <c r="H139" i="145"/>
  <c r="L138" i="145"/>
  <c r="K138" i="145"/>
  <c r="J138" i="145"/>
  <c r="I138" i="145"/>
  <c r="H138" i="145"/>
  <c r="L137" i="145"/>
  <c r="K137" i="145"/>
  <c r="J137" i="145"/>
  <c r="I137" i="145"/>
  <c r="H137" i="145"/>
  <c r="L136" i="145"/>
  <c r="K136" i="145"/>
  <c r="J136" i="145"/>
  <c r="I136" i="145"/>
  <c r="H136" i="145"/>
  <c r="L135" i="145"/>
  <c r="K135" i="145"/>
  <c r="J135" i="145"/>
  <c r="I135" i="145"/>
  <c r="H135" i="145"/>
  <c r="L134" i="145"/>
  <c r="K134" i="145"/>
  <c r="J134" i="145"/>
  <c r="I134" i="145"/>
  <c r="H134" i="145"/>
  <c r="L133" i="145"/>
  <c r="K133" i="145"/>
  <c r="J133" i="145"/>
  <c r="I133" i="145"/>
  <c r="H133" i="145"/>
  <c r="L132" i="145"/>
  <c r="K132" i="145"/>
  <c r="J132" i="145"/>
  <c r="I132" i="145"/>
  <c r="H132" i="145"/>
  <c r="L131" i="145"/>
  <c r="K131" i="145"/>
  <c r="J131" i="145"/>
  <c r="I131" i="145"/>
  <c r="H131" i="145"/>
  <c r="L130" i="145"/>
  <c r="K130" i="145"/>
  <c r="J130" i="145"/>
  <c r="I130" i="145"/>
  <c r="H130" i="145"/>
  <c r="L129" i="145"/>
  <c r="K129" i="145"/>
  <c r="J129" i="145"/>
  <c r="I129" i="145"/>
  <c r="H129" i="145"/>
  <c r="L128" i="145"/>
  <c r="K128" i="145"/>
  <c r="J128" i="145"/>
  <c r="I128" i="145"/>
  <c r="H128" i="145"/>
  <c r="L127" i="145"/>
  <c r="K127" i="145"/>
  <c r="J127" i="145"/>
  <c r="I127" i="145"/>
  <c r="H127" i="145"/>
  <c r="L126" i="145"/>
  <c r="K126" i="145"/>
  <c r="J126" i="145"/>
  <c r="I126" i="145"/>
  <c r="H126" i="145"/>
  <c r="L125" i="145"/>
  <c r="K125" i="145"/>
  <c r="J125" i="145"/>
  <c r="I125" i="145"/>
  <c r="H125" i="145"/>
  <c r="L124" i="145"/>
  <c r="K124" i="145"/>
  <c r="J124" i="145"/>
  <c r="I124" i="145"/>
  <c r="H124" i="145"/>
  <c r="L123" i="145"/>
  <c r="K123" i="145"/>
  <c r="J123" i="145"/>
  <c r="I123" i="145"/>
  <c r="H123" i="145"/>
  <c r="L122" i="145"/>
  <c r="K122" i="145"/>
  <c r="J122" i="145"/>
  <c r="I122" i="145"/>
  <c r="H122" i="145"/>
  <c r="L121" i="145"/>
  <c r="K121" i="145"/>
  <c r="J121" i="145"/>
  <c r="I121" i="145"/>
  <c r="H121" i="145"/>
  <c r="L120" i="145"/>
  <c r="K120" i="145"/>
  <c r="J120" i="145"/>
  <c r="I120" i="145"/>
  <c r="H120" i="145"/>
  <c r="L119" i="145"/>
  <c r="K119" i="145"/>
  <c r="J119" i="145"/>
  <c r="I119" i="145"/>
  <c r="H119" i="145"/>
  <c r="J114" i="145"/>
  <c r="G114" i="145"/>
  <c r="F114" i="145"/>
  <c r="L113" i="145"/>
  <c r="K113" i="145"/>
  <c r="J113" i="145"/>
  <c r="I113" i="145"/>
  <c r="H113" i="145"/>
  <c r="L112" i="145"/>
  <c r="K112" i="145"/>
  <c r="J112" i="145"/>
  <c r="I112" i="145"/>
  <c r="H112" i="145"/>
  <c r="L111" i="145"/>
  <c r="K111" i="145"/>
  <c r="J111" i="145"/>
  <c r="I111" i="145"/>
  <c r="H111" i="145"/>
  <c r="L110" i="145"/>
  <c r="K110" i="145"/>
  <c r="J110" i="145"/>
  <c r="I110" i="145"/>
  <c r="H110" i="145"/>
  <c r="L109" i="145"/>
  <c r="K109" i="145"/>
  <c r="J109" i="145"/>
  <c r="I109" i="145"/>
  <c r="H109" i="145"/>
  <c r="L108" i="145"/>
  <c r="K108" i="145"/>
  <c r="J108" i="145"/>
  <c r="I108" i="145"/>
  <c r="H108" i="145"/>
  <c r="L107" i="145"/>
  <c r="K107" i="145"/>
  <c r="J107" i="145"/>
  <c r="I107" i="145"/>
  <c r="H107" i="145"/>
  <c r="L106" i="145"/>
  <c r="K106" i="145"/>
  <c r="J106" i="145"/>
  <c r="I106" i="145"/>
  <c r="H106" i="145"/>
  <c r="L105" i="145"/>
  <c r="K105" i="145"/>
  <c r="J105" i="145"/>
  <c r="I105" i="145"/>
  <c r="H105" i="145"/>
  <c r="L104" i="145"/>
  <c r="K104" i="145"/>
  <c r="J104" i="145"/>
  <c r="I104" i="145"/>
  <c r="H104" i="145"/>
  <c r="L103" i="145"/>
  <c r="K103" i="145"/>
  <c r="J103" i="145"/>
  <c r="I103" i="145"/>
  <c r="H103" i="145"/>
  <c r="L102" i="145"/>
  <c r="K102" i="145"/>
  <c r="J102" i="145"/>
  <c r="I102" i="145"/>
  <c r="H102" i="145"/>
  <c r="L101" i="145"/>
  <c r="K101" i="145"/>
  <c r="J101" i="145"/>
  <c r="I101" i="145"/>
  <c r="H101" i="145"/>
  <c r="L100" i="145"/>
  <c r="K100" i="145"/>
  <c r="J100" i="145"/>
  <c r="I100" i="145"/>
  <c r="H100" i="145"/>
  <c r="L99" i="145"/>
  <c r="K99" i="145"/>
  <c r="J99" i="145"/>
  <c r="I99" i="145"/>
  <c r="H99" i="145"/>
  <c r="L98" i="145"/>
  <c r="K98" i="145"/>
  <c r="J98" i="145"/>
  <c r="I98" i="145"/>
  <c r="H98" i="145"/>
  <c r="L97" i="145"/>
  <c r="K97" i="145"/>
  <c r="J97" i="145"/>
  <c r="I97" i="145"/>
  <c r="H97" i="145"/>
  <c r="L96" i="145"/>
  <c r="K96" i="145"/>
  <c r="J96" i="145"/>
  <c r="I96" i="145"/>
  <c r="H96" i="145"/>
  <c r="L95" i="145"/>
  <c r="K95" i="145"/>
  <c r="J95" i="145"/>
  <c r="I95" i="145"/>
  <c r="H95" i="145"/>
  <c r="L94" i="145"/>
  <c r="K94" i="145"/>
  <c r="J94" i="145"/>
  <c r="I94" i="145"/>
  <c r="H94" i="145"/>
  <c r="L93" i="145"/>
  <c r="K93" i="145"/>
  <c r="J93" i="145"/>
  <c r="I93" i="145"/>
  <c r="H93" i="145"/>
  <c r="L92" i="145"/>
  <c r="K92" i="145"/>
  <c r="J92" i="145"/>
  <c r="I92" i="145"/>
  <c r="H92" i="145"/>
  <c r="L91" i="145"/>
  <c r="K91" i="145"/>
  <c r="J91" i="145"/>
  <c r="I91" i="145"/>
  <c r="H91" i="145"/>
  <c r="L90" i="145"/>
  <c r="K90" i="145"/>
  <c r="J90" i="145"/>
  <c r="I90" i="145"/>
  <c r="H90" i="145"/>
  <c r="L89" i="145"/>
  <c r="K89" i="145"/>
  <c r="J89" i="145"/>
  <c r="I89" i="145"/>
  <c r="H89" i="145"/>
  <c r="L88" i="145"/>
  <c r="K88" i="145"/>
  <c r="J88" i="145"/>
  <c r="I88" i="145"/>
  <c r="H88" i="145"/>
  <c r="L87" i="145"/>
  <c r="K87" i="145"/>
  <c r="J87" i="145"/>
  <c r="I87" i="145"/>
  <c r="H87" i="145"/>
  <c r="L86" i="145"/>
  <c r="K86" i="145"/>
  <c r="J86" i="145"/>
  <c r="I86" i="145"/>
  <c r="H86" i="145"/>
  <c r="L85" i="145"/>
  <c r="K85" i="145"/>
  <c r="J85" i="145"/>
  <c r="I85" i="145"/>
  <c r="H85" i="145"/>
  <c r="L84" i="145"/>
  <c r="K84" i="145"/>
  <c r="K114" i="145" s="1"/>
  <c r="J84" i="145"/>
  <c r="I84" i="145"/>
  <c r="I114" i="145" s="1"/>
  <c r="H84" i="145"/>
  <c r="H114" i="145" s="1"/>
  <c r="L83" i="145"/>
  <c r="K83" i="145"/>
  <c r="J83" i="145"/>
  <c r="I83" i="145"/>
  <c r="H83" i="145"/>
  <c r="L78" i="145"/>
  <c r="G78" i="145"/>
  <c r="F78" i="145"/>
  <c r="L77" i="145"/>
  <c r="K77" i="145"/>
  <c r="J77" i="145"/>
  <c r="I77" i="145"/>
  <c r="H77" i="145"/>
  <c r="L76" i="145"/>
  <c r="K76" i="145"/>
  <c r="J76" i="145"/>
  <c r="I76" i="145"/>
  <c r="H76" i="145"/>
  <c r="L75" i="145"/>
  <c r="K75" i="145"/>
  <c r="J75" i="145"/>
  <c r="I75" i="145"/>
  <c r="H75" i="145"/>
  <c r="L74" i="145"/>
  <c r="K74" i="145"/>
  <c r="J74" i="145"/>
  <c r="I74" i="145"/>
  <c r="H74" i="145"/>
  <c r="L73" i="145"/>
  <c r="K73" i="145"/>
  <c r="J73" i="145"/>
  <c r="I73" i="145"/>
  <c r="H73" i="145"/>
  <c r="L72" i="145"/>
  <c r="K72" i="145"/>
  <c r="J72" i="145"/>
  <c r="I72" i="145"/>
  <c r="H72" i="145"/>
  <c r="L71" i="145"/>
  <c r="K71" i="145"/>
  <c r="J71" i="145"/>
  <c r="I71" i="145"/>
  <c r="H71" i="145"/>
  <c r="L70" i="145"/>
  <c r="K70" i="145"/>
  <c r="J70" i="145"/>
  <c r="I70" i="145"/>
  <c r="H70" i="145"/>
  <c r="L69" i="145"/>
  <c r="K69" i="145"/>
  <c r="J69" i="145"/>
  <c r="I69" i="145"/>
  <c r="H69" i="145"/>
  <c r="L68" i="145"/>
  <c r="K68" i="145"/>
  <c r="J68" i="145"/>
  <c r="I68" i="145"/>
  <c r="H68" i="145"/>
  <c r="L67" i="145"/>
  <c r="K67" i="145"/>
  <c r="J67" i="145"/>
  <c r="I67" i="145"/>
  <c r="H67" i="145"/>
  <c r="L66" i="145"/>
  <c r="K66" i="145"/>
  <c r="J66" i="145"/>
  <c r="I66" i="145"/>
  <c r="H66" i="145"/>
  <c r="L65" i="145"/>
  <c r="K65" i="145"/>
  <c r="J65" i="145"/>
  <c r="I65" i="145"/>
  <c r="H65" i="145"/>
  <c r="L64" i="145"/>
  <c r="K64" i="145"/>
  <c r="J64" i="145"/>
  <c r="I64" i="145"/>
  <c r="H64" i="145"/>
  <c r="L63" i="145"/>
  <c r="K63" i="145"/>
  <c r="J63" i="145"/>
  <c r="I63" i="145"/>
  <c r="H63" i="145"/>
  <c r="L62" i="145"/>
  <c r="K62" i="145"/>
  <c r="J62" i="145"/>
  <c r="I62" i="145"/>
  <c r="H62" i="145"/>
  <c r="L61" i="145"/>
  <c r="K61" i="145"/>
  <c r="J61" i="145"/>
  <c r="I61" i="145"/>
  <c r="H61" i="145"/>
  <c r="L60" i="145"/>
  <c r="K60" i="145"/>
  <c r="J60" i="145"/>
  <c r="I60" i="145"/>
  <c r="H60" i="145"/>
  <c r="L59" i="145"/>
  <c r="K59" i="145"/>
  <c r="J59" i="145"/>
  <c r="I59" i="145"/>
  <c r="H59" i="145"/>
  <c r="L58" i="145"/>
  <c r="K58" i="145"/>
  <c r="J58" i="145"/>
  <c r="I58" i="145"/>
  <c r="H58" i="145"/>
  <c r="L57" i="145"/>
  <c r="K57" i="145"/>
  <c r="J57" i="145"/>
  <c r="I57" i="145"/>
  <c r="H57" i="145"/>
  <c r="L56" i="145"/>
  <c r="K56" i="145"/>
  <c r="J56" i="145"/>
  <c r="I56" i="145"/>
  <c r="H56" i="145"/>
  <c r="L55" i="145"/>
  <c r="K55" i="145"/>
  <c r="J55" i="145"/>
  <c r="I55" i="145"/>
  <c r="H55" i="145"/>
  <c r="L54" i="145"/>
  <c r="K54" i="145"/>
  <c r="J54" i="145"/>
  <c r="I54" i="145"/>
  <c r="H54" i="145"/>
  <c r="L53" i="145"/>
  <c r="K53" i="145"/>
  <c r="J53" i="145"/>
  <c r="I53" i="145"/>
  <c r="H53" i="145"/>
  <c r="L52" i="145"/>
  <c r="K52" i="145"/>
  <c r="J52" i="145"/>
  <c r="I52" i="145"/>
  <c r="H52" i="145"/>
  <c r="L51" i="145"/>
  <c r="K51" i="145"/>
  <c r="J51" i="145"/>
  <c r="I51" i="145"/>
  <c r="H51" i="145"/>
  <c r="L50" i="145"/>
  <c r="K50" i="145"/>
  <c r="J50" i="145"/>
  <c r="I50" i="145"/>
  <c r="H50" i="145"/>
  <c r="L49" i="145"/>
  <c r="K49" i="145"/>
  <c r="J49" i="145"/>
  <c r="I49" i="145"/>
  <c r="H49" i="145"/>
  <c r="L48" i="145"/>
  <c r="K48" i="145"/>
  <c r="J48" i="145"/>
  <c r="I48" i="145"/>
  <c r="H48" i="145"/>
  <c r="L47" i="145"/>
  <c r="K47" i="145"/>
  <c r="J47" i="145"/>
  <c r="I47" i="145"/>
  <c r="H47" i="145"/>
  <c r="G42" i="145"/>
  <c r="F42" i="145"/>
  <c r="L41" i="145"/>
  <c r="K41" i="145"/>
  <c r="J41" i="145"/>
  <c r="I41" i="145"/>
  <c r="H41" i="145"/>
  <c r="L40" i="145"/>
  <c r="K40" i="145"/>
  <c r="J40" i="145"/>
  <c r="I40" i="145"/>
  <c r="H40" i="145"/>
  <c r="L39" i="145"/>
  <c r="K39" i="145"/>
  <c r="J39" i="145"/>
  <c r="I39" i="145"/>
  <c r="H39" i="145"/>
  <c r="L38" i="145"/>
  <c r="K38" i="145"/>
  <c r="J38" i="145"/>
  <c r="I38" i="145"/>
  <c r="H38" i="145"/>
  <c r="L37" i="145"/>
  <c r="K37" i="145"/>
  <c r="J37" i="145"/>
  <c r="I37" i="145"/>
  <c r="H37" i="145"/>
  <c r="L36" i="145"/>
  <c r="K36" i="145"/>
  <c r="J36" i="145"/>
  <c r="I36" i="145"/>
  <c r="H36" i="145"/>
  <c r="L35" i="145"/>
  <c r="K35" i="145"/>
  <c r="J35" i="145"/>
  <c r="I35" i="145"/>
  <c r="H35" i="145"/>
  <c r="L34" i="145"/>
  <c r="K34" i="145"/>
  <c r="J34" i="145"/>
  <c r="I34" i="145"/>
  <c r="H34" i="145"/>
  <c r="L33" i="145"/>
  <c r="K33" i="145"/>
  <c r="J33" i="145"/>
  <c r="I33" i="145"/>
  <c r="H33" i="145"/>
  <c r="L32" i="145"/>
  <c r="K32" i="145"/>
  <c r="J32" i="145"/>
  <c r="I32" i="145"/>
  <c r="H32" i="145"/>
  <c r="L31" i="145"/>
  <c r="K31" i="145"/>
  <c r="J31" i="145"/>
  <c r="I31" i="145"/>
  <c r="H31" i="145"/>
  <c r="L30" i="145"/>
  <c r="K30" i="145"/>
  <c r="J30" i="145"/>
  <c r="I30" i="145"/>
  <c r="H30" i="145"/>
  <c r="L29" i="145"/>
  <c r="K29" i="145"/>
  <c r="J29" i="145"/>
  <c r="I29" i="145"/>
  <c r="H29" i="145"/>
  <c r="L28" i="145"/>
  <c r="K28" i="145"/>
  <c r="J28" i="145"/>
  <c r="I28" i="145"/>
  <c r="H28" i="145"/>
  <c r="L27" i="145"/>
  <c r="K27" i="145"/>
  <c r="J27" i="145"/>
  <c r="I27" i="145"/>
  <c r="H27" i="145"/>
  <c r="L26" i="145"/>
  <c r="K26" i="145"/>
  <c r="J26" i="145"/>
  <c r="I26" i="145"/>
  <c r="H26" i="145"/>
  <c r="L25" i="145"/>
  <c r="K25" i="145"/>
  <c r="J25" i="145"/>
  <c r="I25" i="145"/>
  <c r="H25" i="145"/>
  <c r="L24" i="145"/>
  <c r="K24" i="145"/>
  <c r="J24" i="145"/>
  <c r="I24" i="145"/>
  <c r="H24" i="145"/>
  <c r="L23" i="145"/>
  <c r="K23" i="145"/>
  <c r="J23" i="145"/>
  <c r="I23" i="145"/>
  <c r="H23" i="145"/>
  <c r="L22" i="145"/>
  <c r="K22" i="145"/>
  <c r="J22" i="145"/>
  <c r="I22" i="145"/>
  <c r="H22" i="145"/>
  <c r="L21" i="145"/>
  <c r="K21" i="145"/>
  <c r="J21" i="145"/>
  <c r="I21" i="145"/>
  <c r="H21" i="145"/>
  <c r="L20" i="145"/>
  <c r="K20" i="145"/>
  <c r="J20" i="145"/>
  <c r="I20" i="145"/>
  <c r="H20" i="145"/>
  <c r="L19" i="145"/>
  <c r="K19" i="145"/>
  <c r="J19" i="145"/>
  <c r="I19" i="145"/>
  <c r="H19" i="145"/>
  <c r="L18" i="145"/>
  <c r="K18" i="145"/>
  <c r="J18" i="145"/>
  <c r="I18" i="145"/>
  <c r="H18" i="145"/>
  <c r="L17" i="145"/>
  <c r="K17" i="145"/>
  <c r="J17" i="145"/>
  <c r="I17" i="145"/>
  <c r="H17" i="145"/>
  <c r="L16" i="145"/>
  <c r="K16" i="145"/>
  <c r="J16" i="145"/>
  <c r="I16" i="145"/>
  <c r="H16" i="145"/>
  <c r="L15" i="145"/>
  <c r="K15" i="145"/>
  <c r="J15" i="145"/>
  <c r="I15" i="145"/>
  <c r="H15" i="145"/>
  <c r="L14" i="145"/>
  <c r="K14" i="145"/>
  <c r="J14" i="145"/>
  <c r="I14" i="145"/>
  <c r="H14" i="145"/>
  <c r="L13" i="145"/>
  <c r="K13" i="145"/>
  <c r="J13" i="145"/>
  <c r="I13" i="145"/>
  <c r="H13" i="145"/>
  <c r="L12" i="145"/>
  <c r="K12" i="145"/>
  <c r="J12" i="145"/>
  <c r="I12" i="145"/>
  <c r="H12" i="145"/>
  <c r="L11" i="145"/>
  <c r="K11" i="145"/>
  <c r="J11" i="145"/>
  <c r="I11" i="145"/>
  <c r="H11" i="145"/>
  <c r="B4" i="145"/>
  <c r="U2" i="145" a="1"/>
  <c r="U2" i="145" s="1"/>
  <c r="R2" i="145"/>
  <c r="U1" i="145" a="1"/>
  <c r="U1" i="145" s="1"/>
  <c r="A1" i="145" s="1" a="1"/>
  <c r="A1" i="145" s="1"/>
  <c r="G294" i="144"/>
  <c r="F294" i="144"/>
  <c r="L293" i="144"/>
  <c r="K293" i="144"/>
  <c r="J293" i="144"/>
  <c r="I293" i="144"/>
  <c r="H293" i="144"/>
  <c r="L292" i="144"/>
  <c r="K292" i="144"/>
  <c r="J292" i="144"/>
  <c r="I292" i="144"/>
  <c r="H292" i="144"/>
  <c r="H294" i="144" s="1"/>
  <c r="L291" i="144"/>
  <c r="K291" i="144"/>
  <c r="J291" i="144"/>
  <c r="I291" i="144"/>
  <c r="H291" i="144"/>
  <c r="L290" i="144"/>
  <c r="K290" i="144"/>
  <c r="J290" i="144"/>
  <c r="I290" i="144"/>
  <c r="H290" i="144"/>
  <c r="L289" i="144"/>
  <c r="K289" i="144"/>
  <c r="J289" i="144"/>
  <c r="I289" i="144"/>
  <c r="H289" i="144"/>
  <c r="L288" i="144"/>
  <c r="K288" i="144"/>
  <c r="J288" i="144"/>
  <c r="I288" i="144"/>
  <c r="H288" i="144"/>
  <c r="L287" i="144"/>
  <c r="K287" i="144"/>
  <c r="J287" i="144"/>
  <c r="I287" i="144"/>
  <c r="H287" i="144"/>
  <c r="L286" i="144"/>
  <c r="K286" i="144"/>
  <c r="J286" i="144"/>
  <c r="I286" i="144"/>
  <c r="H286" i="144"/>
  <c r="L285" i="144"/>
  <c r="K285" i="144"/>
  <c r="J285" i="144"/>
  <c r="I285" i="144"/>
  <c r="H285" i="144"/>
  <c r="L284" i="144"/>
  <c r="K284" i="144"/>
  <c r="J284" i="144"/>
  <c r="I284" i="144"/>
  <c r="H284" i="144"/>
  <c r="L283" i="144"/>
  <c r="K283" i="144"/>
  <c r="J283" i="144"/>
  <c r="I283" i="144"/>
  <c r="H283" i="144"/>
  <c r="L282" i="144"/>
  <c r="K282" i="144"/>
  <c r="J282" i="144"/>
  <c r="I282" i="144"/>
  <c r="H282" i="144"/>
  <c r="L281" i="144"/>
  <c r="K281" i="144"/>
  <c r="J281" i="144"/>
  <c r="I281" i="144"/>
  <c r="H281" i="144"/>
  <c r="L280" i="144"/>
  <c r="K280" i="144"/>
  <c r="J280" i="144"/>
  <c r="I280" i="144"/>
  <c r="H280" i="144"/>
  <c r="L279" i="144"/>
  <c r="K279" i="144"/>
  <c r="J279" i="144"/>
  <c r="I279" i="144"/>
  <c r="H279" i="144"/>
  <c r="L278" i="144"/>
  <c r="K278" i="144"/>
  <c r="J278" i="144"/>
  <c r="I278" i="144"/>
  <c r="H278" i="144"/>
  <c r="L277" i="144"/>
  <c r="K277" i="144"/>
  <c r="J277" i="144"/>
  <c r="I277" i="144"/>
  <c r="H277" i="144"/>
  <c r="L276" i="144"/>
  <c r="K276" i="144"/>
  <c r="J276" i="144"/>
  <c r="I276" i="144"/>
  <c r="H276" i="144"/>
  <c r="L275" i="144"/>
  <c r="K275" i="144"/>
  <c r="J275" i="144"/>
  <c r="I275" i="144"/>
  <c r="H275" i="144"/>
  <c r="L274" i="144"/>
  <c r="K274" i="144"/>
  <c r="J274" i="144"/>
  <c r="I274" i="144"/>
  <c r="H274" i="144"/>
  <c r="L273" i="144"/>
  <c r="K273" i="144"/>
  <c r="J273" i="144"/>
  <c r="I273" i="144"/>
  <c r="H273" i="144"/>
  <c r="L272" i="144"/>
  <c r="K272" i="144"/>
  <c r="J272" i="144"/>
  <c r="I272" i="144"/>
  <c r="H272" i="144"/>
  <c r="L271" i="144"/>
  <c r="K271" i="144"/>
  <c r="J271" i="144"/>
  <c r="I271" i="144"/>
  <c r="H271" i="144"/>
  <c r="L270" i="144"/>
  <c r="K270" i="144"/>
  <c r="J270" i="144"/>
  <c r="I270" i="144"/>
  <c r="H270" i="144"/>
  <c r="L269" i="144"/>
  <c r="K269" i="144"/>
  <c r="J269" i="144"/>
  <c r="I269" i="144"/>
  <c r="H269" i="144"/>
  <c r="L268" i="144"/>
  <c r="K268" i="144"/>
  <c r="J268" i="144"/>
  <c r="I268" i="144"/>
  <c r="H268" i="144"/>
  <c r="L267" i="144"/>
  <c r="K267" i="144"/>
  <c r="J267" i="144"/>
  <c r="I267" i="144"/>
  <c r="H267" i="144"/>
  <c r="L266" i="144"/>
  <c r="K266" i="144"/>
  <c r="J266" i="144"/>
  <c r="I266" i="144"/>
  <c r="H266" i="144"/>
  <c r="L265" i="144"/>
  <c r="K265" i="144"/>
  <c r="J265" i="144"/>
  <c r="I265" i="144"/>
  <c r="H265" i="144"/>
  <c r="L264" i="144"/>
  <c r="K264" i="144"/>
  <c r="J264" i="144"/>
  <c r="I264" i="144"/>
  <c r="H264" i="144"/>
  <c r="L263" i="144"/>
  <c r="K263" i="144"/>
  <c r="J263" i="144"/>
  <c r="I263" i="144"/>
  <c r="H263" i="144"/>
  <c r="G258" i="144"/>
  <c r="F258" i="144"/>
  <c r="L257" i="144"/>
  <c r="K257" i="144"/>
  <c r="J257" i="144"/>
  <c r="I257" i="144"/>
  <c r="H257" i="144"/>
  <c r="L256" i="144"/>
  <c r="K256" i="144"/>
  <c r="J256" i="144"/>
  <c r="I256" i="144"/>
  <c r="H256" i="144"/>
  <c r="L255" i="144"/>
  <c r="K255" i="144"/>
  <c r="J255" i="144"/>
  <c r="I255" i="144"/>
  <c r="H255" i="144"/>
  <c r="L254" i="144"/>
  <c r="K254" i="144"/>
  <c r="J254" i="144"/>
  <c r="I254" i="144"/>
  <c r="H254" i="144"/>
  <c r="L253" i="144"/>
  <c r="K253" i="144"/>
  <c r="J253" i="144"/>
  <c r="I253" i="144"/>
  <c r="H253" i="144"/>
  <c r="L252" i="144"/>
  <c r="K252" i="144"/>
  <c r="J252" i="144"/>
  <c r="I252" i="144"/>
  <c r="H252" i="144"/>
  <c r="L251" i="144"/>
  <c r="K251" i="144"/>
  <c r="J251" i="144"/>
  <c r="I251" i="144"/>
  <c r="H251" i="144"/>
  <c r="L250" i="144"/>
  <c r="K250" i="144"/>
  <c r="J250" i="144"/>
  <c r="I250" i="144"/>
  <c r="H250" i="144"/>
  <c r="L249" i="144"/>
  <c r="K249" i="144"/>
  <c r="J249" i="144"/>
  <c r="I249" i="144"/>
  <c r="H249" i="144"/>
  <c r="L248" i="144"/>
  <c r="K248" i="144"/>
  <c r="J248" i="144"/>
  <c r="I248" i="144"/>
  <c r="H248" i="144"/>
  <c r="L247" i="144"/>
  <c r="K247" i="144"/>
  <c r="J247" i="144"/>
  <c r="I247" i="144"/>
  <c r="H247" i="144"/>
  <c r="L246" i="144"/>
  <c r="K246" i="144"/>
  <c r="J246" i="144"/>
  <c r="I246" i="144"/>
  <c r="H246" i="144"/>
  <c r="L245" i="144"/>
  <c r="K245" i="144"/>
  <c r="J245" i="144"/>
  <c r="I245" i="144"/>
  <c r="H245" i="144"/>
  <c r="L244" i="144"/>
  <c r="K244" i="144"/>
  <c r="J244" i="144"/>
  <c r="I244" i="144"/>
  <c r="H244" i="144"/>
  <c r="L243" i="144"/>
  <c r="K243" i="144"/>
  <c r="J243" i="144"/>
  <c r="I243" i="144"/>
  <c r="H243" i="144"/>
  <c r="L242" i="144"/>
  <c r="K242" i="144"/>
  <c r="J242" i="144"/>
  <c r="I242" i="144"/>
  <c r="H242" i="144"/>
  <c r="L241" i="144"/>
  <c r="K241" i="144"/>
  <c r="J241" i="144"/>
  <c r="I241" i="144"/>
  <c r="H241" i="144"/>
  <c r="L240" i="144"/>
  <c r="K240" i="144"/>
  <c r="J240" i="144"/>
  <c r="I240" i="144"/>
  <c r="H240" i="144"/>
  <c r="L239" i="144"/>
  <c r="K239" i="144"/>
  <c r="J239" i="144"/>
  <c r="I239" i="144"/>
  <c r="H239" i="144"/>
  <c r="L238" i="144"/>
  <c r="K238" i="144"/>
  <c r="J238" i="144"/>
  <c r="I238" i="144"/>
  <c r="H238" i="144"/>
  <c r="L237" i="144"/>
  <c r="K237" i="144"/>
  <c r="J237" i="144"/>
  <c r="I237" i="144"/>
  <c r="H237" i="144"/>
  <c r="L236" i="144"/>
  <c r="K236" i="144"/>
  <c r="J236" i="144"/>
  <c r="I236" i="144"/>
  <c r="H236" i="144"/>
  <c r="L235" i="144"/>
  <c r="K235" i="144"/>
  <c r="J235" i="144"/>
  <c r="I235" i="144"/>
  <c r="H235" i="144"/>
  <c r="L234" i="144"/>
  <c r="K234" i="144"/>
  <c r="J234" i="144"/>
  <c r="I234" i="144"/>
  <c r="H234" i="144"/>
  <c r="L233" i="144"/>
  <c r="K233" i="144"/>
  <c r="J233" i="144"/>
  <c r="I233" i="144"/>
  <c r="H233" i="144"/>
  <c r="L232" i="144"/>
  <c r="K232" i="144"/>
  <c r="J232" i="144"/>
  <c r="I232" i="144"/>
  <c r="H232" i="144"/>
  <c r="L231" i="144"/>
  <c r="K231" i="144"/>
  <c r="J231" i="144"/>
  <c r="I231" i="144"/>
  <c r="H231" i="144"/>
  <c r="L230" i="144"/>
  <c r="K230" i="144"/>
  <c r="J230" i="144"/>
  <c r="I230" i="144"/>
  <c r="H230" i="144"/>
  <c r="L229" i="144"/>
  <c r="K229" i="144"/>
  <c r="J229" i="144"/>
  <c r="I229" i="144"/>
  <c r="H229" i="144"/>
  <c r="L228" i="144"/>
  <c r="K228" i="144"/>
  <c r="J228" i="144"/>
  <c r="I228" i="144"/>
  <c r="I258" i="144" s="1"/>
  <c r="H228" i="144"/>
  <c r="L227" i="144"/>
  <c r="L258" i="144" s="1"/>
  <c r="K227" i="144"/>
  <c r="K258" i="144" s="1"/>
  <c r="J227" i="144"/>
  <c r="J258" i="144" s="1"/>
  <c r="I227" i="144"/>
  <c r="H227" i="144"/>
  <c r="G222" i="144"/>
  <c r="F222" i="144"/>
  <c r="L221" i="144"/>
  <c r="K221" i="144"/>
  <c r="J221" i="144"/>
  <c r="I221" i="144"/>
  <c r="H221" i="144"/>
  <c r="L220" i="144"/>
  <c r="K220" i="144"/>
  <c r="J220" i="144"/>
  <c r="I220" i="144"/>
  <c r="H220" i="144"/>
  <c r="L219" i="144"/>
  <c r="K219" i="144"/>
  <c r="J219" i="144"/>
  <c r="I219" i="144"/>
  <c r="H219" i="144"/>
  <c r="L218" i="144"/>
  <c r="K218" i="144"/>
  <c r="J218" i="144"/>
  <c r="I218" i="144"/>
  <c r="H218" i="144"/>
  <c r="L217" i="144"/>
  <c r="K217" i="144"/>
  <c r="J217" i="144"/>
  <c r="I217" i="144"/>
  <c r="H217" i="144"/>
  <c r="L216" i="144"/>
  <c r="K216" i="144"/>
  <c r="J216" i="144"/>
  <c r="I216" i="144"/>
  <c r="H216" i="144"/>
  <c r="L215" i="144"/>
  <c r="K215" i="144"/>
  <c r="J215" i="144"/>
  <c r="I215" i="144"/>
  <c r="H215" i="144"/>
  <c r="L214" i="144"/>
  <c r="K214" i="144"/>
  <c r="J214" i="144"/>
  <c r="I214" i="144"/>
  <c r="H214" i="144"/>
  <c r="L213" i="144"/>
  <c r="K213" i="144"/>
  <c r="J213" i="144"/>
  <c r="I213" i="144"/>
  <c r="H213" i="144"/>
  <c r="L212" i="144"/>
  <c r="K212" i="144"/>
  <c r="J212" i="144"/>
  <c r="I212" i="144"/>
  <c r="H212" i="144"/>
  <c r="L211" i="144"/>
  <c r="K211" i="144"/>
  <c r="J211" i="144"/>
  <c r="I211" i="144"/>
  <c r="H211" i="144"/>
  <c r="L210" i="144"/>
  <c r="K210" i="144"/>
  <c r="J210" i="144"/>
  <c r="I210" i="144"/>
  <c r="H210" i="144"/>
  <c r="L209" i="144"/>
  <c r="K209" i="144"/>
  <c r="J209" i="144"/>
  <c r="I209" i="144"/>
  <c r="H209" i="144"/>
  <c r="L208" i="144"/>
  <c r="K208" i="144"/>
  <c r="J208" i="144"/>
  <c r="I208" i="144"/>
  <c r="H208" i="144"/>
  <c r="L207" i="144"/>
  <c r="K207" i="144"/>
  <c r="J207" i="144"/>
  <c r="I207" i="144"/>
  <c r="H207" i="144"/>
  <c r="L206" i="144"/>
  <c r="K206" i="144"/>
  <c r="J206" i="144"/>
  <c r="I206" i="144"/>
  <c r="H206" i="144"/>
  <c r="L205" i="144"/>
  <c r="K205" i="144"/>
  <c r="J205" i="144"/>
  <c r="I205" i="144"/>
  <c r="H205" i="144"/>
  <c r="L204" i="144"/>
  <c r="K204" i="144"/>
  <c r="J204" i="144"/>
  <c r="I204" i="144"/>
  <c r="H204" i="144"/>
  <c r="L203" i="144"/>
  <c r="K203" i="144"/>
  <c r="J203" i="144"/>
  <c r="I203" i="144"/>
  <c r="H203" i="144"/>
  <c r="L202" i="144"/>
  <c r="K202" i="144"/>
  <c r="J202" i="144"/>
  <c r="I202" i="144"/>
  <c r="H202" i="144"/>
  <c r="L201" i="144"/>
  <c r="K201" i="144"/>
  <c r="J201" i="144"/>
  <c r="I201" i="144"/>
  <c r="H201" i="144"/>
  <c r="L200" i="144"/>
  <c r="K200" i="144"/>
  <c r="J200" i="144"/>
  <c r="I200" i="144"/>
  <c r="H200" i="144"/>
  <c r="L199" i="144"/>
  <c r="K199" i="144"/>
  <c r="J199" i="144"/>
  <c r="I199" i="144"/>
  <c r="H199" i="144"/>
  <c r="L198" i="144"/>
  <c r="K198" i="144"/>
  <c r="J198" i="144"/>
  <c r="I198" i="144"/>
  <c r="H198" i="144"/>
  <c r="L197" i="144"/>
  <c r="K197" i="144"/>
  <c r="J197" i="144"/>
  <c r="I197" i="144"/>
  <c r="H197" i="144"/>
  <c r="L196" i="144"/>
  <c r="K196" i="144"/>
  <c r="J196" i="144"/>
  <c r="I196" i="144"/>
  <c r="H196" i="144"/>
  <c r="L195" i="144"/>
  <c r="K195" i="144"/>
  <c r="J195" i="144"/>
  <c r="I195" i="144"/>
  <c r="H195" i="144"/>
  <c r="L194" i="144"/>
  <c r="K194" i="144"/>
  <c r="J194" i="144"/>
  <c r="I194" i="144"/>
  <c r="H194" i="144"/>
  <c r="L193" i="144"/>
  <c r="K193" i="144"/>
  <c r="J193" i="144"/>
  <c r="I193" i="144"/>
  <c r="H193" i="144"/>
  <c r="L192" i="144"/>
  <c r="K192" i="144"/>
  <c r="K222" i="144" s="1"/>
  <c r="J192" i="144"/>
  <c r="I192" i="144"/>
  <c r="H192" i="144"/>
  <c r="L191" i="144"/>
  <c r="L222" i="144" s="1"/>
  <c r="K191" i="144"/>
  <c r="J191" i="144"/>
  <c r="I191" i="144"/>
  <c r="H191" i="144"/>
  <c r="G186" i="144"/>
  <c r="F186" i="144"/>
  <c r="L185" i="144"/>
  <c r="K185" i="144"/>
  <c r="J185" i="144"/>
  <c r="I185" i="144"/>
  <c r="H185" i="144"/>
  <c r="L184" i="144"/>
  <c r="K184" i="144"/>
  <c r="J184" i="144"/>
  <c r="I184" i="144"/>
  <c r="H184" i="144"/>
  <c r="L183" i="144"/>
  <c r="K183" i="144"/>
  <c r="J183" i="144"/>
  <c r="I183" i="144"/>
  <c r="H183" i="144"/>
  <c r="L182" i="144"/>
  <c r="K182" i="144"/>
  <c r="J182" i="144"/>
  <c r="I182" i="144"/>
  <c r="H182" i="144"/>
  <c r="L181" i="144"/>
  <c r="K181" i="144"/>
  <c r="J181" i="144"/>
  <c r="I181" i="144"/>
  <c r="H181" i="144"/>
  <c r="L180" i="144"/>
  <c r="K180" i="144"/>
  <c r="J180" i="144"/>
  <c r="I180" i="144"/>
  <c r="H180" i="144"/>
  <c r="L179" i="144"/>
  <c r="K179" i="144"/>
  <c r="J179" i="144"/>
  <c r="I179" i="144"/>
  <c r="H179" i="144"/>
  <c r="L178" i="144"/>
  <c r="K178" i="144"/>
  <c r="J178" i="144"/>
  <c r="I178" i="144"/>
  <c r="H178" i="144"/>
  <c r="L177" i="144"/>
  <c r="K177" i="144"/>
  <c r="J177" i="144"/>
  <c r="I177" i="144"/>
  <c r="H177" i="144"/>
  <c r="L176" i="144"/>
  <c r="K176" i="144"/>
  <c r="J176" i="144"/>
  <c r="I176" i="144"/>
  <c r="H176" i="144"/>
  <c r="L175" i="144"/>
  <c r="K175" i="144"/>
  <c r="J175" i="144"/>
  <c r="I175" i="144"/>
  <c r="H175" i="144"/>
  <c r="L174" i="144"/>
  <c r="K174" i="144"/>
  <c r="J174" i="144"/>
  <c r="I174" i="144"/>
  <c r="H174" i="144"/>
  <c r="L173" i="144"/>
  <c r="K173" i="144"/>
  <c r="J173" i="144"/>
  <c r="I173" i="144"/>
  <c r="H173" i="144"/>
  <c r="L172" i="144"/>
  <c r="K172" i="144"/>
  <c r="J172" i="144"/>
  <c r="I172" i="144"/>
  <c r="H172" i="144"/>
  <c r="L171" i="144"/>
  <c r="K171" i="144"/>
  <c r="J171" i="144"/>
  <c r="I171" i="144"/>
  <c r="H171" i="144"/>
  <c r="L170" i="144"/>
  <c r="K170" i="144"/>
  <c r="J170" i="144"/>
  <c r="I170" i="144"/>
  <c r="H170" i="144"/>
  <c r="L169" i="144"/>
  <c r="K169" i="144"/>
  <c r="J169" i="144"/>
  <c r="I169" i="144"/>
  <c r="H169" i="144"/>
  <c r="L168" i="144"/>
  <c r="K168" i="144"/>
  <c r="J168" i="144"/>
  <c r="I168" i="144"/>
  <c r="H168" i="144"/>
  <c r="L167" i="144"/>
  <c r="K167" i="144"/>
  <c r="J167" i="144"/>
  <c r="I167" i="144"/>
  <c r="H167" i="144"/>
  <c r="L166" i="144"/>
  <c r="K166" i="144"/>
  <c r="J166" i="144"/>
  <c r="I166" i="144"/>
  <c r="H166" i="144"/>
  <c r="L165" i="144"/>
  <c r="K165" i="144"/>
  <c r="J165" i="144"/>
  <c r="I165" i="144"/>
  <c r="H165" i="144"/>
  <c r="L164" i="144"/>
  <c r="K164" i="144"/>
  <c r="J164" i="144"/>
  <c r="I164" i="144"/>
  <c r="H164" i="144"/>
  <c r="L163" i="144"/>
  <c r="K163" i="144"/>
  <c r="J163" i="144"/>
  <c r="I163" i="144"/>
  <c r="H163" i="144"/>
  <c r="L162" i="144"/>
  <c r="K162" i="144"/>
  <c r="J162" i="144"/>
  <c r="I162" i="144"/>
  <c r="H162" i="144"/>
  <c r="L161" i="144"/>
  <c r="K161" i="144"/>
  <c r="J161" i="144"/>
  <c r="I161" i="144"/>
  <c r="H161" i="144"/>
  <c r="L160" i="144"/>
  <c r="K160" i="144"/>
  <c r="J160" i="144"/>
  <c r="I160" i="144"/>
  <c r="H160" i="144"/>
  <c r="L159" i="144"/>
  <c r="K159" i="144"/>
  <c r="J159" i="144"/>
  <c r="I159" i="144"/>
  <c r="H159" i="144"/>
  <c r="L158" i="144"/>
  <c r="K158" i="144"/>
  <c r="J158" i="144"/>
  <c r="I158" i="144"/>
  <c r="H158" i="144"/>
  <c r="L157" i="144"/>
  <c r="K157" i="144"/>
  <c r="J157" i="144"/>
  <c r="I157" i="144"/>
  <c r="H157" i="144"/>
  <c r="L156" i="144"/>
  <c r="K156" i="144"/>
  <c r="J156" i="144"/>
  <c r="I156" i="144"/>
  <c r="H156" i="144"/>
  <c r="L155" i="144"/>
  <c r="K155" i="144"/>
  <c r="J155" i="144"/>
  <c r="I155" i="144"/>
  <c r="H155" i="144"/>
  <c r="G150" i="144"/>
  <c r="F150" i="144"/>
  <c r="L149" i="144"/>
  <c r="K149" i="144"/>
  <c r="J149" i="144"/>
  <c r="I149" i="144"/>
  <c r="H149" i="144"/>
  <c r="L148" i="144"/>
  <c r="K148" i="144"/>
  <c r="J148" i="144"/>
  <c r="I148" i="144"/>
  <c r="H148" i="144"/>
  <c r="L147" i="144"/>
  <c r="K147" i="144"/>
  <c r="J147" i="144"/>
  <c r="I147" i="144"/>
  <c r="H147" i="144"/>
  <c r="L146" i="144"/>
  <c r="K146" i="144"/>
  <c r="J146" i="144"/>
  <c r="I146" i="144"/>
  <c r="H146" i="144"/>
  <c r="L145" i="144"/>
  <c r="K145" i="144"/>
  <c r="J145" i="144"/>
  <c r="I145" i="144"/>
  <c r="H145" i="144"/>
  <c r="L144" i="144"/>
  <c r="K144" i="144"/>
  <c r="J144" i="144"/>
  <c r="I144" i="144"/>
  <c r="H144" i="144"/>
  <c r="L143" i="144"/>
  <c r="K143" i="144"/>
  <c r="J143" i="144"/>
  <c r="I143" i="144"/>
  <c r="H143" i="144"/>
  <c r="L142" i="144"/>
  <c r="K142" i="144"/>
  <c r="J142" i="144"/>
  <c r="I142" i="144"/>
  <c r="H142" i="144"/>
  <c r="L141" i="144"/>
  <c r="K141" i="144"/>
  <c r="J141" i="144"/>
  <c r="I141" i="144"/>
  <c r="H141" i="144"/>
  <c r="L140" i="144"/>
  <c r="K140" i="144"/>
  <c r="J140" i="144"/>
  <c r="I140" i="144"/>
  <c r="H140" i="144"/>
  <c r="L139" i="144"/>
  <c r="K139" i="144"/>
  <c r="J139" i="144"/>
  <c r="I139" i="144"/>
  <c r="H139" i="144"/>
  <c r="L138" i="144"/>
  <c r="K138" i="144"/>
  <c r="J138" i="144"/>
  <c r="I138" i="144"/>
  <c r="H138" i="144"/>
  <c r="L137" i="144"/>
  <c r="K137" i="144"/>
  <c r="J137" i="144"/>
  <c r="I137" i="144"/>
  <c r="H137" i="144"/>
  <c r="L136" i="144"/>
  <c r="K136" i="144"/>
  <c r="J136" i="144"/>
  <c r="I136" i="144"/>
  <c r="H136" i="144"/>
  <c r="L135" i="144"/>
  <c r="K135" i="144"/>
  <c r="J135" i="144"/>
  <c r="I135" i="144"/>
  <c r="H135" i="144"/>
  <c r="L134" i="144"/>
  <c r="K134" i="144"/>
  <c r="J134" i="144"/>
  <c r="I134" i="144"/>
  <c r="H134" i="144"/>
  <c r="L133" i="144"/>
  <c r="K133" i="144"/>
  <c r="J133" i="144"/>
  <c r="I133" i="144"/>
  <c r="H133" i="144"/>
  <c r="L132" i="144"/>
  <c r="L150" i="144" s="1"/>
  <c r="K132" i="144"/>
  <c r="J132" i="144"/>
  <c r="J150" i="144" s="1"/>
  <c r="I132" i="144"/>
  <c r="H132" i="144"/>
  <c r="L131" i="144"/>
  <c r="K131" i="144"/>
  <c r="J131" i="144"/>
  <c r="I131" i="144"/>
  <c r="H131" i="144"/>
  <c r="L130" i="144"/>
  <c r="K130" i="144"/>
  <c r="J130" i="144"/>
  <c r="I130" i="144"/>
  <c r="H130" i="144"/>
  <c r="L129" i="144"/>
  <c r="K129" i="144"/>
  <c r="J129" i="144"/>
  <c r="I129" i="144"/>
  <c r="H129" i="144"/>
  <c r="L128" i="144"/>
  <c r="K128" i="144"/>
  <c r="J128" i="144"/>
  <c r="I128" i="144"/>
  <c r="H128" i="144"/>
  <c r="L127" i="144"/>
  <c r="K127" i="144"/>
  <c r="J127" i="144"/>
  <c r="I127" i="144"/>
  <c r="H127" i="144"/>
  <c r="L126" i="144"/>
  <c r="K126" i="144"/>
  <c r="J126" i="144"/>
  <c r="I126" i="144"/>
  <c r="H126" i="144"/>
  <c r="L125" i="144"/>
  <c r="K125" i="144"/>
  <c r="J125" i="144"/>
  <c r="I125" i="144"/>
  <c r="H125" i="144"/>
  <c r="L124" i="144"/>
  <c r="K124" i="144"/>
  <c r="J124" i="144"/>
  <c r="I124" i="144"/>
  <c r="H124" i="144"/>
  <c r="L123" i="144"/>
  <c r="K123" i="144"/>
  <c r="K150" i="144" s="1"/>
  <c r="J123" i="144"/>
  <c r="I123" i="144"/>
  <c r="H123" i="144"/>
  <c r="L122" i="144"/>
  <c r="K122" i="144"/>
  <c r="J122" i="144"/>
  <c r="I122" i="144"/>
  <c r="H122" i="144"/>
  <c r="L121" i="144"/>
  <c r="K121" i="144"/>
  <c r="J121" i="144"/>
  <c r="I121" i="144"/>
  <c r="H121" i="144"/>
  <c r="L120" i="144"/>
  <c r="K120" i="144"/>
  <c r="J120" i="144"/>
  <c r="I120" i="144"/>
  <c r="H120" i="144"/>
  <c r="L119" i="144"/>
  <c r="K119" i="144"/>
  <c r="J119" i="144"/>
  <c r="I119" i="144"/>
  <c r="H119" i="144"/>
  <c r="J114" i="144"/>
  <c r="G114" i="144"/>
  <c r="F114" i="144"/>
  <c r="L113" i="144"/>
  <c r="K113" i="144"/>
  <c r="J113" i="144"/>
  <c r="I113" i="144"/>
  <c r="H113" i="144"/>
  <c r="L112" i="144"/>
  <c r="K112" i="144"/>
  <c r="J112" i="144"/>
  <c r="I112" i="144"/>
  <c r="H112" i="144"/>
  <c r="L111" i="144"/>
  <c r="K111" i="144"/>
  <c r="J111" i="144"/>
  <c r="I111" i="144"/>
  <c r="H111" i="144"/>
  <c r="L110" i="144"/>
  <c r="K110" i="144"/>
  <c r="J110" i="144"/>
  <c r="I110" i="144"/>
  <c r="H110" i="144"/>
  <c r="L109" i="144"/>
  <c r="K109" i="144"/>
  <c r="J109" i="144"/>
  <c r="I109" i="144"/>
  <c r="H109" i="144"/>
  <c r="L108" i="144"/>
  <c r="K108" i="144"/>
  <c r="J108" i="144"/>
  <c r="I108" i="144"/>
  <c r="H108" i="144"/>
  <c r="L107" i="144"/>
  <c r="K107" i="144"/>
  <c r="J107" i="144"/>
  <c r="I107" i="144"/>
  <c r="H107" i="144"/>
  <c r="L106" i="144"/>
  <c r="K106" i="144"/>
  <c r="J106" i="144"/>
  <c r="I106" i="144"/>
  <c r="H106" i="144"/>
  <c r="L105" i="144"/>
  <c r="K105" i="144"/>
  <c r="J105" i="144"/>
  <c r="I105" i="144"/>
  <c r="H105" i="144"/>
  <c r="L104" i="144"/>
  <c r="K104" i="144"/>
  <c r="J104" i="144"/>
  <c r="I104" i="144"/>
  <c r="H104" i="144"/>
  <c r="L103" i="144"/>
  <c r="K103" i="144"/>
  <c r="J103" i="144"/>
  <c r="I103" i="144"/>
  <c r="H103" i="144"/>
  <c r="L102" i="144"/>
  <c r="K102" i="144"/>
  <c r="J102" i="144"/>
  <c r="I102" i="144"/>
  <c r="H102" i="144"/>
  <c r="L101" i="144"/>
  <c r="K101" i="144"/>
  <c r="J101" i="144"/>
  <c r="I101" i="144"/>
  <c r="H101" i="144"/>
  <c r="L100" i="144"/>
  <c r="K100" i="144"/>
  <c r="J100" i="144"/>
  <c r="I100" i="144"/>
  <c r="H100" i="144"/>
  <c r="L99" i="144"/>
  <c r="K99" i="144"/>
  <c r="J99" i="144"/>
  <c r="I99" i="144"/>
  <c r="H99" i="144"/>
  <c r="L98" i="144"/>
  <c r="K98" i="144"/>
  <c r="J98" i="144"/>
  <c r="I98" i="144"/>
  <c r="H98" i="144"/>
  <c r="L97" i="144"/>
  <c r="K97" i="144"/>
  <c r="J97" i="144"/>
  <c r="I97" i="144"/>
  <c r="H97" i="144"/>
  <c r="L96" i="144"/>
  <c r="K96" i="144"/>
  <c r="J96" i="144"/>
  <c r="I96" i="144"/>
  <c r="H96" i="144"/>
  <c r="L95" i="144"/>
  <c r="K95" i="144"/>
  <c r="J95" i="144"/>
  <c r="I95" i="144"/>
  <c r="H95" i="144"/>
  <c r="L94" i="144"/>
  <c r="K94" i="144"/>
  <c r="J94" i="144"/>
  <c r="I94" i="144"/>
  <c r="H94" i="144"/>
  <c r="L93" i="144"/>
  <c r="K93" i="144"/>
  <c r="J93" i="144"/>
  <c r="I93" i="144"/>
  <c r="H93" i="144"/>
  <c r="L92" i="144"/>
  <c r="K92" i="144"/>
  <c r="J92" i="144"/>
  <c r="I92" i="144"/>
  <c r="H92" i="144"/>
  <c r="L91" i="144"/>
  <c r="K91" i="144"/>
  <c r="J91" i="144"/>
  <c r="I91" i="144"/>
  <c r="H91" i="144"/>
  <c r="L90" i="144"/>
  <c r="K90" i="144"/>
  <c r="J90" i="144"/>
  <c r="I90" i="144"/>
  <c r="H90" i="144"/>
  <c r="L89" i="144"/>
  <c r="K89" i="144"/>
  <c r="J89" i="144"/>
  <c r="I89" i="144"/>
  <c r="H89" i="144"/>
  <c r="L88" i="144"/>
  <c r="K88" i="144"/>
  <c r="J88" i="144"/>
  <c r="I88" i="144"/>
  <c r="H88" i="144"/>
  <c r="L87" i="144"/>
  <c r="K87" i="144"/>
  <c r="J87" i="144"/>
  <c r="I87" i="144"/>
  <c r="H87" i="144"/>
  <c r="L86" i="144"/>
  <c r="K86" i="144"/>
  <c r="J86" i="144"/>
  <c r="I86" i="144"/>
  <c r="H86" i="144"/>
  <c r="L85" i="144"/>
  <c r="K85" i="144"/>
  <c r="J85" i="144"/>
  <c r="I85" i="144"/>
  <c r="H85" i="144"/>
  <c r="L84" i="144"/>
  <c r="K84" i="144"/>
  <c r="J84" i="144"/>
  <c r="I84" i="144"/>
  <c r="H84" i="144"/>
  <c r="L83" i="144"/>
  <c r="K83" i="144"/>
  <c r="J83" i="144"/>
  <c r="I83" i="144"/>
  <c r="H83" i="144"/>
  <c r="G78" i="144"/>
  <c r="F78" i="144"/>
  <c r="L77" i="144"/>
  <c r="K77" i="144"/>
  <c r="J77" i="144"/>
  <c r="I77" i="144"/>
  <c r="H77" i="144"/>
  <c r="L76" i="144"/>
  <c r="K76" i="144"/>
  <c r="J76" i="144"/>
  <c r="I76" i="144"/>
  <c r="H76" i="144"/>
  <c r="L75" i="144"/>
  <c r="K75" i="144"/>
  <c r="J75" i="144"/>
  <c r="I75" i="144"/>
  <c r="H75" i="144"/>
  <c r="L74" i="144"/>
  <c r="K74" i="144"/>
  <c r="J74" i="144"/>
  <c r="I74" i="144"/>
  <c r="H74" i="144"/>
  <c r="L73" i="144"/>
  <c r="K73" i="144"/>
  <c r="J73" i="144"/>
  <c r="I73" i="144"/>
  <c r="H73" i="144"/>
  <c r="L72" i="144"/>
  <c r="K72" i="144"/>
  <c r="J72" i="144"/>
  <c r="I72" i="144"/>
  <c r="H72" i="144"/>
  <c r="L71" i="144"/>
  <c r="K71" i="144"/>
  <c r="J71" i="144"/>
  <c r="I71" i="144"/>
  <c r="H71" i="144"/>
  <c r="L70" i="144"/>
  <c r="K70" i="144"/>
  <c r="J70" i="144"/>
  <c r="I70" i="144"/>
  <c r="H70" i="144"/>
  <c r="L69" i="144"/>
  <c r="K69" i="144"/>
  <c r="J69" i="144"/>
  <c r="I69" i="144"/>
  <c r="H69" i="144"/>
  <c r="L68" i="144"/>
  <c r="K68" i="144"/>
  <c r="J68" i="144"/>
  <c r="I68" i="144"/>
  <c r="H68" i="144"/>
  <c r="L67" i="144"/>
  <c r="K67" i="144"/>
  <c r="J67" i="144"/>
  <c r="I67" i="144"/>
  <c r="H67" i="144"/>
  <c r="H78" i="144" s="1"/>
  <c r="L66" i="144"/>
  <c r="K66" i="144"/>
  <c r="J66" i="144"/>
  <c r="I66" i="144"/>
  <c r="H66" i="144"/>
  <c r="L65" i="144"/>
  <c r="K65" i="144"/>
  <c r="J65" i="144"/>
  <c r="I65" i="144"/>
  <c r="H65" i="144"/>
  <c r="L64" i="144"/>
  <c r="K64" i="144"/>
  <c r="J64" i="144"/>
  <c r="I64" i="144"/>
  <c r="H64" i="144"/>
  <c r="L63" i="144"/>
  <c r="K63" i="144"/>
  <c r="J63" i="144"/>
  <c r="I63" i="144"/>
  <c r="H63" i="144"/>
  <c r="L62" i="144"/>
  <c r="K62" i="144"/>
  <c r="J62" i="144"/>
  <c r="I62" i="144"/>
  <c r="H62" i="144"/>
  <c r="L61" i="144"/>
  <c r="K61" i="144"/>
  <c r="J61" i="144"/>
  <c r="I61" i="144"/>
  <c r="H61" i="144"/>
  <c r="L60" i="144"/>
  <c r="K60" i="144"/>
  <c r="J60" i="144"/>
  <c r="I60" i="144"/>
  <c r="H60" i="144"/>
  <c r="L59" i="144"/>
  <c r="K59" i="144"/>
  <c r="J59" i="144"/>
  <c r="I59" i="144"/>
  <c r="H59" i="144"/>
  <c r="L58" i="144"/>
  <c r="K58" i="144"/>
  <c r="J58" i="144"/>
  <c r="I58" i="144"/>
  <c r="H58" i="144"/>
  <c r="L57" i="144"/>
  <c r="K57" i="144"/>
  <c r="J57" i="144"/>
  <c r="I57" i="144"/>
  <c r="H57" i="144"/>
  <c r="L56" i="144"/>
  <c r="K56" i="144"/>
  <c r="J56" i="144"/>
  <c r="I56" i="144"/>
  <c r="H56" i="144"/>
  <c r="L55" i="144"/>
  <c r="K55" i="144"/>
  <c r="J55" i="144"/>
  <c r="I55" i="144"/>
  <c r="H55" i="144"/>
  <c r="L54" i="144"/>
  <c r="K54" i="144"/>
  <c r="J54" i="144"/>
  <c r="I54" i="144"/>
  <c r="H54" i="144"/>
  <c r="L53" i="144"/>
  <c r="K53" i="144"/>
  <c r="J53" i="144"/>
  <c r="I53" i="144"/>
  <c r="H53" i="144"/>
  <c r="L52" i="144"/>
  <c r="K52" i="144"/>
  <c r="J52" i="144"/>
  <c r="I52" i="144"/>
  <c r="H52" i="144"/>
  <c r="L51" i="144"/>
  <c r="K51" i="144"/>
  <c r="J51" i="144"/>
  <c r="I51" i="144"/>
  <c r="H51" i="144"/>
  <c r="L50" i="144"/>
  <c r="K50" i="144"/>
  <c r="J50" i="144"/>
  <c r="I50" i="144"/>
  <c r="H50" i="144"/>
  <c r="L49" i="144"/>
  <c r="K49" i="144"/>
  <c r="J49" i="144"/>
  <c r="I49" i="144"/>
  <c r="H49" i="144"/>
  <c r="L48" i="144"/>
  <c r="K48" i="144"/>
  <c r="J48" i="144"/>
  <c r="I48" i="144"/>
  <c r="H48" i="144"/>
  <c r="L47" i="144"/>
  <c r="K47" i="144"/>
  <c r="J47" i="144"/>
  <c r="I47" i="144"/>
  <c r="H47" i="144"/>
  <c r="G42" i="144"/>
  <c r="F42" i="144"/>
  <c r="L41" i="144"/>
  <c r="K41" i="144"/>
  <c r="J41" i="144"/>
  <c r="I41" i="144"/>
  <c r="H41" i="144"/>
  <c r="L40" i="144"/>
  <c r="K40" i="144"/>
  <c r="J40" i="144"/>
  <c r="I40" i="144"/>
  <c r="H40" i="144"/>
  <c r="L39" i="144"/>
  <c r="K39" i="144"/>
  <c r="J39" i="144"/>
  <c r="I39" i="144"/>
  <c r="H39" i="144"/>
  <c r="L38" i="144"/>
  <c r="K38" i="144"/>
  <c r="J38" i="144"/>
  <c r="I38" i="144"/>
  <c r="H38" i="144"/>
  <c r="L37" i="144"/>
  <c r="K37" i="144"/>
  <c r="J37" i="144"/>
  <c r="I37" i="144"/>
  <c r="H37" i="144"/>
  <c r="L36" i="144"/>
  <c r="K36" i="144"/>
  <c r="J36" i="144"/>
  <c r="I36" i="144"/>
  <c r="H36" i="144"/>
  <c r="L35" i="144"/>
  <c r="K35" i="144"/>
  <c r="J35" i="144"/>
  <c r="I35" i="144"/>
  <c r="H35" i="144"/>
  <c r="L34" i="144"/>
  <c r="K34" i="144"/>
  <c r="J34" i="144"/>
  <c r="I34" i="144"/>
  <c r="H34" i="144"/>
  <c r="L33" i="144"/>
  <c r="K33" i="144"/>
  <c r="J33" i="144"/>
  <c r="I33" i="144"/>
  <c r="H33" i="144"/>
  <c r="L32" i="144"/>
  <c r="K32" i="144"/>
  <c r="J32" i="144"/>
  <c r="I32" i="144"/>
  <c r="H32" i="144"/>
  <c r="L31" i="144"/>
  <c r="K31" i="144"/>
  <c r="J31" i="144"/>
  <c r="I31" i="144"/>
  <c r="H31" i="144"/>
  <c r="L30" i="144"/>
  <c r="K30" i="144"/>
  <c r="J30" i="144"/>
  <c r="I30" i="144"/>
  <c r="H30" i="144"/>
  <c r="L29" i="144"/>
  <c r="K29" i="144"/>
  <c r="J29" i="144"/>
  <c r="I29" i="144"/>
  <c r="H29" i="144"/>
  <c r="L28" i="144"/>
  <c r="K28" i="144"/>
  <c r="J28" i="144"/>
  <c r="I28" i="144"/>
  <c r="H28" i="144"/>
  <c r="L27" i="144"/>
  <c r="K27" i="144"/>
  <c r="J27" i="144"/>
  <c r="I27" i="144"/>
  <c r="H27" i="144"/>
  <c r="L26" i="144"/>
  <c r="K26" i="144"/>
  <c r="J26" i="144"/>
  <c r="I26" i="144"/>
  <c r="H26" i="144"/>
  <c r="L25" i="144"/>
  <c r="K25" i="144"/>
  <c r="J25" i="144"/>
  <c r="I25" i="144"/>
  <c r="H25" i="144"/>
  <c r="L24" i="144"/>
  <c r="K24" i="144"/>
  <c r="J24" i="144"/>
  <c r="I24" i="144"/>
  <c r="H24" i="144"/>
  <c r="L23" i="144"/>
  <c r="K23" i="144"/>
  <c r="J23" i="144"/>
  <c r="I23" i="144"/>
  <c r="H23" i="144"/>
  <c r="L22" i="144"/>
  <c r="K22" i="144"/>
  <c r="J22" i="144"/>
  <c r="I22" i="144"/>
  <c r="H22" i="144"/>
  <c r="L21" i="144"/>
  <c r="K21" i="144"/>
  <c r="J21" i="144"/>
  <c r="I21" i="144"/>
  <c r="H21" i="144"/>
  <c r="L20" i="144"/>
  <c r="K20" i="144"/>
  <c r="J20" i="144"/>
  <c r="I20" i="144"/>
  <c r="H20" i="144"/>
  <c r="L19" i="144"/>
  <c r="K19" i="144"/>
  <c r="J19" i="144"/>
  <c r="I19" i="144"/>
  <c r="H19" i="144"/>
  <c r="L18" i="144"/>
  <c r="K18" i="144"/>
  <c r="J18" i="144"/>
  <c r="I18" i="144"/>
  <c r="H18" i="144"/>
  <c r="L17" i="144"/>
  <c r="K17" i="144"/>
  <c r="J17" i="144"/>
  <c r="I17" i="144"/>
  <c r="H17" i="144"/>
  <c r="L16" i="144"/>
  <c r="K16" i="144"/>
  <c r="J16" i="144"/>
  <c r="I16" i="144"/>
  <c r="H16" i="144"/>
  <c r="L15" i="144"/>
  <c r="K15" i="144"/>
  <c r="J15" i="144"/>
  <c r="I15" i="144"/>
  <c r="H15" i="144"/>
  <c r="L14" i="144"/>
  <c r="K14" i="144"/>
  <c r="J14" i="144"/>
  <c r="I14" i="144"/>
  <c r="H14" i="144"/>
  <c r="L13" i="144"/>
  <c r="K13" i="144"/>
  <c r="J13" i="144"/>
  <c r="I13" i="144"/>
  <c r="H13" i="144"/>
  <c r="L12" i="144"/>
  <c r="K12" i="144"/>
  <c r="J12" i="144"/>
  <c r="I12" i="144"/>
  <c r="H12" i="144"/>
  <c r="L11" i="144"/>
  <c r="K11" i="144"/>
  <c r="J11" i="144"/>
  <c r="I11" i="144"/>
  <c r="H11" i="144"/>
  <c r="B4" i="144"/>
  <c r="U2" i="144" a="1"/>
  <c r="U2" i="144" s="1"/>
  <c r="R2" i="144"/>
  <c r="U1" i="144" a="1"/>
  <c r="U1" i="144" s="1"/>
  <c r="J294" i="143"/>
  <c r="H294" i="143"/>
  <c r="G294" i="143"/>
  <c r="F294" i="143"/>
  <c r="L293" i="143"/>
  <c r="K293" i="143"/>
  <c r="J293" i="143"/>
  <c r="I293" i="143"/>
  <c r="H293" i="143"/>
  <c r="L292" i="143"/>
  <c r="K292" i="143"/>
  <c r="J292" i="143"/>
  <c r="I292" i="143"/>
  <c r="H292" i="143"/>
  <c r="L291" i="143"/>
  <c r="K291" i="143"/>
  <c r="J291" i="143"/>
  <c r="I291" i="143"/>
  <c r="H291" i="143"/>
  <c r="L290" i="143"/>
  <c r="K290" i="143"/>
  <c r="J290" i="143"/>
  <c r="I290" i="143"/>
  <c r="H290" i="143"/>
  <c r="L289" i="143"/>
  <c r="K289" i="143"/>
  <c r="J289" i="143"/>
  <c r="I289" i="143"/>
  <c r="H289" i="143"/>
  <c r="L288" i="143"/>
  <c r="K288" i="143"/>
  <c r="J288" i="143"/>
  <c r="I288" i="143"/>
  <c r="H288" i="143"/>
  <c r="L287" i="143"/>
  <c r="K287" i="143"/>
  <c r="J287" i="143"/>
  <c r="I287" i="143"/>
  <c r="H287" i="143"/>
  <c r="L286" i="143"/>
  <c r="K286" i="143"/>
  <c r="J286" i="143"/>
  <c r="I286" i="143"/>
  <c r="H286" i="143"/>
  <c r="L285" i="143"/>
  <c r="K285" i="143"/>
  <c r="J285" i="143"/>
  <c r="I285" i="143"/>
  <c r="H285" i="143"/>
  <c r="L284" i="143"/>
  <c r="K284" i="143"/>
  <c r="J284" i="143"/>
  <c r="I284" i="143"/>
  <c r="H284" i="143"/>
  <c r="L283" i="143"/>
  <c r="K283" i="143"/>
  <c r="J283" i="143"/>
  <c r="I283" i="143"/>
  <c r="H283" i="143"/>
  <c r="L282" i="143"/>
  <c r="K282" i="143"/>
  <c r="J282" i="143"/>
  <c r="I282" i="143"/>
  <c r="H282" i="143"/>
  <c r="L281" i="143"/>
  <c r="K281" i="143"/>
  <c r="J281" i="143"/>
  <c r="I281" i="143"/>
  <c r="H281" i="143"/>
  <c r="L280" i="143"/>
  <c r="K280" i="143"/>
  <c r="J280" i="143"/>
  <c r="I280" i="143"/>
  <c r="H280" i="143"/>
  <c r="L279" i="143"/>
  <c r="K279" i="143"/>
  <c r="J279" i="143"/>
  <c r="I279" i="143"/>
  <c r="H279" i="143"/>
  <c r="L278" i="143"/>
  <c r="K278" i="143"/>
  <c r="J278" i="143"/>
  <c r="I278" i="143"/>
  <c r="H278" i="143"/>
  <c r="L277" i="143"/>
  <c r="K277" i="143"/>
  <c r="J277" i="143"/>
  <c r="I277" i="143"/>
  <c r="H277" i="143"/>
  <c r="L276" i="143"/>
  <c r="K276" i="143"/>
  <c r="J276" i="143"/>
  <c r="I276" i="143"/>
  <c r="H276" i="143"/>
  <c r="L275" i="143"/>
  <c r="K275" i="143"/>
  <c r="J275" i="143"/>
  <c r="I275" i="143"/>
  <c r="H275" i="143"/>
  <c r="L274" i="143"/>
  <c r="K274" i="143"/>
  <c r="J274" i="143"/>
  <c r="I274" i="143"/>
  <c r="H274" i="143"/>
  <c r="L273" i="143"/>
  <c r="K273" i="143"/>
  <c r="J273" i="143"/>
  <c r="I273" i="143"/>
  <c r="H273" i="143"/>
  <c r="L272" i="143"/>
  <c r="K272" i="143"/>
  <c r="J272" i="143"/>
  <c r="I272" i="143"/>
  <c r="H272" i="143"/>
  <c r="L271" i="143"/>
  <c r="K271" i="143"/>
  <c r="J271" i="143"/>
  <c r="I271" i="143"/>
  <c r="H271" i="143"/>
  <c r="L270" i="143"/>
  <c r="K270" i="143"/>
  <c r="J270" i="143"/>
  <c r="I270" i="143"/>
  <c r="H270" i="143"/>
  <c r="L269" i="143"/>
  <c r="K269" i="143"/>
  <c r="J269" i="143"/>
  <c r="I269" i="143"/>
  <c r="H269" i="143"/>
  <c r="L268" i="143"/>
  <c r="K268" i="143"/>
  <c r="J268" i="143"/>
  <c r="I268" i="143"/>
  <c r="H268" i="143"/>
  <c r="L267" i="143"/>
  <c r="K267" i="143"/>
  <c r="J267" i="143"/>
  <c r="I267" i="143"/>
  <c r="H267" i="143"/>
  <c r="L266" i="143"/>
  <c r="K266" i="143"/>
  <c r="J266" i="143"/>
  <c r="I266" i="143"/>
  <c r="H266" i="143"/>
  <c r="L265" i="143"/>
  <c r="K265" i="143"/>
  <c r="J265" i="143"/>
  <c r="I265" i="143"/>
  <c r="H265" i="143"/>
  <c r="L264" i="143"/>
  <c r="K264" i="143"/>
  <c r="J264" i="143"/>
  <c r="I264" i="143"/>
  <c r="I294" i="143" s="1"/>
  <c r="H264" i="143"/>
  <c r="L263" i="143"/>
  <c r="K263" i="143"/>
  <c r="K294" i="143" s="1"/>
  <c r="J263" i="143"/>
  <c r="I263" i="143"/>
  <c r="H263" i="143"/>
  <c r="L258" i="143"/>
  <c r="J258" i="143"/>
  <c r="G258" i="143"/>
  <c r="F258" i="143"/>
  <c r="L257" i="143"/>
  <c r="K257" i="143"/>
  <c r="J257" i="143"/>
  <c r="I257" i="143"/>
  <c r="H257" i="143"/>
  <c r="L256" i="143"/>
  <c r="K256" i="143"/>
  <c r="J256" i="143"/>
  <c r="I256" i="143"/>
  <c r="H256" i="143"/>
  <c r="L255" i="143"/>
  <c r="K255" i="143"/>
  <c r="J255" i="143"/>
  <c r="I255" i="143"/>
  <c r="H255" i="143"/>
  <c r="L254" i="143"/>
  <c r="K254" i="143"/>
  <c r="J254" i="143"/>
  <c r="I254" i="143"/>
  <c r="H254" i="143"/>
  <c r="L253" i="143"/>
  <c r="K253" i="143"/>
  <c r="J253" i="143"/>
  <c r="I253" i="143"/>
  <c r="H253" i="143"/>
  <c r="L252" i="143"/>
  <c r="K252" i="143"/>
  <c r="J252" i="143"/>
  <c r="I252" i="143"/>
  <c r="H252" i="143"/>
  <c r="L251" i="143"/>
  <c r="K251" i="143"/>
  <c r="J251" i="143"/>
  <c r="I251" i="143"/>
  <c r="H251" i="143"/>
  <c r="L250" i="143"/>
  <c r="K250" i="143"/>
  <c r="J250" i="143"/>
  <c r="I250" i="143"/>
  <c r="H250" i="143"/>
  <c r="L249" i="143"/>
  <c r="K249" i="143"/>
  <c r="J249" i="143"/>
  <c r="I249" i="143"/>
  <c r="H249" i="143"/>
  <c r="L248" i="143"/>
  <c r="K248" i="143"/>
  <c r="J248" i="143"/>
  <c r="I248" i="143"/>
  <c r="H248" i="143"/>
  <c r="L247" i="143"/>
  <c r="K247" i="143"/>
  <c r="J247" i="143"/>
  <c r="I247" i="143"/>
  <c r="H247" i="143"/>
  <c r="L246" i="143"/>
  <c r="K246" i="143"/>
  <c r="J246" i="143"/>
  <c r="I246" i="143"/>
  <c r="H246" i="143"/>
  <c r="L245" i="143"/>
  <c r="K245" i="143"/>
  <c r="J245" i="143"/>
  <c r="I245" i="143"/>
  <c r="H245" i="143"/>
  <c r="L244" i="143"/>
  <c r="K244" i="143"/>
  <c r="J244" i="143"/>
  <c r="I244" i="143"/>
  <c r="H244" i="143"/>
  <c r="L243" i="143"/>
  <c r="K243" i="143"/>
  <c r="J243" i="143"/>
  <c r="I243" i="143"/>
  <c r="H243" i="143"/>
  <c r="L242" i="143"/>
  <c r="K242" i="143"/>
  <c r="J242" i="143"/>
  <c r="I242" i="143"/>
  <c r="H242" i="143"/>
  <c r="L241" i="143"/>
  <c r="K241" i="143"/>
  <c r="J241" i="143"/>
  <c r="I241" i="143"/>
  <c r="H241" i="143"/>
  <c r="L240" i="143"/>
  <c r="K240" i="143"/>
  <c r="J240" i="143"/>
  <c r="I240" i="143"/>
  <c r="H240" i="143"/>
  <c r="L239" i="143"/>
  <c r="K239" i="143"/>
  <c r="J239" i="143"/>
  <c r="I239" i="143"/>
  <c r="H239" i="143"/>
  <c r="L238" i="143"/>
  <c r="K238" i="143"/>
  <c r="J238" i="143"/>
  <c r="I238" i="143"/>
  <c r="H238" i="143"/>
  <c r="L237" i="143"/>
  <c r="K237" i="143"/>
  <c r="J237" i="143"/>
  <c r="I237" i="143"/>
  <c r="H237" i="143"/>
  <c r="L236" i="143"/>
  <c r="K236" i="143"/>
  <c r="J236" i="143"/>
  <c r="I236" i="143"/>
  <c r="H236" i="143"/>
  <c r="L235" i="143"/>
  <c r="K235" i="143"/>
  <c r="J235" i="143"/>
  <c r="I235" i="143"/>
  <c r="H235" i="143"/>
  <c r="L234" i="143"/>
  <c r="K234" i="143"/>
  <c r="J234" i="143"/>
  <c r="I234" i="143"/>
  <c r="H234" i="143"/>
  <c r="L233" i="143"/>
  <c r="K233" i="143"/>
  <c r="J233" i="143"/>
  <c r="I233" i="143"/>
  <c r="H233" i="143"/>
  <c r="L232" i="143"/>
  <c r="K232" i="143"/>
  <c r="J232" i="143"/>
  <c r="I232" i="143"/>
  <c r="H232" i="143"/>
  <c r="H258" i="143" s="1"/>
  <c r="L231" i="143"/>
  <c r="K231" i="143"/>
  <c r="J231" i="143"/>
  <c r="I231" i="143"/>
  <c r="H231" i="143"/>
  <c r="L230" i="143"/>
  <c r="K230" i="143"/>
  <c r="J230" i="143"/>
  <c r="I230" i="143"/>
  <c r="H230" i="143"/>
  <c r="L229" i="143"/>
  <c r="K229" i="143"/>
  <c r="J229" i="143"/>
  <c r="I229" i="143"/>
  <c r="H229" i="143"/>
  <c r="L228" i="143"/>
  <c r="K228" i="143"/>
  <c r="K258" i="143" s="1"/>
  <c r="J228" i="143"/>
  <c r="I228" i="143"/>
  <c r="H228" i="143"/>
  <c r="L227" i="143"/>
  <c r="K227" i="143"/>
  <c r="J227" i="143"/>
  <c r="I227" i="143"/>
  <c r="I258" i="143" s="1"/>
  <c r="H227" i="143"/>
  <c r="G222" i="143"/>
  <c r="F222" i="143"/>
  <c r="L221" i="143"/>
  <c r="K221" i="143"/>
  <c r="J221" i="143"/>
  <c r="I221" i="143"/>
  <c r="H221" i="143"/>
  <c r="L220" i="143"/>
  <c r="K220" i="143"/>
  <c r="J220" i="143"/>
  <c r="I220" i="143"/>
  <c r="H220" i="143"/>
  <c r="L219" i="143"/>
  <c r="K219" i="143"/>
  <c r="J219" i="143"/>
  <c r="I219" i="143"/>
  <c r="H219" i="143"/>
  <c r="L218" i="143"/>
  <c r="K218" i="143"/>
  <c r="J218" i="143"/>
  <c r="I218" i="143"/>
  <c r="H218" i="143"/>
  <c r="L217" i="143"/>
  <c r="K217" i="143"/>
  <c r="J217" i="143"/>
  <c r="I217" i="143"/>
  <c r="H217" i="143"/>
  <c r="L216" i="143"/>
  <c r="K216" i="143"/>
  <c r="J216" i="143"/>
  <c r="I216" i="143"/>
  <c r="H216" i="143"/>
  <c r="L215" i="143"/>
  <c r="K215" i="143"/>
  <c r="J215" i="143"/>
  <c r="I215" i="143"/>
  <c r="H215" i="143"/>
  <c r="L214" i="143"/>
  <c r="K214" i="143"/>
  <c r="J214" i="143"/>
  <c r="I214" i="143"/>
  <c r="H214" i="143"/>
  <c r="L213" i="143"/>
  <c r="K213" i="143"/>
  <c r="J213" i="143"/>
  <c r="I213" i="143"/>
  <c r="H213" i="143"/>
  <c r="L212" i="143"/>
  <c r="K212" i="143"/>
  <c r="J212" i="143"/>
  <c r="I212" i="143"/>
  <c r="H212" i="143"/>
  <c r="L211" i="143"/>
  <c r="K211" i="143"/>
  <c r="J211" i="143"/>
  <c r="I211" i="143"/>
  <c r="H211" i="143"/>
  <c r="L210" i="143"/>
  <c r="K210" i="143"/>
  <c r="J210" i="143"/>
  <c r="I210" i="143"/>
  <c r="H210" i="143"/>
  <c r="L209" i="143"/>
  <c r="K209" i="143"/>
  <c r="J209" i="143"/>
  <c r="I209" i="143"/>
  <c r="H209" i="143"/>
  <c r="L208" i="143"/>
  <c r="K208" i="143"/>
  <c r="J208" i="143"/>
  <c r="I208" i="143"/>
  <c r="H208" i="143"/>
  <c r="L207" i="143"/>
  <c r="K207" i="143"/>
  <c r="J207" i="143"/>
  <c r="I207" i="143"/>
  <c r="H207" i="143"/>
  <c r="L206" i="143"/>
  <c r="K206" i="143"/>
  <c r="J206" i="143"/>
  <c r="I206" i="143"/>
  <c r="H206" i="143"/>
  <c r="L205" i="143"/>
  <c r="K205" i="143"/>
  <c r="J205" i="143"/>
  <c r="I205" i="143"/>
  <c r="H205" i="143"/>
  <c r="L204" i="143"/>
  <c r="K204" i="143"/>
  <c r="J204" i="143"/>
  <c r="I204" i="143"/>
  <c r="H204" i="143"/>
  <c r="L203" i="143"/>
  <c r="K203" i="143"/>
  <c r="J203" i="143"/>
  <c r="I203" i="143"/>
  <c r="H203" i="143"/>
  <c r="L202" i="143"/>
  <c r="K202" i="143"/>
  <c r="J202" i="143"/>
  <c r="I202" i="143"/>
  <c r="H202" i="143"/>
  <c r="L201" i="143"/>
  <c r="K201" i="143"/>
  <c r="J201" i="143"/>
  <c r="I201" i="143"/>
  <c r="H201" i="143"/>
  <c r="L200" i="143"/>
  <c r="K200" i="143"/>
  <c r="J200" i="143"/>
  <c r="I200" i="143"/>
  <c r="H200" i="143"/>
  <c r="L199" i="143"/>
  <c r="K199" i="143"/>
  <c r="J199" i="143"/>
  <c r="I199" i="143"/>
  <c r="H199" i="143"/>
  <c r="L198" i="143"/>
  <c r="K198" i="143"/>
  <c r="J198" i="143"/>
  <c r="I198" i="143"/>
  <c r="H198" i="143"/>
  <c r="L197" i="143"/>
  <c r="K197" i="143"/>
  <c r="J197" i="143"/>
  <c r="I197" i="143"/>
  <c r="H197" i="143"/>
  <c r="L196" i="143"/>
  <c r="K196" i="143"/>
  <c r="J196" i="143"/>
  <c r="I196" i="143"/>
  <c r="H196" i="143"/>
  <c r="L195" i="143"/>
  <c r="K195" i="143"/>
  <c r="J195" i="143"/>
  <c r="I195" i="143"/>
  <c r="H195" i="143"/>
  <c r="L194" i="143"/>
  <c r="K194" i="143"/>
  <c r="J194" i="143"/>
  <c r="I194" i="143"/>
  <c r="H194" i="143"/>
  <c r="L193" i="143"/>
  <c r="K193" i="143"/>
  <c r="J193" i="143"/>
  <c r="I193" i="143"/>
  <c r="H193" i="143"/>
  <c r="L192" i="143"/>
  <c r="K192" i="143"/>
  <c r="J192" i="143"/>
  <c r="I192" i="143"/>
  <c r="H192" i="143"/>
  <c r="L191" i="143"/>
  <c r="K191" i="143"/>
  <c r="J191" i="143"/>
  <c r="J222" i="143" s="1"/>
  <c r="I191" i="143"/>
  <c r="H191" i="143"/>
  <c r="G186" i="143"/>
  <c r="F186" i="143"/>
  <c r="L185" i="143"/>
  <c r="K185" i="143"/>
  <c r="J185" i="143"/>
  <c r="I185" i="143"/>
  <c r="H185" i="143"/>
  <c r="L184" i="143"/>
  <c r="K184" i="143"/>
  <c r="J184" i="143"/>
  <c r="I184" i="143"/>
  <c r="H184" i="143"/>
  <c r="L183" i="143"/>
  <c r="K183" i="143"/>
  <c r="J183" i="143"/>
  <c r="I183" i="143"/>
  <c r="H183" i="143"/>
  <c r="L182" i="143"/>
  <c r="K182" i="143"/>
  <c r="J182" i="143"/>
  <c r="I182" i="143"/>
  <c r="H182" i="143"/>
  <c r="L181" i="143"/>
  <c r="K181" i="143"/>
  <c r="J181" i="143"/>
  <c r="I181" i="143"/>
  <c r="H181" i="143"/>
  <c r="L180" i="143"/>
  <c r="K180" i="143"/>
  <c r="J180" i="143"/>
  <c r="I180" i="143"/>
  <c r="H180" i="143"/>
  <c r="L179" i="143"/>
  <c r="K179" i="143"/>
  <c r="J179" i="143"/>
  <c r="I179" i="143"/>
  <c r="H179" i="143"/>
  <c r="L178" i="143"/>
  <c r="K178" i="143"/>
  <c r="J178" i="143"/>
  <c r="I178" i="143"/>
  <c r="H178" i="143"/>
  <c r="L177" i="143"/>
  <c r="K177" i="143"/>
  <c r="J177" i="143"/>
  <c r="I177" i="143"/>
  <c r="H177" i="143"/>
  <c r="L176" i="143"/>
  <c r="K176" i="143"/>
  <c r="J176" i="143"/>
  <c r="I176" i="143"/>
  <c r="H176" i="143"/>
  <c r="L175" i="143"/>
  <c r="K175" i="143"/>
  <c r="J175" i="143"/>
  <c r="I175" i="143"/>
  <c r="H175" i="143"/>
  <c r="L174" i="143"/>
  <c r="K174" i="143"/>
  <c r="J174" i="143"/>
  <c r="I174" i="143"/>
  <c r="H174" i="143"/>
  <c r="L173" i="143"/>
  <c r="K173" i="143"/>
  <c r="J173" i="143"/>
  <c r="I173" i="143"/>
  <c r="H173" i="143"/>
  <c r="L172" i="143"/>
  <c r="K172" i="143"/>
  <c r="J172" i="143"/>
  <c r="I172" i="143"/>
  <c r="H172" i="143"/>
  <c r="L171" i="143"/>
  <c r="K171" i="143"/>
  <c r="J171" i="143"/>
  <c r="I171" i="143"/>
  <c r="H171" i="143"/>
  <c r="L170" i="143"/>
  <c r="K170" i="143"/>
  <c r="J170" i="143"/>
  <c r="I170" i="143"/>
  <c r="H170" i="143"/>
  <c r="L169" i="143"/>
  <c r="K169" i="143"/>
  <c r="J169" i="143"/>
  <c r="I169" i="143"/>
  <c r="H169" i="143"/>
  <c r="L168" i="143"/>
  <c r="K168" i="143"/>
  <c r="J168" i="143"/>
  <c r="I168" i="143"/>
  <c r="H168" i="143"/>
  <c r="L167" i="143"/>
  <c r="K167" i="143"/>
  <c r="J167" i="143"/>
  <c r="I167" i="143"/>
  <c r="H167" i="143"/>
  <c r="L166" i="143"/>
  <c r="K166" i="143"/>
  <c r="J166" i="143"/>
  <c r="I166" i="143"/>
  <c r="H166" i="143"/>
  <c r="L165" i="143"/>
  <c r="K165" i="143"/>
  <c r="J165" i="143"/>
  <c r="I165" i="143"/>
  <c r="H165" i="143"/>
  <c r="L164" i="143"/>
  <c r="K164" i="143"/>
  <c r="J164" i="143"/>
  <c r="I164" i="143"/>
  <c r="H164" i="143"/>
  <c r="L163" i="143"/>
  <c r="K163" i="143"/>
  <c r="J163" i="143"/>
  <c r="I163" i="143"/>
  <c r="H163" i="143"/>
  <c r="L162" i="143"/>
  <c r="K162" i="143"/>
  <c r="J162" i="143"/>
  <c r="I162" i="143"/>
  <c r="H162" i="143"/>
  <c r="L161" i="143"/>
  <c r="K161" i="143"/>
  <c r="J161" i="143"/>
  <c r="I161" i="143"/>
  <c r="H161" i="143"/>
  <c r="L160" i="143"/>
  <c r="K160" i="143"/>
  <c r="J160" i="143"/>
  <c r="I160" i="143"/>
  <c r="H160" i="143"/>
  <c r="L159" i="143"/>
  <c r="K159" i="143"/>
  <c r="J159" i="143"/>
  <c r="I159" i="143"/>
  <c r="H159" i="143"/>
  <c r="L158" i="143"/>
  <c r="K158" i="143"/>
  <c r="J158" i="143"/>
  <c r="I158" i="143"/>
  <c r="H158" i="143"/>
  <c r="L157" i="143"/>
  <c r="K157" i="143"/>
  <c r="J157" i="143"/>
  <c r="I157" i="143"/>
  <c r="H157" i="143"/>
  <c r="L156" i="143"/>
  <c r="K156" i="143"/>
  <c r="J156" i="143"/>
  <c r="I156" i="143"/>
  <c r="H156" i="143"/>
  <c r="L155" i="143"/>
  <c r="K155" i="143"/>
  <c r="J155" i="143"/>
  <c r="I155" i="143"/>
  <c r="H155" i="143"/>
  <c r="G150" i="143"/>
  <c r="F150" i="143"/>
  <c r="L149" i="143"/>
  <c r="K149" i="143"/>
  <c r="J149" i="143"/>
  <c r="I149" i="143"/>
  <c r="H149" i="143"/>
  <c r="L148" i="143"/>
  <c r="K148" i="143"/>
  <c r="J148" i="143"/>
  <c r="I148" i="143"/>
  <c r="H148" i="143"/>
  <c r="L147" i="143"/>
  <c r="K147" i="143"/>
  <c r="J147" i="143"/>
  <c r="I147" i="143"/>
  <c r="H147" i="143"/>
  <c r="L146" i="143"/>
  <c r="K146" i="143"/>
  <c r="J146" i="143"/>
  <c r="I146" i="143"/>
  <c r="H146" i="143"/>
  <c r="L145" i="143"/>
  <c r="K145" i="143"/>
  <c r="J145" i="143"/>
  <c r="I145" i="143"/>
  <c r="H145" i="143"/>
  <c r="L144" i="143"/>
  <c r="K144" i="143"/>
  <c r="J144" i="143"/>
  <c r="I144" i="143"/>
  <c r="H144" i="143"/>
  <c r="L143" i="143"/>
  <c r="K143" i="143"/>
  <c r="J143" i="143"/>
  <c r="I143" i="143"/>
  <c r="H143" i="143"/>
  <c r="L142" i="143"/>
  <c r="K142" i="143"/>
  <c r="J142" i="143"/>
  <c r="I142" i="143"/>
  <c r="H142" i="143"/>
  <c r="L141" i="143"/>
  <c r="K141" i="143"/>
  <c r="J141" i="143"/>
  <c r="I141" i="143"/>
  <c r="H141" i="143"/>
  <c r="L140" i="143"/>
  <c r="K140" i="143"/>
  <c r="J140" i="143"/>
  <c r="I140" i="143"/>
  <c r="H140" i="143"/>
  <c r="L139" i="143"/>
  <c r="K139" i="143"/>
  <c r="J139" i="143"/>
  <c r="I139" i="143"/>
  <c r="H139" i="143"/>
  <c r="L138" i="143"/>
  <c r="K138" i="143"/>
  <c r="J138" i="143"/>
  <c r="I138" i="143"/>
  <c r="H138" i="143"/>
  <c r="L137" i="143"/>
  <c r="K137" i="143"/>
  <c r="J137" i="143"/>
  <c r="I137" i="143"/>
  <c r="H137" i="143"/>
  <c r="L136" i="143"/>
  <c r="K136" i="143"/>
  <c r="J136" i="143"/>
  <c r="I136" i="143"/>
  <c r="H136" i="143"/>
  <c r="L135" i="143"/>
  <c r="K135" i="143"/>
  <c r="J135" i="143"/>
  <c r="I135" i="143"/>
  <c r="H135" i="143"/>
  <c r="L134" i="143"/>
  <c r="K134" i="143"/>
  <c r="J134" i="143"/>
  <c r="I134" i="143"/>
  <c r="H134" i="143"/>
  <c r="L133" i="143"/>
  <c r="K133" i="143"/>
  <c r="J133" i="143"/>
  <c r="I133" i="143"/>
  <c r="H133" i="143"/>
  <c r="L132" i="143"/>
  <c r="K132" i="143"/>
  <c r="J132" i="143"/>
  <c r="I132" i="143"/>
  <c r="H132" i="143"/>
  <c r="L131" i="143"/>
  <c r="K131" i="143"/>
  <c r="J131" i="143"/>
  <c r="I131" i="143"/>
  <c r="H131" i="143"/>
  <c r="L130" i="143"/>
  <c r="K130" i="143"/>
  <c r="J130" i="143"/>
  <c r="I130" i="143"/>
  <c r="H130" i="143"/>
  <c r="L129" i="143"/>
  <c r="K129" i="143"/>
  <c r="J129" i="143"/>
  <c r="I129" i="143"/>
  <c r="H129" i="143"/>
  <c r="L128" i="143"/>
  <c r="K128" i="143"/>
  <c r="J128" i="143"/>
  <c r="I128" i="143"/>
  <c r="H128" i="143"/>
  <c r="L127" i="143"/>
  <c r="K127" i="143"/>
  <c r="J127" i="143"/>
  <c r="I127" i="143"/>
  <c r="H127" i="143"/>
  <c r="L126" i="143"/>
  <c r="K126" i="143"/>
  <c r="J126" i="143"/>
  <c r="I126" i="143"/>
  <c r="H126" i="143"/>
  <c r="L125" i="143"/>
  <c r="K125" i="143"/>
  <c r="J125" i="143"/>
  <c r="I125" i="143"/>
  <c r="H125" i="143"/>
  <c r="L124" i="143"/>
  <c r="K124" i="143"/>
  <c r="J124" i="143"/>
  <c r="I124" i="143"/>
  <c r="H124" i="143"/>
  <c r="L123" i="143"/>
  <c r="K123" i="143"/>
  <c r="J123" i="143"/>
  <c r="I123" i="143"/>
  <c r="H123" i="143"/>
  <c r="L122" i="143"/>
  <c r="K122" i="143"/>
  <c r="J122" i="143"/>
  <c r="I122" i="143"/>
  <c r="H122" i="143"/>
  <c r="L121" i="143"/>
  <c r="K121" i="143"/>
  <c r="J121" i="143"/>
  <c r="I121" i="143"/>
  <c r="H121" i="143"/>
  <c r="L120" i="143"/>
  <c r="K120" i="143"/>
  <c r="J120" i="143"/>
  <c r="I120" i="143"/>
  <c r="H120" i="143"/>
  <c r="L119" i="143"/>
  <c r="K119" i="143"/>
  <c r="J119" i="143"/>
  <c r="I119" i="143"/>
  <c r="H119" i="143"/>
  <c r="G114" i="143"/>
  <c r="F114" i="143"/>
  <c r="L113" i="143"/>
  <c r="K113" i="143"/>
  <c r="J113" i="143"/>
  <c r="I113" i="143"/>
  <c r="H113" i="143"/>
  <c r="L112" i="143"/>
  <c r="K112" i="143"/>
  <c r="J112" i="143"/>
  <c r="I112" i="143"/>
  <c r="H112" i="143"/>
  <c r="L111" i="143"/>
  <c r="K111" i="143"/>
  <c r="J111" i="143"/>
  <c r="I111" i="143"/>
  <c r="H111" i="143"/>
  <c r="L110" i="143"/>
  <c r="K110" i="143"/>
  <c r="J110" i="143"/>
  <c r="I110" i="143"/>
  <c r="H110" i="143"/>
  <c r="L109" i="143"/>
  <c r="K109" i="143"/>
  <c r="J109" i="143"/>
  <c r="I109" i="143"/>
  <c r="H109" i="143"/>
  <c r="L108" i="143"/>
  <c r="K108" i="143"/>
  <c r="J108" i="143"/>
  <c r="I108" i="143"/>
  <c r="H108" i="143"/>
  <c r="L107" i="143"/>
  <c r="K107" i="143"/>
  <c r="J107" i="143"/>
  <c r="I107" i="143"/>
  <c r="H107" i="143"/>
  <c r="L106" i="143"/>
  <c r="K106" i="143"/>
  <c r="J106" i="143"/>
  <c r="I106" i="143"/>
  <c r="H106" i="143"/>
  <c r="L105" i="143"/>
  <c r="K105" i="143"/>
  <c r="J105" i="143"/>
  <c r="I105" i="143"/>
  <c r="H105" i="143"/>
  <c r="L104" i="143"/>
  <c r="K104" i="143"/>
  <c r="J104" i="143"/>
  <c r="I104" i="143"/>
  <c r="H104" i="143"/>
  <c r="L103" i="143"/>
  <c r="K103" i="143"/>
  <c r="J103" i="143"/>
  <c r="I103" i="143"/>
  <c r="H103" i="143"/>
  <c r="L102" i="143"/>
  <c r="K102" i="143"/>
  <c r="J102" i="143"/>
  <c r="I102" i="143"/>
  <c r="H102" i="143"/>
  <c r="L101" i="143"/>
  <c r="K101" i="143"/>
  <c r="J101" i="143"/>
  <c r="I101" i="143"/>
  <c r="H101" i="143"/>
  <c r="L100" i="143"/>
  <c r="K100" i="143"/>
  <c r="J100" i="143"/>
  <c r="I100" i="143"/>
  <c r="H100" i="143"/>
  <c r="L99" i="143"/>
  <c r="K99" i="143"/>
  <c r="J99" i="143"/>
  <c r="I99" i="143"/>
  <c r="H99" i="143"/>
  <c r="L98" i="143"/>
  <c r="K98" i="143"/>
  <c r="J98" i="143"/>
  <c r="I98" i="143"/>
  <c r="H98" i="143"/>
  <c r="L97" i="143"/>
  <c r="K97" i="143"/>
  <c r="J97" i="143"/>
  <c r="I97" i="143"/>
  <c r="H97" i="143"/>
  <c r="L96" i="143"/>
  <c r="K96" i="143"/>
  <c r="J96" i="143"/>
  <c r="I96" i="143"/>
  <c r="H96" i="143"/>
  <c r="L95" i="143"/>
  <c r="K95" i="143"/>
  <c r="J95" i="143"/>
  <c r="I95" i="143"/>
  <c r="H95" i="143"/>
  <c r="L94" i="143"/>
  <c r="K94" i="143"/>
  <c r="J94" i="143"/>
  <c r="I94" i="143"/>
  <c r="H94" i="143"/>
  <c r="L93" i="143"/>
  <c r="K93" i="143"/>
  <c r="J93" i="143"/>
  <c r="I93" i="143"/>
  <c r="H93" i="143"/>
  <c r="L92" i="143"/>
  <c r="K92" i="143"/>
  <c r="J92" i="143"/>
  <c r="I92" i="143"/>
  <c r="H92" i="143"/>
  <c r="L91" i="143"/>
  <c r="K91" i="143"/>
  <c r="J91" i="143"/>
  <c r="I91" i="143"/>
  <c r="H91" i="143"/>
  <c r="L90" i="143"/>
  <c r="K90" i="143"/>
  <c r="J90" i="143"/>
  <c r="I90" i="143"/>
  <c r="H90" i="143"/>
  <c r="L89" i="143"/>
  <c r="K89" i="143"/>
  <c r="J89" i="143"/>
  <c r="I89" i="143"/>
  <c r="H89" i="143"/>
  <c r="L88" i="143"/>
  <c r="K88" i="143"/>
  <c r="J88" i="143"/>
  <c r="I88" i="143"/>
  <c r="H88" i="143"/>
  <c r="L87" i="143"/>
  <c r="K87" i="143"/>
  <c r="J87" i="143"/>
  <c r="I87" i="143"/>
  <c r="H87" i="143"/>
  <c r="L86" i="143"/>
  <c r="K86" i="143"/>
  <c r="J86" i="143"/>
  <c r="I86" i="143"/>
  <c r="H86" i="143"/>
  <c r="L85" i="143"/>
  <c r="K85" i="143"/>
  <c r="J85" i="143"/>
  <c r="I85" i="143"/>
  <c r="H85" i="143"/>
  <c r="L84" i="143"/>
  <c r="K84" i="143"/>
  <c r="J84" i="143"/>
  <c r="I84" i="143"/>
  <c r="H84" i="143"/>
  <c r="L83" i="143"/>
  <c r="K83" i="143"/>
  <c r="K114" i="143" s="1"/>
  <c r="J83" i="143"/>
  <c r="I83" i="143"/>
  <c r="H83" i="143"/>
  <c r="L78" i="143"/>
  <c r="G78" i="143"/>
  <c r="F78" i="143"/>
  <c r="L77" i="143"/>
  <c r="K77" i="143"/>
  <c r="J77" i="143"/>
  <c r="I77" i="143"/>
  <c r="H77" i="143"/>
  <c r="L76" i="143"/>
  <c r="K76" i="143"/>
  <c r="J76" i="143"/>
  <c r="I76" i="143"/>
  <c r="H76" i="143"/>
  <c r="L75" i="143"/>
  <c r="K75" i="143"/>
  <c r="J75" i="143"/>
  <c r="I75" i="143"/>
  <c r="H75" i="143"/>
  <c r="L74" i="143"/>
  <c r="K74" i="143"/>
  <c r="J74" i="143"/>
  <c r="I74" i="143"/>
  <c r="H74" i="143"/>
  <c r="L73" i="143"/>
  <c r="K73" i="143"/>
  <c r="J73" i="143"/>
  <c r="I73" i="143"/>
  <c r="H73" i="143"/>
  <c r="L72" i="143"/>
  <c r="K72" i="143"/>
  <c r="J72" i="143"/>
  <c r="I72" i="143"/>
  <c r="H72" i="143"/>
  <c r="L71" i="143"/>
  <c r="K71" i="143"/>
  <c r="J71" i="143"/>
  <c r="I71" i="143"/>
  <c r="H71" i="143"/>
  <c r="L70" i="143"/>
  <c r="K70" i="143"/>
  <c r="J70" i="143"/>
  <c r="I70" i="143"/>
  <c r="H70" i="143"/>
  <c r="L69" i="143"/>
  <c r="K69" i="143"/>
  <c r="J69" i="143"/>
  <c r="I69" i="143"/>
  <c r="H69" i="143"/>
  <c r="L68" i="143"/>
  <c r="K68" i="143"/>
  <c r="J68" i="143"/>
  <c r="I68" i="143"/>
  <c r="H68" i="143"/>
  <c r="L67" i="143"/>
  <c r="K67" i="143"/>
  <c r="J67" i="143"/>
  <c r="I67" i="143"/>
  <c r="H67" i="143"/>
  <c r="L66" i="143"/>
  <c r="K66" i="143"/>
  <c r="J66" i="143"/>
  <c r="I66" i="143"/>
  <c r="H66" i="143"/>
  <c r="L65" i="143"/>
  <c r="K65" i="143"/>
  <c r="J65" i="143"/>
  <c r="I65" i="143"/>
  <c r="H65" i="143"/>
  <c r="L64" i="143"/>
  <c r="K64" i="143"/>
  <c r="J64" i="143"/>
  <c r="I64" i="143"/>
  <c r="H64" i="143"/>
  <c r="L63" i="143"/>
  <c r="K63" i="143"/>
  <c r="J63" i="143"/>
  <c r="I63" i="143"/>
  <c r="H63" i="143"/>
  <c r="L62" i="143"/>
  <c r="K62" i="143"/>
  <c r="J62" i="143"/>
  <c r="I62" i="143"/>
  <c r="H62" i="143"/>
  <c r="L61" i="143"/>
  <c r="K61" i="143"/>
  <c r="J61" i="143"/>
  <c r="I61" i="143"/>
  <c r="H61" i="143"/>
  <c r="L60" i="143"/>
  <c r="K60" i="143"/>
  <c r="J60" i="143"/>
  <c r="I60" i="143"/>
  <c r="H60" i="143"/>
  <c r="L59" i="143"/>
  <c r="K59" i="143"/>
  <c r="J59" i="143"/>
  <c r="I59" i="143"/>
  <c r="H59" i="143"/>
  <c r="L58" i="143"/>
  <c r="K58" i="143"/>
  <c r="J58" i="143"/>
  <c r="I58" i="143"/>
  <c r="H58" i="143"/>
  <c r="L57" i="143"/>
  <c r="K57" i="143"/>
  <c r="J57" i="143"/>
  <c r="I57" i="143"/>
  <c r="H57" i="143"/>
  <c r="L56" i="143"/>
  <c r="K56" i="143"/>
  <c r="J56" i="143"/>
  <c r="I56" i="143"/>
  <c r="H56" i="143"/>
  <c r="L55" i="143"/>
  <c r="K55" i="143"/>
  <c r="J55" i="143"/>
  <c r="I55" i="143"/>
  <c r="H55" i="143"/>
  <c r="L54" i="143"/>
  <c r="K54" i="143"/>
  <c r="J54" i="143"/>
  <c r="I54" i="143"/>
  <c r="H54" i="143"/>
  <c r="L53" i="143"/>
  <c r="K53" i="143"/>
  <c r="J53" i="143"/>
  <c r="I53" i="143"/>
  <c r="H53" i="143"/>
  <c r="L52" i="143"/>
  <c r="K52" i="143"/>
  <c r="J52" i="143"/>
  <c r="I52" i="143"/>
  <c r="H52" i="143"/>
  <c r="L51" i="143"/>
  <c r="K51" i="143"/>
  <c r="J51" i="143"/>
  <c r="I51" i="143"/>
  <c r="H51" i="143"/>
  <c r="L50" i="143"/>
  <c r="K50" i="143"/>
  <c r="J50" i="143"/>
  <c r="I50" i="143"/>
  <c r="H50" i="143"/>
  <c r="L49" i="143"/>
  <c r="K49" i="143"/>
  <c r="J49" i="143"/>
  <c r="I49" i="143"/>
  <c r="H49" i="143"/>
  <c r="L48" i="143"/>
  <c r="K48" i="143"/>
  <c r="J48" i="143"/>
  <c r="I48" i="143"/>
  <c r="H48" i="143"/>
  <c r="H78" i="143" s="1"/>
  <c r="L47" i="143"/>
  <c r="K47" i="143"/>
  <c r="K78" i="143" s="1"/>
  <c r="J47" i="143"/>
  <c r="J78" i="143" s="1"/>
  <c r="I47" i="143"/>
  <c r="H47" i="143"/>
  <c r="G42" i="143"/>
  <c r="F42" i="143"/>
  <c r="L41" i="143"/>
  <c r="K41" i="143"/>
  <c r="J41" i="143"/>
  <c r="I41" i="143"/>
  <c r="H41" i="143"/>
  <c r="L40" i="143"/>
  <c r="K40" i="143"/>
  <c r="J40" i="143"/>
  <c r="J42" i="143" s="1"/>
  <c r="I40" i="143"/>
  <c r="H40" i="143"/>
  <c r="H42" i="143" s="1"/>
  <c r="L39" i="143"/>
  <c r="K39" i="143"/>
  <c r="J39" i="143"/>
  <c r="I39" i="143"/>
  <c r="H39" i="143"/>
  <c r="L38" i="143"/>
  <c r="K38" i="143"/>
  <c r="J38" i="143"/>
  <c r="I38" i="143"/>
  <c r="H38" i="143"/>
  <c r="L37" i="143"/>
  <c r="K37" i="143"/>
  <c r="J37" i="143"/>
  <c r="I37" i="143"/>
  <c r="H37" i="143"/>
  <c r="L36" i="143"/>
  <c r="K36" i="143"/>
  <c r="J36" i="143"/>
  <c r="I36" i="143"/>
  <c r="H36" i="143"/>
  <c r="L35" i="143"/>
  <c r="K35" i="143"/>
  <c r="J35" i="143"/>
  <c r="I35" i="143"/>
  <c r="H35" i="143"/>
  <c r="L34" i="143"/>
  <c r="K34" i="143"/>
  <c r="J34" i="143"/>
  <c r="I34" i="143"/>
  <c r="H34" i="143"/>
  <c r="L33" i="143"/>
  <c r="K33" i="143"/>
  <c r="J33" i="143"/>
  <c r="I33" i="143"/>
  <c r="H33" i="143"/>
  <c r="L32" i="143"/>
  <c r="K32" i="143"/>
  <c r="J32" i="143"/>
  <c r="I32" i="143"/>
  <c r="H32" i="143"/>
  <c r="L31" i="143"/>
  <c r="K31" i="143"/>
  <c r="J31" i="143"/>
  <c r="I31" i="143"/>
  <c r="H31" i="143"/>
  <c r="L30" i="143"/>
  <c r="K30" i="143"/>
  <c r="J30" i="143"/>
  <c r="I30" i="143"/>
  <c r="H30" i="143"/>
  <c r="L29" i="143"/>
  <c r="K29" i="143"/>
  <c r="J29" i="143"/>
  <c r="I29" i="143"/>
  <c r="H29" i="143"/>
  <c r="L28" i="143"/>
  <c r="K28" i="143"/>
  <c r="J28" i="143"/>
  <c r="I28" i="143"/>
  <c r="H28" i="143"/>
  <c r="L27" i="143"/>
  <c r="K27" i="143"/>
  <c r="J27" i="143"/>
  <c r="I27" i="143"/>
  <c r="H27" i="143"/>
  <c r="L26" i="143"/>
  <c r="K26" i="143"/>
  <c r="J26" i="143"/>
  <c r="I26" i="143"/>
  <c r="H26" i="143"/>
  <c r="L25" i="143"/>
  <c r="K25" i="143"/>
  <c r="J25" i="143"/>
  <c r="I25" i="143"/>
  <c r="H25" i="143"/>
  <c r="L24" i="143"/>
  <c r="K24" i="143"/>
  <c r="J24" i="143"/>
  <c r="I24" i="143"/>
  <c r="H24" i="143"/>
  <c r="L23" i="143"/>
  <c r="K23" i="143"/>
  <c r="J23" i="143"/>
  <c r="I23" i="143"/>
  <c r="H23" i="143"/>
  <c r="L22" i="143"/>
  <c r="K22" i="143"/>
  <c r="J22" i="143"/>
  <c r="I22" i="143"/>
  <c r="H22" i="143"/>
  <c r="L21" i="143"/>
  <c r="K21" i="143"/>
  <c r="J21" i="143"/>
  <c r="I21" i="143"/>
  <c r="H21" i="143"/>
  <c r="L20" i="143"/>
  <c r="K20" i="143"/>
  <c r="J20" i="143"/>
  <c r="I20" i="143"/>
  <c r="H20" i="143"/>
  <c r="L19" i="143"/>
  <c r="K19" i="143"/>
  <c r="J19" i="143"/>
  <c r="I19" i="143"/>
  <c r="H19" i="143"/>
  <c r="L18" i="143"/>
  <c r="K18" i="143"/>
  <c r="J18" i="143"/>
  <c r="I18" i="143"/>
  <c r="H18" i="143"/>
  <c r="L17" i="143"/>
  <c r="K17" i="143"/>
  <c r="J17" i="143"/>
  <c r="I17" i="143"/>
  <c r="H17" i="143"/>
  <c r="L16" i="143"/>
  <c r="K16" i="143"/>
  <c r="J16" i="143"/>
  <c r="I16" i="143"/>
  <c r="H16" i="143"/>
  <c r="L15" i="143"/>
  <c r="K15" i="143"/>
  <c r="J15" i="143"/>
  <c r="I15" i="143"/>
  <c r="H15" i="143"/>
  <c r="L14" i="143"/>
  <c r="K14" i="143"/>
  <c r="J14" i="143"/>
  <c r="I14" i="143"/>
  <c r="H14" i="143"/>
  <c r="L13" i="143"/>
  <c r="K13" i="143"/>
  <c r="J13" i="143"/>
  <c r="I13" i="143"/>
  <c r="H13" i="143"/>
  <c r="L12" i="143"/>
  <c r="K12" i="143"/>
  <c r="J12" i="143"/>
  <c r="I12" i="143"/>
  <c r="H12" i="143"/>
  <c r="L11" i="143"/>
  <c r="K11" i="143"/>
  <c r="J11" i="143"/>
  <c r="I11" i="143"/>
  <c r="H11" i="143"/>
  <c r="B4" i="143"/>
  <c r="U2" i="143" a="1"/>
  <c r="U2" i="143" s="1"/>
  <c r="R2" i="143"/>
  <c r="U1" i="143" a="1"/>
  <c r="U1" i="143" s="1"/>
  <c r="A1" i="143" s="1" a="1"/>
  <c r="A1" i="143" s="1"/>
  <c r="G294" i="142"/>
  <c r="F294" i="142"/>
  <c r="L293" i="142"/>
  <c r="K293" i="142"/>
  <c r="J293" i="142"/>
  <c r="I293" i="142"/>
  <c r="H293" i="142"/>
  <c r="L292" i="142"/>
  <c r="K292" i="142"/>
  <c r="J292" i="142"/>
  <c r="I292" i="142"/>
  <c r="H292" i="142"/>
  <c r="L291" i="142"/>
  <c r="K291" i="142"/>
  <c r="J291" i="142"/>
  <c r="I291" i="142"/>
  <c r="H291" i="142"/>
  <c r="L290" i="142"/>
  <c r="K290" i="142"/>
  <c r="J290" i="142"/>
  <c r="I290" i="142"/>
  <c r="H290" i="142"/>
  <c r="L289" i="142"/>
  <c r="K289" i="142"/>
  <c r="J289" i="142"/>
  <c r="I289" i="142"/>
  <c r="H289" i="142"/>
  <c r="L288" i="142"/>
  <c r="K288" i="142"/>
  <c r="J288" i="142"/>
  <c r="I288" i="142"/>
  <c r="H288" i="142"/>
  <c r="L287" i="142"/>
  <c r="K287" i="142"/>
  <c r="J287" i="142"/>
  <c r="I287" i="142"/>
  <c r="H287" i="142"/>
  <c r="L286" i="142"/>
  <c r="K286" i="142"/>
  <c r="J286" i="142"/>
  <c r="I286" i="142"/>
  <c r="H286" i="142"/>
  <c r="L285" i="142"/>
  <c r="K285" i="142"/>
  <c r="J285" i="142"/>
  <c r="I285" i="142"/>
  <c r="H285" i="142"/>
  <c r="L284" i="142"/>
  <c r="K284" i="142"/>
  <c r="J284" i="142"/>
  <c r="I284" i="142"/>
  <c r="H284" i="142"/>
  <c r="L283" i="142"/>
  <c r="K283" i="142"/>
  <c r="J283" i="142"/>
  <c r="I283" i="142"/>
  <c r="H283" i="142"/>
  <c r="L282" i="142"/>
  <c r="K282" i="142"/>
  <c r="J282" i="142"/>
  <c r="I282" i="142"/>
  <c r="H282" i="142"/>
  <c r="L281" i="142"/>
  <c r="K281" i="142"/>
  <c r="J281" i="142"/>
  <c r="I281" i="142"/>
  <c r="H281" i="142"/>
  <c r="L280" i="142"/>
  <c r="K280" i="142"/>
  <c r="J280" i="142"/>
  <c r="I280" i="142"/>
  <c r="H280" i="142"/>
  <c r="L279" i="142"/>
  <c r="K279" i="142"/>
  <c r="J279" i="142"/>
  <c r="I279" i="142"/>
  <c r="H279" i="142"/>
  <c r="L278" i="142"/>
  <c r="K278" i="142"/>
  <c r="J278" i="142"/>
  <c r="I278" i="142"/>
  <c r="H278" i="142"/>
  <c r="L277" i="142"/>
  <c r="K277" i="142"/>
  <c r="J277" i="142"/>
  <c r="I277" i="142"/>
  <c r="H277" i="142"/>
  <c r="L276" i="142"/>
  <c r="K276" i="142"/>
  <c r="J276" i="142"/>
  <c r="I276" i="142"/>
  <c r="H276" i="142"/>
  <c r="L275" i="142"/>
  <c r="K275" i="142"/>
  <c r="J275" i="142"/>
  <c r="I275" i="142"/>
  <c r="H275" i="142"/>
  <c r="L274" i="142"/>
  <c r="K274" i="142"/>
  <c r="J274" i="142"/>
  <c r="I274" i="142"/>
  <c r="H274" i="142"/>
  <c r="L273" i="142"/>
  <c r="K273" i="142"/>
  <c r="J273" i="142"/>
  <c r="I273" i="142"/>
  <c r="H273" i="142"/>
  <c r="L272" i="142"/>
  <c r="K272" i="142"/>
  <c r="J272" i="142"/>
  <c r="I272" i="142"/>
  <c r="H272" i="142"/>
  <c r="L271" i="142"/>
  <c r="K271" i="142"/>
  <c r="J271" i="142"/>
  <c r="I271" i="142"/>
  <c r="H271" i="142"/>
  <c r="L270" i="142"/>
  <c r="K270" i="142"/>
  <c r="J270" i="142"/>
  <c r="I270" i="142"/>
  <c r="H270" i="142"/>
  <c r="L269" i="142"/>
  <c r="K269" i="142"/>
  <c r="J269" i="142"/>
  <c r="I269" i="142"/>
  <c r="H269" i="142"/>
  <c r="L268" i="142"/>
  <c r="K268" i="142"/>
  <c r="J268" i="142"/>
  <c r="I268" i="142"/>
  <c r="H268" i="142"/>
  <c r="L267" i="142"/>
  <c r="K267" i="142"/>
  <c r="J267" i="142"/>
  <c r="I267" i="142"/>
  <c r="H267" i="142"/>
  <c r="L266" i="142"/>
  <c r="K266" i="142"/>
  <c r="J266" i="142"/>
  <c r="I266" i="142"/>
  <c r="H266" i="142"/>
  <c r="L265" i="142"/>
  <c r="K265" i="142"/>
  <c r="J265" i="142"/>
  <c r="I265" i="142"/>
  <c r="H265" i="142"/>
  <c r="L264" i="142"/>
  <c r="K264" i="142"/>
  <c r="J264" i="142"/>
  <c r="I264" i="142"/>
  <c r="H264" i="142"/>
  <c r="L263" i="142"/>
  <c r="L294" i="142" s="1"/>
  <c r="K263" i="142"/>
  <c r="K294" i="142" s="1"/>
  <c r="J263" i="142"/>
  <c r="J294" i="142" s="1"/>
  <c r="I263" i="142"/>
  <c r="H263" i="142"/>
  <c r="I258" i="142"/>
  <c r="G258" i="142"/>
  <c r="F258" i="142"/>
  <c r="L257" i="142"/>
  <c r="K257" i="142"/>
  <c r="J257" i="142"/>
  <c r="I257" i="142"/>
  <c r="H257" i="142"/>
  <c r="L256" i="142"/>
  <c r="K256" i="142"/>
  <c r="J256" i="142"/>
  <c r="I256" i="142"/>
  <c r="H256" i="142"/>
  <c r="L255" i="142"/>
  <c r="K255" i="142"/>
  <c r="J255" i="142"/>
  <c r="I255" i="142"/>
  <c r="H255" i="142"/>
  <c r="L254" i="142"/>
  <c r="K254" i="142"/>
  <c r="J254" i="142"/>
  <c r="I254" i="142"/>
  <c r="H254" i="142"/>
  <c r="L253" i="142"/>
  <c r="K253" i="142"/>
  <c r="J253" i="142"/>
  <c r="I253" i="142"/>
  <c r="H253" i="142"/>
  <c r="L252" i="142"/>
  <c r="K252" i="142"/>
  <c r="J252" i="142"/>
  <c r="I252" i="142"/>
  <c r="H252" i="142"/>
  <c r="L251" i="142"/>
  <c r="K251" i="142"/>
  <c r="J251" i="142"/>
  <c r="I251" i="142"/>
  <c r="H251" i="142"/>
  <c r="L250" i="142"/>
  <c r="K250" i="142"/>
  <c r="J250" i="142"/>
  <c r="I250" i="142"/>
  <c r="H250" i="142"/>
  <c r="L249" i="142"/>
  <c r="K249" i="142"/>
  <c r="J249" i="142"/>
  <c r="I249" i="142"/>
  <c r="H249" i="142"/>
  <c r="L248" i="142"/>
  <c r="K248" i="142"/>
  <c r="J248" i="142"/>
  <c r="I248" i="142"/>
  <c r="H248" i="142"/>
  <c r="L247" i="142"/>
  <c r="K247" i="142"/>
  <c r="J247" i="142"/>
  <c r="I247" i="142"/>
  <c r="H247" i="142"/>
  <c r="L246" i="142"/>
  <c r="K246" i="142"/>
  <c r="J246" i="142"/>
  <c r="I246" i="142"/>
  <c r="H246" i="142"/>
  <c r="L245" i="142"/>
  <c r="K245" i="142"/>
  <c r="J245" i="142"/>
  <c r="I245" i="142"/>
  <c r="H245" i="142"/>
  <c r="L244" i="142"/>
  <c r="K244" i="142"/>
  <c r="J244" i="142"/>
  <c r="I244" i="142"/>
  <c r="H244" i="142"/>
  <c r="L243" i="142"/>
  <c r="K243" i="142"/>
  <c r="J243" i="142"/>
  <c r="I243" i="142"/>
  <c r="H243" i="142"/>
  <c r="L242" i="142"/>
  <c r="K242" i="142"/>
  <c r="J242" i="142"/>
  <c r="I242" i="142"/>
  <c r="H242" i="142"/>
  <c r="L241" i="142"/>
  <c r="K241" i="142"/>
  <c r="J241" i="142"/>
  <c r="I241" i="142"/>
  <c r="H241" i="142"/>
  <c r="L240" i="142"/>
  <c r="K240" i="142"/>
  <c r="J240" i="142"/>
  <c r="I240" i="142"/>
  <c r="H240" i="142"/>
  <c r="L239" i="142"/>
  <c r="K239" i="142"/>
  <c r="J239" i="142"/>
  <c r="I239" i="142"/>
  <c r="H239" i="142"/>
  <c r="L238" i="142"/>
  <c r="K238" i="142"/>
  <c r="J238" i="142"/>
  <c r="I238" i="142"/>
  <c r="H238" i="142"/>
  <c r="L237" i="142"/>
  <c r="K237" i="142"/>
  <c r="J237" i="142"/>
  <c r="I237" i="142"/>
  <c r="H237" i="142"/>
  <c r="L236" i="142"/>
  <c r="K236" i="142"/>
  <c r="J236" i="142"/>
  <c r="I236" i="142"/>
  <c r="H236" i="142"/>
  <c r="L235" i="142"/>
  <c r="K235" i="142"/>
  <c r="J235" i="142"/>
  <c r="I235" i="142"/>
  <c r="H235" i="142"/>
  <c r="L234" i="142"/>
  <c r="K234" i="142"/>
  <c r="J234" i="142"/>
  <c r="I234" i="142"/>
  <c r="H234" i="142"/>
  <c r="L233" i="142"/>
  <c r="K233" i="142"/>
  <c r="J233" i="142"/>
  <c r="I233" i="142"/>
  <c r="H233" i="142"/>
  <c r="L232" i="142"/>
  <c r="K232" i="142"/>
  <c r="J232" i="142"/>
  <c r="I232" i="142"/>
  <c r="H232" i="142"/>
  <c r="L231" i="142"/>
  <c r="K231" i="142"/>
  <c r="J231" i="142"/>
  <c r="I231" i="142"/>
  <c r="H231" i="142"/>
  <c r="L230" i="142"/>
  <c r="K230" i="142"/>
  <c r="J230" i="142"/>
  <c r="I230" i="142"/>
  <c r="H230" i="142"/>
  <c r="L229" i="142"/>
  <c r="K229" i="142"/>
  <c r="J229" i="142"/>
  <c r="I229" i="142"/>
  <c r="H229" i="142"/>
  <c r="L228" i="142"/>
  <c r="K228" i="142"/>
  <c r="J228" i="142"/>
  <c r="I228" i="142"/>
  <c r="H228" i="142"/>
  <c r="L227" i="142"/>
  <c r="L258" i="142" s="1"/>
  <c r="K227" i="142"/>
  <c r="J227" i="142"/>
  <c r="I227" i="142"/>
  <c r="H227" i="142"/>
  <c r="H258" i="142" s="1"/>
  <c r="K222" i="142"/>
  <c r="I222" i="142"/>
  <c r="G222" i="142"/>
  <c r="F222" i="142"/>
  <c r="L221" i="142"/>
  <c r="K221" i="142"/>
  <c r="J221" i="142"/>
  <c r="I221" i="142"/>
  <c r="H221" i="142"/>
  <c r="L220" i="142"/>
  <c r="K220" i="142"/>
  <c r="J220" i="142"/>
  <c r="I220" i="142"/>
  <c r="H220" i="142"/>
  <c r="L219" i="142"/>
  <c r="K219" i="142"/>
  <c r="J219" i="142"/>
  <c r="I219" i="142"/>
  <c r="H219" i="142"/>
  <c r="L218" i="142"/>
  <c r="K218" i="142"/>
  <c r="J218" i="142"/>
  <c r="I218" i="142"/>
  <c r="H218" i="142"/>
  <c r="L217" i="142"/>
  <c r="K217" i="142"/>
  <c r="J217" i="142"/>
  <c r="I217" i="142"/>
  <c r="H217" i="142"/>
  <c r="L216" i="142"/>
  <c r="K216" i="142"/>
  <c r="J216" i="142"/>
  <c r="I216" i="142"/>
  <c r="H216" i="142"/>
  <c r="L215" i="142"/>
  <c r="K215" i="142"/>
  <c r="J215" i="142"/>
  <c r="I215" i="142"/>
  <c r="H215" i="142"/>
  <c r="L214" i="142"/>
  <c r="K214" i="142"/>
  <c r="J214" i="142"/>
  <c r="I214" i="142"/>
  <c r="H214" i="142"/>
  <c r="L213" i="142"/>
  <c r="K213" i="142"/>
  <c r="J213" i="142"/>
  <c r="I213" i="142"/>
  <c r="H213" i="142"/>
  <c r="L212" i="142"/>
  <c r="K212" i="142"/>
  <c r="J212" i="142"/>
  <c r="I212" i="142"/>
  <c r="H212" i="142"/>
  <c r="L211" i="142"/>
  <c r="K211" i="142"/>
  <c r="J211" i="142"/>
  <c r="I211" i="142"/>
  <c r="H211" i="142"/>
  <c r="L210" i="142"/>
  <c r="K210" i="142"/>
  <c r="J210" i="142"/>
  <c r="I210" i="142"/>
  <c r="H210" i="142"/>
  <c r="L209" i="142"/>
  <c r="K209" i="142"/>
  <c r="J209" i="142"/>
  <c r="I209" i="142"/>
  <c r="H209" i="142"/>
  <c r="L208" i="142"/>
  <c r="K208" i="142"/>
  <c r="J208" i="142"/>
  <c r="I208" i="142"/>
  <c r="H208" i="142"/>
  <c r="L207" i="142"/>
  <c r="K207" i="142"/>
  <c r="J207" i="142"/>
  <c r="I207" i="142"/>
  <c r="H207" i="142"/>
  <c r="L206" i="142"/>
  <c r="K206" i="142"/>
  <c r="J206" i="142"/>
  <c r="I206" i="142"/>
  <c r="H206" i="142"/>
  <c r="L205" i="142"/>
  <c r="K205" i="142"/>
  <c r="J205" i="142"/>
  <c r="I205" i="142"/>
  <c r="H205" i="142"/>
  <c r="L204" i="142"/>
  <c r="K204" i="142"/>
  <c r="J204" i="142"/>
  <c r="I204" i="142"/>
  <c r="H204" i="142"/>
  <c r="L203" i="142"/>
  <c r="K203" i="142"/>
  <c r="J203" i="142"/>
  <c r="I203" i="142"/>
  <c r="H203" i="142"/>
  <c r="L202" i="142"/>
  <c r="K202" i="142"/>
  <c r="J202" i="142"/>
  <c r="I202" i="142"/>
  <c r="H202" i="142"/>
  <c r="L201" i="142"/>
  <c r="K201" i="142"/>
  <c r="J201" i="142"/>
  <c r="I201" i="142"/>
  <c r="H201" i="142"/>
  <c r="L200" i="142"/>
  <c r="K200" i="142"/>
  <c r="J200" i="142"/>
  <c r="I200" i="142"/>
  <c r="H200" i="142"/>
  <c r="L199" i="142"/>
  <c r="K199" i="142"/>
  <c r="J199" i="142"/>
  <c r="I199" i="142"/>
  <c r="H199" i="142"/>
  <c r="L198" i="142"/>
  <c r="K198" i="142"/>
  <c r="J198" i="142"/>
  <c r="I198" i="142"/>
  <c r="H198" i="142"/>
  <c r="L197" i="142"/>
  <c r="K197" i="142"/>
  <c r="J197" i="142"/>
  <c r="I197" i="142"/>
  <c r="H197" i="142"/>
  <c r="L196" i="142"/>
  <c r="K196" i="142"/>
  <c r="J196" i="142"/>
  <c r="I196" i="142"/>
  <c r="H196" i="142"/>
  <c r="L195" i="142"/>
  <c r="K195" i="142"/>
  <c r="J195" i="142"/>
  <c r="I195" i="142"/>
  <c r="H195" i="142"/>
  <c r="L194" i="142"/>
  <c r="K194" i="142"/>
  <c r="J194" i="142"/>
  <c r="I194" i="142"/>
  <c r="H194" i="142"/>
  <c r="L193" i="142"/>
  <c r="K193" i="142"/>
  <c r="J193" i="142"/>
  <c r="I193" i="142"/>
  <c r="H193" i="142"/>
  <c r="L192" i="142"/>
  <c r="K192" i="142"/>
  <c r="J192" i="142"/>
  <c r="J222" i="142" s="1"/>
  <c r="I192" i="142"/>
  <c r="H192" i="142"/>
  <c r="L191" i="142"/>
  <c r="K191" i="142"/>
  <c r="J191" i="142"/>
  <c r="I191" i="142"/>
  <c r="H191" i="142"/>
  <c r="H222" i="142" s="1"/>
  <c r="K186" i="142"/>
  <c r="G186" i="142"/>
  <c r="F186" i="142"/>
  <c r="L185" i="142"/>
  <c r="K185" i="142"/>
  <c r="J185" i="142"/>
  <c r="I185" i="142"/>
  <c r="H185" i="142"/>
  <c r="L184" i="142"/>
  <c r="K184" i="142"/>
  <c r="J184" i="142"/>
  <c r="I184" i="142"/>
  <c r="H184" i="142"/>
  <c r="L183" i="142"/>
  <c r="K183" i="142"/>
  <c r="J183" i="142"/>
  <c r="I183" i="142"/>
  <c r="H183" i="142"/>
  <c r="L182" i="142"/>
  <c r="K182" i="142"/>
  <c r="J182" i="142"/>
  <c r="I182" i="142"/>
  <c r="H182" i="142"/>
  <c r="L181" i="142"/>
  <c r="K181" i="142"/>
  <c r="J181" i="142"/>
  <c r="I181" i="142"/>
  <c r="H181" i="142"/>
  <c r="L180" i="142"/>
  <c r="K180" i="142"/>
  <c r="J180" i="142"/>
  <c r="I180" i="142"/>
  <c r="H180" i="142"/>
  <c r="L179" i="142"/>
  <c r="K179" i="142"/>
  <c r="J179" i="142"/>
  <c r="I179" i="142"/>
  <c r="H179" i="142"/>
  <c r="L178" i="142"/>
  <c r="K178" i="142"/>
  <c r="J178" i="142"/>
  <c r="I178" i="142"/>
  <c r="H178" i="142"/>
  <c r="L177" i="142"/>
  <c r="K177" i="142"/>
  <c r="J177" i="142"/>
  <c r="I177" i="142"/>
  <c r="H177" i="142"/>
  <c r="L176" i="142"/>
  <c r="K176" i="142"/>
  <c r="J176" i="142"/>
  <c r="I176" i="142"/>
  <c r="H176" i="142"/>
  <c r="L175" i="142"/>
  <c r="K175" i="142"/>
  <c r="J175" i="142"/>
  <c r="I175" i="142"/>
  <c r="H175" i="142"/>
  <c r="L174" i="142"/>
  <c r="K174" i="142"/>
  <c r="J174" i="142"/>
  <c r="I174" i="142"/>
  <c r="H174" i="142"/>
  <c r="L173" i="142"/>
  <c r="K173" i="142"/>
  <c r="J173" i="142"/>
  <c r="I173" i="142"/>
  <c r="H173" i="142"/>
  <c r="L172" i="142"/>
  <c r="K172" i="142"/>
  <c r="J172" i="142"/>
  <c r="I172" i="142"/>
  <c r="H172" i="142"/>
  <c r="L171" i="142"/>
  <c r="K171" i="142"/>
  <c r="J171" i="142"/>
  <c r="I171" i="142"/>
  <c r="H171" i="142"/>
  <c r="L170" i="142"/>
  <c r="K170" i="142"/>
  <c r="J170" i="142"/>
  <c r="I170" i="142"/>
  <c r="H170" i="142"/>
  <c r="L169" i="142"/>
  <c r="K169" i="142"/>
  <c r="J169" i="142"/>
  <c r="I169" i="142"/>
  <c r="H169" i="142"/>
  <c r="L168" i="142"/>
  <c r="K168" i="142"/>
  <c r="J168" i="142"/>
  <c r="I168" i="142"/>
  <c r="H168" i="142"/>
  <c r="L167" i="142"/>
  <c r="K167" i="142"/>
  <c r="J167" i="142"/>
  <c r="I167" i="142"/>
  <c r="H167" i="142"/>
  <c r="L166" i="142"/>
  <c r="K166" i="142"/>
  <c r="J166" i="142"/>
  <c r="I166" i="142"/>
  <c r="H166" i="142"/>
  <c r="L165" i="142"/>
  <c r="K165" i="142"/>
  <c r="J165" i="142"/>
  <c r="I165" i="142"/>
  <c r="H165" i="142"/>
  <c r="L164" i="142"/>
  <c r="K164" i="142"/>
  <c r="J164" i="142"/>
  <c r="I164" i="142"/>
  <c r="H164" i="142"/>
  <c r="L163" i="142"/>
  <c r="K163" i="142"/>
  <c r="J163" i="142"/>
  <c r="I163" i="142"/>
  <c r="H163" i="142"/>
  <c r="L162" i="142"/>
  <c r="K162" i="142"/>
  <c r="J162" i="142"/>
  <c r="I162" i="142"/>
  <c r="H162" i="142"/>
  <c r="L161" i="142"/>
  <c r="K161" i="142"/>
  <c r="J161" i="142"/>
  <c r="I161" i="142"/>
  <c r="H161" i="142"/>
  <c r="L160" i="142"/>
  <c r="K160" i="142"/>
  <c r="J160" i="142"/>
  <c r="I160" i="142"/>
  <c r="H160" i="142"/>
  <c r="H186" i="142" s="1"/>
  <c r="L159" i="142"/>
  <c r="K159" i="142"/>
  <c r="J159" i="142"/>
  <c r="I159" i="142"/>
  <c r="H159" i="142"/>
  <c r="L158" i="142"/>
  <c r="K158" i="142"/>
  <c r="J158" i="142"/>
  <c r="I158" i="142"/>
  <c r="H158" i="142"/>
  <c r="L157" i="142"/>
  <c r="K157" i="142"/>
  <c r="J157" i="142"/>
  <c r="I157" i="142"/>
  <c r="H157" i="142"/>
  <c r="L156" i="142"/>
  <c r="L186" i="142" s="1"/>
  <c r="K156" i="142"/>
  <c r="J156" i="142"/>
  <c r="I156" i="142"/>
  <c r="I186" i="142" s="1"/>
  <c r="H156" i="142"/>
  <c r="L155" i="142"/>
  <c r="K155" i="142"/>
  <c r="J155" i="142"/>
  <c r="J186" i="142" s="1"/>
  <c r="I155" i="142"/>
  <c r="H155" i="142"/>
  <c r="I150" i="142"/>
  <c r="G150" i="142"/>
  <c r="F150" i="142"/>
  <c r="L149" i="142"/>
  <c r="K149" i="142"/>
  <c r="J149" i="142"/>
  <c r="I149" i="142"/>
  <c r="H149" i="142"/>
  <c r="L148" i="142"/>
  <c r="K148" i="142"/>
  <c r="J148" i="142"/>
  <c r="I148" i="142"/>
  <c r="H148" i="142"/>
  <c r="L147" i="142"/>
  <c r="K147" i="142"/>
  <c r="J147" i="142"/>
  <c r="I147" i="142"/>
  <c r="H147" i="142"/>
  <c r="L146" i="142"/>
  <c r="K146" i="142"/>
  <c r="J146" i="142"/>
  <c r="I146" i="142"/>
  <c r="H146" i="142"/>
  <c r="L145" i="142"/>
  <c r="K145" i="142"/>
  <c r="J145" i="142"/>
  <c r="I145" i="142"/>
  <c r="H145" i="142"/>
  <c r="L144" i="142"/>
  <c r="K144" i="142"/>
  <c r="J144" i="142"/>
  <c r="I144" i="142"/>
  <c r="H144" i="142"/>
  <c r="L143" i="142"/>
  <c r="K143" i="142"/>
  <c r="J143" i="142"/>
  <c r="I143" i="142"/>
  <c r="H143" i="142"/>
  <c r="L142" i="142"/>
  <c r="K142" i="142"/>
  <c r="J142" i="142"/>
  <c r="I142" i="142"/>
  <c r="H142" i="142"/>
  <c r="L141" i="142"/>
  <c r="K141" i="142"/>
  <c r="J141" i="142"/>
  <c r="I141" i="142"/>
  <c r="H141" i="142"/>
  <c r="L140" i="142"/>
  <c r="K140" i="142"/>
  <c r="J140" i="142"/>
  <c r="I140" i="142"/>
  <c r="H140" i="142"/>
  <c r="L139" i="142"/>
  <c r="K139" i="142"/>
  <c r="J139" i="142"/>
  <c r="I139" i="142"/>
  <c r="H139" i="142"/>
  <c r="L138" i="142"/>
  <c r="K138" i="142"/>
  <c r="J138" i="142"/>
  <c r="I138" i="142"/>
  <c r="H138" i="142"/>
  <c r="L137" i="142"/>
  <c r="K137" i="142"/>
  <c r="J137" i="142"/>
  <c r="I137" i="142"/>
  <c r="H137" i="142"/>
  <c r="L136" i="142"/>
  <c r="K136" i="142"/>
  <c r="J136" i="142"/>
  <c r="I136" i="142"/>
  <c r="H136" i="142"/>
  <c r="L135" i="142"/>
  <c r="K135" i="142"/>
  <c r="J135" i="142"/>
  <c r="I135" i="142"/>
  <c r="H135" i="142"/>
  <c r="L134" i="142"/>
  <c r="K134" i="142"/>
  <c r="J134" i="142"/>
  <c r="I134" i="142"/>
  <c r="H134" i="142"/>
  <c r="L133" i="142"/>
  <c r="K133" i="142"/>
  <c r="J133" i="142"/>
  <c r="I133" i="142"/>
  <c r="H133" i="142"/>
  <c r="L132" i="142"/>
  <c r="K132" i="142"/>
  <c r="J132" i="142"/>
  <c r="I132" i="142"/>
  <c r="H132" i="142"/>
  <c r="L131" i="142"/>
  <c r="K131" i="142"/>
  <c r="J131" i="142"/>
  <c r="I131" i="142"/>
  <c r="H131" i="142"/>
  <c r="L130" i="142"/>
  <c r="K130" i="142"/>
  <c r="J130" i="142"/>
  <c r="I130" i="142"/>
  <c r="H130" i="142"/>
  <c r="L129" i="142"/>
  <c r="K129" i="142"/>
  <c r="J129" i="142"/>
  <c r="I129" i="142"/>
  <c r="H129" i="142"/>
  <c r="L128" i="142"/>
  <c r="K128" i="142"/>
  <c r="J128" i="142"/>
  <c r="I128" i="142"/>
  <c r="H128" i="142"/>
  <c r="L127" i="142"/>
  <c r="K127" i="142"/>
  <c r="J127" i="142"/>
  <c r="I127" i="142"/>
  <c r="H127" i="142"/>
  <c r="L126" i="142"/>
  <c r="K126" i="142"/>
  <c r="J126" i="142"/>
  <c r="I126" i="142"/>
  <c r="H126" i="142"/>
  <c r="L125" i="142"/>
  <c r="K125" i="142"/>
  <c r="J125" i="142"/>
  <c r="I125" i="142"/>
  <c r="H125" i="142"/>
  <c r="L124" i="142"/>
  <c r="K124" i="142"/>
  <c r="J124" i="142"/>
  <c r="I124" i="142"/>
  <c r="H124" i="142"/>
  <c r="L123" i="142"/>
  <c r="K123" i="142"/>
  <c r="J123" i="142"/>
  <c r="I123" i="142"/>
  <c r="H123" i="142"/>
  <c r="L122" i="142"/>
  <c r="K122" i="142"/>
  <c r="J122" i="142"/>
  <c r="I122" i="142"/>
  <c r="H122" i="142"/>
  <c r="L121" i="142"/>
  <c r="K121" i="142"/>
  <c r="J121" i="142"/>
  <c r="I121" i="142"/>
  <c r="H121" i="142"/>
  <c r="L120" i="142"/>
  <c r="K120" i="142"/>
  <c r="J120" i="142"/>
  <c r="J150" i="142" s="1"/>
  <c r="I120" i="142"/>
  <c r="H120" i="142"/>
  <c r="L119" i="142"/>
  <c r="L150" i="142" s="1"/>
  <c r="K119" i="142"/>
  <c r="J119" i="142"/>
  <c r="I119" i="142"/>
  <c r="H119" i="142"/>
  <c r="H150" i="142" s="1"/>
  <c r="K114" i="142"/>
  <c r="G114" i="142"/>
  <c r="F114" i="142"/>
  <c r="L113" i="142"/>
  <c r="K113" i="142"/>
  <c r="J113" i="142"/>
  <c r="I113" i="142"/>
  <c r="H113" i="142"/>
  <c r="L112" i="142"/>
  <c r="K112" i="142"/>
  <c r="J112" i="142"/>
  <c r="I112" i="142"/>
  <c r="H112" i="142"/>
  <c r="L111" i="142"/>
  <c r="K111" i="142"/>
  <c r="J111" i="142"/>
  <c r="I111" i="142"/>
  <c r="H111" i="142"/>
  <c r="L110" i="142"/>
  <c r="K110" i="142"/>
  <c r="J110" i="142"/>
  <c r="I110" i="142"/>
  <c r="H110" i="142"/>
  <c r="L109" i="142"/>
  <c r="K109" i="142"/>
  <c r="J109" i="142"/>
  <c r="I109" i="142"/>
  <c r="H109" i="142"/>
  <c r="L108" i="142"/>
  <c r="K108" i="142"/>
  <c r="J108" i="142"/>
  <c r="I108" i="142"/>
  <c r="H108" i="142"/>
  <c r="L107" i="142"/>
  <c r="K107" i="142"/>
  <c r="J107" i="142"/>
  <c r="I107" i="142"/>
  <c r="H107" i="142"/>
  <c r="L106" i="142"/>
  <c r="K106" i="142"/>
  <c r="J106" i="142"/>
  <c r="I106" i="142"/>
  <c r="H106" i="142"/>
  <c r="L105" i="142"/>
  <c r="K105" i="142"/>
  <c r="J105" i="142"/>
  <c r="I105" i="142"/>
  <c r="H105" i="142"/>
  <c r="L104" i="142"/>
  <c r="K104" i="142"/>
  <c r="J104" i="142"/>
  <c r="I104" i="142"/>
  <c r="H104" i="142"/>
  <c r="L103" i="142"/>
  <c r="K103" i="142"/>
  <c r="J103" i="142"/>
  <c r="I103" i="142"/>
  <c r="H103" i="142"/>
  <c r="L102" i="142"/>
  <c r="K102" i="142"/>
  <c r="J102" i="142"/>
  <c r="I102" i="142"/>
  <c r="H102" i="142"/>
  <c r="L101" i="142"/>
  <c r="K101" i="142"/>
  <c r="J101" i="142"/>
  <c r="I101" i="142"/>
  <c r="H101" i="142"/>
  <c r="L100" i="142"/>
  <c r="K100" i="142"/>
  <c r="J100" i="142"/>
  <c r="I100" i="142"/>
  <c r="H100" i="142"/>
  <c r="L99" i="142"/>
  <c r="K99" i="142"/>
  <c r="J99" i="142"/>
  <c r="I99" i="142"/>
  <c r="H99" i="142"/>
  <c r="L98" i="142"/>
  <c r="K98" i="142"/>
  <c r="J98" i="142"/>
  <c r="I98" i="142"/>
  <c r="H98" i="142"/>
  <c r="L97" i="142"/>
  <c r="K97" i="142"/>
  <c r="J97" i="142"/>
  <c r="I97" i="142"/>
  <c r="H97" i="142"/>
  <c r="L96" i="142"/>
  <c r="K96" i="142"/>
  <c r="J96" i="142"/>
  <c r="I96" i="142"/>
  <c r="H96" i="142"/>
  <c r="L95" i="142"/>
  <c r="K95" i="142"/>
  <c r="J95" i="142"/>
  <c r="I95" i="142"/>
  <c r="H95" i="142"/>
  <c r="L94" i="142"/>
  <c r="K94" i="142"/>
  <c r="J94" i="142"/>
  <c r="I94" i="142"/>
  <c r="H94" i="142"/>
  <c r="L93" i="142"/>
  <c r="K93" i="142"/>
  <c r="J93" i="142"/>
  <c r="I93" i="142"/>
  <c r="H93" i="142"/>
  <c r="L92" i="142"/>
  <c r="K92" i="142"/>
  <c r="J92" i="142"/>
  <c r="I92" i="142"/>
  <c r="H92" i="142"/>
  <c r="L91" i="142"/>
  <c r="K91" i="142"/>
  <c r="J91" i="142"/>
  <c r="I91" i="142"/>
  <c r="H91" i="142"/>
  <c r="L90" i="142"/>
  <c r="K90" i="142"/>
  <c r="J90" i="142"/>
  <c r="I90" i="142"/>
  <c r="H90" i="142"/>
  <c r="L89" i="142"/>
  <c r="K89" i="142"/>
  <c r="J89" i="142"/>
  <c r="I89" i="142"/>
  <c r="H89" i="142"/>
  <c r="L88" i="142"/>
  <c r="K88" i="142"/>
  <c r="J88" i="142"/>
  <c r="I88" i="142"/>
  <c r="H88" i="142"/>
  <c r="L87" i="142"/>
  <c r="K87" i="142"/>
  <c r="J87" i="142"/>
  <c r="I87" i="142"/>
  <c r="H87" i="142"/>
  <c r="L86" i="142"/>
  <c r="K86" i="142"/>
  <c r="J86" i="142"/>
  <c r="I86" i="142"/>
  <c r="H86" i="142"/>
  <c r="L85" i="142"/>
  <c r="K85" i="142"/>
  <c r="J85" i="142"/>
  <c r="I85" i="142"/>
  <c r="H85" i="142"/>
  <c r="L84" i="142"/>
  <c r="L114" i="142" s="1"/>
  <c r="K84" i="142"/>
  <c r="J84" i="142"/>
  <c r="I84" i="142"/>
  <c r="H84" i="142"/>
  <c r="L83" i="142"/>
  <c r="K83" i="142"/>
  <c r="J83" i="142"/>
  <c r="J114" i="142" s="1"/>
  <c r="I83" i="142"/>
  <c r="I114" i="142" s="1"/>
  <c r="H83" i="142"/>
  <c r="H114" i="142" s="1"/>
  <c r="G78" i="142"/>
  <c r="F78" i="142"/>
  <c r="L77" i="142"/>
  <c r="K77" i="142"/>
  <c r="J77" i="142"/>
  <c r="I77" i="142"/>
  <c r="H77" i="142"/>
  <c r="L76" i="142"/>
  <c r="K76" i="142"/>
  <c r="J76" i="142"/>
  <c r="I76" i="142"/>
  <c r="H76" i="142"/>
  <c r="L75" i="142"/>
  <c r="K75" i="142"/>
  <c r="J75" i="142"/>
  <c r="I75" i="142"/>
  <c r="H75" i="142"/>
  <c r="L74" i="142"/>
  <c r="K74" i="142"/>
  <c r="J74" i="142"/>
  <c r="I74" i="142"/>
  <c r="H74" i="142"/>
  <c r="L73" i="142"/>
  <c r="K73" i="142"/>
  <c r="J73" i="142"/>
  <c r="I73" i="142"/>
  <c r="H73" i="142"/>
  <c r="L72" i="142"/>
  <c r="K72" i="142"/>
  <c r="J72" i="142"/>
  <c r="I72" i="142"/>
  <c r="H72" i="142"/>
  <c r="L71" i="142"/>
  <c r="K71" i="142"/>
  <c r="J71" i="142"/>
  <c r="I71" i="142"/>
  <c r="H71" i="142"/>
  <c r="L70" i="142"/>
  <c r="K70" i="142"/>
  <c r="J70" i="142"/>
  <c r="I70" i="142"/>
  <c r="H70" i="142"/>
  <c r="L69" i="142"/>
  <c r="K69" i="142"/>
  <c r="J69" i="142"/>
  <c r="I69" i="142"/>
  <c r="H69" i="142"/>
  <c r="L68" i="142"/>
  <c r="K68" i="142"/>
  <c r="J68" i="142"/>
  <c r="I68" i="142"/>
  <c r="H68" i="142"/>
  <c r="L67" i="142"/>
  <c r="K67" i="142"/>
  <c r="J67" i="142"/>
  <c r="I67" i="142"/>
  <c r="H67" i="142"/>
  <c r="L66" i="142"/>
  <c r="K66" i="142"/>
  <c r="J66" i="142"/>
  <c r="I66" i="142"/>
  <c r="H66" i="142"/>
  <c r="L65" i="142"/>
  <c r="K65" i="142"/>
  <c r="J65" i="142"/>
  <c r="I65" i="142"/>
  <c r="H65" i="142"/>
  <c r="L64" i="142"/>
  <c r="K64" i="142"/>
  <c r="J64" i="142"/>
  <c r="I64" i="142"/>
  <c r="H64" i="142"/>
  <c r="L63" i="142"/>
  <c r="K63" i="142"/>
  <c r="J63" i="142"/>
  <c r="I63" i="142"/>
  <c r="H63" i="142"/>
  <c r="L62" i="142"/>
  <c r="K62" i="142"/>
  <c r="J62" i="142"/>
  <c r="I62" i="142"/>
  <c r="H62" i="142"/>
  <c r="L61" i="142"/>
  <c r="K61" i="142"/>
  <c r="J61" i="142"/>
  <c r="I61" i="142"/>
  <c r="H61" i="142"/>
  <c r="L60" i="142"/>
  <c r="K60" i="142"/>
  <c r="J60" i="142"/>
  <c r="I60" i="142"/>
  <c r="H60" i="142"/>
  <c r="L59" i="142"/>
  <c r="K59" i="142"/>
  <c r="J59" i="142"/>
  <c r="I59" i="142"/>
  <c r="H59" i="142"/>
  <c r="L58" i="142"/>
  <c r="K58" i="142"/>
  <c r="J58" i="142"/>
  <c r="I58" i="142"/>
  <c r="H58" i="142"/>
  <c r="L57" i="142"/>
  <c r="K57" i="142"/>
  <c r="J57" i="142"/>
  <c r="I57" i="142"/>
  <c r="H57" i="142"/>
  <c r="L56" i="142"/>
  <c r="K56" i="142"/>
  <c r="J56" i="142"/>
  <c r="I56" i="142"/>
  <c r="H56" i="142"/>
  <c r="L55" i="142"/>
  <c r="K55" i="142"/>
  <c r="J55" i="142"/>
  <c r="I55" i="142"/>
  <c r="H55" i="142"/>
  <c r="L54" i="142"/>
  <c r="K54" i="142"/>
  <c r="J54" i="142"/>
  <c r="I54" i="142"/>
  <c r="H54" i="142"/>
  <c r="L53" i="142"/>
  <c r="K53" i="142"/>
  <c r="J53" i="142"/>
  <c r="I53" i="142"/>
  <c r="H53" i="142"/>
  <c r="L52" i="142"/>
  <c r="K52" i="142"/>
  <c r="J52" i="142"/>
  <c r="I52" i="142"/>
  <c r="H52" i="142"/>
  <c r="L51" i="142"/>
  <c r="K51" i="142"/>
  <c r="J51" i="142"/>
  <c r="I51" i="142"/>
  <c r="H51" i="142"/>
  <c r="L50" i="142"/>
  <c r="K50" i="142"/>
  <c r="J50" i="142"/>
  <c r="I50" i="142"/>
  <c r="H50" i="142"/>
  <c r="L49" i="142"/>
  <c r="K49" i="142"/>
  <c r="J49" i="142"/>
  <c r="I49" i="142"/>
  <c r="H49" i="142"/>
  <c r="L48" i="142"/>
  <c r="K48" i="142"/>
  <c r="J48" i="142"/>
  <c r="I48" i="142"/>
  <c r="H48" i="142"/>
  <c r="L47" i="142"/>
  <c r="L78" i="142" s="1"/>
  <c r="K47" i="142"/>
  <c r="K78" i="142" s="1"/>
  <c r="J47" i="142"/>
  <c r="J78" i="142" s="1"/>
  <c r="I47" i="142"/>
  <c r="H47" i="142"/>
  <c r="I42" i="142"/>
  <c r="G42" i="142"/>
  <c r="F42" i="142"/>
  <c r="L41" i="142"/>
  <c r="K41" i="142"/>
  <c r="J41" i="142"/>
  <c r="I41" i="142"/>
  <c r="H41" i="142"/>
  <c r="L40" i="142"/>
  <c r="K40" i="142"/>
  <c r="J40" i="142"/>
  <c r="I40" i="142"/>
  <c r="H40" i="142"/>
  <c r="L39" i="142"/>
  <c r="K39" i="142"/>
  <c r="J39" i="142"/>
  <c r="I39" i="142"/>
  <c r="H39" i="142"/>
  <c r="L38" i="142"/>
  <c r="K38" i="142"/>
  <c r="J38" i="142"/>
  <c r="I38" i="142"/>
  <c r="H38" i="142"/>
  <c r="L37" i="142"/>
  <c r="K37" i="142"/>
  <c r="J37" i="142"/>
  <c r="I37" i="142"/>
  <c r="H37" i="142"/>
  <c r="L36" i="142"/>
  <c r="K36" i="142"/>
  <c r="J36" i="142"/>
  <c r="I36" i="142"/>
  <c r="H36" i="142"/>
  <c r="L35" i="142"/>
  <c r="K35" i="142"/>
  <c r="J35" i="142"/>
  <c r="I35" i="142"/>
  <c r="H35" i="142"/>
  <c r="L34" i="142"/>
  <c r="K34" i="142"/>
  <c r="J34" i="142"/>
  <c r="I34" i="142"/>
  <c r="H34" i="142"/>
  <c r="L33" i="142"/>
  <c r="K33" i="142"/>
  <c r="J33" i="142"/>
  <c r="I33" i="142"/>
  <c r="H33" i="142"/>
  <c r="L32" i="142"/>
  <c r="K32" i="142"/>
  <c r="J32" i="142"/>
  <c r="I32" i="142"/>
  <c r="H32" i="142"/>
  <c r="L31" i="142"/>
  <c r="K31" i="142"/>
  <c r="J31" i="142"/>
  <c r="I31" i="142"/>
  <c r="H31" i="142"/>
  <c r="L30" i="142"/>
  <c r="K30" i="142"/>
  <c r="J30" i="142"/>
  <c r="I30" i="142"/>
  <c r="H30" i="142"/>
  <c r="L29" i="142"/>
  <c r="K29" i="142"/>
  <c r="J29" i="142"/>
  <c r="I29" i="142"/>
  <c r="H29" i="142"/>
  <c r="L28" i="142"/>
  <c r="K28" i="142"/>
  <c r="J28" i="142"/>
  <c r="I28" i="142"/>
  <c r="H28" i="142"/>
  <c r="L27" i="142"/>
  <c r="K27" i="142"/>
  <c r="J27" i="142"/>
  <c r="I27" i="142"/>
  <c r="H27" i="142"/>
  <c r="L26" i="142"/>
  <c r="K26" i="142"/>
  <c r="J26" i="142"/>
  <c r="I26" i="142"/>
  <c r="H26" i="142"/>
  <c r="L25" i="142"/>
  <c r="K25" i="142"/>
  <c r="J25" i="142"/>
  <c r="I25" i="142"/>
  <c r="H25" i="142"/>
  <c r="L24" i="142"/>
  <c r="K24" i="142"/>
  <c r="J24" i="142"/>
  <c r="I24" i="142"/>
  <c r="H24" i="142"/>
  <c r="L23" i="142"/>
  <c r="K23" i="142"/>
  <c r="J23" i="142"/>
  <c r="I23" i="142"/>
  <c r="H23" i="142"/>
  <c r="L22" i="142"/>
  <c r="K22" i="142"/>
  <c r="J22" i="142"/>
  <c r="I22" i="142"/>
  <c r="H22" i="142"/>
  <c r="L21" i="142"/>
  <c r="K21" i="142"/>
  <c r="J21" i="142"/>
  <c r="I21" i="142"/>
  <c r="H21" i="142"/>
  <c r="L20" i="142"/>
  <c r="K20" i="142"/>
  <c r="J20" i="142"/>
  <c r="I20" i="142"/>
  <c r="H20" i="142"/>
  <c r="L19" i="142"/>
  <c r="K19" i="142"/>
  <c r="J19" i="142"/>
  <c r="I19" i="142"/>
  <c r="H19" i="142"/>
  <c r="L18" i="142"/>
  <c r="K18" i="142"/>
  <c r="J18" i="142"/>
  <c r="I18" i="142"/>
  <c r="H18" i="142"/>
  <c r="L17" i="142"/>
  <c r="K17" i="142"/>
  <c r="J17" i="142"/>
  <c r="I17" i="142"/>
  <c r="H17" i="142"/>
  <c r="L16" i="142"/>
  <c r="K16" i="142"/>
  <c r="J16" i="142"/>
  <c r="I16" i="142"/>
  <c r="H16" i="142"/>
  <c r="L15" i="142"/>
  <c r="K15" i="142"/>
  <c r="J15" i="142"/>
  <c r="I15" i="142"/>
  <c r="H15" i="142"/>
  <c r="L14" i="142"/>
  <c r="K14" i="142"/>
  <c r="J14" i="142"/>
  <c r="I14" i="142"/>
  <c r="H14" i="142"/>
  <c r="L13" i="142"/>
  <c r="K13" i="142"/>
  <c r="J13" i="142"/>
  <c r="I13" i="142"/>
  <c r="H13" i="142"/>
  <c r="L12" i="142"/>
  <c r="K12" i="142"/>
  <c r="J12" i="142"/>
  <c r="I12" i="142"/>
  <c r="H12" i="142"/>
  <c r="H42" i="142" s="1"/>
  <c r="L11" i="142"/>
  <c r="L42" i="142" s="1"/>
  <c r="K11" i="142"/>
  <c r="J11" i="142"/>
  <c r="I11" i="142"/>
  <c r="H11" i="142"/>
  <c r="B4" i="142"/>
  <c r="U2" i="142" a="1"/>
  <c r="U2" i="142" s="1"/>
  <c r="R2" i="142"/>
  <c r="U1" i="142" a="1"/>
  <c r="U1" i="142" s="1"/>
  <c r="L294" i="141"/>
  <c r="H294" i="141"/>
  <c r="G294" i="141"/>
  <c r="F294" i="141"/>
  <c r="L293" i="141"/>
  <c r="K293" i="141"/>
  <c r="J293" i="141"/>
  <c r="I293" i="141"/>
  <c r="H293" i="141"/>
  <c r="L292" i="141"/>
  <c r="K292" i="141"/>
  <c r="J292" i="141"/>
  <c r="I292" i="141"/>
  <c r="H292" i="141"/>
  <c r="L291" i="141"/>
  <c r="K291" i="141"/>
  <c r="J291" i="141"/>
  <c r="I291" i="141"/>
  <c r="H291" i="141"/>
  <c r="L290" i="141"/>
  <c r="K290" i="141"/>
  <c r="J290" i="141"/>
  <c r="I290" i="141"/>
  <c r="H290" i="141"/>
  <c r="L289" i="141"/>
  <c r="K289" i="141"/>
  <c r="J289" i="141"/>
  <c r="I289" i="141"/>
  <c r="H289" i="141"/>
  <c r="L288" i="141"/>
  <c r="K288" i="141"/>
  <c r="J288" i="141"/>
  <c r="I288" i="141"/>
  <c r="H288" i="141"/>
  <c r="L287" i="141"/>
  <c r="K287" i="141"/>
  <c r="J287" i="141"/>
  <c r="I287" i="141"/>
  <c r="H287" i="141"/>
  <c r="L286" i="141"/>
  <c r="K286" i="141"/>
  <c r="J286" i="141"/>
  <c r="I286" i="141"/>
  <c r="H286" i="141"/>
  <c r="L285" i="141"/>
  <c r="K285" i="141"/>
  <c r="J285" i="141"/>
  <c r="I285" i="141"/>
  <c r="H285" i="141"/>
  <c r="L284" i="141"/>
  <c r="K284" i="141"/>
  <c r="J284" i="141"/>
  <c r="I284" i="141"/>
  <c r="H284" i="141"/>
  <c r="L283" i="141"/>
  <c r="K283" i="141"/>
  <c r="J283" i="141"/>
  <c r="I283" i="141"/>
  <c r="H283" i="141"/>
  <c r="L282" i="141"/>
  <c r="K282" i="141"/>
  <c r="J282" i="141"/>
  <c r="I282" i="141"/>
  <c r="H282" i="141"/>
  <c r="L281" i="141"/>
  <c r="K281" i="141"/>
  <c r="J281" i="141"/>
  <c r="I281" i="141"/>
  <c r="H281" i="141"/>
  <c r="L280" i="141"/>
  <c r="K280" i="141"/>
  <c r="J280" i="141"/>
  <c r="I280" i="141"/>
  <c r="H280" i="141"/>
  <c r="L279" i="141"/>
  <c r="K279" i="141"/>
  <c r="J279" i="141"/>
  <c r="I279" i="141"/>
  <c r="H279" i="141"/>
  <c r="L278" i="141"/>
  <c r="K278" i="141"/>
  <c r="J278" i="141"/>
  <c r="I278" i="141"/>
  <c r="H278" i="141"/>
  <c r="L277" i="141"/>
  <c r="K277" i="141"/>
  <c r="J277" i="141"/>
  <c r="I277" i="141"/>
  <c r="H277" i="141"/>
  <c r="L276" i="141"/>
  <c r="K276" i="141"/>
  <c r="J276" i="141"/>
  <c r="I276" i="141"/>
  <c r="H276" i="141"/>
  <c r="L275" i="141"/>
  <c r="K275" i="141"/>
  <c r="J275" i="141"/>
  <c r="I275" i="141"/>
  <c r="H275" i="141"/>
  <c r="L274" i="141"/>
  <c r="K274" i="141"/>
  <c r="J274" i="141"/>
  <c r="I274" i="141"/>
  <c r="H274" i="141"/>
  <c r="L273" i="141"/>
  <c r="K273" i="141"/>
  <c r="J273" i="141"/>
  <c r="I273" i="141"/>
  <c r="H273" i="141"/>
  <c r="L272" i="141"/>
  <c r="K272" i="141"/>
  <c r="J272" i="141"/>
  <c r="I272" i="141"/>
  <c r="H272" i="141"/>
  <c r="L271" i="141"/>
  <c r="K271" i="141"/>
  <c r="J271" i="141"/>
  <c r="I271" i="141"/>
  <c r="H271" i="141"/>
  <c r="L270" i="141"/>
  <c r="K270" i="141"/>
  <c r="J270" i="141"/>
  <c r="I270" i="141"/>
  <c r="H270" i="141"/>
  <c r="L269" i="141"/>
  <c r="K269" i="141"/>
  <c r="J269" i="141"/>
  <c r="I269" i="141"/>
  <c r="H269" i="141"/>
  <c r="L268" i="141"/>
  <c r="K268" i="141"/>
  <c r="J268" i="141"/>
  <c r="I268" i="141"/>
  <c r="H268" i="141"/>
  <c r="L267" i="141"/>
  <c r="K267" i="141"/>
  <c r="J267" i="141"/>
  <c r="I267" i="141"/>
  <c r="H267" i="141"/>
  <c r="L266" i="141"/>
  <c r="K266" i="141"/>
  <c r="J266" i="141"/>
  <c r="I266" i="141"/>
  <c r="H266" i="141"/>
  <c r="L265" i="141"/>
  <c r="K265" i="141"/>
  <c r="J265" i="141"/>
  <c r="I265" i="141"/>
  <c r="H265" i="141"/>
  <c r="L264" i="141"/>
  <c r="K264" i="141"/>
  <c r="J264" i="141"/>
  <c r="I264" i="141"/>
  <c r="I294" i="141" s="1"/>
  <c r="H264" i="141"/>
  <c r="L263" i="141"/>
  <c r="K263" i="141"/>
  <c r="K294" i="141" s="1"/>
  <c r="J263" i="141"/>
  <c r="I263" i="141"/>
  <c r="H263" i="141"/>
  <c r="J258" i="141"/>
  <c r="G258" i="141"/>
  <c r="F258" i="141"/>
  <c r="L257" i="141"/>
  <c r="K257" i="141"/>
  <c r="J257" i="141"/>
  <c r="I257" i="141"/>
  <c r="H257" i="141"/>
  <c r="L256" i="141"/>
  <c r="K256" i="141"/>
  <c r="J256" i="141"/>
  <c r="I256" i="141"/>
  <c r="H256" i="141"/>
  <c r="L255" i="141"/>
  <c r="K255" i="141"/>
  <c r="J255" i="141"/>
  <c r="I255" i="141"/>
  <c r="H255" i="141"/>
  <c r="L254" i="141"/>
  <c r="K254" i="141"/>
  <c r="J254" i="141"/>
  <c r="I254" i="141"/>
  <c r="H254" i="141"/>
  <c r="L253" i="141"/>
  <c r="K253" i="141"/>
  <c r="J253" i="141"/>
  <c r="I253" i="141"/>
  <c r="H253" i="141"/>
  <c r="L252" i="141"/>
  <c r="K252" i="141"/>
  <c r="J252" i="141"/>
  <c r="I252" i="141"/>
  <c r="H252" i="141"/>
  <c r="L251" i="141"/>
  <c r="K251" i="141"/>
  <c r="J251" i="141"/>
  <c r="I251" i="141"/>
  <c r="H251" i="141"/>
  <c r="L250" i="141"/>
  <c r="K250" i="141"/>
  <c r="J250" i="141"/>
  <c r="I250" i="141"/>
  <c r="H250" i="141"/>
  <c r="L249" i="141"/>
  <c r="K249" i="141"/>
  <c r="J249" i="141"/>
  <c r="I249" i="141"/>
  <c r="H249" i="141"/>
  <c r="L248" i="141"/>
  <c r="K248" i="141"/>
  <c r="J248" i="141"/>
  <c r="I248" i="141"/>
  <c r="H248" i="141"/>
  <c r="L247" i="141"/>
  <c r="K247" i="141"/>
  <c r="J247" i="141"/>
  <c r="I247" i="141"/>
  <c r="H247" i="141"/>
  <c r="L246" i="141"/>
  <c r="K246" i="141"/>
  <c r="J246" i="141"/>
  <c r="I246" i="141"/>
  <c r="H246" i="141"/>
  <c r="L245" i="141"/>
  <c r="K245" i="141"/>
  <c r="J245" i="141"/>
  <c r="I245" i="141"/>
  <c r="H245" i="141"/>
  <c r="L244" i="141"/>
  <c r="K244" i="141"/>
  <c r="J244" i="141"/>
  <c r="I244" i="141"/>
  <c r="H244" i="141"/>
  <c r="L243" i="141"/>
  <c r="K243" i="141"/>
  <c r="J243" i="141"/>
  <c r="I243" i="141"/>
  <c r="H243" i="141"/>
  <c r="L242" i="141"/>
  <c r="K242" i="141"/>
  <c r="J242" i="141"/>
  <c r="I242" i="141"/>
  <c r="H242" i="141"/>
  <c r="L241" i="141"/>
  <c r="K241" i="141"/>
  <c r="J241" i="141"/>
  <c r="I241" i="141"/>
  <c r="H241" i="141"/>
  <c r="L240" i="141"/>
  <c r="K240" i="141"/>
  <c r="J240" i="141"/>
  <c r="I240" i="141"/>
  <c r="H240" i="141"/>
  <c r="L239" i="141"/>
  <c r="K239" i="141"/>
  <c r="J239" i="141"/>
  <c r="I239" i="141"/>
  <c r="H239" i="141"/>
  <c r="L238" i="141"/>
  <c r="K238" i="141"/>
  <c r="J238" i="141"/>
  <c r="I238" i="141"/>
  <c r="H238" i="141"/>
  <c r="L237" i="141"/>
  <c r="K237" i="141"/>
  <c r="J237" i="141"/>
  <c r="I237" i="141"/>
  <c r="H237" i="141"/>
  <c r="L236" i="141"/>
  <c r="K236" i="141"/>
  <c r="J236" i="141"/>
  <c r="I236" i="141"/>
  <c r="H236" i="141"/>
  <c r="L235" i="141"/>
  <c r="K235" i="141"/>
  <c r="J235" i="141"/>
  <c r="I235" i="141"/>
  <c r="H235" i="141"/>
  <c r="L234" i="141"/>
  <c r="K234" i="141"/>
  <c r="J234" i="141"/>
  <c r="I234" i="141"/>
  <c r="H234" i="141"/>
  <c r="L233" i="141"/>
  <c r="K233" i="141"/>
  <c r="J233" i="141"/>
  <c r="I233" i="141"/>
  <c r="H233" i="141"/>
  <c r="L232" i="141"/>
  <c r="K232" i="141"/>
  <c r="J232" i="141"/>
  <c r="I232" i="141"/>
  <c r="H232" i="141"/>
  <c r="L231" i="141"/>
  <c r="K231" i="141"/>
  <c r="J231" i="141"/>
  <c r="I231" i="141"/>
  <c r="H231" i="141"/>
  <c r="L230" i="141"/>
  <c r="K230" i="141"/>
  <c r="J230" i="141"/>
  <c r="I230" i="141"/>
  <c r="H230" i="141"/>
  <c r="L229" i="141"/>
  <c r="K229" i="141"/>
  <c r="J229" i="141"/>
  <c r="I229" i="141"/>
  <c r="H229" i="141"/>
  <c r="L228" i="141"/>
  <c r="L258" i="141" s="1"/>
  <c r="K228" i="141"/>
  <c r="K258" i="141" s="1"/>
  <c r="J228" i="141"/>
  <c r="I228" i="141"/>
  <c r="H228" i="141"/>
  <c r="L227" i="141"/>
  <c r="K227" i="141"/>
  <c r="J227" i="141"/>
  <c r="I227" i="141"/>
  <c r="I258" i="141" s="1"/>
  <c r="H227" i="141"/>
  <c r="H258" i="141" s="1"/>
  <c r="L222" i="141"/>
  <c r="G222" i="141"/>
  <c r="F222" i="141"/>
  <c r="L221" i="141"/>
  <c r="K221" i="141"/>
  <c r="J221" i="141"/>
  <c r="I221" i="141"/>
  <c r="H221" i="141"/>
  <c r="L220" i="141"/>
  <c r="K220" i="141"/>
  <c r="J220" i="141"/>
  <c r="I220" i="141"/>
  <c r="H220" i="141"/>
  <c r="L219" i="141"/>
  <c r="K219" i="141"/>
  <c r="J219" i="141"/>
  <c r="I219" i="141"/>
  <c r="H219" i="141"/>
  <c r="L218" i="141"/>
  <c r="K218" i="141"/>
  <c r="J218" i="141"/>
  <c r="I218" i="141"/>
  <c r="H218" i="141"/>
  <c r="L217" i="141"/>
  <c r="K217" i="141"/>
  <c r="J217" i="141"/>
  <c r="I217" i="141"/>
  <c r="H217" i="141"/>
  <c r="L216" i="141"/>
  <c r="K216" i="141"/>
  <c r="J216" i="141"/>
  <c r="I216" i="141"/>
  <c r="H216" i="141"/>
  <c r="L215" i="141"/>
  <c r="K215" i="141"/>
  <c r="J215" i="141"/>
  <c r="I215" i="141"/>
  <c r="H215" i="141"/>
  <c r="L214" i="141"/>
  <c r="K214" i="141"/>
  <c r="J214" i="141"/>
  <c r="I214" i="141"/>
  <c r="H214" i="141"/>
  <c r="L213" i="141"/>
  <c r="K213" i="141"/>
  <c r="J213" i="141"/>
  <c r="I213" i="141"/>
  <c r="H213" i="141"/>
  <c r="L212" i="141"/>
  <c r="K212" i="141"/>
  <c r="J212" i="141"/>
  <c r="I212" i="141"/>
  <c r="H212" i="141"/>
  <c r="L211" i="141"/>
  <c r="K211" i="141"/>
  <c r="J211" i="141"/>
  <c r="I211" i="141"/>
  <c r="H211" i="141"/>
  <c r="L210" i="141"/>
  <c r="K210" i="141"/>
  <c r="J210" i="141"/>
  <c r="I210" i="141"/>
  <c r="H210" i="141"/>
  <c r="L209" i="141"/>
  <c r="K209" i="141"/>
  <c r="J209" i="141"/>
  <c r="I209" i="141"/>
  <c r="H209" i="141"/>
  <c r="L208" i="141"/>
  <c r="K208" i="141"/>
  <c r="J208" i="141"/>
  <c r="I208" i="141"/>
  <c r="H208" i="141"/>
  <c r="L207" i="141"/>
  <c r="K207" i="141"/>
  <c r="J207" i="141"/>
  <c r="I207" i="141"/>
  <c r="H207" i="141"/>
  <c r="L206" i="141"/>
  <c r="K206" i="141"/>
  <c r="J206" i="141"/>
  <c r="I206" i="141"/>
  <c r="H206" i="141"/>
  <c r="L205" i="141"/>
  <c r="K205" i="141"/>
  <c r="J205" i="141"/>
  <c r="I205" i="141"/>
  <c r="H205" i="141"/>
  <c r="L204" i="141"/>
  <c r="K204" i="141"/>
  <c r="J204" i="141"/>
  <c r="I204" i="141"/>
  <c r="H204" i="141"/>
  <c r="L203" i="141"/>
  <c r="K203" i="141"/>
  <c r="J203" i="141"/>
  <c r="I203" i="141"/>
  <c r="H203" i="141"/>
  <c r="L202" i="141"/>
  <c r="K202" i="141"/>
  <c r="J202" i="141"/>
  <c r="I202" i="141"/>
  <c r="H202" i="141"/>
  <c r="L201" i="141"/>
  <c r="K201" i="141"/>
  <c r="J201" i="141"/>
  <c r="I201" i="141"/>
  <c r="H201" i="141"/>
  <c r="L200" i="141"/>
  <c r="K200" i="141"/>
  <c r="J200" i="141"/>
  <c r="I200" i="141"/>
  <c r="H200" i="141"/>
  <c r="L199" i="141"/>
  <c r="K199" i="141"/>
  <c r="J199" i="141"/>
  <c r="I199" i="141"/>
  <c r="H199" i="141"/>
  <c r="L198" i="141"/>
  <c r="K198" i="141"/>
  <c r="J198" i="141"/>
  <c r="I198" i="141"/>
  <c r="H198" i="141"/>
  <c r="L197" i="141"/>
  <c r="K197" i="141"/>
  <c r="J197" i="141"/>
  <c r="I197" i="141"/>
  <c r="H197" i="141"/>
  <c r="L196" i="141"/>
  <c r="K196" i="141"/>
  <c r="J196" i="141"/>
  <c r="I196" i="141"/>
  <c r="H196" i="141"/>
  <c r="L195" i="141"/>
  <c r="K195" i="141"/>
  <c r="J195" i="141"/>
  <c r="I195" i="141"/>
  <c r="H195" i="141"/>
  <c r="L194" i="141"/>
  <c r="K194" i="141"/>
  <c r="J194" i="141"/>
  <c r="I194" i="141"/>
  <c r="H194" i="141"/>
  <c r="L193" i="141"/>
  <c r="K193" i="141"/>
  <c r="J193" i="141"/>
  <c r="I193" i="141"/>
  <c r="H193" i="141"/>
  <c r="L192" i="141"/>
  <c r="K192" i="141"/>
  <c r="J192" i="141"/>
  <c r="I192" i="141"/>
  <c r="H192" i="141"/>
  <c r="L191" i="141"/>
  <c r="K191" i="141"/>
  <c r="K222" i="141" s="1"/>
  <c r="J191" i="141"/>
  <c r="J222" i="141" s="1"/>
  <c r="I191" i="141"/>
  <c r="I222" i="141" s="1"/>
  <c r="H191" i="141"/>
  <c r="H186" i="141"/>
  <c r="G186" i="141"/>
  <c r="F186" i="141"/>
  <c r="L185" i="141"/>
  <c r="K185" i="141"/>
  <c r="J185" i="141"/>
  <c r="I185" i="141"/>
  <c r="H185" i="141"/>
  <c r="L184" i="141"/>
  <c r="K184" i="141"/>
  <c r="J184" i="141"/>
  <c r="I184" i="141"/>
  <c r="H184" i="141"/>
  <c r="L183" i="141"/>
  <c r="K183" i="141"/>
  <c r="J183" i="141"/>
  <c r="I183" i="141"/>
  <c r="H183" i="141"/>
  <c r="L182" i="141"/>
  <c r="K182" i="141"/>
  <c r="J182" i="141"/>
  <c r="I182" i="141"/>
  <c r="H182" i="141"/>
  <c r="L181" i="141"/>
  <c r="K181" i="141"/>
  <c r="J181" i="141"/>
  <c r="I181" i="141"/>
  <c r="H181" i="141"/>
  <c r="L180" i="141"/>
  <c r="K180" i="141"/>
  <c r="J180" i="141"/>
  <c r="I180" i="141"/>
  <c r="H180" i="141"/>
  <c r="L179" i="141"/>
  <c r="K179" i="141"/>
  <c r="J179" i="141"/>
  <c r="I179" i="141"/>
  <c r="H179" i="141"/>
  <c r="L178" i="141"/>
  <c r="K178" i="141"/>
  <c r="J178" i="141"/>
  <c r="I178" i="141"/>
  <c r="H178" i="141"/>
  <c r="L177" i="141"/>
  <c r="K177" i="141"/>
  <c r="J177" i="141"/>
  <c r="I177" i="141"/>
  <c r="H177" i="141"/>
  <c r="L176" i="141"/>
  <c r="K176" i="141"/>
  <c r="J176" i="141"/>
  <c r="I176" i="141"/>
  <c r="H176" i="141"/>
  <c r="L175" i="141"/>
  <c r="K175" i="141"/>
  <c r="J175" i="141"/>
  <c r="I175" i="141"/>
  <c r="H175" i="141"/>
  <c r="L174" i="141"/>
  <c r="K174" i="141"/>
  <c r="J174" i="141"/>
  <c r="I174" i="141"/>
  <c r="H174" i="141"/>
  <c r="L173" i="141"/>
  <c r="K173" i="141"/>
  <c r="J173" i="141"/>
  <c r="I173" i="141"/>
  <c r="H173" i="141"/>
  <c r="L172" i="141"/>
  <c r="K172" i="141"/>
  <c r="J172" i="141"/>
  <c r="I172" i="141"/>
  <c r="H172" i="141"/>
  <c r="L171" i="141"/>
  <c r="K171" i="141"/>
  <c r="J171" i="141"/>
  <c r="I171" i="141"/>
  <c r="H171" i="141"/>
  <c r="L170" i="141"/>
  <c r="K170" i="141"/>
  <c r="J170" i="141"/>
  <c r="I170" i="141"/>
  <c r="H170" i="141"/>
  <c r="L169" i="141"/>
  <c r="K169" i="141"/>
  <c r="J169" i="141"/>
  <c r="I169" i="141"/>
  <c r="H169" i="141"/>
  <c r="L168" i="141"/>
  <c r="K168" i="141"/>
  <c r="J168" i="141"/>
  <c r="I168" i="141"/>
  <c r="H168" i="141"/>
  <c r="L167" i="141"/>
  <c r="K167" i="141"/>
  <c r="J167" i="141"/>
  <c r="I167" i="141"/>
  <c r="H167" i="141"/>
  <c r="L166" i="141"/>
  <c r="K166" i="141"/>
  <c r="J166" i="141"/>
  <c r="I166" i="141"/>
  <c r="H166" i="141"/>
  <c r="L165" i="141"/>
  <c r="K165" i="141"/>
  <c r="J165" i="141"/>
  <c r="I165" i="141"/>
  <c r="H165" i="141"/>
  <c r="L164" i="141"/>
  <c r="K164" i="141"/>
  <c r="J164" i="141"/>
  <c r="I164" i="141"/>
  <c r="H164" i="141"/>
  <c r="L163" i="141"/>
  <c r="K163" i="141"/>
  <c r="J163" i="141"/>
  <c r="I163" i="141"/>
  <c r="H163" i="141"/>
  <c r="L162" i="141"/>
  <c r="K162" i="141"/>
  <c r="J162" i="141"/>
  <c r="I162" i="141"/>
  <c r="H162" i="141"/>
  <c r="L161" i="141"/>
  <c r="K161" i="141"/>
  <c r="J161" i="141"/>
  <c r="I161" i="141"/>
  <c r="H161" i="141"/>
  <c r="L160" i="141"/>
  <c r="K160" i="141"/>
  <c r="J160" i="141"/>
  <c r="I160" i="141"/>
  <c r="H160" i="141"/>
  <c r="L159" i="141"/>
  <c r="K159" i="141"/>
  <c r="J159" i="141"/>
  <c r="I159" i="141"/>
  <c r="H159" i="141"/>
  <c r="L158" i="141"/>
  <c r="K158" i="141"/>
  <c r="J158" i="141"/>
  <c r="I158" i="141"/>
  <c r="H158" i="141"/>
  <c r="L157" i="141"/>
  <c r="K157" i="141"/>
  <c r="J157" i="141"/>
  <c r="I157" i="141"/>
  <c r="H157" i="141"/>
  <c r="L156" i="141"/>
  <c r="K156" i="141"/>
  <c r="J156" i="141"/>
  <c r="I156" i="141"/>
  <c r="H156" i="141"/>
  <c r="L155" i="141"/>
  <c r="L186" i="141" s="1"/>
  <c r="K155" i="141"/>
  <c r="K186" i="141" s="1"/>
  <c r="J155" i="141"/>
  <c r="I155" i="141"/>
  <c r="H155" i="141"/>
  <c r="J150" i="141"/>
  <c r="H150" i="141"/>
  <c r="G150" i="141"/>
  <c r="F150" i="141"/>
  <c r="L149" i="141"/>
  <c r="K149" i="141"/>
  <c r="J149" i="141"/>
  <c r="I149" i="141"/>
  <c r="H149" i="141"/>
  <c r="L148" i="141"/>
  <c r="K148" i="141"/>
  <c r="J148" i="141"/>
  <c r="I148" i="141"/>
  <c r="H148" i="141"/>
  <c r="L147" i="141"/>
  <c r="K147" i="141"/>
  <c r="J147" i="141"/>
  <c r="I147" i="141"/>
  <c r="H147" i="141"/>
  <c r="L146" i="141"/>
  <c r="K146" i="141"/>
  <c r="J146" i="141"/>
  <c r="I146" i="141"/>
  <c r="H146" i="141"/>
  <c r="L145" i="141"/>
  <c r="K145" i="141"/>
  <c r="J145" i="141"/>
  <c r="I145" i="141"/>
  <c r="H145" i="141"/>
  <c r="L144" i="141"/>
  <c r="K144" i="141"/>
  <c r="J144" i="141"/>
  <c r="I144" i="141"/>
  <c r="H144" i="141"/>
  <c r="L143" i="141"/>
  <c r="K143" i="141"/>
  <c r="J143" i="141"/>
  <c r="I143" i="141"/>
  <c r="H143" i="141"/>
  <c r="L142" i="141"/>
  <c r="K142" i="141"/>
  <c r="J142" i="141"/>
  <c r="I142" i="141"/>
  <c r="H142" i="141"/>
  <c r="L141" i="141"/>
  <c r="K141" i="141"/>
  <c r="J141" i="141"/>
  <c r="I141" i="141"/>
  <c r="H141" i="141"/>
  <c r="L140" i="141"/>
  <c r="K140" i="141"/>
  <c r="J140" i="141"/>
  <c r="I140" i="141"/>
  <c r="H140" i="141"/>
  <c r="L139" i="141"/>
  <c r="K139" i="141"/>
  <c r="J139" i="141"/>
  <c r="I139" i="141"/>
  <c r="H139" i="141"/>
  <c r="L138" i="141"/>
  <c r="K138" i="141"/>
  <c r="J138" i="141"/>
  <c r="I138" i="141"/>
  <c r="H138" i="141"/>
  <c r="L137" i="141"/>
  <c r="K137" i="141"/>
  <c r="J137" i="141"/>
  <c r="I137" i="141"/>
  <c r="H137" i="141"/>
  <c r="L136" i="141"/>
  <c r="K136" i="141"/>
  <c r="J136" i="141"/>
  <c r="I136" i="141"/>
  <c r="H136" i="141"/>
  <c r="L135" i="141"/>
  <c r="K135" i="141"/>
  <c r="J135" i="141"/>
  <c r="I135" i="141"/>
  <c r="H135" i="141"/>
  <c r="L134" i="141"/>
  <c r="K134" i="141"/>
  <c r="J134" i="141"/>
  <c r="I134" i="141"/>
  <c r="H134" i="141"/>
  <c r="L133" i="141"/>
  <c r="K133" i="141"/>
  <c r="J133" i="141"/>
  <c r="I133" i="141"/>
  <c r="H133" i="141"/>
  <c r="L132" i="141"/>
  <c r="K132" i="141"/>
  <c r="J132" i="141"/>
  <c r="I132" i="141"/>
  <c r="H132" i="141"/>
  <c r="L131" i="141"/>
  <c r="K131" i="141"/>
  <c r="J131" i="141"/>
  <c r="I131" i="141"/>
  <c r="H131" i="141"/>
  <c r="L130" i="141"/>
  <c r="K130" i="141"/>
  <c r="J130" i="141"/>
  <c r="I130" i="141"/>
  <c r="H130" i="141"/>
  <c r="L129" i="141"/>
  <c r="K129" i="141"/>
  <c r="J129" i="141"/>
  <c r="I129" i="141"/>
  <c r="H129" i="141"/>
  <c r="L128" i="141"/>
  <c r="K128" i="141"/>
  <c r="J128" i="141"/>
  <c r="I128" i="141"/>
  <c r="H128" i="141"/>
  <c r="L127" i="141"/>
  <c r="K127" i="141"/>
  <c r="J127" i="141"/>
  <c r="I127" i="141"/>
  <c r="H127" i="141"/>
  <c r="L126" i="141"/>
  <c r="K126" i="141"/>
  <c r="J126" i="141"/>
  <c r="I126" i="141"/>
  <c r="H126" i="141"/>
  <c r="L125" i="141"/>
  <c r="K125" i="141"/>
  <c r="J125" i="141"/>
  <c r="I125" i="141"/>
  <c r="H125" i="141"/>
  <c r="L124" i="141"/>
  <c r="K124" i="141"/>
  <c r="J124" i="141"/>
  <c r="I124" i="141"/>
  <c r="H124" i="141"/>
  <c r="L123" i="141"/>
  <c r="K123" i="141"/>
  <c r="J123" i="141"/>
  <c r="I123" i="141"/>
  <c r="H123" i="141"/>
  <c r="L122" i="141"/>
  <c r="K122" i="141"/>
  <c r="J122" i="141"/>
  <c r="I122" i="141"/>
  <c r="H122" i="141"/>
  <c r="L121" i="141"/>
  <c r="K121" i="141"/>
  <c r="J121" i="141"/>
  <c r="I121" i="141"/>
  <c r="H121" i="141"/>
  <c r="L120" i="141"/>
  <c r="K120" i="141"/>
  <c r="J120" i="141"/>
  <c r="I120" i="141"/>
  <c r="I150" i="141" s="1"/>
  <c r="H120" i="141"/>
  <c r="L119" i="141"/>
  <c r="K119" i="141"/>
  <c r="J119" i="141"/>
  <c r="I119" i="141"/>
  <c r="H119" i="141"/>
  <c r="L114" i="141"/>
  <c r="J114" i="141"/>
  <c r="G114" i="141"/>
  <c r="F114" i="141"/>
  <c r="L113" i="141"/>
  <c r="K113" i="141"/>
  <c r="J113" i="141"/>
  <c r="I113" i="141"/>
  <c r="H113" i="141"/>
  <c r="L112" i="141"/>
  <c r="K112" i="141"/>
  <c r="J112" i="141"/>
  <c r="I112" i="141"/>
  <c r="H112" i="141"/>
  <c r="L111" i="141"/>
  <c r="K111" i="141"/>
  <c r="J111" i="141"/>
  <c r="I111" i="141"/>
  <c r="H111" i="141"/>
  <c r="L110" i="141"/>
  <c r="K110" i="141"/>
  <c r="J110" i="141"/>
  <c r="I110" i="141"/>
  <c r="H110" i="141"/>
  <c r="L109" i="141"/>
  <c r="K109" i="141"/>
  <c r="J109" i="141"/>
  <c r="I109" i="141"/>
  <c r="H109" i="141"/>
  <c r="L108" i="141"/>
  <c r="K108" i="141"/>
  <c r="J108" i="141"/>
  <c r="I108" i="141"/>
  <c r="H108" i="141"/>
  <c r="L107" i="141"/>
  <c r="K107" i="141"/>
  <c r="J107" i="141"/>
  <c r="I107" i="141"/>
  <c r="H107" i="141"/>
  <c r="L106" i="141"/>
  <c r="K106" i="141"/>
  <c r="J106" i="141"/>
  <c r="I106" i="141"/>
  <c r="H106" i="141"/>
  <c r="L105" i="141"/>
  <c r="K105" i="141"/>
  <c r="J105" i="141"/>
  <c r="I105" i="141"/>
  <c r="H105" i="141"/>
  <c r="L104" i="141"/>
  <c r="K104" i="141"/>
  <c r="J104" i="141"/>
  <c r="I104" i="141"/>
  <c r="H104" i="141"/>
  <c r="L103" i="141"/>
  <c r="K103" i="141"/>
  <c r="J103" i="141"/>
  <c r="I103" i="141"/>
  <c r="H103" i="141"/>
  <c r="L102" i="141"/>
  <c r="K102" i="141"/>
  <c r="J102" i="141"/>
  <c r="I102" i="141"/>
  <c r="H102" i="141"/>
  <c r="L101" i="141"/>
  <c r="K101" i="141"/>
  <c r="J101" i="141"/>
  <c r="I101" i="141"/>
  <c r="H101" i="141"/>
  <c r="L100" i="141"/>
  <c r="K100" i="141"/>
  <c r="J100" i="141"/>
  <c r="I100" i="141"/>
  <c r="H100" i="141"/>
  <c r="L99" i="141"/>
  <c r="K99" i="141"/>
  <c r="J99" i="141"/>
  <c r="I99" i="141"/>
  <c r="H99" i="141"/>
  <c r="L98" i="141"/>
  <c r="K98" i="141"/>
  <c r="J98" i="141"/>
  <c r="I98" i="141"/>
  <c r="H98" i="141"/>
  <c r="L97" i="141"/>
  <c r="K97" i="141"/>
  <c r="J97" i="141"/>
  <c r="I97" i="141"/>
  <c r="H97" i="141"/>
  <c r="L96" i="141"/>
  <c r="K96" i="141"/>
  <c r="J96" i="141"/>
  <c r="I96" i="141"/>
  <c r="H96" i="141"/>
  <c r="L95" i="141"/>
  <c r="K95" i="141"/>
  <c r="J95" i="141"/>
  <c r="I95" i="141"/>
  <c r="H95" i="141"/>
  <c r="L94" i="141"/>
  <c r="K94" i="141"/>
  <c r="J94" i="141"/>
  <c r="I94" i="141"/>
  <c r="H94" i="141"/>
  <c r="L93" i="141"/>
  <c r="K93" i="141"/>
  <c r="J93" i="141"/>
  <c r="I93" i="141"/>
  <c r="H93" i="141"/>
  <c r="L92" i="141"/>
  <c r="K92" i="141"/>
  <c r="J92" i="141"/>
  <c r="I92" i="141"/>
  <c r="H92" i="141"/>
  <c r="L91" i="141"/>
  <c r="K91" i="141"/>
  <c r="J91" i="141"/>
  <c r="I91" i="141"/>
  <c r="H91" i="141"/>
  <c r="L90" i="141"/>
  <c r="K90" i="141"/>
  <c r="J90" i="141"/>
  <c r="I90" i="141"/>
  <c r="H90" i="141"/>
  <c r="L89" i="141"/>
  <c r="K89" i="141"/>
  <c r="J89" i="141"/>
  <c r="I89" i="141"/>
  <c r="H89" i="141"/>
  <c r="L88" i="141"/>
  <c r="K88" i="141"/>
  <c r="J88" i="141"/>
  <c r="I88" i="141"/>
  <c r="H88" i="141"/>
  <c r="L87" i="141"/>
  <c r="K87" i="141"/>
  <c r="J87" i="141"/>
  <c r="I87" i="141"/>
  <c r="H87" i="141"/>
  <c r="L86" i="141"/>
  <c r="K86" i="141"/>
  <c r="J86" i="141"/>
  <c r="I86" i="141"/>
  <c r="H86" i="141"/>
  <c r="L85" i="141"/>
  <c r="K85" i="141"/>
  <c r="J85" i="141"/>
  <c r="I85" i="141"/>
  <c r="H85" i="141"/>
  <c r="L84" i="141"/>
  <c r="K84" i="141"/>
  <c r="K114" i="141" s="1"/>
  <c r="J84" i="141"/>
  <c r="I84" i="141"/>
  <c r="I114" i="141" s="1"/>
  <c r="H84" i="141"/>
  <c r="H114" i="141" s="1"/>
  <c r="L83" i="141"/>
  <c r="K83" i="141"/>
  <c r="J83" i="141"/>
  <c r="I83" i="141"/>
  <c r="H83" i="141"/>
  <c r="L78" i="141"/>
  <c r="G78" i="141"/>
  <c r="F78" i="141"/>
  <c r="L77" i="141"/>
  <c r="K77" i="141"/>
  <c r="J77" i="141"/>
  <c r="I77" i="141"/>
  <c r="H77" i="141"/>
  <c r="L76" i="141"/>
  <c r="K76" i="141"/>
  <c r="J76" i="141"/>
  <c r="I76" i="141"/>
  <c r="H76" i="141"/>
  <c r="L75" i="141"/>
  <c r="K75" i="141"/>
  <c r="J75" i="141"/>
  <c r="I75" i="141"/>
  <c r="H75" i="141"/>
  <c r="L74" i="141"/>
  <c r="K74" i="141"/>
  <c r="J74" i="141"/>
  <c r="I74" i="141"/>
  <c r="H74" i="141"/>
  <c r="L73" i="141"/>
  <c r="K73" i="141"/>
  <c r="J73" i="141"/>
  <c r="I73" i="141"/>
  <c r="H73" i="141"/>
  <c r="L72" i="141"/>
  <c r="K72" i="141"/>
  <c r="J72" i="141"/>
  <c r="I72" i="141"/>
  <c r="H72" i="141"/>
  <c r="L71" i="141"/>
  <c r="K71" i="141"/>
  <c r="J71" i="141"/>
  <c r="I71" i="141"/>
  <c r="H71" i="141"/>
  <c r="L70" i="141"/>
  <c r="K70" i="141"/>
  <c r="J70" i="141"/>
  <c r="I70" i="141"/>
  <c r="H70" i="141"/>
  <c r="L69" i="141"/>
  <c r="K69" i="141"/>
  <c r="J69" i="141"/>
  <c r="I69" i="141"/>
  <c r="H69" i="141"/>
  <c r="L68" i="141"/>
  <c r="K68" i="141"/>
  <c r="J68" i="141"/>
  <c r="I68" i="141"/>
  <c r="H68" i="141"/>
  <c r="L67" i="141"/>
  <c r="K67" i="141"/>
  <c r="J67" i="141"/>
  <c r="I67" i="141"/>
  <c r="H67" i="141"/>
  <c r="L66" i="141"/>
  <c r="K66" i="141"/>
  <c r="J66" i="141"/>
  <c r="I66" i="141"/>
  <c r="H66" i="141"/>
  <c r="L65" i="141"/>
  <c r="K65" i="141"/>
  <c r="J65" i="141"/>
  <c r="I65" i="141"/>
  <c r="H65" i="141"/>
  <c r="L64" i="141"/>
  <c r="K64" i="141"/>
  <c r="J64" i="141"/>
  <c r="I64" i="141"/>
  <c r="H64" i="141"/>
  <c r="L63" i="141"/>
  <c r="K63" i="141"/>
  <c r="J63" i="141"/>
  <c r="I63" i="141"/>
  <c r="H63" i="141"/>
  <c r="L62" i="141"/>
  <c r="K62" i="141"/>
  <c r="J62" i="141"/>
  <c r="I62" i="141"/>
  <c r="H62" i="141"/>
  <c r="L61" i="141"/>
  <c r="K61" i="141"/>
  <c r="J61" i="141"/>
  <c r="I61" i="141"/>
  <c r="H61" i="141"/>
  <c r="L60" i="141"/>
  <c r="K60" i="141"/>
  <c r="J60" i="141"/>
  <c r="I60" i="141"/>
  <c r="H60" i="141"/>
  <c r="L59" i="141"/>
  <c r="K59" i="141"/>
  <c r="J59" i="141"/>
  <c r="I59" i="141"/>
  <c r="H59" i="141"/>
  <c r="L58" i="141"/>
  <c r="K58" i="141"/>
  <c r="J58" i="141"/>
  <c r="I58" i="141"/>
  <c r="H58" i="141"/>
  <c r="L57" i="141"/>
  <c r="K57" i="141"/>
  <c r="J57" i="141"/>
  <c r="I57" i="141"/>
  <c r="H57" i="141"/>
  <c r="L56" i="141"/>
  <c r="K56" i="141"/>
  <c r="J56" i="141"/>
  <c r="I56" i="141"/>
  <c r="H56" i="141"/>
  <c r="L55" i="141"/>
  <c r="K55" i="141"/>
  <c r="J55" i="141"/>
  <c r="I55" i="141"/>
  <c r="H55" i="141"/>
  <c r="L54" i="141"/>
  <c r="K54" i="141"/>
  <c r="J54" i="141"/>
  <c r="I54" i="141"/>
  <c r="H54" i="141"/>
  <c r="L53" i="141"/>
  <c r="K53" i="141"/>
  <c r="J53" i="141"/>
  <c r="I53" i="141"/>
  <c r="H53" i="141"/>
  <c r="L52" i="141"/>
  <c r="K52" i="141"/>
  <c r="J52" i="141"/>
  <c r="I52" i="141"/>
  <c r="H52" i="141"/>
  <c r="L51" i="141"/>
  <c r="K51" i="141"/>
  <c r="J51" i="141"/>
  <c r="I51" i="141"/>
  <c r="H51" i="141"/>
  <c r="L50" i="141"/>
  <c r="K50" i="141"/>
  <c r="J50" i="141"/>
  <c r="I50" i="141"/>
  <c r="H50" i="141"/>
  <c r="L49" i="141"/>
  <c r="K49" i="141"/>
  <c r="J49" i="141"/>
  <c r="I49" i="141"/>
  <c r="H49" i="141"/>
  <c r="L48" i="141"/>
  <c r="K48" i="141"/>
  <c r="J48" i="141"/>
  <c r="J78" i="141" s="1"/>
  <c r="I48" i="141"/>
  <c r="H48" i="141"/>
  <c r="L47" i="141"/>
  <c r="K47" i="141"/>
  <c r="J47" i="141"/>
  <c r="I47" i="141"/>
  <c r="I78" i="141" s="1"/>
  <c r="H47" i="141"/>
  <c r="H78" i="141" s="1"/>
  <c r="G42" i="141"/>
  <c r="F42" i="141"/>
  <c r="L41" i="141"/>
  <c r="K41" i="141"/>
  <c r="J41" i="141"/>
  <c r="I41" i="141"/>
  <c r="H41" i="141"/>
  <c r="L40" i="141"/>
  <c r="K40" i="141"/>
  <c r="J40" i="141"/>
  <c r="I40" i="141"/>
  <c r="H40" i="141"/>
  <c r="L39" i="141"/>
  <c r="K39" i="141"/>
  <c r="J39" i="141"/>
  <c r="I39" i="141"/>
  <c r="H39" i="141"/>
  <c r="L38" i="141"/>
  <c r="K38" i="141"/>
  <c r="J38" i="141"/>
  <c r="I38" i="141"/>
  <c r="H38" i="141"/>
  <c r="L37" i="141"/>
  <c r="K37" i="141"/>
  <c r="J37" i="141"/>
  <c r="I37" i="141"/>
  <c r="H37" i="141"/>
  <c r="L36" i="141"/>
  <c r="K36" i="141"/>
  <c r="J36" i="141"/>
  <c r="I36" i="141"/>
  <c r="H36" i="141"/>
  <c r="L35" i="141"/>
  <c r="K35" i="141"/>
  <c r="J35" i="141"/>
  <c r="I35" i="141"/>
  <c r="H35" i="141"/>
  <c r="L34" i="141"/>
  <c r="K34" i="141"/>
  <c r="J34" i="141"/>
  <c r="I34" i="141"/>
  <c r="H34" i="141"/>
  <c r="L33" i="141"/>
  <c r="K33" i="141"/>
  <c r="J33" i="141"/>
  <c r="I33" i="141"/>
  <c r="H33" i="141"/>
  <c r="L32" i="141"/>
  <c r="K32" i="141"/>
  <c r="J32" i="141"/>
  <c r="I32" i="141"/>
  <c r="H32" i="141"/>
  <c r="L31" i="141"/>
  <c r="K31" i="141"/>
  <c r="J31" i="141"/>
  <c r="J42" i="141" s="1"/>
  <c r="I31" i="141"/>
  <c r="H31" i="141"/>
  <c r="L30" i="141"/>
  <c r="K30" i="141"/>
  <c r="J30" i="141"/>
  <c r="I30" i="141"/>
  <c r="H30" i="141"/>
  <c r="L29" i="141"/>
  <c r="K29" i="141"/>
  <c r="J29" i="141"/>
  <c r="I29" i="141"/>
  <c r="H29" i="141"/>
  <c r="L28" i="141"/>
  <c r="K28" i="141"/>
  <c r="J28" i="141"/>
  <c r="I28" i="141"/>
  <c r="H28" i="141"/>
  <c r="L27" i="141"/>
  <c r="K27" i="141"/>
  <c r="J27" i="141"/>
  <c r="I27" i="141"/>
  <c r="H27" i="141"/>
  <c r="L26" i="141"/>
  <c r="K26" i="141"/>
  <c r="J26" i="141"/>
  <c r="I26" i="141"/>
  <c r="H26" i="141"/>
  <c r="L25" i="141"/>
  <c r="K25" i="141"/>
  <c r="J25" i="141"/>
  <c r="I25" i="141"/>
  <c r="H25" i="141"/>
  <c r="L24" i="141"/>
  <c r="K24" i="141"/>
  <c r="J24" i="141"/>
  <c r="I24" i="141"/>
  <c r="H24" i="141"/>
  <c r="L23" i="141"/>
  <c r="K23" i="141"/>
  <c r="J23" i="141"/>
  <c r="I23" i="141"/>
  <c r="H23" i="141"/>
  <c r="L22" i="141"/>
  <c r="K22" i="141"/>
  <c r="J22" i="141"/>
  <c r="I22" i="141"/>
  <c r="H22" i="141"/>
  <c r="L21" i="141"/>
  <c r="K21" i="141"/>
  <c r="J21" i="141"/>
  <c r="I21" i="141"/>
  <c r="H21" i="141"/>
  <c r="L20" i="141"/>
  <c r="K20" i="141"/>
  <c r="J20" i="141"/>
  <c r="I20" i="141"/>
  <c r="H20" i="141"/>
  <c r="L19" i="141"/>
  <c r="K19" i="141"/>
  <c r="J19" i="141"/>
  <c r="I19" i="141"/>
  <c r="H19" i="141"/>
  <c r="L18" i="141"/>
  <c r="K18" i="141"/>
  <c r="J18" i="141"/>
  <c r="I18" i="141"/>
  <c r="H18" i="141"/>
  <c r="L17" i="141"/>
  <c r="K17" i="141"/>
  <c r="J17" i="141"/>
  <c r="I17" i="141"/>
  <c r="H17" i="141"/>
  <c r="L16" i="141"/>
  <c r="K16" i="141"/>
  <c r="J16" i="141"/>
  <c r="I16" i="141"/>
  <c r="H16" i="141"/>
  <c r="L15" i="141"/>
  <c r="K15" i="141"/>
  <c r="J15" i="141"/>
  <c r="I15" i="141"/>
  <c r="H15" i="141"/>
  <c r="L14" i="141"/>
  <c r="K14" i="141"/>
  <c r="J14" i="141"/>
  <c r="I14" i="141"/>
  <c r="H14" i="141"/>
  <c r="L13" i="141"/>
  <c r="K13" i="141"/>
  <c r="J13" i="141"/>
  <c r="I13" i="141"/>
  <c r="H13" i="141"/>
  <c r="L12" i="141"/>
  <c r="L42" i="141" s="1"/>
  <c r="K12" i="141"/>
  <c r="J12" i="141"/>
  <c r="I12" i="141"/>
  <c r="H12" i="141"/>
  <c r="L11" i="141"/>
  <c r="K11" i="141"/>
  <c r="K42" i="141" s="1"/>
  <c r="J11" i="141"/>
  <c r="I11" i="141"/>
  <c r="H11" i="141"/>
  <c r="B4" i="141"/>
  <c r="U2" i="141" a="1"/>
  <c r="U2" i="141" s="1"/>
  <c r="R2" i="141"/>
  <c r="U1" i="141" a="1"/>
  <c r="U1" i="141" s="1"/>
  <c r="K294" i="140"/>
  <c r="G294" i="140"/>
  <c r="F294" i="140"/>
  <c r="L293" i="140"/>
  <c r="K293" i="140"/>
  <c r="J293" i="140"/>
  <c r="I293" i="140"/>
  <c r="H293" i="140"/>
  <c r="L292" i="140"/>
  <c r="K292" i="140"/>
  <c r="J292" i="140"/>
  <c r="I292" i="140"/>
  <c r="H292" i="140"/>
  <c r="L291" i="140"/>
  <c r="K291" i="140"/>
  <c r="J291" i="140"/>
  <c r="I291" i="140"/>
  <c r="H291" i="140"/>
  <c r="L290" i="140"/>
  <c r="K290" i="140"/>
  <c r="J290" i="140"/>
  <c r="I290" i="140"/>
  <c r="H290" i="140"/>
  <c r="L289" i="140"/>
  <c r="K289" i="140"/>
  <c r="J289" i="140"/>
  <c r="I289" i="140"/>
  <c r="H289" i="140"/>
  <c r="L288" i="140"/>
  <c r="K288" i="140"/>
  <c r="J288" i="140"/>
  <c r="I288" i="140"/>
  <c r="H288" i="140"/>
  <c r="L287" i="140"/>
  <c r="K287" i="140"/>
  <c r="J287" i="140"/>
  <c r="I287" i="140"/>
  <c r="H287" i="140"/>
  <c r="L286" i="140"/>
  <c r="K286" i="140"/>
  <c r="J286" i="140"/>
  <c r="I286" i="140"/>
  <c r="H286" i="140"/>
  <c r="L285" i="140"/>
  <c r="K285" i="140"/>
  <c r="J285" i="140"/>
  <c r="I285" i="140"/>
  <c r="H285" i="140"/>
  <c r="L284" i="140"/>
  <c r="K284" i="140"/>
  <c r="J284" i="140"/>
  <c r="I284" i="140"/>
  <c r="H284" i="140"/>
  <c r="L283" i="140"/>
  <c r="K283" i="140"/>
  <c r="J283" i="140"/>
  <c r="I283" i="140"/>
  <c r="H283" i="140"/>
  <c r="L282" i="140"/>
  <c r="K282" i="140"/>
  <c r="J282" i="140"/>
  <c r="I282" i="140"/>
  <c r="H282" i="140"/>
  <c r="L281" i="140"/>
  <c r="K281" i="140"/>
  <c r="J281" i="140"/>
  <c r="I281" i="140"/>
  <c r="H281" i="140"/>
  <c r="L280" i="140"/>
  <c r="K280" i="140"/>
  <c r="J280" i="140"/>
  <c r="I280" i="140"/>
  <c r="H280" i="140"/>
  <c r="L279" i="140"/>
  <c r="K279" i="140"/>
  <c r="J279" i="140"/>
  <c r="I279" i="140"/>
  <c r="H279" i="140"/>
  <c r="L278" i="140"/>
  <c r="K278" i="140"/>
  <c r="J278" i="140"/>
  <c r="I278" i="140"/>
  <c r="H278" i="140"/>
  <c r="L277" i="140"/>
  <c r="K277" i="140"/>
  <c r="J277" i="140"/>
  <c r="I277" i="140"/>
  <c r="H277" i="140"/>
  <c r="L276" i="140"/>
  <c r="K276" i="140"/>
  <c r="J276" i="140"/>
  <c r="I276" i="140"/>
  <c r="H276" i="140"/>
  <c r="L275" i="140"/>
  <c r="K275" i="140"/>
  <c r="J275" i="140"/>
  <c r="I275" i="140"/>
  <c r="H275" i="140"/>
  <c r="L274" i="140"/>
  <c r="K274" i="140"/>
  <c r="J274" i="140"/>
  <c r="I274" i="140"/>
  <c r="H274" i="140"/>
  <c r="L273" i="140"/>
  <c r="K273" i="140"/>
  <c r="J273" i="140"/>
  <c r="I273" i="140"/>
  <c r="H273" i="140"/>
  <c r="L272" i="140"/>
  <c r="K272" i="140"/>
  <c r="J272" i="140"/>
  <c r="I272" i="140"/>
  <c r="H272" i="140"/>
  <c r="L271" i="140"/>
  <c r="K271" i="140"/>
  <c r="J271" i="140"/>
  <c r="I271" i="140"/>
  <c r="H271" i="140"/>
  <c r="L270" i="140"/>
  <c r="K270" i="140"/>
  <c r="J270" i="140"/>
  <c r="I270" i="140"/>
  <c r="H270" i="140"/>
  <c r="L269" i="140"/>
  <c r="K269" i="140"/>
  <c r="J269" i="140"/>
  <c r="I269" i="140"/>
  <c r="H269" i="140"/>
  <c r="L268" i="140"/>
  <c r="K268" i="140"/>
  <c r="J268" i="140"/>
  <c r="I268" i="140"/>
  <c r="H268" i="140"/>
  <c r="L267" i="140"/>
  <c r="K267" i="140"/>
  <c r="J267" i="140"/>
  <c r="I267" i="140"/>
  <c r="H267" i="140"/>
  <c r="L266" i="140"/>
  <c r="K266" i="140"/>
  <c r="J266" i="140"/>
  <c r="I266" i="140"/>
  <c r="H266" i="140"/>
  <c r="L265" i="140"/>
  <c r="K265" i="140"/>
  <c r="J265" i="140"/>
  <c r="I265" i="140"/>
  <c r="H265" i="140"/>
  <c r="L264" i="140"/>
  <c r="L294" i="140" s="1"/>
  <c r="K264" i="140"/>
  <c r="J264" i="140"/>
  <c r="I264" i="140"/>
  <c r="H264" i="140"/>
  <c r="L263" i="140"/>
  <c r="K263" i="140"/>
  <c r="J263" i="140"/>
  <c r="J294" i="140" s="1"/>
  <c r="I263" i="140"/>
  <c r="I294" i="140" s="1"/>
  <c r="H263" i="140"/>
  <c r="H294" i="140" s="1"/>
  <c r="G258" i="140"/>
  <c r="F258" i="140"/>
  <c r="L257" i="140"/>
  <c r="K257" i="140"/>
  <c r="J257" i="140"/>
  <c r="I257" i="140"/>
  <c r="H257" i="140"/>
  <c r="L256" i="140"/>
  <c r="K256" i="140"/>
  <c r="J256" i="140"/>
  <c r="I256" i="140"/>
  <c r="H256" i="140"/>
  <c r="L255" i="140"/>
  <c r="K255" i="140"/>
  <c r="J255" i="140"/>
  <c r="I255" i="140"/>
  <c r="H255" i="140"/>
  <c r="L254" i="140"/>
  <c r="K254" i="140"/>
  <c r="J254" i="140"/>
  <c r="I254" i="140"/>
  <c r="H254" i="140"/>
  <c r="L253" i="140"/>
  <c r="K253" i="140"/>
  <c r="J253" i="140"/>
  <c r="I253" i="140"/>
  <c r="H253" i="140"/>
  <c r="L252" i="140"/>
  <c r="K252" i="140"/>
  <c r="J252" i="140"/>
  <c r="I252" i="140"/>
  <c r="H252" i="140"/>
  <c r="L251" i="140"/>
  <c r="K251" i="140"/>
  <c r="J251" i="140"/>
  <c r="I251" i="140"/>
  <c r="H251" i="140"/>
  <c r="L250" i="140"/>
  <c r="K250" i="140"/>
  <c r="J250" i="140"/>
  <c r="I250" i="140"/>
  <c r="H250" i="140"/>
  <c r="L249" i="140"/>
  <c r="K249" i="140"/>
  <c r="J249" i="140"/>
  <c r="I249" i="140"/>
  <c r="H249" i="140"/>
  <c r="L248" i="140"/>
  <c r="K248" i="140"/>
  <c r="J248" i="140"/>
  <c r="I248" i="140"/>
  <c r="H248" i="140"/>
  <c r="L247" i="140"/>
  <c r="K247" i="140"/>
  <c r="J247" i="140"/>
  <c r="I247" i="140"/>
  <c r="H247" i="140"/>
  <c r="L246" i="140"/>
  <c r="K246" i="140"/>
  <c r="J246" i="140"/>
  <c r="I246" i="140"/>
  <c r="H246" i="140"/>
  <c r="L245" i="140"/>
  <c r="K245" i="140"/>
  <c r="J245" i="140"/>
  <c r="I245" i="140"/>
  <c r="H245" i="140"/>
  <c r="L244" i="140"/>
  <c r="K244" i="140"/>
  <c r="J244" i="140"/>
  <c r="I244" i="140"/>
  <c r="H244" i="140"/>
  <c r="L243" i="140"/>
  <c r="K243" i="140"/>
  <c r="J243" i="140"/>
  <c r="I243" i="140"/>
  <c r="H243" i="140"/>
  <c r="L242" i="140"/>
  <c r="K242" i="140"/>
  <c r="J242" i="140"/>
  <c r="I242" i="140"/>
  <c r="H242" i="140"/>
  <c r="L241" i="140"/>
  <c r="K241" i="140"/>
  <c r="J241" i="140"/>
  <c r="I241" i="140"/>
  <c r="H241" i="140"/>
  <c r="L240" i="140"/>
  <c r="K240" i="140"/>
  <c r="J240" i="140"/>
  <c r="I240" i="140"/>
  <c r="H240" i="140"/>
  <c r="L239" i="140"/>
  <c r="K239" i="140"/>
  <c r="J239" i="140"/>
  <c r="I239" i="140"/>
  <c r="H239" i="140"/>
  <c r="L238" i="140"/>
  <c r="K238" i="140"/>
  <c r="J238" i="140"/>
  <c r="I238" i="140"/>
  <c r="H238" i="140"/>
  <c r="L237" i="140"/>
  <c r="K237" i="140"/>
  <c r="J237" i="140"/>
  <c r="I237" i="140"/>
  <c r="H237" i="140"/>
  <c r="L236" i="140"/>
  <c r="K236" i="140"/>
  <c r="J236" i="140"/>
  <c r="I236" i="140"/>
  <c r="H236" i="140"/>
  <c r="L235" i="140"/>
  <c r="K235" i="140"/>
  <c r="J235" i="140"/>
  <c r="I235" i="140"/>
  <c r="H235" i="140"/>
  <c r="L234" i="140"/>
  <c r="K234" i="140"/>
  <c r="J234" i="140"/>
  <c r="I234" i="140"/>
  <c r="H234" i="140"/>
  <c r="L233" i="140"/>
  <c r="K233" i="140"/>
  <c r="J233" i="140"/>
  <c r="I233" i="140"/>
  <c r="H233" i="140"/>
  <c r="L232" i="140"/>
  <c r="K232" i="140"/>
  <c r="J232" i="140"/>
  <c r="I232" i="140"/>
  <c r="H232" i="140"/>
  <c r="L231" i="140"/>
  <c r="K231" i="140"/>
  <c r="J231" i="140"/>
  <c r="I231" i="140"/>
  <c r="H231" i="140"/>
  <c r="L230" i="140"/>
  <c r="K230" i="140"/>
  <c r="J230" i="140"/>
  <c r="I230" i="140"/>
  <c r="H230" i="140"/>
  <c r="L229" i="140"/>
  <c r="K229" i="140"/>
  <c r="J229" i="140"/>
  <c r="I229" i="140"/>
  <c r="H229" i="140"/>
  <c r="L228" i="140"/>
  <c r="K228" i="140"/>
  <c r="J228" i="140"/>
  <c r="I228" i="140"/>
  <c r="H228" i="140"/>
  <c r="L227" i="140"/>
  <c r="L258" i="140" s="1"/>
  <c r="K227" i="140"/>
  <c r="K258" i="140" s="1"/>
  <c r="J227" i="140"/>
  <c r="J258" i="140" s="1"/>
  <c r="I227" i="140"/>
  <c r="I258" i="140" s="1"/>
  <c r="H227" i="140"/>
  <c r="H258" i="140" s="1"/>
  <c r="G222" i="140"/>
  <c r="F222" i="140"/>
  <c r="L221" i="140"/>
  <c r="K221" i="140"/>
  <c r="J221" i="140"/>
  <c r="I221" i="140"/>
  <c r="H221" i="140"/>
  <c r="L220" i="140"/>
  <c r="K220" i="140"/>
  <c r="J220" i="140"/>
  <c r="I220" i="140"/>
  <c r="H220" i="140"/>
  <c r="L219" i="140"/>
  <c r="K219" i="140"/>
  <c r="J219" i="140"/>
  <c r="I219" i="140"/>
  <c r="H219" i="140"/>
  <c r="L218" i="140"/>
  <c r="K218" i="140"/>
  <c r="J218" i="140"/>
  <c r="I218" i="140"/>
  <c r="H218" i="140"/>
  <c r="L217" i="140"/>
  <c r="K217" i="140"/>
  <c r="J217" i="140"/>
  <c r="I217" i="140"/>
  <c r="H217" i="140"/>
  <c r="L216" i="140"/>
  <c r="K216" i="140"/>
  <c r="J216" i="140"/>
  <c r="I216" i="140"/>
  <c r="H216" i="140"/>
  <c r="L215" i="140"/>
  <c r="K215" i="140"/>
  <c r="J215" i="140"/>
  <c r="I215" i="140"/>
  <c r="H215" i="140"/>
  <c r="L214" i="140"/>
  <c r="K214" i="140"/>
  <c r="J214" i="140"/>
  <c r="I214" i="140"/>
  <c r="H214" i="140"/>
  <c r="L213" i="140"/>
  <c r="K213" i="140"/>
  <c r="J213" i="140"/>
  <c r="I213" i="140"/>
  <c r="H213" i="140"/>
  <c r="L212" i="140"/>
  <c r="K212" i="140"/>
  <c r="J212" i="140"/>
  <c r="I212" i="140"/>
  <c r="H212" i="140"/>
  <c r="L211" i="140"/>
  <c r="K211" i="140"/>
  <c r="J211" i="140"/>
  <c r="I211" i="140"/>
  <c r="H211" i="140"/>
  <c r="L210" i="140"/>
  <c r="K210" i="140"/>
  <c r="J210" i="140"/>
  <c r="I210" i="140"/>
  <c r="H210" i="140"/>
  <c r="L209" i="140"/>
  <c r="K209" i="140"/>
  <c r="J209" i="140"/>
  <c r="I209" i="140"/>
  <c r="H209" i="140"/>
  <c r="L208" i="140"/>
  <c r="K208" i="140"/>
  <c r="J208" i="140"/>
  <c r="I208" i="140"/>
  <c r="H208" i="140"/>
  <c r="L207" i="140"/>
  <c r="K207" i="140"/>
  <c r="J207" i="140"/>
  <c r="I207" i="140"/>
  <c r="H207" i="140"/>
  <c r="L206" i="140"/>
  <c r="K206" i="140"/>
  <c r="J206" i="140"/>
  <c r="I206" i="140"/>
  <c r="H206" i="140"/>
  <c r="L205" i="140"/>
  <c r="K205" i="140"/>
  <c r="J205" i="140"/>
  <c r="I205" i="140"/>
  <c r="H205" i="140"/>
  <c r="L204" i="140"/>
  <c r="K204" i="140"/>
  <c r="J204" i="140"/>
  <c r="I204" i="140"/>
  <c r="H204" i="140"/>
  <c r="L203" i="140"/>
  <c r="K203" i="140"/>
  <c r="J203" i="140"/>
  <c r="I203" i="140"/>
  <c r="H203" i="140"/>
  <c r="L202" i="140"/>
  <c r="K202" i="140"/>
  <c r="J202" i="140"/>
  <c r="I202" i="140"/>
  <c r="H202" i="140"/>
  <c r="L201" i="140"/>
  <c r="K201" i="140"/>
  <c r="J201" i="140"/>
  <c r="I201" i="140"/>
  <c r="H201" i="140"/>
  <c r="L200" i="140"/>
  <c r="K200" i="140"/>
  <c r="J200" i="140"/>
  <c r="I200" i="140"/>
  <c r="H200" i="140"/>
  <c r="L199" i="140"/>
  <c r="K199" i="140"/>
  <c r="J199" i="140"/>
  <c r="I199" i="140"/>
  <c r="H199" i="140"/>
  <c r="L198" i="140"/>
  <c r="K198" i="140"/>
  <c r="J198" i="140"/>
  <c r="I198" i="140"/>
  <c r="H198" i="140"/>
  <c r="L197" i="140"/>
  <c r="K197" i="140"/>
  <c r="J197" i="140"/>
  <c r="I197" i="140"/>
  <c r="H197" i="140"/>
  <c r="L196" i="140"/>
  <c r="K196" i="140"/>
  <c r="J196" i="140"/>
  <c r="I196" i="140"/>
  <c r="H196" i="140"/>
  <c r="L195" i="140"/>
  <c r="K195" i="140"/>
  <c r="J195" i="140"/>
  <c r="I195" i="140"/>
  <c r="H195" i="140"/>
  <c r="L194" i="140"/>
  <c r="K194" i="140"/>
  <c r="J194" i="140"/>
  <c r="I194" i="140"/>
  <c r="H194" i="140"/>
  <c r="L193" i="140"/>
  <c r="K193" i="140"/>
  <c r="J193" i="140"/>
  <c r="I193" i="140"/>
  <c r="H193" i="140"/>
  <c r="L192" i="140"/>
  <c r="K192" i="140"/>
  <c r="J192" i="140"/>
  <c r="I192" i="140"/>
  <c r="I222" i="140" s="1"/>
  <c r="H192" i="140"/>
  <c r="L191" i="140"/>
  <c r="L222" i="140" s="1"/>
  <c r="K191" i="140"/>
  <c r="K222" i="140" s="1"/>
  <c r="J191" i="140"/>
  <c r="J222" i="140" s="1"/>
  <c r="I191" i="140"/>
  <c r="H191" i="140"/>
  <c r="H222" i="140" s="1"/>
  <c r="G186" i="140"/>
  <c r="F186" i="140"/>
  <c r="L185" i="140"/>
  <c r="K185" i="140"/>
  <c r="J185" i="140"/>
  <c r="I185" i="140"/>
  <c r="H185" i="140"/>
  <c r="L184" i="140"/>
  <c r="K184" i="140"/>
  <c r="J184" i="140"/>
  <c r="I184" i="140"/>
  <c r="H184" i="140"/>
  <c r="L183" i="140"/>
  <c r="K183" i="140"/>
  <c r="J183" i="140"/>
  <c r="I183" i="140"/>
  <c r="H183" i="140"/>
  <c r="L182" i="140"/>
  <c r="K182" i="140"/>
  <c r="J182" i="140"/>
  <c r="I182" i="140"/>
  <c r="H182" i="140"/>
  <c r="L181" i="140"/>
  <c r="K181" i="140"/>
  <c r="J181" i="140"/>
  <c r="I181" i="140"/>
  <c r="H181" i="140"/>
  <c r="L180" i="140"/>
  <c r="K180" i="140"/>
  <c r="J180" i="140"/>
  <c r="I180" i="140"/>
  <c r="H180" i="140"/>
  <c r="L179" i="140"/>
  <c r="K179" i="140"/>
  <c r="J179" i="140"/>
  <c r="I179" i="140"/>
  <c r="H179" i="140"/>
  <c r="L178" i="140"/>
  <c r="K178" i="140"/>
  <c r="J178" i="140"/>
  <c r="I178" i="140"/>
  <c r="H178" i="140"/>
  <c r="L177" i="140"/>
  <c r="K177" i="140"/>
  <c r="J177" i="140"/>
  <c r="I177" i="140"/>
  <c r="H177" i="140"/>
  <c r="L176" i="140"/>
  <c r="K176" i="140"/>
  <c r="J176" i="140"/>
  <c r="I176" i="140"/>
  <c r="H176" i="140"/>
  <c r="L175" i="140"/>
  <c r="K175" i="140"/>
  <c r="J175" i="140"/>
  <c r="I175" i="140"/>
  <c r="H175" i="140"/>
  <c r="L174" i="140"/>
  <c r="K174" i="140"/>
  <c r="J174" i="140"/>
  <c r="I174" i="140"/>
  <c r="H174" i="140"/>
  <c r="L173" i="140"/>
  <c r="K173" i="140"/>
  <c r="J173" i="140"/>
  <c r="I173" i="140"/>
  <c r="H173" i="140"/>
  <c r="L172" i="140"/>
  <c r="K172" i="140"/>
  <c r="J172" i="140"/>
  <c r="I172" i="140"/>
  <c r="H172" i="140"/>
  <c r="L171" i="140"/>
  <c r="K171" i="140"/>
  <c r="J171" i="140"/>
  <c r="I171" i="140"/>
  <c r="H171" i="140"/>
  <c r="L170" i="140"/>
  <c r="K170" i="140"/>
  <c r="J170" i="140"/>
  <c r="I170" i="140"/>
  <c r="H170" i="140"/>
  <c r="L169" i="140"/>
  <c r="K169" i="140"/>
  <c r="J169" i="140"/>
  <c r="I169" i="140"/>
  <c r="H169" i="140"/>
  <c r="L168" i="140"/>
  <c r="K168" i="140"/>
  <c r="J168" i="140"/>
  <c r="I168" i="140"/>
  <c r="H168" i="140"/>
  <c r="L167" i="140"/>
  <c r="K167" i="140"/>
  <c r="J167" i="140"/>
  <c r="I167" i="140"/>
  <c r="H167" i="140"/>
  <c r="L166" i="140"/>
  <c r="K166" i="140"/>
  <c r="J166" i="140"/>
  <c r="I166" i="140"/>
  <c r="H166" i="140"/>
  <c r="L165" i="140"/>
  <c r="K165" i="140"/>
  <c r="J165" i="140"/>
  <c r="I165" i="140"/>
  <c r="H165" i="140"/>
  <c r="L164" i="140"/>
  <c r="K164" i="140"/>
  <c r="J164" i="140"/>
  <c r="I164" i="140"/>
  <c r="H164" i="140"/>
  <c r="L163" i="140"/>
  <c r="K163" i="140"/>
  <c r="J163" i="140"/>
  <c r="I163" i="140"/>
  <c r="H163" i="140"/>
  <c r="L162" i="140"/>
  <c r="K162" i="140"/>
  <c r="J162" i="140"/>
  <c r="I162" i="140"/>
  <c r="H162" i="140"/>
  <c r="L161" i="140"/>
  <c r="K161" i="140"/>
  <c r="J161" i="140"/>
  <c r="I161" i="140"/>
  <c r="H161" i="140"/>
  <c r="L160" i="140"/>
  <c r="K160" i="140"/>
  <c r="J160" i="140"/>
  <c r="I160" i="140"/>
  <c r="H160" i="140"/>
  <c r="L159" i="140"/>
  <c r="K159" i="140"/>
  <c r="J159" i="140"/>
  <c r="I159" i="140"/>
  <c r="H159" i="140"/>
  <c r="L158" i="140"/>
  <c r="K158" i="140"/>
  <c r="J158" i="140"/>
  <c r="I158" i="140"/>
  <c r="H158" i="140"/>
  <c r="L157" i="140"/>
  <c r="K157" i="140"/>
  <c r="J157" i="140"/>
  <c r="I157" i="140"/>
  <c r="H157" i="140"/>
  <c r="L156" i="140"/>
  <c r="K156" i="140"/>
  <c r="K186" i="140" s="1"/>
  <c r="J156" i="140"/>
  <c r="I156" i="140"/>
  <c r="I186" i="140" s="1"/>
  <c r="H156" i="140"/>
  <c r="H186" i="140" s="1"/>
  <c r="L155" i="140"/>
  <c r="L186" i="140" s="1"/>
  <c r="K155" i="140"/>
  <c r="J155" i="140"/>
  <c r="J186" i="140" s="1"/>
  <c r="I155" i="140"/>
  <c r="H155" i="140"/>
  <c r="I150" i="140"/>
  <c r="G150" i="140"/>
  <c r="F150" i="140"/>
  <c r="L149" i="140"/>
  <c r="K149" i="140"/>
  <c r="J149" i="140"/>
  <c r="I149" i="140"/>
  <c r="H149" i="140"/>
  <c r="L148" i="140"/>
  <c r="K148" i="140"/>
  <c r="J148" i="140"/>
  <c r="I148" i="140"/>
  <c r="H148" i="140"/>
  <c r="L147" i="140"/>
  <c r="K147" i="140"/>
  <c r="J147" i="140"/>
  <c r="I147" i="140"/>
  <c r="H147" i="140"/>
  <c r="L146" i="140"/>
  <c r="K146" i="140"/>
  <c r="J146" i="140"/>
  <c r="I146" i="140"/>
  <c r="H146" i="140"/>
  <c r="L145" i="140"/>
  <c r="K145" i="140"/>
  <c r="J145" i="140"/>
  <c r="I145" i="140"/>
  <c r="H145" i="140"/>
  <c r="L144" i="140"/>
  <c r="K144" i="140"/>
  <c r="J144" i="140"/>
  <c r="I144" i="140"/>
  <c r="H144" i="140"/>
  <c r="L143" i="140"/>
  <c r="K143" i="140"/>
  <c r="J143" i="140"/>
  <c r="I143" i="140"/>
  <c r="H143" i="140"/>
  <c r="L142" i="140"/>
  <c r="K142" i="140"/>
  <c r="J142" i="140"/>
  <c r="I142" i="140"/>
  <c r="H142" i="140"/>
  <c r="L141" i="140"/>
  <c r="K141" i="140"/>
  <c r="J141" i="140"/>
  <c r="I141" i="140"/>
  <c r="H141" i="140"/>
  <c r="L140" i="140"/>
  <c r="K140" i="140"/>
  <c r="J140" i="140"/>
  <c r="I140" i="140"/>
  <c r="H140" i="140"/>
  <c r="L139" i="140"/>
  <c r="K139" i="140"/>
  <c r="J139" i="140"/>
  <c r="I139" i="140"/>
  <c r="H139" i="140"/>
  <c r="L138" i="140"/>
  <c r="K138" i="140"/>
  <c r="J138" i="140"/>
  <c r="I138" i="140"/>
  <c r="H138" i="140"/>
  <c r="L137" i="140"/>
  <c r="K137" i="140"/>
  <c r="J137" i="140"/>
  <c r="I137" i="140"/>
  <c r="H137" i="140"/>
  <c r="L136" i="140"/>
  <c r="K136" i="140"/>
  <c r="J136" i="140"/>
  <c r="I136" i="140"/>
  <c r="H136" i="140"/>
  <c r="L135" i="140"/>
  <c r="K135" i="140"/>
  <c r="J135" i="140"/>
  <c r="I135" i="140"/>
  <c r="H135" i="140"/>
  <c r="L134" i="140"/>
  <c r="K134" i="140"/>
  <c r="J134" i="140"/>
  <c r="I134" i="140"/>
  <c r="H134" i="140"/>
  <c r="L133" i="140"/>
  <c r="K133" i="140"/>
  <c r="J133" i="140"/>
  <c r="I133" i="140"/>
  <c r="H133" i="140"/>
  <c r="L132" i="140"/>
  <c r="K132" i="140"/>
  <c r="J132" i="140"/>
  <c r="I132" i="140"/>
  <c r="H132" i="140"/>
  <c r="L131" i="140"/>
  <c r="K131" i="140"/>
  <c r="J131" i="140"/>
  <c r="I131" i="140"/>
  <c r="H131" i="140"/>
  <c r="L130" i="140"/>
  <c r="K130" i="140"/>
  <c r="J130" i="140"/>
  <c r="I130" i="140"/>
  <c r="H130" i="140"/>
  <c r="L129" i="140"/>
  <c r="K129" i="140"/>
  <c r="J129" i="140"/>
  <c r="I129" i="140"/>
  <c r="H129" i="140"/>
  <c r="L128" i="140"/>
  <c r="K128" i="140"/>
  <c r="J128" i="140"/>
  <c r="I128" i="140"/>
  <c r="H128" i="140"/>
  <c r="L127" i="140"/>
  <c r="K127" i="140"/>
  <c r="J127" i="140"/>
  <c r="I127" i="140"/>
  <c r="H127" i="140"/>
  <c r="L126" i="140"/>
  <c r="K126" i="140"/>
  <c r="J126" i="140"/>
  <c r="I126" i="140"/>
  <c r="H126" i="140"/>
  <c r="L125" i="140"/>
  <c r="K125" i="140"/>
  <c r="J125" i="140"/>
  <c r="I125" i="140"/>
  <c r="H125" i="140"/>
  <c r="L124" i="140"/>
  <c r="K124" i="140"/>
  <c r="J124" i="140"/>
  <c r="I124" i="140"/>
  <c r="H124" i="140"/>
  <c r="L123" i="140"/>
  <c r="K123" i="140"/>
  <c r="J123" i="140"/>
  <c r="I123" i="140"/>
  <c r="H123" i="140"/>
  <c r="L122" i="140"/>
  <c r="K122" i="140"/>
  <c r="J122" i="140"/>
  <c r="I122" i="140"/>
  <c r="H122" i="140"/>
  <c r="L121" i="140"/>
  <c r="K121" i="140"/>
  <c r="J121" i="140"/>
  <c r="I121" i="140"/>
  <c r="H121" i="140"/>
  <c r="L120" i="140"/>
  <c r="L150" i="140" s="1"/>
  <c r="K120" i="140"/>
  <c r="K150" i="140" s="1"/>
  <c r="J120" i="140"/>
  <c r="J150" i="140" s="1"/>
  <c r="I120" i="140"/>
  <c r="H120" i="140"/>
  <c r="H150" i="140" s="1"/>
  <c r="L119" i="140"/>
  <c r="K119" i="140"/>
  <c r="J119" i="140"/>
  <c r="I119" i="140"/>
  <c r="H119" i="140"/>
  <c r="K114" i="140"/>
  <c r="I114" i="140"/>
  <c r="G114" i="140"/>
  <c r="F114" i="140"/>
  <c r="L113" i="140"/>
  <c r="K113" i="140"/>
  <c r="J113" i="140"/>
  <c r="I113" i="140"/>
  <c r="H113" i="140"/>
  <c r="L112" i="140"/>
  <c r="K112" i="140"/>
  <c r="J112" i="140"/>
  <c r="I112" i="140"/>
  <c r="H112" i="140"/>
  <c r="L111" i="140"/>
  <c r="K111" i="140"/>
  <c r="J111" i="140"/>
  <c r="I111" i="140"/>
  <c r="H111" i="140"/>
  <c r="L110" i="140"/>
  <c r="K110" i="140"/>
  <c r="J110" i="140"/>
  <c r="I110" i="140"/>
  <c r="H110" i="140"/>
  <c r="L109" i="140"/>
  <c r="K109" i="140"/>
  <c r="J109" i="140"/>
  <c r="I109" i="140"/>
  <c r="H109" i="140"/>
  <c r="L108" i="140"/>
  <c r="K108" i="140"/>
  <c r="J108" i="140"/>
  <c r="I108" i="140"/>
  <c r="H108" i="140"/>
  <c r="L107" i="140"/>
  <c r="K107" i="140"/>
  <c r="J107" i="140"/>
  <c r="I107" i="140"/>
  <c r="H107" i="140"/>
  <c r="L106" i="140"/>
  <c r="K106" i="140"/>
  <c r="J106" i="140"/>
  <c r="I106" i="140"/>
  <c r="H106" i="140"/>
  <c r="L105" i="140"/>
  <c r="K105" i="140"/>
  <c r="J105" i="140"/>
  <c r="I105" i="140"/>
  <c r="H105" i="140"/>
  <c r="L104" i="140"/>
  <c r="K104" i="140"/>
  <c r="J104" i="140"/>
  <c r="I104" i="140"/>
  <c r="H104" i="140"/>
  <c r="L103" i="140"/>
  <c r="K103" i="140"/>
  <c r="J103" i="140"/>
  <c r="I103" i="140"/>
  <c r="H103" i="140"/>
  <c r="L102" i="140"/>
  <c r="K102" i="140"/>
  <c r="J102" i="140"/>
  <c r="I102" i="140"/>
  <c r="H102" i="140"/>
  <c r="L101" i="140"/>
  <c r="K101" i="140"/>
  <c r="J101" i="140"/>
  <c r="I101" i="140"/>
  <c r="H101" i="140"/>
  <c r="L100" i="140"/>
  <c r="K100" i="140"/>
  <c r="J100" i="140"/>
  <c r="I100" i="140"/>
  <c r="H100" i="140"/>
  <c r="L99" i="140"/>
  <c r="K99" i="140"/>
  <c r="J99" i="140"/>
  <c r="I99" i="140"/>
  <c r="H99" i="140"/>
  <c r="L98" i="140"/>
  <c r="K98" i="140"/>
  <c r="J98" i="140"/>
  <c r="I98" i="140"/>
  <c r="H98" i="140"/>
  <c r="L97" i="140"/>
  <c r="K97" i="140"/>
  <c r="J97" i="140"/>
  <c r="I97" i="140"/>
  <c r="H97" i="140"/>
  <c r="L96" i="140"/>
  <c r="K96" i="140"/>
  <c r="J96" i="140"/>
  <c r="I96" i="140"/>
  <c r="H96" i="140"/>
  <c r="L95" i="140"/>
  <c r="K95" i="140"/>
  <c r="J95" i="140"/>
  <c r="I95" i="140"/>
  <c r="H95" i="140"/>
  <c r="L94" i="140"/>
  <c r="K94" i="140"/>
  <c r="J94" i="140"/>
  <c r="I94" i="140"/>
  <c r="H94" i="140"/>
  <c r="L93" i="140"/>
  <c r="K93" i="140"/>
  <c r="J93" i="140"/>
  <c r="I93" i="140"/>
  <c r="H93" i="140"/>
  <c r="L92" i="140"/>
  <c r="K92" i="140"/>
  <c r="J92" i="140"/>
  <c r="I92" i="140"/>
  <c r="H92" i="140"/>
  <c r="L91" i="140"/>
  <c r="K91" i="140"/>
  <c r="J91" i="140"/>
  <c r="I91" i="140"/>
  <c r="H91" i="140"/>
  <c r="L90" i="140"/>
  <c r="K90" i="140"/>
  <c r="J90" i="140"/>
  <c r="I90" i="140"/>
  <c r="H90" i="140"/>
  <c r="L89" i="140"/>
  <c r="K89" i="140"/>
  <c r="J89" i="140"/>
  <c r="I89" i="140"/>
  <c r="H89" i="140"/>
  <c r="L88" i="140"/>
  <c r="K88" i="140"/>
  <c r="J88" i="140"/>
  <c r="I88" i="140"/>
  <c r="H88" i="140"/>
  <c r="L87" i="140"/>
  <c r="K87" i="140"/>
  <c r="J87" i="140"/>
  <c r="I87" i="140"/>
  <c r="H87" i="140"/>
  <c r="L86" i="140"/>
  <c r="K86" i="140"/>
  <c r="J86" i="140"/>
  <c r="I86" i="140"/>
  <c r="H86" i="140"/>
  <c r="L85" i="140"/>
  <c r="K85" i="140"/>
  <c r="J85" i="140"/>
  <c r="I85" i="140"/>
  <c r="H85" i="140"/>
  <c r="L84" i="140"/>
  <c r="L114" i="140" s="1"/>
  <c r="K84" i="140"/>
  <c r="J84" i="140"/>
  <c r="J114" i="140" s="1"/>
  <c r="I84" i="140"/>
  <c r="H84" i="140"/>
  <c r="L83" i="140"/>
  <c r="K83" i="140"/>
  <c r="J83" i="140"/>
  <c r="I83" i="140"/>
  <c r="H83" i="140"/>
  <c r="H114" i="140" s="1"/>
  <c r="K78" i="140"/>
  <c r="G78" i="140"/>
  <c r="F78" i="140"/>
  <c r="L77" i="140"/>
  <c r="K77" i="140"/>
  <c r="J77" i="140"/>
  <c r="I77" i="140"/>
  <c r="H77" i="140"/>
  <c r="L76" i="140"/>
  <c r="K76" i="140"/>
  <c r="J76" i="140"/>
  <c r="I76" i="140"/>
  <c r="H76" i="140"/>
  <c r="L75" i="140"/>
  <c r="K75" i="140"/>
  <c r="J75" i="140"/>
  <c r="I75" i="140"/>
  <c r="H75" i="140"/>
  <c r="L74" i="140"/>
  <c r="K74" i="140"/>
  <c r="J74" i="140"/>
  <c r="I74" i="140"/>
  <c r="H74" i="140"/>
  <c r="L73" i="140"/>
  <c r="K73" i="140"/>
  <c r="J73" i="140"/>
  <c r="I73" i="140"/>
  <c r="H73" i="140"/>
  <c r="L72" i="140"/>
  <c r="K72" i="140"/>
  <c r="J72" i="140"/>
  <c r="I72" i="140"/>
  <c r="H72" i="140"/>
  <c r="L71" i="140"/>
  <c r="K71" i="140"/>
  <c r="J71" i="140"/>
  <c r="I71" i="140"/>
  <c r="H71" i="140"/>
  <c r="L70" i="140"/>
  <c r="K70" i="140"/>
  <c r="J70" i="140"/>
  <c r="I70" i="140"/>
  <c r="H70" i="140"/>
  <c r="L69" i="140"/>
  <c r="K69" i="140"/>
  <c r="J69" i="140"/>
  <c r="I69" i="140"/>
  <c r="H69" i="140"/>
  <c r="L68" i="140"/>
  <c r="K68" i="140"/>
  <c r="J68" i="140"/>
  <c r="I68" i="140"/>
  <c r="H68" i="140"/>
  <c r="L67" i="140"/>
  <c r="K67" i="140"/>
  <c r="J67" i="140"/>
  <c r="I67" i="140"/>
  <c r="H67" i="140"/>
  <c r="L66" i="140"/>
  <c r="K66" i="140"/>
  <c r="J66" i="140"/>
  <c r="I66" i="140"/>
  <c r="H66" i="140"/>
  <c r="L65" i="140"/>
  <c r="K65" i="140"/>
  <c r="J65" i="140"/>
  <c r="I65" i="140"/>
  <c r="H65" i="140"/>
  <c r="L64" i="140"/>
  <c r="K64" i="140"/>
  <c r="J64" i="140"/>
  <c r="I64" i="140"/>
  <c r="H64" i="140"/>
  <c r="L63" i="140"/>
  <c r="K63" i="140"/>
  <c r="J63" i="140"/>
  <c r="I63" i="140"/>
  <c r="H63" i="140"/>
  <c r="L62" i="140"/>
  <c r="K62" i="140"/>
  <c r="J62" i="140"/>
  <c r="I62" i="140"/>
  <c r="H62" i="140"/>
  <c r="L61" i="140"/>
  <c r="K61" i="140"/>
  <c r="J61" i="140"/>
  <c r="I61" i="140"/>
  <c r="H61" i="140"/>
  <c r="L60" i="140"/>
  <c r="K60" i="140"/>
  <c r="J60" i="140"/>
  <c r="I60" i="140"/>
  <c r="H60" i="140"/>
  <c r="L59" i="140"/>
  <c r="K59" i="140"/>
  <c r="J59" i="140"/>
  <c r="I59" i="140"/>
  <c r="H59" i="140"/>
  <c r="L58" i="140"/>
  <c r="K58" i="140"/>
  <c r="J58" i="140"/>
  <c r="I58" i="140"/>
  <c r="H58" i="140"/>
  <c r="L57" i="140"/>
  <c r="K57" i="140"/>
  <c r="J57" i="140"/>
  <c r="I57" i="140"/>
  <c r="H57" i="140"/>
  <c r="L56" i="140"/>
  <c r="K56" i="140"/>
  <c r="J56" i="140"/>
  <c r="I56" i="140"/>
  <c r="H56" i="140"/>
  <c r="L55" i="140"/>
  <c r="K55" i="140"/>
  <c r="J55" i="140"/>
  <c r="I55" i="140"/>
  <c r="H55" i="140"/>
  <c r="L54" i="140"/>
  <c r="K54" i="140"/>
  <c r="J54" i="140"/>
  <c r="I54" i="140"/>
  <c r="H54" i="140"/>
  <c r="L53" i="140"/>
  <c r="K53" i="140"/>
  <c r="J53" i="140"/>
  <c r="I53" i="140"/>
  <c r="H53" i="140"/>
  <c r="L52" i="140"/>
  <c r="K52" i="140"/>
  <c r="J52" i="140"/>
  <c r="I52" i="140"/>
  <c r="H52" i="140"/>
  <c r="L51" i="140"/>
  <c r="K51" i="140"/>
  <c r="J51" i="140"/>
  <c r="I51" i="140"/>
  <c r="H51" i="140"/>
  <c r="L50" i="140"/>
  <c r="K50" i="140"/>
  <c r="J50" i="140"/>
  <c r="I50" i="140"/>
  <c r="H50" i="140"/>
  <c r="L49" i="140"/>
  <c r="K49" i="140"/>
  <c r="J49" i="140"/>
  <c r="I49" i="140"/>
  <c r="H49" i="140"/>
  <c r="L48" i="140"/>
  <c r="L78" i="140" s="1"/>
  <c r="K48" i="140"/>
  <c r="J48" i="140"/>
  <c r="I48" i="140"/>
  <c r="H48" i="140"/>
  <c r="L47" i="140"/>
  <c r="K47" i="140"/>
  <c r="J47" i="140"/>
  <c r="J78" i="140" s="1"/>
  <c r="I47" i="140"/>
  <c r="I78" i="140" s="1"/>
  <c r="H47" i="140"/>
  <c r="H78" i="140" s="1"/>
  <c r="G42" i="140"/>
  <c r="F42" i="140"/>
  <c r="L41" i="140"/>
  <c r="K41" i="140"/>
  <c r="J41" i="140"/>
  <c r="I41" i="140"/>
  <c r="H41" i="140"/>
  <c r="L40" i="140"/>
  <c r="K40" i="140"/>
  <c r="J40" i="140"/>
  <c r="I40" i="140"/>
  <c r="H40" i="140"/>
  <c r="L39" i="140"/>
  <c r="K39" i="140"/>
  <c r="J39" i="140"/>
  <c r="I39" i="140"/>
  <c r="H39" i="140"/>
  <c r="L38" i="140"/>
  <c r="K38" i="140"/>
  <c r="J38" i="140"/>
  <c r="I38" i="140"/>
  <c r="H38" i="140"/>
  <c r="L37" i="140"/>
  <c r="K37" i="140"/>
  <c r="J37" i="140"/>
  <c r="I37" i="140"/>
  <c r="H37" i="140"/>
  <c r="L36" i="140"/>
  <c r="K36" i="140"/>
  <c r="J36" i="140"/>
  <c r="I36" i="140"/>
  <c r="H36" i="140"/>
  <c r="L35" i="140"/>
  <c r="K35" i="140"/>
  <c r="J35" i="140"/>
  <c r="I35" i="140"/>
  <c r="H35" i="140"/>
  <c r="L34" i="140"/>
  <c r="K34" i="140"/>
  <c r="J34" i="140"/>
  <c r="I34" i="140"/>
  <c r="H34" i="140"/>
  <c r="L33" i="140"/>
  <c r="K33" i="140"/>
  <c r="J33" i="140"/>
  <c r="I33" i="140"/>
  <c r="H33" i="140"/>
  <c r="L32" i="140"/>
  <c r="K32" i="140"/>
  <c r="J32" i="140"/>
  <c r="I32" i="140"/>
  <c r="H32" i="140"/>
  <c r="L31" i="140"/>
  <c r="K31" i="140"/>
  <c r="J31" i="140"/>
  <c r="I31" i="140"/>
  <c r="H31" i="140"/>
  <c r="L30" i="140"/>
  <c r="K30" i="140"/>
  <c r="J30" i="140"/>
  <c r="I30" i="140"/>
  <c r="H30" i="140"/>
  <c r="L29" i="140"/>
  <c r="K29" i="140"/>
  <c r="J29" i="140"/>
  <c r="I29" i="140"/>
  <c r="H29" i="140"/>
  <c r="L28" i="140"/>
  <c r="K28" i="140"/>
  <c r="J28" i="140"/>
  <c r="I28" i="140"/>
  <c r="H28" i="140"/>
  <c r="L27" i="140"/>
  <c r="K27" i="140"/>
  <c r="J27" i="140"/>
  <c r="I27" i="140"/>
  <c r="H27" i="140"/>
  <c r="L26" i="140"/>
  <c r="K26" i="140"/>
  <c r="J26" i="140"/>
  <c r="I26" i="140"/>
  <c r="H26" i="140"/>
  <c r="L25" i="140"/>
  <c r="K25" i="140"/>
  <c r="J25" i="140"/>
  <c r="I25" i="140"/>
  <c r="H25" i="140"/>
  <c r="L24" i="140"/>
  <c r="K24" i="140"/>
  <c r="J24" i="140"/>
  <c r="I24" i="140"/>
  <c r="H24" i="140"/>
  <c r="L23" i="140"/>
  <c r="K23" i="140"/>
  <c r="J23" i="140"/>
  <c r="I23" i="140"/>
  <c r="H23" i="140"/>
  <c r="L22" i="140"/>
  <c r="K22" i="140"/>
  <c r="J22" i="140"/>
  <c r="I22" i="140"/>
  <c r="H22" i="140"/>
  <c r="L21" i="140"/>
  <c r="K21" i="140"/>
  <c r="J21" i="140"/>
  <c r="I21" i="140"/>
  <c r="H21" i="140"/>
  <c r="L20" i="140"/>
  <c r="K20" i="140"/>
  <c r="J20" i="140"/>
  <c r="I20" i="140"/>
  <c r="H20" i="140"/>
  <c r="L19" i="140"/>
  <c r="K19" i="140"/>
  <c r="J19" i="140"/>
  <c r="I19" i="140"/>
  <c r="H19" i="140"/>
  <c r="L18" i="140"/>
  <c r="K18" i="140"/>
  <c r="J18" i="140"/>
  <c r="I18" i="140"/>
  <c r="H18" i="140"/>
  <c r="L17" i="140"/>
  <c r="K17" i="140"/>
  <c r="J17" i="140"/>
  <c r="I17" i="140"/>
  <c r="H17" i="140"/>
  <c r="L16" i="140"/>
  <c r="K16" i="140"/>
  <c r="J16" i="140"/>
  <c r="I16" i="140"/>
  <c r="H16" i="140"/>
  <c r="L15" i="140"/>
  <c r="K15" i="140"/>
  <c r="J15" i="140"/>
  <c r="I15" i="140"/>
  <c r="H15" i="140"/>
  <c r="L14" i="140"/>
  <c r="K14" i="140"/>
  <c r="J14" i="140"/>
  <c r="I14" i="140"/>
  <c r="H14" i="140"/>
  <c r="L13" i="140"/>
  <c r="K13" i="140"/>
  <c r="J13" i="140"/>
  <c r="I13" i="140"/>
  <c r="H13" i="140"/>
  <c r="L12" i="140"/>
  <c r="K12" i="140"/>
  <c r="J12" i="140"/>
  <c r="I12" i="140"/>
  <c r="H12" i="140"/>
  <c r="L11" i="140"/>
  <c r="L42" i="140" s="1"/>
  <c r="K11" i="140"/>
  <c r="K42" i="140" s="1"/>
  <c r="J11" i="140"/>
  <c r="J42" i="140" s="1"/>
  <c r="I11" i="140"/>
  <c r="I42" i="140" s="1"/>
  <c r="H11" i="140"/>
  <c r="H42" i="140" s="1"/>
  <c r="B4" i="140"/>
  <c r="U2" i="140" a="1"/>
  <c r="U2" i="140" s="1"/>
  <c r="R2" i="140"/>
  <c r="U1" i="140" a="1"/>
  <c r="U1" i="140" s="1"/>
  <c r="A11" i="181" a="1"/>
  <c r="A11" i="186" a="1"/>
  <c r="A119" i="183" a="1"/>
  <c r="A11" i="174" a="1"/>
  <c r="A155" i="174" a="1"/>
  <c r="A155" i="186" a="1"/>
  <c r="A263" i="186" a="1"/>
  <c r="A119" i="186" a="1"/>
  <c r="A191" i="186" a="1"/>
  <c r="A47" i="174" a="1"/>
  <c r="A227" i="186" a="1"/>
  <c r="A47" i="151" a="1"/>
  <c r="A1" i="183" l="1" a="1"/>
  <c r="A1" i="183" s="1"/>
  <c r="S1" i="183" a="1"/>
  <c r="S1" i="183" s="1"/>
  <c r="A1" i="186" a="1"/>
  <c r="A1" i="186" s="1"/>
  <c r="T1" i="172" a="1"/>
  <c r="T1" i="172" s="1"/>
  <c r="A1" i="181" a="1"/>
  <c r="A1" i="181" s="1"/>
  <c r="S1" i="181" a="1"/>
  <c r="S1" i="181" s="1"/>
  <c r="R6" i="181" s="1"/>
  <c r="A1" i="174" a="1"/>
  <c r="A1" i="174" s="1"/>
  <c r="S1" i="186" a="1"/>
  <c r="S1" i="186" s="1"/>
  <c r="S1" i="174" a="1"/>
  <c r="S1" i="174" s="1"/>
  <c r="R6" i="174" s="1"/>
  <c r="S1" i="182" a="1"/>
  <c r="S1" i="182" s="1"/>
  <c r="R6" i="182" s="1"/>
  <c r="T1" i="182" a="1"/>
  <c r="T1" i="182" s="1"/>
  <c r="T1" i="173" a="1"/>
  <c r="T1" i="173" s="1"/>
  <c r="S1" i="173" a="1"/>
  <c r="S1" i="173" s="1"/>
  <c r="R6" i="173" s="1"/>
  <c r="A1" i="173" a="1"/>
  <c r="A1" i="173" s="1"/>
  <c r="S1" i="179" a="1"/>
  <c r="S1" i="179" s="1"/>
  <c r="R6" i="179" s="1"/>
  <c r="T1" i="179" a="1"/>
  <c r="T1" i="179" s="1"/>
  <c r="A1" i="179" a="1"/>
  <c r="A1" i="179" s="1"/>
  <c r="A1" i="188" a="1"/>
  <c r="A1" i="188" s="1"/>
  <c r="T1" i="188" a="1"/>
  <c r="T1" i="188" s="1"/>
  <c r="S1" i="188" a="1"/>
  <c r="S1" i="188" s="1"/>
  <c r="R6" i="188" s="1"/>
  <c r="A1" i="171" a="1"/>
  <c r="A1" i="171" s="1"/>
  <c r="T1" i="171" a="1"/>
  <c r="T1" i="171" s="1"/>
  <c r="S1" i="171" a="1"/>
  <c r="S1" i="171" s="1"/>
  <c r="R6" i="171" s="1"/>
  <c r="S1" i="172" a="1"/>
  <c r="S1" i="172" s="1"/>
  <c r="R6" i="172" s="1"/>
  <c r="A1" i="151" a="1"/>
  <c r="A1" i="151" s="1"/>
  <c r="A119" i="183"/>
  <c r="A120" i="183" s="1"/>
  <c r="A121" i="183" s="1"/>
  <c r="A122" i="183" s="1"/>
  <c r="A123" i="183" s="1"/>
  <c r="A124" i="183" s="1"/>
  <c r="A125" i="183" s="1"/>
  <c r="A126" i="183" s="1"/>
  <c r="A127" i="183" s="1"/>
  <c r="A128" i="183" s="1"/>
  <c r="A129" i="183" s="1"/>
  <c r="A130" i="183" s="1"/>
  <c r="A131" i="183" s="1"/>
  <c r="A132" i="183" s="1"/>
  <c r="A133" i="183" s="1"/>
  <c r="A134" i="183" s="1"/>
  <c r="A135" i="183" s="1"/>
  <c r="A136" i="183" s="1"/>
  <c r="A137" i="183" s="1"/>
  <c r="A138" i="183" s="1"/>
  <c r="A139" i="183" s="1"/>
  <c r="A140" i="183" s="1"/>
  <c r="A141" i="183" s="1"/>
  <c r="A142" i="183" s="1"/>
  <c r="A143" i="183" s="1"/>
  <c r="A144" i="183" s="1"/>
  <c r="A145" i="183" s="1"/>
  <c r="A146" i="183" s="1"/>
  <c r="A147" i="183" s="1"/>
  <c r="A148" i="183" s="1"/>
  <c r="A149" i="183" s="1"/>
  <c r="A11" i="186"/>
  <c r="A12" i="186" s="1"/>
  <c r="A13" i="186" s="1"/>
  <c r="A14" i="186" s="1"/>
  <c r="A15" i="186" s="1"/>
  <c r="A16" i="186" s="1"/>
  <c r="A17" i="186" s="1"/>
  <c r="A18" i="186" s="1"/>
  <c r="A19" i="186" s="1"/>
  <c r="A20" i="186" s="1"/>
  <c r="A21" i="186" s="1"/>
  <c r="A22" i="186" s="1"/>
  <c r="A23" i="186" s="1"/>
  <c r="A24" i="186" s="1"/>
  <c r="A25" i="186" s="1"/>
  <c r="A26" i="186" s="1"/>
  <c r="A27" i="186" s="1"/>
  <c r="A28" i="186" s="1"/>
  <c r="A29" i="186" s="1"/>
  <c r="A30" i="186" s="1"/>
  <c r="A31" i="186" s="1"/>
  <c r="A32" i="186" s="1"/>
  <c r="A33" i="186" s="1"/>
  <c r="A34" i="186" s="1"/>
  <c r="A35" i="186" s="1"/>
  <c r="A36" i="186" s="1"/>
  <c r="A37" i="186" s="1"/>
  <c r="A38" i="186" s="1"/>
  <c r="A39" i="186" s="1"/>
  <c r="A40" i="186" s="1"/>
  <c r="A41" i="186" s="1"/>
  <c r="A11" i="181"/>
  <c r="A12" i="181" s="1"/>
  <c r="A13" i="181" s="1"/>
  <c r="A14" i="181" s="1"/>
  <c r="A15" i="181" s="1"/>
  <c r="A16" i="181" s="1"/>
  <c r="A17" i="181" s="1"/>
  <c r="A18" i="181" s="1"/>
  <c r="A19" i="181" s="1"/>
  <c r="A20" i="181" s="1"/>
  <c r="A21" i="181" s="1"/>
  <c r="A22" i="181" s="1"/>
  <c r="A23" i="181" s="1"/>
  <c r="A24" i="181" s="1"/>
  <c r="A25" i="181" s="1"/>
  <c r="A26" i="181" s="1"/>
  <c r="A27" i="181" s="1"/>
  <c r="A28" i="181" s="1"/>
  <c r="A29" i="181" s="1"/>
  <c r="A30" i="181" s="1"/>
  <c r="A31" i="181" s="1"/>
  <c r="A32" i="181" s="1"/>
  <c r="A33" i="181" s="1"/>
  <c r="A34" i="181" s="1"/>
  <c r="A35" i="181" s="1"/>
  <c r="A36" i="181" s="1"/>
  <c r="A37" i="181" s="1"/>
  <c r="A38" i="181" s="1"/>
  <c r="A39" i="181" s="1"/>
  <c r="A40" i="181" s="1"/>
  <c r="A41" i="181" s="1"/>
  <c r="A191" i="186"/>
  <c r="A192" i="186" s="1"/>
  <c r="A193" i="186" s="1"/>
  <c r="A194" i="186" s="1"/>
  <c r="A195" i="186" s="1"/>
  <c r="A196" i="186" s="1"/>
  <c r="A197" i="186" s="1"/>
  <c r="A198" i="186" s="1"/>
  <c r="A199" i="186" s="1"/>
  <c r="A200" i="186" s="1"/>
  <c r="A201" i="186" s="1"/>
  <c r="A202" i="186" s="1"/>
  <c r="A203" i="186" s="1"/>
  <c r="A204" i="186" s="1"/>
  <c r="A205" i="186" s="1"/>
  <c r="A206" i="186" s="1"/>
  <c r="A207" i="186" s="1"/>
  <c r="A208" i="186" s="1"/>
  <c r="A209" i="186" s="1"/>
  <c r="A210" i="186" s="1"/>
  <c r="A211" i="186" s="1"/>
  <c r="A212" i="186" s="1"/>
  <c r="A213" i="186" s="1"/>
  <c r="A214" i="186" s="1"/>
  <c r="A215" i="186" s="1"/>
  <c r="A216" i="186" s="1"/>
  <c r="A217" i="186" s="1"/>
  <c r="A218" i="186" s="1"/>
  <c r="A219" i="186" s="1"/>
  <c r="A220" i="186" s="1"/>
  <c r="A221" i="186" s="1"/>
  <c r="A119" i="186"/>
  <c r="A120" i="186" s="1"/>
  <c r="A121" i="186" s="1"/>
  <c r="A122" i="186" s="1"/>
  <c r="A123" i="186" s="1"/>
  <c r="A124" i="186" s="1"/>
  <c r="A125" i="186" s="1"/>
  <c r="A126" i="186" s="1"/>
  <c r="A127" i="186" s="1"/>
  <c r="A128" i="186" s="1"/>
  <c r="A129" i="186" s="1"/>
  <c r="A130" i="186" s="1"/>
  <c r="A131" i="186" s="1"/>
  <c r="A132" i="186" s="1"/>
  <c r="A133" i="186" s="1"/>
  <c r="A134" i="186" s="1"/>
  <c r="A135" i="186" s="1"/>
  <c r="A136" i="186" s="1"/>
  <c r="A137" i="186" s="1"/>
  <c r="A138" i="186" s="1"/>
  <c r="A139" i="186" s="1"/>
  <c r="A140" i="186" s="1"/>
  <c r="A141" i="186" s="1"/>
  <c r="A142" i="186" s="1"/>
  <c r="A143" i="186" s="1"/>
  <c r="A144" i="186" s="1"/>
  <c r="A145" i="186" s="1"/>
  <c r="A146" i="186" s="1"/>
  <c r="A147" i="186" s="1"/>
  <c r="A148" i="186" s="1"/>
  <c r="A149" i="186" s="1"/>
  <c r="A263" i="186"/>
  <c r="A264" i="186" s="1"/>
  <c r="A265" i="186" s="1"/>
  <c r="A266" i="186" s="1"/>
  <c r="A267" i="186" s="1"/>
  <c r="A268" i="186" s="1"/>
  <c r="A269" i="186" s="1"/>
  <c r="A270" i="186" s="1"/>
  <c r="A271" i="186" s="1"/>
  <c r="A272" i="186" s="1"/>
  <c r="A273" i="186" s="1"/>
  <c r="A274" i="186" s="1"/>
  <c r="A275" i="186" s="1"/>
  <c r="A276" i="186" s="1"/>
  <c r="A277" i="186" s="1"/>
  <c r="A278" i="186" s="1"/>
  <c r="A279" i="186" s="1"/>
  <c r="A280" i="186" s="1"/>
  <c r="A281" i="186" s="1"/>
  <c r="A282" i="186" s="1"/>
  <c r="A283" i="186" s="1"/>
  <c r="A284" i="186" s="1"/>
  <c r="A285" i="186" s="1"/>
  <c r="A286" i="186" s="1"/>
  <c r="A287" i="186" s="1"/>
  <c r="A288" i="186" s="1"/>
  <c r="A289" i="186" s="1"/>
  <c r="A290" i="186" s="1"/>
  <c r="A291" i="186" s="1"/>
  <c r="A292" i="186" s="1"/>
  <c r="A293" i="186" s="1"/>
  <c r="A155" i="186"/>
  <c r="A156" i="186" s="1"/>
  <c r="A157" i="186" s="1"/>
  <c r="A158" i="186" s="1"/>
  <c r="A159" i="186" s="1"/>
  <c r="A160" i="186" s="1"/>
  <c r="A161" i="186" s="1"/>
  <c r="A162" i="186" s="1"/>
  <c r="A163" i="186" s="1"/>
  <c r="A164" i="186" s="1"/>
  <c r="A165" i="186" s="1"/>
  <c r="A166" i="186" s="1"/>
  <c r="A167" i="186" s="1"/>
  <c r="A168" i="186" s="1"/>
  <c r="A169" i="186" s="1"/>
  <c r="A170" i="186" s="1"/>
  <c r="A171" i="186" s="1"/>
  <c r="A172" i="186" s="1"/>
  <c r="A173" i="186" s="1"/>
  <c r="A174" i="186" s="1"/>
  <c r="A175" i="186" s="1"/>
  <c r="A176" i="186" s="1"/>
  <c r="A177" i="186" s="1"/>
  <c r="A178" i="186" s="1"/>
  <c r="A179" i="186" s="1"/>
  <c r="A180" i="186" s="1"/>
  <c r="A181" i="186" s="1"/>
  <c r="A182" i="186" s="1"/>
  <c r="A183" i="186" s="1"/>
  <c r="A184" i="186" s="1"/>
  <c r="A185" i="186" s="1"/>
  <c r="A227" i="186"/>
  <c r="A228" i="186" s="1"/>
  <c r="A229" i="186" s="1"/>
  <c r="A230" i="186" s="1"/>
  <c r="A231" i="186" s="1"/>
  <c r="A232" i="186" s="1"/>
  <c r="A233" i="186" s="1"/>
  <c r="A234" i="186" s="1"/>
  <c r="A235" i="186" s="1"/>
  <c r="A236" i="186" s="1"/>
  <c r="A237" i="186" s="1"/>
  <c r="A238" i="186" s="1"/>
  <c r="A239" i="186" s="1"/>
  <c r="A240" i="186" s="1"/>
  <c r="A241" i="186" s="1"/>
  <c r="A242" i="186" s="1"/>
  <c r="A243" i="186" s="1"/>
  <c r="A244" i="186" s="1"/>
  <c r="A245" i="186" s="1"/>
  <c r="A246" i="186" s="1"/>
  <c r="A247" i="186" s="1"/>
  <c r="A248" i="186" s="1"/>
  <c r="A249" i="186" s="1"/>
  <c r="A250" i="186" s="1"/>
  <c r="A251" i="186" s="1"/>
  <c r="A252" i="186" s="1"/>
  <c r="A253" i="186" s="1"/>
  <c r="A254" i="186" s="1"/>
  <c r="A255" i="186" s="1"/>
  <c r="A256" i="186" s="1"/>
  <c r="A257" i="186" s="1"/>
  <c r="S1" i="161" a="1"/>
  <c r="S1" i="161" s="1"/>
  <c r="R6" i="161" s="1"/>
  <c r="A1" i="161" a="1"/>
  <c r="A1" i="161" s="1"/>
  <c r="S1" i="180" a="1"/>
  <c r="S1" i="180" s="1"/>
  <c r="A1" i="180" a="1"/>
  <c r="A1" i="180" s="1"/>
  <c r="T1" i="180" a="1"/>
  <c r="T1" i="180" s="1"/>
  <c r="A1" i="160" a="1"/>
  <c r="A1" i="160" s="1"/>
  <c r="T1" i="160" a="1"/>
  <c r="T1" i="160" s="1"/>
  <c r="S1" i="160" a="1"/>
  <c r="S1" i="160" s="1"/>
  <c r="R6" i="160" s="1"/>
  <c r="I114" i="179"/>
  <c r="H78" i="179"/>
  <c r="T1" i="161" a="1"/>
  <c r="T1" i="161" s="1"/>
  <c r="H150" i="179"/>
  <c r="J186" i="179"/>
  <c r="H42" i="181"/>
  <c r="K294" i="181"/>
  <c r="J150" i="184"/>
  <c r="K150" i="185"/>
  <c r="K294" i="185"/>
  <c r="H150" i="187"/>
  <c r="K294" i="187"/>
  <c r="L222" i="188"/>
  <c r="J222" i="188"/>
  <c r="L78" i="179"/>
  <c r="K294" i="179"/>
  <c r="I78" i="182"/>
  <c r="K294" i="182"/>
  <c r="L78" i="183"/>
  <c r="L222" i="183"/>
  <c r="K114" i="184"/>
  <c r="T1" i="150" a="1"/>
  <c r="T1" i="150" s="1"/>
  <c r="S1" i="150" a="1"/>
  <c r="S1" i="150" s="1"/>
  <c r="R6" i="150" s="1"/>
  <c r="A1" i="150" a="1"/>
  <c r="A1" i="150" s="1"/>
  <c r="L294" i="179"/>
  <c r="H42" i="182"/>
  <c r="I114" i="183"/>
  <c r="J114" i="184"/>
  <c r="K150" i="184"/>
  <c r="L294" i="184"/>
  <c r="K294" i="184"/>
  <c r="J78" i="186"/>
  <c r="I78" i="186"/>
  <c r="J42" i="187"/>
  <c r="L150" i="188"/>
  <c r="I78" i="179"/>
  <c r="H222" i="180"/>
  <c r="H294" i="180"/>
  <c r="K222" i="181"/>
  <c r="K222" i="182"/>
  <c r="L42" i="183"/>
  <c r="J114" i="183"/>
  <c r="H42" i="184"/>
  <c r="I258" i="185"/>
  <c r="J114" i="187"/>
  <c r="T1" i="177" a="1"/>
  <c r="T1" i="177" s="1"/>
  <c r="S1" i="177" a="1"/>
  <c r="S1" i="177" s="1"/>
  <c r="R6" i="177" s="1"/>
  <c r="A1" i="177" a="1"/>
  <c r="A1" i="177" s="1"/>
  <c r="J114" i="179"/>
  <c r="I294" i="179"/>
  <c r="I186" i="180"/>
  <c r="I294" i="180"/>
  <c r="L222" i="181"/>
  <c r="H150" i="182"/>
  <c r="I42" i="184"/>
  <c r="L114" i="184"/>
  <c r="A1" i="185" a="1"/>
  <c r="A1" i="185" s="1"/>
  <c r="S1" i="185" a="1"/>
  <c r="S1" i="185" s="1"/>
  <c r="T1" i="185" a="1"/>
  <c r="T1" i="185" s="1"/>
  <c r="J42" i="185"/>
  <c r="K78" i="187"/>
  <c r="K114" i="179"/>
  <c r="J222" i="180"/>
  <c r="J294" i="180"/>
  <c r="I150" i="181"/>
  <c r="H294" i="181"/>
  <c r="J42" i="183"/>
  <c r="L114" i="183"/>
  <c r="I222" i="188"/>
  <c r="L114" i="179"/>
  <c r="H186" i="179"/>
  <c r="L114" i="182"/>
  <c r="I294" i="182"/>
  <c r="K42" i="184"/>
  <c r="K294" i="186"/>
  <c r="I186" i="179"/>
  <c r="J258" i="181"/>
  <c r="J294" i="181"/>
  <c r="I78" i="184"/>
  <c r="I150" i="184"/>
  <c r="I42" i="186"/>
  <c r="L294" i="186"/>
  <c r="K222" i="188"/>
  <c r="K222" i="179"/>
  <c r="H186" i="180"/>
  <c r="H258" i="180"/>
  <c r="I42" i="183"/>
  <c r="I186" i="185"/>
  <c r="J294" i="185"/>
  <c r="H114" i="186"/>
  <c r="H222" i="187"/>
  <c r="I222" i="187"/>
  <c r="I294" i="187"/>
  <c r="S1" i="163" a="1"/>
  <c r="S1" i="163" s="1"/>
  <c r="R6" i="163" s="1"/>
  <c r="T1" i="163" a="1"/>
  <c r="T1" i="163" s="1"/>
  <c r="H78" i="180"/>
  <c r="I258" i="180"/>
  <c r="K150" i="182"/>
  <c r="K150" i="183"/>
  <c r="L78" i="184"/>
  <c r="L150" i="184"/>
  <c r="L150" i="182"/>
  <c r="L150" i="183"/>
  <c r="I258" i="183"/>
  <c r="A1" i="184" a="1"/>
  <c r="A1" i="184" s="1"/>
  <c r="S1" i="184" a="1"/>
  <c r="S1" i="184" s="1"/>
  <c r="T1" i="184" a="1"/>
  <c r="T1" i="184" s="1"/>
  <c r="L222" i="184"/>
  <c r="L258" i="184"/>
  <c r="I258" i="184"/>
  <c r="I222" i="185"/>
  <c r="H222" i="185"/>
  <c r="L294" i="185"/>
  <c r="J186" i="181"/>
  <c r="H294" i="183"/>
  <c r="H78" i="184"/>
  <c r="J42" i="186"/>
  <c r="I114" i="188"/>
  <c r="K114" i="188"/>
  <c r="K186" i="181"/>
  <c r="J78" i="183"/>
  <c r="H222" i="183"/>
  <c r="H150" i="184"/>
  <c r="I78" i="185"/>
  <c r="J114" i="185"/>
  <c r="J222" i="185"/>
  <c r="K42" i="186"/>
  <c r="L42" i="186"/>
  <c r="I186" i="186"/>
  <c r="J114" i="188"/>
  <c r="H150" i="188"/>
  <c r="J186" i="180"/>
  <c r="I258" i="181"/>
  <c r="H258" i="182"/>
  <c r="J42" i="184"/>
  <c r="L78" i="185"/>
  <c r="I114" i="187"/>
  <c r="K42" i="188"/>
  <c r="I294" i="188"/>
  <c r="L186" i="180"/>
  <c r="I222" i="180"/>
  <c r="L150" i="181"/>
  <c r="L42" i="184"/>
  <c r="K258" i="184"/>
  <c r="I294" i="184"/>
  <c r="H150" i="185"/>
  <c r="L222" i="186"/>
  <c r="I78" i="187"/>
  <c r="H114" i="183"/>
  <c r="H42" i="187"/>
  <c r="H222" i="182"/>
  <c r="J186" i="183"/>
  <c r="K222" i="183"/>
  <c r="I42" i="185"/>
  <c r="L114" i="185"/>
  <c r="K258" i="185"/>
  <c r="H294" i="185"/>
  <c r="K114" i="186"/>
  <c r="J150" i="186"/>
  <c r="L186" i="186"/>
  <c r="A1" i="187" a="1"/>
  <c r="A1" i="187" s="1"/>
  <c r="S1" i="187" a="1"/>
  <c r="S1" i="187" s="1"/>
  <c r="T1" i="187" a="1"/>
  <c r="T1" i="187" s="1"/>
  <c r="H186" i="187"/>
  <c r="I78" i="188"/>
  <c r="K186" i="186"/>
  <c r="K222" i="186"/>
  <c r="K222" i="187"/>
  <c r="H78" i="188"/>
  <c r="I114" i="181"/>
  <c r="J186" i="182"/>
  <c r="L258" i="183"/>
  <c r="H294" i="184"/>
  <c r="L150" i="185"/>
  <c r="K222" i="185"/>
  <c r="I294" i="185"/>
  <c r="J78" i="188"/>
  <c r="I186" i="188"/>
  <c r="K78" i="181"/>
  <c r="J222" i="182"/>
  <c r="K42" i="183"/>
  <c r="H78" i="183"/>
  <c r="K42" i="185"/>
  <c r="J186" i="187"/>
  <c r="L114" i="188"/>
  <c r="K258" i="182"/>
  <c r="I78" i="183"/>
  <c r="J294" i="184"/>
  <c r="J78" i="187"/>
  <c r="L150" i="187"/>
  <c r="K258" i="188"/>
  <c r="J78" i="184"/>
  <c r="L42" i="187"/>
  <c r="L78" i="187"/>
  <c r="K150" i="187"/>
  <c r="K78" i="188"/>
  <c r="H222" i="188"/>
  <c r="I222" i="183"/>
  <c r="K114" i="185"/>
  <c r="H294" i="186"/>
  <c r="K150" i="188"/>
  <c r="I294" i="183"/>
  <c r="H258" i="184"/>
  <c r="H150" i="186"/>
  <c r="L114" i="187"/>
  <c r="J42" i="188"/>
  <c r="J294" i="183"/>
  <c r="H114" i="184"/>
  <c r="I186" i="184"/>
  <c r="H42" i="185"/>
  <c r="H186" i="188"/>
  <c r="K294" i="183"/>
  <c r="H222" i="184"/>
  <c r="I150" i="186"/>
  <c r="I150" i="187"/>
  <c r="L222" i="187"/>
  <c r="H258" i="187"/>
  <c r="I150" i="188"/>
  <c r="L258" i="188"/>
  <c r="H294" i="188"/>
  <c r="J258" i="184"/>
  <c r="L42" i="185"/>
  <c r="L78" i="186"/>
  <c r="K150" i="186"/>
  <c r="I222" i="186"/>
  <c r="H258" i="186"/>
  <c r="J294" i="188"/>
  <c r="L222" i="185"/>
  <c r="J222" i="186"/>
  <c r="K258" i="187"/>
  <c r="K294" i="188"/>
  <c r="J114" i="186"/>
  <c r="L150" i="186"/>
  <c r="K42" i="187"/>
  <c r="H78" i="187"/>
  <c r="K186" i="188"/>
  <c r="L294" i="187"/>
  <c r="K114" i="187"/>
  <c r="K186" i="187"/>
  <c r="J258" i="185"/>
  <c r="K78" i="186"/>
  <c r="L186" i="187"/>
  <c r="J258" i="188"/>
  <c r="A47" i="174"/>
  <c r="A48" i="174" s="1"/>
  <c r="A49" i="174" s="1"/>
  <c r="A50" i="174" s="1"/>
  <c r="A51" i="174" s="1"/>
  <c r="A52" i="174" s="1"/>
  <c r="A53" i="174" s="1"/>
  <c r="A54" i="174" s="1"/>
  <c r="A55" i="174" s="1"/>
  <c r="A56" i="174" s="1"/>
  <c r="A57" i="174" s="1"/>
  <c r="A58" i="174" s="1"/>
  <c r="A59" i="174" s="1"/>
  <c r="A60" i="174" s="1"/>
  <c r="A61" i="174" s="1"/>
  <c r="A62" i="174" s="1"/>
  <c r="A63" i="174" s="1"/>
  <c r="A64" i="174" s="1"/>
  <c r="A65" i="174" s="1"/>
  <c r="A66" i="174" s="1"/>
  <c r="A67" i="174" s="1"/>
  <c r="A68" i="174" s="1"/>
  <c r="A69" i="174" s="1"/>
  <c r="A70" i="174" s="1"/>
  <c r="A71" i="174" s="1"/>
  <c r="A72" i="174" s="1"/>
  <c r="A73" i="174" s="1"/>
  <c r="A74" i="174" s="1"/>
  <c r="A75" i="174" s="1"/>
  <c r="A76" i="174" s="1"/>
  <c r="A77" i="174" s="1"/>
  <c r="A155" i="174"/>
  <c r="A156" i="174" s="1"/>
  <c r="A157" i="174" s="1"/>
  <c r="A158" i="174" s="1"/>
  <c r="A159" i="174" s="1"/>
  <c r="A160" i="174" s="1"/>
  <c r="A161" i="174" s="1"/>
  <c r="A162" i="174" s="1"/>
  <c r="A163" i="174" s="1"/>
  <c r="A164" i="174" s="1"/>
  <c r="A165" i="174" s="1"/>
  <c r="A166" i="174" s="1"/>
  <c r="A167" i="174" s="1"/>
  <c r="A168" i="174" s="1"/>
  <c r="A169" i="174" s="1"/>
  <c r="A170" i="174" s="1"/>
  <c r="A171" i="174" s="1"/>
  <c r="A172" i="174" s="1"/>
  <c r="A173" i="174" s="1"/>
  <c r="A174" i="174" s="1"/>
  <c r="A175" i="174" s="1"/>
  <c r="A176" i="174" s="1"/>
  <c r="A177" i="174" s="1"/>
  <c r="A178" i="174" s="1"/>
  <c r="A179" i="174" s="1"/>
  <c r="A180" i="174" s="1"/>
  <c r="A181" i="174" s="1"/>
  <c r="A182" i="174" s="1"/>
  <c r="A183" i="174" s="1"/>
  <c r="A184" i="174" s="1"/>
  <c r="A185" i="174" s="1"/>
  <c r="A11" i="174"/>
  <c r="A12" i="174" s="1"/>
  <c r="A13" i="174" s="1"/>
  <c r="A14" i="174" s="1"/>
  <c r="A15" i="174" s="1"/>
  <c r="A16" i="174" s="1"/>
  <c r="A17" i="174" s="1"/>
  <c r="A18" i="174" s="1"/>
  <c r="A19" i="174" s="1"/>
  <c r="A20" i="174" s="1"/>
  <c r="A21" i="174" s="1"/>
  <c r="A22" i="174" s="1"/>
  <c r="A23" i="174" s="1"/>
  <c r="A24" i="174" s="1"/>
  <c r="A25" i="174" s="1"/>
  <c r="A26" i="174" s="1"/>
  <c r="A27" i="174" s="1"/>
  <c r="A28" i="174" s="1"/>
  <c r="A29" i="174" s="1"/>
  <c r="A30" i="174" s="1"/>
  <c r="A31" i="174" s="1"/>
  <c r="A32" i="174" s="1"/>
  <c r="A33" i="174" s="1"/>
  <c r="A34" i="174" s="1"/>
  <c r="A35" i="174" s="1"/>
  <c r="A36" i="174" s="1"/>
  <c r="A37" i="174" s="1"/>
  <c r="A38" i="174" s="1"/>
  <c r="A39" i="174" s="1"/>
  <c r="A40" i="174" s="1"/>
  <c r="A41" i="174" s="1"/>
  <c r="S1" i="149" a="1"/>
  <c r="S1" i="149" s="1"/>
  <c r="R6" i="149" s="1"/>
  <c r="T1" i="149" a="1"/>
  <c r="T1" i="149" s="1"/>
  <c r="A1" i="149" a="1"/>
  <c r="A1" i="149" s="1"/>
  <c r="A1" i="162" a="1"/>
  <c r="A1" i="162" s="1"/>
  <c r="T1" i="162" a="1"/>
  <c r="T1" i="162" s="1"/>
  <c r="S1" i="162" a="1"/>
  <c r="S1" i="162" s="1"/>
  <c r="S1" i="159" a="1"/>
  <c r="S1" i="159" s="1"/>
  <c r="A1" i="159" a="1"/>
  <c r="A1" i="159" s="1"/>
  <c r="T1" i="159" a="1"/>
  <c r="T1" i="159" s="1"/>
  <c r="A1" i="155" a="1"/>
  <c r="A1" i="155" s="1"/>
  <c r="T1" i="155" a="1"/>
  <c r="T1" i="155" s="1"/>
  <c r="S1" i="155" a="1"/>
  <c r="S1" i="155" s="1"/>
  <c r="H294" i="160"/>
  <c r="I42" i="160"/>
  <c r="L294" i="161"/>
  <c r="K294" i="162"/>
  <c r="I222" i="163"/>
  <c r="J42" i="160"/>
  <c r="H78" i="160"/>
  <c r="K186" i="160"/>
  <c r="H42" i="162"/>
  <c r="L294" i="162"/>
  <c r="I294" i="163"/>
  <c r="L78" i="164"/>
  <c r="L186" i="160"/>
  <c r="L78" i="162"/>
  <c r="L150" i="162"/>
  <c r="H258" i="162"/>
  <c r="K258" i="161"/>
  <c r="H150" i="161"/>
  <c r="L258" i="161"/>
  <c r="L114" i="163"/>
  <c r="L258" i="164"/>
  <c r="R6" i="165"/>
  <c r="K258" i="160"/>
  <c r="J186" i="162"/>
  <c r="I222" i="162"/>
  <c r="I258" i="160"/>
  <c r="J114" i="161"/>
  <c r="I150" i="161"/>
  <c r="K150" i="163"/>
  <c r="L294" i="159"/>
  <c r="J258" i="160"/>
  <c r="H222" i="162"/>
  <c r="S1" i="151" a="1"/>
  <c r="S1" i="151" s="1"/>
  <c r="R6" i="151" s="1"/>
  <c r="L114" i="159"/>
  <c r="J222" i="160"/>
  <c r="L222" i="163"/>
  <c r="I294" i="161"/>
  <c r="L186" i="162"/>
  <c r="J258" i="162"/>
  <c r="H294" i="162"/>
  <c r="I42" i="164"/>
  <c r="J114" i="164"/>
  <c r="I186" i="164"/>
  <c r="H78" i="161"/>
  <c r="J294" i="161"/>
  <c r="H150" i="162"/>
  <c r="I294" i="162"/>
  <c r="L42" i="163"/>
  <c r="J42" i="164"/>
  <c r="H78" i="164"/>
  <c r="T1" i="164" a="1"/>
  <c r="T1" i="164" s="1"/>
  <c r="H150" i="164"/>
  <c r="H258" i="164"/>
  <c r="J222" i="165"/>
  <c r="I114" i="164"/>
  <c r="I258" i="164"/>
  <c r="J78" i="165"/>
  <c r="H294" i="163"/>
  <c r="T1" i="165" a="1"/>
  <c r="T1" i="165" s="1"/>
  <c r="A1" i="165" a="1"/>
  <c r="A1" i="165" s="1"/>
  <c r="K78" i="165"/>
  <c r="K186" i="167"/>
  <c r="J78" i="164"/>
  <c r="J186" i="164"/>
  <c r="L222" i="164"/>
  <c r="L78" i="165"/>
  <c r="J222" i="163"/>
  <c r="J294" i="163"/>
  <c r="L150" i="164"/>
  <c r="I114" i="165"/>
  <c r="J294" i="162"/>
  <c r="I258" i="163"/>
  <c r="K294" i="163"/>
  <c r="J294" i="164"/>
  <c r="J114" i="165"/>
  <c r="I114" i="166"/>
  <c r="L42" i="164"/>
  <c r="I222" i="164"/>
  <c r="J258" i="164"/>
  <c r="H186" i="166"/>
  <c r="T1" i="167" a="1"/>
  <c r="T1" i="167" s="1"/>
  <c r="S1" i="167" a="1"/>
  <c r="S1" i="167" s="1"/>
  <c r="A1" i="167" a="1"/>
  <c r="A1" i="167" s="1"/>
  <c r="H114" i="167"/>
  <c r="J150" i="159"/>
  <c r="L78" i="161"/>
  <c r="J114" i="162"/>
  <c r="A1" i="163" a="1"/>
  <c r="A1" i="163" s="1"/>
  <c r="J222" i="164"/>
  <c r="I42" i="165"/>
  <c r="K186" i="165"/>
  <c r="K78" i="163"/>
  <c r="L294" i="164"/>
  <c r="S1" i="164" a="1"/>
  <c r="S1" i="164" s="1"/>
  <c r="H42" i="164"/>
  <c r="L114" i="164"/>
  <c r="K114" i="166"/>
  <c r="H78" i="167"/>
  <c r="K258" i="169"/>
  <c r="K114" i="165"/>
  <c r="K222" i="165"/>
  <c r="H258" i="165"/>
  <c r="H78" i="166"/>
  <c r="L114" i="166"/>
  <c r="I78" i="167"/>
  <c r="I294" i="167"/>
  <c r="L114" i="165"/>
  <c r="I258" i="165"/>
  <c r="T1" i="166" a="1"/>
  <c r="T1" i="166" s="1"/>
  <c r="S1" i="166" a="1"/>
  <c r="S1" i="166" s="1"/>
  <c r="L294" i="166"/>
  <c r="L150" i="167"/>
  <c r="L222" i="167"/>
  <c r="L258" i="169"/>
  <c r="I186" i="171"/>
  <c r="H222" i="164"/>
  <c r="H78" i="165"/>
  <c r="K78" i="167"/>
  <c r="K294" i="167"/>
  <c r="I114" i="170"/>
  <c r="J258" i="171"/>
  <c r="H78" i="172"/>
  <c r="I78" i="165"/>
  <c r="H186" i="167"/>
  <c r="L294" i="167"/>
  <c r="K42" i="168"/>
  <c r="J114" i="168"/>
  <c r="I186" i="168"/>
  <c r="H150" i="170"/>
  <c r="J258" i="170"/>
  <c r="L42" i="168"/>
  <c r="I114" i="163"/>
  <c r="I150" i="166"/>
  <c r="I258" i="166"/>
  <c r="I114" i="167"/>
  <c r="J186" i="167"/>
  <c r="L78" i="168"/>
  <c r="K186" i="168"/>
  <c r="I258" i="170"/>
  <c r="K42" i="165"/>
  <c r="I150" i="165"/>
  <c r="J42" i="167"/>
  <c r="L78" i="167"/>
  <c r="J114" i="167"/>
  <c r="T1" i="168" a="1"/>
  <c r="T1" i="168" s="1"/>
  <c r="S1" i="168" a="1"/>
  <c r="S1" i="168" s="1"/>
  <c r="H294" i="170"/>
  <c r="L186" i="165"/>
  <c r="K42" i="167"/>
  <c r="I78" i="168"/>
  <c r="H150" i="169"/>
  <c r="K78" i="170"/>
  <c r="H222" i="166"/>
  <c r="L42" i="167"/>
  <c r="I186" i="167"/>
  <c r="L258" i="167"/>
  <c r="J294" i="167"/>
  <c r="J78" i="168"/>
  <c r="I114" i="169"/>
  <c r="L42" i="171"/>
  <c r="I186" i="166"/>
  <c r="L294" i="168"/>
  <c r="L42" i="169"/>
  <c r="I42" i="169"/>
  <c r="L222" i="169"/>
  <c r="I150" i="170"/>
  <c r="J42" i="171"/>
  <c r="K150" i="171"/>
  <c r="J78" i="167"/>
  <c r="K78" i="168"/>
  <c r="I150" i="168"/>
  <c r="L150" i="171"/>
  <c r="T1" i="169" a="1"/>
  <c r="T1" i="169" s="1"/>
  <c r="S1" i="169" a="1"/>
  <c r="S1" i="169" s="1"/>
  <c r="K150" i="169"/>
  <c r="L294" i="169"/>
  <c r="H294" i="169"/>
  <c r="L258" i="171"/>
  <c r="H42" i="167"/>
  <c r="I42" i="168"/>
  <c r="H258" i="169"/>
  <c r="H186" i="170"/>
  <c r="L186" i="167"/>
  <c r="L114" i="169"/>
  <c r="K222" i="169"/>
  <c r="I258" i="169"/>
  <c r="J294" i="169"/>
  <c r="L222" i="170"/>
  <c r="J186" i="171"/>
  <c r="H150" i="172"/>
  <c r="H294" i="167"/>
  <c r="H42" i="168"/>
  <c r="H114" i="168"/>
  <c r="J114" i="169"/>
  <c r="K114" i="169"/>
  <c r="I150" i="169"/>
  <c r="T1" i="170" a="1"/>
  <c r="T1" i="170" s="1"/>
  <c r="S1" i="170" a="1"/>
  <c r="S1" i="170" s="1"/>
  <c r="I42" i="171"/>
  <c r="I114" i="171"/>
  <c r="H222" i="171"/>
  <c r="J222" i="174"/>
  <c r="K258" i="165"/>
  <c r="I114" i="168"/>
  <c r="L186" i="168"/>
  <c r="J150" i="169"/>
  <c r="J114" i="171"/>
  <c r="L114" i="167"/>
  <c r="K258" i="170"/>
  <c r="K42" i="171"/>
  <c r="H186" i="171"/>
  <c r="H78" i="168"/>
  <c r="K114" i="168"/>
  <c r="J42" i="169"/>
  <c r="H42" i="169"/>
  <c r="J114" i="170"/>
  <c r="H78" i="171"/>
  <c r="K258" i="171"/>
  <c r="H42" i="172"/>
  <c r="I294" i="170"/>
  <c r="I78" i="171"/>
  <c r="I222" i="171"/>
  <c r="K150" i="173"/>
  <c r="I222" i="174"/>
  <c r="H222" i="169"/>
  <c r="I186" i="170"/>
  <c r="K186" i="171"/>
  <c r="J222" i="171"/>
  <c r="I42" i="172"/>
  <c r="L78" i="173"/>
  <c r="J186" i="173"/>
  <c r="H114" i="174"/>
  <c r="H150" i="171"/>
  <c r="L186" i="171"/>
  <c r="H186" i="172"/>
  <c r="L258" i="172"/>
  <c r="I186" i="173"/>
  <c r="L222" i="171"/>
  <c r="H222" i="173"/>
  <c r="J78" i="174"/>
  <c r="J150" i="171"/>
  <c r="J150" i="172"/>
  <c r="J186" i="172"/>
  <c r="H150" i="173"/>
  <c r="H294" i="174"/>
  <c r="K42" i="172"/>
  <c r="J222" i="167"/>
  <c r="K78" i="171"/>
  <c r="K114" i="172"/>
  <c r="L78" i="171"/>
  <c r="L42" i="172"/>
  <c r="I114" i="172"/>
  <c r="I150" i="172"/>
  <c r="I42" i="173"/>
  <c r="L186" i="174"/>
  <c r="H258" i="174"/>
  <c r="J42" i="177"/>
  <c r="K258" i="168"/>
  <c r="H114" i="172"/>
  <c r="I294" i="172"/>
  <c r="I150" i="173"/>
  <c r="L78" i="174"/>
  <c r="H78" i="173"/>
  <c r="L150" i="173"/>
  <c r="H186" i="173"/>
  <c r="I78" i="174"/>
  <c r="I150" i="176"/>
  <c r="L150" i="176"/>
  <c r="K186" i="176"/>
  <c r="J150" i="177"/>
  <c r="T1" i="178" a="1"/>
  <c r="T1" i="178" s="1"/>
  <c r="A1" i="178" a="1"/>
  <c r="A1" i="178" s="1"/>
  <c r="S1" i="178" a="1"/>
  <c r="S1" i="178" s="1"/>
  <c r="I42" i="178"/>
  <c r="J222" i="178"/>
  <c r="L114" i="173"/>
  <c r="A1" i="175" a="1"/>
  <c r="A1" i="175" s="1"/>
  <c r="S1" i="175" a="1"/>
  <c r="S1" i="175" s="1"/>
  <c r="T1" i="175" a="1"/>
  <c r="T1" i="175" s="1"/>
  <c r="I150" i="177"/>
  <c r="I222" i="173"/>
  <c r="L258" i="173"/>
  <c r="J114" i="174"/>
  <c r="J78" i="175"/>
  <c r="H222" i="175"/>
  <c r="I78" i="175"/>
  <c r="I114" i="175"/>
  <c r="K186" i="175"/>
  <c r="H150" i="178"/>
  <c r="H294" i="171"/>
  <c r="I78" i="172"/>
  <c r="L150" i="172"/>
  <c r="K294" i="173"/>
  <c r="K294" i="174"/>
  <c r="J114" i="175"/>
  <c r="L186" i="175"/>
  <c r="H294" i="175"/>
  <c r="H186" i="177"/>
  <c r="H258" i="177"/>
  <c r="I258" i="178"/>
  <c r="I294" i="175"/>
  <c r="L222" i="176"/>
  <c r="I186" i="177"/>
  <c r="J294" i="171"/>
  <c r="K186" i="172"/>
  <c r="J258" i="172"/>
  <c r="K186" i="173"/>
  <c r="H42" i="175"/>
  <c r="I222" i="175"/>
  <c r="L258" i="175"/>
  <c r="H114" i="176"/>
  <c r="L186" i="176"/>
  <c r="K258" i="172"/>
  <c r="L294" i="172"/>
  <c r="I78" i="173"/>
  <c r="K258" i="174"/>
  <c r="J150" i="175"/>
  <c r="K258" i="175"/>
  <c r="J222" i="176"/>
  <c r="K114" i="177"/>
  <c r="L150" i="178"/>
  <c r="H258" i="171"/>
  <c r="K42" i="173"/>
  <c r="J78" i="173"/>
  <c r="L258" i="174"/>
  <c r="J42" i="175"/>
  <c r="L222" i="177"/>
  <c r="H222" i="172"/>
  <c r="L186" i="173"/>
  <c r="I294" i="173"/>
  <c r="K294" i="176"/>
  <c r="I222" i="177"/>
  <c r="I78" i="178"/>
  <c r="K114" i="173"/>
  <c r="J150" i="173"/>
  <c r="L42" i="175"/>
  <c r="K114" i="175"/>
  <c r="I150" i="175"/>
  <c r="K258" i="176"/>
  <c r="J294" i="177"/>
  <c r="K42" i="175"/>
  <c r="K78" i="175"/>
  <c r="K294" i="175"/>
  <c r="K78" i="176"/>
  <c r="J114" i="176"/>
  <c r="H222" i="176"/>
  <c r="K294" i="177"/>
  <c r="H294" i="177"/>
  <c r="I294" i="177"/>
  <c r="I150" i="178"/>
  <c r="H114" i="175"/>
  <c r="L78" i="176"/>
  <c r="I222" i="176"/>
  <c r="J150" i="178"/>
  <c r="H222" i="178"/>
  <c r="L114" i="172"/>
  <c r="I186" i="172"/>
  <c r="H294" i="173"/>
  <c r="K150" i="178"/>
  <c r="H42" i="173"/>
  <c r="H258" i="175"/>
  <c r="I258" i="175"/>
  <c r="I42" i="176"/>
  <c r="J294" i="176"/>
  <c r="J186" i="177"/>
  <c r="H186" i="178"/>
  <c r="L150" i="169"/>
  <c r="I78" i="170"/>
  <c r="I294" i="171"/>
  <c r="H294" i="172"/>
  <c r="H114" i="173"/>
  <c r="L78" i="175"/>
  <c r="L294" i="175"/>
  <c r="I42" i="177"/>
  <c r="K150" i="177"/>
  <c r="I186" i="178"/>
  <c r="I294" i="174"/>
  <c r="H186" i="175"/>
  <c r="J186" i="178"/>
  <c r="K222" i="174"/>
  <c r="J258" i="174"/>
  <c r="J294" i="174"/>
  <c r="L150" i="175"/>
  <c r="I186" i="175"/>
  <c r="J186" i="176"/>
  <c r="K78" i="177"/>
  <c r="H114" i="177"/>
  <c r="I258" i="177"/>
  <c r="J114" i="178"/>
  <c r="L294" i="171"/>
  <c r="I150" i="174"/>
  <c r="H78" i="175"/>
  <c r="S1" i="176" a="1"/>
  <c r="S1" i="176" s="1"/>
  <c r="I114" i="176"/>
  <c r="L114" i="177"/>
  <c r="J78" i="178"/>
  <c r="H294" i="178"/>
  <c r="K114" i="174"/>
  <c r="J258" i="175"/>
  <c r="I186" i="176"/>
  <c r="H78" i="177"/>
  <c r="K78" i="178"/>
  <c r="J258" i="178"/>
  <c r="I294" i="178"/>
  <c r="K150" i="175"/>
  <c r="T1" i="176" a="1"/>
  <c r="T1" i="176" s="1"/>
  <c r="K114" i="176"/>
  <c r="I294" i="176"/>
  <c r="I78" i="177"/>
  <c r="J42" i="178"/>
  <c r="K258" i="178"/>
  <c r="J294" i="178"/>
  <c r="L42" i="173"/>
  <c r="J258" i="173"/>
  <c r="J78" i="177"/>
  <c r="L258" i="177"/>
  <c r="L258" i="178"/>
  <c r="K294" i="178"/>
  <c r="K42" i="177"/>
  <c r="K42" i="178"/>
  <c r="L78" i="178"/>
  <c r="H114" i="178"/>
  <c r="J222" i="175"/>
  <c r="H186" i="176"/>
  <c r="L150" i="177"/>
  <c r="I114" i="178"/>
  <c r="L222" i="175"/>
  <c r="K114" i="178"/>
  <c r="L294" i="176"/>
  <c r="L294" i="177"/>
  <c r="L42" i="178"/>
  <c r="L114" i="178"/>
  <c r="K186" i="177"/>
  <c r="A47" i="151"/>
  <c r="A48" i="151" s="1"/>
  <c r="A49" i="151" s="1"/>
  <c r="A50" i="151" s="1"/>
  <c r="A51" i="151" s="1"/>
  <c r="A52" i="151" s="1"/>
  <c r="A53" i="151" s="1"/>
  <c r="A54" i="151" s="1"/>
  <c r="A55" i="151" s="1"/>
  <c r="A56" i="151" s="1"/>
  <c r="A57" i="151" s="1"/>
  <c r="A58" i="151" s="1"/>
  <c r="A59" i="151" s="1"/>
  <c r="A60" i="151" s="1"/>
  <c r="A61" i="151" s="1"/>
  <c r="A62" i="151" s="1"/>
  <c r="A63" i="151" s="1"/>
  <c r="A64" i="151" s="1"/>
  <c r="A65" i="151" s="1"/>
  <c r="A66" i="151" s="1"/>
  <c r="A67" i="151" s="1"/>
  <c r="A68" i="151" s="1"/>
  <c r="A69" i="151" s="1"/>
  <c r="A70" i="151" s="1"/>
  <c r="A71" i="151" s="1"/>
  <c r="A72" i="151" s="1"/>
  <c r="A73" i="151" s="1"/>
  <c r="A74" i="151" s="1"/>
  <c r="A75" i="151" s="1"/>
  <c r="A76" i="151" s="1"/>
  <c r="A77" i="151" s="1"/>
  <c r="K78" i="149"/>
  <c r="I222" i="152"/>
  <c r="I42" i="153"/>
  <c r="K150" i="153"/>
  <c r="H186" i="153"/>
  <c r="I78" i="149"/>
  <c r="J78" i="149"/>
  <c r="L222" i="152"/>
  <c r="L222" i="154"/>
  <c r="L258" i="155"/>
  <c r="H114" i="149"/>
  <c r="I186" i="149"/>
  <c r="J114" i="150"/>
  <c r="L258" i="150"/>
  <c r="J294" i="150"/>
  <c r="K258" i="149"/>
  <c r="J42" i="151"/>
  <c r="K294" i="151"/>
  <c r="R6" i="152"/>
  <c r="H114" i="156"/>
  <c r="H222" i="157"/>
  <c r="J222" i="152"/>
  <c r="L294" i="149"/>
  <c r="K78" i="151"/>
  <c r="K258" i="150"/>
  <c r="L222" i="151"/>
  <c r="I186" i="152"/>
  <c r="H294" i="152"/>
  <c r="L222" i="153"/>
  <c r="K186" i="149"/>
  <c r="J186" i="149"/>
  <c r="J150" i="150"/>
  <c r="L42" i="151"/>
  <c r="K150" i="151"/>
  <c r="H294" i="151"/>
  <c r="L150" i="153"/>
  <c r="I294" i="151"/>
  <c r="H114" i="152"/>
  <c r="L258" i="152"/>
  <c r="H150" i="150"/>
  <c r="J258" i="149"/>
  <c r="K114" i="151"/>
  <c r="I150" i="152"/>
  <c r="L294" i="152"/>
  <c r="J258" i="153"/>
  <c r="I294" i="153"/>
  <c r="K150" i="154"/>
  <c r="K114" i="155"/>
  <c r="L186" i="158"/>
  <c r="H78" i="151"/>
  <c r="J114" i="152"/>
  <c r="J42" i="154"/>
  <c r="H222" i="158"/>
  <c r="H222" i="150"/>
  <c r="I78" i="151"/>
  <c r="K258" i="151"/>
  <c r="K186" i="152"/>
  <c r="A1" i="154" a="1"/>
  <c r="A1" i="154" s="1"/>
  <c r="S1" i="154" a="1"/>
  <c r="S1" i="154" s="1"/>
  <c r="S1" i="156" a="1"/>
  <c r="S1" i="156" s="1"/>
  <c r="A1" i="156" a="1"/>
  <c r="A1" i="156" s="1"/>
  <c r="I222" i="158"/>
  <c r="H42" i="152"/>
  <c r="L114" i="152"/>
  <c r="K186" i="154"/>
  <c r="H222" i="156"/>
  <c r="H78" i="158"/>
  <c r="L114" i="149"/>
  <c r="K222" i="150"/>
  <c r="H78" i="153"/>
  <c r="H114" i="153"/>
  <c r="K78" i="154"/>
  <c r="H114" i="155"/>
  <c r="J42" i="156"/>
  <c r="L222" i="156"/>
  <c r="L114" i="157"/>
  <c r="K42" i="149"/>
  <c r="H186" i="149"/>
  <c r="J42" i="152"/>
  <c r="J294" i="152"/>
  <c r="I114" i="153"/>
  <c r="L114" i="153"/>
  <c r="I258" i="153"/>
  <c r="I222" i="156"/>
  <c r="K78" i="157"/>
  <c r="I222" i="157"/>
  <c r="L222" i="158"/>
  <c r="K294" i="150"/>
  <c r="J114" i="151"/>
  <c r="L150" i="151"/>
  <c r="K42" i="152"/>
  <c r="K294" i="152"/>
  <c r="J114" i="153"/>
  <c r="H294" i="153"/>
  <c r="L114" i="154"/>
  <c r="L294" i="154"/>
  <c r="J78" i="156"/>
  <c r="J222" i="156"/>
  <c r="H114" i="157"/>
  <c r="I114" i="157"/>
  <c r="T1" i="158" a="1"/>
  <c r="T1" i="158" s="1"/>
  <c r="S1" i="158" a="1"/>
  <c r="S1" i="158" s="1"/>
  <c r="A1" i="158" a="1"/>
  <c r="A1" i="158" s="1"/>
  <c r="I222" i="149"/>
  <c r="I114" i="149"/>
  <c r="J222" i="149"/>
  <c r="L114" i="151"/>
  <c r="I114" i="151"/>
  <c r="H150" i="151"/>
  <c r="H186" i="151"/>
  <c r="I114" i="155"/>
  <c r="H294" i="155"/>
  <c r="H150" i="156"/>
  <c r="H186" i="156"/>
  <c r="J186" i="156"/>
  <c r="H294" i="156"/>
  <c r="J186" i="158"/>
  <c r="I186" i="158"/>
  <c r="J114" i="149"/>
  <c r="K222" i="149"/>
  <c r="I78" i="152"/>
  <c r="L186" i="152"/>
  <c r="J294" i="153"/>
  <c r="K42" i="154"/>
  <c r="I186" i="156"/>
  <c r="J258" i="156"/>
  <c r="H42" i="157"/>
  <c r="L114" i="158"/>
  <c r="H186" i="150"/>
  <c r="J258" i="150"/>
  <c r="H78" i="152"/>
  <c r="J150" i="152"/>
  <c r="J186" i="152"/>
  <c r="L150" i="155"/>
  <c r="H114" i="150"/>
  <c r="I186" i="150"/>
  <c r="I258" i="151"/>
  <c r="K186" i="150"/>
  <c r="I222" i="150"/>
  <c r="J78" i="151"/>
  <c r="J258" i="151"/>
  <c r="L78" i="154"/>
  <c r="J222" i="150"/>
  <c r="K114" i="149"/>
  <c r="L222" i="149"/>
  <c r="L42" i="150"/>
  <c r="J294" i="151"/>
  <c r="A1" i="152" a="1"/>
  <c r="A1" i="152" s="1"/>
  <c r="T1" i="152" a="1"/>
  <c r="T1" i="152" s="1"/>
  <c r="J78" i="152"/>
  <c r="L42" i="154"/>
  <c r="J186" i="154"/>
  <c r="L42" i="156"/>
  <c r="K258" i="156"/>
  <c r="I150" i="150"/>
  <c r="L258" i="151"/>
  <c r="I258" i="152"/>
  <c r="H222" i="153"/>
  <c r="H258" i="154"/>
  <c r="L42" i="155"/>
  <c r="L258" i="156"/>
  <c r="L294" i="156"/>
  <c r="H78" i="157"/>
  <c r="K150" i="157"/>
  <c r="J186" i="157"/>
  <c r="L222" i="157"/>
  <c r="K78" i="158"/>
  <c r="K186" i="158"/>
  <c r="J294" i="158"/>
  <c r="H294" i="150"/>
  <c r="I114" i="152"/>
  <c r="I78" i="153"/>
  <c r="I186" i="153"/>
  <c r="J42" i="155"/>
  <c r="L114" i="155"/>
  <c r="K150" i="156"/>
  <c r="J294" i="156"/>
  <c r="J294" i="157"/>
  <c r="I78" i="158"/>
  <c r="K114" i="158"/>
  <c r="H294" i="158"/>
  <c r="L186" i="149"/>
  <c r="H42" i="150"/>
  <c r="I294" i="150"/>
  <c r="H294" i="154"/>
  <c r="K42" i="155"/>
  <c r="H258" i="155"/>
  <c r="L150" i="156"/>
  <c r="K294" i="156"/>
  <c r="I186" i="157"/>
  <c r="K222" i="157"/>
  <c r="I258" i="157"/>
  <c r="K294" i="157"/>
  <c r="J78" i="158"/>
  <c r="K258" i="158"/>
  <c r="I294" i="158"/>
  <c r="I42" i="150"/>
  <c r="J186" i="150"/>
  <c r="K150" i="152"/>
  <c r="H186" i="152"/>
  <c r="K186" i="153"/>
  <c r="H294" i="149"/>
  <c r="J42" i="150"/>
  <c r="L78" i="151"/>
  <c r="L150" i="152"/>
  <c r="J258" i="152"/>
  <c r="H150" i="153"/>
  <c r="I222" i="153"/>
  <c r="L150" i="154"/>
  <c r="J186" i="155"/>
  <c r="L150" i="157"/>
  <c r="K294" i="158"/>
  <c r="J186" i="153"/>
  <c r="H258" i="149"/>
  <c r="I294" i="149"/>
  <c r="K42" i="150"/>
  <c r="H78" i="150"/>
  <c r="H258" i="150"/>
  <c r="K258" i="152"/>
  <c r="S1" i="153" a="1"/>
  <c r="S1" i="153" s="1"/>
  <c r="T1" i="153" a="1"/>
  <c r="T1" i="153" s="1"/>
  <c r="I150" i="153"/>
  <c r="H186" i="154"/>
  <c r="J258" i="154"/>
  <c r="L78" i="155"/>
  <c r="K186" i="155"/>
  <c r="J294" i="155"/>
  <c r="I114" i="156"/>
  <c r="I150" i="156"/>
  <c r="T1" i="157" a="1"/>
  <c r="T1" i="157" s="1"/>
  <c r="A1" i="157" a="1"/>
  <c r="A1" i="157" s="1"/>
  <c r="S1" i="157" a="1"/>
  <c r="S1" i="157" s="1"/>
  <c r="L186" i="157"/>
  <c r="L258" i="157"/>
  <c r="I78" i="150"/>
  <c r="I258" i="150"/>
  <c r="J150" i="153"/>
  <c r="I186" i="154"/>
  <c r="K258" i="154"/>
  <c r="H150" i="157"/>
  <c r="H42" i="158"/>
  <c r="K150" i="158"/>
  <c r="H222" i="154"/>
  <c r="K294" i="155"/>
  <c r="J42" i="158"/>
  <c r="L222" i="150"/>
  <c r="I222" i="151"/>
  <c r="J42" i="153"/>
  <c r="K294" i="153"/>
  <c r="L294" i="155"/>
  <c r="I78" i="156"/>
  <c r="K186" i="156"/>
  <c r="J42" i="157"/>
  <c r="I150" i="158"/>
  <c r="L150" i="150"/>
  <c r="K186" i="151"/>
  <c r="L258" i="154"/>
  <c r="I78" i="155"/>
  <c r="L186" i="156"/>
  <c r="K42" i="157"/>
  <c r="J114" i="158"/>
  <c r="L258" i="158"/>
  <c r="I150" i="151"/>
  <c r="J114" i="155"/>
  <c r="K78" i="156"/>
  <c r="K114" i="157"/>
  <c r="L186" i="154"/>
  <c r="J222" i="155"/>
  <c r="H258" i="152"/>
  <c r="H42" i="154"/>
  <c r="H78" i="155"/>
  <c r="K222" i="155"/>
  <c r="J258" i="157"/>
  <c r="K42" i="158"/>
  <c r="I258" i="158"/>
  <c r="I294" i="156"/>
  <c r="I294" i="157"/>
  <c r="L42" i="158"/>
  <c r="L78" i="158"/>
  <c r="I42" i="156"/>
  <c r="K186" i="157"/>
  <c r="K258" i="157"/>
  <c r="H150" i="155"/>
  <c r="H186" i="155"/>
  <c r="L294" i="158"/>
  <c r="H114" i="158"/>
  <c r="H150" i="158"/>
  <c r="R6" i="147"/>
  <c r="I150" i="147"/>
  <c r="L258" i="147"/>
  <c r="J150" i="148"/>
  <c r="I258" i="148"/>
  <c r="K150" i="148"/>
  <c r="J258" i="148"/>
  <c r="H258" i="148"/>
  <c r="J42" i="148"/>
  <c r="L42" i="148"/>
  <c r="H78" i="147"/>
  <c r="J222" i="147"/>
  <c r="T1" i="148" a="1"/>
  <c r="T1" i="148" s="1"/>
  <c r="A1" i="148" a="1"/>
  <c r="A1" i="148" s="1"/>
  <c r="S1" i="148" a="1"/>
  <c r="S1" i="148" s="1"/>
  <c r="H294" i="148"/>
  <c r="I78" i="147"/>
  <c r="K222" i="147"/>
  <c r="H186" i="147"/>
  <c r="I78" i="148"/>
  <c r="J78" i="148"/>
  <c r="I42" i="148"/>
  <c r="L114" i="148"/>
  <c r="K258" i="148"/>
  <c r="A1" i="147" a="1"/>
  <c r="A1" i="147" s="1"/>
  <c r="T1" i="147" a="1"/>
  <c r="T1" i="147" s="1"/>
  <c r="L222" i="147"/>
  <c r="H78" i="148"/>
  <c r="L114" i="147"/>
  <c r="I186" i="147"/>
  <c r="H294" i="147"/>
  <c r="K78" i="148"/>
  <c r="I114" i="148"/>
  <c r="J186" i="147"/>
  <c r="L186" i="147"/>
  <c r="L258" i="148"/>
  <c r="K186" i="147"/>
  <c r="K42" i="148"/>
  <c r="H258" i="147"/>
  <c r="J294" i="148"/>
  <c r="I294" i="148"/>
  <c r="H222" i="147"/>
  <c r="K294" i="148"/>
  <c r="L150" i="147"/>
  <c r="L294" i="148"/>
  <c r="R6" i="146"/>
  <c r="A1" i="144" a="1"/>
  <c r="A1" i="144" s="1"/>
  <c r="S1" i="144" a="1"/>
  <c r="S1" i="144" s="1"/>
  <c r="T1" i="144" a="1"/>
  <c r="T1" i="144" s="1"/>
  <c r="K42" i="144"/>
  <c r="K78" i="144"/>
  <c r="I294" i="144"/>
  <c r="L114" i="143"/>
  <c r="L186" i="143"/>
  <c r="H150" i="144"/>
  <c r="K186" i="144"/>
  <c r="H222" i="146"/>
  <c r="K222" i="143"/>
  <c r="L78" i="144"/>
  <c r="I42" i="143"/>
  <c r="J186" i="143"/>
  <c r="I186" i="143"/>
  <c r="K42" i="145"/>
  <c r="H78" i="145"/>
  <c r="J78" i="145"/>
  <c r="H150" i="143"/>
  <c r="H222" i="143"/>
  <c r="L294" i="143"/>
  <c r="I78" i="145"/>
  <c r="L114" i="145"/>
  <c r="H222" i="145"/>
  <c r="I150" i="143"/>
  <c r="I222" i="143"/>
  <c r="K114" i="144"/>
  <c r="J42" i="145"/>
  <c r="I150" i="145"/>
  <c r="J186" i="145"/>
  <c r="I150" i="146"/>
  <c r="J150" i="143"/>
  <c r="L114" i="144"/>
  <c r="H42" i="145"/>
  <c r="K186" i="145"/>
  <c r="K42" i="143"/>
  <c r="L150" i="143"/>
  <c r="H114" i="146"/>
  <c r="I42" i="144"/>
  <c r="H114" i="144"/>
  <c r="I42" i="145"/>
  <c r="K114" i="146"/>
  <c r="K150" i="143"/>
  <c r="L42" i="143"/>
  <c r="K78" i="145"/>
  <c r="H78" i="146"/>
  <c r="I150" i="144"/>
  <c r="J114" i="146"/>
  <c r="H114" i="143"/>
  <c r="L222" i="143"/>
  <c r="T1" i="143" a="1"/>
  <c r="T1" i="143" s="1"/>
  <c r="S1" i="143" a="1"/>
  <c r="S1" i="143" s="1"/>
  <c r="I114" i="143"/>
  <c r="H186" i="143"/>
  <c r="J186" i="144"/>
  <c r="T1" i="145" a="1"/>
  <c r="T1" i="145" s="1"/>
  <c r="S1" i="145" a="1"/>
  <c r="S1" i="145" s="1"/>
  <c r="L42" i="145"/>
  <c r="I78" i="146"/>
  <c r="H294" i="146"/>
  <c r="J114" i="143"/>
  <c r="J42" i="144"/>
  <c r="I114" i="144"/>
  <c r="H222" i="144"/>
  <c r="K294" i="144"/>
  <c r="I294" i="145"/>
  <c r="H186" i="146"/>
  <c r="K186" i="143"/>
  <c r="I78" i="144"/>
  <c r="H186" i="144"/>
  <c r="I222" i="144"/>
  <c r="L294" i="144"/>
  <c r="K150" i="145"/>
  <c r="H186" i="145"/>
  <c r="H258" i="145"/>
  <c r="J294" i="145"/>
  <c r="J42" i="146"/>
  <c r="J258" i="146"/>
  <c r="L42" i="144"/>
  <c r="J78" i="144"/>
  <c r="J222" i="144"/>
  <c r="K294" i="145"/>
  <c r="H42" i="144"/>
  <c r="I186" i="144"/>
  <c r="J294" i="144"/>
  <c r="K42" i="146"/>
  <c r="I258" i="146"/>
  <c r="I78" i="143"/>
  <c r="H258" i="144"/>
  <c r="I258" i="145"/>
  <c r="I42" i="146"/>
  <c r="L150" i="146"/>
  <c r="L186" i="146"/>
  <c r="I186" i="145"/>
  <c r="K258" i="145"/>
  <c r="J258" i="145"/>
  <c r="T1" i="146" a="1"/>
  <c r="T1" i="146" s="1"/>
  <c r="A1" i="146" a="1"/>
  <c r="A1" i="146" s="1"/>
  <c r="K186" i="146"/>
  <c r="H294" i="145"/>
  <c r="L78" i="146"/>
  <c r="H150" i="146"/>
  <c r="J150" i="145"/>
  <c r="L186" i="144"/>
  <c r="J150" i="146"/>
  <c r="I222" i="146"/>
  <c r="K258" i="146"/>
  <c r="L150" i="145"/>
  <c r="K150" i="146"/>
  <c r="L258" i="146"/>
  <c r="I294" i="146"/>
  <c r="J294" i="146"/>
  <c r="J78" i="146"/>
  <c r="K294" i="146"/>
  <c r="K78" i="146"/>
  <c r="L294" i="146"/>
  <c r="A1" i="141" a="1"/>
  <c r="A1" i="141" s="1"/>
  <c r="T1" i="141" a="1"/>
  <c r="T1" i="141" s="1"/>
  <c r="S1" i="141" a="1"/>
  <c r="S1" i="141" s="1"/>
  <c r="K258" i="142"/>
  <c r="I294" i="142"/>
  <c r="K42" i="142"/>
  <c r="I78" i="142"/>
  <c r="T1" i="142" a="1"/>
  <c r="T1" i="142" s="1"/>
  <c r="S1" i="142" a="1"/>
  <c r="S1" i="142" s="1"/>
  <c r="A1" i="142" a="1"/>
  <c r="A1" i="142" s="1"/>
  <c r="H42" i="141"/>
  <c r="H78" i="142"/>
  <c r="I42" i="141"/>
  <c r="J42" i="142"/>
  <c r="K150" i="142"/>
  <c r="K78" i="141"/>
  <c r="L222" i="142"/>
  <c r="K150" i="141"/>
  <c r="J294" i="141"/>
  <c r="L150" i="141"/>
  <c r="I186" i="141"/>
  <c r="J186" i="141"/>
  <c r="H222" i="141"/>
  <c r="J258" i="142"/>
  <c r="H294" i="142"/>
  <c r="T1" i="140" a="1"/>
  <c r="T1" i="140" s="1"/>
  <c r="S1" i="140" a="1"/>
  <c r="S1" i="140" s="1"/>
  <c r="A1" i="140" a="1"/>
  <c r="A1" i="140" s="1"/>
  <c r="R2" i="3"/>
  <c r="H11" i="3"/>
  <c r="K1" i="2"/>
  <c r="A227" i="183" a="1"/>
  <c r="A83" i="183" a="1"/>
  <c r="A263" i="174" a="1"/>
  <c r="A83" i="151" a="1"/>
  <c r="A119" i="154" a="1"/>
  <c r="A191" i="181" a="1"/>
  <c r="A263" i="156" a="1"/>
  <c r="A119" i="156" a="1"/>
  <c r="A11" i="149" a="1"/>
  <c r="B5" i="183" a="1"/>
  <c r="A83" i="186" a="1"/>
  <c r="A263" i="188" a="1"/>
  <c r="A11" i="171" a="1"/>
  <c r="A191" i="171" a="1"/>
  <c r="A191" i="177" a="1"/>
  <c r="A11" i="155" a="1"/>
  <c r="A47" i="154" a="1"/>
  <c r="A83" i="182" a="1"/>
  <c r="A263" i="183" a="1"/>
  <c r="A263" i="150" a="1"/>
  <c r="A155" i="177" a="1"/>
  <c r="A155" i="156" a="1"/>
  <c r="A47" i="181" a="1"/>
  <c r="A47" i="150" a="1"/>
  <c r="A227" i="171" a="1"/>
  <c r="A83" i="154" a="1"/>
  <c r="B5" i="147" a="1"/>
  <c r="A83" i="188" a="1"/>
  <c r="A83" i="171" a="1"/>
  <c r="A119" i="161" a="1"/>
  <c r="B5" i="146" a="1"/>
  <c r="A119" i="150" a="1"/>
  <c r="A119" i="163" a="1"/>
  <c r="A155" i="154" a="1"/>
  <c r="A47" i="179" a="1"/>
  <c r="A119" i="172" a="1"/>
  <c r="A11" i="160" a="1"/>
  <c r="A11" i="163" a="1"/>
  <c r="B5" i="173" a="1"/>
  <c r="A155" i="181" a="1"/>
  <c r="A11" i="177" a="1"/>
  <c r="B5" i="152" a="1"/>
  <c r="A155" i="182" a="1"/>
  <c r="A11" i="188" a="1"/>
  <c r="B5" i="181" a="1"/>
  <c r="A191" i="188" a="1"/>
  <c r="A83" i="181" a="1"/>
  <c r="B5" i="161" a="1"/>
  <c r="A227" i="174" a="1"/>
  <c r="A191" i="174" a="1"/>
  <c r="A155" i="151" a="1"/>
  <c r="A227" i="149" a="1"/>
  <c r="A47" i="182" a="1"/>
  <c r="A83" i="150" a="1"/>
  <c r="A227" i="161" a="1"/>
  <c r="A47" i="177" a="1"/>
  <c r="A155" i="155" a="1"/>
  <c r="A83" i="172" a="1"/>
  <c r="A119" i="171" a="1"/>
  <c r="A155" i="179" a="1"/>
  <c r="A191" i="179" a="1"/>
  <c r="A47" i="188" a="1"/>
  <c r="A119" i="181" a="1"/>
  <c r="A119" i="160" a="1"/>
  <c r="A83" i="174" a="1"/>
  <c r="A83" i="161" a="1"/>
  <c r="A263" i="161" a="1"/>
  <c r="A155" i="160" a="1"/>
  <c r="A227" i="156" a="1"/>
  <c r="A83" i="156" a="1"/>
  <c r="A263" i="149" a="1"/>
  <c r="A227" i="181" a="1"/>
  <c r="A11" i="161" a="1"/>
  <c r="A263" i="177" a="1"/>
  <c r="A11" i="151" a="1"/>
  <c r="A191" i="163" a="1"/>
  <c r="A119" i="177" a="1"/>
  <c r="A155" i="149" a="1"/>
  <c r="A119" i="149" a="1"/>
  <c r="B5" i="186" a="1"/>
  <c r="A11" i="183" a="1"/>
  <c r="A47" i="172" a="1"/>
  <c r="A119" i="174" a="1"/>
  <c r="B5" i="174" a="1"/>
  <c r="A11" i="154" a="1"/>
  <c r="A83" i="149" a="1"/>
  <c r="A83" i="155" a="1"/>
  <c r="A191" i="183" a="1"/>
  <c r="A227" i="179" a="1"/>
  <c r="A191" i="155" a="1"/>
  <c r="A155" i="172" a="1"/>
  <c r="A191" i="160" a="1"/>
  <c r="A263" i="151" a="1"/>
  <c r="A155" i="188" a="1"/>
  <c r="A83" i="179" a="1"/>
  <c r="A263" i="155" a="1"/>
  <c r="A191" i="161" a="1"/>
  <c r="A11" i="156" a="1"/>
  <c r="A47" i="149" a="1"/>
  <c r="A119" i="182" a="1"/>
  <c r="A155" i="183" a="1"/>
  <c r="A47" i="171" a="1"/>
  <c r="A227" i="154" a="1"/>
  <c r="A11" i="182" a="1"/>
  <c r="A227" i="172" a="1"/>
  <c r="A227" i="177" a="1"/>
  <c r="A47" i="156" a="1"/>
  <c r="B5" i="188" a="1"/>
  <c r="A83" i="163" a="1"/>
  <c r="A191" i="151" a="1"/>
  <c r="A191" i="149" a="1"/>
  <c r="A227" i="188" a="1"/>
  <c r="A83" i="177" a="1"/>
  <c r="B5" i="179" a="1"/>
  <c r="A155" i="150" a="1"/>
  <c r="A155" i="161" a="1"/>
  <c r="A191" i="156" a="1"/>
  <c r="A191" i="154" a="1"/>
  <c r="A11" i="179" a="1"/>
  <c r="A47" i="186" a="1"/>
  <c r="A47" i="183" a="1"/>
  <c r="A119" i="179" a="1"/>
  <c r="A191" i="172" a="1"/>
  <c r="B5" i="177" a="1"/>
  <c r="A47" i="163" a="1"/>
  <c r="A83" i="160" a="1"/>
  <c r="B5" i="165" a="1"/>
  <c r="B5" i="151" a="1"/>
  <c r="A227" i="150" a="1"/>
  <c r="A227" i="151" a="1"/>
  <c r="A263" i="154" a="1"/>
  <c r="A263" i="181" a="1"/>
  <c r="A227" i="160" a="1"/>
  <c r="A119" i="151" a="1"/>
  <c r="A11" i="172" a="1"/>
  <c r="A191" i="173" a="1"/>
  <c r="A191" i="150" a="1"/>
  <c r="A263" i="172" a="1"/>
  <c r="A263" i="179" a="1"/>
  <c r="A263" i="160" a="1"/>
  <c r="A263" i="163" a="1"/>
  <c r="A119" i="188" a="1"/>
  <c r="A47" i="161" a="1"/>
  <c r="A155" i="171" a="1"/>
  <c r="A47" i="155" a="1"/>
  <c r="B5" i="155" a="1"/>
  <c r="A155" i="173" a="1"/>
  <c r="A227" i="182" a="1"/>
  <c r="B5" i="183" l="1"/>
  <c r="R6" i="183"/>
  <c r="B5" i="186"/>
  <c r="A155" i="182"/>
  <c r="A156" i="182" s="1"/>
  <c r="A157" i="182" s="1"/>
  <c r="A158" i="182" s="1"/>
  <c r="A159" i="182" s="1"/>
  <c r="A160" i="182" s="1"/>
  <c r="A161" i="182" s="1"/>
  <c r="A162" i="182" s="1"/>
  <c r="A163" i="182" s="1"/>
  <c r="A164" i="182" s="1"/>
  <c r="A165" i="182" s="1"/>
  <c r="A166" i="182" s="1"/>
  <c r="A167" i="182" s="1"/>
  <c r="A168" i="182" s="1"/>
  <c r="A169" i="182" s="1"/>
  <c r="A170" i="182" s="1"/>
  <c r="A171" i="182" s="1"/>
  <c r="A172" i="182" s="1"/>
  <c r="A173" i="182" s="1"/>
  <c r="A174" i="182" s="1"/>
  <c r="A175" i="182" s="1"/>
  <c r="A176" i="182" s="1"/>
  <c r="A177" i="182" s="1"/>
  <c r="A178" i="182" s="1"/>
  <c r="A179" i="182" s="1"/>
  <c r="A180" i="182" s="1"/>
  <c r="A181" i="182" s="1"/>
  <c r="A182" i="182" s="1"/>
  <c r="A183" i="182" s="1"/>
  <c r="A184" i="182" s="1"/>
  <c r="A185" i="182" s="1"/>
  <c r="A83" i="182"/>
  <c r="A84" i="182" s="1"/>
  <c r="A85" i="182" s="1"/>
  <c r="A86" i="182" s="1"/>
  <c r="A87" i="182" s="1"/>
  <c r="A88" i="182" s="1"/>
  <c r="A89" i="182" s="1"/>
  <c r="A90" i="182" s="1"/>
  <c r="A91" i="182" s="1"/>
  <c r="A92" i="182" s="1"/>
  <c r="A93" i="182" s="1"/>
  <c r="A94" i="182" s="1"/>
  <c r="A95" i="182" s="1"/>
  <c r="A96" i="182" s="1"/>
  <c r="A97" i="182" s="1"/>
  <c r="A98" i="182" s="1"/>
  <c r="A99" i="182" s="1"/>
  <c r="A100" i="182" s="1"/>
  <c r="A101" i="182" s="1"/>
  <c r="A102" i="182" s="1"/>
  <c r="A103" i="182" s="1"/>
  <c r="A104" i="182" s="1"/>
  <c r="A105" i="182" s="1"/>
  <c r="A106" i="182" s="1"/>
  <c r="A107" i="182" s="1"/>
  <c r="A108" i="182" s="1"/>
  <c r="A109" i="182" s="1"/>
  <c r="A110" i="182" s="1"/>
  <c r="A111" i="182" s="1"/>
  <c r="A112" i="182" s="1"/>
  <c r="A113" i="182" s="1"/>
  <c r="R6" i="186"/>
  <c r="A119" i="171"/>
  <c r="A120" i="171" s="1"/>
  <c r="A121" i="171" s="1"/>
  <c r="A122" i="171" s="1"/>
  <c r="A123" i="171" s="1"/>
  <c r="A124" i="171" s="1"/>
  <c r="A125" i="171" s="1"/>
  <c r="A126" i="171" s="1"/>
  <c r="A127" i="171" s="1"/>
  <c r="A128" i="171" s="1"/>
  <c r="A129" i="171" s="1"/>
  <c r="A130" i="171" s="1"/>
  <c r="A131" i="171" s="1"/>
  <c r="A132" i="171" s="1"/>
  <c r="A133" i="171" s="1"/>
  <c r="A134" i="171" s="1"/>
  <c r="A135" i="171" s="1"/>
  <c r="A136" i="171" s="1"/>
  <c r="A137" i="171" s="1"/>
  <c r="A138" i="171" s="1"/>
  <c r="A139" i="171" s="1"/>
  <c r="A140" i="171" s="1"/>
  <c r="A141" i="171" s="1"/>
  <c r="A142" i="171" s="1"/>
  <c r="A143" i="171" s="1"/>
  <c r="A144" i="171" s="1"/>
  <c r="A145" i="171" s="1"/>
  <c r="A146" i="171" s="1"/>
  <c r="A147" i="171" s="1"/>
  <c r="A148" i="171" s="1"/>
  <c r="A149" i="171" s="1"/>
  <c r="A11" i="188"/>
  <c r="A12" i="188" s="1"/>
  <c r="A13" i="188" s="1"/>
  <c r="A14" i="188" s="1"/>
  <c r="A15" i="188" s="1"/>
  <c r="A16" i="188" s="1"/>
  <c r="A17" i="188" s="1"/>
  <c r="A18" i="188" s="1"/>
  <c r="A19" i="188" s="1"/>
  <c r="A20" i="188" s="1"/>
  <c r="A21" i="188" s="1"/>
  <c r="A22" i="188" s="1"/>
  <c r="A23" i="188" s="1"/>
  <c r="A24" i="188" s="1"/>
  <c r="A25" i="188" s="1"/>
  <c r="A26" i="188" s="1"/>
  <c r="A27" i="188" s="1"/>
  <c r="A28" i="188" s="1"/>
  <c r="A29" i="188" s="1"/>
  <c r="A30" i="188" s="1"/>
  <c r="A31" i="188" s="1"/>
  <c r="A32" i="188" s="1"/>
  <c r="A33" i="188" s="1"/>
  <c r="A34" i="188" s="1"/>
  <c r="A35" i="188" s="1"/>
  <c r="A36" i="188" s="1"/>
  <c r="A37" i="188" s="1"/>
  <c r="A38" i="188" s="1"/>
  <c r="A39" i="188" s="1"/>
  <c r="A40" i="188" s="1"/>
  <c r="A41" i="188" s="1"/>
  <c r="B5" i="173"/>
  <c r="A155" i="173"/>
  <c r="A156" i="173" s="1"/>
  <c r="A157" i="173" s="1"/>
  <c r="A158" i="173" s="1"/>
  <c r="A159" i="173" s="1"/>
  <c r="A160" i="173" s="1"/>
  <c r="A161" i="173" s="1"/>
  <c r="A162" i="173" s="1"/>
  <c r="A163" i="173" s="1"/>
  <c r="A164" i="173" s="1"/>
  <c r="A165" i="173" s="1"/>
  <c r="A166" i="173" s="1"/>
  <c r="A167" i="173" s="1"/>
  <c r="A168" i="173" s="1"/>
  <c r="A169" i="173" s="1"/>
  <c r="A170" i="173" s="1"/>
  <c r="A171" i="173" s="1"/>
  <c r="A172" i="173" s="1"/>
  <c r="A173" i="173" s="1"/>
  <c r="A174" i="173" s="1"/>
  <c r="A175" i="173" s="1"/>
  <c r="A176" i="173" s="1"/>
  <c r="A177" i="173" s="1"/>
  <c r="A178" i="173" s="1"/>
  <c r="A179" i="173" s="1"/>
  <c r="A180" i="173" s="1"/>
  <c r="A181" i="173" s="1"/>
  <c r="A182" i="173" s="1"/>
  <c r="A183" i="173" s="1"/>
  <c r="A184" i="173" s="1"/>
  <c r="A185" i="173" s="1"/>
  <c r="A191" i="173"/>
  <c r="A192" i="173" s="1"/>
  <c r="A193" i="173" s="1"/>
  <c r="A194" i="173" s="1"/>
  <c r="A195" i="173" s="1"/>
  <c r="A196" i="173" s="1"/>
  <c r="A197" i="173" s="1"/>
  <c r="A198" i="173" s="1"/>
  <c r="A199" i="173" s="1"/>
  <c r="A200" i="173" s="1"/>
  <c r="A201" i="173" s="1"/>
  <c r="A202" i="173" s="1"/>
  <c r="A203" i="173" s="1"/>
  <c r="A204" i="173" s="1"/>
  <c r="A205" i="173" s="1"/>
  <c r="A206" i="173" s="1"/>
  <c r="A207" i="173" s="1"/>
  <c r="A208" i="173" s="1"/>
  <c r="A209" i="173" s="1"/>
  <c r="A210" i="173" s="1"/>
  <c r="A211" i="173" s="1"/>
  <c r="A212" i="173" s="1"/>
  <c r="A213" i="173" s="1"/>
  <c r="A214" i="173" s="1"/>
  <c r="A215" i="173" s="1"/>
  <c r="A216" i="173" s="1"/>
  <c r="A217" i="173" s="1"/>
  <c r="A218" i="173" s="1"/>
  <c r="A219" i="173" s="1"/>
  <c r="A220" i="173" s="1"/>
  <c r="A221" i="173" s="1"/>
  <c r="A119" i="181"/>
  <c r="A120" i="181" s="1"/>
  <c r="A121" i="181" s="1"/>
  <c r="A122" i="181" s="1"/>
  <c r="A123" i="181" s="1"/>
  <c r="A124" i="181" s="1"/>
  <c r="A125" i="181" s="1"/>
  <c r="A126" i="181" s="1"/>
  <c r="A127" i="181" s="1"/>
  <c r="A128" i="181" s="1"/>
  <c r="A129" i="181" s="1"/>
  <c r="A130" i="181" s="1"/>
  <c r="A131" i="181" s="1"/>
  <c r="A132" i="181" s="1"/>
  <c r="A133" i="181" s="1"/>
  <c r="A134" i="181" s="1"/>
  <c r="A135" i="181" s="1"/>
  <c r="A136" i="181" s="1"/>
  <c r="A137" i="181" s="1"/>
  <c r="A138" i="181" s="1"/>
  <c r="A139" i="181" s="1"/>
  <c r="A140" i="181" s="1"/>
  <c r="A141" i="181" s="1"/>
  <c r="A142" i="181" s="1"/>
  <c r="A143" i="181" s="1"/>
  <c r="A144" i="181" s="1"/>
  <c r="A145" i="181" s="1"/>
  <c r="A146" i="181" s="1"/>
  <c r="A147" i="181" s="1"/>
  <c r="A148" i="181" s="1"/>
  <c r="A149" i="181" s="1"/>
  <c r="A119" i="150"/>
  <c r="A120" i="150" s="1"/>
  <c r="A121" i="150" s="1"/>
  <c r="A122" i="150" s="1"/>
  <c r="A123" i="150" s="1"/>
  <c r="A124" i="150" s="1"/>
  <c r="A125" i="150" s="1"/>
  <c r="A126" i="150" s="1"/>
  <c r="A127" i="150" s="1"/>
  <c r="A128" i="150" s="1"/>
  <c r="A129" i="150" s="1"/>
  <c r="A130" i="150" s="1"/>
  <c r="A131" i="150" s="1"/>
  <c r="A132" i="150" s="1"/>
  <c r="A133" i="150" s="1"/>
  <c r="A134" i="150" s="1"/>
  <c r="A135" i="150" s="1"/>
  <c r="A136" i="150" s="1"/>
  <c r="A137" i="150" s="1"/>
  <c r="A138" i="150" s="1"/>
  <c r="A139" i="150" s="1"/>
  <c r="A140" i="150" s="1"/>
  <c r="A141" i="150" s="1"/>
  <c r="A142" i="150" s="1"/>
  <c r="A143" i="150" s="1"/>
  <c r="A144" i="150" s="1"/>
  <c r="A145" i="150" s="1"/>
  <c r="A146" i="150" s="1"/>
  <c r="A147" i="150" s="1"/>
  <c r="A148" i="150" s="1"/>
  <c r="A149" i="150" s="1"/>
  <c r="A263" i="150"/>
  <c r="A264" i="150" s="1"/>
  <c r="A265" i="150" s="1"/>
  <c r="A266" i="150" s="1"/>
  <c r="A267" i="150" s="1"/>
  <c r="A268" i="150" s="1"/>
  <c r="A269" i="150" s="1"/>
  <c r="A270" i="150" s="1"/>
  <c r="A271" i="150" s="1"/>
  <c r="A272" i="150" s="1"/>
  <c r="A273" i="150" s="1"/>
  <c r="A274" i="150" s="1"/>
  <c r="A275" i="150" s="1"/>
  <c r="A276" i="150" s="1"/>
  <c r="A277" i="150" s="1"/>
  <c r="A278" i="150" s="1"/>
  <c r="A279" i="150" s="1"/>
  <c r="A280" i="150" s="1"/>
  <c r="A281" i="150" s="1"/>
  <c r="A282" i="150" s="1"/>
  <c r="A283" i="150" s="1"/>
  <c r="A284" i="150" s="1"/>
  <c r="A285" i="150" s="1"/>
  <c r="A286" i="150" s="1"/>
  <c r="A287" i="150" s="1"/>
  <c r="A288" i="150" s="1"/>
  <c r="A289" i="150" s="1"/>
  <c r="A290" i="150" s="1"/>
  <c r="A291" i="150" s="1"/>
  <c r="A292" i="150" s="1"/>
  <c r="A293" i="150" s="1"/>
  <c r="A47" i="150"/>
  <c r="A48" i="150" s="1"/>
  <c r="A49" i="150" s="1"/>
  <c r="A50" i="150" s="1"/>
  <c r="A51" i="150" s="1"/>
  <c r="A52" i="150" s="1"/>
  <c r="A53" i="150" s="1"/>
  <c r="A54" i="150" s="1"/>
  <c r="A55" i="150" s="1"/>
  <c r="A56" i="150" s="1"/>
  <c r="A57" i="150" s="1"/>
  <c r="A58" i="150" s="1"/>
  <c r="A59" i="150" s="1"/>
  <c r="A60" i="150" s="1"/>
  <c r="A61" i="150" s="1"/>
  <c r="A62" i="150" s="1"/>
  <c r="A63" i="150" s="1"/>
  <c r="A64" i="150" s="1"/>
  <c r="A65" i="150" s="1"/>
  <c r="A66" i="150" s="1"/>
  <c r="A67" i="150" s="1"/>
  <c r="A68" i="150" s="1"/>
  <c r="A69" i="150" s="1"/>
  <c r="A70" i="150" s="1"/>
  <c r="A71" i="150" s="1"/>
  <c r="A72" i="150" s="1"/>
  <c r="A73" i="150" s="1"/>
  <c r="A74" i="150" s="1"/>
  <c r="A75" i="150" s="1"/>
  <c r="A76" i="150" s="1"/>
  <c r="A77" i="150" s="1"/>
  <c r="A191" i="150"/>
  <c r="A192" i="150" s="1"/>
  <c r="A193" i="150" s="1"/>
  <c r="A194" i="150" s="1"/>
  <c r="A195" i="150" s="1"/>
  <c r="A196" i="150" s="1"/>
  <c r="A197" i="150" s="1"/>
  <c r="A198" i="150" s="1"/>
  <c r="A199" i="150" s="1"/>
  <c r="A200" i="150" s="1"/>
  <c r="A201" i="150" s="1"/>
  <c r="A202" i="150" s="1"/>
  <c r="A203" i="150" s="1"/>
  <c r="A204" i="150" s="1"/>
  <c r="A205" i="150" s="1"/>
  <c r="A206" i="150" s="1"/>
  <c r="A207" i="150" s="1"/>
  <c r="A208" i="150" s="1"/>
  <c r="A209" i="150" s="1"/>
  <c r="A210" i="150" s="1"/>
  <c r="A211" i="150" s="1"/>
  <c r="A212" i="150" s="1"/>
  <c r="A213" i="150" s="1"/>
  <c r="A214" i="150" s="1"/>
  <c r="A215" i="150" s="1"/>
  <c r="A216" i="150" s="1"/>
  <c r="A217" i="150" s="1"/>
  <c r="A218" i="150" s="1"/>
  <c r="A219" i="150" s="1"/>
  <c r="A220" i="150" s="1"/>
  <c r="A221" i="150" s="1"/>
  <c r="A83" i="150"/>
  <c r="A84" i="150" s="1"/>
  <c r="A85" i="150" s="1"/>
  <c r="A86" i="150" s="1"/>
  <c r="A87" i="150" s="1"/>
  <c r="A88" i="150" s="1"/>
  <c r="A89" i="150" s="1"/>
  <c r="A90" i="150" s="1"/>
  <c r="A91" i="150" s="1"/>
  <c r="A92" i="150" s="1"/>
  <c r="A93" i="150" s="1"/>
  <c r="A94" i="150" s="1"/>
  <c r="A95" i="150" s="1"/>
  <c r="A96" i="150" s="1"/>
  <c r="A97" i="150" s="1"/>
  <c r="A98" i="150" s="1"/>
  <c r="A99" i="150" s="1"/>
  <c r="A100" i="150" s="1"/>
  <c r="A101" i="150" s="1"/>
  <c r="A102" i="150" s="1"/>
  <c r="A103" i="150" s="1"/>
  <c r="A104" i="150" s="1"/>
  <c r="A105" i="150" s="1"/>
  <c r="A106" i="150" s="1"/>
  <c r="A107" i="150" s="1"/>
  <c r="A108" i="150" s="1"/>
  <c r="A109" i="150" s="1"/>
  <c r="A110" i="150" s="1"/>
  <c r="A111" i="150" s="1"/>
  <c r="A112" i="150" s="1"/>
  <c r="A113" i="150" s="1"/>
  <c r="A155" i="150"/>
  <c r="A156" i="150" s="1"/>
  <c r="A157" i="150" s="1"/>
  <c r="A158" i="150" s="1"/>
  <c r="A159" i="150" s="1"/>
  <c r="A160" i="150" s="1"/>
  <c r="A161" i="150" s="1"/>
  <c r="A162" i="150" s="1"/>
  <c r="A163" i="150" s="1"/>
  <c r="A164" i="150" s="1"/>
  <c r="A165" i="150" s="1"/>
  <c r="A166" i="150" s="1"/>
  <c r="A167" i="150" s="1"/>
  <c r="A168" i="150" s="1"/>
  <c r="A169" i="150" s="1"/>
  <c r="A170" i="150" s="1"/>
  <c r="A171" i="150" s="1"/>
  <c r="A172" i="150" s="1"/>
  <c r="A173" i="150" s="1"/>
  <c r="A174" i="150" s="1"/>
  <c r="A175" i="150" s="1"/>
  <c r="A176" i="150" s="1"/>
  <c r="A177" i="150" s="1"/>
  <c r="A178" i="150" s="1"/>
  <c r="A179" i="150" s="1"/>
  <c r="A180" i="150" s="1"/>
  <c r="A181" i="150" s="1"/>
  <c r="A182" i="150" s="1"/>
  <c r="A183" i="150" s="1"/>
  <c r="A184" i="150" s="1"/>
  <c r="A185" i="150" s="1"/>
  <c r="A119" i="179"/>
  <c r="A120" i="179" s="1"/>
  <c r="A121" i="179" s="1"/>
  <c r="A122" i="179" s="1"/>
  <c r="A123" i="179" s="1"/>
  <c r="A124" i="179" s="1"/>
  <c r="A125" i="179" s="1"/>
  <c r="A126" i="179" s="1"/>
  <c r="A127" i="179" s="1"/>
  <c r="A128" i="179" s="1"/>
  <c r="A129" i="179" s="1"/>
  <c r="A130" i="179" s="1"/>
  <c r="A131" i="179" s="1"/>
  <c r="A132" i="179" s="1"/>
  <c r="A133" i="179" s="1"/>
  <c r="A134" i="179" s="1"/>
  <c r="A135" i="179" s="1"/>
  <c r="A136" i="179" s="1"/>
  <c r="A137" i="179" s="1"/>
  <c r="A138" i="179" s="1"/>
  <c r="A139" i="179" s="1"/>
  <c r="A140" i="179" s="1"/>
  <c r="A141" i="179" s="1"/>
  <c r="A142" i="179" s="1"/>
  <c r="A143" i="179" s="1"/>
  <c r="A144" i="179" s="1"/>
  <c r="A145" i="179" s="1"/>
  <c r="A146" i="179" s="1"/>
  <c r="A147" i="179" s="1"/>
  <c r="A148" i="179" s="1"/>
  <c r="A149" i="179" s="1"/>
  <c r="A83" i="179"/>
  <c r="A84" i="179" s="1"/>
  <c r="A85" i="179" s="1"/>
  <c r="A86" i="179" s="1"/>
  <c r="A87" i="179" s="1"/>
  <c r="A88" i="179" s="1"/>
  <c r="A89" i="179" s="1"/>
  <c r="A90" i="179" s="1"/>
  <c r="A91" i="179" s="1"/>
  <c r="A92" i="179" s="1"/>
  <c r="A93" i="179" s="1"/>
  <c r="A94" i="179" s="1"/>
  <c r="A95" i="179" s="1"/>
  <c r="A96" i="179" s="1"/>
  <c r="A97" i="179" s="1"/>
  <c r="A98" i="179" s="1"/>
  <c r="A99" i="179" s="1"/>
  <c r="A100" i="179" s="1"/>
  <c r="A101" i="179" s="1"/>
  <c r="A102" i="179" s="1"/>
  <c r="A103" i="179" s="1"/>
  <c r="A104" i="179" s="1"/>
  <c r="A105" i="179" s="1"/>
  <c r="A106" i="179" s="1"/>
  <c r="A107" i="179" s="1"/>
  <c r="A108" i="179" s="1"/>
  <c r="A109" i="179" s="1"/>
  <c r="A110" i="179" s="1"/>
  <c r="A111" i="179" s="1"/>
  <c r="A112" i="179" s="1"/>
  <c r="A113" i="179" s="1"/>
  <c r="A227" i="181"/>
  <c r="A228" i="181" s="1"/>
  <c r="A229" i="181" s="1"/>
  <c r="A230" i="181" s="1"/>
  <c r="A231" i="181" s="1"/>
  <c r="A232" i="181" s="1"/>
  <c r="A233" i="181" s="1"/>
  <c r="A234" i="181" s="1"/>
  <c r="A235" i="181" s="1"/>
  <c r="A236" i="181" s="1"/>
  <c r="A237" i="181" s="1"/>
  <c r="A238" i="181" s="1"/>
  <c r="A239" i="181" s="1"/>
  <c r="A240" i="181" s="1"/>
  <c r="A241" i="181" s="1"/>
  <c r="A242" i="181" s="1"/>
  <c r="A243" i="181" s="1"/>
  <c r="A244" i="181" s="1"/>
  <c r="A245" i="181" s="1"/>
  <c r="A246" i="181" s="1"/>
  <c r="A247" i="181" s="1"/>
  <c r="A248" i="181" s="1"/>
  <c r="A249" i="181" s="1"/>
  <c r="A250" i="181" s="1"/>
  <c r="A251" i="181" s="1"/>
  <c r="A252" i="181" s="1"/>
  <c r="A253" i="181" s="1"/>
  <c r="A254" i="181" s="1"/>
  <c r="A255" i="181" s="1"/>
  <c r="A256" i="181" s="1"/>
  <c r="A257" i="181" s="1"/>
  <c r="A47" i="188"/>
  <c r="A48" i="188" s="1"/>
  <c r="A49" i="188" s="1"/>
  <c r="A50" i="188" s="1"/>
  <c r="A51" i="188" s="1"/>
  <c r="A52" i="188" s="1"/>
  <c r="A53" i="188" s="1"/>
  <c r="A54" i="188" s="1"/>
  <c r="A55" i="188" s="1"/>
  <c r="A56" i="188" s="1"/>
  <c r="A57" i="188" s="1"/>
  <c r="A58" i="188" s="1"/>
  <c r="A59" i="188" s="1"/>
  <c r="A60" i="188" s="1"/>
  <c r="A61" i="188" s="1"/>
  <c r="A62" i="188" s="1"/>
  <c r="A63" i="188" s="1"/>
  <c r="A64" i="188" s="1"/>
  <c r="A65" i="188" s="1"/>
  <c r="A66" i="188" s="1"/>
  <c r="A67" i="188" s="1"/>
  <c r="A68" i="188" s="1"/>
  <c r="A69" i="188" s="1"/>
  <c r="A70" i="188" s="1"/>
  <c r="A71" i="188" s="1"/>
  <c r="A72" i="188" s="1"/>
  <c r="A73" i="188" s="1"/>
  <c r="A74" i="188" s="1"/>
  <c r="A75" i="188" s="1"/>
  <c r="A76" i="188" s="1"/>
  <c r="A77" i="188" s="1"/>
  <c r="A83" i="181"/>
  <c r="A84" i="181" s="1"/>
  <c r="A85" i="181" s="1"/>
  <c r="A86" i="181" s="1"/>
  <c r="A87" i="181" s="1"/>
  <c r="A88" i="181" s="1"/>
  <c r="A89" i="181" s="1"/>
  <c r="A90" i="181" s="1"/>
  <c r="A91" i="181" s="1"/>
  <c r="A92" i="181" s="1"/>
  <c r="A93" i="181" s="1"/>
  <c r="A94" i="181" s="1"/>
  <c r="A95" i="181" s="1"/>
  <c r="A96" i="181" s="1"/>
  <c r="A97" i="181" s="1"/>
  <c r="A98" i="181" s="1"/>
  <c r="A99" i="181" s="1"/>
  <c r="A100" i="181" s="1"/>
  <c r="A101" i="181" s="1"/>
  <c r="A102" i="181" s="1"/>
  <c r="A103" i="181" s="1"/>
  <c r="A104" i="181" s="1"/>
  <c r="A105" i="181" s="1"/>
  <c r="A106" i="181" s="1"/>
  <c r="A107" i="181" s="1"/>
  <c r="A108" i="181" s="1"/>
  <c r="A109" i="181" s="1"/>
  <c r="A110" i="181" s="1"/>
  <c r="A111" i="181" s="1"/>
  <c r="A112" i="181" s="1"/>
  <c r="A113" i="181" s="1"/>
  <c r="A155" i="181"/>
  <c r="A156" i="181" s="1"/>
  <c r="A157" i="181" s="1"/>
  <c r="A158" i="181" s="1"/>
  <c r="A159" i="181" s="1"/>
  <c r="A160" i="181" s="1"/>
  <c r="A161" i="181" s="1"/>
  <c r="A162" i="181" s="1"/>
  <c r="A163" i="181" s="1"/>
  <c r="A164" i="181" s="1"/>
  <c r="A165" i="181" s="1"/>
  <c r="A166" i="181" s="1"/>
  <c r="A167" i="181" s="1"/>
  <c r="A168" i="181" s="1"/>
  <c r="A169" i="181" s="1"/>
  <c r="A170" i="181" s="1"/>
  <c r="A171" i="181" s="1"/>
  <c r="A172" i="181" s="1"/>
  <c r="A173" i="181" s="1"/>
  <c r="A174" i="181" s="1"/>
  <c r="A175" i="181" s="1"/>
  <c r="A176" i="181" s="1"/>
  <c r="A177" i="181" s="1"/>
  <c r="A178" i="181" s="1"/>
  <c r="A179" i="181" s="1"/>
  <c r="A180" i="181" s="1"/>
  <c r="A181" i="181" s="1"/>
  <c r="A182" i="181" s="1"/>
  <c r="A183" i="181" s="1"/>
  <c r="A184" i="181" s="1"/>
  <c r="A185" i="181" s="1"/>
  <c r="A263" i="188"/>
  <c r="A264" i="188" s="1"/>
  <c r="A265" i="188" s="1"/>
  <c r="A266" i="188" s="1"/>
  <c r="A267" i="188" s="1"/>
  <c r="A268" i="188" s="1"/>
  <c r="A269" i="188" s="1"/>
  <c r="A270" i="188" s="1"/>
  <c r="A271" i="188" s="1"/>
  <c r="A272" i="188" s="1"/>
  <c r="A273" i="188" s="1"/>
  <c r="A274" i="188" s="1"/>
  <c r="A275" i="188" s="1"/>
  <c r="A276" i="188" s="1"/>
  <c r="A277" i="188" s="1"/>
  <c r="A278" i="188" s="1"/>
  <c r="A279" i="188" s="1"/>
  <c r="A280" i="188" s="1"/>
  <c r="A281" i="188" s="1"/>
  <c r="A282" i="188" s="1"/>
  <c r="A283" i="188" s="1"/>
  <c r="A284" i="188" s="1"/>
  <c r="A285" i="188" s="1"/>
  <c r="A286" i="188" s="1"/>
  <c r="A287" i="188" s="1"/>
  <c r="A288" i="188" s="1"/>
  <c r="A289" i="188" s="1"/>
  <c r="A290" i="188" s="1"/>
  <c r="A291" i="188" s="1"/>
  <c r="A292" i="188" s="1"/>
  <c r="A293" i="188" s="1"/>
  <c r="A191" i="181"/>
  <c r="A192" i="181" s="1"/>
  <c r="A193" i="181" s="1"/>
  <c r="A194" i="181" s="1"/>
  <c r="A195" i="181" s="1"/>
  <c r="A196" i="181" s="1"/>
  <c r="A197" i="181" s="1"/>
  <c r="A198" i="181" s="1"/>
  <c r="A199" i="181" s="1"/>
  <c r="A200" i="181" s="1"/>
  <c r="A201" i="181" s="1"/>
  <c r="A202" i="181" s="1"/>
  <c r="A203" i="181" s="1"/>
  <c r="A204" i="181" s="1"/>
  <c r="A205" i="181" s="1"/>
  <c r="A206" i="181" s="1"/>
  <c r="A207" i="181" s="1"/>
  <c r="A208" i="181" s="1"/>
  <c r="A209" i="181" s="1"/>
  <c r="A210" i="181" s="1"/>
  <c r="A211" i="181" s="1"/>
  <c r="A212" i="181" s="1"/>
  <c r="A213" i="181" s="1"/>
  <c r="A214" i="181" s="1"/>
  <c r="A215" i="181" s="1"/>
  <c r="A216" i="181" s="1"/>
  <c r="A217" i="181" s="1"/>
  <c r="A218" i="181" s="1"/>
  <c r="A219" i="181" s="1"/>
  <c r="A220" i="181" s="1"/>
  <c r="A221" i="181" s="1"/>
  <c r="A83" i="183"/>
  <c r="A84" i="183" s="1"/>
  <c r="A85" i="183" s="1"/>
  <c r="A86" i="183" s="1"/>
  <c r="A87" i="183" s="1"/>
  <c r="A88" i="183" s="1"/>
  <c r="A89" i="183" s="1"/>
  <c r="A90" i="183" s="1"/>
  <c r="A91" i="183" s="1"/>
  <c r="A92" i="183" s="1"/>
  <c r="A93" i="183" s="1"/>
  <c r="A94" i="183" s="1"/>
  <c r="A95" i="183" s="1"/>
  <c r="A96" i="183" s="1"/>
  <c r="A97" i="183" s="1"/>
  <c r="A98" i="183" s="1"/>
  <c r="A99" i="183" s="1"/>
  <c r="A100" i="183" s="1"/>
  <c r="A101" i="183" s="1"/>
  <c r="A102" i="183" s="1"/>
  <c r="A103" i="183" s="1"/>
  <c r="A104" i="183" s="1"/>
  <c r="A105" i="183" s="1"/>
  <c r="A106" i="183" s="1"/>
  <c r="A107" i="183" s="1"/>
  <c r="A108" i="183" s="1"/>
  <c r="A109" i="183" s="1"/>
  <c r="A110" i="183" s="1"/>
  <c r="A111" i="183" s="1"/>
  <c r="A112" i="183" s="1"/>
  <c r="A113" i="183" s="1"/>
  <c r="A47" i="179"/>
  <c r="A48" i="179" s="1"/>
  <c r="A49" i="179" s="1"/>
  <c r="A50" i="179" s="1"/>
  <c r="A51" i="179" s="1"/>
  <c r="A52" i="179" s="1"/>
  <c r="A53" i="179" s="1"/>
  <c r="A54" i="179" s="1"/>
  <c r="A55" i="179" s="1"/>
  <c r="A56" i="179" s="1"/>
  <c r="A57" i="179" s="1"/>
  <c r="A58" i="179" s="1"/>
  <c r="A59" i="179" s="1"/>
  <c r="A60" i="179" s="1"/>
  <c r="A61" i="179" s="1"/>
  <c r="A62" i="179" s="1"/>
  <c r="A63" i="179" s="1"/>
  <c r="A64" i="179" s="1"/>
  <c r="A65" i="179" s="1"/>
  <c r="A66" i="179" s="1"/>
  <c r="A67" i="179" s="1"/>
  <c r="A68" i="179" s="1"/>
  <c r="A69" i="179" s="1"/>
  <c r="A70" i="179" s="1"/>
  <c r="A71" i="179" s="1"/>
  <c r="A72" i="179" s="1"/>
  <c r="A73" i="179" s="1"/>
  <c r="A74" i="179" s="1"/>
  <c r="A75" i="179" s="1"/>
  <c r="A76" i="179" s="1"/>
  <c r="A77" i="179" s="1"/>
  <c r="B5" i="188"/>
  <c r="A47" i="183"/>
  <c r="A48" i="183" s="1"/>
  <c r="A49" i="183" s="1"/>
  <c r="A50" i="183" s="1"/>
  <c r="A51" i="183" s="1"/>
  <c r="A52" i="183" s="1"/>
  <c r="A53" i="183" s="1"/>
  <c r="A54" i="183" s="1"/>
  <c r="A55" i="183" s="1"/>
  <c r="A56" i="183" s="1"/>
  <c r="A57" i="183" s="1"/>
  <c r="A58" i="183" s="1"/>
  <c r="A59" i="183" s="1"/>
  <c r="A60" i="183" s="1"/>
  <c r="A61" i="183" s="1"/>
  <c r="A62" i="183" s="1"/>
  <c r="A63" i="183" s="1"/>
  <c r="A64" i="183" s="1"/>
  <c r="A65" i="183" s="1"/>
  <c r="A66" i="183" s="1"/>
  <c r="A67" i="183" s="1"/>
  <c r="A68" i="183" s="1"/>
  <c r="A69" i="183" s="1"/>
  <c r="A70" i="183" s="1"/>
  <c r="A71" i="183" s="1"/>
  <c r="A72" i="183" s="1"/>
  <c r="A73" i="183" s="1"/>
  <c r="A74" i="183" s="1"/>
  <c r="A75" i="183" s="1"/>
  <c r="A76" i="183" s="1"/>
  <c r="A77" i="183" s="1"/>
  <c r="A11" i="182"/>
  <c r="A12" i="182" s="1"/>
  <c r="A13" i="182" s="1"/>
  <c r="A14" i="182" s="1"/>
  <c r="A15" i="182" s="1"/>
  <c r="A16" i="182" s="1"/>
  <c r="A17" i="182" s="1"/>
  <c r="A18" i="182" s="1"/>
  <c r="A19" i="182" s="1"/>
  <c r="A20" i="182" s="1"/>
  <c r="A21" i="182" s="1"/>
  <c r="A22" i="182" s="1"/>
  <c r="A23" i="182" s="1"/>
  <c r="A24" i="182" s="1"/>
  <c r="A25" i="182" s="1"/>
  <c r="A26" i="182" s="1"/>
  <c r="A27" i="182" s="1"/>
  <c r="A28" i="182" s="1"/>
  <c r="A29" i="182" s="1"/>
  <c r="A30" i="182" s="1"/>
  <c r="A31" i="182" s="1"/>
  <c r="A32" i="182" s="1"/>
  <c r="A33" i="182" s="1"/>
  <c r="A34" i="182" s="1"/>
  <c r="A35" i="182" s="1"/>
  <c r="A36" i="182" s="1"/>
  <c r="A37" i="182" s="1"/>
  <c r="A38" i="182" s="1"/>
  <c r="A39" i="182" s="1"/>
  <c r="A40" i="182" s="1"/>
  <c r="A41" i="182" s="1"/>
  <c r="A227" i="179"/>
  <c r="A228" i="179" s="1"/>
  <c r="A229" i="179" s="1"/>
  <c r="A230" i="179" s="1"/>
  <c r="A231" i="179" s="1"/>
  <c r="A232" i="179" s="1"/>
  <c r="A233" i="179" s="1"/>
  <c r="A234" i="179" s="1"/>
  <c r="A235" i="179" s="1"/>
  <c r="A236" i="179" s="1"/>
  <c r="A237" i="179" s="1"/>
  <c r="A238" i="179" s="1"/>
  <c r="A239" i="179" s="1"/>
  <c r="A240" i="179" s="1"/>
  <c r="A241" i="179" s="1"/>
  <c r="A242" i="179" s="1"/>
  <c r="A243" i="179" s="1"/>
  <c r="A244" i="179" s="1"/>
  <c r="A245" i="179" s="1"/>
  <c r="A246" i="179" s="1"/>
  <c r="A247" i="179" s="1"/>
  <c r="A248" i="179" s="1"/>
  <c r="A249" i="179" s="1"/>
  <c r="A250" i="179" s="1"/>
  <c r="A251" i="179" s="1"/>
  <c r="A252" i="179" s="1"/>
  <c r="A253" i="179" s="1"/>
  <c r="A254" i="179" s="1"/>
  <c r="A255" i="179" s="1"/>
  <c r="A256" i="179" s="1"/>
  <c r="A257" i="179" s="1"/>
  <c r="A11" i="183"/>
  <c r="A12" i="183" s="1"/>
  <c r="A13" i="183" s="1"/>
  <c r="A14" i="183" s="1"/>
  <c r="A15" i="183" s="1"/>
  <c r="A16" i="183" s="1"/>
  <c r="A17" i="183" s="1"/>
  <c r="A18" i="183" s="1"/>
  <c r="A19" i="183" s="1"/>
  <c r="A20" i="183" s="1"/>
  <c r="A21" i="183" s="1"/>
  <c r="A22" i="183" s="1"/>
  <c r="A23" i="183" s="1"/>
  <c r="A24" i="183" s="1"/>
  <c r="A25" i="183" s="1"/>
  <c r="A26" i="183" s="1"/>
  <c r="A27" i="183" s="1"/>
  <c r="A28" i="183" s="1"/>
  <c r="A29" i="183" s="1"/>
  <c r="A30" i="183" s="1"/>
  <c r="A31" i="183" s="1"/>
  <c r="A32" i="183" s="1"/>
  <c r="A33" i="183" s="1"/>
  <c r="A34" i="183" s="1"/>
  <c r="A35" i="183" s="1"/>
  <c r="A36" i="183" s="1"/>
  <c r="A37" i="183" s="1"/>
  <c r="A38" i="183" s="1"/>
  <c r="A39" i="183" s="1"/>
  <c r="A40" i="183" s="1"/>
  <c r="A41" i="183" s="1"/>
  <c r="A191" i="179"/>
  <c r="A192" i="179" s="1"/>
  <c r="A193" i="179" s="1"/>
  <c r="A194" i="179" s="1"/>
  <c r="A195" i="179" s="1"/>
  <c r="A196" i="179" s="1"/>
  <c r="A197" i="179" s="1"/>
  <c r="A198" i="179" s="1"/>
  <c r="A199" i="179" s="1"/>
  <c r="A200" i="179" s="1"/>
  <c r="A201" i="179" s="1"/>
  <c r="A202" i="179" s="1"/>
  <c r="A203" i="179" s="1"/>
  <c r="A204" i="179" s="1"/>
  <c r="A205" i="179" s="1"/>
  <c r="A206" i="179" s="1"/>
  <c r="A207" i="179" s="1"/>
  <c r="A208" i="179" s="1"/>
  <c r="A209" i="179" s="1"/>
  <c r="A210" i="179" s="1"/>
  <c r="A211" i="179" s="1"/>
  <c r="A212" i="179" s="1"/>
  <c r="A213" i="179" s="1"/>
  <c r="A214" i="179" s="1"/>
  <c r="A215" i="179" s="1"/>
  <c r="A216" i="179" s="1"/>
  <c r="A217" i="179" s="1"/>
  <c r="A218" i="179" s="1"/>
  <c r="A219" i="179" s="1"/>
  <c r="A220" i="179" s="1"/>
  <c r="A221" i="179" s="1"/>
  <c r="A191" i="188"/>
  <c r="A192" i="188" s="1"/>
  <c r="A193" i="188" s="1"/>
  <c r="A194" i="188" s="1"/>
  <c r="A195" i="188" s="1"/>
  <c r="A196" i="188" s="1"/>
  <c r="A197" i="188" s="1"/>
  <c r="A198" i="188" s="1"/>
  <c r="A199" i="188" s="1"/>
  <c r="A200" i="188" s="1"/>
  <c r="A201" i="188" s="1"/>
  <c r="A202" i="188" s="1"/>
  <c r="A203" i="188" s="1"/>
  <c r="A204" i="188" s="1"/>
  <c r="A205" i="188" s="1"/>
  <c r="A206" i="188" s="1"/>
  <c r="A207" i="188" s="1"/>
  <c r="A208" i="188" s="1"/>
  <c r="A209" i="188" s="1"/>
  <c r="A210" i="188" s="1"/>
  <c r="A211" i="188" s="1"/>
  <c r="A212" i="188" s="1"/>
  <c r="A213" i="188" s="1"/>
  <c r="A214" i="188" s="1"/>
  <c r="A215" i="188" s="1"/>
  <c r="A216" i="188" s="1"/>
  <c r="A217" i="188" s="1"/>
  <c r="A218" i="188" s="1"/>
  <c r="A219" i="188" s="1"/>
  <c r="A220" i="188" s="1"/>
  <c r="A221" i="188" s="1"/>
  <c r="A263" i="183"/>
  <c r="A264" i="183" s="1"/>
  <c r="A265" i="183" s="1"/>
  <c r="A266" i="183" s="1"/>
  <c r="A267" i="183" s="1"/>
  <c r="A268" i="183" s="1"/>
  <c r="A269" i="183" s="1"/>
  <c r="A270" i="183" s="1"/>
  <c r="A271" i="183" s="1"/>
  <c r="A272" i="183" s="1"/>
  <c r="A273" i="183" s="1"/>
  <c r="A274" i="183" s="1"/>
  <c r="A275" i="183" s="1"/>
  <c r="A276" i="183" s="1"/>
  <c r="A277" i="183" s="1"/>
  <c r="A278" i="183" s="1"/>
  <c r="A279" i="183" s="1"/>
  <c r="A280" i="183" s="1"/>
  <c r="A281" i="183" s="1"/>
  <c r="A282" i="183" s="1"/>
  <c r="A283" i="183" s="1"/>
  <c r="A284" i="183" s="1"/>
  <c r="A285" i="183" s="1"/>
  <c r="A286" i="183" s="1"/>
  <c r="A287" i="183" s="1"/>
  <c r="A288" i="183" s="1"/>
  <c r="A289" i="183" s="1"/>
  <c r="A290" i="183" s="1"/>
  <c r="A291" i="183" s="1"/>
  <c r="A292" i="183" s="1"/>
  <c r="A293" i="183" s="1"/>
  <c r="A227" i="182"/>
  <c r="A228" i="182" s="1"/>
  <c r="A229" i="182" s="1"/>
  <c r="A230" i="182" s="1"/>
  <c r="A231" i="182" s="1"/>
  <c r="A232" i="182" s="1"/>
  <c r="A233" i="182" s="1"/>
  <c r="A234" i="182" s="1"/>
  <c r="A235" i="182" s="1"/>
  <c r="A236" i="182" s="1"/>
  <c r="A237" i="182" s="1"/>
  <c r="A238" i="182" s="1"/>
  <c r="A239" i="182" s="1"/>
  <c r="A240" i="182" s="1"/>
  <c r="A241" i="182" s="1"/>
  <c r="A242" i="182" s="1"/>
  <c r="A243" i="182" s="1"/>
  <c r="A244" i="182" s="1"/>
  <c r="A245" i="182" s="1"/>
  <c r="A246" i="182" s="1"/>
  <c r="A247" i="182" s="1"/>
  <c r="A248" i="182" s="1"/>
  <c r="A249" i="182" s="1"/>
  <c r="A250" i="182" s="1"/>
  <c r="A251" i="182" s="1"/>
  <c r="A252" i="182" s="1"/>
  <c r="A253" i="182" s="1"/>
  <c r="A254" i="182" s="1"/>
  <c r="A255" i="182" s="1"/>
  <c r="A256" i="182" s="1"/>
  <c r="A257" i="182" s="1"/>
  <c r="A47" i="181"/>
  <c r="A48" i="181" s="1"/>
  <c r="A49" i="181" s="1"/>
  <c r="A50" i="181" s="1"/>
  <c r="A51" i="181" s="1"/>
  <c r="A52" i="181" s="1"/>
  <c r="A53" i="181" s="1"/>
  <c r="A54" i="181" s="1"/>
  <c r="A55" i="181" s="1"/>
  <c r="A56" i="181" s="1"/>
  <c r="A57" i="181" s="1"/>
  <c r="A58" i="181" s="1"/>
  <c r="A59" i="181" s="1"/>
  <c r="A60" i="181" s="1"/>
  <c r="A61" i="181" s="1"/>
  <c r="A62" i="181" s="1"/>
  <c r="A63" i="181" s="1"/>
  <c r="A64" i="181" s="1"/>
  <c r="A65" i="181" s="1"/>
  <c r="A66" i="181" s="1"/>
  <c r="A67" i="181" s="1"/>
  <c r="A68" i="181" s="1"/>
  <c r="A69" i="181" s="1"/>
  <c r="A70" i="181" s="1"/>
  <c r="A71" i="181" s="1"/>
  <c r="A72" i="181" s="1"/>
  <c r="A73" i="181" s="1"/>
  <c r="A74" i="181" s="1"/>
  <c r="A75" i="181" s="1"/>
  <c r="A76" i="181" s="1"/>
  <c r="A77" i="181" s="1"/>
  <c r="A47" i="182"/>
  <c r="A48" i="182" s="1"/>
  <c r="A49" i="182" s="1"/>
  <c r="A50" i="182" s="1"/>
  <c r="A51" i="182" s="1"/>
  <c r="A52" i="182" s="1"/>
  <c r="A53" i="182" s="1"/>
  <c r="A54" i="182" s="1"/>
  <c r="A55" i="182" s="1"/>
  <c r="A56" i="182" s="1"/>
  <c r="A57" i="182" s="1"/>
  <c r="A58" i="182" s="1"/>
  <c r="A59" i="182" s="1"/>
  <c r="A60" i="182" s="1"/>
  <c r="A61" i="182" s="1"/>
  <c r="A62" i="182" s="1"/>
  <c r="A63" i="182" s="1"/>
  <c r="A64" i="182" s="1"/>
  <c r="A65" i="182" s="1"/>
  <c r="A66" i="182" s="1"/>
  <c r="A67" i="182" s="1"/>
  <c r="A68" i="182" s="1"/>
  <c r="A69" i="182" s="1"/>
  <c r="A70" i="182" s="1"/>
  <c r="A71" i="182" s="1"/>
  <c r="A72" i="182" s="1"/>
  <c r="A73" i="182" s="1"/>
  <c r="A74" i="182" s="1"/>
  <c r="A75" i="182" s="1"/>
  <c r="A76" i="182" s="1"/>
  <c r="A77" i="182" s="1"/>
  <c r="A263" i="181"/>
  <c r="A264" i="181" s="1"/>
  <c r="A265" i="181" s="1"/>
  <c r="A266" i="181" s="1"/>
  <c r="A267" i="181" s="1"/>
  <c r="A268" i="181" s="1"/>
  <c r="A269" i="181" s="1"/>
  <c r="A270" i="181" s="1"/>
  <c r="A271" i="181" s="1"/>
  <c r="A272" i="181" s="1"/>
  <c r="A273" i="181" s="1"/>
  <c r="A274" i="181" s="1"/>
  <c r="A275" i="181" s="1"/>
  <c r="A276" i="181" s="1"/>
  <c r="A277" i="181" s="1"/>
  <c r="A278" i="181" s="1"/>
  <c r="A279" i="181" s="1"/>
  <c r="A280" i="181" s="1"/>
  <c r="A281" i="181" s="1"/>
  <c r="A282" i="181" s="1"/>
  <c r="A283" i="181" s="1"/>
  <c r="A284" i="181" s="1"/>
  <c r="A285" i="181" s="1"/>
  <c r="A286" i="181" s="1"/>
  <c r="A287" i="181" s="1"/>
  <c r="A288" i="181" s="1"/>
  <c r="A289" i="181" s="1"/>
  <c r="A290" i="181" s="1"/>
  <c r="A291" i="181" s="1"/>
  <c r="A292" i="181" s="1"/>
  <c r="A293" i="181" s="1"/>
  <c r="A47" i="186"/>
  <c r="A48" i="186" s="1"/>
  <c r="A49" i="186" s="1"/>
  <c r="A50" i="186" s="1"/>
  <c r="A51" i="186" s="1"/>
  <c r="A52" i="186" s="1"/>
  <c r="A53" i="186" s="1"/>
  <c r="A54" i="186" s="1"/>
  <c r="A55" i="186" s="1"/>
  <c r="A56" i="186" s="1"/>
  <c r="A57" i="186" s="1"/>
  <c r="A58" i="186" s="1"/>
  <c r="A59" i="186" s="1"/>
  <c r="A60" i="186" s="1"/>
  <c r="A61" i="186" s="1"/>
  <c r="A62" i="186" s="1"/>
  <c r="A63" i="186" s="1"/>
  <c r="A64" i="186" s="1"/>
  <c r="A65" i="186" s="1"/>
  <c r="A66" i="186" s="1"/>
  <c r="A67" i="186" s="1"/>
  <c r="A68" i="186" s="1"/>
  <c r="A69" i="186" s="1"/>
  <c r="A70" i="186" s="1"/>
  <c r="A71" i="186" s="1"/>
  <c r="A72" i="186" s="1"/>
  <c r="A73" i="186" s="1"/>
  <c r="A74" i="186" s="1"/>
  <c r="A75" i="186" s="1"/>
  <c r="A76" i="186" s="1"/>
  <c r="A77" i="186" s="1"/>
  <c r="A155" i="188"/>
  <c r="A156" i="188" s="1"/>
  <c r="A157" i="188" s="1"/>
  <c r="A158" i="188" s="1"/>
  <c r="A159" i="188" s="1"/>
  <c r="A160" i="188" s="1"/>
  <c r="A161" i="188" s="1"/>
  <c r="A162" i="188" s="1"/>
  <c r="A163" i="188" s="1"/>
  <c r="A164" i="188" s="1"/>
  <c r="A165" i="188" s="1"/>
  <c r="A166" i="188" s="1"/>
  <c r="A167" i="188" s="1"/>
  <c r="A168" i="188" s="1"/>
  <c r="A169" i="188" s="1"/>
  <c r="A170" i="188" s="1"/>
  <c r="A171" i="188" s="1"/>
  <c r="A172" i="188" s="1"/>
  <c r="A173" i="188" s="1"/>
  <c r="A174" i="188" s="1"/>
  <c r="A175" i="188" s="1"/>
  <c r="A176" i="188" s="1"/>
  <c r="A177" i="188" s="1"/>
  <c r="A178" i="188" s="1"/>
  <c r="A179" i="188" s="1"/>
  <c r="A180" i="188" s="1"/>
  <c r="A181" i="188" s="1"/>
  <c r="A182" i="188" s="1"/>
  <c r="A183" i="188" s="1"/>
  <c r="A184" i="188" s="1"/>
  <c r="A185" i="188" s="1"/>
  <c r="A191" i="183"/>
  <c r="A192" i="183" s="1"/>
  <c r="A193" i="183" s="1"/>
  <c r="A194" i="183" s="1"/>
  <c r="A195" i="183" s="1"/>
  <c r="A196" i="183" s="1"/>
  <c r="A197" i="183" s="1"/>
  <c r="A198" i="183" s="1"/>
  <c r="A199" i="183" s="1"/>
  <c r="A200" i="183" s="1"/>
  <c r="A201" i="183" s="1"/>
  <c r="A202" i="183" s="1"/>
  <c r="A203" i="183" s="1"/>
  <c r="A204" i="183" s="1"/>
  <c r="A205" i="183" s="1"/>
  <c r="A206" i="183" s="1"/>
  <c r="A207" i="183" s="1"/>
  <c r="A208" i="183" s="1"/>
  <c r="A209" i="183" s="1"/>
  <c r="A210" i="183" s="1"/>
  <c r="A211" i="183" s="1"/>
  <c r="A212" i="183" s="1"/>
  <c r="A213" i="183" s="1"/>
  <c r="A214" i="183" s="1"/>
  <c r="A215" i="183" s="1"/>
  <c r="A216" i="183" s="1"/>
  <c r="A217" i="183" s="1"/>
  <c r="A218" i="183" s="1"/>
  <c r="A219" i="183" s="1"/>
  <c r="A220" i="183" s="1"/>
  <c r="A221" i="183" s="1"/>
  <c r="A155" i="179"/>
  <c r="A156" i="179" s="1"/>
  <c r="A157" i="179" s="1"/>
  <c r="A158" i="179" s="1"/>
  <c r="A159" i="179" s="1"/>
  <c r="A160" i="179" s="1"/>
  <c r="A161" i="179" s="1"/>
  <c r="A162" i="179" s="1"/>
  <c r="A163" i="179" s="1"/>
  <c r="A164" i="179" s="1"/>
  <c r="A165" i="179" s="1"/>
  <c r="A166" i="179" s="1"/>
  <c r="A167" i="179" s="1"/>
  <c r="A168" i="179" s="1"/>
  <c r="A169" i="179" s="1"/>
  <c r="A170" i="179" s="1"/>
  <c r="A171" i="179" s="1"/>
  <c r="A172" i="179" s="1"/>
  <c r="A173" i="179" s="1"/>
  <c r="A174" i="179" s="1"/>
  <c r="A175" i="179" s="1"/>
  <c r="A176" i="179" s="1"/>
  <c r="A177" i="179" s="1"/>
  <c r="A178" i="179" s="1"/>
  <c r="A179" i="179" s="1"/>
  <c r="A180" i="179" s="1"/>
  <c r="A181" i="179" s="1"/>
  <c r="A182" i="179" s="1"/>
  <c r="A183" i="179" s="1"/>
  <c r="A184" i="179" s="1"/>
  <c r="A185" i="179" s="1"/>
  <c r="B5" i="181"/>
  <c r="A83" i="188"/>
  <c r="A84" i="188" s="1"/>
  <c r="A85" i="188" s="1"/>
  <c r="A86" i="188" s="1"/>
  <c r="A87" i="188" s="1"/>
  <c r="A88" i="188" s="1"/>
  <c r="A89" i="188" s="1"/>
  <c r="A90" i="188" s="1"/>
  <c r="A91" i="188" s="1"/>
  <c r="A92" i="188" s="1"/>
  <c r="A93" i="188" s="1"/>
  <c r="A94" i="188" s="1"/>
  <c r="A95" i="188" s="1"/>
  <c r="A96" i="188" s="1"/>
  <c r="A97" i="188" s="1"/>
  <c r="A98" i="188" s="1"/>
  <c r="A99" i="188" s="1"/>
  <c r="A100" i="188" s="1"/>
  <c r="A101" i="188" s="1"/>
  <c r="A102" i="188" s="1"/>
  <c r="A103" i="188" s="1"/>
  <c r="A104" i="188" s="1"/>
  <c r="A105" i="188" s="1"/>
  <c r="A106" i="188" s="1"/>
  <c r="A107" i="188" s="1"/>
  <c r="A108" i="188" s="1"/>
  <c r="A109" i="188" s="1"/>
  <c r="A110" i="188" s="1"/>
  <c r="A111" i="188" s="1"/>
  <c r="A112" i="188" s="1"/>
  <c r="A113" i="188" s="1"/>
  <c r="A83" i="186"/>
  <c r="A84" i="186" s="1"/>
  <c r="A85" i="186" s="1"/>
  <c r="A86" i="186" s="1"/>
  <c r="A87" i="186" s="1"/>
  <c r="A88" i="186" s="1"/>
  <c r="A89" i="186" s="1"/>
  <c r="A90" i="186" s="1"/>
  <c r="A91" i="186" s="1"/>
  <c r="A92" i="186" s="1"/>
  <c r="A93" i="186" s="1"/>
  <c r="A94" i="186" s="1"/>
  <c r="A95" i="186" s="1"/>
  <c r="A96" i="186" s="1"/>
  <c r="A97" i="186" s="1"/>
  <c r="A98" i="186" s="1"/>
  <c r="A99" i="186" s="1"/>
  <c r="A100" i="186" s="1"/>
  <c r="A101" i="186" s="1"/>
  <c r="A102" i="186" s="1"/>
  <c r="A103" i="186" s="1"/>
  <c r="A104" i="186" s="1"/>
  <c r="A105" i="186" s="1"/>
  <c r="A106" i="186" s="1"/>
  <c r="A107" i="186" s="1"/>
  <c r="A108" i="186" s="1"/>
  <c r="A109" i="186" s="1"/>
  <c r="A110" i="186" s="1"/>
  <c r="A111" i="186" s="1"/>
  <c r="A112" i="186" s="1"/>
  <c r="A113" i="186" s="1"/>
  <c r="A119" i="188"/>
  <c r="A120" i="188" s="1"/>
  <c r="A121" i="188" s="1"/>
  <c r="A122" i="188" s="1"/>
  <c r="A123" i="188" s="1"/>
  <c r="A124" i="188" s="1"/>
  <c r="A125" i="188" s="1"/>
  <c r="A126" i="188" s="1"/>
  <c r="A127" i="188" s="1"/>
  <c r="A128" i="188" s="1"/>
  <c r="A129" i="188" s="1"/>
  <c r="A130" i="188" s="1"/>
  <c r="A131" i="188" s="1"/>
  <c r="A132" i="188" s="1"/>
  <c r="A133" i="188" s="1"/>
  <c r="A134" i="188" s="1"/>
  <c r="A135" i="188" s="1"/>
  <c r="A136" i="188" s="1"/>
  <c r="A137" i="188" s="1"/>
  <c r="A138" i="188" s="1"/>
  <c r="A139" i="188" s="1"/>
  <c r="A140" i="188" s="1"/>
  <c r="A141" i="188" s="1"/>
  <c r="A142" i="188" s="1"/>
  <c r="A143" i="188" s="1"/>
  <c r="A144" i="188" s="1"/>
  <c r="A145" i="188" s="1"/>
  <c r="A146" i="188" s="1"/>
  <c r="A147" i="188" s="1"/>
  <c r="A148" i="188" s="1"/>
  <c r="A149" i="188" s="1"/>
  <c r="A227" i="183"/>
  <c r="A228" i="183" s="1"/>
  <c r="A229" i="183" s="1"/>
  <c r="A230" i="183" s="1"/>
  <c r="A231" i="183" s="1"/>
  <c r="A232" i="183" s="1"/>
  <c r="A233" i="183" s="1"/>
  <c r="A234" i="183" s="1"/>
  <c r="A235" i="183" s="1"/>
  <c r="A236" i="183" s="1"/>
  <c r="A237" i="183" s="1"/>
  <c r="A238" i="183" s="1"/>
  <c r="A239" i="183" s="1"/>
  <c r="A240" i="183" s="1"/>
  <c r="A241" i="183" s="1"/>
  <c r="A242" i="183" s="1"/>
  <c r="A243" i="183" s="1"/>
  <c r="A244" i="183" s="1"/>
  <c r="A245" i="183" s="1"/>
  <c r="A246" i="183" s="1"/>
  <c r="A247" i="183" s="1"/>
  <c r="A248" i="183" s="1"/>
  <c r="A249" i="183" s="1"/>
  <c r="A250" i="183" s="1"/>
  <c r="A251" i="183" s="1"/>
  <c r="A252" i="183" s="1"/>
  <c r="A253" i="183" s="1"/>
  <c r="A254" i="183" s="1"/>
  <c r="A255" i="183" s="1"/>
  <c r="A256" i="183" s="1"/>
  <c r="A257" i="183" s="1"/>
  <c r="A119" i="182"/>
  <c r="A120" i="182" s="1"/>
  <c r="A121" i="182" s="1"/>
  <c r="A122" i="182" s="1"/>
  <c r="A123" i="182" s="1"/>
  <c r="A124" i="182" s="1"/>
  <c r="A125" i="182" s="1"/>
  <c r="A126" i="182" s="1"/>
  <c r="A127" i="182" s="1"/>
  <c r="A128" i="182" s="1"/>
  <c r="A129" i="182" s="1"/>
  <c r="A130" i="182" s="1"/>
  <c r="A131" i="182" s="1"/>
  <c r="A132" i="182" s="1"/>
  <c r="A133" i="182" s="1"/>
  <c r="A134" i="182" s="1"/>
  <c r="A135" i="182" s="1"/>
  <c r="A136" i="182" s="1"/>
  <c r="A137" i="182" s="1"/>
  <c r="A138" i="182" s="1"/>
  <c r="A139" i="182" s="1"/>
  <c r="A140" i="182" s="1"/>
  <c r="A141" i="182" s="1"/>
  <c r="A142" i="182" s="1"/>
  <c r="A143" i="182" s="1"/>
  <c r="A144" i="182" s="1"/>
  <c r="A145" i="182" s="1"/>
  <c r="A146" i="182" s="1"/>
  <c r="A147" i="182" s="1"/>
  <c r="A148" i="182" s="1"/>
  <c r="A149" i="182" s="1"/>
  <c r="B5" i="179"/>
  <c r="A11" i="179"/>
  <c r="A12" i="179" s="1"/>
  <c r="A13" i="179" s="1"/>
  <c r="A14" i="179" s="1"/>
  <c r="A15" i="179" s="1"/>
  <c r="A16" i="179" s="1"/>
  <c r="A17" i="179" s="1"/>
  <c r="A18" i="179" s="1"/>
  <c r="A19" i="179" s="1"/>
  <c r="A20" i="179" s="1"/>
  <c r="A21" i="179" s="1"/>
  <c r="A22" i="179" s="1"/>
  <c r="A23" i="179" s="1"/>
  <c r="A24" i="179" s="1"/>
  <c r="A25" i="179" s="1"/>
  <c r="A26" i="179" s="1"/>
  <c r="A27" i="179" s="1"/>
  <c r="A28" i="179" s="1"/>
  <c r="A29" i="179" s="1"/>
  <c r="A30" i="179" s="1"/>
  <c r="A31" i="179" s="1"/>
  <c r="A32" i="179" s="1"/>
  <c r="A33" i="179" s="1"/>
  <c r="A34" i="179" s="1"/>
  <c r="A35" i="179" s="1"/>
  <c r="A36" i="179" s="1"/>
  <c r="A37" i="179" s="1"/>
  <c r="A38" i="179" s="1"/>
  <c r="A39" i="179" s="1"/>
  <c r="A40" i="179" s="1"/>
  <c r="A41" i="179" s="1"/>
  <c r="A227" i="188"/>
  <c r="A228" i="188" s="1"/>
  <c r="A229" i="188" s="1"/>
  <c r="A230" i="188" s="1"/>
  <c r="A231" i="188" s="1"/>
  <c r="A232" i="188" s="1"/>
  <c r="A233" i="188" s="1"/>
  <c r="A234" i="188" s="1"/>
  <c r="A235" i="188" s="1"/>
  <c r="A236" i="188" s="1"/>
  <c r="A237" i="188" s="1"/>
  <c r="A238" i="188" s="1"/>
  <c r="A239" i="188" s="1"/>
  <c r="A240" i="188" s="1"/>
  <c r="A241" i="188" s="1"/>
  <c r="A242" i="188" s="1"/>
  <c r="A243" i="188" s="1"/>
  <c r="A244" i="188" s="1"/>
  <c r="A245" i="188" s="1"/>
  <c r="A246" i="188" s="1"/>
  <c r="A247" i="188" s="1"/>
  <c r="A248" i="188" s="1"/>
  <c r="A249" i="188" s="1"/>
  <c r="A250" i="188" s="1"/>
  <c r="A251" i="188" s="1"/>
  <c r="A252" i="188" s="1"/>
  <c r="A253" i="188" s="1"/>
  <c r="A254" i="188" s="1"/>
  <c r="A255" i="188" s="1"/>
  <c r="A256" i="188" s="1"/>
  <c r="A257" i="188" s="1"/>
  <c r="A155" i="183"/>
  <c r="A156" i="183" s="1"/>
  <c r="A157" i="183" s="1"/>
  <c r="A158" i="183" s="1"/>
  <c r="A159" i="183" s="1"/>
  <c r="A160" i="183" s="1"/>
  <c r="A161" i="183" s="1"/>
  <c r="A162" i="183" s="1"/>
  <c r="A163" i="183" s="1"/>
  <c r="A164" i="183" s="1"/>
  <c r="A165" i="183" s="1"/>
  <c r="A166" i="183" s="1"/>
  <c r="A167" i="183" s="1"/>
  <c r="A168" i="183" s="1"/>
  <c r="A169" i="183" s="1"/>
  <c r="A170" i="183" s="1"/>
  <c r="A171" i="183" s="1"/>
  <c r="A172" i="183" s="1"/>
  <c r="A173" i="183" s="1"/>
  <c r="A174" i="183" s="1"/>
  <c r="A175" i="183" s="1"/>
  <c r="A176" i="183" s="1"/>
  <c r="A177" i="183" s="1"/>
  <c r="A178" i="183" s="1"/>
  <c r="A179" i="183" s="1"/>
  <c r="A180" i="183" s="1"/>
  <c r="A181" i="183" s="1"/>
  <c r="A182" i="183" s="1"/>
  <c r="A183" i="183" s="1"/>
  <c r="A184" i="183" s="1"/>
  <c r="A185" i="183" s="1"/>
  <c r="A263" i="179"/>
  <c r="A264" i="179" s="1"/>
  <c r="A265" i="179" s="1"/>
  <c r="A266" i="179" s="1"/>
  <c r="A267" i="179" s="1"/>
  <c r="A268" i="179" s="1"/>
  <c r="A269" i="179" s="1"/>
  <c r="A270" i="179" s="1"/>
  <c r="A271" i="179" s="1"/>
  <c r="A272" i="179" s="1"/>
  <c r="A273" i="179" s="1"/>
  <c r="A274" i="179" s="1"/>
  <c r="A275" i="179" s="1"/>
  <c r="A276" i="179" s="1"/>
  <c r="A277" i="179" s="1"/>
  <c r="A278" i="179" s="1"/>
  <c r="A279" i="179" s="1"/>
  <c r="A280" i="179" s="1"/>
  <c r="A281" i="179" s="1"/>
  <c r="A282" i="179" s="1"/>
  <c r="A283" i="179" s="1"/>
  <c r="A284" i="179" s="1"/>
  <c r="A285" i="179" s="1"/>
  <c r="A286" i="179" s="1"/>
  <c r="A287" i="179" s="1"/>
  <c r="A288" i="179" s="1"/>
  <c r="A289" i="179" s="1"/>
  <c r="A290" i="179" s="1"/>
  <c r="A291" i="179" s="1"/>
  <c r="A292" i="179" s="1"/>
  <c r="A293" i="179" s="1"/>
  <c r="R6" i="184"/>
  <c r="R6" i="185"/>
  <c r="R6" i="180"/>
  <c r="R6" i="187"/>
  <c r="A83" i="177"/>
  <c r="A84" i="177" s="1"/>
  <c r="A85" i="177" s="1"/>
  <c r="A86" i="177" s="1"/>
  <c r="A87" i="177" s="1"/>
  <c r="A88" i="177" s="1"/>
  <c r="A89" i="177" s="1"/>
  <c r="A90" i="177" s="1"/>
  <c r="A91" i="177" s="1"/>
  <c r="A92" i="177" s="1"/>
  <c r="A93" i="177" s="1"/>
  <c r="A94" i="177" s="1"/>
  <c r="A95" i="177" s="1"/>
  <c r="A96" i="177" s="1"/>
  <c r="A97" i="177" s="1"/>
  <c r="A98" i="177" s="1"/>
  <c r="A99" i="177" s="1"/>
  <c r="A100" i="177" s="1"/>
  <c r="A101" i="177" s="1"/>
  <c r="A102" i="177" s="1"/>
  <c r="A103" i="177" s="1"/>
  <c r="A104" i="177" s="1"/>
  <c r="A105" i="177" s="1"/>
  <c r="A106" i="177" s="1"/>
  <c r="A107" i="177" s="1"/>
  <c r="A108" i="177" s="1"/>
  <c r="A109" i="177" s="1"/>
  <c r="A110" i="177" s="1"/>
  <c r="A111" i="177" s="1"/>
  <c r="A112" i="177" s="1"/>
  <c r="A113" i="177" s="1"/>
  <c r="A263" i="177"/>
  <c r="A264" i="177" s="1"/>
  <c r="A265" i="177" s="1"/>
  <c r="A266" i="177" s="1"/>
  <c r="A267" i="177" s="1"/>
  <c r="A268" i="177" s="1"/>
  <c r="A269" i="177" s="1"/>
  <c r="A270" i="177" s="1"/>
  <c r="A271" i="177" s="1"/>
  <c r="A272" i="177" s="1"/>
  <c r="A273" i="177" s="1"/>
  <c r="A274" i="177" s="1"/>
  <c r="A275" i="177" s="1"/>
  <c r="A276" i="177" s="1"/>
  <c r="A277" i="177" s="1"/>
  <c r="A278" i="177" s="1"/>
  <c r="A279" i="177" s="1"/>
  <c r="A280" i="177" s="1"/>
  <c r="A281" i="177" s="1"/>
  <c r="A282" i="177" s="1"/>
  <c r="A283" i="177" s="1"/>
  <c r="A284" i="177" s="1"/>
  <c r="A285" i="177" s="1"/>
  <c r="A286" i="177" s="1"/>
  <c r="A287" i="177" s="1"/>
  <c r="A288" i="177" s="1"/>
  <c r="A289" i="177" s="1"/>
  <c r="A290" i="177" s="1"/>
  <c r="A291" i="177" s="1"/>
  <c r="A292" i="177" s="1"/>
  <c r="A293" i="177" s="1"/>
  <c r="B5" i="174"/>
  <c r="A155" i="160"/>
  <c r="A156" i="160" s="1"/>
  <c r="A157" i="160" s="1"/>
  <c r="A158" i="160" s="1"/>
  <c r="A159" i="160" s="1"/>
  <c r="A160" i="160" s="1"/>
  <c r="A161" i="160" s="1"/>
  <c r="A162" i="160" s="1"/>
  <c r="A163" i="160" s="1"/>
  <c r="A164" i="160" s="1"/>
  <c r="A165" i="160" s="1"/>
  <c r="A166" i="160" s="1"/>
  <c r="A167" i="160" s="1"/>
  <c r="A168" i="160" s="1"/>
  <c r="A169" i="160" s="1"/>
  <c r="A170" i="160" s="1"/>
  <c r="A171" i="160" s="1"/>
  <c r="A172" i="160" s="1"/>
  <c r="A173" i="160" s="1"/>
  <c r="A174" i="160" s="1"/>
  <c r="A175" i="160" s="1"/>
  <c r="A176" i="160" s="1"/>
  <c r="A177" i="160" s="1"/>
  <c r="A178" i="160" s="1"/>
  <c r="A179" i="160" s="1"/>
  <c r="A180" i="160" s="1"/>
  <c r="A181" i="160" s="1"/>
  <c r="A182" i="160" s="1"/>
  <c r="A183" i="160" s="1"/>
  <c r="A184" i="160" s="1"/>
  <c r="A185" i="160" s="1"/>
  <c r="A119" i="163"/>
  <c r="A120" i="163" s="1"/>
  <c r="A121" i="163" s="1"/>
  <c r="A122" i="163" s="1"/>
  <c r="A123" i="163" s="1"/>
  <c r="A124" i="163" s="1"/>
  <c r="A125" i="163" s="1"/>
  <c r="A126" i="163" s="1"/>
  <c r="A127" i="163" s="1"/>
  <c r="A128" i="163" s="1"/>
  <c r="A129" i="163" s="1"/>
  <c r="A130" i="163" s="1"/>
  <c r="A131" i="163" s="1"/>
  <c r="A132" i="163" s="1"/>
  <c r="A133" i="163" s="1"/>
  <c r="A134" i="163" s="1"/>
  <c r="A135" i="163" s="1"/>
  <c r="A136" i="163" s="1"/>
  <c r="A137" i="163" s="1"/>
  <c r="A138" i="163" s="1"/>
  <c r="A139" i="163" s="1"/>
  <c r="A140" i="163" s="1"/>
  <c r="A141" i="163" s="1"/>
  <c r="A142" i="163" s="1"/>
  <c r="A143" i="163" s="1"/>
  <c r="A144" i="163" s="1"/>
  <c r="A145" i="163" s="1"/>
  <c r="A146" i="163" s="1"/>
  <c r="A147" i="163" s="1"/>
  <c r="A148" i="163" s="1"/>
  <c r="A149" i="163" s="1"/>
  <c r="A119" i="161"/>
  <c r="A120" i="161" s="1"/>
  <c r="A121" i="161" s="1"/>
  <c r="A122" i="161" s="1"/>
  <c r="A123" i="161" s="1"/>
  <c r="A124" i="161" s="1"/>
  <c r="A125" i="161" s="1"/>
  <c r="A126" i="161" s="1"/>
  <c r="A127" i="161" s="1"/>
  <c r="A128" i="161" s="1"/>
  <c r="A129" i="161" s="1"/>
  <c r="A130" i="161" s="1"/>
  <c r="A131" i="161" s="1"/>
  <c r="A132" i="161" s="1"/>
  <c r="A133" i="161" s="1"/>
  <c r="A134" i="161" s="1"/>
  <c r="A135" i="161" s="1"/>
  <c r="A136" i="161" s="1"/>
  <c r="A137" i="161" s="1"/>
  <c r="A138" i="161" s="1"/>
  <c r="A139" i="161" s="1"/>
  <c r="A140" i="161" s="1"/>
  <c r="A141" i="161" s="1"/>
  <c r="A142" i="161" s="1"/>
  <c r="A143" i="161" s="1"/>
  <c r="A144" i="161" s="1"/>
  <c r="A145" i="161" s="1"/>
  <c r="A146" i="161" s="1"/>
  <c r="A147" i="161" s="1"/>
  <c r="A148" i="161" s="1"/>
  <c r="A149" i="161" s="1"/>
  <c r="A191" i="177"/>
  <c r="A192" i="177" s="1"/>
  <c r="A193" i="177" s="1"/>
  <c r="A194" i="177" s="1"/>
  <c r="A195" i="177" s="1"/>
  <c r="A196" i="177" s="1"/>
  <c r="A197" i="177" s="1"/>
  <c r="A198" i="177" s="1"/>
  <c r="A199" i="177" s="1"/>
  <c r="A200" i="177" s="1"/>
  <c r="A201" i="177" s="1"/>
  <c r="A202" i="177" s="1"/>
  <c r="A203" i="177" s="1"/>
  <c r="A204" i="177" s="1"/>
  <c r="A205" i="177" s="1"/>
  <c r="A206" i="177" s="1"/>
  <c r="A207" i="177" s="1"/>
  <c r="A208" i="177" s="1"/>
  <c r="A209" i="177" s="1"/>
  <c r="A210" i="177" s="1"/>
  <c r="A211" i="177" s="1"/>
  <c r="A212" i="177" s="1"/>
  <c r="A213" i="177" s="1"/>
  <c r="A214" i="177" s="1"/>
  <c r="A215" i="177" s="1"/>
  <c r="A216" i="177" s="1"/>
  <c r="A217" i="177" s="1"/>
  <c r="A218" i="177" s="1"/>
  <c r="A219" i="177" s="1"/>
  <c r="A220" i="177" s="1"/>
  <c r="A221" i="177" s="1"/>
  <c r="A263" i="160"/>
  <c r="A264" i="160" s="1"/>
  <c r="A265" i="160" s="1"/>
  <c r="A266" i="160" s="1"/>
  <c r="A267" i="160" s="1"/>
  <c r="A268" i="160" s="1"/>
  <c r="A269" i="160" s="1"/>
  <c r="A270" i="160" s="1"/>
  <c r="A271" i="160" s="1"/>
  <c r="A272" i="160" s="1"/>
  <c r="A273" i="160" s="1"/>
  <c r="A274" i="160" s="1"/>
  <c r="A275" i="160" s="1"/>
  <c r="A276" i="160" s="1"/>
  <c r="A277" i="160" s="1"/>
  <c r="A278" i="160" s="1"/>
  <c r="A279" i="160" s="1"/>
  <c r="A280" i="160" s="1"/>
  <c r="A281" i="160" s="1"/>
  <c r="A282" i="160" s="1"/>
  <c r="A283" i="160" s="1"/>
  <c r="A284" i="160" s="1"/>
  <c r="A285" i="160" s="1"/>
  <c r="A286" i="160" s="1"/>
  <c r="A287" i="160" s="1"/>
  <c r="A288" i="160" s="1"/>
  <c r="A289" i="160" s="1"/>
  <c r="A290" i="160" s="1"/>
  <c r="A291" i="160" s="1"/>
  <c r="A292" i="160" s="1"/>
  <c r="A293" i="160" s="1"/>
  <c r="A11" i="163"/>
  <c r="A12" i="163" s="1"/>
  <c r="A13" i="163" s="1"/>
  <c r="A14" i="163" s="1"/>
  <c r="A15" i="163" s="1"/>
  <c r="A16" i="163" s="1"/>
  <c r="A17" i="163" s="1"/>
  <c r="A18" i="163" s="1"/>
  <c r="A19" i="163" s="1"/>
  <c r="A20" i="163" s="1"/>
  <c r="A21" i="163" s="1"/>
  <c r="A22" i="163" s="1"/>
  <c r="A23" i="163" s="1"/>
  <c r="A24" i="163" s="1"/>
  <c r="A25" i="163" s="1"/>
  <c r="A26" i="163" s="1"/>
  <c r="A27" i="163" s="1"/>
  <c r="A28" i="163" s="1"/>
  <c r="A29" i="163" s="1"/>
  <c r="A30" i="163" s="1"/>
  <c r="A31" i="163" s="1"/>
  <c r="A32" i="163" s="1"/>
  <c r="A33" i="163" s="1"/>
  <c r="A34" i="163" s="1"/>
  <c r="A35" i="163" s="1"/>
  <c r="A36" i="163" s="1"/>
  <c r="A37" i="163" s="1"/>
  <c r="A38" i="163" s="1"/>
  <c r="A39" i="163" s="1"/>
  <c r="A40" i="163" s="1"/>
  <c r="A41" i="163" s="1"/>
  <c r="A155" i="161"/>
  <c r="A156" i="161" s="1"/>
  <c r="A157" i="161" s="1"/>
  <c r="A158" i="161" s="1"/>
  <c r="A159" i="161" s="1"/>
  <c r="A160" i="161" s="1"/>
  <c r="A161" i="161" s="1"/>
  <c r="A162" i="161" s="1"/>
  <c r="A163" i="161" s="1"/>
  <c r="A164" i="161" s="1"/>
  <c r="A165" i="161" s="1"/>
  <c r="A166" i="161" s="1"/>
  <c r="A167" i="161" s="1"/>
  <c r="A168" i="161" s="1"/>
  <c r="A169" i="161" s="1"/>
  <c r="A170" i="161" s="1"/>
  <c r="A171" i="161" s="1"/>
  <c r="A172" i="161" s="1"/>
  <c r="A173" i="161" s="1"/>
  <c r="A174" i="161" s="1"/>
  <c r="A175" i="161" s="1"/>
  <c r="A176" i="161" s="1"/>
  <c r="A177" i="161" s="1"/>
  <c r="A178" i="161" s="1"/>
  <c r="A179" i="161" s="1"/>
  <c r="A180" i="161" s="1"/>
  <c r="A181" i="161" s="1"/>
  <c r="A182" i="161" s="1"/>
  <c r="A183" i="161" s="1"/>
  <c r="A184" i="161" s="1"/>
  <c r="A185" i="161" s="1"/>
  <c r="B5" i="165"/>
  <c r="A227" i="177"/>
  <c r="A228" i="177" s="1"/>
  <c r="A229" i="177" s="1"/>
  <c r="A230" i="177" s="1"/>
  <c r="A231" i="177" s="1"/>
  <c r="A232" i="177" s="1"/>
  <c r="A233" i="177" s="1"/>
  <c r="A234" i="177" s="1"/>
  <c r="A235" i="177" s="1"/>
  <c r="A236" i="177" s="1"/>
  <c r="A237" i="177" s="1"/>
  <c r="A238" i="177" s="1"/>
  <c r="A239" i="177" s="1"/>
  <c r="A240" i="177" s="1"/>
  <c r="A241" i="177" s="1"/>
  <c r="A242" i="177" s="1"/>
  <c r="A243" i="177" s="1"/>
  <c r="A244" i="177" s="1"/>
  <c r="A245" i="177" s="1"/>
  <c r="A246" i="177" s="1"/>
  <c r="A247" i="177" s="1"/>
  <c r="A248" i="177" s="1"/>
  <c r="A249" i="177" s="1"/>
  <c r="A250" i="177" s="1"/>
  <c r="A251" i="177" s="1"/>
  <c r="A252" i="177" s="1"/>
  <c r="A253" i="177" s="1"/>
  <c r="A254" i="177" s="1"/>
  <c r="A255" i="177" s="1"/>
  <c r="A256" i="177" s="1"/>
  <c r="A257" i="177" s="1"/>
  <c r="A191" i="160"/>
  <c r="A192" i="160" s="1"/>
  <c r="A193" i="160" s="1"/>
  <c r="A194" i="160" s="1"/>
  <c r="A195" i="160" s="1"/>
  <c r="A196" i="160" s="1"/>
  <c r="A197" i="160" s="1"/>
  <c r="A198" i="160" s="1"/>
  <c r="A199" i="160" s="1"/>
  <c r="A200" i="160" s="1"/>
  <c r="A201" i="160" s="1"/>
  <c r="A202" i="160" s="1"/>
  <c r="A203" i="160" s="1"/>
  <c r="A204" i="160" s="1"/>
  <c r="A205" i="160" s="1"/>
  <c r="A206" i="160" s="1"/>
  <c r="A207" i="160" s="1"/>
  <c r="A208" i="160" s="1"/>
  <c r="A209" i="160" s="1"/>
  <c r="A210" i="160" s="1"/>
  <c r="A211" i="160" s="1"/>
  <c r="A212" i="160" s="1"/>
  <c r="A213" i="160" s="1"/>
  <c r="A214" i="160" s="1"/>
  <c r="A215" i="160" s="1"/>
  <c r="A216" i="160" s="1"/>
  <c r="A217" i="160" s="1"/>
  <c r="A218" i="160" s="1"/>
  <c r="A219" i="160" s="1"/>
  <c r="A220" i="160" s="1"/>
  <c r="A221" i="160" s="1"/>
  <c r="A263" i="161"/>
  <c r="A264" i="161" s="1"/>
  <c r="A265" i="161" s="1"/>
  <c r="A266" i="161" s="1"/>
  <c r="A267" i="161" s="1"/>
  <c r="A268" i="161" s="1"/>
  <c r="A269" i="161" s="1"/>
  <c r="A270" i="161" s="1"/>
  <c r="A271" i="161" s="1"/>
  <c r="A272" i="161" s="1"/>
  <c r="A273" i="161" s="1"/>
  <c r="A274" i="161" s="1"/>
  <c r="A275" i="161" s="1"/>
  <c r="A276" i="161" s="1"/>
  <c r="A277" i="161" s="1"/>
  <c r="A278" i="161" s="1"/>
  <c r="A279" i="161" s="1"/>
  <c r="A280" i="161" s="1"/>
  <c r="A281" i="161" s="1"/>
  <c r="A282" i="161" s="1"/>
  <c r="A283" i="161" s="1"/>
  <c r="A284" i="161" s="1"/>
  <c r="A285" i="161" s="1"/>
  <c r="A286" i="161" s="1"/>
  <c r="A287" i="161" s="1"/>
  <c r="A288" i="161" s="1"/>
  <c r="A289" i="161" s="1"/>
  <c r="A290" i="161" s="1"/>
  <c r="A291" i="161" s="1"/>
  <c r="A292" i="161" s="1"/>
  <c r="A293" i="161" s="1"/>
  <c r="A191" i="174"/>
  <c r="A192" i="174" s="1"/>
  <c r="A193" i="174" s="1"/>
  <c r="A194" i="174" s="1"/>
  <c r="A195" i="174" s="1"/>
  <c r="A196" i="174" s="1"/>
  <c r="A197" i="174" s="1"/>
  <c r="A198" i="174" s="1"/>
  <c r="A199" i="174" s="1"/>
  <c r="A200" i="174" s="1"/>
  <c r="A201" i="174" s="1"/>
  <c r="A202" i="174" s="1"/>
  <c r="A203" i="174" s="1"/>
  <c r="A204" i="174" s="1"/>
  <c r="A205" i="174" s="1"/>
  <c r="A206" i="174" s="1"/>
  <c r="A207" i="174" s="1"/>
  <c r="A208" i="174" s="1"/>
  <c r="A209" i="174" s="1"/>
  <c r="A210" i="174" s="1"/>
  <c r="A211" i="174" s="1"/>
  <c r="A212" i="174" s="1"/>
  <c r="A213" i="174" s="1"/>
  <c r="A214" i="174" s="1"/>
  <c r="A215" i="174" s="1"/>
  <c r="A216" i="174" s="1"/>
  <c r="A217" i="174" s="1"/>
  <c r="A218" i="174" s="1"/>
  <c r="A219" i="174" s="1"/>
  <c r="A220" i="174" s="1"/>
  <c r="A221" i="174" s="1"/>
  <c r="A11" i="177"/>
  <c r="A12" i="177" s="1"/>
  <c r="A13" i="177" s="1"/>
  <c r="A14" i="177" s="1"/>
  <c r="A15" i="177" s="1"/>
  <c r="A16" i="177" s="1"/>
  <c r="A17" i="177" s="1"/>
  <c r="A18" i="177" s="1"/>
  <c r="A19" i="177" s="1"/>
  <c r="A20" i="177" s="1"/>
  <c r="A21" i="177" s="1"/>
  <c r="A22" i="177" s="1"/>
  <c r="A23" i="177" s="1"/>
  <c r="A24" i="177" s="1"/>
  <c r="A25" i="177" s="1"/>
  <c r="A26" i="177" s="1"/>
  <c r="A27" i="177" s="1"/>
  <c r="A28" i="177" s="1"/>
  <c r="A29" i="177" s="1"/>
  <c r="A30" i="177" s="1"/>
  <c r="A31" i="177" s="1"/>
  <c r="A32" i="177" s="1"/>
  <c r="A33" i="177" s="1"/>
  <c r="A34" i="177" s="1"/>
  <c r="A35" i="177" s="1"/>
  <c r="A36" i="177" s="1"/>
  <c r="A37" i="177" s="1"/>
  <c r="A38" i="177" s="1"/>
  <c r="A39" i="177" s="1"/>
  <c r="A40" i="177" s="1"/>
  <c r="A41" i="177" s="1"/>
  <c r="A47" i="161"/>
  <c r="A48" i="161" s="1"/>
  <c r="A49" i="161" s="1"/>
  <c r="A50" i="161" s="1"/>
  <c r="A51" i="161" s="1"/>
  <c r="A52" i="161" s="1"/>
  <c r="A53" i="161" s="1"/>
  <c r="A54" i="161" s="1"/>
  <c r="A55" i="161" s="1"/>
  <c r="A56" i="161" s="1"/>
  <c r="A57" i="161" s="1"/>
  <c r="A58" i="161" s="1"/>
  <c r="A59" i="161" s="1"/>
  <c r="A60" i="161" s="1"/>
  <c r="A61" i="161" s="1"/>
  <c r="A62" i="161" s="1"/>
  <c r="A63" i="161" s="1"/>
  <c r="A64" i="161" s="1"/>
  <c r="A65" i="161" s="1"/>
  <c r="A66" i="161" s="1"/>
  <c r="A67" i="161" s="1"/>
  <c r="A68" i="161" s="1"/>
  <c r="A69" i="161" s="1"/>
  <c r="A70" i="161" s="1"/>
  <c r="A71" i="161" s="1"/>
  <c r="A72" i="161" s="1"/>
  <c r="A73" i="161" s="1"/>
  <c r="A74" i="161" s="1"/>
  <c r="A75" i="161" s="1"/>
  <c r="A76" i="161" s="1"/>
  <c r="A77" i="161" s="1"/>
  <c r="A263" i="174"/>
  <c r="A264" i="174" s="1"/>
  <c r="A265" i="174" s="1"/>
  <c r="A266" i="174" s="1"/>
  <c r="A267" i="174" s="1"/>
  <c r="A268" i="174" s="1"/>
  <c r="A269" i="174" s="1"/>
  <c r="A270" i="174" s="1"/>
  <c r="A271" i="174" s="1"/>
  <c r="A272" i="174" s="1"/>
  <c r="A273" i="174" s="1"/>
  <c r="A274" i="174" s="1"/>
  <c r="A275" i="174" s="1"/>
  <c r="A276" i="174" s="1"/>
  <c r="A277" i="174" s="1"/>
  <c r="A278" i="174" s="1"/>
  <c r="A279" i="174" s="1"/>
  <c r="A280" i="174" s="1"/>
  <c r="A281" i="174" s="1"/>
  <c r="A282" i="174" s="1"/>
  <c r="A283" i="174" s="1"/>
  <c r="A284" i="174" s="1"/>
  <c r="A285" i="174" s="1"/>
  <c r="A286" i="174" s="1"/>
  <c r="A287" i="174" s="1"/>
  <c r="A288" i="174" s="1"/>
  <c r="A289" i="174" s="1"/>
  <c r="A290" i="174" s="1"/>
  <c r="A291" i="174" s="1"/>
  <c r="A292" i="174" s="1"/>
  <c r="A293" i="174" s="1"/>
  <c r="A47" i="177"/>
  <c r="A48" i="177" s="1"/>
  <c r="A49" i="177" s="1"/>
  <c r="A50" i="177" s="1"/>
  <c r="A51" i="177" s="1"/>
  <c r="A52" i="177" s="1"/>
  <c r="A53" i="177" s="1"/>
  <c r="A54" i="177" s="1"/>
  <c r="A55" i="177" s="1"/>
  <c r="A56" i="177" s="1"/>
  <c r="A57" i="177" s="1"/>
  <c r="A58" i="177" s="1"/>
  <c r="A59" i="177" s="1"/>
  <c r="A60" i="177" s="1"/>
  <c r="A61" i="177" s="1"/>
  <c r="A62" i="177" s="1"/>
  <c r="A63" i="177" s="1"/>
  <c r="A64" i="177" s="1"/>
  <c r="A65" i="177" s="1"/>
  <c r="A66" i="177" s="1"/>
  <c r="A67" i="177" s="1"/>
  <c r="A68" i="177" s="1"/>
  <c r="A69" i="177" s="1"/>
  <c r="A70" i="177" s="1"/>
  <c r="A71" i="177" s="1"/>
  <c r="A72" i="177" s="1"/>
  <c r="A73" i="177" s="1"/>
  <c r="A74" i="177" s="1"/>
  <c r="A75" i="177" s="1"/>
  <c r="A76" i="177" s="1"/>
  <c r="A77" i="177" s="1"/>
  <c r="A11" i="172"/>
  <c r="A12" i="172" s="1"/>
  <c r="A13" i="172" s="1"/>
  <c r="A14" i="172" s="1"/>
  <c r="A15" i="172" s="1"/>
  <c r="A16" i="172" s="1"/>
  <c r="A17" i="172" s="1"/>
  <c r="A18" i="172" s="1"/>
  <c r="A19" i="172" s="1"/>
  <c r="A20" i="172" s="1"/>
  <c r="A21" i="172" s="1"/>
  <c r="A22" i="172" s="1"/>
  <c r="A23" i="172" s="1"/>
  <c r="A24" i="172" s="1"/>
  <c r="A25" i="172" s="1"/>
  <c r="A26" i="172" s="1"/>
  <c r="A27" i="172" s="1"/>
  <c r="A28" i="172" s="1"/>
  <c r="A29" i="172" s="1"/>
  <c r="A30" i="172" s="1"/>
  <c r="A31" i="172" s="1"/>
  <c r="A32" i="172" s="1"/>
  <c r="A33" i="172" s="1"/>
  <c r="A34" i="172" s="1"/>
  <c r="A35" i="172" s="1"/>
  <c r="A36" i="172" s="1"/>
  <c r="A37" i="172" s="1"/>
  <c r="A38" i="172" s="1"/>
  <c r="A39" i="172" s="1"/>
  <c r="A40" i="172" s="1"/>
  <c r="A41" i="172" s="1"/>
  <c r="A83" i="160"/>
  <c r="A84" i="160" s="1"/>
  <c r="A85" i="160" s="1"/>
  <c r="A86" i="160" s="1"/>
  <c r="A87" i="160" s="1"/>
  <c r="A88" i="160" s="1"/>
  <c r="A89" i="160" s="1"/>
  <c r="A90" i="160" s="1"/>
  <c r="A91" i="160" s="1"/>
  <c r="A92" i="160" s="1"/>
  <c r="A93" i="160" s="1"/>
  <c r="A94" i="160" s="1"/>
  <c r="A95" i="160" s="1"/>
  <c r="A96" i="160" s="1"/>
  <c r="A97" i="160" s="1"/>
  <c r="A98" i="160" s="1"/>
  <c r="A99" i="160" s="1"/>
  <c r="A100" i="160" s="1"/>
  <c r="A101" i="160" s="1"/>
  <c r="A102" i="160" s="1"/>
  <c r="A103" i="160" s="1"/>
  <c r="A104" i="160" s="1"/>
  <c r="A105" i="160" s="1"/>
  <c r="A106" i="160" s="1"/>
  <c r="A107" i="160" s="1"/>
  <c r="A108" i="160" s="1"/>
  <c r="A109" i="160" s="1"/>
  <c r="A110" i="160" s="1"/>
  <c r="A111" i="160" s="1"/>
  <c r="A112" i="160" s="1"/>
  <c r="A113" i="160" s="1"/>
  <c r="A191" i="163"/>
  <c r="A192" i="163" s="1"/>
  <c r="A193" i="163" s="1"/>
  <c r="A194" i="163" s="1"/>
  <c r="A195" i="163" s="1"/>
  <c r="A196" i="163" s="1"/>
  <c r="A197" i="163" s="1"/>
  <c r="A198" i="163" s="1"/>
  <c r="A199" i="163" s="1"/>
  <c r="A200" i="163" s="1"/>
  <c r="A201" i="163" s="1"/>
  <c r="A202" i="163" s="1"/>
  <c r="A203" i="163" s="1"/>
  <c r="A204" i="163" s="1"/>
  <c r="A205" i="163" s="1"/>
  <c r="A206" i="163" s="1"/>
  <c r="A207" i="163" s="1"/>
  <c r="A208" i="163" s="1"/>
  <c r="A209" i="163" s="1"/>
  <c r="A210" i="163" s="1"/>
  <c r="A211" i="163" s="1"/>
  <c r="A212" i="163" s="1"/>
  <c r="A213" i="163" s="1"/>
  <c r="A214" i="163" s="1"/>
  <c r="A215" i="163" s="1"/>
  <c r="A216" i="163" s="1"/>
  <c r="A217" i="163" s="1"/>
  <c r="A218" i="163" s="1"/>
  <c r="A219" i="163" s="1"/>
  <c r="A220" i="163" s="1"/>
  <c r="A221" i="163" s="1"/>
  <c r="A11" i="161"/>
  <c r="A12" i="161" s="1"/>
  <c r="A13" i="161" s="1"/>
  <c r="A14" i="161" s="1"/>
  <c r="A15" i="161" s="1"/>
  <c r="A16" i="161" s="1"/>
  <c r="A17" i="161" s="1"/>
  <c r="A18" i="161" s="1"/>
  <c r="A19" i="161" s="1"/>
  <c r="A20" i="161" s="1"/>
  <c r="A21" i="161" s="1"/>
  <c r="A22" i="161" s="1"/>
  <c r="A23" i="161" s="1"/>
  <c r="A24" i="161" s="1"/>
  <c r="A25" i="161" s="1"/>
  <c r="A26" i="161" s="1"/>
  <c r="A27" i="161" s="1"/>
  <c r="A28" i="161" s="1"/>
  <c r="A29" i="161" s="1"/>
  <c r="A30" i="161" s="1"/>
  <c r="A31" i="161" s="1"/>
  <c r="A32" i="161" s="1"/>
  <c r="A33" i="161" s="1"/>
  <c r="A34" i="161" s="1"/>
  <c r="A35" i="161" s="1"/>
  <c r="A36" i="161" s="1"/>
  <c r="A37" i="161" s="1"/>
  <c r="A38" i="161" s="1"/>
  <c r="A39" i="161" s="1"/>
  <c r="A40" i="161" s="1"/>
  <c r="A41" i="161" s="1"/>
  <c r="A83" i="161"/>
  <c r="A84" i="161" s="1"/>
  <c r="A85" i="161" s="1"/>
  <c r="A86" i="161" s="1"/>
  <c r="A87" i="161" s="1"/>
  <c r="A88" i="161" s="1"/>
  <c r="A89" i="161" s="1"/>
  <c r="A90" i="161" s="1"/>
  <c r="A91" i="161" s="1"/>
  <c r="A92" i="161" s="1"/>
  <c r="A93" i="161" s="1"/>
  <c r="A94" i="161" s="1"/>
  <c r="A95" i="161" s="1"/>
  <c r="A96" i="161" s="1"/>
  <c r="A97" i="161" s="1"/>
  <c r="A98" i="161" s="1"/>
  <c r="A99" i="161" s="1"/>
  <c r="A100" i="161" s="1"/>
  <c r="A101" i="161" s="1"/>
  <c r="A102" i="161" s="1"/>
  <c r="A103" i="161" s="1"/>
  <c r="A104" i="161" s="1"/>
  <c r="A105" i="161" s="1"/>
  <c r="A106" i="161" s="1"/>
  <c r="A107" i="161" s="1"/>
  <c r="A108" i="161" s="1"/>
  <c r="A109" i="161" s="1"/>
  <c r="A110" i="161" s="1"/>
  <c r="A111" i="161" s="1"/>
  <c r="A112" i="161" s="1"/>
  <c r="A113" i="161" s="1"/>
  <c r="A227" i="174"/>
  <c r="A228" i="174" s="1"/>
  <c r="A229" i="174" s="1"/>
  <c r="A230" i="174" s="1"/>
  <c r="A231" i="174" s="1"/>
  <c r="A232" i="174" s="1"/>
  <c r="A233" i="174" s="1"/>
  <c r="A234" i="174" s="1"/>
  <c r="A235" i="174" s="1"/>
  <c r="A236" i="174" s="1"/>
  <c r="A237" i="174" s="1"/>
  <c r="A238" i="174" s="1"/>
  <c r="A239" i="174" s="1"/>
  <c r="A240" i="174" s="1"/>
  <c r="A241" i="174" s="1"/>
  <c r="A242" i="174" s="1"/>
  <c r="A243" i="174" s="1"/>
  <c r="A244" i="174" s="1"/>
  <c r="A245" i="174" s="1"/>
  <c r="A246" i="174" s="1"/>
  <c r="A247" i="174" s="1"/>
  <c r="A248" i="174" s="1"/>
  <c r="A249" i="174" s="1"/>
  <c r="A250" i="174" s="1"/>
  <c r="A251" i="174" s="1"/>
  <c r="A252" i="174" s="1"/>
  <c r="A253" i="174" s="1"/>
  <c r="A254" i="174" s="1"/>
  <c r="A255" i="174" s="1"/>
  <c r="A256" i="174" s="1"/>
  <c r="A257" i="174" s="1"/>
  <c r="A155" i="177"/>
  <c r="A156" i="177" s="1"/>
  <c r="A157" i="177" s="1"/>
  <c r="A158" i="177" s="1"/>
  <c r="A159" i="177" s="1"/>
  <c r="A160" i="177" s="1"/>
  <c r="A161" i="177" s="1"/>
  <c r="A162" i="177" s="1"/>
  <c r="A163" i="177" s="1"/>
  <c r="A164" i="177" s="1"/>
  <c r="A165" i="177" s="1"/>
  <c r="A166" i="177" s="1"/>
  <c r="A167" i="177" s="1"/>
  <c r="A168" i="177" s="1"/>
  <c r="A169" i="177" s="1"/>
  <c r="A170" i="177" s="1"/>
  <c r="A171" i="177" s="1"/>
  <c r="A172" i="177" s="1"/>
  <c r="A173" i="177" s="1"/>
  <c r="A174" i="177" s="1"/>
  <c r="A175" i="177" s="1"/>
  <c r="A176" i="177" s="1"/>
  <c r="A177" i="177" s="1"/>
  <c r="A178" i="177" s="1"/>
  <c r="A179" i="177" s="1"/>
  <c r="A180" i="177" s="1"/>
  <c r="A181" i="177" s="1"/>
  <c r="A182" i="177" s="1"/>
  <c r="A183" i="177" s="1"/>
  <c r="A184" i="177" s="1"/>
  <c r="A185" i="177" s="1"/>
  <c r="A191" i="171"/>
  <c r="A192" i="171" s="1"/>
  <c r="A193" i="171" s="1"/>
  <c r="A194" i="171" s="1"/>
  <c r="A195" i="171" s="1"/>
  <c r="A196" i="171" s="1"/>
  <c r="A197" i="171" s="1"/>
  <c r="A198" i="171" s="1"/>
  <c r="A199" i="171" s="1"/>
  <c r="A200" i="171" s="1"/>
  <c r="A201" i="171" s="1"/>
  <c r="A202" i="171" s="1"/>
  <c r="A203" i="171" s="1"/>
  <c r="A204" i="171" s="1"/>
  <c r="A205" i="171" s="1"/>
  <c r="A206" i="171" s="1"/>
  <c r="A207" i="171" s="1"/>
  <c r="A208" i="171" s="1"/>
  <c r="A209" i="171" s="1"/>
  <c r="A210" i="171" s="1"/>
  <c r="A211" i="171" s="1"/>
  <c r="A212" i="171" s="1"/>
  <c r="A213" i="171" s="1"/>
  <c r="A214" i="171" s="1"/>
  <c r="A215" i="171" s="1"/>
  <c r="A216" i="171" s="1"/>
  <c r="A217" i="171" s="1"/>
  <c r="A218" i="171" s="1"/>
  <c r="A219" i="171" s="1"/>
  <c r="A220" i="171" s="1"/>
  <c r="A221" i="171" s="1"/>
  <c r="A155" i="171"/>
  <c r="A156" i="171" s="1"/>
  <c r="A157" i="171" s="1"/>
  <c r="A158" i="171" s="1"/>
  <c r="A159" i="171" s="1"/>
  <c r="A160" i="171" s="1"/>
  <c r="A161" i="171" s="1"/>
  <c r="A162" i="171" s="1"/>
  <c r="A163" i="171" s="1"/>
  <c r="A164" i="171" s="1"/>
  <c r="A165" i="171" s="1"/>
  <c r="A166" i="171" s="1"/>
  <c r="A167" i="171" s="1"/>
  <c r="A168" i="171" s="1"/>
  <c r="A169" i="171" s="1"/>
  <c r="A170" i="171" s="1"/>
  <c r="A171" i="171" s="1"/>
  <c r="A172" i="171" s="1"/>
  <c r="A173" i="171" s="1"/>
  <c r="A174" i="171" s="1"/>
  <c r="A175" i="171" s="1"/>
  <c r="A176" i="171" s="1"/>
  <c r="A177" i="171" s="1"/>
  <c r="A178" i="171" s="1"/>
  <c r="A179" i="171" s="1"/>
  <c r="A180" i="171" s="1"/>
  <c r="A181" i="171" s="1"/>
  <c r="A182" i="171" s="1"/>
  <c r="A183" i="171" s="1"/>
  <c r="A184" i="171" s="1"/>
  <c r="A185" i="171" s="1"/>
  <c r="A263" i="172"/>
  <c r="A264" i="172" s="1"/>
  <c r="A265" i="172" s="1"/>
  <c r="A266" i="172" s="1"/>
  <c r="A267" i="172" s="1"/>
  <c r="A268" i="172" s="1"/>
  <c r="A269" i="172" s="1"/>
  <c r="A270" i="172" s="1"/>
  <c r="A271" i="172" s="1"/>
  <c r="A272" i="172" s="1"/>
  <c r="A273" i="172" s="1"/>
  <c r="A274" i="172" s="1"/>
  <c r="A275" i="172" s="1"/>
  <c r="A276" i="172" s="1"/>
  <c r="A277" i="172" s="1"/>
  <c r="A278" i="172" s="1"/>
  <c r="A279" i="172" s="1"/>
  <c r="A280" i="172" s="1"/>
  <c r="A281" i="172" s="1"/>
  <c r="A282" i="172" s="1"/>
  <c r="A283" i="172" s="1"/>
  <c r="A284" i="172" s="1"/>
  <c r="A285" i="172" s="1"/>
  <c r="A286" i="172" s="1"/>
  <c r="A287" i="172" s="1"/>
  <c r="A288" i="172" s="1"/>
  <c r="A289" i="172" s="1"/>
  <c r="A290" i="172" s="1"/>
  <c r="A291" i="172" s="1"/>
  <c r="A292" i="172" s="1"/>
  <c r="A293" i="172" s="1"/>
  <c r="A11" i="160"/>
  <c r="A12" i="160" s="1"/>
  <c r="A13" i="160" s="1"/>
  <c r="A14" i="160" s="1"/>
  <c r="A15" i="160" s="1"/>
  <c r="A16" i="160" s="1"/>
  <c r="A17" i="160" s="1"/>
  <c r="A18" i="160" s="1"/>
  <c r="A19" i="160" s="1"/>
  <c r="A20" i="160" s="1"/>
  <c r="A21" i="160" s="1"/>
  <c r="A22" i="160" s="1"/>
  <c r="A23" i="160" s="1"/>
  <c r="A24" i="160" s="1"/>
  <c r="A25" i="160" s="1"/>
  <c r="A26" i="160" s="1"/>
  <c r="A27" i="160" s="1"/>
  <c r="A28" i="160" s="1"/>
  <c r="A29" i="160" s="1"/>
  <c r="A30" i="160" s="1"/>
  <c r="A31" i="160" s="1"/>
  <c r="A32" i="160" s="1"/>
  <c r="A33" i="160" s="1"/>
  <c r="A34" i="160" s="1"/>
  <c r="A35" i="160" s="1"/>
  <c r="A36" i="160" s="1"/>
  <c r="A37" i="160" s="1"/>
  <c r="A38" i="160" s="1"/>
  <c r="A39" i="160" s="1"/>
  <c r="A40" i="160" s="1"/>
  <c r="A41" i="160" s="1"/>
  <c r="A227" i="160"/>
  <c r="A228" i="160" s="1"/>
  <c r="A229" i="160" s="1"/>
  <c r="A230" i="160" s="1"/>
  <c r="A231" i="160" s="1"/>
  <c r="A232" i="160" s="1"/>
  <c r="A233" i="160" s="1"/>
  <c r="A234" i="160" s="1"/>
  <c r="A235" i="160" s="1"/>
  <c r="A236" i="160" s="1"/>
  <c r="A237" i="160" s="1"/>
  <c r="A238" i="160" s="1"/>
  <c r="A239" i="160" s="1"/>
  <c r="A240" i="160" s="1"/>
  <c r="A241" i="160" s="1"/>
  <c r="A242" i="160" s="1"/>
  <c r="A243" i="160" s="1"/>
  <c r="A244" i="160" s="1"/>
  <c r="A245" i="160" s="1"/>
  <c r="A246" i="160" s="1"/>
  <c r="A247" i="160" s="1"/>
  <c r="A248" i="160" s="1"/>
  <c r="A249" i="160" s="1"/>
  <c r="A250" i="160" s="1"/>
  <c r="A251" i="160" s="1"/>
  <c r="A252" i="160" s="1"/>
  <c r="A253" i="160" s="1"/>
  <c r="A254" i="160" s="1"/>
  <c r="A255" i="160" s="1"/>
  <c r="A256" i="160" s="1"/>
  <c r="A257" i="160" s="1"/>
  <c r="A47" i="163"/>
  <c r="A48" i="163" s="1"/>
  <c r="A49" i="163" s="1"/>
  <c r="A50" i="163" s="1"/>
  <c r="A51" i="163" s="1"/>
  <c r="A52" i="163" s="1"/>
  <c r="A53" i="163" s="1"/>
  <c r="A54" i="163" s="1"/>
  <c r="A55" i="163" s="1"/>
  <c r="A56" i="163" s="1"/>
  <c r="A57" i="163" s="1"/>
  <c r="A58" i="163" s="1"/>
  <c r="A59" i="163" s="1"/>
  <c r="A60" i="163" s="1"/>
  <c r="A61" i="163" s="1"/>
  <c r="A62" i="163" s="1"/>
  <c r="A63" i="163" s="1"/>
  <c r="A64" i="163" s="1"/>
  <c r="A65" i="163" s="1"/>
  <c r="A66" i="163" s="1"/>
  <c r="A67" i="163" s="1"/>
  <c r="A68" i="163" s="1"/>
  <c r="A69" i="163" s="1"/>
  <c r="A70" i="163" s="1"/>
  <c r="A71" i="163" s="1"/>
  <c r="A72" i="163" s="1"/>
  <c r="A73" i="163" s="1"/>
  <c r="A74" i="163" s="1"/>
  <c r="A75" i="163" s="1"/>
  <c r="A76" i="163" s="1"/>
  <c r="A77" i="163" s="1"/>
  <c r="A191" i="161"/>
  <c r="A192" i="161" s="1"/>
  <c r="A193" i="161" s="1"/>
  <c r="A194" i="161" s="1"/>
  <c r="A195" i="161" s="1"/>
  <c r="A196" i="161" s="1"/>
  <c r="A197" i="161" s="1"/>
  <c r="A198" i="161" s="1"/>
  <c r="A199" i="161" s="1"/>
  <c r="A200" i="161" s="1"/>
  <c r="A201" i="161" s="1"/>
  <c r="A202" i="161" s="1"/>
  <c r="A203" i="161" s="1"/>
  <c r="A204" i="161" s="1"/>
  <c r="A205" i="161" s="1"/>
  <c r="A206" i="161" s="1"/>
  <c r="A207" i="161" s="1"/>
  <c r="A208" i="161" s="1"/>
  <c r="A209" i="161" s="1"/>
  <c r="A210" i="161" s="1"/>
  <c r="A211" i="161" s="1"/>
  <c r="A212" i="161" s="1"/>
  <c r="A213" i="161" s="1"/>
  <c r="A214" i="161" s="1"/>
  <c r="A215" i="161" s="1"/>
  <c r="A216" i="161" s="1"/>
  <c r="A217" i="161" s="1"/>
  <c r="A218" i="161" s="1"/>
  <c r="A219" i="161" s="1"/>
  <c r="A220" i="161" s="1"/>
  <c r="A221" i="161" s="1"/>
  <c r="A155" i="172"/>
  <c r="A156" i="172" s="1"/>
  <c r="A157" i="172" s="1"/>
  <c r="A158" i="172" s="1"/>
  <c r="A159" i="172" s="1"/>
  <c r="A160" i="172" s="1"/>
  <c r="A161" i="172" s="1"/>
  <c r="A162" i="172" s="1"/>
  <c r="A163" i="172" s="1"/>
  <c r="A164" i="172" s="1"/>
  <c r="A165" i="172" s="1"/>
  <c r="A166" i="172" s="1"/>
  <c r="A167" i="172" s="1"/>
  <c r="A168" i="172" s="1"/>
  <c r="A169" i="172" s="1"/>
  <c r="A170" i="172" s="1"/>
  <c r="A171" i="172" s="1"/>
  <c r="A172" i="172" s="1"/>
  <c r="A173" i="172" s="1"/>
  <c r="A174" i="172" s="1"/>
  <c r="A175" i="172" s="1"/>
  <c r="A176" i="172" s="1"/>
  <c r="A177" i="172" s="1"/>
  <c r="A178" i="172" s="1"/>
  <c r="A179" i="172" s="1"/>
  <c r="A180" i="172" s="1"/>
  <c r="A181" i="172" s="1"/>
  <c r="A182" i="172" s="1"/>
  <c r="A183" i="172" s="1"/>
  <c r="A184" i="172" s="1"/>
  <c r="A185" i="172" s="1"/>
  <c r="A119" i="174"/>
  <c r="A120" i="174" s="1"/>
  <c r="A121" i="174" s="1"/>
  <c r="A122" i="174" s="1"/>
  <c r="A123" i="174" s="1"/>
  <c r="A124" i="174" s="1"/>
  <c r="A125" i="174" s="1"/>
  <c r="A126" i="174" s="1"/>
  <c r="A127" i="174" s="1"/>
  <c r="A128" i="174" s="1"/>
  <c r="A129" i="174" s="1"/>
  <c r="A130" i="174" s="1"/>
  <c r="A131" i="174" s="1"/>
  <c r="A132" i="174" s="1"/>
  <c r="A133" i="174" s="1"/>
  <c r="A134" i="174" s="1"/>
  <c r="A135" i="174" s="1"/>
  <c r="A136" i="174" s="1"/>
  <c r="A137" i="174" s="1"/>
  <c r="A138" i="174" s="1"/>
  <c r="A139" i="174" s="1"/>
  <c r="A140" i="174" s="1"/>
  <c r="A141" i="174" s="1"/>
  <c r="A142" i="174" s="1"/>
  <c r="A143" i="174" s="1"/>
  <c r="A144" i="174" s="1"/>
  <c r="A145" i="174" s="1"/>
  <c r="A146" i="174" s="1"/>
  <c r="A147" i="174" s="1"/>
  <c r="A148" i="174" s="1"/>
  <c r="A149" i="174" s="1"/>
  <c r="A83" i="174"/>
  <c r="A84" i="174" s="1"/>
  <c r="A85" i="174" s="1"/>
  <c r="A86" i="174" s="1"/>
  <c r="A87" i="174" s="1"/>
  <c r="A88" i="174" s="1"/>
  <c r="A89" i="174" s="1"/>
  <c r="A90" i="174" s="1"/>
  <c r="A91" i="174" s="1"/>
  <c r="A92" i="174" s="1"/>
  <c r="A93" i="174" s="1"/>
  <c r="A94" i="174" s="1"/>
  <c r="A95" i="174" s="1"/>
  <c r="A96" i="174" s="1"/>
  <c r="A97" i="174" s="1"/>
  <c r="A98" i="174" s="1"/>
  <c r="A99" i="174" s="1"/>
  <c r="A100" i="174" s="1"/>
  <c r="A101" i="174" s="1"/>
  <c r="A102" i="174" s="1"/>
  <c r="A103" i="174" s="1"/>
  <c r="A104" i="174" s="1"/>
  <c r="A105" i="174" s="1"/>
  <c r="A106" i="174" s="1"/>
  <c r="A107" i="174" s="1"/>
  <c r="A108" i="174" s="1"/>
  <c r="A109" i="174" s="1"/>
  <c r="A110" i="174" s="1"/>
  <c r="A111" i="174" s="1"/>
  <c r="A112" i="174" s="1"/>
  <c r="A113" i="174" s="1"/>
  <c r="A83" i="172"/>
  <c r="A84" i="172" s="1"/>
  <c r="A85" i="172" s="1"/>
  <c r="A86" i="172" s="1"/>
  <c r="A87" i="172" s="1"/>
  <c r="A88" i="172" s="1"/>
  <c r="A89" i="172" s="1"/>
  <c r="A90" i="172" s="1"/>
  <c r="A91" i="172" s="1"/>
  <c r="A92" i="172" s="1"/>
  <c r="A93" i="172" s="1"/>
  <c r="A94" i="172" s="1"/>
  <c r="A95" i="172" s="1"/>
  <c r="A96" i="172" s="1"/>
  <c r="A97" i="172" s="1"/>
  <c r="A98" i="172" s="1"/>
  <c r="A99" i="172" s="1"/>
  <c r="A100" i="172" s="1"/>
  <c r="A101" i="172" s="1"/>
  <c r="A102" i="172" s="1"/>
  <c r="A103" i="172" s="1"/>
  <c r="A104" i="172" s="1"/>
  <c r="A105" i="172" s="1"/>
  <c r="A106" i="172" s="1"/>
  <c r="A107" i="172" s="1"/>
  <c r="A108" i="172" s="1"/>
  <c r="A109" i="172" s="1"/>
  <c r="A110" i="172" s="1"/>
  <c r="A111" i="172" s="1"/>
  <c r="A112" i="172" s="1"/>
  <c r="A113" i="172" s="1"/>
  <c r="A83" i="171"/>
  <c r="A84" i="171" s="1"/>
  <c r="A85" i="171" s="1"/>
  <c r="A86" i="171" s="1"/>
  <c r="A87" i="171" s="1"/>
  <c r="A88" i="171" s="1"/>
  <c r="A89" i="171" s="1"/>
  <c r="A90" i="171" s="1"/>
  <c r="A91" i="171" s="1"/>
  <c r="A92" i="171" s="1"/>
  <c r="A93" i="171" s="1"/>
  <c r="A94" i="171" s="1"/>
  <c r="A95" i="171" s="1"/>
  <c r="A96" i="171" s="1"/>
  <c r="A97" i="171" s="1"/>
  <c r="A98" i="171" s="1"/>
  <c r="A99" i="171" s="1"/>
  <c r="A100" i="171" s="1"/>
  <c r="A101" i="171" s="1"/>
  <c r="A102" i="171" s="1"/>
  <c r="A103" i="171" s="1"/>
  <c r="A104" i="171" s="1"/>
  <c r="A105" i="171" s="1"/>
  <c r="A106" i="171" s="1"/>
  <c r="A107" i="171" s="1"/>
  <c r="A108" i="171" s="1"/>
  <c r="A109" i="171" s="1"/>
  <c r="A110" i="171" s="1"/>
  <c r="A111" i="171" s="1"/>
  <c r="A112" i="171" s="1"/>
  <c r="A113" i="171" s="1"/>
  <c r="A227" i="171"/>
  <c r="A228" i="171" s="1"/>
  <c r="A229" i="171" s="1"/>
  <c r="A230" i="171" s="1"/>
  <c r="A231" i="171" s="1"/>
  <c r="A232" i="171" s="1"/>
  <c r="A233" i="171" s="1"/>
  <c r="A234" i="171" s="1"/>
  <c r="A235" i="171" s="1"/>
  <c r="A236" i="171" s="1"/>
  <c r="A237" i="171" s="1"/>
  <c r="A238" i="171" s="1"/>
  <c r="A239" i="171" s="1"/>
  <c r="A240" i="171" s="1"/>
  <c r="A241" i="171" s="1"/>
  <c r="A242" i="171" s="1"/>
  <c r="A243" i="171" s="1"/>
  <c r="A244" i="171" s="1"/>
  <c r="A245" i="171" s="1"/>
  <c r="A246" i="171" s="1"/>
  <c r="A247" i="171" s="1"/>
  <c r="A248" i="171" s="1"/>
  <c r="A249" i="171" s="1"/>
  <c r="A250" i="171" s="1"/>
  <c r="A251" i="171" s="1"/>
  <c r="A252" i="171" s="1"/>
  <c r="A253" i="171" s="1"/>
  <c r="A254" i="171" s="1"/>
  <c r="A255" i="171" s="1"/>
  <c r="A256" i="171" s="1"/>
  <c r="A257" i="171" s="1"/>
  <c r="A263" i="163"/>
  <c r="A264" i="163" s="1"/>
  <c r="A265" i="163" s="1"/>
  <c r="A266" i="163" s="1"/>
  <c r="A267" i="163" s="1"/>
  <c r="A268" i="163" s="1"/>
  <c r="A269" i="163" s="1"/>
  <c r="A270" i="163" s="1"/>
  <c r="A271" i="163" s="1"/>
  <c r="A272" i="163" s="1"/>
  <c r="A273" i="163" s="1"/>
  <c r="A274" i="163" s="1"/>
  <c r="A275" i="163" s="1"/>
  <c r="A276" i="163" s="1"/>
  <c r="A277" i="163" s="1"/>
  <c r="A278" i="163" s="1"/>
  <c r="A279" i="163" s="1"/>
  <c r="A280" i="163" s="1"/>
  <c r="A281" i="163" s="1"/>
  <c r="A282" i="163" s="1"/>
  <c r="A283" i="163" s="1"/>
  <c r="A284" i="163" s="1"/>
  <c r="A285" i="163" s="1"/>
  <c r="A286" i="163" s="1"/>
  <c r="A287" i="163" s="1"/>
  <c r="A288" i="163" s="1"/>
  <c r="A289" i="163" s="1"/>
  <c r="A290" i="163" s="1"/>
  <c r="A291" i="163" s="1"/>
  <c r="A292" i="163" s="1"/>
  <c r="A293" i="163" s="1"/>
  <c r="A227" i="161"/>
  <c r="A228" i="161" s="1"/>
  <c r="A229" i="161" s="1"/>
  <c r="A230" i="161" s="1"/>
  <c r="A231" i="161" s="1"/>
  <c r="A232" i="161" s="1"/>
  <c r="A233" i="161" s="1"/>
  <c r="A234" i="161" s="1"/>
  <c r="A235" i="161" s="1"/>
  <c r="A236" i="161" s="1"/>
  <c r="A237" i="161" s="1"/>
  <c r="A238" i="161" s="1"/>
  <c r="A239" i="161" s="1"/>
  <c r="A240" i="161" s="1"/>
  <c r="A241" i="161" s="1"/>
  <c r="A242" i="161" s="1"/>
  <c r="A243" i="161" s="1"/>
  <c r="A244" i="161" s="1"/>
  <c r="A245" i="161" s="1"/>
  <c r="A246" i="161" s="1"/>
  <c r="A247" i="161" s="1"/>
  <c r="A248" i="161" s="1"/>
  <c r="A249" i="161" s="1"/>
  <c r="A250" i="161" s="1"/>
  <c r="A251" i="161" s="1"/>
  <c r="A252" i="161" s="1"/>
  <c r="A253" i="161" s="1"/>
  <c r="A254" i="161" s="1"/>
  <c r="A255" i="161" s="1"/>
  <c r="A256" i="161" s="1"/>
  <c r="A257" i="161" s="1"/>
  <c r="A83" i="163"/>
  <c r="A84" i="163" s="1"/>
  <c r="A85" i="163" s="1"/>
  <c r="A86" i="163" s="1"/>
  <c r="A87" i="163" s="1"/>
  <c r="A88" i="163" s="1"/>
  <c r="A89" i="163" s="1"/>
  <c r="A90" i="163" s="1"/>
  <c r="A91" i="163" s="1"/>
  <c r="A92" i="163" s="1"/>
  <c r="A93" i="163" s="1"/>
  <c r="A94" i="163" s="1"/>
  <c r="A95" i="163" s="1"/>
  <c r="A96" i="163" s="1"/>
  <c r="A97" i="163" s="1"/>
  <c r="A98" i="163" s="1"/>
  <c r="A99" i="163" s="1"/>
  <c r="A100" i="163" s="1"/>
  <c r="A101" i="163" s="1"/>
  <c r="A102" i="163" s="1"/>
  <c r="A103" i="163" s="1"/>
  <c r="A104" i="163" s="1"/>
  <c r="A105" i="163" s="1"/>
  <c r="A106" i="163" s="1"/>
  <c r="A107" i="163" s="1"/>
  <c r="A108" i="163" s="1"/>
  <c r="A109" i="163" s="1"/>
  <c r="A110" i="163" s="1"/>
  <c r="A111" i="163" s="1"/>
  <c r="A112" i="163" s="1"/>
  <c r="A113" i="163" s="1"/>
  <c r="B5" i="177"/>
  <c r="A227" i="172"/>
  <c r="A228" i="172" s="1"/>
  <c r="A229" i="172" s="1"/>
  <c r="A230" i="172" s="1"/>
  <c r="A231" i="172" s="1"/>
  <c r="A232" i="172" s="1"/>
  <c r="A233" i="172" s="1"/>
  <c r="A234" i="172" s="1"/>
  <c r="A235" i="172" s="1"/>
  <c r="A236" i="172" s="1"/>
  <c r="A237" i="172" s="1"/>
  <c r="A238" i="172" s="1"/>
  <c r="A239" i="172" s="1"/>
  <c r="A240" i="172" s="1"/>
  <c r="A241" i="172" s="1"/>
  <c r="A242" i="172" s="1"/>
  <c r="A243" i="172" s="1"/>
  <c r="A244" i="172" s="1"/>
  <c r="A245" i="172" s="1"/>
  <c r="A246" i="172" s="1"/>
  <c r="A247" i="172" s="1"/>
  <c r="A248" i="172" s="1"/>
  <c r="A249" i="172" s="1"/>
  <c r="A250" i="172" s="1"/>
  <c r="A251" i="172" s="1"/>
  <c r="A252" i="172" s="1"/>
  <c r="A253" i="172" s="1"/>
  <c r="A254" i="172" s="1"/>
  <c r="A255" i="172" s="1"/>
  <c r="A256" i="172" s="1"/>
  <c r="A257" i="172" s="1"/>
  <c r="A47" i="171"/>
  <c r="A48" i="171" s="1"/>
  <c r="A49" i="171" s="1"/>
  <c r="A50" i="171" s="1"/>
  <c r="A51" i="171" s="1"/>
  <c r="A52" i="171" s="1"/>
  <c r="A53" i="171" s="1"/>
  <c r="A54" i="171" s="1"/>
  <c r="A55" i="171" s="1"/>
  <c r="A56" i="171" s="1"/>
  <c r="A57" i="171" s="1"/>
  <c r="A58" i="171" s="1"/>
  <c r="A59" i="171" s="1"/>
  <c r="A60" i="171" s="1"/>
  <c r="A61" i="171" s="1"/>
  <c r="A62" i="171" s="1"/>
  <c r="A63" i="171" s="1"/>
  <c r="A64" i="171" s="1"/>
  <c r="A65" i="171" s="1"/>
  <c r="A66" i="171" s="1"/>
  <c r="A67" i="171" s="1"/>
  <c r="A68" i="171" s="1"/>
  <c r="A69" i="171" s="1"/>
  <c r="A70" i="171" s="1"/>
  <c r="A71" i="171" s="1"/>
  <c r="A72" i="171" s="1"/>
  <c r="A73" i="171" s="1"/>
  <c r="A74" i="171" s="1"/>
  <c r="A75" i="171" s="1"/>
  <c r="A76" i="171" s="1"/>
  <c r="A77" i="171" s="1"/>
  <c r="A47" i="172"/>
  <c r="A48" i="172" s="1"/>
  <c r="A49" i="172" s="1"/>
  <c r="A50" i="172" s="1"/>
  <c r="A51" i="172" s="1"/>
  <c r="A52" i="172" s="1"/>
  <c r="A53" i="172" s="1"/>
  <c r="A54" i="172" s="1"/>
  <c r="A55" i="172" s="1"/>
  <c r="A56" i="172" s="1"/>
  <c r="A57" i="172" s="1"/>
  <c r="A58" i="172" s="1"/>
  <c r="A59" i="172" s="1"/>
  <c r="A60" i="172" s="1"/>
  <c r="A61" i="172" s="1"/>
  <c r="A62" i="172" s="1"/>
  <c r="A63" i="172" s="1"/>
  <c r="A64" i="172" s="1"/>
  <c r="A65" i="172" s="1"/>
  <c r="A66" i="172" s="1"/>
  <c r="A67" i="172" s="1"/>
  <c r="A68" i="172" s="1"/>
  <c r="A69" i="172" s="1"/>
  <c r="A70" i="172" s="1"/>
  <c r="A71" i="172" s="1"/>
  <c r="A72" i="172" s="1"/>
  <c r="A73" i="172" s="1"/>
  <c r="A74" i="172" s="1"/>
  <c r="A75" i="172" s="1"/>
  <c r="A76" i="172" s="1"/>
  <c r="A77" i="172" s="1"/>
  <c r="A119" i="160"/>
  <c r="A120" i="160" s="1"/>
  <c r="A121" i="160" s="1"/>
  <c r="A122" i="160" s="1"/>
  <c r="A123" i="160" s="1"/>
  <c r="A124" i="160" s="1"/>
  <c r="A125" i="160" s="1"/>
  <c r="A126" i="160" s="1"/>
  <c r="A127" i="160" s="1"/>
  <c r="A128" i="160" s="1"/>
  <c r="A129" i="160" s="1"/>
  <c r="A130" i="160" s="1"/>
  <c r="A131" i="160" s="1"/>
  <c r="A132" i="160" s="1"/>
  <c r="A133" i="160" s="1"/>
  <c r="A134" i="160" s="1"/>
  <c r="A135" i="160" s="1"/>
  <c r="A136" i="160" s="1"/>
  <c r="A137" i="160" s="1"/>
  <c r="A138" i="160" s="1"/>
  <c r="A139" i="160" s="1"/>
  <c r="A140" i="160" s="1"/>
  <c r="A141" i="160" s="1"/>
  <c r="A142" i="160" s="1"/>
  <c r="A143" i="160" s="1"/>
  <c r="A144" i="160" s="1"/>
  <c r="A145" i="160" s="1"/>
  <c r="A146" i="160" s="1"/>
  <c r="A147" i="160" s="1"/>
  <c r="A148" i="160" s="1"/>
  <c r="A149" i="160" s="1"/>
  <c r="B5" i="161"/>
  <c r="A11" i="171"/>
  <c r="A12" i="171" s="1"/>
  <c r="A13" i="171" s="1"/>
  <c r="A14" i="171" s="1"/>
  <c r="A15" i="171" s="1"/>
  <c r="A16" i="171" s="1"/>
  <c r="A17" i="171" s="1"/>
  <c r="A18" i="171" s="1"/>
  <c r="A19" i="171" s="1"/>
  <c r="A20" i="171" s="1"/>
  <c r="A21" i="171" s="1"/>
  <c r="A22" i="171" s="1"/>
  <c r="A23" i="171" s="1"/>
  <c r="A24" i="171" s="1"/>
  <c r="A25" i="171" s="1"/>
  <c r="A26" i="171" s="1"/>
  <c r="A27" i="171" s="1"/>
  <c r="A28" i="171" s="1"/>
  <c r="A29" i="171" s="1"/>
  <c r="A30" i="171" s="1"/>
  <c r="A31" i="171" s="1"/>
  <c r="A32" i="171" s="1"/>
  <c r="A33" i="171" s="1"/>
  <c r="A34" i="171" s="1"/>
  <c r="A35" i="171" s="1"/>
  <c r="A36" i="171" s="1"/>
  <c r="A37" i="171" s="1"/>
  <c r="A38" i="171" s="1"/>
  <c r="A39" i="171" s="1"/>
  <c r="A40" i="171" s="1"/>
  <c r="A41" i="171" s="1"/>
  <c r="B5" i="155"/>
  <c r="A119" i="172"/>
  <c r="A120" i="172" s="1"/>
  <c r="A121" i="172" s="1"/>
  <c r="A122" i="172" s="1"/>
  <c r="A123" i="172" s="1"/>
  <c r="A124" i="172" s="1"/>
  <c r="A125" i="172" s="1"/>
  <c r="A126" i="172" s="1"/>
  <c r="A127" i="172" s="1"/>
  <c r="A128" i="172" s="1"/>
  <c r="A129" i="172" s="1"/>
  <c r="A130" i="172" s="1"/>
  <c r="A131" i="172" s="1"/>
  <c r="A132" i="172" s="1"/>
  <c r="A133" i="172" s="1"/>
  <c r="A134" i="172" s="1"/>
  <c r="A135" i="172" s="1"/>
  <c r="A136" i="172" s="1"/>
  <c r="A137" i="172" s="1"/>
  <c r="A138" i="172" s="1"/>
  <c r="A139" i="172" s="1"/>
  <c r="A140" i="172" s="1"/>
  <c r="A141" i="172" s="1"/>
  <c r="A142" i="172" s="1"/>
  <c r="A143" i="172" s="1"/>
  <c r="A144" i="172" s="1"/>
  <c r="A145" i="172" s="1"/>
  <c r="A146" i="172" s="1"/>
  <c r="A147" i="172" s="1"/>
  <c r="A148" i="172" s="1"/>
  <c r="A149" i="172" s="1"/>
  <c r="A119" i="177"/>
  <c r="A120" i="177" s="1"/>
  <c r="A121" i="177" s="1"/>
  <c r="A122" i="177" s="1"/>
  <c r="A123" i="177" s="1"/>
  <c r="A124" i="177" s="1"/>
  <c r="A125" i="177" s="1"/>
  <c r="A126" i="177" s="1"/>
  <c r="A127" i="177" s="1"/>
  <c r="A128" i="177" s="1"/>
  <c r="A129" i="177" s="1"/>
  <c r="A130" i="177" s="1"/>
  <c r="A131" i="177" s="1"/>
  <c r="A132" i="177" s="1"/>
  <c r="A133" i="177" s="1"/>
  <c r="A134" i="177" s="1"/>
  <c r="A135" i="177" s="1"/>
  <c r="A136" i="177" s="1"/>
  <c r="A137" i="177" s="1"/>
  <c r="A138" i="177" s="1"/>
  <c r="A139" i="177" s="1"/>
  <c r="A140" i="177" s="1"/>
  <c r="A141" i="177" s="1"/>
  <c r="A142" i="177" s="1"/>
  <c r="A143" i="177" s="1"/>
  <c r="A144" i="177" s="1"/>
  <c r="A145" i="177" s="1"/>
  <c r="A146" i="177" s="1"/>
  <c r="A147" i="177" s="1"/>
  <c r="A148" i="177" s="1"/>
  <c r="A149" i="177" s="1"/>
  <c r="A191" i="172"/>
  <c r="A192" i="172" s="1"/>
  <c r="A193" i="172" s="1"/>
  <c r="A194" i="172" s="1"/>
  <c r="A195" i="172" s="1"/>
  <c r="A196" i="172" s="1"/>
  <c r="A197" i="172" s="1"/>
  <c r="A198" i="172" s="1"/>
  <c r="A199" i="172" s="1"/>
  <c r="A200" i="172" s="1"/>
  <c r="A201" i="172" s="1"/>
  <c r="A202" i="172" s="1"/>
  <c r="A203" i="172" s="1"/>
  <c r="A204" i="172" s="1"/>
  <c r="A205" i="172" s="1"/>
  <c r="A206" i="172" s="1"/>
  <c r="A207" i="172" s="1"/>
  <c r="A208" i="172" s="1"/>
  <c r="A209" i="172" s="1"/>
  <c r="A210" i="172" s="1"/>
  <c r="A211" i="172" s="1"/>
  <c r="A212" i="172" s="1"/>
  <c r="A213" i="172" s="1"/>
  <c r="A214" i="172" s="1"/>
  <c r="A215" i="172" s="1"/>
  <c r="A216" i="172" s="1"/>
  <c r="A217" i="172" s="1"/>
  <c r="A218" i="172" s="1"/>
  <c r="A219" i="172" s="1"/>
  <c r="A220" i="172" s="1"/>
  <c r="A221" i="172" s="1"/>
  <c r="A263" i="155"/>
  <c r="A264" i="155" s="1"/>
  <c r="A265" i="155" s="1"/>
  <c r="A266" i="155" s="1"/>
  <c r="A267" i="155" s="1"/>
  <c r="A268" i="155" s="1"/>
  <c r="A269" i="155" s="1"/>
  <c r="A270" i="155" s="1"/>
  <c r="A271" i="155" s="1"/>
  <c r="A272" i="155" s="1"/>
  <c r="A273" i="155" s="1"/>
  <c r="A274" i="155" s="1"/>
  <c r="A275" i="155" s="1"/>
  <c r="A276" i="155" s="1"/>
  <c r="A277" i="155" s="1"/>
  <c r="A278" i="155" s="1"/>
  <c r="A279" i="155" s="1"/>
  <c r="A280" i="155" s="1"/>
  <c r="A281" i="155" s="1"/>
  <c r="A282" i="155" s="1"/>
  <c r="A283" i="155" s="1"/>
  <c r="A284" i="155" s="1"/>
  <c r="A285" i="155" s="1"/>
  <c r="A286" i="155" s="1"/>
  <c r="A287" i="155" s="1"/>
  <c r="A288" i="155" s="1"/>
  <c r="A289" i="155" s="1"/>
  <c r="A290" i="155" s="1"/>
  <c r="A291" i="155" s="1"/>
  <c r="A292" i="155" s="1"/>
  <c r="A293" i="155" s="1"/>
  <c r="A191" i="155"/>
  <c r="A192" i="155" s="1"/>
  <c r="A193" i="155" s="1"/>
  <c r="A194" i="155" s="1"/>
  <c r="A195" i="155" s="1"/>
  <c r="A196" i="155" s="1"/>
  <c r="A197" i="155" s="1"/>
  <c r="A198" i="155" s="1"/>
  <c r="A199" i="155" s="1"/>
  <c r="A200" i="155" s="1"/>
  <c r="A201" i="155" s="1"/>
  <c r="A202" i="155" s="1"/>
  <c r="A203" i="155" s="1"/>
  <c r="A204" i="155" s="1"/>
  <c r="A205" i="155" s="1"/>
  <c r="A206" i="155" s="1"/>
  <c r="A207" i="155" s="1"/>
  <c r="A208" i="155" s="1"/>
  <c r="A209" i="155" s="1"/>
  <c r="A210" i="155" s="1"/>
  <c r="A211" i="155" s="1"/>
  <c r="A212" i="155" s="1"/>
  <c r="A213" i="155" s="1"/>
  <c r="A214" i="155" s="1"/>
  <c r="A215" i="155" s="1"/>
  <c r="A216" i="155" s="1"/>
  <c r="A217" i="155" s="1"/>
  <c r="A218" i="155" s="1"/>
  <c r="A219" i="155" s="1"/>
  <c r="A220" i="155" s="1"/>
  <c r="A221" i="155" s="1"/>
  <c r="R6" i="178"/>
  <c r="R6" i="168"/>
  <c r="R6" i="166"/>
  <c r="R6" i="159"/>
  <c r="R6" i="162"/>
  <c r="R6" i="176"/>
  <c r="R6" i="164"/>
  <c r="R6" i="167"/>
  <c r="R6" i="175"/>
  <c r="R6" i="170"/>
  <c r="R6" i="169"/>
  <c r="R6" i="155"/>
  <c r="A155" i="155"/>
  <c r="A156" i="155" s="1"/>
  <c r="A157" i="155" s="1"/>
  <c r="A158" i="155" s="1"/>
  <c r="A159" i="155" s="1"/>
  <c r="A160" i="155" s="1"/>
  <c r="A161" i="155" s="1"/>
  <c r="A162" i="155" s="1"/>
  <c r="A163" i="155" s="1"/>
  <c r="A164" i="155" s="1"/>
  <c r="A165" i="155" s="1"/>
  <c r="A166" i="155" s="1"/>
  <c r="A167" i="155" s="1"/>
  <c r="A168" i="155" s="1"/>
  <c r="A169" i="155" s="1"/>
  <c r="A170" i="155" s="1"/>
  <c r="A171" i="155" s="1"/>
  <c r="A172" i="155" s="1"/>
  <c r="A173" i="155" s="1"/>
  <c r="A174" i="155" s="1"/>
  <c r="A175" i="155" s="1"/>
  <c r="A176" i="155" s="1"/>
  <c r="A177" i="155" s="1"/>
  <c r="A178" i="155" s="1"/>
  <c r="A179" i="155" s="1"/>
  <c r="A180" i="155" s="1"/>
  <c r="A181" i="155" s="1"/>
  <c r="A182" i="155" s="1"/>
  <c r="A183" i="155" s="1"/>
  <c r="A184" i="155" s="1"/>
  <c r="A185" i="155" s="1"/>
  <c r="A191" i="156"/>
  <c r="A192" i="156" s="1"/>
  <c r="A193" i="156" s="1"/>
  <c r="A194" i="156" s="1"/>
  <c r="A195" i="156" s="1"/>
  <c r="A196" i="156" s="1"/>
  <c r="A197" i="156" s="1"/>
  <c r="A198" i="156" s="1"/>
  <c r="A199" i="156" s="1"/>
  <c r="A200" i="156" s="1"/>
  <c r="A201" i="156" s="1"/>
  <c r="A202" i="156" s="1"/>
  <c r="A203" i="156" s="1"/>
  <c r="A204" i="156" s="1"/>
  <c r="A205" i="156" s="1"/>
  <c r="A206" i="156" s="1"/>
  <c r="A207" i="156" s="1"/>
  <c r="A208" i="156" s="1"/>
  <c r="A209" i="156" s="1"/>
  <c r="A210" i="156" s="1"/>
  <c r="A211" i="156" s="1"/>
  <c r="A212" i="156" s="1"/>
  <c r="A213" i="156" s="1"/>
  <c r="A214" i="156" s="1"/>
  <c r="A215" i="156" s="1"/>
  <c r="A216" i="156" s="1"/>
  <c r="A217" i="156" s="1"/>
  <c r="A218" i="156" s="1"/>
  <c r="A219" i="156" s="1"/>
  <c r="A220" i="156" s="1"/>
  <c r="A221" i="156" s="1"/>
  <c r="A263" i="154"/>
  <c r="A264" i="154" s="1"/>
  <c r="A265" i="154" s="1"/>
  <c r="A266" i="154" s="1"/>
  <c r="A267" i="154" s="1"/>
  <c r="A268" i="154" s="1"/>
  <c r="A269" i="154" s="1"/>
  <c r="A270" i="154" s="1"/>
  <c r="A271" i="154" s="1"/>
  <c r="A272" i="154" s="1"/>
  <c r="A273" i="154" s="1"/>
  <c r="A274" i="154" s="1"/>
  <c r="A275" i="154" s="1"/>
  <c r="A276" i="154" s="1"/>
  <c r="A277" i="154" s="1"/>
  <c r="A278" i="154" s="1"/>
  <c r="A279" i="154" s="1"/>
  <c r="A280" i="154" s="1"/>
  <c r="A281" i="154" s="1"/>
  <c r="A282" i="154" s="1"/>
  <c r="A283" i="154" s="1"/>
  <c r="A284" i="154" s="1"/>
  <c r="A285" i="154" s="1"/>
  <c r="A286" i="154" s="1"/>
  <c r="A287" i="154" s="1"/>
  <c r="A288" i="154" s="1"/>
  <c r="A289" i="154" s="1"/>
  <c r="A290" i="154" s="1"/>
  <c r="A291" i="154" s="1"/>
  <c r="A292" i="154" s="1"/>
  <c r="A293" i="154" s="1"/>
  <c r="A47" i="149"/>
  <c r="A48" i="149" s="1"/>
  <c r="A49" i="149" s="1"/>
  <c r="A50" i="149" s="1"/>
  <c r="A51" i="149" s="1"/>
  <c r="A52" i="149" s="1"/>
  <c r="A53" i="149" s="1"/>
  <c r="A54" i="149" s="1"/>
  <c r="A55" i="149" s="1"/>
  <c r="A56" i="149" s="1"/>
  <c r="A57" i="149" s="1"/>
  <c r="A58" i="149" s="1"/>
  <c r="A59" i="149" s="1"/>
  <c r="A60" i="149" s="1"/>
  <c r="A61" i="149" s="1"/>
  <c r="A62" i="149" s="1"/>
  <c r="A63" i="149" s="1"/>
  <c r="A64" i="149" s="1"/>
  <c r="A65" i="149" s="1"/>
  <c r="A66" i="149" s="1"/>
  <c r="A67" i="149" s="1"/>
  <c r="A68" i="149" s="1"/>
  <c r="A69" i="149" s="1"/>
  <c r="A70" i="149" s="1"/>
  <c r="A71" i="149" s="1"/>
  <c r="A72" i="149" s="1"/>
  <c r="A73" i="149" s="1"/>
  <c r="A74" i="149" s="1"/>
  <c r="A75" i="149" s="1"/>
  <c r="A76" i="149" s="1"/>
  <c r="A77" i="149" s="1"/>
  <c r="A11" i="151"/>
  <c r="A12" i="151" s="1"/>
  <c r="A13" i="151" s="1"/>
  <c r="A14" i="151" s="1"/>
  <c r="A15" i="151" s="1"/>
  <c r="A16" i="151" s="1"/>
  <c r="A17" i="151" s="1"/>
  <c r="A18" i="151" s="1"/>
  <c r="A19" i="151" s="1"/>
  <c r="A20" i="151" s="1"/>
  <c r="A21" i="151" s="1"/>
  <c r="A22" i="151" s="1"/>
  <c r="A23" i="151" s="1"/>
  <c r="A24" i="151" s="1"/>
  <c r="A25" i="151" s="1"/>
  <c r="A26" i="151" s="1"/>
  <c r="A27" i="151" s="1"/>
  <c r="A28" i="151" s="1"/>
  <c r="A29" i="151" s="1"/>
  <c r="A30" i="151" s="1"/>
  <c r="A31" i="151" s="1"/>
  <c r="A32" i="151" s="1"/>
  <c r="A33" i="151" s="1"/>
  <c r="A34" i="151" s="1"/>
  <c r="A35" i="151" s="1"/>
  <c r="A36" i="151" s="1"/>
  <c r="A37" i="151" s="1"/>
  <c r="A38" i="151" s="1"/>
  <c r="A39" i="151" s="1"/>
  <c r="A40" i="151" s="1"/>
  <c r="A41" i="151" s="1"/>
  <c r="A83" i="155"/>
  <c r="A84" i="155" s="1"/>
  <c r="A85" i="155" s="1"/>
  <c r="A86" i="155" s="1"/>
  <c r="A87" i="155" s="1"/>
  <c r="A88" i="155" s="1"/>
  <c r="A89" i="155" s="1"/>
  <c r="A90" i="155" s="1"/>
  <c r="A91" i="155" s="1"/>
  <c r="A92" i="155" s="1"/>
  <c r="A93" i="155" s="1"/>
  <c r="A94" i="155" s="1"/>
  <c r="A95" i="155" s="1"/>
  <c r="A96" i="155" s="1"/>
  <c r="A97" i="155" s="1"/>
  <c r="A98" i="155" s="1"/>
  <c r="A99" i="155" s="1"/>
  <c r="A100" i="155" s="1"/>
  <c r="A101" i="155" s="1"/>
  <c r="A102" i="155" s="1"/>
  <c r="A103" i="155" s="1"/>
  <c r="A104" i="155" s="1"/>
  <c r="A105" i="155" s="1"/>
  <c r="A106" i="155" s="1"/>
  <c r="A107" i="155" s="1"/>
  <c r="A108" i="155" s="1"/>
  <c r="A109" i="155" s="1"/>
  <c r="A110" i="155" s="1"/>
  <c r="A111" i="155" s="1"/>
  <c r="A112" i="155" s="1"/>
  <c r="A113" i="155" s="1"/>
  <c r="A263" i="149"/>
  <c r="A264" i="149" s="1"/>
  <c r="A265" i="149" s="1"/>
  <c r="A266" i="149" s="1"/>
  <c r="A267" i="149" s="1"/>
  <c r="A268" i="149" s="1"/>
  <c r="A269" i="149" s="1"/>
  <c r="A270" i="149" s="1"/>
  <c r="A271" i="149" s="1"/>
  <c r="A272" i="149" s="1"/>
  <c r="A273" i="149" s="1"/>
  <c r="A274" i="149" s="1"/>
  <c r="A275" i="149" s="1"/>
  <c r="A276" i="149" s="1"/>
  <c r="A277" i="149" s="1"/>
  <c r="A278" i="149" s="1"/>
  <c r="A279" i="149" s="1"/>
  <c r="A280" i="149" s="1"/>
  <c r="A281" i="149" s="1"/>
  <c r="A282" i="149" s="1"/>
  <c r="A283" i="149" s="1"/>
  <c r="A284" i="149" s="1"/>
  <c r="A285" i="149" s="1"/>
  <c r="A286" i="149" s="1"/>
  <c r="A287" i="149" s="1"/>
  <c r="A288" i="149" s="1"/>
  <c r="A289" i="149" s="1"/>
  <c r="A290" i="149" s="1"/>
  <c r="A291" i="149" s="1"/>
  <c r="A292" i="149" s="1"/>
  <c r="A293" i="149" s="1"/>
  <c r="A227" i="149"/>
  <c r="A228" i="149" s="1"/>
  <c r="A229" i="149" s="1"/>
  <c r="A230" i="149" s="1"/>
  <c r="A231" i="149" s="1"/>
  <c r="A232" i="149" s="1"/>
  <c r="A233" i="149" s="1"/>
  <c r="A234" i="149" s="1"/>
  <c r="A235" i="149" s="1"/>
  <c r="A236" i="149" s="1"/>
  <c r="A237" i="149" s="1"/>
  <c r="A238" i="149" s="1"/>
  <c r="A239" i="149" s="1"/>
  <c r="A240" i="149" s="1"/>
  <c r="A241" i="149" s="1"/>
  <c r="A242" i="149" s="1"/>
  <c r="A243" i="149" s="1"/>
  <c r="A244" i="149" s="1"/>
  <c r="A245" i="149" s="1"/>
  <c r="A246" i="149" s="1"/>
  <c r="A247" i="149" s="1"/>
  <c r="A248" i="149" s="1"/>
  <c r="A249" i="149" s="1"/>
  <c r="A250" i="149" s="1"/>
  <c r="A251" i="149" s="1"/>
  <c r="A252" i="149" s="1"/>
  <c r="A253" i="149" s="1"/>
  <c r="A254" i="149" s="1"/>
  <c r="A255" i="149" s="1"/>
  <c r="A256" i="149" s="1"/>
  <c r="A257" i="149" s="1"/>
  <c r="A155" i="156"/>
  <c r="A156" i="156" s="1"/>
  <c r="A157" i="156" s="1"/>
  <c r="A158" i="156" s="1"/>
  <c r="A159" i="156" s="1"/>
  <c r="A160" i="156" s="1"/>
  <c r="A161" i="156" s="1"/>
  <c r="A162" i="156" s="1"/>
  <c r="A163" i="156" s="1"/>
  <c r="A164" i="156" s="1"/>
  <c r="A165" i="156" s="1"/>
  <c r="A166" i="156" s="1"/>
  <c r="A167" i="156" s="1"/>
  <c r="A168" i="156" s="1"/>
  <c r="A169" i="156" s="1"/>
  <c r="A170" i="156" s="1"/>
  <c r="A171" i="156" s="1"/>
  <c r="A172" i="156" s="1"/>
  <c r="A173" i="156" s="1"/>
  <c r="A174" i="156" s="1"/>
  <c r="A175" i="156" s="1"/>
  <c r="A176" i="156" s="1"/>
  <c r="A177" i="156" s="1"/>
  <c r="A178" i="156" s="1"/>
  <c r="A179" i="156" s="1"/>
  <c r="A180" i="156" s="1"/>
  <c r="A181" i="156" s="1"/>
  <c r="A182" i="156" s="1"/>
  <c r="A183" i="156" s="1"/>
  <c r="A184" i="156" s="1"/>
  <c r="A185" i="156" s="1"/>
  <c r="A47" i="154"/>
  <c r="A48" i="154" s="1"/>
  <c r="A49" i="154" s="1"/>
  <c r="A50" i="154" s="1"/>
  <c r="A51" i="154" s="1"/>
  <c r="A52" i="154" s="1"/>
  <c r="A53" i="154" s="1"/>
  <c r="A54" i="154" s="1"/>
  <c r="A55" i="154" s="1"/>
  <c r="A56" i="154" s="1"/>
  <c r="A57" i="154" s="1"/>
  <c r="A58" i="154" s="1"/>
  <c r="A59" i="154" s="1"/>
  <c r="A60" i="154" s="1"/>
  <c r="A61" i="154" s="1"/>
  <c r="A62" i="154" s="1"/>
  <c r="A63" i="154" s="1"/>
  <c r="A64" i="154" s="1"/>
  <c r="A65" i="154" s="1"/>
  <c r="A66" i="154" s="1"/>
  <c r="A67" i="154" s="1"/>
  <c r="A68" i="154" s="1"/>
  <c r="A69" i="154" s="1"/>
  <c r="A70" i="154" s="1"/>
  <c r="A71" i="154" s="1"/>
  <c r="A72" i="154" s="1"/>
  <c r="A73" i="154" s="1"/>
  <c r="A74" i="154" s="1"/>
  <c r="A75" i="154" s="1"/>
  <c r="A76" i="154" s="1"/>
  <c r="A77" i="154" s="1"/>
  <c r="A11" i="149"/>
  <c r="A12" i="149" s="1"/>
  <c r="A13" i="149" s="1"/>
  <c r="A14" i="149" s="1"/>
  <c r="A15" i="149" s="1"/>
  <c r="A16" i="149" s="1"/>
  <c r="A17" i="149" s="1"/>
  <c r="A18" i="149" s="1"/>
  <c r="A19" i="149" s="1"/>
  <c r="A20" i="149" s="1"/>
  <c r="A21" i="149" s="1"/>
  <c r="A22" i="149" s="1"/>
  <c r="A23" i="149" s="1"/>
  <c r="A24" i="149" s="1"/>
  <c r="A25" i="149" s="1"/>
  <c r="A26" i="149" s="1"/>
  <c r="A27" i="149" s="1"/>
  <c r="A28" i="149" s="1"/>
  <c r="A29" i="149" s="1"/>
  <c r="A30" i="149" s="1"/>
  <c r="A31" i="149" s="1"/>
  <c r="A32" i="149" s="1"/>
  <c r="A33" i="149" s="1"/>
  <c r="A34" i="149" s="1"/>
  <c r="A35" i="149" s="1"/>
  <c r="A36" i="149" s="1"/>
  <c r="A37" i="149" s="1"/>
  <c r="A38" i="149" s="1"/>
  <c r="A39" i="149" s="1"/>
  <c r="A40" i="149" s="1"/>
  <c r="A41" i="149" s="1"/>
  <c r="A47" i="155"/>
  <c r="A48" i="155" s="1"/>
  <c r="A49" i="155" s="1"/>
  <c r="A50" i="155" s="1"/>
  <c r="A51" i="155" s="1"/>
  <c r="A52" i="155" s="1"/>
  <c r="A53" i="155" s="1"/>
  <c r="A54" i="155" s="1"/>
  <c r="A55" i="155" s="1"/>
  <c r="A56" i="155" s="1"/>
  <c r="A57" i="155" s="1"/>
  <c r="A58" i="155" s="1"/>
  <c r="A59" i="155" s="1"/>
  <c r="A60" i="155" s="1"/>
  <c r="A61" i="155" s="1"/>
  <c r="A62" i="155" s="1"/>
  <c r="A63" i="155" s="1"/>
  <c r="A64" i="155" s="1"/>
  <c r="A65" i="155" s="1"/>
  <c r="A66" i="155" s="1"/>
  <c r="A67" i="155" s="1"/>
  <c r="A68" i="155" s="1"/>
  <c r="A69" i="155" s="1"/>
  <c r="A70" i="155" s="1"/>
  <c r="A71" i="155" s="1"/>
  <c r="A72" i="155" s="1"/>
  <c r="A73" i="155" s="1"/>
  <c r="A74" i="155" s="1"/>
  <c r="A75" i="155" s="1"/>
  <c r="A76" i="155" s="1"/>
  <c r="A77" i="155" s="1"/>
  <c r="A119" i="149"/>
  <c r="A120" i="149" s="1"/>
  <c r="A121" i="149" s="1"/>
  <c r="A122" i="149" s="1"/>
  <c r="A123" i="149" s="1"/>
  <c r="A124" i="149" s="1"/>
  <c r="A125" i="149" s="1"/>
  <c r="A126" i="149" s="1"/>
  <c r="A127" i="149" s="1"/>
  <c r="A128" i="149" s="1"/>
  <c r="A129" i="149" s="1"/>
  <c r="A130" i="149" s="1"/>
  <c r="A131" i="149" s="1"/>
  <c r="A132" i="149" s="1"/>
  <c r="A133" i="149" s="1"/>
  <c r="A134" i="149" s="1"/>
  <c r="A135" i="149" s="1"/>
  <c r="A136" i="149" s="1"/>
  <c r="A137" i="149" s="1"/>
  <c r="A138" i="149" s="1"/>
  <c r="A139" i="149" s="1"/>
  <c r="A140" i="149" s="1"/>
  <c r="A141" i="149" s="1"/>
  <c r="A142" i="149" s="1"/>
  <c r="A143" i="149" s="1"/>
  <c r="A144" i="149" s="1"/>
  <c r="A145" i="149" s="1"/>
  <c r="A146" i="149" s="1"/>
  <c r="A147" i="149" s="1"/>
  <c r="A148" i="149" s="1"/>
  <c r="A149" i="149" s="1"/>
  <c r="A191" i="151"/>
  <c r="A192" i="151" s="1"/>
  <c r="A193" i="151" s="1"/>
  <c r="A194" i="151" s="1"/>
  <c r="A195" i="151" s="1"/>
  <c r="A196" i="151" s="1"/>
  <c r="A197" i="151" s="1"/>
  <c r="A198" i="151" s="1"/>
  <c r="A199" i="151" s="1"/>
  <c r="A200" i="151" s="1"/>
  <c r="A201" i="151" s="1"/>
  <c r="A202" i="151" s="1"/>
  <c r="A203" i="151" s="1"/>
  <c r="A204" i="151" s="1"/>
  <c r="A205" i="151" s="1"/>
  <c r="A206" i="151" s="1"/>
  <c r="A207" i="151" s="1"/>
  <c r="A208" i="151" s="1"/>
  <c r="A209" i="151" s="1"/>
  <c r="A210" i="151" s="1"/>
  <c r="A211" i="151" s="1"/>
  <c r="A212" i="151" s="1"/>
  <c r="A213" i="151" s="1"/>
  <c r="A214" i="151" s="1"/>
  <c r="A215" i="151" s="1"/>
  <c r="A216" i="151" s="1"/>
  <c r="A217" i="151" s="1"/>
  <c r="A218" i="151" s="1"/>
  <c r="A219" i="151" s="1"/>
  <c r="A220" i="151" s="1"/>
  <c r="A221" i="151" s="1"/>
  <c r="A227" i="151"/>
  <c r="A228" i="151" s="1"/>
  <c r="A229" i="151" s="1"/>
  <c r="A230" i="151" s="1"/>
  <c r="A231" i="151" s="1"/>
  <c r="A232" i="151" s="1"/>
  <c r="A233" i="151" s="1"/>
  <c r="A234" i="151" s="1"/>
  <c r="A235" i="151" s="1"/>
  <c r="A236" i="151" s="1"/>
  <c r="A237" i="151" s="1"/>
  <c r="A238" i="151" s="1"/>
  <c r="A239" i="151" s="1"/>
  <c r="A240" i="151" s="1"/>
  <c r="A241" i="151" s="1"/>
  <c r="A242" i="151" s="1"/>
  <c r="A243" i="151" s="1"/>
  <c r="A244" i="151" s="1"/>
  <c r="A245" i="151" s="1"/>
  <c r="A246" i="151" s="1"/>
  <c r="A247" i="151" s="1"/>
  <c r="A248" i="151" s="1"/>
  <c r="A249" i="151" s="1"/>
  <c r="A250" i="151" s="1"/>
  <c r="A251" i="151" s="1"/>
  <c r="A252" i="151" s="1"/>
  <c r="A253" i="151" s="1"/>
  <c r="A254" i="151" s="1"/>
  <c r="A255" i="151" s="1"/>
  <c r="A256" i="151" s="1"/>
  <c r="A257" i="151" s="1"/>
  <c r="A47" i="156"/>
  <c r="A48" i="156" s="1"/>
  <c r="A49" i="156" s="1"/>
  <c r="A50" i="156" s="1"/>
  <c r="A51" i="156" s="1"/>
  <c r="A52" i="156" s="1"/>
  <c r="A53" i="156" s="1"/>
  <c r="A54" i="156" s="1"/>
  <c r="A55" i="156" s="1"/>
  <c r="A56" i="156" s="1"/>
  <c r="A57" i="156" s="1"/>
  <c r="A58" i="156" s="1"/>
  <c r="A59" i="156" s="1"/>
  <c r="A60" i="156" s="1"/>
  <c r="A61" i="156" s="1"/>
  <c r="A62" i="156" s="1"/>
  <c r="A63" i="156" s="1"/>
  <c r="A64" i="156" s="1"/>
  <c r="A65" i="156" s="1"/>
  <c r="A66" i="156" s="1"/>
  <c r="A67" i="156" s="1"/>
  <c r="A68" i="156" s="1"/>
  <c r="A69" i="156" s="1"/>
  <c r="A70" i="156" s="1"/>
  <c r="A71" i="156" s="1"/>
  <c r="A72" i="156" s="1"/>
  <c r="A73" i="156" s="1"/>
  <c r="A74" i="156" s="1"/>
  <c r="A75" i="156" s="1"/>
  <c r="A76" i="156" s="1"/>
  <c r="A77" i="156" s="1"/>
  <c r="A227" i="154"/>
  <c r="A228" i="154" s="1"/>
  <c r="A229" i="154" s="1"/>
  <c r="A230" i="154" s="1"/>
  <c r="A231" i="154" s="1"/>
  <c r="A232" i="154" s="1"/>
  <c r="A233" i="154" s="1"/>
  <c r="A234" i="154" s="1"/>
  <c r="A235" i="154" s="1"/>
  <c r="A236" i="154" s="1"/>
  <c r="A237" i="154" s="1"/>
  <c r="A238" i="154" s="1"/>
  <c r="A239" i="154" s="1"/>
  <c r="A240" i="154" s="1"/>
  <c r="A241" i="154" s="1"/>
  <c r="A242" i="154" s="1"/>
  <c r="A243" i="154" s="1"/>
  <c r="A244" i="154" s="1"/>
  <c r="A245" i="154" s="1"/>
  <c r="A246" i="154" s="1"/>
  <c r="A247" i="154" s="1"/>
  <c r="A248" i="154" s="1"/>
  <c r="A249" i="154" s="1"/>
  <c r="A250" i="154" s="1"/>
  <c r="A251" i="154" s="1"/>
  <c r="A252" i="154" s="1"/>
  <c r="A253" i="154" s="1"/>
  <c r="A254" i="154" s="1"/>
  <c r="A255" i="154" s="1"/>
  <c r="A256" i="154" s="1"/>
  <c r="A257" i="154" s="1"/>
  <c r="A83" i="149"/>
  <c r="A84" i="149" s="1"/>
  <c r="A85" i="149" s="1"/>
  <c r="A86" i="149" s="1"/>
  <c r="A87" i="149" s="1"/>
  <c r="A88" i="149" s="1"/>
  <c r="A89" i="149" s="1"/>
  <c r="A90" i="149" s="1"/>
  <c r="A91" i="149" s="1"/>
  <c r="A92" i="149" s="1"/>
  <c r="A93" i="149" s="1"/>
  <c r="A94" i="149" s="1"/>
  <c r="A95" i="149" s="1"/>
  <c r="A96" i="149" s="1"/>
  <c r="A97" i="149" s="1"/>
  <c r="A98" i="149" s="1"/>
  <c r="A99" i="149" s="1"/>
  <c r="A100" i="149" s="1"/>
  <c r="A101" i="149" s="1"/>
  <c r="A102" i="149" s="1"/>
  <c r="A103" i="149" s="1"/>
  <c r="A104" i="149" s="1"/>
  <c r="A105" i="149" s="1"/>
  <c r="A106" i="149" s="1"/>
  <c r="A107" i="149" s="1"/>
  <c r="A108" i="149" s="1"/>
  <c r="A109" i="149" s="1"/>
  <c r="A110" i="149" s="1"/>
  <c r="A111" i="149" s="1"/>
  <c r="A112" i="149" s="1"/>
  <c r="A113" i="149" s="1"/>
  <c r="A83" i="156"/>
  <c r="A84" i="156" s="1"/>
  <c r="A85" i="156" s="1"/>
  <c r="A86" i="156" s="1"/>
  <c r="A87" i="156" s="1"/>
  <c r="A88" i="156" s="1"/>
  <c r="A89" i="156" s="1"/>
  <c r="A90" i="156" s="1"/>
  <c r="A91" i="156" s="1"/>
  <c r="A92" i="156" s="1"/>
  <c r="A93" i="156" s="1"/>
  <c r="A94" i="156" s="1"/>
  <c r="A95" i="156" s="1"/>
  <c r="A96" i="156" s="1"/>
  <c r="A97" i="156" s="1"/>
  <c r="A98" i="156" s="1"/>
  <c r="A99" i="156" s="1"/>
  <c r="A100" i="156" s="1"/>
  <c r="A101" i="156" s="1"/>
  <c r="A102" i="156" s="1"/>
  <c r="A103" i="156" s="1"/>
  <c r="A104" i="156" s="1"/>
  <c r="A105" i="156" s="1"/>
  <c r="A106" i="156" s="1"/>
  <c r="A107" i="156" s="1"/>
  <c r="A108" i="156" s="1"/>
  <c r="A109" i="156" s="1"/>
  <c r="A110" i="156" s="1"/>
  <c r="A111" i="156" s="1"/>
  <c r="A112" i="156" s="1"/>
  <c r="A113" i="156" s="1"/>
  <c r="A155" i="154"/>
  <c r="A156" i="154" s="1"/>
  <c r="A157" i="154" s="1"/>
  <c r="A158" i="154" s="1"/>
  <c r="A159" i="154" s="1"/>
  <c r="A160" i="154" s="1"/>
  <c r="A161" i="154" s="1"/>
  <c r="A162" i="154" s="1"/>
  <c r="A163" i="154" s="1"/>
  <c r="A164" i="154" s="1"/>
  <c r="A165" i="154" s="1"/>
  <c r="A166" i="154" s="1"/>
  <c r="A167" i="154" s="1"/>
  <c r="A168" i="154" s="1"/>
  <c r="A169" i="154" s="1"/>
  <c r="A170" i="154" s="1"/>
  <c r="A171" i="154" s="1"/>
  <c r="A172" i="154" s="1"/>
  <c r="A173" i="154" s="1"/>
  <c r="A174" i="154" s="1"/>
  <c r="A175" i="154" s="1"/>
  <c r="A176" i="154" s="1"/>
  <c r="A177" i="154" s="1"/>
  <c r="A178" i="154" s="1"/>
  <c r="A179" i="154" s="1"/>
  <c r="A180" i="154" s="1"/>
  <c r="A181" i="154" s="1"/>
  <c r="A182" i="154" s="1"/>
  <c r="A183" i="154" s="1"/>
  <c r="A184" i="154" s="1"/>
  <c r="A185" i="154" s="1"/>
  <c r="B5" i="152"/>
  <c r="A11" i="155"/>
  <c r="A12" i="155" s="1"/>
  <c r="A13" i="155" s="1"/>
  <c r="A14" i="155" s="1"/>
  <c r="A15" i="155" s="1"/>
  <c r="A16" i="155" s="1"/>
  <c r="A17" i="155" s="1"/>
  <c r="A18" i="155" s="1"/>
  <c r="A19" i="155" s="1"/>
  <c r="A20" i="155" s="1"/>
  <c r="A21" i="155" s="1"/>
  <c r="A22" i="155" s="1"/>
  <c r="A23" i="155" s="1"/>
  <c r="A24" i="155" s="1"/>
  <c r="A25" i="155" s="1"/>
  <c r="A26" i="155" s="1"/>
  <c r="A27" i="155" s="1"/>
  <c r="A28" i="155" s="1"/>
  <c r="A29" i="155" s="1"/>
  <c r="A30" i="155" s="1"/>
  <c r="A31" i="155" s="1"/>
  <c r="A32" i="155" s="1"/>
  <c r="A33" i="155" s="1"/>
  <c r="A34" i="155" s="1"/>
  <c r="A35" i="155" s="1"/>
  <c r="A36" i="155" s="1"/>
  <c r="A37" i="155" s="1"/>
  <c r="A38" i="155" s="1"/>
  <c r="A39" i="155" s="1"/>
  <c r="A40" i="155" s="1"/>
  <c r="A41" i="155" s="1"/>
  <c r="A119" i="156"/>
  <c r="A120" i="156" s="1"/>
  <c r="A121" i="156" s="1"/>
  <c r="A122" i="156" s="1"/>
  <c r="A123" i="156" s="1"/>
  <c r="A124" i="156" s="1"/>
  <c r="A125" i="156" s="1"/>
  <c r="A126" i="156" s="1"/>
  <c r="A127" i="156" s="1"/>
  <c r="A128" i="156" s="1"/>
  <c r="A129" i="156" s="1"/>
  <c r="A130" i="156" s="1"/>
  <c r="A131" i="156" s="1"/>
  <c r="A132" i="156" s="1"/>
  <c r="A133" i="156" s="1"/>
  <c r="A134" i="156" s="1"/>
  <c r="A135" i="156" s="1"/>
  <c r="A136" i="156" s="1"/>
  <c r="A137" i="156" s="1"/>
  <c r="A138" i="156" s="1"/>
  <c r="A139" i="156" s="1"/>
  <c r="A140" i="156" s="1"/>
  <c r="A141" i="156" s="1"/>
  <c r="A142" i="156" s="1"/>
  <c r="A143" i="156" s="1"/>
  <c r="A144" i="156" s="1"/>
  <c r="A145" i="156" s="1"/>
  <c r="A146" i="156" s="1"/>
  <c r="A147" i="156" s="1"/>
  <c r="A148" i="156" s="1"/>
  <c r="A149" i="156" s="1"/>
  <c r="A119" i="154"/>
  <c r="A120" i="154" s="1"/>
  <c r="A121" i="154" s="1"/>
  <c r="A122" i="154" s="1"/>
  <c r="A123" i="154" s="1"/>
  <c r="A124" i="154" s="1"/>
  <c r="A125" i="154" s="1"/>
  <c r="A126" i="154" s="1"/>
  <c r="A127" i="154" s="1"/>
  <c r="A128" i="154" s="1"/>
  <c r="A129" i="154" s="1"/>
  <c r="A130" i="154" s="1"/>
  <c r="A131" i="154" s="1"/>
  <c r="A132" i="154" s="1"/>
  <c r="A133" i="154" s="1"/>
  <c r="A134" i="154" s="1"/>
  <c r="A135" i="154" s="1"/>
  <c r="A136" i="154" s="1"/>
  <c r="A137" i="154" s="1"/>
  <c r="A138" i="154" s="1"/>
  <c r="A139" i="154" s="1"/>
  <c r="A140" i="154" s="1"/>
  <c r="A141" i="154" s="1"/>
  <c r="A142" i="154" s="1"/>
  <c r="A143" i="154" s="1"/>
  <c r="A144" i="154" s="1"/>
  <c r="A145" i="154" s="1"/>
  <c r="A146" i="154" s="1"/>
  <c r="A147" i="154" s="1"/>
  <c r="A148" i="154" s="1"/>
  <c r="A149" i="154" s="1"/>
  <c r="A191" i="149"/>
  <c r="A192" i="149" s="1"/>
  <c r="A193" i="149" s="1"/>
  <c r="A194" i="149" s="1"/>
  <c r="A195" i="149" s="1"/>
  <c r="A196" i="149" s="1"/>
  <c r="A197" i="149" s="1"/>
  <c r="A198" i="149" s="1"/>
  <c r="A199" i="149" s="1"/>
  <c r="A200" i="149" s="1"/>
  <c r="A201" i="149" s="1"/>
  <c r="A202" i="149" s="1"/>
  <c r="A203" i="149" s="1"/>
  <c r="A204" i="149" s="1"/>
  <c r="A205" i="149" s="1"/>
  <c r="A206" i="149" s="1"/>
  <c r="A207" i="149" s="1"/>
  <c r="A208" i="149" s="1"/>
  <c r="A209" i="149" s="1"/>
  <c r="A210" i="149" s="1"/>
  <c r="A211" i="149" s="1"/>
  <c r="A212" i="149" s="1"/>
  <c r="A213" i="149" s="1"/>
  <c r="A214" i="149" s="1"/>
  <c r="A215" i="149" s="1"/>
  <c r="A216" i="149" s="1"/>
  <c r="A217" i="149" s="1"/>
  <c r="A218" i="149" s="1"/>
  <c r="A219" i="149" s="1"/>
  <c r="A220" i="149" s="1"/>
  <c r="A221" i="149" s="1"/>
  <c r="A119" i="151"/>
  <c r="A120" i="151" s="1"/>
  <c r="A121" i="151" s="1"/>
  <c r="A122" i="151" s="1"/>
  <c r="A123" i="151" s="1"/>
  <c r="A124" i="151" s="1"/>
  <c r="A125" i="151" s="1"/>
  <c r="A126" i="151" s="1"/>
  <c r="A127" i="151" s="1"/>
  <c r="A128" i="151" s="1"/>
  <c r="A129" i="151" s="1"/>
  <c r="A130" i="151" s="1"/>
  <c r="A131" i="151" s="1"/>
  <c r="A132" i="151" s="1"/>
  <c r="A133" i="151" s="1"/>
  <c r="A134" i="151" s="1"/>
  <c r="A135" i="151" s="1"/>
  <c r="A136" i="151" s="1"/>
  <c r="A137" i="151" s="1"/>
  <c r="A138" i="151" s="1"/>
  <c r="A139" i="151" s="1"/>
  <c r="A140" i="151" s="1"/>
  <c r="A141" i="151" s="1"/>
  <c r="A142" i="151" s="1"/>
  <c r="A143" i="151" s="1"/>
  <c r="A144" i="151" s="1"/>
  <c r="A145" i="151" s="1"/>
  <c r="A146" i="151" s="1"/>
  <c r="A147" i="151" s="1"/>
  <c r="A148" i="151" s="1"/>
  <c r="A149" i="151" s="1"/>
  <c r="A227" i="150"/>
  <c r="A228" i="150" s="1"/>
  <c r="A229" i="150" s="1"/>
  <c r="A230" i="150" s="1"/>
  <c r="A231" i="150" s="1"/>
  <c r="A232" i="150" s="1"/>
  <c r="A233" i="150" s="1"/>
  <c r="A234" i="150" s="1"/>
  <c r="A235" i="150" s="1"/>
  <c r="A236" i="150" s="1"/>
  <c r="A237" i="150" s="1"/>
  <c r="A238" i="150" s="1"/>
  <c r="A239" i="150" s="1"/>
  <c r="A240" i="150" s="1"/>
  <c r="A241" i="150" s="1"/>
  <c r="A242" i="150" s="1"/>
  <c r="A243" i="150" s="1"/>
  <c r="A244" i="150" s="1"/>
  <c r="A245" i="150" s="1"/>
  <c r="A246" i="150" s="1"/>
  <c r="A247" i="150" s="1"/>
  <c r="A248" i="150" s="1"/>
  <c r="A249" i="150" s="1"/>
  <c r="A250" i="150" s="1"/>
  <c r="A251" i="150" s="1"/>
  <c r="A252" i="150" s="1"/>
  <c r="A253" i="150" s="1"/>
  <c r="A254" i="150" s="1"/>
  <c r="A255" i="150" s="1"/>
  <c r="A256" i="150" s="1"/>
  <c r="A257" i="150" s="1"/>
  <c r="A11" i="156"/>
  <c r="A12" i="156" s="1"/>
  <c r="A13" i="156" s="1"/>
  <c r="A14" i="156" s="1"/>
  <c r="A15" i="156" s="1"/>
  <c r="A16" i="156" s="1"/>
  <c r="A17" i="156" s="1"/>
  <c r="A18" i="156" s="1"/>
  <c r="A19" i="156" s="1"/>
  <c r="A20" i="156" s="1"/>
  <c r="A21" i="156" s="1"/>
  <c r="A22" i="156" s="1"/>
  <c r="A23" i="156" s="1"/>
  <c r="A24" i="156" s="1"/>
  <c r="A25" i="156" s="1"/>
  <c r="A26" i="156" s="1"/>
  <c r="A27" i="156" s="1"/>
  <c r="A28" i="156" s="1"/>
  <c r="A29" i="156" s="1"/>
  <c r="A30" i="156" s="1"/>
  <c r="A31" i="156" s="1"/>
  <c r="A32" i="156" s="1"/>
  <c r="A33" i="156" s="1"/>
  <c r="A34" i="156" s="1"/>
  <c r="A35" i="156" s="1"/>
  <c r="A36" i="156" s="1"/>
  <c r="A37" i="156" s="1"/>
  <c r="A38" i="156" s="1"/>
  <c r="A39" i="156" s="1"/>
  <c r="A40" i="156" s="1"/>
  <c r="A41" i="156" s="1"/>
  <c r="A263" i="151"/>
  <c r="A264" i="151" s="1"/>
  <c r="A265" i="151" s="1"/>
  <c r="A266" i="151" s="1"/>
  <c r="A267" i="151" s="1"/>
  <c r="A268" i="151" s="1"/>
  <c r="A269" i="151" s="1"/>
  <c r="A270" i="151" s="1"/>
  <c r="A271" i="151" s="1"/>
  <c r="A272" i="151" s="1"/>
  <c r="A273" i="151" s="1"/>
  <c r="A274" i="151" s="1"/>
  <c r="A275" i="151" s="1"/>
  <c r="A276" i="151" s="1"/>
  <c r="A277" i="151" s="1"/>
  <c r="A278" i="151" s="1"/>
  <c r="A279" i="151" s="1"/>
  <c r="A280" i="151" s="1"/>
  <c r="A281" i="151" s="1"/>
  <c r="A282" i="151" s="1"/>
  <c r="A283" i="151" s="1"/>
  <c r="A284" i="151" s="1"/>
  <c r="A285" i="151" s="1"/>
  <c r="A286" i="151" s="1"/>
  <c r="A287" i="151" s="1"/>
  <c r="A288" i="151" s="1"/>
  <c r="A289" i="151" s="1"/>
  <c r="A290" i="151" s="1"/>
  <c r="A291" i="151" s="1"/>
  <c r="A292" i="151" s="1"/>
  <c r="A293" i="151" s="1"/>
  <c r="A11" i="154"/>
  <c r="A12" i="154" s="1"/>
  <c r="A13" i="154" s="1"/>
  <c r="A14" i="154" s="1"/>
  <c r="A15" i="154" s="1"/>
  <c r="A16" i="154" s="1"/>
  <c r="A17" i="154" s="1"/>
  <c r="A18" i="154" s="1"/>
  <c r="A19" i="154" s="1"/>
  <c r="A20" i="154" s="1"/>
  <c r="A21" i="154" s="1"/>
  <c r="A22" i="154" s="1"/>
  <c r="A23" i="154" s="1"/>
  <c r="A24" i="154" s="1"/>
  <c r="A25" i="154" s="1"/>
  <c r="A26" i="154" s="1"/>
  <c r="A27" i="154" s="1"/>
  <c r="A28" i="154" s="1"/>
  <c r="A29" i="154" s="1"/>
  <c r="A30" i="154" s="1"/>
  <c r="A31" i="154" s="1"/>
  <c r="A32" i="154" s="1"/>
  <c r="A33" i="154" s="1"/>
  <c r="A34" i="154" s="1"/>
  <c r="A35" i="154" s="1"/>
  <c r="A36" i="154" s="1"/>
  <c r="A37" i="154" s="1"/>
  <c r="A38" i="154" s="1"/>
  <c r="A39" i="154" s="1"/>
  <c r="A40" i="154" s="1"/>
  <c r="A41" i="154" s="1"/>
  <c r="A227" i="156"/>
  <c r="A228" i="156" s="1"/>
  <c r="A229" i="156" s="1"/>
  <c r="A230" i="156" s="1"/>
  <c r="A231" i="156" s="1"/>
  <c r="A232" i="156" s="1"/>
  <c r="A233" i="156" s="1"/>
  <c r="A234" i="156" s="1"/>
  <c r="A235" i="156" s="1"/>
  <c r="A236" i="156" s="1"/>
  <c r="A237" i="156" s="1"/>
  <c r="A238" i="156" s="1"/>
  <c r="A239" i="156" s="1"/>
  <c r="A240" i="156" s="1"/>
  <c r="A241" i="156" s="1"/>
  <c r="A242" i="156" s="1"/>
  <c r="A243" i="156" s="1"/>
  <c r="A244" i="156" s="1"/>
  <c r="A245" i="156" s="1"/>
  <c r="A246" i="156" s="1"/>
  <c r="A247" i="156" s="1"/>
  <c r="A248" i="156" s="1"/>
  <c r="A249" i="156" s="1"/>
  <c r="A250" i="156" s="1"/>
  <c r="A251" i="156" s="1"/>
  <c r="A252" i="156" s="1"/>
  <c r="A253" i="156" s="1"/>
  <c r="A254" i="156" s="1"/>
  <c r="A255" i="156" s="1"/>
  <c r="A256" i="156" s="1"/>
  <c r="A257" i="156" s="1"/>
  <c r="A155" i="151"/>
  <c r="A156" i="151" s="1"/>
  <c r="A157" i="151" s="1"/>
  <c r="A158" i="151" s="1"/>
  <c r="A159" i="151" s="1"/>
  <c r="A160" i="151" s="1"/>
  <c r="A161" i="151" s="1"/>
  <c r="A162" i="151" s="1"/>
  <c r="A163" i="151" s="1"/>
  <c r="A164" i="151" s="1"/>
  <c r="A165" i="151" s="1"/>
  <c r="A166" i="151" s="1"/>
  <c r="A167" i="151" s="1"/>
  <c r="A168" i="151" s="1"/>
  <c r="A169" i="151" s="1"/>
  <c r="A170" i="151" s="1"/>
  <c r="A171" i="151" s="1"/>
  <c r="A172" i="151" s="1"/>
  <c r="A173" i="151" s="1"/>
  <c r="A174" i="151" s="1"/>
  <c r="A175" i="151" s="1"/>
  <c r="A176" i="151" s="1"/>
  <c r="A177" i="151" s="1"/>
  <c r="A178" i="151" s="1"/>
  <c r="A179" i="151" s="1"/>
  <c r="A180" i="151" s="1"/>
  <c r="A181" i="151" s="1"/>
  <c r="A182" i="151" s="1"/>
  <c r="A183" i="151" s="1"/>
  <c r="A184" i="151" s="1"/>
  <c r="A185" i="151" s="1"/>
  <c r="A83" i="154"/>
  <c r="A84" i="154" s="1"/>
  <c r="A85" i="154" s="1"/>
  <c r="A86" i="154" s="1"/>
  <c r="A87" i="154" s="1"/>
  <c r="A88" i="154" s="1"/>
  <c r="A89" i="154" s="1"/>
  <c r="A90" i="154" s="1"/>
  <c r="A91" i="154" s="1"/>
  <c r="A92" i="154" s="1"/>
  <c r="A93" i="154" s="1"/>
  <c r="A94" i="154" s="1"/>
  <c r="A95" i="154" s="1"/>
  <c r="A96" i="154" s="1"/>
  <c r="A97" i="154" s="1"/>
  <c r="A98" i="154" s="1"/>
  <c r="A99" i="154" s="1"/>
  <c r="A100" i="154" s="1"/>
  <c r="A101" i="154" s="1"/>
  <c r="A102" i="154" s="1"/>
  <c r="A103" i="154" s="1"/>
  <c r="A104" i="154" s="1"/>
  <c r="A105" i="154" s="1"/>
  <c r="A106" i="154" s="1"/>
  <c r="A107" i="154" s="1"/>
  <c r="A108" i="154" s="1"/>
  <c r="A109" i="154" s="1"/>
  <c r="A110" i="154" s="1"/>
  <c r="A111" i="154" s="1"/>
  <c r="A112" i="154" s="1"/>
  <c r="A113" i="154" s="1"/>
  <c r="A263" i="156"/>
  <c r="A264" i="156" s="1"/>
  <c r="A265" i="156" s="1"/>
  <c r="A266" i="156" s="1"/>
  <c r="A267" i="156" s="1"/>
  <c r="A268" i="156" s="1"/>
  <c r="A269" i="156" s="1"/>
  <c r="A270" i="156" s="1"/>
  <c r="A271" i="156" s="1"/>
  <c r="A272" i="156" s="1"/>
  <c r="A273" i="156" s="1"/>
  <c r="A274" i="156" s="1"/>
  <c r="A275" i="156" s="1"/>
  <c r="A276" i="156" s="1"/>
  <c r="A277" i="156" s="1"/>
  <c r="A278" i="156" s="1"/>
  <c r="A279" i="156" s="1"/>
  <c r="A280" i="156" s="1"/>
  <c r="A281" i="156" s="1"/>
  <c r="A282" i="156" s="1"/>
  <c r="A283" i="156" s="1"/>
  <c r="A284" i="156" s="1"/>
  <c r="A285" i="156" s="1"/>
  <c r="A286" i="156" s="1"/>
  <c r="A287" i="156" s="1"/>
  <c r="A288" i="156" s="1"/>
  <c r="A289" i="156" s="1"/>
  <c r="A290" i="156" s="1"/>
  <c r="A291" i="156" s="1"/>
  <c r="A292" i="156" s="1"/>
  <c r="A293" i="156" s="1"/>
  <c r="A83" i="151"/>
  <c r="A84" i="151" s="1"/>
  <c r="A85" i="151" s="1"/>
  <c r="A86" i="151" s="1"/>
  <c r="A87" i="151" s="1"/>
  <c r="A88" i="151" s="1"/>
  <c r="A89" i="151" s="1"/>
  <c r="A90" i="151" s="1"/>
  <c r="A91" i="151" s="1"/>
  <c r="A92" i="151" s="1"/>
  <c r="A93" i="151" s="1"/>
  <c r="A94" i="151" s="1"/>
  <c r="A95" i="151" s="1"/>
  <c r="A96" i="151" s="1"/>
  <c r="A97" i="151" s="1"/>
  <c r="A98" i="151" s="1"/>
  <c r="A99" i="151" s="1"/>
  <c r="A100" i="151" s="1"/>
  <c r="A101" i="151" s="1"/>
  <c r="A102" i="151" s="1"/>
  <c r="A103" i="151" s="1"/>
  <c r="A104" i="151" s="1"/>
  <c r="A105" i="151" s="1"/>
  <c r="A106" i="151" s="1"/>
  <c r="A107" i="151" s="1"/>
  <c r="A108" i="151" s="1"/>
  <c r="A109" i="151" s="1"/>
  <c r="A110" i="151" s="1"/>
  <c r="A111" i="151" s="1"/>
  <c r="A112" i="151" s="1"/>
  <c r="A113" i="151" s="1"/>
  <c r="A191" i="154"/>
  <c r="A192" i="154" s="1"/>
  <c r="A193" i="154" s="1"/>
  <c r="A194" i="154" s="1"/>
  <c r="A195" i="154" s="1"/>
  <c r="A196" i="154" s="1"/>
  <c r="A197" i="154" s="1"/>
  <c r="A198" i="154" s="1"/>
  <c r="A199" i="154" s="1"/>
  <c r="A200" i="154" s="1"/>
  <c r="A201" i="154" s="1"/>
  <c r="A202" i="154" s="1"/>
  <c r="A203" i="154" s="1"/>
  <c r="A204" i="154" s="1"/>
  <c r="A205" i="154" s="1"/>
  <c r="A206" i="154" s="1"/>
  <c r="A207" i="154" s="1"/>
  <c r="A208" i="154" s="1"/>
  <c r="A209" i="154" s="1"/>
  <c r="A210" i="154" s="1"/>
  <c r="A211" i="154" s="1"/>
  <c r="A212" i="154" s="1"/>
  <c r="A213" i="154" s="1"/>
  <c r="A214" i="154" s="1"/>
  <c r="A215" i="154" s="1"/>
  <c r="A216" i="154" s="1"/>
  <c r="A217" i="154" s="1"/>
  <c r="A218" i="154" s="1"/>
  <c r="A219" i="154" s="1"/>
  <c r="A220" i="154" s="1"/>
  <c r="A221" i="154" s="1"/>
  <c r="A155" i="149"/>
  <c r="A156" i="149" s="1"/>
  <c r="A157" i="149" s="1"/>
  <c r="A158" i="149" s="1"/>
  <c r="A159" i="149" s="1"/>
  <c r="A160" i="149" s="1"/>
  <c r="A161" i="149" s="1"/>
  <c r="A162" i="149" s="1"/>
  <c r="A163" i="149" s="1"/>
  <c r="A164" i="149" s="1"/>
  <c r="A165" i="149" s="1"/>
  <c r="A166" i="149" s="1"/>
  <c r="A167" i="149" s="1"/>
  <c r="A168" i="149" s="1"/>
  <c r="A169" i="149" s="1"/>
  <c r="A170" i="149" s="1"/>
  <c r="A171" i="149" s="1"/>
  <c r="A172" i="149" s="1"/>
  <c r="A173" i="149" s="1"/>
  <c r="A174" i="149" s="1"/>
  <c r="A175" i="149" s="1"/>
  <c r="A176" i="149" s="1"/>
  <c r="A177" i="149" s="1"/>
  <c r="A178" i="149" s="1"/>
  <c r="A179" i="149" s="1"/>
  <c r="A180" i="149" s="1"/>
  <c r="A181" i="149" s="1"/>
  <c r="A182" i="149" s="1"/>
  <c r="A183" i="149" s="1"/>
  <c r="A184" i="149" s="1"/>
  <c r="A185" i="149" s="1"/>
  <c r="B5" i="151"/>
  <c r="R6" i="154"/>
  <c r="R6" i="157"/>
  <c r="R6" i="153"/>
  <c r="R6" i="156"/>
  <c r="R6" i="158"/>
  <c r="B5" i="147"/>
  <c r="R6" i="148"/>
  <c r="B5" i="146"/>
  <c r="R6" i="143"/>
  <c r="R6" i="144"/>
  <c r="R6" i="145"/>
  <c r="R6" i="142"/>
  <c r="R6" i="141"/>
  <c r="R6" i="140"/>
  <c r="C5" i="2"/>
  <c r="X1350" i="2"/>
  <c r="W1350" i="2"/>
  <c r="V1350" i="2"/>
  <c r="U1350" i="2"/>
  <c r="T1350" i="2"/>
  <c r="S1350" i="2"/>
  <c r="R1350" i="2"/>
  <c r="Q1350" i="2"/>
  <c r="M1350" i="2"/>
  <c r="M1347" i="2"/>
  <c r="L1344" i="2"/>
  <c r="K1344" i="2"/>
  <c r="J1344" i="2"/>
  <c r="I1344" i="2"/>
  <c r="H1344" i="2"/>
  <c r="G1344" i="2"/>
  <c r="F1344" i="2"/>
  <c r="E1344" i="2"/>
  <c r="L1340" i="2"/>
  <c r="K1340" i="2"/>
  <c r="J1340" i="2"/>
  <c r="I1340" i="2"/>
  <c r="H1340" i="2"/>
  <c r="G1340" i="2"/>
  <c r="F1340" i="2"/>
  <c r="E1340" i="2"/>
  <c r="L1336" i="2"/>
  <c r="K1336" i="2"/>
  <c r="J1336" i="2"/>
  <c r="I1336" i="2"/>
  <c r="H1336" i="2"/>
  <c r="G1336" i="2"/>
  <c r="F1336" i="2"/>
  <c r="E1336" i="2"/>
  <c r="G1329" i="2"/>
  <c r="X1323" i="2"/>
  <c r="W1323" i="2"/>
  <c r="V1323" i="2"/>
  <c r="U1323" i="2"/>
  <c r="T1323" i="2"/>
  <c r="S1323" i="2"/>
  <c r="R1323" i="2"/>
  <c r="Q1323" i="2"/>
  <c r="M1323" i="2"/>
  <c r="M1320" i="2"/>
  <c r="L1317" i="2"/>
  <c r="K1317" i="2"/>
  <c r="J1317" i="2"/>
  <c r="I1317" i="2"/>
  <c r="H1317" i="2"/>
  <c r="G1317" i="2"/>
  <c r="F1317" i="2"/>
  <c r="E1317" i="2"/>
  <c r="L1313" i="2"/>
  <c r="K1313" i="2"/>
  <c r="J1313" i="2"/>
  <c r="I1313" i="2"/>
  <c r="H1313" i="2"/>
  <c r="G1313" i="2"/>
  <c r="F1313" i="2"/>
  <c r="E1313" i="2"/>
  <c r="L1309" i="2"/>
  <c r="K1309" i="2"/>
  <c r="J1309" i="2"/>
  <c r="I1309" i="2"/>
  <c r="H1309" i="2"/>
  <c r="G1309" i="2"/>
  <c r="F1309" i="2"/>
  <c r="E1309" i="2"/>
  <c r="G1302" i="2"/>
  <c r="X1296" i="2"/>
  <c r="W1296" i="2"/>
  <c r="V1296" i="2"/>
  <c r="U1296" i="2"/>
  <c r="T1296" i="2"/>
  <c r="S1296" i="2"/>
  <c r="R1296" i="2"/>
  <c r="Q1296" i="2"/>
  <c r="M1296" i="2"/>
  <c r="M1293" i="2"/>
  <c r="L1290" i="2"/>
  <c r="K1290" i="2"/>
  <c r="J1290" i="2"/>
  <c r="I1290" i="2"/>
  <c r="H1290" i="2"/>
  <c r="G1290" i="2"/>
  <c r="F1290" i="2"/>
  <c r="E1290" i="2"/>
  <c r="L1286" i="2"/>
  <c r="K1286" i="2"/>
  <c r="J1286" i="2"/>
  <c r="I1286" i="2"/>
  <c r="H1286" i="2"/>
  <c r="G1286" i="2"/>
  <c r="F1286" i="2"/>
  <c r="E1286" i="2"/>
  <c r="L1282" i="2"/>
  <c r="K1282" i="2"/>
  <c r="J1282" i="2"/>
  <c r="I1282" i="2"/>
  <c r="H1282" i="2"/>
  <c r="G1282" i="2"/>
  <c r="F1282" i="2"/>
  <c r="E1282" i="2"/>
  <c r="G1275" i="2"/>
  <c r="X1269" i="2"/>
  <c r="W1269" i="2"/>
  <c r="V1269" i="2"/>
  <c r="U1269" i="2"/>
  <c r="T1269" i="2"/>
  <c r="S1269" i="2"/>
  <c r="R1269" i="2"/>
  <c r="Q1269" i="2"/>
  <c r="M1269" i="2"/>
  <c r="M1266" i="2"/>
  <c r="L1263" i="2"/>
  <c r="K1263" i="2"/>
  <c r="J1263" i="2"/>
  <c r="I1263" i="2"/>
  <c r="H1263" i="2"/>
  <c r="G1263" i="2"/>
  <c r="F1263" i="2"/>
  <c r="E1263" i="2"/>
  <c r="L1259" i="2"/>
  <c r="K1259" i="2"/>
  <c r="J1259" i="2"/>
  <c r="I1259" i="2"/>
  <c r="H1259" i="2"/>
  <c r="G1259" i="2"/>
  <c r="F1259" i="2"/>
  <c r="E1259" i="2"/>
  <c r="L1255" i="2"/>
  <c r="K1255" i="2"/>
  <c r="J1255" i="2"/>
  <c r="I1255" i="2"/>
  <c r="H1255" i="2"/>
  <c r="G1255" i="2"/>
  <c r="F1255" i="2"/>
  <c r="E1255" i="2"/>
  <c r="G1248" i="2"/>
  <c r="X1242" i="2"/>
  <c r="W1242" i="2"/>
  <c r="V1242" i="2"/>
  <c r="U1242" i="2"/>
  <c r="T1242" i="2"/>
  <c r="S1242" i="2"/>
  <c r="R1242" i="2"/>
  <c r="Q1242" i="2"/>
  <c r="M1242" i="2"/>
  <c r="M1239" i="2"/>
  <c r="L1236" i="2"/>
  <c r="K1236" i="2"/>
  <c r="J1236" i="2"/>
  <c r="I1236" i="2"/>
  <c r="H1236" i="2"/>
  <c r="G1236" i="2"/>
  <c r="F1236" i="2"/>
  <c r="E1236" i="2"/>
  <c r="L1232" i="2"/>
  <c r="K1232" i="2"/>
  <c r="J1232" i="2"/>
  <c r="I1232" i="2"/>
  <c r="H1232" i="2"/>
  <c r="G1232" i="2"/>
  <c r="F1232" i="2"/>
  <c r="E1232" i="2"/>
  <c r="L1228" i="2"/>
  <c r="K1228" i="2"/>
  <c r="J1228" i="2"/>
  <c r="I1228" i="2"/>
  <c r="H1228" i="2"/>
  <c r="G1228" i="2"/>
  <c r="F1228" i="2"/>
  <c r="E1228" i="2"/>
  <c r="G1221" i="2"/>
  <c r="X1215" i="2"/>
  <c r="W1215" i="2"/>
  <c r="V1215" i="2"/>
  <c r="U1215" i="2"/>
  <c r="T1215" i="2"/>
  <c r="S1215" i="2"/>
  <c r="R1215" i="2"/>
  <c r="Q1215" i="2"/>
  <c r="M1215" i="2"/>
  <c r="M1212" i="2"/>
  <c r="L1209" i="2"/>
  <c r="K1209" i="2"/>
  <c r="J1209" i="2"/>
  <c r="I1209" i="2"/>
  <c r="H1209" i="2"/>
  <c r="G1209" i="2"/>
  <c r="F1209" i="2"/>
  <c r="E1209" i="2"/>
  <c r="L1205" i="2"/>
  <c r="K1205" i="2"/>
  <c r="J1205" i="2"/>
  <c r="I1205" i="2"/>
  <c r="H1205" i="2"/>
  <c r="G1205" i="2"/>
  <c r="F1205" i="2"/>
  <c r="E1205" i="2"/>
  <c r="L1201" i="2"/>
  <c r="K1201" i="2"/>
  <c r="J1201" i="2"/>
  <c r="I1201" i="2"/>
  <c r="H1201" i="2"/>
  <c r="G1201" i="2"/>
  <c r="F1201" i="2"/>
  <c r="E1201" i="2"/>
  <c r="G1194" i="2"/>
  <c r="X1188" i="2"/>
  <c r="W1188" i="2"/>
  <c r="V1188" i="2"/>
  <c r="U1188" i="2"/>
  <c r="T1188" i="2"/>
  <c r="S1188" i="2"/>
  <c r="R1188" i="2"/>
  <c r="Q1188" i="2"/>
  <c r="M1188" i="2"/>
  <c r="M1185" i="2"/>
  <c r="L1182" i="2"/>
  <c r="K1182" i="2"/>
  <c r="J1182" i="2"/>
  <c r="I1182" i="2"/>
  <c r="H1182" i="2"/>
  <c r="G1182" i="2"/>
  <c r="F1182" i="2"/>
  <c r="E1182" i="2"/>
  <c r="L1178" i="2"/>
  <c r="K1178" i="2"/>
  <c r="J1178" i="2"/>
  <c r="I1178" i="2"/>
  <c r="H1178" i="2"/>
  <c r="G1178" i="2"/>
  <c r="F1178" i="2"/>
  <c r="E1178" i="2"/>
  <c r="L1174" i="2"/>
  <c r="K1174" i="2"/>
  <c r="J1174" i="2"/>
  <c r="I1174" i="2"/>
  <c r="H1174" i="2"/>
  <c r="G1174" i="2"/>
  <c r="F1174" i="2"/>
  <c r="E1174" i="2"/>
  <c r="G1167" i="2"/>
  <c r="X1161" i="2"/>
  <c r="W1161" i="2"/>
  <c r="V1161" i="2"/>
  <c r="U1161" i="2"/>
  <c r="T1161" i="2"/>
  <c r="S1161" i="2"/>
  <c r="R1161" i="2"/>
  <c r="Q1161" i="2"/>
  <c r="M1161" i="2"/>
  <c r="M1158" i="2"/>
  <c r="L1155" i="2"/>
  <c r="K1155" i="2"/>
  <c r="J1155" i="2"/>
  <c r="I1155" i="2"/>
  <c r="H1155" i="2"/>
  <c r="G1155" i="2"/>
  <c r="F1155" i="2"/>
  <c r="E1155" i="2"/>
  <c r="L1151" i="2"/>
  <c r="K1151" i="2"/>
  <c r="J1151" i="2"/>
  <c r="I1151" i="2"/>
  <c r="H1151" i="2"/>
  <c r="G1151" i="2"/>
  <c r="F1151" i="2"/>
  <c r="E1151" i="2"/>
  <c r="L1147" i="2"/>
  <c r="K1147" i="2"/>
  <c r="J1147" i="2"/>
  <c r="I1147" i="2"/>
  <c r="H1147" i="2"/>
  <c r="G1147" i="2"/>
  <c r="F1147" i="2"/>
  <c r="E1147" i="2"/>
  <c r="G1140" i="2"/>
  <c r="X1134" i="2"/>
  <c r="W1134" i="2"/>
  <c r="V1134" i="2"/>
  <c r="U1134" i="2"/>
  <c r="T1134" i="2"/>
  <c r="S1134" i="2"/>
  <c r="R1134" i="2"/>
  <c r="Q1134" i="2"/>
  <c r="M1134" i="2"/>
  <c r="M1131" i="2"/>
  <c r="L1128" i="2"/>
  <c r="K1128" i="2"/>
  <c r="J1128" i="2"/>
  <c r="I1128" i="2"/>
  <c r="H1128" i="2"/>
  <c r="G1128" i="2"/>
  <c r="F1128" i="2"/>
  <c r="E1128" i="2"/>
  <c r="L1124" i="2"/>
  <c r="K1124" i="2"/>
  <c r="J1124" i="2"/>
  <c r="I1124" i="2"/>
  <c r="H1124" i="2"/>
  <c r="G1124" i="2"/>
  <c r="F1124" i="2"/>
  <c r="E1124" i="2"/>
  <c r="L1120" i="2"/>
  <c r="K1120" i="2"/>
  <c r="J1120" i="2"/>
  <c r="I1120" i="2"/>
  <c r="H1120" i="2"/>
  <c r="G1120" i="2"/>
  <c r="F1120" i="2"/>
  <c r="E1120" i="2"/>
  <c r="G1113" i="2"/>
  <c r="X1107" i="2"/>
  <c r="W1107" i="2"/>
  <c r="V1107" i="2"/>
  <c r="U1107" i="2"/>
  <c r="T1107" i="2"/>
  <c r="S1107" i="2"/>
  <c r="R1107" i="2"/>
  <c r="Q1107" i="2"/>
  <c r="M1107" i="2"/>
  <c r="M1104" i="2"/>
  <c r="L1101" i="2"/>
  <c r="K1101" i="2"/>
  <c r="J1101" i="2"/>
  <c r="I1101" i="2"/>
  <c r="H1101" i="2"/>
  <c r="G1101" i="2"/>
  <c r="F1101" i="2"/>
  <c r="E1101" i="2"/>
  <c r="L1097" i="2"/>
  <c r="K1097" i="2"/>
  <c r="J1097" i="2"/>
  <c r="I1097" i="2"/>
  <c r="H1097" i="2"/>
  <c r="G1097" i="2"/>
  <c r="F1097" i="2"/>
  <c r="E1097" i="2"/>
  <c r="L1093" i="2"/>
  <c r="K1093" i="2"/>
  <c r="J1093" i="2"/>
  <c r="I1093" i="2"/>
  <c r="H1093" i="2"/>
  <c r="G1093" i="2"/>
  <c r="F1093" i="2"/>
  <c r="E1093" i="2"/>
  <c r="G1086" i="2"/>
  <c r="X1080" i="2"/>
  <c r="W1080" i="2"/>
  <c r="V1080" i="2"/>
  <c r="U1080" i="2"/>
  <c r="T1080" i="2"/>
  <c r="S1080" i="2"/>
  <c r="R1080" i="2"/>
  <c r="Q1080" i="2"/>
  <c r="M1080" i="2"/>
  <c r="M1077" i="2"/>
  <c r="L1074" i="2"/>
  <c r="K1074" i="2"/>
  <c r="J1074" i="2"/>
  <c r="I1074" i="2"/>
  <c r="H1074" i="2"/>
  <c r="G1074" i="2"/>
  <c r="F1074" i="2"/>
  <c r="E1074" i="2"/>
  <c r="L1070" i="2"/>
  <c r="K1070" i="2"/>
  <c r="J1070" i="2"/>
  <c r="I1070" i="2"/>
  <c r="H1070" i="2"/>
  <c r="G1070" i="2"/>
  <c r="F1070" i="2"/>
  <c r="E1070" i="2"/>
  <c r="L1066" i="2"/>
  <c r="K1066" i="2"/>
  <c r="J1066" i="2"/>
  <c r="I1066" i="2"/>
  <c r="H1066" i="2"/>
  <c r="G1066" i="2"/>
  <c r="F1066" i="2"/>
  <c r="E1066" i="2"/>
  <c r="G1059" i="2"/>
  <c r="X1053" i="2"/>
  <c r="W1053" i="2"/>
  <c r="V1053" i="2"/>
  <c r="U1053" i="2"/>
  <c r="T1053" i="2"/>
  <c r="S1053" i="2"/>
  <c r="R1053" i="2"/>
  <c r="Q1053" i="2"/>
  <c r="M1053" i="2"/>
  <c r="M1050" i="2"/>
  <c r="L1047" i="2"/>
  <c r="K1047" i="2"/>
  <c r="J1047" i="2"/>
  <c r="I1047" i="2"/>
  <c r="H1047" i="2"/>
  <c r="G1047" i="2"/>
  <c r="F1047" i="2"/>
  <c r="E1047" i="2"/>
  <c r="L1043" i="2"/>
  <c r="K1043" i="2"/>
  <c r="J1043" i="2"/>
  <c r="I1043" i="2"/>
  <c r="H1043" i="2"/>
  <c r="G1043" i="2"/>
  <c r="F1043" i="2"/>
  <c r="E1043" i="2"/>
  <c r="L1039" i="2"/>
  <c r="K1039" i="2"/>
  <c r="J1039" i="2"/>
  <c r="I1039" i="2"/>
  <c r="H1039" i="2"/>
  <c r="G1039" i="2"/>
  <c r="F1039" i="2"/>
  <c r="E1039" i="2"/>
  <c r="G1032" i="2"/>
  <c r="X1026" i="2"/>
  <c r="W1026" i="2"/>
  <c r="V1026" i="2"/>
  <c r="U1026" i="2"/>
  <c r="T1026" i="2"/>
  <c r="S1026" i="2"/>
  <c r="R1026" i="2"/>
  <c r="Q1026" i="2"/>
  <c r="M1026" i="2"/>
  <c r="M1023" i="2"/>
  <c r="L1020" i="2"/>
  <c r="K1020" i="2"/>
  <c r="J1020" i="2"/>
  <c r="I1020" i="2"/>
  <c r="H1020" i="2"/>
  <c r="G1020" i="2"/>
  <c r="F1020" i="2"/>
  <c r="E1020" i="2"/>
  <c r="L1016" i="2"/>
  <c r="K1016" i="2"/>
  <c r="J1016" i="2"/>
  <c r="I1016" i="2"/>
  <c r="H1016" i="2"/>
  <c r="G1016" i="2"/>
  <c r="F1016" i="2"/>
  <c r="E1016" i="2"/>
  <c r="L1012" i="2"/>
  <c r="K1012" i="2"/>
  <c r="J1012" i="2"/>
  <c r="I1012" i="2"/>
  <c r="H1012" i="2"/>
  <c r="G1012" i="2"/>
  <c r="F1012" i="2"/>
  <c r="E1012" i="2"/>
  <c r="G1005" i="2"/>
  <c r="X999" i="2"/>
  <c r="W999" i="2"/>
  <c r="V999" i="2"/>
  <c r="U999" i="2"/>
  <c r="T999" i="2"/>
  <c r="S999" i="2"/>
  <c r="R999" i="2"/>
  <c r="Q999" i="2"/>
  <c r="M999" i="2"/>
  <c r="M996" i="2"/>
  <c r="L993" i="2"/>
  <c r="K993" i="2"/>
  <c r="J993" i="2"/>
  <c r="I993" i="2"/>
  <c r="H993" i="2"/>
  <c r="G993" i="2"/>
  <c r="F993" i="2"/>
  <c r="E993" i="2"/>
  <c r="L989" i="2"/>
  <c r="K989" i="2"/>
  <c r="J989" i="2"/>
  <c r="I989" i="2"/>
  <c r="H989" i="2"/>
  <c r="G989" i="2"/>
  <c r="F989" i="2"/>
  <c r="E989" i="2"/>
  <c r="L985" i="2"/>
  <c r="K985" i="2"/>
  <c r="J985" i="2"/>
  <c r="I985" i="2"/>
  <c r="H985" i="2"/>
  <c r="G985" i="2"/>
  <c r="F985" i="2"/>
  <c r="E985" i="2"/>
  <c r="G978" i="2"/>
  <c r="X972" i="2"/>
  <c r="W972" i="2"/>
  <c r="V972" i="2"/>
  <c r="U972" i="2"/>
  <c r="T972" i="2"/>
  <c r="S972" i="2"/>
  <c r="R972" i="2"/>
  <c r="Q972" i="2"/>
  <c r="M972" i="2"/>
  <c r="M969" i="2"/>
  <c r="L966" i="2"/>
  <c r="K966" i="2"/>
  <c r="J966" i="2"/>
  <c r="I966" i="2"/>
  <c r="H966" i="2"/>
  <c r="G966" i="2"/>
  <c r="F966" i="2"/>
  <c r="E966" i="2"/>
  <c r="L962" i="2"/>
  <c r="K962" i="2"/>
  <c r="J962" i="2"/>
  <c r="I962" i="2"/>
  <c r="H962" i="2"/>
  <c r="G962" i="2"/>
  <c r="F962" i="2"/>
  <c r="E962" i="2"/>
  <c r="L958" i="2"/>
  <c r="K958" i="2"/>
  <c r="J958" i="2"/>
  <c r="I958" i="2"/>
  <c r="H958" i="2"/>
  <c r="G958" i="2"/>
  <c r="F958" i="2"/>
  <c r="E958" i="2"/>
  <c r="G951" i="2"/>
  <c r="X945" i="2"/>
  <c r="W945" i="2"/>
  <c r="V945" i="2"/>
  <c r="U945" i="2"/>
  <c r="T945" i="2"/>
  <c r="S945" i="2"/>
  <c r="R945" i="2"/>
  <c r="Q945" i="2"/>
  <c r="M945" i="2"/>
  <c r="M942" i="2"/>
  <c r="L939" i="2"/>
  <c r="K939" i="2"/>
  <c r="J939" i="2"/>
  <c r="I939" i="2"/>
  <c r="H939" i="2"/>
  <c r="G939" i="2"/>
  <c r="F939" i="2"/>
  <c r="E939" i="2"/>
  <c r="L935" i="2"/>
  <c r="K935" i="2"/>
  <c r="J935" i="2"/>
  <c r="I935" i="2"/>
  <c r="H935" i="2"/>
  <c r="G935" i="2"/>
  <c r="F935" i="2"/>
  <c r="E935" i="2"/>
  <c r="L931" i="2"/>
  <c r="K931" i="2"/>
  <c r="J931" i="2"/>
  <c r="I931" i="2"/>
  <c r="H931" i="2"/>
  <c r="G931" i="2"/>
  <c r="F931" i="2"/>
  <c r="E931" i="2"/>
  <c r="G924" i="2"/>
  <c r="X918" i="2"/>
  <c r="W918" i="2"/>
  <c r="V918" i="2"/>
  <c r="U918" i="2"/>
  <c r="T918" i="2"/>
  <c r="S918" i="2"/>
  <c r="R918" i="2"/>
  <c r="Q918" i="2"/>
  <c r="M918" i="2"/>
  <c r="M915" i="2"/>
  <c r="L912" i="2"/>
  <c r="K912" i="2"/>
  <c r="J912" i="2"/>
  <c r="I912" i="2"/>
  <c r="H912" i="2"/>
  <c r="G912" i="2"/>
  <c r="F912" i="2"/>
  <c r="E912" i="2"/>
  <c r="L908" i="2"/>
  <c r="K908" i="2"/>
  <c r="J908" i="2"/>
  <c r="I908" i="2"/>
  <c r="H908" i="2"/>
  <c r="G908" i="2"/>
  <c r="F908" i="2"/>
  <c r="E908" i="2"/>
  <c r="L904" i="2"/>
  <c r="K904" i="2"/>
  <c r="J904" i="2"/>
  <c r="I904" i="2"/>
  <c r="H904" i="2"/>
  <c r="G904" i="2"/>
  <c r="F904" i="2"/>
  <c r="E904" i="2"/>
  <c r="G897" i="2"/>
  <c r="X891" i="2"/>
  <c r="W891" i="2"/>
  <c r="V891" i="2"/>
  <c r="U891" i="2"/>
  <c r="T891" i="2"/>
  <c r="S891" i="2"/>
  <c r="R891" i="2"/>
  <c r="Q891" i="2"/>
  <c r="M891" i="2"/>
  <c r="M888" i="2"/>
  <c r="L885" i="2"/>
  <c r="K885" i="2"/>
  <c r="J885" i="2"/>
  <c r="I885" i="2"/>
  <c r="H885" i="2"/>
  <c r="G885" i="2"/>
  <c r="F885" i="2"/>
  <c r="E885" i="2"/>
  <c r="L881" i="2"/>
  <c r="K881" i="2"/>
  <c r="J881" i="2"/>
  <c r="I881" i="2"/>
  <c r="H881" i="2"/>
  <c r="G881" i="2"/>
  <c r="F881" i="2"/>
  <c r="E881" i="2"/>
  <c r="L877" i="2"/>
  <c r="K877" i="2"/>
  <c r="J877" i="2"/>
  <c r="I877" i="2"/>
  <c r="H877" i="2"/>
  <c r="G877" i="2"/>
  <c r="F877" i="2"/>
  <c r="E877" i="2"/>
  <c r="G870" i="2"/>
  <c r="X864" i="2"/>
  <c r="W864" i="2"/>
  <c r="V864" i="2"/>
  <c r="U864" i="2"/>
  <c r="T864" i="2"/>
  <c r="S864" i="2"/>
  <c r="R864" i="2"/>
  <c r="Q864" i="2"/>
  <c r="M864" i="2"/>
  <c r="M861" i="2"/>
  <c r="L858" i="2"/>
  <c r="K858" i="2"/>
  <c r="J858" i="2"/>
  <c r="I858" i="2"/>
  <c r="H858" i="2"/>
  <c r="G858" i="2"/>
  <c r="F858" i="2"/>
  <c r="E858" i="2"/>
  <c r="L854" i="2"/>
  <c r="K854" i="2"/>
  <c r="J854" i="2"/>
  <c r="I854" i="2"/>
  <c r="H854" i="2"/>
  <c r="G854" i="2"/>
  <c r="F854" i="2"/>
  <c r="E854" i="2"/>
  <c r="L850" i="2"/>
  <c r="K850" i="2"/>
  <c r="J850" i="2"/>
  <c r="I850" i="2"/>
  <c r="H850" i="2"/>
  <c r="G850" i="2"/>
  <c r="F850" i="2"/>
  <c r="E850" i="2"/>
  <c r="G843" i="2"/>
  <c r="X837" i="2"/>
  <c r="W837" i="2"/>
  <c r="V837" i="2"/>
  <c r="U837" i="2"/>
  <c r="T837" i="2"/>
  <c r="S837" i="2"/>
  <c r="R837" i="2"/>
  <c r="Q837" i="2"/>
  <c r="M837" i="2"/>
  <c r="M834" i="2"/>
  <c r="L831" i="2"/>
  <c r="K831" i="2"/>
  <c r="J831" i="2"/>
  <c r="I831" i="2"/>
  <c r="H831" i="2"/>
  <c r="G831" i="2"/>
  <c r="F831" i="2"/>
  <c r="E831" i="2"/>
  <c r="L827" i="2"/>
  <c r="K827" i="2"/>
  <c r="J827" i="2"/>
  <c r="I827" i="2"/>
  <c r="H827" i="2"/>
  <c r="G827" i="2"/>
  <c r="F827" i="2"/>
  <c r="E827" i="2"/>
  <c r="L823" i="2"/>
  <c r="K823" i="2"/>
  <c r="J823" i="2"/>
  <c r="I823" i="2"/>
  <c r="H823" i="2"/>
  <c r="G823" i="2"/>
  <c r="F823" i="2"/>
  <c r="E823" i="2"/>
  <c r="G816" i="2"/>
  <c r="X810" i="2"/>
  <c r="W810" i="2"/>
  <c r="V810" i="2"/>
  <c r="U810" i="2"/>
  <c r="T810" i="2"/>
  <c r="S810" i="2"/>
  <c r="R810" i="2"/>
  <c r="Q810" i="2"/>
  <c r="M810" i="2"/>
  <c r="M807" i="2"/>
  <c r="L804" i="2"/>
  <c r="K804" i="2"/>
  <c r="J804" i="2"/>
  <c r="I804" i="2"/>
  <c r="H804" i="2"/>
  <c r="G804" i="2"/>
  <c r="F804" i="2"/>
  <c r="E804" i="2"/>
  <c r="L800" i="2"/>
  <c r="K800" i="2"/>
  <c r="J800" i="2"/>
  <c r="I800" i="2"/>
  <c r="H800" i="2"/>
  <c r="G800" i="2"/>
  <c r="F800" i="2"/>
  <c r="E800" i="2"/>
  <c r="L796" i="2"/>
  <c r="K796" i="2"/>
  <c r="J796" i="2"/>
  <c r="I796" i="2"/>
  <c r="H796" i="2"/>
  <c r="G796" i="2"/>
  <c r="F796" i="2"/>
  <c r="E796" i="2"/>
  <c r="G789" i="2"/>
  <c r="X783" i="2"/>
  <c r="W783" i="2"/>
  <c r="V783" i="2"/>
  <c r="U783" i="2"/>
  <c r="T783" i="2"/>
  <c r="S783" i="2"/>
  <c r="R783" i="2"/>
  <c r="Q783" i="2"/>
  <c r="M783" i="2"/>
  <c r="M780" i="2"/>
  <c r="L777" i="2"/>
  <c r="K777" i="2"/>
  <c r="J777" i="2"/>
  <c r="I777" i="2"/>
  <c r="H777" i="2"/>
  <c r="G777" i="2"/>
  <c r="F777" i="2"/>
  <c r="E777" i="2"/>
  <c r="L773" i="2"/>
  <c r="K773" i="2"/>
  <c r="J773" i="2"/>
  <c r="I773" i="2"/>
  <c r="H773" i="2"/>
  <c r="G773" i="2"/>
  <c r="F773" i="2"/>
  <c r="E773" i="2"/>
  <c r="L769" i="2"/>
  <c r="K769" i="2"/>
  <c r="J769" i="2"/>
  <c r="I769" i="2"/>
  <c r="H769" i="2"/>
  <c r="G769" i="2"/>
  <c r="F769" i="2"/>
  <c r="E769" i="2"/>
  <c r="G762" i="2"/>
  <c r="X756" i="2"/>
  <c r="W756" i="2"/>
  <c r="V756" i="2"/>
  <c r="U756" i="2"/>
  <c r="T756" i="2"/>
  <c r="S756" i="2"/>
  <c r="R756" i="2"/>
  <c r="Q756" i="2"/>
  <c r="M756" i="2"/>
  <c r="M753" i="2"/>
  <c r="L750" i="2"/>
  <c r="K750" i="2"/>
  <c r="J750" i="2"/>
  <c r="I750" i="2"/>
  <c r="H750" i="2"/>
  <c r="G750" i="2"/>
  <c r="F750" i="2"/>
  <c r="E750" i="2"/>
  <c r="L746" i="2"/>
  <c r="K746" i="2"/>
  <c r="J746" i="2"/>
  <c r="I746" i="2"/>
  <c r="H746" i="2"/>
  <c r="G746" i="2"/>
  <c r="F746" i="2"/>
  <c r="E746" i="2"/>
  <c r="L742" i="2"/>
  <c r="K742" i="2"/>
  <c r="J742" i="2"/>
  <c r="I742" i="2"/>
  <c r="H742" i="2"/>
  <c r="G742" i="2"/>
  <c r="F742" i="2"/>
  <c r="E742" i="2"/>
  <c r="G735" i="2"/>
  <c r="X729" i="2"/>
  <c r="W729" i="2"/>
  <c r="V729" i="2"/>
  <c r="U729" i="2"/>
  <c r="T729" i="2"/>
  <c r="S729" i="2"/>
  <c r="R729" i="2"/>
  <c r="Q729" i="2"/>
  <c r="M729" i="2"/>
  <c r="M726" i="2"/>
  <c r="L723" i="2"/>
  <c r="K723" i="2"/>
  <c r="J723" i="2"/>
  <c r="I723" i="2"/>
  <c r="H723" i="2"/>
  <c r="G723" i="2"/>
  <c r="F723" i="2"/>
  <c r="E723" i="2"/>
  <c r="L719" i="2"/>
  <c r="K719" i="2"/>
  <c r="J719" i="2"/>
  <c r="I719" i="2"/>
  <c r="H719" i="2"/>
  <c r="G719" i="2"/>
  <c r="F719" i="2"/>
  <c r="E719" i="2"/>
  <c r="L715" i="2"/>
  <c r="K715" i="2"/>
  <c r="J715" i="2"/>
  <c r="I715" i="2"/>
  <c r="H715" i="2"/>
  <c r="G715" i="2"/>
  <c r="F715" i="2"/>
  <c r="E715" i="2"/>
  <c r="G708" i="2"/>
  <c r="X702" i="2"/>
  <c r="W702" i="2"/>
  <c r="V702" i="2"/>
  <c r="U702" i="2"/>
  <c r="T702" i="2"/>
  <c r="S702" i="2"/>
  <c r="R702" i="2"/>
  <c r="Q702" i="2"/>
  <c r="M702" i="2"/>
  <c r="M699" i="2"/>
  <c r="L696" i="2"/>
  <c r="K696" i="2"/>
  <c r="J696" i="2"/>
  <c r="I696" i="2"/>
  <c r="H696" i="2"/>
  <c r="G696" i="2"/>
  <c r="F696" i="2"/>
  <c r="E696" i="2"/>
  <c r="L692" i="2"/>
  <c r="K692" i="2"/>
  <c r="J692" i="2"/>
  <c r="I692" i="2"/>
  <c r="H692" i="2"/>
  <c r="G692" i="2"/>
  <c r="F692" i="2"/>
  <c r="E692" i="2"/>
  <c r="L688" i="2"/>
  <c r="K688" i="2"/>
  <c r="J688" i="2"/>
  <c r="I688" i="2"/>
  <c r="H688" i="2"/>
  <c r="G688" i="2"/>
  <c r="F688" i="2"/>
  <c r="E688" i="2"/>
  <c r="G681" i="2"/>
  <c r="X675" i="2"/>
  <c r="W675" i="2"/>
  <c r="V675" i="2"/>
  <c r="U675" i="2"/>
  <c r="T675" i="2"/>
  <c r="S675" i="2"/>
  <c r="R675" i="2"/>
  <c r="Q675" i="2"/>
  <c r="M675" i="2"/>
  <c r="M672" i="2"/>
  <c r="L669" i="2"/>
  <c r="K669" i="2"/>
  <c r="J669" i="2"/>
  <c r="I669" i="2"/>
  <c r="H669" i="2"/>
  <c r="G669" i="2"/>
  <c r="F669" i="2"/>
  <c r="E669" i="2"/>
  <c r="L665" i="2"/>
  <c r="K665" i="2"/>
  <c r="J665" i="2"/>
  <c r="I665" i="2"/>
  <c r="H665" i="2"/>
  <c r="G665" i="2"/>
  <c r="F665" i="2"/>
  <c r="E665" i="2"/>
  <c r="L661" i="2"/>
  <c r="K661" i="2"/>
  <c r="J661" i="2"/>
  <c r="I661" i="2"/>
  <c r="H661" i="2"/>
  <c r="G661" i="2"/>
  <c r="F661" i="2"/>
  <c r="E661" i="2"/>
  <c r="G654" i="2"/>
  <c r="X648" i="2"/>
  <c r="W648" i="2"/>
  <c r="V648" i="2"/>
  <c r="U648" i="2"/>
  <c r="T648" i="2"/>
  <c r="S648" i="2"/>
  <c r="R648" i="2"/>
  <c r="Q648" i="2"/>
  <c r="M648" i="2"/>
  <c r="M645" i="2"/>
  <c r="L642" i="2"/>
  <c r="K642" i="2"/>
  <c r="J642" i="2"/>
  <c r="I642" i="2"/>
  <c r="H642" i="2"/>
  <c r="G642" i="2"/>
  <c r="F642" i="2"/>
  <c r="E642" i="2"/>
  <c r="L638" i="2"/>
  <c r="K638" i="2"/>
  <c r="J638" i="2"/>
  <c r="I638" i="2"/>
  <c r="H638" i="2"/>
  <c r="G638" i="2"/>
  <c r="F638" i="2"/>
  <c r="E638" i="2"/>
  <c r="L634" i="2"/>
  <c r="K634" i="2"/>
  <c r="J634" i="2"/>
  <c r="I634" i="2"/>
  <c r="H634" i="2"/>
  <c r="G634" i="2"/>
  <c r="F634" i="2"/>
  <c r="E634" i="2"/>
  <c r="G627" i="2"/>
  <c r="X621" i="2"/>
  <c r="W621" i="2"/>
  <c r="V621" i="2"/>
  <c r="U621" i="2"/>
  <c r="T621" i="2"/>
  <c r="S621" i="2"/>
  <c r="R621" i="2"/>
  <c r="Q621" i="2"/>
  <c r="M621" i="2"/>
  <c r="M618" i="2"/>
  <c r="L615" i="2"/>
  <c r="K615" i="2"/>
  <c r="J615" i="2"/>
  <c r="I615" i="2"/>
  <c r="H615" i="2"/>
  <c r="G615" i="2"/>
  <c r="F615" i="2"/>
  <c r="E615" i="2"/>
  <c r="L611" i="2"/>
  <c r="K611" i="2"/>
  <c r="J611" i="2"/>
  <c r="I611" i="2"/>
  <c r="H611" i="2"/>
  <c r="G611" i="2"/>
  <c r="F611" i="2"/>
  <c r="E611" i="2"/>
  <c r="L607" i="2"/>
  <c r="K607" i="2"/>
  <c r="J607" i="2"/>
  <c r="I607" i="2"/>
  <c r="H607" i="2"/>
  <c r="G607" i="2"/>
  <c r="F607" i="2"/>
  <c r="E607" i="2"/>
  <c r="G600" i="2"/>
  <c r="X594" i="2"/>
  <c r="W594" i="2"/>
  <c r="V594" i="2"/>
  <c r="U594" i="2"/>
  <c r="T594" i="2"/>
  <c r="S594" i="2"/>
  <c r="R594" i="2"/>
  <c r="Q594" i="2"/>
  <c r="M594" i="2"/>
  <c r="M591" i="2"/>
  <c r="L588" i="2"/>
  <c r="K588" i="2"/>
  <c r="J588" i="2"/>
  <c r="I588" i="2"/>
  <c r="H588" i="2"/>
  <c r="G588" i="2"/>
  <c r="F588" i="2"/>
  <c r="E588" i="2"/>
  <c r="L584" i="2"/>
  <c r="K584" i="2"/>
  <c r="J584" i="2"/>
  <c r="I584" i="2"/>
  <c r="H584" i="2"/>
  <c r="G584" i="2"/>
  <c r="F584" i="2"/>
  <c r="E584" i="2"/>
  <c r="L580" i="2"/>
  <c r="K580" i="2"/>
  <c r="J580" i="2"/>
  <c r="I580" i="2"/>
  <c r="H580" i="2"/>
  <c r="G580" i="2"/>
  <c r="F580" i="2"/>
  <c r="E580" i="2"/>
  <c r="G573" i="2"/>
  <c r="X567" i="2"/>
  <c r="W567" i="2"/>
  <c r="V567" i="2"/>
  <c r="U567" i="2"/>
  <c r="T567" i="2"/>
  <c r="S567" i="2"/>
  <c r="R567" i="2"/>
  <c r="Q567" i="2"/>
  <c r="M567" i="2"/>
  <c r="M564" i="2"/>
  <c r="L561" i="2"/>
  <c r="K561" i="2"/>
  <c r="J561" i="2"/>
  <c r="I561" i="2"/>
  <c r="H561" i="2"/>
  <c r="G561" i="2"/>
  <c r="F561" i="2"/>
  <c r="E561" i="2"/>
  <c r="L557" i="2"/>
  <c r="K557" i="2"/>
  <c r="J557" i="2"/>
  <c r="I557" i="2"/>
  <c r="H557" i="2"/>
  <c r="G557" i="2"/>
  <c r="F557" i="2"/>
  <c r="E557" i="2"/>
  <c r="L553" i="2"/>
  <c r="K553" i="2"/>
  <c r="J553" i="2"/>
  <c r="I553" i="2"/>
  <c r="H553" i="2"/>
  <c r="G553" i="2"/>
  <c r="F553" i="2"/>
  <c r="E553" i="2"/>
  <c r="G546" i="2"/>
  <c r="X540" i="2"/>
  <c r="W540" i="2"/>
  <c r="V540" i="2"/>
  <c r="U540" i="2"/>
  <c r="T540" i="2"/>
  <c r="S540" i="2"/>
  <c r="R540" i="2"/>
  <c r="Q540" i="2"/>
  <c r="M540" i="2"/>
  <c r="M537" i="2"/>
  <c r="L534" i="2"/>
  <c r="K534" i="2"/>
  <c r="J534" i="2"/>
  <c r="I534" i="2"/>
  <c r="H534" i="2"/>
  <c r="G534" i="2"/>
  <c r="F534" i="2"/>
  <c r="E534" i="2"/>
  <c r="L530" i="2"/>
  <c r="K530" i="2"/>
  <c r="J530" i="2"/>
  <c r="I530" i="2"/>
  <c r="H530" i="2"/>
  <c r="G530" i="2"/>
  <c r="F530" i="2"/>
  <c r="E530" i="2"/>
  <c r="L526" i="2"/>
  <c r="K526" i="2"/>
  <c r="J526" i="2"/>
  <c r="I526" i="2"/>
  <c r="H526" i="2"/>
  <c r="G526" i="2"/>
  <c r="F526" i="2"/>
  <c r="E526" i="2"/>
  <c r="G519" i="2"/>
  <c r="X513" i="2"/>
  <c r="W513" i="2"/>
  <c r="V513" i="2"/>
  <c r="U513" i="2"/>
  <c r="T513" i="2"/>
  <c r="S513" i="2"/>
  <c r="R513" i="2"/>
  <c r="Q513" i="2"/>
  <c r="M513" i="2"/>
  <c r="M510" i="2"/>
  <c r="L507" i="2"/>
  <c r="K507" i="2"/>
  <c r="J507" i="2"/>
  <c r="I507" i="2"/>
  <c r="H507" i="2"/>
  <c r="G507" i="2"/>
  <c r="F507" i="2"/>
  <c r="E507" i="2"/>
  <c r="L503" i="2"/>
  <c r="K503" i="2"/>
  <c r="J503" i="2"/>
  <c r="I503" i="2"/>
  <c r="H503" i="2"/>
  <c r="G503" i="2"/>
  <c r="F503" i="2"/>
  <c r="E503" i="2"/>
  <c r="L499" i="2"/>
  <c r="K499" i="2"/>
  <c r="J499" i="2"/>
  <c r="I499" i="2"/>
  <c r="H499" i="2"/>
  <c r="G499" i="2"/>
  <c r="F499" i="2"/>
  <c r="E499" i="2"/>
  <c r="G492" i="2"/>
  <c r="X486" i="2"/>
  <c r="W486" i="2"/>
  <c r="V486" i="2"/>
  <c r="U486" i="2"/>
  <c r="T486" i="2"/>
  <c r="S486" i="2"/>
  <c r="R486" i="2"/>
  <c r="Q486" i="2"/>
  <c r="M486" i="2"/>
  <c r="M483" i="2"/>
  <c r="L480" i="2"/>
  <c r="K480" i="2"/>
  <c r="J480" i="2"/>
  <c r="I480" i="2"/>
  <c r="H480" i="2"/>
  <c r="G480" i="2"/>
  <c r="F480" i="2"/>
  <c r="E480" i="2"/>
  <c r="L476" i="2"/>
  <c r="K476" i="2"/>
  <c r="J476" i="2"/>
  <c r="I476" i="2"/>
  <c r="H476" i="2"/>
  <c r="G476" i="2"/>
  <c r="F476" i="2"/>
  <c r="E476" i="2"/>
  <c r="L472" i="2"/>
  <c r="K472" i="2"/>
  <c r="J472" i="2"/>
  <c r="I472" i="2"/>
  <c r="H472" i="2"/>
  <c r="G472" i="2"/>
  <c r="F472" i="2"/>
  <c r="E472" i="2"/>
  <c r="G465" i="2"/>
  <c r="X459" i="2"/>
  <c r="W459" i="2"/>
  <c r="V459" i="2"/>
  <c r="U459" i="2"/>
  <c r="T459" i="2"/>
  <c r="S459" i="2"/>
  <c r="R459" i="2"/>
  <c r="Q459" i="2"/>
  <c r="M459" i="2"/>
  <c r="M456" i="2"/>
  <c r="L453" i="2"/>
  <c r="K453" i="2"/>
  <c r="J453" i="2"/>
  <c r="I453" i="2"/>
  <c r="H453" i="2"/>
  <c r="G453" i="2"/>
  <c r="F453" i="2"/>
  <c r="E453" i="2"/>
  <c r="L449" i="2"/>
  <c r="K449" i="2"/>
  <c r="J449" i="2"/>
  <c r="I449" i="2"/>
  <c r="H449" i="2"/>
  <c r="G449" i="2"/>
  <c r="F449" i="2"/>
  <c r="E449" i="2"/>
  <c r="L445" i="2"/>
  <c r="K445" i="2"/>
  <c r="J445" i="2"/>
  <c r="I445" i="2"/>
  <c r="H445" i="2"/>
  <c r="G445" i="2"/>
  <c r="F445" i="2"/>
  <c r="E445" i="2"/>
  <c r="G438" i="2"/>
  <c r="X432" i="2"/>
  <c r="W432" i="2"/>
  <c r="V432" i="2"/>
  <c r="U432" i="2"/>
  <c r="T432" i="2"/>
  <c r="S432" i="2"/>
  <c r="R432" i="2"/>
  <c r="Q432" i="2"/>
  <c r="M432" i="2"/>
  <c r="M429" i="2"/>
  <c r="L426" i="2"/>
  <c r="K426" i="2"/>
  <c r="J426" i="2"/>
  <c r="I426" i="2"/>
  <c r="H426" i="2"/>
  <c r="G426" i="2"/>
  <c r="F426" i="2"/>
  <c r="E426" i="2"/>
  <c r="L422" i="2"/>
  <c r="K422" i="2"/>
  <c r="J422" i="2"/>
  <c r="I422" i="2"/>
  <c r="H422" i="2"/>
  <c r="G422" i="2"/>
  <c r="F422" i="2"/>
  <c r="E422" i="2"/>
  <c r="L418" i="2"/>
  <c r="K418" i="2"/>
  <c r="J418" i="2"/>
  <c r="I418" i="2"/>
  <c r="H418" i="2"/>
  <c r="G418" i="2"/>
  <c r="F418" i="2"/>
  <c r="E418" i="2"/>
  <c r="G411" i="2"/>
  <c r="X405" i="2"/>
  <c r="W405" i="2"/>
  <c r="V405" i="2"/>
  <c r="U405" i="2"/>
  <c r="T405" i="2"/>
  <c r="S405" i="2"/>
  <c r="R405" i="2"/>
  <c r="Q405" i="2"/>
  <c r="M405" i="2"/>
  <c r="M402" i="2"/>
  <c r="L399" i="2"/>
  <c r="K399" i="2"/>
  <c r="J399" i="2"/>
  <c r="I399" i="2"/>
  <c r="H399" i="2"/>
  <c r="G399" i="2"/>
  <c r="F399" i="2"/>
  <c r="E399" i="2"/>
  <c r="L395" i="2"/>
  <c r="K395" i="2"/>
  <c r="J395" i="2"/>
  <c r="I395" i="2"/>
  <c r="H395" i="2"/>
  <c r="G395" i="2"/>
  <c r="F395" i="2"/>
  <c r="E395" i="2"/>
  <c r="L391" i="2"/>
  <c r="K391" i="2"/>
  <c r="J391" i="2"/>
  <c r="I391" i="2"/>
  <c r="H391" i="2"/>
  <c r="G391" i="2"/>
  <c r="F391" i="2"/>
  <c r="E391" i="2"/>
  <c r="G384" i="2"/>
  <c r="X378" i="2"/>
  <c r="W378" i="2"/>
  <c r="V378" i="2"/>
  <c r="U378" i="2"/>
  <c r="T378" i="2"/>
  <c r="S378" i="2"/>
  <c r="R378" i="2"/>
  <c r="Q378" i="2"/>
  <c r="M378" i="2"/>
  <c r="M375" i="2"/>
  <c r="L372" i="2"/>
  <c r="K372" i="2"/>
  <c r="J372" i="2"/>
  <c r="I372" i="2"/>
  <c r="H372" i="2"/>
  <c r="G372" i="2"/>
  <c r="F372" i="2"/>
  <c r="E372" i="2"/>
  <c r="L368" i="2"/>
  <c r="K368" i="2"/>
  <c r="J368" i="2"/>
  <c r="I368" i="2"/>
  <c r="H368" i="2"/>
  <c r="G368" i="2"/>
  <c r="F368" i="2"/>
  <c r="E368" i="2"/>
  <c r="L364" i="2"/>
  <c r="K364" i="2"/>
  <c r="J364" i="2"/>
  <c r="I364" i="2"/>
  <c r="H364" i="2"/>
  <c r="G364" i="2"/>
  <c r="F364" i="2"/>
  <c r="E364" i="2"/>
  <c r="G357" i="2"/>
  <c r="X351" i="2"/>
  <c r="W351" i="2"/>
  <c r="V351" i="2"/>
  <c r="U351" i="2"/>
  <c r="T351" i="2"/>
  <c r="S351" i="2"/>
  <c r="R351" i="2"/>
  <c r="Q351" i="2"/>
  <c r="M351" i="2"/>
  <c r="M348" i="2"/>
  <c r="L345" i="2"/>
  <c r="K345" i="2"/>
  <c r="J345" i="2"/>
  <c r="I345" i="2"/>
  <c r="H345" i="2"/>
  <c r="G345" i="2"/>
  <c r="F345" i="2"/>
  <c r="E345" i="2"/>
  <c r="L341" i="2"/>
  <c r="K341" i="2"/>
  <c r="J341" i="2"/>
  <c r="I341" i="2"/>
  <c r="H341" i="2"/>
  <c r="G341" i="2"/>
  <c r="F341" i="2"/>
  <c r="E341" i="2"/>
  <c r="L337" i="2"/>
  <c r="K337" i="2"/>
  <c r="J337" i="2"/>
  <c r="I337" i="2"/>
  <c r="H337" i="2"/>
  <c r="G337" i="2"/>
  <c r="F337" i="2"/>
  <c r="E337" i="2"/>
  <c r="G330" i="2"/>
  <c r="X324" i="2"/>
  <c r="W324" i="2"/>
  <c r="V324" i="2"/>
  <c r="U324" i="2"/>
  <c r="T324" i="2"/>
  <c r="S324" i="2"/>
  <c r="R324" i="2"/>
  <c r="Q324" i="2"/>
  <c r="M324" i="2"/>
  <c r="M321" i="2"/>
  <c r="L318" i="2"/>
  <c r="K318" i="2"/>
  <c r="J318" i="2"/>
  <c r="I318" i="2"/>
  <c r="H318" i="2"/>
  <c r="G318" i="2"/>
  <c r="F318" i="2"/>
  <c r="E318" i="2"/>
  <c r="L314" i="2"/>
  <c r="K314" i="2"/>
  <c r="J314" i="2"/>
  <c r="I314" i="2"/>
  <c r="H314" i="2"/>
  <c r="G314" i="2"/>
  <c r="F314" i="2"/>
  <c r="E314" i="2"/>
  <c r="L310" i="2"/>
  <c r="K310" i="2"/>
  <c r="J310" i="2"/>
  <c r="I310" i="2"/>
  <c r="H310" i="2"/>
  <c r="G310" i="2"/>
  <c r="F310" i="2"/>
  <c r="E310" i="2"/>
  <c r="G303" i="2"/>
  <c r="X297" i="2"/>
  <c r="W297" i="2"/>
  <c r="V297" i="2"/>
  <c r="U297" i="2"/>
  <c r="T297" i="2"/>
  <c r="S297" i="2"/>
  <c r="R297" i="2"/>
  <c r="Q297" i="2"/>
  <c r="M297" i="2"/>
  <c r="M294" i="2"/>
  <c r="L291" i="2"/>
  <c r="K291" i="2"/>
  <c r="J291" i="2"/>
  <c r="I291" i="2"/>
  <c r="H291" i="2"/>
  <c r="G291" i="2"/>
  <c r="F291" i="2"/>
  <c r="E291" i="2"/>
  <c r="L287" i="2"/>
  <c r="K287" i="2"/>
  <c r="J287" i="2"/>
  <c r="I287" i="2"/>
  <c r="H287" i="2"/>
  <c r="G287" i="2"/>
  <c r="F287" i="2"/>
  <c r="E287" i="2"/>
  <c r="L283" i="2"/>
  <c r="K283" i="2"/>
  <c r="J283" i="2"/>
  <c r="I283" i="2"/>
  <c r="H283" i="2"/>
  <c r="G283" i="2"/>
  <c r="F283" i="2"/>
  <c r="E283" i="2"/>
  <c r="G276" i="2"/>
  <c r="X270" i="2"/>
  <c r="W270" i="2"/>
  <c r="V270" i="2"/>
  <c r="U270" i="2"/>
  <c r="T270" i="2"/>
  <c r="S270" i="2"/>
  <c r="R270" i="2"/>
  <c r="Q270" i="2"/>
  <c r="M270" i="2"/>
  <c r="M267" i="2"/>
  <c r="L264" i="2"/>
  <c r="K264" i="2"/>
  <c r="J264" i="2"/>
  <c r="I264" i="2"/>
  <c r="H264" i="2"/>
  <c r="G264" i="2"/>
  <c r="F264" i="2"/>
  <c r="E264" i="2"/>
  <c r="L260" i="2"/>
  <c r="K260" i="2"/>
  <c r="J260" i="2"/>
  <c r="I260" i="2"/>
  <c r="H260" i="2"/>
  <c r="G260" i="2"/>
  <c r="F260" i="2"/>
  <c r="E260" i="2"/>
  <c r="L256" i="2"/>
  <c r="K256" i="2"/>
  <c r="J256" i="2"/>
  <c r="I256" i="2"/>
  <c r="H256" i="2"/>
  <c r="G256" i="2"/>
  <c r="F256" i="2"/>
  <c r="E256" i="2"/>
  <c r="G249" i="2"/>
  <c r="X243" i="2"/>
  <c r="W243" i="2"/>
  <c r="V243" i="2"/>
  <c r="U243" i="2"/>
  <c r="T243" i="2"/>
  <c r="S243" i="2"/>
  <c r="R243" i="2"/>
  <c r="Q243" i="2"/>
  <c r="M243" i="2"/>
  <c r="M240" i="2"/>
  <c r="L237" i="2"/>
  <c r="K237" i="2"/>
  <c r="J237" i="2"/>
  <c r="I237" i="2"/>
  <c r="H237" i="2"/>
  <c r="G237" i="2"/>
  <c r="F237" i="2"/>
  <c r="E237" i="2"/>
  <c r="L233" i="2"/>
  <c r="K233" i="2"/>
  <c r="J233" i="2"/>
  <c r="I233" i="2"/>
  <c r="H233" i="2"/>
  <c r="G233" i="2"/>
  <c r="F233" i="2"/>
  <c r="E233" i="2"/>
  <c r="L229" i="2"/>
  <c r="K229" i="2"/>
  <c r="J229" i="2"/>
  <c r="I229" i="2"/>
  <c r="H229" i="2"/>
  <c r="G229" i="2"/>
  <c r="F229" i="2"/>
  <c r="E229" i="2"/>
  <c r="G222" i="2"/>
  <c r="X216" i="2"/>
  <c r="W216" i="2"/>
  <c r="V216" i="2"/>
  <c r="U216" i="2"/>
  <c r="T216" i="2"/>
  <c r="S216" i="2"/>
  <c r="R216" i="2"/>
  <c r="Q216" i="2"/>
  <c r="M216" i="2"/>
  <c r="M213" i="2"/>
  <c r="L210" i="2"/>
  <c r="K210" i="2"/>
  <c r="J210" i="2"/>
  <c r="I210" i="2"/>
  <c r="H210" i="2"/>
  <c r="G210" i="2"/>
  <c r="F210" i="2"/>
  <c r="E210" i="2"/>
  <c r="L206" i="2"/>
  <c r="K206" i="2"/>
  <c r="J206" i="2"/>
  <c r="I206" i="2"/>
  <c r="H206" i="2"/>
  <c r="G206" i="2"/>
  <c r="F206" i="2"/>
  <c r="E206" i="2"/>
  <c r="L202" i="2"/>
  <c r="K202" i="2"/>
  <c r="J202" i="2"/>
  <c r="I202" i="2"/>
  <c r="H202" i="2"/>
  <c r="G202" i="2"/>
  <c r="F202" i="2"/>
  <c r="E202" i="2"/>
  <c r="G195" i="2"/>
  <c r="X189" i="2"/>
  <c r="W189" i="2"/>
  <c r="V189" i="2"/>
  <c r="U189" i="2"/>
  <c r="T189" i="2"/>
  <c r="S189" i="2"/>
  <c r="R189" i="2"/>
  <c r="Q189" i="2"/>
  <c r="M189" i="2"/>
  <c r="M186" i="2"/>
  <c r="L183" i="2"/>
  <c r="K183" i="2"/>
  <c r="J183" i="2"/>
  <c r="I183" i="2"/>
  <c r="H183" i="2"/>
  <c r="G183" i="2"/>
  <c r="F183" i="2"/>
  <c r="E183" i="2"/>
  <c r="L179" i="2"/>
  <c r="K179" i="2"/>
  <c r="J179" i="2"/>
  <c r="I179" i="2"/>
  <c r="H179" i="2"/>
  <c r="G179" i="2"/>
  <c r="F179" i="2"/>
  <c r="E179" i="2"/>
  <c r="L175" i="2"/>
  <c r="K175" i="2"/>
  <c r="J175" i="2"/>
  <c r="I175" i="2"/>
  <c r="H175" i="2"/>
  <c r="G175" i="2"/>
  <c r="F175" i="2"/>
  <c r="E175" i="2"/>
  <c r="G168" i="2"/>
  <c r="X162" i="2"/>
  <c r="W162" i="2"/>
  <c r="V162" i="2"/>
  <c r="U162" i="2"/>
  <c r="T162" i="2"/>
  <c r="S162" i="2"/>
  <c r="R162" i="2"/>
  <c r="Q162" i="2"/>
  <c r="M162" i="2"/>
  <c r="M159" i="2"/>
  <c r="L156" i="2"/>
  <c r="K156" i="2"/>
  <c r="J156" i="2"/>
  <c r="I156" i="2"/>
  <c r="H156" i="2"/>
  <c r="G156" i="2"/>
  <c r="F156" i="2"/>
  <c r="E156" i="2"/>
  <c r="L152" i="2"/>
  <c r="K152" i="2"/>
  <c r="J152" i="2"/>
  <c r="I152" i="2"/>
  <c r="H152" i="2"/>
  <c r="G152" i="2"/>
  <c r="F152" i="2"/>
  <c r="E152" i="2"/>
  <c r="L148" i="2"/>
  <c r="K148" i="2"/>
  <c r="J148" i="2"/>
  <c r="I148" i="2"/>
  <c r="H148" i="2"/>
  <c r="G148" i="2"/>
  <c r="F148" i="2"/>
  <c r="E148" i="2"/>
  <c r="G141" i="2"/>
  <c r="X135" i="2"/>
  <c r="W135" i="2"/>
  <c r="V135" i="2"/>
  <c r="U135" i="2"/>
  <c r="T135" i="2"/>
  <c r="S135" i="2"/>
  <c r="R135" i="2"/>
  <c r="Q135" i="2"/>
  <c r="M135" i="2"/>
  <c r="M132" i="2"/>
  <c r="L129" i="2"/>
  <c r="K129" i="2"/>
  <c r="J129" i="2"/>
  <c r="I129" i="2"/>
  <c r="H129" i="2"/>
  <c r="G129" i="2"/>
  <c r="F129" i="2"/>
  <c r="E129" i="2"/>
  <c r="L125" i="2"/>
  <c r="K125" i="2"/>
  <c r="J125" i="2"/>
  <c r="I125" i="2"/>
  <c r="H125" i="2"/>
  <c r="G125" i="2"/>
  <c r="F125" i="2"/>
  <c r="E125" i="2"/>
  <c r="L121" i="2"/>
  <c r="K121" i="2"/>
  <c r="J121" i="2"/>
  <c r="I121" i="2"/>
  <c r="H121" i="2"/>
  <c r="G121" i="2"/>
  <c r="F121" i="2"/>
  <c r="E121" i="2"/>
  <c r="G114" i="2"/>
  <c r="X108" i="2"/>
  <c r="W108" i="2"/>
  <c r="V108" i="2"/>
  <c r="U108" i="2"/>
  <c r="T108" i="2"/>
  <c r="S108" i="2"/>
  <c r="R108" i="2"/>
  <c r="Q108" i="2"/>
  <c r="M108" i="2"/>
  <c r="M105" i="2"/>
  <c r="L102" i="2"/>
  <c r="K102" i="2"/>
  <c r="J102" i="2"/>
  <c r="I102" i="2"/>
  <c r="H102" i="2"/>
  <c r="G102" i="2"/>
  <c r="F102" i="2"/>
  <c r="E102" i="2"/>
  <c r="L98" i="2"/>
  <c r="K98" i="2"/>
  <c r="J98" i="2"/>
  <c r="I98" i="2"/>
  <c r="H98" i="2"/>
  <c r="G98" i="2"/>
  <c r="F98" i="2"/>
  <c r="E98" i="2"/>
  <c r="L94" i="2"/>
  <c r="K94" i="2"/>
  <c r="J94" i="2"/>
  <c r="I94" i="2"/>
  <c r="H94" i="2"/>
  <c r="G94" i="2"/>
  <c r="F94" i="2"/>
  <c r="E94" i="2"/>
  <c r="G87" i="2"/>
  <c r="X81" i="2"/>
  <c r="W81" i="2"/>
  <c r="V81" i="2"/>
  <c r="U81" i="2"/>
  <c r="T81" i="2"/>
  <c r="S81" i="2"/>
  <c r="R81" i="2"/>
  <c r="Q81" i="2"/>
  <c r="M81" i="2"/>
  <c r="M78" i="2"/>
  <c r="L75" i="2"/>
  <c r="K75" i="2"/>
  <c r="J75" i="2"/>
  <c r="I75" i="2"/>
  <c r="H75" i="2"/>
  <c r="G75" i="2"/>
  <c r="F75" i="2"/>
  <c r="E75" i="2"/>
  <c r="L71" i="2"/>
  <c r="K71" i="2"/>
  <c r="J71" i="2"/>
  <c r="I71" i="2"/>
  <c r="H71" i="2"/>
  <c r="G71" i="2"/>
  <c r="F71" i="2"/>
  <c r="E71" i="2"/>
  <c r="L67" i="2"/>
  <c r="K67" i="2"/>
  <c r="J67" i="2"/>
  <c r="I67" i="2"/>
  <c r="H67" i="2"/>
  <c r="G67" i="2"/>
  <c r="F67" i="2"/>
  <c r="E67" i="2"/>
  <c r="G60" i="2"/>
  <c r="B32" i="2"/>
  <c r="C32" i="2" s="1"/>
  <c r="X54" i="2"/>
  <c r="W54" i="2"/>
  <c r="V54" i="2"/>
  <c r="U54" i="2"/>
  <c r="T54" i="2"/>
  <c r="S54" i="2"/>
  <c r="R54" i="2"/>
  <c r="Q54" i="2"/>
  <c r="M54" i="2"/>
  <c r="M51" i="2"/>
  <c r="L48" i="2"/>
  <c r="K48" i="2"/>
  <c r="J48" i="2"/>
  <c r="I48" i="2"/>
  <c r="H48" i="2"/>
  <c r="G48" i="2"/>
  <c r="F48" i="2"/>
  <c r="E48" i="2"/>
  <c r="L44" i="2"/>
  <c r="K44" i="2"/>
  <c r="J44" i="2"/>
  <c r="I44" i="2"/>
  <c r="H44" i="2"/>
  <c r="G44" i="2"/>
  <c r="F44" i="2"/>
  <c r="E44" i="2"/>
  <c r="L40" i="2"/>
  <c r="K40" i="2"/>
  <c r="J40" i="2"/>
  <c r="I40" i="2"/>
  <c r="H40" i="2"/>
  <c r="G40" i="2"/>
  <c r="F40" i="2"/>
  <c r="E40" i="2"/>
  <c r="G33" i="2"/>
  <c r="M32" i="2"/>
  <c r="M5" i="2"/>
  <c r="A119" i="173" a="1"/>
  <c r="B5" i="149" a="1"/>
  <c r="A263" i="187" a="1"/>
  <c r="A47" i="184" a="1"/>
  <c r="A119" i="187" a="1"/>
  <c r="A11" i="166" a="1"/>
  <c r="A11" i="170" a="1"/>
  <c r="B5" i="159" a="1"/>
  <c r="B5" i="170" a="1"/>
  <c r="A155" i="165" a="1"/>
  <c r="A11" i="165" a="1"/>
  <c r="A83" i="168" a="1"/>
  <c r="A155" i="166" a="1"/>
  <c r="A47" i="166" a="1"/>
  <c r="A83" i="158" a="1"/>
  <c r="A191" i="157" a="1"/>
  <c r="A83" i="157" a="1"/>
  <c r="B5" i="148" a="1"/>
  <c r="A191" i="147" a="1"/>
  <c r="A155" i="145" a="1"/>
  <c r="A119" i="145" a="1"/>
  <c r="A227" i="146" a="1"/>
  <c r="A11" i="142" a="1"/>
  <c r="A191" i="140" a="1"/>
  <c r="A11" i="153" a="1"/>
  <c r="A155" i="143" a="1"/>
  <c r="A11" i="176" a="1"/>
  <c r="B5" i="153" a="1"/>
  <c r="A11" i="187" a="1"/>
  <c r="A155" i="168" a="1"/>
  <c r="A47" i="165" a="1"/>
  <c r="A47" i="159" a="1"/>
  <c r="A47" i="148" a="1"/>
  <c r="A47" i="145" a="1"/>
  <c r="A155" i="180" a="1"/>
  <c r="A83" i="185" a="1"/>
  <c r="A191" i="175" a="1"/>
  <c r="B5" i="162" a="1"/>
  <c r="A47" i="164" a="1"/>
  <c r="A119" i="153" a="1"/>
  <c r="A11" i="144" a="1"/>
  <c r="A227" i="140" a="1"/>
  <c r="A227" i="180" a="1"/>
  <c r="A191" i="170" a="1"/>
  <c r="A227" i="178" a="1"/>
  <c r="A11" i="158" a="1"/>
  <c r="A47" i="147" a="1"/>
  <c r="A263" i="146" a="1"/>
  <c r="A47" i="173" a="1"/>
  <c r="A227" i="163" a="1"/>
  <c r="A11" i="185" a="1"/>
  <c r="A263" i="185" a="1"/>
  <c r="B5" i="185" a="1"/>
  <c r="A227" i="162" a="1"/>
  <c r="A227" i="164" a="1"/>
  <c r="A191" i="168" a="1"/>
  <c r="A11" i="159" a="1"/>
  <c r="A263" i="175" a="1"/>
  <c r="A83" i="167" a="1"/>
  <c r="A11" i="162" a="1"/>
  <c r="A155" i="162" a="1"/>
  <c r="A119" i="162" a="1"/>
  <c r="A47" i="153" a="1"/>
  <c r="A47" i="152" a="1"/>
  <c r="A263" i="158" a="1"/>
  <c r="A227" i="148" a="1"/>
  <c r="A11" i="147" a="1"/>
  <c r="A191" i="144" a="1"/>
  <c r="A47" i="143" a="1"/>
  <c r="A191" i="141" a="1"/>
  <c r="A227" i="141" a="1"/>
  <c r="A119" i="140" a="1"/>
  <c r="A47" i="158" a="1"/>
  <c r="A263" i="142" a="1"/>
  <c r="A11" i="168" a="1"/>
  <c r="A263" i="140" a="1"/>
  <c r="A227" i="158" a="1"/>
  <c r="A11" i="148" a="1"/>
  <c r="A191" i="143" a="1"/>
  <c r="A83" i="173" a="1"/>
  <c r="B5" i="150" a="1"/>
  <c r="A11" i="180" a="1"/>
  <c r="A83" i="180" a="1"/>
  <c r="A83" i="184" a="1"/>
  <c r="A83" i="165" a="1"/>
  <c r="A227" i="168" a="1"/>
  <c r="A263" i="166" a="1"/>
  <c r="A191" i="166" a="1"/>
  <c r="B5" i="175" a="1"/>
  <c r="A83" i="169" a="1"/>
  <c r="A119" i="176" a="1"/>
  <c r="A191" i="176" a="1"/>
  <c r="A227" i="176" a="1"/>
  <c r="A83" i="153" a="1"/>
  <c r="A155" i="157" a="1"/>
  <c r="A47" i="157" a="1"/>
  <c r="A119" i="148" a="1"/>
  <c r="A155" i="146" a="1"/>
  <c r="A11" i="146" a="1"/>
  <c r="B5" i="143" a="1"/>
  <c r="A263" i="141" a="1"/>
  <c r="B5" i="141" a="1"/>
  <c r="A83" i="140" a="1"/>
  <c r="A119" i="159" a="1"/>
  <c r="A191" i="178" a="1"/>
  <c r="A191" i="145" a="1"/>
  <c r="A47" i="169" a="1"/>
  <c r="A83" i="145" a="1"/>
  <c r="A263" i="182" a="1"/>
  <c r="A11" i="157" a="1"/>
  <c r="B5" i="166" a="1"/>
  <c r="A11" i="140" a="1"/>
  <c r="A155" i="163" a="1"/>
  <c r="A263" i="171" a="1"/>
  <c r="A191" i="184" a="1"/>
  <c r="A263" i="184" a="1"/>
  <c r="B5" i="184" a="1"/>
  <c r="A83" i="175" a="1"/>
  <c r="A83" i="166" a="1"/>
  <c r="A263" i="176" a="1"/>
  <c r="A191" i="162" a="1"/>
  <c r="A47" i="170" a="1"/>
  <c r="A263" i="168" a="1"/>
  <c r="A227" i="175" a="1"/>
  <c r="A191" i="167" a="1"/>
  <c r="B5" i="164" a="1"/>
  <c r="B5" i="154" a="1"/>
  <c r="A191" i="152" a="1"/>
  <c r="B5" i="156" a="1"/>
  <c r="A263" i="148" a="1"/>
  <c r="A119" i="143" a="1"/>
  <c r="A263" i="143" a="1"/>
  <c r="A227" i="145" a="1"/>
  <c r="B5" i="142" a="1"/>
  <c r="A155" i="142" a="1"/>
  <c r="A155" i="140" a="1"/>
  <c r="B5" i="163" a="1"/>
  <c r="A155" i="187" a="1"/>
  <c r="A191" i="180" a="1"/>
  <c r="A191" i="187" a="1"/>
  <c r="A263" i="167" a="1"/>
  <c r="A83" i="176" a="1"/>
  <c r="B5" i="167" a="1"/>
  <c r="A227" i="159" a="1"/>
  <c r="A119" i="166" a="1"/>
  <c r="A227" i="169" a="1"/>
  <c r="B5" i="169" a="1"/>
  <c r="A47" i="167" a="1"/>
  <c r="A155" i="152" a="1"/>
  <c r="A119" i="158" a="1"/>
  <c r="A11" i="152" a="1"/>
  <c r="A155" i="147" a="1"/>
  <c r="A263" i="144" a="1"/>
  <c r="A263" i="145" a="1"/>
  <c r="A227" i="144" a="1"/>
  <c r="A155" i="141" a="1"/>
  <c r="A11" i="141" a="1"/>
  <c r="K35" i="2" a="1"/>
  <c r="A227" i="185" a="1"/>
  <c r="A83" i="187" a="1"/>
  <c r="A155" i="170" a="1"/>
  <c r="A263" i="165" a="1"/>
  <c r="A119" i="170" a="1"/>
  <c r="A83" i="164" a="1"/>
  <c r="A119" i="165" a="1"/>
  <c r="A155" i="148" a="1"/>
  <c r="B5" i="145" a="1"/>
  <c r="A119" i="178" a="1"/>
  <c r="A191" i="158" a="1"/>
  <c r="A227" i="147" a="1"/>
  <c r="B5" i="187" a="1"/>
  <c r="A119" i="184" a="1"/>
  <c r="A263" i="159" a="1"/>
  <c r="A263" i="178" a="1"/>
  <c r="A263" i="169" a="1"/>
  <c r="A155" i="153" a="1"/>
  <c r="A119" i="152" a="1"/>
  <c r="A263" i="147" a="1"/>
  <c r="A47" i="146" a="1"/>
  <c r="A119" i="146" a="1"/>
  <c r="A191" i="142" a="1"/>
  <c r="A191" i="185" a="1"/>
  <c r="B5" i="178" a="1"/>
  <c r="A155" i="169" a="1"/>
  <c r="A191" i="159" a="1"/>
  <c r="A227" i="153" a="1"/>
  <c r="A47" i="141" a="1"/>
  <c r="A47" i="140" a="1"/>
  <c r="A47" i="185" a="1"/>
  <c r="A47" i="162" a="1"/>
  <c r="A155" i="164" a="1"/>
  <c r="B5" i="157" a="1"/>
  <c r="A263" i="152" a="1"/>
  <c r="B5" i="144" a="1"/>
  <c r="A47" i="142" a="1"/>
  <c r="B5" i="172" a="1"/>
  <c r="A227" i="184" a="1"/>
  <c r="A119" i="180" a="1"/>
  <c r="A11" i="178" a="1"/>
  <c r="B5" i="176" a="1"/>
  <c r="A83" i="178" a="1"/>
  <c r="A47" i="178" a="1"/>
  <c r="B5" i="158" a="1"/>
  <c r="A83" i="147" a="1"/>
  <c r="A83" i="143" a="1"/>
  <c r="A83" i="141" a="1"/>
  <c r="B5" i="171" a="1"/>
  <c r="A191" i="165" a="1"/>
  <c r="A11" i="184" a="1"/>
  <c r="A11" i="169" a="1"/>
  <c r="A119" i="169" a="1"/>
  <c r="A263" i="153" a="1"/>
  <c r="A263" i="157" a="1"/>
  <c r="A155" i="158" a="1"/>
  <c r="A191" i="146" a="1"/>
  <c r="A227" i="142" a="1"/>
  <c r="A119" i="142" a="1"/>
  <c r="H49" i="2" a="1"/>
  <c r="A155" i="175" a="1"/>
  <c r="A83" i="144" a="1"/>
  <c r="A83" i="142" a="1"/>
  <c r="A227" i="173" a="1"/>
  <c r="A263" i="170" a="1"/>
  <c r="A155" i="159" a="1"/>
  <c r="A11" i="145" a="1"/>
  <c r="A83" i="148" a="1"/>
  <c r="A47" i="176" a="1"/>
  <c r="A227" i="155" a="1"/>
  <c r="A11" i="150" a="1"/>
  <c r="A11" i="175" a="1"/>
  <c r="A83" i="146" a="1"/>
  <c r="B5" i="168" a="1"/>
  <c r="A191" i="153" a="1"/>
  <c r="A155" i="176" a="1"/>
  <c r="A83" i="162" a="1"/>
  <c r="A83" i="152" a="1"/>
  <c r="A47" i="160" a="1"/>
  <c r="A263" i="173" a="1"/>
  <c r="A47" i="180" a="1"/>
  <c r="A119" i="185" a="1"/>
  <c r="B5" i="180" a="1"/>
  <c r="A191" i="169" a="1"/>
  <c r="A119" i="175" a="1"/>
  <c r="A155" i="167" a="1"/>
  <c r="A83" i="159" a="1"/>
  <c r="A263" i="162" a="1"/>
  <c r="E35" i="2" a="1"/>
  <c r="A227" i="170" a="1"/>
  <c r="B5" i="182" a="1"/>
  <c r="A155" i="185" a="1"/>
  <c r="A119" i="147" a="1"/>
  <c r="A47" i="175" a="1"/>
  <c r="A263" i="164" a="1"/>
  <c r="A191" i="182" a="1"/>
  <c r="A119" i="155" a="1"/>
  <c r="A155" i="184" a="1"/>
  <c r="A263" i="180" a="1"/>
  <c r="A47" i="187" a="1"/>
  <c r="A191" i="164" a="1"/>
  <c r="A227" i="167" a="1"/>
  <c r="A83" i="170" a="1"/>
  <c r="A119" i="164" a="1"/>
  <c r="A119" i="168" a="1"/>
  <c r="A11" i="167" a="1"/>
  <c r="A227" i="165" a="1"/>
  <c r="A119" i="167" a="1"/>
  <c r="A227" i="166" a="1"/>
  <c r="A119" i="157" a="1"/>
  <c r="A227" i="157" a="1"/>
  <c r="A227" i="152" a="1"/>
  <c r="A191" i="148" a="1"/>
  <c r="A227" i="143" a="1"/>
  <c r="A155" i="144" a="1"/>
  <c r="A47" i="144" a="1"/>
  <c r="A119" i="141" a="1"/>
  <c r="B5" i="140" a="1"/>
  <c r="A11" i="173" a="1"/>
  <c r="A227" i="187" a="1"/>
  <c r="A155" i="178" a="1"/>
  <c r="A11" i="143" a="1"/>
  <c r="B5" i="160" a="1"/>
  <c r="A11" i="164" a="1"/>
  <c r="A119" i="144" a="1"/>
  <c r="A47" i="168" a="1"/>
  <c r="B5" i="160" l="1"/>
  <c r="A11" i="173"/>
  <c r="A12" i="173" s="1"/>
  <c r="A13" i="173" s="1"/>
  <c r="A14" i="173" s="1"/>
  <c r="A15" i="173" s="1"/>
  <c r="A16" i="173" s="1"/>
  <c r="A17" i="173" s="1"/>
  <c r="A18" i="173" s="1"/>
  <c r="A19" i="173" s="1"/>
  <c r="A20" i="173" s="1"/>
  <c r="A21" i="173" s="1"/>
  <c r="A22" i="173" s="1"/>
  <c r="A23" i="173" s="1"/>
  <c r="A24" i="173" s="1"/>
  <c r="A25" i="173" s="1"/>
  <c r="A26" i="173" s="1"/>
  <c r="A27" i="173" s="1"/>
  <c r="A28" i="173" s="1"/>
  <c r="A29" i="173" s="1"/>
  <c r="A30" i="173" s="1"/>
  <c r="A31" i="173" s="1"/>
  <c r="A32" i="173" s="1"/>
  <c r="A33" i="173" s="1"/>
  <c r="A34" i="173" s="1"/>
  <c r="A35" i="173" s="1"/>
  <c r="A36" i="173" s="1"/>
  <c r="A37" i="173" s="1"/>
  <c r="A38" i="173" s="1"/>
  <c r="A39" i="173" s="1"/>
  <c r="A40" i="173" s="1"/>
  <c r="A41" i="173" s="1"/>
  <c r="A119" i="155"/>
  <c r="A120" i="155" s="1"/>
  <c r="A121" i="155" s="1"/>
  <c r="A122" i="155" s="1"/>
  <c r="A123" i="155" s="1"/>
  <c r="A124" i="155" s="1"/>
  <c r="A125" i="155" s="1"/>
  <c r="A126" i="155" s="1"/>
  <c r="A127" i="155" s="1"/>
  <c r="A128" i="155" s="1"/>
  <c r="A129" i="155" s="1"/>
  <c r="A130" i="155" s="1"/>
  <c r="A131" i="155" s="1"/>
  <c r="A132" i="155" s="1"/>
  <c r="A133" i="155" s="1"/>
  <c r="A134" i="155" s="1"/>
  <c r="A135" i="155" s="1"/>
  <c r="A136" i="155" s="1"/>
  <c r="A137" i="155" s="1"/>
  <c r="A138" i="155" s="1"/>
  <c r="A139" i="155" s="1"/>
  <c r="A140" i="155" s="1"/>
  <c r="A141" i="155" s="1"/>
  <c r="A142" i="155" s="1"/>
  <c r="A143" i="155" s="1"/>
  <c r="A144" i="155" s="1"/>
  <c r="A145" i="155" s="1"/>
  <c r="A146" i="155" s="1"/>
  <c r="A147" i="155" s="1"/>
  <c r="A148" i="155" s="1"/>
  <c r="A149" i="155" s="1"/>
  <c r="A191" i="182"/>
  <c r="A192" i="182" s="1"/>
  <c r="A193" i="182" s="1"/>
  <c r="A194" i="182" s="1"/>
  <c r="A195" i="182" s="1"/>
  <c r="A196" i="182" s="1"/>
  <c r="A197" i="182" s="1"/>
  <c r="A198" i="182" s="1"/>
  <c r="A199" i="182" s="1"/>
  <c r="A200" i="182" s="1"/>
  <c r="A201" i="182" s="1"/>
  <c r="A202" i="182" s="1"/>
  <c r="A203" i="182" s="1"/>
  <c r="A204" i="182" s="1"/>
  <c r="A205" i="182" s="1"/>
  <c r="A206" i="182" s="1"/>
  <c r="A207" i="182" s="1"/>
  <c r="A208" i="182" s="1"/>
  <c r="A209" i="182" s="1"/>
  <c r="A210" i="182" s="1"/>
  <c r="A211" i="182" s="1"/>
  <c r="A212" i="182" s="1"/>
  <c r="A213" i="182" s="1"/>
  <c r="A214" i="182" s="1"/>
  <c r="A215" i="182" s="1"/>
  <c r="A216" i="182" s="1"/>
  <c r="A217" i="182" s="1"/>
  <c r="A218" i="182" s="1"/>
  <c r="A219" i="182" s="1"/>
  <c r="A220" i="182" s="1"/>
  <c r="A221" i="182" s="1"/>
  <c r="B5" i="182"/>
  <c r="A263" i="173"/>
  <c r="A264" i="173" s="1"/>
  <c r="A265" i="173" s="1"/>
  <c r="A266" i="173" s="1"/>
  <c r="A267" i="173" s="1"/>
  <c r="A268" i="173" s="1"/>
  <c r="A269" i="173" s="1"/>
  <c r="A270" i="173" s="1"/>
  <c r="A271" i="173" s="1"/>
  <c r="A272" i="173" s="1"/>
  <c r="A273" i="173" s="1"/>
  <c r="A274" i="173" s="1"/>
  <c r="A275" i="173" s="1"/>
  <c r="A276" i="173" s="1"/>
  <c r="A277" i="173" s="1"/>
  <c r="A278" i="173" s="1"/>
  <c r="A279" i="173" s="1"/>
  <c r="A280" i="173" s="1"/>
  <c r="A281" i="173" s="1"/>
  <c r="A282" i="173" s="1"/>
  <c r="A283" i="173" s="1"/>
  <c r="A284" i="173" s="1"/>
  <c r="A285" i="173" s="1"/>
  <c r="A286" i="173" s="1"/>
  <c r="A287" i="173" s="1"/>
  <c r="A288" i="173" s="1"/>
  <c r="A289" i="173" s="1"/>
  <c r="A290" i="173" s="1"/>
  <c r="A291" i="173" s="1"/>
  <c r="A292" i="173" s="1"/>
  <c r="A293" i="173" s="1"/>
  <c r="A47" i="160"/>
  <c r="A48" i="160" s="1"/>
  <c r="A49" i="160" s="1"/>
  <c r="A50" i="160" s="1"/>
  <c r="A51" i="160" s="1"/>
  <c r="A52" i="160" s="1"/>
  <c r="A53" i="160" s="1"/>
  <c r="A54" i="160" s="1"/>
  <c r="A55" i="160" s="1"/>
  <c r="A56" i="160" s="1"/>
  <c r="A57" i="160" s="1"/>
  <c r="A58" i="160" s="1"/>
  <c r="A59" i="160" s="1"/>
  <c r="A60" i="160" s="1"/>
  <c r="A61" i="160" s="1"/>
  <c r="A62" i="160" s="1"/>
  <c r="A63" i="160" s="1"/>
  <c r="A64" i="160" s="1"/>
  <c r="A65" i="160" s="1"/>
  <c r="A66" i="160" s="1"/>
  <c r="A67" i="160" s="1"/>
  <c r="A68" i="160" s="1"/>
  <c r="A69" i="160" s="1"/>
  <c r="A70" i="160" s="1"/>
  <c r="A71" i="160" s="1"/>
  <c r="A72" i="160" s="1"/>
  <c r="A73" i="160" s="1"/>
  <c r="A74" i="160" s="1"/>
  <c r="A75" i="160" s="1"/>
  <c r="A76" i="160" s="1"/>
  <c r="A77" i="160" s="1"/>
  <c r="A11" i="150"/>
  <c r="A12" i="150" s="1"/>
  <c r="A13" i="150" s="1"/>
  <c r="A14" i="150" s="1"/>
  <c r="A15" i="150" s="1"/>
  <c r="A16" i="150" s="1"/>
  <c r="A17" i="150" s="1"/>
  <c r="A18" i="150" s="1"/>
  <c r="A19" i="150" s="1"/>
  <c r="A20" i="150" s="1"/>
  <c r="A21" i="150" s="1"/>
  <c r="A22" i="150" s="1"/>
  <c r="A23" i="150" s="1"/>
  <c r="A24" i="150" s="1"/>
  <c r="A25" i="150" s="1"/>
  <c r="A26" i="150" s="1"/>
  <c r="A27" i="150" s="1"/>
  <c r="A28" i="150" s="1"/>
  <c r="A29" i="150" s="1"/>
  <c r="A30" i="150" s="1"/>
  <c r="A31" i="150" s="1"/>
  <c r="A32" i="150" s="1"/>
  <c r="A33" i="150" s="1"/>
  <c r="A34" i="150" s="1"/>
  <c r="A35" i="150" s="1"/>
  <c r="A36" i="150" s="1"/>
  <c r="A37" i="150" s="1"/>
  <c r="A38" i="150" s="1"/>
  <c r="A39" i="150" s="1"/>
  <c r="A40" i="150" s="1"/>
  <c r="A41" i="150" s="1"/>
  <c r="A227" i="155"/>
  <c r="A228" i="155" s="1"/>
  <c r="A229" i="155" s="1"/>
  <c r="A230" i="155" s="1"/>
  <c r="A231" i="155" s="1"/>
  <c r="A232" i="155" s="1"/>
  <c r="A233" i="155" s="1"/>
  <c r="A234" i="155" s="1"/>
  <c r="A235" i="155" s="1"/>
  <c r="A236" i="155" s="1"/>
  <c r="A237" i="155" s="1"/>
  <c r="A238" i="155" s="1"/>
  <c r="A239" i="155" s="1"/>
  <c r="A240" i="155" s="1"/>
  <c r="A241" i="155" s="1"/>
  <c r="A242" i="155" s="1"/>
  <c r="A243" i="155" s="1"/>
  <c r="A244" i="155" s="1"/>
  <c r="A245" i="155" s="1"/>
  <c r="A246" i="155" s="1"/>
  <c r="A247" i="155" s="1"/>
  <c r="A248" i="155" s="1"/>
  <c r="A249" i="155" s="1"/>
  <c r="A250" i="155" s="1"/>
  <c r="A251" i="155" s="1"/>
  <c r="A252" i="155" s="1"/>
  <c r="A253" i="155" s="1"/>
  <c r="A254" i="155" s="1"/>
  <c r="A255" i="155" s="1"/>
  <c r="A256" i="155" s="1"/>
  <c r="A257" i="155" s="1"/>
  <c r="A227" i="173"/>
  <c r="A228" i="173" s="1"/>
  <c r="A229" i="173" s="1"/>
  <c r="A230" i="173" s="1"/>
  <c r="A231" i="173" s="1"/>
  <c r="A232" i="173" s="1"/>
  <c r="A233" i="173" s="1"/>
  <c r="A234" i="173" s="1"/>
  <c r="A235" i="173" s="1"/>
  <c r="A236" i="173" s="1"/>
  <c r="A237" i="173" s="1"/>
  <c r="A238" i="173" s="1"/>
  <c r="A239" i="173" s="1"/>
  <c r="A240" i="173" s="1"/>
  <c r="A241" i="173" s="1"/>
  <c r="A242" i="173" s="1"/>
  <c r="A243" i="173" s="1"/>
  <c r="A244" i="173" s="1"/>
  <c r="A245" i="173" s="1"/>
  <c r="A246" i="173" s="1"/>
  <c r="A247" i="173" s="1"/>
  <c r="A248" i="173" s="1"/>
  <c r="A249" i="173" s="1"/>
  <c r="A250" i="173" s="1"/>
  <c r="A251" i="173" s="1"/>
  <c r="A252" i="173" s="1"/>
  <c r="A253" i="173" s="1"/>
  <c r="A254" i="173" s="1"/>
  <c r="A255" i="173" s="1"/>
  <c r="A256" i="173" s="1"/>
  <c r="A257" i="173" s="1"/>
  <c r="B5" i="171"/>
  <c r="B5" i="172"/>
  <c r="B5" i="163"/>
  <c r="A263" i="171"/>
  <c r="A264" i="171" s="1"/>
  <c r="A265" i="171" s="1"/>
  <c r="A266" i="171" s="1"/>
  <c r="A267" i="171" s="1"/>
  <c r="A268" i="171" s="1"/>
  <c r="A269" i="171" s="1"/>
  <c r="A270" i="171" s="1"/>
  <c r="A271" i="171" s="1"/>
  <c r="A272" i="171" s="1"/>
  <c r="A273" i="171" s="1"/>
  <c r="A274" i="171" s="1"/>
  <c r="A275" i="171" s="1"/>
  <c r="A276" i="171" s="1"/>
  <c r="A277" i="171" s="1"/>
  <c r="A278" i="171" s="1"/>
  <c r="A279" i="171" s="1"/>
  <c r="A280" i="171" s="1"/>
  <c r="A281" i="171" s="1"/>
  <c r="A282" i="171" s="1"/>
  <c r="A283" i="171" s="1"/>
  <c r="A284" i="171" s="1"/>
  <c r="A285" i="171" s="1"/>
  <c r="A286" i="171" s="1"/>
  <c r="A287" i="171" s="1"/>
  <c r="A288" i="171" s="1"/>
  <c r="A289" i="171" s="1"/>
  <c r="A290" i="171" s="1"/>
  <c r="A291" i="171" s="1"/>
  <c r="A292" i="171" s="1"/>
  <c r="A293" i="171" s="1"/>
  <c r="A155" i="163"/>
  <c r="A156" i="163" s="1"/>
  <c r="A157" i="163" s="1"/>
  <c r="A158" i="163" s="1"/>
  <c r="A159" i="163" s="1"/>
  <c r="A160" i="163" s="1"/>
  <c r="A161" i="163" s="1"/>
  <c r="A162" i="163" s="1"/>
  <c r="A163" i="163" s="1"/>
  <c r="A164" i="163" s="1"/>
  <c r="A165" i="163" s="1"/>
  <c r="A166" i="163" s="1"/>
  <c r="A167" i="163" s="1"/>
  <c r="A168" i="163" s="1"/>
  <c r="A169" i="163" s="1"/>
  <c r="A170" i="163" s="1"/>
  <c r="A171" i="163" s="1"/>
  <c r="A172" i="163" s="1"/>
  <c r="A173" i="163" s="1"/>
  <c r="A174" i="163" s="1"/>
  <c r="A175" i="163" s="1"/>
  <c r="A176" i="163" s="1"/>
  <c r="A177" i="163" s="1"/>
  <c r="A178" i="163" s="1"/>
  <c r="A179" i="163" s="1"/>
  <c r="A180" i="163" s="1"/>
  <c r="A181" i="163" s="1"/>
  <c r="A182" i="163" s="1"/>
  <c r="A183" i="163" s="1"/>
  <c r="A184" i="163" s="1"/>
  <c r="A185" i="163" s="1"/>
  <c r="A263" i="182"/>
  <c r="A264" i="182" s="1"/>
  <c r="A265" i="182" s="1"/>
  <c r="A266" i="182" s="1"/>
  <c r="A267" i="182" s="1"/>
  <c r="A268" i="182" s="1"/>
  <c r="A269" i="182" s="1"/>
  <c r="A270" i="182" s="1"/>
  <c r="A271" i="182" s="1"/>
  <c r="A272" i="182" s="1"/>
  <c r="A273" i="182" s="1"/>
  <c r="A274" i="182" s="1"/>
  <c r="A275" i="182" s="1"/>
  <c r="A276" i="182" s="1"/>
  <c r="A277" i="182" s="1"/>
  <c r="A278" i="182" s="1"/>
  <c r="A279" i="182" s="1"/>
  <c r="A280" i="182" s="1"/>
  <c r="A281" i="182" s="1"/>
  <c r="A282" i="182" s="1"/>
  <c r="A283" i="182" s="1"/>
  <c r="A284" i="182" s="1"/>
  <c r="A285" i="182" s="1"/>
  <c r="A286" i="182" s="1"/>
  <c r="A287" i="182" s="1"/>
  <c r="A288" i="182" s="1"/>
  <c r="A289" i="182" s="1"/>
  <c r="A290" i="182" s="1"/>
  <c r="A291" i="182" s="1"/>
  <c r="A292" i="182" s="1"/>
  <c r="A293" i="182" s="1"/>
  <c r="B5" i="150"/>
  <c r="A83" i="173"/>
  <c r="A84" i="173" s="1"/>
  <c r="A85" i="173" s="1"/>
  <c r="A86" i="173" s="1"/>
  <c r="A87" i="173" s="1"/>
  <c r="A88" i="173" s="1"/>
  <c r="A89" i="173" s="1"/>
  <c r="A90" i="173" s="1"/>
  <c r="A91" i="173" s="1"/>
  <c r="A92" i="173" s="1"/>
  <c r="A93" i="173" s="1"/>
  <c r="A94" i="173" s="1"/>
  <c r="A95" i="173" s="1"/>
  <c r="A96" i="173" s="1"/>
  <c r="A97" i="173" s="1"/>
  <c r="A98" i="173" s="1"/>
  <c r="A99" i="173" s="1"/>
  <c r="A100" i="173" s="1"/>
  <c r="A101" i="173" s="1"/>
  <c r="A102" i="173" s="1"/>
  <c r="A103" i="173" s="1"/>
  <c r="A104" i="173" s="1"/>
  <c r="A105" i="173" s="1"/>
  <c r="A106" i="173" s="1"/>
  <c r="A107" i="173" s="1"/>
  <c r="A108" i="173" s="1"/>
  <c r="A109" i="173" s="1"/>
  <c r="A110" i="173" s="1"/>
  <c r="A111" i="173" s="1"/>
  <c r="A112" i="173" s="1"/>
  <c r="A113" i="173" s="1"/>
  <c r="A227" i="163"/>
  <c r="A228" i="163" s="1"/>
  <c r="A229" i="163" s="1"/>
  <c r="A230" i="163" s="1"/>
  <c r="A231" i="163" s="1"/>
  <c r="A232" i="163" s="1"/>
  <c r="A233" i="163" s="1"/>
  <c r="A234" i="163" s="1"/>
  <c r="A235" i="163" s="1"/>
  <c r="A236" i="163" s="1"/>
  <c r="A237" i="163" s="1"/>
  <c r="A238" i="163" s="1"/>
  <c r="A239" i="163" s="1"/>
  <c r="A240" i="163" s="1"/>
  <c r="A241" i="163" s="1"/>
  <c r="A242" i="163" s="1"/>
  <c r="A243" i="163" s="1"/>
  <c r="A244" i="163" s="1"/>
  <c r="A245" i="163" s="1"/>
  <c r="A246" i="163" s="1"/>
  <c r="A247" i="163" s="1"/>
  <c r="A248" i="163" s="1"/>
  <c r="A249" i="163" s="1"/>
  <c r="A250" i="163" s="1"/>
  <c r="A251" i="163" s="1"/>
  <c r="A252" i="163" s="1"/>
  <c r="A253" i="163" s="1"/>
  <c r="A254" i="163" s="1"/>
  <c r="A255" i="163" s="1"/>
  <c r="A256" i="163" s="1"/>
  <c r="A257" i="163" s="1"/>
  <c r="A47" i="173"/>
  <c r="A48" i="173" s="1"/>
  <c r="A49" i="173" s="1"/>
  <c r="A50" i="173" s="1"/>
  <c r="A51" i="173" s="1"/>
  <c r="A52" i="173" s="1"/>
  <c r="A53" i="173" s="1"/>
  <c r="A54" i="173" s="1"/>
  <c r="A55" i="173" s="1"/>
  <c r="A56" i="173" s="1"/>
  <c r="A57" i="173" s="1"/>
  <c r="A58" i="173" s="1"/>
  <c r="A59" i="173" s="1"/>
  <c r="A60" i="173" s="1"/>
  <c r="A61" i="173" s="1"/>
  <c r="A62" i="173" s="1"/>
  <c r="A63" i="173" s="1"/>
  <c r="A64" i="173" s="1"/>
  <c r="A65" i="173" s="1"/>
  <c r="A66" i="173" s="1"/>
  <c r="A67" i="173" s="1"/>
  <c r="A68" i="173" s="1"/>
  <c r="A69" i="173" s="1"/>
  <c r="A70" i="173" s="1"/>
  <c r="A71" i="173" s="1"/>
  <c r="A72" i="173" s="1"/>
  <c r="A73" i="173" s="1"/>
  <c r="A74" i="173" s="1"/>
  <c r="A75" i="173" s="1"/>
  <c r="A76" i="173" s="1"/>
  <c r="A77" i="173" s="1"/>
  <c r="B5" i="149"/>
  <c r="A119" i="173"/>
  <c r="A120" i="173" s="1"/>
  <c r="A121" i="173" s="1"/>
  <c r="A122" i="173" s="1"/>
  <c r="A123" i="173" s="1"/>
  <c r="A124" i="173" s="1"/>
  <c r="A125" i="173" s="1"/>
  <c r="A126" i="173" s="1"/>
  <c r="A127" i="173" s="1"/>
  <c r="A128" i="173" s="1"/>
  <c r="A129" i="173" s="1"/>
  <c r="A130" i="173" s="1"/>
  <c r="A131" i="173" s="1"/>
  <c r="A132" i="173" s="1"/>
  <c r="A133" i="173" s="1"/>
  <c r="A134" i="173" s="1"/>
  <c r="A135" i="173" s="1"/>
  <c r="A136" i="173" s="1"/>
  <c r="A137" i="173" s="1"/>
  <c r="A138" i="173" s="1"/>
  <c r="A139" i="173" s="1"/>
  <c r="A140" i="173" s="1"/>
  <c r="A141" i="173" s="1"/>
  <c r="A142" i="173" s="1"/>
  <c r="A143" i="173" s="1"/>
  <c r="A144" i="173" s="1"/>
  <c r="A145" i="173" s="1"/>
  <c r="A146" i="173" s="1"/>
  <c r="A147" i="173" s="1"/>
  <c r="A148" i="173" s="1"/>
  <c r="A149" i="173" s="1"/>
  <c r="A119" i="184"/>
  <c r="A120" i="184" s="1"/>
  <c r="A121" i="184" s="1"/>
  <c r="A122" i="184" s="1"/>
  <c r="A123" i="184" s="1"/>
  <c r="A124" i="184" s="1"/>
  <c r="A125" i="184" s="1"/>
  <c r="A126" i="184" s="1"/>
  <c r="A127" i="184" s="1"/>
  <c r="A128" i="184" s="1"/>
  <c r="A129" i="184" s="1"/>
  <c r="A130" i="184" s="1"/>
  <c r="A131" i="184" s="1"/>
  <c r="A132" i="184" s="1"/>
  <c r="A133" i="184" s="1"/>
  <c r="A134" i="184" s="1"/>
  <c r="A135" i="184" s="1"/>
  <c r="A136" i="184" s="1"/>
  <c r="A137" i="184" s="1"/>
  <c r="A138" i="184" s="1"/>
  <c r="A139" i="184" s="1"/>
  <c r="A140" i="184" s="1"/>
  <c r="A141" i="184" s="1"/>
  <c r="A142" i="184" s="1"/>
  <c r="A143" i="184" s="1"/>
  <c r="A144" i="184" s="1"/>
  <c r="A145" i="184" s="1"/>
  <c r="A146" i="184" s="1"/>
  <c r="A147" i="184" s="1"/>
  <c r="A148" i="184" s="1"/>
  <c r="A149" i="184" s="1"/>
  <c r="A47" i="187"/>
  <c r="A48" i="187" s="1"/>
  <c r="A49" i="187" s="1"/>
  <c r="A50" i="187" s="1"/>
  <c r="A51" i="187" s="1"/>
  <c r="A52" i="187" s="1"/>
  <c r="A53" i="187" s="1"/>
  <c r="A54" i="187" s="1"/>
  <c r="A55" i="187" s="1"/>
  <c r="A56" i="187" s="1"/>
  <c r="A57" i="187" s="1"/>
  <c r="A58" i="187" s="1"/>
  <c r="A59" i="187" s="1"/>
  <c r="A60" i="187" s="1"/>
  <c r="A61" i="187" s="1"/>
  <c r="A62" i="187" s="1"/>
  <c r="A63" i="187" s="1"/>
  <c r="A64" i="187" s="1"/>
  <c r="A65" i="187" s="1"/>
  <c r="A66" i="187" s="1"/>
  <c r="A67" i="187" s="1"/>
  <c r="A68" i="187" s="1"/>
  <c r="A69" i="187" s="1"/>
  <c r="A70" i="187" s="1"/>
  <c r="A71" i="187" s="1"/>
  <c r="A72" i="187" s="1"/>
  <c r="A73" i="187" s="1"/>
  <c r="A74" i="187" s="1"/>
  <c r="A75" i="187" s="1"/>
  <c r="A76" i="187" s="1"/>
  <c r="A77" i="187" s="1"/>
  <c r="B5" i="180"/>
  <c r="A83" i="187"/>
  <c r="A84" i="187" s="1"/>
  <c r="A85" i="187" s="1"/>
  <c r="A86" i="187" s="1"/>
  <c r="A87" i="187" s="1"/>
  <c r="A88" i="187" s="1"/>
  <c r="A89" i="187" s="1"/>
  <c r="A90" i="187" s="1"/>
  <c r="A91" i="187" s="1"/>
  <c r="A92" i="187" s="1"/>
  <c r="A93" i="187" s="1"/>
  <c r="A94" i="187" s="1"/>
  <c r="A95" i="187" s="1"/>
  <c r="A96" i="187" s="1"/>
  <c r="A97" i="187" s="1"/>
  <c r="A98" i="187" s="1"/>
  <c r="A99" i="187" s="1"/>
  <c r="A100" i="187" s="1"/>
  <c r="A101" i="187" s="1"/>
  <c r="A102" i="187" s="1"/>
  <c r="A103" i="187" s="1"/>
  <c r="A104" i="187" s="1"/>
  <c r="A105" i="187" s="1"/>
  <c r="A106" i="187" s="1"/>
  <c r="A107" i="187" s="1"/>
  <c r="A108" i="187" s="1"/>
  <c r="A109" i="187" s="1"/>
  <c r="A110" i="187" s="1"/>
  <c r="A111" i="187" s="1"/>
  <c r="A112" i="187" s="1"/>
  <c r="A113" i="187" s="1"/>
  <c r="A191" i="187"/>
  <c r="A192" i="187" s="1"/>
  <c r="A193" i="187" s="1"/>
  <c r="A194" i="187" s="1"/>
  <c r="A195" i="187" s="1"/>
  <c r="A196" i="187" s="1"/>
  <c r="A197" i="187" s="1"/>
  <c r="A198" i="187" s="1"/>
  <c r="A199" i="187" s="1"/>
  <c r="A200" i="187" s="1"/>
  <c r="A201" i="187" s="1"/>
  <c r="A202" i="187" s="1"/>
  <c r="A203" i="187" s="1"/>
  <c r="A204" i="187" s="1"/>
  <c r="A205" i="187" s="1"/>
  <c r="A206" i="187" s="1"/>
  <c r="A207" i="187" s="1"/>
  <c r="A208" i="187" s="1"/>
  <c r="A209" i="187" s="1"/>
  <c r="A210" i="187" s="1"/>
  <c r="A211" i="187" s="1"/>
  <c r="A212" i="187" s="1"/>
  <c r="A213" i="187" s="1"/>
  <c r="A214" i="187" s="1"/>
  <c r="A215" i="187" s="1"/>
  <c r="A216" i="187" s="1"/>
  <c r="A217" i="187" s="1"/>
  <c r="A218" i="187" s="1"/>
  <c r="A219" i="187" s="1"/>
  <c r="A220" i="187" s="1"/>
  <c r="A221" i="187" s="1"/>
  <c r="B5" i="184"/>
  <c r="A83" i="184"/>
  <c r="A84" i="184" s="1"/>
  <c r="A85" i="184" s="1"/>
  <c r="A86" i="184" s="1"/>
  <c r="A87" i="184" s="1"/>
  <c r="A88" i="184" s="1"/>
  <c r="A89" i="184" s="1"/>
  <c r="A90" i="184" s="1"/>
  <c r="A91" i="184" s="1"/>
  <c r="A92" i="184" s="1"/>
  <c r="A93" i="184" s="1"/>
  <c r="A94" i="184" s="1"/>
  <c r="A95" i="184" s="1"/>
  <c r="A96" i="184" s="1"/>
  <c r="A97" i="184" s="1"/>
  <c r="A98" i="184" s="1"/>
  <c r="A99" i="184" s="1"/>
  <c r="A100" i="184" s="1"/>
  <c r="A101" i="184" s="1"/>
  <c r="A102" i="184" s="1"/>
  <c r="A103" i="184" s="1"/>
  <c r="A104" i="184" s="1"/>
  <c r="A105" i="184" s="1"/>
  <c r="A106" i="184" s="1"/>
  <c r="A107" i="184" s="1"/>
  <c r="A108" i="184" s="1"/>
  <c r="A109" i="184" s="1"/>
  <c r="A110" i="184" s="1"/>
  <c r="A111" i="184" s="1"/>
  <c r="A112" i="184" s="1"/>
  <c r="A113" i="184" s="1"/>
  <c r="B5" i="185"/>
  <c r="A119" i="187"/>
  <c r="A120" i="187" s="1"/>
  <c r="A121" i="187" s="1"/>
  <c r="A122" i="187" s="1"/>
  <c r="A123" i="187" s="1"/>
  <c r="A124" i="187" s="1"/>
  <c r="A125" i="187" s="1"/>
  <c r="A126" i="187" s="1"/>
  <c r="A127" i="187" s="1"/>
  <c r="A128" i="187" s="1"/>
  <c r="A129" i="187" s="1"/>
  <c r="A130" i="187" s="1"/>
  <c r="A131" i="187" s="1"/>
  <c r="A132" i="187" s="1"/>
  <c r="A133" i="187" s="1"/>
  <c r="A134" i="187" s="1"/>
  <c r="A135" i="187" s="1"/>
  <c r="A136" i="187" s="1"/>
  <c r="A137" i="187" s="1"/>
  <c r="A138" i="187" s="1"/>
  <c r="A139" i="187" s="1"/>
  <c r="A140" i="187" s="1"/>
  <c r="A141" i="187" s="1"/>
  <c r="A142" i="187" s="1"/>
  <c r="A143" i="187" s="1"/>
  <c r="A144" i="187" s="1"/>
  <c r="A145" i="187" s="1"/>
  <c r="A146" i="187" s="1"/>
  <c r="A147" i="187" s="1"/>
  <c r="A148" i="187" s="1"/>
  <c r="A149" i="187" s="1"/>
  <c r="A119" i="180"/>
  <c r="A120" i="180" s="1"/>
  <c r="A121" i="180" s="1"/>
  <c r="A122" i="180" s="1"/>
  <c r="A123" i="180" s="1"/>
  <c r="A124" i="180" s="1"/>
  <c r="A125" i="180" s="1"/>
  <c r="A126" i="180" s="1"/>
  <c r="A127" i="180" s="1"/>
  <c r="A128" i="180" s="1"/>
  <c r="A129" i="180" s="1"/>
  <c r="A130" i="180" s="1"/>
  <c r="A131" i="180" s="1"/>
  <c r="A132" i="180" s="1"/>
  <c r="A133" i="180" s="1"/>
  <c r="A134" i="180" s="1"/>
  <c r="A135" i="180" s="1"/>
  <c r="A136" i="180" s="1"/>
  <c r="A137" i="180" s="1"/>
  <c r="A138" i="180" s="1"/>
  <c r="A139" i="180" s="1"/>
  <c r="A140" i="180" s="1"/>
  <c r="A141" i="180" s="1"/>
  <c r="A142" i="180" s="1"/>
  <c r="A143" i="180" s="1"/>
  <c r="A144" i="180" s="1"/>
  <c r="A145" i="180" s="1"/>
  <c r="A146" i="180" s="1"/>
  <c r="A147" i="180" s="1"/>
  <c r="A148" i="180" s="1"/>
  <c r="A149" i="180" s="1"/>
  <c r="A83" i="185"/>
  <c r="A84" i="185" s="1"/>
  <c r="A85" i="185" s="1"/>
  <c r="A86" i="185" s="1"/>
  <c r="A87" i="185" s="1"/>
  <c r="A88" i="185" s="1"/>
  <c r="A89" i="185" s="1"/>
  <c r="A90" i="185" s="1"/>
  <c r="A91" i="185" s="1"/>
  <c r="A92" i="185" s="1"/>
  <c r="A93" i="185" s="1"/>
  <c r="A94" i="185" s="1"/>
  <c r="A95" i="185" s="1"/>
  <c r="A96" i="185" s="1"/>
  <c r="A97" i="185" s="1"/>
  <c r="A98" i="185" s="1"/>
  <c r="A99" i="185" s="1"/>
  <c r="A100" i="185" s="1"/>
  <c r="A101" i="185" s="1"/>
  <c r="A102" i="185" s="1"/>
  <c r="A103" i="185" s="1"/>
  <c r="A104" i="185" s="1"/>
  <c r="A105" i="185" s="1"/>
  <c r="A106" i="185" s="1"/>
  <c r="A107" i="185" s="1"/>
  <c r="A108" i="185" s="1"/>
  <c r="A109" i="185" s="1"/>
  <c r="A110" i="185" s="1"/>
  <c r="A111" i="185" s="1"/>
  <c r="A112" i="185" s="1"/>
  <c r="A113" i="185" s="1"/>
  <c r="A11" i="187"/>
  <c r="A12" i="187" s="1"/>
  <c r="A13" i="187" s="1"/>
  <c r="A14" i="187" s="1"/>
  <c r="A15" i="187" s="1"/>
  <c r="A16" i="187" s="1"/>
  <c r="A17" i="187" s="1"/>
  <c r="A18" i="187" s="1"/>
  <c r="A19" i="187" s="1"/>
  <c r="A20" i="187" s="1"/>
  <c r="A21" i="187" s="1"/>
  <c r="A22" i="187" s="1"/>
  <c r="A23" i="187" s="1"/>
  <c r="A24" i="187" s="1"/>
  <c r="A25" i="187" s="1"/>
  <c r="A26" i="187" s="1"/>
  <c r="A27" i="187" s="1"/>
  <c r="A28" i="187" s="1"/>
  <c r="A29" i="187" s="1"/>
  <c r="A30" i="187" s="1"/>
  <c r="A31" i="187" s="1"/>
  <c r="A32" i="187" s="1"/>
  <c r="A33" i="187" s="1"/>
  <c r="A34" i="187" s="1"/>
  <c r="A35" i="187" s="1"/>
  <c r="A36" i="187" s="1"/>
  <c r="A37" i="187" s="1"/>
  <c r="A38" i="187" s="1"/>
  <c r="A39" i="187" s="1"/>
  <c r="A40" i="187" s="1"/>
  <c r="A41" i="187" s="1"/>
  <c r="A227" i="187"/>
  <c r="A228" i="187" s="1"/>
  <c r="A229" i="187" s="1"/>
  <c r="A230" i="187" s="1"/>
  <c r="A231" i="187" s="1"/>
  <c r="A232" i="187" s="1"/>
  <c r="A233" i="187" s="1"/>
  <c r="A234" i="187" s="1"/>
  <c r="A235" i="187" s="1"/>
  <c r="A236" i="187" s="1"/>
  <c r="A237" i="187" s="1"/>
  <c r="A238" i="187" s="1"/>
  <c r="A239" i="187" s="1"/>
  <c r="A240" i="187" s="1"/>
  <c r="A241" i="187" s="1"/>
  <c r="A242" i="187" s="1"/>
  <c r="A243" i="187" s="1"/>
  <c r="A244" i="187" s="1"/>
  <c r="A245" i="187" s="1"/>
  <c r="A246" i="187" s="1"/>
  <c r="A247" i="187" s="1"/>
  <c r="A248" i="187" s="1"/>
  <c r="A249" i="187" s="1"/>
  <c r="A250" i="187" s="1"/>
  <c r="A251" i="187" s="1"/>
  <c r="A252" i="187" s="1"/>
  <c r="A253" i="187" s="1"/>
  <c r="A254" i="187" s="1"/>
  <c r="A255" i="187" s="1"/>
  <c r="A256" i="187" s="1"/>
  <c r="A257" i="187" s="1"/>
  <c r="A263" i="180"/>
  <c r="A264" i="180" s="1"/>
  <c r="A265" i="180" s="1"/>
  <c r="A266" i="180" s="1"/>
  <c r="A267" i="180" s="1"/>
  <c r="A268" i="180" s="1"/>
  <c r="A269" i="180" s="1"/>
  <c r="A270" i="180" s="1"/>
  <c r="A271" i="180" s="1"/>
  <c r="A272" i="180" s="1"/>
  <c r="A273" i="180" s="1"/>
  <c r="A274" i="180" s="1"/>
  <c r="A275" i="180" s="1"/>
  <c r="A276" i="180" s="1"/>
  <c r="A277" i="180" s="1"/>
  <c r="A278" i="180" s="1"/>
  <c r="A279" i="180" s="1"/>
  <c r="A280" i="180" s="1"/>
  <c r="A281" i="180" s="1"/>
  <c r="A282" i="180" s="1"/>
  <c r="A283" i="180" s="1"/>
  <c r="A284" i="180" s="1"/>
  <c r="A285" i="180" s="1"/>
  <c r="A286" i="180" s="1"/>
  <c r="A287" i="180" s="1"/>
  <c r="A288" i="180" s="1"/>
  <c r="A289" i="180" s="1"/>
  <c r="A290" i="180" s="1"/>
  <c r="A291" i="180" s="1"/>
  <c r="A292" i="180" s="1"/>
  <c r="A293" i="180" s="1"/>
  <c r="A119" i="185"/>
  <c r="A120" i="185" s="1"/>
  <c r="A121" i="185" s="1"/>
  <c r="A122" i="185" s="1"/>
  <c r="A123" i="185" s="1"/>
  <c r="A124" i="185" s="1"/>
  <c r="A125" i="185" s="1"/>
  <c r="A126" i="185" s="1"/>
  <c r="A127" i="185" s="1"/>
  <c r="A128" i="185" s="1"/>
  <c r="A129" i="185" s="1"/>
  <c r="A130" i="185" s="1"/>
  <c r="A131" i="185" s="1"/>
  <c r="A132" i="185" s="1"/>
  <c r="A133" i="185" s="1"/>
  <c r="A134" i="185" s="1"/>
  <c r="A135" i="185" s="1"/>
  <c r="A136" i="185" s="1"/>
  <c r="A137" i="185" s="1"/>
  <c r="A138" i="185" s="1"/>
  <c r="A139" i="185" s="1"/>
  <c r="A140" i="185" s="1"/>
  <c r="A141" i="185" s="1"/>
  <c r="A142" i="185" s="1"/>
  <c r="A143" i="185" s="1"/>
  <c r="A144" i="185" s="1"/>
  <c r="A145" i="185" s="1"/>
  <c r="A146" i="185" s="1"/>
  <c r="A147" i="185" s="1"/>
  <c r="A148" i="185" s="1"/>
  <c r="A149" i="185" s="1"/>
  <c r="A11" i="184"/>
  <c r="A12" i="184" s="1"/>
  <c r="A13" i="184" s="1"/>
  <c r="A14" i="184" s="1"/>
  <c r="A15" i="184" s="1"/>
  <c r="A16" i="184" s="1"/>
  <c r="A17" i="184" s="1"/>
  <c r="A18" i="184" s="1"/>
  <c r="A19" i="184" s="1"/>
  <c r="A20" i="184" s="1"/>
  <c r="A21" i="184" s="1"/>
  <c r="A22" i="184" s="1"/>
  <c r="A23" i="184" s="1"/>
  <c r="A24" i="184" s="1"/>
  <c r="A25" i="184" s="1"/>
  <c r="A26" i="184" s="1"/>
  <c r="A27" i="184" s="1"/>
  <c r="A28" i="184" s="1"/>
  <c r="A29" i="184" s="1"/>
  <c r="A30" i="184" s="1"/>
  <c r="A31" i="184" s="1"/>
  <c r="A32" i="184" s="1"/>
  <c r="A33" i="184" s="1"/>
  <c r="A34" i="184" s="1"/>
  <c r="A35" i="184" s="1"/>
  <c r="A36" i="184" s="1"/>
  <c r="A37" i="184" s="1"/>
  <c r="A38" i="184" s="1"/>
  <c r="A39" i="184" s="1"/>
  <c r="A40" i="184" s="1"/>
  <c r="A41" i="184" s="1"/>
  <c r="A191" i="180"/>
  <c r="A192" i="180" s="1"/>
  <c r="A193" i="180" s="1"/>
  <c r="A194" i="180" s="1"/>
  <c r="A195" i="180" s="1"/>
  <c r="A196" i="180" s="1"/>
  <c r="A197" i="180" s="1"/>
  <c r="A198" i="180" s="1"/>
  <c r="A199" i="180" s="1"/>
  <c r="A200" i="180" s="1"/>
  <c r="A201" i="180" s="1"/>
  <c r="A202" i="180" s="1"/>
  <c r="A203" i="180" s="1"/>
  <c r="A204" i="180" s="1"/>
  <c r="A205" i="180" s="1"/>
  <c r="A206" i="180" s="1"/>
  <c r="A207" i="180" s="1"/>
  <c r="A208" i="180" s="1"/>
  <c r="A209" i="180" s="1"/>
  <c r="A210" i="180" s="1"/>
  <c r="A211" i="180" s="1"/>
  <c r="A212" i="180" s="1"/>
  <c r="A213" i="180" s="1"/>
  <c r="A214" i="180" s="1"/>
  <c r="A215" i="180" s="1"/>
  <c r="A216" i="180" s="1"/>
  <c r="A217" i="180" s="1"/>
  <c r="A218" i="180" s="1"/>
  <c r="A219" i="180" s="1"/>
  <c r="A220" i="180" s="1"/>
  <c r="A221" i="180" s="1"/>
  <c r="A263" i="184"/>
  <c r="A264" i="184" s="1"/>
  <c r="A265" i="184" s="1"/>
  <c r="A266" i="184" s="1"/>
  <c r="A267" i="184" s="1"/>
  <c r="A268" i="184" s="1"/>
  <c r="A269" i="184" s="1"/>
  <c r="A270" i="184" s="1"/>
  <c r="A271" i="184" s="1"/>
  <c r="A272" i="184" s="1"/>
  <c r="A273" i="184" s="1"/>
  <c r="A274" i="184" s="1"/>
  <c r="A275" i="184" s="1"/>
  <c r="A276" i="184" s="1"/>
  <c r="A277" i="184" s="1"/>
  <c r="A278" i="184" s="1"/>
  <c r="A279" i="184" s="1"/>
  <c r="A280" i="184" s="1"/>
  <c r="A281" i="184" s="1"/>
  <c r="A282" i="184" s="1"/>
  <c r="A283" i="184" s="1"/>
  <c r="A284" i="184" s="1"/>
  <c r="A285" i="184" s="1"/>
  <c r="A286" i="184" s="1"/>
  <c r="A287" i="184" s="1"/>
  <c r="A288" i="184" s="1"/>
  <c r="A289" i="184" s="1"/>
  <c r="A290" i="184" s="1"/>
  <c r="A291" i="184" s="1"/>
  <c r="A292" i="184" s="1"/>
  <c r="A293" i="184" s="1"/>
  <c r="A83" i="180"/>
  <c r="A84" i="180" s="1"/>
  <c r="A85" i="180" s="1"/>
  <c r="A86" i="180" s="1"/>
  <c r="A87" i="180" s="1"/>
  <c r="A88" i="180" s="1"/>
  <c r="A89" i="180" s="1"/>
  <c r="A90" i="180" s="1"/>
  <c r="A91" i="180" s="1"/>
  <c r="A92" i="180" s="1"/>
  <c r="A93" i="180" s="1"/>
  <c r="A94" i="180" s="1"/>
  <c r="A95" i="180" s="1"/>
  <c r="A96" i="180" s="1"/>
  <c r="A97" i="180" s="1"/>
  <c r="A98" i="180" s="1"/>
  <c r="A99" i="180" s="1"/>
  <c r="A100" i="180" s="1"/>
  <c r="A101" i="180" s="1"/>
  <c r="A102" i="180" s="1"/>
  <c r="A103" i="180" s="1"/>
  <c r="A104" i="180" s="1"/>
  <c r="A105" i="180" s="1"/>
  <c r="A106" i="180" s="1"/>
  <c r="A107" i="180" s="1"/>
  <c r="A108" i="180" s="1"/>
  <c r="A109" i="180" s="1"/>
  <c r="A110" i="180" s="1"/>
  <c r="A111" i="180" s="1"/>
  <c r="A112" i="180" s="1"/>
  <c r="A113" i="180" s="1"/>
  <c r="A263" i="185"/>
  <c r="A264" i="185" s="1"/>
  <c r="A265" i="185" s="1"/>
  <c r="A266" i="185" s="1"/>
  <c r="A267" i="185" s="1"/>
  <c r="A268" i="185" s="1"/>
  <c r="A269" i="185" s="1"/>
  <c r="A270" i="185" s="1"/>
  <c r="A271" i="185" s="1"/>
  <c r="A272" i="185" s="1"/>
  <c r="A273" i="185" s="1"/>
  <c r="A274" i="185" s="1"/>
  <c r="A275" i="185" s="1"/>
  <c r="A276" i="185" s="1"/>
  <c r="A277" i="185" s="1"/>
  <c r="A278" i="185" s="1"/>
  <c r="A279" i="185" s="1"/>
  <c r="A280" i="185" s="1"/>
  <c r="A281" i="185" s="1"/>
  <c r="A282" i="185" s="1"/>
  <c r="A283" i="185" s="1"/>
  <c r="A284" i="185" s="1"/>
  <c r="A285" i="185" s="1"/>
  <c r="A286" i="185" s="1"/>
  <c r="A287" i="185" s="1"/>
  <c r="A288" i="185" s="1"/>
  <c r="A289" i="185" s="1"/>
  <c r="A290" i="185" s="1"/>
  <c r="A291" i="185" s="1"/>
  <c r="A292" i="185" s="1"/>
  <c r="A293" i="185" s="1"/>
  <c r="A47" i="184"/>
  <c r="A48" i="184" s="1"/>
  <c r="A49" i="184" s="1"/>
  <c r="A50" i="184" s="1"/>
  <c r="A51" i="184" s="1"/>
  <c r="A52" i="184" s="1"/>
  <c r="A53" i="184" s="1"/>
  <c r="A54" i="184" s="1"/>
  <c r="A55" i="184" s="1"/>
  <c r="A56" i="184" s="1"/>
  <c r="A57" i="184" s="1"/>
  <c r="A58" i="184" s="1"/>
  <c r="A59" i="184" s="1"/>
  <c r="A60" i="184" s="1"/>
  <c r="A61" i="184" s="1"/>
  <c r="A62" i="184" s="1"/>
  <c r="A63" i="184" s="1"/>
  <c r="A64" i="184" s="1"/>
  <c r="A65" i="184" s="1"/>
  <c r="A66" i="184" s="1"/>
  <c r="A67" i="184" s="1"/>
  <c r="A68" i="184" s="1"/>
  <c r="A69" i="184" s="1"/>
  <c r="A70" i="184" s="1"/>
  <c r="A71" i="184" s="1"/>
  <c r="A72" i="184" s="1"/>
  <c r="A73" i="184" s="1"/>
  <c r="A74" i="184" s="1"/>
  <c r="A75" i="184" s="1"/>
  <c r="A76" i="184" s="1"/>
  <c r="A77" i="184" s="1"/>
  <c r="A227" i="180"/>
  <c r="A228" i="180" s="1"/>
  <c r="A229" i="180" s="1"/>
  <c r="A230" i="180" s="1"/>
  <c r="A231" i="180" s="1"/>
  <c r="A232" i="180" s="1"/>
  <c r="A233" i="180" s="1"/>
  <c r="A234" i="180" s="1"/>
  <c r="A235" i="180" s="1"/>
  <c r="A236" i="180" s="1"/>
  <c r="A237" i="180" s="1"/>
  <c r="A238" i="180" s="1"/>
  <c r="A239" i="180" s="1"/>
  <c r="A240" i="180" s="1"/>
  <c r="A241" i="180" s="1"/>
  <c r="A242" i="180" s="1"/>
  <c r="A243" i="180" s="1"/>
  <c r="A244" i="180" s="1"/>
  <c r="A245" i="180" s="1"/>
  <c r="A246" i="180" s="1"/>
  <c r="A247" i="180" s="1"/>
  <c r="A248" i="180" s="1"/>
  <c r="A249" i="180" s="1"/>
  <c r="A250" i="180" s="1"/>
  <c r="A251" i="180" s="1"/>
  <c r="A252" i="180" s="1"/>
  <c r="A253" i="180" s="1"/>
  <c r="A254" i="180" s="1"/>
  <c r="A255" i="180" s="1"/>
  <c r="A256" i="180" s="1"/>
  <c r="A257" i="180" s="1"/>
  <c r="A47" i="185"/>
  <c r="A48" i="185" s="1"/>
  <c r="A49" i="185" s="1"/>
  <c r="A50" i="185" s="1"/>
  <c r="A51" i="185" s="1"/>
  <c r="A52" i="185" s="1"/>
  <c r="A53" i="185" s="1"/>
  <c r="A54" i="185" s="1"/>
  <c r="A55" i="185" s="1"/>
  <c r="A56" i="185" s="1"/>
  <c r="A57" i="185" s="1"/>
  <c r="A58" i="185" s="1"/>
  <c r="A59" i="185" s="1"/>
  <c r="A60" i="185" s="1"/>
  <c r="A61" i="185" s="1"/>
  <c r="A62" i="185" s="1"/>
  <c r="A63" i="185" s="1"/>
  <c r="A64" i="185" s="1"/>
  <c r="A65" i="185" s="1"/>
  <c r="A66" i="185" s="1"/>
  <c r="A67" i="185" s="1"/>
  <c r="A68" i="185" s="1"/>
  <c r="A69" i="185" s="1"/>
  <c r="A70" i="185" s="1"/>
  <c r="A71" i="185" s="1"/>
  <c r="A72" i="185" s="1"/>
  <c r="A73" i="185" s="1"/>
  <c r="A74" i="185" s="1"/>
  <c r="A75" i="185" s="1"/>
  <c r="A76" i="185" s="1"/>
  <c r="A77" i="185" s="1"/>
  <c r="A191" i="185"/>
  <c r="A192" i="185" s="1"/>
  <c r="A193" i="185" s="1"/>
  <c r="A194" i="185" s="1"/>
  <c r="A195" i="185" s="1"/>
  <c r="A196" i="185" s="1"/>
  <c r="A197" i="185" s="1"/>
  <c r="A198" i="185" s="1"/>
  <c r="A199" i="185" s="1"/>
  <c r="A200" i="185" s="1"/>
  <c r="A201" i="185" s="1"/>
  <c r="A202" i="185" s="1"/>
  <c r="A203" i="185" s="1"/>
  <c r="A204" i="185" s="1"/>
  <c r="A205" i="185" s="1"/>
  <c r="A206" i="185" s="1"/>
  <c r="A207" i="185" s="1"/>
  <c r="A208" i="185" s="1"/>
  <c r="A209" i="185" s="1"/>
  <c r="A210" i="185" s="1"/>
  <c r="A211" i="185" s="1"/>
  <c r="A212" i="185" s="1"/>
  <c r="A213" i="185" s="1"/>
  <c r="A214" i="185" s="1"/>
  <c r="A215" i="185" s="1"/>
  <c r="A216" i="185" s="1"/>
  <c r="A217" i="185" s="1"/>
  <c r="A218" i="185" s="1"/>
  <c r="A219" i="185" s="1"/>
  <c r="A220" i="185" s="1"/>
  <c r="A221" i="185" s="1"/>
  <c r="B5" i="187"/>
  <c r="A155" i="184"/>
  <c r="A156" i="184" s="1"/>
  <c r="A157" i="184" s="1"/>
  <c r="A158" i="184" s="1"/>
  <c r="A159" i="184" s="1"/>
  <c r="A160" i="184" s="1"/>
  <c r="A161" i="184" s="1"/>
  <c r="A162" i="184" s="1"/>
  <c r="A163" i="184" s="1"/>
  <c r="A164" i="184" s="1"/>
  <c r="A165" i="184" s="1"/>
  <c r="A166" i="184" s="1"/>
  <c r="A167" i="184" s="1"/>
  <c r="A168" i="184" s="1"/>
  <c r="A169" i="184" s="1"/>
  <c r="A170" i="184" s="1"/>
  <c r="A171" i="184" s="1"/>
  <c r="A172" i="184" s="1"/>
  <c r="A173" i="184" s="1"/>
  <c r="A174" i="184" s="1"/>
  <c r="A175" i="184" s="1"/>
  <c r="A176" i="184" s="1"/>
  <c r="A177" i="184" s="1"/>
  <c r="A178" i="184" s="1"/>
  <c r="A179" i="184" s="1"/>
  <c r="A180" i="184" s="1"/>
  <c r="A181" i="184" s="1"/>
  <c r="A182" i="184" s="1"/>
  <c r="A183" i="184" s="1"/>
  <c r="A184" i="184" s="1"/>
  <c r="A185" i="184" s="1"/>
  <c r="A47" i="180"/>
  <c r="A48" i="180" s="1"/>
  <c r="A49" i="180" s="1"/>
  <c r="A50" i="180" s="1"/>
  <c r="A51" i="180" s="1"/>
  <c r="A52" i="180" s="1"/>
  <c r="A53" i="180" s="1"/>
  <c r="A54" i="180" s="1"/>
  <c r="A55" i="180" s="1"/>
  <c r="A56" i="180" s="1"/>
  <c r="A57" i="180" s="1"/>
  <c r="A58" i="180" s="1"/>
  <c r="A59" i="180" s="1"/>
  <c r="A60" i="180" s="1"/>
  <c r="A61" i="180" s="1"/>
  <c r="A62" i="180" s="1"/>
  <c r="A63" i="180" s="1"/>
  <c r="A64" i="180" s="1"/>
  <c r="A65" i="180" s="1"/>
  <c r="A66" i="180" s="1"/>
  <c r="A67" i="180" s="1"/>
  <c r="A68" i="180" s="1"/>
  <c r="A69" i="180" s="1"/>
  <c r="A70" i="180" s="1"/>
  <c r="A71" i="180" s="1"/>
  <c r="A72" i="180" s="1"/>
  <c r="A73" i="180" s="1"/>
  <c r="A74" i="180" s="1"/>
  <c r="A75" i="180" s="1"/>
  <c r="A76" i="180" s="1"/>
  <c r="A77" i="180" s="1"/>
  <c r="A227" i="185"/>
  <c r="A228" i="185" s="1"/>
  <c r="A229" i="185" s="1"/>
  <c r="A230" i="185" s="1"/>
  <c r="A231" i="185" s="1"/>
  <c r="A232" i="185" s="1"/>
  <c r="A233" i="185" s="1"/>
  <c r="A234" i="185" s="1"/>
  <c r="A235" i="185" s="1"/>
  <c r="A236" i="185" s="1"/>
  <c r="A237" i="185" s="1"/>
  <c r="A238" i="185" s="1"/>
  <c r="A239" i="185" s="1"/>
  <c r="A240" i="185" s="1"/>
  <c r="A241" i="185" s="1"/>
  <c r="A242" i="185" s="1"/>
  <c r="A243" i="185" s="1"/>
  <c r="A244" i="185" s="1"/>
  <c r="A245" i="185" s="1"/>
  <c r="A246" i="185" s="1"/>
  <c r="A247" i="185" s="1"/>
  <c r="A248" i="185" s="1"/>
  <c r="A249" i="185" s="1"/>
  <c r="A250" i="185" s="1"/>
  <c r="A251" i="185" s="1"/>
  <c r="A252" i="185" s="1"/>
  <c r="A253" i="185" s="1"/>
  <c r="A254" i="185" s="1"/>
  <c r="A255" i="185" s="1"/>
  <c r="A256" i="185" s="1"/>
  <c r="A257" i="185" s="1"/>
  <c r="A155" i="187"/>
  <c r="A156" i="187" s="1"/>
  <c r="A157" i="187" s="1"/>
  <c r="A158" i="187" s="1"/>
  <c r="A159" i="187" s="1"/>
  <c r="A160" i="187" s="1"/>
  <c r="A161" i="187" s="1"/>
  <c r="A162" i="187" s="1"/>
  <c r="A163" i="187" s="1"/>
  <c r="A164" i="187" s="1"/>
  <c r="A165" i="187" s="1"/>
  <c r="A166" i="187" s="1"/>
  <c r="A167" i="187" s="1"/>
  <c r="A168" i="187" s="1"/>
  <c r="A169" i="187" s="1"/>
  <c r="A170" i="187" s="1"/>
  <c r="A171" i="187" s="1"/>
  <c r="A172" i="187" s="1"/>
  <c r="A173" i="187" s="1"/>
  <c r="A174" i="187" s="1"/>
  <c r="A175" i="187" s="1"/>
  <c r="A176" i="187" s="1"/>
  <c r="A177" i="187" s="1"/>
  <c r="A178" i="187" s="1"/>
  <c r="A179" i="187" s="1"/>
  <c r="A180" i="187" s="1"/>
  <c r="A181" i="187" s="1"/>
  <c r="A182" i="187" s="1"/>
  <c r="A183" i="187" s="1"/>
  <c r="A184" i="187" s="1"/>
  <c r="A185" i="187" s="1"/>
  <c r="A191" i="184"/>
  <c r="A192" i="184" s="1"/>
  <c r="A193" i="184" s="1"/>
  <c r="A194" i="184" s="1"/>
  <c r="A195" i="184" s="1"/>
  <c r="A196" i="184" s="1"/>
  <c r="A197" i="184" s="1"/>
  <c r="A198" i="184" s="1"/>
  <c r="A199" i="184" s="1"/>
  <c r="A200" i="184" s="1"/>
  <c r="A201" i="184" s="1"/>
  <c r="A202" i="184" s="1"/>
  <c r="A203" i="184" s="1"/>
  <c r="A204" i="184" s="1"/>
  <c r="A205" i="184" s="1"/>
  <c r="A206" i="184" s="1"/>
  <c r="A207" i="184" s="1"/>
  <c r="A208" i="184" s="1"/>
  <c r="A209" i="184" s="1"/>
  <c r="A210" i="184" s="1"/>
  <c r="A211" i="184" s="1"/>
  <c r="A212" i="184" s="1"/>
  <c r="A213" i="184" s="1"/>
  <c r="A214" i="184" s="1"/>
  <c r="A215" i="184" s="1"/>
  <c r="A216" i="184" s="1"/>
  <c r="A217" i="184" s="1"/>
  <c r="A218" i="184" s="1"/>
  <c r="A219" i="184" s="1"/>
  <c r="A220" i="184" s="1"/>
  <c r="A221" i="184" s="1"/>
  <c r="A11" i="180"/>
  <c r="A12" i="180" s="1"/>
  <c r="A13" i="180" s="1"/>
  <c r="A14" i="180" s="1"/>
  <c r="A15" i="180" s="1"/>
  <c r="A16" i="180" s="1"/>
  <c r="A17" i="180" s="1"/>
  <c r="A18" i="180" s="1"/>
  <c r="A19" i="180" s="1"/>
  <c r="A20" i="180" s="1"/>
  <c r="A21" i="180" s="1"/>
  <c r="A22" i="180" s="1"/>
  <c r="A23" i="180" s="1"/>
  <c r="A24" i="180" s="1"/>
  <c r="A25" i="180" s="1"/>
  <c r="A26" i="180" s="1"/>
  <c r="A27" i="180" s="1"/>
  <c r="A28" i="180" s="1"/>
  <c r="A29" i="180" s="1"/>
  <c r="A30" i="180" s="1"/>
  <c r="A31" i="180" s="1"/>
  <c r="A32" i="180" s="1"/>
  <c r="A33" i="180" s="1"/>
  <c r="A34" i="180" s="1"/>
  <c r="A35" i="180" s="1"/>
  <c r="A36" i="180" s="1"/>
  <c r="A37" i="180" s="1"/>
  <c r="A38" i="180" s="1"/>
  <c r="A39" i="180" s="1"/>
  <c r="A40" i="180" s="1"/>
  <c r="A41" i="180" s="1"/>
  <c r="A11" i="185"/>
  <c r="A12" i="185" s="1"/>
  <c r="A13" i="185" s="1"/>
  <c r="A14" i="185" s="1"/>
  <c r="A15" i="185" s="1"/>
  <c r="A16" i="185" s="1"/>
  <c r="A17" i="185" s="1"/>
  <c r="A18" i="185" s="1"/>
  <c r="A19" i="185" s="1"/>
  <c r="A20" i="185" s="1"/>
  <c r="A21" i="185" s="1"/>
  <c r="A22" i="185" s="1"/>
  <c r="A23" i="185" s="1"/>
  <c r="A24" i="185" s="1"/>
  <c r="A25" i="185" s="1"/>
  <c r="A26" i="185" s="1"/>
  <c r="A27" i="185" s="1"/>
  <c r="A28" i="185" s="1"/>
  <c r="A29" i="185" s="1"/>
  <c r="A30" i="185" s="1"/>
  <c r="A31" i="185" s="1"/>
  <c r="A32" i="185" s="1"/>
  <c r="A33" i="185" s="1"/>
  <c r="A34" i="185" s="1"/>
  <c r="A35" i="185" s="1"/>
  <c r="A36" i="185" s="1"/>
  <c r="A37" i="185" s="1"/>
  <c r="A38" i="185" s="1"/>
  <c r="A39" i="185" s="1"/>
  <c r="A40" i="185" s="1"/>
  <c r="A41" i="185" s="1"/>
  <c r="A263" i="187"/>
  <c r="A264" i="187" s="1"/>
  <c r="A265" i="187" s="1"/>
  <c r="A266" i="187" s="1"/>
  <c r="A267" i="187" s="1"/>
  <c r="A268" i="187" s="1"/>
  <c r="A269" i="187" s="1"/>
  <c r="A270" i="187" s="1"/>
  <c r="A271" i="187" s="1"/>
  <c r="A272" i="187" s="1"/>
  <c r="A273" i="187" s="1"/>
  <c r="A274" i="187" s="1"/>
  <c r="A275" i="187" s="1"/>
  <c r="A276" i="187" s="1"/>
  <c r="A277" i="187" s="1"/>
  <c r="A278" i="187" s="1"/>
  <c r="A279" i="187" s="1"/>
  <c r="A280" i="187" s="1"/>
  <c r="A281" i="187" s="1"/>
  <c r="A282" i="187" s="1"/>
  <c r="A283" i="187" s="1"/>
  <c r="A284" i="187" s="1"/>
  <c r="A285" i="187" s="1"/>
  <c r="A286" i="187" s="1"/>
  <c r="A287" i="187" s="1"/>
  <c r="A288" i="187" s="1"/>
  <c r="A289" i="187" s="1"/>
  <c r="A290" i="187" s="1"/>
  <c r="A291" i="187" s="1"/>
  <c r="A292" i="187" s="1"/>
  <c r="A293" i="187" s="1"/>
  <c r="A227" i="184"/>
  <c r="A228" i="184" s="1"/>
  <c r="A229" i="184" s="1"/>
  <c r="A230" i="184" s="1"/>
  <c r="A231" i="184" s="1"/>
  <c r="A232" i="184" s="1"/>
  <c r="A233" i="184" s="1"/>
  <c r="A234" i="184" s="1"/>
  <c r="A235" i="184" s="1"/>
  <c r="A236" i="184" s="1"/>
  <c r="A237" i="184" s="1"/>
  <c r="A238" i="184" s="1"/>
  <c r="A239" i="184" s="1"/>
  <c r="A240" i="184" s="1"/>
  <c r="A241" i="184" s="1"/>
  <c r="A242" i="184" s="1"/>
  <c r="A243" i="184" s="1"/>
  <c r="A244" i="184" s="1"/>
  <c r="A245" i="184" s="1"/>
  <c r="A246" i="184" s="1"/>
  <c r="A247" i="184" s="1"/>
  <c r="A248" i="184" s="1"/>
  <c r="A249" i="184" s="1"/>
  <c r="A250" i="184" s="1"/>
  <c r="A251" i="184" s="1"/>
  <c r="A252" i="184" s="1"/>
  <c r="A253" i="184" s="1"/>
  <c r="A254" i="184" s="1"/>
  <c r="A255" i="184" s="1"/>
  <c r="A256" i="184" s="1"/>
  <c r="A257" i="184" s="1"/>
  <c r="A155" i="180"/>
  <c r="A156" i="180" s="1"/>
  <c r="A157" i="180" s="1"/>
  <c r="A158" i="180" s="1"/>
  <c r="A159" i="180" s="1"/>
  <c r="A160" i="180" s="1"/>
  <c r="A161" i="180" s="1"/>
  <c r="A162" i="180" s="1"/>
  <c r="A163" i="180" s="1"/>
  <c r="A164" i="180" s="1"/>
  <c r="A165" i="180" s="1"/>
  <c r="A166" i="180" s="1"/>
  <c r="A167" i="180" s="1"/>
  <c r="A168" i="180" s="1"/>
  <c r="A169" i="180" s="1"/>
  <c r="A170" i="180" s="1"/>
  <c r="A171" i="180" s="1"/>
  <c r="A172" i="180" s="1"/>
  <c r="A173" i="180" s="1"/>
  <c r="A174" i="180" s="1"/>
  <c r="A175" i="180" s="1"/>
  <c r="A176" i="180" s="1"/>
  <c r="A177" i="180" s="1"/>
  <c r="A178" i="180" s="1"/>
  <c r="A179" i="180" s="1"/>
  <c r="A180" i="180" s="1"/>
  <c r="A181" i="180" s="1"/>
  <c r="A182" i="180" s="1"/>
  <c r="A183" i="180" s="1"/>
  <c r="A184" i="180" s="1"/>
  <c r="A185" i="180" s="1"/>
  <c r="A155" i="185"/>
  <c r="A156" i="185" s="1"/>
  <c r="A157" i="185" s="1"/>
  <c r="A158" i="185" s="1"/>
  <c r="A159" i="185" s="1"/>
  <c r="A160" i="185" s="1"/>
  <c r="A161" i="185" s="1"/>
  <c r="A162" i="185" s="1"/>
  <c r="A163" i="185" s="1"/>
  <c r="A164" i="185" s="1"/>
  <c r="A165" i="185" s="1"/>
  <c r="A166" i="185" s="1"/>
  <c r="A167" i="185" s="1"/>
  <c r="A168" i="185" s="1"/>
  <c r="A169" i="185" s="1"/>
  <c r="A170" i="185" s="1"/>
  <c r="A171" i="185" s="1"/>
  <c r="A172" i="185" s="1"/>
  <c r="A173" i="185" s="1"/>
  <c r="A174" i="185" s="1"/>
  <c r="A175" i="185" s="1"/>
  <c r="A176" i="185" s="1"/>
  <c r="A177" i="185" s="1"/>
  <c r="A178" i="185" s="1"/>
  <c r="A179" i="185" s="1"/>
  <c r="A180" i="185" s="1"/>
  <c r="A181" i="185" s="1"/>
  <c r="A182" i="185" s="1"/>
  <c r="A183" i="185" s="1"/>
  <c r="A184" i="185" s="1"/>
  <c r="A185" i="185" s="1"/>
  <c r="A227" i="166"/>
  <c r="A228" i="166" s="1"/>
  <c r="A229" i="166" s="1"/>
  <c r="A230" i="166" s="1"/>
  <c r="A231" i="166" s="1"/>
  <c r="A232" i="166" s="1"/>
  <c r="A233" i="166" s="1"/>
  <c r="A234" i="166" s="1"/>
  <c r="A235" i="166" s="1"/>
  <c r="A236" i="166" s="1"/>
  <c r="A237" i="166" s="1"/>
  <c r="A238" i="166" s="1"/>
  <c r="A239" i="166" s="1"/>
  <c r="A240" i="166" s="1"/>
  <c r="A241" i="166" s="1"/>
  <c r="A242" i="166" s="1"/>
  <c r="A243" i="166" s="1"/>
  <c r="A244" i="166" s="1"/>
  <c r="A245" i="166" s="1"/>
  <c r="A246" i="166" s="1"/>
  <c r="A247" i="166" s="1"/>
  <c r="A248" i="166" s="1"/>
  <c r="A249" i="166" s="1"/>
  <c r="A250" i="166" s="1"/>
  <c r="A251" i="166" s="1"/>
  <c r="A252" i="166" s="1"/>
  <c r="A253" i="166" s="1"/>
  <c r="A254" i="166" s="1"/>
  <c r="A255" i="166" s="1"/>
  <c r="A256" i="166" s="1"/>
  <c r="A257" i="166" s="1"/>
  <c r="B5" i="168"/>
  <c r="A119" i="169"/>
  <c r="A120" i="169" s="1"/>
  <c r="A121" i="169" s="1"/>
  <c r="A122" i="169" s="1"/>
  <c r="A123" i="169" s="1"/>
  <c r="A124" i="169" s="1"/>
  <c r="A125" i="169" s="1"/>
  <c r="A126" i="169" s="1"/>
  <c r="A127" i="169" s="1"/>
  <c r="A128" i="169" s="1"/>
  <c r="A129" i="169" s="1"/>
  <c r="A130" i="169" s="1"/>
  <c r="A131" i="169" s="1"/>
  <c r="A132" i="169" s="1"/>
  <c r="A133" i="169" s="1"/>
  <c r="A134" i="169" s="1"/>
  <c r="A135" i="169" s="1"/>
  <c r="A136" i="169" s="1"/>
  <c r="A137" i="169" s="1"/>
  <c r="A138" i="169" s="1"/>
  <c r="A139" i="169" s="1"/>
  <c r="A140" i="169" s="1"/>
  <c r="A141" i="169" s="1"/>
  <c r="A142" i="169" s="1"/>
  <c r="A143" i="169" s="1"/>
  <c r="A144" i="169" s="1"/>
  <c r="A145" i="169" s="1"/>
  <c r="A146" i="169" s="1"/>
  <c r="A147" i="169" s="1"/>
  <c r="A148" i="169" s="1"/>
  <c r="A149" i="169" s="1"/>
  <c r="A47" i="167"/>
  <c r="A48" i="167" s="1"/>
  <c r="A49" i="167" s="1"/>
  <c r="A50" i="167" s="1"/>
  <c r="A51" i="167" s="1"/>
  <c r="A52" i="167" s="1"/>
  <c r="A53" i="167" s="1"/>
  <c r="A54" i="167" s="1"/>
  <c r="A55" i="167" s="1"/>
  <c r="A56" i="167" s="1"/>
  <c r="A57" i="167" s="1"/>
  <c r="A58" i="167" s="1"/>
  <c r="A59" i="167" s="1"/>
  <c r="A60" i="167" s="1"/>
  <c r="A61" i="167" s="1"/>
  <c r="A62" i="167" s="1"/>
  <c r="A63" i="167" s="1"/>
  <c r="A64" i="167" s="1"/>
  <c r="A65" i="167" s="1"/>
  <c r="A66" i="167" s="1"/>
  <c r="A67" i="167" s="1"/>
  <c r="A68" i="167" s="1"/>
  <c r="A69" i="167" s="1"/>
  <c r="A70" i="167" s="1"/>
  <c r="A71" i="167" s="1"/>
  <c r="A72" i="167" s="1"/>
  <c r="A73" i="167" s="1"/>
  <c r="A74" i="167" s="1"/>
  <c r="A75" i="167" s="1"/>
  <c r="A76" i="167" s="1"/>
  <c r="A77" i="167" s="1"/>
  <c r="B5" i="164"/>
  <c r="A227" i="176"/>
  <c r="A228" i="176" s="1"/>
  <c r="A229" i="176" s="1"/>
  <c r="A230" i="176" s="1"/>
  <c r="A231" i="176" s="1"/>
  <c r="A232" i="176" s="1"/>
  <c r="A233" i="176" s="1"/>
  <c r="A234" i="176" s="1"/>
  <c r="A235" i="176" s="1"/>
  <c r="A236" i="176" s="1"/>
  <c r="A237" i="176" s="1"/>
  <c r="A238" i="176" s="1"/>
  <c r="A239" i="176" s="1"/>
  <c r="A240" i="176" s="1"/>
  <c r="A241" i="176" s="1"/>
  <c r="A242" i="176" s="1"/>
  <c r="A243" i="176" s="1"/>
  <c r="A244" i="176" s="1"/>
  <c r="A245" i="176" s="1"/>
  <c r="A246" i="176" s="1"/>
  <c r="A247" i="176" s="1"/>
  <c r="A248" i="176" s="1"/>
  <c r="A249" i="176" s="1"/>
  <c r="A250" i="176" s="1"/>
  <c r="A251" i="176" s="1"/>
  <c r="A252" i="176" s="1"/>
  <c r="A253" i="176" s="1"/>
  <c r="A254" i="176" s="1"/>
  <c r="A255" i="176" s="1"/>
  <c r="A256" i="176" s="1"/>
  <c r="A257" i="176" s="1"/>
  <c r="A119" i="162"/>
  <c r="A120" i="162" s="1"/>
  <c r="A121" i="162" s="1"/>
  <c r="A122" i="162" s="1"/>
  <c r="A123" i="162" s="1"/>
  <c r="A124" i="162" s="1"/>
  <c r="A125" i="162" s="1"/>
  <c r="A126" i="162" s="1"/>
  <c r="A127" i="162" s="1"/>
  <c r="A128" i="162" s="1"/>
  <c r="A129" i="162" s="1"/>
  <c r="A130" i="162" s="1"/>
  <c r="A131" i="162" s="1"/>
  <c r="A132" i="162" s="1"/>
  <c r="A133" i="162" s="1"/>
  <c r="A134" i="162" s="1"/>
  <c r="A135" i="162" s="1"/>
  <c r="A136" i="162" s="1"/>
  <c r="A137" i="162" s="1"/>
  <c r="A138" i="162" s="1"/>
  <c r="A139" i="162" s="1"/>
  <c r="A140" i="162" s="1"/>
  <c r="A141" i="162" s="1"/>
  <c r="A142" i="162" s="1"/>
  <c r="A143" i="162" s="1"/>
  <c r="A144" i="162" s="1"/>
  <c r="A145" i="162" s="1"/>
  <c r="A146" i="162" s="1"/>
  <c r="A147" i="162" s="1"/>
  <c r="A148" i="162" s="1"/>
  <c r="A149" i="162" s="1"/>
  <c r="A47" i="166"/>
  <c r="A48" i="166" s="1"/>
  <c r="A49" i="166" s="1"/>
  <c r="A50" i="166" s="1"/>
  <c r="A51" i="166" s="1"/>
  <c r="A52" i="166" s="1"/>
  <c r="A53" i="166" s="1"/>
  <c r="A54" i="166" s="1"/>
  <c r="A55" i="166" s="1"/>
  <c r="A56" i="166" s="1"/>
  <c r="A57" i="166" s="1"/>
  <c r="A58" i="166" s="1"/>
  <c r="A59" i="166" s="1"/>
  <c r="A60" i="166" s="1"/>
  <c r="A61" i="166" s="1"/>
  <c r="A62" i="166" s="1"/>
  <c r="A63" i="166" s="1"/>
  <c r="A64" i="166" s="1"/>
  <c r="A65" i="166" s="1"/>
  <c r="A66" i="166" s="1"/>
  <c r="A67" i="166" s="1"/>
  <c r="A68" i="166" s="1"/>
  <c r="A69" i="166" s="1"/>
  <c r="A70" i="166" s="1"/>
  <c r="A71" i="166" s="1"/>
  <c r="A72" i="166" s="1"/>
  <c r="A73" i="166" s="1"/>
  <c r="A74" i="166" s="1"/>
  <c r="A75" i="166" s="1"/>
  <c r="A76" i="166" s="1"/>
  <c r="A77" i="166" s="1"/>
  <c r="A227" i="178"/>
  <c r="A228" i="178" s="1"/>
  <c r="A229" i="178" s="1"/>
  <c r="A230" i="178" s="1"/>
  <c r="A231" i="178" s="1"/>
  <c r="A232" i="178" s="1"/>
  <c r="A233" i="178" s="1"/>
  <c r="A234" i="178" s="1"/>
  <c r="A235" i="178" s="1"/>
  <c r="A236" i="178" s="1"/>
  <c r="A237" i="178" s="1"/>
  <c r="A238" i="178" s="1"/>
  <c r="A239" i="178" s="1"/>
  <c r="A240" i="178" s="1"/>
  <c r="A241" i="178" s="1"/>
  <c r="A242" i="178" s="1"/>
  <c r="A243" i="178" s="1"/>
  <c r="A244" i="178" s="1"/>
  <c r="A245" i="178" s="1"/>
  <c r="A246" i="178" s="1"/>
  <c r="A247" i="178" s="1"/>
  <c r="A248" i="178" s="1"/>
  <c r="A249" i="178" s="1"/>
  <c r="A250" i="178" s="1"/>
  <c r="A251" i="178" s="1"/>
  <c r="A252" i="178" s="1"/>
  <c r="A253" i="178" s="1"/>
  <c r="A254" i="178" s="1"/>
  <c r="A255" i="178" s="1"/>
  <c r="A256" i="178" s="1"/>
  <c r="A257" i="178" s="1"/>
  <c r="A47" i="164"/>
  <c r="A48" i="164" s="1"/>
  <c r="A49" i="164" s="1"/>
  <c r="A50" i="164" s="1"/>
  <c r="A51" i="164" s="1"/>
  <c r="A52" i="164" s="1"/>
  <c r="A53" i="164" s="1"/>
  <c r="A54" i="164" s="1"/>
  <c r="A55" i="164" s="1"/>
  <c r="A56" i="164" s="1"/>
  <c r="A57" i="164" s="1"/>
  <c r="A58" i="164" s="1"/>
  <c r="A59" i="164" s="1"/>
  <c r="A60" i="164" s="1"/>
  <c r="A61" i="164" s="1"/>
  <c r="A62" i="164" s="1"/>
  <c r="A63" i="164" s="1"/>
  <c r="A64" i="164" s="1"/>
  <c r="A65" i="164" s="1"/>
  <c r="A66" i="164" s="1"/>
  <c r="A67" i="164" s="1"/>
  <c r="A68" i="164" s="1"/>
  <c r="A69" i="164" s="1"/>
  <c r="A70" i="164" s="1"/>
  <c r="A71" i="164" s="1"/>
  <c r="A72" i="164" s="1"/>
  <c r="A73" i="164" s="1"/>
  <c r="A74" i="164" s="1"/>
  <c r="A75" i="164" s="1"/>
  <c r="A76" i="164" s="1"/>
  <c r="A77" i="164" s="1"/>
  <c r="A155" i="159"/>
  <c r="A156" i="159" s="1"/>
  <c r="A157" i="159" s="1"/>
  <c r="A158" i="159" s="1"/>
  <c r="A159" i="159" s="1"/>
  <c r="A160" i="159" s="1"/>
  <c r="A161" i="159" s="1"/>
  <c r="A162" i="159" s="1"/>
  <c r="A163" i="159" s="1"/>
  <c r="A164" i="159" s="1"/>
  <c r="A165" i="159" s="1"/>
  <c r="A166" i="159" s="1"/>
  <c r="A167" i="159" s="1"/>
  <c r="A168" i="159" s="1"/>
  <c r="A169" i="159" s="1"/>
  <c r="A170" i="159" s="1"/>
  <c r="A171" i="159" s="1"/>
  <c r="A172" i="159" s="1"/>
  <c r="A173" i="159" s="1"/>
  <c r="A174" i="159" s="1"/>
  <c r="A175" i="159" s="1"/>
  <c r="A176" i="159" s="1"/>
  <c r="A177" i="159" s="1"/>
  <c r="A178" i="159" s="1"/>
  <c r="A179" i="159" s="1"/>
  <c r="A180" i="159" s="1"/>
  <c r="A181" i="159" s="1"/>
  <c r="A182" i="159" s="1"/>
  <c r="A183" i="159" s="1"/>
  <c r="A184" i="159" s="1"/>
  <c r="A185" i="159" s="1"/>
  <c r="A47" i="169"/>
  <c r="A48" i="169" s="1"/>
  <c r="A49" i="169" s="1"/>
  <c r="A50" i="169" s="1"/>
  <c r="A51" i="169" s="1"/>
  <c r="A52" i="169" s="1"/>
  <c r="A53" i="169" s="1"/>
  <c r="A54" i="169" s="1"/>
  <c r="A55" i="169" s="1"/>
  <c r="A56" i="169" s="1"/>
  <c r="A57" i="169" s="1"/>
  <c r="A58" i="169" s="1"/>
  <c r="A59" i="169" s="1"/>
  <c r="A60" i="169" s="1"/>
  <c r="A61" i="169" s="1"/>
  <c r="A62" i="169" s="1"/>
  <c r="A63" i="169" s="1"/>
  <c r="A64" i="169" s="1"/>
  <c r="A65" i="169" s="1"/>
  <c r="A66" i="169" s="1"/>
  <c r="A67" i="169" s="1"/>
  <c r="A68" i="169" s="1"/>
  <c r="A69" i="169" s="1"/>
  <c r="A70" i="169" s="1"/>
  <c r="A71" i="169" s="1"/>
  <c r="A72" i="169" s="1"/>
  <c r="A73" i="169" s="1"/>
  <c r="A74" i="169" s="1"/>
  <c r="A75" i="169" s="1"/>
  <c r="A76" i="169" s="1"/>
  <c r="A77" i="169" s="1"/>
  <c r="A119" i="167"/>
  <c r="A120" i="167" s="1"/>
  <c r="A121" i="167" s="1"/>
  <c r="A122" i="167" s="1"/>
  <c r="A123" i="167" s="1"/>
  <c r="A124" i="167" s="1"/>
  <c r="A125" i="167" s="1"/>
  <c r="A126" i="167" s="1"/>
  <c r="A127" i="167" s="1"/>
  <c r="A128" i="167" s="1"/>
  <c r="A129" i="167" s="1"/>
  <c r="A130" i="167" s="1"/>
  <c r="A131" i="167" s="1"/>
  <c r="A132" i="167" s="1"/>
  <c r="A133" i="167" s="1"/>
  <c r="A134" i="167" s="1"/>
  <c r="A135" i="167" s="1"/>
  <c r="A136" i="167" s="1"/>
  <c r="A137" i="167" s="1"/>
  <c r="A138" i="167" s="1"/>
  <c r="A139" i="167" s="1"/>
  <c r="A140" i="167" s="1"/>
  <c r="A141" i="167" s="1"/>
  <c r="A142" i="167" s="1"/>
  <c r="A143" i="167" s="1"/>
  <c r="A144" i="167" s="1"/>
  <c r="A145" i="167" s="1"/>
  <c r="A146" i="167" s="1"/>
  <c r="A147" i="167" s="1"/>
  <c r="A148" i="167" s="1"/>
  <c r="A149" i="167" s="1"/>
  <c r="A263" i="162"/>
  <c r="A264" i="162" s="1"/>
  <c r="A265" i="162" s="1"/>
  <c r="A266" i="162" s="1"/>
  <c r="A267" i="162" s="1"/>
  <c r="A268" i="162" s="1"/>
  <c r="A269" i="162" s="1"/>
  <c r="A270" i="162" s="1"/>
  <c r="A271" i="162" s="1"/>
  <c r="A272" i="162" s="1"/>
  <c r="A273" i="162" s="1"/>
  <c r="A274" i="162" s="1"/>
  <c r="A275" i="162" s="1"/>
  <c r="A276" i="162" s="1"/>
  <c r="A277" i="162" s="1"/>
  <c r="A278" i="162" s="1"/>
  <c r="A279" i="162" s="1"/>
  <c r="A280" i="162" s="1"/>
  <c r="A281" i="162" s="1"/>
  <c r="A282" i="162" s="1"/>
  <c r="A283" i="162" s="1"/>
  <c r="A284" i="162" s="1"/>
  <c r="A285" i="162" s="1"/>
  <c r="A286" i="162" s="1"/>
  <c r="A287" i="162" s="1"/>
  <c r="A288" i="162" s="1"/>
  <c r="A289" i="162" s="1"/>
  <c r="A290" i="162" s="1"/>
  <c r="A291" i="162" s="1"/>
  <c r="A292" i="162" s="1"/>
  <c r="A293" i="162" s="1"/>
  <c r="A11" i="169"/>
  <c r="A12" i="169" s="1"/>
  <c r="A13" i="169" s="1"/>
  <c r="A14" i="169" s="1"/>
  <c r="A15" i="169" s="1"/>
  <c r="A16" i="169" s="1"/>
  <c r="A17" i="169" s="1"/>
  <c r="A18" i="169" s="1"/>
  <c r="A19" i="169" s="1"/>
  <c r="A20" i="169" s="1"/>
  <c r="A21" i="169" s="1"/>
  <c r="A22" i="169" s="1"/>
  <c r="A23" i="169" s="1"/>
  <c r="A24" i="169" s="1"/>
  <c r="A25" i="169" s="1"/>
  <c r="A26" i="169" s="1"/>
  <c r="A27" i="169" s="1"/>
  <c r="A28" i="169" s="1"/>
  <c r="A29" i="169" s="1"/>
  <c r="A30" i="169" s="1"/>
  <c r="A31" i="169" s="1"/>
  <c r="A32" i="169" s="1"/>
  <c r="A33" i="169" s="1"/>
  <c r="A34" i="169" s="1"/>
  <c r="A35" i="169" s="1"/>
  <c r="A36" i="169" s="1"/>
  <c r="A37" i="169" s="1"/>
  <c r="A38" i="169" s="1"/>
  <c r="A39" i="169" s="1"/>
  <c r="A40" i="169" s="1"/>
  <c r="A41" i="169" s="1"/>
  <c r="B5" i="169"/>
  <c r="A191" i="167"/>
  <c r="A192" i="167" s="1"/>
  <c r="A193" i="167" s="1"/>
  <c r="A194" i="167" s="1"/>
  <c r="A195" i="167" s="1"/>
  <c r="A196" i="167" s="1"/>
  <c r="A197" i="167" s="1"/>
  <c r="A198" i="167" s="1"/>
  <c r="A199" i="167" s="1"/>
  <c r="A200" i="167" s="1"/>
  <c r="A201" i="167" s="1"/>
  <c r="A202" i="167" s="1"/>
  <c r="A203" i="167" s="1"/>
  <c r="A204" i="167" s="1"/>
  <c r="A205" i="167" s="1"/>
  <c r="A206" i="167" s="1"/>
  <c r="A207" i="167" s="1"/>
  <c r="A208" i="167" s="1"/>
  <c r="A209" i="167" s="1"/>
  <c r="A210" i="167" s="1"/>
  <c r="A211" i="167" s="1"/>
  <c r="A212" i="167" s="1"/>
  <c r="A213" i="167" s="1"/>
  <c r="A214" i="167" s="1"/>
  <c r="A215" i="167" s="1"/>
  <c r="A216" i="167" s="1"/>
  <c r="A217" i="167" s="1"/>
  <c r="A218" i="167" s="1"/>
  <c r="A219" i="167" s="1"/>
  <c r="A220" i="167" s="1"/>
  <c r="A221" i="167" s="1"/>
  <c r="A191" i="176"/>
  <c r="A192" i="176" s="1"/>
  <c r="A193" i="176" s="1"/>
  <c r="A194" i="176" s="1"/>
  <c r="A195" i="176" s="1"/>
  <c r="A196" i="176" s="1"/>
  <c r="A197" i="176" s="1"/>
  <c r="A198" i="176" s="1"/>
  <c r="A199" i="176" s="1"/>
  <c r="A200" i="176" s="1"/>
  <c r="A201" i="176" s="1"/>
  <c r="A202" i="176" s="1"/>
  <c r="A203" i="176" s="1"/>
  <c r="A204" i="176" s="1"/>
  <c r="A205" i="176" s="1"/>
  <c r="A206" i="176" s="1"/>
  <c r="A207" i="176" s="1"/>
  <c r="A208" i="176" s="1"/>
  <c r="A209" i="176" s="1"/>
  <c r="A210" i="176" s="1"/>
  <c r="A211" i="176" s="1"/>
  <c r="A212" i="176" s="1"/>
  <c r="A213" i="176" s="1"/>
  <c r="A214" i="176" s="1"/>
  <c r="A215" i="176" s="1"/>
  <c r="A216" i="176" s="1"/>
  <c r="A217" i="176" s="1"/>
  <c r="A218" i="176" s="1"/>
  <c r="A219" i="176" s="1"/>
  <c r="A220" i="176" s="1"/>
  <c r="A221" i="176" s="1"/>
  <c r="A155" i="162"/>
  <c r="A156" i="162" s="1"/>
  <c r="A157" i="162" s="1"/>
  <c r="A158" i="162" s="1"/>
  <c r="A159" i="162" s="1"/>
  <c r="A160" i="162" s="1"/>
  <c r="A161" i="162" s="1"/>
  <c r="A162" i="162" s="1"/>
  <c r="A163" i="162" s="1"/>
  <c r="A164" i="162" s="1"/>
  <c r="A165" i="162" s="1"/>
  <c r="A166" i="162" s="1"/>
  <c r="A167" i="162" s="1"/>
  <c r="A168" i="162" s="1"/>
  <c r="A169" i="162" s="1"/>
  <c r="A170" i="162" s="1"/>
  <c r="A171" i="162" s="1"/>
  <c r="A172" i="162" s="1"/>
  <c r="A173" i="162" s="1"/>
  <c r="A174" i="162" s="1"/>
  <c r="A175" i="162" s="1"/>
  <c r="A176" i="162" s="1"/>
  <c r="A177" i="162" s="1"/>
  <c r="A178" i="162" s="1"/>
  <c r="A179" i="162" s="1"/>
  <c r="A180" i="162" s="1"/>
  <c r="A181" i="162" s="1"/>
  <c r="A182" i="162" s="1"/>
  <c r="A183" i="162" s="1"/>
  <c r="A184" i="162" s="1"/>
  <c r="A185" i="162" s="1"/>
  <c r="A155" i="166"/>
  <c r="A156" i="166" s="1"/>
  <c r="A157" i="166" s="1"/>
  <c r="A158" i="166" s="1"/>
  <c r="A159" i="166" s="1"/>
  <c r="A160" i="166" s="1"/>
  <c r="A161" i="166" s="1"/>
  <c r="A162" i="166" s="1"/>
  <c r="A163" i="166" s="1"/>
  <c r="A164" i="166" s="1"/>
  <c r="A165" i="166" s="1"/>
  <c r="A166" i="166" s="1"/>
  <c r="A167" i="166" s="1"/>
  <c r="A168" i="166" s="1"/>
  <c r="A169" i="166" s="1"/>
  <c r="A170" i="166" s="1"/>
  <c r="A171" i="166" s="1"/>
  <c r="A172" i="166" s="1"/>
  <c r="A173" i="166" s="1"/>
  <c r="A174" i="166" s="1"/>
  <c r="A175" i="166" s="1"/>
  <c r="A176" i="166" s="1"/>
  <c r="A177" i="166" s="1"/>
  <c r="A178" i="166" s="1"/>
  <c r="A179" i="166" s="1"/>
  <c r="A180" i="166" s="1"/>
  <c r="A181" i="166" s="1"/>
  <c r="A182" i="166" s="1"/>
  <c r="A183" i="166" s="1"/>
  <c r="A184" i="166" s="1"/>
  <c r="A185" i="166" s="1"/>
  <c r="A47" i="178"/>
  <c r="A48" i="178" s="1"/>
  <c r="A49" i="178" s="1"/>
  <c r="A50" i="178" s="1"/>
  <c r="A51" i="178" s="1"/>
  <c r="A52" i="178" s="1"/>
  <c r="A53" i="178" s="1"/>
  <c r="A54" i="178" s="1"/>
  <c r="A55" i="178" s="1"/>
  <c r="A56" i="178" s="1"/>
  <c r="A57" i="178" s="1"/>
  <c r="A58" i="178" s="1"/>
  <c r="A59" i="178" s="1"/>
  <c r="A60" i="178" s="1"/>
  <c r="A61" i="178" s="1"/>
  <c r="A62" i="178" s="1"/>
  <c r="A63" i="178" s="1"/>
  <c r="A64" i="178" s="1"/>
  <c r="A65" i="178" s="1"/>
  <c r="A66" i="178" s="1"/>
  <c r="A67" i="178" s="1"/>
  <c r="A68" i="178" s="1"/>
  <c r="A69" i="178" s="1"/>
  <c r="A70" i="178" s="1"/>
  <c r="A71" i="178" s="1"/>
  <c r="A72" i="178" s="1"/>
  <c r="A73" i="178" s="1"/>
  <c r="A74" i="178" s="1"/>
  <c r="A75" i="178" s="1"/>
  <c r="A76" i="178" s="1"/>
  <c r="A77" i="178" s="1"/>
  <c r="A155" i="164"/>
  <c r="A156" i="164" s="1"/>
  <c r="A157" i="164" s="1"/>
  <c r="A158" i="164" s="1"/>
  <c r="A159" i="164" s="1"/>
  <c r="A160" i="164" s="1"/>
  <c r="A161" i="164" s="1"/>
  <c r="A162" i="164" s="1"/>
  <c r="A163" i="164" s="1"/>
  <c r="A164" i="164" s="1"/>
  <c r="A165" i="164" s="1"/>
  <c r="A166" i="164" s="1"/>
  <c r="A167" i="164" s="1"/>
  <c r="A168" i="164" s="1"/>
  <c r="A169" i="164" s="1"/>
  <c r="A170" i="164" s="1"/>
  <c r="A171" i="164" s="1"/>
  <c r="A172" i="164" s="1"/>
  <c r="A173" i="164" s="1"/>
  <c r="A174" i="164" s="1"/>
  <c r="A175" i="164" s="1"/>
  <c r="A176" i="164" s="1"/>
  <c r="A177" i="164" s="1"/>
  <c r="A178" i="164" s="1"/>
  <c r="A179" i="164" s="1"/>
  <c r="A180" i="164" s="1"/>
  <c r="A181" i="164" s="1"/>
  <c r="A182" i="164" s="1"/>
  <c r="A183" i="164" s="1"/>
  <c r="A184" i="164" s="1"/>
  <c r="A185" i="164" s="1"/>
  <c r="A47" i="159"/>
  <c r="A48" i="159" s="1"/>
  <c r="A49" i="159" s="1"/>
  <c r="A50" i="159" s="1"/>
  <c r="A51" i="159" s="1"/>
  <c r="A52" i="159" s="1"/>
  <c r="A53" i="159" s="1"/>
  <c r="A54" i="159" s="1"/>
  <c r="A55" i="159" s="1"/>
  <c r="A56" i="159" s="1"/>
  <c r="A57" i="159" s="1"/>
  <c r="A58" i="159" s="1"/>
  <c r="A59" i="159" s="1"/>
  <c r="A60" i="159" s="1"/>
  <c r="A61" i="159" s="1"/>
  <c r="A62" i="159" s="1"/>
  <c r="A63" i="159" s="1"/>
  <c r="A64" i="159" s="1"/>
  <c r="A65" i="159" s="1"/>
  <c r="A66" i="159" s="1"/>
  <c r="A67" i="159" s="1"/>
  <c r="A68" i="159" s="1"/>
  <c r="A69" i="159" s="1"/>
  <c r="A70" i="159" s="1"/>
  <c r="A71" i="159" s="1"/>
  <c r="A72" i="159" s="1"/>
  <c r="A73" i="159" s="1"/>
  <c r="A74" i="159" s="1"/>
  <c r="A75" i="159" s="1"/>
  <c r="A76" i="159" s="1"/>
  <c r="A77" i="159" s="1"/>
  <c r="A227" i="170"/>
  <c r="A228" i="170" s="1"/>
  <c r="A229" i="170" s="1"/>
  <c r="A230" i="170" s="1"/>
  <c r="A231" i="170" s="1"/>
  <c r="A232" i="170" s="1"/>
  <c r="A233" i="170" s="1"/>
  <c r="A234" i="170" s="1"/>
  <c r="A235" i="170" s="1"/>
  <c r="A236" i="170" s="1"/>
  <c r="A237" i="170" s="1"/>
  <c r="A238" i="170" s="1"/>
  <c r="A239" i="170" s="1"/>
  <c r="A240" i="170" s="1"/>
  <c r="A241" i="170" s="1"/>
  <c r="A242" i="170" s="1"/>
  <c r="A243" i="170" s="1"/>
  <c r="A244" i="170" s="1"/>
  <c r="A245" i="170" s="1"/>
  <c r="A246" i="170" s="1"/>
  <c r="A247" i="170" s="1"/>
  <c r="A248" i="170" s="1"/>
  <c r="A249" i="170" s="1"/>
  <c r="A250" i="170" s="1"/>
  <c r="A251" i="170" s="1"/>
  <c r="A252" i="170" s="1"/>
  <c r="A253" i="170" s="1"/>
  <c r="A254" i="170" s="1"/>
  <c r="A255" i="170" s="1"/>
  <c r="A256" i="170" s="1"/>
  <c r="A257" i="170" s="1"/>
  <c r="A227" i="165"/>
  <c r="A228" i="165" s="1"/>
  <c r="A229" i="165" s="1"/>
  <c r="A230" i="165" s="1"/>
  <c r="A231" i="165" s="1"/>
  <c r="A232" i="165" s="1"/>
  <c r="A233" i="165" s="1"/>
  <c r="A234" i="165" s="1"/>
  <c r="A235" i="165" s="1"/>
  <c r="A236" i="165" s="1"/>
  <c r="A237" i="165" s="1"/>
  <c r="A238" i="165" s="1"/>
  <c r="A239" i="165" s="1"/>
  <c r="A240" i="165" s="1"/>
  <c r="A241" i="165" s="1"/>
  <c r="A242" i="165" s="1"/>
  <c r="A243" i="165" s="1"/>
  <c r="A244" i="165" s="1"/>
  <c r="A245" i="165" s="1"/>
  <c r="A246" i="165" s="1"/>
  <c r="A247" i="165" s="1"/>
  <c r="A248" i="165" s="1"/>
  <c r="A249" i="165" s="1"/>
  <c r="A250" i="165" s="1"/>
  <c r="A251" i="165" s="1"/>
  <c r="A252" i="165" s="1"/>
  <c r="A253" i="165" s="1"/>
  <c r="A254" i="165" s="1"/>
  <c r="A255" i="165" s="1"/>
  <c r="A256" i="165" s="1"/>
  <c r="A257" i="165" s="1"/>
  <c r="A191" i="178"/>
  <c r="A192" i="178" s="1"/>
  <c r="A193" i="178" s="1"/>
  <c r="A194" i="178" s="1"/>
  <c r="A195" i="178" s="1"/>
  <c r="A196" i="178" s="1"/>
  <c r="A197" i="178" s="1"/>
  <c r="A198" i="178" s="1"/>
  <c r="A199" i="178" s="1"/>
  <c r="A200" i="178" s="1"/>
  <c r="A201" i="178" s="1"/>
  <c r="A202" i="178" s="1"/>
  <c r="A203" i="178" s="1"/>
  <c r="A204" i="178" s="1"/>
  <c r="A205" i="178" s="1"/>
  <c r="A206" i="178" s="1"/>
  <c r="A207" i="178" s="1"/>
  <c r="A208" i="178" s="1"/>
  <c r="A209" i="178" s="1"/>
  <c r="A210" i="178" s="1"/>
  <c r="A211" i="178" s="1"/>
  <c r="A212" i="178" s="1"/>
  <c r="A213" i="178" s="1"/>
  <c r="A214" i="178" s="1"/>
  <c r="A215" i="178" s="1"/>
  <c r="A216" i="178" s="1"/>
  <c r="A217" i="178" s="1"/>
  <c r="A218" i="178" s="1"/>
  <c r="A219" i="178" s="1"/>
  <c r="A220" i="178" s="1"/>
  <c r="A221" i="178" s="1"/>
  <c r="A119" i="159"/>
  <c r="A120" i="159" s="1"/>
  <c r="A121" i="159" s="1"/>
  <c r="A122" i="159" s="1"/>
  <c r="A123" i="159" s="1"/>
  <c r="A124" i="159" s="1"/>
  <c r="A125" i="159" s="1"/>
  <c r="A126" i="159" s="1"/>
  <c r="A127" i="159" s="1"/>
  <c r="A128" i="159" s="1"/>
  <c r="A129" i="159" s="1"/>
  <c r="A130" i="159" s="1"/>
  <c r="A131" i="159" s="1"/>
  <c r="A132" i="159" s="1"/>
  <c r="A133" i="159" s="1"/>
  <c r="A134" i="159" s="1"/>
  <c r="A135" i="159" s="1"/>
  <c r="A136" i="159" s="1"/>
  <c r="A137" i="159" s="1"/>
  <c r="A138" i="159" s="1"/>
  <c r="A139" i="159" s="1"/>
  <c r="A140" i="159" s="1"/>
  <c r="A141" i="159" s="1"/>
  <c r="A142" i="159" s="1"/>
  <c r="A143" i="159" s="1"/>
  <c r="A144" i="159" s="1"/>
  <c r="A145" i="159" s="1"/>
  <c r="A146" i="159" s="1"/>
  <c r="A147" i="159" s="1"/>
  <c r="A148" i="159" s="1"/>
  <c r="A149" i="159" s="1"/>
  <c r="A227" i="169"/>
  <c r="A228" i="169" s="1"/>
  <c r="A229" i="169" s="1"/>
  <c r="A230" i="169" s="1"/>
  <c r="A231" i="169" s="1"/>
  <c r="A232" i="169" s="1"/>
  <c r="A233" i="169" s="1"/>
  <c r="A234" i="169" s="1"/>
  <c r="A235" i="169" s="1"/>
  <c r="A236" i="169" s="1"/>
  <c r="A237" i="169" s="1"/>
  <c r="A238" i="169" s="1"/>
  <c r="A239" i="169" s="1"/>
  <c r="A240" i="169" s="1"/>
  <c r="A241" i="169" s="1"/>
  <c r="A242" i="169" s="1"/>
  <c r="A243" i="169" s="1"/>
  <c r="A244" i="169" s="1"/>
  <c r="A245" i="169" s="1"/>
  <c r="A246" i="169" s="1"/>
  <c r="A247" i="169" s="1"/>
  <c r="A248" i="169" s="1"/>
  <c r="A249" i="169" s="1"/>
  <c r="A250" i="169" s="1"/>
  <c r="A251" i="169" s="1"/>
  <c r="A252" i="169" s="1"/>
  <c r="A253" i="169" s="1"/>
  <c r="A254" i="169" s="1"/>
  <c r="A255" i="169" s="1"/>
  <c r="A256" i="169" s="1"/>
  <c r="A257" i="169" s="1"/>
  <c r="A227" i="175"/>
  <c r="A228" i="175" s="1"/>
  <c r="A229" i="175" s="1"/>
  <c r="A230" i="175" s="1"/>
  <c r="A231" i="175" s="1"/>
  <c r="A232" i="175" s="1"/>
  <c r="A233" i="175" s="1"/>
  <c r="A234" i="175" s="1"/>
  <c r="A235" i="175" s="1"/>
  <c r="A236" i="175" s="1"/>
  <c r="A237" i="175" s="1"/>
  <c r="A238" i="175" s="1"/>
  <c r="A239" i="175" s="1"/>
  <c r="A240" i="175" s="1"/>
  <c r="A241" i="175" s="1"/>
  <c r="A242" i="175" s="1"/>
  <c r="A243" i="175" s="1"/>
  <c r="A244" i="175" s="1"/>
  <c r="A245" i="175" s="1"/>
  <c r="A246" i="175" s="1"/>
  <c r="A247" i="175" s="1"/>
  <c r="A248" i="175" s="1"/>
  <c r="A249" i="175" s="1"/>
  <c r="A250" i="175" s="1"/>
  <c r="A251" i="175" s="1"/>
  <c r="A252" i="175" s="1"/>
  <c r="A253" i="175" s="1"/>
  <c r="A254" i="175" s="1"/>
  <c r="A255" i="175" s="1"/>
  <c r="A256" i="175" s="1"/>
  <c r="A257" i="175" s="1"/>
  <c r="A119" i="176"/>
  <c r="A120" i="176" s="1"/>
  <c r="A121" i="176" s="1"/>
  <c r="A122" i="176" s="1"/>
  <c r="A123" i="176" s="1"/>
  <c r="A124" i="176" s="1"/>
  <c r="A125" i="176" s="1"/>
  <c r="A126" i="176" s="1"/>
  <c r="A127" i="176" s="1"/>
  <c r="A128" i="176" s="1"/>
  <c r="A129" i="176" s="1"/>
  <c r="A130" i="176" s="1"/>
  <c r="A131" i="176" s="1"/>
  <c r="A132" i="176" s="1"/>
  <c r="A133" i="176" s="1"/>
  <c r="A134" i="176" s="1"/>
  <c r="A135" i="176" s="1"/>
  <c r="A136" i="176" s="1"/>
  <c r="A137" i="176" s="1"/>
  <c r="A138" i="176" s="1"/>
  <c r="A139" i="176" s="1"/>
  <c r="A140" i="176" s="1"/>
  <c r="A141" i="176" s="1"/>
  <c r="A142" i="176" s="1"/>
  <c r="A143" i="176" s="1"/>
  <c r="A144" i="176" s="1"/>
  <c r="A145" i="176" s="1"/>
  <c r="A146" i="176" s="1"/>
  <c r="A147" i="176" s="1"/>
  <c r="A148" i="176" s="1"/>
  <c r="A149" i="176" s="1"/>
  <c r="A11" i="162"/>
  <c r="A12" i="162" s="1"/>
  <c r="A13" i="162" s="1"/>
  <c r="A14" i="162" s="1"/>
  <c r="A15" i="162" s="1"/>
  <c r="A16" i="162" s="1"/>
  <c r="A17" i="162" s="1"/>
  <c r="A18" i="162" s="1"/>
  <c r="A19" i="162" s="1"/>
  <c r="A20" i="162" s="1"/>
  <c r="A21" i="162" s="1"/>
  <c r="A22" i="162" s="1"/>
  <c r="A23" i="162" s="1"/>
  <c r="A24" i="162" s="1"/>
  <c r="A25" i="162" s="1"/>
  <c r="A26" i="162" s="1"/>
  <c r="A27" i="162" s="1"/>
  <c r="A28" i="162" s="1"/>
  <c r="A29" i="162" s="1"/>
  <c r="A30" i="162" s="1"/>
  <c r="A31" i="162" s="1"/>
  <c r="A32" i="162" s="1"/>
  <c r="A33" i="162" s="1"/>
  <c r="A34" i="162" s="1"/>
  <c r="A35" i="162" s="1"/>
  <c r="A36" i="162" s="1"/>
  <c r="A37" i="162" s="1"/>
  <c r="A38" i="162" s="1"/>
  <c r="A39" i="162" s="1"/>
  <c r="A40" i="162" s="1"/>
  <c r="A41" i="162" s="1"/>
  <c r="A83" i="168"/>
  <c r="A84" i="168" s="1"/>
  <c r="A85" i="168" s="1"/>
  <c r="A86" i="168" s="1"/>
  <c r="A87" i="168" s="1"/>
  <c r="A88" i="168" s="1"/>
  <c r="A89" i="168" s="1"/>
  <c r="A90" i="168" s="1"/>
  <c r="A91" i="168" s="1"/>
  <c r="A92" i="168" s="1"/>
  <c r="A93" i="168" s="1"/>
  <c r="A94" i="168" s="1"/>
  <c r="A95" i="168" s="1"/>
  <c r="A96" i="168" s="1"/>
  <c r="A97" i="168" s="1"/>
  <c r="A98" i="168" s="1"/>
  <c r="A99" i="168" s="1"/>
  <c r="A100" i="168" s="1"/>
  <c r="A101" i="168" s="1"/>
  <c r="A102" i="168" s="1"/>
  <c r="A103" i="168" s="1"/>
  <c r="A104" i="168" s="1"/>
  <c r="A105" i="168" s="1"/>
  <c r="A106" i="168" s="1"/>
  <c r="A107" i="168" s="1"/>
  <c r="A108" i="168" s="1"/>
  <c r="A109" i="168" s="1"/>
  <c r="A110" i="168" s="1"/>
  <c r="A111" i="168" s="1"/>
  <c r="A112" i="168" s="1"/>
  <c r="A113" i="168" s="1"/>
  <c r="A83" i="178"/>
  <c r="A84" i="178" s="1"/>
  <c r="A85" i="178" s="1"/>
  <c r="A86" i="178" s="1"/>
  <c r="A87" i="178" s="1"/>
  <c r="A88" i="178" s="1"/>
  <c r="A89" i="178" s="1"/>
  <c r="A90" i="178" s="1"/>
  <c r="A91" i="178" s="1"/>
  <c r="A92" i="178" s="1"/>
  <c r="A93" i="178" s="1"/>
  <c r="A94" i="178" s="1"/>
  <c r="A95" i="178" s="1"/>
  <c r="A96" i="178" s="1"/>
  <c r="A97" i="178" s="1"/>
  <c r="A98" i="178" s="1"/>
  <c r="A99" i="178" s="1"/>
  <c r="A100" i="178" s="1"/>
  <c r="A101" i="178" s="1"/>
  <c r="A102" i="178" s="1"/>
  <c r="A103" i="178" s="1"/>
  <c r="A104" i="178" s="1"/>
  <c r="A105" i="178" s="1"/>
  <c r="A106" i="178" s="1"/>
  <c r="A107" i="178" s="1"/>
  <c r="A108" i="178" s="1"/>
  <c r="A109" i="178" s="1"/>
  <c r="A110" i="178" s="1"/>
  <c r="A111" i="178" s="1"/>
  <c r="A112" i="178" s="1"/>
  <c r="A113" i="178" s="1"/>
  <c r="A11" i="164"/>
  <c r="A12" i="164" s="1"/>
  <c r="A13" i="164" s="1"/>
  <c r="A14" i="164" s="1"/>
  <c r="A15" i="164" s="1"/>
  <c r="A16" i="164" s="1"/>
  <c r="A17" i="164" s="1"/>
  <c r="A18" i="164" s="1"/>
  <c r="A19" i="164" s="1"/>
  <c r="A20" i="164" s="1"/>
  <c r="A21" i="164" s="1"/>
  <c r="A22" i="164" s="1"/>
  <c r="A23" i="164" s="1"/>
  <c r="A24" i="164" s="1"/>
  <c r="A25" i="164" s="1"/>
  <c r="A26" i="164" s="1"/>
  <c r="A27" i="164" s="1"/>
  <c r="A28" i="164" s="1"/>
  <c r="A29" i="164" s="1"/>
  <c r="A30" i="164" s="1"/>
  <c r="A31" i="164" s="1"/>
  <c r="A32" i="164" s="1"/>
  <c r="A33" i="164" s="1"/>
  <c r="A34" i="164" s="1"/>
  <c r="A35" i="164" s="1"/>
  <c r="A36" i="164" s="1"/>
  <c r="A37" i="164" s="1"/>
  <c r="A38" i="164" s="1"/>
  <c r="A39" i="164" s="1"/>
  <c r="A40" i="164" s="1"/>
  <c r="A41" i="164" s="1"/>
  <c r="A191" i="159"/>
  <c r="A192" i="159" s="1"/>
  <c r="A193" i="159" s="1"/>
  <c r="A194" i="159" s="1"/>
  <c r="A195" i="159" s="1"/>
  <c r="A196" i="159" s="1"/>
  <c r="A197" i="159" s="1"/>
  <c r="A198" i="159" s="1"/>
  <c r="A199" i="159" s="1"/>
  <c r="A200" i="159" s="1"/>
  <c r="A201" i="159" s="1"/>
  <c r="A202" i="159" s="1"/>
  <c r="A203" i="159" s="1"/>
  <c r="A204" i="159" s="1"/>
  <c r="A205" i="159" s="1"/>
  <c r="A206" i="159" s="1"/>
  <c r="A207" i="159" s="1"/>
  <c r="A208" i="159" s="1"/>
  <c r="A209" i="159" s="1"/>
  <c r="A210" i="159" s="1"/>
  <c r="A211" i="159" s="1"/>
  <c r="A212" i="159" s="1"/>
  <c r="A213" i="159" s="1"/>
  <c r="A214" i="159" s="1"/>
  <c r="A215" i="159" s="1"/>
  <c r="A216" i="159" s="1"/>
  <c r="A217" i="159" s="1"/>
  <c r="A218" i="159" s="1"/>
  <c r="A219" i="159" s="1"/>
  <c r="A220" i="159" s="1"/>
  <c r="A221" i="159" s="1"/>
  <c r="A263" i="169"/>
  <c r="A264" i="169" s="1"/>
  <c r="A265" i="169" s="1"/>
  <c r="A266" i="169" s="1"/>
  <c r="A267" i="169" s="1"/>
  <c r="A268" i="169" s="1"/>
  <c r="A269" i="169" s="1"/>
  <c r="A270" i="169" s="1"/>
  <c r="A271" i="169" s="1"/>
  <c r="A272" i="169" s="1"/>
  <c r="A273" i="169" s="1"/>
  <c r="A274" i="169" s="1"/>
  <c r="A275" i="169" s="1"/>
  <c r="A276" i="169" s="1"/>
  <c r="A277" i="169" s="1"/>
  <c r="A278" i="169" s="1"/>
  <c r="A279" i="169" s="1"/>
  <c r="A280" i="169" s="1"/>
  <c r="A281" i="169" s="1"/>
  <c r="A282" i="169" s="1"/>
  <c r="A283" i="169" s="1"/>
  <c r="A284" i="169" s="1"/>
  <c r="A285" i="169" s="1"/>
  <c r="A286" i="169" s="1"/>
  <c r="A287" i="169" s="1"/>
  <c r="A288" i="169" s="1"/>
  <c r="A289" i="169" s="1"/>
  <c r="A290" i="169" s="1"/>
  <c r="A291" i="169" s="1"/>
  <c r="A292" i="169" s="1"/>
  <c r="A293" i="169" s="1"/>
  <c r="A11" i="167"/>
  <c r="A12" i="167" s="1"/>
  <c r="A13" i="167" s="1"/>
  <c r="A14" i="167" s="1"/>
  <c r="A15" i="167" s="1"/>
  <c r="A16" i="167" s="1"/>
  <c r="A17" i="167" s="1"/>
  <c r="A18" i="167" s="1"/>
  <c r="A19" i="167" s="1"/>
  <c r="A20" i="167" s="1"/>
  <c r="A21" i="167" s="1"/>
  <c r="A22" i="167" s="1"/>
  <c r="A23" i="167" s="1"/>
  <c r="A24" i="167" s="1"/>
  <c r="A25" i="167" s="1"/>
  <c r="A26" i="167" s="1"/>
  <c r="A27" i="167" s="1"/>
  <c r="A28" i="167" s="1"/>
  <c r="A29" i="167" s="1"/>
  <c r="A30" i="167" s="1"/>
  <c r="A31" i="167" s="1"/>
  <c r="A32" i="167" s="1"/>
  <c r="A33" i="167" s="1"/>
  <c r="A34" i="167" s="1"/>
  <c r="A35" i="167" s="1"/>
  <c r="A36" i="167" s="1"/>
  <c r="A37" i="167" s="1"/>
  <c r="A38" i="167" s="1"/>
  <c r="A39" i="167" s="1"/>
  <c r="A40" i="167" s="1"/>
  <c r="A41" i="167" s="1"/>
  <c r="A155" i="175"/>
  <c r="A156" i="175" s="1"/>
  <c r="A157" i="175" s="1"/>
  <c r="A158" i="175" s="1"/>
  <c r="A159" i="175" s="1"/>
  <c r="A160" i="175" s="1"/>
  <c r="A161" i="175" s="1"/>
  <c r="A162" i="175" s="1"/>
  <c r="A163" i="175" s="1"/>
  <c r="A164" i="175" s="1"/>
  <c r="A165" i="175" s="1"/>
  <c r="A166" i="175" s="1"/>
  <c r="A167" i="175" s="1"/>
  <c r="A168" i="175" s="1"/>
  <c r="A169" i="175" s="1"/>
  <c r="A170" i="175" s="1"/>
  <c r="A171" i="175" s="1"/>
  <c r="A172" i="175" s="1"/>
  <c r="A173" i="175" s="1"/>
  <c r="A174" i="175" s="1"/>
  <c r="A175" i="175" s="1"/>
  <c r="A176" i="175" s="1"/>
  <c r="A177" i="175" s="1"/>
  <c r="A178" i="175" s="1"/>
  <c r="A179" i="175" s="1"/>
  <c r="A180" i="175" s="1"/>
  <c r="A181" i="175" s="1"/>
  <c r="A182" i="175" s="1"/>
  <c r="A183" i="175" s="1"/>
  <c r="A184" i="175" s="1"/>
  <c r="A185" i="175" s="1"/>
  <c r="A119" i="165"/>
  <c r="A120" i="165" s="1"/>
  <c r="A121" i="165" s="1"/>
  <c r="A122" i="165" s="1"/>
  <c r="A123" i="165" s="1"/>
  <c r="A124" i="165" s="1"/>
  <c r="A125" i="165" s="1"/>
  <c r="A126" i="165" s="1"/>
  <c r="A127" i="165" s="1"/>
  <c r="A128" i="165" s="1"/>
  <c r="A129" i="165" s="1"/>
  <c r="A130" i="165" s="1"/>
  <c r="A131" i="165" s="1"/>
  <c r="A132" i="165" s="1"/>
  <c r="A133" i="165" s="1"/>
  <c r="A134" i="165" s="1"/>
  <c r="A135" i="165" s="1"/>
  <c r="A136" i="165" s="1"/>
  <c r="A137" i="165" s="1"/>
  <c r="A138" i="165" s="1"/>
  <c r="A139" i="165" s="1"/>
  <c r="A140" i="165" s="1"/>
  <c r="A141" i="165" s="1"/>
  <c r="A142" i="165" s="1"/>
  <c r="A143" i="165" s="1"/>
  <c r="A144" i="165" s="1"/>
  <c r="A145" i="165" s="1"/>
  <c r="A146" i="165" s="1"/>
  <c r="A147" i="165" s="1"/>
  <c r="A148" i="165" s="1"/>
  <c r="A149" i="165" s="1"/>
  <c r="A119" i="166"/>
  <c r="A120" i="166" s="1"/>
  <c r="A121" i="166" s="1"/>
  <c r="A122" i="166" s="1"/>
  <c r="A123" i="166" s="1"/>
  <c r="A124" i="166" s="1"/>
  <c r="A125" i="166" s="1"/>
  <c r="A126" i="166" s="1"/>
  <c r="A127" i="166" s="1"/>
  <c r="A128" i="166" s="1"/>
  <c r="A129" i="166" s="1"/>
  <c r="A130" i="166" s="1"/>
  <c r="A131" i="166" s="1"/>
  <c r="A132" i="166" s="1"/>
  <c r="A133" i="166" s="1"/>
  <c r="A134" i="166" s="1"/>
  <c r="A135" i="166" s="1"/>
  <c r="A136" i="166" s="1"/>
  <c r="A137" i="166" s="1"/>
  <c r="A138" i="166" s="1"/>
  <c r="A139" i="166" s="1"/>
  <c r="A140" i="166" s="1"/>
  <c r="A141" i="166" s="1"/>
  <c r="A142" i="166" s="1"/>
  <c r="A143" i="166" s="1"/>
  <c r="A144" i="166" s="1"/>
  <c r="A145" i="166" s="1"/>
  <c r="A146" i="166" s="1"/>
  <c r="A147" i="166" s="1"/>
  <c r="A148" i="166" s="1"/>
  <c r="A149" i="166" s="1"/>
  <c r="A263" i="168"/>
  <c r="A264" i="168" s="1"/>
  <c r="A265" i="168" s="1"/>
  <c r="A266" i="168" s="1"/>
  <c r="A267" i="168" s="1"/>
  <c r="A268" i="168" s="1"/>
  <c r="A269" i="168" s="1"/>
  <c r="A270" i="168" s="1"/>
  <c r="A271" i="168" s="1"/>
  <c r="A272" i="168" s="1"/>
  <c r="A273" i="168" s="1"/>
  <c r="A274" i="168" s="1"/>
  <c r="A275" i="168" s="1"/>
  <c r="A276" i="168" s="1"/>
  <c r="A277" i="168" s="1"/>
  <c r="A278" i="168" s="1"/>
  <c r="A279" i="168" s="1"/>
  <c r="A280" i="168" s="1"/>
  <c r="A281" i="168" s="1"/>
  <c r="A282" i="168" s="1"/>
  <c r="A283" i="168" s="1"/>
  <c r="A284" i="168" s="1"/>
  <c r="A285" i="168" s="1"/>
  <c r="A286" i="168" s="1"/>
  <c r="A287" i="168" s="1"/>
  <c r="A288" i="168" s="1"/>
  <c r="A289" i="168" s="1"/>
  <c r="A290" i="168" s="1"/>
  <c r="A291" i="168" s="1"/>
  <c r="A292" i="168" s="1"/>
  <c r="A293" i="168" s="1"/>
  <c r="A83" i="169"/>
  <c r="A84" i="169" s="1"/>
  <c r="A85" i="169" s="1"/>
  <c r="A86" i="169" s="1"/>
  <c r="A87" i="169" s="1"/>
  <c r="A88" i="169" s="1"/>
  <c r="A89" i="169" s="1"/>
  <c r="A90" i="169" s="1"/>
  <c r="A91" i="169" s="1"/>
  <c r="A92" i="169" s="1"/>
  <c r="A93" i="169" s="1"/>
  <c r="A94" i="169" s="1"/>
  <c r="A95" i="169" s="1"/>
  <c r="A96" i="169" s="1"/>
  <c r="A97" i="169" s="1"/>
  <c r="A98" i="169" s="1"/>
  <c r="A99" i="169" s="1"/>
  <c r="A100" i="169" s="1"/>
  <c r="A101" i="169" s="1"/>
  <c r="A102" i="169" s="1"/>
  <c r="A103" i="169" s="1"/>
  <c r="A104" i="169" s="1"/>
  <c r="A105" i="169" s="1"/>
  <c r="A106" i="169" s="1"/>
  <c r="A107" i="169" s="1"/>
  <c r="A108" i="169" s="1"/>
  <c r="A109" i="169" s="1"/>
  <c r="A110" i="169" s="1"/>
  <c r="A111" i="169" s="1"/>
  <c r="A112" i="169" s="1"/>
  <c r="A113" i="169" s="1"/>
  <c r="A83" i="167"/>
  <c r="A84" i="167" s="1"/>
  <c r="A85" i="167" s="1"/>
  <c r="A86" i="167" s="1"/>
  <c r="A87" i="167" s="1"/>
  <c r="A88" i="167" s="1"/>
  <c r="A89" i="167" s="1"/>
  <c r="A90" i="167" s="1"/>
  <c r="A91" i="167" s="1"/>
  <c r="A92" i="167" s="1"/>
  <c r="A93" i="167" s="1"/>
  <c r="A94" i="167" s="1"/>
  <c r="A95" i="167" s="1"/>
  <c r="A96" i="167" s="1"/>
  <c r="A97" i="167" s="1"/>
  <c r="A98" i="167" s="1"/>
  <c r="A99" i="167" s="1"/>
  <c r="A100" i="167" s="1"/>
  <c r="A101" i="167" s="1"/>
  <c r="A102" i="167" s="1"/>
  <c r="A103" i="167" s="1"/>
  <c r="A104" i="167" s="1"/>
  <c r="A105" i="167" s="1"/>
  <c r="A106" i="167" s="1"/>
  <c r="A107" i="167" s="1"/>
  <c r="A108" i="167" s="1"/>
  <c r="A109" i="167" s="1"/>
  <c r="A110" i="167" s="1"/>
  <c r="A111" i="167" s="1"/>
  <c r="A112" i="167" s="1"/>
  <c r="A113" i="167" s="1"/>
  <c r="A11" i="165"/>
  <c r="A12" i="165" s="1"/>
  <c r="A13" i="165" s="1"/>
  <c r="A14" i="165" s="1"/>
  <c r="A15" i="165" s="1"/>
  <c r="A16" i="165" s="1"/>
  <c r="A17" i="165" s="1"/>
  <c r="A18" i="165" s="1"/>
  <c r="A19" i="165" s="1"/>
  <c r="A20" i="165" s="1"/>
  <c r="A21" i="165" s="1"/>
  <c r="A22" i="165" s="1"/>
  <c r="A23" i="165" s="1"/>
  <c r="A24" i="165" s="1"/>
  <c r="A25" i="165" s="1"/>
  <c r="A26" i="165" s="1"/>
  <c r="A27" i="165" s="1"/>
  <c r="A28" i="165" s="1"/>
  <c r="A29" i="165" s="1"/>
  <c r="A30" i="165" s="1"/>
  <c r="A31" i="165" s="1"/>
  <c r="A32" i="165" s="1"/>
  <c r="A33" i="165" s="1"/>
  <c r="A34" i="165" s="1"/>
  <c r="A35" i="165" s="1"/>
  <c r="A36" i="165" s="1"/>
  <c r="A37" i="165" s="1"/>
  <c r="A38" i="165" s="1"/>
  <c r="A39" i="165" s="1"/>
  <c r="A40" i="165" s="1"/>
  <c r="A41" i="165" s="1"/>
  <c r="A191" i="170"/>
  <c r="A192" i="170" s="1"/>
  <c r="A193" i="170" s="1"/>
  <c r="A194" i="170" s="1"/>
  <c r="A195" i="170" s="1"/>
  <c r="A196" i="170" s="1"/>
  <c r="A197" i="170" s="1"/>
  <c r="A198" i="170" s="1"/>
  <c r="A199" i="170" s="1"/>
  <c r="A200" i="170" s="1"/>
  <c r="A201" i="170" s="1"/>
  <c r="A202" i="170" s="1"/>
  <c r="A203" i="170" s="1"/>
  <c r="A204" i="170" s="1"/>
  <c r="A205" i="170" s="1"/>
  <c r="A206" i="170" s="1"/>
  <c r="A207" i="170" s="1"/>
  <c r="A208" i="170" s="1"/>
  <c r="A209" i="170" s="1"/>
  <c r="A210" i="170" s="1"/>
  <c r="A211" i="170" s="1"/>
  <c r="A212" i="170" s="1"/>
  <c r="A213" i="170" s="1"/>
  <c r="A214" i="170" s="1"/>
  <c r="A215" i="170" s="1"/>
  <c r="A216" i="170" s="1"/>
  <c r="A217" i="170" s="1"/>
  <c r="A218" i="170" s="1"/>
  <c r="A219" i="170" s="1"/>
  <c r="A220" i="170" s="1"/>
  <c r="A221" i="170" s="1"/>
  <c r="A47" i="175"/>
  <c r="A48" i="175" s="1"/>
  <c r="A49" i="175" s="1"/>
  <c r="A50" i="175" s="1"/>
  <c r="A51" i="175" s="1"/>
  <c r="A52" i="175" s="1"/>
  <c r="A53" i="175" s="1"/>
  <c r="A54" i="175" s="1"/>
  <c r="A55" i="175" s="1"/>
  <c r="A56" i="175" s="1"/>
  <c r="A57" i="175" s="1"/>
  <c r="A58" i="175" s="1"/>
  <c r="A59" i="175" s="1"/>
  <c r="A60" i="175" s="1"/>
  <c r="A61" i="175" s="1"/>
  <c r="A62" i="175" s="1"/>
  <c r="A63" i="175" s="1"/>
  <c r="A64" i="175" s="1"/>
  <c r="A65" i="175" s="1"/>
  <c r="A66" i="175" s="1"/>
  <c r="A67" i="175" s="1"/>
  <c r="A68" i="175" s="1"/>
  <c r="A69" i="175" s="1"/>
  <c r="A70" i="175" s="1"/>
  <c r="A71" i="175" s="1"/>
  <c r="A72" i="175" s="1"/>
  <c r="A73" i="175" s="1"/>
  <c r="A74" i="175" s="1"/>
  <c r="A75" i="175" s="1"/>
  <c r="A76" i="175" s="1"/>
  <c r="A77" i="175" s="1"/>
  <c r="A47" i="165"/>
  <c r="A48" i="165" s="1"/>
  <c r="A49" i="165" s="1"/>
  <c r="A50" i="165" s="1"/>
  <c r="A51" i="165" s="1"/>
  <c r="A52" i="165" s="1"/>
  <c r="A53" i="165" s="1"/>
  <c r="A54" i="165" s="1"/>
  <c r="A55" i="165" s="1"/>
  <c r="A56" i="165" s="1"/>
  <c r="A57" i="165" s="1"/>
  <c r="A58" i="165" s="1"/>
  <c r="A59" i="165" s="1"/>
  <c r="A60" i="165" s="1"/>
  <c r="A61" i="165" s="1"/>
  <c r="A62" i="165" s="1"/>
  <c r="A63" i="165" s="1"/>
  <c r="A64" i="165" s="1"/>
  <c r="A65" i="165" s="1"/>
  <c r="A66" i="165" s="1"/>
  <c r="A67" i="165" s="1"/>
  <c r="A68" i="165" s="1"/>
  <c r="A69" i="165" s="1"/>
  <c r="A70" i="165" s="1"/>
  <c r="A71" i="165" s="1"/>
  <c r="A72" i="165" s="1"/>
  <c r="A73" i="165" s="1"/>
  <c r="A74" i="165" s="1"/>
  <c r="A75" i="165" s="1"/>
  <c r="A76" i="165" s="1"/>
  <c r="A77" i="165" s="1"/>
  <c r="A11" i="176"/>
  <c r="A12" i="176" s="1"/>
  <c r="A13" i="176" s="1"/>
  <c r="A14" i="176" s="1"/>
  <c r="A15" i="176" s="1"/>
  <c r="A16" i="176" s="1"/>
  <c r="A17" i="176" s="1"/>
  <c r="A18" i="176" s="1"/>
  <c r="A19" i="176" s="1"/>
  <c r="A20" i="176" s="1"/>
  <c r="A21" i="176" s="1"/>
  <c r="A22" i="176" s="1"/>
  <c r="A23" i="176" s="1"/>
  <c r="A24" i="176" s="1"/>
  <c r="A25" i="176" s="1"/>
  <c r="A26" i="176" s="1"/>
  <c r="A27" i="176" s="1"/>
  <c r="A28" i="176" s="1"/>
  <c r="A29" i="176" s="1"/>
  <c r="A30" i="176" s="1"/>
  <c r="A31" i="176" s="1"/>
  <c r="A32" i="176" s="1"/>
  <c r="A33" i="176" s="1"/>
  <c r="A34" i="176" s="1"/>
  <c r="A35" i="176" s="1"/>
  <c r="A36" i="176" s="1"/>
  <c r="A37" i="176" s="1"/>
  <c r="A38" i="176" s="1"/>
  <c r="A39" i="176" s="1"/>
  <c r="A40" i="176" s="1"/>
  <c r="A41" i="176" s="1"/>
  <c r="A119" i="168"/>
  <c r="A120" i="168" s="1"/>
  <c r="A121" i="168" s="1"/>
  <c r="A122" i="168" s="1"/>
  <c r="A123" i="168" s="1"/>
  <c r="A124" i="168" s="1"/>
  <c r="A125" i="168" s="1"/>
  <c r="A126" i="168" s="1"/>
  <c r="A127" i="168" s="1"/>
  <c r="A128" i="168" s="1"/>
  <c r="A129" i="168" s="1"/>
  <c r="A130" i="168" s="1"/>
  <c r="A131" i="168" s="1"/>
  <c r="A132" i="168" s="1"/>
  <c r="A133" i="168" s="1"/>
  <c r="A134" i="168" s="1"/>
  <c r="A135" i="168" s="1"/>
  <c r="A136" i="168" s="1"/>
  <c r="A137" i="168" s="1"/>
  <c r="A138" i="168" s="1"/>
  <c r="A139" i="168" s="1"/>
  <c r="A140" i="168" s="1"/>
  <c r="A141" i="168" s="1"/>
  <c r="A142" i="168" s="1"/>
  <c r="A143" i="168" s="1"/>
  <c r="A144" i="168" s="1"/>
  <c r="A145" i="168" s="1"/>
  <c r="A146" i="168" s="1"/>
  <c r="A147" i="168" s="1"/>
  <c r="A148" i="168" s="1"/>
  <c r="A149" i="168" s="1"/>
  <c r="A119" i="178"/>
  <c r="A120" i="178" s="1"/>
  <c r="A121" i="178" s="1"/>
  <c r="A122" i="178" s="1"/>
  <c r="A123" i="178" s="1"/>
  <c r="A124" i="178" s="1"/>
  <c r="A125" i="178" s="1"/>
  <c r="A126" i="178" s="1"/>
  <c r="A127" i="178" s="1"/>
  <c r="A128" i="178" s="1"/>
  <c r="A129" i="178" s="1"/>
  <c r="A130" i="178" s="1"/>
  <c r="A131" i="178" s="1"/>
  <c r="A132" i="178" s="1"/>
  <c r="A133" i="178" s="1"/>
  <c r="A134" i="178" s="1"/>
  <c r="A135" i="178" s="1"/>
  <c r="A136" i="178" s="1"/>
  <c r="A137" i="178" s="1"/>
  <c r="A138" i="178" s="1"/>
  <c r="A139" i="178" s="1"/>
  <c r="A140" i="178" s="1"/>
  <c r="A141" i="178" s="1"/>
  <c r="A142" i="178" s="1"/>
  <c r="A143" i="178" s="1"/>
  <c r="A144" i="178" s="1"/>
  <c r="A145" i="178" s="1"/>
  <c r="A146" i="178" s="1"/>
  <c r="A147" i="178" s="1"/>
  <c r="A148" i="178" s="1"/>
  <c r="A149" i="178" s="1"/>
  <c r="A83" i="164"/>
  <c r="A84" i="164" s="1"/>
  <c r="A85" i="164" s="1"/>
  <c r="A86" i="164" s="1"/>
  <c r="A87" i="164" s="1"/>
  <c r="A88" i="164" s="1"/>
  <c r="A89" i="164" s="1"/>
  <c r="A90" i="164" s="1"/>
  <c r="A91" i="164" s="1"/>
  <c r="A92" i="164" s="1"/>
  <c r="A93" i="164" s="1"/>
  <c r="A94" i="164" s="1"/>
  <c r="A95" i="164" s="1"/>
  <c r="A96" i="164" s="1"/>
  <c r="A97" i="164" s="1"/>
  <c r="A98" i="164" s="1"/>
  <c r="A99" i="164" s="1"/>
  <c r="A100" i="164" s="1"/>
  <c r="A101" i="164" s="1"/>
  <c r="A102" i="164" s="1"/>
  <c r="A103" i="164" s="1"/>
  <c r="A104" i="164" s="1"/>
  <c r="A105" i="164" s="1"/>
  <c r="A106" i="164" s="1"/>
  <c r="A107" i="164" s="1"/>
  <c r="A108" i="164" s="1"/>
  <c r="A109" i="164" s="1"/>
  <c r="A110" i="164" s="1"/>
  <c r="A111" i="164" s="1"/>
  <c r="A112" i="164" s="1"/>
  <c r="A113" i="164" s="1"/>
  <c r="A227" i="159"/>
  <c r="A228" i="159" s="1"/>
  <c r="A229" i="159" s="1"/>
  <c r="A230" i="159" s="1"/>
  <c r="A231" i="159" s="1"/>
  <c r="A232" i="159" s="1"/>
  <c r="A233" i="159" s="1"/>
  <c r="A234" i="159" s="1"/>
  <c r="A235" i="159" s="1"/>
  <c r="A236" i="159" s="1"/>
  <c r="A237" i="159" s="1"/>
  <c r="A238" i="159" s="1"/>
  <c r="A239" i="159" s="1"/>
  <c r="A240" i="159" s="1"/>
  <c r="A241" i="159" s="1"/>
  <c r="A242" i="159" s="1"/>
  <c r="A243" i="159" s="1"/>
  <c r="A244" i="159" s="1"/>
  <c r="A245" i="159" s="1"/>
  <c r="A246" i="159" s="1"/>
  <c r="A247" i="159" s="1"/>
  <c r="A248" i="159" s="1"/>
  <c r="A249" i="159" s="1"/>
  <c r="A250" i="159" s="1"/>
  <c r="A251" i="159" s="1"/>
  <c r="A252" i="159" s="1"/>
  <c r="A253" i="159" s="1"/>
  <c r="A254" i="159" s="1"/>
  <c r="A255" i="159" s="1"/>
  <c r="A256" i="159" s="1"/>
  <c r="A257" i="159" s="1"/>
  <c r="A47" i="170"/>
  <c r="A48" i="170" s="1"/>
  <c r="A49" i="170" s="1"/>
  <c r="A50" i="170" s="1"/>
  <c r="A51" i="170" s="1"/>
  <c r="A52" i="170" s="1"/>
  <c r="A53" i="170" s="1"/>
  <c r="A54" i="170" s="1"/>
  <c r="A55" i="170" s="1"/>
  <c r="A56" i="170" s="1"/>
  <c r="A57" i="170" s="1"/>
  <c r="A58" i="170" s="1"/>
  <c r="A59" i="170" s="1"/>
  <c r="A60" i="170" s="1"/>
  <c r="A61" i="170" s="1"/>
  <c r="A62" i="170" s="1"/>
  <c r="A63" i="170" s="1"/>
  <c r="A64" i="170" s="1"/>
  <c r="A65" i="170" s="1"/>
  <c r="A66" i="170" s="1"/>
  <c r="A67" i="170" s="1"/>
  <c r="A68" i="170" s="1"/>
  <c r="A69" i="170" s="1"/>
  <c r="A70" i="170" s="1"/>
  <c r="A71" i="170" s="1"/>
  <c r="A72" i="170" s="1"/>
  <c r="A73" i="170" s="1"/>
  <c r="A74" i="170" s="1"/>
  <c r="A75" i="170" s="1"/>
  <c r="A76" i="170" s="1"/>
  <c r="A77" i="170" s="1"/>
  <c r="B5" i="175"/>
  <c r="A263" i="175"/>
  <c r="A264" i="175" s="1"/>
  <c r="A265" i="175" s="1"/>
  <c r="A266" i="175" s="1"/>
  <c r="A267" i="175" s="1"/>
  <c r="A268" i="175" s="1"/>
  <c r="A269" i="175" s="1"/>
  <c r="A270" i="175" s="1"/>
  <c r="A271" i="175" s="1"/>
  <c r="A272" i="175" s="1"/>
  <c r="A273" i="175" s="1"/>
  <c r="A274" i="175" s="1"/>
  <c r="A275" i="175" s="1"/>
  <c r="A276" i="175" s="1"/>
  <c r="A277" i="175" s="1"/>
  <c r="A278" i="175" s="1"/>
  <c r="A279" i="175" s="1"/>
  <c r="A280" i="175" s="1"/>
  <c r="A281" i="175" s="1"/>
  <c r="A282" i="175" s="1"/>
  <c r="A283" i="175" s="1"/>
  <c r="A284" i="175" s="1"/>
  <c r="A285" i="175" s="1"/>
  <c r="A286" i="175" s="1"/>
  <c r="A287" i="175" s="1"/>
  <c r="A288" i="175" s="1"/>
  <c r="A289" i="175" s="1"/>
  <c r="A290" i="175" s="1"/>
  <c r="A291" i="175" s="1"/>
  <c r="A292" i="175" s="1"/>
  <c r="A293" i="175" s="1"/>
  <c r="A155" i="165"/>
  <c r="A156" i="165" s="1"/>
  <c r="A157" i="165" s="1"/>
  <c r="A158" i="165" s="1"/>
  <c r="A159" i="165" s="1"/>
  <c r="A160" i="165" s="1"/>
  <c r="A161" i="165" s="1"/>
  <c r="A162" i="165" s="1"/>
  <c r="A163" i="165" s="1"/>
  <c r="A164" i="165" s="1"/>
  <c r="A165" i="165" s="1"/>
  <c r="A166" i="165" s="1"/>
  <c r="A167" i="165" s="1"/>
  <c r="A168" i="165" s="1"/>
  <c r="A169" i="165" s="1"/>
  <c r="A170" i="165" s="1"/>
  <c r="A171" i="165" s="1"/>
  <c r="A172" i="165" s="1"/>
  <c r="A173" i="165" s="1"/>
  <c r="A174" i="165" s="1"/>
  <c r="A175" i="165" s="1"/>
  <c r="A176" i="165" s="1"/>
  <c r="A177" i="165" s="1"/>
  <c r="A178" i="165" s="1"/>
  <c r="A179" i="165" s="1"/>
  <c r="A180" i="165" s="1"/>
  <c r="A181" i="165" s="1"/>
  <c r="A182" i="165" s="1"/>
  <c r="A183" i="165" s="1"/>
  <c r="A184" i="165" s="1"/>
  <c r="A185" i="165" s="1"/>
  <c r="A47" i="176"/>
  <c r="A48" i="176" s="1"/>
  <c r="A49" i="176" s="1"/>
  <c r="A50" i="176" s="1"/>
  <c r="A51" i="176" s="1"/>
  <c r="A52" i="176" s="1"/>
  <c r="A53" i="176" s="1"/>
  <c r="A54" i="176" s="1"/>
  <c r="A55" i="176" s="1"/>
  <c r="A56" i="176" s="1"/>
  <c r="A57" i="176" s="1"/>
  <c r="A58" i="176" s="1"/>
  <c r="A59" i="176" s="1"/>
  <c r="A60" i="176" s="1"/>
  <c r="A61" i="176" s="1"/>
  <c r="A62" i="176" s="1"/>
  <c r="A63" i="176" s="1"/>
  <c r="A64" i="176" s="1"/>
  <c r="A65" i="176" s="1"/>
  <c r="A66" i="176" s="1"/>
  <c r="A67" i="176" s="1"/>
  <c r="A68" i="176" s="1"/>
  <c r="A69" i="176" s="1"/>
  <c r="A70" i="176" s="1"/>
  <c r="A71" i="176" s="1"/>
  <c r="A72" i="176" s="1"/>
  <c r="A73" i="176" s="1"/>
  <c r="A74" i="176" s="1"/>
  <c r="A75" i="176" s="1"/>
  <c r="A76" i="176" s="1"/>
  <c r="A77" i="176" s="1"/>
  <c r="B5" i="162"/>
  <c r="A155" i="168"/>
  <c r="A156" i="168" s="1"/>
  <c r="A157" i="168" s="1"/>
  <c r="A158" i="168" s="1"/>
  <c r="A159" i="168" s="1"/>
  <c r="A160" i="168" s="1"/>
  <c r="A161" i="168" s="1"/>
  <c r="A162" i="168" s="1"/>
  <c r="A163" i="168" s="1"/>
  <c r="A164" i="168" s="1"/>
  <c r="A165" i="168" s="1"/>
  <c r="A166" i="168" s="1"/>
  <c r="A167" i="168" s="1"/>
  <c r="A168" i="168" s="1"/>
  <c r="A169" i="168" s="1"/>
  <c r="A170" i="168" s="1"/>
  <c r="A171" i="168" s="1"/>
  <c r="A172" i="168" s="1"/>
  <c r="A173" i="168" s="1"/>
  <c r="A174" i="168" s="1"/>
  <c r="A175" i="168" s="1"/>
  <c r="A176" i="168" s="1"/>
  <c r="A177" i="168" s="1"/>
  <c r="A178" i="168" s="1"/>
  <c r="A179" i="168" s="1"/>
  <c r="A180" i="168" s="1"/>
  <c r="A181" i="168" s="1"/>
  <c r="A182" i="168" s="1"/>
  <c r="A183" i="168" s="1"/>
  <c r="A184" i="168" s="1"/>
  <c r="A185" i="168" s="1"/>
  <c r="A263" i="178"/>
  <c r="A264" i="178" s="1"/>
  <c r="A265" i="178" s="1"/>
  <c r="A266" i="178" s="1"/>
  <c r="A267" i="178" s="1"/>
  <c r="A268" i="178" s="1"/>
  <c r="A269" i="178" s="1"/>
  <c r="A270" i="178" s="1"/>
  <c r="A271" i="178" s="1"/>
  <c r="A272" i="178" s="1"/>
  <c r="A273" i="178" s="1"/>
  <c r="A274" i="178" s="1"/>
  <c r="A275" i="178" s="1"/>
  <c r="A276" i="178" s="1"/>
  <c r="A277" i="178" s="1"/>
  <c r="A278" i="178" s="1"/>
  <c r="A279" i="178" s="1"/>
  <c r="A280" i="178" s="1"/>
  <c r="A281" i="178" s="1"/>
  <c r="A282" i="178" s="1"/>
  <c r="A283" i="178" s="1"/>
  <c r="A284" i="178" s="1"/>
  <c r="A285" i="178" s="1"/>
  <c r="A286" i="178" s="1"/>
  <c r="A287" i="178" s="1"/>
  <c r="A288" i="178" s="1"/>
  <c r="A289" i="178" s="1"/>
  <c r="A290" i="178" s="1"/>
  <c r="A291" i="178" s="1"/>
  <c r="A292" i="178" s="1"/>
  <c r="A293" i="178" s="1"/>
  <c r="A119" i="164"/>
  <c r="A120" i="164" s="1"/>
  <c r="A121" i="164" s="1"/>
  <c r="A122" i="164" s="1"/>
  <c r="A123" i="164" s="1"/>
  <c r="A124" i="164" s="1"/>
  <c r="A125" i="164" s="1"/>
  <c r="A126" i="164" s="1"/>
  <c r="A127" i="164" s="1"/>
  <c r="A128" i="164" s="1"/>
  <c r="A129" i="164" s="1"/>
  <c r="A130" i="164" s="1"/>
  <c r="A131" i="164" s="1"/>
  <c r="A132" i="164" s="1"/>
  <c r="A133" i="164" s="1"/>
  <c r="A134" i="164" s="1"/>
  <c r="A135" i="164" s="1"/>
  <c r="A136" i="164" s="1"/>
  <c r="A137" i="164" s="1"/>
  <c r="A138" i="164" s="1"/>
  <c r="A139" i="164" s="1"/>
  <c r="A140" i="164" s="1"/>
  <c r="A141" i="164" s="1"/>
  <c r="A142" i="164" s="1"/>
  <c r="A143" i="164" s="1"/>
  <c r="A144" i="164" s="1"/>
  <c r="A145" i="164" s="1"/>
  <c r="A146" i="164" s="1"/>
  <c r="A147" i="164" s="1"/>
  <c r="A148" i="164" s="1"/>
  <c r="A149" i="164" s="1"/>
  <c r="A83" i="159"/>
  <c r="A84" i="159" s="1"/>
  <c r="A85" i="159" s="1"/>
  <c r="A86" i="159" s="1"/>
  <c r="A87" i="159" s="1"/>
  <c r="A88" i="159" s="1"/>
  <c r="A89" i="159" s="1"/>
  <c r="A90" i="159" s="1"/>
  <c r="A91" i="159" s="1"/>
  <c r="A92" i="159" s="1"/>
  <c r="A93" i="159" s="1"/>
  <c r="A94" i="159" s="1"/>
  <c r="A95" i="159" s="1"/>
  <c r="A96" i="159" s="1"/>
  <c r="A97" i="159" s="1"/>
  <c r="A98" i="159" s="1"/>
  <c r="A99" i="159" s="1"/>
  <c r="A100" i="159" s="1"/>
  <c r="A101" i="159" s="1"/>
  <c r="A102" i="159" s="1"/>
  <c r="A103" i="159" s="1"/>
  <c r="A104" i="159" s="1"/>
  <c r="A105" i="159" s="1"/>
  <c r="A106" i="159" s="1"/>
  <c r="A107" i="159" s="1"/>
  <c r="A108" i="159" s="1"/>
  <c r="A109" i="159" s="1"/>
  <c r="A110" i="159" s="1"/>
  <c r="A111" i="159" s="1"/>
  <c r="A112" i="159" s="1"/>
  <c r="A113" i="159" s="1"/>
  <c r="A119" i="170"/>
  <c r="A120" i="170" s="1"/>
  <c r="A121" i="170" s="1"/>
  <c r="A122" i="170" s="1"/>
  <c r="A123" i="170" s="1"/>
  <c r="A124" i="170" s="1"/>
  <c r="A125" i="170" s="1"/>
  <c r="A126" i="170" s="1"/>
  <c r="A127" i="170" s="1"/>
  <c r="A128" i="170" s="1"/>
  <c r="A129" i="170" s="1"/>
  <c r="A130" i="170" s="1"/>
  <c r="A131" i="170" s="1"/>
  <c r="A132" i="170" s="1"/>
  <c r="A133" i="170" s="1"/>
  <c r="A134" i="170" s="1"/>
  <c r="A135" i="170" s="1"/>
  <c r="A136" i="170" s="1"/>
  <c r="A137" i="170" s="1"/>
  <c r="A138" i="170" s="1"/>
  <c r="A139" i="170" s="1"/>
  <c r="A140" i="170" s="1"/>
  <c r="A141" i="170" s="1"/>
  <c r="A142" i="170" s="1"/>
  <c r="A143" i="170" s="1"/>
  <c r="A144" i="170" s="1"/>
  <c r="A145" i="170" s="1"/>
  <c r="A146" i="170" s="1"/>
  <c r="A147" i="170" s="1"/>
  <c r="A148" i="170" s="1"/>
  <c r="A149" i="170" s="1"/>
  <c r="B5" i="167"/>
  <c r="A191" i="162"/>
  <c r="A192" i="162" s="1"/>
  <c r="A193" i="162" s="1"/>
  <c r="A194" i="162" s="1"/>
  <c r="A195" i="162" s="1"/>
  <c r="A196" i="162" s="1"/>
  <c r="A197" i="162" s="1"/>
  <c r="A198" i="162" s="1"/>
  <c r="A199" i="162" s="1"/>
  <c r="A200" i="162" s="1"/>
  <c r="A201" i="162" s="1"/>
  <c r="A202" i="162" s="1"/>
  <c r="A203" i="162" s="1"/>
  <c r="A204" i="162" s="1"/>
  <c r="A205" i="162" s="1"/>
  <c r="A206" i="162" s="1"/>
  <c r="A207" i="162" s="1"/>
  <c r="A208" i="162" s="1"/>
  <c r="A209" i="162" s="1"/>
  <c r="A210" i="162" s="1"/>
  <c r="A211" i="162" s="1"/>
  <c r="A212" i="162" s="1"/>
  <c r="A213" i="162" s="1"/>
  <c r="A214" i="162" s="1"/>
  <c r="A215" i="162" s="1"/>
  <c r="A216" i="162" s="1"/>
  <c r="A217" i="162" s="1"/>
  <c r="A218" i="162" s="1"/>
  <c r="A219" i="162" s="1"/>
  <c r="A220" i="162" s="1"/>
  <c r="A221" i="162" s="1"/>
  <c r="A191" i="166"/>
  <c r="A192" i="166" s="1"/>
  <c r="A193" i="166" s="1"/>
  <c r="A194" i="166" s="1"/>
  <c r="A195" i="166" s="1"/>
  <c r="A196" i="166" s="1"/>
  <c r="A197" i="166" s="1"/>
  <c r="A198" i="166" s="1"/>
  <c r="A199" i="166" s="1"/>
  <c r="A200" i="166" s="1"/>
  <c r="A201" i="166" s="1"/>
  <c r="A202" i="166" s="1"/>
  <c r="A203" i="166" s="1"/>
  <c r="A204" i="166" s="1"/>
  <c r="A205" i="166" s="1"/>
  <c r="A206" i="166" s="1"/>
  <c r="A207" i="166" s="1"/>
  <c r="A208" i="166" s="1"/>
  <c r="A209" i="166" s="1"/>
  <c r="A210" i="166" s="1"/>
  <c r="A211" i="166" s="1"/>
  <c r="A212" i="166" s="1"/>
  <c r="A213" i="166" s="1"/>
  <c r="A214" i="166" s="1"/>
  <c r="A215" i="166" s="1"/>
  <c r="A216" i="166" s="1"/>
  <c r="A217" i="166" s="1"/>
  <c r="A218" i="166" s="1"/>
  <c r="A219" i="166" s="1"/>
  <c r="A220" i="166" s="1"/>
  <c r="A221" i="166" s="1"/>
  <c r="A11" i="159"/>
  <c r="A12" i="159" s="1"/>
  <c r="A13" i="159" s="1"/>
  <c r="A14" i="159" s="1"/>
  <c r="A15" i="159" s="1"/>
  <c r="A16" i="159" s="1"/>
  <c r="A17" i="159" s="1"/>
  <c r="A18" i="159" s="1"/>
  <c r="A19" i="159" s="1"/>
  <c r="A20" i="159" s="1"/>
  <c r="A21" i="159" s="1"/>
  <c r="A22" i="159" s="1"/>
  <c r="A23" i="159" s="1"/>
  <c r="A24" i="159" s="1"/>
  <c r="A25" i="159" s="1"/>
  <c r="A26" i="159" s="1"/>
  <c r="A27" i="159" s="1"/>
  <c r="A28" i="159" s="1"/>
  <c r="A29" i="159" s="1"/>
  <c r="A30" i="159" s="1"/>
  <c r="A31" i="159" s="1"/>
  <c r="A32" i="159" s="1"/>
  <c r="A33" i="159" s="1"/>
  <c r="A34" i="159" s="1"/>
  <c r="A35" i="159" s="1"/>
  <c r="A36" i="159" s="1"/>
  <c r="A37" i="159" s="1"/>
  <c r="A38" i="159" s="1"/>
  <c r="A39" i="159" s="1"/>
  <c r="A40" i="159" s="1"/>
  <c r="A41" i="159" s="1"/>
  <c r="B5" i="170"/>
  <c r="B5" i="176"/>
  <c r="A47" i="162"/>
  <c r="A48" i="162" s="1"/>
  <c r="A49" i="162" s="1"/>
  <c r="A50" i="162" s="1"/>
  <c r="A51" i="162" s="1"/>
  <c r="A52" i="162" s="1"/>
  <c r="A53" i="162" s="1"/>
  <c r="A54" i="162" s="1"/>
  <c r="A55" i="162" s="1"/>
  <c r="A56" i="162" s="1"/>
  <c r="A57" i="162" s="1"/>
  <c r="A58" i="162" s="1"/>
  <c r="A59" i="162" s="1"/>
  <c r="A60" i="162" s="1"/>
  <c r="A61" i="162" s="1"/>
  <c r="A62" i="162" s="1"/>
  <c r="A63" i="162" s="1"/>
  <c r="A64" i="162" s="1"/>
  <c r="A65" i="162" s="1"/>
  <c r="A66" i="162" s="1"/>
  <c r="A67" i="162" s="1"/>
  <c r="A68" i="162" s="1"/>
  <c r="A69" i="162" s="1"/>
  <c r="A70" i="162" s="1"/>
  <c r="A71" i="162" s="1"/>
  <c r="A72" i="162" s="1"/>
  <c r="A73" i="162" s="1"/>
  <c r="A74" i="162" s="1"/>
  <c r="A75" i="162" s="1"/>
  <c r="A76" i="162" s="1"/>
  <c r="A77" i="162" s="1"/>
  <c r="A155" i="178"/>
  <c r="A156" i="178" s="1"/>
  <c r="A157" i="178" s="1"/>
  <c r="A158" i="178" s="1"/>
  <c r="A159" i="178" s="1"/>
  <c r="A160" i="178" s="1"/>
  <c r="A161" i="178" s="1"/>
  <c r="A162" i="178" s="1"/>
  <c r="A163" i="178" s="1"/>
  <c r="A164" i="178" s="1"/>
  <c r="A165" i="178" s="1"/>
  <c r="A166" i="178" s="1"/>
  <c r="A167" i="178" s="1"/>
  <c r="A168" i="178" s="1"/>
  <c r="A169" i="178" s="1"/>
  <c r="A170" i="178" s="1"/>
  <c r="A171" i="178" s="1"/>
  <c r="A172" i="178" s="1"/>
  <c r="A173" i="178" s="1"/>
  <c r="A174" i="178" s="1"/>
  <c r="A175" i="178" s="1"/>
  <c r="A176" i="178" s="1"/>
  <c r="A177" i="178" s="1"/>
  <c r="A178" i="178" s="1"/>
  <c r="A179" i="178" s="1"/>
  <c r="A180" i="178" s="1"/>
  <c r="A181" i="178" s="1"/>
  <c r="A182" i="178" s="1"/>
  <c r="A183" i="178" s="1"/>
  <c r="A184" i="178" s="1"/>
  <c r="A185" i="178" s="1"/>
  <c r="A263" i="159"/>
  <c r="A264" i="159" s="1"/>
  <c r="A265" i="159" s="1"/>
  <c r="A266" i="159" s="1"/>
  <c r="A267" i="159" s="1"/>
  <c r="A268" i="159" s="1"/>
  <c r="A269" i="159" s="1"/>
  <c r="A270" i="159" s="1"/>
  <c r="A271" i="159" s="1"/>
  <c r="A272" i="159" s="1"/>
  <c r="A273" i="159" s="1"/>
  <c r="A274" i="159" s="1"/>
  <c r="A275" i="159" s="1"/>
  <c r="A276" i="159" s="1"/>
  <c r="A277" i="159" s="1"/>
  <c r="A278" i="159" s="1"/>
  <c r="A279" i="159" s="1"/>
  <c r="A280" i="159" s="1"/>
  <c r="A281" i="159" s="1"/>
  <c r="A282" i="159" s="1"/>
  <c r="A283" i="159" s="1"/>
  <c r="A284" i="159" s="1"/>
  <c r="A285" i="159" s="1"/>
  <c r="A286" i="159" s="1"/>
  <c r="A287" i="159" s="1"/>
  <c r="A288" i="159" s="1"/>
  <c r="A289" i="159" s="1"/>
  <c r="A290" i="159" s="1"/>
  <c r="A291" i="159" s="1"/>
  <c r="A292" i="159" s="1"/>
  <c r="A293" i="159" s="1"/>
  <c r="A83" i="170"/>
  <c r="A84" i="170" s="1"/>
  <c r="A85" i="170" s="1"/>
  <c r="A86" i="170" s="1"/>
  <c r="A87" i="170" s="1"/>
  <c r="A88" i="170" s="1"/>
  <c r="A89" i="170" s="1"/>
  <c r="A90" i="170" s="1"/>
  <c r="A91" i="170" s="1"/>
  <c r="A92" i="170" s="1"/>
  <c r="A93" i="170" s="1"/>
  <c r="A94" i="170" s="1"/>
  <c r="A95" i="170" s="1"/>
  <c r="A96" i="170" s="1"/>
  <c r="A97" i="170" s="1"/>
  <c r="A98" i="170" s="1"/>
  <c r="A99" i="170" s="1"/>
  <c r="A100" i="170" s="1"/>
  <c r="A101" i="170" s="1"/>
  <c r="A102" i="170" s="1"/>
  <c r="A103" i="170" s="1"/>
  <c r="A104" i="170" s="1"/>
  <c r="A105" i="170" s="1"/>
  <c r="A106" i="170" s="1"/>
  <c r="A107" i="170" s="1"/>
  <c r="A108" i="170" s="1"/>
  <c r="A109" i="170" s="1"/>
  <c r="A110" i="170" s="1"/>
  <c r="A111" i="170" s="1"/>
  <c r="A112" i="170" s="1"/>
  <c r="A113" i="170" s="1"/>
  <c r="A155" i="167"/>
  <c r="A156" i="167" s="1"/>
  <c r="A157" i="167" s="1"/>
  <c r="A158" i="167" s="1"/>
  <c r="A159" i="167" s="1"/>
  <c r="A160" i="167" s="1"/>
  <c r="A161" i="167" s="1"/>
  <c r="A162" i="167" s="1"/>
  <c r="A163" i="167" s="1"/>
  <c r="A164" i="167" s="1"/>
  <c r="A165" i="167" s="1"/>
  <c r="A166" i="167" s="1"/>
  <c r="A167" i="167" s="1"/>
  <c r="A168" i="167" s="1"/>
  <c r="A169" i="167" s="1"/>
  <c r="A170" i="167" s="1"/>
  <c r="A171" i="167" s="1"/>
  <c r="A172" i="167" s="1"/>
  <c r="A173" i="167" s="1"/>
  <c r="A174" i="167" s="1"/>
  <c r="A175" i="167" s="1"/>
  <c r="A176" i="167" s="1"/>
  <c r="A177" i="167" s="1"/>
  <c r="A178" i="167" s="1"/>
  <c r="A179" i="167" s="1"/>
  <c r="A180" i="167" s="1"/>
  <c r="A181" i="167" s="1"/>
  <c r="A182" i="167" s="1"/>
  <c r="A183" i="167" s="1"/>
  <c r="A184" i="167" s="1"/>
  <c r="A185" i="167" s="1"/>
  <c r="A11" i="175"/>
  <c r="A12" i="175" s="1"/>
  <c r="A13" i="175" s="1"/>
  <c r="A14" i="175" s="1"/>
  <c r="A15" i="175" s="1"/>
  <c r="A16" i="175" s="1"/>
  <c r="A17" i="175" s="1"/>
  <c r="A18" i="175" s="1"/>
  <c r="A19" i="175" s="1"/>
  <c r="A20" i="175" s="1"/>
  <c r="A21" i="175" s="1"/>
  <c r="A22" i="175" s="1"/>
  <c r="A23" i="175" s="1"/>
  <c r="A24" i="175" s="1"/>
  <c r="A25" i="175" s="1"/>
  <c r="A26" i="175" s="1"/>
  <c r="A27" i="175" s="1"/>
  <c r="A28" i="175" s="1"/>
  <c r="A29" i="175" s="1"/>
  <c r="A30" i="175" s="1"/>
  <c r="A31" i="175" s="1"/>
  <c r="A32" i="175" s="1"/>
  <c r="A33" i="175" s="1"/>
  <c r="A34" i="175" s="1"/>
  <c r="A35" i="175" s="1"/>
  <c r="A36" i="175" s="1"/>
  <c r="A37" i="175" s="1"/>
  <c r="A38" i="175" s="1"/>
  <c r="A39" i="175" s="1"/>
  <c r="A40" i="175" s="1"/>
  <c r="A41" i="175" s="1"/>
  <c r="A191" i="165"/>
  <c r="A192" i="165" s="1"/>
  <c r="A193" i="165" s="1"/>
  <c r="A194" i="165" s="1"/>
  <c r="A195" i="165" s="1"/>
  <c r="A196" i="165" s="1"/>
  <c r="A197" i="165" s="1"/>
  <c r="A198" i="165" s="1"/>
  <c r="A199" i="165" s="1"/>
  <c r="A200" i="165" s="1"/>
  <c r="A201" i="165" s="1"/>
  <c r="A202" i="165" s="1"/>
  <c r="A203" i="165" s="1"/>
  <c r="A204" i="165" s="1"/>
  <c r="A205" i="165" s="1"/>
  <c r="A206" i="165" s="1"/>
  <c r="A207" i="165" s="1"/>
  <c r="A208" i="165" s="1"/>
  <c r="A209" i="165" s="1"/>
  <c r="A210" i="165" s="1"/>
  <c r="A211" i="165" s="1"/>
  <c r="A212" i="165" s="1"/>
  <c r="A213" i="165" s="1"/>
  <c r="A214" i="165" s="1"/>
  <c r="A215" i="165" s="1"/>
  <c r="A216" i="165" s="1"/>
  <c r="A217" i="165" s="1"/>
  <c r="A218" i="165" s="1"/>
  <c r="A219" i="165" s="1"/>
  <c r="A220" i="165" s="1"/>
  <c r="A221" i="165" s="1"/>
  <c r="A263" i="176"/>
  <c r="A264" i="176" s="1"/>
  <c r="A265" i="176" s="1"/>
  <c r="A266" i="176" s="1"/>
  <c r="A267" i="176" s="1"/>
  <c r="A268" i="176" s="1"/>
  <c r="A269" i="176" s="1"/>
  <c r="A270" i="176" s="1"/>
  <c r="A271" i="176" s="1"/>
  <c r="A272" i="176" s="1"/>
  <c r="A273" i="176" s="1"/>
  <c r="A274" i="176" s="1"/>
  <c r="A275" i="176" s="1"/>
  <c r="A276" i="176" s="1"/>
  <c r="A277" i="176" s="1"/>
  <c r="A278" i="176" s="1"/>
  <c r="A279" i="176" s="1"/>
  <c r="A280" i="176" s="1"/>
  <c r="A281" i="176" s="1"/>
  <c r="A282" i="176" s="1"/>
  <c r="A283" i="176" s="1"/>
  <c r="A284" i="176" s="1"/>
  <c r="A285" i="176" s="1"/>
  <c r="A286" i="176" s="1"/>
  <c r="A287" i="176" s="1"/>
  <c r="A288" i="176" s="1"/>
  <c r="A289" i="176" s="1"/>
  <c r="A290" i="176" s="1"/>
  <c r="A291" i="176" s="1"/>
  <c r="A292" i="176" s="1"/>
  <c r="A293" i="176" s="1"/>
  <c r="A263" i="166"/>
  <c r="A264" i="166" s="1"/>
  <c r="A265" i="166" s="1"/>
  <c r="A266" i="166" s="1"/>
  <c r="A267" i="166" s="1"/>
  <c r="A268" i="166" s="1"/>
  <c r="A269" i="166" s="1"/>
  <c r="A270" i="166" s="1"/>
  <c r="A271" i="166" s="1"/>
  <c r="A272" i="166" s="1"/>
  <c r="A273" i="166" s="1"/>
  <c r="A274" i="166" s="1"/>
  <c r="A275" i="166" s="1"/>
  <c r="A276" i="166" s="1"/>
  <c r="A277" i="166" s="1"/>
  <c r="A278" i="166" s="1"/>
  <c r="A279" i="166" s="1"/>
  <c r="A280" i="166" s="1"/>
  <c r="A281" i="166" s="1"/>
  <c r="A282" i="166" s="1"/>
  <c r="A283" i="166" s="1"/>
  <c r="A284" i="166" s="1"/>
  <c r="A285" i="166" s="1"/>
  <c r="A286" i="166" s="1"/>
  <c r="A287" i="166" s="1"/>
  <c r="A288" i="166" s="1"/>
  <c r="A289" i="166" s="1"/>
  <c r="A290" i="166" s="1"/>
  <c r="A291" i="166" s="1"/>
  <c r="A292" i="166" s="1"/>
  <c r="A293" i="166" s="1"/>
  <c r="A191" i="168"/>
  <c r="A192" i="168" s="1"/>
  <c r="A193" i="168" s="1"/>
  <c r="A194" i="168" s="1"/>
  <c r="A195" i="168" s="1"/>
  <c r="A196" i="168" s="1"/>
  <c r="A197" i="168" s="1"/>
  <c r="A198" i="168" s="1"/>
  <c r="A199" i="168" s="1"/>
  <c r="A200" i="168" s="1"/>
  <c r="A201" i="168" s="1"/>
  <c r="A202" i="168" s="1"/>
  <c r="A203" i="168" s="1"/>
  <c r="A204" i="168" s="1"/>
  <c r="A205" i="168" s="1"/>
  <c r="A206" i="168" s="1"/>
  <c r="A207" i="168" s="1"/>
  <c r="A208" i="168" s="1"/>
  <c r="A209" i="168" s="1"/>
  <c r="A210" i="168" s="1"/>
  <c r="A211" i="168" s="1"/>
  <c r="A212" i="168" s="1"/>
  <c r="A213" i="168" s="1"/>
  <c r="A214" i="168" s="1"/>
  <c r="A215" i="168" s="1"/>
  <c r="A216" i="168" s="1"/>
  <c r="A217" i="168" s="1"/>
  <c r="A218" i="168" s="1"/>
  <c r="A219" i="168" s="1"/>
  <c r="A220" i="168" s="1"/>
  <c r="A221" i="168" s="1"/>
  <c r="B5" i="159"/>
  <c r="A263" i="164"/>
  <c r="A264" i="164" s="1"/>
  <c r="A265" i="164" s="1"/>
  <c r="A266" i="164" s="1"/>
  <c r="A267" i="164" s="1"/>
  <c r="A268" i="164" s="1"/>
  <c r="A269" i="164" s="1"/>
  <c r="A270" i="164" s="1"/>
  <c r="A271" i="164" s="1"/>
  <c r="A272" i="164" s="1"/>
  <c r="A273" i="164" s="1"/>
  <c r="A274" i="164" s="1"/>
  <c r="A275" i="164" s="1"/>
  <c r="A276" i="164" s="1"/>
  <c r="A277" i="164" s="1"/>
  <c r="A278" i="164" s="1"/>
  <c r="A279" i="164" s="1"/>
  <c r="A280" i="164" s="1"/>
  <c r="A281" i="164" s="1"/>
  <c r="A282" i="164" s="1"/>
  <c r="A283" i="164" s="1"/>
  <c r="A284" i="164" s="1"/>
  <c r="A285" i="164" s="1"/>
  <c r="A286" i="164" s="1"/>
  <c r="A287" i="164" s="1"/>
  <c r="A288" i="164" s="1"/>
  <c r="A289" i="164" s="1"/>
  <c r="A290" i="164" s="1"/>
  <c r="A291" i="164" s="1"/>
  <c r="A292" i="164" s="1"/>
  <c r="A293" i="164" s="1"/>
  <c r="A83" i="162"/>
  <c r="A84" i="162" s="1"/>
  <c r="A85" i="162" s="1"/>
  <c r="A86" i="162" s="1"/>
  <c r="A87" i="162" s="1"/>
  <c r="A88" i="162" s="1"/>
  <c r="A89" i="162" s="1"/>
  <c r="A90" i="162" s="1"/>
  <c r="A91" i="162" s="1"/>
  <c r="A92" i="162" s="1"/>
  <c r="A93" i="162" s="1"/>
  <c r="A94" i="162" s="1"/>
  <c r="A95" i="162" s="1"/>
  <c r="A96" i="162" s="1"/>
  <c r="A97" i="162" s="1"/>
  <c r="A98" i="162" s="1"/>
  <c r="A99" i="162" s="1"/>
  <c r="A100" i="162" s="1"/>
  <c r="A101" i="162" s="1"/>
  <c r="A102" i="162" s="1"/>
  <c r="A103" i="162" s="1"/>
  <c r="A104" i="162" s="1"/>
  <c r="A105" i="162" s="1"/>
  <c r="A106" i="162" s="1"/>
  <c r="A107" i="162" s="1"/>
  <c r="A108" i="162" s="1"/>
  <c r="A109" i="162" s="1"/>
  <c r="A110" i="162" s="1"/>
  <c r="A111" i="162" s="1"/>
  <c r="A112" i="162" s="1"/>
  <c r="A113" i="162" s="1"/>
  <c r="A155" i="169"/>
  <c r="A156" i="169" s="1"/>
  <c r="A157" i="169" s="1"/>
  <c r="A158" i="169" s="1"/>
  <c r="A159" i="169" s="1"/>
  <c r="A160" i="169" s="1"/>
  <c r="A161" i="169" s="1"/>
  <c r="A162" i="169" s="1"/>
  <c r="A163" i="169" s="1"/>
  <c r="A164" i="169" s="1"/>
  <c r="A165" i="169" s="1"/>
  <c r="A166" i="169" s="1"/>
  <c r="A167" i="169" s="1"/>
  <c r="A168" i="169" s="1"/>
  <c r="A169" i="169" s="1"/>
  <c r="A170" i="169" s="1"/>
  <c r="A171" i="169" s="1"/>
  <c r="A172" i="169" s="1"/>
  <c r="A173" i="169" s="1"/>
  <c r="A174" i="169" s="1"/>
  <c r="A175" i="169" s="1"/>
  <c r="A176" i="169" s="1"/>
  <c r="A177" i="169" s="1"/>
  <c r="A178" i="169" s="1"/>
  <c r="A179" i="169" s="1"/>
  <c r="A180" i="169" s="1"/>
  <c r="A181" i="169" s="1"/>
  <c r="A182" i="169" s="1"/>
  <c r="A183" i="169" s="1"/>
  <c r="A184" i="169" s="1"/>
  <c r="A185" i="169" s="1"/>
  <c r="A263" i="170"/>
  <c r="A264" i="170" s="1"/>
  <c r="A265" i="170" s="1"/>
  <c r="A266" i="170" s="1"/>
  <c r="A267" i="170" s="1"/>
  <c r="A268" i="170" s="1"/>
  <c r="A269" i="170" s="1"/>
  <c r="A270" i="170" s="1"/>
  <c r="A271" i="170" s="1"/>
  <c r="A272" i="170" s="1"/>
  <c r="A273" i="170" s="1"/>
  <c r="A274" i="170" s="1"/>
  <c r="A275" i="170" s="1"/>
  <c r="A276" i="170" s="1"/>
  <c r="A277" i="170" s="1"/>
  <c r="A278" i="170" s="1"/>
  <c r="A279" i="170" s="1"/>
  <c r="A280" i="170" s="1"/>
  <c r="A281" i="170" s="1"/>
  <c r="A282" i="170" s="1"/>
  <c r="A283" i="170" s="1"/>
  <c r="A284" i="170" s="1"/>
  <c r="A285" i="170" s="1"/>
  <c r="A286" i="170" s="1"/>
  <c r="A287" i="170" s="1"/>
  <c r="A288" i="170" s="1"/>
  <c r="A289" i="170" s="1"/>
  <c r="A290" i="170" s="1"/>
  <c r="A291" i="170" s="1"/>
  <c r="A292" i="170" s="1"/>
  <c r="A293" i="170" s="1"/>
  <c r="A227" i="167"/>
  <c r="A228" i="167" s="1"/>
  <c r="A229" i="167" s="1"/>
  <c r="A230" i="167" s="1"/>
  <c r="A231" i="167" s="1"/>
  <c r="A232" i="167" s="1"/>
  <c r="A233" i="167" s="1"/>
  <c r="A234" i="167" s="1"/>
  <c r="A235" i="167" s="1"/>
  <c r="A236" i="167" s="1"/>
  <c r="A237" i="167" s="1"/>
  <c r="A238" i="167" s="1"/>
  <c r="A239" i="167" s="1"/>
  <c r="A240" i="167" s="1"/>
  <c r="A241" i="167" s="1"/>
  <c r="A242" i="167" s="1"/>
  <c r="A243" i="167" s="1"/>
  <c r="A244" i="167" s="1"/>
  <c r="A245" i="167" s="1"/>
  <c r="A246" i="167" s="1"/>
  <c r="A247" i="167" s="1"/>
  <c r="A248" i="167" s="1"/>
  <c r="A249" i="167" s="1"/>
  <c r="A250" i="167" s="1"/>
  <c r="A251" i="167" s="1"/>
  <c r="A252" i="167" s="1"/>
  <c r="A253" i="167" s="1"/>
  <c r="A254" i="167" s="1"/>
  <c r="A255" i="167" s="1"/>
  <c r="A256" i="167" s="1"/>
  <c r="A257" i="167" s="1"/>
  <c r="A119" i="175"/>
  <c r="A120" i="175" s="1"/>
  <c r="A121" i="175" s="1"/>
  <c r="A122" i="175" s="1"/>
  <c r="A123" i="175" s="1"/>
  <c r="A124" i="175" s="1"/>
  <c r="A125" i="175" s="1"/>
  <c r="A126" i="175" s="1"/>
  <c r="A127" i="175" s="1"/>
  <c r="A128" i="175" s="1"/>
  <c r="A129" i="175" s="1"/>
  <c r="A130" i="175" s="1"/>
  <c r="A131" i="175" s="1"/>
  <c r="A132" i="175" s="1"/>
  <c r="A133" i="175" s="1"/>
  <c r="A134" i="175" s="1"/>
  <c r="A135" i="175" s="1"/>
  <c r="A136" i="175" s="1"/>
  <c r="A137" i="175" s="1"/>
  <c r="A138" i="175" s="1"/>
  <c r="A139" i="175" s="1"/>
  <c r="A140" i="175" s="1"/>
  <c r="A141" i="175" s="1"/>
  <c r="A142" i="175" s="1"/>
  <c r="A143" i="175" s="1"/>
  <c r="A144" i="175" s="1"/>
  <c r="A145" i="175" s="1"/>
  <c r="A146" i="175" s="1"/>
  <c r="A147" i="175" s="1"/>
  <c r="A148" i="175" s="1"/>
  <c r="A149" i="175" s="1"/>
  <c r="A263" i="165"/>
  <c r="A264" i="165" s="1"/>
  <c r="A265" i="165" s="1"/>
  <c r="A266" i="165" s="1"/>
  <c r="A267" i="165" s="1"/>
  <c r="A268" i="165" s="1"/>
  <c r="A269" i="165" s="1"/>
  <c r="A270" i="165" s="1"/>
  <c r="A271" i="165" s="1"/>
  <c r="A272" i="165" s="1"/>
  <c r="A273" i="165" s="1"/>
  <c r="A274" i="165" s="1"/>
  <c r="A275" i="165" s="1"/>
  <c r="A276" i="165" s="1"/>
  <c r="A277" i="165" s="1"/>
  <c r="A278" i="165" s="1"/>
  <c r="A279" i="165" s="1"/>
  <c r="A280" i="165" s="1"/>
  <c r="A281" i="165" s="1"/>
  <c r="A282" i="165" s="1"/>
  <c r="A283" i="165" s="1"/>
  <c r="A284" i="165" s="1"/>
  <c r="A285" i="165" s="1"/>
  <c r="A286" i="165" s="1"/>
  <c r="A287" i="165" s="1"/>
  <c r="A288" i="165" s="1"/>
  <c r="A289" i="165" s="1"/>
  <c r="A290" i="165" s="1"/>
  <c r="A291" i="165" s="1"/>
  <c r="A292" i="165" s="1"/>
  <c r="A293" i="165" s="1"/>
  <c r="A83" i="176"/>
  <c r="A84" i="176" s="1"/>
  <c r="A85" i="176" s="1"/>
  <c r="A86" i="176" s="1"/>
  <c r="A87" i="176" s="1"/>
  <c r="A88" i="176" s="1"/>
  <c r="A89" i="176" s="1"/>
  <c r="A90" i="176" s="1"/>
  <c r="A91" i="176" s="1"/>
  <c r="A92" i="176" s="1"/>
  <c r="A93" i="176" s="1"/>
  <c r="A94" i="176" s="1"/>
  <c r="A95" i="176" s="1"/>
  <c r="A96" i="176" s="1"/>
  <c r="A97" i="176" s="1"/>
  <c r="A98" i="176" s="1"/>
  <c r="A99" i="176" s="1"/>
  <c r="A100" i="176" s="1"/>
  <c r="A101" i="176" s="1"/>
  <c r="A102" i="176" s="1"/>
  <c r="A103" i="176" s="1"/>
  <c r="A104" i="176" s="1"/>
  <c r="A105" i="176" s="1"/>
  <c r="A106" i="176" s="1"/>
  <c r="A107" i="176" s="1"/>
  <c r="A108" i="176" s="1"/>
  <c r="A109" i="176" s="1"/>
  <c r="A110" i="176" s="1"/>
  <c r="A111" i="176" s="1"/>
  <c r="A112" i="176" s="1"/>
  <c r="A113" i="176" s="1"/>
  <c r="A83" i="166"/>
  <c r="A84" i="166" s="1"/>
  <c r="A85" i="166" s="1"/>
  <c r="A86" i="166" s="1"/>
  <c r="A87" i="166" s="1"/>
  <c r="A88" i="166" s="1"/>
  <c r="A89" i="166" s="1"/>
  <c r="A90" i="166" s="1"/>
  <c r="A91" i="166" s="1"/>
  <c r="A92" i="166" s="1"/>
  <c r="A93" i="166" s="1"/>
  <c r="A94" i="166" s="1"/>
  <c r="A95" i="166" s="1"/>
  <c r="A96" i="166" s="1"/>
  <c r="A97" i="166" s="1"/>
  <c r="A98" i="166" s="1"/>
  <c r="A99" i="166" s="1"/>
  <c r="A100" i="166" s="1"/>
  <c r="A101" i="166" s="1"/>
  <c r="A102" i="166" s="1"/>
  <c r="A103" i="166" s="1"/>
  <c r="A104" i="166" s="1"/>
  <c r="A105" i="166" s="1"/>
  <c r="A106" i="166" s="1"/>
  <c r="A107" i="166" s="1"/>
  <c r="A108" i="166" s="1"/>
  <c r="A109" i="166" s="1"/>
  <c r="A110" i="166" s="1"/>
  <c r="A111" i="166" s="1"/>
  <c r="A112" i="166" s="1"/>
  <c r="A113" i="166" s="1"/>
  <c r="A227" i="168"/>
  <c r="A228" i="168" s="1"/>
  <c r="A229" i="168" s="1"/>
  <c r="A230" i="168" s="1"/>
  <c r="A231" i="168" s="1"/>
  <c r="A232" i="168" s="1"/>
  <c r="A233" i="168" s="1"/>
  <c r="A234" i="168" s="1"/>
  <c r="A235" i="168" s="1"/>
  <c r="A236" i="168" s="1"/>
  <c r="A237" i="168" s="1"/>
  <c r="A238" i="168" s="1"/>
  <c r="A239" i="168" s="1"/>
  <c r="A240" i="168" s="1"/>
  <c r="A241" i="168" s="1"/>
  <c r="A242" i="168" s="1"/>
  <c r="A243" i="168" s="1"/>
  <c r="A244" i="168" s="1"/>
  <c r="A245" i="168" s="1"/>
  <c r="A246" i="168" s="1"/>
  <c r="A247" i="168" s="1"/>
  <c r="A248" i="168" s="1"/>
  <c r="A249" i="168" s="1"/>
  <c r="A250" i="168" s="1"/>
  <c r="A251" i="168" s="1"/>
  <c r="A252" i="168" s="1"/>
  <c r="A253" i="168" s="1"/>
  <c r="A254" i="168" s="1"/>
  <c r="A255" i="168" s="1"/>
  <c r="A256" i="168" s="1"/>
  <c r="A257" i="168" s="1"/>
  <c r="A227" i="164"/>
  <c r="A228" i="164" s="1"/>
  <c r="A229" i="164" s="1"/>
  <c r="A230" i="164" s="1"/>
  <c r="A231" i="164" s="1"/>
  <c r="A232" i="164" s="1"/>
  <c r="A233" i="164" s="1"/>
  <c r="A234" i="164" s="1"/>
  <c r="A235" i="164" s="1"/>
  <c r="A236" i="164" s="1"/>
  <c r="A237" i="164" s="1"/>
  <c r="A238" i="164" s="1"/>
  <c r="A239" i="164" s="1"/>
  <c r="A240" i="164" s="1"/>
  <c r="A241" i="164" s="1"/>
  <c r="A242" i="164" s="1"/>
  <c r="A243" i="164" s="1"/>
  <c r="A244" i="164" s="1"/>
  <c r="A245" i="164" s="1"/>
  <c r="A246" i="164" s="1"/>
  <c r="A247" i="164" s="1"/>
  <c r="A248" i="164" s="1"/>
  <c r="A249" i="164" s="1"/>
  <c r="A250" i="164" s="1"/>
  <c r="A251" i="164" s="1"/>
  <c r="A252" i="164" s="1"/>
  <c r="A253" i="164" s="1"/>
  <c r="A254" i="164" s="1"/>
  <c r="A255" i="164" s="1"/>
  <c r="A256" i="164" s="1"/>
  <c r="A257" i="164" s="1"/>
  <c r="A11" i="170"/>
  <c r="A12" i="170" s="1"/>
  <c r="A13" i="170" s="1"/>
  <c r="A14" i="170" s="1"/>
  <c r="A15" i="170" s="1"/>
  <c r="A16" i="170" s="1"/>
  <c r="A17" i="170" s="1"/>
  <c r="A18" i="170" s="1"/>
  <c r="A19" i="170" s="1"/>
  <c r="A20" i="170" s="1"/>
  <c r="A21" i="170" s="1"/>
  <c r="A22" i="170" s="1"/>
  <c r="A23" i="170" s="1"/>
  <c r="A24" i="170" s="1"/>
  <c r="A25" i="170" s="1"/>
  <c r="A26" i="170" s="1"/>
  <c r="A27" i="170" s="1"/>
  <c r="A28" i="170" s="1"/>
  <c r="A29" i="170" s="1"/>
  <c r="A30" i="170" s="1"/>
  <c r="A31" i="170" s="1"/>
  <c r="A32" i="170" s="1"/>
  <c r="A33" i="170" s="1"/>
  <c r="A34" i="170" s="1"/>
  <c r="A35" i="170" s="1"/>
  <c r="A36" i="170" s="1"/>
  <c r="A37" i="170" s="1"/>
  <c r="A38" i="170" s="1"/>
  <c r="A39" i="170" s="1"/>
  <c r="A40" i="170" s="1"/>
  <c r="A41" i="170" s="1"/>
  <c r="A11" i="178"/>
  <c r="A12" i="178" s="1"/>
  <c r="A13" i="178" s="1"/>
  <c r="A14" i="178" s="1"/>
  <c r="A15" i="178" s="1"/>
  <c r="A16" i="178" s="1"/>
  <c r="A17" i="178" s="1"/>
  <c r="A18" i="178" s="1"/>
  <c r="A19" i="178" s="1"/>
  <c r="A20" i="178" s="1"/>
  <c r="A21" i="178" s="1"/>
  <c r="A22" i="178" s="1"/>
  <c r="A23" i="178" s="1"/>
  <c r="A24" i="178" s="1"/>
  <c r="A25" i="178" s="1"/>
  <c r="A26" i="178" s="1"/>
  <c r="A27" i="178" s="1"/>
  <c r="A28" i="178" s="1"/>
  <c r="A29" i="178" s="1"/>
  <c r="A30" i="178" s="1"/>
  <c r="A31" i="178" s="1"/>
  <c r="A32" i="178" s="1"/>
  <c r="A33" i="178" s="1"/>
  <c r="A34" i="178" s="1"/>
  <c r="A35" i="178" s="1"/>
  <c r="A36" i="178" s="1"/>
  <c r="A37" i="178" s="1"/>
  <c r="A38" i="178" s="1"/>
  <c r="A39" i="178" s="1"/>
  <c r="A40" i="178" s="1"/>
  <c r="A41" i="178" s="1"/>
  <c r="A191" i="175"/>
  <c r="A192" i="175" s="1"/>
  <c r="A193" i="175" s="1"/>
  <c r="A194" i="175" s="1"/>
  <c r="A195" i="175" s="1"/>
  <c r="A196" i="175" s="1"/>
  <c r="A197" i="175" s="1"/>
  <c r="A198" i="175" s="1"/>
  <c r="A199" i="175" s="1"/>
  <c r="A200" i="175" s="1"/>
  <c r="A201" i="175" s="1"/>
  <c r="A202" i="175" s="1"/>
  <c r="A203" i="175" s="1"/>
  <c r="A204" i="175" s="1"/>
  <c r="A205" i="175" s="1"/>
  <c r="A206" i="175" s="1"/>
  <c r="A207" i="175" s="1"/>
  <c r="A208" i="175" s="1"/>
  <c r="A209" i="175" s="1"/>
  <c r="A210" i="175" s="1"/>
  <c r="A211" i="175" s="1"/>
  <c r="A212" i="175" s="1"/>
  <c r="A213" i="175" s="1"/>
  <c r="A214" i="175" s="1"/>
  <c r="A215" i="175" s="1"/>
  <c r="A216" i="175" s="1"/>
  <c r="A217" i="175" s="1"/>
  <c r="A218" i="175" s="1"/>
  <c r="A219" i="175" s="1"/>
  <c r="A220" i="175" s="1"/>
  <c r="A221" i="175" s="1"/>
  <c r="A155" i="176"/>
  <c r="A156" i="176" s="1"/>
  <c r="A157" i="176" s="1"/>
  <c r="A158" i="176" s="1"/>
  <c r="A159" i="176" s="1"/>
  <c r="A160" i="176" s="1"/>
  <c r="A161" i="176" s="1"/>
  <c r="A162" i="176" s="1"/>
  <c r="A163" i="176" s="1"/>
  <c r="A164" i="176" s="1"/>
  <c r="A165" i="176" s="1"/>
  <c r="A166" i="176" s="1"/>
  <c r="A167" i="176" s="1"/>
  <c r="A168" i="176" s="1"/>
  <c r="A169" i="176" s="1"/>
  <c r="A170" i="176" s="1"/>
  <c r="A171" i="176" s="1"/>
  <c r="A172" i="176" s="1"/>
  <c r="A173" i="176" s="1"/>
  <c r="A174" i="176" s="1"/>
  <c r="A175" i="176" s="1"/>
  <c r="A176" i="176" s="1"/>
  <c r="A177" i="176" s="1"/>
  <c r="A178" i="176" s="1"/>
  <c r="A179" i="176" s="1"/>
  <c r="A180" i="176" s="1"/>
  <c r="A181" i="176" s="1"/>
  <c r="A182" i="176" s="1"/>
  <c r="A183" i="176" s="1"/>
  <c r="A184" i="176" s="1"/>
  <c r="A185" i="176" s="1"/>
  <c r="A11" i="168"/>
  <c r="A12" i="168" s="1"/>
  <c r="A13" i="168" s="1"/>
  <c r="A14" i="168" s="1"/>
  <c r="A15" i="168" s="1"/>
  <c r="A16" i="168" s="1"/>
  <c r="A17" i="168" s="1"/>
  <c r="A18" i="168" s="1"/>
  <c r="A19" i="168" s="1"/>
  <c r="A20" i="168" s="1"/>
  <c r="A21" i="168" s="1"/>
  <c r="A22" i="168" s="1"/>
  <c r="A23" i="168" s="1"/>
  <c r="A24" i="168" s="1"/>
  <c r="A25" i="168" s="1"/>
  <c r="A26" i="168" s="1"/>
  <c r="A27" i="168" s="1"/>
  <c r="A28" i="168" s="1"/>
  <c r="A29" i="168" s="1"/>
  <c r="A30" i="168" s="1"/>
  <c r="A31" i="168" s="1"/>
  <c r="A32" i="168" s="1"/>
  <c r="A33" i="168" s="1"/>
  <c r="A34" i="168" s="1"/>
  <c r="A35" i="168" s="1"/>
  <c r="A36" i="168" s="1"/>
  <c r="A37" i="168" s="1"/>
  <c r="A38" i="168" s="1"/>
  <c r="A39" i="168" s="1"/>
  <c r="A40" i="168" s="1"/>
  <c r="A41" i="168" s="1"/>
  <c r="A191" i="164"/>
  <c r="A192" i="164" s="1"/>
  <c r="A193" i="164" s="1"/>
  <c r="A194" i="164" s="1"/>
  <c r="A195" i="164" s="1"/>
  <c r="A196" i="164" s="1"/>
  <c r="A197" i="164" s="1"/>
  <c r="A198" i="164" s="1"/>
  <c r="A199" i="164" s="1"/>
  <c r="A200" i="164" s="1"/>
  <c r="A201" i="164" s="1"/>
  <c r="A202" i="164" s="1"/>
  <c r="A203" i="164" s="1"/>
  <c r="A204" i="164" s="1"/>
  <c r="A205" i="164" s="1"/>
  <c r="A206" i="164" s="1"/>
  <c r="A207" i="164" s="1"/>
  <c r="A208" i="164" s="1"/>
  <c r="A209" i="164" s="1"/>
  <c r="A210" i="164" s="1"/>
  <c r="A211" i="164" s="1"/>
  <c r="A212" i="164" s="1"/>
  <c r="A213" i="164" s="1"/>
  <c r="A214" i="164" s="1"/>
  <c r="A215" i="164" s="1"/>
  <c r="A216" i="164" s="1"/>
  <c r="A217" i="164" s="1"/>
  <c r="A218" i="164" s="1"/>
  <c r="A219" i="164" s="1"/>
  <c r="A220" i="164" s="1"/>
  <c r="A221" i="164" s="1"/>
  <c r="A191" i="169"/>
  <c r="A192" i="169" s="1"/>
  <c r="A193" i="169" s="1"/>
  <c r="A194" i="169" s="1"/>
  <c r="A195" i="169" s="1"/>
  <c r="A196" i="169" s="1"/>
  <c r="A197" i="169" s="1"/>
  <c r="A198" i="169" s="1"/>
  <c r="A199" i="169" s="1"/>
  <c r="A200" i="169" s="1"/>
  <c r="A201" i="169" s="1"/>
  <c r="A202" i="169" s="1"/>
  <c r="A203" i="169" s="1"/>
  <c r="A204" i="169" s="1"/>
  <c r="A205" i="169" s="1"/>
  <c r="A206" i="169" s="1"/>
  <c r="A207" i="169" s="1"/>
  <c r="A208" i="169" s="1"/>
  <c r="A209" i="169" s="1"/>
  <c r="A210" i="169" s="1"/>
  <c r="A211" i="169" s="1"/>
  <c r="A212" i="169" s="1"/>
  <c r="A213" i="169" s="1"/>
  <c r="A214" i="169" s="1"/>
  <c r="A215" i="169" s="1"/>
  <c r="A216" i="169" s="1"/>
  <c r="A217" i="169" s="1"/>
  <c r="A218" i="169" s="1"/>
  <c r="A219" i="169" s="1"/>
  <c r="A220" i="169" s="1"/>
  <c r="A221" i="169" s="1"/>
  <c r="A155" i="170"/>
  <c r="A156" i="170" s="1"/>
  <c r="A157" i="170" s="1"/>
  <c r="A158" i="170" s="1"/>
  <c r="A159" i="170" s="1"/>
  <c r="A160" i="170" s="1"/>
  <c r="A161" i="170" s="1"/>
  <c r="A162" i="170" s="1"/>
  <c r="A163" i="170" s="1"/>
  <c r="A164" i="170" s="1"/>
  <c r="A165" i="170" s="1"/>
  <c r="A166" i="170" s="1"/>
  <c r="A167" i="170" s="1"/>
  <c r="A168" i="170" s="1"/>
  <c r="A169" i="170" s="1"/>
  <c r="A170" i="170" s="1"/>
  <c r="A171" i="170" s="1"/>
  <c r="A172" i="170" s="1"/>
  <c r="A173" i="170" s="1"/>
  <c r="A174" i="170" s="1"/>
  <c r="A175" i="170" s="1"/>
  <c r="A176" i="170" s="1"/>
  <c r="A177" i="170" s="1"/>
  <c r="A178" i="170" s="1"/>
  <c r="A179" i="170" s="1"/>
  <c r="A180" i="170" s="1"/>
  <c r="A181" i="170" s="1"/>
  <c r="A182" i="170" s="1"/>
  <c r="A183" i="170" s="1"/>
  <c r="A184" i="170" s="1"/>
  <c r="A185" i="170" s="1"/>
  <c r="A263" i="167"/>
  <c r="A264" i="167" s="1"/>
  <c r="A265" i="167" s="1"/>
  <c r="A266" i="167" s="1"/>
  <c r="A267" i="167" s="1"/>
  <c r="A268" i="167" s="1"/>
  <c r="A269" i="167" s="1"/>
  <c r="A270" i="167" s="1"/>
  <c r="A271" i="167" s="1"/>
  <c r="A272" i="167" s="1"/>
  <c r="A273" i="167" s="1"/>
  <c r="A274" i="167" s="1"/>
  <c r="A275" i="167" s="1"/>
  <c r="A276" i="167" s="1"/>
  <c r="A277" i="167" s="1"/>
  <c r="A278" i="167" s="1"/>
  <c r="A279" i="167" s="1"/>
  <c r="A280" i="167" s="1"/>
  <c r="A281" i="167" s="1"/>
  <c r="A282" i="167" s="1"/>
  <c r="A283" i="167" s="1"/>
  <c r="A284" i="167" s="1"/>
  <c r="A285" i="167" s="1"/>
  <c r="A286" i="167" s="1"/>
  <c r="A287" i="167" s="1"/>
  <c r="A288" i="167" s="1"/>
  <c r="A289" i="167" s="1"/>
  <c r="A290" i="167" s="1"/>
  <c r="A291" i="167" s="1"/>
  <c r="A292" i="167" s="1"/>
  <c r="A293" i="167" s="1"/>
  <c r="A83" i="175"/>
  <c r="A84" i="175" s="1"/>
  <c r="A85" i="175" s="1"/>
  <c r="A86" i="175" s="1"/>
  <c r="A87" i="175" s="1"/>
  <c r="A88" i="175" s="1"/>
  <c r="A89" i="175" s="1"/>
  <c r="A90" i="175" s="1"/>
  <c r="A91" i="175" s="1"/>
  <c r="A92" i="175" s="1"/>
  <c r="A93" i="175" s="1"/>
  <c r="A94" i="175" s="1"/>
  <c r="A95" i="175" s="1"/>
  <c r="A96" i="175" s="1"/>
  <c r="A97" i="175" s="1"/>
  <c r="A98" i="175" s="1"/>
  <c r="A99" i="175" s="1"/>
  <c r="A100" i="175" s="1"/>
  <c r="A101" i="175" s="1"/>
  <c r="A102" i="175" s="1"/>
  <c r="A103" i="175" s="1"/>
  <c r="A104" i="175" s="1"/>
  <c r="A105" i="175" s="1"/>
  <c r="A106" i="175" s="1"/>
  <c r="A107" i="175" s="1"/>
  <c r="A108" i="175" s="1"/>
  <c r="A109" i="175" s="1"/>
  <c r="A110" i="175" s="1"/>
  <c r="A111" i="175" s="1"/>
  <c r="A112" i="175" s="1"/>
  <c r="A113" i="175" s="1"/>
  <c r="A83" i="165"/>
  <c r="A84" i="165" s="1"/>
  <c r="A85" i="165" s="1"/>
  <c r="A86" i="165" s="1"/>
  <c r="A87" i="165" s="1"/>
  <c r="A88" i="165" s="1"/>
  <c r="A89" i="165" s="1"/>
  <c r="A90" i="165" s="1"/>
  <c r="A91" i="165" s="1"/>
  <c r="A92" i="165" s="1"/>
  <c r="A93" i="165" s="1"/>
  <c r="A94" i="165" s="1"/>
  <c r="A95" i="165" s="1"/>
  <c r="A96" i="165" s="1"/>
  <c r="A97" i="165" s="1"/>
  <c r="A98" i="165" s="1"/>
  <c r="A99" i="165" s="1"/>
  <c r="A100" i="165" s="1"/>
  <c r="A101" i="165" s="1"/>
  <c r="A102" i="165" s="1"/>
  <c r="A103" i="165" s="1"/>
  <c r="A104" i="165" s="1"/>
  <c r="A105" i="165" s="1"/>
  <c r="A106" i="165" s="1"/>
  <c r="A107" i="165" s="1"/>
  <c r="A108" i="165" s="1"/>
  <c r="A109" i="165" s="1"/>
  <c r="A110" i="165" s="1"/>
  <c r="A111" i="165" s="1"/>
  <c r="A112" i="165" s="1"/>
  <c r="A113" i="165" s="1"/>
  <c r="A227" i="162"/>
  <c r="A228" i="162" s="1"/>
  <c r="A229" i="162" s="1"/>
  <c r="A230" i="162" s="1"/>
  <c r="A231" i="162" s="1"/>
  <c r="A232" i="162" s="1"/>
  <c r="A233" i="162" s="1"/>
  <c r="A234" i="162" s="1"/>
  <c r="A235" i="162" s="1"/>
  <c r="A236" i="162" s="1"/>
  <c r="A237" i="162" s="1"/>
  <c r="A238" i="162" s="1"/>
  <c r="A239" i="162" s="1"/>
  <c r="A240" i="162" s="1"/>
  <c r="A241" i="162" s="1"/>
  <c r="A242" i="162" s="1"/>
  <c r="A243" i="162" s="1"/>
  <c r="A244" i="162" s="1"/>
  <c r="A245" i="162" s="1"/>
  <c r="A246" i="162" s="1"/>
  <c r="A247" i="162" s="1"/>
  <c r="A248" i="162" s="1"/>
  <c r="A249" i="162" s="1"/>
  <c r="A250" i="162" s="1"/>
  <c r="A251" i="162" s="1"/>
  <c r="A252" i="162" s="1"/>
  <c r="A253" i="162" s="1"/>
  <c r="A254" i="162" s="1"/>
  <c r="A255" i="162" s="1"/>
  <c r="A256" i="162" s="1"/>
  <c r="A257" i="162" s="1"/>
  <c r="A11" i="166"/>
  <c r="A12" i="166" s="1"/>
  <c r="A13" i="166" s="1"/>
  <c r="A14" i="166" s="1"/>
  <c r="A15" i="166" s="1"/>
  <c r="A16" i="166" s="1"/>
  <c r="A17" i="166" s="1"/>
  <c r="A18" i="166" s="1"/>
  <c r="A19" i="166" s="1"/>
  <c r="A20" i="166" s="1"/>
  <c r="A21" i="166" s="1"/>
  <c r="A22" i="166" s="1"/>
  <c r="A23" i="166" s="1"/>
  <c r="A24" i="166" s="1"/>
  <c r="A25" i="166" s="1"/>
  <c r="A26" i="166" s="1"/>
  <c r="A27" i="166" s="1"/>
  <c r="A28" i="166" s="1"/>
  <c r="A29" i="166" s="1"/>
  <c r="A30" i="166" s="1"/>
  <c r="A31" i="166" s="1"/>
  <c r="A32" i="166" s="1"/>
  <c r="A33" i="166" s="1"/>
  <c r="A34" i="166" s="1"/>
  <c r="A35" i="166" s="1"/>
  <c r="A36" i="166" s="1"/>
  <c r="A37" i="166" s="1"/>
  <c r="A38" i="166" s="1"/>
  <c r="A39" i="166" s="1"/>
  <c r="A40" i="166" s="1"/>
  <c r="A41" i="166" s="1"/>
  <c r="A47" i="168"/>
  <c r="A48" i="168" s="1"/>
  <c r="A49" i="168" s="1"/>
  <c r="A50" i="168" s="1"/>
  <c r="A51" i="168" s="1"/>
  <c r="A52" i="168" s="1"/>
  <c r="A53" i="168" s="1"/>
  <c r="A54" i="168" s="1"/>
  <c r="A55" i="168" s="1"/>
  <c r="A56" i="168" s="1"/>
  <c r="A57" i="168" s="1"/>
  <c r="A58" i="168" s="1"/>
  <c r="A59" i="168" s="1"/>
  <c r="A60" i="168" s="1"/>
  <c r="A61" i="168" s="1"/>
  <c r="A62" i="168" s="1"/>
  <c r="A63" i="168" s="1"/>
  <c r="A64" i="168" s="1"/>
  <c r="A65" i="168" s="1"/>
  <c r="A66" i="168" s="1"/>
  <c r="A67" i="168" s="1"/>
  <c r="A68" i="168" s="1"/>
  <c r="A69" i="168" s="1"/>
  <c r="A70" i="168" s="1"/>
  <c r="A71" i="168" s="1"/>
  <c r="A72" i="168" s="1"/>
  <c r="A73" i="168" s="1"/>
  <c r="A74" i="168" s="1"/>
  <c r="A75" i="168" s="1"/>
  <c r="A76" i="168" s="1"/>
  <c r="A77" i="168" s="1"/>
  <c r="B5" i="166"/>
  <c r="B5" i="178"/>
  <c r="B5" i="153"/>
  <c r="A227" i="152"/>
  <c r="A228" i="152" s="1"/>
  <c r="A229" i="152" s="1"/>
  <c r="A230" i="152" s="1"/>
  <c r="A231" i="152" s="1"/>
  <c r="A232" i="152" s="1"/>
  <c r="A233" i="152" s="1"/>
  <c r="A234" i="152" s="1"/>
  <c r="A235" i="152" s="1"/>
  <c r="A236" i="152" s="1"/>
  <c r="A237" i="152" s="1"/>
  <c r="A238" i="152" s="1"/>
  <c r="A239" i="152" s="1"/>
  <c r="A240" i="152" s="1"/>
  <c r="A241" i="152" s="1"/>
  <c r="A242" i="152" s="1"/>
  <c r="A243" i="152" s="1"/>
  <c r="A244" i="152" s="1"/>
  <c r="A245" i="152" s="1"/>
  <c r="A246" i="152" s="1"/>
  <c r="A247" i="152" s="1"/>
  <c r="A248" i="152" s="1"/>
  <c r="A249" i="152" s="1"/>
  <c r="A250" i="152" s="1"/>
  <c r="A251" i="152" s="1"/>
  <c r="A252" i="152" s="1"/>
  <c r="A253" i="152" s="1"/>
  <c r="A254" i="152" s="1"/>
  <c r="A255" i="152" s="1"/>
  <c r="A256" i="152" s="1"/>
  <c r="A257" i="152" s="1"/>
  <c r="A11" i="153"/>
  <c r="A12" i="153" s="1"/>
  <c r="A13" i="153" s="1"/>
  <c r="A14" i="153" s="1"/>
  <c r="A15" i="153" s="1"/>
  <c r="A16" i="153" s="1"/>
  <c r="A17" i="153" s="1"/>
  <c r="A18" i="153" s="1"/>
  <c r="A19" i="153" s="1"/>
  <c r="A20" i="153" s="1"/>
  <c r="A21" i="153" s="1"/>
  <c r="A22" i="153" s="1"/>
  <c r="A23" i="153" s="1"/>
  <c r="A24" i="153" s="1"/>
  <c r="A25" i="153" s="1"/>
  <c r="A26" i="153" s="1"/>
  <c r="A27" i="153" s="1"/>
  <c r="A28" i="153" s="1"/>
  <c r="A29" i="153" s="1"/>
  <c r="A30" i="153" s="1"/>
  <c r="A31" i="153" s="1"/>
  <c r="A32" i="153" s="1"/>
  <c r="A33" i="153" s="1"/>
  <c r="A34" i="153" s="1"/>
  <c r="A35" i="153" s="1"/>
  <c r="A36" i="153" s="1"/>
  <c r="A37" i="153" s="1"/>
  <c r="A38" i="153" s="1"/>
  <c r="A39" i="153" s="1"/>
  <c r="A40" i="153" s="1"/>
  <c r="A41" i="153" s="1"/>
  <c r="A155" i="158"/>
  <c r="A156" i="158" s="1"/>
  <c r="A157" i="158" s="1"/>
  <c r="A158" i="158" s="1"/>
  <c r="A159" i="158" s="1"/>
  <c r="A160" i="158" s="1"/>
  <c r="A161" i="158" s="1"/>
  <c r="A162" i="158" s="1"/>
  <c r="A163" i="158" s="1"/>
  <c r="A164" i="158" s="1"/>
  <c r="A165" i="158" s="1"/>
  <c r="A166" i="158" s="1"/>
  <c r="A167" i="158" s="1"/>
  <c r="A168" i="158" s="1"/>
  <c r="A169" i="158" s="1"/>
  <c r="A170" i="158" s="1"/>
  <c r="A171" i="158" s="1"/>
  <c r="A172" i="158" s="1"/>
  <c r="A173" i="158" s="1"/>
  <c r="A174" i="158" s="1"/>
  <c r="A175" i="158" s="1"/>
  <c r="A176" i="158" s="1"/>
  <c r="A177" i="158" s="1"/>
  <c r="A178" i="158" s="1"/>
  <c r="A179" i="158" s="1"/>
  <c r="A180" i="158" s="1"/>
  <c r="A181" i="158" s="1"/>
  <c r="A182" i="158" s="1"/>
  <c r="A183" i="158" s="1"/>
  <c r="A184" i="158" s="1"/>
  <c r="A185" i="158" s="1"/>
  <c r="A11" i="152"/>
  <c r="A12" i="152" s="1"/>
  <c r="A13" i="152" s="1"/>
  <c r="A14" i="152" s="1"/>
  <c r="A15" i="152" s="1"/>
  <c r="A16" i="152" s="1"/>
  <c r="A17" i="152" s="1"/>
  <c r="A18" i="152" s="1"/>
  <c r="A19" i="152" s="1"/>
  <c r="A20" i="152" s="1"/>
  <c r="A21" i="152" s="1"/>
  <c r="A22" i="152" s="1"/>
  <c r="A23" i="152" s="1"/>
  <c r="A24" i="152" s="1"/>
  <c r="A25" i="152" s="1"/>
  <c r="A26" i="152" s="1"/>
  <c r="A27" i="152" s="1"/>
  <c r="A28" i="152" s="1"/>
  <c r="A29" i="152" s="1"/>
  <c r="A30" i="152" s="1"/>
  <c r="A31" i="152" s="1"/>
  <c r="A32" i="152" s="1"/>
  <c r="A33" i="152" s="1"/>
  <c r="A34" i="152" s="1"/>
  <c r="A35" i="152" s="1"/>
  <c r="A36" i="152" s="1"/>
  <c r="A37" i="152" s="1"/>
  <c r="A38" i="152" s="1"/>
  <c r="A39" i="152" s="1"/>
  <c r="A40" i="152" s="1"/>
  <c r="A41" i="152" s="1"/>
  <c r="B5" i="156"/>
  <c r="A47" i="157"/>
  <c r="A48" i="157" s="1"/>
  <c r="A49" i="157" s="1"/>
  <c r="A50" i="157" s="1"/>
  <c r="A51" i="157" s="1"/>
  <c r="A52" i="157" s="1"/>
  <c r="A53" i="157" s="1"/>
  <c r="A54" i="157" s="1"/>
  <c r="A55" i="157" s="1"/>
  <c r="A56" i="157" s="1"/>
  <c r="A57" i="157" s="1"/>
  <c r="A58" i="157" s="1"/>
  <c r="A59" i="157" s="1"/>
  <c r="A60" i="157" s="1"/>
  <c r="A61" i="157" s="1"/>
  <c r="A62" i="157" s="1"/>
  <c r="A63" i="157" s="1"/>
  <c r="A64" i="157" s="1"/>
  <c r="A65" i="157" s="1"/>
  <c r="A66" i="157" s="1"/>
  <c r="A67" i="157" s="1"/>
  <c r="A68" i="157" s="1"/>
  <c r="A69" i="157" s="1"/>
  <c r="A70" i="157" s="1"/>
  <c r="A71" i="157" s="1"/>
  <c r="A72" i="157" s="1"/>
  <c r="A73" i="157" s="1"/>
  <c r="A74" i="157" s="1"/>
  <c r="A75" i="157" s="1"/>
  <c r="A76" i="157" s="1"/>
  <c r="A77" i="157" s="1"/>
  <c r="A263" i="158"/>
  <c r="A264" i="158" s="1"/>
  <c r="A265" i="158" s="1"/>
  <c r="A266" i="158" s="1"/>
  <c r="A267" i="158" s="1"/>
  <c r="A268" i="158" s="1"/>
  <c r="A269" i="158" s="1"/>
  <c r="A270" i="158" s="1"/>
  <c r="A271" i="158" s="1"/>
  <c r="A272" i="158" s="1"/>
  <c r="A273" i="158" s="1"/>
  <c r="A274" i="158" s="1"/>
  <c r="A275" i="158" s="1"/>
  <c r="A276" i="158" s="1"/>
  <c r="A277" i="158" s="1"/>
  <c r="A278" i="158" s="1"/>
  <c r="A279" i="158" s="1"/>
  <c r="A280" i="158" s="1"/>
  <c r="A281" i="158" s="1"/>
  <c r="A282" i="158" s="1"/>
  <c r="A283" i="158" s="1"/>
  <c r="A284" i="158" s="1"/>
  <c r="A285" i="158" s="1"/>
  <c r="A286" i="158" s="1"/>
  <c r="A287" i="158" s="1"/>
  <c r="A288" i="158" s="1"/>
  <c r="A289" i="158" s="1"/>
  <c r="A290" i="158" s="1"/>
  <c r="A291" i="158" s="1"/>
  <c r="A292" i="158" s="1"/>
  <c r="A293" i="158" s="1"/>
  <c r="A83" i="157"/>
  <c r="A84" i="157" s="1"/>
  <c r="A85" i="157" s="1"/>
  <c r="A86" i="157" s="1"/>
  <c r="A87" i="157" s="1"/>
  <c r="A88" i="157" s="1"/>
  <c r="A89" i="157" s="1"/>
  <c r="A90" i="157" s="1"/>
  <c r="A91" i="157" s="1"/>
  <c r="A92" i="157" s="1"/>
  <c r="A93" i="157" s="1"/>
  <c r="A94" i="157" s="1"/>
  <c r="A95" i="157" s="1"/>
  <c r="A96" i="157" s="1"/>
  <c r="A97" i="157" s="1"/>
  <c r="A98" i="157" s="1"/>
  <c r="A99" i="157" s="1"/>
  <c r="A100" i="157" s="1"/>
  <c r="A101" i="157" s="1"/>
  <c r="A102" i="157" s="1"/>
  <c r="A103" i="157" s="1"/>
  <c r="A104" i="157" s="1"/>
  <c r="A105" i="157" s="1"/>
  <c r="A106" i="157" s="1"/>
  <c r="A107" i="157" s="1"/>
  <c r="A108" i="157" s="1"/>
  <c r="A109" i="157" s="1"/>
  <c r="A110" i="157" s="1"/>
  <c r="A111" i="157" s="1"/>
  <c r="A112" i="157" s="1"/>
  <c r="A113" i="157" s="1"/>
  <c r="A11" i="158"/>
  <c r="A12" i="158" s="1"/>
  <c r="A13" i="158" s="1"/>
  <c r="A14" i="158" s="1"/>
  <c r="A15" i="158" s="1"/>
  <c r="A16" i="158" s="1"/>
  <c r="A17" i="158" s="1"/>
  <c r="A18" i="158" s="1"/>
  <c r="A19" i="158" s="1"/>
  <c r="A20" i="158" s="1"/>
  <c r="A21" i="158" s="1"/>
  <c r="A22" i="158" s="1"/>
  <c r="A23" i="158" s="1"/>
  <c r="A24" i="158" s="1"/>
  <c r="A25" i="158" s="1"/>
  <c r="A26" i="158" s="1"/>
  <c r="A27" i="158" s="1"/>
  <c r="A28" i="158" s="1"/>
  <c r="A29" i="158" s="1"/>
  <c r="A30" i="158" s="1"/>
  <c r="A31" i="158" s="1"/>
  <c r="A32" i="158" s="1"/>
  <c r="A33" i="158" s="1"/>
  <c r="A34" i="158" s="1"/>
  <c r="A35" i="158" s="1"/>
  <c r="A36" i="158" s="1"/>
  <c r="A37" i="158" s="1"/>
  <c r="A38" i="158" s="1"/>
  <c r="A39" i="158" s="1"/>
  <c r="A40" i="158" s="1"/>
  <c r="A41" i="158" s="1"/>
  <c r="A119" i="153"/>
  <c r="A120" i="153" s="1"/>
  <c r="A121" i="153" s="1"/>
  <c r="A122" i="153" s="1"/>
  <c r="A123" i="153" s="1"/>
  <c r="A124" i="153" s="1"/>
  <c r="A125" i="153" s="1"/>
  <c r="A126" i="153" s="1"/>
  <c r="A127" i="153" s="1"/>
  <c r="A128" i="153" s="1"/>
  <c r="A129" i="153" s="1"/>
  <c r="A130" i="153" s="1"/>
  <c r="A131" i="153" s="1"/>
  <c r="A132" i="153" s="1"/>
  <c r="A133" i="153" s="1"/>
  <c r="A134" i="153" s="1"/>
  <c r="A135" i="153" s="1"/>
  <c r="A136" i="153" s="1"/>
  <c r="A137" i="153" s="1"/>
  <c r="A138" i="153" s="1"/>
  <c r="A139" i="153" s="1"/>
  <c r="A140" i="153" s="1"/>
  <c r="A141" i="153" s="1"/>
  <c r="A142" i="153" s="1"/>
  <c r="A143" i="153" s="1"/>
  <c r="A144" i="153" s="1"/>
  <c r="A145" i="153" s="1"/>
  <c r="A146" i="153" s="1"/>
  <c r="A147" i="153" s="1"/>
  <c r="A148" i="153" s="1"/>
  <c r="A149" i="153" s="1"/>
  <c r="A227" i="158"/>
  <c r="A228" i="158" s="1"/>
  <c r="A229" i="158" s="1"/>
  <c r="A230" i="158" s="1"/>
  <c r="A231" i="158" s="1"/>
  <c r="A232" i="158" s="1"/>
  <c r="A233" i="158" s="1"/>
  <c r="A234" i="158" s="1"/>
  <c r="A235" i="158" s="1"/>
  <c r="A236" i="158" s="1"/>
  <c r="A237" i="158" s="1"/>
  <c r="A238" i="158" s="1"/>
  <c r="A239" i="158" s="1"/>
  <c r="A240" i="158" s="1"/>
  <c r="A241" i="158" s="1"/>
  <c r="A242" i="158" s="1"/>
  <c r="A243" i="158" s="1"/>
  <c r="A244" i="158" s="1"/>
  <c r="A245" i="158" s="1"/>
  <c r="A246" i="158" s="1"/>
  <c r="A247" i="158" s="1"/>
  <c r="A248" i="158" s="1"/>
  <c r="A249" i="158" s="1"/>
  <c r="A250" i="158" s="1"/>
  <c r="A251" i="158" s="1"/>
  <c r="A252" i="158" s="1"/>
  <c r="A253" i="158" s="1"/>
  <c r="A254" i="158" s="1"/>
  <c r="A255" i="158" s="1"/>
  <c r="A256" i="158" s="1"/>
  <c r="A257" i="158" s="1"/>
  <c r="A119" i="152"/>
  <c r="A120" i="152" s="1"/>
  <c r="A121" i="152" s="1"/>
  <c r="A122" i="152" s="1"/>
  <c r="A123" i="152" s="1"/>
  <c r="A124" i="152" s="1"/>
  <c r="A125" i="152" s="1"/>
  <c r="A126" i="152" s="1"/>
  <c r="A127" i="152" s="1"/>
  <c r="A128" i="152" s="1"/>
  <c r="A129" i="152" s="1"/>
  <c r="A130" i="152" s="1"/>
  <c r="A131" i="152" s="1"/>
  <c r="A132" i="152" s="1"/>
  <c r="A133" i="152" s="1"/>
  <c r="A134" i="152" s="1"/>
  <c r="A135" i="152" s="1"/>
  <c r="A136" i="152" s="1"/>
  <c r="A137" i="152" s="1"/>
  <c r="A138" i="152" s="1"/>
  <c r="A139" i="152" s="1"/>
  <c r="A140" i="152" s="1"/>
  <c r="A141" i="152" s="1"/>
  <c r="A142" i="152" s="1"/>
  <c r="A143" i="152" s="1"/>
  <c r="A144" i="152" s="1"/>
  <c r="A145" i="152" s="1"/>
  <c r="A146" i="152" s="1"/>
  <c r="A147" i="152" s="1"/>
  <c r="A148" i="152" s="1"/>
  <c r="A149" i="152" s="1"/>
  <c r="A227" i="157"/>
  <c r="A228" i="157" s="1"/>
  <c r="A229" i="157" s="1"/>
  <c r="A230" i="157" s="1"/>
  <c r="A231" i="157" s="1"/>
  <c r="A232" i="157" s="1"/>
  <c r="A233" i="157" s="1"/>
  <c r="A234" i="157" s="1"/>
  <c r="A235" i="157" s="1"/>
  <c r="A236" i="157" s="1"/>
  <c r="A237" i="157" s="1"/>
  <c r="A238" i="157" s="1"/>
  <c r="A239" i="157" s="1"/>
  <c r="A240" i="157" s="1"/>
  <c r="A241" i="157" s="1"/>
  <c r="A242" i="157" s="1"/>
  <c r="A243" i="157" s="1"/>
  <c r="A244" i="157" s="1"/>
  <c r="A245" i="157" s="1"/>
  <c r="A246" i="157" s="1"/>
  <c r="A247" i="157" s="1"/>
  <c r="A248" i="157" s="1"/>
  <c r="A249" i="157" s="1"/>
  <c r="A250" i="157" s="1"/>
  <c r="A251" i="157" s="1"/>
  <c r="A252" i="157" s="1"/>
  <c r="A253" i="157" s="1"/>
  <c r="A254" i="157" s="1"/>
  <c r="A255" i="157" s="1"/>
  <c r="A256" i="157" s="1"/>
  <c r="A257" i="157" s="1"/>
  <c r="A191" i="158"/>
  <c r="A192" i="158" s="1"/>
  <c r="A193" i="158" s="1"/>
  <c r="A194" i="158" s="1"/>
  <c r="A195" i="158" s="1"/>
  <c r="A196" i="158" s="1"/>
  <c r="A197" i="158" s="1"/>
  <c r="A198" i="158" s="1"/>
  <c r="A199" i="158" s="1"/>
  <c r="A200" i="158" s="1"/>
  <c r="A201" i="158" s="1"/>
  <c r="A202" i="158" s="1"/>
  <c r="A203" i="158" s="1"/>
  <c r="A204" i="158" s="1"/>
  <c r="A205" i="158" s="1"/>
  <c r="A206" i="158" s="1"/>
  <c r="A207" i="158" s="1"/>
  <c r="A208" i="158" s="1"/>
  <c r="A209" i="158" s="1"/>
  <c r="A210" i="158" s="1"/>
  <c r="A211" i="158" s="1"/>
  <c r="A212" i="158" s="1"/>
  <c r="A213" i="158" s="1"/>
  <c r="A214" i="158" s="1"/>
  <c r="A215" i="158" s="1"/>
  <c r="A216" i="158" s="1"/>
  <c r="A217" i="158" s="1"/>
  <c r="A218" i="158" s="1"/>
  <c r="A219" i="158" s="1"/>
  <c r="A220" i="158" s="1"/>
  <c r="A221" i="158" s="1"/>
  <c r="A263" i="157"/>
  <c r="A264" i="157" s="1"/>
  <c r="A265" i="157" s="1"/>
  <c r="A266" i="157" s="1"/>
  <c r="A267" i="157" s="1"/>
  <c r="A268" i="157" s="1"/>
  <c r="A269" i="157" s="1"/>
  <c r="A270" i="157" s="1"/>
  <c r="A271" i="157" s="1"/>
  <c r="A272" i="157" s="1"/>
  <c r="A273" i="157" s="1"/>
  <c r="A274" i="157" s="1"/>
  <c r="A275" i="157" s="1"/>
  <c r="A276" i="157" s="1"/>
  <c r="A277" i="157" s="1"/>
  <c r="A278" i="157" s="1"/>
  <c r="A279" i="157" s="1"/>
  <c r="A280" i="157" s="1"/>
  <c r="A281" i="157" s="1"/>
  <c r="A282" i="157" s="1"/>
  <c r="A283" i="157" s="1"/>
  <c r="A284" i="157" s="1"/>
  <c r="A285" i="157" s="1"/>
  <c r="A286" i="157" s="1"/>
  <c r="A287" i="157" s="1"/>
  <c r="A288" i="157" s="1"/>
  <c r="A289" i="157" s="1"/>
  <c r="A290" i="157" s="1"/>
  <c r="A291" i="157" s="1"/>
  <c r="A292" i="157" s="1"/>
  <c r="A293" i="157" s="1"/>
  <c r="A119" i="158"/>
  <c r="A120" i="158" s="1"/>
  <c r="A121" i="158" s="1"/>
  <c r="A122" i="158" s="1"/>
  <c r="A123" i="158" s="1"/>
  <c r="A124" i="158" s="1"/>
  <c r="A125" i="158" s="1"/>
  <c r="A126" i="158" s="1"/>
  <c r="A127" i="158" s="1"/>
  <c r="A128" i="158" s="1"/>
  <c r="A129" i="158" s="1"/>
  <c r="A130" i="158" s="1"/>
  <c r="A131" i="158" s="1"/>
  <c r="A132" i="158" s="1"/>
  <c r="A133" i="158" s="1"/>
  <c r="A134" i="158" s="1"/>
  <c r="A135" i="158" s="1"/>
  <c r="A136" i="158" s="1"/>
  <c r="A137" i="158" s="1"/>
  <c r="A138" i="158" s="1"/>
  <c r="A139" i="158" s="1"/>
  <c r="A140" i="158" s="1"/>
  <c r="A141" i="158" s="1"/>
  <c r="A142" i="158" s="1"/>
  <c r="A143" i="158" s="1"/>
  <c r="A144" i="158" s="1"/>
  <c r="A145" i="158" s="1"/>
  <c r="A146" i="158" s="1"/>
  <c r="A147" i="158" s="1"/>
  <c r="A148" i="158" s="1"/>
  <c r="A149" i="158" s="1"/>
  <c r="A191" i="152"/>
  <c r="A192" i="152" s="1"/>
  <c r="A193" i="152" s="1"/>
  <c r="A194" i="152" s="1"/>
  <c r="A195" i="152" s="1"/>
  <c r="A196" i="152" s="1"/>
  <c r="A197" i="152" s="1"/>
  <c r="A198" i="152" s="1"/>
  <c r="A199" i="152" s="1"/>
  <c r="A200" i="152" s="1"/>
  <c r="A201" i="152" s="1"/>
  <c r="A202" i="152" s="1"/>
  <c r="A203" i="152" s="1"/>
  <c r="A204" i="152" s="1"/>
  <c r="A205" i="152" s="1"/>
  <c r="A206" i="152" s="1"/>
  <c r="A207" i="152" s="1"/>
  <c r="A208" i="152" s="1"/>
  <c r="A209" i="152" s="1"/>
  <c r="A210" i="152" s="1"/>
  <c r="A211" i="152" s="1"/>
  <c r="A212" i="152" s="1"/>
  <c r="A213" i="152" s="1"/>
  <c r="A214" i="152" s="1"/>
  <c r="A215" i="152" s="1"/>
  <c r="A216" i="152" s="1"/>
  <c r="A217" i="152" s="1"/>
  <c r="A218" i="152" s="1"/>
  <c r="A219" i="152" s="1"/>
  <c r="A220" i="152" s="1"/>
  <c r="A221" i="152" s="1"/>
  <c r="A155" i="157"/>
  <c r="A156" i="157" s="1"/>
  <c r="A157" i="157" s="1"/>
  <c r="A158" i="157" s="1"/>
  <c r="A159" i="157" s="1"/>
  <c r="A160" i="157" s="1"/>
  <c r="A161" i="157" s="1"/>
  <c r="A162" i="157" s="1"/>
  <c r="A163" i="157" s="1"/>
  <c r="A164" i="157" s="1"/>
  <c r="A165" i="157" s="1"/>
  <c r="A166" i="157" s="1"/>
  <c r="A167" i="157" s="1"/>
  <c r="A168" i="157" s="1"/>
  <c r="A169" i="157" s="1"/>
  <c r="A170" i="157" s="1"/>
  <c r="A171" i="157" s="1"/>
  <c r="A172" i="157" s="1"/>
  <c r="A173" i="157" s="1"/>
  <c r="A174" i="157" s="1"/>
  <c r="A175" i="157" s="1"/>
  <c r="A176" i="157" s="1"/>
  <c r="A177" i="157" s="1"/>
  <c r="A178" i="157" s="1"/>
  <c r="A179" i="157" s="1"/>
  <c r="A180" i="157" s="1"/>
  <c r="A181" i="157" s="1"/>
  <c r="A182" i="157" s="1"/>
  <c r="A183" i="157" s="1"/>
  <c r="A184" i="157" s="1"/>
  <c r="A185" i="157" s="1"/>
  <c r="A47" i="152"/>
  <c r="A48" i="152" s="1"/>
  <c r="A49" i="152" s="1"/>
  <c r="A50" i="152" s="1"/>
  <c r="A51" i="152" s="1"/>
  <c r="A52" i="152" s="1"/>
  <c r="A53" i="152" s="1"/>
  <c r="A54" i="152" s="1"/>
  <c r="A55" i="152" s="1"/>
  <c r="A56" i="152" s="1"/>
  <c r="A57" i="152" s="1"/>
  <c r="A58" i="152" s="1"/>
  <c r="A59" i="152" s="1"/>
  <c r="A60" i="152" s="1"/>
  <c r="A61" i="152" s="1"/>
  <c r="A62" i="152" s="1"/>
  <c r="A63" i="152" s="1"/>
  <c r="A64" i="152" s="1"/>
  <c r="A65" i="152" s="1"/>
  <c r="A66" i="152" s="1"/>
  <c r="A67" i="152" s="1"/>
  <c r="A68" i="152" s="1"/>
  <c r="A69" i="152" s="1"/>
  <c r="A70" i="152" s="1"/>
  <c r="A71" i="152" s="1"/>
  <c r="A72" i="152" s="1"/>
  <c r="A73" i="152" s="1"/>
  <c r="A74" i="152" s="1"/>
  <c r="A75" i="152" s="1"/>
  <c r="A76" i="152" s="1"/>
  <c r="A77" i="152" s="1"/>
  <c r="A191" i="157"/>
  <c r="A192" i="157" s="1"/>
  <c r="A193" i="157" s="1"/>
  <c r="A194" i="157" s="1"/>
  <c r="A195" i="157" s="1"/>
  <c r="A196" i="157" s="1"/>
  <c r="A197" i="157" s="1"/>
  <c r="A198" i="157" s="1"/>
  <c r="A199" i="157" s="1"/>
  <c r="A200" i="157" s="1"/>
  <c r="A201" i="157" s="1"/>
  <c r="A202" i="157" s="1"/>
  <c r="A203" i="157" s="1"/>
  <c r="A204" i="157" s="1"/>
  <c r="A205" i="157" s="1"/>
  <c r="A206" i="157" s="1"/>
  <c r="A207" i="157" s="1"/>
  <c r="A208" i="157" s="1"/>
  <c r="A209" i="157" s="1"/>
  <c r="A210" i="157" s="1"/>
  <c r="A211" i="157" s="1"/>
  <c r="A212" i="157" s="1"/>
  <c r="A213" i="157" s="1"/>
  <c r="A214" i="157" s="1"/>
  <c r="A215" i="157" s="1"/>
  <c r="A216" i="157" s="1"/>
  <c r="A217" i="157" s="1"/>
  <c r="A218" i="157" s="1"/>
  <c r="A219" i="157" s="1"/>
  <c r="A220" i="157" s="1"/>
  <c r="A221" i="157" s="1"/>
  <c r="B5" i="158"/>
  <c r="A263" i="152"/>
  <c r="A264" i="152" s="1"/>
  <c r="A265" i="152" s="1"/>
  <c r="A266" i="152" s="1"/>
  <c r="A267" i="152" s="1"/>
  <c r="A268" i="152" s="1"/>
  <c r="A269" i="152" s="1"/>
  <c r="A270" i="152" s="1"/>
  <c r="A271" i="152" s="1"/>
  <c r="A272" i="152" s="1"/>
  <c r="A273" i="152" s="1"/>
  <c r="A274" i="152" s="1"/>
  <c r="A275" i="152" s="1"/>
  <c r="A276" i="152" s="1"/>
  <c r="A277" i="152" s="1"/>
  <c r="A278" i="152" s="1"/>
  <c r="A279" i="152" s="1"/>
  <c r="A280" i="152" s="1"/>
  <c r="A281" i="152" s="1"/>
  <c r="A282" i="152" s="1"/>
  <c r="A283" i="152" s="1"/>
  <c r="A284" i="152" s="1"/>
  <c r="A285" i="152" s="1"/>
  <c r="A286" i="152" s="1"/>
  <c r="A287" i="152" s="1"/>
  <c r="A288" i="152" s="1"/>
  <c r="A289" i="152" s="1"/>
  <c r="A290" i="152" s="1"/>
  <c r="A291" i="152" s="1"/>
  <c r="A292" i="152" s="1"/>
  <c r="A293" i="152" s="1"/>
  <c r="A227" i="153"/>
  <c r="A228" i="153" s="1"/>
  <c r="A229" i="153" s="1"/>
  <c r="A230" i="153" s="1"/>
  <c r="A231" i="153" s="1"/>
  <c r="A232" i="153" s="1"/>
  <c r="A233" i="153" s="1"/>
  <c r="A234" i="153" s="1"/>
  <c r="A235" i="153" s="1"/>
  <c r="A236" i="153" s="1"/>
  <c r="A237" i="153" s="1"/>
  <c r="A238" i="153" s="1"/>
  <c r="A239" i="153" s="1"/>
  <c r="A240" i="153" s="1"/>
  <c r="A241" i="153" s="1"/>
  <c r="A242" i="153" s="1"/>
  <c r="A243" i="153" s="1"/>
  <c r="A244" i="153" s="1"/>
  <c r="A245" i="153" s="1"/>
  <c r="A246" i="153" s="1"/>
  <c r="A247" i="153" s="1"/>
  <c r="A248" i="153" s="1"/>
  <c r="A249" i="153" s="1"/>
  <c r="A250" i="153" s="1"/>
  <c r="A251" i="153" s="1"/>
  <c r="A252" i="153" s="1"/>
  <c r="A253" i="153" s="1"/>
  <c r="A254" i="153" s="1"/>
  <c r="A255" i="153" s="1"/>
  <c r="A256" i="153" s="1"/>
  <c r="A257" i="153" s="1"/>
  <c r="A191" i="153"/>
  <c r="A192" i="153" s="1"/>
  <c r="A193" i="153" s="1"/>
  <c r="A194" i="153" s="1"/>
  <c r="A195" i="153" s="1"/>
  <c r="A196" i="153" s="1"/>
  <c r="A197" i="153" s="1"/>
  <c r="A198" i="153" s="1"/>
  <c r="A199" i="153" s="1"/>
  <c r="A200" i="153" s="1"/>
  <c r="A201" i="153" s="1"/>
  <c r="A202" i="153" s="1"/>
  <c r="A203" i="153" s="1"/>
  <c r="A204" i="153" s="1"/>
  <c r="A205" i="153" s="1"/>
  <c r="A206" i="153" s="1"/>
  <c r="A207" i="153" s="1"/>
  <c r="A208" i="153" s="1"/>
  <c r="A209" i="153" s="1"/>
  <c r="A210" i="153" s="1"/>
  <c r="A211" i="153" s="1"/>
  <c r="A212" i="153" s="1"/>
  <c r="A213" i="153" s="1"/>
  <c r="A214" i="153" s="1"/>
  <c r="A215" i="153" s="1"/>
  <c r="A216" i="153" s="1"/>
  <c r="A217" i="153" s="1"/>
  <c r="A218" i="153" s="1"/>
  <c r="A219" i="153" s="1"/>
  <c r="A220" i="153" s="1"/>
  <c r="A221" i="153" s="1"/>
  <c r="A119" i="157"/>
  <c r="A120" i="157" s="1"/>
  <c r="A121" i="157" s="1"/>
  <c r="A122" i="157" s="1"/>
  <c r="A123" i="157" s="1"/>
  <c r="A124" i="157" s="1"/>
  <c r="A125" i="157" s="1"/>
  <c r="A126" i="157" s="1"/>
  <c r="A127" i="157" s="1"/>
  <c r="A128" i="157" s="1"/>
  <c r="A129" i="157" s="1"/>
  <c r="A130" i="157" s="1"/>
  <c r="A131" i="157" s="1"/>
  <c r="A132" i="157" s="1"/>
  <c r="A133" i="157" s="1"/>
  <c r="A134" i="157" s="1"/>
  <c r="A135" i="157" s="1"/>
  <c r="A136" i="157" s="1"/>
  <c r="A137" i="157" s="1"/>
  <c r="A138" i="157" s="1"/>
  <c r="A139" i="157" s="1"/>
  <c r="A140" i="157" s="1"/>
  <c r="A141" i="157" s="1"/>
  <c r="A142" i="157" s="1"/>
  <c r="A143" i="157" s="1"/>
  <c r="A144" i="157" s="1"/>
  <c r="A145" i="157" s="1"/>
  <c r="A146" i="157" s="1"/>
  <c r="A147" i="157" s="1"/>
  <c r="A148" i="157" s="1"/>
  <c r="A149" i="157" s="1"/>
  <c r="A47" i="158"/>
  <c r="A48" i="158" s="1"/>
  <c r="A49" i="158" s="1"/>
  <c r="A50" i="158" s="1"/>
  <c r="A51" i="158" s="1"/>
  <c r="A52" i="158" s="1"/>
  <c r="A53" i="158" s="1"/>
  <c r="A54" i="158" s="1"/>
  <c r="A55" i="158" s="1"/>
  <c r="A56" i="158" s="1"/>
  <c r="A57" i="158" s="1"/>
  <c r="A58" i="158" s="1"/>
  <c r="A59" i="158" s="1"/>
  <c r="A60" i="158" s="1"/>
  <c r="A61" i="158" s="1"/>
  <c r="A62" i="158" s="1"/>
  <c r="A63" i="158" s="1"/>
  <c r="A64" i="158" s="1"/>
  <c r="A65" i="158" s="1"/>
  <c r="A66" i="158" s="1"/>
  <c r="A67" i="158" s="1"/>
  <c r="A68" i="158" s="1"/>
  <c r="A69" i="158" s="1"/>
  <c r="A70" i="158" s="1"/>
  <c r="A71" i="158" s="1"/>
  <c r="A72" i="158" s="1"/>
  <c r="A73" i="158" s="1"/>
  <c r="A74" i="158" s="1"/>
  <c r="A75" i="158" s="1"/>
  <c r="A76" i="158" s="1"/>
  <c r="A77" i="158" s="1"/>
  <c r="A263" i="153"/>
  <c r="A264" i="153" s="1"/>
  <c r="A265" i="153" s="1"/>
  <c r="A266" i="153" s="1"/>
  <c r="A267" i="153" s="1"/>
  <c r="A268" i="153" s="1"/>
  <c r="A269" i="153" s="1"/>
  <c r="A270" i="153" s="1"/>
  <c r="A271" i="153" s="1"/>
  <c r="A272" i="153" s="1"/>
  <c r="A273" i="153" s="1"/>
  <c r="A274" i="153" s="1"/>
  <c r="A275" i="153" s="1"/>
  <c r="A276" i="153" s="1"/>
  <c r="A277" i="153" s="1"/>
  <c r="A278" i="153" s="1"/>
  <c r="A279" i="153" s="1"/>
  <c r="A280" i="153" s="1"/>
  <c r="A281" i="153" s="1"/>
  <c r="A282" i="153" s="1"/>
  <c r="A283" i="153" s="1"/>
  <c r="A284" i="153" s="1"/>
  <c r="A285" i="153" s="1"/>
  <c r="A286" i="153" s="1"/>
  <c r="A287" i="153" s="1"/>
  <c r="A288" i="153" s="1"/>
  <c r="A289" i="153" s="1"/>
  <c r="A290" i="153" s="1"/>
  <c r="A291" i="153" s="1"/>
  <c r="A292" i="153" s="1"/>
  <c r="A293" i="153" s="1"/>
  <c r="A155" i="152"/>
  <c r="A156" i="152" s="1"/>
  <c r="A157" i="152" s="1"/>
  <c r="A158" i="152" s="1"/>
  <c r="A159" i="152" s="1"/>
  <c r="A160" i="152" s="1"/>
  <c r="A161" i="152" s="1"/>
  <c r="A162" i="152" s="1"/>
  <c r="A163" i="152" s="1"/>
  <c r="A164" i="152" s="1"/>
  <c r="A165" i="152" s="1"/>
  <c r="A166" i="152" s="1"/>
  <c r="A167" i="152" s="1"/>
  <c r="A168" i="152" s="1"/>
  <c r="A169" i="152" s="1"/>
  <c r="A170" i="152" s="1"/>
  <c r="A171" i="152" s="1"/>
  <c r="A172" i="152" s="1"/>
  <c r="A173" i="152" s="1"/>
  <c r="A174" i="152" s="1"/>
  <c r="A175" i="152" s="1"/>
  <c r="A176" i="152" s="1"/>
  <c r="A177" i="152" s="1"/>
  <c r="A178" i="152" s="1"/>
  <c r="A179" i="152" s="1"/>
  <c r="A180" i="152" s="1"/>
  <c r="A181" i="152" s="1"/>
  <c r="A182" i="152" s="1"/>
  <c r="A183" i="152" s="1"/>
  <c r="A184" i="152" s="1"/>
  <c r="A185" i="152" s="1"/>
  <c r="B5" i="154"/>
  <c r="A83" i="153"/>
  <c r="A84" i="153" s="1"/>
  <c r="A85" i="153" s="1"/>
  <c r="A86" i="153" s="1"/>
  <c r="A87" i="153" s="1"/>
  <c r="A88" i="153" s="1"/>
  <c r="A89" i="153" s="1"/>
  <c r="A90" i="153" s="1"/>
  <c r="A91" i="153" s="1"/>
  <c r="A92" i="153" s="1"/>
  <c r="A93" i="153" s="1"/>
  <c r="A94" i="153" s="1"/>
  <c r="A95" i="153" s="1"/>
  <c r="A96" i="153" s="1"/>
  <c r="A97" i="153" s="1"/>
  <c r="A98" i="153" s="1"/>
  <c r="A99" i="153" s="1"/>
  <c r="A100" i="153" s="1"/>
  <c r="A101" i="153" s="1"/>
  <c r="A102" i="153" s="1"/>
  <c r="A103" i="153" s="1"/>
  <c r="A104" i="153" s="1"/>
  <c r="A105" i="153" s="1"/>
  <c r="A106" i="153" s="1"/>
  <c r="A107" i="153" s="1"/>
  <c r="A108" i="153" s="1"/>
  <c r="A109" i="153" s="1"/>
  <c r="A110" i="153" s="1"/>
  <c r="A111" i="153" s="1"/>
  <c r="A112" i="153" s="1"/>
  <c r="A113" i="153" s="1"/>
  <c r="A47" i="153"/>
  <c r="A48" i="153" s="1"/>
  <c r="A49" i="153" s="1"/>
  <c r="A50" i="153" s="1"/>
  <c r="A51" i="153" s="1"/>
  <c r="A52" i="153" s="1"/>
  <c r="A53" i="153" s="1"/>
  <c r="A54" i="153" s="1"/>
  <c r="A55" i="153" s="1"/>
  <c r="A56" i="153" s="1"/>
  <c r="A57" i="153" s="1"/>
  <c r="A58" i="153" s="1"/>
  <c r="A59" i="153" s="1"/>
  <c r="A60" i="153" s="1"/>
  <c r="A61" i="153" s="1"/>
  <c r="A62" i="153" s="1"/>
  <c r="A63" i="153" s="1"/>
  <c r="A64" i="153" s="1"/>
  <c r="A65" i="153" s="1"/>
  <c r="A66" i="153" s="1"/>
  <c r="A67" i="153" s="1"/>
  <c r="A68" i="153" s="1"/>
  <c r="A69" i="153" s="1"/>
  <c r="A70" i="153" s="1"/>
  <c r="A71" i="153" s="1"/>
  <c r="A72" i="153" s="1"/>
  <c r="A73" i="153" s="1"/>
  <c r="A74" i="153" s="1"/>
  <c r="A75" i="153" s="1"/>
  <c r="A76" i="153" s="1"/>
  <c r="A77" i="153" s="1"/>
  <c r="A83" i="158"/>
  <c r="A84" i="158" s="1"/>
  <c r="A85" i="158" s="1"/>
  <c r="A86" i="158" s="1"/>
  <c r="A87" i="158" s="1"/>
  <c r="A88" i="158" s="1"/>
  <c r="A89" i="158" s="1"/>
  <c r="A90" i="158" s="1"/>
  <c r="A91" i="158" s="1"/>
  <c r="A92" i="158" s="1"/>
  <c r="A93" i="158" s="1"/>
  <c r="A94" i="158" s="1"/>
  <c r="A95" i="158" s="1"/>
  <c r="A96" i="158" s="1"/>
  <c r="A97" i="158" s="1"/>
  <c r="A98" i="158" s="1"/>
  <c r="A99" i="158" s="1"/>
  <c r="A100" i="158" s="1"/>
  <c r="A101" i="158" s="1"/>
  <c r="A102" i="158" s="1"/>
  <c r="A103" i="158" s="1"/>
  <c r="A104" i="158" s="1"/>
  <c r="A105" i="158" s="1"/>
  <c r="A106" i="158" s="1"/>
  <c r="A107" i="158" s="1"/>
  <c r="A108" i="158" s="1"/>
  <c r="A109" i="158" s="1"/>
  <c r="A110" i="158" s="1"/>
  <c r="A111" i="158" s="1"/>
  <c r="A112" i="158" s="1"/>
  <c r="A113" i="158" s="1"/>
  <c r="A83" i="152"/>
  <c r="A84" i="152" s="1"/>
  <c r="A85" i="152" s="1"/>
  <c r="A86" i="152" s="1"/>
  <c r="A87" i="152" s="1"/>
  <c r="A88" i="152" s="1"/>
  <c r="A89" i="152" s="1"/>
  <c r="A90" i="152" s="1"/>
  <c r="A91" i="152" s="1"/>
  <c r="A92" i="152" s="1"/>
  <c r="A93" i="152" s="1"/>
  <c r="A94" i="152" s="1"/>
  <c r="A95" i="152" s="1"/>
  <c r="A96" i="152" s="1"/>
  <c r="A97" i="152" s="1"/>
  <c r="A98" i="152" s="1"/>
  <c r="A99" i="152" s="1"/>
  <c r="A100" i="152" s="1"/>
  <c r="A101" i="152" s="1"/>
  <c r="A102" i="152" s="1"/>
  <c r="A103" i="152" s="1"/>
  <c r="A104" i="152" s="1"/>
  <c r="A105" i="152" s="1"/>
  <c r="A106" i="152" s="1"/>
  <c r="A107" i="152" s="1"/>
  <c r="A108" i="152" s="1"/>
  <c r="A109" i="152" s="1"/>
  <c r="A110" i="152" s="1"/>
  <c r="A111" i="152" s="1"/>
  <c r="A112" i="152" s="1"/>
  <c r="A113" i="152" s="1"/>
  <c r="B5" i="157"/>
  <c r="A11" i="157"/>
  <c r="A12" i="157" s="1"/>
  <c r="A13" i="157" s="1"/>
  <c r="A14" i="157" s="1"/>
  <c r="A15" i="157" s="1"/>
  <c r="A16" i="157" s="1"/>
  <c r="A17" i="157" s="1"/>
  <c r="A18" i="157" s="1"/>
  <c r="A19" i="157" s="1"/>
  <c r="A20" i="157" s="1"/>
  <c r="A21" i="157" s="1"/>
  <c r="A22" i="157" s="1"/>
  <c r="A23" i="157" s="1"/>
  <c r="A24" i="157" s="1"/>
  <c r="A25" i="157" s="1"/>
  <c r="A26" i="157" s="1"/>
  <c r="A27" i="157" s="1"/>
  <c r="A28" i="157" s="1"/>
  <c r="A29" i="157" s="1"/>
  <c r="A30" i="157" s="1"/>
  <c r="A31" i="157" s="1"/>
  <c r="A32" i="157" s="1"/>
  <c r="A33" i="157" s="1"/>
  <c r="A34" i="157" s="1"/>
  <c r="A35" i="157" s="1"/>
  <c r="A36" i="157" s="1"/>
  <c r="A37" i="157" s="1"/>
  <c r="A38" i="157" s="1"/>
  <c r="A39" i="157" s="1"/>
  <c r="A40" i="157" s="1"/>
  <c r="A41" i="157" s="1"/>
  <c r="A155" i="153"/>
  <c r="A156" i="153" s="1"/>
  <c r="A157" i="153" s="1"/>
  <c r="A158" i="153" s="1"/>
  <c r="A159" i="153" s="1"/>
  <c r="A160" i="153" s="1"/>
  <c r="A161" i="153" s="1"/>
  <c r="A162" i="153" s="1"/>
  <c r="A163" i="153" s="1"/>
  <c r="A164" i="153" s="1"/>
  <c r="A165" i="153" s="1"/>
  <c r="A166" i="153" s="1"/>
  <c r="A167" i="153" s="1"/>
  <c r="A168" i="153" s="1"/>
  <c r="A169" i="153" s="1"/>
  <c r="A170" i="153" s="1"/>
  <c r="A171" i="153" s="1"/>
  <c r="A172" i="153" s="1"/>
  <c r="A173" i="153" s="1"/>
  <c r="A174" i="153" s="1"/>
  <c r="A175" i="153" s="1"/>
  <c r="A176" i="153" s="1"/>
  <c r="A177" i="153" s="1"/>
  <c r="A178" i="153" s="1"/>
  <c r="A179" i="153" s="1"/>
  <c r="A180" i="153" s="1"/>
  <c r="A181" i="153" s="1"/>
  <c r="A182" i="153" s="1"/>
  <c r="A183" i="153" s="1"/>
  <c r="A184" i="153" s="1"/>
  <c r="A185" i="153" s="1"/>
  <c r="A11" i="147"/>
  <c r="A12" i="147" s="1"/>
  <c r="A13" i="147" s="1"/>
  <c r="A14" i="147" s="1"/>
  <c r="A15" i="147" s="1"/>
  <c r="A16" i="147" s="1"/>
  <c r="A17" i="147" s="1"/>
  <c r="A18" i="147" s="1"/>
  <c r="A19" i="147" s="1"/>
  <c r="A20" i="147" s="1"/>
  <c r="A21" i="147" s="1"/>
  <c r="A22" i="147" s="1"/>
  <c r="A23" i="147" s="1"/>
  <c r="A24" i="147" s="1"/>
  <c r="A25" i="147" s="1"/>
  <c r="A26" i="147" s="1"/>
  <c r="A27" i="147" s="1"/>
  <c r="A28" i="147" s="1"/>
  <c r="A29" i="147" s="1"/>
  <c r="A30" i="147" s="1"/>
  <c r="A31" i="147" s="1"/>
  <c r="A32" i="147" s="1"/>
  <c r="A33" i="147" s="1"/>
  <c r="A34" i="147" s="1"/>
  <c r="A35" i="147" s="1"/>
  <c r="A36" i="147" s="1"/>
  <c r="A37" i="147" s="1"/>
  <c r="A38" i="147" s="1"/>
  <c r="A39" i="147" s="1"/>
  <c r="A40" i="147" s="1"/>
  <c r="A41" i="147" s="1"/>
  <c r="A191" i="147"/>
  <c r="A192" i="147" s="1"/>
  <c r="A193" i="147" s="1"/>
  <c r="A194" i="147" s="1"/>
  <c r="A195" i="147" s="1"/>
  <c r="A196" i="147" s="1"/>
  <c r="A197" i="147" s="1"/>
  <c r="A198" i="147" s="1"/>
  <c r="A199" i="147" s="1"/>
  <c r="A200" i="147" s="1"/>
  <c r="A201" i="147" s="1"/>
  <c r="A202" i="147" s="1"/>
  <c r="A203" i="147" s="1"/>
  <c r="A204" i="147" s="1"/>
  <c r="A205" i="147" s="1"/>
  <c r="A206" i="147" s="1"/>
  <c r="A207" i="147" s="1"/>
  <c r="A208" i="147" s="1"/>
  <c r="A209" i="147" s="1"/>
  <c r="A210" i="147" s="1"/>
  <c r="A211" i="147" s="1"/>
  <c r="A212" i="147" s="1"/>
  <c r="A213" i="147" s="1"/>
  <c r="A214" i="147" s="1"/>
  <c r="A215" i="147" s="1"/>
  <c r="A216" i="147" s="1"/>
  <c r="A217" i="147" s="1"/>
  <c r="A218" i="147" s="1"/>
  <c r="A219" i="147" s="1"/>
  <c r="A220" i="147" s="1"/>
  <c r="A221" i="147" s="1"/>
  <c r="A47" i="147"/>
  <c r="A48" i="147" s="1"/>
  <c r="A49" i="147" s="1"/>
  <c r="A50" i="147" s="1"/>
  <c r="A51" i="147" s="1"/>
  <c r="A52" i="147" s="1"/>
  <c r="A53" i="147" s="1"/>
  <c r="A54" i="147" s="1"/>
  <c r="A55" i="147" s="1"/>
  <c r="A56" i="147" s="1"/>
  <c r="A57" i="147" s="1"/>
  <c r="A58" i="147" s="1"/>
  <c r="A59" i="147" s="1"/>
  <c r="A60" i="147" s="1"/>
  <c r="A61" i="147" s="1"/>
  <c r="A62" i="147" s="1"/>
  <c r="A63" i="147" s="1"/>
  <c r="A64" i="147" s="1"/>
  <c r="A65" i="147" s="1"/>
  <c r="A66" i="147" s="1"/>
  <c r="A67" i="147" s="1"/>
  <c r="A68" i="147" s="1"/>
  <c r="A69" i="147" s="1"/>
  <c r="A70" i="147" s="1"/>
  <c r="A71" i="147" s="1"/>
  <c r="A72" i="147" s="1"/>
  <c r="A73" i="147" s="1"/>
  <c r="A74" i="147" s="1"/>
  <c r="A75" i="147" s="1"/>
  <c r="A76" i="147" s="1"/>
  <c r="A77" i="147" s="1"/>
  <c r="A83" i="148"/>
  <c r="A84" i="148" s="1"/>
  <c r="A85" i="148" s="1"/>
  <c r="A86" i="148" s="1"/>
  <c r="A87" i="148" s="1"/>
  <c r="A88" i="148" s="1"/>
  <c r="A89" i="148" s="1"/>
  <c r="A90" i="148" s="1"/>
  <c r="A91" i="148" s="1"/>
  <c r="A92" i="148" s="1"/>
  <c r="A93" i="148" s="1"/>
  <c r="A94" i="148" s="1"/>
  <c r="A95" i="148" s="1"/>
  <c r="A96" i="148" s="1"/>
  <c r="A97" i="148" s="1"/>
  <c r="A98" i="148" s="1"/>
  <c r="A99" i="148" s="1"/>
  <c r="A100" i="148" s="1"/>
  <c r="A101" i="148" s="1"/>
  <c r="A102" i="148" s="1"/>
  <c r="A103" i="148" s="1"/>
  <c r="A104" i="148" s="1"/>
  <c r="A105" i="148" s="1"/>
  <c r="A106" i="148" s="1"/>
  <c r="A107" i="148" s="1"/>
  <c r="A108" i="148" s="1"/>
  <c r="A109" i="148" s="1"/>
  <c r="A110" i="148" s="1"/>
  <c r="A111" i="148" s="1"/>
  <c r="A112" i="148" s="1"/>
  <c r="A113" i="148" s="1"/>
  <c r="A119" i="147"/>
  <c r="A120" i="147" s="1"/>
  <c r="A121" i="147" s="1"/>
  <c r="A122" i="147" s="1"/>
  <c r="A123" i="147" s="1"/>
  <c r="A124" i="147" s="1"/>
  <c r="A125" i="147" s="1"/>
  <c r="A126" i="147" s="1"/>
  <c r="A127" i="147" s="1"/>
  <c r="A128" i="147" s="1"/>
  <c r="A129" i="147" s="1"/>
  <c r="A130" i="147" s="1"/>
  <c r="A131" i="147" s="1"/>
  <c r="A132" i="147" s="1"/>
  <c r="A133" i="147" s="1"/>
  <c r="A134" i="147" s="1"/>
  <c r="A135" i="147" s="1"/>
  <c r="A136" i="147" s="1"/>
  <c r="A137" i="147" s="1"/>
  <c r="A138" i="147" s="1"/>
  <c r="A139" i="147" s="1"/>
  <c r="A140" i="147" s="1"/>
  <c r="A141" i="147" s="1"/>
  <c r="A142" i="147" s="1"/>
  <c r="A143" i="147" s="1"/>
  <c r="A144" i="147" s="1"/>
  <c r="A145" i="147" s="1"/>
  <c r="A146" i="147" s="1"/>
  <c r="A147" i="147" s="1"/>
  <c r="A148" i="147" s="1"/>
  <c r="A149" i="147" s="1"/>
  <c r="A263" i="147"/>
  <c r="A264" i="147" s="1"/>
  <c r="A265" i="147" s="1"/>
  <c r="A266" i="147" s="1"/>
  <c r="A267" i="147" s="1"/>
  <c r="A268" i="147" s="1"/>
  <c r="A269" i="147" s="1"/>
  <c r="A270" i="147" s="1"/>
  <c r="A271" i="147" s="1"/>
  <c r="A272" i="147" s="1"/>
  <c r="A273" i="147" s="1"/>
  <c r="A274" i="147" s="1"/>
  <c r="A275" i="147" s="1"/>
  <c r="A276" i="147" s="1"/>
  <c r="A277" i="147" s="1"/>
  <c r="A278" i="147" s="1"/>
  <c r="A279" i="147" s="1"/>
  <c r="A280" i="147" s="1"/>
  <c r="A281" i="147" s="1"/>
  <c r="A282" i="147" s="1"/>
  <c r="A283" i="147" s="1"/>
  <c r="A284" i="147" s="1"/>
  <c r="A285" i="147" s="1"/>
  <c r="A286" i="147" s="1"/>
  <c r="A287" i="147" s="1"/>
  <c r="A288" i="147" s="1"/>
  <c r="A289" i="147" s="1"/>
  <c r="A290" i="147" s="1"/>
  <c r="A291" i="147" s="1"/>
  <c r="A292" i="147" s="1"/>
  <c r="A293" i="147" s="1"/>
  <c r="A191" i="148"/>
  <c r="A192" i="148" s="1"/>
  <c r="A193" i="148" s="1"/>
  <c r="A194" i="148" s="1"/>
  <c r="A195" i="148" s="1"/>
  <c r="A196" i="148" s="1"/>
  <c r="A197" i="148" s="1"/>
  <c r="A198" i="148" s="1"/>
  <c r="A199" i="148" s="1"/>
  <c r="A200" i="148" s="1"/>
  <c r="A201" i="148" s="1"/>
  <c r="A202" i="148" s="1"/>
  <c r="A203" i="148" s="1"/>
  <c r="A204" i="148" s="1"/>
  <c r="A205" i="148" s="1"/>
  <c r="A206" i="148" s="1"/>
  <c r="A207" i="148" s="1"/>
  <c r="A208" i="148" s="1"/>
  <c r="A209" i="148" s="1"/>
  <c r="A210" i="148" s="1"/>
  <c r="A211" i="148" s="1"/>
  <c r="A212" i="148" s="1"/>
  <c r="A213" i="148" s="1"/>
  <c r="A214" i="148" s="1"/>
  <c r="A215" i="148" s="1"/>
  <c r="A216" i="148" s="1"/>
  <c r="A217" i="148" s="1"/>
  <c r="A218" i="148" s="1"/>
  <c r="A219" i="148" s="1"/>
  <c r="A220" i="148" s="1"/>
  <c r="A221" i="148" s="1"/>
  <c r="A227" i="147"/>
  <c r="A228" i="147" s="1"/>
  <c r="A229" i="147" s="1"/>
  <c r="A230" i="147" s="1"/>
  <c r="A231" i="147" s="1"/>
  <c r="A232" i="147" s="1"/>
  <c r="A233" i="147" s="1"/>
  <c r="A234" i="147" s="1"/>
  <c r="A235" i="147" s="1"/>
  <c r="A236" i="147" s="1"/>
  <c r="A237" i="147" s="1"/>
  <c r="A238" i="147" s="1"/>
  <c r="A239" i="147" s="1"/>
  <c r="A240" i="147" s="1"/>
  <c r="A241" i="147" s="1"/>
  <c r="A242" i="147" s="1"/>
  <c r="A243" i="147" s="1"/>
  <c r="A244" i="147" s="1"/>
  <c r="A245" i="147" s="1"/>
  <c r="A246" i="147" s="1"/>
  <c r="A247" i="147" s="1"/>
  <c r="A248" i="147" s="1"/>
  <c r="A249" i="147" s="1"/>
  <c r="A250" i="147" s="1"/>
  <c r="A251" i="147" s="1"/>
  <c r="A252" i="147" s="1"/>
  <c r="A253" i="147" s="1"/>
  <c r="A254" i="147" s="1"/>
  <c r="A255" i="147" s="1"/>
  <c r="A256" i="147" s="1"/>
  <c r="A257" i="147" s="1"/>
  <c r="A155" i="148"/>
  <c r="A156" i="148" s="1"/>
  <c r="A157" i="148" s="1"/>
  <c r="A158" i="148" s="1"/>
  <c r="A159" i="148" s="1"/>
  <c r="A160" i="148" s="1"/>
  <c r="A161" i="148" s="1"/>
  <c r="A162" i="148" s="1"/>
  <c r="A163" i="148" s="1"/>
  <c r="A164" i="148" s="1"/>
  <c r="A165" i="148" s="1"/>
  <c r="A166" i="148" s="1"/>
  <c r="A167" i="148" s="1"/>
  <c r="A168" i="148" s="1"/>
  <c r="A169" i="148" s="1"/>
  <c r="A170" i="148" s="1"/>
  <c r="A171" i="148" s="1"/>
  <c r="A172" i="148" s="1"/>
  <c r="A173" i="148" s="1"/>
  <c r="A174" i="148" s="1"/>
  <c r="A175" i="148" s="1"/>
  <c r="A176" i="148" s="1"/>
  <c r="A177" i="148" s="1"/>
  <c r="A178" i="148" s="1"/>
  <c r="A179" i="148" s="1"/>
  <c r="A180" i="148" s="1"/>
  <c r="A181" i="148" s="1"/>
  <c r="A182" i="148" s="1"/>
  <c r="A183" i="148" s="1"/>
  <c r="A184" i="148" s="1"/>
  <c r="A185" i="148" s="1"/>
  <c r="A155" i="147"/>
  <c r="A156" i="147" s="1"/>
  <c r="A157" i="147" s="1"/>
  <c r="A158" i="147" s="1"/>
  <c r="A159" i="147" s="1"/>
  <c r="A160" i="147" s="1"/>
  <c r="A161" i="147" s="1"/>
  <c r="A162" i="147" s="1"/>
  <c r="A163" i="147" s="1"/>
  <c r="A164" i="147" s="1"/>
  <c r="A165" i="147" s="1"/>
  <c r="A166" i="147" s="1"/>
  <c r="A167" i="147" s="1"/>
  <c r="A168" i="147" s="1"/>
  <c r="A169" i="147" s="1"/>
  <c r="A170" i="147" s="1"/>
  <c r="A171" i="147" s="1"/>
  <c r="A172" i="147" s="1"/>
  <c r="A173" i="147" s="1"/>
  <c r="A174" i="147" s="1"/>
  <c r="A175" i="147" s="1"/>
  <c r="A176" i="147" s="1"/>
  <c r="A177" i="147" s="1"/>
  <c r="A178" i="147" s="1"/>
  <c r="A179" i="147" s="1"/>
  <c r="A180" i="147" s="1"/>
  <c r="A181" i="147" s="1"/>
  <c r="A182" i="147" s="1"/>
  <c r="A183" i="147" s="1"/>
  <c r="A184" i="147" s="1"/>
  <c r="A185" i="147" s="1"/>
  <c r="A263" i="148"/>
  <c r="A264" i="148" s="1"/>
  <c r="A265" i="148" s="1"/>
  <c r="A266" i="148" s="1"/>
  <c r="A267" i="148" s="1"/>
  <c r="A268" i="148" s="1"/>
  <c r="A269" i="148" s="1"/>
  <c r="A270" i="148" s="1"/>
  <c r="A271" i="148" s="1"/>
  <c r="A272" i="148" s="1"/>
  <c r="A273" i="148" s="1"/>
  <c r="A274" i="148" s="1"/>
  <c r="A275" i="148" s="1"/>
  <c r="A276" i="148" s="1"/>
  <c r="A277" i="148" s="1"/>
  <c r="A278" i="148" s="1"/>
  <c r="A279" i="148" s="1"/>
  <c r="A280" i="148" s="1"/>
  <c r="A281" i="148" s="1"/>
  <c r="A282" i="148" s="1"/>
  <c r="A283" i="148" s="1"/>
  <c r="A284" i="148" s="1"/>
  <c r="A285" i="148" s="1"/>
  <c r="A286" i="148" s="1"/>
  <c r="A287" i="148" s="1"/>
  <c r="A288" i="148" s="1"/>
  <c r="A289" i="148" s="1"/>
  <c r="A290" i="148" s="1"/>
  <c r="A291" i="148" s="1"/>
  <c r="A292" i="148" s="1"/>
  <c r="A293" i="148" s="1"/>
  <c r="A119" i="148"/>
  <c r="A120" i="148" s="1"/>
  <c r="A121" i="148" s="1"/>
  <c r="A122" i="148" s="1"/>
  <c r="A123" i="148" s="1"/>
  <c r="A124" i="148" s="1"/>
  <c r="A125" i="148" s="1"/>
  <c r="A126" i="148" s="1"/>
  <c r="A127" i="148" s="1"/>
  <c r="A128" i="148" s="1"/>
  <c r="A129" i="148" s="1"/>
  <c r="A130" i="148" s="1"/>
  <c r="A131" i="148" s="1"/>
  <c r="A132" i="148" s="1"/>
  <c r="A133" i="148" s="1"/>
  <c r="A134" i="148" s="1"/>
  <c r="A135" i="148" s="1"/>
  <c r="A136" i="148" s="1"/>
  <c r="A137" i="148" s="1"/>
  <c r="A138" i="148" s="1"/>
  <c r="A139" i="148" s="1"/>
  <c r="A140" i="148" s="1"/>
  <c r="A141" i="148" s="1"/>
  <c r="A142" i="148" s="1"/>
  <c r="A143" i="148" s="1"/>
  <c r="A144" i="148" s="1"/>
  <c r="A145" i="148" s="1"/>
  <c r="A146" i="148" s="1"/>
  <c r="A147" i="148" s="1"/>
  <c r="A148" i="148" s="1"/>
  <c r="A149" i="148" s="1"/>
  <c r="A227" i="148"/>
  <c r="A228" i="148" s="1"/>
  <c r="A229" i="148" s="1"/>
  <c r="A230" i="148" s="1"/>
  <c r="A231" i="148" s="1"/>
  <c r="A232" i="148" s="1"/>
  <c r="A233" i="148" s="1"/>
  <c r="A234" i="148" s="1"/>
  <c r="A235" i="148" s="1"/>
  <c r="A236" i="148" s="1"/>
  <c r="A237" i="148" s="1"/>
  <c r="A238" i="148" s="1"/>
  <c r="A239" i="148" s="1"/>
  <c r="A240" i="148" s="1"/>
  <c r="A241" i="148" s="1"/>
  <c r="A242" i="148" s="1"/>
  <c r="A243" i="148" s="1"/>
  <c r="A244" i="148" s="1"/>
  <c r="A245" i="148" s="1"/>
  <c r="A246" i="148" s="1"/>
  <c r="A247" i="148" s="1"/>
  <c r="A248" i="148" s="1"/>
  <c r="A249" i="148" s="1"/>
  <c r="A250" i="148" s="1"/>
  <c r="A251" i="148" s="1"/>
  <c r="A252" i="148" s="1"/>
  <c r="A253" i="148" s="1"/>
  <c r="A254" i="148" s="1"/>
  <c r="A255" i="148" s="1"/>
  <c r="A256" i="148" s="1"/>
  <c r="A257" i="148" s="1"/>
  <c r="B5" i="148"/>
  <c r="A83" i="147"/>
  <c r="A84" i="147" s="1"/>
  <c r="A85" i="147" s="1"/>
  <c r="A86" i="147" s="1"/>
  <c r="A87" i="147" s="1"/>
  <c r="A88" i="147" s="1"/>
  <c r="A89" i="147" s="1"/>
  <c r="A90" i="147" s="1"/>
  <c r="A91" i="147" s="1"/>
  <c r="A92" i="147" s="1"/>
  <c r="A93" i="147" s="1"/>
  <c r="A94" i="147" s="1"/>
  <c r="A95" i="147" s="1"/>
  <c r="A96" i="147" s="1"/>
  <c r="A97" i="147" s="1"/>
  <c r="A98" i="147" s="1"/>
  <c r="A99" i="147" s="1"/>
  <c r="A100" i="147" s="1"/>
  <c r="A101" i="147" s="1"/>
  <c r="A102" i="147" s="1"/>
  <c r="A103" i="147" s="1"/>
  <c r="A104" i="147" s="1"/>
  <c r="A105" i="147" s="1"/>
  <c r="A106" i="147" s="1"/>
  <c r="A107" i="147" s="1"/>
  <c r="A108" i="147" s="1"/>
  <c r="A109" i="147" s="1"/>
  <c r="A110" i="147" s="1"/>
  <c r="A111" i="147" s="1"/>
  <c r="A112" i="147" s="1"/>
  <c r="A113" i="147" s="1"/>
  <c r="A11" i="148"/>
  <c r="A12" i="148" s="1"/>
  <c r="A13" i="148" s="1"/>
  <c r="A14" i="148" s="1"/>
  <c r="A15" i="148" s="1"/>
  <c r="A16" i="148" s="1"/>
  <c r="A17" i="148" s="1"/>
  <c r="A18" i="148" s="1"/>
  <c r="A19" i="148" s="1"/>
  <c r="A20" i="148" s="1"/>
  <c r="A21" i="148" s="1"/>
  <c r="A22" i="148" s="1"/>
  <c r="A23" i="148" s="1"/>
  <c r="A24" i="148" s="1"/>
  <c r="A25" i="148" s="1"/>
  <c r="A26" i="148" s="1"/>
  <c r="A27" i="148" s="1"/>
  <c r="A28" i="148" s="1"/>
  <c r="A29" i="148" s="1"/>
  <c r="A30" i="148" s="1"/>
  <c r="A31" i="148" s="1"/>
  <c r="A32" i="148" s="1"/>
  <c r="A33" i="148" s="1"/>
  <c r="A34" i="148" s="1"/>
  <c r="A35" i="148" s="1"/>
  <c r="A36" i="148" s="1"/>
  <c r="A37" i="148" s="1"/>
  <c r="A38" i="148" s="1"/>
  <c r="A39" i="148" s="1"/>
  <c r="A40" i="148" s="1"/>
  <c r="A41" i="148" s="1"/>
  <c r="A47" i="148"/>
  <c r="A48" i="148" s="1"/>
  <c r="A49" i="148" s="1"/>
  <c r="A50" i="148" s="1"/>
  <c r="A51" i="148" s="1"/>
  <c r="A52" i="148" s="1"/>
  <c r="A53" i="148" s="1"/>
  <c r="A54" i="148" s="1"/>
  <c r="A55" i="148" s="1"/>
  <c r="A56" i="148" s="1"/>
  <c r="A57" i="148" s="1"/>
  <c r="A58" i="148" s="1"/>
  <c r="A59" i="148" s="1"/>
  <c r="A60" i="148" s="1"/>
  <c r="A61" i="148" s="1"/>
  <c r="A62" i="148" s="1"/>
  <c r="A63" i="148" s="1"/>
  <c r="A64" i="148" s="1"/>
  <c r="A65" i="148" s="1"/>
  <c r="A66" i="148" s="1"/>
  <c r="A67" i="148" s="1"/>
  <c r="A68" i="148" s="1"/>
  <c r="A69" i="148" s="1"/>
  <c r="A70" i="148" s="1"/>
  <c r="A71" i="148" s="1"/>
  <c r="A72" i="148" s="1"/>
  <c r="A73" i="148" s="1"/>
  <c r="A74" i="148" s="1"/>
  <c r="A75" i="148" s="1"/>
  <c r="A76" i="148" s="1"/>
  <c r="A77" i="148" s="1"/>
  <c r="A227" i="146"/>
  <c r="A228" i="146" s="1"/>
  <c r="A229" i="146" s="1"/>
  <c r="A230" i="146" s="1"/>
  <c r="A231" i="146" s="1"/>
  <c r="A232" i="146" s="1"/>
  <c r="A233" i="146" s="1"/>
  <c r="A234" i="146" s="1"/>
  <c r="A235" i="146" s="1"/>
  <c r="A236" i="146" s="1"/>
  <c r="A237" i="146" s="1"/>
  <c r="A238" i="146" s="1"/>
  <c r="A239" i="146" s="1"/>
  <c r="A240" i="146" s="1"/>
  <c r="A241" i="146" s="1"/>
  <c r="A242" i="146" s="1"/>
  <c r="A243" i="146" s="1"/>
  <c r="A244" i="146" s="1"/>
  <c r="A245" i="146" s="1"/>
  <c r="A246" i="146" s="1"/>
  <c r="A247" i="146" s="1"/>
  <c r="A248" i="146" s="1"/>
  <c r="A249" i="146" s="1"/>
  <c r="A250" i="146" s="1"/>
  <c r="A251" i="146" s="1"/>
  <c r="A252" i="146" s="1"/>
  <c r="A253" i="146" s="1"/>
  <c r="A254" i="146" s="1"/>
  <c r="A255" i="146" s="1"/>
  <c r="A256" i="146" s="1"/>
  <c r="A257" i="146" s="1"/>
  <c r="A263" i="146"/>
  <c r="A264" i="146" s="1"/>
  <c r="A265" i="146" s="1"/>
  <c r="A266" i="146" s="1"/>
  <c r="A267" i="146" s="1"/>
  <c r="A268" i="146" s="1"/>
  <c r="A269" i="146" s="1"/>
  <c r="A270" i="146" s="1"/>
  <c r="A271" i="146" s="1"/>
  <c r="A272" i="146" s="1"/>
  <c r="A273" i="146" s="1"/>
  <c r="A274" i="146" s="1"/>
  <c r="A275" i="146" s="1"/>
  <c r="A276" i="146" s="1"/>
  <c r="A277" i="146" s="1"/>
  <c r="A278" i="146" s="1"/>
  <c r="A279" i="146" s="1"/>
  <c r="A280" i="146" s="1"/>
  <c r="A281" i="146" s="1"/>
  <c r="A282" i="146" s="1"/>
  <c r="A283" i="146" s="1"/>
  <c r="A284" i="146" s="1"/>
  <c r="A285" i="146" s="1"/>
  <c r="A286" i="146" s="1"/>
  <c r="A287" i="146" s="1"/>
  <c r="A288" i="146" s="1"/>
  <c r="A289" i="146" s="1"/>
  <c r="A290" i="146" s="1"/>
  <c r="A291" i="146" s="1"/>
  <c r="A292" i="146" s="1"/>
  <c r="A293" i="146" s="1"/>
  <c r="A119" i="144"/>
  <c r="A120" i="144" s="1"/>
  <c r="A121" i="144" s="1"/>
  <c r="A122" i="144" s="1"/>
  <c r="A123" i="144" s="1"/>
  <c r="A124" i="144" s="1"/>
  <c r="A125" i="144" s="1"/>
  <c r="A126" i="144" s="1"/>
  <c r="A127" i="144" s="1"/>
  <c r="A128" i="144" s="1"/>
  <c r="A129" i="144" s="1"/>
  <c r="A130" i="144" s="1"/>
  <c r="A131" i="144" s="1"/>
  <c r="A132" i="144" s="1"/>
  <c r="A133" i="144" s="1"/>
  <c r="A134" i="144" s="1"/>
  <c r="A135" i="144" s="1"/>
  <c r="A136" i="144" s="1"/>
  <c r="A137" i="144" s="1"/>
  <c r="A138" i="144" s="1"/>
  <c r="A139" i="144" s="1"/>
  <c r="A140" i="144" s="1"/>
  <c r="A141" i="144" s="1"/>
  <c r="A142" i="144" s="1"/>
  <c r="A143" i="144" s="1"/>
  <c r="A144" i="144" s="1"/>
  <c r="A145" i="144" s="1"/>
  <c r="A146" i="144" s="1"/>
  <c r="A147" i="144" s="1"/>
  <c r="A148" i="144" s="1"/>
  <c r="A149" i="144" s="1"/>
  <c r="A47" i="145"/>
  <c r="A48" i="145" s="1"/>
  <c r="A49" i="145" s="1"/>
  <c r="A50" i="145" s="1"/>
  <c r="A51" i="145" s="1"/>
  <c r="A52" i="145" s="1"/>
  <c r="A53" i="145" s="1"/>
  <c r="A54" i="145" s="1"/>
  <c r="A55" i="145" s="1"/>
  <c r="A56" i="145" s="1"/>
  <c r="A57" i="145" s="1"/>
  <c r="A58" i="145" s="1"/>
  <c r="A59" i="145" s="1"/>
  <c r="A60" i="145" s="1"/>
  <c r="A61" i="145" s="1"/>
  <c r="A62" i="145" s="1"/>
  <c r="A63" i="145" s="1"/>
  <c r="A64" i="145" s="1"/>
  <c r="A65" i="145" s="1"/>
  <c r="A66" i="145" s="1"/>
  <c r="A67" i="145" s="1"/>
  <c r="A68" i="145" s="1"/>
  <c r="A69" i="145" s="1"/>
  <c r="A70" i="145" s="1"/>
  <c r="A71" i="145" s="1"/>
  <c r="A72" i="145" s="1"/>
  <c r="A73" i="145" s="1"/>
  <c r="A74" i="145" s="1"/>
  <c r="A75" i="145" s="1"/>
  <c r="A76" i="145" s="1"/>
  <c r="A77" i="145" s="1"/>
  <c r="A119" i="146"/>
  <c r="A120" i="146" s="1"/>
  <c r="A121" i="146" s="1"/>
  <c r="A122" i="146" s="1"/>
  <c r="A123" i="146" s="1"/>
  <c r="A124" i="146" s="1"/>
  <c r="A125" i="146" s="1"/>
  <c r="A126" i="146" s="1"/>
  <c r="A127" i="146" s="1"/>
  <c r="A128" i="146" s="1"/>
  <c r="A129" i="146" s="1"/>
  <c r="A130" i="146" s="1"/>
  <c r="A131" i="146" s="1"/>
  <c r="A132" i="146" s="1"/>
  <c r="A133" i="146" s="1"/>
  <c r="A134" i="146" s="1"/>
  <c r="A135" i="146" s="1"/>
  <c r="A136" i="146" s="1"/>
  <c r="A137" i="146" s="1"/>
  <c r="A138" i="146" s="1"/>
  <c r="A139" i="146" s="1"/>
  <c r="A140" i="146" s="1"/>
  <c r="A141" i="146" s="1"/>
  <c r="A142" i="146" s="1"/>
  <c r="A143" i="146" s="1"/>
  <c r="A144" i="146" s="1"/>
  <c r="A145" i="146" s="1"/>
  <c r="A146" i="146" s="1"/>
  <c r="A147" i="146" s="1"/>
  <c r="A148" i="146" s="1"/>
  <c r="A149" i="146" s="1"/>
  <c r="A47" i="144"/>
  <c r="A48" i="144" s="1"/>
  <c r="A49" i="144" s="1"/>
  <c r="A50" i="144" s="1"/>
  <c r="A51" i="144" s="1"/>
  <c r="A52" i="144" s="1"/>
  <c r="A53" i="144" s="1"/>
  <c r="A54" i="144" s="1"/>
  <c r="A55" i="144" s="1"/>
  <c r="A56" i="144" s="1"/>
  <c r="A57" i="144" s="1"/>
  <c r="A58" i="144" s="1"/>
  <c r="A59" i="144" s="1"/>
  <c r="A60" i="144" s="1"/>
  <c r="A61" i="144" s="1"/>
  <c r="A62" i="144" s="1"/>
  <c r="A63" i="144" s="1"/>
  <c r="A64" i="144" s="1"/>
  <c r="A65" i="144" s="1"/>
  <c r="A66" i="144" s="1"/>
  <c r="A67" i="144" s="1"/>
  <c r="A68" i="144" s="1"/>
  <c r="A69" i="144" s="1"/>
  <c r="A70" i="144" s="1"/>
  <c r="A71" i="144" s="1"/>
  <c r="A72" i="144" s="1"/>
  <c r="A73" i="144" s="1"/>
  <c r="A74" i="144" s="1"/>
  <c r="A75" i="144" s="1"/>
  <c r="A76" i="144" s="1"/>
  <c r="A77" i="144" s="1"/>
  <c r="A191" i="145"/>
  <c r="A192" i="145" s="1"/>
  <c r="A193" i="145" s="1"/>
  <c r="A194" i="145" s="1"/>
  <c r="A195" i="145" s="1"/>
  <c r="A196" i="145" s="1"/>
  <c r="A197" i="145" s="1"/>
  <c r="A198" i="145" s="1"/>
  <c r="A199" i="145" s="1"/>
  <c r="A200" i="145" s="1"/>
  <c r="A201" i="145" s="1"/>
  <c r="A202" i="145" s="1"/>
  <c r="A203" i="145" s="1"/>
  <c r="A204" i="145" s="1"/>
  <c r="A205" i="145" s="1"/>
  <c r="A206" i="145" s="1"/>
  <c r="A207" i="145" s="1"/>
  <c r="A208" i="145" s="1"/>
  <c r="A209" i="145" s="1"/>
  <c r="A210" i="145" s="1"/>
  <c r="A211" i="145" s="1"/>
  <c r="A212" i="145" s="1"/>
  <c r="A213" i="145" s="1"/>
  <c r="A214" i="145" s="1"/>
  <c r="A215" i="145" s="1"/>
  <c r="A216" i="145" s="1"/>
  <c r="A217" i="145" s="1"/>
  <c r="A218" i="145" s="1"/>
  <c r="A219" i="145" s="1"/>
  <c r="A220" i="145" s="1"/>
  <c r="A221" i="145" s="1"/>
  <c r="A83" i="146"/>
  <c r="A84" i="146" s="1"/>
  <c r="A85" i="146" s="1"/>
  <c r="A86" i="146" s="1"/>
  <c r="A87" i="146" s="1"/>
  <c r="A88" i="146" s="1"/>
  <c r="A89" i="146" s="1"/>
  <c r="A90" i="146" s="1"/>
  <c r="A91" i="146" s="1"/>
  <c r="A92" i="146" s="1"/>
  <c r="A93" i="146" s="1"/>
  <c r="A94" i="146" s="1"/>
  <c r="A95" i="146" s="1"/>
  <c r="A96" i="146" s="1"/>
  <c r="A97" i="146" s="1"/>
  <c r="A98" i="146" s="1"/>
  <c r="A99" i="146" s="1"/>
  <c r="A100" i="146" s="1"/>
  <c r="A101" i="146" s="1"/>
  <c r="A102" i="146" s="1"/>
  <c r="A103" i="146" s="1"/>
  <c r="A104" i="146" s="1"/>
  <c r="A105" i="146" s="1"/>
  <c r="A106" i="146" s="1"/>
  <c r="A107" i="146" s="1"/>
  <c r="A108" i="146" s="1"/>
  <c r="A109" i="146" s="1"/>
  <c r="A110" i="146" s="1"/>
  <c r="A111" i="146" s="1"/>
  <c r="A112" i="146" s="1"/>
  <c r="A113" i="146" s="1"/>
  <c r="A227" i="144"/>
  <c r="A228" i="144" s="1"/>
  <c r="A229" i="144" s="1"/>
  <c r="A230" i="144" s="1"/>
  <c r="A231" i="144" s="1"/>
  <c r="A232" i="144" s="1"/>
  <c r="A233" i="144" s="1"/>
  <c r="A234" i="144" s="1"/>
  <c r="A235" i="144" s="1"/>
  <c r="A236" i="144" s="1"/>
  <c r="A237" i="144" s="1"/>
  <c r="A238" i="144" s="1"/>
  <c r="A239" i="144" s="1"/>
  <c r="A240" i="144" s="1"/>
  <c r="A241" i="144" s="1"/>
  <c r="A242" i="144" s="1"/>
  <c r="A243" i="144" s="1"/>
  <c r="A244" i="144" s="1"/>
  <c r="A245" i="144" s="1"/>
  <c r="A246" i="144" s="1"/>
  <c r="A247" i="144" s="1"/>
  <c r="A248" i="144" s="1"/>
  <c r="A249" i="144" s="1"/>
  <c r="A250" i="144" s="1"/>
  <c r="A251" i="144" s="1"/>
  <c r="A252" i="144" s="1"/>
  <c r="A253" i="144" s="1"/>
  <c r="A254" i="144" s="1"/>
  <c r="A255" i="144" s="1"/>
  <c r="A256" i="144" s="1"/>
  <c r="A257" i="144" s="1"/>
  <c r="A227" i="145"/>
  <c r="A228" i="145" s="1"/>
  <c r="A229" i="145" s="1"/>
  <c r="A230" i="145" s="1"/>
  <c r="A231" i="145" s="1"/>
  <c r="A232" i="145" s="1"/>
  <c r="A233" i="145" s="1"/>
  <c r="A234" i="145" s="1"/>
  <c r="A235" i="145" s="1"/>
  <c r="A236" i="145" s="1"/>
  <c r="A237" i="145" s="1"/>
  <c r="A238" i="145" s="1"/>
  <c r="A239" i="145" s="1"/>
  <c r="A240" i="145" s="1"/>
  <c r="A241" i="145" s="1"/>
  <c r="A242" i="145" s="1"/>
  <c r="A243" i="145" s="1"/>
  <c r="A244" i="145" s="1"/>
  <c r="A245" i="145" s="1"/>
  <c r="A246" i="145" s="1"/>
  <c r="A247" i="145" s="1"/>
  <c r="A248" i="145" s="1"/>
  <c r="A249" i="145" s="1"/>
  <c r="A250" i="145" s="1"/>
  <c r="A251" i="145" s="1"/>
  <c r="A252" i="145" s="1"/>
  <c r="A253" i="145" s="1"/>
  <c r="A254" i="145" s="1"/>
  <c r="A255" i="145" s="1"/>
  <c r="A256" i="145" s="1"/>
  <c r="A257" i="145" s="1"/>
  <c r="B5" i="143"/>
  <c r="A47" i="143"/>
  <c r="A48" i="143" s="1"/>
  <c r="A49" i="143" s="1"/>
  <c r="A50" i="143" s="1"/>
  <c r="A51" i="143" s="1"/>
  <c r="A52" i="143" s="1"/>
  <c r="A53" i="143" s="1"/>
  <c r="A54" i="143" s="1"/>
  <c r="A55" i="143" s="1"/>
  <c r="A56" i="143" s="1"/>
  <c r="A57" i="143" s="1"/>
  <c r="A58" i="143" s="1"/>
  <c r="A59" i="143" s="1"/>
  <c r="A60" i="143" s="1"/>
  <c r="A61" i="143" s="1"/>
  <c r="A62" i="143" s="1"/>
  <c r="A63" i="143" s="1"/>
  <c r="A64" i="143" s="1"/>
  <c r="A65" i="143" s="1"/>
  <c r="A66" i="143" s="1"/>
  <c r="A67" i="143" s="1"/>
  <c r="A68" i="143" s="1"/>
  <c r="A69" i="143" s="1"/>
  <c r="A70" i="143" s="1"/>
  <c r="A71" i="143" s="1"/>
  <c r="A72" i="143" s="1"/>
  <c r="A73" i="143" s="1"/>
  <c r="A74" i="143" s="1"/>
  <c r="A75" i="143" s="1"/>
  <c r="A76" i="143" s="1"/>
  <c r="A77" i="143" s="1"/>
  <c r="A119" i="145"/>
  <c r="A120" i="145" s="1"/>
  <c r="A121" i="145" s="1"/>
  <c r="A122" i="145" s="1"/>
  <c r="A123" i="145" s="1"/>
  <c r="A124" i="145" s="1"/>
  <c r="A125" i="145" s="1"/>
  <c r="A126" i="145" s="1"/>
  <c r="A127" i="145" s="1"/>
  <c r="A128" i="145" s="1"/>
  <c r="A129" i="145" s="1"/>
  <c r="A130" i="145" s="1"/>
  <c r="A131" i="145" s="1"/>
  <c r="A132" i="145" s="1"/>
  <c r="A133" i="145" s="1"/>
  <c r="A134" i="145" s="1"/>
  <c r="A135" i="145" s="1"/>
  <c r="A136" i="145" s="1"/>
  <c r="A137" i="145" s="1"/>
  <c r="A138" i="145" s="1"/>
  <c r="A139" i="145" s="1"/>
  <c r="A140" i="145" s="1"/>
  <c r="A141" i="145" s="1"/>
  <c r="A142" i="145" s="1"/>
  <c r="A143" i="145" s="1"/>
  <c r="A144" i="145" s="1"/>
  <c r="A145" i="145" s="1"/>
  <c r="A146" i="145" s="1"/>
  <c r="A147" i="145" s="1"/>
  <c r="A148" i="145" s="1"/>
  <c r="A149" i="145" s="1"/>
  <c r="A83" i="143"/>
  <c r="A84" i="143" s="1"/>
  <c r="A85" i="143" s="1"/>
  <c r="A86" i="143" s="1"/>
  <c r="A87" i="143" s="1"/>
  <c r="A88" i="143" s="1"/>
  <c r="A89" i="143" s="1"/>
  <c r="A90" i="143" s="1"/>
  <c r="A91" i="143" s="1"/>
  <c r="A92" i="143" s="1"/>
  <c r="A93" i="143" s="1"/>
  <c r="A94" i="143" s="1"/>
  <c r="A95" i="143" s="1"/>
  <c r="A96" i="143" s="1"/>
  <c r="A97" i="143" s="1"/>
  <c r="A98" i="143" s="1"/>
  <c r="A99" i="143" s="1"/>
  <c r="A100" i="143" s="1"/>
  <c r="A101" i="143" s="1"/>
  <c r="A102" i="143" s="1"/>
  <c r="A103" i="143" s="1"/>
  <c r="A104" i="143" s="1"/>
  <c r="A105" i="143" s="1"/>
  <c r="A106" i="143" s="1"/>
  <c r="A107" i="143" s="1"/>
  <c r="A108" i="143" s="1"/>
  <c r="A109" i="143" s="1"/>
  <c r="A110" i="143" s="1"/>
  <c r="A111" i="143" s="1"/>
  <c r="A112" i="143" s="1"/>
  <c r="A113" i="143" s="1"/>
  <c r="A11" i="144"/>
  <c r="A12" i="144" s="1"/>
  <c r="A13" i="144" s="1"/>
  <c r="A14" i="144" s="1"/>
  <c r="A15" i="144" s="1"/>
  <c r="A16" i="144" s="1"/>
  <c r="A17" i="144" s="1"/>
  <c r="A18" i="144" s="1"/>
  <c r="A19" i="144" s="1"/>
  <c r="A20" i="144" s="1"/>
  <c r="A21" i="144" s="1"/>
  <c r="A22" i="144" s="1"/>
  <c r="A23" i="144" s="1"/>
  <c r="A24" i="144" s="1"/>
  <c r="A25" i="144" s="1"/>
  <c r="A26" i="144" s="1"/>
  <c r="A27" i="144" s="1"/>
  <c r="A28" i="144" s="1"/>
  <c r="A29" i="144" s="1"/>
  <c r="A30" i="144" s="1"/>
  <c r="A31" i="144" s="1"/>
  <c r="A32" i="144" s="1"/>
  <c r="A33" i="144" s="1"/>
  <c r="A34" i="144" s="1"/>
  <c r="A35" i="144" s="1"/>
  <c r="A36" i="144" s="1"/>
  <c r="A37" i="144" s="1"/>
  <c r="A38" i="144" s="1"/>
  <c r="A39" i="144" s="1"/>
  <c r="A40" i="144" s="1"/>
  <c r="A41" i="144" s="1"/>
  <c r="A11" i="145"/>
  <c r="A12" i="145" s="1"/>
  <c r="A13" i="145" s="1"/>
  <c r="A14" i="145" s="1"/>
  <c r="A15" i="145" s="1"/>
  <c r="A16" i="145" s="1"/>
  <c r="A17" i="145" s="1"/>
  <c r="A18" i="145" s="1"/>
  <c r="A19" i="145" s="1"/>
  <c r="A20" i="145" s="1"/>
  <c r="A21" i="145" s="1"/>
  <c r="A22" i="145" s="1"/>
  <c r="A23" i="145" s="1"/>
  <c r="A24" i="145" s="1"/>
  <c r="A25" i="145" s="1"/>
  <c r="A26" i="145" s="1"/>
  <c r="A27" i="145" s="1"/>
  <c r="A28" i="145" s="1"/>
  <c r="A29" i="145" s="1"/>
  <c r="A30" i="145" s="1"/>
  <c r="A31" i="145" s="1"/>
  <c r="A32" i="145" s="1"/>
  <c r="A33" i="145" s="1"/>
  <c r="A34" i="145" s="1"/>
  <c r="A35" i="145" s="1"/>
  <c r="A36" i="145" s="1"/>
  <c r="A37" i="145" s="1"/>
  <c r="A38" i="145" s="1"/>
  <c r="A39" i="145" s="1"/>
  <c r="A40" i="145" s="1"/>
  <c r="A41" i="145" s="1"/>
  <c r="A83" i="145"/>
  <c r="A84" i="145" s="1"/>
  <c r="A85" i="145" s="1"/>
  <c r="A86" i="145" s="1"/>
  <c r="A87" i="145" s="1"/>
  <c r="A88" i="145" s="1"/>
  <c r="A89" i="145" s="1"/>
  <c r="A90" i="145" s="1"/>
  <c r="A91" i="145" s="1"/>
  <c r="A92" i="145" s="1"/>
  <c r="A93" i="145" s="1"/>
  <c r="A94" i="145" s="1"/>
  <c r="A95" i="145" s="1"/>
  <c r="A96" i="145" s="1"/>
  <c r="A97" i="145" s="1"/>
  <c r="A98" i="145" s="1"/>
  <c r="A99" i="145" s="1"/>
  <c r="A100" i="145" s="1"/>
  <c r="A101" i="145" s="1"/>
  <c r="A102" i="145" s="1"/>
  <c r="A103" i="145" s="1"/>
  <c r="A104" i="145" s="1"/>
  <c r="A105" i="145" s="1"/>
  <c r="A106" i="145" s="1"/>
  <c r="A107" i="145" s="1"/>
  <c r="A108" i="145" s="1"/>
  <c r="A109" i="145" s="1"/>
  <c r="A110" i="145" s="1"/>
  <c r="A111" i="145" s="1"/>
  <c r="A112" i="145" s="1"/>
  <c r="A113" i="145" s="1"/>
  <c r="A155" i="144"/>
  <c r="A156" i="144" s="1"/>
  <c r="A157" i="144" s="1"/>
  <c r="A158" i="144" s="1"/>
  <c r="A159" i="144" s="1"/>
  <c r="A160" i="144" s="1"/>
  <c r="A161" i="144" s="1"/>
  <c r="A162" i="144" s="1"/>
  <c r="A163" i="144" s="1"/>
  <c r="A164" i="144" s="1"/>
  <c r="A165" i="144" s="1"/>
  <c r="A166" i="144" s="1"/>
  <c r="A167" i="144" s="1"/>
  <c r="A168" i="144" s="1"/>
  <c r="A169" i="144" s="1"/>
  <c r="A170" i="144" s="1"/>
  <c r="A171" i="144" s="1"/>
  <c r="A172" i="144" s="1"/>
  <c r="A173" i="144" s="1"/>
  <c r="A174" i="144" s="1"/>
  <c r="A175" i="144" s="1"/>
  <c r="A176" i="144" s="1"/>
  <c r="A177" i="144" s="1"/>
  <c r="A178" i="144" s="1"/>
  <c r="A179" i="144" s="1"/>
  <c r="A180" i="144" s="1"/>
  <c r="A181" i="144" s="1"/>
  <c r="A182" i="144" s="1"/>
  <c r="A183" i="144" s="1"/>
  <c r="A184" i="144" s="1"/>
  <c r="A185" i="144" s="1"/>
  <c r="A155" i="143"/>
  <c r="A156" i="143" s="1"/>
  <c r="A157" i="143" s="1"/>
  <c r="A158" i="143" s="1"/>
  <c r="A159" i="143" s="1"/>
  <c r="A160" i="143" s="1"/>
  <c r="A161" i="143" s="1"/>
  <c r="A162" i="143" s="1"/>
  <c r="A163" i="143" s="1"/>
  <c r="A164" i="143" s="1"/>
  <c r="A165" i="143" s="1"/>
  <c r="A166" i="143" s="1"/>
  <c r="A167" i="143" s="1"/>
  <c r="A168" i="143" s="1"/>
  <c r="A169" i="143" s="1"/>
  <c r="A170" i="143" s="1"/>
  <c r="A171" i="143" s="1"/>
  <c r="A172" i="143" s="1"/>
  <c r="A173" i="143" s="1"/>
  <c r="A174" i="143" s="1"/>
  <c r="A175" i="143" s="1"/>
  <c r="A176" i="143" s="1"/>
  <c r="A177" i="143" s="1"/>
  <c r="A178" i="143" s="1"/>
  <c r="A179" i="143" s="1"/>
  <c r="A180" i="143" s="1"/>
  <c r="A181" i="143" s="1"/>
  <c r="A182" i="143" s="1"/>
  <c r="A183" i="143" s="1"/>
  <c r="A184" i="143" s="1"/>
  <c r="A185" i="143" s="1"/>
  <c r="A191" i="146"/>
  <c r="A192" i="146" s="1"/>
  <c r="A193" i="146" s="1"/>
  <c r="A194" i="146" s="1"/>
  <c r="A195" i="146" s="1"/>
  <c r="A196" i="146" s="1"/>
  <c r="A197" i="146" s="1"/>
  <c r="A198" i="146" s="1"/>
  <c r="A199" i="146" s="1"/>
  <c r="A200" i="146" s="1"/>
  <c r="A201" i="146" s="1"/>
  <c r="A202" i="146" s="1"/>
  <c r="A203" i="146" s="1"/>
  <c r="A204" i="146" s="1"/>
  <c r="A205" i="146" s="1"/>
  <c r="A206" i="146" s="1"/>
  <c r="A207" i="146" s="1"/>
  <c r="A208" i="146" s="1"/>
  <c r="A209" i="146" s="1"/>
  <c r="A210" i="146" s="1"/>
  <c r="A211" i="146" s="1"/>
  <c r="A212" i="146" s="1"/>
  <c r="A213" i="146" s="1"/>
  <c r="A214" i="146" s="1"/>
  <c r="A215" i="146" s="1"/>
  <c r="A216" i="146" s="1"/>
  <c r="A217" i="146" s="1"/>
  <c r="A218" i="146" s="1"/>
  <c r="A219" i="146" s="1"/>
  <c r="A220" i="146" s="1"/>
  <c r="A221" i="146" s="1"/>
  <c r="A263" i="145"/>
  <c r="A264" i="145" s="1"/>
  <c r="A265" i="145" s="1"/>
  <c r="A266" i="145" s="1"/>
  <c r="A267" i="145" s="1"/>
  <c r="A268" i="145" s="1"/>
  <c r="A269" i="145" s="1"/>
  <c r="A270" i="145" s="1"/>
  <c r="A271" i="145" s="1"/>
  <c r="A272" i="145" s="1"/>
  <c r="A273" i="145" s="1"/>
  <c r="A274" i="145" s="1"/>
  <c r="A275" i="145" s="1"/>
  <c r="A276" i="145" s="1"/>
  <c r="A277" i="145" s="1"/>
  <c r="A278" i="145" s="1"/>
  <c r="A279" i="145" s="1"/>
  <c r="A280" i="145" s="1"/>
  <c r="A281" i="145" s="1"/>
  <c r="A282" i="145" s="1"/>
  <c r="A283" i="145" s="1"/>
  <c r="A284" i="145" s="1"/>
  <c r="A285" i="145" s="1"/>
  <c r="A286" i="145" s="1"/>
  <c r="A287" i="145" s="1"/>
  <c r="A288" i="145" s="1"/>
  <c r="A289" i="145" s="1"/>
  <c r="A290" i="145" s="1"/>
  <c r="A291" i="145" s="1"/>
  <c r="A292" i="145" s="1"/>
  <c r="A293" i="145" s="1"/>
  <c r="A263" i="143"/>
  <c r="A264" i="143" s="1"/>
  <c r="A265" i="143" s="1"/>
  <c r="A266" i="143" s="1"/>
  <c r="A267" i="143" s="1"/>
  <c r="A268" i="143" s="1"/>
  <c r="A269" i="143" s="1"/>
  <c r="A270" i="143" s="1"/>
  <c r="A271" i="143" s="1"/>
  <c r="A272" i="143" s="1"/>
  <c r="A273" i="143" s="1"/>
  <c r="A274" i="143" s="1"/>
  <c r="A275" i="143" s="1"/>
  <c r="A276" i="143" s="1"/>
  <c r="A277" i="143" s="1"/>
  <c r="A278" i="143" s="1"/>
  <c r="A279" i="143" s="1"/>
  <c r="A280" i="143" s="1"/>
  <c r="A281" i="143" s="1"/>
  <c r="A282" i="143" s="1"/>
  <c r="A283" i="143" s="1"/>
  <c r="A284" i="143" s="1"/>
  <c r="A285" i="143" s="1"/>
  <c r="A286" i="143" s="1"/>
  <c r="A287" i="143" s="1"/>
  <c r="A288" i="143" s="1"/>
  <c r="A289" i="143" s="1"/>
  <c r="A290" i="143" s="1"/>
  <c r="A291" i="143" s="1"/>
  <c r="A292" i="143" s="1"/>
  <c r="A293" i="143" s="1"/>
  <c r="A11" i="146"/>
  <c r="A12" i="146" s="1"/>
  <c r="A13" i="146" s="1"/>
  <c r="A14" i="146" s="1"/>
  <c r="A15" i="146" s="1"/>
  <c r="A16" i="146" s="1"/>
  <c r="A17" i="146" s="1"/>
  <c r="A18" i="146" s="1"/>
  <c r="A19" i="146" s="1"/>
  <c r="A20" i="146" s="1"/>
  <c r="A21" i="146" s="1"/>
  <c r="A22" i="146" s="1"/>
  <c r="A23" i="146" s="1"/>
  <c r="A24" i="146" s="1"/>
  <c r="A25" i="146" s="1"/>
  <c r="A26" i="146" s="1"/>
  <c r="A27" i="146" s="1"/>
  <c r="A28" i="146" s="1"/>
  <c r="A29" i="146" s="1"/>
  <c r="A30" i="146" s="1"/>
  <c r="A31" i="146" s="1"/>
  <c r="A32" i="146" s="1"/>
  <c r="A33" i="146" s="1"/>
  <c r="A34" i="146" s="1"/>
  <c r="A35" i="146" s="1"/>
  <c r="A36" i="146" s="1"/>
  <c r="A37" i="146" s="1"/>
  <c r="A38" i="146" s="1"/>
  <c r="A39" i="146" s="1"/>
  <c r="A40" i="146" s="1"/>
  <c r="A41" i="146" s="1"/>
  <c r="A191" i="144"/>
  <c r="A192" i="144" s="1"/>
  <c r="A193" i="144" s="1"/>
  <c r="A194" i="144" s="1"/>
  <c r="A195" i="144" s="1"/>
  <c r="A196" i="144" s="1"/>
  <c r="A197" i="144" s="1"/>
  <c r="A198" i="144" s="1"/>
  <c r="A199" i="144" s="1"/>
  <c r="A200" i="144" s="1"/>
  <c r="A201" i="144" s="1"/>
  <c r="A202" i="144" s="1"/>
  <c r="A203" i="144" s="1"/>
  <c r="A204" i="144" s="1"/>
  <c r="A205" i="144" s="1"/>
  <c r="A206" i="144" s="1"/>
  <c r="A207" i="144" s="1"/>
  <c r="A208" i="144" s="1"/>
  <c r="A209" i="144" s="1"/>
  <c r="A210" i="144" s="1"/>
  <c r="A211" i="144" s="1"/>
  <c r="A212" i="144" s="1"/>
  <c r="A213" i="144" s="1"/>
  <c r="A214" i="144" s="1"/>
  <c r="A215" i="144" s="1"/>
  <c r="A216" i="144" s="1"/>
  <c r="A217" i="144" s="1"/>
  <c r="A218" i="144" s="1"/>
  <c r="A219" i="144" s="1"/>
  <c r="A220" i="144" s="1"/>
  <c r="A221" i="144" s="1"/>
  <c r="A155" i="145"/>
  <c r="A156" i="145" s="1"/>
  <c r="A157" i="145" s="1"/>
  <c r="A158" i="145" s="1"/>
  <c r="A159" i="145" s="1"/>
  <c r="A160" i="145" s="1"/>
  <c r="A161" i="145" s="1"/>
  <c r="A162" i="145" s="1"/>
  <c r="A163" i="145" s="1"/>
  <c r="A164" i="145" s="1"/>
  <c r="A165" i="145" s="1"/>
  <c r="A166" i="145" s="1"/>
  <c r="A167" i="145" s="1"/>
  <c r="A168" i="145" s="1"/>
  <c r="A169" i="145" s="1"/>
  <c r="A170" i="145" s="1"/>
  <c r="A171" i="145" s="1"/>
  <c r="A172" i="145" s="1"/>
  <c r="A173" i="145" s="1"/>
  <c r="A174" i="145" s="1"/>
  <c r="A175" i="145" s="1"/>
  <c r="A176" i="145" s="1"/>
  <c r="A177" i="145" s="1"/>
  <c r="A178" i="145" s="1"/>
  <c r="A179" i="145" s="1"/>
  <c r="A180" i="145" s="1"/>
  <c r="A181" i="145" s="1"/>
  <c r="A182" i="145" s="1"/>
  <c r="A183" i="145" s="1"/>
  <c r="A184" i="145" s="1"/>
  <c r="A185" i="145" s="1"/>
  <c r="A191" i="143"/>
  <c r="A192" i="143" s="1"/>
  <c r="A193" i="143" s="1"/>
  <c r="A194" i="143" s="1"/>
  <c r="A195" i="143" s="1"/>
  <c r="A196" i="143" s="1"/>
  <c r="A197" i="143" s="1"/>
  <c r="A198" i="143" s="1"/>
  <c r="A199" i="143" s="1"/>
  <c r="A200" i="143" s="1"/>
  <c r="A201" i="143" s="1"/>
  <c r="A202" i="143" s="1"/>
  <c r="A203" i="143" s="1"/>
  <c r="A204" i="143" s="1"/>
  <c r="A205" i="143" s="1"/>
  <c r="A206" i="143" s="1"/>
  <c r="A207" i="143" s="1"/>
  <c r="A208" i="143" s="1"/>
  <c r="A209" i="143" s="1"/>
  <c r="A210" i="143" s="1"/>
  <c r="A211" i="143" s="1"/>
  <c r="A212" i="143" s="1"/>
  <c r="A213" i="143" s="1"/>
  <c r="A214" i="143" s="1"/>
  <c r="A215" i="143" s="1"/>
  <c r="A216" i="143" s="1"/>
  <c r="A217" i="143" s="1"/>
  <c r="A218" i="143" s="1"/>
  <c r="A219" i="143" s="1"/>
  <c r="A220" i="143" s="1"/>
  <c r="A221" i="143" s="1"/>
  <c r="B5" i="144"/>
  <c r="A11" i="143"/>
  <c r="A12" i="143" s="1"/>
  <c r="A13" i="143" s="1"/>
  <c r="A14" i="143" s="1"/>
  <c r="A15" i="143" s="1"/>
  <c r="A16" i="143" s="1"/>
  <c r="A17" i="143" s="1"/>
  <c r="A18" i="143" s="1"/>
  <c r="A19" i="143" s="1"/>
  <c r="A20" i="143" s="1"/>
  <c r="A21" i="143" s="1"/>
  <c r="A22" i="143" s="1"/>
  <c r="A23" i="143" s="1"/>
  <c r="A24" i="143" s="1"/>
  <c r="A25" i="143" s="1"/>
  <c r="A26" i="143" s="1"/>
  <c r="A27" i="143" s="1"/>
  <c r="A28" i="143" s="1"/>
  <c r="A29" i="143" s="1"/>
  <c r="A30" i="143" s="1"/>
  <c r="A31" i="143" s="1"/>
  <c r="A32" i="143" s="1"/>
  <c r="A33" i="143" s="1"/>
  <c r="A34" i="143" s="1"/>
  <c r="A35" i="143" s="1"/>
  <c r="A36" i="143" s="1"/>
  <c r="A37" i="143" s="1"/>
  <c r="A38" i="143" s="1"/>
  <c r="A39" i="143" s="1"/>
  <c r="A40" i="143" s="1"/>
  <c r="A41" i="143" s="1"/>
  <c r="A47" i="146"/>
  <c r="A48" i="146" s="1"/>
  <c r="A49" i="146" s="1"/>
  <c r="A50" i="146" s="1"/>
  <c r="A51" i="146" s="1"/>
  <c r="A52" i="146" s="1"/>
  <c r="A53" i="146" s="1"/>
  <c r="A54" i="146" s="1"/>
  <c r="A55" i="146" s="1"/>
  <c r="A56" i="146" s="1"/>
  <c r="A57" i="146" s="1"/>
  <c r="A58" i="146" s="1"/>
  <c r="A59" i="146" s="1"/>
  <c r="A60" i="146" s="1"/>
  <c r="A61" i="146" s="1"/>
  <c r="A62" i="146" s="1"/>
  <c r="A63" i="146" s="1"/>
  <c r="A64" i="146" s="1"/>
  <c r="A65" i="146" s="1"/>
  <c r="A66" i="146" s="1"/>
  <c r="A67" i="146" s="1"/>
  <c r="A68" i="146" s="1"/>
  <c r="A69" i="146" s="1"/>
  <c r="A70" i="146" s="1"/>
  <c r="A71" i="146" s="1"/>
  <c r="A72" i="146" s="1"/>
  <c r="A73" i="146" s="1"/>
  <c r="A74" i="146" s="1"/>
  <c r="A75" i="146" s="1"/>
  <c r="A76" i="146" s="1"/>
  <c r="A77" i="146" s="1"/>
  <c r="A227" i="143"/>
  <c r="A228" i="143" s="1"/>
  <c r="A229" i="143" s="1"/>
  <c r="A230" i="143" s="1"/>
  <c r="A231" i="143" s="1"/>
  <c r="A232" i="143" s="1"/>
  <c r="A233" i="143" s="1"/>
  <c r="A234" i="143" s="1"/>
  <c r="A235" i="143" s="1"/>
  <c r="A236" i="143" s="1"/>
  <c r="A237" i="143" s="1"/>
  <c r="A238" i="143" s="1"/>
  <c r="A239" i="143" s="1"/>
  <c r="A240" i="143" s="1"/>
  <c r="A241" i="143" s="1"/>
  <c r="A242" i="143" s="1"/>
  <c r="A243" i="143" s="1"/>
  <c r="A244" i="143" s="1"/>
  <c r="A245" i="143" s="1"/>
  <c r="A246" i="143" s="1"/>
  <c r="A247" i="143" s="1"/>
  <c r="A248" i="143" s="1"/>
  <c r="A249" i="143" s="1"/>
  <c r="A250" i="143" s="1"/>
  <c r="A251" i="143" s="1"/>
  <c r="A252" i="143" s="1"/>
  <c r="A253" i="143" s="1"/>
  <c r="A254" i="143" s="1"/>
  <c r="A255" i="143" s="1"/>
  <c r="A256" i="143" s="1"/>
  <c r="A257" i="143" s="1"/>
  <c r="A83" i="144"/>
  <c r="A84" i="144" s="1"/>
  <c r="A85" i="144" s="1"/>
  <c r="A86" i="144" s="1"/>
  <c r="A87" i="144" s="1"/>
  <c r="A88" i="144" s="1"/>
  <c r="A89" i="144" s="1"/>
  <c r="A90" i="144" s="1"/>
  <c r="A91" i="144" s="1"/>
  <c r="A92" i="144" s="1"/>
  <c r="A93" i="144" s="1"/>
  <c r="A94" i="144" s="1"/>
  <c r="A95" i="144" s="1"/>
  <c r="A96" i="144" s="1"/>
  <c r="A97" i="144" s="1"/>
  <c r="A98" i="144" s="1"/>
  <c r="A99" i="144" s="1"/>
  <c r="A100" i="144" s="1"/>
  <c r="A101" i="144" s="1"/>
  <c r="A102" i="144" s="1"/>
  <c r="A103" i="144" s="1"/>
  <c r="A104" i="144" s="1"/>
  <c r="A105" i="144" s="1"/>
  <c r="A106" i="144" s="1"/>
  <c r="A107" i="144" s="1"/>
  <c r="A108" i="144" s="1"/>
  <c r="A109" i="144" s="1"/>
  <c r="A110" i="144" s="1"/>
  <c r="A111" i="144" s="1"/>
  <c r="A112" i="144" s="1"/>
  <c r="A113" i="144" s="1"/>
  <c r="B5" i="145"/>
  <c r="A263" i="144"/>
  <c r="A264" i="144" s="1"/>
  <c r="A265" i="144" s="1"/>
  <c r="A266" i="144" s="1"/>
  <c r="A267" i="144" s="1"/>
  <c r="A268" i="144" s="1"/>
  <c r="A269" i="144" s="1"/>
  <c r="A270" i="144" s="1"/>
  <c r="A271" i="144" s="1"/>
  <c r="A272" i="144" s="1"/>
  <c r="A273" i="144" s="1"/>
  <c r="A274" i="144" s="1"/>
  <c r="A275" i="144" s="1"/>
  <c r="A276" i="144" s="1"/>
  <c r="A277" i="144" s="1"/>
  <c r="A278" i="144" s="1"/>
  <c r="A279" i="144" s="1"/>
  <c r="A280" i="144" s="1"/>
  <c r="A281" i="144" s="1"/>
  <c r="A282" i="144" s="1"/>
  <c r="A283" i="144" s="1"/>
  <c r="A284" i="144" s="1"/>
  <c r="A285" i="144" s="1"/>
  <c r="A286" i="144" s="1"/>
  <c r="A287" i="144" s="1"/>
  <c r="A288" i="144" s="1"/>
  <c r="A289" i="144" s="1"/>
  <c r="A290" i="144" s="1"/>
  <c r="A291" i="144" s="1"/>
  <c r="A292" i="144" s="1"/>
  <c r="A293" i="144" s="1"/>
  <c r="A119" i="143"/>
  <c r="A120" i="143" s="1"/>
  <c r="A121" i="143" s="1"/>
  <c r="A122" i="143" s="1"/>
  <c r="A123" i="143" s="1"/>
  <c r="A124" i="143" s="1"/>
  <c r="A125" i="143" s="1"/>
  <c r="A126" i="143" s="1"/>
  <c r="A127" i="143" s="1"/>
  <c r="A128" i="143" s="1"/>
  <c r="A129" i="143" s="1"/>
  <c r="A130" i="143" s="1"/>
  <c r="A131" i="143" s="1"/>
  <c r="A132" i="143" s="1"/>
  <c r="A133" i="143" s="1"/>
  <c r="A134" i="143" s="1"/>
  <c r="A135" i="143" s="1"/>
  <c r="A136" i="143" s="1"/>
  <c r="A137" i="143" s="1"/>
  <c r="A138" i="143" s="1"/>
  <c r="A139" i="143" s="1"/>
  <c r="A140" i="143" s="1"/>
  <c r="A141" i="143" s="1"/>
  <c r="A142" i="143" s="1"/>
  <c r="A143" i="143" s="1"/>
  <c r="A144" i="143" s="1"/>
  <c r="A145" i="143" s="1"/>
  <c r="A146" i="143" s="1"/>
  <c r="A147" i="143" s="1"/>
  <c r="A148" i="143" s="1"/>
  <c r="A149" i="143" s="1"/>
  <c r="A155" i="146"/>
  <c r="A156" i="146" s="1"/>
  <c r="A157" i="146" s="1"/>
  <c r="A158" i="146" s="1"/>
  <c r="A159" i="146" s="1"/>
  <c r="A160" i="146" s="1"/>
  <c r="A161" i="146" s="1"/>
  <c r="A162" i="146" s="1"/>
  <c r="A163" i="146" s="1"/>
  <c r="A164" i="146" s="1"/>
  <c r="A165" i="146" s="1"/>
  <c r="A166" i="146" s="1"/>
  <c r="A167" i="146" s="1"/>
  <c r="A168" i="146" s="1"/>
  <c r="A169" i="146" s="1"/>
  <c r="A170" i="146" s="1"/>
  <c r="A171" i="146" s="1"/>
  <c r="A172" i="146" s="1"/>
  <c r="A173" i="146" s="1"/>
  <c r="A174" i="146" s="1"/>
  <c r="A175" i="146" s="1"/>
  <c r="A176" i="146" s="1"/>
  <c r="A177" i="146" s="1"/>
  <c r="A178" i="146" s="1"/>
  <c r="A179" i="146" s="1"/>
  <c r="A180" i="146" s="1"/>
  <c r="A181" i="146" s="1"/>
  <c r="A182" i="146" s="1"/>
  <c r="A183" i="146" s="1"/>
  <c r="A184" i="146" s="1"/>
  <c r="A185" i="146" s="1"/>
  <c r="A83" i="142"/>
  <c r="A84" i="142" s="1"/>
  <c r="A85" i="142" s="1"/>
  <c r="A86" i="142" s="1"/>
  <c r="A87" i="142" s="1"/>
  <c r="A88" i="142" s="1"/>
  <c r="A89" i="142" s="1"/>
  <c r="A90" i="142" s="1"/>
  <c r="A91" i="142" s="1"/>
  <c r="A92" i="142" s="1"/>
  <c r="A93" i="142" s="1"/>
  <c r="A94" i="142" s="1"/>
  <c r="A95" i="142" s="1"/>
  <c r="A96" i="142" s="1"/>
  <c r="A97" i="142" s="1"/>
  <c r="A98" i="142" s="1"/>
  <c r="A99" i="142" s="1"/>
  <c r="A100" i="142" s="1"/>
  <c r="A101" i="142" s="1"/>
  <c r="A102" i="142" s="1"/>
  <c r="A103" i="142" s="1"/>
  <c r="A104" i="142" s="1"/>
  <c r="A105" i="142" s="1"/>
  <c r="A106" i="142" s="1"/>
  <c r="A107" i="142" s="1"/>
  <c r="A108" i="142" s="1"/>
  <c r="A109" i="142" s="1"/>
  <c r="A110" i="142" s="1"/>
  <c r="A111" i="142" s="1"/>
  <c r="A112" i="142" s="1"/>
  <c r="A113" i="142" s="1"/>
  <c r="A119" i="142"/>
  <c r="A120" i="142" s="1"/>
  <c r="A121" i="142" s="1"/>
  <c r="A122" i="142" s="1"/>
  <c r="A123" i="142" s="1"/>
  <c r="A124" i="142" s="1"/>
  <c r="A125" i="142" s="1"/>
  <c r="A126" i="142" s="1"/>
  <c r="A127" i="142" s="1"/>
  <c r="A128" i="142" s="1"/>
  <c r="A129" i="142" s="1"/>
  <c r="A130" i="142" s="1"/>
  <c r="A131" i="142" s="1"/>
  <c r="A132" i="142" s="1"/>
  <c r="A133" i="142" s="1"/>
  <c r="A134" i="142" s="1"/>
  <c r="A135" i="142" s="1"/>
  <c r="A136" i="142" s="1"/>
  <c r="A137" i="142" s="1"/>
  <c r="A138" i="142" s="1"/>
  <c r="A139" i="142" s="1"/>
  <c r="A140" i="142" s="1"/>
  <c r="A141" i="142" s="1"/>
  <c r="A142" i="142" s="1"/>
  <c r="A143" i="142" s="1"/>
  <c r="A144" i="142" s="1"/>
  <c r="A145" i="142" s="1"/>
  <c r="A146" i="142" s="1"/>
  <c r="A147" i="142" s="1"/>
  <c r="A148" i="142" s="1"/>
  <c r="A149" i="142" s="1"/>
  <c r="A11" i="141"/>
  <c r="A12" i="141" s="1"/>
  <c r="A13" i="141" s="1"/>
  <c r="A14" i="141" s="1"/>
  <c r="A15" i="141" s="1"/>
  <c r="A16" i="141" s="1"/>
  <c r="A17" i="141" s="1"/>
  <c r="A18" i="141" s="1"/>
  <c r="A19" i="141" s="1"/>
  <c r="A20" i="141" s="1"/>
  <c r="A21" i="141" s="1"/>
  <c r="A22" i="141" s="1"/>
  <c r="A23" i="141" s="1"/>
  <c r="A24" i="141" s="1"/>
  <c r="A25" i="141" s="1"/>
  <c r="A26" i="141" s="1"/>
  <c r="A27" i="141" s="1"/>
  <c r="A28" i="141" s="1"/>
  <c r="A29" i="141" s="1"/>
  <c r="A30" i="141" s="1"/>
  <c r="A31" i="141" s="1"/>
  <c r="A32" i="141" s="1"/>
  <c r="A33" i="141" s="1"/>
  <c r="A34" i="141" s="1"/>
  <c r="A35" i="141" s="1"/>
  <c r="A36" i="141" s="1"/>
  <c r="A37" i="141" s="1"/>
  <c r="A38" i="141" s="1"/>
  <c r="A39" i="141" s="1"/>
  <c r="A40" i="141" s="1"/>
  <c r="A41" i="141" s="1"/>
  <c r="A155" i="142"/>
  <c r="A156" i="142" s="1"/>
  <c r="A157" i="142" s="1"/>
  <c r="A158" i="142" s="1"/>
  <c r="A159" i="142" s="1"/>
  <c r="A160" i="142" s="1"/>
  <c r="A161" i="142" s="1"/>
  <c r="A162" i="142" s="1"/>
  <c r="A163" i="142" s="1"/>
  <c r="A164" i="142" s="1"/>
  <c r="A165" i="142" s="1"/>
  <c r="A166" i="142" s="1"/>
  <c r="A167" i="142" s="1"/>
  <c r="A168" i="142" s="1"/>
  <c r="A169" i="142" s="1"/>
  <c r="A170" i="142" s="1"/>
  <c r="A171" i="142" s="1"/>
  <c r="A172" i="142" s="1"/>
  <c r="A173" i="142" s="1"/>
  <c r="A174" i="142" s="1"/>
  <c r="A175" i="142" s="1"/>
  <c r="A176" i="142" s="1"/>
  <c r="A177" i="142" s="1"/>
  <c r="A178" i="142" s="1"/>
  <c r="A179" i="142" s="1"/>
  <c r="A180" i="142" s="1"/>
  <c r="A181" i="142" s="1"/>
  <c r="A182" i="142" s="1"/>
  <c r="A183" i="142" s="1"/>
  <c r="A184" i="142" s="1"/>
  <c r="A185" i="142" s="1"/>
  <c r="B5" i="141"/>
  <c r="A227" i="141"/>
  <c r="A228" i="141" s="1"/>
  <c r="A229" i="141" s="1"/>
  <c r="A230" i="141" s="1"/>
  <c r="A231" i="141" s="1"/>
  <c r="A232" i="141" s="1"/>
  <c r="A233" i="141" s="1"/>
  <c r="A234" i="141" s="1"/>
  <c r="A235" i="141" s="1"/>
  <c r="A236" i="141" s="1"/>
  <c r="A237" i="141" s="1"/>
  <c r="A238" i="141" s="1"/>
  <c r="A239" i="141" s="1"/>
  <c r="A240" i="141" s="1"/>
  <c r="A241" i="141" s="1"/>
  <c r="A242" i="141" s="1"/>
  <c r="A243" i="141" s="1"/>
  <c r="A244" i="141" s="1"/>
  <c r="A245" i="141" s="1"/>
  <c r="A246" i="141" s="1"/>
  <c r="A247" i="141" s="1"/>
  <c r="A248" i="141" s="1"/>
  <c r="A249" i="141" s="1"/>
  <c r="A250" i="141" s="1"/>
  <c r="A251" i="141" s="1"/>
  <c r="A252" i="141" s="1"/>
  <c r="A253" i="141" s="1"/>
  <c r="A254" i="141" s="1"/>
  <c r="A255" i="141" s="1"/>
  <c r="A256" i="141" s="1"/>
  <c r="A257" i="141" s="1"/>
  <c r="A11" i="142"/>
  <c r="A12" i="142" s="1"/>
  <c r="A13" i="142" s="1"/>
  <c r="A14" i="142" s="1"/>
  <c r="A15" i="142" s="1"/>
  <c r="A16" i="142" s="1"/>
  <c r="A17" i="142" s="1"/>
  <c r="A18" i="142" s="1"/>
  <c r="A19" i="142" s="1"/>
  <c r="A20" i="142" s="1"/>
  <c r="A21" i="142" s="1"/>
  <c r="A22" i="142" s="1"/>
  <c r="A23" i="142" s="1"/>
  <c r="A24" i="142" s="1"/>
  <c r="A25" i="142" s="1"/>
  <c r="A26" i="142" s="1"/>
  <c r="A27" i="142" s="1"/>
  <c r="A28" i="142" s="1"/>
  <c r="A29" i="142" s="1"/>
  <c r="A30" i="142" s="1"/>
  <c r="A31" i="142" s="1"/>
  <c r="A32" i="142" s="1"/>
  <c r="A33" i="142" s="1"/>
  <c r="A34" i="142" s="1"/>
  <c r="A35" i="142" s="1"/>
  <c r="A36" i="142" s="1"/>
  <c r="A37" i="142" s="1"/>
  <c r="A38" i="142" s="1"/>
  <c r="A39" i="142" s="1"/>
  <c r="A40" i="142" s="1"/>
  <c r="A41" i="142" s="1"/>
  <c r="A83" i="141"/>
  <c r="A84" i="141" s="1"/>
  <c r="A85" i="141" s="1"/>
  <c r="A86" i="141" s="1"/>
  <c r="A87" i="141" s="1"/>
  <c r="A88" i="141" s="1"/>
  <c r="A89" i="141" s="1"/>
  <c r="A90" i="141" s="1"/>
  <c r="A91" i="141" s="1"/>
  <c r="A92" i="141" s="1"/>
  <c r="A93" i="141" s="1"/>
  <c r="A94" i="141" s="1"/>
  <c r="A95" i="141" s="1"/>
  <c r="A96" i="141" s="1"/>
  <c r="A97" i="141" s="1"/>
  <c r="A98" i="141" s="1"/>
  <c r="A99" i="141" s="1"/>
  <c r="A100" i="141" s="1"/>
  <c r="A101" i="141" s="1"/>
  <c r="A102" i="141" s="1"/>
  <c r="A103" i="141" s="1"/>
  <c r="A104" i="141" s="1"/>
  <c r="A105" i="141" s="1"/>
  <c r="A106" i="141" s="1"/>
  <c r="A107" i="141" s="1"/>
  <c r="A108" i="141" s="1"/>
  <c r="A109" i="141" s="1"/>
  <c r="A110" i="141" s="1"/>
  <c r="A111" i="141" s="1"/>
  <c r="A112" i="141" s="1"/>
  <c r="A113" i="141" s="1"/>
  <c r="A47" i="142"/>
  <c r="A48" i="142" s="1"/>
  <c r="A49" i="142" s="1"/>
  <c r="A50" i="142" s="1"/>
  <c r="A51" i="142" s="1"/>
  <c r="A52" i="142" s="1"/>
  <c r="A53" i="142" s="1"/>
  <c r="A54" i="142" s="1"/>
  <c r="A55" i="142" s="1"/>
  <c r="A56" i="142" s="1"/>
  <c r="A57" i="142" s="1"/>
  <c r="A58" i="142" s="1"/>
  <c r="A59" i="142" s="1"/>
  <c r="A60" i="142" s="1"/>
  <c r="A61" i="142" s="1"/>
  <c r="A62" i="142" s="1"/>
  <c r="A63" i="142" s="1"/>
  <c r="A64" i="142" s="1"/>
  <c r="A65" i="142" s="1"/>
  <c r="A66" i="142" s="1"/>
  <c r="A67" i="142" s="1"/>
  <c r="A68" i="142" s="1"/>
  <c r="A69" i="142" s="1"/>
  <c r="A70" i="142" s="1"/>
  <c r="A71" i="142" s="1"/>
  <c r="A72" i="142" s="1"/>
  <c r="A73" i="142" s="1"/>
  <c r="A74" i="142" s="1"/>
  <c r="A75" i="142" s="1"/>
  <c r="A76" i="142" s="1"/>
  <c r="A77" i="142" s="1"/>
  <c r="A47" i="141"/>
  <c r="A48" i="141" s="1"/>
  <c r="A49" i="141" s="1"/>
  <c r="A50" i="141" s="1"/>
  <c r="A51" i="141" s="1"/>
  <c r="A52" i="141" s="1"/>
  <c r="A53" i="141" s="1"/>
  <c r="A54" i="141" s="1"/>
  <c r="A55" i="141" s="1"/>
  <c r="A56" i="141" s="1"/>
  <c r="A57" i="141" s="1"/>
  <c r="A58" i="141" s="1"/>
  <c r="A59" i="141" s="1"/>
  <c r="A60" i="141" s="1"/>
  <c r="A61" i="141" s="1"/>
  <c r="A62" i="141" s="1"/>
  <c r="A63" i="141" s="1"/>
  <c r="A64" i="141" s="1"/>
  <c r="A65" i="141" s="1"/>
  <c r="A66" i="141" s="1"/>
  <c r="A67" i="141" s="1"/>
  <c r="A68" i="141" s="1"/>
  <c r="A69" i="141" s="1"/>
  <c r="A70" i="141" s="1"/>
  <c r="A71" i="141" s="1"/>
  <c r="A72" i="141" s="1"/>
  <c r="A73" i="141" s="1"/>
  <c r="A74" i="141" s="1"/>
  <c r="A75" i="141" s="1"/>
  <c r="A76" i="141" s="1"/>
  <c r="A77" i="141" s="1"/>
  <c r="A191" i="142"/>
  <c r="A192" i="142" s="1"/>
  <c r="A193" i="142" s="1"/>
  <c r="A194" i="142" s="1"/>
  <c r="A195" i="142" s="1"/>
  <c r="A196" i="142" s="1"/>
  <c r="A197" i="142" s="1"/>
  <c r="A198" i="142" s="1"/>
  <c r="A199" i="142" s="1"/>
  <c r="A200" i="142" s="1"/>
  <c r="A201" i="142" s="1"/>
  <c r="A202" i="142" s="1"/>
  <c r="A203" i="142" s="1"/>
  <c r="A204" i="142" s="1"/>
  <c r="A205" i="142" s="1"/>
  <c r="A206" i="142" s="1"/>
  <c r="A207" i="142" s="1"/>
  <c r="A208" i="142" s="1"/>
  <c r="A209" i="142" s="1"/>
  <c r="A210" i="142" s="1"/>
  <c r="A211" i="142" s="1"/>
  <c r="A212" i="142" s="1"/>
  <c r="A213" i="142" s="1"/>
  <c r="A214" i="142" s="1"/>
  <c r="A215" i="142" s="1"/>
  <c r="A216" i="142" s="1"/>
  <c r="A217" i="142" s="1"/>
  <c r="A218" i="142" s="1"/>
  <c r="A219" i="142" s="1"/>
  <c r="A220" i="142" s="1"/>
  <c r="A221" i="142" s="1"/>
  <c r="A119" i="141"/>
  <c r="A120" i="141" s="1"/>
  <c r="A121" i="141" s="1"/>
  <c r="A122" i="141" s="1"/>
  <c r="A123" i="141" s="1"/>
  <c r="A124" i="141" s="1"/>
  <c r="A125" i="141" s="1"/>
  <c r="A126" i="141" s="1"/>
  <c r="A127" i="141" s="1"/>
  <c r="A128" i="141" s="1"/>
  <c r="A129" i="141" s="1"/>
  <c r="A130" i="141" s="1"/>
  <c r="A131" i="141" s="1"/>
  <c r="A132" i="141" s="1"/>
  <c r="A133" i="141" s="1"/>
  <c r="A134" i="141" s="1"/>
  <c r="A135" i="141" s="1"/>
  <c r="A136" i="141" s="1"/>
  <c r="A137" i="141" s="1"/>
  <c r="A138" i="141" s="1"/>
  <c r="A139" i="141" s="1"/>
  <c r="A140" i="141" s="1"/>
  <c r="A141" i="141" s="1"/>
  <c r="A142" i="141" s="1"/>
  <c r="A143" i="141" s="1"/>
  <c r="A144" i="141" s="1"/>
  <c r="A145" i="141" s="1"/>
  <c r="A146" i="141" s="1"/>
  <c r="A147" i="141" s="1"/>
  <c r="A148" i="141" s="1"/>
  <c r="A149" i="141" s="1"/>
  <c r="A263" i="142"/>
  <c r="A264" i="142" s="1"/>
  <c r="A265" i="142" s="1"/>
  <c r="A266" i="142" s="1"/>
  <c r="A267" i="142" s="1"/>
  <c r="A268" i="142" s="1"/>
  <c r="A269" i="142" s="1"/>
  <c r="A270" i="142" s="1"/>
  <c r="A271" i="142" s="1"/>
  <c r="A272" i="142" s="1"/>
  <c r="A273" i="142" s="1"/>
  <c r="A274" i="142" s="1"/>
  <c r="A275" i="142" s="1"/>
  <c r="A276" i="142" s="1"/>
  <c r="A277" i="142" s="1"/>
  <c r="A278" i="142" s="1"/>
  <c r="A279" i="142" s="1"/>
  <c r="A280" i="142" s="1"/>
  <c r="A281" i="142" s="1"/>
  <c r="A282" i="142" s="1"/>
  <c r="A283" i="142" s="1"/>
  <c r="A284" i="142" s="1"/>
  <c r="A285" i="142" s="1"/>
  <c r="A286" i="142" s="1"/>
  <c r="A287" i="142" s="1"/>
  <c r="A288" i="142" s="1"/>
  <c r="A289" i="142" s="1"/>
  <c r="A290" i="142" s="1"/>
  <c r="A291" i="142" s="1"/>
  <c r="A292" i="142" s="1"/>
  <c r="A293" i="142" s="1"/>
  <c r="A227" i="142"/>
  <c r="A228" i="142" s="1"/>
  <c r="A229" i="142" s="1"/>
  <c r="A230" i="142" s="1"/>
  <c r="A231" i="142" s="1"/>
  <c r="A232" i="142" s="1"/>
  <c r="A233" i="142" s="1"/>
  <c r="A234" i="142" s="1"/>
  <c r="A235" i="142" s="1"/>
  <c r="A236" i="142" s="1"/>
  <c r="A237" i="142" s="1"/>
  <c r="A238" i="142" s="1"/>
  <c r="A239" i="142" s="1"/>
  <c r="A240" i="142" s="1"/>
  <c r="A241" i="142" s="1"/>
  <c r="A242" i="142" s="1"/>
  <c r="A243" i="142" s="1"/>
  <c r="A244" i="142" s="1"/>
  <c r="A245" i="142" s="1"/>
  <c r="A246" i="142" s="1"/>
  <c r="A247" i="142" s="1"/>
  <c r="A248" i="142" s="1"/>
  <c r="A249" i="142" s="1"/>
  <c r="A250" i="142" s="1"/>
  <c r="A251" i="142" s="1"/>
  <c r="A252" i="142" s="1"/>
  <c r="A253" i="142" s="1"/>
  <c r="A254" i="142" s="1"/>
  <c r="A255" i="142" s="1"/>
  <c r="A256" i="142" s="1"/>
  <c r="A257" i="142" s="1"/>
  <c r="A155" i="141"/>
  <c r="A156" i="141" s="1"/>
  <c r="A157" i="141" s="1"/>
  <c r="A158" i="141" s="1"/>
  <c r="A159" i="141" s="1"/>
  <c r="A160" i="141" s="1"/>
  <c r="A161" i="141" s="1"/>
  <c r="A162" i="141" s="1"/>
  <c r="A163" i="141" s="1"/>
  <c r="A164" i="141" s="1"/>
  <c r="A165" i="141" s="1"/>
  <c r="A166" i="141" s="1"/>
  <c r="A167" i="141" s="1"/>
  <c r="A168" i="141" s="1"/>
  <c r="A169" i="141" s="1"/>
  <c r="A170" i="141" s="1"/>
  <c r="A171" i="141" s="1"/>
  <c r="A172" i="141" s="1"/>
  <c r="A173" i="141" s="1"/>
  <c r="A174" i="141" s="1"/>
  <c r="A175" i="141" s="1"/>
  <c r="A176" i="141" s="1"/>
  <c r="A177" i="141" s="1"/>
  <c r="A178" i="141" s="1"/>
  <c r="A179" i="141" s="1"/>
  <c r="A180" i="141" s="1"/>
  <c r="A181" i="141" s="1"/>
  <c r="A182" i="141" s="1"/>
  <c r="A183" i="141" s="1"/>
  <c r="A184" i="141" s="1"/>
  <c r="A185" i="141" s="1"/>
  <c r="B5" i="142"/>
  <c r="A263" i="141"/>
  <c r="A264" i="141" s="1"/>
  <c r="A265" i="141" s="1"/>
  <c r="A266" i="141" s="1"/>
  <c r="A267" i="141" s="1"/>
  <c r="A268" i="141" s="1"/>
  <c r="A269" i="141" s="1"/>
  <c r="A270" i="141" s="1"/>
  <c r="A271" i="141" s="1"/>
  <c r="A272" i="141" s="1"/>
  <c r="A273" i="141" s="1"/>
  <c r="A274" i="141" s="1"/>
  <c r="A275" i="141" s="1"/>
  <c r="A276" i="141" s="1"/>
  <c r="A277" i="141" s="1"/>
  <c r="A278" i="141" s="1"/>
  <c r="A279" i="141" s="1"/>
  <c r="A280" i="141" s="1"/>
  <c r="A281" i="141" s="1"/>
  <c r="A282" i="141" s="1"/>
  <c r="A283" i="141" s="1"/>
  <c r="A284" i="141" s="1"/>
  <c r="A285" i="141" s="1"/>
  <c r="A286" i="141" s="1"/>
  <c r="A287" i="141" s="1"/>
  <c r="A288" i="141" s="1"/>
  <c r="A289" i="141" s="1"/>
  <c r="A290" i="141" s="1"/>
  <c r="A291" i="141" s="1"/>
  <c r="A292" i="141" s="1"/>
  <c r="A293" i="141" s="1"/>
  <c r="A191" i="141"/>
  <c r="A192" i="141" s="1"/>
  <c r="A193" i="141" s="1"/>
  <c r="A194" i="141" s="1"/>
  <c r="A195" i="141" s="1"/>
  <c r="A196" i="141" s="1"/>
  <c r="A197" i="141" s="1"/>
  <c r="A198" i="141" s="1"/>
  <c r="A199" i="141" s="1"/>
  <c r="A200" i="141" s="1"/>
  <c r="A201" i="141" s="1"/>
  <c r="A202" i="141" s="1"/>
  <c r="A203" i="141" s="1"/>
  <c r="A204" i="141" s="1"/>
  <c r="A205" i="141" s="1"/>
  <c r="A206" i="141" s="1"/>
  <c r="A207" i="141" s="1"/>
  <c r="A208" i="141" s="1"/>
  <c r="A209" i="141" s="1"/>
  <c r="A210" i="141" s="1"/>
  <c r="A211" i="141" s="1"/>
  <c r="A212" i="141" s="1"/>
  <c r="A213" i="141" s="1"/>
  <c r="A214" i="141" s="1"/>
  <c r="A215" i="141" s="1"/>
  <c r="A216" i="141" s="1"/>
  <c r="A217" i="141" s="1"/>
  <c r="A218" i="141" s="1"/>
  <c r="A219" i="141" s="1"/>
  <c r="A220" i="141" s="1"/>
  <c r="A221" i="141" s="1"/>
  <c r="A155" i="140"/>
  <c r="A156" i="140" s="1"/>
  <c r="A157" i="140" s="1"/>
  <c r="A158" i="140" s="1"/>
  <c r="A159" i="140" s="1"/>
  <c r="A160" i="140" s="1"/>
  <c r="A161" i="140" s="1"/>
  <c r="A162" i="140" s="1"/>
  <c r="A163" i="140" s="1"/>
  <c r="A164" i="140" s="1"/>
  <c r="A165" i="140" s="1"/>
  <c r="A166" i="140" s="1"/>
  <c r="A167" i="140" s="1"/>
  <c r="A168" i="140" s="1"/>
  <c r="A169" i="140" s="1"/>
  <c r="A170" i="140" s="1"/>
  <c r="A171" i="140" s="1"/>
  <c r="A172" i="140" s="1"/>
  <c r="A173" i="140" s="1"/>
  <c r="A174" i="140" s="1"/>
  <c r="A175" i="140" s="1"/>
  <c r="A176" i="140" s="1"/>
  <c r="A177" i="140" s="1"/>
  <c r="A178" i="140" s="1"/>
  <c r="A179" i="140" s="1"/>
  <c r="A180" i="140" s="1"/>
  <c r="A181" i="140" s="1"/>
  <c r="A182" i="140" s="1"/>
  <c r="A183" i="140" s="1"/>
  <c r="A184" i="140" s="1"/>
  <c r="A185" i="140" s="1"/>
  <c r="A83" i="140"/>
  <c r="A84" i="140" s="1"/>
  <c r="A85" i="140" s="1"/>
  <c r="A86" i="140" s="1"/>
  <c r="A87" i="140" s="1"/>
  <c r="A88" i="140" s="1"/>
  <c r="A89" i="140" s="1"/>
  <c r="A90" i="140" s="1"/>
  <c r="A91" i="140" s="1"/>
  <c r="A92" i="140" s="1"/>
  <c r="A93" i="140" s="1"/>
  <c r="A94" i="140" s="1"/>
  <c r="A95" i="140" s="1"/>
  <c r="A96" i="140" s="1"/>
  <c r="A97" i="140" s="1"/>
  <c r="A98" i="140" s="1"/>
  <c r="A99" i="140" s="1"/>
  <c r="A100" i="140" s="1"/>
  <c r="A101" i="140" s="1"/>
  <c r="A102" i="140" s="1"/>
  <c r="A103" i="140" s="1"/>
  <c r="A104" i="140" s="1"/>
  <c r="A105" i="140" s="1"/>
  <c r="A106" i="140" s="1"/>
  <c r="A107" i="140" s="1"/>
  <c r="A108" i="140" s="1"/>
  <c r="A109" i="140" s="1"/>
  <c r="A110" i="140" s="1"/>
  <c r="A111" i="140" s="1"/>
  <c r="A112" i="140" s="1"/>
  <c r="A113" i="140" s="1"/>
  <c r="A119" i="140"/>
  <c r="A120" i="140" s="1"/>
  <c r="A121" i="140" s="1"/>
  <c r="A122" i="140" s="1"/>
  <c r="A123" i="140" s="1"/>
  <c r="A124" i="140" s="1"/>
  <c r="A125" i="140" s="1"/>
  <c r="A126" i="140" s="1"/>
  <c r="A127" i="140" s="1"/>
  <c r="A128" i="140" s="1"/>
  <c r="A129" i="140" s="1"/>
  <c r="A130" i="140" s="1"/>
  <c r="A131" i="140" s="1"/>
  <c r="A132" i="140" s="1"/>
  <c r="A133" i="140" s="1"/>
  <c r="A134" i="140" s="1"/>
  <c r="A135" i="140" s="1"/>
  <c r="A136" i="140" s="1"/>
  <c r="A137" i="140" s="1"/>
  <c r="A138" i="140" s="1"/>
  <c r="A139" i="140" s="1"/>
  <c r="A140" i="140" s="1"/>
  <c r="A141" i="140" s="1"/>
  <c r="A142" i="140" s="1"/>
  <c r="A143" i="140" s="1"/>
  <c r="A144" i="140" s="1"/>
  <c r="A145" i="140" s="1"/>
  <c r="A146" i="140" s="1"/>
  <c r="A147" i="140" s="1"/>
  <c r="A148" i="140" s="1"/>
  <c r="A149" i="140" s="1"/>
  <c r="A191" i="140"/>
  <c r="A192" i="140" s="1"/>
  <c r="A193" i="140" s="1"/>
  <c r="A194" i="140" s="1"/>
  <c r="A195" i="140" s="1"/>
  <c r="A196" i="140" s="1"/>
  <c r="A197" i="140" s="1"/>
  <c r="A198" i="140" s="1"/>
  <c r="A199" i="140" s="1"/>
  <c r="A200" i="140" s="1"/>
  <c r="A201" i="140" s="1"/>
  <c r="A202" i="140" s="1"/>
  <c r="A203" i="140" s="1"/>
  <c r="A204" i="140" s="1"/>
  <c r="A205" i="140" s="1"/>
  <c r="A206" i="140" s="1"/>
  <c r="A207" i="140" s="1"/>
  <c r="A208" i="140" s="1"/>
  <c r="A209" i="140" s="1"/>
  <c r="A210" i="140" s="1"/>
  <c r="A211" i="140" s="1"/>
  <c r="A212" i="140" s="1"/>
  <c r="A213" i="140" s="1"/>
  <c r="A214" i="140" s="1"/>
  <c r="A215" i="140" s="1"/>
  <c r="A216" i="140" s="1"/>
  <c r="A217" i="140" s="1"/>
  <c r="A218" i="140" s="1"/>
  <c r="A219" i="140" s="1"/>
  <c r="A220" i="140" s="1"/>
  <c r="A221" i="140" s="1"/>
  <c r="A11" i="140"/>
  <c r="A12" i="140" s="1"/>
  <c r="A13" i="140" s="1"/>
  <c r="A14" i="140" s="1"/>
  <c r="A15" i="140" s="1"/>
  <c r="A16" i="140" s="1"/>
  <c r="A17" i="140" s="1"/>
  <c r="A18" i="140" s="1"/>
  <c r="A19" i="140" s="1"/>
  <c r="A20" i="140" s="1"/>
  <c r="A21" i="140" s="1"/>
  <c r="A22" i="140" s="1"/>
  <c r="A23" i="140" s="1"/>
  <c r="A24" i="140" s="1"/>
  <c r="A25" i="140" s="1"/>
  <c r="A26" i="140" s="1"/>
  <c r="A27" i="140" s="1"/>
  <c r="A28" i="140" s="1"/>
  <c r="A29" i="140" s="1"/>
  <c r="A30" i="140" s="1"/>
  <c r="A31" i="140" s="1"/>
  <c r="A32" i="140" s="1"/>
  <c r="A33" i="140" s="1"/>
  <c r="A34" i="140" s="1"/>
  <c r="A35" i="140" s="1"/>
  <c r="A36" i="140" s="1"/>
  <c r="A37" i="140" s="1"/>
  <c r="A38" i="140" s="1"/>
  <c r="A39" i="140" s="1"/>
  <c r="A40" i="140" s="1"/>
  <c r="A41" i="140" s="1"/>
  <c r="A227" i="140"/>
  <c r="A228" i="140" s="1"/>
  <c r="A229" i="140" s="1"/>
  <c r="A230" i="140" s="1"/>
  <c r="A231" i="140" s="1"/>
  <c r="A232" i="140" s="1"/>
  <c r="A233" i="140" s="1"/>
  <c r="A234" i="140" s="1"/>
  <c r="A235" i="140" s="1"/>
  <c r="A236" i="140" s="1"/>
  <c r="A237" i="140" s="1"/>
  <c r="A238" i="140" s="1"/>
  <c r="A239" i="140" s="1"/>
  <c r="A240" i="140" s="1"/>
  <c r="A241" i="140" s="1"/>
  <c r="A242" i="140" s="1"/>
  <c r="A243" i="140" s="1"/>
  <c r="A244" i="140" s="1"/>
  <c r="A245" i="140" s="1"/>
  <c r="A246" i="140" s="1"/>
  <c r="A247" i="140" s="1"/>
  <c r="A248" i="140" s="1"/>
  <c r="A249" i="140" s="1"/>
  <c r="A250" i="140" s="1"/>
  <c r="A251" i="140" s="1"/>
  <c r="A252" i="140" s="1"/>
  <c r="A253" i="140" s="1"/>
  <c r="A254" i="140" s="1"/>
  <c r="A255" i="140" s="1"/>
  <c r="A256" i="140" s="1"/>
  <c r="A257" i="140" s="1"/>
  <c r="A47" i="140"/>
  <c r="A48" i="140" s="1"/>
  <c r="A49" i="140" s="1"/>
  <c r="A50" i="140" s="1"/>
  <c r="A51" i="140" s="1"/>
  <c r="A52" i="140" s="1"/>
  <c r="A53" i="140" s="1"/>
  <c r="A54" i="140" s="1"/>
  <c r="A55" i="140" s="1"/>
  <c r="A56" i="140" s="1"/>
  <c r="A57" i="140" s="1"/>
  <c r="A58" i="140" s="1"/>
  <c r="A59" i="140" s="1"/>
  <c r="A60" i="140" s="1"/>
  <c r="A61" i="140" s="1"/>
  <c r="A62" i="140" s="1"/>
  <c r="A63" i="140" s="1"/>
  <c r="A64" i="140" s="1"/>
  <c r="A65" i="140" s="1"/>
  <c r="A66" i="140" s="1"/>
  <c r="A67" i="140" s="1"/>
  <c r="A68" i="140" s="1"/>
  <c r="A69" i="140" s="1"/>
  <c r="A70" i="140" s="1"/>
  <c r="A71" i="140" s="1"/>
  <c r="A72" i="140" s="1"/>
  <c r="A73" i="140" s="1"/>
  <c r="A74" i="140" s="1"/>
  <c r="A75" i="140" s="1"/>
  <c r="A76" i="140" s="1"/>
  <c r="A77" i="140" s="1"/>
  <c r="A263" i="140"/>
  <c r="A264" i="140" s="1"/>
  <c r="A265" i="140" s="1"/>
  <c r="A266" i="140" s="1"/>
  <c r="A267" i="140" s="1"/>
  <c r="A268" i="140" s="1"/>
  <c r="A269" i="140" s="1"/>
  <c r="A270" i="140" s="1"/>
  <c r="A271" i="140" s="1"/>
  <c r="A272" i="140" s="1"/>
  <c r="A273" i="140" s="1"/>
  <c r="A274" i="140" s="1"/>
  <c r="A275" i="140" s="1"/>
  <c r="A276" i="140" s="1"/>
  <c r="A277" i="140" s="1"/>
  <c r="A278" i="140" s="1"/>
  <c r="A279" i="140" s="1"/>
  <c r="A280" i="140" s="1"/>
  <c r="A281" i="140" s="1"/>
  <c r="A282" i="140" s="1"/>
  <c r="A283" i="140" s="1"/>
  <c r="A284" i="140" s="1"/>
  <c r="A285" i="140" s="1"/>
  <c r="A286" i="140" s="1"/>
  <c r="A287" i="140" s="1"/>
  <c r="A288" i="140" s="1"/>
  <c r="A289" i="140" s="1"/>
  <c r="A290" i="140" s="1"/>
  <c r="A291" i="140" s="1"/>
  <c r="A292" i="140" s="1"/>
  <c r="A293" i="140" s="1"/>
  <c r="B5" i="140"/>
  <c r="B59" i="2"/>
  <c r="H49" i="2"/>
  <c r="E35" i="2"/>
  <c r="K35" i="2"/>
  <c r="K53" i="2" s="1"/>
  <c r="W53" i="2" s="1"/>
  <c r="F35" i="2" a="1"/>
  <c r="I49" i="2" a="1"/>
  <c r="L41" i="2" a="1"/>
  <c r="G41" i="2" a="1"/>
  <c r="F49" i="2" a="1"/>
  <c r="G37" i="2" a="1"/>
  <c r="J49" i="2" a="1"/>
  <c r="L37" i="2" a="1"/>
  <c r="I45" i="2" a="1"/>
  <c r="E37" i="2" a="1"/>
  <c r="L45" i="2" a="1"/>
  <c r="H45" i="2" a="1"/>
  <c r="K41" i="2" a="1"/>
  <c r="F41" i="2" a="1"/>
  <c r="E41" i="2" a="1"/>
  <c r="I41" i="2" a="1"/>
  <c r="E45" i="2" a="1"/>
  <c r="K45" i="2" a="1"/>
  <c r="G35" i="2" a="1"/>
  <c r="F45" i="2" a="1"/>
  <c r="I37" i="2" a="1"/>
  <c r="H35" i="2" a="1"/>
  <c r="L49" i="2" a="1"/>
  <c r="G45" i="2" a="1"/>
  <c r="J41" i="2" a="1"/>
  <c r="J37" i="2" a="1"/>
  <c r="L35" i="2" a="1"/>
  <c r="H41" i="2" a="1"/>
  <c r="I35" i="2" a="1"/>
  <c r="K37" i="2" a="1"/>
  <c r="F37" i="2" a="1"/>
  <c r="K49" i="2" a="1"/>
  <c r="E49" i="2" a="1"/>
  <c r="J35" i="2" a="1"/>
  <c r="J45" i="2" a="1"/>
  <c r="H37" i="2" a="1"/>
  <c r="G49" i="2" a="1"/>
  <c r="M59" i="2" l="1"/>
  <c r="B86" i="2"/>
  <c r="C59" i="2"/>
  <c r="E37" i="2"/>
  <c r="G37" i="2"/>
  <c r="G35" i="2"/>
  <c r="G53" i="2" s="1"/>
  <c r="S53" i="2" s="1"/>
  <c r="I37" i="2"/>
  <c r="I35" i="2"/>
  <c r="I53" i="2" s="1"/>
  <c r="U53" i="2" s="1"/>
  <c r="G49" i="2"/>
  <c r="K49" i="2"/>
  <c r="I49" i="2"/>
  <c r="J45" i="2"/>
  <c r="E49" i="2"/>
  <c r="L45" i="2"/>
  <c r="G41" i="2"/>
  <c r="H45" i="2"/>
  <c r="F45" i="2"/>
  <c r="F41" i="2"/>
  <c r="J37" i="2"/>
  <c r="K41" i="2"/>
  <c r="I41" i="2"/>
  <c r="L35" i="2"/>
  <c r="L53" i="2" s="1"/>
  <c r="X53" i="2" s="1"/>
  <c r="L37" i="2"/>
  <c r="F35" i="2"/>
  <c r="F53" i="2" s="1"/>
  <c r="R53" i="2" s="1"/>
  <c r="F37" i="2"/>
  <c r="K45" i="2"/>
  <c r="L49" i="2"/>
  <c r="J35" i="2"/>
  <c r="J53" i="2" s="1"/>
  <c r="V53" i="2" s="1"/>
  <c r="H35" i="2"/>
  <c r="H53" i="2" s="1"/>
  <c r="T53" i="2" s="1"/>
  <c r="E45" i="2"/>
  <c r="F49" i="2"/>
  <c r="J49" i="2"/>
  <c r="E41" i="2"/>
  <c r="H37" i="2"/>
  <c r="H41" i="2"/>
  <c r="I45" i="2"/>
  <c r="G45" i="2"/>
  <c r="K37" i="2"/>
  <c r="L41" i="2"/>
  <c r="J41" i="2"/>
  <c r="E53" i="2"/>
  <c r="T50" i="2"/>
  <c r="H50" i="2"/>
  <c r="E62" i="2" a="1"/>
  <c r="I62" i="2" a="1"/>
  <c r="H72" i="2" a="1"/>
  <c r="K68" i="2" a="1"/>
  <c r="K76" i="2" a="1"/>
  <c r="E68" i="2" a="1"/>
  <c r="H76" i="2" a="1"/>
  <c r="E72" i="2" a="1"/>
  <c r="G72" i="2" a="1"/>
  <c r="H64" i="2" a="1"/>
  <c r="L72" i="2" a="1"/>
  <c r="H68" i="2" a="1"/>
  <c r="G64" i="2" a="1"/>
  <c r="K72" i="2" a="1"/>
  <c r="I64" i="2" a="1"/>
  <c r="F62" i="2" a="1"/>
  <c r="K64" i="2" a="1"/>
  <c r="L76" i="2" a="1"/>
  <c r="I76" i="2" a="1"/>
  <c r="L62" i="2" a="1"/>
  <c r="J62" i="2" a="1"/>
  <c r="G68" i="2" a="1"/>
  <c r="J72" i="2" a="1"/>
  <c r="G76" i="2" a="1"/>
  <c r="F68" i="2" a="1"/>
  <c r="I72" i="2" a="1"/>
  <c r="J64" i="2" a="1"/>
  <c r="L64" i="2" a="1"/>
  <c r="G62" i="2" a="1"/>
  <c r="E76" i="2" a="1"/>
  <c r="J76" i="2" a="1"/>
  <c r="H62" i="2" a="1"/>
  <c r="F64" i="2" a="1"/>
  <c r="L68" i="2" a="1"/>
  <c r="F76" i="2" a="1"/>
  <c r="J68" i="2" a="1"/>
  <c r="I68" i="2" a="1"/>
  <c r="E64" i="2" a="1"/>
  <c r="F72" i="2" a="1"/>
  <c r="K62" i="2" a="1"/>
  <c r="C86" i="2" l="1"/>
  <c r="B113" i="2"/>
  <c r="M86" i="2"/>
  <c r="H64" i="2"/>
  <c r="F72" i="2"/>
  <c r="G68" i="2"/>
  <c r="J76" i="2"/>
  <c r="J72" i="2"/>
  <c r="L72" i="2"/>
  <c r="K68" i="2"/>
  <c r="I76" i="2"/>
  <c r="G76" i="2"/>
  <c r="E68" i="2"/>
  <c r="H72" i="2"/>
  <c r="I64" i="2"/>
  <c r="G62" i="2"/>
  <c r="G80" i="2" s="1"/>
  <c r="S80" i="2" s="1"/>
  <c r="J64" i="2"/>
  <c r="E76" i="2"/>
  <c r="F68" i="2"/>
  <c r="E64" i="2"/>
  <c r="K76" i="2"/>
  <c r="L68" i="2"/>
  <c r="K64" i="2"/>
  <c r="I62" i="2"/>
  <c r="I80" i="2" s="1"/>
  <c r="U80" i="2" s="1"/>
  <c r="E62" i="2"/>
  <c r="I72" i="2"/>
  <c r="H68" i="2"/>
  <c r="L62" i="2"/>
  <c r="L80" i="2" s="1"/>
  <c r="X80" i="2" s="1"/>
  <c r="J62" i="2"/>
  <c r="J80" i="2" s="1"/>
  <c r="V80" i="2" s="1"/>
  <c r="G64" i="2"/>
  <c r="K62" i="2"/>
  <c r="K80" i="2" s="1"/>
  <c r="W80" i="2" s="1"/>
  <c r="F76" i="2"/>
  <c r="E72" i="2"/>
  <c r="I68" i="2"/>
  <c r="J68" i="2"/>
  <c r="H62" i="2"/>
  <c r="H80" i="2" s="1"/>
  <c r="T80" i="2" s="1"/>
  <c r="L76" i="2"/>
  <c r="K72" i="2"/>
  <c r="L64" i="2"/>
  <c r="G72" i="2"/>
  <c r="F64" i="2"/>
  <c r="F62" i="2"/>
  <c r="F80" i="2" s="1"/>
  <c r="R80" i="2" s="1"/>
  <c r="H76" i="2"/>
  <c r="M52" i="2"/>
  <c r="F50" i="2"/>
  <c r="R50" i="2"/>
  <c r="L42" i="2"/>
  <c r="X42" i="2" s="1"/>
  <c r="L46" i="2"/>
  <c r="X46" i="2"/>
  <c r="G46" i="2"/>
  <c r="S46" i="2"/>
  <c r="F38" i="2"/>
  <c r="R38" i="2" s="1"/>
  <c r="E50" i="2"/>
  <c r="M49" i="2"/>
  <c r="K46" i="2"/>
  <c r="W46" i="2" s="1"/>
  <c r="I46" i="2"/>
  <c r="U46" i="2"/>
  <c r="J46" i="2"/>
  <c r="V46" i="2" s="1"/>
  <c r="H42" i="2"/>
  <c r="T42" i="2" s="1"/>
  <c r="L38" i="2"/>
  <c r="X38" i="2" s="1"/>
  <c r="U50" i="2"/>
  <c r="I50" i="2"/>
  <c r="J38" i="2"/>
  <c r="V38" i="2" s="1"/>
  <c r="G42" i="2"/>
  <c r="S42" i="2" s="1"/>
  <c r="H38" i="2"/>
  <c r="K50" i="2"/>
  <c r="W50" i="2" s="1"/>
  <c r="L50" i="2"/>
  <c r="X50" i="2"/>
  <c r="K38" i="2"/>
  <c r="E42" i="2"/>
  <c r="Q42" i="2" s="1"/>
  <c r="M41" i="2"/>
  <c r="I42" i="2"/>
  <c r="U42" i="2" s="1"/>
  <c r="G50" i="2"/>
  <c r="S50" i="2" s="1"/>
  <c r="J50" i="2"/>
  <c r="V50" i="2"/>
  <c r="K42" i="2"/>
  <c r="W42" i="2" s="1"/>
  <c r="E46" i="2"/>
  <c r="Q46" i="2" s="1"/>
  <c r="M45" i="2"/>
  <c r="F42" i="2"/>
  <c r="R42" i="2" s="1"/>
  <c r="Q53" i="2"/>
  <c r="M53" i="2"/>
  <c r="F46" i="2"/>
  <c r="R46" i="2" s="1"/>
  <c r="G38" i="2"/>
  <c r="S38" i="2" s="1"/>
  <c r="I38" i="2"/>
  <c r="J42" i="2"/>
  <c r="V42" i="2" s="1"/>
  <c r="H46" i="2"/>
  <c r="T46" i="2"/>
  <c r="E38" i="2"/>
  <c r="Q38" i="2" s="1"/>
  <c r="M37" i="2"/>
  <c r="G89" i="2" a="1"/>
  <c r="J91" i="2" a="1"/>
  <c r="G95" i="2" a="1"/>
  <c r="I103" i="2" a="1"/>
  <c r="E95" i="2" a="1"/>
  <c r="E89" i="2" a="1"/>
  <c r="H91" i="2" a="1"/>
  <c r="L89" i="2" a="1"/>
  <c r="H95" i="2" a="1"/>
  <c r="E103" i="2" a="1"/>
  <c r="F95" i="2" a="1"/>
  <c r="J89" i="2" a="1"/>
  <c r="L95" i="2" a="1"/>
  <c r="I95" i="2" a="1"/>
  <c r="L99" i="2" a="1"/>
  <c r="J95" i="2" a="1"/>
  <c r="H103" i="2" a="1"/>
  <c r="H99" i="2" a="1"/>
  <c r="G99" i="2" a="1"/>
  <c r="K95" i="2" a="1"/>
  <c r="F91" i="2" a="1"/>
  <c r="E91" i="2" a="1"/>
  <c r="E99" i="2" a="1"/>
  <c r="F99" i="2" a="1"/>
  <c r="L91" i="2" a="1"/>
  <c r="G91" i="2" a="1"/>
  <c r="I91" i="2" a="1"/>
  <c r="K89" i="2" a="1"/>
  <c r="K99" i="2" a="1"/>
  <c r="I89" i="2" a="1"/>
  <c r="K103" i="2" a="1"/>
  <c r="L103" i="2" a="1"/>
  <c r="G103" i="2" a="1"/>
  <c r="F89" i="2" a="1"/>
  <c r="J99" i="2" a="1"/>
  <c r="I99" i="2" a="1"/>
  <c r="J103" i="2" a="1"/>
  <c r="F103" i="2" a="1"/>
  <c r="H89" i="2" a="1"/>
  <c r="K91" i="2" a="1"/>
  <c r="F95" i="2" l="1"/>
  <c r="F96" i="2" s="1"/>
  <c r="R96" i="2" s="1"/>
  <c r="E99" i="2"/>
  <c r="E100" i="2" s="1"/>
  <c r="G99" i="2"/>
  <c r="G100" i="2" s="1"/>
  <c r="H89" i="2"/>
  <c r="H107" i="2" s="1"/>
  <c r="T107" i="2" s="1"/>
  <c r="J99" i="2"/>
  <c r="J100" i="2" s="1"/>
  <c r="J95" i="2"/>
  <c r="J96" i="2" s="1"/>
  <c r="V96" i="2" s="1"/>
  <c r="H95" i="2"/>
  <c r="H96" i="2" s="1"/>
  <c r="T96" i="2" s="1"/>
  <c r="E89" i="2"/>
  <c r="E107" i="2" s="1"/>
  <c r="G95" i="2"/>
  <c r="G96" i="2" s="1"/>
  <c r="S96" i="2" s="1"/>
  <c r="L103" i="2"/>
  <c r="L104" i="2" s="1"/>
  <c r="I89" i="2"/>
  <c r="I107" i="2" s="1"/>
  <c r="U107" i="2" s="1"/>
  <c r="J89" i="2"/>
  <c r="J107" i="2" s="1"/>
  <c r="V107" i="2" s="1"/>
  <c r="L91" i="2"/>
  <c r="L92" i="2" s="1"/>
  <c r="X92" i="2" s="1"/>
  <c r="E91" i="2"/>
  <c r="E92" i="2" s="1"/>
  <c r="Q92" i="2" s="1"/>
  <c r="K91" i="2"/>
  <c r="K92" i="2" s="1"/>
  <c r="W92" i="2" s="1"/>
  <c r="F103" i="2"/>
  <c r="F104" i="2" s="1"/>
  <c r="F89" i="2"/>
  <c r="F107" i="2" s="1"/>
  <c r="R107" i="2" s="1"/>
  <c r="L99" i="2"/>
  <c r="L100" i="2" s="1"/>
  <c r="L89" i="2"/>
  <c r="L107" i="2" s="1"/>
  <c r="X107" i="2" s="1"/>
  <c r="E95" i="2"/>
  <c r="E96" i="2" s="1"/>
  <c r="Q96" i="2" s="1"/>
  <c r="J91" i="2"/>
  <c r="J92" i="2" s="1"/>
  <c r="V92" i="2" s="1"/>
  <c r="L95" i="2"/>
  <c r="L96" i="2" s="1"/>
  <c r="X96" i="2" s="1"/>
  <c r="K99" i="2"/>
  <c r="I91" i="2"/>
  <c r="I92" i="2" s="1"/>
  <c r="U92" i="2" s="1"/>
  <c r="E103" i="2"/>
  <c r="E104" i="2" s="1"/>
  <c r="F91" i="2"/>
  <c r="F92" i="2" s="1"/>
  <c r="H99" i="2"/>
  <c r="H100" i="2" s="1"/>
  <c r="J103" i="2"/>
  <c r="J104" i="2" s="1"/>
  <c r="G103" i="2"/>
  <c r="S104" i="2" s="1"/>
  <c r="I95" i="2"/>
  <c r="I96" i="2" s="1"/>
  <c r="U96" i="2" s="1"/>
  <c r="H91" i="2"/>
  <c r="H92" i="2" s="1"/>
  <c r="T92" i="2" s="1"/>
  <c r="I103" i="2"/>
  <c r="I104" i="2" s="1"/>
  <c r="G89" i="2"/>
  <c r="G107" i="2" s="1"/>
  <c r="S107" i="2" s="1"/>
  <c r="K103" i="2"/>
  <c r="K89" i="2"/>
  <c r="K107" i="2" s="1"/>
  <c r="W107" i="2" s="1"/>
  <c r="G91" i="2"/>
  <c r="G92" i="2" s="1"/>
  <c r="F99" i="2"/>
  <c r="R100" i="2" s="1"/>
  <c r="K95" i="2"/>
  <c r="K96" i="2" s="1"/>
  <c r="W96" i="2" s="1"/>
  <c r="H103" i="2"/>
  <c r="T104" i="2" s="1"/>
  <c r="I99" i="2"/>
  <c r="U100" i="2" s="1"/>
  <c r="B140" i="2"/>
  <c r="C113" i="2"/>
  <c r="M113" i="2"/>
  <c r="K56" i="2"/>
  <c r="L65" i="2"/>
  <c r="X65" i="2" s="1"/>
  <c r="H69" i="2"/>
  <c r="T69" i="2" s="1"/>
  <c r="I65" i="2"/>
  <c r="U65" i="2" s="1"/>
  <c r="K73" i="2"/>
  <c r="W73" i="2"/>
  <c r="I73" i="2"/>
  <c r="U73" i="2"/>
  <c r="H73" i="2"/>
  <c r="T73" i="2"/>
  <c r="L77" i="2"/>
  <c r="X77" i="2"/>
  <c r="E80" i="2"/>
  <c r="M79" i="2"/>
  <c r="E69" i="2"/>
  <c r="Q69" i="2" s="1"/>
  <c r="M68" i="2"/>
  <c r="S77" i="2"/>
  <c r="G77" i="2"/>
  <c r="J69" i="2"/>
  <c r="V69" i="2" s="1"/>
  <c r="K65" i="2"/>
  <c r="U77" i="2"/>
  <c r="I77" i="2"/>
  <c r="I69" i="2"/>
  <c r="U69" i="2" s="1"/>
  <c r="L69" i="2"/>
  <c r="X69" i="2" s="1"/>
  <c r="K69" i="2"/>
  <c r="W69" i="2" s="1"/>
  <c r="Q73" i="2"/>
  <c r="E73" i="2"/>
  <c r="M72" i="2"/>
  <c r="W77" i="2"/>
  <c r="K77" i="2"/>
  <c r="L73" i="2"/>
  <c r="X73" i="2"/>
  <c r="F77" i="2"/>
  <c r="R77" i="2"/>
  <c r="E65" i="2"/>
  <c r="Q65" i="2" s="1"/>
  <c r="M64" i="2"/>
  <c r="J73" i="2"/>
  <c r="V73" i="2"/>
  <c r="V56" i="2"/>
  <c r="M50" i="2"/>
  <c r="T77" i="2"/>
  <c r="H77" i="2"/>
  <c r="F69" i="2"/>
  <c r="R69" i="2" s="1"/>
  <c r="V77" i="2"/>
  <c r="J77" i="2"/>
  <c r="G65" i="2"/>
  <c r="S65" i="2" s="1"/>
  <c r="E77" i="2"/>
  <c r="M76" i="2"/>
  <c r="Q77" i="2"/>
  <c r="G69" i="2"/>
  <c r="S69" i="2" s="1"/>
  <c r="G56" i="2"/>
  <c r="F65" i="2"/>
  <c r="R65" i="2" s="1"/>
  <c r="J65" i="2"/>
  <c r="V65" i="2" s="1"/>
  <c r="F73" i="2"/>
  <c r="R73" i="2"/>
  <c r="G73" i="2"/>
  <c r="S73" i="2"/>
  <c r="H65" i="2"/>
  <c r="T65" i="2" s="1"/>
  <c r="H56" i="2"/>
  <c r="I56" i="2"/>
  <c r="X56" i="2"/>
  <c r="L56" i="2"/>
  <c r="R56" i="2"/>
  <c r="F56" i="2"/>
  <c r="S56" i="2"/>
  <c r="T38" i="2"/>
  <c r="T56" i="2" s="1"/>
  <c r="M42" i="2"/>
  <c r="J56" i="2"/>
  <c r="E56" i="2"/>
  <c r="M38" i="2"/>
  <c r="U38" i="2"/>
  <c r="U56" i="2" s="1"/>
  <c r="M46" i="2"/>
  <c r="W38" i="2"/>
  <c r="W56" i="2" s="1"/>
  <c r="Q50" i="2"/>
  <c r="Q56" i="2" s="1"/>
  <c r="G130" i="2" a="1"/>
  <c r="F130" i="2" a="1"/>
  <c r="G126" i="2" a="1"/>
  <c r="E126" i="2" a="1"/>
  <c r="I130" i="2" a="1"/>
  <c r="E118" i="2" a="1"/>
  <c r="F118" i="2" a="1"/>
  <c r="J116" i="2" a="1"/>
  <c r="H122" i="2" a="1"/>
  <c r="H116" i="2" a="1"/>
  <c r="G116" i="2" a="1"/>
  <c r="I122" i="2" a="1"/>
  <c r="L130" i="2" a="1"/>
  <c r="K122" i="2" a="1"/>
  <c r="K116" i="2" a="1"/>
  <c r="E116" i="2" a="1"/>
  <c r="K130" i="2" a="1"/>
  <c r="H130" i="2" a="1"/>
  <c r="I116" i="2" a="1"/>
  <c r="G122" i="2" a="1"/>
  <c r="F126" i="2" a="1"/>
  <c r="L118" i="2" a="1"/>
  <c r="K126" i="2" a="1"/>
  <c r="J122" i="2" a="1"/>
  <c r="F116" i="2" a="1"/>
  <c r="K118" i="2" a="1"/>
  <c r="L122" i="2" a="1"/>
  <c r="L116" i="2" a="1"/>
  <c r="F122" i="2" a="1"/>
  <c r="H126" i="2" a="1"/>
  <c r="H118" i="2" a="1"/>
  <c r="I126" i="2" a="1"/>
  <c r="J118" i="2" a="1"/>
  <c r="G118" i="2" a="1"/>
  <c r="J130" i="2" a="1"/>
  <c r="E130" i="2" a="1"/>
  <c r="J126" i="2" a="1"/>
  <c r="E122" i="2" a="1"/>
  <c r="I118" i="2" a="1"/>
  <c r="L126" i="2" a="1"/>
  <c r="V100" i="2" l="1"/>
  <c r="M95" i="2"/>
  <c r="M91" i="2"/>
  <c r="Q104" i="2"/>
  <c r="M103" i="2"/>
  <c r="S100" i="2"/>
  <c r="H104" i="2"/>
  <c r="H110" i="2" s="1"/>
  <c r="F100" i="2"/>
  <c r="F110" i="2" s="1"/>
  <c r="G104" i="2"/>
  <c r="G110" i="2" s="1"/>
  <c r="U104" i="2"/>
  <c r="U110" i="2" s="1"/>
  <c r="M99" i="2"/>
  <c r="R104" i="2"/>
  <c r="V104" i="2"/>
  <c r="V110" i="2" s="1"/>
  <c r="T100" i="2"/>
  <c r="T110" i="2" s="1"/>
  <c r="I100" i="2"/>
  <c r="I110" i="2" s="1"/>
  <c r="Q100" i="2"/>
  <c r="X104" i="2"/>
  <c r="E126" i="2"/>
  <c r="G118" i="2"/>
  <c r="I122" i="2"/>
  <c r="I123" i="2" s="1"/>
  <c r="U123" i="2" s="1"/>
  <c r="F126" i="2"/>
  <c r="I116" i="2"/>
  <c r="I134" i="2" s="1"/>
  <c r="U134" i="2" s="1"/>
  <c r="F118" i="2"/>
  <c r="K130" i="2"/>
  <c r="J126" i="2"/>
  <c r="F122" i="2"/>
  <c r="F123" i="2" s="1"/>
  <c r="R123" i="2" s="1"/>
  <c r="K118" i="2"/>
  <c r="K119" i="2" s="1"/>
  <c r="E116" i="2"/>
  <c r="E118" i="2"/>
  <c r="G126" i="2"/>
  <c r="J118" i="2"/>
  <c r="J119" i="2" s="1"/>
  <c r="I126" i="2"/>
  <c r="L126" i="2"/>
  <c r="H118" i="2"/>
  <c r="H119" i="2" s="1"/>
  <c r="H130" i="2"/>
  <c r="H126" i="2"/>
  <c r="E130" i="2"/>
  <c r="L116" i="2"/>
  <c r="L134" i="2" s="1"/>
  <c r="X134" i="2" s="1"/>
  <c r="F116" i="2"/>
  <c r="F134" i="2" s="1"/>
  <c r="R134" i="2" s="1"/>
  <c r="K116" i="2"/>
  <c r="K134" i="2" s="1"/>
  <c r="W134" i="2" s="1"/>
  <c r="I130" i="2"/>
  <c r="F130" i="2"/>
  <c r="L130" i="2"/>
  <c r="K126" i="2"/>
  <c r="H122" i="2"/>
  <c r="H123" i="2" s="1"/>
  <c r="T123" i="2" s="1"/>
  <c r="J116" i="2"/>
  <c r="J134" i="2" s="1"/>
  <c r="V134" i="2" s="1"/>
  <c r="I118" i="2"/>
  <c r="I119" i="2" s="1"/>
  <c r="E122" i="2"/>
  <c r="J130" i="2"/>
  <c r="L122" i="2"/>
  <c r="L123" i="2" s="1"/>
  <c r="X123" i="2" s="1"/>
  <c r="J122" i="2"/>
  <c r="J123" i="2" s="1"/>
  <c r="V123" i="2" s="1"/>
  <c r="K122" i="2"/>
  <c r="K123" i="2" s="1"/>
  <c r="W123" i="2" s="1"/>
  <c r="G116" i="2"/>
  <c r="G134" i="2" s="1"/>
  <c r="S134" i="2" s="1"/>
  <c r="G130" i="2"/>
  <c r="H116" i="2"/>
  <c r="H134" i="2" s="1"/>
  <c r="T134" i="2" s="1"/>
  <c r="L118" i="2"/>
  <c r="L119" i="2" s="1"/>
  <c r="G122" i="2"/>
  <c r="G123" i="2" s="1"/>
  <c r="S123" i="2" s="1"/>
  <c r="W104" i="2"/>
  <c r="K104" i="2"/>
  <c r="X100" i="2"/>
  <c r="K100" i="2"/>
  <c r="W100" i="2"/>
  <c r="M106" i="2"/>
  <c r="B167" i="2"/>
  <c r="C140" i="2"/>
  <c r="M140" i="2"/>
  <c r="V83" i="2"/>
  <c r="T83" i="2"/>
  <c r="Q107" i="2"/>
  <c r="M107" i="2"/>
  <c r="S92" i="2"/>
  <c r="K83" i="2"/>
  <c r="L110" i="2"/>
  <c r="M73" i="2"/>
  <c r="H83" i="2"/>
  <c r="M77" i="2"/>
  <c r="M92" i="2"/>
  <c r="E110" i="2"/>
  <c r="R92" i="2"/>
  <c r="S83" i="2"/>
  <c r="J110" i="2"/>
  <c r="M96" i="2"/>
  <c r="G83" i="2"/>
  <c r="E83" i="2"/>
  <c r="M65" i="2"/>
  <c r="J83" i="2"/>
  <c r="U83" i="2"/>
  <c r="R83" i="2"/>
  <c r="M69" i="2"/>
  <c r="I83" i="2"/>
  <c r="F83" i="2"/>
  <c r="Q80" i="2"/>
  <c r="Q83" i="2" s="1"/>
  <c r="M80" i="2"/>
  <c r="X83" i="2"/>
  <c r="W65" i="2"/>
  <c r="W83" i="2" s="1"/>
  <c r="L83" i="2"/>
  <c r="M56" i="2"/>
  <c r="J153" i="2" a="1"/>
  <c r="I153" i="2" a="1"/>
  <c r="K143" i="2" a="1"/>
  <c r="L143" i="2" a="1"/>
  <c r="I149" i="2" a="1"/>
  <c r="G157" i="2" a="1"/>
  <c r="K153" i="2" a="1"/>
  <c r="L145" i="2" a="1"/>
  <c r="I145" i="2" a="1"/>
  <c r="I157" i="2" a="1"/>
  <c r="E143" i="2" a="1"/>
  <c r="F153" i="2" a="1"/>
  <c r="H149" i="2" a="1"/>
  <c r="F149" i="2" a="1"/>
  <c r="H157" i="2" a="1"/>
  <c r="E145" i="2" a="1"/>
  <c r="L153" i="2" a="1"/>
  <c r="J149" i="2" a="1"/>
  <c r="J145" i="2" a="1"/>
  <c r="J143" i="2" a="1"/>
  <c r="G143" i="2" a="1"/>
  <c r="E157" i="2" a="1"/>
  <c r="G149" i="2" a="1"/>
  <c r="F145" i="2" a="1"/>
  <c r="E149" i="2" a="1"/>
  <c r="G145" i="2" a="1"/>
  <c r="H153" i="2" a="1"/>
  <c r="E153" i="2" a="1"/>
  <c r="J157" i="2" a="1"/>
  <c r="H143" i="2" a="1"/>
  <c r="F143" i="2" a="1"/>
  <c r="K157" i="2" a="1"/>
  <c r="K145" i="2" a="1"/>
  <c r="L157" i="2" a="1"/>
  <c r="H145" i="2" a="1"/>
  <c r="G153" i="2" a="1"/>
  <c r="F157" i="2" a="1"/>
  <c r="K149" i="2" a="1"/>
  <c r="I143" i="2" a="1"/>
  <c r="L149" i="2" a="1"/>
  <c r="M100" i="2" l="1"/>
  <c r="R110" i="2"/>
  <c r="M104" i="2"/>
  <c r="K110" i="2"/>
  <c r="S110" i="2"/>
  <c r="X110" i="2"/>
  <c r="Q110" i="2"/>
  <c r="W110" i="2"/>
  <c r="E157" i="2"/>
  <c r="J149" i="2"/>
  <c r="J150" i="2" s="1"/>
  <c r="V150" i="2" s="1"/>
  <c r="I157" i="2"/>
  <c r="K153" i="2"/>
  <c r="K143" i="2"/>
  <c r="K161" i="2" s="1"/>
  <c r="W161" i="2" s="1"/>
  <c r="L149" i="2"/>
  <c r="L150" i="2" s="1"/>
  <c r="X150" i="2" s="1"/>
  <c r="F153" i="2"/>
  <c r="F157" i="2"/>
  <c r="L157" i="2"/>
  <c r="F143" i="2"/>
  <c r="F161" i="2" s="1"/>
  <c r="R161" i="2" s="1"/>
  <c r="E153" i="2"/>
  <c r="E149" i="2"/>
  <c r="G143" i="2"/>
  <c r="G161" i="2" s="1"/>
  <c r="S161" i="2" s="1"/>
  <c r="L153" i="2"/>
  <c r="I145" i="2"/>
  <c r="I146" i="2" s="1"/>
  <c r="G157" i="2"/>
  <c r="I153" i="2"/>
  <c r="I143" i="2"/>
  <c r="I161" i="2" s="1"/>
  <c r="U161" i="2" s="1"/>
  <c r="F149" i="2"/>
  <c r="F150" i="2" s="1"/>
  <c r="R150" i="2" s="1"/>
  <c r="G153" i="2"/>
  <c r="K145" i="2"/>
  <c r="K146" i="2" s="1"/>
  <c r="H143" i="2"/>
  <c r="H161" i="2" s="1"/>
  <c r="T161" i="2" s="1"/>
  <c r="H153" i="2"/>
  <c r="F145" i="2"/>
  <c r="J143" i="2"/>
  <c r="J161" i="2" s="1"/>
  <c r="V161" i="2" s="1"/>
  <c r="E145" i="2"/>
  <c r="L145" i="2"/>
  <c r="L146" i="2" s="1"/>
  <c r="I149" i="2"/>
  <c r="I150" i="2" s="1"/>
  <c r="U150" i="2" s="1"/>
  <c r="J153" i="2"/>
  <c r="K149" i="2"/>
  <c r="K150" i="2" s="1"/>
  <c r="W150" i="2" s="1"/>
  <c r="E143" i="2"/>
  <c r="H145" i="2"/>
  <c r="H146" i="2" s="1"/>
  <c r="K157" i="2"/>
  <c r="J157" i="2"/>
  <c r="G145" i="2"/>
  <c r="G146" i="2" s="1"/>
  <c r="G149" i="2"/>
  <c r="G150" i="2" s="1"/>
  <c r="S150" i="2" s="1"/>
  <c r="J145" i="2"/>
  <c r="J146" i="2" s="1"/>
  <c r="H157" i="2"/>
  <c r="H149" i="2"/>
  <c r="H150" i="2" s="1"/>
  <c r="T150" i="2" s="1"/>
  <c r="L143" i="2"/>
  <c r="L161" i="2" s="1"/>
  <c r="X161" i="2" s="1"/>
  <c r="I131" i="2"/>
  <c r="U131" i="2"/>
  <c r="M118" i="2"/>
  <c r="E119" i="2"/>
  <c r="B194" i="2"/>
  <c r="C167" i="2"/>
  <c r="M167" i="2"/>
  <c r="E134" i="2"/>
  <c r="M133" i="2"/>
  <c r="V131" i="2"/>
  <c r="J131" i="2"/>
  <c r="M130" i="2"/>
  <c r="Q131" i="2"/>
  <c r="E131" i="2"/>
  <c r="J127" i="2"/>
  <c r="V127" i="2"/>
  <c r="W119" i="2"/>
  <c r="M122" i="2"/>
  <c r="E123" i="2"/>
  <c r="H127" i="2"/>
  <c r="T127" i="2"/>
  <c r="K131" i="2"/>
  <c r="W131" i="2"/>
  <c r="U119" i="2"/>
  <c r="L127" i="2"/>
  <c r="X127" i="2"/>
  <c r="R127" i="2"/>
  <c r="F127" i="2"/>
  <c r="H131" i="2"/>
  <c r="T131" i="2"/>
  <c r="X119" i="2"/>
  <c r="K127" i="2"/>
  <c r="W127" i="2"/>
  <c r="U127" i="2"/>
  <c r="I127" i="2"/>
  <c r="X131" i="2"/>
  <c r="L131" i="2"/>
  <c r="V119" i="2"/>
  <c r="G119" i="2"/>
  <c r="S119" i="2"/>
  <c r="F119" i="2"/>
  <c r="R119" i="2"/>
  <c r="T119" i="2"/>
  <c r="S131" i="2"/>
  <c r="G131" i="2"/>
  <c r="F131" i="2"/>
  <c r="R131" i="2"/>
  <c r="G127" i="2"/>
  <c r="S127" i="2"/>
  <c r="Q127" i="2"/>
  <c r="E127" i="2"/>
  <c r="M126" i="2"/>
  <c r="M110" i="2"/>
  <c r="M83" i="2"/>
  <c r="G184" i="2" a="1"/>
  <c r="E180" i="2" a="1"/>
  <c r="J176" i="2" a="1"/>
  <c r="I176" i="2" a="1"/>
  <c r="G180" i="2" a="1"/>
  <c r="G176" i="2" a="1"/>
  <c r="E176" i="2" a="1"/>
  <c r="J180" i="2" a="1"/>
  <c r="H176" i="2" a="1"/>
  <c r="K184" i="2" a="1"/>
  <c r="E170" i="2" a="1"/>
  <c r="F172" i="2" a="1"/>
  <c r="F180" i="2" a="1"/>
  <c r="I184" i="2" a="1"/>
  <c r="F176" i="2" a="1"/>
  <c r="H184" i="2" a="1"/>
  <c r="I172" i="2" a="1"/>
  <c r="I170" i="2" a="1"/>
  <c r="K170" i="2" a="1"/>
  <c r="L172" i="2" a="1"/>
  <c r="K176" i="2" a="1"/>
  <c r="L170" i="2" a="1"/>
  <c r="L180" i="2" a="1"/>
  <c r="H170" i="2" a="1"/>
  <c r="K180" i="2" a="1"/>
  <c r="G172" i="2" a="1"/>
  <c r="L184" i="2" a="1"/>
  <c r="F170" i="2" a="1"/>
  <c r="J170" i="2" a="1"/>
  <c r="H172" i="2" a="1"/>
  <c r="K172" i="2" a="1"/>
  <c r="J172" i="2" a="1"/>
  <c r="I180" i="2" a="1"/>
  <c r="L176" i="2" a="1"/>
  <c r="E184" i="2" a="1"/>
  <c r="H180" i="2" a="1"/>
  <c r="F184" i="2" a="1"/>
  <c r="G170" i="2" a="1"/>
  <c r="J184" i="2" a="1"/>
  <c r="E172" i="2" a="1"/>
  <c r="H137" i="2" l="1"/>
  <c r="I137" i="2"/>
  <c r="K137" i="2"/>
  <c r="L137" i="2"/>
  <c r="J137" i="2"/>
  <c r="M131" i="2"/>
  <c r="F137" i="2"/>
  <c r="M127" i="2"/>
  <c r="G137" i="2"/>
  <c r="V137" i="2"/>
  <c r="W137" i="2"/>
  <c r="T137" i="2"/>
  <c r="E180" i="2"/>
  <c r="F184" i="2"/>
  <c r="I180" i="2"/>
  <c r="H172" i="2"/>
  <c r="H173" i="2" s="1"/>
  <c r="G172" i="2"/>
  <c r="L180" i="2"/>
  <c r="L172" i="2"/>
  <c r="L173" i="2" s="1"/>
  <c r="I172" i="2"/>
  <c r="I173" i="2" s="1"/>
  <c r="I184" i="2"/>
  <c r="E170" i="2"/>
  <c r="J180" i="2"/>
  <c r="G180" i="2"/>
  <c r="E172" i="2"/>
  <c r="H180" i="2"/>
  <c r="J172" i="2"/>
  <c r="J173" i="2" s="1"/>
  <c r="J170" i="2"/>
  <c r="J188" i="2" s="1"/>
  <c r="V188" i="2" s="1"/>
  <c r="K180" i="2"/>
  <c r="L170" i="2"/>
  <c r="L188" i="2" s="1"/>
  <c r="X188" i="2" s="1"/>
  <c r="K170" i="2"/>
  <c r="K188" i="2" s="1"/>
  <c r="W188" i="2" s="1"/>
  <c r="H184" i="2"/>
  <c r="F180" i="2"/>
  <c r="K184" i="2"/>
  <c r="E176" i="2"/>
  <c r="I176" i="2"/>
  <c r="I177" i="2" s="1"/>
  <c r="U177" i="2" s="1"/>
  <c r="J184" i="2"/>
  <c r="E184" i="2"/>
  <c r="K172" i="2"/>
  <c r="K173" i="2" s="1"/>
  <c r="F170" i="2"/>
  <c r="F188" i="2" s="1"/>
  <c r="R188" i="2" s="1"/>
  <c r="H170" i="2"/>
  <c r="H188" i="2" s="1"/>
  <c r="T188" i="2" s="1"/>
  <c r="K176" i="2"/>
  <c r="K177" i="2" s="1"/>
  <c r="W177" i="2" s="1"/>
  <c r="I170" i="2"/>
  <c r="I188" i="2" s="1"/>
  <c r="U188" i="2" s="1"/>
  <c r="F176" i="2"/>
  <c r="F177" i="2" s="1"/>
  <c r="R177" i="2" s="1"/>
  <c r="F172" i="2"/>
  <c r="H176" i="2"/>
  <c r="H177" i="2" s="1"/>
  <c r="T177" i="2" s="1"/>
  <c r="G176" i="2"/>
  <c r="G177" i="2" s="1"/>
  <c r="S177" i="2" s="1"/>
  <c r="J176" i="2"/>
  <c r="J177" i="2" s="1"/>
  <c r="V177" i="2" s="1"/>
  <c r="G170" i="2"/>
  <c r="G188" i="2" s="1"/>
  <c r="S188" i="2" s="1"/>
  <c r="L176" i="2"/>
  <c r="L177" i="2" s="1"/>
  <c r="X177" i="2" s="1"/>
  <c r="G184" i="2"/>
  <c r="L184" i="2"/>
  <c r="F146" i="2"/>
  <c r="R146" i="2"/>
  <c r="S146" i="2"/>
  <c r="Q154" i="2"/>
  <c r="E154" i="2"/>
  <c r="M153" i="2"/>
  <c r="W158" i="2"/>
  <c r="K158" i="2"/>
  <c r="W146" i="2"/>
  <c r="X158" i="2"/>
  <c r="L158" i="2"/>
  <c r="Q119" i="2"/>
  <c r="M119" i="2"/>
  <c r="E137" i="2"/>
  <c r="M137" i="2" s="1"/>
  <c r="T146" i="2"/>
  <c r="G154" i="2"/>
  <c r="S154" i="2"/>
  <c r="F158" i="2"/>
  <c r="R158" i="2"/>
  <c r="E161" i="2"/>
  <c r="M160" i="2"/>
  <c r="F154" i="2"/>
  <c r="R154" i="2"/>
  <c r="J158" i="2"/>
  <c r="V158" i="2"/>
  <c r="J154" i="2"/>
  <c r="V154" i="2"/>
  <c r="U154" i="2"/>
  <c r="I154" i="2"/>
  <c r="K154" i="2"/>
  <c r="W154" i="2"/>
  <c r="R137" i="2"/>
  <c r="U158" i="2"/>
  <c r="I158" i="2"/>
  <c r="X137" i="2"/>
  <c r="T158" i="2"/>
  <c r="H158" i="2"/>
  <c r="E146" i="2"/>
  <c r="M145" i="2"/>
  <c r="L154" i="2"/>
  <c r="X154" i="2"/>
  <c r="E150" i="2"/>
  <c r="M149" i="2"/>
  <c r="H154" i="2"/>
  <c r="T154" i="2"/>
  <c r="M194" i="2"/>
  <c r="B221" i="2"/>
  <c r="C194" i="2"/>
  <c r="U137" i="2"/>
  <c r="G158" i="2"/>
  <c r="S158" i="2"/>
  <c r="X146" i="2"/>
  <c r="U146" i="2"/>
  <c r="S137" i="2"/>
  <c r="Q123" i="2"/>
  <c r="M123" i="2"/>
  <c r="Q134" i="2"/>
  <c r="M134" i="2"/>
  <c r="V146" i="2"/>
  <c r="M157" i="2"/>
  <c r="Q158" i="2"/>
  <c r="E158" i="2"/>
  <c r="E211" i="2" a="1"/>
  <c r="K203" i="2" a="1"/>
  <c r="H203" i="2" a="1"/>
  <c r="H197" i="2" a="1"/>
  <c r="F197" i="2" a="1"/>
  <c r="I203" i="2" a="1"/>
  <c r="G197" i="2" a="1"/>
  <c r="L203" i="2" a="1"/>
  <c r="F199" i="2" a="1"/>
  <c r="H199" i="2" a="1"/>
  <c r="G199" i="2" a="1"/>
  <c r="L197" i="2" a="1"/>
  <c r="J203" i="2" a="1"/>
  <c r="L199" i="2" a="1"/>
  <c r="J197" i="2" a="1"/>
  <c r="I211" i="2" a="1"/>
  <c r="E199" i="2" a="1"/>
  <c r="F207" i="2" a="1"/>
  <c r="H207" i="2" a="1"/>
  <c r="K199" i="2" a="1"/>
  <c r="L207" i="2" a="1"/>
  <c r="G211" i="2" a="1"/>
  <c r="I199" i="2" a="1"/>
  <c r="F211" i="2" a="1"/>
  <c r="I197" i="2" a="1"/>
  <c r="J207" i="2" a="1"/>
  <c r="K207" i="2" a="1"/>
  <c r="K211" i="2" a="1"/>
  <c r="G207" i="2" a="1"/>
  <c r="H211" i="2" a="1"/>
  <c r="K197" i="2" a="1"/>
  <c r="L211" i="2" a="1"/>
  <c r="I207" i="2" a="1"/>
  <c r="J199" i="2" a="1"/>
  <c r="E197" i="2" a="1"/>
  <c r="F203" i="2" a="1"/>
  <c r="E203" i="2" a="1"/>
  <c r="J211" i="2" a="1"/>
  <c r="G203" i="2" a="1"/>
  <c r="E207" i="2" a="1"/>
  <c r="H164" i="2" l="1"/>
  <c r="G164" i="2"/>
  <c r="J164" i="2"/>
  <c r="K164" i="2"/>
  <c r="L164" i="2"/>
  <c r="I164" i="2"/>
  <c r="M158" i="2"/>
  <c r="F164" i="2"/>
  <c r="M154" i="2"/>
  <c r="Q137" i="2"/>
  <c r="T164" i="2"/>
  <c r="X164" i="2"/>
  <c r="L211" i="2"/>
  <c r="H211" i="2"/>
  <c r="K211" i="2"/>
  <c r="J207" i="2"/>
  <c r="I199" i="2"/>
  <c r="L199" i="2"/>
  <c r="L200" i="2" s="1"/>
  <c r="K199" i="2"/>
  <c r="K200" i="2" s="1"/>
  <c r="L197" i="2"/>
  <c r="L215" i="2" s="1"/>
  <c r="X215" i="2" s="1"/>
  <c r="H203" i="2"/>
  <c r="H204" i="2" s="1"/>
  <c r="T204" i="2" s="1"/>
  <c r="E207" i="2"/>
  <c r="E203" i="2"/>
  <c r="E197" i="2"/>
  <c r="E199" i="2"/>
  <c r="G207" i="2"/>
  <c r="J197" i="2"/>
  <c r="J215" i="2" s="1"/>
  <c r="V215" i="2" s="1"/>
  <c r="I197" i="2"/>
  <c r="I215" i="2" s="1"/>
  <c r="U215" i="2" s="1"/>
  <c r="H197" i="2"/>
  <c r="H215" i="2" s="1"/>
  <c r="T215" i="2" s="1"/>
  <c r="L207" i="2"/>
  <c r="H207" i="2"/>
  <c r="G199" i="2"/>
  <c r="G200" i="2" s="1"/>
  <c r="K203" i="2"/>
  <c r="K204" i="2" s="1"/>
  <c r="W204" i="2" s="1"/>
  <c r="G203" i="2"/>
  <c r="G204" i="2" s="1"/>
  <c r="S204" i="2" s="1"/>
  <c r="F199" i="2"/>
  <c r="F200" i="2" s="1"/>
  <c r="J199" i="2"/>
  <c r="K197" i="2"/>
  <c r="K215" i="2" s="1"/>
  <c r="W215" i="2" s="1"/>
  <c r="I211" i="2"/>
  <c r="K207" i="2"/>
  <c r="F197" i="2"/>
  <c r="F215" i="2" s="1"/>
  <c r="R215" i="2" s="1"/>
  <c r="G211" i="2"/>
  <c r="J203" i="2"/>
  <c r="J204" i="2" s="1"/>
  <c r="V204" i="2" s="1"/>
  <c r="F207" i="2"/>
  <c r="H199" i="2"/>
  <c r="E211" i="2"/>
  <c r="J211" i="2"/>
  <c r="F203" i="2"/>
  <c r="F204" i="2" s="1"/>
  <c r="R204" i="2" s="1"/>
  <c r="I207" i="2"/>
  <c r="L203" i="2"/>
  <c r="L204" i="2" s="1"/>
  <c r="X204" i="2" s="1"/>
  <c r="G197" i="2"/>
  <c r="G215" i="2" s="1"/>
  <c r="S215" i="2" s="1"/>
  <c r="I203" i="2"/>
  <c r="I204" i="2" s="1"/>
  <c r="U204" i="2" s="1"/>
  <c r="F211" i="2"/>
  <c r="G181" i="2"/>
  <c r="S181" i="2"/>
  <c r="E177" i="2"/>
  <c r="M176" i="2"/>
  <c r="J181" i="2"/>
  <c r="V181" i="2"/>
  <c r="W185" i="2"/>
  <c r="K185" i="2"/>
  <c r="M187" i="2"/>
  <c r="E188" i="2"/>
  <c r="V164" i="2"/>
  <c r="F173" i="2"/>
  <c r="R173" i="2"/>
  <c r="R181" i="2"/>
  <c r="F181" i="2"/>
  <c r="U185" i="2"/>
  <c r="I185" i="2"/>
  <c r="T185" i="2"/>
  <c r="H185" i="2"/>
  <c r="S164" i="2"/>
  <c r="X173" i="2"/>
  <c r="B248" i="2"/>
  <c r="C221" i="2"/>
  <c r="M221" i="2"/>
  <c r="R164" i="2"/>
  <c r="X181" i="2"/>
  <c r="L181" i="2"/>
  <c r="W181" i="2"/>
  <c r="K181" i="2"/>
  <c r="G173" i="2"/>
  <c r="S173" i="2"/>
  <c r="L185" i="2"/>
  <c r="X185" i="2"/>
  <c r="T173" i="2"/>
  <c r="Q161" i="2"/>
  <c r="M161" i="2"/>
  <c r="G185" i="2"/>
  <c r="S185" i="2"/>
  <c r="W173" i="2"/>
  <c r="V173" i="2"/>
  <c r="I181" i="2"/>
  <c r="I191" i="2" s="1"/>
  <c r="U181" i="2"/>
  <c r="Q146" i="2"/>
  <c r="M146" i="2"/>
  <c r="E164" i="2"/>
  <c r="M164" i="2" s="1"/>
  <c r="U164" i="2"/>
  <c r="W164" i="2"/>
  <c r="E185" i="2"/>
  <c r="M184" i="2"/>
  <c r="Q185" i="2"/>
  <c r="H181" i="2"/>
  <c r="T181" i="2"/>
  <c r="R185" i="2"/>
  <c r="F185" i="2"/>
  <c r="U173" i="2"/>
  <c r="Q150" i="2"/>
  <c r="M150" i="2"/>
  <c r="J185" i="2"/>
  <c r="V185" i="2"/>
  <c r="M172" i="2"/>
  <c r="E173" i="2"/>
  <c r="Q181" i="2"/>
  <c r="M180" i="2"/>
  <c r="E181" i="2"/>
  <c r="I230" i="2" a="1"/>
  <c r="K230" i="2" a="1"/>
  <c r="J226" i="2" a="1"/>
  <c r="F226" i="2" a="1"/>
  <c r="E224" i="2" a="1"/>
  <c r="K238" i="2" a="1"/>
  <c r="E230" i="2" a="1"/>
  <c r="G234" i="2" a="1"/>
  <c r="H224" i="2" a="1"/>
  <c r="F230" i="2" a="1"/>
  <c r="K226" i="2" a="1"/>
  <c r="H230" i="2" a="1"/>
  <c r="I226" i="2" a="1"/>
  <c r="G224" i="2" a="1"/>
  <c r="H238" i="2" a="1"/>
  <c r="L234" i="2" a="1"/>
  <c r="H234" i="2" a="1"/>
  <c r="F238" i="2" a="1"/>
  <c r="J234" i="2" a="1"/>
  <c r="K234" i="2" a="1"/>
  <c r="E226" i="2" a="1"/>
  <c r="F234" i="2" a="1"/>
  <c r="L226" i="2" a="1"/>
  <c r="L238" i="2" a="1"/>
  <c r="I234" i="2" a="1"/>
  <c r="L224" i="2" a="1"/>
  <c r="G230" i="2" a="1"/>
  <c r="G238" i="2" a="1"/>
  <c r="K224" i="2" a="1"/>
  <c r="G226" i="2" a="1"/>
  <c r="H226" i="2" a="1"/>
  <c r="L230" i="2" a="1"/>
  <c r="E238" i="2" a="1"/>
  <c r="J230" i="2" a="1"/>
  <c r="J238" i="2" a="1"/>
  <c r="E234" i="2" a="1"/>
  <c r="F224" i="2" a="1"/>
  <c r="I224" i="2" a="1"/>
  <c r="J224" i="2" a="1"/>
  <c r="I238" i="2" a="1"/>
  <c r="K191" i="2" l="1"/>
  <c r="L191" i="2"/>
  <c r="J191" i="2"/>
  <c r="G191" i="2"/>
  <c r="H191" i="2"/>
  <c r="M181" i="2"/>
  <c r="M185" i="2"/>
  <c r="F191" i="2"/>
  <c r="V191" i="2"/>
  <c r="X191" i="2"/>
  <c r="L226" i="2"/>
  <c r="L227" i="2" s="1"/>
  <c r="J234" i="2"/>
  <c r="F230" i="2"/>
  <c r="F231" i="2" s="1"/>
  <c r="R231" i="2" s="1"/>
  <c r="G234" i="2"/>
  <c r="I224" i="2"/>
  <c r="I242" i="2" s="1"/>
  <c r="U242" i="2" s="1"/>
  <c r="F224" i="2"/>
  <c r="F242" i="2" s="1"/>
  <c r="R242" i="2" s="1"/>
  <c r="J238" i="2"/>
  <c r="E238" i="2"/>
  <c r="J226" i="2"/>
  <c r="J227" i="2" s="1"/>
  <c r="G226" i="2"/>
  <c r="G227" i="2" s="1"/>
  <c r="G238" i="2"/>
  <c r="I234" i="2"/>
  <c r="F234" i="2"/>
  <c r="F238" i="2"/>
  <c r="I238" i="2"/>
  <c r="G224" i="2"/>
  <c r="G242" i="2" s="1"/>
  <c r="S242" i="2" s="1"/>
  <c r="E230" i="2"/>
  <c r="K226" i="2"/>
  <c r="K227" i="2" s="1"/>
  <c r="J230" i="2"/>
  <c r="J231" i="2" s="1"/>
  <c r="V231" i="2" s="1"/>
  <c r="F226" i="2"/>
  <c r="F227" i="2" s="1"/>
  <c r="I226" i="2"/>
  <c r="I227" i="2" s="1"/>
  <c r="K224" i="2"/>
  <c r="K242" i="2" s="1"/>
  <c r="W242" i="2" s="1"/>
  <c r="G230" i="2"/>
  <c r="G231" i="2" s="1"/>
  <c r="S231" i="2" s="1"/>
  <c r="L238" i="2"/>
  <c r="E226" i="2"/>
  <c r="H234" i="2"/>
  <c r="H224" i="2"/>
  <c r="H242" i="2" s="1"/>
  <c r="T242" i="2" s="1"/>
  <c r="H230" i="2"/>
  <c r="H231" i="2" s="1"/>
  <c r="T231" i="2" s="1"/>
  <c r="K238" i="2"/>
  <c r="E234" i="2"/>
  <c r="E224" i="2"/>
  <c r="L230" i="2"/>
  <c r="L231" i="2" s="1"/>
  <c r="X231" i="2" s="1"/>
  <c r="H226" i="2"/>
  <c r="H227" i="2" s="1"/>
  <c r="K230" i="2"/>
  <c r="K231" i="2" s="1"/>
  <c r="W231" i="2" s="1"/>
  <c r="L224" i="2"/>
  <c r="L242" i="2" s="1"/>
  <c r="X242" i="2" s="1"/>
  <c r="I230" i="2"/>
  <c r="I231" i="2" s="1"/>
  <c r="U231" i="2" s="1"/>
  <c r="K234" i="2"/>
  <c r="L234" i="2"/>
  <c r="J224" i="2"/>
  <c r="J242" i="2" s="1"/>
  <c r="V242" i="2" s="1"/>
  <c r="H238" i="2"/>
  <c r="J200" i="2"/>
  <c r="V200" i="2"/>
  <c r="H200" i="2"/>
  <c r="T200" i="2"/>
  <c r="S200" i="2"/>
  <c r="I208" i="2"/>
  <c r="U208" i="2"/>
  <c r="Q173" i="2"/>
  <c r="E191" i="2"/>
  <c r="M191" i="2" s="1"/>
  <c r="M173" i="2"/>
  <c r="V212" i="2"/>
  <c r="J212" i="2"/>
  <c r="Q177" i="2"/>
  <c r="M177" i="2"/>
  <c r="F208" i="2"/>
  <c r="R208" i="2"/>
  <c r="H208" i="2"/>
  <c r="T208" i="2"/>
  <c r="W200" i="2"/>
  <c r="E215" i="2"/>
  <c r="M214" i="2"/>
  <c r="E204" i="2"/>
  <c r="M203" i="2"/>
  <c r="W191" i="2"/>
  <c r="E208" i="2"/>
  <c r="M207" i="2"/>
  <c r="Q208" i="2"/>
  <c r="E212" i="2"/>
  <c r="M211" i="2"/>
  <c r="Q212" i="2"/>
  <c r="Q164" i="2"/>
  <c r="L208" i="2"/>
  <c r="X208" i="2"/>
  <c r="X200" i="2"/>
  <c r="R191" i="2"/>
  <c r="S212" i="2"/>
  <c r="G212" i="2"/>
  <c r="I200" i="2"/>
  <c r="U200" i="2"/>
  <c r="U191" i="2"/>
  <c r="T191" i="2"/>
  <c r="F212" i="2"/>
  <c r="R212" i="2"/>
  <c r="J208" i="2"/>
  <c r="V208" i="2"/>
  <c r="C248" i="2"/>
  <c r="B275" i="2"/>
  <c r="M248" i="2"/>
  <c r="W208" i="2"/>
  <c r="K208" i="2"/>
  <c r="K212" i="2"/>
  <c r="W212" i="2"/>
  <c r="Q188" i="2"/>
  <c r="M188" i="2"/>
  <c r="U212" i="2"/>
  <c r="I212" i="2"/>
  <c r="G208" i="2"/>
  <c r="S208" i="2"/>
  <c r="T212" i="2"/>
  <c r="H212" i="2"/>
  <c r="R200" i="2"/>
  <c r="S191" i="2"/>
  <c r="E200" i="2"/>
  <c r="M199" i="2"/>
  <c r="X212" i="2"/>
  <c r="L212" i="2"/>
  <c r="K253" i="2" a="1"/>
  <c r="K265" i="2" a="1"/>
  <c r="E261" i="2" a="1"/>
  <c r="F251" i="2" a="1"/>
  <c r="E257" i="2" a="1"/>
  <c r="H251" i="2" a="1"/>
  <c r="G251" i="2" a="1"/>
  <c r="F265" i="2" a="1"/>
  <c r="L265" i="2" a="1"/>
  <c r="J251" i="2" a="1"/>
  <c r="I265" i="2" a="1"/>
  <c r="F261" i="2" a="1"/>
  <c r="H265" i="2" a="1"/>
  <c r="K261" i="2" a="1"/>
  <c r="G257" i="2" a="1"/>
  <c r="J257" i="2" a="1"/>
  <c r="E253" i="2" a="1"/>
  <c r="G265" i="2" a="1"/>
  <c r="H253" i="2" a="1"/>
  <c r="K257" i="2" a="1"/>
  <c r="H261" i="2" a="1"/>
  <c r="E265" i="2" a="1"/>
  <c r="L253" i="2" a="1"/>
  <c r="I251" i="2" a="1"/>
  <c r="L257" i="2" a="1"/>
  <c r="I261" i="2" a="1"/>
  <c r="I257" i="2" a="1"/>
  <c r="I253" i="2" a="1"/>
  <c r="F257" i="2" a="1"/>
  <c r="F253" i="2" a="1"/>
  <c r="J253" i="2" a="1"/>
  <c r="J265" i="2" a="1"/>
  <c r="G253" i="2" a="1"/>
  <c r="K251" i="2" a="1"/>
  <c r="H257" i="2" a="1"/>
  <c r="L261" i="2" a="1"/>
  <c r="J261" i="2" a="1"/>
  <c r="E251" i="2" a="1"/>
  <c r="G261" i="2" a="1"/>
  <c r="L251" i="2" a="1"/>
  <c r="J218" i="2" l="1"/>
  <c r="L218" i="2"/>
  <c r="K218" i="2"/>
  <c r="M208" i="2"/>
  <c r="G218" i="2"/>
  <c r="F218" i="2"/>
  <c r="M212" i="2"/>
  <c r="I218" i="2"/>
  <c r="H218" i="2"/>
  <c r="X218" i="2"/>
  <c r="S218" i="2"/>
  <c r="V218" i="2"/>
  <c r="R218" i="2"/>
  <c r="J251" i="2"/>
  <c r="J269" i="2" s="1"/>
  <c r="V269" i="2" s="1"/>
  <c r="H251" i="2"/>
  <c r="H269" i="2" s="1"/>
  <c r="T269" i="2" s="1"/>
  <c r="L251" i="2"/>
  <c r="L269" i="2" s="1"/>
  <c r="X269" i="2" s="1"/>
  <c r="K253" i="2"/>
  <c r="K254" i="2" s="1"/>
  <c r="K251" i="2"/>
  <c r="K269" i="2" s="1"/>
  <c r="W269" i="2" s="1"/>
  <c r="J253" i="2"/>
  <c r="J254" i="2" s="1"/>
  <c r="I253" i="2"/>
  <c r="L257" i="2"/>
  <c r="L258" i="2" s="1"/>
  <c r="X258" i="2" s="1"/>
  <c r="E265" i="2"/>
  <c r="H253" i="2"/>
  <c r="H254" i="2" s="1"/>
  <c r="J257" i="2"/>
  <c r="J258" i="2" s="1"/>
  <c r="V258" i="2" s="1"/>
  <c r="H265" i="2"/>
  <c r="L265" i="2"/>
  <c r="E257" i="2"/>
  <c r="G261" i="2"/>
  <c r="L261" i="2"/>
  <c r="G253" i="2"/>
  <c r="G254" i="2" s="1"/>
  <c r="F253" i="2"/>
  <c r="I257" i="2"/>
  <c r="I258" i="2" s="1"/>
  <c r="U258" i="2" s="1"/>
  <c r="I251" i="2"/>
  <c r="I269" i="2" s="1"/>
  <c r="U269" i="2" s="1"/>
  <c r="H261" i="2"/>
  <c r="G265" i="2"/>
  <c r="G257" i="2"/>
  <c r="G258" i="2" s="1"/>
  <c r="S258" i="2" s="1"/>
  <c r="F261" i="2"/>
  <c r="F265" i="2"/>
  <c r="F251" i="2"/>
  <c r="F269" i="2" s="1"/>
  <c r="R269" i="2" s="1"/>
  <c r="E251" i="2"/>
  <c r="H257" i="2"/>
  <c r="H258" i="2" s="1"/>
  <c r="T258" i="2" s="1"/>
  <c r="J265" i="2"/>
  <c r="F257" i="2"/>
  <c r="F258" i="2" s="1"/>
  <c r="R258" i="2" s="1"/>
  <c r="I261" i="2"/>
  <c r="L253" i="2"/>
  <c r="L254" i="2" s="1"/>
  <c r="K257" i="2"/>
  <c r="K258" i="2" s="1"/>
  <c r="W258" i="2" s="1"/>
  <c r="E253" i="2"/>
  <c r="K261" i="2"/>
  <c r="I265" i="2"/>
  <c r="G251" i="2"/>
  <c r="G269" i="2" s="1"/>
  <c r="S269" i="2" s="1"/>
  <c r="E261" i="2"/>
  <c r="J261" i="2"/>
  <c r="K265" i="2"/>
  <c r="T227" i="2"/>
  <c r="U227" i="2"/>
  <c r="V227" i="2"/>
  <c r="T218" i="2"/>
  <c r="R227" i="2"/>
  <c r="E239" i="2"/>
  <c r="M238" i="2"/>
  <c r="Q239" i="2"/>
  <c r="E242" i="2"/>
  <c r="M241" i="2"/>
  <c r="V239" i="2"/>
  <c r="J239" i="2"/>
  <c r="Q200" i="2"/>
  <c r="E218" i="2"/>
  <c r="M218" i="2" s="1"/>
  <c r="M200" i="2"/>
  <c r="I235" i="2"/>
  <c r="U235" i="2"/>
  <c r="G239" i="2"/>
  <c r="S239" i="2"/>
  <c r="U218" i="2"/>
  <c r="S227" i="2"/>
  <c r="M275" i="2"/>
  <c r="C275" i="2"/>
  <c r="B302" i="2"/>
  <c r="W227" i="2"/>
  <c r="Q204" i="2"/>
  <c r="M204" i="2"/>
  <c r="T239" i="2"/>
  <c r="H239" i="2"/>
  <c r="G235" i="2"/>
  <c r="S235" i="2"/>
  <c r="U239" i="2"/>
  <c r="I239" i="2"/>
  <c r="W218" i="2"/>
  <c r="L239" i="2"/>
  <c r="X239" i="2"/>
  <c r="M234" i="2"/>
  <c r="E235" i="2"/>
  <c r="Q235" i="2"/>
  <c r="W239" i="2"/>
  <c r="K239" i="2"/>
  <c r="M230" i="2"/>
  <c r="E231" i="2"/>
  <c r="M215" i="2"/>
  <c r="Q215" i="2"/>
  <c r="L235" i="2"/>
  <c r="X235" i="2"/>
  <c r="H235" i="2"/>
  <c r="T235" i="2"/>
  <c r="F239" i="2"/>
  <c r="R239" i="2"/>
  <c r="V235" i="2"/>
  <c r="J235" i="2"/>
  <c r="Q191" i="2"/>
  <c r="K235" i="2"/>
  <c r="W235" i="2"/>
  <c r="M226" i="2"/>
  <c r="E227" i="2"/>
  <c r="F235" i="2"/>
  <c r="R235" i="2"/>
  <c r="X227" i="2"/>
  <c r="K278" i="2" a="1"/>
  <c r="G280" i="2" a="1"/>
  <c r="J292" i="2" a="1"/>
  <c r="J280" i="2" a="1"/>
  <c r="J278" i="2" a="1"/>
  <c r="I288" i="2" a="1"/>
  <c r="L292" i="2" a="1"/>
  <c r="L278" i="2" a="1"/>
  <c r="I278" i="2" a="1"/>
  <c r="K284" i="2" a="1"/>
  <c r="K288" i="2" a="1"/>
  <c r="G292" i="2" a="1"/>
  <c r="H292" i="2" a="1"/>
  <c r="J288" i="2" a="1"/>
  <c r="G284" i="2" a="1"/>
  <c r="F292" i="2" a="1"/>
  <c r="E292" i="2" a="1"/>
  <c r="F284" i="2" a="1"/>
  <c r="G288" i="2" a="1"/>
  <c r="K292" i="2" a="1"/>
  <c r="E284" i="2" a="1"/>
  <c r="H284" i="2" a="1"/>
  <c r="G278" i="2" a="1"/>
  <c r="L288" i="2" a="1"/>
  <c r="F280" i="2" a="1"/>
  <c r="H280" i="2" a="1"/>
  <c r="I280" i="2" a="1"/>
  <c r="H278" i="2" a="1"/>
  <c r="E280" i="2" a="1"/>
  <c r="I284" i="2" a="1"/>
  <c r="L280" i="2" a="1"/>
  <c r="F278" i="2" a="1"/>
  <c r="E278" i="2" a="1"/>
  <c r="K280" i="2" a="1"/>
  <c r="I292" i="2" a="1"/>
  <c r="F288" i="2" a="1"/>
  <c r="J284" i="2" a="1"/>
  <c r="L284" i="2" a="1"/>
  <c r="H288" i="2" a="1"/>
  <c r="E288" i="2" a="1"/>
  <c r="K245" i="2" l="1"/>
  <c r="F245" i="2"/>
  <c r="G245" i="2"/>
  <c r="L245" i="2"/>
  <c r="J245" i="2"/>
  <c r="H245" i="2"/>
  <c r="I245" i="2"/>
  <c r="M235" i="2"/>
  <c r="M239" i="2"/>
  <c r="V245" i="2"/>
  <c r="W245" i="2"/>
  <c r="X245" i="2"/>
  <c r="R245" i="2"/>
  <c r="L280" i="2"/>
  <c r="L281" i="2" s="1"/>
  <c r="H288" i="2"/>
  <c r="H280" i="2"/>
  <c r="H284" i="2"/>
  <c r="H285" i="2" s="1"/>
  <c r="T285" i="2" s="1"/>
  <c r="F284" i="2"/>
  <c r="F285" i="2" s="1"/>
  <c r="R285" i="2" s="1"/>
  <c r="G284" i="2"/>
  <c r="G285" i="2" s="1"/>
  <c r="S285" i="2" s="1"/>
  <c r="G292" i="2"/>
  <c r="I278" i="2"/>
  <c r="I296" i="2" s="1"/>
  <c r="U296" i="2" s="1"/>
  <c r="I288" i="2"/>
  <c r="J292" i="2"/>
  <c r="J284" i="2"/>
  <c r="J285" i="2" s="1"/>
  <c r="V285" i="2" s="1"/>
  <c r="K280" i="2"/>
  <c r="K281" i="2" s="1"/>
  <c r="E288" i="2"/>
  <c r="H278" i="2"/>
  <c r="H296" i="2" s="1"/>
  <c r="T296" i="2" s="1"/>
  <c r="F280" i="2"/>
  <c r="F281" i="2" s="1"/>
  <c r="E284" i="2"/>
  <c r="E292" i="2"/>
  <c r="J288" i="2"/>
  <c r="K288" i="2"/>
  <c r="L278" i="2"/>
  <c r="L296" i="2" s="1"/>
  <c r="X296" i="2" s="1"/>
  <c r="J278" i="2"/>
  <c r="J296" i="2" s="1"/>
  <c r="V296" i="2" s="1"/>
  <c r="G280" i="2"/>
  <c r="G281" i="2" s="1"/>
  <c r="F288" i="2"/>
  <c r="E278" i="2"/>
  <c r="I284" i="2"/>
  <c r="I285" i="2" s="1"/>
  <c r="U285" i="2" s="1"/>
  <c r="L284" i="2"/>
  <c r="L285" i="2" s="1"/>
  <c r="X285" i="2" s="1"/>
  <c r="L288" i="2"/>
  <c r="K292" i="2"/>
  <c r="F292" i="2"/>
  <c r="H292" i="2"/>
  <c r="K284" i="2"/>
  <c r="K285" i="2" s="1"/>
  <c r="W285" i="2" s="1"/>
  <c r="L292" i="2"/>
  <c r="J280" i="2"/>
  <c r="J281" i="2" s="1"/>
  <c r="K278" i="2"/>
  <c r="K296" i="2" s="1"/>
  <c r="W296" i="2" s="1"/>
  <c r="I292" i="2"/>
  <c r="F278" i="2"/>
  <c r="F296" i="2" s="1"/>
  <c r="R296" i="2" s="1"/>
  <c r="E280" i="2"/>
  <c r="I280" i="2"/>
  <c r="I281" i="2" s="1"/>
  <c r="G278" i="2"/>
  <c r="G296" i="2" s="1"/>
  <c r="S296" i="2" s="1"/>
  <c r="G288" i="2"/>
  <c r="T254" i="2"/>
  <c r="C302" i="2"/>
  <c r="B329" i="2"/>
  <c r="M302" i="2"/>
  <c r="E266" i="2"/>
  <c r="M265" i="2"/>
  <c r="Q266" i="2"/>
  <c r="I254" i="2"/>
  <c r="U254" i="2"/>
  <c r="Q231" i="2"/>
  <c r="M231" i="2"/>
  <c r="F254" i="2"/>
  <c r="R254" i="2"/>
  <c r="V254" i="2"/>
  <c r="S245" i="2"/>
  <c r="Q242" i="2"/>
  <c r="M242" i="2"/>
  <c r="T245" i="2"/>
  <c r="V266" i="2"/>
  <c r="J266" i="2"/>
  <c r="S254" i="2"/>
  <c r="K266" i="2"/>
  <c r="W266" i="2"/>
  <c r="L262" i="2"/>
  <c r="X262" i="2"/>
  <c r="W254" i="2"/>
  <c r="V262" i="2"/>
  <c r="J262" i="2"/>
  <c r="E269" i="2"/>
  <c r="M268" i="2"/>
  <c r="G262" i="2"/>
  <c r="S262" i="2"/>
  <c r="F262" i="2"/>
  <c r="R262" i="2"/>
  <c r="M253" i="2"/>
  <c r="E254" i="2"/>
  <c r="Q227" i="2"/>
  <c r="E245" i="2"/>
  <c r="M245" i="2" s="1"/>
  <c r="M227" i="2"/>
  <c r="H262" i="2"/>
  <c r="T262" i="2"/>
  <c r="Q218" i="2"/>
  <c r="Q262" i="2"/>
  <c r="E262" i="2"/>
  <c r="M261" i="2"/>
  <c r="E258" i="2"/>
  <c r="M257" i="2"/>
  <c r="U266" i="2"/>
  <c r="I266" i="2"/>
  <c r="T266" i="2"/>
  <c r="H266" i="2"/>
  <c r="K262" i="2"/>
  <c r="W262" i="2"/>
  <c r="G266" i="2"/>
  <c r="S266" i="2"/>
  <c r="X254" i="2"/>
  <c r="U245" i="2"/>
  <c r="I262" i="2"/>
  <c r="U262" i="2"/>
  <c r="R266" i="2"/>
  <c r="F266" i="2"/>
  <c r="X266" i="2"/>
  <c r="L266" i="2"/>
  <c r="J307" i="2" a="1"/>
  <c r="K315" i="2" a="1"/>
  <c r="K319" i="2" a="1"/>
  <c r="L307" i="2" a="1"/>
  <c r="F311" i="2" a="1"/>
  <c r="I305" i="2" a="1"/>
  <c r="F307" i="2" a="1"/>
  <c r="H311" i="2" a="1"/>
  <c r="F305" i="2" a="1"/>
  <c r="H315" i="2" a="1"/>
  <c r="G311" i="2" a="1"/>
  <c r="I315" i="2" a="1"/>
  <c r="K307" i="2" a="1"/>
  <c r="I319" i="2" a="1"/>
  <c r="L315" i="2" a="1"/>
  <c r="G319" i="2" a="1"/>
  <c r="G305" i="2" a="1"/>
  <c r="K305" i="2" a="1"/>
  <c r="J315" i="2" a="1"/>
  <c r="E319" i="2" a="1"/>
  <c r="E307" i="2" a="1"/>
  <c r="E315" i="2" a="1"/>
  <c r="G307" i="2" a="1"/>
  <c r="I311" i="2" a="1"/>
  <c r="L305" i="2" a="1"/>
  <c r="K311" i="2" a="1"/>
  <c r="H307" i="2" a="1"/>
  <c r="L319" i="2" a="1"/>
  <c r="L311" i="2" a="1"/>
  <c r="I307" i="2" a="1"/>
  <c r="E305" i="2" a="1"/>
  <c r="F315" i="2" a="1"/>
  <c r="J305" i="2" a="1"/>
  <c r="J311" i="2" a="1"/>
  <c r="E311" i="2" a="1"/>
  <c r="J319" i="2" a="1"/>
  <c r="F319" i="2" a="1"/>
  <c r="H319" i="2" a="1"/>
  <c r="G315" i="2" a="1"/>
  <c r="H305" i="2" a="1"/>
  <c r="H272" i="2" l="1"/>
  <c r="G272" i="2"/>
  <c r="L272" i="2"/>
  <c r="I272" i="2"/>
  <c r="J272" i="2"/>
  <c r="M262" i="2"/>
  <c r="K272" i="2"/>
  <c r="M266" i="2"/>
  <c r="F272" i="2"/>
  <c r="W272" i="2"/>
  <c r="Q245" i="2"/>
  <c r="J311" i="2"/>
  <c r="J312" i="2" s="1"/>
  <c r="V312" i="2" s="1"/>
  <c r="I307" i="2"/>
  <c r="I308" i="2" s="1"/>
  <c r="K311" i="2"/>
  <c r="K312" i="2" s="1"/>
  <c r="W312" i="2" s="1"/>
  <c r="G307" i="2"/>
  <c r="G308" i="2" s="1"/>
  <c r="E307" i="2"/>
  <c r="E319" i="2"/>
  <c r="K305" i="2"/>
  <c r="K323" i="2" s="1"/>
  <c r="W323" i="2" s="1"/>
  <c r="L315" i="2"/>
  <c r="I315" i="2"/>
  <c r="F305" i="2"/>
  <c r="F323" i="2" s="1"/>
  <c r="R323" i="2" s="1"/>
  <c r="I305" i="2"/>
  <c r="I323" i="2" s="1"/>
  <c r="U323" i="2" s="1"/>
  <c r="K319" i="2"/>
  <c r="J305" i="2"/>
  <c r="J323" i="2" s="1"/>
  <c r="V323" i="2" s="1"/>
  <c r="L311" i="2"/>
  <c r="L312" i="2" s="1"/>
  <c r="X312" i="2" s="1"/>
  <c r="H305" i="2"/>
  <c r="H323" i="2" s="1"/>
  <c r="T323" i="2" s="1"/>
  <c r="G315" i="2"/>
  <c r="F319" i="2"/>
  <c r="E311" i="2"/>
  <c r="G305" i="2"/>
  <c r="G323" i="2" s="1"/>
  <c r="S323" i="2" s="1"/>
  <c r="I319" i="2"/>
  <c r="G311" i="2"/>
  <c r="G312" i="2" s="1"/>
  <c r="S312" i="2" s="1"/>
  <c r="H311" i="2"/>
  <c r="H312" i="2" s="1"/>
  <c r="T312" i="2" s="1"/>
  <c r="F311" i="2"/>
  <c r="F312" i="2" s="1"/>
  <c r="R312" i="2" s="1"/>
  <c r="K315" i="2"/>
  <c r="F315" i="2"/>
  <c r="L319" i="2"/>
  <c r="L305" i="2"/>
  <c r="L323" i="2" s="1"/>
  <c r="X323" i="2" s="1"/>
  <c r="E315" i="2"/>
  <c r="J319" i="2"/>
  <c r="J315" i="2"/>
  <c r="G319" i="2"/>
  <c r="K307" i="2"/>
  <c r="K308" i="2" s="1"/>
  <c r="H315" i="2"/>
  <c r="F307" i="2"/>
  <c r="L307" i="2"/>
  <c r="J307" i="2"/>
  <c r="J308" i="2" s="1"/>
  <c r="E305" i="2"/>
  <c r="H307" i="2"/>
  <c r="H308" i="2" s="1"/>
  <c r="I311" i="2"/>
  <c r="I312" i="2" s="1"/>
  <c r="U312" i="2" s="1"/>
  <c r="H319" i="2"/>
  <c r="W281" i="2"/>
  <c r="V293" i="2"/>
  <c r="J293" i="2"/>
  <c r="Q254" i="2"/>
  <c r="E272" i="2"/>
  <c r="M272" i="2" s="1"/>
  <c r="M254" i="2"/>
  <c r="I289" i="2"/>
  <c r="U289" i="2"/>
  <c r="Q258" i="2"/>
  <c r="M258" i="2"/>
  <c r="K289" i="2"/>
  <c r="W289" i="2"/>
  <c r="H293" i="2"/>
  <c r="T293" i="2"/>
  <c r="J289" i="2"/>
  <c r="V289" i="2"/>
  <c r="X272" i="2"/>
  <c r="T272" i="2"/>
  <c r="R293" i="2"/>
  <c r="F293" i="2"/>
  <c r="M292" i="2"/>
  <c r="E293" i="2"/>
  <c r="Q293" i="2"/>
  <c r="V281" i="2"/>
  <c r="V272" i="2"/>
  <c r="L293" i="2"/>
  <c r="X293" i="2"/>
  <c r="R272" i="2"/>
  <c r="I293" i="2"/>
  <c r="U293" i="2"/>
  <c r="S281" i="2"/>
  <c r="S293" i="2"/>
  <c r="G293" i="2"/>
  <c r="G289" i="2"/>
  <c r="S289" i="2"/>
  <c r="U272" i="2"/>
  <c r="X289" i="2"/>
  <c r="L289" i="2"/>
  <c r="R281" i="2"/>
  <c r="H281" i="2"/>
  <c r="T281" i="2"/>
  <c r="E296" i="2"/>
  <c r="M295" i="2"/>
  <c r="F289" i="2"/>
  <c r="R289" i="2"/>
  <c r="C329" i="2"/>
  <c r="B356" i="2"/>
  <c r="M329" i="2"/>
  <c r="S272" i="2"/>
  <c r="M284" i="2"/>
  <c r="E285" i="2"/>
  <c r="Q269" i="2"/>
  <c r="M269" i="2"/>
  <c r="U281" i="2"/>
  <c r="H289" i="2"/>
  <c r="T289" i="2"/>
  <c r="K293" i="2"/>
  <c r="W293" i="2"/>
  <c r="E281" i="2"/>
  <c r="M280" i="2"/>
  <c r="Q289" i="2"/>
  <c r="E289" i="2"/>
  <c r="M288" i="2"/>
  <c r="X281" i="2"/>
  <c r="K342" i="2" a="1"/>
  <c r="J346" i="2" a="1"/>
  <c r="I346" i="2" a="1"/>
  <c r="H342" i="2" a="1"/>
  <c r="L342" i="2" a="1"/>
  <c r="G334" i="2" a="1"/>
  <c r="F332" i="2" a="1"/>
  <c r="G332" i="2" a="1"/>
  <c r="H338" i="2" a="1"/>
  <c r="J338" i="2" a="1"/>
  <c r="H334" i="2" a="1"/>
  <c r="L338" i="2" a="1"/>
  <c r="E346" i="2" a="1"/>
  <c r="G338" i="2" a="1"/>
  <c r="L346" i="2" a="1"/>
  <c r="J334" i="2" a="1"/>
  <c r="L334" i="2" a="1"/>
  <c r="K332" i="2" a="1"/>
  <c r="G342" i="2" a="1"/>
  <c r="E332" i="2" a="1"/>
  <c r="K334" i="2" a="1"/>
  <c r="I332" i="2" a="1"/>
  <c r="G346" i="2" a="1"/>
  <c r="E342" i="2" a="1"/>
  <c r="F334" i="2" a="1"/>
  <c r="E338" i="2" a="1"/>
  <c r="F338" i="2" a="1"/>
  <c r="H332" i="2" a="1"/>
  <c r="J332" i="2" a="1"/>
  <c r="F342" i="2" a="1"/>
  <c r="L332" i="2" a="1"/>
  <c r="F346" i="2" a="1"/>
  <c r="K346" i="2" a="1"/>
  <c r="E334" i="2" a="1"/>
  <c r="I334" i="2" a="1"/>
  <c r="I338" i="2" a="1"/>
  <c r="H346" i="2" a="1"/>
  <c r="K338" i="2" a="1"/>
  <c r="J342" i="2" a="1"/>
  <c r="I342" i="2" a="1"/>
  <c r="J299" i="2" l="1"/>
  <c r="L299" i="2"/>
  <c r="I299" i="2"/>
  <c r="G299" i="2"/>
  <c r="F299" i="2"/>
  <c r="H299" i="2"/>
  <c r="K299" i="2"/>
  <c r="M289" i="2"/>
  <c r="M293" i="2"/>
  <c r="J332" i="2"/>
  <c r="J350" i="2" s="1"/>
  <c r="V350" i="2" s="1"/>
  <c r="I342" i="2"/>
  <c r="H346" i="2"/>
  <c r="G342" i="2"/>
  <c r="L334" i="2"/>
  <c r="L335" i="2" s="1"/>
  <c r="J334" i="2"/>
  <c r="J335" i="2" s="1"/>
  <c r="G338" i="2"/>
  <c r="G339" i="2" s="1"/>
  <c r="S339" i="2" s="1"/>
  <c r="H334" i="2"/>
  <c r="H335" i="2" s="1"/>
  <c r="H338" i="2"/>
  <c r="H339" i="2" s="1"/>
  <c r="T339" i="2" s="1"/>
  <c r="G334" i="2"/>
  <c r="I346" i="2"/>
  <c r="F346" i="2"/>
  <c r="H332" i="2"/>
  <c r="H350" i="2" s="1"/>
  <c r="T350" i="2" s="1"/>
  <c r="F334" i="2"/>
  <c r="F335" i="2" s="1"/>
  <c r="K334" i="2"/>
  <c r="K335" i="2" s="1"/>
  <c r="I334" i="2"/>
  <c r="I335" i="2" s="1"/>
  <c r="E334" i="2"/>
  <c r="G346" i="2"/>
  <c r="E346" i="2"/>
  <c r="I332" i="2"/>
  <c r="I350" i="2" s="1"/>
  <c r="U350" i="2" s="1"/>
  <c r="G332" i="2"/>
  <c r="G350" i="2" s="1"/>
  <c r="S350" i="2" s="1"/>
  <c r="L342" i="2"/>
  <c r="J346" i="2"/>
  <c r="L332" i="2"/>
  <c r="L350" i="2" s="1"/>
  <c r="X350" i="2" s="1"/>
  <c r="F338" i="2"/>
  <c r="F339" i="2" s="1"/>
  <c r="R339" i="2" s="1"/>
  <c r="J342" i="2"/>
  <c r="I338" i="2"/>
  <c r="I339" i="2" s="1"/>
  <c r="U339" i="2" s="1"/>
  <c r="K332" i="2"/>
  <c r="K350" i="2" s="1"/>
  <c r="W350" i="2" s="1"/>
  <c r="K346" i="2"/>
  <c r="L346" i="2"/>
  <c r="L338" i="2"/>
  <c r="L339" i="2" s="1"/>
  <c r="X339" i="2" s="1"/>
  <c r="J338" i="2"/>
  <c r="J339" i="2" s="1"/>
  <c r="V339" i="2" s="1"/>
  <c r="F332" i="2"/>
  <c r="F350" i="2" s="1"/>
  <c r="R350" i="2" s="1"/>
  <c r="H342" i="2"/>
  <c r="K342" i="2"/>
  <c r="F342" i="2"/>
  <c r="E338" i="2"/>
  <c r="K338" i="2"/>
  <c r="K339" i="2" s="1"/>
  <c r="W339" i="2" s="1"/>
  <c r="E332" i="2"/>
  <c r="E342" i="2"/>
  <c r="Q285" i="2"/>
  <c r="M285" i="2"/>
  <c r="V308" i="2"/>
  <c r="K316" i="2"/>
  <c r="W316" i="2"/>
  <c r="K320" i="2"/>
  <c r="W320" i="2"/>
  <c r="U320" i="2"/>
  <c r="I320" i="2"/>
  <c r="C356" i="2"/>
  <c r="B383" i="2"/>
  <c r="M356" i="2"/>
  <c r="S320" i="2"/>
  <c r="G320" i="2"/>
  <c r="L308" i="2"/>
  <c r="X308" i="2"/>
  <c r="F308" i="2"/>
  <c r="R308" i="2"/>
  <c r="Q281" i="2"/>
  <c r="M281" i="2"/>
  <c r="E299" i="2"/>
  <c r="M299" i="2" s="1"/>
  <c r="H316" i="2"/>
  <c r="T316" i="2"/>
  <c r="L316" i="2"/>
  <c r="X316" i="2"/>
  <c r="T320" i="2"/>
  <c r="H320" i="2"/>
  <c r="Q316" i="2"/>
  <c r="E316" i="2"/>
  <c r="M315" i="2"/>
  <c r="G316" i="2"/>
  <c r="S316" i="2"/>
  <c r="S308" i="2"/>
  <c r="R299" i="2"/>
  <c r="I316" i="2"/>
  <c r="U316" i="2"/>
  <c r="W308" i="2"/>
  <c r="V316" i="2"/>
  <c r="J316" i="2"/>
  <c r="E312" i="2"/>
  <c r="M311" i="2"/>
  <c r="E320" i="2"/>
  <c r="M319" i="2"/>
  <c r="Q320" i="2"/>
  <c r="V299" i="2"/>
  <c r="W299" i="2"/>
  <c r="V320" i="2"/>
  <c r="J320" i="2"/>
  <c r="F320" i="2"/>
  <c r="R320" i="2"/>
  <c r="M307" i="2"/>
  <c r="E308" i="2"/>
  <c r="Q308" i="2"/>
  <c r="U299" i="2"/>
  <c r="X299" i="2"/>
  <c r="Q296" i="2"/>
  <c r="M296" i="2"/>
  <c r="T308" i="2"/>
  <c r="L320" i="2"/>
  <c r="X320" i="2"/>
  <c r="U308" i="2"/>
  <c r="Q272" i="2"/>
  <c r="T299" i="2"/>
  <c r="S299" i="2"/>
  <c r="E323" i="2"/>
  <c r="M322" i="2"/>
  <c r="F316" i="2"/>
  <c r="R316" i="2"/>
  <c r="I365" i="2" a="1"/>
  <c r="J361" i="2" a="1"/>
  <c r="I369" i="2" a="1"/>
  <c r="F369" i="2" a="1"/>
  <c r="G359" i="2" a="1"/>
  <c r="E373" i="2" a="1"/>
  <c r="G369" i="2" a="1"/>
  <c r="J365" i="2" a="1"/>
  <c r="F365" i="2" a="1"/>
  <c r="H373" i="2" a="1"/>
  <c r="E361" i="2" a="1"/>
  <c r="K361" i="2" a="1"/>
  <c r="I361" i="2" a="1"/>
  <c r="J369" i="2" a="1"/>
  <c r="F361" i="2" a="1"/>
  <c r="J373" i="2" a="1"/>
  <c r="K359" i="2" a="1"/>
  <c r="I373" i="2" a="1"/>
  <c r="F373" i="2" a="1"/>
  <c r="I359" i="2" a="1"/>
  <c r="L373" i="2" a="1"/>
  <c r="K373" i="2" a="1"/>
  <c r="G361" i="2" a="1"/>
  <c r="E369" i="2" a="1"/>
  <c r="G365" i="2" a="1"/>
  <c r="H361" i="2" a="1"/>
  <c r="L359" i="2" a="1"/>
  <c r="L365" i="2" a="1"/>
  <c r="H359" i="2" a="1"/>
  <c r="L361" i="2" a="1"/>
  <c r="K365" i="2" a="1"/>
  <c r="L369" i="2" a="1"/>
  <c r="J359" i="2" a="1"/>
  <c r="E365" i="2" a="1"/>
  <c r="G373" i="2" a="1"/>
  <c r="H365" i="2" a="1"/>
  <c r="K369" i="2" a="1"/>
  <c r="H369" i="2" a="1"/>
  <c r="E359" i="2" a="1"/>
  <c r="F359" i="2" a="1"/>
  <c r="I326" i="2" l="1"/>
  <c r="H326" i="2"/>
  <c r="G326" i="2"/>
  <c r="K326" i="2"/>
  <c r="J326" i="2"/>
  <c r="M320" i="2"/>
  <c r="F326" i="2"/>
  <c r="M316" i="2"/>
  <c r="L326" i="2"/>
  <c r="R326" i="2"/>
  <c r="X326" i="2"/>
  <c r="U326" i="2"/>
  <c r="G365" i="2"/>
  <c r="G366" i="2" s="1"/>
  <c r="S366" i="2" s="1"/>
  <c r="K373" i="2"/>
  <c r="I373" i="2"/>
  <c r="F359" i="2"/>
  <c r="F377" i="2" s="1"/>
  <c r="R377" i="2" s="1"/>
  <c r="E359" i="2"/>
  <c r="K369" i="2"/>
  <c r="G373" i="2"/>
  <c r="F365" i="2"/>
  <c r="F366" i="2" s="1"/>
  <c r="R366" i="2" s="1"/>
  <c r="K365" i="2"/>
  <c r="K366" i="2" s="1"/>
  <c r="W366" i="2" s="1"/>
  <c r="L361" i="2"/>
  <c r="L362" i="2" s="1"/>
  <c r="H359" i="2"/>
  <c r="H377" i="2" s="1"/>
  <c r="T377" i="2" s="1"/>
  <c r="L365" i="2"/>
  <c r="L366" i="2" s="1"/>
  <c r="X366" i="2" s="1"/>
  <c r="E369" i="2"/>
  <c r="L373" i="2"/>
  <c r="K359" i="2"/>
  <c r="K377" i="2" s="1"/>
  <c r="W377" i="2" s="1"/>
  <c r="J369" i="2"/>
  <c r="E361" i="2"/>
  <c r="H373" i="2"/>
  <c r="E365" i="2"/>
  <c r="L369" i="2"/>
  <c r="G369" i="2"/>
  <c r="G359" i="2"/>
  <c r="G377" i="2" s="1"/>
  <c r="S377" i="2" s="1"/>
  <c r="I369" i="2"/>
  <c r="L359" i="2"/>
  <c r="L377" i="2" s="1"/>
  <c r="X377" i="2" s="1"/>
  <c r="I365" i="2"/>
  <c r="I366" i="2" s="1"/>
  <c r="U366" i="2" s="1"/>
  <c r="I359" i="2"/>
  <c r="I377" i="2" s="1"/>
  <c r="U377" i="2" s="1"/>
  <c r="J373" i="2"/>
  <c r="I361" i="2"/>
  <c r="I362" i="2" s="1"/>
  <c r="H369" i="2"/>
  <c r="H365" i="2"/>
  <c r="H366" i="2" s="1"/>
  <c r="T366" i="2" s="1"/>
  <c r="J359" i="2"/>
  <c r="J377" i="2" s="1"/>
  <c r="V377" i="2" s="1"/>
  <c r="J365" i="2"/>
  <c r="J366" i="2" s="1"/>
  <c r="V366" i="2" s="1"/>
  <c r="E373" i="2"/>
  <c r="F369" i="2"/>
  <c r="J361" i="2"/>
  <c r="J362" i="2" s="1"/>
  <c r="H361" i="2"/>
  <c r="H362" i="2" s="1"/>
  <c r="G361" i="2"/>
  <c r="G362" i="2" s="1"/>
  <c r="F373" i="2"/>
  <c r="F361" i="2"/>
  <c r="F362" i="2" s="1"/>
  <c r="K361" i="2"/>
  <c r="K362" i="2" s="1"/>
  <c r="Q312" i="2"/>
  <c r="M312" i="2"/>
  <c r="F347" i="2"/>
  <c r="R347" i="2"/>
  <c r="I347" i="2"/>
  <c r="U347" i="2"/>
  <c r="G335" i="2"/>
  <c r="S335" i="2"/>
  <c r="W326" i="2"/>
  <c r="T335" i="2"/>
  <c r="X347" i="2"/>
  <c r="L347" i="2"/>
  <c r="V335" i="2"/>
  <c r="X335" i="2"/>
  <c r="Q299" i="2"/>
  <c r="C383" i="2"/>
  <c r="B410" i="2"/>
  <c r="M383" i="2"/>
  <c r="Q343" i="2"/>
  <c r="M342" i="2"/>
  <c r="E343" i="2"/>
  <c r="S343" i="2"/>
  <c r="G343" i="2"/>
  <c r="Q323" i="2"/>
  <c r="M323" i="2"/>
  <c r="S326" i="2"/>
  <c r="E350" i="2"/>
  <c r="M349" i="2"/>
  <c r="W335" i="2"/>
  <c r="T347" i="2"/>
  <c r="H347" i="2"/>
  <c r="E326" i="2"/>
  <c r="M326" i="2" s="1"/>
  <c r="M308" i="2"/>
  <c r="R343" i="2"/>
  <c r="F343" i="2"/>
  <c r="J347" i="2"/>
  <c r="V347" i="2"/>
  <c r="L343" i="2"/>
  <c r="X343" i="2"/>
  <c r="V326" i="2"/>
  <c r="G347" i="2"/>
  <c r="S347" i="2"/>
  <c r="M334" i="2"/>
  <c r="E335" i="2"/>
  <c r="V343" i="2"/>
  <c r="J343" i="2"/>
  <c r="R335" i="2"/>
  <c r="I343" i="2"/>
  <c r="U343" i="2"/>
  <c r="K343" i="2"/>
  <c r="W343" i="2"/>
  <c r="H343" i="2"/>
  <c r="T343" i="2"/>
  <c r="M346" i="2"/>
  <c r="Q347" i="2"/>
  <c r="E347" i="2"/>
  <c r="T326" i="2"/>
  <c r="W347" i="2"/>
  <c r="K347" i="2"/>
  <c r="U335" i="2"/>
  <c r="E339" i="2"/>
  <c r="M338" i="2"/>
  <c r="K388" i="2" a="1"/>
  <c r="F388" i="2" a="1"/>
  <c r="L396" i="2" a="1"/>
  <c r="G396" i="2" a="1"/>
  <c r="K400" i="2" a="1"/>
  <c r="E386" i="2" a="1"/>
  <c r="H388" i="2" a="1"/>
  <c r="I386" i="2" a="1"/>
  <c r="H392" i="2" a="1"/>
  <c r="L388" i="2" a="1"/>
  <c r="J386" i="2" a="1"/>
  <c r="K396" i="2" a="1"/>
  <c r="H400" i="2" a="1"/>
  <c r="L386" i="2" a="1"/>
  <c r="I392" i="2" a="1"/>
  <c r="K386" i="2" a="1"/>
  <c r="F386" i="2" a="1"/>
  <c r="E400" i="2" a="1"/>
  <c r="F392" i="2" a="1"/>
  <c r="G388" i="2" a="1"/>
  <c r="I388" i="2" a="1"/>
  <c r="J396" i="2" a="1"/>
  <c r="E388" i="2" a="1"/>
  <c r="F400" i="2" a="1"/>
  <c r="L392" i="2" a="1"/>
  <c r="I396" i="2" a="1"/>
  <c r="J388" i="2" a="1"/>
  <c r="I400" i="2" a="1"/>
  <c r="J392" i="2" a="1"/>
  <c r="H386" i="2" a="1"/>
  <c r="G392" i="2" a="1"/>
  <c r="K392" i="2" a="1"/>
  <c r="E392" i="2" a="1"/>
  <c r="G386" i="2" a="1"/>
  <c r="F396" i="2" a="1"/>
  <c r="E396" i="2" a="1"/>
  <c r="H396" i="2" a="1"/>
  <c r="J400" i="2" a="1"/>
  <c r="L400" i="2" a="1"/>
  <c r="G400" i="2" a="1"/>
  <c r="I353" i="2" l="1"/>
  <c r="L353" i="2"/>
  <c r="H353" i="2"/>
  <c r="F353" i="2"/>
  <c r="K353" i="2"/>
  <c r="J353" i="2"/>
  <c r="G353" i="2"/>
  <c r="M347" i="2"/>
  <c r="M343" i="2"/>
  <c r="Q326" i="2"/>
  <c r="R353" i="2"/>
  <c r="S353" i="2"/>
  <c r="G400" i="2"/>
  <c r="H396" i="2"/>
  <c r="G386" i="2"/>
  <c r="G404" i="2" s="1"/>
  <c r="S404" i="2" s="1"/>
  <c r="K392" i="2"/>
  <c r="K393" i="2" s="1"/>
  <c r="W393" i="2" s="1"/>
  <c r="K400" i="2"/>
  <c r="I400" i="2"/>
  <c r="I396" i="2"/>
  <c r="F400" i="2"/>
  <c r="J396" i="2"/>
  <c r="F392" i="2"/>
  <c r="F393" i="2" s="1"/>
  <c r="R393" i="2" s="1"/>
  <c r="K386" i="2"/>
  <c r="K404" i="2" s="1"/>
  <c r="W404" i="2" s="1"/>
  <c r="H400" i="2"/>
  <c r="L388" i="2"/>
  <c r="H392" i="2"/>
  <c r="H393" i="2" s="1"/>
  <c r="T393" i="2" s="1"/>
  <c r="I386" i="2"/>
  <c r="I404" i="2" s="1"/>
  <c r="U404" i="2" s="1"/>
  <c r="E386" i="2"/>
  <c r="J392" i="2"/>
  <c r="J393" i="2" s="1"/>
  <c r="V393" i="2" s="1"/>
  <c r="L396" i="2"/>
  <c r="F388" i="2"/>
  <c r="E388" i="2"/>
  <c r="I388" i="2"/>
  <c r="I389" i="2" s="1"/>
  <c r="E400" i="2"/>
  <c r="I392" i="2"/>
  <c r="I393" i="2" s="1"/>
  <c r="U393" i="2" s="1"/>
  <c r="K396" i="2"/>
  <c r="L400" i="2"/>
  <c r="E396" i="2"/>
  <c r="E392" i="2"/>
  <c r="G392" i="2"/>
  <c r="G393" i="2" s="1"/>
  <c r="S393" i="2" s="1"/>
  <c r="G396" i="2"/>
  <c r="J388" i="2"/>
  <c r="J389" i="2" s="1"/>
  <c r="L392" i="2"/>
  <c r="L393" i="2" s="1"/>
  <c r="X393" i="2" s="1"/>
  <c r="K388" i="2"/>
  <c r="K389" i="2" s="1"/>
  <c r="G388" i="2"/>
  <c r="G389" i="2" s="1"/>
  <c r="F386" i="2"/>
  <c r="F404" i="2" s="1"/>
  <c r="R404" i="2" s="1"/>
  <c r="L386" i="2"/>
  <c r="L404" i="2" s="1"/>
  <c r="X404" i="2" s="1"/>
  <c r="J386" i="2"/>
  <c r="J404" i="2" s="1"/>
  <c r="V404" i="2" s="1"/>
  <c r="J400" i="2"/>
  <c r="F396" i="2"/>
  <c r="H388" i="2"/>
  <c r="H389" i="2" s="1"/>
  <c r="H386" i="2"/>
  <c r="H404" i="2" s="1"/>
  <c r="T404" i="2" s="1"/>
  <c r="T362" i="2"/>
  <c r="M350" i="2"/>
  <c r="Q350" i="2"/>
  <c r="V362" i="2"/>
  <c r="G370" i="2"/>
  <c r="S370" i="2"/>
  <c r="L370" i="2"/>
  <c r="X370" i="2"/>
  <c r="M365" i="2"/>
  <c r="E366" i="2"/>
  <c r="V353" i="2"/>
  <c r="T374" i="2"/>
  <c r="H374" i="2"/>
  <c r="W362" i="2"/>
  <c r="U362" i="2"/>
  <c r="J370" i="2"/>
  <c r="V370" i="2"/>
  <c r="U353" i="2"/>
  <c r="X362" i="2"/>
  <c r="X353" i="2"/>
  <c r="G374" i="2"/>
  <c r="S374" i="2"/>
  <c r="K370" i="2"/>
  <c r="W370" i="2"/>
  <c r="Q335" i="2"/>
  <c r="M335" i="2"/>
  <c r="E353" i="2"/>
  <c r="M353" i="2" s="1"/>
  <c r="H370" i="2"/>
  <c r="T370" i="2"/>
  <c r="E362" i="2"/>
  <c r="M361" i="2"/>
  <c r="Q362" i="2"/>
  <c r="E377" i="2"/>
  <c r="M376" i="2"/>
  <c r="R362" i="2"/>
  <c r="V374" i="2"/>
  <c r="J374" i="2"/>
  <c r="U374" i="2"/>
  <c r="I374" i="2"/>
  <c r="T353" i="2"/>
  <c r="R374" i="2"/>
  <c r="F374" i="2"/>
  <c r="X374" i="2"/>
  <c r="L374" i="2"/>
  <c r="W374" i="2"/>
  <c r="K374" i="2"/>
  <c r="I370" i="2"/>
  <c r="U370" i="2"/>
  <c r="F370" i="2"/>
  <c r="R370" i="2"/>
  <c r="E374" i="2"/>
  <c r="M373" i="2"/>
  <c r="Q374" i="2"/>
  <c r="Q339" i="2"/>
  <c r="M339" i="2"/>
  <c r="W353" i="2"/>
  <c r="C410" i="2"/>
  <c r="B437" i="2"/>
  <c r="M410" i="2"/>
  <c r="S362" i="2"/>
  <c r="Q370" i="2"/>
  <c r="E370" i="2"/>
  <c r="M369" i="2"/>
  <c r="I415" i="2" a="1"/>
  <c r="I427" i="2" a="1"/>
  <c r="G419" i="2" a="1"/>
  <c r="E427" i="2" a="1"/>
  <c r="K423" i="2" a="1"/>
  <c r="H427" i="2" a="1"/>
  <c r="G415" i="2" a="1"/>
  <c r="H415" i="2" a="1"/>
  <c r="G427" i="2" a="1"/>
  <c r="L427" i="2" a="1"/>
  <c r="J413" i="2" a="1"/>
  <c r="F413" i="2" a="1"/>
  <c r="J419" i="2" a="1"/>
  <c r="L423" i="2" a="1"/>
  <c r="K413" i="2" a="1"/>
  <c r="L413" i="2" a="1"/>
  <c r="F427" i="2" a="1"/>
  <c r="H413" i="2" a="1"/>
  <c r="J423" i="2" a="1"/>
  <c r="K419" i="2" a="1"/>
  <c r="G413" i="2" a="1"/>
  <c r="J427" i="2" a="1"/>
  <c r="I419" i="2" a="1"/>
  <c r="I413" i="2" a="1"/>
  <c r="K427" i="2" a="1"/>
  <c r="K415" i="2" a="1"/>
  <c r="I423" i="2" a="1"/>
  <c r="E423" i="2" a="1"/>
  <c r="L415" i="2" a="1"/>
  <c r="H423" i="2" a="1"/>
  <c r="F419" i="2" a="1"/>
  <c r="H419" i="2" a="1"/>
  <c r="F423" i="2" a="1"/>
  <c r="J415" i="2" a="1"/>
  <c r="F415" i="2" a="1"/>
  <c r="E419" i="2" a="1"/>
  <c r="E415" i="2" a="1"/>
  <c r="L419" i="2" a="1"/>
  <c r="G423" i="2" a="1"/>
  <c r="E413" i="2" a="1"/>
  <c r="L380" i="2" l="1"/>
  <c r="I380" i="2"/>
  <c r="K380" i="2"/>
  <c r="G380" i="2"/>
  <c r="J380" i="2"/>
  <c r="F380" i="2"/>
  <c r="H380" i="2"/>
  <c r="M370" i="2"/>
  <c r="M374" i="2"/>
  <c r="E423" i="2"/>
  <c r="J423" i="2"/>
  <c r="L419" i="2"/>
  <c r="L420" i="2" s="1"/>
  <c r="X420" i="2" s="1"/>
  <c r="F427" i="2"/>
  <c r="J415" i="2"/>
  <c r="J416" i="2" s="1"/>
  <c r="K413" i="2"/>
  <c r="K431" i="2" s="1"/>
  <c r="W431" i="2" s="1"/>
  <c r="L423" i="2"/>
  <c r="F413" i="2"/>
  <c r="F431" i="2" s="1"/>
  <c r="R431" i="2" s="1"/>
  <c r="G427" i="2"/>
  <c r="H427" i="2"/>
  <c r="G419" i="2"/>
  <c r="G420" i="2" s="1"/>
  <c r="S420" i="2" s="1"/>
  <c r="F419" i="2"/>
  <c r="F420" i="2" s="1"/>
  <c r="R420" i="2" s="1"/>
  <c r="I423" i="2"/>
  <c r="G413" i="2"/>
  <c r="G431" i="2" s="1"/>
  <c r="S431" i="2" s="1"/>
  <c r="E415" i="2"/>
  <c r="F415" i="2"/>
  <c r="F416" i="2" s="1"/>
  <c r="F423" i="2"/>
  <c r="K419" i="2"/>
  <c r="K420" i="2" s="1"/>
  <c r="W420" i="2" s="1"/>
  <c r="J419" i="2"/>
  <c r="J420" i="2" s="1"/>
  <c r="V420" i="2" s="1"/>
  <c r="J413" i="2"/>
  <c r="J431" i="2" s="1"/>
  <c r="V431" i="2" s="1"/>
  <c r="H415" i="2"/>
  <c r="H416" i="2" s="1"/>
  <c r="K423" i="2"/>
  <c r="I427" i="2"/>
  <c r="H423" i="2"/>
  <c r="K415" i="2"/>
  <c r="K416" i="2" s="1"/>
  <c r="E413" i="2"/>
  <c r="H413" i="2"/>
  <c r="H431" i="2" s="1"/>
  <c r="T431" i="2" s="1"/>
  <c r="L413" i="2"/>
  <c r="L431" i="2" s="1"/>
  <c r="X431" i="2" s="1"/>
  <c r="H419" i="2"/>
  <c r="H420" i="2" s="1"/>
  <c r="T420" i="2" s="1"/>
  <c r="I419" i="2"/>
  <c r="I420" i="2" s="1"/>
  <c r="U420" i="2" s="1"/>
  <c r="J427" i="2"/>
  <c r="L427" i="2"/>
  <c r="G415" i="2"/>
  <c r="E427" i="2"/>
  <c r="I415" i="2"/>
  <c r="I416" i="2" s="1"/>
  <c r="L415" i="2"/>
  <c r="L416" i="2" s="1"/>
  <c r="K427" i="2"/>
  <c r="G423" i="2"/>
  <c r="E419" i="2"/>
  <c r="I413" i="2"/>
  <c r="I431" i="2" s="1"/>
  <c r="U431" i="2" s="1"/>
  <c r="K397" i="2"/>
  <c r="W397" i="2"/>
  <c r="S389" i="2"/>
  <c r="C437" i="2"/>
  <c r="M437" i="2"/>
  <c r="B464" i="2"/>
  <c r="R380" i="2"/>
  <c r="W380" i="2"/>
  <c r="Q353" i="2"/>
  <c r="W389" i="2"/>
  <c r="E389" i="2"/>
  <c r="M388" i="2"/>
  <c r="R401" i="2"/>
  <c r="F401" i="2"/>
  <c r="F389" i="2"/>
  <c r="R389" i="2"/>
  <c r="U397" i="2"/>
  <c r="I397" i="2"/>
  <c r="T401" i="2"/>
  <c r="H401" i="2"/>
  <c r="S380" i="2"/>
  <c r="V397" i="2"/>
  <c r="J397" i="2"/>
  <c r="M377" i="2"/>
  <c r="Q377" i="2"/>
  <c r="V389" i="2"/>
  <c r="U401" i="2"/>
  <c r="I401" i="2"/>
  <c r="K401" i="2"/>
  <c r="W401" i="2"/>
  <c r="M362" i="2"/>
  <c r="E380" i="2"/>
  <c r="M380" i="2" s="1"/>
  <c r="X380" i="2"/>
  <c r="T389" i="2"/>
  <c r="M392" i="2"/>
  <c r="E393" i="2"/>
  <c r="U380" i="2"/>
  <c r="E401" i="2"/>
  <c r="Q401" i="2"/>
  <c r="M400" i="2"/>
  <c r="U389" i="2"/>
  <c r="R397" i="2"/>
  <c r="F397" i="2"/>
  <c r="M396" i="2"/>
  <c r="Q397" i="2"/>
  <c r="E397" i="2"/>
  <c r="H397" i="2"/>
  <c r="T397" i="2"/>
  <c r="V380" i="2"/>
  <c r="L397" i="2"/>
  <c r="X397" i="2"/>
  <c r="T380" i="2"/>
  <c r="G397" i="2"/>
  <c r="S397" i="2"/>
  <c r="Q366" i="2"/>
  <c r="M366" i="2"/>
  <c r="E404" i="2"/>
  <c r="M403" i="2"/>
  <c r="V401" i="2"/>
  <c r="J401" i="2"/>
  <c r="X401" i="2"/>
  <c r="L401" i="2"/>
  <c r="L389" i="2"/>
  <c r="X389" i="2"/>
  <c r="G401" i="2"/>
  <c r="S401" i="2"/>
  <c r="L440" i="2" a="1"/>
  <c r="I450" i="2" a="1"/>
  <c r="F446" i="2" a="1"/>
  <c r="G440" i="2" a="1"/>
  <c r="J446" i="2" a="1"/>
  <c r="I446" i="2" a="1"/>
  <c r="L446" i="2" a="1"/>
  <c r="I440" i="2" a="1"/>
  <c r="H446" i="2" a="1"/>
  <c r="G450" i="2" a="1"/>
  <c r="F450" i="2" a="1"/>
  <c r="E446" i="2" a="1"/>
  <c r="K446" i="2" a="1"/>
  <c r="F442" i="2" a="1"/>
  <c r="L442" i="2" a="1"/>
  <c r="G454" i="2" a="1"/>
  <c r="I454" i="2" a="1"/>
  <c r="J442" i="2" a="1"/>
  <c r="H442" i="2" a="1"/>
  <c r="K442" i="2" a="1"/>
  <c r="L450" i="2" a="1"/>
  <c r="H440" i="2" a="1"/>
  <c r="K454" i="2" a="1"/>
  <c r="J440" i="2" a="1"/>
  <c r="I442" i="2" a="1"/>
  <c r="E450" i="2" a="1"/>
  <c r="E442" i="2" a="1"/>
  <c r="G446" i="2" a="1"/>
  <c r="E454" i="2" a="1"/>
  <c r="F454" i="2" a="1"/>
  <c r="H454" i="2" a="1"/>
  <c r="J454" i="2" a="1"/>
  <c r="F440" i="2" a="1"/>
  <c r="J450" i="2" a="1"/>
  <c r="H450" i="2" a="1"/>
  <c r="G442" i="2" a="1"/>
  <c r="L454" i="2" a="1"/>
  <c r="K450" i="2" a="1"/>
  <c r="E440" i="2" a="1"/>
  <c r="K440" i="2" a="1"/>
  <c r="L407" i="2" l="1"/>
  <c r="I407" i="2"/>
  <c r="H407" i="2"/>
  <c r="J407" i="2"/>
  <c r="K407" i="2"/>
  <c r="G407" i="2"/>
  <c r="F407" i="2"/>
  <c r="M401" i="2"/>
  <c r="M397" i="2"/>
  <c r="R407" i="2"/>
  <c r="Q380" i="2"/>
  <c r="K454" i="2"/>
  <c r="H442" i="2"/>
  <c r="H443" i="2" s="1"/>
  <c r="E440" i="2"/>
  <c r="L454" i="2"/>
  <c r="F450" i="2"/>
  <c r="H446" i="2"/>
  <c r="H447" i="2" s="1"/>
  <c r="T447" i="2" s="1"/>
  <c r="H450" i="2"/>
  <c r="F440" i="2"/>
  <c r="F458" i="2" s="1"/>
  <c r="R458" i="2" s="1"/>
  <c r="F446" i="2"/>
  <c r="F447" i="2" s="1"/>
  <c r="R447" i="2" s="1"/>
  <c r="H454" i="2"/>
  <c r="G446" i="2"/>
  <c r="G447" i="2" s="1"/>
  <c r="S447" i="2" s="1"/>
  <c r="E450" i="2"/>
  <c r="H440" i="2"/>
  <c r="H458" i="2" s="1"/>
  <c r="T458" i="2" s="1"/>
  <c r="J442" i="2"/>
  <c r="G454" i="2"/>
  <c r="F442" i="2"/>
  <c r="G442" i="2"/>
  <c r="I440" i="2"/>
  <c r="I458" i="2" s="1"/>
  <c r="U458" i="2" s="1"/>
  <c r="I446" i="2"/>
  <c r="I447" i="2" s="1"/>
  <c r="U447" i="2" s="1"/>
  <c r="J446" i="2"/>
  <c r="J447" i="2" s="1"/>
  <c r="V447" i="2" s="1"/>
  <c r="J454" i="2"/>
  <c r="F454" i="2"/>
  <c r="E442" i="2"/>
  <c r="I442" i="2"/>
  <c r="I443" i="2" s="1"/>
  <c r="L450" i="2"/>
  <c r="K440" i="2"/>
  <c r="K458" i="2" s="1"/>
  <c r="W458" i="2" s="1"/>
  <c r="L442" i="2"/>
  <c r="L443" i="2" s="1"/>
  <c r="K446" i="2"/>
  <c r="K447" i="2" s="1"/>
  <c r="W447" i="2" s="1"/>
  <c r="G450" i="2"/>
  <c r="L446" i="2"/>
  <c r="L447" i="2" s="1"/>
  <c r="X447" i="2" s="1"/>
  <c r="J450" i="2"/>
  <c r="G440" i="2"/>
  <c r="G458" i="2" s="1"/>
  <c r="S458" i="2" s="1"/>
  <c r="I450" i="2"/>
  <c r="E454" i="2"/>
  <c r="L440" i="2"/>
  <c r="L458" i="2" s="1"/>
  <c r="X458" i="2" s="1"/>
  <c r="J440" i="2"/>
  <c r="J458" i="2" s="1"/>
  <c r="V458" i="2" s="1"/>
  <c r="K442" i="2"/>
  <c r="K443" i="2" s="1"/>
  <c r="I454" i="2"/>
  <c r="K450" i="2"/>
  <c r="E446" i="2"/>
  <c r="T424" i="2"/>
  <c r="H424" i="2"/>
  <c r="T416" i="2"/>
  <c r="S428" i="2"/>
  <c r="G428" i="2"/>
  <c r="Q404" i="2"/>
  <c r="M404" i="2"/>
  <c r="X428" i="2"/>
  <c r="L428" i="2"/>
  <c r="S407" i="2"/>
  <c r="J428" i="2"/>
  <c r="V428" i="2"/>
  <c r="L424" i="2"/>
  <c r="X424" i="2"/>
  <c r="T428" i="2"/>
  <c r="H428" i="2"/>
  <c r="Q393" i="2"/>
  <c r="M393" i="2"/>
  <c r="G416" i="2"/>
  <c r="S416" i="2"/>
  <c r="Q389" i="2"/>
  <c r="M389" i="2"/>
  <c r="E407" i="2"/>
  <c r="M407" i="2" s="1"/>
  <c r="V416" i="2"/>
  <c r="F428" i="2"/>
  <c r="R428" i="2"/>
  <c r="X407" i="2"/>
  <c r="E420" i="2"/>
  <c r="M419" i="2"/>
  <c r="E416" i="2"/>
  <c r="M415" i="2"/>
  <c r="C464" i="2"/>
  <c r="M464" i="2"/>
  <c r="B491" i="2"/>
  <c r="U428" i="2"/>
  <c r="I428" i="2"/>
  <c r="E428" i="2"/>
  <c r="M427" i="2"/>
  <c r="Q428" i="2"/>
  <c r="R424" i="2"/>
  <c r="F424" i="2"/>
  <c r="W407" i="2"/>
  <c r="R416" i="2"/>
  <c r="U407" i="2"/>
  <c r="G424" i="2"/>
  <c r="S424" i="2"/>
  <c r="M430" i="2"/>
  <c r="E431" i="2"/>
  <c r="J424" i="2"/>
  <c r="V424" i="2"/>
  <c r="X416" i="2"/>
  <c r="U416" i="2"/>
  <c r="K424" i="2"/>
  <c r="W424" i="2"/>
  <c r="V407" i="2"/>
  <c r="T407" i="2"/>
  <c r="W428" i="2"/>
  <c r="K428" i="2"/>
  <c r="W416" i="2"/>
  <c r="U424" i="2"/>
  <c r="I424" i="2"/>
  <c r="M423" i="2"/>
  <c r="E424" i="2"/>
  <c r="Q424" i="2"/>
  <c r="I467" i="2" a="1"/>
  <c r="I477" i="2" a="1"/>
  <c r="G477" i="2" a="1"/>
  <c r="L477" i="2" a="1"/>
  <c r="H473" i="2" a="1"/>
  <c r="J481" i="2" a="1"/>
  <c r="H481" i="2" a="1"/>
  <c r="H477" i="2" a="1"/>
  <c r="E469" i="2" a="1"/>
  <c r="J477" i="2" a="1"/>
  <c r="I473" i="2" a="1"/>
  <c r="K473" i="2" a="1"/>
  <c r="K477" i="2" a="1"/>
  <c r="I469" i="2" a="1"/>
  <c r="L481" i="2" a="1"/>
  <c r="F481" i="2" a="1"/>
  <c r="H467" i="2" a="1"/>
  <c r="E467" i="2" a="1"/>
  <c r="K467" i="2" a="1"/>
  <c r="F473" i="2" a="1"/>
  <c r="E481" i="2" a="1"/>
  <c r="J473" i="2" a="1"/>
  <c r="L469" i="2" a="1"/>
  <c r="J469" i="2" a="1"/>
  <c r="G481" i="2" a="1"/>
  <c r="L467" i="2" a="1"/>
  <c r="I481" i="2" a="1"/>
  <c r="F467" i="2" a="1"/>
  <c r="E473" i="2" a="1"/>
  <c r="L473" i="2" a="1"/>
  <c r="G469" i="2" a="1"/>
  <c r="J467" i="2" a="1"/>
  <c r="K469" i="2" a="1"/>
  <c r="K481" i="2" a="1"/>
  <c r="H469" i="2" a="1"/>
  <c r="G473" i="2" a="1"/>
  <c r="G467" i="2" a="1"/>
  <c r="F469" i="2" a="1"/>
  <c r="E477" i="2" a="1"/>
  <c r="F477" i="2" a="1"/>
  <c r="J434" i="2" l="1"/>
  <c r="K434" i="2"/>
  <c r="F434" i="2"/>
  <c r="L434" i="2"/>
  <c r="H434" i="2"/>
  <c r="I434" i="2"/>
  <c r="M428" i="2"/>
  <c r="M424" i="2"/>
  <c r="G434" i="2"/>
  <c r="Q407" i="2"/>
  <c r="X434" i="2"/>
  <c r="W434" i="2"/>
  <c r="F473" i="2"/>
  <c r="F474" i="2" s="1"/>
  <c r="R474" i="2" s="1"/>
  <c r="F481" i="2"/>
  <c r="K477" i="2"/>
  <c r="G473" i="2"/>
  <c r="G474" i="2" s="1"/>
  <c r="S474" i="2" s="1"/>
  <c r="J477" i="2"/>
  <c r="H481" i="2"/>
  <c r="J467" i="2"/>
  <c r="J485" i="2" s="1"/>
  <c r="V485" i="2" s="1"/>
  <c r="H473" i="2"/>
  <c r="H474" i="2" s="1"/>
  <c r="T474" i="2" s="1"/>
  <c r="E473" i="2"/>
  <c r="F467" i="2"/>
  <c r="F485" i="2" s="1"/>
  <c r="R485" i="2" s="1"/>
  <c r="G481" i="2"/>
  <c r="L469" i="2"/>
  <c r="L470" i="2" s="1"/>
  <c r="K467" i="2"/>
  <c r="K485" i="2" s="1"/>
  <c r="W485" i="2" s="1"/>
  <c r="L481" i="2"/>
  <c r="E477" i="2"/>
  <c r="K473" i="2"/>
  <c r="K474" i="2" s="1"/>
  <c r="W474" i="2" s="1"/>
  <c r="E469" i="2"/>
  <c r="K481" i="2"/>
  <c r="J481" i="2"/>
  <c r="L473" i="2"/>
  <c r="L474" i="2" s="1"/>
  <c r="X474" i="2" s="1"/>
  <c r="G477" i="2"/>
  <c r="I481" i="2"/>
  <c r="J469" i="2"/>
  <c r="J470" i="2" s="1"/>
  <c r="J473" i="2"/>
  <c r="J474" i="2" s="1"/>
  <c r="V474" i="2" s="1"/>
  <c r="E467" i="2"/>
  <c r="F477" i="2"/>
  <c r="F469" i="2"/>
  <c r="F470" i="2" s="1"/>
  <c r="H469" i="2"/>
  <c r="H470" i="2" s="1"/>
  <c r="H477" i="2"/>
  <c r="K469" i="2"/>
  <c r="G469" i="2"/>
  <c r="G470" i="2" s="1"/>
  <c r="L477" i="2"/>
  <c r="I477" i="2"/>
  <c r="L467" i="2"/>
  <c r="L485" i="2" s="1"/>
  <c r="X485" i="2" s="1"/>
  <c r="I467" i="2"/>
  <c r="I485" i="2" s="1"/>
  <c r="U485" i="2" s="1"/>
  <c r="E481" i="2"/>
  <c r="H467" i="2"/>
  <c r="H485" i="2" s="1"/>
  <c r="T485" i="2" s="1"/>
  <c r="I469" i="2"/>
  <c r="I470" i="2" s="1"/>
  <c r="G467" i="2"/>
  <c r="G485" i="2" s="1"/>
  <c r="S485" i="2" s="1"/>
  <c r="I473" i="2"/>
  <c r="I474" i="2" s="1"/>
  <c r="U474" i="2" s="1"/>
  <c r="E451" i="2"/>
  <c r="M450" i="2"/>
  <c r="Q451" i="2"/>
  <c r="T455" i="2"/>
  <c r="H455" i="2"/>
  <c r="M431" i="2"/>
  <c r="Q431" i="2"/>
  <c r="T434" i="2"/>
  <c r="H451" i="2"/>
  <c r="T451" i="2"/>
  <c r="C491" i="2"/>
  <c r="B518" i="2"/>
  <c r="M491" i="2"/>
  <c r="S451" i="2"/>
  <c r="G451" i="2"/>
  <c r="R451" i="2"/>
  <c r="F451" i="2"/>
  <c r="E447" i="2"/>
  <c r="M446" i="2"/>
  <c r="X455" i="2"/>
  <c r="L455" i="2"/>
  <c r="W451" i="2"/>
  <c r="K451" i="2"/>
  <c r="X443" i="2"/>
  <c r="G455" i="2"/>
  <c r="S455" i="2"/>
  <c r="E458" i="2"/>
  <c r="M457" i="2"/>
  <c r="Q420" i="2"/>
  <c r="M420" i="2"/>
  <c r="E455" i="2"/>
  <c r="M454" i="2"/>
  <c r="Q455" i="2"/>
  <c r="I451" i="2"/>
  <c r="U451" i="2"/>
  <c r="G443" i="2"/>
  <c r="S443" i="2"/>
  <c r="R434" i="2"/>
  <c r="I455" i="2"/>
  <c r="U455" i="2"/>
  <c r="J443" i="2"/>
  <c r="V443" i="2"/>
  <c r="T443" i="2"/>
  <c r="Q416" i="2"/>
  <c r="E434" i="2"/>
  <c r="M434" i="2" s="1"/>
  <c r="M416" i="2"/>
  <c r="U443" i="2"/>
  <c r="E443" i="2"/>
  <c r="M442" i="2"/>
  <c r="R455" i="2"/>
  <c r="F455" i="2"/>
  <c r="V455" i="2"/>
  <c r="J455" i="2"/>
  <c r="V451" i="2"/>
  <c r="J451" i="2"/>
  <c r="V434" i="2"/>
  <c r="F443" i="2"/>
  <c r="R443" i="2"/>
  <c r="U434" i="2"/>
  <c r="S434" i="2"/>
  <c r="W443" i="2"/>
  <c r="X451" i="2"/>
  <c r="L451" i="2"/>
  <c r="W455" i="2"/>
  <c r="K455" i="2"/>
  <c r="G494" i="2" a="1"/>
  <c r="K504" i="2" a="1"/>
  <c r="L504" i="2" a="1"/>
  <c r="K494" i="2" a="1"/>
  <c r="J494" i="2" a="1"/>
  <c r="E500" i="2" a="1"/>
  <c r="H500" i="2" a="1"/>
  <c r="G504" i="2" a="1"/>
  <c r="H508" i="2" a="1"/>
  <c r="K508" i="2" a="1"/>
  <c r="I494" i="2" a="1"/>
  <c r="J500" i="2" a="1"/>
  <c r="F494" i="2" a="1"/>
  <c r="I496" i="2" a="1"/>
  <c r="I508" i="2" a="1"/>
  <c r="I504" i="2" a="1"/>
  <c r="H504" i="2" a="1"/>
  <c r="L496" i="2" a="1"/>
  <c r="F496" i="2" a="1"/>
  <c r="E504" i="2" a="1"/>
  <c r="L508" i="2" a="1"/>
  <c r="G500" i="2" a="1"/>
  <c r="E508" i="2" a="1"/>
  <c r="J508" i="2" a="1"/>
  <c r="G508" i="2" a="1"/>
  <c r="H494" i="2" a="1"/>
  <c r="J504" i="2" a="1"/>
  <c r="F504" i="2" a="1"/>
  <c r="I500" i="2" a="1"/>
  <c r="H496" i="2" a="1"/>
  <c r="K500" i="2" a="1"/>
  <c r="E494" i="2" a="1"/>
  <c r="L494" i="2" a="1"/>
  <c r="G496" i="2" a="1"/>
  <c r="K496" i="2" a="1"/>
  <c r="F500" i="2" a="1"/>
  <c r="F508" i="2" a="1"/>
  <c r="E496" i="2" a="1"/>
  <c r="J496" i="2" a="1"/>
  <c r="L500" i="2" a="1"/>
  <c r="H461" i="2" l="1"/>
  <c r="L461" i="2"/>
  <c r="I461" i="2"/>
  <c r="F461" i="2"/>
  <c r="K461" i="2"/>
  <c r="M455" i="2"/>
  <c r="J461" i="2"/>
  <c r="G461" i="2"/>
  <c r="M451" i="2"/>
  <c r="W461" i="2"/>
  <c r="Q434" i="2"/>
  <c r="J500" i="2"/>
  <c r="J501" i="2" s="1"/>
  <c r="V501" i="2" s="1"/>
  <c r="G504" i="2"/>
  <c r="K494" i="2"/>
  <c r="K512" i="2" s="1"/>
  <c r="W512" i="2" s="1"/>
  <c r="L500" i="2"/>
  <c r="L501" i="2" s="1"/>
  <c r="X501" i="2" s="1"/>
  <c r="F500" i="2"/>
  <c r="F501" i="2" s="1"/>
  <c r="R501" i="2" s="1"/>
  <c r="L494" i="2"/>
  <c r="L512" i="2" s="1"/>
  <c r="X512" i="2" s="1"/>
  <c r="H496" i="2"/>
  <c r="H497" i="2" s="1"/>
  <c r="J504" i="2"/>
  <c r="J508" i="2"/>
  <c r="L508" i="2"/>
  <c r="L496" i="2"/>
  <c r="L497" i="2" s="1"/>
  <c r="I508" i="2"/>
  <c r="I494" i="2"/>
  <c r="I512" i="2" s="1"/>
  <c r="U512" i="2" s="1"/>
  <c r="H500" i="2"/>
  <c r="H501" i="2" s="1"/>
  <c r="T501" i="2" s="1"/>
  <c r="L504" i="2"/>
  <c r="J496" i="2"/>
  <c r="J497" i="2" s="1"/>
  <c r="K496" i="2"/>
  <c r="K497" i="2" s="1"/>
  <c r="E494" i="2"/>
  <c r="I500" i="2"/>
  <c r="I501" i="2" s="1"/>
  <c r="U501" i="2" s="1"/>
  <c r="H494" i="2"/>
  <c r="H512" i="2" s="1"/>
  <c r="T512" i="2" s="1"/>
  <c r="E508" i="2"/>
  <c r="E504" i="2"/>
  <c r="H504" i="2"/>
  <c r="I496" i="2"/>
  <c r="I497" i="2" s="1"/>
  <c r="K508" i="2"/>
  <c r="E500" i="2"/>
  <c r="K504" i="2"/>
  <c r="E496" i="2"/>
  <c r="G496" i="2"/>
  <c r="G497" i="2" s="1"/>
  <c r="K500" i="2"/>
  <c r="K501" i="2" s="1"/>
  <c r="W501" i="2" s="1"/>
  <c r="F504" i="2"/>
  <c r="G508" i="2"/>
  <c r="G500" i="2"/>
  <c r="G501" i="2" s="1"/>
  <c r="S501" i="2" s="1"/>
  <c r="F496" i="2"/>
  <c r="F497" i="2" s="1"/>
  <c r="I504" i="2"/>
  <c r="F494" i="2"/>
  <c r="F512" i="2" s="1"/>
  <c r="R512" i="2" s="1"/>
  <c r="H508" i="2"/>
  <c r="J494" i="2"/>
  <c r="J512" i="2" s="1"/>
  <c r="V512" i="2" s="1"/>
  <c r="G494" i="2"/>
  <c r="G512" i="2" s="1"/>
  <c r="S512" i="2" s="1"/>
  <c r="F508" i="2"/>
  <c r="Q458" i="2"/>
  <c r="M458" i="2"/>
  <c r="I478" i="2"/>
  <c r="U478" i="2"/>
  <c r="S478" i="2"/>
  <c r="G478" i="2"/>
  <c r="E474" i="2"/>
  <c r="M473" i="2"/>
  <c r="Q443" i="2"/>
  <c r="M443" i="2"/>
  <c r="E461" i="2"/>
  <c r="M461" i="2" s="1"/>
  <c r="X478" i="2"/>
  <c r="L478" i="2"/>
  <c r="S461" i="2"/>
  <c r="S470" i="2"/>
  <c r="J482" i="2"/>
  <c r="V482" i="2"/>
  <c r="V461" i="2"/>
  <c r="V470" i="2"/>
  <c r="R461" i="2"/>
  <c r="U461" i="2"/>
  <c r="K482" i="2"/>
  <c r="W482" i="2"/>
  <c r="V478" i="2"/>
  <c r="J478" i="2"/>
  <c r="R470" i="2"/>
  <c r="E478" i="2"/>
  <c r="M477" i="2"/>
  <c r="Q478" i="2"/>
  <c r="K478" i="2"/>
  <c r="W478" i="2"/>
  <c r="M481" i="2"/>
  <c r="Q482" i="2"/>
  <c r="E482" i="2"/>
  <c r="S482" i="2"/>
  <c r="G482" i="2"/>
  <c r="U482" i="2"/>
  <c r="I482" i="2"/>
  <c r="H482" i="2"/>
  <c r="T482" i="2"/>
  <c r="X461" i="2"/>
  <c r="H478" i="2"/>
  <c r="T478" i="2"/>
  <c r="T470" i="2"/>
  <c r="U470" i="2"/>
  <c r="R478" i="2"/>
  <c r="F478" i="2"/>
  <c r="X482" i="2"/>
  <c r="L482" i="2"/>
  <c r="R482" i="2"/>
  <c r="F482" i="2"/>
  <c r="X470" i="2"/>
  <c r="Q447" i="2"/>
  <c r="M447" i="2"/>
  <c r="K470" i="2"/>
  <c r="W470" i="2"/>
  <c r="E470" i="2"/>
  <c r="M469" i="2"/>
  <c r="C518" i="2"/>
  <c r="M518" i="2"/>
  <c r="B545" i="2"/>
  <c r="T461" i="2"/>
  <c r="E485" i="2"/>
  <c r="M484" i="2"/>
  <c r="H527" i="2" a="1"/>
  <c r="G535" i="2" a="1"/>
  <c r="J523" i="2" a="1"/>
  <c r="J531" i="2" a="1"/>
  <c r="F521" i="2" a="1"/>
  <c r="J521" i="2" a="1"/>
  <c r="H523" i="2" a="1"/>
  <c r="H531" i="2" a="1"/>
  <c r="J527" i="2" a="1"/>
  <c r="L521" i="2" a="1"/>
  <c r="G531" i="2" a="1"/>
  <c r="L523" i="2" a="1"/>
  <c r="F535" i="2" a="1"/>
  <c r="K527" i="2" a="1"/>
  <c r="G523" i="2" a="1"/>
  <c r="E531" i="2" a="1"/>
  <c r="L535" i="2" a="1"/>
  <c r="K531" i="2" a="1"/>
  <c r="I531" i="2" a="1"/>
  <c r="F531" i="2" a="1"/>
  <c r="K523" i="2" a="1"/>
  <c r="I527" i="2" a="1"/>
  <c r="F523" i="2" a="1"/>
  <c r="L531" i="2" a="1"/>
  <c r="G521" i="2" a="1"/>
  <c r="H535" i="2" a="1"/>
  <c r="E535" i="2" a="1"/>
  <c r="I523" i="2" a="1"/>
  <c r="G527" i="2" a="1"/>
  <c r="F527" i="2" a="1"/>
  <c r="K521" i="2" a="1"/>
  <c r="E527" i="2" a="1"/>
  <c r="I521" i="2" a="1"/>
  <c r="E521" i="2" a="1"/>
  <c r="E523" i="2" a="1"/>
  <c r="K535" i="2" a="1"/>
  <c r="J535" i="2" a="1"/>
  <c r="I535" i="2" a="1"/>
  <c r="H521" i="2" a="1"/>
  <c r="L527" i="2" a="1"/>
  <c r="H488" i="2" l="1"/>
  <c r="J488" i="2"/>
  <c r="L488" i="2"/>
  <c r="I488" i="2"/>
  <c r="G488" i="2"/>
  <c r="F488" i="2"/>
  <c r="M478" i="2"/>
  <c r="K488" i="2"/>
  <c r="M482" i="2"/>
  <c r="V488" i="2"/>
  <c r="W488" i="2"/>
  <c r="Q461" i="2"/>
  <c r="I523" i="2"/>
  <c r="I524" i="2" s="1"/>
  <c r="F521" i="2"/>
  <c r="F539" i="2" s="1"/>
  <c r="R539" i="2" s="1"/>
  <c r="I531" i="2"/>
  <c r="F523" i="2"/>
  <c r="E531" i="2"/>
  <c r="F535" i="2"/>
  <c r="G531" i="2"/>
  <c r="H531" i="2"/>
  <c r="J535" i="2"/>
  <c r="E521" i="2"/>
  <c r="J523" i="2"/>
  <c r="K521" i="2"/>
  <c r="K539" i="2" s="1"/>
  <c r="W539" i="2" s="1"/>
  <c r="E535" i="2"/>
  <c r="K523" i="2"/>
  <c r="L527" i="2"/>
  <c r="L528" i="2" s="1"/>
  <c r="X528" i="2" s="1"/>
  <c r="K531" i="2"/>
  <c r="G523" i="2"/>
  <c r="G524" i="2" s="1"/>
  <c r="I527" i="2"/>
  <c r="I528" i="2" s="1"/>
  <c r="U528" i="2" s="1"/>
  <c r="L521" i="2"/>
  <c r="L539" i="2" s="1"/>
  <c r="X539" i="2" s="1"/>
  <c r="H523" i="2"/>
  <c r="K535" i="2"/>
  <c r="I521" i="2"/>
  <c r="I539" i="2" s="1"/>
  <c r="U539" i="2" s="1"/>
  <c r="G535" i="2"/>
  <c r="F527" i="2"/>
  <c r="F528" i="2" s="1"/>
  <c r="R528" i="2" s="1"/>
  <c r="H535" i="2"/>
  <c r="L531" i="2"/>
  <c r="J531" i="2"/>
  <c r="I535" i="2"/>
  <c r="K527" i="2"/>
  <c r="K528" i="2" s="1"/>
  <c r="W528" i="2" s="1"/>
  <c r="L523" i="2"/>
  <c r="L524" i="2" s="1"/>
  <c r="J527" i="2"/>
  <c r="J528" i="2" s="1"/>
  <c r="V528" i="2" s="1"/>
  <c r="J521" i="2"/>
  <c r="J539" i="2" s="1"/>
  <c r="V539" i="2" s="1"/>
  <c r="E523" i="2"/>
  <c r="E527" i="2"/>
  <c r="H527" i="2"/>
  <c r="H528" i="2" s="1"/>
  <c r="T528" i="2" s="1"/>
  <c r="G527" i="2"/>
  <c r="G528" i="2" s="1"/>
  <c r="S528" i="2" s="1"/>
  <c r="G521" i="2"/>
  <c r="G539" i="2" s="1"/>
  <c r="S539" i="2" s="1"/>
  <c r="F531" i="2"/>
  <c r="H521" i="2"/>
  <c r="H539" i="2" s="1"/>
  <c r="T539" i="2" s="1"/>
  <c r="L535" i="2"/>
  <c r="U497" i="2"/>
  <c r="U509" i="2"/>
  <c r="I509" i="2"/>
  <c r="X497" i="2"/>
  <c r="R497" i="2"/>
  <c r="E509" i="2"/>
  <c r="Q509" i="2"/>
  <c r="M508" i="2"/>
  <c r="R488" i="2"/>
  <c r="V505" i="2"/>
  <c r="J505" i="2"/>
  <c r="T497" i="2"/>
  <c r="C545" i="2"/>
  <c r="M545" i="2"/>
  <c r="B572" i="2"/>
  <c r="Q474" i="2"/>
  <c r="M474" i="2"/>
  <c r="U505" i="2"/>
  <c r="I505" i="2"/>
  <c r="T505" i="2"/>
  <c r="H505" i="2"/>
  <c r="M504" i="2"/>
  <c r="Q505" i="2"/>
  <c r="E505" i="2"/>
  <c r="L509" i="2"/>
  <c r="X509" i="2"/>
  <c r="J509" i="2"/>
  <c r="V509" i="2"/>
  <c r="Q470" i="2"/>
  <c r="M470" i="2"/>
  <c r="E488" i="2"/>
  <c r="M488" i="2" s="1"/>
  <c r="S488" i="2"/>
  <c r="F505" i="2"/>
  <c r="R505" i="2"/>
  <c r="E512" i="2"/>
  <c r="M511" i="2"/>
  <c r="U488" i="2"/>
  <c r="S497" i="2"/>
  <c r="M496" i="2"/>
  <c r="E497" i="2"/>
  <c r="T488" i="2"/>
  <c r="K505" i="2"/>
  <c r="W505" i="2"/>
  <c r="X505" i="2"/>
  <c r="L505" i="2"/>
  <c r="M485" i="2"/>
  <c r="Q485" i="2"/>
  <c r="M500" i="2"/>
  <c r="E501" i="2"/>
  <c r="M501" i="2" s="1"/>
  <c r="Q501" i="2"/>
  <c r="S505" i="2"/>
  <c r="G505" i="2"/>
  <c r="S509" i="2"/>
  <c r="G509" i="2"/>
  <c r="W497" i="2"/>
  <c r="R509" i="2"/>
  <c r="F509" i="2"/>
  <c r="V497" i="2"/>
  <c r="X488" i="2"/>
  <c r="T509" i="2"/>
  <c r="H509" i="2"/>
  <c r="K509" i="2"/>
  <c r="W509" i="2"/>
  <c r="E562" i="2" a="1"/>
  <c r="G548" i="2" a="1"/>
  <c r="K550" i="2" a="1"/>
  <c r="F554" i="2" a="1"/>
  <c r="E550" i="2" a="1"/>
  <c r="L548" i="2" a="1"/>
  <c r="F548" i="2" a="1"/>
  <c r="H548" i="2" a="1"/>
  <c r="F550" i="2" a="1"/>
  <c r="J562" i="2" a="1"/>
  <c r="H554" i="2" a="1"/>
  <c r="E558" i="2" a="1"/>
  <c r="G562" i="2" a="1"/>
  <c r="I548" i="2" a="1"/>
  <c r="H562" i="2" a="1"/>
  <c r="I558" i="2" a="1"/>
  <c r="E554" i="2" a="1"/>
  <c r="H550" i="2" a="1"/>
  <c r="G554" i="2" a="1"/>
  <c r="J554" i="2" a="1"/>
  <c r="L558" i="2" a="1"/>
  <c r="J548" i="2" a="1"/>
  <c r="E548" i="2" a="1"/>
  <c r="I550" i="2" a="1"/>
  <c r="I562" i="2" a="1"/>
  <c r="K558" i="2" a="1"/>
  <c r="G558" i="2" a="1"/>
  <c r="L550" i="2" a="1"/>
  <c r="L554" i="2" a="1"/>
  <c r="K562" i="2" a="1"/>
  <c r="J550" i="2" a="1"/>
  <c r="K548" i="2" a="1"/>
  <c r="I554" i="2" a="1"/>
  <c r="G550" i="2" a="1"/>
  <c r="J558" i="2" a="1"/>
  <c r="L562" i="2" a="1"/>
  <c r="K554" i="2" a="1"/>
  <c r="H558" i="2" a="1"/>
  <c r="F558" i="2" a="1"/>
  <c r="F562" i="2" a="1"/>
  <c r="K515" i="2" l="1"/>
  <c r="I515" i="2"/>
  <c r="H515" i="2"/>
  <c r="J515" i="2"/>
  <c r="G515" i="2"/>
  <c r="L515" i="2"/>
  <c r="F515" i="2"/>
  <c r="M509" i="2"/>
  <c r="M505" i="2"/>
  <c r="R515" i="2"/>
  <c r="W515" i="2"/>
  <c r="I554" i="2"/>
  <c r="I555" i="2" s="1"/>
  <c r="U555" i="2" s="1"/>
  <c r="F562" i="2"/>
  <c r="J554" i="2"/>
  <c r="J555" i="2" s="1"/>
  <c r="V555" i="2" s="1"/>
  <c r="K554" i="2"/>
  <c r="K555" i="2" s="1"/>
  <c r="W555" i="2" s="1"/>
  <c r="G558" i="2"/>
  <c r="I558" i="2"/>
  <c r="I548" i="2"/>
  <c r="I566" i="2" s="1"/>
  <c r="U566" i="2" s="1"/>
  <c r="E558" i="2"/>
  <c r="F550" i="2"/>
  <c r="F551" i="2" s="1"/>
  <c r="L548" i="2"/>
  <c r="L566" i="2" s="1"/>
  <c r="X566" i="2" s="1"/>
  <c r="K550" i="2"/>
  <c r="L562" i="2"/>
  <c r="K548" i="2"/>
  <c r="K566" i="2" s="1"/>
  <c r="W566" i="2" s="1"/>
  <c r="L558" i="2"/>
  <c r="G554" i="2"/>
  <c r="G555" i="2" s="1"/>
  <c r="S555" i="2" s="1"/>
  <c r="H550" i="2"/>
  <c r="I550" i="2"/>
  <c r="I551" i="2" s="1"/>
  <c r="E548" i="2"/>
  <c r="G562" i="2"/>
  <c r="H554" i="2"/>
  <c r="H555" i="2" s="1"/>
  <c r="T555" i="2" s="1"/>
  <c r="H548" i="2"/>
  <c r="H566" i="2" s="1"/>
  <c r="T566" i="2" s="1"/>
  <c r="E550" i="2"/>
  <c r="G548" i="2"/>
  <c r="G566" i="2" s="1"/>
  <c r="S566" i="2" s="1"/>
  <c r="J558" i="2"/>
  <c r="J550" i="2"/>
  <c r="J551" i="2" s="1"/>
  <c r="L554" i="2"/>
  <c r="L555" i="2" s="1"/>
  <c r="X555" i="2" s="1"/>
  <c r="H558" i="2"/>
  <c r="I562" i="2"/>
  <c r="E554" i="2"/>
  <c r="H562" i="2"/>
  <c r="J548" i="2"/>
  <c r="J566" i="2" s="1"/>
  <c r="V566" i="2" s="1"/>
  <c r="J562" i="2"/>
  <c r="F548" i="2"/>
  <c r="F566" i="2" s="1"/>
  <c r="R566" i="2" s="1"/>
  <c r="F554" i="2"/>
  <c r="F555" i="2" s="1"/>
  <c r="R555" i="2" s="1"/>
  <c r="E562" i="2"/>
  <c r="G550" i="2"/>
  <c r="G551" i="2" s="1"/>
  <c r="K562" i="2"/>
  <c r="F558" i="2"/>
  <c r="K558" i="2"/>
  <c r="L550" i="2"/>
  <c r="L551" i="2" s="1"/>
  <c r="S515" i="2"/>
  <c r="C572" i="2"/>
  <c r="M572" i="2"/>
  <c r="B599" i="2"/>
  <c r="G536" i="2"/>
  <c r="S536" i="2"/>
  <c r="J524" i="2"/>
  <c r="V524" i="2"/>
  <c r="M527" i="2"/>
  <c r="E528" i="2"/>
  <c r="M538" i="2"/>
  <c r="E539" i="2"/>
  <c r="V515" i="2"/>
  <c r="Q488" i="2"/>
  <c r="X515" i="2"/>
  <c r="W536" i="2"/>
  <c r="K536" i="2"/>
  <c r="M512" i="2"/>
  <c r="Q512" i="2"/>
  <c r="T532" i="2"/>
  <c r="H532" i="2"/>
  <c r="T515" i="2"/>
  <c r="X524" i="2"/>
  <c r="R536" i="2"/>
  <c r="F536" i="2"/>
  <c r="U515" i="2"/>
  <c r="S524" i="2"/>
  <c r="Q532" i="2"/>
  <c r="E532" i="2"/>
  <c r="M531" i="2"/>
  <c r="X536" i="2"/>
  <c r="L536" i="2"/>
  <c r="F524" i="2"/>
  <c r="R524" i="2"/>
  <c r="J532" i="2"/>
  <c r="V532" i="2"/>
  <c r="U532" i="2"/>
  <c r="I532" i="2"/>
  <c r="E524" i="2"/>
  <c r="M523" i="2"/>
  <c r="J536" i="2"/>
  <c r="V536" i="2"/>
  <c r="H524" i="2"/>
  <c r="T524" i="2"/>
  <c r="G532" i="2"/>
  <c r="S532" i="2"/>
  <c r="U536" i="2"/>
  <c r="I536" i="2"/>
  <c r="W532" i="2"/>
  <c r="K532" i="2"/>
  <c r="Q497" i="2"/>
  <c r="E515" i="2"/>
  <c r="M515" i="2" s="1"/>
  <c r="M497" i="2"/>
  <c r="F532" i="2"/>
  <c r="R532" i="2"/>
  <c r="X532" i="2"/>
  <c r="L532" i="2"/>
  <c r="L542" i="2" s="1"/>
  <c r="K524" i="2"/>
  <c r="W524" i="2"/>
  <c r="H536" i="2"/>
  <c r="T536" i="2"/>
  <c r="M535" i="2"/>
  <c r="Q536" i="2"/>
  <c r="E536" i="2"/>
  <c r="U524" i="2"/>
  <c r="V459" i="1"/>
  <c r="U459" i="1"/>
  <c r="V458" i="1"/>
  <c r="U458" i="1"/>
  <c r="V457" i="1"/>
  <c r="U457" i="1"/>
  <c r="V456" i="1"/>
  <c r="U456" i="1"/>
  <c r="V455" i="1"/>
  <c r="U455" i="1"/>
  <c r="V454" i="1"/>
  <c r="U454" i="1"/>
  <c r="V453" i="1"/>
  <c r="U453" i="1"/>
  <c r="V452" i="1"/>
  <c r="U452" i="1"/>
  <c r="V451" i="1"/>
  <c r="U451" i="1"/>
  <c r="B451" i="1"/>
  <c r="V450" i="1"/>
  <c r="U450" i="1"/>
  <c r="V449" i="1"/>
  <c r="U449" i="1"/>
  <c r="V448" i="1"/>
  <c r="U448" i="1"/>
  <c r="V447" i="1"/>
  <c r="U447" i="1"/>
  <c r="V446" i="1"/>
  <c r="U446" i="1"/>
  <c r="V445" i="1"/>
  <c r="U445" i="1"/>
  <c r="V444" i="1"/>
  <c r="U444" i="1"/>
  <c r="V443" i="1"/>
  <c r="U443" i="1"/>
  <c r="V442" i="1"/>
  <c r="U442" i="1"/>
  <c r="B442" i="1"/>
  <c r="V441" i="1"/>
  <c r="U441" i="1"/>
  <c r="V440" i="1"/>
  <c r="U440" i="1"/>
  <c r="V439" i="1"/>
  <c r="U439" i="1"/>
  <c r="V438" i="1"/>
  <c r="U438" i="1"/>
  <c r="V437" i="1"/>
  <c r="U437" i="1"/>
  <c r="V436" i="1"/>
  <c r="U436" i="1"/>
  <c r="V435" i="1"/>
  <c r="U435" i="1"/>
  <c r="V434" i="1"/>
  <c r="U434" i="1"/>
  <c r="V433" i="1"/>
  <c r="U433" i="1"/>
  <c r="B433" i="1"/>
  <c r="V432" i="1"/>
  <c r="U432" i="1"/>
  <c r="V431" i="1"/>
  <c r="U431" i="1"/>
  <c r="V430" i="1"/>
  <c r="U430" i="1"/>
  <c r="V429" i="1"/>
  <c r="U429" i="1"/>
  <c r="V428" i="1"/>
  <c r="U428" i="1"/>
  <c r="V427" i="1"/>
  <c r="U427" i="1"/>
  <c r="V426" i="1"/>
  <c r="U426" i="1"/>
  <c r="V425" i="1"/>
  <c r="U425" i="1"/>
  <c r="V424" i="1"/>
  <c r="U424" i="1"/>
  <c r="B424" i="1"/>
  <c r="V423" i="1"/>
  <c r="U423" i="1"/>
  <c r="V422" i="1"/>
  <c r="U422" i="1"/>
  <c r="V421" i="1"/>
  <c r="U421" i="1"/>
  <c r="V420" i="1"/>
  <c r="U420" i="1"/>
  <c r="V419" i="1"/>
  <c r="U419" i="1"/>
  <c r="V418" i="1"/>
  <c r="U418" i="1"/>
  <c r="V417" i="1"/>
  <c r="U417" i="1"/>
  <c r="V416" i="1"/>
  <c r="U416" i="1"/>
  <c r="V415" i="1"/>
  <c r="U415" i="1"/>
  <c r="B415" i="1"/>
  <c r="V414" i="1"/>
  <c r="U414" i="1"/>
  <c r="V413" i="1"/>
  <c r="U413" i="1"/>
  <c r="V412" i="1"/>
  <c r="U412" i="1"/>
  <c r="V411" i="1"/>
  <c r="U411" i="1"/>
  <c r="V410" i="1"/>
  <c r="U410" i="1"/>
  <c r="V409" i="1"/>
  <c r="U409" i="1"/>
  <c r="V408" i="1"/>
  <c r="U408" i="1"/>
  <c r="V407" i="1"/>
  <c r="U407" i="1"/>
  <c r="V406" i="1"/>
  <c r="U406" i="1"/>
  <c r="B406" i="1"/>
  <c r="V405" i="1"/>
  <c r="U405" i="1"/>
  <c r="V404" i="1"/>
  <c r="U404" i="1"/>
  <c r="V403" i="1"/>
  <c r="U403" i="1"/>
  <c r="V402" i="1"/>
  <c r="U402" i="1"/>
  <c r="V401" i="1"/>
  <c r="U401" i="1"/>
  <c r="V400" i="1"/>
  <c r="U400" i="1"/>
  <c r="V399" i="1"/>
  <c r="U399" i="1"/>
  <c r="V398" i="1"/>
  <c r="U398" i="1"/>
  <c r="V397" i="1"/>
  <c r="U397" i="1"/>
  <c r="V396" i="1"/>
  <c r="U396" i="1"/>
  <c r="V395" i="1"/>
  <c r="U395" i="1"/>
  <c r="V394" i="1"/>
  <c r="U394" i="1"/>
  <c r="V393" i="1"/>
  <c r="U393" i="1"/>
  <c r="V392" i="1"/>
  <c r="U392" i="1"/>
  <c r="V391" i="1"/>
  <c r="U391" i="1"/>
  <c r="V390" i="1"/>
  <c r="U390" i="1"/>
  <c r="V389" i="1"/>
  <c r="U389" i="1"/>
  <c r="V388" i="1"/>
  <c r="U388" i="1"/>
  <c r="V387" i="1"/>
  <c r="U387" i="1"/>
  <c r="V386" i="1"/>
  <c r="U386" i="1"/>
  <c r="V385" i="1"/>
  <c r="U385" i="1"/>
  <c r="V384" i="1"/>
  <c r="U384" i="1"/>
  <c r="V383" i="1"/>
  <c r="U383" i="1"/>
  <c r="V382" i="1"/>
  <c r="U382" i="1"/>
  <c r="V381" i="1"/>
  <c r="U381" i="1"/>
  <c r="V380" i="1"/>
  <c r="U380" i="1"/>
  <c r="V379" i="1"/>
  <c r="U379" i="1"/>
  <c r="V378" i="1"/>
  <c r="U378" i="1"/>
  <c r="V377" i="1"/>
  <c r="U377" i="1"/>
  <c r="V376" i="1"/>
  <c r="U376" i="1"/>
  <c r="V375" i="1"/>
  <c r="U375" i="1"/>
  <c r="V374" i="1"/>
  <c r="U374" i="1"/>
  <c r="V373" i="1"/>
  <c r="U373" i="1"/>
  <c r="V372" i="1"/>
  <c r="U372" i="1"/>
  <c r="V371" i="1"/>
  <c r="U371" i="1"/>
  <c r="V370" i="1"/>
  <c r="U370" i="1"/>
  <c r="V369" i="1"/>
  <c r="U369" i="1"/>
  <c r="V368" i="1"/>
  <c r="U368" i="1"/>
  <c r="V367" i="1"/>
  <c r="U367" i="1"/>
  <c r="V366" i="1"/>
  <c r="U366" i="1"/>
  <c r="V365" i="1"/>
  <c r="U365" i="1"/>
  <c r="V364" i="1"/>
  <c r="U364" i="1"/>
  <c r="V363" i="1"/>
  <c r="U363" i="1"/>
  <c r="V362" i="1"/>
  <c r="U362" i="1"/>
  <c r="V361" i="1"/>
  <c r="U361" i="1"/>
  <c r="V360" i="1"/>
  <c r="U360" i="1"/>
  <c r="V359" i="1"/>
  <c r="U359" i="1"/>
  <c r="V358" i="1"/>
  <c r="U358" i="1"/>
  <c r="V357" i="1"/>
  <c r="U357" i="1"/>
  <c r="V356" i="1"/>
  <c r="U356" i="1"/>
  <c r="V355" i="1"/>
  <c r="U355" i="1"/>
  <c r="V354" i="1"/>
  <c r="U354" i="1"/>
  <c r="V353" i="1"/>
  <c r="U353" i="1"/>
  <c r="V352" i="1"/>
  <c r="U352" i="1"/>
  <c r="V351" i="1"/>
  <c r="U351" i="1"/>
  <c r="V350" i="1"/>
  <c r="U350" i="1"/>
  <c r="V349" i="1"/>
  <c r="U349" i="1"/>
  <c r="V348" i="1"/>
  <c r="U348" i="1"/>
  <c r="V347" i="1"/>
  <c r="U347" i="1"/>
  <c r="V346" i="1"/>
  <c r="U346" i="1"/>
  <c r="V345" i="1"/>
  <c r="U345" i="1"/>
  <c r="V344" i="1"/>
  <c r="U344" i="1"/>
  <c r="V343" i="1"/>
  <c r="U343" i="1"/>
  <c r="V342" i="1"/>
  <c r="U342" i="1"/>
  <c r="V341" i="1"/>
  <c r="U341" i="1"/>
  <c r="V340" i="1"/>
  <c r="U340" i="1"/>
  <c r="V339" i="1"/>
  <c r="U339" i="1"/>
  <c r="V338" i="1"/>
  <c r="U338" i="1"/>
  <c r="V337" i="1"/>
  <c r="U337" i="1"/>
  <c r="V336" i="1"/>
  <c r="U336" i="1"/>
  <c r="V335" i="1"/>
  <c r="U335" i="1"/>
  <c r="V334" i="1"/>
  <c r="U334" i="1"/>
  <c r="V333" i="1"/>
  <c r="U333" i="1"/>
  <c r="V332" i="1"/>
  <c r="U332" i="1"/>
  <c r="V331" i="1"/>
  <c r="U331" i="1"/>
  <c r="V330" i="1"/>
  <c r="U330" i="1"/>
  <c r="V329" i="1"/>
  <c r="U329" i="1"/>
  <c r="V328" i="1"/>
  <c r="U328" i="1"/>
  <c r="V327" i="1"/>
  <c r="U327" i="1"/>
  <c r="V326" i="1"/>
  <c r="U326" i="1"/>
  <c r="V325" i="1"/>
  <c r="U325" i="1"/>
  <c r="V324" i="1"/>
  <c r="U324" i="1"/>
  <c r="V323" i="1"/>
  <c r="U323" i="1"/>
  <c r="V322" i="1"/>
  <c r="U322" i="1"/>
  <c r="V321" i="1"/>
  <c r="U321" i="1"/>
  <c r="V320" i="1"/>
  <c r="U320" i="1"/>
  <c r="V319" i="1"/>
  <c r="U319" i="1"/>
  <c r="V318" i="1"/>
  <c r="U318" i="1"/>
  <c r="V317" i="1"/>
  <c r="U317" i="1"/>
  <c r="V316" i="1"/>
  <c r="U316" i="1"/>
  <c r="B316" i="1"/>
  <c r="V315" i="1"/>
  <c r="U315" i="1"/>
  <c r="V314" i="1"/>
  <c r="U314" i="1"/>
  <c r="V313" i="1"/>
  <c r="U313" i="1"/>
  <c r="V312" i="1"/>
  <c r="U312" i="1"/>
  <c r="V311" i="1"/>
  <c r="U311" i="1"/>
  <c r="V310" i="1"/>
  <c r="U310" i="1"/>
  <c r="V309" i="1"/>
  <c r="U309" i="1"/>
  <c r="V308" i="1"/>
  <c r="U308" i="1"/>
  <c r="V307" i="1"/>
  <c r="U307" i="1"/>
  <c r="B307" i="1"/>
  <c r="J585" i="2" a="1"/>
  <c r="F589" i="2" a="1"/>
  <c r="L577" i="2" a="1"/>
  <c r="G589" i="2" a="1"/>
  <c r="I581" i="2" a="1"/>
  <c r="L575" i="2" a="1"/>
  <c r="I589" i="2" a="1"/>
  <c r="I575" i="2" a="1"/>
  <c r="K577" i="2" a="1"/>
  <c r="F585" i="2" a="1"/>
  <c r="K575" i="2" a="1"/>
  <c r="H575" i="2" a="1"/>
  <c r="E589" i="2" a="1"/>
  <c r="F581" i="2" a="1"/>
  <c r="L585" i="2" a="1"/>
  <c r="E585" i="2" a="1"/>
  <c r="H581" i="2" a="1"/>
  <c r="G577" i="2" a="1"/>
  <c r="J589" i="2" a="1"/>
  <c r="K581" i="2" a="1"/>
  <c r="I577" i="2" a="1"/>
  <c r="H577" i="2" a="1"/>
  <c r="K585" i="2" a="1"/>
  <c r="E577" i="2" a="1"/>
  <c r="E581" i="2" a="1"/>
  <c r="G575" i="2" a="1"/>
  <c r="G581" i="2" a="1"/>
  <c r="J577" i="2" a="1"/>
  <c r="F577" i="2" a="1"/>
  <c r="H589" i="2" a="1"/>
  <c r="K589" i="2" a="1"/>
  <c r="H585" i="2" a="1"/>
  <c r="G585" i="2" a="1"/>
  <c r="J581" i="2" a="1"/>
  <c r="I585" i="2" a="1"/>
  <c r="E575" i="2" a="1"/>
  <c r="L581" i="2" a="1"/>
  <c r="L589" i="2" a="1"/>
  <c r="F575" i="2" a="1"/>
  <c r="J575" i="2" a="1"/>
  <c r="G542" i="2" l="1"/>
  <c r="I542" i="2"/>
  <c r="K542" i="2"/>
  <c r="F542" i="2"/>
  <c r="H542" i="2"/>
  <c r="M532" i="2"/>
  <c r="J542" i="2"/>
  <c r="M536" i="2"/>
  <c r="U542" i="2"/>
  <c r="X542" i="2"/>
  <c r="J577" i="2"/>
  <c r="J578" i="2" s="1"/>
  <c r="E577" i="2"/>
  <c r="K581" i="2"/>
  <c r="K582" i="2" s="1"/>
  <c r="W582" i="2" s="1"/>
  <c r="E585" i="2"/>
  <c r="J575" i="2"/>
  <c r="J593" i="2" s="1"/>
  <c r="V593" i="2" s="1"/>
  <c r="F585" i="2"/>
  <c r="K577" i="2"/>
  <c r="K578" i="2" s="1"/>
  <c r="I581" i="2"/>
  <c r="I582" i="2" s="1"/>
  <c r="U582" i="2" s="1"/>
  <c r="H575" i="2"/>
  <c r="H593" i="2" s="1"/>
  <c r="T593" i="2" s="1"/>
  <c r="I585" i="2"/>
  <c r="J585" i="2"/>
  <c r="K589" i="2"/>
  <c r="G581" i="2"/>
  <c r="G582" i="2" s="1"/>
  <c r="S582" i="2" s="1"/>
  <c r="K585" i="2"/>
  <c r="J589" i="2"/>
  <c r="L585" i="2"/>
  <c r="I575" i="2"/>
  <c r="I593" i="2" s="1"/>
  <c r="U593" i="2" s="1"/>
  <c r="I589" i="2"/>
  <c r="L575" i="2"/>
  <c r="L593" i="2" s="1"/>
  <c r="X593" i="2" s="1"/>
  <c r="L581" i="2"/>
  <c r="L582" i="2" s="1"/>
  <c r="X582" i="2" s="1"/>
  <c r="E575" i="2"/>
  <c r="J581" i="2"/>
  <c r="J582" i="2" s="1"/>
  <c r="V582" i="2" s="1"/>
  <c r="G585" i="2"/>
  <c r="H589" i="2"/>
  <c r="G575" i="2"/>
  <c r="G593" i="2" s="1"/>
  <c r="S593" i="2" s="1"/>
  <c r="H577" i="2"/>
  <c r="H578" i="2" s="1"/>
  <c r="G577" i="2"/>
  <c r="F581" i="2"/>
  <c r="F582" i="2" s="1"/>
  <c r="R582" i="2" s="1"/>
  <c r="K575" i="2"/>
  <c r="K593" i="2" s="1"/>
  <c r="W593" i="2" s="1"/>
  <c r="F575" i="2"/>
  <c r="F593" i="2" s="1"/>
  <c r="R593" i="2" s="1"/>
  <c r="L589" i="2"/>
  <c r="G589" i="2"/>
  <c r="L577" i="2"/>
  <c r="F589" i="2"/>
  <c r="H585" i="2"/>
  <c r="F577" i="2"/>
  <c r="F578" i="2" s="1"/>
  <c r="E581" i="2"/>
  <c r="I577" i="2"/>
  <c r="I578" i="2" s="1"/>
  <c r="H581" i="2"/>
  <c r="H582" i="2" s="1"/>
  <c r="T582" i="2" s="1"/>
  <c r="E589" i="2"/>
  <c r="Q515" i="2"/>
  <c r="H563" i="2"/>
  <c r="T563" i="2"/>
  <c r="U551" i="2"/>
  <c r="X551" i="2"/>
  <c r="I563" i="2"/>
  <c r="U563" i="2"/>
  <c r="H551" i="2"/>
  <c r="T551" i="2"/>
  <c r="S551" i="2"/>
  <c r="X563" i="2"/>
  <c r="L563" i="2"/>
  <c r="K551" i="2"/>
  <c r="W551" i="2"/>
  <c r="S542" i="2"/>
  <c r="R551" i="2"/>
  <c r="V563" i="2"/>
  <c r="J563" i="2"/>
  <c r="M558" i="2"/>
  <c r="E559" i="2"/>
  <c r="Q559" i="2"/>
  <c r="I559" i="2"/>
  <c r="U559" i="2"/>
  <c r="R542" i="2"/>
  <c r="M539" i="2"/>
  <c r="Q539" i="2"/>
  <c r="G559" i="2"/>
  <c r="S559" i="2"/>
  <c r="T542" i="2"/>
  <c r="Q528" i="2"/>
  <c r="M528" i="2"/>
  <c r="W559" i="2"/>
  <c r="K559" i="2"/>
  <c r="T559" i="2"/>
  <c r="H559" i="2"/>
  <c r="G563" i="2"/>
  <c r="S563" i="2"/>
  <c r="E555" i="2"/>
  <c r="M554" i="2"/>
  <c r="F559" i="2"/>
  <c r="R559" i="2"/>
  <c r="L559" i="2"/>
  <c r="X559" i="2"/>
  <c r="F563" i="2"/>
  <c r="R563" i="2"/>
  <c r="V559" i="2"/>
  <c r="J559" i="2"/>
  <c r="E563" i="2"/>
  <c r="Q563" i="2"/>
  <c r="M562" i="2"/>
  <c r="Q524" i="2"/>
  <c r="M524" i="2"/>
  <c r="E542" i="2"/>
  <c r="M542" i="2" s="1"/>
  <c r="E551" i="2"/>
  <c r="M550" i="2"/>
  <c r="Q551" i="2"/>
  <c r="C599" i="2"/>
  <c r="M599" i="2"/>
  <c r="B626" i="2"/>
  <c r="W542" i="2"/>
  <c r="M565" i="2"/>
  <c r="E566" i="2"/>
  <c r="V542" i="2"/>
  <c r="W563" i="2"/>
  <c r="K563" i="2"/>
  <c r="V551" i="2"/>
  <c r="B325" i="1"/>
  <c r="E608" i="2" a="1"/>
  <c r="L602" i="2" a="1"/>
  <c r="L616" i="2" a="1"/>
  <c r="G612" i="2" a="1"/>
  <c r="G616" i="2" a="1"/>
  <c r="I604" i="2" a="1"/>
  <c r="J612" i="2" a="1"/>
  <c r="I602" i="2" a="1"/>
  <c r="J604" i="2" a="1"/>
  <c r="J608" i="2" a="1"/>
  <c r="I608" i="2" a="1"/>
  <c r="G602" i="2" a="1"/>
  <c r="H612" i="2" a="1"/>
  <c r="K602" i="2" a="1"/>
  <c r="E602" i="2" a="1"/>
  <c r="K616" i="2" a="1"/>
  <c r="L608" i="2" a="1"/>
  <c r="I612" i="2" a="1"/>
  <c r="L604" i="2" a="1"/>
  <c r="G608" i="2" a="1"/>
  <c r="G604" i="2" a="1"/>
  <c r="H10" i="1" a="1"/>
  <c r="L612" i="2" a="1"/>
  <c r="E616" i="2" a="1"/>
  <c r="I616" i="2" a="1"/>
  <c r="H616" i="2" a="1"/>
  <c r="E604" i="2" a="1"/>
  <c r="E612" i="2" a="1"/>
  <c r="F602" i="2" a="1"/>
  <c r="F612" i="2" a="1"/>
  <c r="K608" i="2" a="1"/>
  <c r="F604" i="2" a="1"/>
  <c r="H604" i="2" a="1"/>
  <c r="H608" i="2" a="1"/>
  <c r="F608" i="2" a="1"/>
  <c r="K612" i="2" a="1"/>
  <c r="K604" i="2" a="1"/>
  <c r="J616" i="2" a="1"/>
  <c r="F616" i="2" a="1"/>
  <c r="J602" i="2" a="1"/>
  <c r="H602" i="2" a="1"/>
  <c r="I569" i="2" l="1"/>
  <c r="K569" i="2"/>
  <c r="J569" i="2"/>
  <c r="M563" i="2"/>
  <c r="G569" i="2"/>
  <c r="L569" i="2"/>
  <c r="F569" i="2"/>
  <c r="M559" i="2"/>
  <c r="H569" i="2"/>
  <c r="X569" i="2"/>
  <c r="R569" i="2"/>
  <c r="W569" i="2"/>
  <c r="U569" i="2"/>
  <c r="G604" i="2"/>
  <c r="L604" i="2"/>
  <c r="L605" i="2" s="1"/>
  <c r="E602" i="2"/>
  <c r="H602" i="2"/>
  <c r="H620" i="2" s="1"/>
  <c r="T620" i="2" s="1"/>
  <c r="J608" i="2"/>
  <c r="J609" i="2" s="1"/>
  <c r="V609" i="2" s="1"/>
  <c r="K612" i="2"/>
  <c r="H604" i="2"/>
  <c r="H605" i="2" s="1"/>
  <c r="F612" i="2"/>
  <c r="J604" i="2"/>
  <c r="J605" i="2" s="1"/>
  <c r="H616" i="2"/>
  <c r="I604" i="2"/>
  <c r="I605" i="2" s="1"/>
  <c r="G616" i="2"/>
  <c r="L602" i="2"/>
  <c r="L620" i="2" s="1"/>
  <c r="X620" i="2" s="1"/>
  <c r="I612" i="2"/>
  <c r="K602" i="2"/>
  <c r="K620" i="2" s="1"/>
  <c r="W620" i="2" s="1"/>
  <c r="J602" i="2"/>
  <c r="J620" i="2" s="1"/>
  <c r="V620" i="2" s="1"/>
  <c r="J616" i="2"/>
  <c r="F608" i="2"/>
  <c r="F609" i="2" s="1"/>
  <c r="R609" i="2" s="1"/>
  <c r="F604" i="2"/>
  <c r="F605" i="2" s="1"/>
  <c r="F602" i="2"/>
  <c r="F620" i="2" s="1"/>
  <c r="R620" i="2" s="1"/>
  <c r="E604" i="2"/>
  <c r="J612" i="2"/>
  <c r="E616" i="2"/>
  <c r="G612" i="2"/>
  <c r="G608" i="2"/>
  <c r="G609" i="2" s="1"/>
  <c r="S609" i="2" s="1"/>
  <c r="L608" i="2"/>
  <c r="L609" i="2" s="1"/>
  <c r="X609" i="2" s="1"/>
  <c r="H612" i="2"/>
  <c r="I608" i="2"/>
  <c r="I609" i="2" s="1"/>
  <c r="U609" i="2" s="1"/>
  <c r="K604" i="2"/>
  <c r="K605" i="2" s="1"/>
  <c r="H608" i="2"/>
  <c r="H609" i="2" s="1"/>
  <c r="T609" i="2" s="1"/>
  <c r="K608" i="2"/>
  <c r="K609" i="2" s="1"/>
  <c r="W609" i="2" s="1"/>
  <c r="E612" i="2"/>
  <c r="I602" i="2"/>
  <c r="I620" i="2" s="1"/>
  <c r="U620" i="2" s="1"/>
  <c r="I616" i="2"/>
  <c r="L612" i="2"/>
  <c r="L616" i="2"/>
  <c r="E608" i="2"/>
  <c r="K616" i="2"/>
  <c r="G602" i="2"/>
  <c r="G620" i="2" s="1"/>
  <c r="S620" i="2" s="1"/>
  <c r="F616" i="2"/>
  <c r="M566" i="2"/>
  <c r="Q566" i="2"/>
  <c r="T586" i="2"/>
  <c r="H586" i="2"/>
  <c r="Q555" i="2"/>
  <c r="M555" i="2"/>
  <c r="U586" i="2"/>
  <c r="I586" i="2"/>
  <c r="E593" i="2"/>
  <c r="M592" i="2"/>
  <c r="S569" i="2"/>
  <c r="E590" i="2"/>
  <c r="Q590" i="2"/>
  <c r="M589" i="2"/>
  <c r="L586" i="2"/>
  <c r="X586" i="2"/>
  <c r="Q586" i="2"/>
  <c r="E586" i="2"/>
  <c r="M585" i="2"/>
  <c r="K590" i="2"/>
  <c r="W590" i="2"/>
  <c r="Q542" i="2"/>
  <c r="F590" i="2"/>
  <c r="R590" i="2"/>
  <c r="L578" i="2"/>
  <c r="X578" i="2"/>
  <c r="C626" i="2"/>
  <c r="B653" i="2"/>
  <c r="M626" i="2"/>
  <c r="V569" i="2"/>
  <c r="T569" i="2"/>
  <c r="G578" i="2"/>
  <c r="S578" i="2"/>
  <c r="V590" i="2"/>
  <c r="J590" i="2"/>
  <c r="G586" i="2"/>
  <c r="S586" i="2"/>
  <c r="X590" i="2"/>
  <c r="L590" i="2"/>
  <c r="W578" i="2"/>
  <c r="M551" i="2"/>
  <c r="E569" i="2"/>
  <c r="M569" i="2" s="1"/>
  <c r="U578" i="2"/>
  <c r="T578" i="2"/>
  <c r="W586" i="2"/>
  <c r="K586" i="2"/>
  <c r="M577" i="2"/>
  <c r="E578" i="2"/>
  <c r="R578" i="2"/>
  <c r="H590" i="2"/>
  <c r="T590" i="2"/>
  <c r="V586" i="2"/>
  <c r="J586" i="2"/>
  <c r="S590" i="2"/>
  <c r="G590" i="2"/>
  <c r="U590" i="2"/>
  <c r="I590" i="2"/>
  <c r="F586" i="2"/>
  <c r="R586" i="2"/>
  <c r="E582" i="2"/>
  <c r="M581" i="2"/>
  <c r="V578" i="2"/>
  <c r="B334" i="1"/>
  <c r="H10" i="1"/>
  <c r="F635" i="2" a="1"/>
  <c r="K643" i="2" a="1"/>
  <c r="L643" i="2" a="1"/>
  <c r="H643" i="2" a="1"/>
  <c r="E643" i="2" a="1"/>
  <c r="I629" i="2" a="1"/>
  <c r="L631" i="2" a="1"/>
  <c r="H631" i="2" a="1"/>
  <c r="F629" i="2" a="1"/>
  <c r="E629" i="2" a="1"/>
  <c r="J643" i="2" a="1"/>
  <c r="K631" i="2" a="1"/>
  <c r="I631" i="2" a="1"/>
  <c r="K635" i="2" a="1"/>
  <c r="K639" i="2" a="1"/>
  <c r="J631" i="2" a="1"/>
  <c r="L629" i="2" a="1"/>
  <c r="J629" i="2" a="1"/>
  <c r="G639" i="2" a="1"/>
  <c r="G629" i="2" a="1"/>
  <c r="E639" i="2" a="1"/>
  <c r="F639" i="2" a="1"/>
  <c r="G635" i="2" a="1"/>
  <c r="K629" i="2" a="1"/>
  <c r="E635" i="2" a="1"/>
  <c r="G643" i="2" a="1"/>
  <c r="G631" i="2" a="1"/>
  <c r="I643" i="2" a="1"/>
  <c r="F643" i="2" a="1"/>
  <c r="E631" i="2" a="1"/>
  <c r="I639" i="2" a="1"/>
  <c r="L639" i="2" a="1"/>
  <c r="J635" i="2" a="1"/>
  <c r="L635" i="2" a="1"/>
  <c r="H629" i="2" a="1"/>
  <c r="I635" i="2" a="1"/>
  <c r="F631" i="2" a="1"/>
  <c r="H635" i="2" a="1"/>
  <c r="H639" i="2" a="1"/>
  <c r="J639" i="2" a="1"/>
  <c r="F596" i="2" l="1"/>
  <c r="J596" i="2"/>
  <c r="K596" i="2"/>
  <c r="I596" i="2"/>
  <c r="M586" i="2"/>
  <c r="H596" i="2"/>
  <c r="L596" i="2"/>
  <c r="M590" i="2"/>
  <c r="G596" i="2"/>
  <c r="R596" i="2"/>
  <c r="Q569" i="2"/>
  <c r="V596" i="2"/>
  <c r="S596" i="2"/>
  <c r="K629" i="2"/>
  <c r="K647" i="2" s="1"/>
  <c r="W647" i="2" s="1"/>
  <c r="G629" i="2"/>
  <c r="G647" i="2" s="1"/>
  <c r="S647" i="2" s="1"/>
  <c r="J631" i="2"/>
  <c r="J632" i="2" s="1"/>
  <c r="K631" i="2"/>
  <c r="K632" i="2" s="1"/>
  <c r="H631" i="2"/>
  <c r="H632" i="2" s="1"/>
  <c r="H643" i="2"/>
  <c r="E629" i="2"/>
  <c r="L643" i="2"/>
  <c r="H629" i="2"/>
  <c r="H647" i="2" s="1"/>
  <c r="T647" i="2" s="1"/>
  <c r="J635" i="2"/>
  <c r="J636" i="2" s="1"/>
  <c r="V636" i="2" s="1"/>
  <c r="E631" i="2"/>
  <c r="G631" i="2"/>
  <c r="G635" i="2"/>
  <c r="G636" i="2" s="1"/>
  <c r="S636" i="2" s="1"/>
  <c r="G639" i="2"/>
  <c r="K639" i="2"/>
  <c r="I629" i="2"/>
  <c r="I647" i="2" s="1"/>
  <c r="U647" i="2" s="1"/>
  <c r="J639" i="2"/>
  <c r="H639" i="2"/>
  <c r="L631" i="2"/>
  <c r="L632" i="2" s="1"/>
  <c r="I635" i="2"/>
  <c r="I636" i="2" s="1"/>
  <c r="U636" i="2" s="1"/>
  <c r="F635" i="2"/>
  <c r="F636" i="2" s="1"/>
  <c r="R636" i="2" s="1"/>
  <c r="L639" i="2"/>
  <c r="F643" i="2"/>
  <c r="G643" i="2"/>
  <c r="F639" i="2"/>
  <c r="J629" i="2"/>
  <c r="J647" i="2" s="1"/>
  <c r="V647" i="2" s="1"/>
  <c r="K635" i="2"/>
  <c r="K636" i="2" s="1"/>
  <c r="W636" i="2" s="1"/>
  <c r="F629" i="2"/>
  <c r="F647" i="2" s="1"/>
  <c r="R647" i="2" s="1"/>
  <c r="J643" i="2"/>
  <c r="H635" i="2"/>
  <c r="H636" i="2" s="1"/>
  <c r="T636" i="2" s="1"/>
  <c r="F631" i="2"/>
  <c r="F632" i="2" s="1"/>
  <c r="K643" i="2"/>
  <c r="L635" i="2"/>
  <c r="L636" i="2" s="1"/>
  <c r="X636" i="2" s="1"/>
  <c r="I639" i="2"/>
  <c r="I643" i="2"/>
  <c r="E635" i="2"/>
  <c r="E639" i="2"/>
  <c r="L629" i="2"/>
  <c r="L647" i="2" s="1"/>
  <c r="X647" i="2" s="1"/>
  <c r="I631" i="2"/>
  <c r="I632" i="2" s="1"/>
  <c r="E643" i="2"/>
  <c r="X617" i="2"/>
  <c r="L617" i="2"/>
  <c r="S613" i="2"/>
  <c r="G613" i="2"/>
  <c r="S617" i="2"/>
  <c r="G617" i="2"/>
  <c r="L613" i="2"/>
  <c r="X613" i="2"/>
  <c r="U605" i="2"/>
  <c r="Q582" i="2"/>
  <c r="M582" i="2"/>
  <c r="W596" i="2"/>
  <c r="I617" i="2"/>
  <c r="U617" i="2"/>
  <c r="V613" i="2"/>
  <c r="J613" i="2"/>
  <c r="T617" i="2"/>
  <c r="H617" i="2"/>
  <c r="Q578" i="2"/>
  <c r="E596" i="2"/>
  <c r="M596" i="2" s="1"/>
  <c r="M578" i="2"/>
  <c r="V605" i="2"/>
  <c r="C653" i="2"/>
  <c r="B680" i="2"/>
  <c r="M653" i="2"/>
  <c r="E613" i="2"/>
  <c r="Q613" i="2"/>
  <c r="M612" i="2"/>
  <c r="R613" i="2"/>
  <c r="F613" i="2"/>
  <c r="R605" i="2"/>
  <c r="T605" i="2"/>
  <c r="X596" i="2"/>
  <c r="K613" i="2"/>
  <c r="W613" i="2"/>
  <c r="W605" i="2"/>
  <c r="V617" i="2"/>
  <c r="J617" i="2"/>
  <c r="E605" i="2"/>
  <c r="M604" i="2"/>
  <c r="T596" i="2"/>
  <c r="R617" i="2"/>
  <c r="F617" i="2"/>
  <c r="F623" i="2" s="1"/>
  <c r="M593" i="2"/>
  <c r="Q593" i="2"/>
  <c r="M608" i="2"/>
  <c r="E609" i="2"/>
  <c r="G605" i="2"/>
  <c r="S605" i="2"/>
  <c r="M616" i="2"/>
  <c r="Q617" i="2"/>
  <c r="E617" i="2"/>
  <c r="T613" i="2"/>
  <c r="H613" i="2"/>
  <c r="H623" i="2" s="1"/>
  <c r="E620" i="2"/>
  <c r="M619" i="2"/>
  <c r="U596" i="2"/>
  <c r="W617" i="2"/>
  <c r="K617" i="2"/>
  <c r="U613" i="2"/>
  <c r="I613" i="2"/>
  <c r="X605" i="2"/>
  <c r="B343" i="1"/>
  <c r="J658" i="2" a="1"/>
  <c r="F662" i="2" a="1"/>
  <c r="L662" i="2" a="1"/>
  <c r="L658" i="2" a="1"/>
  <c r="I656" i="2" a="1"/>
  <c r="H670" i="2" a="1"/>
  <c r="I658" i="2" a="1"/>
  <c r="G658" i="2" a="1"/>
  <c r="G656" i="2" a="1"/>
  <c r="F656" i="2" a="1"/>
  <c r="F666" i="2" a="1"/>
  <c r="K666" i="2" a="1"/>
  <c r="K670" i="2" a="1"/>
  <c r="H656" i="2" a="1"/>
  <c r="J670" i="2" a="1"/>
  <c r="K656" i="2" a="1"/>
  <c r="H658" i="2" a="1"/>
  <c r="E658" i="2" a="1"/>
  <c r="J666" i="2" a="1"/>
  <c r="K662" i="2" a="1"/>
  <c r="F658" i="2" a="1"/>
  <c r="E656" i="2" a="1"/>
  <c r="G662" i="2" a="1"/>
  <c r="E666" i="2" a="1"/>
  <c r="G666" i="2" a="1"/>
  <c r="L656" i="2" a="1"/>
  <c r="K658" i="2" a="1"/>
  <c r="J662" i="2" a="1"/>
  <c r="H662" i="2" a="1"/>
  <c r="H666" i="2" a="1"/>
  <c r="G670" i="2" a="1"/>
  <c r="E662" i="2" a="1"/>
  <c r="I670" i="2" a="1"/>
  <c r="I666" i="2" a="1"/>
  <c r="I662" i="2" a="1"/>
  <c r="J656" i="2" a="1"/>
  <c r="L670" i="2" a="1"/>
  <c r="F670" i="2" a="1"/>
  <c r="E670" i="2" a="1"/>
  <c r="L666" i="2" a="1"/>
  <c r="J623" i="2" l="1"/>
  <c r="L623" i="2"/>
  <c r="I623" i="2"/>
  <c r="K623" i="2"/>
  <c r="M617" i="2"/>
  <c r="G623" i="2"/>
  <c r="M613" i="2"/>
  <c r="W623" i="2"/>
  <c r="S623" i="2"/>
  <c r="X623" i="2"/>
  <c r="G656" i="2"/>
  <c r="G674" i="2" s="1"/>
  <c r="S674" i="2" s="1"/>
  <c r="I656" i="2"/>
  <c r="I674" i="2" s="1"/>
  <c r="U674" i="2" s="1"/>
  <c r="J658" i="2"/>
  <c r="L670" i="2"/>
  <c r="I670" i="2"/>
  <c r="H666" i="2"/>
  <c r="K658" i="2"/>
  <c r="K659" i="2" s="1"/>
  <c r="E666" i="2"/>
  <c r="F658" i="2"/>
  <c r="F659" i="2" s="1"/>
  <c r="E658" i="2"/>
  <c r="J670" i="2"/>
  <c r="K666" i="2"/>
  <c r="G658" i="2"/>
  <c r="G659" i="2" s="1"/>
  <c r="L658" i="2"/>
  <c r="L659" i="2" s="1"/>
  <c r="L666" i="2"/>
  <c r="J656" i="2"/>
  <c r="J674" i="2" s="1"/>
  <c r="V674" i="2" s="1"/>
  <c r="E662" i="2"/>
  <c r="H662" i="2"/>
  <c r="H663" i="2" s="1"/>
  <c r="T663" i="2" s="1"/>
  <c r="L656" i="2"/>
  <c r="L674" i="2" s="1"/>
  <c r="X674" i="2" s="1"/>
  <c r="G662" i="2"/>
  <c r="G663" i="2" s="1"/>
  <c r="S663" i="2" s="1"/>
  <c r="K662" i="2"/>
  <c r="K663" i="2" s="1"/>
  <c r="W663" i="2" s="1"/>
  <c r="H658" i="2"/>
  <c r="H659" i="2" s="1"/>
  <c r="H656" i="2"/>
  <c r="H674" i="2" s="1"/>
  <c r="T674" i="2" s="1"/>
  <c r="F666" i="2"/>
  <c r="I658" i="2"/>
  <c r="I659" i="2" s="1"/>
  <c r="L662" i="2"/>
  <c r="L663" i="2" s="1"/>
  <c r="X663" i="2" s="1"/>
  <c r="E670" i="2"/>
  <c r="I662" i="2"/>
  <c r="I663" i="2" s="1"/>
  <c r="U663" i="2" s="1"/>
  <c r="G670" i="2"/>
  <c r="J662" i="2"/>
  <c r="J663" i="2" s="1"/>
  <c r="V663" i="2" s="1"/>
  <c r="G666" i="2"/>
  <c r="E656" i="2"/>
  <c r="J666" i="2"/>
  <c r="K656" i="2"/>
  <c r="K674" i="2" s="1"/>
  <c r="W674" i="2" s="1"/>
  <c r="K670" i="2"/>
  <c r="F656" i="2"/>
  <c r="F674" i="2" s="1"/>
  <c r="R674" i="2" s="1"/>
  <c r="H670" i="2"/>
  <c r="F662" i="2"/>
  <c r="F663" i="2" s="1"/>
  <c r="R663" i="2" s="1"/>
  <c r="F670" i="2"/>
  <c r="I666" i="2"/>
  <c r="U644" i="2"/>
  <c r="I644" i="2"/>
  <c r="I640" i="2"/>
  <c r="U640" i="2"/>
  <c r="X640" i="2"/>
  <c r="L640" i="2"/>
  <c r="C680" i="2"/>
  <c r="B707" i="2"/>
  <c r="M680" i="2"/>
  <c r="X632" i="2"/>
  <c r="M646" i="2"/>
  <c r="E647" i="2"/>
  <c r="G632" i="2"/>
  <c r="S632" i="2"/>
  <c r="E636" i="2"/>
  <c r="M635" i="2"/>
  <c r="S644" i="2"/>
  <c r="G644" i="2"/>
  <c r="F644" i="2"/>
  <c r="R644" i="2"/>
  <c r="M631" i="2"/>
  <c r="E632" i="2"/>
  <c r="Q632" i="2"/>
  <c r="Q609" i="2"/>
  <c r="M609" i="2"/>
  <c r="W644" i="2"/>
  <c r="K644" i="2"/>
  <c r="X644" i="2"/>
  <c r="L644" i="2"/>
  <c r="Q596" i="2"/>
  <c r="R632" i="2"/>
  <c r="H640" i="2"/>
  <c r="T640" i="2"/>
  <c r="T644" i="2"/>
  <c r="H644" i="2"/>
  <c r="Q620" i="2"/>
  <c r="M620" i="2"/>
  <c r="J644" i="2"/>
  <c r="V644" i="2"/>
  <c r="V640" i="2"/>
  <c r="J640" i="2"/>
  <c r="T632" i="2"/>
  <c r="T623" i="2"/>
  <c r="M643" i="2"/>
  <c r="Q644" i="2"/>
  <c r="E644" i="2"/>
  <c r="W632" i="2"/>
  <c r="V623" i="2"/>
  <c r="U632" i="2"/>
  <c r="W640" i="2"/>
  <c r="K640" i="2"/>
  <c r="V632" i="2"/>
  <c r="R623" i="2"/>
  <c r="S640" i="2"/>
  <c r="G640" i="2"/>
  <c r="Q605" i="2"/>
  <c r="M605" i="2"/>
  <c r="E623" i="2"/>
  <c r="M623" i="2" s="1"/>
  <c r="U623" i="2"/>
  <c r="Q640" i="2"/>
  <c r="E640" i="2"/>
  <c r="M639" i="2"/>
  <c r="F640" i="2"/>
  <c r="R640" i="2"/>
  <c r="B352" i="1"/>
  <c r="J697" i="2" a="1"/>
  <c r="G685" i="2" a="1"/>
  <c r="H683" i="2" a="1"/>
  <c r="J693" i="2" a="1"/>
  <c r="K683" i="2" a="1"/>
  <c r="L683" i="2" a="1"/>
  <c r="H685" i="2" a="1"/>
  <c r="H697" i="2" a="1"/>
  <c r="E685" i="2" a="1"/>
  <c r="I697" i="2" a="1"/>
  <c r="E693" i="2" a="1"/>
  <c r="L693" i="2" a="1"/>
  <c r="F697" i="2" a="1"/>
  <c r="G693" i="2" a="1"/>
  <c r="K697" i="2" a="1"/>
  <c r="E683" i="2" a="1"/>
  <c r="K685" i="2" a="1"/>
  <c r="L689" i="2" a="1"/>
  <c r="F685" i="2" a="1"/>
  <c r="F693" i="2" a="1"/>
  <c r="G683" i="2" a="1"/>
  <c r="L685" i="2" a="1"/>
  <c r="L697" i="2" a="1"/>
  <c r="J683" i="2" a="1"/>
  <c r="K689" i="2" a="1"/>
  <c r="E697" i="2" a="1"/>
  <c r="I683" i="2" a="1"/>
  <c r="I685" i="2" a="1"/>
  <c r="H689" i="2" a="1"/>
  <c r="K693" i="2" a="1"/>
  <c r="I689" i="2" a="1"/>
  <c r="F689" i="2" a="1"/>
  <c r="E689" i="2" a="1"/>
  <c r="J689" i="2" a="1"/>
  <c r="G697" i="2" a="1"/>
  <c r="J685" i="2" a="1"/>
  <c r="F683" i="2" a="1"/>
  <c r="H693" i="2" a="1"/>
  <c r="G689" i="2" a="1"/>
  <c r="I693" i="2" a="1"/>
  <c r="L650" i="2" l="1"/>
  <c r="I650" i="2"/>
  <c r="J650" i="2"/>
  <c r="H650" i="2"/>
  <c r="F650" i="2"/>
  <c r="K650" i="2"/>
  <c r="M640" i="2"/>
  <c r="G650" i="2"/>
  <c r="M644" i="2"/>
  <c r="U650" i="2"/>
  <c r="T650" i="2"/>
  <c r="R650" i="2"/>
  <c r="E693" i="2"/>
  <c r="I693" i="2"/>
  <c r="F683" i="2"/>
  <c r="F701" i="2" s="1"/>
  <c r="R701" i="2" s="1"/>
  <c r="G697" i="2"/>
  <c r="J689" i="2"/>
  <c r="J690" i="2" s="1"/>
  <c r="V690" i="2" s="1"/>
  <c r="J697" i="2"/>
  <c r="H689" i="2"/>
  <c r="H690" i="2" s="1"/>
  <c r="T690" i="2" s="1"/>
  <c r="E697" i="2"/>
  <c r="L697" i="2"/>
  <c r="F693" i="2"/>
  <c r="K685" i="2"/>
  <c r="K686" i="2" s="1"/>
  <c r="G693" i="2"/>
  <c r="I697" i="2"/>
  <c r="G689" i="2"/>
  <c r="G690" i="2" s="1"/>
  <c r="S690" i="2" s="1"/>
  <c r="J685" i="2"/>
  <c r="J686" i="2" s="1"/>
  <c r="L683" i="2"/>
  <c r="L701" i="2" s="1"/>
  <c r="X701" i="2" s="1"/>
  <c r="E689" i="2"/>
  <c r="I689" i="2"/>
  <c r="I690" i="2" s="1"/>
  <c r="U690" i="2" s="1"/>
  <c r="I685" i="2"/>
  <c r="I686" i="2" s="1"/>
  <c r="K689" i="2"/>
  <c r="K690" i="2" s="1"/>
  <c r="W690" i="2" s="1"/>
  <c r="L685" i="2"/>
  <c r="L686" i="2" s="1"/>
  <c r="F685" i="2"/>
  <c r="F686" i="2" s="1"/>
  <c r="E683" i="2"/>
  <c r="F697" i="2"/>
  <c r="E685" i="2"/>
  <c r="H693" i="2"/>
  <c r="H683" i="2"/>
  <c r="H701" i="2" s="1"/>
  <c r="T701" i="2" s="1"/>
  <c r="G685" i="2"/>
  <c r="G686" i="2" s="1"/>
  <c r="F689" i="2"/>
  <c r="F690" i="2" s="1"/>
  <c r="R690" i="2" s="1"/>
  <c r="K693" i="2"/>
  <c r="I683" i="2"/>
  <c r="I701" i="2" s="1"/>
  <c r="U701" i="2" s="1"/>
  <c r="J683" i="2"/>
  <c r="J701" i="2" s="1"/>
  <c r="V701" i="2" s="1"/>
  <c r="G683" i="2"/>
  <c r="G701" i="2" s="1"/>
  <c r="S701" i="2" s="1"/>
  <c r="L689" i="2"/>
  <c r="L690" i="2" s="1"/>
  <c r="X690" i="2" s="1"/>
  <c r="K697" i="2"/>
  <c r="L693" i="2"/>
  <c r="H697" i="2"/>
  <c r="H685" i="2"/>
  <c r="H686" i="2" s="1"/>
  <c r="K683" i="2"/>
  <c r="K701" i="2" s="1"/>
  <c r="W701" i="2" s="1"/>
  <c r="J693" i="2"/>
  <c r="K671" i="2"/>
  <c r="W671" i="2"/>
  <c r="V671" i="2"/>
  <c r="J671" i="2"/>
  <c r="E659" i="2"/>
  <c r="M658" i="2"/>
  <c r="M666" i="2"/>
  <c r="E667" i="2"/>
  <c r="Q667" i="2"/>
  <c r="W650" i="2"/>
  <c r="Q623" i="2"/>
  <c r="G667" i="2"/>
  <c r="S667" i="2"/>
  <c r="W659" i="2"/>
  <c r="Q636" i="2"/>
  <c r="M636" i="2"/>
  <c r="V667" i="2"/>
  <c r="J667" i="2"/>
  <c r="R659" i="2"/>
  <c r="S650" i="2"/>
  <c r="E674" i="2"/>
  <c r="M673" i="2"/>
  <c r="Q647" i="2"/>
  <c r="M647" i="2"/>
  <c r="T667" i="2"/>
  <c r="H667" i="2"/>
  <c r="S671" i="2"/>
  <c r="G671" i="2"/>
  <c r="E663" i="2"/>
  <c r="M662" i="2"/>
  <c r="U671" i="2"/>
  <c r="I671" i="2"/>
  <c r="F667" i="2"/>
  <c r="R667" i="2"/>
  <c r="T659" i="2"/>
  <c r="M632" i="2"/>
  <c r="E650" i="2"/>
  <c r="M650" i="2" s="1"/>
  <c r="U667" i="2"/>
  <c r="I667" i="2"/>
  <c r="L671" i="2"/>
  <c r="X671" i="2"/>
  <c r="X650" i="2"/>
  <c r="F671" i="2"/>
  <c r="R671" i="2"/>
  <c r="M670" i="2"/>
  <c r="E671" i="2"/>
  <c r="Q671" i="2"/>
  <c r="L667" i="2"/>
  <c r="X667" i="2"/>
  <c r="J659" i="2"/>
  <c r="V659" i="2"/>
  <c r="V650" i="2"/>
  <c r="X659" i="2"/>
  <c r="W667" i="2"/>
  <c r="K667" i="2"/>
  <c r="C707" i="2"/>
  <c r="B734" i="2"/>
  <c r="M707" i="2"/>
  <c r="T671" i="2"/>
  <c r="H671" i="2"/>
  <c r="U659" i="2"/>
  <c r="S659" i="2"/>
  <c r="B361" i="1"/>
  <c r="I712" i="2" a="1"/>
  <c r="K712" i="2" a="1"/>
  <c r="J724" i="2" a="1"/>
  <c r="F716" i="2" a="1"/>
  <c r="G710" i="2" a="1"/>
  <c r="H716" i="2" a="1"/>
  <c r="I724" i="2" a="1"/>
  <c r="J712" i="2" a="1"/>
  <c r="J720" i="2" a="1"/>
  <c r="L712" i="2" a="1"/>
  <c r="I716" i="2" a="1"/>
  <c r="L724" i="2" a="1"/>
  <c r="K720" i="2" a="1"/>
  <c r="L710" i="2" a="1"/>
  <c r="L720" i="2" a="1"/>
  <c r="H720" i="2" a="1"/>
  <c r="K710" i="2" a="1"/>
  <c r="F712" i="2" a="1"/>
  <c r="J716" i="2" a="1"/>
  <c r="E716" i="2" a="1"/>
  <c r="I720" i="2" a="1"/>
  <c r="L716" i="2" a="1"/>
  <c r="H710" i="2" a="1"/>
  <c r="H724" i="2" a="1"/>
  <c r="F720" i="2" a="1"/>
  <c r="G724" i="2" a="1"/>
  <c r="K716" i="2" a="1"/>
  <c r="E712" i="2" a="1"/>
  <c r="G712" i="2" a="1"/>
  <c r="K724" i="2" a="1"/>
  <c r="I710" i="2" a="1"/>
  <c r="E720" i="2" a="1"/>
  <c r="E724" i="2" a="1"/>
  <c r="G716" i="2" a="1"/>
  <c r="F724" i="2" a="1"/>
  <c r="F710" i="2" a="1"/>
  <c r="H712" i="2" a="1"/>
  <c r="J710" i="2" a="1"/>
  <c r="G720" i="2" a="1"/>
  <c r="E710" i="2" a="1"/>
  <c r="F677" i="2" l="1"/>
  <c r="H677" i="2"/>
  <c r="G677" i="2"/>
  <c r="I677" i="2"/>
  <c r="K677" i="2"/>
  <c r="L677" i="2"/>
  <c r="M671" i="2"/>
  <c r="M667" i="2"/>
  <c r="J677" i="2"/>
  <c r="Q650" i="2"/>
  <c r="V677" i="2"/>
  <c r="R677" i="2"/>
  <c r="U677" i="2"/>
  <c r="W677" i="2"/>
  <c r="K710" i="2"/>
  <c r="K728" i="2" s="1"/>
  <c r="W728" i="2" s="1"/>
  <c r="E710" i="2"/>
  <c r="L712" i="2"/>
  <c r="L713" i="2" s="1"/>
  <c r="I724" i="2"/>
  <c r="F724" i="2"/>
  <c r="G710" i="2"/>
  <c r="G728" i="2" s="1"/>
  <c r="S728" i="2" s="1"/>
  <c r="J724" i="2"/>
  <c r="I710" i="2"/>
  <c r="I728" i="2" s="1"/>
  <c r="U728" i="2" s="1"/>
  <c r="E712" i="2"/>
  <c r="G724" i="2"/>
  <c r="H710" i="2"/>
  <c r="H728" i="2" s="1"/>
  <c r="T728" i="2" s="1"/>
  <c r="E716" i="2"/>
  <c r="H720" i="2"/>
  <c r="I716" i="2"/>
  <c r="I717" i="2" s="1"/>
  <c r="U717" i="2" s="1"/>
  <c r="G720" i="2"/>
  <c r="J710" i="2"/>
  <c r="J728" i="2" s="1"/>
  <c r="V728" i="2" s="1"/>
  <c r="H716" i="2"/>
  <c r="H717" i="2" s="1"/>
  <c r="T717" i="2" s="1"/>
  <c r="E724" i="2"/>
  <c r="E720" i="2"/>
  <c r="K724" i="2"/>
  <c r="K716" i="2"/>
  <c r="K717" i="2" s="1"/>
  <c r="W717" i="2" s="1"/>
  <c r="F720" i="2"/>
  <c r="L716" i="2"/>
  <c r="L717" i="2" s="1"/>
  <c r="X717" i="2" s="1"/>
  <c r="J716" i="2"/>
  <c r="J717" i="2" s="1"/>
  <c r="V717" i="2" s="1"/>
  <c r="L720" i="2"/>
  <c r="L724" i="2"/>
  <c r="J720" i="2"/>
  <c r="H712" i="2"/>
  <c r="H713" i="2" s="1"/>
  <c r="G716" i="2"/>
  <c r="G717" i="2" s="1"/>
  <c r="S717" i="2" s="1"/>
  <c r="F716" i="2"/>
  <c r="F717" i="2" s="1"/>
  <c r="R717" i="2" s="1"/>
  <c r="K712" i="2"/>
  <c r="G712" i="2"/>
  <c r="I712" i="2"/>
  <c r="H724" i="2"/>
  <c r="I720" i="2"/>
  <c r="F712" i="2"/>
  <c r="L710" i="2"/>
  <c r="L728" i="2" s="1"/>
  <c r="X728" i="2" s="1"/>
  <c r="K720" i="2"/>
  <c r="J712" i="2"/>
  <c r="J713" i="2" s="1"/>
  <c r="F710" i="2"/>
  <c r="F728" i="2" s="1"/>
  <c r="R728" i="2" s="1"/>
  <c r="L694" i="2"/>
  <c r="X694" i="2"/>
  <c r="F698" i="2"/>
  <c r="R698" i="2"/>
  <c r="K698" i="2"/>
  <c r="W698" i="2"/>
  <c r="W686" i="2"/>
  <c r="L698" i="2"/>
  <c r="X698" i="2"/>
  <c r="U686" i="2"/>
  <c r="W694" i="2"/>
  <c r="K694" i="2"/>
  <c r="V698" i="2"/>
  <c r="J698" i="2"/>
  <c r="E690" i="2"/>
  <c r="M689" i="2"/>
  <c r="Q663" i="2"/>
  <c r="M663" i="2"/>
  <c r="G694" i="2"/>
  <c r="S694" i="2"/>
  <c r="M700" i="2"/>
  <c r="E701" i="2"/>
  <c r="R686" i="2"/>
  <c r="F694" i="2"/>
  <c r="R694" i="2"/>
  <c r="Q659" i="2"/>
  <c r="E677" i="2"/>
  <c r="M677" i="2" s="1"/>
  <c r="M659" i="2"/>
  <c r="X686" i="2"/>
  <c r="E698" i="2"/>
  <c r="Q698" i="2"/>
  <c r="M697" i="2"/>
  <c r="C734" i="2"/>
  <c r="B761" i="2"/>
  <c r="M734" i="2"/>
  <c r="T677" i="2"/>
  <c r="V694" i="2"/>
  <c r="J694" i="2"/>
  <c r="S686" i="2"/>
  <c r="S698" i="2"/>
  <c r="G698" i="2"/>
  <c r="Q674" i="2"/>
  <c r="M674" i="2"/>
  <c r="V686" i="2"/>
  <c r="T686" i="2"/>
  <c r="H694" i="2"/>
  <c r="T694" i="2"/>
  <c r="I694" i="2"/>
  <c r="U694" i="2"/>
  <c r="S677" i="2"/>
  <c r="X677" i="2"/>
  <c r="H698" i="2"/>
  <c r="T698" i="2"/>
  <c r="E686" i="2"/>
  <c r="M685" i="2"/>
  <c r="U698" i="2"/>
  <c r="I698" i="2"/>
  <c r="Q694" i="2"/>
  <c r="E694" i="2"/>
  <c r="M693" i="2"/>
  <c r="B370" i="1"/>
  <c r="L751" i="2" a="1"/>
  <c r="F739" i="2" a="1"/>
  <c r="L737" i="2" a="1"/>
  <c r="L739" i="2" a="1"/>
  <c r="E739" i="2" a="1"/>
  <c r="J739" i="2" a="1"/>
  <c r="K747" i="2" a="1"/>
  <c r="E737" i="2" a="1"/>
  <c r="G751" i="2" a="1"/>
  <c r="I743" i="2" a="1"/>
  <c r="F747" i="2" a="1"/>
  <c r="J737" i="2" a="1"/>
  <c r="F743" i="2" a="1"/>
  <c r="J747" i="2" a="1"/>
  <c r="K743" i="2" a="1"/>
  <c r="L743" i="2" a="1"/>
  <c r="G739" i="2" a="1"/>
  <c r="H739" i="2" a="1"/>
  <c r="I737" i="2" a="1"/>
  <c r="K739" i="2" a="1"/>
  <c r="I739" i="2" a="1"/>
  <c r="K751" i="2" a="1"/>
  <c r="I747" i="2" a="1"/>
  <c r="H747" i="2" a="1"/>
  <c r="G747" i="2" a="1"/>
  <c r="L747" i="2" a="1"/>
  <c r="E743" i="2" a="1"/>
  <c r="F737" i="2" a="1"/>
  <c r="K737" i="2" a="1"/>
  <c r="H751" i="2" a="1"/>
  <c r="H743" i="2" a="1"/>
  <c r="G743" i="2" a="1"/>
  <c r="E751" i="2" a="1"/>
  <c r="J743" i="2" a="1"/>
  <c r="F751" i="2" a="1"/>
  <c r="H737" i="2" a="1"/>
  <c r="E747" i="2" a="1"/>
  <c r="J751" i="2" a="1"/>
  <c r="G737" i="2" a="1"/>
  <c r="I751" i="2" a="1"/>
  <c r="G704" i="2" l="1"/>
  <c r="H704" i="2"/>
  <c r="L704" i="2"/>
  <c r="F704" i="2"/>
  <c r="K704" i="2"/>
  <c r="I704" i="2"/>
  <c r="J704" i="2"/>
  <c r="M698" i="2"/>
  <c r="M694" i="2"/>
  <c r="X704" i="2"/>
  <c r="S704" i="2"/>
  <c r="W704" i="2"/>
  <c r="H743" i="2"/>
  <c r="H744" i="2" s="1"/>
  <c r="T744" i="2" s="1"/>
  <c r="E743" i="2"/>
  <c r="J751" i="2"/>
  <c r="K751" i="2"/>
  <c r="K739" i="2"/>
  <c r="K740" i="2" s="1"/>
  <c r="H739" i="2"/>
  <c r="H740" i="2" s="1"/>
  <c r="K743" i="2"/>
  <c r="K744" i="2" s="1"/>
  <c r="W744" i="2" s="1"/>
  <c r="J737" i="2"/>
  <c r="J755" i="2" s="1"/>
  <c r="V755" i="2" s="1"/>
  <c r="G751" i="2"/>
  <c r="J739" i="2"/>
  <c r="J740" i="2" s="1"/>
  <c r="L737" i="2"/>
  <c r="L755" i="2" s="1"/>
  <c r="X755" i="2" s="1"/>
  <c r="J743" i="2"/>
  <c r="J744" i="2" s="1"/>
  <c r="V744" i="2" s="1"/>
  <c r="H751" i="2"/>
  <c r="I751" i="2"/>
  <c r="G747" i="2"/>
  <c r="E747" i="2"/>
  <c r="F751" i="2"/>
  <c r="G739" i="2"/>
  <c r="G740" i="2" s="1"/>
  <c r="J747" i="2"/>
  <c r="F747" i="2"/>
  <c r="E737" i="2"/>
  <c r="E739" i="2"/>
  <c r="F739" i="2"/>
  <c r="F740" i="2" s="1"/>
  <c r="E751" i="2"/>
  <c r="K737" i="2"/>
  <c r="K755" i="2" s="1"/>
  <c r="W755" i="2" s="1"/>
  <c r="L747" i="2"/>
  <c r="H747" i="2"/>
  <c r="I739" i="2"/>
  <c r="I740" i="2" s="1"/>
  <c r="I737" i="2"/>
  <c r="I755" i="2" s="1"/>
  <c r="U755" i="2" s="1"/>
  <c r="L743" i="2"/>
  <c r="L744" i="2" s="1"/>
  <c r="X744" i="2" s="1"/>
  <c r="F743" i="2"/>
  <c r="F744" i="2" s="1"/>
  <c r="R744" i="2" s="1"/>
  <c r="I743" i="2"/>
  <c r="I744" i="2" s="1"/>
  <c r="U744" i="2" s="1"/>
  <c r="K747" i="2"/>
  <c r="L739" i="2"/>
  <c r="L740" i="2" s="1"/>
  <c r="L751" i="2"/>
  <c r="G743" i="2"/>
  <c r="G744" i="2" s="1"/>
  <c r="S744" i="2" s="1"/>
  <c r="F737" i="2"/>
  <c r="F755" i="2" s="1"/>
  <c r="R755" i="2" s="1"/>
  <c r="G737" i="2"/>
  <c r="G755" i="2" s="1"/>
  <c r="S755" i="2" s="1"/>
  <c r="I747" i="2"/>
  <c r="H737" i="2"/>
  <c r="H755" i="2" s="1"/>
  <c r="T755" i="2" s="1"/>
  <c r="T725" i="2"/>
  <c r="H725" i="2"/>
  <c r="G725" i="2"/>
  <c r="S725" i="2"/>
  <c r="T704" i="2"/>
  <c r="G713" i="2"/>
  <c r="S713" i="2"/>
  <c r="W725" i="2"/>
  <c r="K725" i="2"/>
  <c r="C761" i="2"/>
  <c r="B788" i="2"/>
  <c r="M761" i="2"/>
  <c r="K713" i="2"/>
  <c r="W713" i="2"/>
  <c r="Q721" i="2"/>
  <c r="E721" i="2"/>
  <c r="M720" i="2"/>
  <c r="V725" i="2"/>
  <c r="J725" i="2"/>
  <c r="U721" i="2"/>
  <c r="I721" i="2"/>
  <c r="F721" i="2"/>
  <c r="R721" i="2"/>
  <c r="Q690" i="2"/>
  <c r="M690" i="2"/>
  <c r="I713" i="2"/>
  <c r="U713" i="2"/>
  <c r="E713" i="2"/>
  <c r="M712" i="2"/>
  <c r="V704" i="2"/>
  <c r="Q725" i="2"/>
  <c r="E725" i="2"/>
  <c r="M724" i="2"/>
  <c r="R704" i="2"/>
  <c r="R725" i="2"/>
  <c r="F725" i="2"/>
  <c r="F713" i="2"/>
  <c r="R713" i="2"/>
  <c r="Q686" i="2"/>
  <c r="E704" i="2"/>
  <c r="M704" i="2" s="1"/>
  <c r="M686" i="2"/>
  <c r="Q677" i="2"/>
  <c r="Q701" i="2"/>
  <c r="M701" i="2"/>
  <c r="T713" i="2"/>
  <c r="I725" i="2"/>
  <c r="U725" i="2"/>
  <c r="U704" i="2"/>
  <c r="V713" i="2"/>
  <c r="V721" i="2"/>
  <c r="J721" i="2"/>
  <c r="S721" i="2"/>
  <c r="G721" i="2"/>
  <c r="X713" i="2"/>
  <c r="W721" i="2"/>
  <c r="K721" i="2"/>
  <c r="L725" i="2"/>
  <c r="X725" i="2"/>
  <c r="M727" i="2"/>
  <c r="E728" i="2"/>
  <c r="E717" i="2"/>
  <c r="M716" i="2"/>
  <c r="L721" i="2"/>
  <c r="X721" i="2"/>
  <c r="T721" i="2"/>
  <c r="H721" i="2"/>
  <c r="B379" i="1"/>
  <c r="I770" i="2" a="1"/>
  <c r="G766" i="2" a="1"/>
  <c r="I766" i="2" a="1"/>
  <c r="H770" i="2" a="1"/>
  <c r="L764" i="2" a="1"/>
  <c r="K778" i="2" a="1"/>
  <c r="J766" i="2" a="1"/>
  <c r="K766" i="2" a="1"/>
  <c r="H774" i="2" a="1"/>
  <c r="F770" i="2" a="1"/>
  <c r="G770" i="2" a="1"/>
  <c r="E770" i="2" a="1"/>
  <c r="G778" i="2" a="1"/>
  <c r="L778" i="2" a="1"/>
  <c r="E778" i="2" a="1"/>
  <c r="E764" i="2" a="1"/>
  <c r="L770" i="2" a="1"/>
  <c r="L766" i="2" a="1"/>
  <c r="K770" i="2" a="1"/>
  <c r="H766" i="2" a="1"/>
  <c r="I774" i="2" a="1"/>
  <c r="F774" i="2" a="1"/>
  <c r="F778" i="2" a="1"/>
  <c r="L774" i="2" a="1"/>
  <c r="G774" i="2" a="1"/>
  <c r="I778" i="2" a="1"/>
  <c r="F764" i="2" a="1"/>
  <c r="J770" i="2" a="1"/>
  <c r="J778" i="2" a="1"/>
  <c r="H764" i="2" a="1"/>
  <c r="K764" i="2" a="1"/>
  <c r="J774" i="2" a="1"/>
  <c r="J764" i="2" a="1"/>
  <c r="E774" i="2" a="1"/>
  <c r="F766" i="2" a="1"/>
  <c r="K774" i="2" a="1"/>
  <c r="H778" i="2" a="1"/>
  <c r="I764" i="2" a="1"/>
  <c r="G764" i="2" a="1"/>
  <c r="E766" i="2" a="1"/>
  <c r="L731" i="2" l="1"/>
  <c r="J731" i="2"/>
  <c r="I731" i="2"/>
  <c r="H731" i="2"/>
  <c r="F731" i="2"/>
  <c r="K731" i="2"/>
  <c r="M725" i="2"/>
  <c r="G731" i="2"/>
  <c r="M721" i="2"/>
  <c r="T731" i="2"/>
  <c r="Q704" i="2"/>
  <c r="F774" i="2"/>
  <c r="L766" i="2"/>
  <c r="L767" i="2" s="1"/>
  <c r="L778" i="2"/>
  <c r="F770" i="2"/>
  <c r="F771" i="2" s="1"/>
  <c r="R771" i="2" s="1"/>
  <c r="K778" i="2"/>
  <c r="E766" i="2"/>
  <c r="I764" i="2"/>
  <c r="I782" i="2" s="1"/>
  <c r="U782" i="2" s="1"/>
  <c r="K774" i="2"/>
  <c r="E774" i="2"/>
  <c r="K764" i="2"/>
  <c r="K782" i="2" s="1"/>
  <c r="W782" i="2" s="1"/>
  <c r="J770" i="2"/>
  <c r="J771" i="2" s="1"/>
  <c r="V771" i="2" s="1"/>
  <c r="G774" i="2"/>
  <c r="I774" i="2"/>
  <c r="L770" i="2"/>
  <c r="L771" i="2" s="1"/>
  <c r="X771" i="2" s="1"/>
  <c r="G778" i="2"/>
  <c r="H774" i="2"/>
  <c r="L764" i="2"/>
  <c r="L782" i="2" s="1"/>
  <c r="X782" i="2" s="1"/>
  <c r="I766" i="2"/>
  <c r="G766" i="2"/>
  <c r="G767" i="2" s="1"/>
  <c r="I770" i="2"/>
  <c r="I771" i="2" s="1"/>
  <c r="U771" i="2" s="1"/>
  <c r="J764" i="2"/>
  <c r="J782" i="2" s="1"/>
  <c r="V782" i="2" s="1"/>
  <c r="H764" i="2"/>
  <c r="H782" i="2" s="1"/>
  <c r="T782" i="2" s="1"/>
  <c r="F764" i="2"/>
  <c r="F782" i="2" s="1"/>
  <c r="R782" i="2" s="1"/>
  <c r="L774" i="2"/>
  <c r="H766" i="2"/>
  <c r="H767" i="2" s="1"/>
  <c r="E764" i="2"/>
  <c r="E770" i="2"/>
  <c r="K766" i="2"/>
  <c r="K767" i="2" s="1"/>
  <c r="H770" i="2"/>
  <c r="H771" i="2" s="1"/>
  <c r="T771" i="2" s="1"/>
  <c r="G764" i="2"/>
  <c r="G782" i="2" s="1"/>
  <c r="S782" i="2" s="1"/>
  <c r="H778" i="2"/>
  <c r="F766" i="2"/>
  <c r="F767" i="2" s="1"/>
  <c r="J774" i="2"/>
  <c r="J778" i="2"/>
  <c r="I778" i="2"/>
  <c r="F778" i="2"/>
  <c r="K770" i="2"/>
  <c r="K771" i="2" s="1"/>
  <c r="W771" i="2" s="1"/>
  <c r="E778" i="2"/>
  <c r="G770" i="2"/>
  <c r="G771" i="2" s="1"/>
  <c r="S771" i="2" s="1"/>
  <c r="J766" i="2"/>
  <c r="J767" i="2" s="1"/>
  <c r="E740" i="2"/>
  <c r="M739" i="2"/>
  <c r="Q740" i="2"/>
  <c r="M751" i="2"/>
  <c r="E752" i="2"/>
  <c r="Q752" i="2"/>
  <c r="S731" i="2"/>
  <c r="X752" i="2"/>
  <c r="L752" i="2"/>
  <c r="R740" i="2"/>
  <c r="X740" i="2"/>
  <c r="V740" i="2"/>
  <c r="Q717" i="2"/>
  <c r="M717" i="2"/>
  <c r="Q713" i="2"/>
  <c r="E731" i="2"/>
  <c r="M731" i="2" s="1"/>
  <c r="M713" i="2"/>
  <c r="W748" i="2"/>
  <c r="K748" i="2"/>
  <c r="E755" i="2"/>
  <c r="M754" i="2"/>
  <c r="S752" i="2"/>
  <c r="G752" i="2"/>
  <c r="M728" i="2"/>
  <c r="Q728" i="2"/>
  <c r="U731" i="2"/>
  <c r="F748" i="2"/>
  <c r="R748" i="2"/>
  <c r="V731" i="2"/>
  <c r="R731" i="2"/>
  <c r="W731" i="2"/>
  <c r="V748" i="2"/>
  <c r="J748" i="2"/>
  <c r="S740" i="2"/>
  <c r="T740" i="2"/>
  <c r="F752" i="2"/>
  <c r="R752" i="2"/>
  <c r="W740" i="2"/>
  <c r="L748" i="2"/>
  <c r="X748" i="2"/>
  <c r="I752" i="2"/>
  <c r="U752" i="2"/>
  <c r="E744" i="2"/>
  <c r="M743" i="2"/>
  <c r="U740" i="2"/>
  <c r="M747" i="2"/>
  <c r="E748" i="2"/>
  <c r="Q748" i="2"/>
  <c r="K752" i="2"/>
  <c r="W752" i="2"/>
  <c r="C788" i="2"/>
  <c r="M788" i="2"/>
  <c r="B815" i="2"/>
  <c r="U748" i="2"/>
  <c r="I748" i="2"/>
  <c r="H748" i="2"/>
  <c r="T748" i="2"/>
  <c r="S748" i="2"/>
  <c r="G748" i="2"/>
  <c r="G758" i="2" s="1"/>
  <c r="V752" i="2"/>
  <c r="J752" i="2"/>
  <c r="X731" i="2"/>
  <c r="H752" i="2"/>
  <c r="T752" i="2"/>
  <c r="B388" i="1"/>
  <c r="J805" i="2" a="1"/>
  <c r="J791" i="2" a="1"/>
  <c r="H793" i="2" a="1"/>
  <c r="E801" i="2" a="1"/>
  <c r="I801" i="2" a="1"/>
  <c r="J801" i="2" a="1"/>
  <c r="F805" i="2" a="1"/>
  <c r="I793" i="2" a="1"/>
  <c r="G797" i="2" a="1"/>
  <c r="K801" i="2" a="1"/>
  <c r="G805" i="2" a="1"/>
  <c r="E797" i="2" a="1"/>
  <c r="K797" i="2" a="1"/>
  <c r="K793" i="2" a="1"/>
  <c r="E791" i="2" a="1"/>
  <c r="J793" i="2" a="1"/>
  <c r="K791" i="2" a="1"/>
  <c r="I791" i="2" a="1"/>
  <c r="H791" i="2" a="1"/>
  <c r="L801" i="2" a="1"/>
  <c r="G801" i="2" a="1"/>
  <c r="L797" i="2" a="1"/>
  <c r="I805" i="2" a="1"/>
  <c r="E793" i="2" a="1"/>
  <c r="F801" i="2" a="1"/>
  <c r="L805" i="2" a="1"/>
  <c r="G791" i="2" a="1"/>
  <c r="J797" i="2" a="1"/>
  <c r="F793" i="2" a="1"/>
  <c r="I797" i="2" a="1"/>
  <c r="H797" i="2" a="1"/>
  <c r="E805" i="2" a="1"/>
  <c r="L791" i="2" a="1"/>
  <c r="G793" i="2" a="1"/>
  <c r="F797" i="2" a="1"/>
  <c r="K805" i="2" a="1"/>
  <c r="F791" i="2" a="1"/>
  <c r="L793" i="2" a="1"/>
  <c r="H801" i="2" a="1"/>
  <c r="H805" i="2" a="1"/>
  <c r="I758" i="2" l="1"/>
  <c r="K758" i="2"/>
  <c r="H758" i="2"/>
  <c r="L758" i="2"/>
  <c r="F758" i="2"/>
  <c r="J758" i="2"/>
  <c r="M748" i="2"/>
  <c r="M752" i="2"/>
  <c r="X758" i="2"/>
  <c r="L805" i="2"/>
  <c r="F801" i="2"/>
  <c r="I791" i="2"/>
  <c r="I809" i="2" s="1"/>
  <c r="U809" i="2" s="1"/>
  <c r="F797" i="2"/>
  <c r="F798" i="2" s="1"/>
  <c r="R798" i="2" s="1"/>
  <c r="G793" i="2"/>
  <c r="E805" i="2"/>
  <c r="H797" i="2"/>
  <c r="H798" i="2" s="1"/>
  <c r="T798" i="2" s="1"/>
  <c r="F793" i="2"/>
  <c r="F794" i="2" s="1"/>
  <c r="G805" i="2"/>
  <c r="G797" i="2"/>
  <c r="G798" i="2" s="1"/>
  <c r="S798" i="2" s="1"/>
  <c r="J801" i="2"/>
  <c r="H793" i="2"/>
  <c r="H794" i="2" s="1"/>
  <c r="H805" i="2"/>
  <c r="L793" i="2"/>
  <c r="K805" i="2"/>
  <c r="I805" i="2"/>
  <c r="L797" i="2"/>
  <c r="L798" i="2" s="1"/>
  <c r="X798" i="2" s="1"/>
  <c r="K793" i="2"/>
  <c r="E797" i="2"/>
  <c r="J797" i="2"/>
  <c r="J798" i="2" s="1"/>
  <c r="V798" i="2" s="1"/>
  <c r="K801" i="2"/>
  <c r="I793" i="2"/>
  <c r="I794" i="2" s="1"/>
  <c r="I801" i="2"/>
  <c r="J791" i="2"/>
  <c r="J809" i="2" s="1"/>
  <c r="V809" i="2" s="1"/>
  <c r="L801" i="2"/>
  <c r="H791" i="2"/>
  <c r="H809" i="2" s="1"/>
  <c r="T809" i="2" s="1"/>
  <c r="E793" i="2"/>
  <c r="J793" i="2"/>
  <c r="J794" i="2" s="1"/>
  <c r="L791" i="2"/>
  <c r="L809" i="2" s="1"/>
  <c r="X809" i="2" s="1"/>
  <c r="K797" i="2"/>
  <c r="K798" i="2" s="1"/>
  <c r="W798" i="2" s="1"/>
  <c r="I797" i="2"/>
  <c r="I798" i="2" s="1"/>
  <c r="U798" i="2" s="1"/>
  <c r="G791" i="2"/>
  <c r="G809" i="2" s="1"/>
  <c r="S809" i="2" s="1"/>
  <c r="G801" i="2"/>
  <c r="F805" i="2"/>
  <c r="E801" i="2"/>
  <c r="J805" i="2"/>
  <c r="H801" i="2"/>
  <c r="F791" i="2"/>
  <c r="F809" i="2" s="1"/>
  <c r="R809" i="2" s="1"/>
  <c r="K791" i="2"/>
  <c r="K809" i="2" s="1"/>
  <c r="W809" i="2" s="1"/>
  <c r="E791" i="2"/>
  <c r="V767" i="2"/>
  <c r="T775" i="2"/>
  <c r="H775" i="2"/>
  <c r="Q755" i="2"/>
  <c r="M755" i="2"/>
  <c r="W767" i="2"/>
  <c r="M770" i="2"/>
  <c r="E771" i="2"/>
  <c r="S779" i="2"/>
  <c r="G779" i="2"/>
  <c r="X779" i="2"/>
  <c r="L779" i="2"/>
  <c r="F779" i="2"/>
  <c r="R779" i="2"/>
  <c r="L775" i="2"/>
  <c r="X775" i="2"/>
  <c r="S775" i="2"/>
  <c r="G775" i="2"/>
  <c r="W758" i="2"/>
  <c r="I779" i="2"/>
  <c r="U779" i="2"/>
  <c r="V779" i="2"/>
  <c r="J779" i="2"/>
  <c r="J775" i="2"/>
  <c r="J785" i="2" s="1"/>
  <c r="V775" i="2"/>
  <c r="Q775" i="2"/>
  <c r="M774" i="2"/>
  <c r="E775" i="2"/>
  <c r="Q731" i="2"/>
  <c r="R767" i="2"/>
  <c r="K775" i="2"/>
  <c r="W775" i="2"/>
  <c r="U758" i="2"/>
  <c r="T758" i="2"/>
  <c r="H779" i="2"/>
  <c r="T779" i="2"/>
  <c r="S767" i="2"/>
  <c r="V758" i="2"/>
  <c r="I767" i="2"/>
  <c r="U767" i="2"/>
  <c r="E767" i="2"/>
  <c r="M766" i="2"/>
  <c r="B842" i="2"/>
  <c r="C815" i="2"/>
  <c r="M815" i="2"/>
  <c r="Q744" i="2"/>
  <c r="M744" i="2"/>
  <c r="S758" i="2"/>
  <c r="E758" i="2"/>
  <c r="M758" i="2" s="1"/>
  <c r="M740" i="2"/>
  <c r="K779" i="2"/>
  <c r="W779" i="2"/>
  <c r="R758" i="2"/>
  <c r="M778" i="2"/>
  <c r="Q779" i="2"/>
  <c r="E779" i="2"/>
  <c r="E782" i="2"/>
  <c r="M781" i="2"/>
  <c r="X767" i="2"/>
  <c r="T767" i="2"/>
  <c r="I775" i="2"/>
  <c r="U775" i="2"/>
  <c r="R775" i="2"/>
  <c r="F775" i="2"/>
  <c r="B397" i="1"/>
  <c r="H832" i="2" a="1"/>
  <c r="G818" i="2" a="1"/>
  <c r="E818" i="2" a="1"/>
  <c r="J818" i="2" a="1"/>
  <c r="K824" i="2" a="1"/>
  <c r="E820" i="2" a="1"/>
  <c r="K828" i="2" a="1"/>
  <c r="L832" i="2" a="1"/>
  <c r="J820" i="2" a="1"/>
  <c r="I832" i="2" a="1"/>
  <c r="G824" i="2" a="1"/>
  <c r="G820" i="2" a="1"/>
  <c r="E828" i="2" a="1"/>
  <c r="F832" i="2" a="1"/>
  <c r="H828" i="2" a="1"/>
  <c r="H824" i="2" a="1"/>
  <c r="F828" i="2" a="1"/>
  <c r="J824" i="2" a="1"/>
  <c r="K832" i="2" a="1"/>
  <c r="E824" i="2" a="1"/>
  <c r="I820" i="2" a="1"/>
  <c r="L824" i="2" a="1"/>
  <c r="G828" i="2" a="1"/>
  <c r="G832" i="2" a="1"/>
  <c r="L818" i="2" a="1"/>
  <c r="E832" i="2" a="1"/>
  <c r="I828" i="2" a="1"/>
  <c r="I824" i="2" a="1"/>
  <c r="F824" i="2" a="1"/>
  <c r="J832" i="2" a="1"/>
  <c r="L820" i="2" a="1"/>
  <c r="J828" i="2" a="1"/>
  <c r="L828" i="2" a="1"/>
  <c r="F820" i="2" a="1"/>
  <c r="H820" i="2" a="1"/>
  <c r="K820" i="2" a="1"/>
  <c r="H818" i="2" a="1"/>
  <c r="K818" i="2" a="1"/>
  <c r="I818" i="2" a="1"/>
  <c r="F818" i="2" a="1"/>
  <c r="F785" i="2" l="1"/>
  <c r="L785" i="2"/>
  <c r="H785" i="2"/>
  <c r="K785" i="2"/>
  <c r="G785" i="2"/>
  <c r="M779" i="2"/>
  <c r="I785" i="2"/>
  <c r="M775" i="2"/>
  <c r="T785" i="2"/>
  <c r="R785" i="2"/>
  <c r="W785" i="2"/>
  <c r="Q758" i="2"/>
  <c r="F818" i="2"/>
  <c r="F836" i="2" s="1"/>
  <c r="R836" i="2" s="1"/>
  <c r="K820" i="2"/>
  <c r="K821" i="2" s="1"/>
  <c r="L828" i="2"/>
  <c r="J832" i="2"/>
  <c r="E832" i="2"/>
  <c r="G832" i="2"/>
  <c r="E820" i="2"/>
  <c r="E818" i="2"/>
  <c r="I820" i="2"/>
  <c r="J824" i="2"/>
  <c r="J825" i="2" s="1"/>
  <c r="V825" i="2" s="1"/>
  <c r="H828" i="2"/>
  <c r="G820" i="2"/>
  <c r="G821" i="2" s="1"/>
  <c r="I818" i="2"/>
  <c r="I836" i="2" s="1"/>
  <c r="U836" i="2" s="1"/>
  <c r="J820" i="2"/>
  <c r="J821" i="2" s="1"/>
  <c r="J828" i="2"/>
  <c r="F824" i="2"/>
  <c r="F825" i="2" s="1"/>
  <c r="R825" i="2" s="1"/>
  <c r="K828" i="2"/>
  <c r="G828" i="2"/>
  <c r="K824" i="2"/>
  <c r="K825" i="2" s="1"/>
  <c r="W825" i="2" s="1"/>
  <c r="G818" i="2"/>
  <c r="G836" i="2" s="1"/>
  <c r="S836" i="2" s="1"/>
  <c r="E824" i="2"/>
  <c r="F828" i="2"/>
  <c r="F832" i="2"/>
  <c r="G824" i="2"/>
  <c r="G825" i="2" s="1"/>
  <c r="S825" i="2" s="1"/>
  <c r="K818" i="2"/>
  <c r="K836" i="2" s="1"/>
  <c r="W836" i="2" s="1"/>
  <c r="H820" i="2"/>
  <c r="H821" i="2" s="1"/>
  <c r="L820" i="2"/>
  <c r="L821" i="2" s="1"/>
  <c r="I824" i="2"/>
  <c r="I825" i="2" s="1"/>
  <c r="U825" i="2" s="1"/>
  <c r="L818" i="2"/>
  <c r="L836" i="2" s="1"/>
  <c r="X836" i="2" s="1"/>
  <c r="L824" i="2"/>
  <c r="L825" i="2" s="1"/>
  <c r="X825" i="2" s="1"/>
  <c r="J818" i="2"/>
  <c r="J836" i="2" s="1"/>
  <c r="V836" i="2" s="1"/>
  <c r="H832" i="2"/>
  <c r="K832" i="2"/>
  <c r="H824" i="2"/>
  <c r="H825" i="2" s="1"/>
  <c r="T825" i="2" s="1"/>
  <c r="E828" i="2"/>
  <c r="I832" i="2"/>
  <c r="H818" i="2"/>
  <c r="H836" i="2" s="1"/>
  <c r="T836" i="2" s="1"/>
  <c r="F820" i="2"/>
  <c r="F821" i="2" s="1"/>
  <c r="L832" i="2"/>
  <c r="I828" i="2"/>
  <c r="I802" i="2"/>
  <c r="U802" i="2"/>
  <c r="J806" i="2"/>
  <c r="V806" i="2"/>
  <c r="T794" i="2"/>
  <c r="Q802" i="2"/>
  <c r="E802" i="2"/>
  <c r="M801" i="2"/>
  <c r="J802" i="2"/>
  <c r="V802" i="2"/>
  <c r="F806" i="2"/>
  <c r="R806" i="2"/>
  <c r="U794" i="2"/>
  <c r="X785" i="2"/>
  <c r="S785" i="2"/>
  <c r="S802" i="2"/>
  <c r="G802" i="2"/>
  <c r="K802" i="2"/>
  <c r="W802" i="2"/>
  <c r="S806" i="2"/>
  <c r="G806" i="2"/>
  <c r="R794" i="2"/>
  <c r="Q782" i="2"/>
  <c r="M782" i="2"/>
  <c r="E798" i="2"/>
  <c r="M797" i="2"/>
  <c r="K794" i="2"/>
  <c r="W794" i="2"/>
  <c r="M805" i="2"/>
  <c r="E806" i="2"/>
  <c r="Q806" i="2"/>
  <c r="V785" i="2"/>
  <c r="G794" i="2"/>
  <c r="S794" i="2"/>
  <c r="C842" i="2"/>
  <c r="M842" i="2"/>
  <c r="B869" i="2"/>
  <c r="M808" i="2"/>
  <c r="E809" i="2"/>
  <c r="V794" i="2"/>
  <c r="I806" i="2"/>
  <c r="U806" i="2"/>
  <c r="E794" i="2"/>
  <c r="M793" i="2"/>
  <c r="W806" i="2"/>
  <c r="K806" i="2"/>
  <c r="Q767" i="2"/>
  <c r="M767" i="2"/>
  <c r="E785" i="2"/>
  <c r="M785" i="2" s="1"/>
  <c r="Q771" i="2"/>
  <c r="M771" i="2"/>
  <c r="L794" i="2"/>
  <c r="X794" i="2"/>
  <c r="F802" i="2"/>
  <c r="R802" i="2"/>
  <c r="U785" i="2"/>
  <c r="H802" i="2"/>
  <c r="T802" i="2"/>
  <c r="X802" i="2"/>
  <c r="L802" i="2"/>
  <c r="T806" i="2"/>
  <c r="H806" i="2"/>
  <c r="X806" i="2"/>
  <c r="L806" i="2"/>
  <c r="E859" i="2" a="1"/>
  <c r="J847" i="2" a="1"/>
  <c r="K855" i="2" a="1"/>
  <c r="K851" i="2" a="1"/>
  <c r="K859" i="2" a="1"/>
  <c r="E847" i="2" a="1"/>
  <c r="L851" i="2" a="1"/>
  <c r="F847" i="2" a="1"/>
  <c r="J859" i="2" a="1"/>
  <c r="H859" i="2" a="1"/>
  <c r="L847" i="2" a="1"/>
  <c r="G847" i="2" a="1"/>
  <c r="H851" i="2" a="1"/>
  <c r="K847" i="2" a="1"/>
  <c r="L859" i="2" a="1"/>
  <c r="G859" i="2" a="1"/>
  <c r="L845" i="2" a="1"/>
  <c r="H847" i="2" a="1"/>
  <c r="J855" i="2" a="1"/>
  <c r="H855" i="2" a="1"/>
  <c r="J851" i="2" a="1"/>
  <c r="E851" i="2" a="1"/>
  <c r="F845" i="2" a="1"/>
  <c r="G851" i="2" a="1"/>
  <c r="I855" i="2" a="1"/>
  <c r="F859" i="2" a="1"/>
  <c r="G855" i="2" a="1"/>
  <c r="E855" i="2" a="1"/>
  <c r="L855" i="2" a="1"/>
  <c r="F855" i="2" a="1"/>
  <c r="F851" i="2" a="1"/>
  <c r="E845" i="2" a="1"/>
  <c r="I851" i="2" a="1"/>
  <c r="I845" i="2" a="1"/>
  <c r="H845" i="2" a="1"/>
  <c r="G845" i="2" a="1"/>
  <c r="J845" i="2" a="1"/>
  <c r="I859" i="2" a="1"/>
  <c r="K845" i="2" a="1"/>
  <c r="I847" i="2" a="1"/>
  <c r="F812" i="2" l="1"/>
  <c r="I812" i="2"/>
  <c r="H812" i="2"/>
  <c r="G812" i="2"/>
  <c r="J812" i="2"/>
  <c r="M806" i="2"/>
  <c r="L812" i="2"/>
  <c r="M802" i="2"/>
  <c r="K812" i="2"/>
  <c r="V812" i="2"/>
  <c r="W812" i="2"/>
  <c r="G859" i="2"/>
  <c r="F855" i="2"/>
  <c r="L855" i="2"/>
  <c r="E855" i="2"/>
  <c r="G855" i="2"/>
  <c r="J859" i="2"/>
  <c r="E845" i="2"/>
  <c r="G851" i="2"/>
  <c r="G852" i="2" s="1"/>
  <c r="S852" i="2" s="1"/>
  <c r="J851" i="2"/>
  <c r="J852" i="2" s="1"/>
  <c r="V852" i="2" s="1"/>
  <c r="F847" i="2"/>
  <c r="F848" i="2" s="1"/>
  <c r="E847" i="2"/>
  <c r="K855" i="2"/>
  <c r="I847" i="2"/>
  <c r="I848" i="2" s="1"/>
  <c r="I859" i="2"/>
  <c r="H847" i="2"/>
  <c r="L847" i="2"/>
  <c r="I845" i="2"/>
  <c r="I863" i="2" s="1"/>
  <c r="U863" i="2" s="1"/>
  <c r="F859" i="2"/>
  <c r="I855" i="2"/>
  <c r="F845" i="2"/>
  <c r="F863" i="2" s="1"/>
  <c r="R863" i="2" s="1"/>
  <c r="H855" i="2"/>
  <c r="L851" i="2"/>
  <c r="L852" i="2" s="1"/>
  <c r="X852" i="2" s="1"/>
  <c r="K859" i="2"/>
  <c r="J847" i="2"/>
  <c r="J848" i="2" s="1"/>
  <c r="G847" i="2"/>
  <c r="L859" i="2"/>
  <c r="G845" i="2"/>
  <c r="G863" i="2" s="1"/>
  <c r="S863" i="2" s="1"/>
  <c r="L845" i="2"/>
  <c r="L863" i="2" s="1"/>
  <c r="X863" i="2" s="1"/>
  <c r="K847" i="2"/>
  <c r="K848" i="2" s="1"/>
  <c r="I851" i="2"/>
  <c r="I852" i="2" s="1"/>
  <c r="U852" i="2" s="1"/>
  <c r="F851" i="2"/>
  <c r="F852" i="2" s="1"/>
  <c r="R852" i="2" s="1"/>
  <c r="E851" i="2"/>
  <c r="J855" i="2"/>
  <c r="H851" i="2"/>
  <c r="H852" i="2" s="1"/>
  <c r="T852" i="2" s="1"/>
  <c r="K851" i="2"/>
  <c r="K852" i="2" s="1"/>
  <c r="W852" i="2" s="1"/>
  <c r="E859" i="2"/>
  <c r="K845" i="2"/>
  <c r="K863" i="2" s="1"/>
  <c r="W863" i="2" s="1"/>
  <c r="J845" i="2"/>
  <c r="J863" i="2" s="1"/>
  <c r="V863" i="2" s="1"/>
  <c r="H845" i="2"/>
  <c r="H863" i="2" s="1"/>
  <c r="T863" i="2" s="1"/>
  <c r="H859" i="2"/>
  <c r="U833" i="2"/>
  <c r="I833" i="2"/>
  <c r="S821" i="2"/>
  <c r="M809" i="2"/>
  <c r="Q809" i="2"/>
  <c r="E829" i="2"/>
  <c r="M828" i="2"/>
  <c r="Q829" i="2"/>
  <c r="F833" i="2"/>
  <c r="R833" i="2"/>
  <c r="H829" i="2"/>
  <c r="T829" i="2"/>
  <c r="R829" i="2"/>
  <c r="F829" i="2"/>
  <c r="C869" i="2"/>
  <c r="M869" i="2"/>
  <c r="B896" i="2"/>
  <c r="T812" i="2"/>
  <c r="K833" i="2"/>
  <c r="W833" i="2"/>
  <c r="E825" i="2"/>
  <c r="M824" i="2"/>
  <c r="I821" i="2"/>
  <c r="U821" i="2"/>
  <c r="Q798" i="2"/>
  <c r="M798" i="2"/>
  <c r="H833" i="2"/>
  <c r="T833" i="2"/>
  <c r="E836" i="2"/>
  <c r="M835" i="2"/>
  <c r="M820" i="2"/>
  <c r="E821" i="2"/>
  <c r="Q821" i="2"/>
  <c r="Q785" i="2"/>
  <c r="U812" i="2"/>
  <c r="S829" i="2"/>
  <c r="G829" i="2"/>
  <c r="G833" i="2"/>
  <c r="S833" i="2"/>
  <c r="S812" i="2"/>
  <c r="K829" i="2"/>
  <c r="W829" i="2"/>
  <c r="M832" i="2"/>
  <c r="Q833" i="2"/>
  <c r="E833" i="2"/>
  <c r="X833" i="2"/>
  <c r="L833" i="2"/>
  <c r="R821" i="2"/>
  <c r="V821" i="2"/>
  <c r="W821" i="2"/>
  <c r="Q794" i="2"/>
  <c r="E812" i="2"/>
  <c r="M812" i="2" s="1"/>
  <c r="M794" i="2"/>
  <c r="R812" i="2"/>
  <c r="I829" i="2"/>
  <c r="U829" i="2"/>
  <c r="J833" i="2"/>
  <c r="V833" i="2"/>
  <c r="X821" i="2"/>
  <c r="J829" i="2"/>
  <c r="V829" i="2"/>
  <c r="L829" i="2"/>
  <c r="X829" i="2"/>
  <c r="X812" i="2"/>
  <c r="T821" i="2"/>
  <c r="K882" i="2" a="1"/>
  <c r="G882" i="2" a="1"/>
  <c r="G886" i="2" a="1"/>
  <c r="I886" i="2" a="1"/>
  <c r="F872" i="2" a="1"/>
  <c r="G874" i="2" a="1"/>
  <c r="F878" i="2" a="1"/>
  <c r="K874" i="2" a="1"/>
  <c r="K886" i="2" a="1"/>
  <c r="J874" i="2" a="1"/>
  <c r="E874" i="2" a="1"/>
  <c r="I882" i="2" a="1"/>
  <c r="K872" i="2" a="1"/>
  <c r="L886" i="2" a="1"/>
  <c r="F886" i="2" a="1"/>
  <c r="J872" i="2" a="1"/>
  <c r="H882" i="2" a="1"/>
  <c r="H878" i="2" a="1"/>
  <c r="J886" i="2" a="1"/>
  <c r="J882" i="2" a="1"/>
  <c r="I878" i="2" a="1"/>
  <c r="H874" i="2" a="1"/>
  <c r="L874" i="2" a="1"/>
  <c r="G872" i="2" a="1"/>
  <c r="I874" i="2" a="1"/>
  <c r="F874" i="2" a="1"/>
  <c r="L872" i="2" a="1"/>
  <c r="E872" i="2" a="1"/>
  <c r="G878" i="2" a="1"/>
  <c r="F882" i="2" a="1"/>
  <c r="J878" i="2" a="1"/>
  <c r="L882" i="2" a="1"/>
  <c r="E886" i="2" a="1"/>
  <c r="H886" i="2" a="1"/>
  <c r="E882" i="2" a="1"/>
  <c r="H872" i="2" a="1"/>
  <c r="E878" i="2" a="1"/>
  <c r="L878" i="2" a="1"/>
  <c r="K878" i="2" a="1"/>
  <c r="I872" i="2" a="1"/>
  <c r="G839" i="2" l="1"/>
  <c r="J839" i="2"/>
  <c r="K839" i="2"/>
  <c r="L839" i="2"/>
  <c r="F839" i="2"/>
  <c r="H839" i="2"/>
  <c r="I839" i="2"/>
  <c r="M833" i="2"/>
  <c r="M829" i="2"/>
  <c r="U839" i="2"/>
  <c r="X839" i="2"/>
  <c r="J874" i="2"/>
  <c r="J875" i="2" s="1"/>
  <c r="G874" i="2"/>
  <c r="I872" i="2"/>
  <c r="I890" i="2" s="1"/>
  <c r="U890" i="2" s="1"/>
  <c r="K882" i="2"/>
  <c r="H886" i="2"/>
  <c r="J878" i="2"/>
  <c r="J879" i="2" s="1"/>
  <c r="V879" i="2" s="1"/>
  <c r="E872" i="2"/>
  <c r="I874" i="2"/>
  <c r="I875" i="2" s="1"/>
  <c r="H874" i="2"/>
  <c r="H875" i="2" s="1"/>
  <c r="J886" i="2"/>
  <c r="J872" i="2"/>
  <c r="J890" i="2" s="1"/>
  <c r="V890" i="2" s="1"/>
  <c r="K872" i="2"/>
  <c r="K890" i="2" s="1"/>
  <c r="W890" i="2" s="1"/>
  <c r="K886" i="2"/>
  <c r="F872" i="2"/>
  <c r="F890" i="2" s="1"/>
  <c r="R890" i="2" s="1"/>
  <c r="K878" i="2"/>
  <c r="K879" i="2" s="1"/>
  <c r="W879" i="2" s="1"/>
  <c r="E878" i="2"/>
  <c r="E886" i="2"/>
  <c r="F882" i="2"/>
  <c r="L872" i="2"/>
  <c r="L890" i="2" s="1"/>
  <c r="X890" i="2" s="1"/>
  <c r="G872" i="2"/>
  <c r="G890" i="2" s="1"/>
  <c r="S890" i="2" s="1"/>
  <c r="I878" i="2"/>
  <c r="I879" i="2" s="1"/>
  <c r="U879" i="2" s="1"/>
  <c r="H878" i="2"/>
  <c r="H879" i="2" s="1"/>
  <c r="T879" i="2" s="1"/>
  <c r="F886" i="2"/>
  <c r="I882" i="2"/>
  <c r="K874" i="2"/>
  <c r="K875" i="2" s="1"/>
  <c r="I886" i="2"/>
  <c r="L878" i="2"/>
  <c r="L879" i="2" s="1"/>
  <c r="X879" i="2" s="1"/>
  <c r="H872" i="2"/>
  <c r="H890" i="2" s="1"/>
  <c r="T890" i="2" s="1"/>
  <c r="L882" i="2"/>
  <c r="G878" i="2"/>
  <c r="G879" i="2" s="1"/>
  <c r="S879" i="2" s="1"/>
  <c r="F874" i="2"/>
  <c r="F875" i="2" s="1"/>
  <c r="L874" i="2"/>
  <c r="L875" i="2" s="1"/>
  <c r="J882" i="2"/>
  <c r="H882" i="2"/>
  <c r="L886" i="2"/>
  <c r="E874" i="2"/>
  <c r="F878" i="2"/>
  <c r="F879" i="2" s="1"/>
  <c r="R879" i="2" s="1"/>
  <c r="G886" i="2"/>
  <c r="G882" i="2"/>
  <c r="E882" i="2"/>
  <c r="H856" i="2"/>
  <c r="T856" i="2"/>
  <c r="S839" i="2"/>
  <c r="I856" i="2"/>
  <c r="U856" i="2"/>
  <c r="E863" i="2"/>
  <c r="M862" i="2"/>
  <c r="V848" i="2"/>
  <c r="C896" i="2"/>
  <c r="M896" i="2"/>
  <c r="B923" i="2"/>
  <c r="W839" i="2"/>
  <c r="Q836" i="2"/>
  <c r="M836" i="2"/>
  <c r="M851" i="2"/>
  <c r="E852" i="2"/>
  <c r="M852" i="2" s="1"/>
  <c r="Q852" i="2"/>
  <c r="F860" i="2"/>
  <c r="R860" i="2"/>
  <c r="J860" i="2"/>
  <c r="V860" i="2"/>
  <c r="T839" i="2"/>
  <c r="E860" i="2"/>
  <c r="M859" i="2"/>
  <c r="Q860" i="2"/>
  <c r="K856" i="2"/>
  <c r="W856" i="2"/>
  <c r="K860" i="2"/>
  <c r="W860" i="2"/>
  <c r="M847" i="2"/>
  <c r="E848" i="2"/>
  <c r="Q812" i="2"/>
  <c r="R848" i="2"/>
  <c r="V856" i="2"/>
  <c r="J856" i="2"/>
  <c r="V839" i="2"/>
  <c r="R839" i="2"/>
  <c r="W848" i="2"/>
  <c r="G856" i="2"/>
  <c r="S856" i="2"/>
  <c r="H860" i="2"/>
  <c r="T860" i="2"/>
  <c r="L848" i="2"/>
  <c r="X848" i="2"/>
  <c r="Q856" i="2"/>
  <c r="M855" i="2"/>
  <c r="E856" i="2"/>
  <c r="Q825" i="2"/>
  <c r="Q839" i="2" s="1"/>
  <c r="M825" i="2"/>
  <c r="H848" i="2"/>
  <c r="T848" i="2"/>
  <c r="L856" i="2"/>
  <c r="X856" i="2"/>
  <c r="E839" i="2"/>
  <c r="M839" i="2" s="1"/>
  <c r="M821" i="2"/>
  <c r="X860" i="2"/>
  <c r="L860" i="2"/>
  <c r="U860" i="2"/>
  <c r="I860" i="2"/>
  <c r="R856" i="2"/>
  <c r="F856" i="2"/>
  <c r="G848" i="2"/>
  <c r="S848" i="2"/>
  <c r="U848" i="2"/>
  <c r="S860" i="2"/>
  <c r="G860" i="2"/>
  <c r="E901" i="2" a="1"/>
  <c r="K913" i="2" a="1"/>
  <c r="L905" i="2" a="1"/>
  <c r="E899" i="2" a="1"/>
  <c r="G909" i="2" a="1"/>
  <c r="F905" i="2" a="1"/>
  <c r="F909" i="2" a="1"/>
  <c r="H307" i="1" a="1"/>
  <c r="L901" i="2" a="1"/>
  <c r="I909" i="2" a="1"/>
  <c r="H901" i="2" a="1"/>
  <c r="J901" i="2" a="1"/>
  <c r="G913" i="2" a="1"/>
  <c r="J899" i="2" a="1"/>
  <c r="G905" i="2" a="1"/>
  <c r="F913" i="2" a="1"/>
  <c r="K899" i="2" a="1"/>
  <c r="L913" i="2" a="1"/>
  <c r="F899" i="2" a="1"/>
  <c r="I899" i="2" a="1"/>
  <c r="I913" i="2" a="1"/>
  <c r="J913" i="2" a="1"/>
  <c r="I905" i="2" a="1"/>
  <c r="K905" i="2" a="1"/>
  <c r="G901" i="2" a="1"/>
  <c r="K901" i="2" a="1"/>
  <c r="J909" i="2" a="1"/>
  <c r="H909" i="2" a="1"/>
  <c r="H899" i="2" a="1"/>
  <c r="L909" i="2" a="1"/>
  <c r="G899" i="2" a="1"/>
  <c r="K909" i="2" a="1"/>
  <c r="E913" i="2" a="1"/>
  <c r="J905" i="2" a="1"/>
  <c r="F901" i="2" a="1"/>
  <c r="H913" i="2" a="1"/>
  <c r="E905" i="2" a="1"/>
  <c r="E909" i="2" a="1"/>
  <c r="L899" i="2" a="1"/>
  <c r="H905" i="2" a="1"/>
  <c r="I901" i="2" a="1"/>
  <c r="F866" i="2" l="1"/>
  <c r="K866" i="2"/>
  <c r="I866" i="2"/>
  <c r="L866" i="2"/>
  <c r="J866" i="2"/>
  <c r="G866" i="2"/>
  <c r="M856" i="2"/>
  <c r="M860" i="2"/>
  <c r="H866" i="2"/>
  <c r="T866" i="2"/>
  <c r="S866" i="2"/>
  <c r="X866" i="2"/>
  <c r="R866" i="2"/>
  <c r="V866" i="2"/>
  <c r="H307" i="1"/>
  <c r="E899" i="2"/>
  <c r="K909" i="2"/>
  <c r="H909" i="2"/>
  <c r="I901" i="2"/>
  <c r="I902" i="2" s="1"/>
  <c r="L899" i="2"/>
  <c r="L917" i="2" s="1"/>
  <c r="X917" i="2" s="1"/>
  <c r="E909" i="2"/>
  <c r="J901" i="2"/>
  <c r="J902" i="2" s="1"/>
  <c r="F901" i="2"/>
  <c r="F902" i="2" s="1"/>
  <c r="I909" i="2"/>
  <c r="J913" i="2"/>
  <c r="K899" i="2"/>
  <c r="K917" i="2" s="1"/>
  <c r="W917" i="2" s="1"/>
  <c r="F909" i="2"/>
  <c r="L905" i="2"/>
  <c r="L906" i="2" s="1"/>
  <c r="X906" i="2" s="1"/>
  <c r="G899" i="2"/>
  <c r="G917" i="2" s="1"/>
  <c r="S917" i="2" s="1"/>
  <c r="J909" i="2"/>
  <c r="K905" i="2"/>
  <c r="K906" i="2" s="1"/>
  <c r="W906" i="2" s="1"/>
  <c r="J899" i="2"/>
  <c r="J917" i="2" s="1"/>
  <c r="V917" i="2" s="1"/>
  <c r="E905" i="2"/>
  <c r="H901" i="2"/>
  <c r="H902" i="2" s="1"/>
  <c r="J905" i="2"/>
  <c r="J906" i="2" s="1"/>
  <c r="V906" i="2" s="1"/>
  <c r="E913" i="2"/>
  <c r="I913" i="2"/>
  <c r="F913" i="2"/>
  <c r="F905" i="2"/>
  <c r="F906" i="2" s="1"/>
  <c r="R906" i="2" s="1"/>
  <c r="K913" i="2"/>
  <c r="L909" i="2"/>
  <c r="K901" i="2"/>
  <c r="K902" i="2" s="1"/>
  <c r="F899" i="2"/>
  <c r="F917" i="2" s="1"/>
  <c r="R917" i="2" s="1"/>
  <c r="G913" i="2"/>
  <c r="H913" i="2"/>
  <c r="I905" i="2"/>
  <c r="I906" i="2" s="1"/>
  <c r="U906" i="2" s="1"/>
  <c r="L913" i="2"/>
  <c r="L901" i="2"/>
  <c r="I899" i="2"/>
  <c r="I917" i="2" s="1"/>
  <c r="U917" i="2" s="1"/>
  <c r="G905" i="2"/>
  <c r="G906" i="2" s="1"/>
  <c r="S906" i="2" s="1"/>
  <c r="G909" i="2"/>
  <c r="E901" i="2"/>
  <c r="H899" i="2"/>
  <c r="H917" i="2" s="1"/>
  <c r="T917" i="2" s="1"/>
  <c r="G901" i="2"/>
  <c r="H905" i="2"/>
  <c r="H906" i="2" s="1"/>
  <c r="T906" i="2" s="1"/>
  <c r="E875" i="2"/>
  <c r="M874" i="2"/>
  <c r="L887" i="2"/>
  <c r="X887" i="2"/>
  <c r="R887" i="2"/>
  <c r="F887" i="2"/>
  <c r="Q863" i="2"/>
  <c r="M863" i="2"/>
  <c r="T883" i="2"/>
  <c r="H883" i="2"/>
  <c r="V887" i="2"/>
  <c r="J887" i="2"/>
  <c r="W866" i="2"/>
  <c r="V883" i="2"/>
  <c r="J883" i="2"/>
  <c r="T875" i="2"/>
  <c r="X875" i="2"/>
  <c r="U875" i="2"/>
  <c r="R875" i="2"/>
  <c r="M889" i="2"/>
  <c r="E890" i="2"/>
  <c r="F883" i="2"/>
  <c r="R883" i="2"/>
  <c r="L883" i="2"/>
  <c r="X883" i="2"/>
  <c r="E887" i="2"/>
  <c r="M886" i="2"/>
  <c r="Q887" i="2"/>
  <c r="H887" i="2"/>
  <c r="T887" i="2"/>
  <c r="S883" i="2"/>
  <c r="G883" i="2"/>
  <c r="S887" i="2"/>
  <c r="G887" i="2"/>
  <c r="U887" i="2"/>
  <c r="I887" i="2"/>
  <c r="G875" i="2"/>
  <c r="S875" i="2"/>
  <c r="U883" i="2"/>
  <c r="I883" i="2"/>
  <c r="C923" i="2"/>
  <c r="B950" i="2"/>
  <c r="M923" i="2"/>
  <c r="E883" i="2"/>
  <c r="M882" i="2"/>
  <c r="Q883" i="2"/>
  <c r="M878" i="2"/>
  <c r="E879" i="2"/>
  <c r="K883" i="2"/>
  <c r="W883" i="2"/>
  <c r="U866" i="2"/>
  <c r="Q848" i="2"/>
  <c r="M848" i="2"/>
  <c r="E866" i="2"/>
  <c r="M866" i="2" s="1"/>
  <c r="W875" i="2"/>
  <c r="W887" i="2"/>
  <c r="K887" i="2"/>
  <c r="V875" i="2"/>
  <c r="F926" i="2" a="1"/>
  <c r="J940" i="2" a="1"/>
  <c r="K928" i="2" a="1"/>
  <c r="I932" i="2" a="1"/>
  <c r="H316" i="1" a="1"/>
  <c r="G928" i="2" a="1"/>
  <c r="F932" i="2" a="1"/>
  <c r="I928" i="2" a="1"/>
  <c r="G932" i="2" a="1"/>
  <c r="H932" i="2" a="1"/>
  <c r="H926" i="2" a="1"/>
  <c r="J928" i="2" a="1"/>
  <c r="K940" i="2" a="1"/>
  <c r="I936" i="2" a="1"/>
  <c r="K926" i="2" a="1"/>
  <c r="J932" i="2" a="1"/>
  <c r="H940" i="2" a="1"/>
  <c r="E936" i="2" a="1"/>
  <c r="H928" i="2" a="1"/>
  <c r="L932" i="2" a="1"/>
  <c r="F928" i="2" a="1"/>
  <c r="E928" i="2" a="1"/>
  <c r="L928" i="2" a="1"/>
  <c r="J936" i="2" a="1"/>
  <c r="G926" i="2" a="1"/>
  <c r="K936" i="2" a="1"/>
  <c r="K932" i="2" a="1"/>
  <c r="E932" i="2" a="1"/>
  <c r="L940" i="2" a="1"/>
  <c r="E940" i="2" a="1"/>
  <c r="H936" i="2" a="1"/>
  <c r="E926" i="2" a="1"/>
  <c r="G936" i="2" a="1"/>
  <c r="J926" i="2" a="1"/>
  <c r="I940" i="2" a="1"/>
  <c r="F936" i="2" a="1"/>
  <c r="I926" i="2" a="1"/>
  <c r="L926" i="2" a="1"/>
  <c r="L936" i="2" a="1"/>
  <c r="G940" i="2" a="1"/>
  <c r="F940" i="2" a="1"/>
  <c r="I893" i="2" l="1"/>
  <c r="K893" i="2"/>
  <c r="L893" i="2"/>
  <c r="F893" i="2"/>
  <c r="M883" i="2"/>
  <c r="H893" i="2"/>
  <c r="J893" i="2"/>
  <c r="M887" i="2"/>
  <c r="G893" i="2"/>
  <c r="V893" i="2"/>
  <c r="X893" i="2"/>
  <c r="S893" i="2"/>
  <c r="T893" i="2"/>
  <c r="H316" i="1"/>
  <c r="G940" i="2"/>
  <c r="L926" i="2"/>
  <c r="L944" i="2" s="1"/>
  <c r="X944" i="2" s="1"/>
  <c r="F936" i="2"/>
  <c r="E926" i="2"/>
  <c r="E932" i="2"/>
  <c r="G926" i="2"/>
  <c r="G944" i="2" s="1"/>
  <c r="S944" i="2" s="1"/>
  <c r="E928" i="2"/>
  <c r="H928" i="2"/>
  <c r="H929" i="2" s="1"/>
  <c r="J932" i="2"/>
  <c r="J933" i="2" s="1"/>
  <c r="V933" i="2" s="1"/>
  <c r="K940" i="2"/>
  <c r="H932" i="2"/>
  <c r="H933" i="2" s="1"/>
  <c r="T933" i="2" s="1"/>
  <c r="F940" i="2"/>
  <c r="K928" i="2"/>
  <c r="F926" i="2"/>
  <c r="F944" i="2" s="1"/>
  <c r="R944" i="2" s="1"/>
  <c r="I940" i="2"/>
  <c r="H936" i="2"/>
  <c r="K932" i="2"/>
  <c r="K933" i="2" s="1"/>
  <c r="W933" i="2" s="1"/>
  <c r="J936" i="2"/>
  <c r="F928" i="2"/>
  <c r="F929" i="2" s="1"/>
  <c r="E936" i="2"/>
  <c r="K926" i="2"/>
  <c r="K944" i="2" s="1"/>
  <c r="W944" i="2" s="1"/>
  <c r="J928" i="2"/>
  <c r="G932" i="2"/>
  <c r="G933" i="2" s="1"/>
  <c r="S933" i="2" s="1"/>
  <c r="I932" i="2"/>
  <c r="I933" i="2" s="1"/>
  <c r="U933" i="2" s="1"/>
  <c r="L936" i="2"/>
  <c r="G928" i="2"/>
  <c r="G929" i="2" s="1"/>
  <c r="J926" i="2"/>
  <c r="J944" i="2" s="1"/>
  <c r="V944" i="2" s="1"/>
  <c r="E940" i="2"/>
  <c r="K936" i="2"/>
  <c r="L928" i="2"/>
  <c r="L929" i="2" s="1"/>
  <c r="L932" i="2"/>
  <c r="L933" i="2" s="1"/>
  <c r="X933" i="2" s="1"/>
  <c r="H940" i="2"/>
  <c r="I936" i="2"/>
  <c r="H926" i="2"/>
  <c r="H944" i="2" s="1"/>
  <c r="T944" i="2" s="1"/>
  <c r="I928" i="2"/>
  <c r="I929" i="2" s="1"/>
  <c r="F932" i="2"/>
  <c r="F933" i="2" s="1"/>
  <c r="R933" i="2" s="1"/>
  <c r="J940" i="2"/>
  <c r="I926" i="2"/>
  <c r="I944" i="2" s="1"/>
  <c r="U944" i="2" s="1"/>
  <c r="G936" i="2"/>
  <c r="L940" i="2"/>
  <c r="Q879" i="2"/>
  <c r="M879" i="2"/>
  <c r="M913" i="2"/>
  <c r="E914" i="2"/>
  <c r="Q914" i="2"/>
  <c r="T902" i="2"/>
  <c r="T914" i="2"/>
  <c r="H914" i="2"/>
  <c r="E906" i="2"/>
  <c r="M905" i="2"/>
  <c r="M909" i="2"/>
  <c r="Q910" i="2"/>
  <c r="E910" i="2"/>
  <c r="R914" i="2"/>
  <c r="F914" i="2"/>
  <c r="V914" i="2"/>
  <c r="J914" i="2"/>
  <c r="L902" i="2"/>
  <c r="X902" i="2"/>
  <c r="I910" i="2"/>
  <c r="U910" i="2"/>
  <c r="I914" i="2"/>
  <c r="U914" i="2"/>
  <c r="X914" i="2"/>
  <c r="L914" i="2"/>
  <c r="R902" i="2"/>
  <c r="V902" i="2"/>
  <c r="M890" i="2"/>
  <c r="Q890" i="2"/>
  <c r="Q875" i="2"/>
  <c r="M875" i="2"/>
  <c r="E893" i="2"/>
  <c r="M893" i="2" s="1"/>
  <c r="S914" i="2"/>
  <c r="G914" i="2"/>
  <c r="W893" i="2"/>
  <c r="U902" i="2"/>
  <c r="C950" i="2"/>
  <c r="M950" i="2"/>
  <c r="B977" i="2"/>
  <c r="G902" i="2"/>
  <c r="S902" i="2"/>
  <c r="W902" i="2"/>
  <c r="V910" i="2"/>
  <c r="J910" i="2"/>
  <c r="T910" i="2"/>
  <c r="H910" i="2"/>
  <c r="R893" i="2"/>
  <c r="X910" i="2"/>
  <c r="L910" i="2"/>
  <c r="W910" i="2"/>
  <c r="K910" i="2"/>
  <c r="Q866" i="2"/>
  <c r="E902" i="2"/>
  <c r="M901" i="2"/>
  <c r="K914" i="2"/>
  <c r="W914" i="2"/>
  <c r="E917" i="2"/>
  <c r="M916" i="2"/>
  <c r="U893" i="2"/>
  <c r="G910" i="2"/>
  <c r="S910" i="2"/>
  <c r="F910" i="2"/>
  <c r="R910" i="2"/>
  <c r="J967" i="2" a="1"/>
  <c r="I959" i="2" a="1"/>
  <c r="H953" i="2" a="1"/>
  <c r="E959" i="2" a="1"/>
  <c r="J959" i="2" a="1"/>
  <c r="K953" i="2" a="1"/>
  <c r="H959" i="2" a="1"/>
  <c r="I955" i="2" a="1"/>
  <c r="F967" i="2" a="1"/>
  <c r="K963" i="2" a="1"/>
  <c r="I963" i="2" a="1"/>
  <c r="E955" i="2" a="1"/>
  <c r="F955" i="2" a="1"/>
  <c r="L967" i="2" a="1"/>
  <c r="I967" i="2" a="1"/>
  <c r="E967" i="2" a="1"/>
  <c r="J963" i="2" a="1"/>
  <c r="G953" i="2" a="1"/>
  <c r="H955" i="2" a="1"/>
  <c r="F953" i="2" a="1"/>
  <c r="K955" i="2" a="1"/>
  <c r="F963" i="2" a="1"/>
  <c r="G959" i="2" a="1"/>
  <c r="E963" i="2" a="1"/>
  <c r="G967" i="2" a="1"/>
  <c r="I953" i="2" a="1"/>
  <c r="E953" i="2" a="1"/>
  <c r="J955" i="2" a="1"/>
  <c r="H325" i="1" a="1"/>
  <c r="H963" i="2" a="1"/>
  <c r="L955" i="2" a="1"/>
  <c r="L963" i="2" a="1"/>
  <c r="L959" i="2" a="1"/>
  <c r="K959" i="2" a="1"/>
  <c r="F959" i="2" a="1"/>
  <c r="G963" i="2" a="1"/>
  <c r="K967" i="2" a="1"/>
  <c r="L953" i="2" a="1"/>
  <c r="H967" i="2" a="1"/>
  <c r="J953" i="2" a="1"/>
  <c r="G955" i="2" a="1"/>
  <c r="K920" i="2" l="1"/>
  <c r="J920" i="2"/>
  <c r="I920" i="2"/>
  <c r="F920" i="2"/>
  <c r="M914" i="2"/>
  <c r="H920" i="2"/>
  <c r="M910" i="2"/>
  <c r="G920" i="2"/>
  <c r="L920" i="2"/>
  <c r="Q893" i="2"/>
  <c r="T920" i="2"/>
  <c r="W920" i="2"/>
  <c r="H325" i="1"/>
  <c r="I953" i="2"/>
  <c r="I971" i="2" s="1"/>
  <c r="U971" i="2" s="1"/>
  <c r="F963" i="2"/>
  <c r="G953" i="2"/>
  <c r="G971" i="2" s="1"/>
  <c r="S971" i="2" s="1"/>
  <c r="G955" i="2"/>
  <c r="G956" i="2" s="1"/>
  <c r="L953" i="2"/>
  <c r="L971" i="2" s="1"/>
  <c r="X971" i="2" s="1"/>
  <c r="I963" i="2"/>
  <c r="G963" i="2"/>
  <c r="K959" i="2"/>
  <c r="K960" i="2" s="1"/>
  <c r="W960" i="2" s="1"/>
  <c r="H959" i="2"/>
  <c r="H960" i="2" s="1"/>
  <c r="T960" i="2" s="1"/>
  <c r="J959" i="2"/>
  <c r="J960" i="2" s="1"/>
  <c r="V960" i="2" s="1"/>
  <c r="L955" i="2"/>
  <c r="J967" i="2"/>
  <c r="G967" i="2"/>
  <c r="K955" i="2"/>
  <c r="K956" i="2" s="1"/>
  <c r="J963" i="2"/>
  <c r="L967" i="2"/>
  <c r="F955" i="2"/>
  <c r="K967" i="2"/>
  <c r="F967" i="2"/>
  <c r="I955" i="2"/>
  <c r="I956" i="2" s="1"/>
  <c r="L963" i="2"/>
  <c r="E959" i="2"/>
  <c r="I959" i="2"/>
  <c r="I960" i="2" s="1"/>
  <c r="U960" i="2" s="1"/>
  <c r="J955" i="2"/>
  <c r="J956" i="2" s="1"/>
  <c r="E963" i="2"/>
  <c r="F953" i="2"/>
  <c r="F971" i="2" s="1"/>
  <c r="R971" i="2" s="1"/>
  <c r="E967" i="2"/>
  <c r="J953" i="2"/>
  <c r="J971" i="2" s="1"/>
  <c r="V971" i="2" s="1"/>
  <c r="E955" i="2"/>
  <c r="K963" i="2"/>
  <c r="F959" i="2"/>
  <c r="F960" i="2" s="1"/>
  <c r="R960" i="2" s="1"/>
  <c r="L959" i="2"/>
  <c r="L960" i="2" s="1"/>
  <c r="X960" i="2" s="1"/>
  <c r="K953" i="2"/>
  <c r="K971" i="2" s="1"/>
  <c r="W971" i="2" s="1"/>
  <c r="H953" i="2"/>
  <c r="H971" i="2" s="1"/>
  <c r="T971" i="2" s="1"/>
  <c r="H963" i="2"/>
  <c r="E953" i="2"/>
  <c r="G959" i="2"/>
  <c r="G960" i="2" s="1"/>
  <c r="S960" i="2" s="1"/>
  <c r="H955" i="2"/>
  <c r="H956" i="2" s="1"/>
  <c r="I967" i="2"/>
  <c r="H967" i="2"/>
  <c r="K941" i="2"/>
  <c r="W941" i="2"/>
  <c r="U929" i="2"/>
  <c r="J929" i="2"/>
  <c r="V929" i="2"/>
  <c r="V920" i="2"/>
  <c r="I937" i="2"/>
  <c r="U937" i="2"/>
  <c r="H941" i="2"/>
  <c r="T941" i="2"/>
  <c r="Q937" i="2"/>
  <c r="E937" i="2"/>
  <c r="M936" i="2"/>
  <c r="T929" i="2"/>
  <c r="Q917" i="2"/>
  <c r="M917" i="2"/>
  <c r="U920" i="2"/>
  <c r="R920" i="2"/>
  <c r="R929" i="2"/>
  <c r="E929" i="2"/>
  <c r="M928" i="2"/>
  <c r="X929" i="2"/>
  <c r="J937" i="2"/>
  <c r="V937" i="2"/>
  <c r="W937" i="2"/>
  <c r="K937" i="2"/>
  <c r="E933" i="2"/>
  <c r="M932" i="2"/>
  <c r="L941" i="2"/>
  <c r="X941" i="2"/>
  <c r="M940" i="2"/>
  <c r="Q941" i="2"/>
  <c r="E941" i="2"/>
  <c r="T937" i="2"/>
  <c r="H937" i="2"/>
  <c r="E944" i="2"/>
  <c r="M943" i="2"/>
  <c r="G937" i="2"/>
  <c r="S937" i="2"/>
  <c r="J941" i="2"/>
  <c r="V941" i="2"/>
  <c r="X937" i="2"/>
  <c r="L937" i="2"/>
  <c r="K929" i="2"/>
  <c r="W929" i="2"/>
  <c r="S941" i="2"/>
  <c r="G941" i="2"/>
  <c r="Q902" i="2"/>
  <c r="M902" i="2"/>
  <c r="E920" i="2"/>
  <c r="M920" i="2" s="1"/>
  <c r="I941" i="2"/>
  <c r="U941" i="2"/>
  <c r="R937" i="2"/>
  <c r="F937" i="2"/>
  <c r="S920" i="2"/>
  <c r="Q906" i="2"/>
  <c r="M906" i="2"/>
  <c r="S929" i="2"/>
  <c r="C977" i="2"/>
  <c r="B1004" i="2"/>
  <c r="M977" i="2"/>
  <c r="X920" i="2"/>
  <c r="R941" i="2"/>
  <c r="F941" i="2"/>
  <c r="H990" i="2" a="1"/>
  <c r="E986" i="2" a="1"/>
  <c r="E980" i="2" a="1"/>
  <c r="I990" i="2" a="1"/>
  <c r="J980" i="2" a="1"/>
  <c r="H986" i="2" a="1"/>
  <c r="K980" i="2" a="1"/>
  <c r="G994" i="2" a="1"/>
  <c r="L994" i="2" a="1"/>
  <c r="F990" i="2" a="1"/>
  <c r="I986" i="2" a="1"/>
  <c r="I982" i="2" a="1"/>
  <c r="J990" i="2" a="1"/>
  <c r="K982" i="2" a="1"/>
  <c r="E982" i="2" a="1"/>
  <c r="G980" i="2" a="1"/>
  <c r="J986" i="2" a="1"/>
  <c r="H980" i="2" a="1"/>
  <c r="G982" i="2" a="1"/>
  <c r="G990" i="2" a="1"/>
  <c r="F980" i="2" a="1"/>
  <c r="K986" i="2" a="1"/>
  <c r="J982" i="2" a="1"/>
  <c r="E994" i="2" a="1"/>
  <c r="H994" i="2" a="1"/>
  <c r="H982" i="2" a="1"/>
  <c r="J994" i="2" a="1"/>
  <c r="G986" i="2" a="1"/>
  <c r="L986" i="2" a="1"/>
  <c r="L990" i="2" a="1"/>
  <c r="E990" i="2" a="1"/>
  <c r="F986" i="2" a="1"/>
  <c r="K990" i="2" a="1"/>
  <c r="I980" i="2" a="1"/>
  <c r="L982" i="2" a="1"/>
  <c r="F982" i="2" a="1"/>
  <c r="L980" i="2" a="1"/>
  <c r="I994" i="2" a="1"/>
  <c r="F994" i="2" a="1"/>
  <c r="K994" i="2" a="1"/>
  <c r="H334" i="1" a="1"/>
  <c r="L947" i="2" l="1"/>
  <c r="F947" i="2"/>
  <c r="I947" i="2"/>
  <c r="G947" i="2"/>
  <c r="M941" i="2"/>
  <c r="H947" i="2"/>
  <c r="K947" i="2"/>
  <c r="J947" i="2"/>
  <c r="M937" i="2"/>
  <c r="U947" i="2"/>
  <c r="V947" i="2"/>
  <c r="Q920" i="2"/>
  <c r="H982" i="2"/>
  <c r="H983" i="2" s="1"/>
  <c r="J982" i="2"/>
  <c r="J983" i="2" s="1"/>
  <c r="G982" i="2"/>
  <c r="G983" i="2" s="1"/>
  <c r="E982" i="2"/>
  <c r="I986" i="2"/>
  <c r="I987" i="2" s="1"/>
  <c r="U987" i="2" s="1"/>
  <c r="G994" i="2"/>
  <c r="F994" i="2"/>
  <c r="I990" i="2"/>
  <c r="L980" i="2"/>
  <c r="L998" i="2" s="1"/>
  <c r="X998" i="2" s="1"/>
  <c r="I980" i="2"/>
  <c r="I998" i="2" s="1"/>
  <c r="U998" i="2" s="1"/>
  <c r="F986" i="2"/>
  <c r="F987" i="2" s="1"/>
  <c r="R987" i="2" s="1"/>
  <c r="L986" i="2"/>
  <c r="L987" i="2" s="1"/>
  <c r="X987" i="2" s="1"/>
  <c r="H990" i="2"/>
  <c r="K986" i="2"/>
  <c r="K987" i="2" s="1"/>
  <c r="W987" i="2" s="1"/>
  <c r="H980" i="2"/>
  <c r="H998" i="2" s="1"/>
  <c r="T998" i="2" s="1"/>
  <c r="K982" i="2"/>
  <c r="K983" i="2" s="1"/>
  <c r="F990" i="2"/>
  <c r="K994" i="2"/>
  <c r="H986" i="2"/>
  <c r="H987" i="2" s="1"/>
  <c r="T987" i="2" s="1"/>
  <c r="I994" i="2"/>
  <c r="F982" i="2"/>
  <c r="E986" i="2"/>
  <c r="E990" i="2"/>
  <c r="G986" i="2"/>
  <c r="G987" i="2" s="1"/>
  <c r="S987" i="2" s="1"/>
  <c r="H994" i="2"/>
  <c r="F980" i="2"/>
  <c r="F998" i="2" s="1"/>
  <c r="R998" i="2" s="1"/>
  <c r="J986" i="2"/>
  <c r="J987" i="2" s="1"/>
  <c r="V987" i="2" s="1"/>
  <c r="J990" i="2"/>
  <c r="L994" i="2"/>
  <c r="K980" i="2"/>
  <c r="K998" i="2" s="1"/>
  <c r="W998" i="2" s="1"/>
  <c r="J980" i="2"/>
  <c r="J998" i="2" s="1"/>
  <c r="V998" i="2" s="1"/>
  <c r="E980" i="2"/>
  <c r="L982" i="2"/>
  <c r="L983" i="2" s="1"/>
  <c r="K990" i="2"/>
  <c r="L990" i="2"/>
  <c r="J994" i="2"/>
  <c r="E994" i="2"/>
  <c r="G990" i="2"/>
  <c r="G980" i="2"/>
  <c r="G998" i="2" s="1"/>
  <c r="S998" i="2" s="1"/>
  <c r="I982" i="2"/>
  <c r="I983" i="2" s="1"/>
  <c r="H334" i="1"/>
  <c r="Q933" i="2"/>
  <c r="M933" i="2"/>
  <c r="T964" i="2"/>
  <c r="H964" i="2"/>
  <c r="K964" i="2"/>
  <c r="W964" i="2"/>
  <c r="K968" i="2"/>
  <c r="W968" i="2"/>
  <c r="U964" i="2"/>
  <c r="I964" i="2"/>
  <c r="E960" i="2"/>
  <c r="M960" i="2" s="1"/>
  <c r="M959" i="2"/>
  <c r="Q960" i="2"/>
  <c r="C1004" i="2"/>
  <c r="B1031" i="2"/>
  <c r="M1004" i="2"/>
  <c r="Q944" i="2"/>
  <c r="M944" i="2"/>
  <c r="U956" i="2"/>
  <c r="T947" i="2"/>
  <c r="R968" i="2"/>
  <c r="F968" i="2"/>
  <c r="G964" i="2"/>
  <c r="S964" i="2"/>
  <c r="S947" i="2"/>
  <c r="W947" i="2"/>
  <c r="X947" i="2"/>
  <c r="E956" i="2"/>
  <c r="M955" i="2"/>
  <c r="F956" i="2"/>
  <c r="R956" i="2"/>
  <c r="H968" i="2"/>
  <c r="T968" i="2"/>
  <c r="L968" i="2"/>
  <c r="X968" i="2"/>
  <c r="S956" i="2"/>
  <c r="W956" i="2"/>
  <c r="F964" i="2"/>
  <c r="R964" i="2"/>
  <c r="L956" i="2"/>
  <c r="X956" i="2"/>
  <c r="X964" i="2"/>
  <c r="L964" i="2"/>
  <c r="Q929" i="2"/>
  <c r="M929" i="2"/>
  <c r="E947" i="2"/>
  <c r="M947" i="2" s="1"/>
  <c r="U968" i="2"/>
  <c r="I968" i="2"/>
  <c r="E968" i="2"/>
  <c r="Q968" i="2"/>
  <c r="M967" i="2"/>
  <c r="V964" i="2"/>
  <c r="J964" i="2"/>
  <c r="T956" i="2"/>
  <c r="R947" i="2"/>
  <c r="E964" i="2"/>
  <c r="M963" i="2"/>
  <c r="Q964" i="2"/>
  <c r="G968" i="2"/>
  <c r="S968" i="2"/>
  <c r="M970" i="2"/>
  <c r="E971" i="2"/>
  <c r="V956" i="2"/>
  <c r="V968" i="2"/>
  <c r="J968" i="2"/>
  <c r="J974" i="2" s="1"/>
  <c r="H1007" i="2" a="1"/>
  <c r="E1009" i="2" a="1"/>
  <c r="L1009" i="2" a="1"/>
  <c r="F1013" i="2" a="1"/>
  <c r="F1009" i="2" a="1"/>
  <c r="E1021" i="2" a="1"/>
  <c r="J1021" i="2" a="1"/>
  <c r="I1021" i="2" a="1"/>
  <c r="H1009" i="2" a="1"/>
  <c r="J1013" i="2" a="1"/>
  <c r="K1017" i="2" a="1"/>
  <c r="H343" i="1" a="1"/>
  <c r="K1021" i="2" a="1"/>
  <c r="J1017" i="2" a="1"/>
  <c r="L1007" i="2" a="1"/>
  <c r="I1017" i="2" a="1"/>
  <c r="H1017" i="2" a="1"/>
  <c r="L1013" i="2" a="1"/>
  <c r="E1017" i="2" a="1"/>
  <c r="L1021" i="2" a="1"/>
  <c r="I1007" i="2" a="1"/>
  <c r="L1017" i="2" a="1"/>
  <c r="F1021" i="2" a="1"/>
  <c r="K1013" i="2" a="1"/>
  <c r="K1007" i="2" a="1"/>
  <c r="E1013" i="2" a="1"/>
  <c r="H1021" i="2" a="1"/>
  <c r="J1007" i="2" a="1"/>
  <c r="K1009" i="2" a="1"/>
  <c r="G1007" i="2" a="1"/>
  <c r="E1007" i="2" a="1"/>
  <c r="J1009" i="2" a="1"/>
  <c r="I1013" i="2" a="1"/>
  <c r="F1007" i="2" a="1"/>
  <c r="I1009" i="2" a="1"/>
  <c r="G1021" i="2" a="1"/>
  <c r="F1017" i="2" a="1"/>
  <c r="G1017" i="2" a="1"/>
  <c r="G1013" i="2" a="1"/>
  <c r="H1013" i="2" a="1"/>
  <c r="G1009" i="2" a="1"/>
  <c r="G974" i="2" l="1"/>
  <c r="H974" i="2"/>
  <c r="I974" i="2"/>
  <c r="M964" i="2"/>
  <c r="K974" i="2"/>
  <c r="L974" i="2"/>
  <c r="F974" i="2"/>
  <c r="M968" i="2"/>
  <c r="Q947" i="2"/>
  <c r="V974" i="2"/>
  <c r="U974" i="2"/>
  <c r="H343" i="1"/>
  <c r="I1021" i="2"/>
  <c r="F1013" i="2"/>
  <c r="F1014" i="2" s="1"/>
  <c r="R1014" i="2" s="1"/>
  <c r="G1013" i="2"/>
  <c r="G1014" i="2" s="1"/>
  <c r="S1014" i="2" s="1"/>
  <c r="I1009" i="2"/>
  <c r="I1010" i="2" s="1"/>
  <c r="E1007" i="2"/>
  <c r="K1007" i="2"/>
  <c r="K1025" i="2" s="1"/>
  <c r="W1025" i="2" s="1"/>
  <c r="K1013" i="2"/>
  <c r="K1014" i="2" s="1"/>
  <c r="W1014" i="2" s="1"/>
  <c r="K1009" i="2"/>
  <c r="K1010" i="2" s="1"/>
  <c r="I1007" i="2"/>
  <c r="I1025" i="2" s="1"/>
  <c r="U1025" i="2" s="1"/>
  <c r="L1013" i="2"/>
  <c r="L1014" i="2" s="1"/>
  <c r="X1014" i="2" s="1"/>
  <c r="L1007" i="2"/>
  <c r="L1025" i="2" s="1"/>
  <c r="X1025" i="2" s="1"/>
  <c r="K1017" i="2"/>
  <c r="J1021" i="2"/>
  <c r="L1009" i="2"/>
  <c r="L1010" i="2" s="1"/>
  <c r="G1017" i="2"/>
  <c r="F1007" i="2"/>
  <c r="F1025" i="2" s="1"/>
  <c r="R1025" i="2" s="1"/>
  <c r="E1013" i="2"/>
  <c r="G1009" i="2"/>
  <c r="G1010" i="2" s="1"/>
  <c r="H1021" i="2"/>
  <c r="L1017" i="2"/>
  <c r="L1021" i="2"/>
  <c r="H1017" i="2"/>
  <c r="J1017" i="2"/>
  <c r="J1013" i="2"/>
  <c r="J1014" i="2" s="1"/>
  <c r="V1014" i="2" s="1"/>
  <c r="E1021" i="2"/>
  <c r="E1009" i="2"/>
  <c r="F1017" i="2"/>
  <c r="I1013" i="2"/>
  <c r="I1014" i="2" s="1"/>
  <c r="U1014" i="2" s="1"/>
  <c r="J1007" i="2"/>
  <c r="J1025" i="2" s="1"/>
  <c r="V1025" i="2" s="1"/>
  <c r="G1007" i="2"/>
  <c r="G1025" i="2" s="1"/>
  <c r="S1025" i="2" s="1"/>
  <c r="F1021" i="2"/>
  <c r="H1013" i="2"/>
  <c r="H1014" i="2" s="1"/>
  <c r="T1014" i="2" s="1"/>
  <c r="E1017" i="2"/>
  <c r="I1017" i="2"/>
  <c r="K1021" i="2"/>
  <c r="H1009" i="2"/>
  <c r="H1010" i="2" s="1"/>
  <c r="F1009" i="2"/>
  <c r="F1010" i="2" s="1"/>
  <c r="H1007" i="2"/>
  <c r="H1025" i="2" s="1"/>
  <c r="T1025" i="2" s="1"/>
  <c r="G1021" i="2"/>
  <c r="J1009" i="2"/>
  <c r="J1010" i="2" s="1"/>
  <c r="Q956" i="2"/>
  <c r="M956" i="2"/>
  <c r="E974" i="2"/>
  <c r="M974" i="2" s="1"/>
  <c r="E987" i="2"/>
  <c r="M986" i="2"/>
  <c r="F983" i="2"/>
  <c r="R983" i="2"/>
  <c r="E998" i="2"/>
  <c r="M997" i="2"/>
  <c r="F995" i="2"/>
  <c r="R995" i="2"/>
  <c r="W991" i="2"/>
  <c r="K991" i="2"/>
  <c r="W974" i="2"/>
  <c r="C1031" i="2"/>
  <c r="B1058" i="2"/>
  <c r="M1031" i="2"/>
  <c r="U995" i="2"/>
  <c r="I995" i="2"/>
  <c r="S974" i="2"/>
  <c r="W995" i="2"/>
  <c r="K995" i="2"/>
  <c r="G995" i="2"/>
  <c r="S995" i="2"/>
  <c r="X995" i="2"/>
  <c r="L995" i="2"/>
  <c r="R991" i="2"/>
  <c r="F991" i="2"/>
  <c r="J995" i="2"/>
  <c r="V995" i="2"/>
  <c r="X983" i="2"/>
  <c r="U983" i="2"/>
  <c r="W983" i="2"/>
  <c r="E983" i="2"/>
  <c r="M982" i="2"/>
  <c r="T974" i="2"/>
  <c r="S983" i="2"/>
  <c r="M971" i="2"/>
  <c r="Q971" i="2"/>
  <c r="L991" i="2"/>
  <c r="X991" i="2"/>
  <c r="U991" i="2"/>
  <c r="I991" i="2"/>
  <c r="J991" i="2"/>
  <c r="V991" i="2"/>
  <c r="X974" i="2"/>
  <c r="R974" i="2"/>
  <c r="G991" i="2"/>
  <c r="S991" i="2"/>
  <c r="V983" i="2"/>
  <c r="Q991" i="2"/>
  <c r="M990" i="2"/>
  <c r="E991" i="2"/>
  <c r="Q995" i="2"/>
  <c r="E995" i="2"/>
  <c r="M994" i="2"/>
  <c r="H995" i="2"/>
  <c r="T995" i="2"/>
  <c r="T991" i="2"/>
  <c r="H991" i="2"/>
  <c r="T983" i="2"/>
  <c r="G1040" i="2" a="1"/>
  <c r="F1036" i="2" a="1"/>
  <c r="G1048" i="2" a="1"/>
  <c r="L1040" i="2" a="1"/>
  <c r="F1034" i="2" a="1"/>
  <c r="H352" i="1" a="1"/>
  <c r="L1048" i="2" a="1"/>
  <c r="I1034" i="2" a="1"/>
  <c r="E1044" i="2" a="1"/>
  <c r="I1048" i="2" a="1"/>
  <c r="J1036" i="2" a="1"/>
  <c r="H1040" i="2" a="1"/>
  <c r="H1048" i="2" a="1"/>
  <c r="J1048" i="2" a="1"/>
  <c r="K1040" i="2" a="1"/>
  <c r="I1044" i="2" a="1"/>
  <c r="H1036" i="2" a="1"/>
  <c r="I1040" i="2" a="1"/>
  <c r="H1034" i="2" a="1"/>
  <c r="L1044" i="2" a="1"/>
  <c r="J1034" i="2" a="1"/>
  <c r="J1040" i="2" a="1"/>
  <c r="F1048" i="2" a="1"/>
  <c r="H1044" i="2" a="1"/>
  <c r="L1034" i="2" a="1"/>
  <c r="K1048" i="2" a="1"/>
  <c r="E1036" i="2" a="1"/>
  <c r="E1040" i="2" a="1"/>
  <c r="K1036" i="2" a="1"/>
  <c r="G1034" i="2" a="1"/>
  <c r="G1036" i="2" a="1"/>
  <c r="F1040" i="2" a="1"/>
  <c r="J1044" i="2" a="1"/>
  <c r="G1044" i="2" a="1"/>
  <c r="L1036" i="2" a="1"/>
  <c r="E1048" i="2" a="1"/>
  <c r="E1034" i="2" a="1"/>
  <c r="K1034" i="2" a="1"/>
  <c r="K1044" i="2" a="1"/>
  <c r="I1036" i="2" a="1"/>
  <c r="F1044" i="2" a="1"/>
  <c r="I1001" i="2" l="1"/>
  <c r="J1001" i="2"/>
  <c r="L1001" i="2"/>
  <c r="H1001" i="2"/>
  <c r="K1001" i="2"/>
  <c r="G1001" i="2"/>
  <c r="M995" i="2"/>
  <c r="M991" i="2"/>
  <c r="F1001" i="2"/>
  <c r="R1001" i="2"/>
  <c r="T1001" i="2"/>
  <c r="V1001" i="2"/>
  <c r="K1040" i="2"/>
  <c r="K1041" i="2" s="1"/>
  <c r="W1041" i="2" s="1"/>
  <c r="J1048" i="2"/>
  <c r="J1036" i="2"/>
  <c r="E1044" i="2"/>
  <c r="L1036" i="2"/>
  <c r="L1037" i="2" s="1"/>
  <c r="F1040" i="2"/>
  <c r="F1041" i="2" s="1"/>
  <c r="R1041" i="2" s="1"/>
  <c r="G1048" i="2"/>
  <c r="G1034" i="2"/>
  <c r="G1052" i="2" s="1"/>
  <c r="S1052" i="2" s="1"/>
  <c r="E1036" i="2"/>
  <c r="L1034" i="2"/>
  <c r="L1052" i="2" s="1"/>
  <c r="X1052" i="2" s="1"/>
  <c r="J1040" i="2"/>
  <c r="J1041" i="2" s="1"/>
  <c r="V1041" i="2" s="1"/>
  <c r="H1034" i="2"/>
  <c r="H1052" i="2" s="1"/>
  <c r="T1052" i="2" s="1"/>
  <c r="F1044" i="2"/>
  <c r="K1044" i="2"/>
  <c r="K1034" i="2"/>
  <c r="K1052" i="2" s="1"/>
  <c r="W1052" i="2" s="1"/>
  <c r="E1048" i="2"/>
  <c r="G1044" i="2"/>
  <c r="F1034" i="2"/>
  <c r="F1052" i="2" s="1"/>
  <c r="R1052" i="2" s="1"/>
  <c r="G1036" i="2"/>
  <c r="G1037" i="2" s="1"/>
  <c r="K1036" i="2"/>
  <c r="K1037" i="2" s="1"/>
  <c r="K1048" i="2"/>
  <c r="H1044" i="2"/>
  <c r="J1034" i="2"/>
  <c r="J1052" i="2" s="1"/>
  <c r="V1052" i="2" s="1"/>
  <c r="I1040" i="2"/>
  <c r="I1041" i="2" s="1"/>
  <c r="U1041" i="2" s="1"/>
  <c r="I1044" i="2"/>
  <c r="H1048" i="2"/>
  <c r="I1048" i="2"/>
  <c r="I1034" i="2"/>
  <c r="I1052" i="2" s="1"/>
  <c r="U1052" i="2" s="1"/>
  <c r="J1044" i="2"/>
  <c r="L1040" i="2"/>
  <c r="L1041" i="2" s="1"/>
  <c r="X1041" i="2" s="1"/>
  <c r="F1036" i="2"/>
  <c r="F1037" i="2" s="1"/>
  <c r="E1040" i="2"/>
  <c r="G1040" i="2"/>
  <c r="G1041" i="2" s="1"/>
  <c r="S1041" i="2" s="1"/>
  <c r="F1048" i="2"/>
  <c r="L1044" i="2"/>
  <c r="H1036" i="2"/>
  <c r="H1037" i="2" s="1"/>
  <c r="I1036" i="2"/>
  <c r="I1037" i="2" s="1"/>
  <c r="H1040" i="2"/>
  <c r="H1041" i="2" s="1"/>
  <c r="T1041" i="2" s="1"/>
  <c r="E1034" i="2"/>
  <c r="L1048" i="2"/>
  <c r="H352" i="1"/>
  <c r="T1022" i="2"/>
  <c r="H1022" i="2"/>
  <c r="V1018" i="2"/>
  <c r="J1018" i="2"/>
  <c r="I1018" i="2"/>
  <c r="U1018" i="2"/>
  <c r="S1001" i="2"/>
  <c r="E1018" i="2"/>
  <c r="Q1018" i="2"/>
  <c r="M1017" i="2"/>
  <c r="L1022" i="2"/>
  <c r="X1022" i="2"/>
  <c r="C1058" i="2"/>
  <c r="M1058" i="2"/>
  <c r="B1085" i="2"/>
  <c r="Q987" i="2"/>
  <c r="M987" i="2"/>
  <c r="X1018" i="2"/>
  <c r="L1018" i="2"/>
  <c r="W1010" i="2"/>
  <c r="F1022" i="2"/>
  <c r="R1022" i="2"/>
  <c r="Q983" i="2"/>
  <c r="M983" i="2"/>
  <c r="E1001" i="2"/>
  <c r="M1001" i="2" s="1"/>
  <c r="S1010" i="2"/>
  <c r="Q974" i="2"/>
  <c r="E1014" i="2"/>
  <c r="M1013" i="2"/>
  <c r="E1025" i="2"/>
  <c r="M1024" i="2"/>
  <c r="W1001" i="2"/>
  <c r="V1010" i="2"/>
  <c r="U1010" i="2"/>
  <c r="T1018" i="2"/>
  <c r="H1018" i="2"/>
  <c r="M1009" i="2"/>
  <c r="E1010" i="2"/>
  <c r="X1010" i="2"/>
  <c r="R1010" i="2"/>
  <c r="Q1022" i="2"/>
  <c r="M1021" i="2"/>
  <c r="E1022" i="2"/>
  <c r="V1022" i="2"/>
  <c r="J1022" i="2"/>
  <c r="I1022" i="2"/>
  <c r="U1022" i="2"/>
  <c r="W1022" i="2"/>
  <c r="K1022" i="2"/>
  <c r="S1022" i="2"/>
  <c r="G1022" i="2"/>
  <c r="R1018" i="2"/>
  <c r="F1018" i="2"/>
  <c r="S1018" i="2"/>
  <c r="G1018" i="2"/>
  <c r="U1001" i="2"/>
  <c r="X1001" i="2"/>
  <c r="M998" i="2"/>
  <c r="Q998" i="2"/>
  <c r="T1010" i="2"/>
  <c r="W1018" i="2"/>
  <c r="K1018" i="2"/>
  <c r="K1063" i="2" a="1"/>
  <c r="E1061" i="2" a="1"/>
  <c r="L1063" i="2" a="1"/>
  <c r="J1063" i="2" a="1"/>
  <c r="F1063" i="2" a="1"/>
  <c r="F1061" i="2" a="1"/>
  <c r="L1075" i="2" a="1"/>
  <c r="H1075" i="2" a="1"/>
  <c r="H1063" i="2" a="1"/>
  <c r="E1075" i="2" a="1"/>
  <c r="I1061" i="2" a="1"/>
  <c r="I1063" i="2" a="1"/>
  <c r="H1067" i="2" a="1"/>
  <c r="J1061" i="2" a="1"/>
  <c r="G1063" i="2" a="1"/>
  <c r="L1067" i="2" a="1"/>
  <c r="L1071" i="2" a="1"/>
  <c r="F1075" i="2" a="1"/>
  <c r="J1075" i="2" a="1"/>
  <c r="K1071" i="2" a="1"/>
  <c r="F1067" i="2" a="1"/>
  <c r="G1067" i="2" a="1"/>
  <c r="K1061" i="2" a="1"/>
  <c r="E1067" i="2" a="1"/>
  <c r="H1071" i="2" a="1"/>
  <c r="G1071" i="2" a="1"/>
  <c r="K1075" i="2" a="1"/>
  <c r="F1071" i="2" a="1"/>
  <c r="I1075" i="2" a="1"/>
  <c r="I1067" i="2" a="1"/>
  <c r="I1071" i="2" a="1"/>
  <c r="H1061" i="2" a="1"/>
  <c r="H361" i="1" a="1"/>
  <c r="K1067" i="2" a="1"/>
  <c r="L1061" i="2" a="1"/>
  <c r="J1071" i="2" a="1"/>
  <c r="G1061" i="2" a="1"/>
  <c r="E1063" i="2" a="1"/>
  <c r="J1067" i="2" a="1"/>
  <c r="G1075" i="2" a="1"/>
  <c r="E1071" i="2" a="1"/>
  <c r="K1028" i="2" l="1"/>
  <c r="H1028" i="2"/>
  <c r="I1028" i="2"/>
  <c r="J1028" i="2"/>
  <c r="G1028" i="2"/>
  <c r="F1028" i="2"/>
  <c r="L1028" i="2"/>
  <c r="M1018" i="2"/>
  <c r="M1022" i="2"/>
  <c r="S1028" i="2"/>
  <c r="T1028" i="2"/>
  <c r="Q1001" i="2"/>
  <c r="H361" i="1"/>
  <c r="I1075" i="2"/>
  <c r="H1071" i="2"/>
  <c r="E1067" i="2"/>
  <c r="F1067" i="2"/>
  <c r="F1068" i="2" s="1"/>
  <c r="R1068" i="2" s="1"/>
  <c r="K1067" i="2"/>
  <c r="K1068" i="2" s="1"/>
  <c r="W1068" i="2" s="1"/>
  <c r="F1075" i="2"/>
  <c r="G1063" i="2"/>
  <c r="I1063" i="2"/>
  <c r="I1064" i="2" s="1"/>
  <c r="H1063" i="2"/>
  <c r="H1064" i="2" s="1"/>
  <c r="F1061" i="2"/>
  <c r="F1079" i="2" s="1"/>
  <c r="R1079" i="2" s="1"/>
  <c r="L1063" i="2"/>
  <c r="L1064" i="2" s="1"/>
  <c r="H1061" i="2"/>
  <c r="H1079" i="2" s="1"/>
  <c r="T1079" i="2" s="1"/>
  <c r="F1071" i="2"/>
  <c r="E1071" i="2"/>
  <c r="E1063" i="2"/>
  <c r="G1061" i="2"/>
  <c r="G1079" i="2" s="1"/>
  <c r="S1079" i="2" s="1"/>
  <c r="K1071" i="2"/>
  <c r="L1071" i="2"/>
  <c r="J1061" i="2"/>
  <c r="J1079" i="2" s="1"/>
  <c r="V1079" i="2" s="1"/>
  <c r="I1061" i="2"/>
  <c r="I1079" i="2" s="1"/>
  <c r="U1079" i="2" s="1"/>
  <c r="H1075" i="2"/>
  <c r="F1063" i="2"/>
  <c r="F1064" i="2" s="1"/>
  <c r="E1061" i="2"/>
  <c r="I1071" i="2"/>
  <c r="K1075" i="2"/>
  <c r="G1075" i="2"/>
  <c r="K1061" i="2"/>
  <c r="K1079" i="2" s="1"/>
  <c r="W1079" i="2" s="1"/>
  <c r="J1071" i="2"/>
  <c r="J1075" i="2"/>
  <c r="L1067" i="2"/>
  <c r="L1068" i="2" s="1"/>
  <c r="X1068" i="2" s="1"/>
  <c r="H1067" i="2"/>
  <c r="H1068" i="2" s="1"/>
  <c r="T1068" i="2" s="1"/>
  <c r="E1075" i="2"/>
  <c r="L1075" i="2"/>
  <c r="J1063" i="2"/>
  <c r="J1064" i="2" s="1"/>
  <c r="K1063" i="2"/>
  <c r="K1064" i="2" s="1"/>
  <c r="I1067" i="2"/>
  <c r="I1068" i="2" s="1"/>
  <c r="U1068" i="2" s="1"/>
  <c r="G1071" i="2"/>
  <c r="J1067" i="2"/>
  <c r="J1068" i="2" s="1"/>
  <c r="V1068" i="2" s="1"/>
  <c r="G1067" i="2"/>
  <c r="G1068" i="2" s="1"/>
  <c r="S1068" i="2" s="1"/>
  <c r="L1061" i="2"/>
  <c r="L1079" i="2" s="1"/>
  <c r="X1079" i="2" s="1"/>
  <c r="R1049" i="2"/>
  <c r="F1049" i="2"/>
  <c r="T1045" i="2"/>
  <c r="H1045" i="2"/>
  <c r="L1045" i="2"/>
  <c r="X1045" i="2"/>
  <c r="C1085" i="2"/>
  <c r="M1085" i="2"/>
  <c r="B1112" i="2"/>
  <c r="W1049" i="2"/>
  <c r="K1049" i="2"/>
  <c r="M1036" i="2"/>
  <c r="E1037" i="2"/>
  <c r="M1040" i="2"/>
  <c r="E1041" i="2"/>
  <c r="W1037" i="2"/>
  <c r="U1028" i="2"/>
  <c r="R1037" i="2"/>
  <c r="S1037" i="2"/>
  <c r="S1049" i="2"/>
  <c r="G1049" i="2"/>
  <c r="V1028" i="2"/>
  <c r="V1045" i="2"/>
  <c r="J1045" i="2"/>
  <c r="G1045" i="2"/>
  <c r="S1045" i="2"/>
  <c r="X1037" i="2"/>
  <c r="Q1014" i="2"/>
  <c r="M1014" i="2"/>
  <c r="T1037" i="2"/>
  <c r="J1037" i="2"/>
  <c r="V1037" i="2"/>
  <c r="Q1010" i="2"/>
  <c r="E1028" i="2"/>
  <c r="M1028" i="2" s="1"/>
  <c r="M1010" i="2"/>
  <c r="L1049" i="2"/>
  <c r="X1049" i="2"/>
  <c r="E1049" i="2"/>
  <c r="Q1049" i="2"/>
  <c r="M1048" i="2"/>
  <c r="M1051" i="2"/>
  <c r="E1052" i="2"/>
  <c r="Q1025" i="2"/>
  <c r="M1025" i="2"/>
  <c r="W1028" i="2"/>
  <c r="T1049" i="2"/>
  <c r="H1049" i="2"/>
  <c r="K1045" i="2"/>
  <c r="W1045" i="2"/>
  <c r="V1049" i="2"/>
  <c r="J1049" i="2"/>
  <c r="Q1045" i="2"/>
  <c r="E1045" i="2"/>
  <c r="M1044" i="2"/>
  <c r="R1028" i="2"/>
  <c r="U1049" i="2"/>
  <c r="I1049" i="2"/>
  <c r="X1028" i="2"/>
  <c r="U1037" i="2"/>
  <c r="I1045" i="2"/>
  <c r="U1045" i="2"/>
  <c r="F1045" i="2"/>
  <c r="F1055" i="2" s="1"/>
  <c r="R1045" i="2"/>
  <c r="F1102" i="2" a="1"/>
  <c r="E1094" i="2" a="1"/>
  <c r="J1102" i="2" a="1"/>
  <c r="J1098" i="2" a="1"/>
  <c r="G1094" i="2" a="1"/>
  <c r="K1098" i="2" a="1"/>
  <c r="H1090" i="2" a="1"/>
  <c r="K1088" i="2" a="1"/>
  <c r="E1088" i="2" a="1"/>
  <c r="I1088" i="2" a="1"/>
  <c r="K1102" i="2" a="1"/>
  <c r="K1094" i="2" a="1"/>
  <c r="J1090" i="2" a="1"/>
  <c r="J1088" i="2" a="1"/>
  <c r="L1094" i="2" a="1"/>
  <c r="E1102" i="2" a="1"/>
  <c r="E1098" i="2" a="1"/>
  <c r="L1088" i="2" a="1"/>
  <c r="G1098" i="2" a="1"/>
  <c r="H1098" i="2" a="1"/>
  <c r="G1088" i="2" a="1"/>
  <c r="H370" i="1" a="1"/>
  <c r="I1098" i="2" a="1"/>
  <c r="I1094" i="2" a="1"/>
  <c r="E1090" i="2" a="1"/>
  <c r="J1094" i="2" a="1"/>
  <c r="I1102" i="2" a="1"/>
  <c r="L1090" i="2" a="1"/>
  <c r="F1098" i="2" a="1"/>
  <c r="F1088" i="2" a="1"/>
  <c r="K1090" i="2" a="1"/>
  <c r="G1102" i="2" a="1"/>
  <c r="L1098" i="2" a="1"/>
  <c r="F1094" i="2" a="1"/>
  <c r="F1090" i="2" a="1"/>
  <c r="H1102" i="2" a="1"/>
  <c r="H1088" i="2" a="1"/>
  <c r="I1090" i="2" a="1"/>
  <c r="G1090" i="2" a="1"/>
  <c r="L1102" i="2" a="1"/>
  <c r="H1094" i="2" a="1"/>
  <c r="H1055" i="2" l="1"/>
  <c r="M1045" i="2"/>
  <c r="L1055" i="2"/>
  <c r="G1055" i="2"/>
  <c r="I1055" i="2"/>
  <c r="K1055" i="2"/>
  <c r="M1049" i="2"/>
  <c r="J1055" i="2"/>
  <c r="X1055" i="2"/>
  <c r="U1055" i="2"/>
  <c r="F1090" i="2"/>
  <c r="F1091" i="2" s="1"/>
  <c r="G1090" i="2"/>
  <c r="G1091" i="2" s="1"/>
  <c r="F1098" i="2"/>
  <c r="H1094" i="2"/>
  <c r="H1095" i="2" s="1"/>
  <c r="T1095" i="2" s="1"/>
  <c r="H1102" i="2"/>
  <c r="G1088" i="2"/>
  <c r="G1106" i="2" s="1"/>
  <c r="S1106" i="2" s="1"/>
  <c r="L1088" i="2"/>
  <c r="L1106" i="2" s="1"/>
  <c r="X1106" i="2" s="1"/>
  <c r="L1094" i="2"/>
  <c r="L1095" i="2" s="1"/>
  <c r="X1095" i="2" s="1"/>
  <c r="K1094" i="2"/>
  <c r="K1095" i="2" s="1"/>
  <c r="W1095" i="2" s="1"/>
  <c r="E1088" i="2"/>
  <c r="K1098" i="2"/>
  <c r="J1102" i="2"/>
  <c r="L1102" i="2"/>
  <c r="G1102" i="2"/>
  <c r="I1090" i="2"/>
  <c r="I1091" i="2" s="1"/>
  <c r="J1094" i="2"/>
  <c r="J1095" i="2" s="1"/>
  <c r="V1095" i="2" s="1"/>
  <c r="I1098" i="2"/>
  <c r="H1098" i="2"/>
  <c r="E1098" i="2"/>
  <c r="J1088" i="2"/>
  <c r="J1106" i="2" s="1"/>
  <c r="V1106" i="2" s="1"/>
  <c r="K1102" i="2"/>
  <c r="K1088" i="2"/>
  <c r="K1106" i="2" s="1"/>
  <c r="W1106" i="2" s="1"/>
  <c r="G1094" i="2"/>
  <c r="G1095" i="2" s="1"/>
  <c r="S1095" i="2" s="1"/>
  <c r="E1094" i="2"/>
  <c r="F1094" i="2"/>
  <c r="F1095" i="2" s="1"/>
  <c r="R1095" i="2" s="1"/>
  <c r="K1090" i="2"/>
  <c r="K1091" i="2" s="1"/>
  <c r="L1090" i="2"/>
  <c r="E1090" i="2"/>
  <c r="H1088" i="2"/>
  <c r="H1106" i="2" s="1"/>
  <c r="T1106" i="2" s="1"/>
  <c r="G1098" i="2"/>
  <c r="E1102" i="2"/>
  <c r="J1090" i="2"/>
  <c r="J1091" i="2" s="1"/>
  <c r="I1088" i="2"/>
  <c r="I1106" i="2" s="1"/>
  <c r="U1106" i="2" s="1"/>
  <c r="H1090" i="2"/>
  <c r="H1091" i="2" s="1"/>
  <c r="J1098" i="2"/>
  <c r="F1102" i="2"/>
  <c r="L1098" i="2"/>
  <c r="F1088" i="2"/>
  <c r="F1106" i="2" s="1"/>
  <c r="R1106" i="2" s="1"/>
  <c r="I1102" i="2"/>
  <c r="I1094" i="2"/>
  <c r="I1095" i="2" s="1"/>
  <c r="U1095" i="2" s="1"/>
  <c r="H370" i="1"/>
  <c r="X1064" i="2"/>
  <c r="R1064" i="2"/>
  <c r="H1076" i="2"/>
  <c r="T1076" i="2"/>
  <c r="Q1041" i="2"/>
  <c r="M1041" i="2"/>
  <c r="Q1076" i="2"/>
  <c r="E1076" i="2"/>
  <c r="M1075" i="2"/>
  <c r="U1064" i="2"/>
  <c r="G1064" i="2"/>
  <c r="S1064" i="2"/>
  <c r="V1055" i="2"/>
  <c r="Q1037" i="2"/>
  <c r="E1055" i="2"/>
  <c r="M1055" i="2" s="1"/>
  <c r="M1037" i="2"/>
  <c r="L1072" i="2"/>
  <c r="X1072" i="2"/>
  <c r="F1076" i="2"/>
  <c r="R1076" i="2"/>
  <c r="Q1028" i="2"/>
  <c r="J1076" i="2"/>
  <c r="V1076" i="2"/>
  <c r="W1072" i="2"/>
  <c r="K1072" i="2"/>
  <c r="M1052" i="2"/>
  <c r="Q1052" i="2"/>
  <c r="J1072" i="2"/>
  <c r="V1072" i="2"/>
  <c r="M1078" i="2"/>
  <c r="E1079" i="2"/>
  <c r="V1064" i="2"/>
  <c r="T1055" i="2"/>
  <c r="M1063" i="2"/>
  <c r="E1064" i="2"/>
  <c r="M1067" i="2"/>
  <c r="E1068" i="2"/>
  <c r="S1055" i="2"/>
  <c r="C1112" i="2"/>
  <c r="B1139" i="2"/>
  <c r="M1112" i="2"/>
  <c r="G1076" i="2"/>
  <c r="S1076" i="2"/>
  <c r="Q1072" i="2"/>
  <c r="M1071" i="2"/>
  <c r="E1072" i="2"/>
  <c r="H1072" i="2"/>
  <c r="T1072" i="2"/>
  <c r="T1064" i="2"/>
  <c r="G1072" i="2"/>
  <c r="S1072" i="2"/>
  <c r="K1076" i="2"/>
  <c r="W1076" i="2"/>
  <c r="F1072" i="2"/>
  <c r="R1072" i="2"/>
  <c r="I1076" i="2"/>
  <c r="U1076" i="2"/>
  <c r="W1064" i="2"/>
  <c r="W1055" i="2"/>
  <c r="L1076" i="2"/>
  <c r="X1076" i="2"/>
  <c r="R1055" i="2"/>
  <c r="I1072" i="2"/>
  <c r="U1072" i="2"/>
  <c r="G1125" i="2" a="1"/>
  <c r="H379" i="1" a="1"/>
  <c r="I1125" i="2" a="1"/>
  <c r="F1129" i="2" a="1"/>
  <c r="E1115" i="2" a="1"/>
  <c r="G1115" i="2" a="1"/>
  <c r="K1129" i="2" a="1"/>
  <c r="I1121" i="2" a="1"/>
  <c r="J1125" i="2" a="1"/>
  <c r="E1117" i="2" a="1"/>
  <c r="F1121" i="2" a="1"/>
  <c r="H1129" i="2" a="1"/>
  <c r="L1125" i="2" a="1"/>
  <c r="J1117" i="2" a="1"/>
  <c r="L1117" i="2" a="1"/>
  <c r="G1121" i="2" a="1"/>
  <c r="E1121" i="2" a="1"/>
  <c r="E1129" i="2" a="1"/>
  <c r="H1125" i="2" a="1"/>
  <c r="L1115" i="2" a="1"/>
  <c r="F1117" i="2" a="1"/>
  <c r="K1121" i="2" a="1"/>
  <c r="H1115" i="2" a="1"/>
  <c r="I1129" i="2" a="1"/>
  <c r="K1117" i="2" a="1"/>
  <c r="K1115" i="2" a="1"/>
  <c r="H1121" i="2" a="1"/>
  <c r="F1125" i="2" a="1"/>
  <c r="L1121" i="2" a="1"/>
  <c r="G1129" i="2" a="1"/>
  <c r="H1117" i="2" a="1"/>
  <c r="I1115" i="2" a="1"/>
  <c r="J1129" i="2" a="1"/>
  <c r="F1115" i="2" a="1"/>
  <c r="I1117" i="2" a="1"/>
  <c r="K1125" i="2" a="1"/>
  <c r="E1125" i="2" a="1"/>
  <c r="J1115" i="2" a="1"/>
  <c r="J1121" i="2" a="1"/>
  <c r="L1129" i="2" a="1"/>
  <c r="G1117" i="2" a="1"/>
  <c r="K1082" i="2" l="1"/>
  <c r="L1082" i="2"/>
  <c r="H1082" i="2"/>
  <c r="J1082" i="2"/>
  <c r="I1082" i="2"/>
  <c r="F1082" i="2"/>
  <c r="G1082" i="2"/>
  <c r="M1072" i="2"/>
  <c r="M1076" i="2"/>
  <c r="W1082" i="2"/>
  <c r="T1082" i="2"/>
  <c r="S1082" i="2"/>
  <c r="R1082" i="2"/>
  <c r="L1125" i="2"/>
  <c r="K1129" i="2"/>
  <c r="F1129" i="2"/>
  <c r="G1115" i="2"/>
  <c r="G1133" i="2" s="1"/>
  <c r="S1133" i="2" s="1"/>
  <c r="K1125" i="2"/>
  <c r="G1125" i="2"/>
  <c r="H1117" i="2"/>
  <c r="H1118" i="2" s="1"/>
  <c r="F1125" i="2"/>
  <c r="K1117" i="2"/>
  <c r="K1118" i="2" s="1"/>
  <c r="K1121" i="2"/>
  <c r="K1122" i="2" s="1"/>
  <c r="W1122" i="2" s="1"/>
  <c r="H1125" i="2"/>
  <c r="G1121" i="2"/>
  <c r="G1122" i="2" s="1"/>
  <c r="S1122" i="2" s="1"/>
  <c r="H1129" i="2"/>
  <c r="G1117" i="2"/>
  <c r="G1118" i="2" s="1"/>
  <c r="L1129" i="2"/>
  <c r="J1115" i="2"/>
  <c r="J1133" i="2" s="1"/>
  <c r="V1133" i="2" s="1"/>
  <c r="I1117" i="2"/>
  <c r="I1118" i="2" s="1"/>
  <c r="J1129" i="2"/>
  <c r="G1129" i="2"/>
  <c r="H1121" i="2"/>
  <c r="H1122" i="2" s="1"/>
  <c r="T1122" i="2" s="1"/>
  <c r="I1129" i="2"/>
  <c r="F1117" i="2"/>
  <c r="F1118" i="2" s="1"/>
  <c r="E1129" i="2"/>
  <c r="L1117" i="2"/>
  <c r="L1118" i="2" s="1"/>
  <c r="F1121" i="2"/>
  <c r="F1122" i="2" s="1"/>
  <c r="R1122" i="2" s="1"/>
  <c r="E1115" i="2"/>
  <c r="J1121" i="2"/>
  <c r="J1122" i="2" s="1"/>
  <c r="V1122" i="2" s="1"/>
  <c r="E1125" i="2"/>
  <c r="F1115" i="2"/>
  <c r="F1133" i="2" s="1"/>
  <c r="R1133" i="2" s="1"/>
  <c r="I1115" i="2"/>
  <c r="I1133" i="2" s="1"/>
  <c r="U1133" i="2" s="1"/>
  <c r="L1121" i="2"/>
  <c r="L1122" i="2" s="1"/>
  <c r="X1122" i="2" s="1"/>
  <c r="K1115" i="2"/>
  <c r="K1133" i="2" s="1"/>
  <c r="W1133" i="2" s="1"/>
  <c r="H1115" i="2"/>
  <c r="H1133" i="2" s="1"/>
  <c r="T1133" i="2" s="1"/>
  <c r="L1115" i="2"/>
  <c r="L1133" i="2" s="1"/>
  <c r="X1133" i="2" s="1"/>
  <c r="E1121" i="2"/>
  <c r="J1117" i="2"/>
  <c r="J1118" i="2" s="1"/>
  <c r="E1117" i="2"/>
  <c r="J1125" i="2"/>
  <c r="I1125" i="2"/>
  <c r="I1121" i="2"/>
  <c r="I1122" i="2" s="1"/>
  <c r="U1122" i="2" s="1"/>
  <c r="H379" i="1"/>
  <c r="E1095" i="2"/>
  <c r="M1094" i="2"/>
  <c r="Q1099" i="2"/>
  <c r="E1099" i="2"/>
  <c r="M1098" i="2"/>
  <c r="U1099" i="2"/>
  <c r="I1099" i="2"/>
  <c r="H1103" i="2"/>
  <c r="T1103" i="2"/>
  <c r="G1099" i="2"/>
  <c r="S1099" i="2"/>
  <c r="U1082" i="2"/>
  <c r="V1082" i="2"/>
  <c r="E1091" i="2"/>
  <c r="M1090" i="2"/>
  <c r="Q1055" i="2"/>
  <c r="X1082" i="2"/>
  <c r="H1099" i="2"/>
  <c r="T1099" i="2"/>
  <c r="M1079" i="2"/>
  <c r="Q1079" i="2"/>
  <c r="U1103" i="2"/>
  <c r="I1103" i="2"/>
  <c r="L1091" i="2"/>
  <c r="X1091" i="2"/>
  <c r="U1091" i="2"/>
  <c r="R1099" i="2"/>
  <c r="F1099" i="2"/>
  <c r="W1099" i="2"/>
  <c r="K1099" i="2"/>
  <c r="Q1064" i="2"/>
  <c r="E1082" i="2"/>
  <c r="M1082" i="2" s="1"/>
  <c r="M1064" i="2"/>
  <c r="V1091" i="2"/>
  <c r="E1103" i="2"/>
  <c r="M1102" i="2"/>
  <c r="Q1103" i="2"/>
  <c r="C1139" i="2"/>
  <c r="B1166" i="2"/>
  <c r="M1139" i="2"/>
  <c r="W1091" i="2"/>
  <c r="S1103" i="2"/>
  <c r="G1103" i="2"/>
  <c r="S1091" i="2"/>
  <c r="R1103" i="2"/>
  <c r="F1103" i="2"/>
  <c r="J1103" i="2"/>
  <c r="V1103" i="2"/>
  <c r="V1099" i="2"/>
  <c r="J1099" i="2"/>
  <c r="Q1068" i="2"/>
  <c r="M1068" i="2"/>
  <c r="T1091" i="2"/>
  <c r="E1106" i="2"/>
  <c r="M1105" i="2"/>
  <c r="W1103" i="2"/>
  <c r="K1103" i="2"/>
  <c r="L1099" i="2"/>
  <c r="X1099" i="2"/>
  <c r="X1103" i="2"/>
  <c r="L1103" i="2"/>
  <c r="R1091" i="2"/>
  <c r="G1152" i="2" a="1"/>
  <c r="K1148" i="2" a="1"/>
  <c r="J1156" i="2" a="1"/>
  <c r="H388" i="1" a="1"/>
  <c r="F1142" i="2" a="1"/>
  <c r="F1156" i="2" a="1"/>
  <c r="G1148" i="2" a="1"/>
  <c r="J1152" i="2" a="1"/>
  <c r="I1142" i="2" a="1"/>
  <c r="K1152" i="2" a="1"/>
  <c r="K1156" i="2" a="1"/>
  <c r="K1144" i="2" a="1"/>
  <c r="G1142" i="2" a="1"/>
  <c r="I1152" i="2" a="1"/>
  <c r="J1144" i="2" a="1"/>
  <c r="F1144" i="2" a="1"/>
  <c r="I1148" i="2" a="1"/>
  <c r="H1142" i="2" a="1"/>
  <c r="E1142" i="2" a="1"/>
  <c r="H1156" i="2" a="1"/>
  <c r="H1144" i="2" a="1"/>
  <c r="L1142" i="2" a="1"/>
  <c r="L1156" i="2" a="1"/>
  <c r="K1142" i="2" a="1"/>
  <c r="L1152" i="2" a="1"/>
  <c r="F1152" i="2" a="1"/>
  <c r="L1148" i="2" a="1"/>
  <c r="F1148" i="2" a="1"/>
  <c r="I1144" i="2" a="1"/>
  <c r="E1148" i="2" a="1"/>
  <c r="J1142" i="2" a="1"/>
  <c r="H1148" i="2" a="1"/>
  <c r="E1144" i="2" a="1"/>
  <c r="G1144" i="2" a="1"/>
  <c r="H1152" i="2" a="1"/>
  <c r="E1156" i="2" a="1"/>
  <c r="J1148" i="2" a="1"/>
  <c r="L1144" i="2" a="1"/>
  <c r="E1152" i="2" a="1"/>
  <c r="I1156" i="2" a="1"/>
  <c r="G1156" i="2" a="1"/>
  <c r="K1109" i="2" l="1"/>
  <c r="H1109" i="2"/>
  <c r="G1109" i="2"/>
  <c r="I1109" i="2"/>
  <c r="M1099" i="2"/>
  <c r="J1109" i="2"/>
  <c r="F1109" i="2"/>
  <c r="M1103" i="2"/>
  <c r="L1109" i="2"/>
  <c r="S1109" i="2"/>
  <c r="Q1082" i="2"/>
  <c r="H388" i="1"/>
  <c r="F1152" i="2"/>
  <c r="H1144" i="2"/>
  <c r="H1145" i="2" s="1"/>
  <c r="L1144" i="2"/>
  <c r="L1145" i="2" s="1"/>
  <c r="E1156" i="2"/>
  <c r="I1148" i="2"/>
  <c r="I1149" i="2" s="1"/>
  <c r="U1149" i="2" s="1"/>
  <c r="H1148" i="2"/>
  <c r="H1149" i="2" s="1"/>
  <c r="T1149" i="2" s="1"/>
  <c r="J1142" i="2"/>
  <c r="J1160" i="2" s="1"/>
  <c r="V1160" i="2" s="1"/>
  <c r="E1148" i="2"/>
  <c r="F1148" i="2"/>
  <c r="F1149" i="2" s="1"/>
  <c r="R1149" i="2" s="1"/>
  <c r="I1142" i="2"/>
  <c r="I1160" i="2" s="1"/>
  <c r="U1160" i="2" s="1"/>
  <c r="G1148" i="2"/>
  <c r="G1149" i="2" s="1"/>
  <c r="S1149" i="2" s="1"/>
  <c r="J1156" i="2"/>
  <c r="L1152" i="2"/>
  <c r="G1156" i="2"/>
  <c r="H1156" i="2"/>
  <c r="H1142" i="2"/>
  <c r="H1160" i="2" s="1"/>
  <c r="T1160" i="2" s="1"/>
  <c r="G1144" i="2"/>
  <c r="G1145" i="2" s="1"/>
  <c r="F1144" i="2"/>
  <c r="F1145" i="2" s="1"/>
  <c r="I1152" i="2"/>
  <c r="I1144" i="2"/>
  <c r="I1145" i="2" s="1"/>
  <c r="K1156" i="2"/>
  <c r="L1148" i="2"/>
  <c r="L1149" i="2" s="1"/>
  <c r="X1149" i="2" s="1"/>
  <c r="F1156" i="2"/>
  <c r="K1148" i="2"/>
  <c r="K1149" i="2" s="1"/>
  <c r="W1149" i="2" s="1"/>
  <c r="K1142" i="2"/>
  <c r="K1160" i="2" s="1"/>
  <c r="W1160" i="2" s="1"/>
  <c r="I1156" i="2"/>
  <c r="J1148" i="2"/>
  <c r="J1149" i="2" s="1"/>
  <c r="V1149" i="2" s="1"/>
  <c r="H1152" i="2"/>
  <c r="E1144" i="2"/>
  <c r="J1144" i="2"/>
  <c r="J1145" i="2" s="1"/>
  <c r="G1142" i="2"/>
  <c r="G1160" i="2" s="1"/>
  <c r="S1160" i="2" s="1"/>
  <c r="K1144" i="2"/>
  <c r="K1152" i="2"/>
  <c r="J1152" i="2"/>
  <c r="F1142" i="2"/>
  <c r="F1160" i="2" s="1"/>
  <c r="R1160" i="2" s="1"/>
  <c r="G1152" i="2"/>
  <c r="L1156" i="2"/>
  <c r="E1152" i="2"/>
  <c r="E1142" i="2"/>
  <c r="L1142" i="2"/>
  <c r="L1160" i="2" s="1"/>
  <c r="X1160" i="2" s="1"/>
  <c r="U1130" i="2"/>
  <c r="I1130" i="2"/>
  <c r="W1118" i="2"/>
  <c r="X1118" i="2"/>
  <c r="Q1130" i="2"/>
  <c r="M1129" i="2"/>
  <c r="E1130" i="2"/>
  <c r="Q1091" i="2"/>
  <c r="M1091" i="2"/>
  <c r="E1109" i="2"/>
  <c r="M1109" i="2" s="1"/>
  <c r="S1130" i="2"/>
  <c r="G1130" i="2"/>
  <c r="U1118" i="2"/>
  <c r="W1126" i="2"/>
  <c r="K1126" i="2"/>
  <c r="V1118" i="2"/>
  <c r="E1122" i="2"/>
  <c r="M1121" i="2"/>
  <c r="G1126" i="2"/>
  <c r="S1126" i="2"/>
  <c r="E1126" i="2"/>
  <c r="M1125" i="2"/>
  <c r="Q1126" i="2"/>
  <c r="U1109" i="2"/>
  <c r="T1118" i="2"/>
  <c r="Q1106" i="2"/>
  <c r="M1106" i="2"/>
  <c r="T1109" i="2"/>
  <c r="I1126" i="2"/>
  <c r="U1126" i="2"/>
  <c r="X1130" i="2"/>
  <c r="L1130" i="2"/>
  <c r="F1130" i="2"/>
  <c r="R1130" i="2"/>
  <c r="C1166" i="2"/>
  <c r="B1193" i="2"/>
  <c r="M1166" i="2"/>
  <c r="T1126" i="2"/>
  <c r="H1126" i="2"/>
  <c r="R1118" i="2"/>
  <c r="F1126" i="2"/>
  <c r="R1126" i="2"/>
  <c r="X1109" i="2"/>
  <c r="Q1095" i="2"/>
  <c r="M1095" i="2"/>
  <c r="J1130" i="2"/>
  <c r="V1130" i="2"/>
  <c r="V1109" i="2"/>
  <c r="V1126" i="2"/>
  <c r="J1126" i="2"/>
  <c r="M1132" i="2"/>
  <c r="E1133" i="2"/>
  <c r="S1118" i="2"/>
  <c r="K1130" i="2"/>
  <c r="W1130" i="2"/>
  <c r="R1109" i="2"/>
  <c r="W1109" i="2"/>
  <c r="E1118" i="2"/>
  <c r="M1117" i="2"/>
  <c r="H1130" i="2"/>
  <c r="T1130" i="2"/>
  <c r="X1126" i="2"/>
  <c r="L1126" i="2"/>
  <c r="E1183" i="2" a="1"/>
  <c r="H1179" i="2" a="1"/>
  <c r="L1179" i="2" a="1"/>
  <c r="G1179" i="2" a="1"/>
  <c r="G1175" i="2" a="1"/>
  <c r="G1183" i="2" a="1"/>
  <c r="J1179" i="2" a="1"/>
  <c r="H1169" i="2" a="1"/>
  <c r="F1183" i="2" a="1"/>
  <c r="L1169" i="2" a="1"/>
  <c r="I1183" i="2" a="1"/>
  <c r="F1171" i="2" a="1"/>
  <c r="L1183" i="2" a="1"/>
  <c r="H1183" i="2" a="1"/>
  <c r="H1171" i="2" a="1"/>
  <c r="K1179" i="2" a="1"/>
  <c r="L1171" i="2" a="1"/>
  <c r="G1169" i="2" a="1"/>
  <c r="J1171" i="2" a="1"/>
  <c r="E1171" i="2" a="1"/>
  <c r="F1169" i="2" a="1"/>
  <c r="K1183" i="2" a="1"/>
  <c r="J1169" i="2" a="1"/>
  <c r="J1175" i="2" a="1"/>
  <c r="H1175" i="2" a="1"/>
  <c r="K1171" i="2" a="1"/>
  <c r="K1175" i="2" a="1"/>
  <c r="E1175" i="2" a="1"/>
  <c r="I1169" i="2" a="1"/>
  <c r="L1175" i="2" a="1"/>
  <c r="J1183" i="2" a="1"/>
  <c r="H397" i="1" a="1"/>
  <c r="K1169" i="2" a="1"/>
  <c r="E1179" i="2" a="1"/>
  <c r="I1175" i="2" a="1"/>
  <c r="I1179" i="2" a="1"/>
  <c r="G1171" i="2" a="1"/>
  <c r="F1175" i="2" a="1"/>
  <c r="F1179" i="2" a="1"/>
  <c r="I1171" i="2" a="1"/>
  <c r="E1169" i="2" a="1"/>
  <c r="G1136" i="2" l="1"/>
  <c r="K1136" i="2"/>
  <c r="I1136" i="2"/>
  <c r="J1136" i="2"/>
  <c r="M1126" i="2"/>
  <c r="F1136" i="2"/>
  <c r="L1136" i="2"/>
  <c r="H1136" i="2"/>
  <c r="M1130" i="2"/>
  <c r="U1136" i="2"/>
  <c r="T1136" i="2"/>
  <c r="V1136" i="2"/>
  <c r="X1136" i="2"/>
  <c r="Q1109" i="2"/>
  <c r="I1183" i="2"/>
  <c r="G1183" i="2"/>
  <c r="F1179" i="2"/>
  <c r="L1179" i="2"/>
  <c r="I1175" i="2"/>
  <c r="I1176" i="2" s="1"/>
  <c r="U1176" i="2" s="1"/>
  <c r="J1183" i="2"/>
  <c r="E1175" i="2"/>
  <c r="H1175" i="2"/>
  <c r="H1176" i="2" s="1"/>
  <c r="T1176" i="2" s="1"/>
  <c r="J1169" i="2"/>
  <c r="J1187" i="2" s="1"/>
  <c r="V1187" i="2" s="1"/>
  <c r="E1171" i="2"/>
  <c r="L1171" i="2"/>
  <c r="L1172" i="2" s="1"/>
  <c r="H1183" i="2"/>
  <c r="L1169" i="2"/>
  <c r="L1187" i="2" s="1"/>
  <c r="X1187" i="2" s="1"/>
  <c r="E1169" i="2"/>
  <c r="G1179" i="2"/>
  <c r="H1179" i="2"/>
  <c r="E1179" i="2"/>
  <c r="L1175" i="2"/>
  <c r="L1176" i="2" s="1"/>
  <c r="X1176" i="2" s="1"/>
  <c r="K1175" i="2"/>
  <c r="K1176" i="2" s="1"/>
  <c r="W1176" i="2" s="1"/>
  <c r="E1183" i="2"/>
  <c r="K1183" i="2"/>
  <c r="J1171" i="2"/>
  <c r="K1179" i="2"/>
  <c r="L1183" i="2"/>
  <c r="F1183" i="2"/>
  <c r="G1175" i="2"/>
  <c r="G1176" i="2" s="1"/>
  <c r="S1176" i="2" s="1"/>
  <c r="F1175" i="2"/>
  <c r="F1176" i="2" s="1"/>
  <c r="R1176" i="2" s="1"/>
  <c r="I1179" i="2"/>
  <c r="K1169" i="2"/>
  <c r="K1187" i="2" s="1"/>
  <c r="W1187" i="2" s="1"/>
  <c r="I1169" i="2"/>
  <c r="I1187" i="2" s="1"/>
  <c r="U1187" i="2" s="1"/>
  <c r="K1171" i="2"/>
  <c r="K1172" i="2" s="1"/>
  <c r="J1175" i="2"/>
  <c r="J1176" i="2" s="1"/>
  <c r="V1176" i="2" s="1"/>
  <c r="F1169" i="2"/>
  <c r="F1187" i="2" s="1"/>
  <c r="R1187" i="2" s="1"/>
  <c r="G1169" i="2"/>
  <c r="G1187" i="2" s="1"/>
  <c r="S1187" i="2" s="1"/>
  <c r="H1171" i="2"/>
  <c r="H1172" i="2" s="1"/>
  <c r="F1171" i="2"/>
  <c r="F1172" i="2" s="1"/>
  <c r="H1169" i="2"/>
  <c r="H1187" i="2" s="1"/>
  <c r="T1187" i="2" s="1"/>
  <c r="I1171" i="2"/>
  <c r="G1171" i="2"/>
  <c r="G1172" i="2" s="1"/>
  <c r="J1179" i="2"/>
  <c r="H397" i="1"/>
  <c r="R1157" i="2"/>
  <c r="F1157" i="2"/>
  <c r="W1153" i="2"/>
  <c r="K1153" i="2"/>
  <c r="K1157" i="2"/>
  <c r="W1157" i="2"/>
  <c r="Q1118" i="2"/>
  <c r="E1136" i="2"/>
  <c r="M1136" i="2" s="1"/>
  <c r="M1118" i="2"/>
  <c r="U1145" i="2"/>
  <c r="V1153" i="2"/>
  <c r="J1153" i="2"/>
  <c r="C1193" i="2"/>
  <c r="B1220" i="2"/>
  <c r="M1193" i="2"/>
  <c r="K1145" i="2"/>
  <c r="W1145" i="2"/>
  <c r="E1149" i="2"/>
  <c r="M1148" i="2"/>
  <c r="W1136" i="2"/>
  <c r="I1153" i="2"/>
  <c r="U1153" i="2"/>
  <c r="V1145" i="2"/>
  <c r="R1145" i="2"/>
  <c r="E1145" i="2"/>
  <c r="M1144" i="2"/>
  <c r="Q1145" i="2"/>
  <c r="S1145" i="2"/>
  <c r="S1136" i="2"/>
  <c r="H1153" i="2"/>
  <c r="T1153" i="2"/>
  <c r="Q1157" i="2"/>
  <c r="E1157" i="2"/>
  <c r="M1156" i="2"/>
  <c r="Q1133" i="2"/>
  <c r="M1133" i="2"/>
  <c r="E1160" i="2"/>
  <c r="M1159" i="2"/>
  <c r="T1157" i="2"/>
  <c r="H1157" i="2"/>
  <c r="X1145" i="2"/>
  <c r="R1136" i="2"/>
  <c r="E1153" i="2"/>
  <c r="M1152" i="2"/>
  <c r="Q1153" i="2"/>
  <c r="I1157" i="2"/>
  <c r="U1157" i="2"/>
  <c r="G1157" i="2"/>
  <c r="S1157" i="2"/>
  <c r="T1145" i="2"/>
  <c r="Q1122" i="2"/>
  <c r="M1122" i="2"/>
  <c r="X1157" i="2"/>
  <c r="L1157" i="2"/>
  <c r="X1153" i="2"/>
  <c r="L1153" i="2"/>
  <c r="F1153" i="2"/>
  <c r="R1153" i="2"/>
  <c r="G1153" i="2"/>
  <c r="S1153" i="2"/>
  <c r="J1157" i="2"/>
  <c r="V1157" i="2"/>
  <c r="J1198" i="2" a="1"/>
  <c r="K1198" i="2" a="1"/>
  <c r="L1210" i="2" a="1"/>
  <c r="F1206" i="2" a="1"/>
  <c r="G1196" i="2" a="1"/>
  <c r="E1206" i="2" a="1"/>
  <c r="G1210" i="2" a="1"/>
  <c r="J1210" i="2" a="1"/>
  <c r="I1210" i="2" a="1"/>
  <c r="L1196" i="2" a="1"/>
  <c r="F1196" i="2" a="1"/>
  <c r="J1206" i="2" a="1"/>
  <c r="H1196" i="2" a="1"/>
  <c r="F1198" i="2" a="1"/>
  <c r="K1202" i="2" a="1"/>
  <c r="I1202" i="2" a="1"/>
  <c r="I1196" i="2" a="1"/>
  <c r="L1206" i="2" a="1"/>
  <c r="K1206" i="2" a="1"/>
  <c r="E1210" i="2" a="1"/>
  <c r="I1206" i="2" a="1"/>
  <c r="L1198" i="2" a="1"/>
  <c r="H406" i="1" a="1"/>
  <c r="H1210" i="2" a="1"/>
  <c r="H1198" i="2" a="1"/>
  <c r="F1202" i="2" a="1"/>
  <c r="G1198" i="2" a="1"/>
  <c r="E1198" i="2" a="1"/>
  <c r="G1206" i="2" a="1"/>
  <c r="G1202" i="2" a="1"/>
  <c r="L1202" i="2" a="1"/>
  <c r="H1202" i="2" a="1"/>
  <c r="I1198" i="2" a="1"/>
  <c r="K1196" i="2" a="1"/>
  <c r="H1206" i="2" a="1"/>
  <c r="K1210" i="2" a="1"/>
  <c r="E1202" i="2" a="1"/>
  <c r="J1196" i="2" a="1"/>
  <c r="E1196" i="2" a="1"/>
  <c r="J1202" i="2" a="1"/>
  <c r="F1210" i="2" a="1"/>
  <c r="J1163" i="2" l="1"/>
  <c r="H1163" i="2"/>
  <c r="G1163" i="2"/>
  <c r="I1163" i="2"/>
  <c r="L1163" i="2"/>
  <c r="K1163" i="2"/>
  <c r="F1163" i="2"/>
  <c r="M1157" i="2"/>
  <c r="M1153" i="2"/>
  <c r="V1163" i="2"/>
  <c r="S1163" i="2"/>
  <c r="Q1136" i="2"/>
  <c r="H406" i="1"/>
  <c r="K1206" i="2"/>
  <c r="K1202" i="2"/>
  <c r="K1203" i="2" s="1"/>
  <c r="W1203" i="2" s="1"/>
  <c r="L1196" i="2"/>
  <c r="L1214" i="2" s="1"/>
  <c r="X1214" i="2" s="1"/>
  <c r="G1210" i="2"/>
  <c r="J1196" i="2"/>
  <c r="J1214" i="2" s="1"/>
  <c r="V1214" i="2" s="1"/>
  <c r="F1206" i="2"/>
  <c r="E1202" i="2"/>
  <c r="K1196" i="2"/>
  <c r="K1214" i="2" s="1"/>
  <c r="W1214" i="2" s="1"/>
  <c r="L1202" i="2"/>
  <c r="L1203" i="2" s="1"/>
  <c r="X1203" i="2" s="1"/>
  <c r="J1198" i="2"/>
  <c r="J1199" i="2" s="1"/>
  <c r="F1202" i="2"/>
  <c r="F1203" i="2" s="1"/>
  <c r="R1203" i="2" s="1"/>
  <c r="L1198" i="2"/>
  <c r="L1199" i="2" s="1"/>
  <c r="L1206" i="2"/>
  <c r="F1198" i="2"/>
  <c r="F1199" i="2" s="1"/>
  <c r="I1210" i="2"/>
  <c r="J1202" i="2"/>
  <c r="J1203" i="2" s="1"/>
  <c r="V1203" i="2" s="1"/>
  <c r="F1196" i="2"/>
  <c r="F1214" i="2" s="1"/>
  <c r="R1214" i="2" s="1"/>
  <c r="L1210" i="2"/>
  <c r="K1210" i="2"/>
  <c r="I1198" i="2"/>
  <c r="I1199" i="2" s="1"/>
  <c r="G1202" i="2"/>
  <c r="G1203" i="2" s="1"/>
  <c r="S1203" i="2" s="1"/>
  <c r="E1198" i="2"/>
  <c r="H1198" i="2"/>
  <c r="H1199" i="2" s="1"/>
  <c r="I1206" i="2"/>
  <c r="I1196" i="2"/>
  <c r="I1214" i="2" s="1"/>
  <c r="U1214" i="2" s="1"/>
  <c r="H1196" i="2"/>
  <c r="H1214" i="2" s="1"/>
  <c r="T1214" i="2" s="1"/>
  <c r="F1210" i="2"/>
  <c r="E1206" i="2"/>
  <c r="G1196" i="2"/>
  <c r="G1214" i="2" s="1"/>
  <c r="S1214" i="2" s="1"/>
  <c r="K1198" i="2"/>
  <c r="K1199" i="2" s="1"/>
  <c r="H1206" i="2"/>
  <c r="H1202" i="2"/>
  <c r="H1203" i="2" s="1"/>
  <c r="T1203" i="2" s="1"/>
  <c r="G1206" i="2"/>
  <c r="G1198" i="2"/>
  <c r="G1199" i="2" s="1"/>
  <c r="H1210" i="2"/>
  <c r="E1210" i="2"/>
  <c r="I1202" i="2"/>
  <c r="I1203" i="2" s="1"/>
  <c r="U1203" i="2" s="1"/>
  <c r="J1206" i="2"/>
  <c r="J1210" i="2"/>
  <c r="E1196" i="2"/>
  <c r="J1184" i="2"/>
  <c r="V1184" i="2"/>
  <c r="Q1180" i="2"/>
  <c r="M1179" i="2"/>
  <c r="E1180" i="2"/>
  <c r="J1180" i="2"/>
  <c r="V1180" i="2"/>
  <c r="U1180" i="2"/>
  <c r="I1180" i="2"/>
  <c r="T1180" i="2"/>
  <c r="H1180" i="2"/>
  <c r="X1180" i="2"/>
  <c r="L1180" i="2"/>
  <c r="I1172" i="2"/>
  <c r="U1172" i="2"/>
  <c r="M1186" i="2"/>
  <c r="E1187" i="2"/>
  <c r="S1184" i="2"/>
  <c r="G1184" i="2"/>
  <c r="T1163" i="2"/>
  <c r="Q1149" i="2"/>
  <c r="M1149" i="2"/>
  <c r="R1184" i="2"/>
  <c r="F1184" i="2"/>
  <c r="I1184" i="2"/>
  <c r="U1184" i="2"/>
  <c r="W1163" i="2"/>
  <c r="R1172" i="2"/>
  <c r="L1184" i="2"/>
  <c r="X1184" i="2"/>
  <c r="T1184" i="2"/>
  <c r="H1184" i="2"/>
  <c r="Q1160" i="2"/>
  <c r="M1160" i="2"/>
  <c r="T1172" i="2"/>
  <c r="W1180" i="2"/>
  <c r="K1180" i="2"/>
  <c r="X1172" i="2"/>
  <c r="M1145" i="2"/>
  <c r="E1163" i="2"/>
  <c r="M1163" i="2" s="1"/>
  <c r="J1172" i="2"/>
  <c r="V1172" i="2"/>
  <c r="M1171" i="2"/>
  <c r="E1172" i="2"/>
  <c r="K1184" i="2"/>
  <c r="W1184" i="2"/>
  <c r="R1163" i="2"/>
  <c r="B1247" i="2"/>
  <c r="C1220" i="2"/>
  <c r="M1220" i="2"/>
  <c r="M1183" i="2"/>
  <c r="Q1184" i="2"/>
  <c r="E1184" i="2"/>
  <c r="W1172" i="2"/>
  <c r="M1175" i="2"/>
  <c r="E1176" i="2"/>
  <c r="X1163" i="2"/>
  <c r="U1163" i="2"/>
  <c r="S1172" i="2"/>
  <c r="S1180" i="2"/>
  <c r="G1180" i="2"/>
  <c r="F1180" i="2"/>
  <c r="R1180" i="2"/>
  <c r="L1223" i="2" a="1"/>
  <c r="G1229" i="2" a="1"/>
  <c r="K1237" i="2" a="1"/>
  <c r="G1223" i="2" a="1"/>
  <c r="F1223" i="2" a="1"/>
  <c r="F1233" i="2" a="1"/>
  <c r="H1223" i="2" a="1"/>
  <c r="F1229" i="2" a="1"/>
  <c r="I1233" i="2" a="1"/>
  <c r="I1237" i="2" a="1"/>
  <c r="H1225" i="2" a="1"/>
  <c r="F1225" i="2" a="1"/>
  <c r="J1225" i="2" a="1"/>
  <c r="J1229" i="2" a="1"/>
  <c r="K1229" i="2" a="1"/>
  <c r="I1229" i="2" a="1"/>
  <c r="L1237" i="2" a="1"/>
  <c r="K1223" i="2" a="1"/>
  <c r="G1225" i="2" a="1"/>
  <c r="E1225" i="2" a="1"/>
  <c r="L1229" i="2" a="1"/>
  <c r="I1225" i="2" a="1"/>
  <c r="G1237" i="2" a="1"/>
  <c r="I1223" i="2" a="1"/>
  <c r="L1225" i="2" a="1"/>
  <c r="J1237" i="2" a="1"/>
  <c r="K1225" i="2" a="1"/>
  <c r="E1223" i="2" a="1"/>
  <c r="E1237" i="2" a="1"/>
  <c r="H1233" i="2" a="1"/>
  <c r="J1223" i="2" a="1"/>
  <c r="J1233" i="2" a="1"/>
  <c r="G1233" i="2" a="1"/>
  <c r="E1229" i="2" a="1"/>
  <c r="H1229" i="2" a="1"/>
  <c r="F1237" i="2" a="1"/>
  <c r="H415" i="1" a="1"/>
  <c r="H1237" i="2" a="1"/>
  <c r="L1233" i="2" a="1"/>
  <c r="K1233" i="2" a="1"/>
  <c r="E1233" i="2" a="1"/>
  <c r="G1190" i="2" l="1"/>
  <c r="K1190" i="2"/>
  <c r="L1190" i="2"/>
  <c r="F1190" i="2"/>
  <c r="I1190" i="2"/>
  <c r="H1190" i="2"/>
  <c r="M1184" i="2"/>
  <c r="J1190" i="2"/>
  <c r="M1180" i="2"/>
  <c r="R1190" i="2"/>
  <c r="W1190" i="2"/>
  <c r="Q1163" i="2"/>
  <c r="G1225" i="2"/>
  <c r="G1226" i="2" s="1"/>
  <c r="K1229" i="2"/>
  <c r="K1230" i="2" s="1"/>
  <c r="W1230" i="2" s="1"/>
  <c r="I1237" i="2"/>
  <c r="F1229" i="2"/>
  <c r="F1230" i="2" s="1"/>
  <c r="R1230" i="2" s="1"/>
  <c r="H1223" i="2"/>
  <c r="H1241" i="2" s="1"/>
  <c r="T1241" i="2" s="1"/>
  <c r="G1223" i="2"/>
  <c r="G1241" i="2" s="1"/>
  <c r="S1241" i="2" s="1"/>
  <c r="L1223" i="2"/>
  <c r="L1241" i="2" s="1"/>
  <c r="X1241" i="2" s="1"/>
  <c r="E1229" i="2"/>
  <c r="J1223" i="2"/>
  <c r="J1241" i="2" s="1"/>
  <c r="V1241" i="2" s="1"/>
  <c r="E1223" i="2"/>
  <c r="L1225" i="2"/>
  <c r="I1225" i="2"/>
  <c r="K1223" i="2"/>
  <c r="K1241" i="2" s="1"/>
  <c r="W1241" i="2" s="1"/>
  <c r="J1229" i="2"/>
  <c r="J1230" i="2" s="1"/>
  <c r="V1230" i="2" s="1"/>
  <c r="E1233" i="2"/>
  <c r="K1233" i="2"/>
  <c r="F1233" i="2"/>
  <c r="K1237" i="2"/>
  <c r="F1237" i="2"/>
  <c r="G1233" i="2"/>
  <c r="H1233" i="2"/>
  <c r="K1225" i="2"/>
  <c r="K1226" i="2" s="1"/>
  <c r="I1223" i="2"/>
  <c r="I1241" i="2" s="1"/>
  <c r="U1241" i="2" s="1"/>
  <c r="L1229" i="2"/>
  <c r="L1230" i="2" s="1"/>
  <c r="X1230" i="2" s="1"/>
  <c r="L1237" i="2"/>
  <c r="J1225" i="2"/>
  <c r="J1226" i="2" s="1"/>
  <c r="I1233" i="2"/>
  <c r="L1233" i="2"/>
  <c r="F1223" i="2"/>
  <c r="F1241" i="2" s="1"/>
  <c r="R1241" i="2" s="1"/>
  <c r="G1229" i="2"/>
  <c r="G1230" i="2" s="1"/>
  <c r="S1230" i="2" s="1"/>
  <c r="H1229" i="2"/>
  <c r="H1230" i="2" s="1"/>
  <c r="T1230" i="2" s="1"/>
  <c r="J1233" i="2"/>
  <c r="E1237" i="2"/>
  <c r="J1237" i="2"/>
  <c r="G1237" i="2"/>
  <c r="E1225" i="2"/>
  <c r="I1229" i="2"/>
  <c r="I1230" i="2" s="1"/>
  <c r="U1230" i="2" s="1"/>
  <c r="F1225" i="2"/>
  <c r="H1225" i="2"/>
  <c r="H1226" i="2" s="1"/>
  <c r="H1237" i="2"/>
  <c r="H415" i="1"/>
  <c r="X1207" i="2"/>
  <c r="L1207" i="2"/>
  <c r="T1199" i="2"/>
  <c r="E1199" i="2"/>
  <c r="M1198" i="2"/>
  <c r="U1190" i="2"/>
  <c r="T1207" i="2"/>
  <c r="H1207" i="2"/>
  <c r="K1211" i="2"/>
  <c r="W1211" i="2"/>
  <c r="E1203" i="2"/>
  <c r="M1202" i="2"/>
  <c r="Q1176" i="2"/>
  <c r="M1176" i="2"/>
  <c r="W1199" i="2"/>
  <c r="X1211" i="2"/>
  <c r="L1211" i="2"/>
  <c r="F1207" i="2"/>
  <c r="R1207" i="2"/>
  <c r="X1199" i="2"/>
  <c r="T1211" i="2"/>
  <c r="H1211" i="2"/>
  <c r="V1199" i="2"/>
  <c r="S1190" i="2"/>
  <c r="X1190" i="2"/>
  <c r="M1187" i="2"/>
  <c r="Q1187" i="2"/>
  <c r="B1274" i="2"/>
  <c r="C1247" i="2"/>
  <c r="M1247" i="2"/>
  <c r="U1199" i="2"/>
  <c r="T1190" i="2"/>
  <c r="Q1211" i="2"/>
  <c r="E1211" i="2"/>
  <c r="M1210" i="2"/>
  <c r="G1207" i="2"/>
  <c r="S1207" i="2"/>
  <c r="Q1172" i="2"/>
  <c r="E1190" i="2"/>
  <c r="M1190" i="2" s="1"/>
  <c r="M1172" i="2"/>
  <c r="E1214" i="2"/>
  <c r="M1213" i="2"/>
  <c r="E1207" i="2"/>
  <c r="Q1207" i="2"/>
  <c r="M1206" i="2"/>
  <c r="G1211" i="2"/>
  <c r="S1211" i="2"/>
  <c r="K1207" i="2"/>
  <c r="W1207" i="2"/>
  <c r="U1207" i="2"/>
  <c r="I1207" i="2"/>
  <c r="S1199" i="2"/>
  <c r="V1211" i="2"/>
  <c r="J1211" i="2"/>
  <c r="R1211" i="2"/>
  <c r="F1211" i="2"/>
  <c r="I1211" i="2"/>
  <c r="U1211" i="2"/>
  <c r="V1190" i="2"/>
  <c r="V1207" i="2"/>
  <c r="J1207" i="2"/>
  <c r="R1199" i="2"/>
  <c r="K1264" i="2" a="1"/>
  <c r="H1256" i="2" a="1"/>
  <c r="E1256" i="2" a="1"/>
  <c r="H1250" i="2" a="1"/>
  <c r="E1260" i="2" a="1"/>
  <c r="F1252" i="2" a="1"/>
  <c r="F1256" i="2" a="1"/>
  <c r="F1264" i="2" a="1"/>
  <c r="L1260" i="2" a="1"/>
  <c r="F1260" i="2" a="1"/>
  <c r="J1264" i="2" a="1"/>
  <c r="H1252" i="2" a="1"/>
  <c r="K1260" i="2" a="1"/>
  <c r="E1250" i="2" a="1"/>
  <c r="L1256" i="2" a="1"/>
  <c r="G1264" i="2" a="1"/>
  <c r="I1252" i="2" a="1"/>
  <c r="G1256" i="2" a="1"/>
  <c r="J1250" i="2" a="1"/>
  <c r="K1256" i="2" a="1"/>
  <c r="L1264" i="2" a="1"/>
  <c r="H1264" i="2" a="1"/>
  <c r="I1264" i="2" a="1"/>
  <c r="H1260" i="2" a="1"/>
  <c r="I1250" i="2" a="1"/>
  <c r="J1256" i="2" a="1"/>
  <c r="I1260" i="2" a="1"/>
  <c r="J1252" i="2" a="1"/>
  <c r="H424" i="1" a="1"/>
  <c r="E1252" i="2" a="1"/>
  <c r="E1264" i="2" a="1"/>
  <c r="L1252" i="2" a="1"/>
  <c r="L1250" i="2" a="1"/>
  <c r="J1260" i="2" a="1"/>
  <c r="G1252" i="2" a="1"/>
  <c r="K1250" i="2" a="1"/>
  <c r="G1260" i="2" a="1"/>
  <c r="K1252" i="2" a="1"/>
  <c r="F1250" i="2" a="1"/>
  <c r="I1256" i="2" a="1"/>
  <c r="G1250" i="2" a="1"/>
  <c r="I1217" i="2" l="1"/>
  <c r="F1217" i="2"/>
  <c r="G1217" i="2"/>
  <c r="H1217" i="2"/>
  <c r="L1217" i="2"/>
  <c r="J1217" i="2"/>
  <c r="K1217" i="2"/>
  <c r="M1211" i="2"/>
  <c r="M1207" i="2"/>
  <c r="S1217" i="2"/>
  <c r="X1217" i="2"/>
  <c r="R1217" i="2"/>
  <c r="H424" i="1"/>
  <c r="G1250" i="2"/>
  <c r="G1268" i="2" s="1"/>
  <c r="S1268" i="2" s="1"/>
  <c r="H1260" i="2"/>
  <c r="H1264" i="2"/>
  <c r="G1252" i="2"/>
  <c r="G1253" i="2" s="1"/>
  <c r="L1250" i="2"/>
  <c r="L1268" i="2" s="1"/>
  <c r="X1268" i="2" s="1"/>
  <c r="E1264" i="2"/>
  <c r="E1250" i="2"/>
  <c r="H1252" i="2"/>
  <c r="H1253" i="2" s="1"/>
  <c r="L1260" i="2"/>
  <c r="F1252" i="2"/>
  <c r="F1253" i="2" s="1"/>
  <c r="E1256" i="2"/>
  <c r="J1252" i="2"/>
  <c r="I1256" i="2"/>
  <c r="I1257" i="2" s="1"/>
  <c r="U1257" i="2" s="1"/>
  <c r="K1252" i="2"/>
  <c r="K1253" i="2" s="1"/>
  <c r="K1250" i="2"/>
  <c r="K1268" i="2" s="1"/>
  <c r="W1268" i="2" s="1"/>
  <c r="J1250" i="2"/>
  <c r="J1268" i="2" s="1"/>
  <c r="V1268" i="2" s="1"/>
  <c r="I1252" i="2"/>
  <c r="I1253" i="2" s="1"/>
  <c r="G1264" i="2"/>
  <c r="E1252" i="2"/>
  <c r="J1264" i="2"/>
  <c r="F1264" i="2"/>
  <c r="E1260" i="2"/>
  <c r="H1256" i="2"/>
  <c r="H1257" i="2" s="1"/>
  <c r="T1257" i="2" s="1"/>
  <c r="I1260" i="2"/>
  <c r="I1250" i="2"/>
  <c r="I1268" i="2" s="1"/>
  <c r="U1268" i="2" s="1"/>
  <c r="I1264" i="2"/>
  <c r="L1264" i="2"/>
  <c r="J1260" i="2"/>
  <c r="L1252" i="2"/>
  <c r="L1253" i="2" s="1"/>
  <c r="L1256" i="2"/>
  <c r="L1257" i="2" s="1"/>
  <c r="X1257" i="2" s="1"/>
  <c r="K1260" i="2"/>
  <c r="F1260" i="2"/>
  <c r="F1256" i="2"/>
  <c r="F1257" i="2" s="1"/>
  <c r="R1257" i="2" s="1"/>
  <c r="H1250" i="2"/>
  <c r="H1268" i="2" s="1"/>
  <c r="T1268" i="2" s="1"/>
  <c r="K1264" i="2"/>
  <c r="J1256" i="2"/>
  <c r="J1257" i="2" s="1"/>
  <c r="V1257" i="2" s="1"/>
  <c r="F1250" i="2"/>
  <c r="F1268" i="2" s="1"/>
  <c r="R1268" i="2" s="1"/>
  <c r="G1260" i="2"/>
  <c r="K1256" i="2"/>
  <c r="K1257" i="2" s="1"/>
  <c r="W1257" i="2" s="1"/>
  <c r="G1256" i="2"/>
  <c r="G1257" i="2" s="1"/>
  <c r="S1257" i="2" s="1"/>
  <c r="M1225" i="2"/>
  <c r="E1226" i="2"/>
  <c r="M1214" i="2"/>
  <c r="Q1214" i="2"/>
  <c r="T1238" i="2"/>
  <c r="H1238" i="2"/>
  <c r="L1234" i="2"/>
  <c r="X1234" i="2"/>
  <c r="K1234" i="2"/>
  <c r="W1234" i="2"/>
  <c r="F1226" i="2"/>
  <c r="R1226" i="2"/>
  <c r="V1226" i="2"/>
  <c r="B1301" i="2"/>
  <c r="C1274" i="2"/>
  <c r="M1274" i="2"/>
  <c r="X1238" i="2"/>
  <c r="L1238" i="2"/>
  <c r="S1226" i="2"/>
  <c r="Q1190" i="2"/>
  <c r="I1226" i="2"/>
  <c r="U1226" i="2"/>
  <c r="G1238" i="2"/>
  <c r="S1238" i="2"/>
  <c r="L1226" i="2"/>
  <c r="X1226" i="2"/>
  <c r="Q1199" i="2"/>
  <c r="E1217" i="2"/>
  <c r="M1217" i="2" s="1"/>
  <c r="M1199" i="2"/>
  <c r="J1238" i="2"/>
  <c r="V1238" i="2"/>
  <c r="W1226" i="2"/>
  <c r="E1241" i="2"/>
  <c r="M1240" i="2"/>
  <c r="W1217" i="2"/>
  <c r="M1237" i="2"/>
  <c r="Q1238" i="2"/>
  <c r="E1238" i="2"/>
  <c r="T1234" i="2"/>
  <c r="H1234" i="2"/>
  <c r="T1217" i="2"/>
  <c r="J1234" i="2"/>
  <c r="J1244" i="2" s="1"/>
  <c r="V1234" i="2"/>
  <c r="S1234" i="2"/>
  <c r="G1234" i="2"/>
  <c r="E1230" i="2"/>
  <c r="M1229" i="2"/>
  <c r="V1217" i="2"/>
  <c r="R1238" i="2"/>
  <c r="F1238" i="2"/>
  <c r="K1238" i="2"/>
  <c r="W1238" i="2"/>
  <c r="U1217" i="2"/>
  <c r="Q1203" i="2"/>
  <c r="M1203" i="2"/>
  <c r="F1234" i="2"/>
  <c r="R1234" i="2"/>
  <c r="T1226" i="2"/>
  <c r="I1234" i="2"/>
  <c r="U1234" i="2"/>
  <c r="E1234" i="2"/>
  <c r="Q1234" i="2"/>
  <c r="M1233" i="2"/>
  <c r="U1238" i="2"/>
  <c r="I1238" i="2"/>
  <c r="G1291" i="2" a="1"/>
  <c r="I1277" i="2" a="1"/>
  <c r="K1287" i="2" a="1"/>
  <c r="L1287" i="2" a="1"/>
  <c r="I1279" i="2" a="1"/>
  <c r="F1291" i="2" a="1"/>
  <c r="J1279" i="2" a="1"/>
  <c r="F1287" i="2" a="1"/>
  <c r="H1291" i="2" a="1"/>
  <c r="E1291" i="2" a="1"/>
  <c r="I1291" i="2" a="1"/>
  <c r="E1277" i="2" a="1"/>
  <c r="E1283" i="2" a="1"/>
  <c r="L1283" i="2" a="1"/>
  <c r="J1291" i="2" a="1"/>
  <c r="J1277" i="2" a="1"/>
  <c r="H1287" i="2" a="1"/>
  <c r="G1287" i="2" a="1"/>
  <c r="K1291" i="2" a="1"/>
  <c r="L1279" i="2" a="1"/>
  <c r="G1283" i="2" a="1"/>
  <c r="H1277" i="2" a="1"/>
  <c r="K1283" i="2" a="1"/>
  <c r="K1279" i="2" a="1"/>
  <c r="G1277" i="2" a="1"/>
  <c r="L1291" i="2" a="1"/>
  <c r="E1279" i="2" a="1"/>
  <c r="I1283" i="2" a="1"/>
  <c r="L1277" i="2" a="1"/>
  <c r="G1279" i="2" a="1"/>
  <c r="K1277" i="2" a="1"/>
  <c r="F1283" i="2" a="1"/>
  <c r="E1287" i="2" a="1"/>
  <c r="F1279" i="2" a="1"/>
  <c r="H1279" i="2" a="1"/>
  <c r="H1283" i="2" a="1"/>
  <c r="J1287" i="2" a="1"/>
  <c r="H433" i="1" a="1"/>
  <c r="I1287" i="2" a="1"/>
  <c r="J1283" i="2" a="1"/>
  <c r="F1277" i="2" a="1"/>
  <c r="K1244" i="2" l="1"/>
  <c r="G1244" i="2"/>
  <c r="H1244" i="2"/>
  <c r="I1244" i="2"/>
  <c r="F1244" i="2"/>
  <c r="M1234" i="2"/>
  <c r="M1238" i="2"/>
  <c r="L1244" i="2"/>
  <c r="R1244" i="2"/>
  <c r="W1244" i="2"/>
  <c r="J1277" i="2"/>
  <c r="J1295" i="2" s="1"/>
  <c r="V1295" i="2" s="1"/>
  <c r="E1277" i="2"/>
  <c r="F1287" i="2"/>
  <c r="L1287" i="2"/>
  <c r="F1277" i="2"/>
  <c r="F1295" i="2" s="1"/>
  <c r="R1295" i="2" s="1"/>
  <c r="J1287" i="2"/>
  <c r="F1279" i="2"/>
  <c r="K1277" i="2"/>
  <c r="K1295" i="2" s="1"/>
  <c r="W1295" i="2" s="1"/>
  <c r="I1283" i="2"/>
  <c r="I1284" i="2" s="1"/>
  <c r="U1284" i="2" s="1"/>
  <c r="G1277" i="2"/>
  <c r="G1295" i="2" s="1"/>
  <c r="S1295" i="2" s="1"/>
  <c r="H1277" i="2"/>
  <c r="H1295" i="2" s="1"/>
  <c r="T1295" i="2" s="1"/>
  <c r="K1291" i="2"/>
  <c r="J1291" i="2"/>
  <c r="I1291" i="2"/>
  <c r="J1279" i="2"/>
  <c r="K1287" i="2"/>
  <c r="J1283" i="2"/>
  <c r="J1284" i="2" s="1"/>
  <c r="V1284" i="2" s="1"/>
  <c r="H1283" i="2"/>
  <c r="H1284" i="2" s="1"/>
  <c r="T1284" i="2" s="1"/>
  <c r="E1287" i="2"/>
  <c r="G1279" i="2"/>
  <c r="G1280" i="2" s="1"/>
  <c r="E1279" i="2"/>
  <c r="K1279" i="2"/>
  <c r="K1280" i="2" s="1"/>
  <c r="G1283" i="2"/>
  <c r="G1284" i="2" s="1"/>
  <c r="S1284" i="2" s="1"/>
  <c r="G1287" i="2"/>
  <c r="L1283" i="2"/>
  <c r="L1284" i="2" s="1"/>
  <c r="X1284" i="2" s="1"/>
  <c r="E1291" i="2"/>
  <c r="F1291" i="2"/>
  <c r="I1277" i="2"/>
  <c r="I1295" i="2" s="1"/>
  <c r="U1295" i="2" s="1"/>
  <c r="I1287" i="2"/>
  <c r="H1279" i="2"/>
  <c r="H1280" i="2" s="1"/>
  <c r="F1283" i="2"/>
  <c r="F1284" i="2" s="1"/>
  <c r="R1284" i="2" s="1"/>
  <c r="L1277" i="2"/>
  <c r="L1295" i="2" s="1"/>
  <c r="X1295" i="2" s="1"/>
  <c r="L1291" i="2"/>
  <c r="K1283" i="2"/>
  <c r="K1284" i="2" s="1"/>
  <c r="W1284" i="2" s="1"/>
  <c r="L1279" i="2"/>
  <c r="H1287" i="2"/>
  <c r="E1283" i="2"/>
  <c r="H1291" i="2"/>
  <c r="I1279" i="2"/>
  <c r="I1280" i="2" s="1"/>
  <c r="G1291" i="2"/>
  <c r="H433" i="1"/>
  <c r="E1257" i="2"/>
  <c r="M1256" i="2"/>
  <c r="Q1261" i="2"/>
  <c r="M1260" i="2"/>
  <c r="E1261" i="2"/>
  <c r="R1253" i="2"/>
  <c r="X1244" i="2"/>
  <c r="R1265" i="2"/>
  <c r="F1265" i="2"/>
  <c r="X1261" i="2"/>
  <c r="L1261" i="2"/>
  <c r="M1301" i="2"/>
  <c r="C1301" i="2"/>
  <c r="B1328" i="2"/>
  <c r="Q1217" i="2"/>
  <c r="R1261" i="2"/>
  <c r="F1261" i="2"/>
  <c r="J1265" i="2"/>
  <c r="V1265" i="2"/>
  <c r="T1253" i="2"/>
  <c r="K1261" i="2"/>
  <c r="W1261" i="2"/>
  <c r="E1253" i="2"/>
  <c r="M1252" i="2"/>
  <c r="E1268" i="2"/>
  <c r="M1267" i="2"/>
  <c r="T1244" i="2"/>
  <c r="Q1230" i="2"/>
  <c r="M1230" i="2"/>
  <c r="Q1226" i="2"/>
  <c r="E1244" i="2"/>
  <c r="M1244" i="2" s="1"/>
  <c r="M1226" i="2"/>
  <c r="S1265" i="2"/>
  <c r="G1265" i="2"/>
  <c r="E1265" i="2"/>
  <c r="M1264" i="2"/>
  <c r="Q1265" i="2"/>
  <c r="K1265" i="2"/>
  <c r="W1265" i="2"/>
  <c r="M1241" i="2"/>
  <c r="Q1241" i="2"/>
  <c r="U1244" i="2"/>
  <c r="V1244" i="2"/>
  <c r="X1253" i="2"/>
  <c r="U1253" i="2"/>
  <c r="T1265" i="2"/>
  <c r="H1265" i="2"/>
  <c r="G1261" i="2"/>
  <c r="G1271" i="2" s="1"/>
  <c r="S1261" i="2"/>
  <c r="U1265" i="2"/>
  <c r="I1265" i="2"/>
  <c r="W1253" i="2"/>
  <c r="H1261" i="2"/>
  <c r="T1261" i="2"/>
  <c r="J1261" i="2"/>
  <c r="V1261" i="2"/>
  <c r="S1253" i="2"/>
  <c r="L1265" i="2"/>
  <c r="X1265" i="2"/>
  <c r="S1244" i="2"/>
  <c r="U1261" i="2"/>
  <c r="I1261" i="2"/>
  <c r="J1253" i="2"/>
  <c r="V1253" i="2"/>
  <c r="L7" i="1"/>
  <c r="V306" i="1"/>
  <c r="U306" i="1"/>
  <c r="V297" i="1"/>
  <c r="U297" i="1"/>
  <c r="V288" i="1"/>
  <c r="U288" i="1"/>
  <c r="V279" i="1"/>
  <c r="U279" i="1"/>
  <c r="V270" i="1"/>
  <c r="U270" i="1"/>
  <c r="V261" i="1"/>
  <c r="U261" i="1"/>
  <c r="V252" i="1"/>
  <c r="U252" i="1"/>
  <c r="V243" i="1"/>
  <c r="U243" i="1"/>
  <c r="V234" i="1"/>
  <c r="U234" i="1"/>
  <c r="V225" i="1"/>
  <c r="U225" i="1"/>
  <c r="V216" i="1"/>
  <c r="U216" i="1"/>
  <c r="V207" i="1"/>
  <c r="U207" i="1"/>
  <c r="V198" i="1"/>
  <c r="U198" i="1"/>
  <c r="V189" i="1"/>
  <c r="U189" i="1"/>
  <c r="V180" i="1"/>
  <c r="U180" i="1"/>
  <c r="V171" i="1"/>
  <c r="U171" i="1"/>
  <c r="V162" i="1"/>
  <c r="U162" i="1"/>
  <c r="V153" i="1"/>
  <c r="U153" i="1"/>
  <c r="V144" i="1"/>
  <c r="U144" i="1"/>
  <c r="V145" i="1"/>
  <c r="V135" i="1"/>
  <c r="U135" i="1"/>
  <c r="V126" i="1"/>
  <c r="U126" i="1"/>
  <c r="V117" i="1"/>
  <c r="U117" i="1"/>
  <c r="V108" i="1"/>
  <c r="U108" i="1"/>
  <c r="V99" i="1"/>
  <c r="U99" i="1"/>
  <c r="V90" i="1"/>
  <c r="U90" i="1"/>
  <c r="V81" i="1"/>
  <c r="U81" i="1"/>
  <c r="V72" i="1"/>
  <c r="U72" i="1"/>
  <c r="V73" i="1"/>
  <c r="V63" i="1"/>
  <c r="U63" i="1"/>
  <c r="V54" i="1"/>
  <c r="U54" i="1"/>
  <c r="V45" i="1"/>
  <c r="U45" i="1"/>
  <c r="V36" i="1"/>
  <c r="U36" i="1"/>
  <c r="V27" i="1"/>
  <c r="U27" i="1"/>
  <c r="V11" i="1"/>
  <c r="V12" i="1"/>
  <c r="V13" i="1"/>
  <c r="V14" i="1"/>
  <c r="V15" i="1"/>
  <c r="V16" i="1"/>
  <c r="V17" i="1"/>
  <c r="U18" i="1"/>
  <c r="V18" i="1"/>
  <c r="V19" i="1"/>
  <c r="V20" i="1"/>
  <c r="V21" i="1"/>
  <c r="V22" i="1"/>
  <c r="V23" i="1"/>
  <c r="V24" i="1"/>
  <c r="V25" i="1"/>
  <c r="V26" i="1"/>
  <c r="V28" i="1"/>
  <c r="V29" i="1"/>
  <c r="V30" i="1"/>
  <c r="V31" i="1"/>
  <c r="V32" i="1"/>
  <c r="V33" i="1"/>
  <c r="V34" i="1"/>
  <c r="V35" i="1"/>
  <c r="V37" i="1"/>
  <c r="V38" i="1"/>
  <c r="V39" i="1"/>
  <c r="V40" i="1"/>
  <c r="V41" i="1"/>
  <c r="V42" i="1"/>
  <c r="V43" i="1"/>
  <c r="V44" i="1"/>
  <c r="V46" i="1"/>
  <c r="V47" i="1"/>
  <c r="V48" i="1"/>
  <c r="V49" i="1"/>
  <c r="V50" i="1"/>
  <c r="V51" i="1"/>
  <c r="V52" i="1"/>
  <c r="V53" i="1"/>
  <c r="V55" i="1"/>
  <c r="V56" i="1"/>
  <c r="V57" i="1"/>
  <c r="V58" i="1"/>
  <c r="V59" i="1"/>
  <c r="V60" i="1"/>
  <c r="V61" i="1"/>
  <c r="V62" i="1"/>
  <c r="V64" i="1"/>
  <c r="V65" i="1"/>
  <c r="V66" i="1"/>
  <c r="V67" i="1"/>
  <c r="V68" i="1"/>
  <c r="V69" i="1"/>
  <c r="V70" i="1"/>
  <c r="V71" i="1"/>
  <c r="V74" i="1"/>
  <c r="V75" i="1"/>
  <c r="V76" i="1"/>
  <c r="V77" i="1"/>
  <c r="V78" i="1"/>
  <c r="V79" i="1"/>
  <c r="V80" i="1"/>
  <c r="V82" i="1"/>
  <c r="V83" i="1"/>
  <c r="V84" i="1"/>
  <c r="V85" i="1"/>
  <c r="V86" i="1"/>
  <c r="V87" i="1"/>
  <c r="V88" i="1"/>
  <c r="V89" i="1"/>
  <c r="V91" i="1"/>
  <c r="V92" i="1"/>
  <c r="V93" i="1"/>
  <c r="V94" i="1"/>
  <c r="V95" i="1"/>
  <c r="V96" i="1"/>
  <c r="V97" i="1"/>
  <c r="V98" i="1"/>
  <c r="V100" i="1"/>
  <c r="V101" i="1"/>
  <c r="V102" i="1"/>
  <c r="V103" i="1"/>
  <c r="V104" i="1"/>
  <c r="V105" i="1"/>
  <c r="V106" i="1"/>
  <c r="V107" i="1"/>
  <c r="V109" i="1"/>
  <c r="V110" i="1"/>
  <c r="V111" i="1"/>
  <c r="V112" i="1"/>
  <c r="V113" i="1"/>
  <c r="V114" i="1"/>
  <c r="V115" i="1"/>
  <c r="V116" i="1"/>
  <c r="V118" i="1"/>
  <c r="V119" i="1"/>
  <c r="V120" i="1"/>
  <c r="V121" i="1"/>
  <c r="V122" i="1"/>
  <c r="V123" i="1"/>
  <c r="V124" i="1"/>
  <c r="V125" i="1"/>
  <c r="V127" i="1"/>
  <c r="V128" i="1"/>
  <c r="V129" i="1"/>
  <c r="V130" i="1"/>
  <c r="V131" i="1"/>
  <c r="V132" i="1"/>
  <c r="V133" i="1"/>
  <c r="V134" i="1"/>
  <c r="V136" i="1"/>
  <c r="V137" i="1"/>
  <c r="V138" i="1"/>
  <c r="V139" i="1"/>
  <c r="V140" i="1"/>
  <c r="V141" i="1"/>
  <c r="V142" i="1"/>
  <c r="V143" i="1"/>
  <c r="V146" i="1"/>
  <c r="V147" i="1"/>
  <c r="V148" i="1"/>
  <c r="V149" i="1"/>
  <c r="V150" i="1"/>
  <c r="V151" i="1"/>
  <c r="V152" i="1"/>
  <c r="V154" i="1"/>
  <c r="V155" i="1"/>
  <c r="V156" i="1"/>
  <c r="V157" i="1"/>
  <c r="V158" i="1"/>
  <c r="V159" i="1"/>
  <c r="V160" i="1"/>
  <c r="V161" i="1"/>
  <c r="V163" i="1"/>
  <c r="V164" i="1"/>
  <c r="V165" i="1"/>
  <c r="V166" i="1"/>
  <c r="V167" i="1"/>
  <c r="V168" i="1"/>
  <c r="V169" i="1"/>
  <c r="V170" i="1"/>
  <c r="V172" i="1"/>
  <c r="V173" i="1"/>
  <c r="V174" i="1"/>
  <c r="V175" i="1"/>
  <c r="V176" i="1"/>
  <c r="V177" i="1"/>
  <c r="V178" i="1"/>
  <c r="V179" i="1"/>
  <c r="V181" i="1"/>
  <c r="V182" i="1"/>
  <c r="V183" i="1"/>
  <c r="V184" i="1"/>
  <c r="V185" i="1"/>
  <c r="V186" i="1"/>
  <c r="V187" i="1"/>
  <c r="V188" i="1"/>
  <c r="V190" i="1"/>
  <c r="V191" i="1"/>
  <c r="V192" i="1"/>
  <c r="V193" i="1"/>
  <c r="V194" i="1"/>
  <c r="V195" i="1"/>
  <c r="V196" i="1"/>
  <c r="V197" i="1"/>
  <c r="V199" i="1"/>
  <c r="V200" i="1"/>
  <c r="V201" i="1"/>
  <c r="V202" i="1"/>
  <c r="V203" i="1"/>
  <c r="V204" i="1"/>
  <c r="V205" i="1"/>
  <c r="V206" i="1"/>
  <c r="V208" i="1"/>
  <c r="V209" i="1"/>
  <c r="V210" i="1"/>
  <c r="V211" i="1"/>
  <c r="V212" i="1"/>
  <c r="V213" i="1"/>
  <c r="V214" i="1"/>
  <c r="V215" i="1"/>
  <c r="V217" i="1"/>
  <c r="V218" i="1"/>
  <c r="V219" i="1"/>
  <c r="V220" i="1"/>
  <c r="V221" i="1"/>
  <c r="V222" i="1"/>
  <c r="V223" i="1"/>
  <c r="V224" i="1"/>
  <c r="V226" i="1"/>
  <c r="V227" i="1"/>
  <c r="V228" i="1"/>
  <c r="V229" i="1"/>
  <c r="V230" i="1"/>
  <c r="V231" i="1"/>
  <c r="V232" i="1"/>
  <c r="V233" i="1"/>
  <c r="V235" i="1"/>
  <c r="V236" i="1"/>
  <c r="V237" i="1"/>
  <c r="V238" i="1"/>
  <c r="V239" i="1"/>
  <c r="V240" i="1"/>
  <c r="V241" i="1"/>
  <c r="V242" i="1"/>
  <c r="V244" i="1"/>
  <c r="V245" i="1"/>
  <c r="V246" i="1"/>
  <c r="V247" i="1"/>
  <c r="V248" i="1"/>
  <c r="V249" i="1"/>
  <c r="V250" i="1"/>
  <c r="V251" i="1"/>
  <c r="V253" i="1"/>
  <c r="V254" i="1"/>
  <c r="V255" i="1"/>
  <c r="V256" i="1"/>
  <c r="V257" i="1"/>
  <c r="V258" i="1"/>
  <c r="V259" i="1"/>
  <c r="V260" i="1"/>
  <c r="V262" i="1"/>
  <c r="V263" i="1"/>
  <c r="V264" i="1"/>
  <c r="V265" i="1"/>
  <c r="V266" i="1"/>
  <c r="V267" i="1"/>
  <c r="V268" i="1"/>
  <c r="V269" i="1"/>
  <c r="V271" i="1"/>
  <c r="V272" i="1"/>
  <c r="V273" i="1"/>
  <c r="V274" i="1"/>
  <c r="V275" i="1"/>
  <c r="V276" i="1"/>
  <c r="V277" i="1"/>
  <c r="V278" i="1"/>
  <c r="V280" i="1"/>
  <c r="V281" i="1"/>
  <c r="V282" i="1"/>
  <c r="V283" i="1"/>
  <c r="V284" i="1"/>
  <c r="V285" i="1"/>
  <c r="V286" i="1"/>
  <c r="V287" i="1"/>
  <c r="V289" i="1"/>
  <c r="V290" i="1"/>
  <c r="V291" i="1"/>
  <c r="V292" i="1"/>
  <c r="V293" i="1"/>
  <c r="V294" i="1"/>
  <c r="V295" i="1"/>
  <c r="V296" i="1"/>
  <c r="V298" i="1"/>
  <c r="V299" i="1"/>
  <c r="V300" i="1"/>
  <c r="V301" i="1"/>
  <c r="V302" i="1"/>
  <c r="V303" i="1"/>
  <c r="V304" i="1"/>
  <c r="V305" i="1"/>
  <c r="V10" i="1"/>
  <c r="H1306" i="2" a="1"/>
  <c r="E1318" i="2" a="1"/>
  <c r="E1306" i="2" a="1"/>
  <c r="F1310" i="2" a="1"/>
  <c r="G1304" i="2" a="1"/>
  <c r="I1306" i="2" a="1"/>
  <c r="I1304" i="2" a="1"/>
  <c r="K1304" i="2" a="1"/>
  <c r="J1306" i="2" a="1"/>
  <c r="K1314" i="2" a="1"/>
  <c r="F1314" i="2" a="1"/>
  <c r="E1314" i="2" a="1"/>
  <c r="K1310" i="2" a="1"/>
  <c r="L1318" i="2" a="1"/>
  <c r="J1314" i="2" a="1"/>
  <c r="I1310" i="2" a="1"/>
  <c r="E1310" i="2" a="1"/>
  <c r="L1314" i="2" a="1"/>
  <c r="H442" i="1" a="1"/>
  <c r="K1306" i="2" a="1"/>
  <c r="E1304" i="2" a="1"/>
  <c r="J1310" i="2" a="1"/>
  <c r="G1310" i="2" a="1"/>
  <c r="H1310" i="2" a="1"/>
  <c r="F1318" i="2" a="1"/>
  <c r="H1304" i="2" a="1"/>
  <c r="L1304" i="2" a="1"/>
  <c r="G1306" i="2" a="1"/>
  <c r="H1318" i="2" a="1"/>
  <c r="F1306" i="2" a="1"/>
  <c r="I1318" i="2" a="1"/>
  <c r="L1306" i="2" a="1"/>
  <c r="I1314" i="2" a="1"/>
  <c r="K1318" i="2" a="1"/>
  <c r="H1314" i="2" a="1"/>
  <c r="F1304" i="2" a="1"/>
  <c r="J1318" i="2" a="1"/>
  <c r="L1310" i="2" a="1"/>
  <c r="J1304" i="2" a="1"/>
  <c r="G1314" i="2" a="1"/>
  <c r="G1318" i="2" a="1"/>
  <c r="F1271" i="2" l="1"/>
  <c r="I1271" i="2"/>
  <c r="L1271" i="2"/>
  <c r="K1271" i="2"/>
  <c r="H1271" i="2"/>
  <c r="M1265" i="2"/>
  <c r="J1271" i="2"/>
  <c r="M1261" i="2"/>
  <c r="T1271" i="2"/>
  <c r="R1271" i="2"/>
  <c r="V1271" i="2"/>
  <c r="X1271" i="2"/>
  <c r="E1306" i="2"/>
  <c r="L1306" i="2"/>
  <c r="H1318" i="2"/>
  <c r="F1318" i="2"/>
  <c r="E1304" i="2"/>
  <c r="H1306" i="2"/>
  <c r="H1307" i="2" s="1"/>
  <c r="I1310" i="2"/>
  <c r="I1311" i="2" s="1"/>
  <c r="U1311" i="2" s="1"/>
  <c r="K1310" i="2"/>
  <c r="K1311" i="2" s="1"/>
  <c r="W1311" i="2" s="1"/>
  <c r="G1318" i="2"/>
  <c r="K1304" i="2"/>
  <c r="K1322" i="2" s="1"/>
  <c r="W1322" i="2" s="1"/>
  <c r="L1310" i="2"/>
  <c r="L1311" i="2" s="1"/>
  <c r="X1311" i="2" s="1"/>
  <c r="H1314" i="2"/>
  <c r="G1304" i="2"/>
  <c r="G1322" i="2" s="1"/>
  <c r="S1322" i="2" s="1"/>
  <c r="J1306" i="2"/>
  <c r="J1307" i="2" s="1"/>
  <c r="G1306" i="2"/>
  <c r="G1307" i="2" s="1"/>
  <c r="H1310" i="2"/>
  <c r="H1311" i="2" s="1"/>
  <c r="T1311" i="2" s="1"/>
  <c r="K1306" i="2"/>
  <c r="K1307" i="2" s="1"/>
  <c r="L1314" i="2"/>
  <c r="J1314" i="2"/>
  <c r="E1314" i="2"/>
  <c r="G1314" i="2"/>
  <c r="K1314" i="2"/>
  <c r="J1318" i="2"/>
  <c r="I1304" i="2"/>
  <c r="I1322" i="2" s="1"/>
  <c r="U1322" i="2" s="1"/>
  <c r="I1314" i="2"/>
  <c r="I1318" i="2"/>
  <c r="L1304" i="2"/>
  <c r="L1322" i="2" s="1"/>
  <c r="X1322" i="2" s="1"/>
  <c r="G1310" i="2"/>
  <c r="G1311" i="2" s="1"/>
  <c r="S1311" i="2" s="1"/>
  <c r="E1318" i="2"/>
  <c r="E1310" i="2"/>
  <c r="L1318" i="2"/>
  <c r="F1314" i="2"/>
  <c r="F1310" i="2"/>
  <c r="F1311" i="2" s="1"/>
  <c r="R1311" i="2" s="1"/>
  <c r="J1304" i="2"/>
  <c r="J1322" i="2" s="1"/>
  <c r="V1322" i="2" s="1"/>
  <c r="F1304" i="2"/>
  <c r="F1322" i="2" s="1"/>
  <c r="R1322" i="2" s="1"/>
  <c r="K1318" i="2"/>
  <c r="I1306" i="2"/>
  <c r="I1307" i="2" s="1"/>
  <c r="F1306" i="2"/>
  <c r="F1307" i="2" s="1"/>
  <c r="H1304" i="2"/>
  <c r="H1322" i="2" s="1"/>
  <c r="T1322" i="2" s="1"/>
  <c r="J1310" i="2"/>
  <c r="J1311" i="2" s="1"/>
  <c r="V1311" i="2" s="1"/>
  <c r="H442" i="1"/>
  <c r="H1288" i="2"/>
  <c r="T1288" i="2"/>
  <c r="W1280" i="2"/>
  <c r="M1279" i="2"/>
  <c r="E1280" i="2"/>
  <c r="Q1280" i="2"/>
  <c r="S1271" i="2"/>
  <c r="M1328" i="2"/>
  <c r="C1328" i="2"/>
  <c r="S1280" i="2"/>
  <c r="G1288" i="2"/>
  <c r="S1288" i="2"/>
  <c r="L1280" i="2"/>
  <c r="X1280" i="2"/>
  <c r="X1292" i="2"/>
  <c r="L1292" i="2"/>
  <c r="Q1253" i="2"/>
  <c r="E1271" i="2"/>
  <c r="M1271" i="2" s="1"/>
  <c r="M1253" i="2"/>
  <c r="M1287" i="2"/>
  <c r="E1288" i="2"/>
  <c r="Q1288" i="2"/>
  <c r="F1280" i="2"/>
  <c r="R1280" i="2"/>
  <c r="W1292" i="2"/>
  <c r="K1292" i="2"/>
  <c r="U1271" i="2"/>
  <c r="Q1257" i="2"/>
  <c r="M1257" i="2"/>
  <c r="T1280" i="2"/>
  <c r="V1288" i="2"/>
  <c r="J1288" i="2"/>
  <c r="Q1268" i="2"/>
  <c r="M1268" i="2"/>
  <c r="I1288" i="2"/>
  <c r="U1288" i="2"/>
  <c r="W1288" i="2"/>
  <c r="K1288" i="2"/>
  <c r="K1298" i="2" s="1"/>
  <c r="X1288" i="2"/>
  <c r="L1288" i="2"/>
  <c r="U1280" i="2"/>
  <c r="F1288" i="2"/>
  <c r="R1288" i="2"/>
  <c r="J1280" i="2"/>
  <c r="V1280" i="2"/>
  <c r="H1292" i="2"/>
  <c r="T1292" i="2"/>
  <c r="Q1292" i="2"/>
  <c r="E1292" i="2"/>
  <c r="M1291" i="2"/>
  <c r="U1292" i="2"/>
  <c r="I1292" i="2"/>
  <c r="E1295" i="2"/>
  <c r="M1294" i="2"/>
  <c r="G1292" i="2"/>
  <c r="S1292" i="2"/>
  <c r="F1292" i="2"/>
  <c r="R1292" i="2"/>
  <c r="W1271" i="2"/>
  <c r="Q1244" i="2"/>
  <c r="M1283" i="2"/>
  <c r="E1284" i="2"/>
  <c r="J1292" i="2"/>
  <c r="V1292" i="2"/>
  <c r="U1" i="3" a="1"/>
  <c r="U1" i="3" s="1"/>
  <c r="S1" i="3" s="1" a="1"/>
  <c r="S1" i="3" s="1"/>
  <c r="U2" i="3" a="1"/>
  <c r="U2" i="3" s="1"/>
  <c r="I1337" i="2" a="1"/>
  <c r="F1345" i="2" a="1"/>
  <c r="I1341" i="2" a="1"/>
  <c r="J1337" i="2" a="1"/>
  <c r="K1341" i="2" a="1"/>
  <c r="G1341" i="2" a="1"/>
  <c r="H1341" i="2" a="1"/>
  <c r="L1337" i="2" a="1"/>
  <c r="J1333" i="2" a="1"/>
  <c r="G1333" i="2" a="1"/>
  <c r="E1333" i="2" a="1"/>
  <c r="G1331" i="2" a="1"/>
  <c r="E1331" i="2" a="1"/>
  <c r="G1337" i="2" a="1"/>
  <c r="H1337" i="2" a="1"/>
  <c r="H1345" i="2" a="1"/>
  <c r="I1333" i="2" a="1"/>
  <c r="J1345" i="2" a="1"/>
  <c r="K1331" i="2" a="1"/>
  <c r="L1333" i="2" a="1"/>
  <c r="H1333" i="2" a="1"/>
  <c r="E1341" i="2" a="1"/>
  <c r="L1331" i="2" a="1"/>
  <c r="L1341" i="2" a="1"/>
  <c r="I1345" i="2" a="1"/>
  <c r="H451" i="1" a="1"/>
  <c r="J1331" i="2" a="1"/>
  <c r="H1331" i="2" a="1"/>
  <c r="E1337" i="2" a="1"/>
  <c r="F1341" i="2" a="1"/>
  <c r="F1337" i="2" a="1"/>
  <c r="L1345" i="2" a="1"/>
  <c r="G1345" i="2" a="1"/>
  <c r="F1333" i="2" a="1"/>
  <c r="E1345" i="2" a="1"/>
  <c r="I1331" i="2" a="1"/>
  <c r="J1341" i="2" a="1"/>
  <c r="K1345" i="2" a="1"/>
  <c r="K1333" i="2" a="1"/>
  <c r="K1337" i="2" a="1"/>
  <c r="F1331" i="2" a="1"/>
  <c r="J1298" i="2" l="1"/>
  <c r="I1298" i="2"/>
  <c r="H1298" i="2"/>
  <c r="G1298" i="2"/>
  <c r="F1298" i="2"/>
  <c r="M1292" i="2"/>
  <c r="L1298" i="2"/>
  <c r="M1288" i="2"/>
  <c r="Q1271" i="2"/>
  <c r="W1298" i="2"/>
  <c r="V1298" i="2"/>
  <c r="H451" i="1"/>
  <c r="E1341" i="2"/>
  <c r="J1345" i="2"/>
  <c r="G1337" i="2"/>
  <c r="G1338" i="2" s="1"/>
  <c r="S1338" i="2" s="1"/>
  <c r="G1333" i="2"/>
  <c r="G1334" i="2" s="1"/>
  <c r="G1341" i="2"/>
  <c r="I1341" i="2"/>
  <c r="F1331" i="2"/>
  <c r="F1349" i="2" s="1"/>
  <c r="R1349" i="2" s="1"/>
  <c r="K1345" i="2"/>
  <c r="E1345" i="2"/>
  <c r="L1345" i="2"/>
  <c r="E1337" i="2"/>
  <c r="I1345" i="2"/>
  <c r="H1333" i="2"/>
  <c r="I1333" i="2"/>
  <c r="I1334" i="2" s="1"/>
  <c r="E1331" i="2"/>
  <c r="J1333" i="2"/>
  <c r="J1334" i="2" s="1"/>
  <c r="K1341" i="2"/>
  <c r="F1345" i="2"/>
  <c r="K1337" i="2"/>
  <c r="K1338" i="2" s="1"/>
  <c r="W1338" i="2" s="1"/>
  <c r="J1341" i="2"/>
  <c r="F1333" i="2"/>
  <c r="F1334" i="2" s="1"/>
  <c r="F1337" i="2"/>
  <c r="F1338" i="2" s="1"/>
  <c r="R1338" i="2" s="1"/>
  <c r="H1331" i="2"/>
  <c r="H1349" i="2" s="1"/>
  <c r="T1349" i="2" s="1"/>
  <c r="L1341" i="2"/>
  <c r="L1333" i="2"/>
  <c r="L1334" i="2" s="1"/>
  <c r="H1345" i="2"/>
  <c r="G1331" i="2"/>
  <c r="G1349" i="2" s="1"/>
  <c r="S1349" i="2" s="1"/>
  <c r="L1337" i="2"/>
  <c r="L1338" i="2" s="1"/>
  <c r="X1338" i="2" s="1"/>
  <c r="J1337" i="2"/>
  <c r="J1338" i="2" s="1"/>
  <c r="V1338" i="2" s="1"/>
  <c r="I1337" i="2"/>
  <c r="I1338" i="2" s="1"/>
  <c r="U1338" i="2" s="1"/>
  <c r="K1333" i="2"/>
  <c r="K1334" i="2" s="1"/>
  <c r="I1331" i="2"/>
  <c r="I1349" i="2" s="1"/>
  <c r="U1349" i="2" s="1"/>
  <c r="G1345" i="2"/>
  <c r="F1341" i="2"/>
  <c r="J1331" i="2"/>
  <c r="J1349" i="2" s="1"/>
  <c r="V1349" i="2" s="1"/>
  <c r="L1331" i="2"/>
  <c r="L1349" i="2" s="1"/>
  <c r="X1349" i="2" s="1"/>
  <c r="K1331" i="2"/>
  <c r="K1349" i="2" s="1"/>
  <c r="W1349" i="2" s="1"/>
  <c r="H1337" i="2"/>
  <c r="H1338" i="2" s="1"/>
  <c r="T1338" i="2" s="1"/>
  <c r="E1333" i="2"/>
  <c r="H1341" i="2"/>
  <c r="R1298" i="2"/>
  <c r="X1319" i="2"/>
  <c r="L1319" i="2"/>
  <c r="M1310" i="2"/>
  <c r="E1311" i="2"/>
  <c r="S1298" i="2"/>
  <c r="Q1319" i="2"/>
  <c r="M1318" i="2"/>
  <c r="E1319" i="2"/>
  <c r="W1307" i="2"/>
  <c r="M1321" i="2"/>
  <c r="E1322" i="2"/>
  <c r="Q1284" i="2"/>
  <c r="M1284" i="2"/>
  <c r="W1319" i="2"/>
  <c r="K1319" i="2"/>
  <c r="H1315" i="2"/>
  <c r="T1315" i="2"/>
  <c r="E1298" i="2"/>
  <c r="M1298" i="2" s="1"/>
  <c r="M1280" i="2"/>
  <c r="V1319" i="2"/>
  <c r="J1319" i="2"/>
  <c r="X1298" i="2"/>
  <c r="K1315" i="2"/>
  <c r="W1315" i="2"/>
  <c r="G1315" i="2"/>
  <c r="S1315" i="2"/>
  <c r="G1319" i="2"/>
  <c r="S1319" i="2"/>
  <c r="F1315" i="2"/>
  <c r="R1315" i="2"/>
  <c r="L1315" i="2"/>
  <c r="X1315" i="2"/>
  <c r="T1307" i="2"/>
  <c r="R1319" i="2"/>
  <c r="F1319" i="2"/>
  <c r="Q1315" i="2"/>
  <c r="E1315" i="2"/>
  <c r="M1314" i="2"/>
  <c r="J1315" i="2"/>
  <c r="V1315" i="2"/>
  <c r="Q1295" i="2"/>
  <c r="M1295" i="2"/>
  <c r="S1307" i="2"/>
  <c r="H1319" i="2"/>
  <c r="T1319" i="2"/>
  <c r="U1298" i="2"/>
  <c r="T1298" i="2"/>
  <c r="R1307" i="2"/>
  <c r="I1319" i="2"/>
  <c r="U1319" i="2"/>
  <c r="V1307" i="2"/>
  <c r="L1307" i="2"/>
  <c r="X1307" i="2"/>
  <c r="U1307" i="2"/>
  <c r="U1315" i="2"/>
  <c r="I1315" i="2"/>
  <c r="E1307" i="2"/>
  <c r="M1306" i="2"/>
  <c r="A1" i="3" a="1"/>
  <c r="A1" i="3" s="1"/>
  <c r="T1" i="3" a="1"/>
  <c r="T1" i="3" s="1"/>
  <c r="I1325" i="2" l="1"/>
  <c r="G1325" i="2"/>
  <c r="F1325" i="2"/>
  <c r="K1325" i="2"/>
  <c r="H1325" i="2"/>
  <c r="J1325" i="2"/>
  <c r="L1325" i="2"/>
  <c r="M1319" i="2"/>
  <c r="M1315" i="2"/>
  <c r="Q1298" i="2"/>
  <c r="M1337" i="2"/>
  <c r="E1338" i="2"/>
  <c r="R1342" i="2"/>
  <c r="F1342" i="2"/>
  <c r="L1346" i="2"/>
  <c r="X1346" i="2"/>
  <c r="Q1307" i="2"/>
  <c r="E1325" i="2"/>
  <c r="M1325" i="2" s="1"/>
  <c r="M1307" i="2"/>
  <c r="R1325" i="2"/>
  <c r="Q1311" i="2"/>
  <c r="M1311" i="2"/>
  <c r="S1346" i="2"/>
  <c r="G1346" i="2"/>
  <c r="R1334" i="2"/>
  <c r="E1346" i="2"/>
  <c r="Q1346" i="2"/>
  <c r="M1345" i="2"/>
  <c r="V1342" i="2"/>
  <c r="J1342" i="2"/>
  <c r="K1346" i="2"/>
  <c r="W1346" i="2"/>
  <c r="W1334" i="2"/>
  <c r="F1346" i="2"/>
  <c r="R1346" i="2"/>
  <c r="I1342" i="2"/>
  <c r="U1342" i="2"/>
  <c r="U1325" i="2"/>
  <c r="M1322" i="2"/>
  <c r="Q1322" i="2"/>
  <c r="K1342" i="2"/>
  <c r="W1342" i="2"/>
  <c r="S1342" i="2"/>
  <c r="G1342" i="2"/>
  <c r="X1325" i="2"/>
  <c r="T1325" i="2"/>
  <c r="T1342" i="2"/>
  <c r="H1342" i="2"/>
  <c r="V1334" i="2"/>
  <c r="S1334" i="2"/>
  <c r="S1325" i="2"/>
  <c r="E1334" i="2"/>
  <c r="M1333" i="2"/>
  <c r="M1348" i="2"/>
  <c r="E1349" i="2"/>
  <c r="W1325" i="2"/>
  <c r="T1346" i="2"/>
  <c r="H1346" i="2"/>
  <c r="U1334" i="2"/>
  <c r="V1346" i="2"/>
  <c r="J1346" i="2"/>
  <c r="V1325" i="2"/>
  <c r="X1334" i="2"/>
  <c r="H1334" i="2"/>
  <c r="T1334" i="2"/>
  <c r="E1342" i="2"/>
  <c r="M1341" i="2"/>
  <c r="Q1342" i="2"/>
  <c r="L1342" i="2"/>
  <c r="X1342" i="2"/>
  <c r="U1346" i="2"/>
  <c r="I1346" i="2"/>
  <c r="I1352" i="2" s="1"/>
  <c r="B4" i="3"/>
  <c r="I1" i="1"/>
  <c r="C1" i="1"/>
  <c r="D425" i="1" a="1"/>
  <c r="D408" i="1" a="1"/>
  <c r="I381" i="1" a="1"/>
  <c r="D311" i="1" a="1"/>
  <c r="D319" i="1" a="1"/>
  <c r="D431" i="1" a="1"/>
  <c r="I388" i="1" a="1"/>
  <c r="D352" i="1" a="1"/>
  <c r="I390" i="1" a="1"/>
  <c r="I407" i="1" a="1"/>
  <c r="I350" i="1" a="1"/>
  <c r="D418" i="1" a="1"/>
  <c r="D394" i="1" a="1"/>
  <c r="D308" i="1" a="1"/>
  <c r="I345" i="1" a="1"/>
  <c r="D404" i="1" a="1"/>
  <c r="I317" i="1" a="1"/>
  <c r="I445" i="1" a="1"/>
  <c r="D393" i="1" a="1"/>
  <c r="I328" i="1" a="1"/>
  <c r="I439" i="1" a="1"/>
  <c r="D350" i="1" a="1"/>
  <c r="I372" i="1" a="1"/>
  <c r="I409" i="1" a="1"/>
  <c r="D313" i="1" a="1"/>
  <c r="D391" i="1" a="1"/>
  <c r="I429" i="1" a="1"/>
  <c r="D328" i="1" a="1"/>
  <c r="I337" i="1" a="1"/>
  <c r="I320" i="1" a="1"/>
  <c r="D347" i="1" a="1"/>
  <c r="I357" i="1" a="1"/>
  <c r="I354" i="1" a="1"/>
  <c r="D364" i="1" a="1"/>
  <c r="I336" i="1" a="1"/>
  <c r="I374" i="1" a="1"/>
  <c r="I365" i="1" a="1"/>
  <c r="D434" i="1" a="1"/>
  <c r="D449" i="1" a="1"/>
  <c r="D403" i="1" a="1"/>
  <c r="I358" i="1" a="1"/>
  <c r="D421" i="1" a="1"/>
  <c r="I389" i="1" a="1"/>
  <c r="D385" i="1" a="1"/>
  <c r="D448" i="1" a="1"/>
  <c r="D399" i="1" a="1"/>
  <c r="D436" i="1" a="1"/>
  <c r="I422" i="1" a="1"/>
  <c r="I329" i="1" a="1"/>
  <c r="I428" i="1" a="1"/>
  <c r="I448" i="1" a="1"/>
  <c r="I446" i="1" a="1"/>
  <c r="I398" i="1" a="1"/>
  <c r="I366" i="1" a="1"/>
  <c r="I444" i="1" a="1"/>
  <c r="I314" i="1" a="1"/>
  <c r="I382" i="1" a="1"/>
  <c r="I355" i="1" a="1"/>
  <c r="D370" i="1" a="1"/>
  <c r="D358" i="1" a="1"/>
  <c r="I440" i="1" a="1"/>
  <c r="D417" i="1" a="1"/>
  <c r="I403" i="1" a="1"/>
  <c r="I411" i="1" a="1"/>
  <c r="D401" i="1" a="1"/>
  <c r="D330" i="1" a="1"/>
  <c r="D433" i="1" a="1"/>
  <c r="I406" i="1" a="1"/>
  <c r="I313" i="1" a="1"/>
  <c r="D320" i="1" a="1"/>
  <c r="D427" i="1" a="1"/>
  <c r="I327" i="1" a="1"/>
  <c r="D318" i="1" a="1"/>
  <c r="I339" i="1" a="1"/>
  <c r="I310" i="1" a="1"/>
  <c r="I349" i="1" a="1"/>
  <c r="I346" i="1" a="1"/>
  <c r="D365" i="1" a="1"/>
  <c r="I371" i="1" a="1"/>
  <c r="I322" i="1" a="1"/>
  <c r="D412" i="1" a="1"/>
  <c r="D419" i="1" a="1"/>
  <c r="D329" i="1" a="1"/>
  <c r="I353" i="1" a="1"/>
  <c r="I386" i="1" a="1"/>
  <c r="I377" i="1" a="1"/>
  <c r="D447" i="1" a="1"/>
  <c r="I326" i="1" a="1"/>
  <c r="D429" i="1" a="1"/>
  <c r="I430" i="1" a="1"/>
  <c r="D362" i="1" a="1"/>
  <c r="I373" i="1" a="1"/>
  <c r="D438" i="1" a="1"/>
  <c r="I384" i="1" a="1"/>
  <c r="D416" i="1" a="1"/>
  <c r="I394" i="1" a="1"/>
  <c r="I311" i="1" a="1"/>
  <c r="I344" i="1" a="1"/>
  <c r="I421" i="1" a="1"/>
  <c r="D386" i="1" a="1"/>
  <c r="D323" i="1" a="1"/>
  <c r="I363" i="1" a="1"/>
  <c r="D437" i="1" a="1"/>
  <c r="I443" i="1" a="1"/>
  <c r="I420" i="1" a="1"/>
  <c r="D340" i="1" a="1"/>
  <c r="I435" i="1" a="1"/>
  <c r="I410" i="1" a="1"/>
  <c r="D446" i="1" a="1"/>
  <c r="I309" i="1" a="1"/>
  <c r="I312" i="1" a="1"/>
  <c r="D339" i="1" a="1"/>
  <c r="D383" i="1" a="1"/>
  <c r="I348" i="1" a="1"/>
  <c r="I375" i="1" a="1"/>
  <c r="D341" i="1" a="1"/>
  <c r="I356" i="1" a="1"/>
  <c r="D331" i="1" a="1"/>
  <c r="I437" i="1" a="1"/>
  <c r="D397" i="1" a="1"/>
  <c r="I367" i="1" a="1"/>
  <c r="I393" i="1" a="1"/>
  <c r="D368" i="1" a="1"/>
  <c r="I338" i="1" a="1"/>
  <c r="D332" i="1" a="1"/>
  <c r="D353" i="1" a="1"/>
  <c r="D375" i="1" a="1"/>
  <c r="I321" i="1" a="1"/>
  <c r="D388" i="1" a="1"/>
  <c r="F1352" i="2" l="1"/>
  <c r="G1352" i="2"/>
  <c r="L1352" i="2"/>
  <c r="J1352" i="2"/>
  <c r="K1352" i="2"/>
  <c r="H1352" i="2"/>
  <c r="M1346" i="2"/>
  <c r="M1342" i="2"/>
  <c r="X1352" i="2"/>
  <c r="W1352" i="2"/>
  <c r="Q1334" i="2"/>
  <c r="M1334" i="2"/>
  <c r="E1352" i="2"/>
  <c r="Q1325" i="2"/>
  <c r="S1352" i="2"/>
  <c r="U1352" i="2"/>
  <c r="V1352" i="2"/>
  <c r="R1352" i="2"/>
  <c r="Q1338" i="2"/>
  <c r="M1338" i="2"/>
  <c r="T1352" i="2"/>
  <c r="Q1349" i="2"/>
  <c r="M1349" i="2"/>
  <c r="I444" i="1"/>
  <c r="I446" i="1"/>
  <c r="D447" i="1"/>
  <c r="C447" i="1" s="1"/>
  <c r="I445" i="1"/>
  <c r="D446" i="1"/>
  <c r="C446" i="1" s="1"/>
  <c r="D449" i="1"/>
  <c r="C449" i="1" s="1"/>
  <c r="I448" i="1"/>
  <c r="I443" i="1"/>
  <c r="D448" i="1"/>
  <c r="C448" i="1" s="1"/>
  <c r="D438" i="1"/>
  <c r="C438" i="1" s="1"/>
  <c r="I440" i="1"/>
  <c r="D433" i="1"/>
  <c r="C433" i="1" s="1"/>
  <c r="D436" i="1"/>
  <c r="C436" i="1" s="1"/>
  <c r="I435" i="1"/>
  <c r="D437" i="1"/>
  <c r="C437" i="1" s="1"/>
  <c r="I437" i="1"/>
  <c r="D434" i="1"/>
  <c r="C434" i="1" s="1"/>
  <c r="I439" i="1"/>
  <c r="D429" i="1"/>
  <c r="C429" i="1" s="1"/>
  <c r="I430" i="1"/>
  <c r="I428" i="1"/>
  <c r="I429" i="1"/>
  <c r="D425" i="1"/>
  <c r="C425" i="1" s="1"/>
  <c r="D427" i="1"/>
  <c r="C427" i="1" s="1"/>
  <c r="D431" i="1"/>
  <c r="C431" i="1" s="1"/>
  <c r="I421" i="1"/>
  <c r="D421" i="1"/>
  <c r="C421" i="1" s="1"/>
  <c r="D416" i="1"/>
  <c r="C416" i="1" s="1"/>
  <c r="I422" i="1"/>
  <c r="I420" i="1"/>
  <c r="D417" i="1"/>
  <c r="C417" i="1" s="1"/>
  <c r="D418" i="1"/>
  <c r="C418" i="1" s="1"/>
  <c r="D419" i="1"/>
  <c r="C419" i="1" s="1"/>
  <c r="I409" i="1"/>
  <c r="I406" i="1"/>
  <c r="D408" i="1"/>
  <c r="C408" i="1" s="1"/>
  <c r="I410" i="1"/>
  <c r="D412" i="1"/>
  <c r="C412" i="1" s="1"/>
  <c r="I407" i="1"/>
  <c r="I411" i="1"/>
  <c r="D341" i="1"/>
  <c r="C341" i="1" s="1"/>
  <c r="D386" i="1"/>
  <c r="C386" i="1" s="1"/>
  <c r="I388" i="1"/>
  <c r="I356" i="1"/>
  <c r="D318" i="1"/>
  <c r="C318" i="1" s="1"/>
  <c r="I350" i="1"/>
  <c r="I358" i="1"/>
  <c r="I398" i="1"/>
  <c r="I339" i="1"/>
  <c r="I346" i="1"/>
  <c r="I338" i="1"/>
  <c r="I336" i="1"/>
  <c r="D313" i="1"/>
  <c r="C313" i="1" s="1"/>
  <c r="D339" i="1"/>
  <c r="C339" i="1" s="1"/>
  <c r="D385" i="1"/>
  <c r="C385" i="1" s="1"/>
  <c r="I322" i="1"/>
  <c r="I312" i="1"/>
  <c r="I393" i="1"/>
  <c r="I363" i="1"/>
  <c r="I326" i="1"/>
  <c r="I344" i="1"/>
  <c r="D319" i="1"/>
  <c r="C319" i="1" s="1"/>
  <c r="D340" i="1"/>
  <c r="C340" i="1" s="1"/>
  <c r="D364" i="1"/>
  <c r="C364" i="1" s="1"/>
  <c r="I314" i="1"/>
  <c r="I365" i="1"/>
  <c r="I311" i="1"/>
  <c r="D350" i="1"/>
  <c r="C350" i="1" s="1"/>
  <c r="D383" i="1"/>
  <c r="C383" i="1" s="1"/>
  <c r="D391" i="1"/>
  <c r="C391" i="1" s="1"/>
  <c r="D332" i="1"/>
  <c r="C332" i="1" s="1"/>
  <c r="D365" i="1"/>
  <c r="C365" i="1" s="1"/>
  <c r="D388" i="1"/>
  <c r="C388" i="1" s="1"/>
  <c r="I386" i="1"/>
  <c r="I377" i="1"/>
  <c r="I382" i="1"/>
  <c r="I309" i="1"/>
  <c r="I345" i="1"/>
  <c r="I349" i="1"/>
  <c r="I327" i="1"/>
  <c r="I317" i="1"/>
  <c r="I371" i="1"/>
  <c r="D308" i="1"/>
  <c r="C308" i="1" s="1"/>
  <c r="D330" i="1"/>
  <c r="C330" i="1" s="1"/>
  <c r="D353" i="1"/>
  <c r="C353" i="1" s="1"/>
  <c r="D362" i="1"/>
  <c r="C362" i="1" s="1"/>
  <c r="D323" i="1"/>
  <c r="C323" i="1" s="1"/>
  <c r="I355" i="1"/>
  <c r="I357" i="1"/>
  <c r="I389" i="1"/>
  <c r="I321" i="1"/>
  <c r="I390" i="1"/>
  <c r="D331" i="1"/>
  <c r="C331" i="1" s="1"/>
  <c r="D352" i="1"/>
  <c r="C352" i="1" s="1"/>
  <c r="D311" i="1"/>
  <c r="C311" i="1" s="1"/>
  <c r="D401" i="1"/>
  <c r="C401" i="1" s="1"/>
  <c r="I367" i="1"/>
  <c r="I348" i="1"/>
  <c r="I337" i="1"/>
  <c r="D394" i="1"/>
  <c r="C394" i="1" s="1"/>
  <c r="I375" i="1"/>
  <c r="I313" i="1"/>
  <c r="I374" i="1"/>
  <c r="I329" i="1"/>
  <c r="I372" i="1"/>
  <c r="D368" i="1"/>
  <c r="C368" i="1" s="1"/>
  <c r="D370" i="1"/>
  <c r="C370" i="1" s="1"/>
  <c r="D397" i="1"/>
  <c r="C397" i="1" s="1"/>
  <c r="I353" i="1"/>
  <c r="D404" i="1"/>
  <c r="C404" i="1" s="1"/>
  <c r="I381" i="1"/>
  <c r="I354" i="1"/>
  <c r="D329" i="1"/>
  <c r="C329" i="1" s="1"/>
  <c r="D358" i="1"/>
  <c r="C358" i="1" s="1"/>
  <c r="D403" i="1"/>
  <c r="C403" i="1" s="1"/>
  <c r="I394" i="1"/>
  <c r="D328" i="1"/>
  <c r="C328" i="1" s="1"/>
  <c r="D393" i="1"/>
  <c r="C393" i="1" s="1"/>
  <c r="I384" i="1"/>
  <c r="I320" i="1"/>
  <c r="I373" i="1"/>
  <c r="I310" i="1"/>
  <c r="I403" i="1"/>
  <c r="I366" i="1"/>
  <c r="I328" i="1"/>
  <c r="D320" i="1"/>
  <c r="C320" i="1" s="1"/>
  <c r="D347" i="1"/>
  <c r="C347" i="1" s="1"/>
  <c r="D375" i="1"/>
  <c r="C375" i="1" s="1"/>
  <c r="D399" i="1"/>
  <c r="C399" i="1" s="1"/>
  <c r="C2" i="1"/>
  <c r="I456" i="1" a="1"/>
  <c r="D442" i="1" a="1"/>
  <c r="I400" i="1" a="1"/>
  <c r="D322" i="1" a="1"/>
  <c r="D424" i="1" a="1"/>
  <c r="D381" i="1" a="1"/>
  <c r="D398" i="1" a="1"/>
  <c r="I438" i="1" a="1"/>
  <c r="I452" i="1" a="1"/>
  <c r="D458" i="1" a="1"/>
  <c r="D440" i="1" a="1"/>
  <c r="D307" i="1" a="1"/>
  <c r="D400" i="1" a="1"/>
  <c r="I334" i="1" a="1"/>
  <c r="I316" i="1" a="1"/>
  <c r="D373" i="1" a="1"/>
  <c r="I417" i="1" a="1"/>
  <c r="I399" i="1" a="1"/>
  <c r="I419" i="1" a="1"/>
  <c r="D430" i="1" a="1"/>
  <c r="D321" i="1" a="1"/>
  <c r="D409" i="1" a="1"/>
  <c r="D439" i="1" a="1"/>
  <c r="D361" i="1" a="1"/>
  <c r="I341" i="1" a="1"/>
  <c r="I361" i="1" a="1"/>
  <c r="I318" i="1" a="1"/>
  <c r="I453" i="1" a="1"/>
  <c r="I447" i="1" a="1"/>
  <c r="I436" i="1" a="1"/>
  <c r="D420" i="1" a="1"/>
  <c r="I427" i="1" a="1"/>
  <c r="D359" i="1" a="1"/>
  <c r="D343" i="1" a="1"/>
  <c r="I433" i="1" a="1"/>
  <c r="D382" i="1" a="1"/>
  <c r="I368" i="1" a="1"/>
  <c r="D453" i="1" a="1"/>
  <c r="I352" i="1" a="1"/>
  <c r="I424" i="1" a="1"/>
  <c r="I325" i="1" a="1"/>
  <c r="D406" i="1" a="1"/>
  <c r="I335" i="1" a="1"/>
  <c r="D344" i="1" a="1"/>
  <c r="D457" i="1" a="1"/>
  <c r="D377" i="1" a="1"/>
  <c r="I376" i="1" a="1"/>
  <c r="I425" i="1" a="1"/>
  <c r="D402" i="1" a="1"/>
  <c r="I332" i="1" a="1"/>
  <c r="D454" i="1" a="1"/>
  <c r="D452" i="1" a="1"/>
  <c r="I431" i="1" a="1"/>
  <c r="D348" i="1" a="1"/>
  <c r="D336" i="1" a="1"/>
  <c r="D389" i="1" a="1"/>
  <c r="D316" i="1" a="1"/>
  <c r="I331" i="1" a="1"/>
  <c r="I347" i="1" a="1"/>
  <c r="D314" i="1" a="1"/>
  <c r="I415" i="1" a="1"/>
  <c r="I457" i="1" a="1"/>
  <c r="D451" i="1" a="1"/>
  <c r="I343" i="1" a="1"/>
  <c r="D443" i="1" a="1"/>
  <c r="I404" i="1" a="1"/>
  <c r="I434" i="1" a="1"/>
  <c r="I412" i="1" a="1"/>
  <c r="I442" i="1" a="1"/>
  <c r="D372" i="1" a="1"/>
  <c r="D392" i="1" a="1"/>
  <c r="I392" i="1" a="1"/>
  <c r="D335" i="1" a="1"/>
  <c r="D310" i="1" a="1"/>
  <c r="I455" i="1" a="1"/>
  <c r="D422" i="1" a="1"/>
  <c r="D338" i="1" a="1"/>
  <c r="D455" i="1" a="1"/>
  <c r="D445" i="1" a="1"/>
  <c r="I391" i="1" a="1"/>
  <c r="D325" i="1" a="1"/>
  <c r="D407" i="1" a="1"/>
  <c r="D346" i="1" a="1"/>
  <c r="D415" i="1" a="1"/>
  <c r="D327" i="1" a="1"/>
  <c r="D357" i="1" a="1"/>
  <c r="I408" i="1" a="1"/>
  <c r="I426" i="1" a="1"/>
  <c r="D371" i="1" a="1"/>
  <c r="D410" i="1" a="1"/>
  <c r="D312" i="1" a="1"/>
  <c r="D390" i="1" a="1"/>
  <c r="I370" i="1" a="1"/>
  <c r="I413" i="1" a="1"/>
  <c r="D374" i="1" a="1"/>
  <c r="D309" i="1" a="1"/>
  <c r="D411" i="1" a="1"/>
  <c r="I308" i="1" a="1"/>
  <c r="I401" i="1" a="1"/>
  <c r="I307" i="1" a="1"/>
  <c r="I383" i="1" a="1"/>
  <c r="D345" i="1" a="1"/>
  <c r="D380" i="1" a="1"/>
  <c r="I395" i="1" a="1"/>
  <c r="D334" i="1" a="1"/>
  <c r="D317" i="1" a="1"/>
  <c r="I458" i="1" a="1"/>
  <c r="I416" i="1" a="1"/>
  <c r="I362" i="1" a="1"/>
  <c r="D366" i="1" a="1"/>
  <c r="I385" i="1" a="1"/>
  <c r="D337" i="1" a="1"/>
  <c r="D355" i="1" a="1"/>
  <c r="D456" i="1" a="1"/>
  <c r="D326" i="1" a="1"/>
  <c r="D376" i="1" a="1"/>
  <c r="I379" i="1" a="1"/>
  <c r="D356" i="1" a="1"/>
  <c r="D395" i="1" a="1"/>
  <c r="I340" i="1" a="1"/>
  <c r="D354" i="1" a="1"/>
  <c r="D444" i="1" a="1"/>
  <c r="I449" i="1" a="1"/>
  <c r="D349" i="1" a="1"/>
  <c r="D426" i="1" a="1"/>
  <c r="D428" i="1" a="1"/>
  <c r="I319" i="1" a="1"/>
  <c r="D435" i="1" a="1"/>
  <c r="I330" i="1" a="1"/>
  <c r="I380" i="1" a="1"/>
  <c r="D367" i="1" a="1"/>
  <c r="D413" i="1" a="1"/>
  <c r="D363" i="1" a="1"/>
  <c r="I359" i="1" a="1"/>
  <c r="I418" i="1" a="1"/>
  <c r="I402" i="1" a="1"/>
  <c r="I454" i="1" a="1"/>
  <c r="I323" i="1" a="1"/>
  <c r="I397" i="1" a="1"/>
  <c r="D384" i="1" a="1"/>
  <c r="D379" i="1" a="1"/>
  <c r="I364" i="1" a="1"/>
  <c r="D453" i="1" l="1"/>
  <c r="C453" i="1" s="1"/>
  <c r="D457" i="1"/>
  <c r="C457" i="1" s="1"/>
  <c r="D454" i="1"/>
  <c r="C454" i="1" s="1"/>
  <c r="I456" i="1"/>
  <c r="I455" i="1"/>
  <c r="D451" i="1"/>
  <c r="C451" i="1" s="1"/>
  <c r="Q1352" i="2"/>
  <c r="M1352" i="2"/>
  <c r="D357" i="1"/>
  <c r="D402" i="1"/>
  <c r="C402" i="1" s="1"/>
  <c r="I400" i="1"/>
  <c r="I392" i="1"/>
  <c r="D367" i="1"/>
  <c r="I434" i="1"/>
  <c r="I438" i="1"/>
  <c r="I399" i="1"/>
  <c r="D345" i="1"/>
  <c r="I402" i="1"/>
  <c r="I412" i="1"/>
  <c r="I416" i="1"/>
  <c r="D321" i="1"/>
  <c r="C321" i="1" s="1"/>
  <c r="D374" i="1"/>
  <c r="D435" i="1"/>
  <c r="I426" i="1"/>
  <c r="I385" i="1"/>
  <c r="I457" i="1"/>
  <c r="D373" i="1"/>
  <c r="I376" i="1"/>
  <c r="D354" i="1"/>
  <c r="C354" i="1" s="1"/>
  <c r="D348" i="1"/>
  <c r="C348" i="1" s="1"/>
  <c r="D344" i="1"/>
  <c r="D440" i="1"/>
  <c r="C440" i="1" s="1"/>
  <c r="I418" i="1"/>
  <c r="I368" i="1"/>
  <c r="I417" i="1"/>
  <c r="D309" i="1"/>
  <c r="D411" i="1"/>
  <c r="D356" i="1"/>
  <c r="C356" i="1" s="1"/>
  <c r="I454" i="1"/>
  <c r="D327" i="1"/>
  <c r="C327" i="1" s="1"/>
  <c r="D406" i="1"/>
  <c r="D456" i="1"/>
  <c r="C456" i="1" s="1"/>
  <c r="I323" i="1"/>
  <c r="D381" i="1"/>
  <c r="I458" i="1"/>
  <c r="D382" i="1"/>
  <c r="C382" i="1" s="1"/>
  <c r="I335" i="1"/>
  <c r="D338" i="1"/>
  <c r="C338" i="1" s="1"/>
  <c r="D420" i="1"/>
  <c r="I318" i="1"/>
  <c r="D458" i="1"/>
  <c r="D343" i="1"/>
  <c r="C343" i="1" s="1"/>
  <c r="D346" i="1"/>
  <c r="C346" i="1" s="1"/>
  <c r="I436" i="1"/>
  <c r="I331" i="1"/>
  <c r="D377" i="1"/>
  <c r="C377" i="1" s="1"/>
  <c r="I308" i="1"/>
  <c r="I334" i="1"/>
  <c r="D312" i="1"/>
  <c r="I325" i="1"/>
  <c r="D316" i="1"/>
  <c r="I332" i="1"/>
  <c r="D428" i="1"/>
  <c r="C428" i="1" s="1"/>
  <c r="I404" i="1"/>
  <c r="I449" i="1"/>
  <c r="D444" i="1"/>
  <c r="C444" i="1" s="1"/>
  <c r="I380" i="1"/>
  <c r="D443" i="1"/>
  <c r="D426" i="1"/>
  <c r="C426" i="1" s="1"/>
  <c r="I419" i="1"/>
  <c r="D334" i="1"/>
  <c r="C334" i="1" s="1"/>
  <c r="I364" i="1"/>
  <c r="D422" i="1"/>
  <c r="C422" i="1" s="1"/>
  <c r="I408" i="1"/>
  <c r="D359" i="1"/>
  <c r="D392" i="1"/>
  <c r="I347" i="1"/>
  <c r="D409" i="1"/>
  <c r="D335" i="1"/>
  <c r="D389" i="1"/>
  <c r="I427" i="1"/>
  <c r="I453" i="1"/>
  <c r="I401" i="1"/>
  <c r="D314" i="1"/>
  <c r="I319" i="1"/>
  <c r="D355" i="1"/>
  <c r="C355" i="1" s="1"/>
  <c r="I391" i="1"/>
  <c r="I340" i="1"/>
  <c r="D317" i="1"/>
  <c r="I413" i="1"/>
  <c r="D322" i="1"/>
  <c r="C322" i="1" s="1"/>
  <c r="D371" i="1"/>
  <c r="D413" i="1"/>
  <c r="C413" i="1" s="1"/>
  <c r="I330" i="1"/>
  <c r="D445" i="1"/>
  <c r="C445" i="1" s="1"/>
  <c r="D384" i="1"/>
  <c r="C384" i="1" s="1"/>
  <c r="I395" i="1"/>
  <c r="I359" i="1"/>
  <c r="D410" i="1"/>
  <c r="C410" i="1" s="1"/>
  <c r="D442" i="1"/>
  <c r="D325" i="1"/>
  <c r="C325" i="1" s="1"/>
  <c r="I442" i="1"/>
  <c r="D310" i="1"/>
  <c r="I431" i="1"/>
  <c r="D430" i="1"/>
  <c r="C430" i="1" s="1"/>
  <c r="D337" i="1"/>
  <c r="C337" i="1" s="1"/>
  <c r="I397" i="1"/>
  <c r="I433" i="1"/>
  <c r="I447" i="1"/>
  <c r="D395" i="1"/>
  <c r="I415" i="1"/>
  <c r="I425" i="1"/>
  <c r="D424" i="1"/>
  <c r="D336" i="1"/>
  <c r="D390" i="1"/>
  <c r="D452" i="1"/>
  <c r="C452" i="1" s="1"/>
  <c r="D349" i="1"/>
  <c r="D372" i="1"/>
  <c r="I370" i="1"/>
  <c r="I343" i="1"/>
  <c r="I352" i="1"/>
  <c r="D407" i="1"/>
  <c r="D376" i="1"/>
  <c r="I362" i="1"/>
  <c r="I361" i="1"/>
  <c r="D415" i="1"/>
  <c r="D363" i="1"/>
  <c r="D361" i="1"/>
  <c r="C361" i="1" s="1"/>
  <c r="D439" i="1"/>
  <c r="I341" i="1"/>
  <c r="I383" i="1"/>
  <c r="D380" i="1"/>
  <c r="C380" i="1" s="1"/>
  <c r="I452" i="1"/>
  <c r="D366" i="1"/>
  <c r="I307" i="1"/>
  <c r="D307" i="1"/>
  <c r="D379" i="1"/>
  <c r="I379" i="1"/>
  <c r="I316" i="1"/>
  <c r="D398" i="1"/>
  <c r="C398" i="1" s="1"/>
  <c r="D326" i="1"/>
  <c r="C326" i="1" s="1"/>
  <c r="D455" i="1"/>
  <c r="D400" i="1"/>
  <c r="I424" i="1"/>
  <c r="E453" i="1"/>
  <c r="E457" i="1"/>
  <c r="E454" i="1"/>
  <c r="E449" i="1"/>
  <c r="E446" i="1"/>
  <c r="E448" i="1"/>
  <c r="E447" i="1"/>
  <c r="E437" i="1"/>
  <c r="E436" i="1"/>
  <c r="E433" i="1"/>
  <c r="E434" i="1"/>
  <c r="E438" i="1"/>
  <c r="E429" i="1"/>
  <c r="E427" i="1"/>
  <c r="E425" i="1"/>
  <c r="E431" i="1"/>
  <c r="E417" i="1"/>
  <c r="E416" i="1"/>
  <c r="E419" i="1"/>
  <c r="E421" i="1"/>
  <c r="E418" i="1"/>
  <c r="E412" i="1"/>
  <c r="E408" i="1"/>
  <c r="E401" i="1"/>
  <c r="E391" i="1"/>
  <c r="E318" i="1"/>
  <c r="E358" i="1"/>
  <c r="E397" i="1"/>
  <c r="E323" i="1"/>
  <c r="E383" i="1"/>
  <c r="E393" i="1"/>
  <c r="E329" i="1"/>
  <c r="E311" i="1"/>
  <c r="E388" i="1"/>
  <c r="E313" i="1"/>
  <c r="E370" i="1"/>
  <c r="E352" i="1"/>
  <c r="E350" i="1"/>
  <c r="E399" i="1"/>
  <c r="E368" i="1"/>
  <c r="E331" i="1"/>
  <c r="E362" i="1"/>
  <c r="E365" i="1"/>
  <c r="E328" i="1"/>
  <c r="E394" i="1"/>
  <c r="E353" i="1"/>
  <c r="E364" i="1"/>
  <c r="E386" i="1"/>
  <c r="E339" i="1"/>
  <c r="E375" i="1"/>
  <c r="E340" i="1"/>
  <c r="E385" i="1"/>
  <c r="E341" i="1"/>
  <c r="E330" i="1"/>
  <c r="E319" i="1"/>
  <c r="E347" i="1"/>
  <c r="E403" i="1"/>
  <c r="E308" i="1"/>
  <c r="E332" i="1"/>
  <c r="E320" i="1"/>
  <c r="E404" i="1"/>
  <c r="I451" i="1" a="1"/>
  <c r="I451" i="1" l="1"/>
  <c r="E451" i="1"/>
  <c r="E381" i="1"/>
  <c r="C381" i="1"/>
  <c r="E415" i="1"/>
  <c r="C415" i="1"/>
  <c r="E390" i="1"/>
  <c r="C390" i="1"/>
  <c r="E310" i="1"/>
  <c r="C310" i="1"/>
  <c r="E335" i="1"/>
  <c r="C335" i="1"/>
  <c r="E344" i="1"/>
  <c r="C344" i="1"/>
  <c r="E379" i="1"/>
  <c r="C379" i="1"/>
  <c r="E317" i="1"/>
  <c r="C317" i="1"/>
  <c r="E376" i="1"/>
  <c r="C376" i="1"/>
  <c r="E442" i="1"/>
  <c r="C442" i="1"/>
  <c r="E392" i="1"/>
  <c r="C392" i="1"/>
  <c r="E366" i="1"/>
  <c r="C366" i="1"/>
  <c r="E359" i="1"/>
  <c r="C359" i="1"/>
  <c r="E458" i="1"/>
  <c r="C458" i="1"/>
  <c r="E373" i="1"/>
  <c r="C373" i="1"/>
  <c r="E407" i="1"/>
  <c r="C407" i="1"/>
  <c r="E395" i="1"/>
  <c r="C395" i="1"/>
  <c r="E420" i="1"/>
  <c r="C420" i="1"/>
  <c r="E411" i="1"/>
  <c r="C411" i="1"/>
  <c r="E367" i="1"/>
  <c r="C367" i="1"/>
  <c r="E309" i="1"/>
  <c r="C309" i="1"/>
  <c r="E307" i="1"/>
  <c r="C307" i="1"/>
  <c r="E435" i="1"/>
  <c r="C435" i="1"/>
  <c r="E363" i="1"/>
  <c r="C363" i="1"/>
  <c r="E371" i="1"/>
  <c r="C371" i="1"/>
  <c r="E389" i="1"/>
  <c r="C389" i="1"/>
  <c r="E443" i="1"/>
  <c r="C443" i="1"/>
  <c r="E336" i="1"/>
  <c r="C336" i="1"/>
  <c r="E409" i="1"/>
  <c r="C409" i="1"/>
  <c r="E424" i="1"/>
  <c r="C424" i="1"/>
  <c r="E406" i="1"/>
  <c r="C406" i="1"/>
  <c r="E345" i="1"/>
  <c r="C345" i="1"/>
  <c r="E316" i="1"/>
  <c r="C316" i="1"/>
  <c r="E400" i="1"/>
  <c r="C400" i="1"/>
  <c r="E314" i="1"/>
  <c r="C314" i="1"/>
  <c r="E455" i="1"/>
  <c r="C455" i="1"/>
  <c r="E312" i="1"/>
  <c r="C312" i="1"/>
  <c r="E439" i="1"/>
  <c r="C439" i="1"/>
  <c r="E372" i="1"/>
  <c r="C372" i="1"/>
  <c r="E374" i="1"/>
  <c r="C374" i="1"/>
  <c r="E349" i="1"/>
  <c r="C349" i="1"/>
  <c r="E357" i="1"/>
  <c r="C357" i="1"/>
  <c r="E402" i="1"/>
  <c r="E321" i="1"/>
  <c r="E348" i="1"/>
  <c r="E354" i="1"/>
  <c r="E440" i="1"/>
  <c r="E356" i="1"/>
  <c r="E327" i="1"/>
  <c r="E456" i="1"/>
  <c r="E338" i="1"/>
  <c r="E382" i="1"/>
  <c r="E377" i="1"/>
  <c r="E343" i="1"/>
  <c r="E346" i="1"/>
  <c r="E428" i="1"/>
  <c r="E444" i="1"/>
  <c r="E426" i="1"/>
  <c r="E334" i="1"/>
  <c r="E422" i="1"/>
  <c r="E384" i="1"/>
  <c r="E355" i="1"/>
  <c r="E445" i="1"/>
  <c r="E325" i="1"/>
  <c r="E413" i="1"/>
  <c r="E322" i="1"/>
  <c r="E410" i="1"/>
  <c r="E337" i="1"/>
  <c r="E430" i="1"/>
  <c r="E380" i="1"/>
  <c r="E452" i="1"/>
  <c r="E326" i="1"/>
  <c r="E361" i="1"/>
  <c r="E398" i="1"/>
  <c r="B19" i="1"/>
  <c r="G6" i="2"/>
  <c r="R6" i="3"/>
  <c r="A119" i="3" a="1"/>
  <c r="A11" i="3" a="1"/>
  <c r="A263" i="3" a="1"/>
  <c r="A155" i="3" a="1"/>
  <c r="A47" i="3" a="1"/>
  <c r="A191" i="3" a="1"/>
  <c r="A227" i="3" a="1"/>
  <c r="A83" i="3" a="1"/>
  <c r="H19" i="1" a="1"/>
  <c r="H19" i="1" l="1"/>
  <c r="A47" i="3"/>
  <c r="A11" i="3"/>
  <c r="A83" i="3"/>
  <c r="A119" i="3"/>
  <c r="A263" i="3"/>
  <c r="A227" i="3"/>
  <c r="A191" i="3"/>
  <c r="A155" i="3"/>
  <c r="B28" i="1"/>
  <c r="B5" i="3" a="1"/>
  <c r="H28" i="1" a="1"/>
  <c r="H28" i="1" l="1"/>
  <c r="B37" i="1"/>
  <c r="B5" i="3"/>
  <c r="H37" i="1" a="1"/>
  <c r="H37" i="1" l="1"/>
  <c r="B46" i="1"/>
  <c r="H46" i="1" a="1"/>
  <c r="H46" i="1" l="1"/>
  <c r="U30" i="1"/>
  <c r="U28" i="1"/>
  <c r="U35" i="1"/>
  <c r="U31" i="1"/>
  <c r="U32" i="1"/>
  <c r="U34" i="1"/>
  <c r="U33" i="1"/>
  <c r="U29" i="1"/>
  <c r="B55" i="1"/>
  <c r="D20" i="1" a="1"/>
  <c r="D30" i="1" a="1"/>
  <c r="D29" i="1" a="1"/>
  <c r="D19" i="1" a="1"/>
  <c r="D21" i="1" a="1"/>
  <c r="H55" i="1" a="1"/>
  <c r="H55" i="1" l="1"/>
  <c r="D19" i="1"/>
  <c r="D20" i="1"/>
  <c r="C20" i="1" s="1"/>
  <c r="U37" i="1"/>
  <c r="U40" i="1"/>
  <c r="U39" i="1"/>
  <c r="U42" i="1"/>
  <c r="U38" i="1"/>
  <c r="U43" i="1"/>
  <c r="U44" i="1"/>
  <c r="U41" i="1"/>
  <c r="B64" i="1"/>
  <c r="D29" i="1"/>
  <c r="D30" i="1"/>
  <c r="C30" i="1" s="1"/>
  <c r="D21" i="1"/>
  <c r="C21" i="1" s="1"/>
  <c r="D39" i="1" a="1"/>
  <c r="D40" i="1" a="1"/>
  <c r="D28" i="1" a="1"/>
  <c r="H64" i="1" a="1"/>
  <c r="E29" i="1" l="1"/>
  <c r="C29" i="1"/>
  <c r="E19" i="1"/>
  <c r="C19" i="1"/>
  <c r="H64" i="1"/>
  <c r="D28" i="1"/>
  <c r="U47" i="1"/>
  <c r="U46" i="1"/>
  <c r="U49" i="1"/>
  <c r="U53" i="1"/>
  <c r="U48" i="1"/>
  <c r="U52" i="1"/>
  <c r="U51" i="1"/>
  <c r="U50" i="1"/>
  <c r="B73" i="1"/>
  <c r="D39" i="1"/>
  <c r="C39" i="1" s="1"/>
  <c r="D40" i="1"/>
  <c r="C40" i="1" s="1"/>
  <c r="E30" i="1"/>
  <c r="D37" i="1" a="1"/>
  <c r="D50" i="1" a="1"/>
  <c r="D38" i="1" a="1"/>
  <c r="H73" i="1" a="1"/>
  <c r="D31" i="1" a="1"/>
  <c r="D41" i="1" a="1"/>
  <c r="D49" i="1" a="1"/>
  <c r="D23" i="1" a="1"/>
  <c r="D48" i="1" a="1"/>
  <c r="D22" i="1" a="1"/>
  <c r="D32" i="1" a="1"/>
  <c r="E28" i="1" l="1"/>
  <c r="C28" i="1"/>
  <c r="H73" i="1"/>
  <c r="D38" i="1"/>
  <c r="C38" i="1" s="1"/>
  <c r="D48" i="1"/>
  <c r="C48" i="1" s="1"/>
  <c r="U58" i="1"/>
  <c r="U62" i="1"/>
  <c r="U56" i="1"/>
  <c r="U57" i="1"/>
  <c r="D37" i="1"/>
  <c r="C37" i="1" s="1"/>
  <c r="U61" i="1"/>
  <c r="U60" i="1"/>
  <c r="U59" i="1"/>
  <c r="U55" i="1"/>
  <c r="B82" i="1"/>
  <c r="D49" i="1"/>
  <c r="D50" i="1"/>
  <c r="C50" i="1" s="1"/>
  <c r="E39" i="1"/>
  <c r="D41" i="1"/>
  <c r="C41" i="1" s="1"/>
  <c r="E40" i="1"/>
  <c r="D32" i="1"/>
  <c r="C32" i="1" s="1"/>
  <c r="D31" i="1"/>
  <c r="C31" i="1" s="1"/>
  <c r="D23" i="1"/>
  <c r="C23" i="1" s="1"/>
  <c r="D22" i="1"/>
  <c r="C22" i="1" s="1"/>
  <c r="D42" i="1" a="1"/>
  <c r="D56" i="1" a="1"/>
  <c r="D57" i="1" a="1"/>
  <c r="D60" i="1" a="1"/>
  <c r="D59" i="1" a="1"/>
  <c r="D58" i="1" a="1"/>
  <c r="D47" i="1" a="1"/>
  <c r="D24" i="1" a="1"/>
  <c r="D33" i="1" a="1"/>
  <c r="D51" i="1" a="1"/>
  <c r="D46" i="1" a="1"/>
  <c r="H82" i="1" a="1"/>
  <c r="E49" i="1" l="1"/>
  <c r="C49" i="1"/>
  <c r="H82" i="1"/>
  <c r="E48" i="1"/>
  <c r="D47" i="1"/>
  <c r="E38" i="1"/>
  <c r="D58" i="1"/>
  <c r="C58" i="1" s="1"/>
  <c r="D56" i="1"/>
  <c r="C56" i="1" s="1"/>
  <c r="D57" i="1"/>
  <c r="C57" i="1" s="1"/>
  <c r="D46" i="1"/>
  <c r="C46" i="1" s="1"/>
  <c r="E37" i="1"/>
  <c r="B91" i="1"/>
  <c r="D60" i="1"/>
  <c r="C60" i="1" s="1"/>
  <c r="D59" i="1"/>
  <c r="C59" i="1" s="1"/>
  <c r="D51" i="1"/>
  <c r="C51" i="1" s="1"/>
  <c r="E50" i="1"/>
  <c r="D42" i="1"/>
  <c r="C42" i="1" s="1"/>
  <c r="E41" i="1"/>
  <c r="D33" i="1"/>
  <c r="C33" i="1" s="1"/>
  <c r="E31" i="1"/>
  <c r="E32" i="1"/>
  <c r="D24" i="1"/>
  <c r="C24" i="1" s="1"/>
  <c r="D43" i="1" a="1"/>
  <c r="D25" i="1" a="1"/>
  <c r="D61" i="1" a="1"/>
  <c r="H91" i="1" a="1"/>
  <c r="D34" i="1" a="1"/>
  <c r="D52" i="1" a="1"/>
  <c r="D55" i="1" a="1"/>
  <c r="E47" i="1" l="1"/>
  <c r="C47" i="1"/>
  <c r="H91" i="1"/>
  <c r="U78" i="1"/>
  <c r="U77" i="1"/>
  <c r="U79" i="1"/>
  <c r="D55" i="1"/>
  <c r="C55" i="1" s="1"/>
  <c r="U74" i="1"/>
  <c r="U76" i="1"/>
  <c r="U73" i="1"/>
  <c r="U75" i="1"/>
  <c r="U80" i="1"/>
  <c r="E46" i="1"/>
  <c r="E57" i="1"/>
  <c r="E56" i="1"/>
  <c r="E58" i="1"/>
  <c r="B100" i="1"/>
  <c r="D61" i="1"/>
  <c r="C61" i="1" s="1"/>
  <c r="E59" i="1"/>
  <c r="E60" i="1"/>
  <c r="D52" i="1"/>
  <c r="C52" i="1" s="1"/>
  <c r="E51" i="1"/>
  <c r="D43" i="1"/>
  <c r="C43" i="1" s="1"/>
  <c r="E42" i="1"/>
  <c r="D34" i="1"/>
  <c r="C34" i="1" s="1"/>
  <c r="E33" i="1"/>
  <c r="D25" i="1"/>
  <c r="C25" i="1" s="1"/>
  <c r="D75" i="1" a="1"/>
  <c r="D79" i="1" a="1"/>
  <c r="D78" i="1" a="1"/>
  <c r="D76" i="1" a="1"/>
  <c r="D35" i="1" a="1"/>
  <c r="H100" i="1" a="1"/>
  <c r="H100" i="1" l="1"/>
  <c r="D78" i="1"/>
  <c r="C78" i="1" s="1"/>
  <c r="U83" i="1"/>
  <c r="U82" i="1"/>
  <c r="U88" i="1"/>
  <c r="U89" i="1"/>
  <c r="U86" i="1"/>
  <c r="D79" i="1"/>
  <c r="U85" i="1"/>
  <c r="U84" i="1"/>
  <c r="U87" i="1"/>
  <c r="D76" i="1"/>
  <c r="C76" i="1" s="1"/>
  <c r="D75" i="1"/>
  <c r="C75" i="1" s="1"/>
  <c r="E55" i="1"/>
  <c r="B109" i="1"/>
  <c r="E61" i="1"/>
  <c r="E52" i="1"/>
  <c r="E43" i="1"/>
  <c r="D35" i="1"/>
  <c r="C35" i="1" s="1"/>
  <c r="E34" i="1"/>
  <c r="D87" i="1" a="1"/>
  <c r="D62" i="1" a="1"/>
  <c r="D77" i="1" a="1"/>
  <c r="D80" i="1" a="1"/>
  <c r="D84" i="1" a="1"/>
  <c r="D44" i="1" a="1"/>
  <c r="D53" i="1" a="1"/>
  <c r="H109" i="1" a="1"/>
  <c r="D73" i="1" a="1"/>
  <c r="D74" i="1" a="1"/>
  <c r="D86" i="1" a="1"/>
  <c r="D85" i="1" a="1"/>
  <c r="D26" i="1" a="1"/>
  <c r="E79" i="1" l="1"/>
  <c r="C79" i="1"/>
  <c r="H109" i="1"/>
  <c r="D73" i="1"/>
  <c r="C73" i="1" s="1"/>
  <c r="U92" i="1"/>
  <c r="D87" i="1"/>
  <c r="C87" i="1" s="1"/>
  <c r="U91" i="1"/>
  <c r="U95" i="1"/>
  <c r="D77" i="1"/>
  <c r="C77" i="1" s="1"/>
  <c r="U97" i="1"/>
  <c r="U94" i="1"/>
  <c r="U98" i="1"/>
  <c r="D85" i="1"/>
  <c r="C85" i="1" s="1"/>
  <c r="U96" i="1"/>
  <c r="D84" i="1"/>
  <c r="C84" i="1" s="1"/>
  <c r="D74" i="1"/>
  <c r="C74" i="1" s="1"/>
  <c r="D86" i="1"/>
  <c r="C86" i="1" s="1"/>
  <c r="D80" i="1"/>
  <c r="U93" i="1"/>
  <c r="E78" i="1"/>
  <c r="E75" i="1"/>
  <c r="E76" i="1"/>
  <c r="B118" i="1"/>
  <c r="D62" i="1"/>
  <c r="C62" i="1" s="1"/>
  <c r="D53" i="1"/>
  <c r="C53" i="1" s="1"/>
  <c r="D44" i="1"/>
  <c r="C44" i="1" s="1"/>
  <c r="E35" i="1"/>
  <c r="D26" i="1"/>
  <c r="C26" i="1" s="1"/>
  <c r="D94" i="1" a="1"/>
  <c r="D88" i="1" a="1"/>
  <c r="D96" i="1" a="1"/>
  <c r="H118" i="1" a="1"/>
  <c r="D92" i="1" a="1"/>
  <c r="D82" i="1" a="1"/>
  <c r="D83" i="1" a="1"/>
  <c r="D89" i="1" a="1"/>
  <c r="E80" i="1" l="1"/>
  <c r="C80" i="1"/>
  <c r="H118" i="1"/>
  <c r="D94" i="1"/>
  <c r="C94" i="1" s="1"/>
  <c r="D92" i="1"/>
  <c r="C92" i="1" s="1"/>
  <c r="D88" i="1"/>
  <c r="C88" i="1" s="1"/>
  <c r="D82" i="1"/>
  <c r="C82" i="1" s="1"/>
  <c r="D96" i="1"/>
  <c r="C96" i="1" s="1"/>
  <c r="D89" i="1"/>
  <c r="C89" i="1" s="1"/>
  <c r="D83" i="1"/>
  <c r="C83" i="1" s="1"/>
  <c r="E74" i="1"/>
  <c r="E85" i="1"/>
  <c r="E73" i="1"/>
  <c r="E84" i="1"/>
  <c r="E77" i="1"/>
  <c r="E87" i="1"/>
  <c r="E86" i="1"/>
  <c r="B127" i="1"/>
  <c r="E62" i="1"/>
  <c r="E53" i="1"/>
  <c r="E44" i="1"/>
  <c r="D97" i="1" a="1"/>
  <c r="D98" i="1" a="1"/>
  <c r="D95" i="1" a="1"/>
  <c r="H127" i="1" a="1"/>
  <c r="D91" i="1" a="1"/>
  <c r="D93" i="1" a="1"/>
  <c r="H127" i="1" l="1"/>
  <c r="D95" i="1"/>
  <c r="C95" i="1" s="1"/>
  <c r="D93" i="1"/>
  <c r="C93" i="1" s="1"/>
  <c r="U114" i="1"/>
  <c r="U113" i="1"/>
  <c r="D91" i="1"/>
  <c r="C91" i="1" s="1"/>
  <c r="U110" i="1"/>
  <c r="U115" i="1"/>
  <c r="U109" i="1"/>
  <c r="U112" i="1"/>
  <c r="D97" i="1"/>
  <c r="C97" i="1" s="1"/>
  <c r="U116" i="1"/>
  <c r="U111" i="1"/>
  <c r="D98" i="1"/>
  <c r="C98" i="1" s="1"/>
  <c r="E96" i="1"/>
  <c r="E88" i="1"/>
  <c r="E92" i="1"/>
  <c r="E89" i="1"/>
  <c r="E83" i="1"/>
  <c r="E82" i="1"/>
  <c r="E94" i="1"/>
  <c r="B136" i="1"/>
  <c r="R27" i="2"/>
  <c r="S27" i="2"/>
  <c r="T27" i="2"/>
  <c r="U27" i="2"/>
  <c r="V27" i="2"/>
  <c r="W27" i="2"/>
  <c r="X27" i="2"/>
  <c r="Q27" i="2"/>
  <c r="M24" i="2"/>
  <c r="M27" i="2"/>
  <c r="D112" i="1" a="1"/>
  <c r="D113" i="1" a="1"/>
  <c r="D114" i="1" a="1"/>
  <c r="D111" i="1" a="1"/>
  <c r="D110" i="1" a="1"/>
  <c r="D115" i="1" a="1"/>
  <c r="H136" i="1" a="1"/>
  <c r="H136" i="1" l="1"/>
  <c r="E95" i="1"/>
  <c r="D113" i="1"/>
  <c r="C113" i="1" s="1"/>
  <c r="D110" i="1"/>
  <c r="C110" i="1" s="1"/>
  <c r="D115" i="1"/>
  <c r="C115" i="1" s="1"/>
  <c r="U124" i="1"/>
  <c r="U123" i="1"/>
  <c r="U119" i="1"/>
  <c r="U125" i="1"/>
  <c r="D111" i="1"/>
  <c r="C111" i="1" s="1"/>
  <c r="U120" i="1"/>
  <c r="U118" i="1"/>
  <c r="D112" i="1"/>
  <c r="C112" i="1" s="1"/>
  <c r="D114" i="1"/>
  <c r="C114" i="1" s="1"/>
  <c r="U122" i="1"/>
  <c r="U121" i="1"/>
  <c r="E91" i="1"/>
  <c r="E97" i="1"/>
  <c r="E98" i="1"/>
  <c r="E93" i="1"/>
  <c r="B145" i="1"/>
  <c r="K17" i="2"/>
  <c r="H264" i="3"/>
  <c r="I264" i="3"/>
  <c r="J264" i="3"/>
  <c r="K264" i="3"/>
  <c r="H265" i="3"/>
  <c r="I265" i="3"/>
  <c r="J265" i="3"/>
  <c r="K265" i="3"/>
  <c r="H266" i="3"/>
  <c r="I266" i="3"/>
  <c r="J266" i="3"/>
  <c r="K266" i="3"/>
  <c r="H267" i="3"/>
  <c r="I267" i="3"/>
  <c r="J267" i="3"/>
  <c r="K267" i="3"/>
  <c r="H268" i="3"/>
  <c r="I268" i="3"/>
  <c r="J268" i="3"/>
  <c r="K268" i="3"/>
  <c r="H269" i="3"/>
  <c r="I269" i="3"/>
  <c r="J269" i="3"/>
  <c r="K269" i="3"/>
  <c r="H270" i="3"/>
  <c r="I270" i="3"/>
  <c r="J270" i="3"/>
  <c r="K270" i="3"/>
  <c r="H271" i="3"/>
  <c r="I271" i="3"/>
  <c r="J271" i="3"/>
  <c r="K271" i="3"/>
  <c r="H272" i="3"/>
  <c r="I272" i="3"/>
  <c r="J272" i="3"/>
  <c r="K272" i="3"/>
  <c r="H273" i="3"/>
  <c r="I273" i="3"/>
  <c r="J273" i="3"/>
  <c r="K273" i="3"/>
  <c r="H274" i="3"/>
  <c r="I274" i="3"/>
  <c r="J274" i="3"/>
  <c r="K274" i="3"/>
  <c r="H275" i="3"/>
  <c r="I275" i="3"/>
  <c r="J275" i="3"/>
  <c r="K275" i="3"/>
  <c r="H276" i="3"/>
  <c r="I276" i="3"/>
  <c r="J276" i="3"/>
  <c r="K276" i="3"/>
  <c r="H277" i="3"/>
  <c r="I277" i="3"/>
  <c r="J277" i="3"/>
  <c r="K277" i="3"/>
  <c r="H278" i="3"/>
  <c r="I278" i="3"/>
  <c r="J278" i="3"/>
  <c r="K278" i="3"/>
  <c r="H279" i="3"/>
  <c r="I279" i="3"/>
  <c r="J279" i="3"/>
  <c r="K279" i="3"/>
  <c r="H280" i="3"/>
  <c r="I280" i="3"/>
  <c r="J280" i="3"/>
  <c r="K280" i="3"/>
  <c r="H281" i="3"/>
  <c r="I281" i="3"/>
  <c r="J281" i="3"/>
  <c r="K281" i="3"/>
  <c r="H282" i="3"/>
  <c r="I282" i="3"/>
  <c r="J282" i="3"/>
  <c r="K282" i="3"/>
  <c r="H283" i="3"/>
  <c r="I283" i="3"/>
  <c r="J283" i="3"/>
  <c r="K283" i="3"/>
  <c r="H284" i="3"/>
  <c r="I284" i="3"/>
  <c r="J284" i="3"/>
  <c r="K284" i="3"/>
  <c r="H285" i="3"/>
  <c r="I285" i="3"/>
  <c r="J285" i="3"/>
  <c r="K285" i="3"/>
  <c r="H286" i="3"/>
  <c r="I286" i="3"/>
  <c r="J286" i="3"/>
  <c r="K286" i="3"/>
  <c r="H287" i="3"/>
  <c r="I287" i="3"/>
  <c r="J287" i="3"/>
  <c r="K287" i="3"/>
  <c r="H288" i="3"/>
  <c r="I288" i="3"/>
  <c r="J288" i="3"/>
  <c r="K288" i="3"/>
  <c r="H289" i="3"/>
  <c r="I289" i="3"/>
  <c r="J289" i="3"/>
  <c r="K289" i="3"/>
  <c r="H290" i="3"/>
  <c r="I290" i="3"/>
  <c r="J290" i="3"/>
  <c r="K290" i="3"/>
  <c r="H291" i="3"/>
  <c r="I291" i="3"/>
  <c r="J291" i="3"/>
  <c r="K291" i="3"/>
  <c r="H292" i="3"/>
  <c r="I292" i="3"/>
  <c r="J292" i="3"/>
  <c r="K292" i="3"/>
  <c r="H293" i="3"/>
  <c r="I293" i="3"/>
  <c r="J293" i="3"/>
  <c r="K293" i="3"/>
  <c r="K263" i="3"/>
  <c r="J263" i="3"/>
  <c r="I263" i="3"/>
  <c r="H263" i="3"/>
  <c r="H228" i="3"/>
  <c r="I228" i="3"/>
  <c r="J228" i="3"/>
  <c r="K228" i="3"/>
  <c r="H229" i="3"/>
  <c r="I229" i="3"/>
  <c r="J229" i="3"/>
  <c r="K229" i="3"/>
  <c r="H230" i="3"/>
  <c r="I230" i="3"/>
  <c r="J230" i="3"/>
  <c r="K230" i="3"/>
  <c r="H231" i="3"/>
  <c r="I231" i="3"/>
  <c r="J231" i="3"/>
  <c r="K231" i="3"/>
  <c r="H232" i="3"/>
  <c r="I232" i="3"/>
  <c r="J232" i="3"/>
  <c r="K232" i="3"/>
  <c r="H233" i="3"/>
  <c r="I233" i="3"/>
  <c r="J233" i="3"/>
  <c r="K233" i="3"/>
  <c r="H234" i="3"/>
  <c r="I234" i="3"/>
  <c r="J234" i="3"/>
  <c r="K234" i="3"/>
  <c r="H235" i="3"/>
  <c r="I235" i="3"/>
  <c r="J235" i="3"/>
  <c r="K235" i="3"/>
  <c r="H236" i="3"/>
  <c r="I236" i="3"/>
  <c r="J236" i="3"/>
  <c r="K236" i="3"/>
  <c r="H237" i="3"/>
  <c r="I237" i="3"/>
  <c r="J237" i="3"/>
  <c r="K237" i="3"/>
  <c r="H238" i="3"/>
  <c r="I238" i="3"/>
  <c r="J238" i="3"/>
  <c r="K238" i="3"/>
  <c r="H239" i="3"/>
  <c r="I239" i="3"/>
  <c r="J239" i="3"/>
  <c r="K239" i="3"/>
  <c r="H240" i="3"/>
  <c r="I240" i="3"/>
  <c r="J240" i="3"/>
  <c r="K240" i="3"/>
  <c r="H241" i="3"/>
  <c r="I241" i="3"/>
  <c r="J241" i="3"/>
  <c r="K241" i="3"/>
  <c r="H242" i="3"/>
  <c r="I242" i="3"/>
  <c r="J242" i="3"/>
  <c r="K242" i="3"/>
  <c r="H243" i="3"/>
  <c r="I243" i="3"/>
  <c r="J243" i="3"/>
  <c r="K243" i="3"/>
  <c r="H244" i="3"/>
  <c r="I244" i="3"/>
  <c r="J244" i="3"/>
  <c r="K244" i="3"/>
  <c r="H245" i="3"/>
  <c r="I245" i="3"/>
  <c r="J245" i="3"/>
  <c r="K245" i="3"/>
  <c r="H246" i="3"/>
  <c r="I246" i="3"/>
  <c r="J246" i="3"/>
  <c r="K246" i="3"/>
  <c r="H247" i="3"/>
  <c r="I247" i="3"/>
  <c r="J247" i="3"/>
  <c r="K247" i="3"/>
  <c r="H248" i="3"/>
  <c r="I248" i="3"/>
  <c r="J248" i="3"/>
  <c r="K248" i="3"/>
  <c r="H249" i="3"/>
  <c r="I249" i="3"/>
  <c r="J249" i="3"/>
  <c r="K249" i="3"/>
  <c r="H250" i="3"/>
  <c r="I250" i="3"/>
  <c r="J250" i="3"/>
  <c r="K250" i="3"/>
  <c r="H251" i="3"/>
  <c r="I251" i="3"/>
  <c r="J251" i="3"/>
  <c r="K251" i="3"/>
  <c r="H252" i="3"/>
  <c r="I252" i="3"/>
  <c r="J252" i="3"/>
  <c r="K252" i="3"/>
  <c r="H253" i="3"/>
  <c r="I253" i="3"/>
  <c r="J253" i="3"/>
  <c r="K253" i="3"/>
  <c r="H254" i="3"/>
  <c r="I254" i="3"/>
  <c r="J254" i="3"/>
  <c r="K254" i="3"/>
  <c r="H255" i="3"/>
  <c r="I255" i="3"/>
  <c r="J255" i="3"/>
  <c r="K255" i="3"/>
  <c r="H256" i="3"/>
  <c r="I256" i="3"/>
  <c r="J256" i="3"/>
  <c r="K256" i="3"/>
  <c r="H257" i="3"/>
  <c r="I257" i="3"/>
  <c r="J257" i="3"/>
  <c r="K257" i="3"/>
  <c r="K227" i="3"/>
  <c r="J227" i="3"/>
  <c r="I227" i="3"/>
  <c r="H227" i="3"/>
  <c r="H192" i="3"/>
  <c r="I192" i="3"/>
  <c r="J192" i="3"/>
  <c r="K192" i="3"/>
  <c r="H193" i="3"/>
  <c r="I193" i="3"/>
  <c r="J193" i="3"/>
  <c r="K193" i="3"/>
  <c r="H194" i="3"/>
  <c r="I194" i="3"/>
  <c r="J194" i="3"/>
  <c r="K194" i="3"/>
  <c r="H195" i="3"/>
  <c r="I195" i="3"/>
  <c r="J195" i="3"/>
  <c r="K195" i="3"/>
  <c r="H196" i="3"/>
  <c r="I196" i="3"/>
  <c r="J196" i="3"/>
  <c r="K196" i="3"/>
  <c r="H197" i="3"/>
  <c r="I197" i="3"/>
  <c r="J197" i="3"/>
  <c r="K197" i="3"/>
  <c r="H198" i="3"/>
  <c r="I198" i="3"/>
  <c r="J198" i="3"/>
  <c r="K198" i="3"/>
  <c r="H199" i="3"/>
  <c r="I199" i="3"/>
  <c r="J199" i="3"/>
  <c r="K199" i="3"/>
  <c r="H200" i="3"/>
  <c r="I200" i="3"/>
  <c r="J200" i="3"/>
  <c r="K200" i="3"/>
  <c r="H201" i="3"/>
  <c r="I201" i="3"/>
  <c r="J201" i="3"/>
  <c r="K201" i="3"/>
  <c r="H202" i="3"/>
  <c r="I202" i="3"/>
  <c r="J202" i="3"/>
  <c r="K202" i="3"/>
  <c r="H203" i="3"/>
  <c r="I203" i="3"/>
  <c r="J203" i="3"/>
  <c r="K203" i="3"/>
  <c r="H204" i="3"/>
  <c r="I204" i="3"/>
  <c r="J204" i="3"/>
  <c r="K204" i="3"/>
  <c r="H205" i="3"/>
  <c r="I205" i="3"/>
  <c r="J205" i="3"/>
  <c r="K205" i="3"/>
  <c r="H206" i="3"/>
  <c r="I206" i="3"/>
  <c r="J206" i="3"/>
  <c r="K206" i="3"/>
  <c r="H207" i="3"/>
  <c r="I207" i="3"/>
  <c r="J207" i="3"/>
  <c r="K207" i="3"/>
  <c r="H208" i="3"/>
  <c r="I208" i="3"/>
  <c r="J208" i="3"/>
  <c r="K208" i="3"/>
  <c r="H209" i="3"/>
  <c r="I209" i="3"/>
  <c r="J209" i="3"/>
  <c r="K209" i="3"/>
  <c r="H210" i="3"/>
  <c r="I210" i="3"/>
  <c r="J210" i="3"/>
  <c r="K210" i="3"/>
  <c r="H211" i="3"/>
  <c r="I211" i="3"/>
  <c r="J211" i="3"/>
  <c r="K211" i="3"/>
  <c r="H212" i="3"/>
  <c r="I212" i="3"/>
  <c r="J212" i="3"/>
  <c r="K212" i="3"/>
  <c r="H213" i="3"/>
  <c r="I213" i="3"/>
  <c r="J213" i="3"/>
  <c r="K213" i="3"/>
  <c r="H214" i="3"/>
  <c r="I214" i="3"/>
  <c r="J214" i="3"/>
  <c r="K214" i="3"/>
  <c r="H215" i="3"/>
  <c r="I215" i="3"/>
  <c r="J215" i="3"/>
  <c r="K215" i="3"/>
  <c r="H216" i="3"/>
  <c r="I216" i="3"/>
  <c r="J216" i="3"/>
  <c r="K216" i="3"/>
  <c r="H217" i="3"/>
  <c r="I217" i="3"/>
  <c r="J217" i="3"/>
  <c r="K217" i="3"/>
  <c r="H218" i="3"/>
  <c r="I218" i="3"/>
  <c r="J218" i="3"/>
  <c r="K218" i="3"/>
  <c r="H219" i="3"/>
  <c r="I219" i="3"/>
  <c r="J219" i="3"/>
  <c r="K219" i="3"/>
  <c r="H220" i="3"/>
  <c r="I220" i="3"/>
  <c r="J220" i="3"/>
  <c r="K220" i="3"/>
  <c r="H221" i="3"/>
  <c r="I221" i="3"/>
  <c r="J221" i="3"/>
  <c r="K221" i="3"/>
  <c r="K191" i="3"/>
  <c r="J191" i="3"/>
  <c r="I191" i="3"/>
  <c r="H191" i="3"/>
  <c r="H156" i="3"/>
  <c r="I156" i="3"/>
  <c r="J156" i="3"/>
  <c r="K156" i="3"/>
  <c r="H157" i="3"/>
  <c r="I157" i="3"/>
  <c r="J157" i="3"/>
  <c r="K157" i="3"/>
  <c r="H158" i="3"/>
  <c r="I158" i="3"/>
  <c r="J158" i="3"/>
  <c r="K158" i="3"/>
  <c r="H159" i="3"/>
  <c r="I159" i="3"/>
  <c r="J159" i="3"/>
  <c r="K159" i="3"/>
  <c r="H160" i="3"/>
  <c r="I160" i="3"/>
  <c r="J160" i="3"/>
  <c r="K160" i="3"/>
  <c r="H161" i="3"/>
  <c r="I161" i="3"/>
  <c r="J161" i="3"/>
  <c r="K161" i="3"/>
  <c r="H162" i="3"/>
  <c r="I162" i="3"/>
  <c r="J162" i="3"/>
  <c r="K162" i="3"/>
  <c r="H163" i="3"/>
  <c r="I163" i="3"/>
  <c r="J163" i="3"/>
  <c r="K163" i="3"/>
  <c r="H164" i="3"/>
  <c r="I164" i="3"/>
  <c r="J164" i="3"/>
  <c r="K164" i="3"/>
  <c r="H165" i="3"/>
  <c r="I165" i="3"/>
  <c r="J165" i="3"/>
  <c r="K165" i="3"/>
  <c r="H166" i="3"/>
  <c r="I166" i="3"/>
  <c r="J166" i="3"/>
  <c r="K166" i="3"/>
  <c r="H167" i="3"/>
  <c r="I167" i="3"/>
  <c r="J167" i="3"/>
  <c r="K167" i="3"/>
  <c r="H168" i="3"/>
  <c r="I168" i="3"/>
  <c r="J168" i="3"/>
  <c r="K168" i="3"/>
  <c r="H169" i="3"/>
  <c r="I169" i="3"/>
  <c r="J169" i="3"/>
  <c r="K169" i="3"/>
  <c r="H170" i="3"/>
  <c r="I170" i="3"/>
  <c r="J170" i="3"/>
  <c r="K170" i="3"/>
  <c r="H171" i="3"/>
  <c r="I171" i="3"/>
  <c r="J171" i="3"/>
  <c r="K171" i="3"/>
  <c r="H172" i="3"/>
  <c r="I172" i="3"/>
  <c r="J172" i="3"/>
  <c r="K172" i="3"/>
  <c r="H173" i="3"/>
  <c r="I173" i="3"/>
  <c r="J173" i="3"/>
  <c r="K173" i="3"/>
  <c r="H174" i="3"/>
  <c r="I174" i="3"/>
  <c r="J174" i="3"/>
  <c r="K174" i="3"/>
  <c r="H175" i="3"/>
  <c r="I175" i="3"/>
  <c r="J175" i="3"/>
  <c r="K175" i="3"/>
  <c r="H176" i="3"/>
  <c r="I176" i="3"/>
  <c r="J176" i="3"/>
  <c r="K176" i="3"/>
  <c r="H177" i="3"/>
  <c r="I177" i="3"/>
  <c r="J177" i="3"/>
  <c r="K177" i="3"/>
  <c r="H178" i="3"/>
  <c r="I178" i="3"/>
  <c r="J178" i="3"/>
  <c r="K178" i="3"/>
  <c r="H179" i="3"/>
  <c r="I179" i="3"/>
  <c r="J179" i="3"/>
  <c r="K179" i="3"/>
  <c r="H180" i="3"/>
  <c r="I180" i="3"/>
  <c r="J180" i="3"/>
  <c r="K180" i="3"/>
  <c r="H181" i="3"/>
  <c r="I181" i="3"/>
  <c r="J181" i="3"/>
  <c r="K181" i="3"/>
  <c r="H182" i="3"/>
  <c r="I182" i="3"/>
  <c r="J182" i="3"/>
  <c r="K182" i="3"/>
  <c r="H183" i="3"/>
  <c r="I183" i="3"/>
  <c r="J183" i="3"/>
  <c r="K183" i="3"/>
  <c r="H184" i="3"/>
  <c r="I184" i="3"/>
  <c r="J184" i="3"/>
  <c r="K184" i="3"/>
  <c r="H185" i="3"/>
  <c r="I185" i="3"/>
  <c r="J185" i="3"/>
  <c r="K185" i="3"/>
  <c r="K155" i="3"/>
  <c r="J155" i="3"/>
  <c r="I155" i="3"/>
  <c r="H155" i="3"/>
  <c r="H120" i="3"/>
  <c r="I120" i="3"/>
  <c r="J120" i="3"/>
  <c r="K120" i="3"/>
  <c r="H121" i="3"/>
  <c r="I121" i="3"/>
  <c r="J121" i="3"/>
  <c r="K121" i="3"/>
  <c r="H122" i="3"/>
  <c r="I122" i="3"/>
  <c r="J122" i="3"/>
  <c r="K122" i="3"/>
  <c r="H123" i="3"/>
  <c r="I123" i="3"/>
  <c r="J123" i="3"/>
  <c r="K123" i="3"/>
  <c r="H124" i="3"/>
  <c r="I124" i="3"/>
  <c r="J124" i="3"/>
  <c r="K124" i="3"/>
  <c r="H125" i="3"/>
  <c r="I125" i="3"/>
  <c r="J125" i="3"/>
  <c r="K125" i="3"/>
  <c r="H126" i="3"/>
  <c r="I126" i="3"/>
  <c r="J126" i="3"/>
  <c r="K126" i="3"/>
  <c r="H127" i="3"/>
  <c r="I127" i="3"/>
  <c r="J127" i="3"/>
  <c r="K127" i="3"/>
  <c r="H128" i="3"/>
  <c r="I128" i="3"/>
  <c r="J128" i="3"/>
  <c r="K128" i="3"/>
  <c r="H129" i="3"/>
  <c r="I129" i="3"/>
  <c r="J129" i="3"/>
  <c r="K129" i="3"/>
  <c r="H130" i="3"/>
  <c r="I130" i="3"/>
  <c r="J130" i="3"/>
  <c r="K130" i="3"/>
  <c r="H131" i="3"/>
  <c r="I131" i="3"/>
  <c r="J131" i="3"/>
  <c r="K131" i="3"/>
  <c r="H132" i="3"/>
  <c r="I132" i="3"/>
  <c r="J132" i="3"/>
  <c r="K132" i="3"/>
  <c r="H133" i="3"/>
  <c r="I133" i="3"/>
  <c r="J133" i="3"/>
  <c r="K133" i="3"/>
  <c r="H134" i="3"/>
  <c r="I134" i="3"/>
  <c r="J134" i="3"/>
  <c r="K134" i="3"/>
  <c r="H135" i="3"/>
  <c r="I135" i="3"/>
  <c r="J135" i="3"/>
  <c r="K135" i="3"/>
  <c r="H136" i="3"/>
  <c r="I136" i="3"/>
  <c r="J136" i="3"/>
  <c r="K136" i="3"/>
  <c r="H137" i="3"/>
  <c r="I137" i="3"/>
  <c r="J137" i="3"/>
  <c r="K137" i="3"/>
  <c r="H138" i="3"/>
  <c r="I138" i="3"/>
  <c r="J138" i="3"/>
  <c r="K138" i="3"/>
  <c r="H139" i="3"/>
  <c r="I139" i="3"/>
  <c r="J139" i="3"/>
  <c r="K139" i="3"/>
  <c r="H140" i="3"/>
  <c r="I140" i="3"/>
  <c r="J140" i="3"/>
  <c r="K140" i="3"/>
  <c r="H141" i="3"/>
  <c r="I141" i="3"/>
  <c r="J141" i="3"/>
  <c r="K141" i="3"/>
  <c r="H142" i="3"/>
  <c r="I142" i="3"/>
  <c r="J142" i="3"/>
  <c r="K142" i="3"/>
  <c r="H143" i="3"/>
  <c r="I143" i="3"/>
  <c r="J143" i="3"/>
  <c r="K143" i="3"/>
  <c r="H144" i="3"/>
  <c r="I144" i="3"/>
  <c r="J144" i="3"/>
  <c r="K144" i="3"/>
  <c r="H145" i="3"/>
  <c r="I145" i="3"/>
  <c r="J145" i="3"/>
  <c r="K145" i="3"/>
  <c r="H146" i="3"/>
  <c r="I146" i="3"/>
  <c r="J146" i="3"/>
  <c r="K146" i="3"/>
  <c r="H147" i="3"/>
  <c r="I147" i="3"/>
  <c r="J147" i="3"/>
  <c r="K147" i="3"/>
  <c r="H148" i="3"/>
  <c r="I148" i="3"/>
  <c r="J148" i="3"/>
  <c r="K148" i="3"/>
  <c r="H149" i="3"/>
  <c r="I149" i="3"/>
  <c r="J149" i="3"/>
  <c r="K149" i="3"/>
  <c r="K119" i="3"/>
  <c r="J119" i="3"/>
  <c r="I119" i="3"/>
  <c r="H119" i="3"/>
  <c r="H84" i="3"/>
  <c r="I84" i="3"/>
  <c r="J84" i="3"/>
  <c r="K84" i="3"/>
  <c r="H85" i="3"/>
  <c r="I85" i="3"/>
  <c r="J85" i="3"/>
  <c r="K85" i="3"/>
  <c r="H86" i="3"/>
  <c r="I86" i="3"/>
  <c r="J86" i="3"/>
  <c r="K86" i="3"/>
  <c r="H87" i="3"/>
  <c r="I87" i="3"/>
  <c r="J87" i="3"/>
  <c r="K87" i="3"/>
  <c r="H88" i="3"/>
  <c r="I88" i="3"/>
  <c r="J88" i="3"/>
  <c r="K88" i="3"/>
  <c r="H89" i="3"/>
  <c r="I89" i="3"/>
  <c r="J89" i="3"/>
  <c r="K89" i="3"/>
  <c r="H90" i="3"/>
  <c r="I90" i="3"/>
  <c r="J90" i="3"/>
  <c r="K90" i="3"/>
  <c r="H91" i="3"/>
  <c r="I91" i="3"/>
  <c r="J91" i="3"/>
  <c r="K91" i="3"/>
  <c r="H92" i="3"/>
  <c r="I92" i="3"/>
  <c r="J92" i="3"/>
  <c r="K92" i="3"/>
  <c r="H93" i="3"/>
  <c r="I93" i="3"/>
  <c r="J93" i="3"/>
  <c r="K93" i="3"/>
  <c r="H94" i="3"/>
  <c r="I94" i="3"/>
  <c r="J94" i="3"/>
  <c r="K94" i="3"/>
  <c r="H95" i="3"/>
  <c r="I95" i="3"/>
  <c r="J95" i="3"/>
  <c r="K95" i="3"/>
  <c r="H96" i="3"/>
  <c r="I96" i="3"/>
  <c r="J96" i="3"/>
  <c r="K96" i="3"/>
  <c r="H97" i="3"/>
  <c r="I97" i="3"/>
  <c r="J97" i="3"/>
  <c r="K97" i="3"/>
  <c r="H98" i="3"/>
  <c r="I98" i="3"/>
  <c r="J98" i="3"/>
  <c r="K98" i="3"/>
  <c r="H99" i="3"/>
  <c r="I99" i="3"/>
  <c r="J99" i="3"/>
  <c r="K99" i="3"/>
  <c r="H100" i="3"/>
  <c r="I100" i="3"/>
  <c r="J100" i="3"/>
  <c r="K100" i="3"/>
  <c r="H101" i="3"/>
  <c r="I101" i="3"/>
  <c r="J101" i="3"/>
  <c r="K101" i="3"/>
  <c r="H102" i="3"/>
  <c r="I102" i="3"/>
  <c r="J102" i="3"/>
  <c r="K102" i="3"/>
  <c r="H103" i="3"/>
  <c r="I103" i="3"/>
  <c r="J103" i="3"/>
  <c r="K103" i="3"/>
  <c r="H104" i="3"/>
  <c r="I104" i="3"/>
  <c r="J104" i="3"/>
  <c r="K104" i="3"/>
  <c r="H105" i="3"/>
  <c r="I105" i="3"/>
  <c r="J105" i="3"/>
  <c r="K105" i="3"/>
  <c r="H106" i="3"/>
  <c r="I106" i="3"/>
  <c r="J106" i="3"/>
  <c r="K106" i="3"/>
  <c r="H107" i="3"/>
  <c r="I107" i="3"/>
  <c r="J107" i="3"/>
  <c r="K107" i="3"/>
  <c r="H108" i="3"/>
  <c r="I108" i="3"/>
  <c r="J108" i="3"/>
  <c r="K108" i="3"/>
  <c r="H109" i="3"/>
  <c r="I109" i="3"/>
  <c r="J109" i="3"/>
  <c r="K109" i="3"/>
  <c r="H110" i="3"/>
  <c r="I110" i="3"/>
  <c r="J110" i="3"/>
  <c r="K110" i="3"/>
  <c r="H111" i="3"/>
  <c r="I111" i="3"/>
  <c r="J111" i="3"/>
  <c r="K111" i="3"/>
  <c r="H112" i="3"/>
  <c r="I112" i="3"/>
  <c r="J112" i="3"/>
  <c r="K112" i="3"/>
  <c r="H113" i="3"/>
  <c r="I113" i="3"/>
  <c r="J113" i="3"/>
  <c r="K113" i="3"/>
  <c r="K83" i="3"/>
  <c r="J83" i="3"/>
  <c r="I83" i="3"/>
  <c r="H83" i="3"/>
  <c r="H48" i="3"/>
  <c r="I48" i="3"/>
  <c r="J48" i="3"/>
  <c r="K48" i="3"/>
  <c r="H49" i="3"/>
  <c r="I49" i="3"/>
  <c r="J49" i="3"/>
  <c r="K49" i="3"/>
  <c r="H50" i="3"/>
  <c r="I50" i="3"/>
  <c r="J50" i="3"/>
  <c r="K50" i="3"/>
  <c r="H51" i="3"/>
  <c r="I51" i="3"/>
  <c r="J51" i="3"/>
  <c r="K51" i="3"/>
  <c r="H52" i="3"/>
  <c r="I52" i="3"/>
  <c r="J52" i="3"/>
  <c r="K52" i="3"/>
  <c r="H53" i="3"/>
  <c r="I53" i="3"/>
  <c r="J53" i="3"/>
  <c r="K53" i="3"/>
  <c r="H54" i="3"/>
  <c r="I54" i="3"/>
  <c r="J54" i="3"/>
  <c r="K54" i="3"/>
  <c r="H55" i="3"/>
  <c r="I55" i="3"/>
  <c r="J55" i="3"/>
  <c r="K55" i="3"/>
  <c r="H56" i="3"/>
  <c r="I56" i="3"/>
  <c r="J56" i="3"/>
  <c r="K56" i="3"/>
  <c r="H57" i="3"/>
  <c r="I57" i="3"/>
  <c r="J57" i="3"/>
  <c r="K57" i="3"/>
  <c r="H58" i="3"/>
  <c r="I58" i="3"/>
  <c r="J58" i="3"/>
  <c r="K58" i="3"/>
  <c r="H59" i="3"/>
  <c r="I59" i="3"/>
  <c r="J59" i="3"/>
  <c r="K59" i="3"/>
  <c r="H60" i="3"/>
  <c r="I60" i="3"/>
  <c r="J60" i="3"/>
  <c r="K60" i="3"/>
  <c r="H61" i="3"/>
  <c r="I61" i="3"/>
  <c r="J61" i="3"/>
  <c r="K61" i="3"/>
  <c r="H62" i="3"/>
  <c r="I62" i="3"/>
  <c r="J62" i="3"/>
  <c r="K62" i="3"/>
  <c r="H63" i="3"/>
  <c r="I63" i="3"/>
  <c r="J63" i="3"/>
  <c r="K63" i="3"/>
  <c r="H64" i="3"/>
  <c r="I64" i="3"/>
  <c r="J64" i="3"/>
  <c r="K64" i="3"/>
  <c r="H65" i="3"/>
  <c r="I65" i="3"/>
  <c r="J65" i="3"/>
  <c r="K65" i="3"/>
  <c r="H66" i="3"/>
  <c r="I66" i="3"/>
  <c r="J66" i="3"/>
  <c r="K66" i="3"/>
  <c r="H67" i="3"/>
  <c r="I67" i="3"/>
  <c r="J67" i="3"/>
  <c r="K67" i="3"/>
  <c r="H68" i="3"/>
  <c r="I68" i="3"/>
  <c r="J68" i="3"/>
  <c r="K68" i="3"/>
  <c r="H69" i="3"/>
  <c r="I69" i="3"/>
  <c r="J69" i="3"/>
  <c r="K69" i="3"/>
  <c r="H70" i="3"/>
  <c r="I70" i="3"/>
  <c r="J70" i="3"/>
  <c r="K70" i="3"/>
  <c r="H71" i="3"/>
  <c r="I71" i="3"/>
  <c r="J71" i="3"/>
  <c r="K71" i="3"/>
  <c r="H72" i="3"/>
  <c r="I72" i="3"/>
  <c r="J72" i="3"/>
  <c r="K72" i="3"/>
  <c r="H73" i="3"/>
  <c r="I73" i="3"/>
  <c r="J73" i="3"/>
  <c r="K73" i="3"/>
  <c r="H74" i="3"/>
  <c r="I74" i="3"/>
  <c r="J74" i="3"/>
  <c r="K74" i="3"/>
  <c r="H75" i="3"/>
  <c r="I75" i="3"/>
  <c r="J75" i="3"/>
  <c r="K75" i="3"/>
  <c r="H76" i="3"/>
  <c r="I76" i="3"/>
  <c r="J76" i="3"/>
  <c r="K76" i="3"/>
  <c r="H77" i="3"/>
  <c r="I77" i="3"/>
  <c r="J77" i="3"/>
  <c r="K77" i="3"/>
  <c r="K47" i="3"/>
  <c r="J47" i="3"/>
  <c r="I47" i="3"/>
  <c r="H47" i="3"/>
  <c r="H12" i="3"/>
  <c r="I12" i="3"/>
  <c r="J12" i="3"/>
  <c r="K12" i="3"/>
  <c r="H13" i="3"/>
  <c r="I13" i="3"/>
  <c r="J13" i="3"/>
  <c r="K13" i="3"/>
  <c r="H14" i="3"/>
  <c r="I14" i="3"/>
  <c r="J14" i="3"/>
  <c r="K14" i="3"/>
  <c r="H15" i="3"/>
  <c r="I15" i="3"/>
  <c r="J15" i="3"/>
  <c r="K15" i="3"/>
  <c r="H16" i="3"/>
  <c r="I16" i="3"/>
  <c r="J16" i="3"/>
  <c r="K16" i="3"/>
  <c r="H17" i="3"/>
  <c r="I17" i="3"/>
  <c r="J17" i="3"/>
  <c r="K17" i="3"/>
  <c r="H18" i="3"/>
  <c r="I18" i="3"/>
  <c r="J18" i="3"/>
  <c r="K18" i="3"/>
  <c r="H19" i="3"/>
  <c r="I19" i="3"/>
  <c r="J19" i="3"/>
  <c r="K19" i="3"/>
  <c r="H20" i="3"/>
  <c r="I20" i="3"/>
  <c r="J20" i="3"/>
  <c r="K20" i="3"/>
  <c r="H21" i="3"/>
  <c r="I21" i="3"/>
  <c r="J21" i="3"/>
  <c r="K21" i="3"/>
  <c r="H22" i="3"/>
  <c r="I22" i="3"/>
  <c r="J22" i="3"/>
  <c r="K22" i="3"/>
  <c r="H23" i="3"/>
  <c r="I23" i="3"/>
  <c r="J23" i="3"/>
  <c r="K23" i="3"/>
  <c r="H24" i="3"/>
  <c r="I24" i="3"/>
  <c r="J24" i="3"/>
  <c r="K24" i="3"/>
  <c r="H25" i="3"/>
  <c r="I25" i="3"/>
  <c r="J25" i="3"/>
  <c r="K25" i="3"/>
  <c r="H26" i="3"/>
  <c r="I26" i="3"/>
  <c r="J26" i="3"/>
  <c r="K26" i="3"/>
  <c r="H27" i="3"/>
  <c r="I27" i="3"/>
  <c r="J27" i="3"/>
  <c r="K27" i="3"/>
  <c r="H28" i="3"/>
  <c r="I28" i="3"/>
  <c r="J28" i="3"/>
  <c r="K28" i="3"/>
  <c r="H29" i="3"/>
  <c r="I29" i="3"/>
  <c r="J29" i="3"/>
  <c r="K29" i="3"/>
  <c r="H30" i="3"/>
  <c r="I30" i="3"/>
  <c r="J30" i="3"/>
  <c r="K30" i="3"/>
  <c r="H31" i="3"/>
  <c r="I31" i="3"/>
  <c r="J31" i="3"/>
  <c r="K31" i="3"/>
  <c r="H32" i="3"/>
  <c r="I32" i="3"/>
  <c r="J32" i="3"/>
  <c r="K32" i="3"/>
  <c r="H33" i="3"/>
  <c r="I33" i="3"/>
  <c r="J33" i="3"/>
  <c r="K33" i="3"/>
  <c r="H34" i="3"/>
  <c r="I34" i="3"/>
  <c r="J34" i="3"/>
  <c r="K34" i="3"/>
  <c r="H35" i="3"/>
  <c r="I35" i="3"/>
  <c r="J35" i="3"/>
  <c r="K35" i="3"/>
  <c r="H36" i="3"/>
  <c r="I36" i="3"/>
  <c r="J36" i="3"/>
  <c r="K36" i="3"/>
  <c r="H37" i="3"/>
  <c r="I37" i="3"/>
  <c r="J37" i="3"/>
  <c r="K37" i="3"/>
  <c r="H38" i="3"/>
  <c r="I38" i="3"/>
  <c r="J38" i="3"/>
  <c r="K38" i="3"/>
  <c r="H39" i="3"/>
  <c r="I39" i="3"/>
  <c r="J39" i="3"/>
  <c r="K39" i="3"/>
  <c r="H40" i="3"/>
  <c r="I40" i="3"/>
  <c r="J40" i="3"/>
  <c r="K40" i="3"/>
  <c r="H41" i="3"/>
  <c r="I41" i="3"/>
  <c r="J41" i="3"/>
  <c r="K41" i="3"/>
  <c r="K11" i="3"/>
  <c r="J11" i="3"/>
  <c r="I11" i="3"/>
  <c r="E21" i="2"/>
  <c r="E17" i="2"/>
  <c r="D124" i="1" a="1"/>
  <c r="D121" i="1" a="1"/>
  <c r="D123" i="1" a="1"/>
  <c r="D119" i="1" a="1"/>
  <c r="D122" i="1" a="1"/>
  <c r="H145" i="1" a="1"/>
  <c r="D109" i="1" a="1"/>
  <c r="D116" i="1" a="1"/>
  <c r="D120" i="1" a="1"/>
  <c r="H145" i="1" l="1"/>
  <c r="D120" i="1"/>
  <c r="C120" i="1" s="1"/>
  <c r="D124" i="1"/>
  <c r="C124" i="1" s="1"/>
  <c r="D121" i="1"/>
  <c r="C121" i="1" s="1"/>
  <c r="U133" i="1"/>
  <c r="U129" i="1"/>
  <c r="U128" i="1"/>
  <c r="U131" i="1"/>
  <c r="D109" i="1"/>
  <c r="C109" i="1" s="1"/>
  <c r="U130" i="1"/>
  <c r="D123" i="1"/>
  <c r="C123" i="1" s="1"/>
  <c r="U127" i="1"/>
  <c r="U132" i="1"/>
  <c r="D116" i="1"/>
  <c r="C116" i="1" s="1"/>
  <c r="U134" i="1"/>
  <c r="D122" i="1"/>
  <c r="C122" i="1" s="1"/>
  <c r="D119" i="1"/>
  <c r="C119" i="1" s="1"/>
  <c r="E112" i="1"/>
  <c r="E115" i="1"/>
  <c r="E114" i="1"/>
  <c r="E111" i="1"/>
  <c r="E110" i="1"/>
  <c r="E113" i="1"/>
  <c r="K150" i="3"/>
  <c r="B154" i="1"/>
  <c r="J17" i="2"/>
  <c r="I17" i="2"/>
  <c r="H17" i="2"/>
  <c r="G17" i="2"/>
  <c r="L17" i="2"/>
  <c r="F17" i="2"/>
  <c r="K42" i="3"/>
  <c r="K294" i="3"/>
  <c r="K258" i="3"/>
  <c r="K222" i="3"/>
  <c r="K186" i="3"/>
  <c r="K114" i="3"/>
  <c r="K78" i="3"/>
  <c r="J42" i="3"/>
  <c r="E13" i="2"/>
  <c r="I13" i="2"/>
  <c r="I21" i="2" s="1"/>
  <c r="D132" i="1" a="1"/>
  <c r="D131" i="1" a="1"/>
  <c r="K22" i="2" a="1"/>
  <c r="J22" i="2" a="1"/>
  <c r="H22" i="2" a="1"/>
  <c r="D128" i="1" a="1"/>
  <c r="I22" i="2" a="1"/>
  <c r="G22" i="2" a="1"/>
  <c r="D134" i="1" a="1"/>
  <c r="D129" i="1" a="1"/>
  <c r="E18" i="2" a="1"/>
  <c r="E22" i="2" a="1"/>
  <c r="D118" i="1" a="1"/>
  <c r="H154" i="1" a="1"/>
  <c r="D125" i="1" a="1"/>
  <c r="D130" i="1" a="1"/>
  <c r="D133" i="1" a="1"/>
  <c r="L22" i="2" a="1"/>
  <c r="F22" i="2" a="1"/>
  <c r="H154" i="1" l="1"/>
  <c r="E18" i="2"/>
  <c r="E22" i="2"/>
  <c r="E23" i="2" s="1"/>
  <c r="F22" i="2"/>
  <c r="G22" i="2"/>
  <c r="H22" i="2"/>
  <c r="I22" i="2"/>
  <c r="I23" i="2" s="1"/>
  <c r="J22" i="2"/>
  <c r="K22" i="2"/>
  <c r="L22" i="2"/>
  <c r="D128" i="1"/>
  <c r="C128" i="1" s="1"/>
  <c r="D134" i="1"/>
  <c r="C134" i="1" s="1"/>
  <c r="U138" i="1"/>
  <c r="U136" i="1"/>
  <c r="D118" i="1"/>
  <c r="C118" i="1" s="1"/>
  <c r="D131" i="1"/>
  <c r="C131" i="1" s="1"/>
  <c r="D130" i="1"/>
  <c r="C130" i="1" s="1"/>
  <c r="U140" i="1"/>
  <c r="U137" i="1"/>
  <c r="U141" i="1"/>
  <c r="D133" i="1"/>
  <c r="C133" i="1" s="1"/>
  <c r="D132" i="1"/>
  <c r="C132" i="1" s="1"/>
  <c r="U143" i="1"/>
  <c r="D125" i="1"/>
  <c r="C125" i="1" s="1"/>
  <c r="D129" i="1"/>
  <c r="C129" i="1" s="1"/>
  <c r="U139" i="1"/>
  <c r="U142" i="1"/>
  <c r="E121" i="1"/>
  <c r="E123" i="1"/>
  <c r="E124" i="1"/>
  <c r="E116" i="1"/>
  <c r="E109" i="1"/>
  <c r="E120" i="1"/>
  <c r="E119" i="1"/>
  <c r="E122" i="1"/>
  <c r="B163" i="1"/>
  <c r="L13" i="2"/>
  <c r="L21" i="2" s="1"/>
  <c r="J13" i="2"/>
  <c r="J21" i="2" s="1"/>
  <c r="H13" i="2"/>
  <c r="H21" i="2" s="1"/>
  <c r="G13" i="2"/>
  <c r="G21" i="2" s="1"/>
  <c r="F13" i="2"/>
  <c r="F21" i="2" s="1"/>
  <c r="K13" i="2"/>
  <c r="K21" i="2" s="1"/>
  <c r="D139" i="1" a="1"/>
  <c r="H163" i="1" a="1"/>
  <c r="D141" i="1" a="1"/>
  <c r="D142" i="1" a="1"/>
  <c r="D138" i="1" a="1"/>
  <c r="D127" i="1" a="1"/>
  <c r="D137" i="1" a="1"/>
  <c r="D140" i="1" a="1"/>
  <c r="E19" i="2" l="1"/>
  <c r="Q19" i="2" s="1"/>
  <c r="H163" i="1"/>
  <c r="F23" i="2"/>
  <c r="D142" i="1"/>
  <c r="C142" i="1" s="1"/>
  <c r="D140" i="1"/>
  <c r="C140" i="1" s="1"/>
  <c r="U148" i="1"/>
  <c r="U147" i="1"/>
  <c r="D137" i="1"/>
  <c r="C137" i="1" s="1"/>
  <c r="D141" i="1"/>
  <c r="C141" i="1" s="1"/>
  <c r="U145" i="1"/>
  <c r="D139" i="1"/>
  <c r="C139" i="1" s="1"/>
  <c r="U151" i="1"/>
  <c r="U146" i="1"/>
  <c r="D127" i="1"/>
  <c r="C127" i="1" s="1"/>
  <c r="D138" i="1"/>
  <c r="C138" i="1" s="1"/>
  <c r="U150" i="1"/>
  <c r="U149" i="1"/>
  <c r="U152" i="1"/>
  <c r="G23" i="2"/>
  <c r="E130" i="1"/>
  <c r="E131" i="1"/>
  <c r="E118" i="1"/>
  <c r="E132" i="1"/>
  <c r="E133" i="1"/>
  <c r="E129" i="1"/>
  <c r="E125" i="1"/>
  <c r="E134" i="1"/>
  <c r="E128" i="1"/>
  <c r="B172" i="1"/>
  <c r="L23" i="2"/>
  <c r="J23" i="2"/>
  <c r="V23" i="2" s="1"/>
  <c r="K23" i="2"/>
  <c r="W23" i="2" s="1"/>
  <c r="H23" i="2"/>
  <c r="T23" i="2" s="1"/>
  <c r="U19" i="1"/>
  <c r="U23" i="1"/>
  <c r="U26" i="1"/>
  <c r="U21" i="1"/>
  <c r="U25" i="1"/>
  <c r="U24" i="1"/>
  <c r="U22" i="1"/>
  <c r="U20" i="1"/>
  <c r="X23" i="2"/>
  <c r="R23" i="2"/>
  <c r="S23" i="2"/>
  <c r="U23" i="2"/>
  <c r="Q23" i="2"/>
  <c r="M22" i="2"/>
  <c r="L11" i="3"/>
  <c r="L119" i="3"/>
  <c r="G42" i="3"/>
  <c r="F42" i="3"/>
  <c r="L293" i="3"/>
  <c r="L292" i="3"/>
  <c r="L291" i="3"/>
  <c r="L290" i="3"/>
  <c r="L289" i="3"/>
  <c r="L264" i="3"/>
  <c r="L265" i="3"/>
  <c r="L266" i="3"/>
  <c r="L267" i="3"/>
  <c r="L268" i="3"/>
  <c r="L269" i="3"/>
  <c r="L270" i="3"/>
  <c r="L271" i="3"/>
  <c r="L272" i="3"/>
  <c r="L273" i="3"/>
  <c r="L274" i="3"/>
  <c r="L275" i="3"/>
  <c r="L276" i="3"/>
  <c r="L277" i="3"/>
  <c r="L278" i="3"/>
  <c r="L279" i="3"/>
  <c r="L280" i="3"/>
  <c r="L281" i="3"/>
  <c r="L282" i="3"/>
  <c r="L283" i="3"/>
  <c r="L284" i="3"/>
  <c r="L285" i="3"/>
  <c r="L286" i="3"/>
  <c r="L287" i="3"/>
  <c r="L288" i="3"/>
  <c r="L263" i="3"/>
  <c r="L257" i="3"/>
  <c r="L256" i="3"/>
  <c r="L255" i="3"/>
  <c r="L254" i="3"/>
  <c r="L228" i="3"/>
  <c r="L229" i="3"/>
  <c r="L230" i="3"/>
  <c r="L231" i="3"/>
  <c r="L232" i="3"/>
  <c r="L233" i="3"/>
  <c r="L234" i="3"/>
  <c r="L235" i="3"/>
  <c r="L236" i="3"/>
  <c r="L237" i="3"/>
  <c r="L238" i="3"/>
  <c r="L239" i="3"/>
  <c r="L240" i="3"/>
  <c r="L241" i="3"/>
  <c r="L242" i="3"/>
  <c r="L243" i="3"/>
  <c r="L244" i="3"/>
  <c r="L245" i="3"/>
  <c r="L246" i="3"/>
  <c r="L247" i="3"/>
  <c r="L248" i="3"/>
  <c r="L249" i="3"/>
  <c r="L250" i="3"/>
  <c r="L251" i="3"/>
  <c r="L252" i="3"/>
  <c r="L253" i="3"/>
  <c r="L227" i="3"/>
  <c r="L192" i="3"/>
  <c r="L193" i="3"/>
  <c r="L194" i="3"/>
  <c r="L195" i="3"/>
  <c r="L196" i="3"/>
  <c r="L197" i="3"/>
  <c r="L198" i="3"/>
  <c r="L199" i="3"/>
  <c r="L200" i="3"/>
  <c r="L201" i="3"/>
  <c r="L202" i="3"/>
  <c r="L203" i="3"/>
  <c r="L204" i="3"/>
  <c r="L205" i="3"/>
  <c r="L206" i="3"/>
  <c r="L207" i="3"/>
  <c r="L208" i="3"/>
  <c r="L209" i="3"/>
  <c r="L210" i="3"/>
  <c r="L211" i="3"/>
  <c r="L212" i="3"/>
  <c r="L213" i="3"/>
  <c r="L214" i="3"/>
  <c r="L215" i="3"/>
  <c r="L216" i="3"/>
  <c r="L217" i="3"/>
  <c r="L218" i="3"/>
  <c r="L219" i="3"/>
  <c r="L220" i="3"/>
  <c r="L221" i="3"/>
  <c r="L191" i="3"/>
  <c r="L156" i="3"/>
  <c r="L157" i="3"/>
  <c r="L158" i="3"/>
  <c r="L159" i="3"/>
  <c r="L160" i="3"/>
  <c r="L161" i="3"/>
  <c r="L162" i="3"/>
  <c r="L163" i="3"/>
  <c r="L164" i="3"/>
  <c r="L165" i="3"/>
  <c r="L166" i="3"/>
  <c r="L167" i="3"/>
  <c r="L168" i="3"/>
  <c r="L169" i="3"/>
  <c r="L170" i="3"/>
  <c r="L171" i="3"/>
  <c r="L172" i="3"/>
  <c r="L173" i="3"/>
  <c r="L174" i="3"/>
  <c r="L175" i="3"/>
  <c r="L176" i="3"/>
  <c r="L177" i="3"/>
  <c r="L178" i="3"/>
  <c r="L179" i="3"/>
  <c r="L180" i="3"/>
  <c r="L181" i="3"/>
  <c r="L182" i="3"/>
  <c r="L183" i="3"/>
  <c r="L184" i="3"/>
  <c r="L185" i="3"/>
  <c r="L155" i="3"/>
  <c r="L149" i="3"/>
  <c r="L148" i="3"/>
  <c r="L120" i="3"/>
  <c r="L121" i="3"/>
  <c r="L122" i="3"/>
  <c r="L123" i="3"/>
  <c r="L124" i="3"/>
  <c r="L125" i="3"/>
  <c r="L126" i="3"/>
  <c r="L127" i="3"/>
  <c r="L128" i="3"/>
  <c r="L129" i="3"/>
  <c r="L130" i="3"/>
  <c r="L131" i="3"/>
  <c r="L132" i="3"/>
  <c r="L133" i="3"/>
  <c r="L134" i="3"/>
  <c r="L135" i="3"/>
  <c r="L136" i="3"/>
  <c r="L137" i="3"/>
  <c r="L138" i="3"/>
  <c r="L139" i="3"/>
  <c r="L140" i="3"/>
  <c r="L141" i="3"/>
  <c r="L142" i="3"/>
  <c r="L143" i="3"/>
  <c r="L144" i="3"/>
  <c r="L145" i="3"/>
  <c r="L146" i="3"/>
  <c r="L147" i="3"/>
  <c r="L113" i="3"/>
  <c r="L84" i="3"/>
  <c r="L85" i="3"/>
  <c r="L86" i="3"/>
  <c r="L87" i="3"/>
  <c r="L88" i="3"/>
  <c r="L89" i="3"/>
  <c r="L90" i="3"/>
  <c r="L91" i="3"/>
  <c r="L92" i="3"/>
  <c r="L93" i="3"/>
  <c r="L94" i="3"/>
  <c r="L95" i="3"/>
  <c r="L96" i="3"/>
  <c r="L97" i="3"/>
  <c r="L98" i="3"/>
  <c r="L99" i="3"/>
  <c r="L100" i="3"/>
  <c r="L101" i="3"/>
  <c r="L102" i="3"/>
  <c r="L103" i="3"/>
  <c r="L104" i="3"/>
  <c r="L105" i="3"/>
  <c r="L106" i="3"/>
  <c r="L107" i="3"/>
  <c r="L108" i="3"/>
  <c r="L109" i="3"/>
  <c r="L110" i="3"/>
  <c r="L111" i="3"/>
  <c r="L112" i="3"/>
  <c r="L83" i="3"/>
  <c r="G78" i="3"/>
  <c r="L77" i="3"/>
  <c r="L76" i="3"/>
  <c r="L48" i="3"/>
  <c r="L49" i="3"/>
  <c r="L50" i="3"/>
  <c r="L51" i="3"/>
  <c r="L52" i="3"/>
  <c r="L53" i="3"/>
  <c r="L54" i="3"/>
  <c r="L55" i="3"/>
  <c r="L56" i="3"/>
  <c r="L57" i="3"/>
  <c r="L58" i="3"/>
  <c r="L59" i="3"/>
  <c r="L60" i="3"/>
  <c r="L61" i="3"/>
  <c r="L62" i="3"/>
  <c r="L63" i="3"/>
  <c r="L64" i="3"/>
  <c r="L65" i="3"/>
  <c r="L66" i="3"/>
  <c r="L67" i="3"/>
  <c r="L68" i="3"/>
  <c r="L69" i="3"/>
  <c r="L70" i="3"/>
  <c r="L71" i="3"/>
  <c r="L72" i="3"/>
  <c r="L73" i="3"/>
  <c r="L74" i="3"/>
  <c r="L75" i="3"/>
  <c r="L47" i="3"/>
  <c r="G294" i="3"/>
  <c r="G258" i="3"/>
  <c r="G222" i="3"/>
  <c r="G186" i="3"/>
  <c r="G150" i="3"/>
  <c r="G114" i="3"/>
  <c r="L12" i="3"/>
  <c r="L13" i="3"/>
  <c r="L14" i="3"/>
  <c r="L15" i="3"/>
  <c r="L16" i="3"/>
  <c r="L17" i="3"/>
  <c r="L18" i="3"/>
  <c r="L19" i="3"/>
  <c r="L20" i="3"/>
  <c r="L21" i="3"/>
  <c r="L22" i="3"/>
  <c r="L23" i="3"/>
  <c r="L24" i="3"/>
  <c r="L25" i="3"/>
  <c r="L26" i="3"/>
  <c r="L27" i="3"/>
  <c r="L28" i="3"/>
  <c r="L29" i="3"/>
  <c r="L30" i="3"/>
  <c r="L31" i="3"/>
  <c r="L32" i="3"/>
  <c r="L33" i="3"/>
  <c r="L34" i="3"/>
  <c r="L35" i="3"/>
  <c r="L36" i="3"/>
  <c r="L37" i="3"/>
  <c r="L38" i="3"/>
  <c r="L39" i="3"/>
  <c r="L40" i="3"/>
  <c r="L41" i="3"/>
  <c r="D152" i="1" a="1"/>
  <c r="D148" i="1" a="1"/>
  <c r="D150" i="1" a="1"/>
  <c r="D143" i="1" a="1"/>
  <c r="D147" i="1" a="1"/>
  <c r="D136" i="1" a="1"/>
  <c r="D151" i="1" a="1"/>
  <c r="H172" i="1" a="1"/>
  <c r="D149" i="1" a="1"/>
  <c r="D146" i="1" a="1"/>
  <c r="H172" i="1" l="1"/>
  <c r="D143" i="1"/>
  <c r="C143" i="1" s="1"/>
  <c r="U159" i="1"/>
  <c r="D150" i="1"/>
  <c r="C150" i="1" s="1"/>
  <c r="D146" i="1"/>
  <c r="C146" i="1" s="1"/>
  <c r="D151" i="1"/>
  <c r="C151" i="1" s="1"/>
  <c r="D148" i="1"/>
  <c r="C148" i="1" s="1"/>
  <c r="D147" i="1"/>
  <c r="C147" i="1" s="1"/>
  <c r="D149" i="1"/>
  <c r="C149" i="1" s="1"/>
  <c r="D136" i="1"/>
  <c r="C136" i="1" s="1"/>
  <c r="U156" i="1"/>
  <c r="U157" i="1"/>
  <c r="U161" i="1"/>
  <c r="U154" i="1"/>
  <c r="D152" i="1"/>
  <c r="C152" i="1" s="1"/>
  <c r="U155" i="1"/>
  <c r="U158" i="1"/>
  <c r="U160" i="1"/>
  <c r="E127" i="1"/>
  <c r="E138" i="1"/>
  <c r="E140" i="1"/>
  <c r="E141" i="1"/>
  <c r="E137" i="1"/>
  <c r="E139" i="1"/>
  <c r="E142" i="1"/>
  <c r="B181" i="1"/>
  <c r="M23" i="2"/>
  <c r="J258" i="3"/>
  <c r="J186" i="3"/>
  <c r="J294" i="3"/>
  <c r="J78" i="3"/>
  <c r="J222" i="3"/>
  <c r="J150" i="3"/>
  <c r="J114" i="3"/>
  <c r="I222" i="3"/>
  <c r="H42" i="3"/>
  <c r="I186" i="3"/>
  <c r="I42" i="3"/>
  <c r="I258" i="3"/>
  <c r="H78" i="3"/>
  <c r="H258" i="3"/>
  <c r="H294" i="3"/>
  <c r="H114" i="3"/>
  <c r="I114" i="3"/>
  <c r="H150" i="3"/>
  <c r="I150" i="3"/>
  <c r="H186" i="3"/>
  <c r="H222" i="3"/>
  <c r="I78" i="3"/>
  <c r="I294" i="3"/>
  <c r="L78" i="3"/>
  <c r="L186" i="3"/>
  <c r="L42" i="3"/>
  <c r="L10" i="2" a="1"/>
  <c r="J14" i="2" a="1"/>
  <c r="D155" i="1" a="1"/>
  <c r="L18" i="2" a="1"/>
  <c r="I14" i="2" a="1"/>
  <c r="H14" i="2" a="1"/>
  <c r="H18" i="2" a="1"/>
  <c r="I10" i="2" a="1"/>
  <c r="F10" i="2" a="1"/>
  <c r="E14" i="2" a="1"/>
  <c r="F14" i="2" a="1"/>
  <c r="D159" i="1" a="1"/>
  <c r="E8" i="2" a="1"/>
  <c r="G14" i="2" a="1"/>
  <c r="K10" i="2" a="1"/>
  <c r="F18" i="2" a="1"/>
  <c r="E10" i="2" a="1"/>
  <c r="D161" i="1" a="1"/>
  <c r="H10" i="2" a="1"/>
  <c r="K18" i="2" a="1"/>
  <c r="K14" i="2" a="1"/>
  <c r="J10" i="2" a="1"/>
  <c r="H181" i="1" a="1"/>
  <c r="D156" i="1" a="1"/>
  <c r="D145" i="1" a="1"/>
  <c r="G18" i="2" a="1"/>
  <c r="D157" i="1" a="1"/>
  <c r="G10" i="2" a="1"/>
  <c r="L14" i="2" a="1"/>
  <c r="I8" i="2" a="1"/>
  <c r="F8" i="2" a="1"/>
  <c r="D160" i="1" a="1"/>
  <c r="J18" i="2" a="1"/>
  <c r="D158" i="1" a="1"/>
  <c r="I18" i="2" a="1"/>
  <c r="H181" i="1" l="1"/>
  <c r="E10" i="2"/>
  <c r="E11" i="2" s="1"/>
  <c r="E8" i="2"/>
  <c r="E14" i="2"/>
  <c r="E15" i="2" s="1"/>
  <c r="F18" i="2"/>
  <c r="F19" i="2" s="1"/>
  <c r="F10" i="2"/>
  <c r="F11" i="2" s="1"/>
  <c r="F14" i="2"/>
  <c r="F15" i="2" s="1"/>
  <c r="G18" i="2"/>
  <c r="G19" i="2" s="1"/>
  <c r="G14" i="2"/>
  <c r="G15" i="2" s="1"/>
  <c r="G10" i="2"/>
  <c r="G11" i="2" s="1"/>
  <c r="H14" i="2"/>
  <c r="H15" i="2" s="1"/>
  <c r="H10" i="2"/>
  <c r="H11" i="2" s="1"/>
  <c r="H18" i="2"/>
  <c r="H19" i="2" s="1"/>
  <c r="I14" i="2"/>
  <c r="I15" i="2" s="1"/>
  <c r="I10" i="2"/>
  <c r="I11" i="2" s="1"/>
  <c r="I18" i="2"/>
  <c r="I19" i="2" s="1"/>
  <c r="J10" i="2"/>
  <c r="J11" i="2" s="1"/>
  <c r="J14" i="2"/>
  <c r="J15" i="2" s="1"/>
  <c r="J18" i="2"/>
  <c r="J19" i="2" s="1"/>
  <c r="K18" i="2"/>
  <c r="K19" i="2" s="1"/>
  <c r="K10" i="2"/>
  <c r="K11" i="2" s="1"/>
  <c r="K14" i="2"/>
  <c r="K15" i="2" s="1"/>
  <c r="L14" i="2"/>
  <c r="L15" i="2" s="1"/>
  <c r="L10" i="2"/>
  <c r="L11" i="2" s="1"/>
  <c r="L18" i="2"/>
  <c r="L19" i="2" s="1"/>
  <c r="I8" i="2"/>
  <c r="I26" i="2" s="1"/>
  <c r="U26" i="2" s="1"/>
  <c r="F8" i="2"/>
  <c r="F26" i="2" s="1"/>
  <c r="R26" i="2" s="1"/>
  <c r="E143" i="1"/>
  <c r="D156" i="1"/>
  <c r="C156" i="1" s="1"/>
  <c r="U169" i="1"/>
  <c r="U168" i="1"/>
  <c r="U165" i="1"/>
  <c r="U164" i="1"/>
  <c r="D158" i="1"/>
  <c r="C158" i="1" s="1"/>
  <c r="U163" i="1"/>
  <c r="D145" i="1"/>
  <c r="C145" i="1" s="1"/>
  <c r="U170" i="1"/>
  <c r="D160" i="1"/>
  <c r="C160" i="1" s="1"/>
  <c r="D157" i="1"/>
  <c r="C157" i="1" s="1"/>
  <c r="U167" i="1"/>
  <c r="D155" i="1"/>
  <c r="C155" i="1" s="1"/>
  <c r="U166" i="1"/>
  <c r="D159" i="1"/>
  <c r="C159" i="1" s="1"/>
  <c r="D161" i="1"/>
  <c r="C161" i="1" s="1"/>
  <c r="E152" i="1"/>
  <c r="E146" i="1"/>
  <c r="E149" i="1"/>
  <c r="E150" i="1"/>
  <c r="E136" i="1"/>
  <c r="E147" i="1"/>
  <c r="E148" i="1"/>
  <c r="E151" i="1"/>
  <c r="B190" i="1"/>
  <c r="H190" i="1" a="1"/>
  <c r="I41" i="1" a="1"/>
  <c r="I158" i="1" a="1"/>
  <c r="I110" i="1" a="1"/>
  <c r="I23" i="1" a="1"/>
  <c r="D154" i="1" a="1"/>
  <c r="I155" i="1" a="1"/>
  <c r="I113" i="1" a="1"/>
  <c r="I131" i="1" a="1"/>
  <c r="I92" i="1" a="1"/>
  <c r="I50" i="1" a="1"/>
  <c r="I20" i="1" a="1"/>
  <c r="I149" i="1" a="1"/>
  <c r="I29" i="1" a="1"/>
  <c r="D165" i="1" a="1"/>
  <c r="I140" i="1" a="1"/>
  <c r="I74" i="1" a="1"/>
  <c r="I83" i="1" a="1"/>
  <c r="I128" i="1" a="1"/>
  <c r="D168" i="1" a="1"/>
  <c r="I56" i="1" a="1"/>
  <c r="D167" i="1" a="1"/>
  <c r="I86" i="1" a="1"/>
  <c r="I77" i="1" a="1"/>
  <c r="I47" i="1" a="1"/>
  <c r="I38" i="1" a="1"/>
  <c r="I146" i="1" a="1"/>
  <c r="I119" i="1" a="1"/>
  <c r="I59" i="1" a="1"/>
  <c r="I32" i="1" a="1"/>
  <c r="I95" i="1" a="1"/>
  <c r="D164" i="1" a="1"/>
  <c r="D170" i="1" a="1"/>
  <c r="D166" i="1" a="1"/>
  <c r="D169" i="1" a="1"/>
  <c r="I137" i="1" a="1"/>
  <c r="I122" i="1" a="1"/>
  <c r="E26" i="2" l="1"/>
  <c r="Q26" i="2" s="1"/>
  <c r="I29" i="2"/>
  <c r="F29" i="2"/>
  <c r="H190" i="1"/>
  <c r="D170" i="1"/>
  <c r="C170" i="1" s="1"/>
  <c r="U178" i="1"/>
  <c r="D164" i="1"/>
  <c r="C164" i="1" s="1"/>
  <c r="D168" i="1"/>
  <c r="C168" i="1" s="1"/>
  <c r="U176" i="1"/>
  <c r="U177" i="1"/>
  <c r="U173" i="1"/>
  <c r="U175" i="1"/>
  <c r="D154" i="1"/>
  <c r="C154" i="1" s="1"/>
  <c r="U172" i="1"/>
  <c r="D167" i="1"/>
  <c r="C167" i="1" s="1"/>
  <c r="D166" i="1"/>
  <c r="C166" i="1" s="1"/>
  <c r="U179" i="1"/>
  <c r="D169" i="1"/>
  <c r="C169" i="1" s="1"/>
  <c r="D165" i="1"/>
  <c r="C165" i="1" s="1"/>
  <c r="U174" i="1"/>
  <c r="E161" i="1"/>
  <c r="E159" i="1"/>
  <c r="E145" i="1"/>
  <c r="E155" i="1"/>
  <c r="E158" i="1"/>
  <c r="E157" i="1"/>
  <c r="E160" i="1"/>
  <c r="E156" i="1"/>
  <c r="I59" i="1"/>
  <c r="I32" i="1"/>
  <c r="I149" i="1"/>
  <c r="I77" i="1"/>
  <c r="I41" i="1"/>
  <c r="I158" i="1"/>
  <c r="I95" i="1"/>
  <c r="I113" i="1"/>
  <c r="I122" i="1"/>
  <c r="I50" i="1"/>
  <c r="I131" i="1"/>
  <c r="I86" i="1"/>
  <c r="I23" i="1"/>
  <c r="I140" i="1"/>
  <c r="I146" i="1"/>
  <c r="I74" i="1"/>
  <c r="I119" i="1"/>
  <c r="I47" i="1"/>
  <c r="I128" i="1"/>
  <c r="I20" i="1"/>
  <c r="I38" i="1"/>
  <c r="I56" i="1"/>
  <c r="I137" i="1"/>
  <c r="I92" i="1"/>
  <c r="I155" i="1"/>
  <c r="I83" i="1"/>
  <c r="I29" i="1"/>
  <c r="I110" i="1"/>
  <c r="B199" i="1"/>
  <c r="Q15" i="2"/>
  <c r="X19" i="2"/>
  <c r="S19" i="2"/>
  <c r="T19" i="2"/>
  <c r="V19" i="2"/>
  <c r="W19" i="2"/>
  <c r="U19" i="2"/>
  <c r="R19" i="2"/>
  <c r="S15" i="2"/>
  <c r="T15" i="2"/>
  <c r="U15" i="2"/>
  <c r="W15" i="2"/>
  <c r="X15" i="2"/>
  <c r="V15" i="2"/>
  <c r="R15" i="2"/>
  <c r="M10" i="2"/>
  <c r="M14" i="2"/>
  <c r="D163" i="1" a="1"/>
  <c r="D103" i="1" a="1"/>
  <c r="D68" i="1" a="1"/>
  <c r="D174" i="1" a="1"/>
  <c r="D176" i="1" a="1"/>
  <c r="D177" i="1" a="1"/>
  <c r="I164" i="1" a="1"/>
  <c r="D102" i="1" a="1"/>
  <c r="D67" i="1" a="1"/>
  <c r="D107" i="1" a="1"/>
  <c r="D106" i="1" a="1"/>
  <c r="D175" i="1" a="1"/>
  <c r="D178" i="1" a="1"/>
  <c r="D104" i="1" a="1"/>
  <c r="D70" i="1" a="1"/>
  <c r="D100" i="1" a="1"/>
  <c r="I167" i="1" a="1"/>
  <c r="I176" i="1" a="1"/>
  <c r="H199" i="1" a="1"/>
  <c r="D65" i="1" a="1"/>
  <c r="D14" i="1" a="1"/>
  <c r="D71" i="1" a="1"/>
  <c r="D179" i="1" a="1"/>
  <c r="D69" i="1" a="1"/>
  <c r="D101" i="1" a="1"/>
  <c r="D11" i="1" a="1"/>
  <c r="D66" i="1" a="1"/>
  <c r="D173" i="1" a="1"/>
  <c r="D105" i="1" a="1"/>
  <c r="D64" i="1" a="1"/>
  <c r="I173" i="1" a="1"/>
  <c r="E29" i="2" l="1"/>
  <c r="H199" i="1"/>
  <c r="I167" i="1"/>
  <c r="I164" i="1"/>
  <c r="I176" i="1"/>
  <c r="U188" i="1"/>
  <c r="D178" i="1"/>
  <c r="C178" i="1" s="1"/>
  <c r="D179" i="1"/>
  <c r="C179" i="1" s="1"/>
  <c r="D175" i="1"/>
  <c r="C175" i="1" s="1"/>
  <c r="U181" i="1"/>
  <c r="U185" i="1"/>
  <c r="U183" i="1"/>
  <c r="D177" i="1"/>
  <c r="C177" i="1" s="1"/>
  <c r="U187" i="1"/>
  <c r="U182" i="1"/>
  <c r="U184" i="1"/>
  <c r="I173" i="1"/>
  <c r="D174" i="1"/>
  <c r="C174" i="1" s="1"/>
  <c r="D176" i="1"/>
  <c r="C176" i="1" s="1"/>
  <c r="D173" i="1"/>
  <c r="C173" i="1" s="1"/>
  <c r="D163" i="1"/>
  <c r="C163" i="1" s="1"/>
  <c r="U186" i="1"/>
  <c r="E168" i="1"/>
  <c r="E154" i="1"/>
  <c r="E164" i="1"/>
  <c r="E166" i="1"/>
  <c r="E167" i="1"/>
  <c r="E165" i="1"/>
  <c r="E169" i="1"/>
  <c r="E170" i="1"/>
  <c r="B208" i="1"/>
  <c r="D107" i="1"/>
  <c r="C107" i="1" s="1"/>
  <c r="D104" i="1"/>
  <c r="C104" i="1" s="1"/>
  <c r="D103" i="1"/>
  <c r="C103" i="1" s="1"/>
  <c r="D105" i="1"/>
  <c r="C105" i="1" s="1"/>
  <c r="D101" i="1"/>
  <c r="C101" i="1" s="1"/>
  <c r="D100" i="1"/>
  <c r="C100" i="1" s="1"/>
  <c r="D102" i="1"/>
  <c r="C102" i="1" s="1"/>
  <c r="D106" i="1"/>
  <c r="C106" i="1" s="1"/>
  <c r="D68" i="1"/>
  <c r="C68" i="1" s="1"/>
  <c r="D67" i="1"/>
  <c r="C67" i="1" s="1"/>
  <c r="D69" i="1"/>
  <c r="C69" i="1" s="1"/>
  <c r="D71" i="1"/>
  <c r="C71" i="1" s="1"/>
  <c r="D65" i="1"/>
  <c r="C65" i="1" s="1"/>
  <c r="D66" i="1"/>
  <c r="C66" i="1" s="1"/>
  <c r="D70" i="1"/>
  <c r="C70" i="1" s="1"/>
  <c r="D64" i="1"/>
  <c r="C64" i="1" s="1"/>
  <c r="D14" i="1"/>
  <c r="C14" i="1" s="1"/>
  <c r="D11" i="1"/>
  <c r="C11" i="1" s="1"/>
  <c r="E23" i="1"/>
  <c r="E22" i="1"/>
  <c r="E20" i="1"/>
  <c r="R11" i="2"/>
  <c r="V11" i="2"/>
  <c r="U11" i="2"/>
  <c r="U29" i="2" s="1"/>
  <c r="T11" i="2"/>
  <c r="S11" i="2"/>
  <c r="W11" i="2"/>
  <c r="X11" i="2"/>
  <c r="Q11" i="2"/>
  <c r="Q29" i="2" s="1"/>
  <c r="M11" i="2"/>
  <c r="M15" i="2"/>
  <c r="I91" i="1" a="1"/>
  <c r="I145" i="1" a="1"/>
  <c r="D187" i="1" a="1"/>
  <c r="I109" i="1" a="1"/>
  <c r="I104" i="1" a="1"/>
  <c r="D10" i="1" a="1"/>
  <c r="I68" i="1" a="1"/>
  <c r="D186" i="1" a="1"/>
  <c r="I55" i="1" a="1"/>
  <c r="D184" i="1" a="1"/>
  <c r="I154" i="1" a="1"/>
  <c r="I118" i="1" a="1"/>
  <c r="I28" i="1" a="1"/>
  <c r="I19" i="1" a="1"/>
  <c r="I14" i="1" a="1"/>
  <c r="I37" i="1" a="1"/>
  <c r="D185" i="1" a="1"/>
  <c r="I46" i="1" a="1"/>
  <c r="I163" i="1" a="1"/>
  <c r="H208" i="1" a="1"/>
  <c r="D172" i="1" a="1"/>
  <c r="I136" i="1" a="1"/>
  <c r="I127" i="1" a="1"/>
  <c r="I73" i="1" a="1"/>
  <c r="I82" i="1" a="1"/>
  <c r="D183" i="1" a="1"/>
  <c r="D10" i="1" l="1"/>
  <c r="C10" i="1" s="1"/>
  <c r="H208" i="1"/>
  <c r="D186" i="1"/>
  <c r="C186" i="1" s="1"/>
  <c r="D187" i="1"/>
  <c r="C187" i="1" s="1"/>
  <c r="D185" i="1"/>
  <c r="C185" i="1" s="1"/>
  <c r="D183" i="1"/>
  <c r="C183" i="1" s="1"/>
  <c r="D184" i="1"/>
  <c r="C184" i="1" s="1"/>
  <c r="D172" i="1"/>
  <c r="C172" i="1" s="1"/>
  <c r="E163" i="1"/>
  <c r="E173" i="1"/>
  <c r="E176" i="1"/>
  <c r="E174" i="1"/>
  <c r="E175" i="1"/>
  <c r="E179" i="1"/>
  <c r="E177" i="1"/>
  <c r="E178" i="1"/>
  <c r="I145" i="1"/>
  <c r="I37" i="1"/>
  <c r="I73" i="1"/>
  <c r="I19" i="1"/>
  <c r="I127" i="1"/>
  <c r="I118" i="1"/>
  <c r="I91" i="1"/>
  <c r="I136" i="1"/>
  <c r="I55" i="1"/>
  <c r="I82" i="1"/>
  <c r="I109" i="1"/>
  <c r="I28" i="1"/>
  <c r="I46" i="1"/>
  <c r="I154" i="1"/>
  <c r="I163" i="1"/>
  <c r="B217" i="1"/>
  <c r="I104" i="1"/>
  <c r="E102" i="1"/>
  <c r="E100" i="1"/>
  <c r="E101" i="1"/>
  <c r="E105" i="1"/>
  <c r="E106" i="1"/>
  <c r="E103" i="1"/>
  <c r="E104" i="1"/>
  <c r="E107" i="1"/>
  <c r="I68" i="1"/>
  <c r="E64" i="1"/>
  <c r="E70" i="1"/>
  <c r="E65" i="1"/>
  <c r="E66" i="1"/>
  <c r="E71" i="1"/>
  <c r="E69" i="1"/>
  <c r="E67" i="1"/>
  <c r="E68" i="1"/>
  <c r="E21" i="1"/>
  <c r="E24" i="1"/>
  <c r="E26" i="1"/>
  <c r="E25" i="1"/>
  <c r="I14" i="1"/>
  <c r="R29" i="2"/>
  <c r="G5" i="14"/>
  <c r="I10" i="1" a="1"/>
  <c r="I185" i="1" a="1"/>
  <c r="H217" i="1" a="1"/>
  <c r="I194" i="1" a="1"/>
  <c r="I182" i="1" a="1"/>
  <c r="D194" i="1" a="1"/>
  <c r="D182" i="1" a="1"/>
  <c r="I191" i="1" a="1"/>
  <c r="D196" i="1" a="1"/>
  <c r="D181" i="1" a="1"/>
  <c r="D195" i="1" a="1"/>
  <c r="I172" i="1" a="1"/>
  <c r="I101" i="1" a="1"/>
  <c r="D191" i="1" a="1"/>
  <c r="I100" i="1" a="1"/>
  <c r="D188" i="1" a="1"/>
  <c r="I64" i="1" a="1"/>
  <c r="I65" i="1" a="1"/>
  <c r="I11" i="1" a="1"/>
  <c r="D192" i="1" a="1"/>
  <c r="I181" i="1" a="1"/>
  <c r="D193" i="1" a="1"/>
  <c r="H217" i="1" l="1"/>
  <c r="I172" i="1"/>
  <c r="I182" i="1"/>
  <c r="I181" i="1"/>
  <c r="U205" i="1"/>
  <c r="D181" i="1"/>
  <c r="C181" i="1" s="1"/>
  <c r="D194" i="1"/>
  <c r="C194" i="1" s="1"/>
  <c r="U200" i="1"/>
  <c r="D191" i="1"/>
  <c r="C191" i="1" s="1"/>
  <c r="I194" i="1"/>
  <c r="U202" i="1"/>
  <c r="U201" i="1"/>
  <c r="D188" i="1"/>
  <c r="C188" i="1" s="1"/>
  <c r="I185" i="1"/>
  <c r="U204" i="1"/>
  <c r="D193" i="1"/>
  <c r="C193" i="1" s="1"/>
  <c r="D182" i="1"/>
  <c r="C182" i="1" s="1"/>
  <c r="D195" i="1"/>
  <c r="C195" i="1" s="1"/>
  <c r="D196" i="1"/>
  <c r="C196" i="1" s="1"/>
  <c r="U203" i="1"/>
  <c r="U199" i="1"/>
  <c r="D192" i="1"/>
  <c r="C192" i="1" s="1"/>
  <c r="U206" i="1"/>
  <c r="E184" i="1"/>
  <c r="E172" i="1"/>
  <c r="E183" i="1"/>
  <c r="E185" i="1"/>
  <c r="E187" i="1"/>
  <c r="E186" i="1"/>
  <c r="B226" i="1"/>
  <c r="I191" i="1"/>
  <c r="I100" i="1"/>
  <c r="I101" i="1"/>
  <c r="I64" i="1"/>
  <c r="I65" i="1"/>
  <c r="I11" i="1"/>
  <c r="I10" i="1"/>
  <c r="A12" i="3"/>
  <c r="H226" i="1" a="1"/>
  <c r="D190" i="1" a="1"/>
  <c r="D197" i="1" a="1"/>
  <c r="D205" i="1" a="1"/>
  <c r="I190" i="1" a="1"/>
  <c r="I200" i="1" a="1"/>
  <c r="D201" i="1" a="1"/>
  <c r="D204" i="1" a="1"/>
  <c r="D200" i="1" a="1"/>
  <c r="H226" i="1" l="1"/>
  <c r="I190" i="1"/>
  <c r="D204" i="1"/>
  <c r="C204" i="1" s="1"/>
  <c r="U213" i="1"/>
  <c r="U210" i="1"/>
  <c r="U214" i="1"/>
  <c r="U215" i="1"/>
  <c r="D205" i="1"/>
  <c r="C205" i="1" s="1"/>
  <c r="D201" i="1"/>
  <c r="C201" i="1" s="1"/>
  <c r="U209" i="1"/>
  <c r="U208" i="1"/>
  <c r="D197" i="1"/>
  <c r="C197" i="1" s="1"/>
  <c r="I200" i="1"/>
  <c r="D200" i="1"/>
  <c r="C200" i="1" s="1"/>
  <c r="U212" i="1"/>
  <c r="D190" i="1"/>
  <c r="C190" i="1" s="1"/>
  <c r="U211" i="1"/>
  <c r="E196" i="1"/>
  <c r="E195" i="1"/>
  <c r="E191" i="1"/>
  <c r="E188" i="1"/>
  <c r="E193" i="1"/>
  <c r="E182" i="1"/>
  <c r="E194" i="1"/>
  <c r="E181" i="1"/>
  <c r="E192" i="1"/>
  <c r="B235" i="1"/>
  <c r="U190" i="1"/>
  <c r="U100" i="1"/>
  <c r="U64" i="1"/>
  <c r="U10" i="1"/>
  <c r="A84" i="3"/>
  <c r="A85" i="3" s="1"/>
  <c r="A86" i="3" s="1"/>
  <c r="A87" i="3" s="1"/>
  <c r="A88" i="3" s="1"/>
  <c r="A89" i="3" s="1"/>
  <c r="A90" i="3" s="1"/>
  <c r="A91" i="3" s="1"/>
  <c r="A92" i="3" s="1"/>
  <c r="A93" i="3" s="1"/>
  <c r="A94" i="3" s="1"/>
  <c r="A95" i="3" s="1"/>
  <c r="A96" i="3" s="1"/>
  <c r="A97" i="3" s="1"/>
  <c r="A98" i="3" s="1"/>
  <c r="A99" i="3" s="1"/>
  <c r="A100" i="3" s="1"/>
  <c r="A101" i="3" s="1"/>
  <c r="A102" i="3" s="1"/>
  <c r="A103" i="3" s="1"/>
  <c r="A104" i="3" s="1"/>
  <c r="A105" i="3" s="1"/>
  <c r="A106" i="3" s="1"/>
  <c r="A107" i="3" s="1"/>
  <c r="A108" i="3" s="1"/>
  <c r="A109" i="3" s="1"/>
  <c r="A110" i="3" s="1"/>
  <c r="A111" i="3" s="1"/>
  <c r="A112" i="3" s="1"/>
  <c r="A113" i="3" s="1"/>
  <c r="A228" i="3"/>
  <c r="A229" i="3" s="1"/>
  <c r="A230" i="3" s="1"/>
  <c r="A231" i="3" s="1"/>
  <c r="A232" i="3" s="1"/>
  <c r="A233" i="3" s="1"/>
  <c r="A234" i="3" s="1"/>
  <c r="A235" i="3" s="1"/>
  <c r="A236" i="3" s="1"/>
  <c r="A237" i="3" s="1"/>
  <c r="A238" i="3" s="1"/>
  <c r="A239" i="3" s="1"/>
  <c r="A240" i="3" s="1"/>
  <c r="A241" i="3" s="1"/>
  <c r="A242" i="3" s="1"/>
  <c r="A243" i="3" s="1"/>
  <c r="A244" i="3" s="1"/>
  <c r="A245" i="3" s="1"/>
  <c r="A246" i="3" s="1"/>
  <c r="A247" i="3" s="1"/>
  <c r="A248" i="3" s="1"/>
  <c r="A249" i="3" s="1"/>
  <c r="A250" i="3" s="1"/>
  <c r="A251" i="3" s="1"/>
  <c r="A252" i="3" s="1"/>
  <c r="A253" i="3" s="1"/>
  <c r="A254" i="3" s="1"/>
  <c r="A255" i="3" s="1"/>
  <c r="A256" i="3" s="1"/>
  <c r="A257" i="3" s="1"/>
  <c r="A120" i="3"/>
  <c r="A121" i="3" s="1"/>
  <c r="A122" i="3" s="1"/>
  <c r="A123" i="3" s="1"/>
  <c r="A124" i="3" s="1"/>
  <c r="A125" i="3" s="1"/>
  <c r="A126" i="3" s="1"/>
  <c r="A127" i="3" s="1"/>
  <c r="A128" i="3" s="1"/>
  <c r="A129" i="3" s="1"/>
  <c r="A130" i="3" s="1"/>
  <c r="A131" i="3" s="1"/>
  <c r="A132" i="3" s="1"/>
  <c r="A133" i="3" s="1"/>
  <c r="A134" i="3" s="1"/>
  <c r="A135" i="3" s="1"/>
  <c r="A136" i="3" s="1"/>
  <c r="A137" i="3" s="1"/>
  <c r="A138" i="3" s="1"/>
  <c r="A139" i="3" s="1"/>
  <c r="A140" i="3" s="1"/>
  <c r="A141" i="3" s="1"/>
  <c r="A142" i="3" s="1"/>
  <c r="A143" i="3" s="1"/>
  <c r="A144" i="3" s="1"/>
  <c r="A145" i="3" s="1"/>
  <c r="A146" i="3" s="1"/>
  <c r="A147" i="3" s="1"/>
  <c r="A148" i="3" s="1"/>
  <c r="A149" i="3" s="1"/>
  <c r="A192" i="3"/>
  <c r="A193" i="3" s="1"/>
  <c r="A194" i="3" s="1"/>
  <c r="A195" i="3" s="1"/>
  <c r="A196" i="3" s="1"/>
  <c r="A197" i="3" s="1"/>
  <c r="A198" i="3" s="1"/>
  <c r="A199" i="3" s="1"/>
  <c r="A200" i="3" s="1"/>
  <c r="A201" i="3" s="1"/>
  <c r="A202" i="3" s="1"/>
  <c r="A203" i="3" s="1"/>
  <c r="A204" i="3" s="1"/>
  <c r="A205" i="3" s="1"/>
  <c r="A206" i="3" s="1"/>
  <c r="A207" i="3" s="1"/>
  <c r="A208" i="3" s="1"/>
  <c r="A209" i="3" s="1"/>
  <c r="A210" i="3" s="1"/>
  <c r="A211" i="3" s="1"/>
  <c r="A212" i="3" s="1"/>
  <c r="A213" i="3" s="1"/>
  <c r="A214" i="3" s="1"/>
  <c r="A215" i="3" s="1"/>
  <c r="A216" i="3" s="1"/>
  <c r="A217" i="3" s="1"/>
  <c r="A218" i="3" s="1"/>
  <c r="A219" i="3" s="1"/>
  <c r="A220" i="3" s="1"/>
  <c r="A221" i="3" s="1"/>
  <c r="A48" i="3"/>
  <c r="A49" i="3" s="1"/>
  <c r="A50" i="3" s="1"/>
  <c r="A51" i="3" s="1"/>
  <c r="A52" i="3" s="1"/>
  <c r="A53" i="3" s="1"/>
  <c r="A54" i="3" s="1"/>
  <c r="A55" i="3" s="1"/>
  <c r="A56" i="3" s="1"/>
  <c r="A57" i="3" s="1"/>
  <c r="A58" i="3" s="1"/>
  <c r="A59" i="3" s="1"/>
  <c r="A60" i="3" s="1"/>
  <c r="A61" i="3" s="1"/>
  <c r="A62" i="3" s="1"/>
  <c r="A63" i="3" s="1"/>
  <c r="A64" i="3" s="1"/>
  <c r="A65" i="3" s="1"/>
  <c r="A66" i="3" s="1"/>
  <c r="A67" i="3" s="1"/>
  <c r="A68" i="3" s="1"/>
  <c r="A69" i="3" s="1"/>
  <c r="A70" i="3" s="1"/>
  <c r="A71" i="3" s="1"/>
  <c r="A72" i="3" s="1"/>
  <c r="A73" i="3" s="1"/>
  <c r="A74" i="3" s="1"/>
  <c r="A75" i="3" s="1"/>
  <c r="A76" i="3" s="1"/>
  <c r="A77" i="3" s="1"/>
  <c r="A264" i="3"/>
  <c r="A265" i="3" s="1"/>
  <c r="A266" i="3" s="1"/>
  <c r="A267" i="3" s="1"/>
  <c r="A268" i="3" s="1"/>
  <c r="A269" i="3" s="1"/>
  <c r="A270" i="3" s="1"/>
  <c r="A271" i="3" s="1"/>
  <c r="A272" i="3" s="1"/>
  <c r="A273" i="3" s="1"/>
  <c r="A274" i="3" s="1"/>
  <c r="A275" i="3" s="1"/>
  <c r="A276" i="3" s="1"/>
  <c r="A277" i="3" s="1"/>
  <c r="A278" i="3" s="1"/>
  <c r="A279" i="3" s="1"/>
  <c r="A280" i="3" s="1"/>
  <c r="A281" i="3" s="1"/>
  <c r="A282" i="3" s="1"/>
  <c r="A283" i="3" s="1"/>
  <c r="A284" i="3" s="1"/>
  <c r="A285" i="3" s="1"/>
  <c r="A286" i="3" s="1"/>
  <c r="A287" i="3" s="1"/>
  <c r="A288" i="3" s="1"/>
  <c r="A289" i="3" s="1"/>
  <c r="A290" i="3" s="1"/>
  <c r="A291" i="3" s="1"/>
  <c r="A292" i="3" s="1"/>
  <c r="A293" i="3" s="1"/>
  <c r="A156" i="3"/>
  <c r="A157" i="3" s="1"/>
  <c r="A158" i="3" s="1"/>
  <c r="A159" i="3" s="1"/>
  <c r="A160" i="3" s="1"/>
  <c r="A161" i="3" s="1"/>
  <c r="A162" i="3" s="1"/>
  <c r="A163" i="3" s="1"/>
  <c r="A164" i="3" s="1"/>
  <c r="A165" i="3" s="1"/>
  <c r="A166" i="3" s="1"/>
  <c r="A167" i="3" s="1"/>
  <c r="A168" i="3" s="1"/>
  <c r="A169" i="3" s="1"/>
  <c r="A170" i="3" s="1"/>
  <c r="A171" i="3" s="1"/>
  <c r="A172" i="3" s="1"/>
  <c r="A173" i="3" s="1"/>
  <c r="A174" i="3" s="1"/>
  <c r="A175" i="3" s="1"/>
  <c r="A176" i="3" s="1"/>
  <c r="A177" i="3" s="1"/>
  <c r="A178" i="3" s="1"/>
  <c r="A179" i="3" s="1"/>
  <c r="A180" i="3" s="1"/>
  <c r="A181" i="3" s="1"/>
  <c r="A182" i="3" s="1"/>
  <c r="A183" i="3" s="1"/>
  <c r="A184" i="3" s="1"/>
  <c r="A185" i="3" s="1"/>
  <c r="A13" i="3"/>
  <c r="A14" i="3" s="1"/>
  <c r="A15" i="3" s="1"/>
  <c r="A16" i="3" s="1"/>
  <c r="A17" i="3" s="1"/>
  <c r="A18" i="3" s="1"/>
  <c r="A19" i="3" s="1"/>
  <c r="A20" i="3" s="1"/>
  <c r="A21" i="3" s="1"/>
  <c r="A22" i="3" s="1"/>
  <c r="A23" i="3" s="1"/>
  <c r="A24" i="3" s="1"/>
  <c r="A25" i="3" s="1"/>
  <c r="A26" i="3" s="1"/>
  <c r="A27" i="3" s="1"/>
  <c r="A28" i="3" s="1"/>
  <c r="A29" i="3" s="1"/>
  <c r="A30" i="3" s="1"/>
  <c r="A31" i="3" s="1"/>
  <c r="A32" i="3" s="1"/>
  <c r="A33" i="3" s="1"/>
  <c r="A34" i="3" s="1"/>
  <c r="A35" i="3" s="1"/>
  <c r="A36" i="3" s="1"/>
  <c r="A37" i="3" s="1"/>
  <c r="A38" i="3" s="1"/>
  <c r="A39" i="3" s="1"/>
  <c r="A40" i="3" s="1"/>
  <c r="A41" i="3" s="1"/>
  <c r="K60" i="14"/>
  <c r="K59" i="14"/>
  <c r="K58" i="14"/>
  <c r="K57" i="14"/>
  <c r="K56" i="14"/>
  <c r="K55" i="14"/>
  <c r="K54" i="14"/>
  <c r="K53" i="14"/>
  <c r="K52" i="14"/>
  <c r="K51" i="14"/>
  <c r="K50" i="14"/>
  <c r="K49" i="14"/>
  <c r="K48" i="14"/>
  <c r="K47" i="14"/>
  <c r="K46" i="14"/>
  <c r="K45" i="14"/>
  <c r="K44" i="14"/>
  <c r="K43" i="14"/>
  <c r="K42" i="14"/>
  <c r="K41" i="14"/>
  <c r="K40" i="14"/>
  <c r="K39" i="14"/>
  <c r="K38" i="14"/>
  <c r="K37" i="14"/>
  <c r="K36" i="14"/>
  <c r="K35" i="14"/>
  <c r="K34" i="14"/>
  <c r="K33" i="14"/>
  <c r="K32" i="14"/>
  <c r="K31" i="14"/>
  <c r="K30" i="14"/>
  <c r="K29" i="14"/>
  <c r="K28" i="14"/>
  <c r="K27" i="14"/>
  <c r="K26" i="14"/>
  <c r="K25" i="14"/>
  <c r="K24" i="14"/>
  <c r="K23" i="14"/>
  <c r="K22" i="14"/>
  <c r="K21" i="14"/>
  <c r="K20" i="14"/>
  <c r="K19" i="14"/>
  <c r="K18" i="14"/>
  <c r="K17" i="14"/>
  <c r="K16" i="14"/>
  <c r="K15" i="14"/>
  <c r="K14" i="14"/>
  <c r="K13" i="14"/>
  <c r="K12" i="14"/>
  <c r="K11" i="14"/>
  <c r="A5" i="14"/>
  <c r="F294" i="3"/>
  <c r="F258" i="3"/>
  <c r="F222" i="3"/>
  <c r="F186" i="3"/>
  <c r="F150" i="3"/>
  <c r="F114" i="3"/>
  <c r="F78" i="3"/>
  <c r="D211" i="1" a="1"/>
  <c r="I203" i="1" a="1"/>
  <c r="H235" i="1" a="1"/>
  <c r="D210" i="1" a="1"/>
  <c r="D206" i="1" a="1"/>
  <c r="D212" i="1" a="1"/>
  <c r="D214" i="1" a="1"/>
  <c r="I212" i="1" a="1"/>
  <c r="I209" i="1" a="1"/>
  <c r="D202" i="1" a="1"/>
  <c r="D213" i="1" a="1"/>
  <c r="D209" i="1" a="1"/>
  <c r="I199" i="1" a="1"/>
  <c r="D203" i="1" a="1"/>
  <c r="D199" i="1" a="1"/>
  <c r="H235" i="1" l="1"/>
  <c r="D202" i="1"/>
  <c r="D206" i="1"/>
  <c r="D211" i="1"/>
  <c r="C211" i="1" s="1"/>
  <c r="D213" i="1"/>
  <c r="C213" i="1" s="1"/>
  <c r="U217" i="1"/>
  <c r="D214" i="1"/>
  <c r="C214" i="1" s="1"/>
  <c r="U219" i="1"/>
  <c r="U221" i="1"/>
  <c r="I199" i="1"/>
  <c r="D209" i="1"/>
  <c r="C209" i="1" s="1"/>
  <c r="I212" i="1"/>
  <c r="I209" i="1"/>
  <c r="D212" i="1"/>
  <c r="C212" i="1" s="1"/>
  <c r="U224" i="1"/>
  <c r="U220" i="1"/>
  <c r="D210" i="1"/>
  <c r="C210" i="1" s="1"/>
  <c r="D199" i="1"/>
  <c r="C199" i="1" s="1"/>
  <c r="U218" i="1"/>
  <c r="U223" i="1"/>
  <c r="I203" i="1"/>
  <c r="D203" i="1"/>
  <c r="C203" i="1" s="1"/>
  <c r="U222" i="1"/>
  <c r="E204" i="1"/>
  <c r="E200" i="1"/>
  <c r="E197" i="1"/>
  <c r="E190" i="1"/>
  <c r="E201" i="1"/>
  <c r="E205" i="1"/>
  <c r="B244" i="1"/>
  <c r="U197" i="1"/>
  <c r="U192" i="1"/>
  <c r="U191" i="1"/>
  <c r="U195" i="1"/>
  <c r="U193" i="1"/>
  <c r="U196" i="1"/>
  <c r="U194" i="1"/>
  <c r="U107" i="1"/>
  <c r="U102" i="1"/>
  <c r="U101" i="1"/>
  <c r="U105" i="1"/>
  <c r="U103" i="1"/>
  <c r="U106" i="1"/>
  <c r="U104" i="1"/>
  <c r="U66" i="1"/>
  <c r="U65" i="1"/>
  <c r="U69" i="1"/>
  <c r="U71" i="1"/>
  <c r="U67" i="1"/>
  <c r="U70" i="1"/>
  <c r="U68" i="1"/>
  <c r="U11" i="1"/>
  <c r="U17" i="1"/>
  <c r="U12" i="1"/>
  <c r="U15" i="1"/>
  <c r="U13" i="1"/>
  <c r="U16" i="1"/>
  <c r="U14" i="1"/>
  <c r="L150" i="3"/>
  <c r="L114" i="3"/>
  <c r="L294" i="3"/>
  <c r="L258" i="3"/>
  <c r="L222" i="3"/>
  <c r="I208" i="1" a="1"/>
  <c r="D223" i="1" a="1"/>
  <c r="D218" i="1" a="1"/>
  <c r="D220" i="1" a="1"/>
  <c r="D221" i="1" a="1"/>
  <c r="I218" i="1" a="1"/>
  <c r="G8" i="2" a="1"/>
  <c r="K8" i="2" a="1"/>
  <c r="D215" i="1" a="1"/>
  <c r="D222" i="1" a="1"/>
  <c r="H8" i="2" a="1"/>
  <c r="D224" i="1" a="1"/>
  <c r="D219" i="1" a="1"/>
  <c r="H244" i="1" a="1"/>
  <c r="L8" i="2" a="1"/>
  <c r="J8" i="2" a="1"/>
  <c r="D208" i="1" a="1"/>
  <c r="I221" i="1" a="1"/>
  <c r="E206" i="1" l="1"/>
  <c r="C206" i="1"/>
  <c r="E202" i="1"/>
  <c r="C202" i="1"/>
  <c r="H244" i="1"/>
  <c r="L8" i="2"/>
  <c r="L26" i="2" s="1"/>
  <c r="K8" i="2"/>
  <c r="K26" i="2" s="1"/>
  <c r="J8" i="2"/>
  <c r="J26" i="2" s="1"/>
  <c r="H8" i="2"/>
  <c r="H26" i="2" s="1"/>
  <c r="G8" i="2"/>
  <c r="I218" i="1"/>
  <c r="D219" i="1"/>
  <c r="C219" i="1" s="1"/>
  <c r="U228" i="1"/>
  <c r="D215" i="1"/>
  <c r="C215" i="1" s="1"/>
  <c r="U230" i="1"/>
  <c r="U232" i="1"/>
  <c r="U231" i="1"/>
  <c r="I221" i="1"/>
  <c r="D222" i="1"/>
  <c r="C222" i="1" s="1"/>
  <c r="D208" i="1"/>
  <c r="C208" i="1" s="1"/>
  <c r="I208" i="1"/>
  <c r="U226" i="1"/>
  <c r="D224" i="1"/>
  <c r="C224" i="1" s="1"/>
  <c r="D218" i="1"/>
  <c r="C218" i="1" s="1"/>
  <c r="U229" i="1"/>
  <c r="D223" i="1"/>
  <c r="C223" i="1" s="1"/>
  <c r="D221" i="1"/>
  <c r="C221" i="1" s="1"/>
  <c r="U227" i="1"/>
  <c r="D220" i="1"/>
  <c r="C220" i="1" s="1"/>
  <c r="U233" i="1"/>
  <c r="E209" i="1"/>
  <c r="E213" i="1"/>
  <c r="E199" i="1"/>
  <c r="E210" i="1"/>
  <c r="E214" i="1"/>
  <c r="E212" i="1"/>
  <c r="E203" i="1"/>
  <c r="E211" i="1"/>
  <c r="B253" i="1"/>
  <c r="I230" i="1" a="1"/>
  <c r="I97" i="1" a="1"/>
  <c r="I44" i="1" a="1"/>
  <c r="D228" i="1" a="1"/>
  <c r="I186" i="1" a="1"/>
  <c r="I222" i="1" a="1"/>
  <c r="I49" i="1" a="1"/>
  <c r="I202" i="1" a="1"/>
  <c r="I25" i="1" a="1"/>
  <c r="I52" i="1" a="1"/>
  <c r="I80" i="1" a="1"/>
  <c r="I60" i="1" a="1"/>
  <c r="D227" i="1" a="1"/>
  <c r="I51" i="1" a="1"/>
  <c r="I85" i="1" a="1"/>
  <c r="I178" i="1" a="1"/>
  <c r="I130" i="1" a="1"/>
  <c r="I40" i="1" a="1"/>
  <c r="I139" i="1" a="1"/>
  <c r="I157" i="1" a="1"/>
  <c r="I227" i="1" a="1"/>
  <c r="I53" i="1" a="1"/>
  <c r="D229" i="1" a="1"/>
  <c r="I177" i="1" a="1"/>
  <c r="I141" i="1" a="1"/>
  <c r="I151" i="1" a="1"/>
  <c r="I161" i="1" a="1"/>
  <c r="I148" i="1" a="1"/>
  <c r="I124" i="1" a="1"/>
  <c r="I88" i="1" a="1"/>
  <c r="I78" i="1" a="1"/>
  <c r="I94" i="1" a="1"/>
  <c r="I168" i="1" a="1"/>
  <c r="I166" i="1" a="1"/>
  <c r="I96" i="1" a="1"/>
  <c r="I43" i="1" a="1"/>
  <c r="I175" i="1" a="1"/>
  <c r="I152" i="1" a="1"/>
  <c r="I169" i="1" a="1"/>
  <c r="I223" i="1" a="1"/>
  <c r="I159" i="1" a="1"/>
  <c r="I87" i="1" a="1"/>
  <c r="I33" i="1" a="1"/>
  <c r="I204" i="1" a="1"/>
  <c r="I115" i="1" a="1"/>
  <c r="I24" i="1" a="1"/>
  <c r="I132" i="1" a="1"/>
  <c r="I61" i="1" a="1"/>
  <c r="I26" i="1" a="1"/>
  <c r="I62" i="1" a="1"/>
  <c r="I121" i="1" a="1"/>
  <c r="I76" i="1" a="1"/>
  <c r="I220" i="1" a="1"/>
  <c r="I133" i="1" a="1"/>
  <c r="I35" i="1" a="1"/>
  <c r="I31" i="1" a="1"/>
  <c r="I116" i="1" a="1"/>
  <c r="I34" i="1" a="1"/>
  <c r="I224" i="1" a="1"/>
  <c r="I150" i="1" a="1"/>
  <c r="I142" i="1" a="1"/>
  <c r="I170" i="1" a="1"/>
  <c r="I184" i="1" a="1"/>
  <c r="D232" i="1" a="1"/>
  <c r="I211" i="1" a="1"/>
  <c r="I215" i="1" a="1"/>
  <c r="I134" i="1" a="1"/>
  <c r="I112" i="1" a="1"/>
  <c r="D230" i="1" a="1"/>
  <c r="I114" i="1" a="1"/>
  <c r="I179" i="1" a="1"/>
  <c r="H253" i="1" a="1"/>
  <c r="I58" i="1" a="1"/>
  <c r="I98" i="1" a="1"/>
  <c r="I160" i="1" a="1"/>
  <c r="I206" i="1" a="1"/>
  <c r="I187" i="1" a="1"/>
  <c r="D217" i="1" a="1"/>
  <c r="I213" i="1" a="1"/>
  <c r="I79" i="1" a="1"/>
  <c r="D231" i="1" a="1"/>
  <c r="I22" i="1" a="1"/>
  <c r="I188" i="1" a="1"/>
  <c r="I89" i="1" a="1"/>
  <c r="I143" i="1" a="1"/>
  <c r="I205" i="1" a="1"/>
  <c r="I123" i="1" a="1"/>
  <c r="I125" i="1" a="1"/>
  <c r="I214" i="1" a="1"/>
  <c r="I42" i="1" a="1"/>
  <c r="M1331" i="2" l="1"/>
  <c r="M1304" i="2"/>
  <c r="M1250" i="2"/>
  <c r="M1277" i="2"/>
  <c r="M1196" i="2"/>
  <c r="M980" i="2"/>
  <c r="M1223" i="2"/>
  <c r="M845" i="2"/>
  <c r="M953" i="2"/>
  <c r="M872" i="2"/>
  <c r="M1115" i="2"/>
  <c r="M1142" i="2"/>
  <c r="M1088" i="2"/>
  <c r="M899" i="2"/>
  <c r="M1169" i="2"/>
  <c r="M1034" i="2"/>
  <c r="M1007" i="2"/>
  <c r="M926" i="2"/>
  <c r="M1061" i="2"/>
  <c r="M413" i="2"/>
  <c r="M791" i="2"/>
  <c r="M548" i="2"/>
  <c r="M818" i="2"/>
  <c r="M602" i="2"/>
  <c r="M521" i="2"/>
  <c r="M629" i="2"/>
  <c r="M467" i="2"/>
  <c r="M683" i="2"/>
  <c r="M494" i="2"/>
  <c r="M737" i="2"/>
  <c r="M764" i="2"/>
  <c r="M575" i="2"/>
  <c r="M710" i="2"/>
  <c r="M656" i="2"/>
  <c r="M440" i="2"/>
  <c r="M359" i="2"/>
  <c r="M386" i="2"/>
  <c r="M305" i="2"/>
  <c r="M332" i="2"/>
  <c r="M251" i="2"/>
  <c r="M278" i="2"/>
  <c r="M197" i="2"/>
  <c r="M224" i="2"/>
  <c r="M143" i="2"/>
  <c r="M170" i="2"/>
  <c r="M116" i="2"/>
  <c r="M62" i="2"/>
  <c r="M89" i="2"/>
  <c r="G26" i="2"/>
  <c r="G29" i="2" s="1"/>
  <c r="M35" i="2"/>
  <c r="H29" i="2"/>
  <c r="T26" i="2"/>
  <c r="T29" i="2" s="1"/>
  <c r="J29" i="2"/>
  <c r="V26" i="2"/>
  <c r="V29" i="2" s="1"/>
  <c r="K29" i="2"/>
  <c r="W26" i="2"/>
  <c r="W29" i="2" s="1"/>
  <c r="L29" i="2"/>
  <c r="X26" i="2"/>
  <c r="X29" i="2" s="1"/>
  <c r="M25" i="2"/>
  <c r="H253" i="1"/>
  <c r="M8" i="2"/>
  <c r="U235" i="1"/>
  <c r="U241" i="1"/>
  <c r="D228" i="1"/>
  <c r="C228" i="1" s="1"/>
  <c r="U242" i="1"/>
  <c r="D232" i="1"/>
  <c r="C232" i="1" s="1"/>
  <c r="D217" i="1"/>
  <c r="C217" i="1" s="1"/>
  <c r="D227" i="1"/>
  <c r="C227" i="1" s="1"/>
  <c r="U238" i="1"/>
  <c r="U237" i="1"/>
  <c r="I227" i="1"/>
  <c r="U239" i="1"/>
  <c r="D229" i="1"/>
  <c r="C229" i="1" s="1"/>
  <c r="D231" i="1"/>
  <c r="C231" i="1" s="1"/>
  <c r="I230" i="1"/>
  <c r="D230" i="1"/>
  <c r="C230" i="1" s="1"/>
  <c r="U240" i="1"/>
  <c r="U236" i="1"/>
  <c r="E221" i="1"/>
  <c r="E223" i="1"/>
  <c r="E215" i="1"/>
  <c r="E218" i="1"/>
  <c r="E224" i="1"/>
  <c r="E208" i="1"/>
  <c r="E219" i="1"/>
  <c r="E222" i="1"/>
  <c r="E220" i="1"/>
  <c r="I53" i="1"/>
  <c r="I134" i="1"/>
  <c r="I35" i="1"/>
  <c r="I62" i="1"/>
  <c r="I89" i="1"/>
  <c r="I152" i="1"/>
  <c r="I26" i="1"/>
  <c r="I116" i="1"/>
  <c r="I224" i="1"/>
  <c r="I143" i="1"/>
  <c r="I170" i="1"/>
  <c r="I98" i="1"/>
  <c r="I215" i="1"/>
  <c r="I179" i="1"/>
  <c r="I80" i="1"/>
  <c r="I161" i="1"/>
  <c r="I206" i="1"/>
  <c r="I125" i="1"/>
  <c r="I188" i="1"/>
  <c r="I44" i="1"/>
  <c r="I214" i="1"/>
  <c r="I142" i="1"/>
  <c r="I97" i="1"/>
  <c r="I124" i="1"/>
  <c r="I205" i="1"/>
  <c r="I223" i="1"/>
  <c r="I61" i="1"/>
  <c r="I187" i="1"/>
  <c r="I178" i="1"/>
  <c r="I43" i="1"/>
  <c r="I133" i="1"/>
  <c r="I34" i="1"/>
  <c r="I115" i="1"/>
  <c r="I169" i="1"/>
  <c r="I52" i="1"/>
  <c r="I88" i="1"/>
  <c r="I160" i="1"/>
  <c r="I79" i="1"/>
  <c r="I151" i="1"/>
  <c r="I25" i="1"/>
  <c r="I42" i="1"/>
  <c r="I114" i="1"/>
  <c r="I51" i="1"/>
  <c r="I213" i="1"/>
  <c r="I60" i="1"/>
  <c r="I186" i="1"/>
  <c r="I24" i="1"/>
  <c r="I168" i="1"/>
  <c r="I141" i="1"/>
  <c r="I204" i="1"/>
  <c r="I123" i="1"/>
  <c r="I150" i="1"/>
  <c r="I78" i="1"/>
  <c r="I132" i="1"/>
  <c r="I177" i="1"/>
  <c r="I96" i="1"/>
  <c r="I159" i="1"/>
  <c r="I222" i="1"/>
  <c r="I87" i="1"/>
  <c r="I33" i="1"/>
  <c r="I58" i="1"/>
  <c r="I40" i="1"/>
  <c r="I22" i="1"/>
  <c r="I121" i="1"/>
  <c r="I94" i="1"/>
  <c r="I49" i="1"/>
  <c r="I139" i="1"/>
  <c r="I220" i="1"/>
  <c r="I112" i="1"/>
  <c r="I166" i="1"/>
  <c r="I76" i="1"/>
  <c r="I184" i="1"/>
  <c r="I211" i="1"/>
  <c r="I175" i="1"/>
  <c r="I85" i="1"/>
  <c r="I148" i="1"/>
  <c r="I157" i="1"/>
  <c r="I31" i="1"/>
  <c r="I130" i="1"/>
  <c r="I202" i="1"/>
  <c r="B262" i="1"/>
  <c r="E14" i="1"/>
  <c r="I242" i="1" a="1"/>
  <c r="D240" i="1" a="1"/>
  <c r="D242" i="1" a="1"/>
  <c r="D233" i="1" a="1"/>
  <c r="D239" i="1" a="1"/>
  <c r="I71" i="1" a="1"/>
  <c r="D226" i="1" a="1"/>
  <c r="I70" i="1" a="1"/>
  <c r="I17" i="1" a="1"/>
  <c r="I106" i="1" a="1"/>
  <c r="I238" i="1" a="1"/>
  <c r="I236" i="1" a="1"/>
  <c r="I229" i="1" a="1"/>
  <c r="D15" i="1" a="1"/>
  <c r="D13" i="1" a="1"/>
  <c r="I15" i="1" a="1"/>
  <c r="I16" i="1" a="1"/>
  <c r="I240" i="1" a="1"/>
  <c r="I67" i="1" a="1"/>
  <c r="I193" i="1" a="1"/>
  <c r="D238" i="1" a="1"/>
  <c r="I105" i="1" a="1"/>
  <c r="D12" i="1" a="1"/>
  <c r="I233" i="1" a="1"/>
  <c r="I239" i="1" a="1"/>
  <c r="D237" i="1" a="1"/>
  <c r="I107" i="1" a="1"/>
  <c r="D16" i="1" a="1"/>
  <c r="I217" i="1" a="1"/>
  <c r="I241" i="1" a="1"/>
  <c r="H262" i="1" a="1"/>
  <c r="D17" i="1" a="1"/>
  <c r="I197" i="1" a="1"/>
  <c r="I232" i="1" a="1"/>
  <c r="I195" i="1" a="1"/>
  <c r="I196" i="1" a="1"/>
  <c r="D241" i="1" a="1"/>
  <c r="D236" i="1" a="1"/>
  <c r="I13" i="1" a="1"/>
  <c r="I103" i="1" a="1"/>
  <c r="I69" i="1" a="1"/>
  <c r="I231" i="1" a="1"/>
  <c r="S26" i="2" l="1"/>
  <c r="S29" i="2" s="1"/>
  <c r="M29" i="2"/>
  <c r="D13" i="1"/>
  <c r="C13" i="1" s="1"/>
  <c r="D12" i="1"/>
  <c r="C12" i="1" s="1"/>
  <c r="D17" i="1"/>
  <c r="C17" i="1" s="1"/>
  <c r="D16" i="1"/>
  <c r="C16" i="1" s="1"/>
  <c r="D15" i="1"/>
  <c r="C15" i="1" s="1"/>
  <c r="H262" i="1"/>
  <c r="I231" i="1"/>
  <c r="I232" i="1"/>
  <c r="I217" i="1"/>
  <c r="I229" i="1"/>
  <c r="I238" i="1"/>
  <c r="I240" i="1"/>
  <c r="D240" i="1"/>
  <c r="C240" i="1" s="1"/>
  <c r="U249" i="1"/>
  <c r="I242" i="1"/>
  <c r="D241" i="1"/>
  <c r="C241" i="1" s="1"/>
  <c r="I241" i="1"/>
  <c r="D239" i="1"/>
  <c r="C239" i="1" s="1"/>
  <c r="D238" i="1"/>
  <c r="C238" i="1" s="1"/>
  <c r="I239" i="1"/>
  <c r="D242" i="1"/>
  <c r="C242" i="1" s="1"/>
  <c r="D236" i="1"/>
  <c r="C236" i="1" s="1"/>
  <c r="U251" i="1"/>
  <c r="I233" i="1"/>
  <c r="I236" i="1"/>
  <c r="U244" i="1"/>
  <c r="U245" i="1"/>
  <c r="D233" i="1"/>
  <c r="C233" i="1" s="1"/>
  <c r="U248" i="1"/>
  <c r="U250" i="1"/>
  <c r="D226" i="1"/>
  <c r="C226" i="1" s="1"/>
  <c r="U247" i="1"/>
  <c r="U246" i="1"/>
  <c r="D237" i="1"/>
  <c r="C237" i="1" s="1"/>
  <c r="E229" i="1"/>
  <c r="E230" i="1"/>
  <c r="E227" i="1"/>
  <c r="E217" i="1"/>
  <c r="E232" i="1"/>
  <c r="E228" i="1"/>
  <c r="E231" i="1"/>
  <c r="B271" i="1"/>
  <c r="I197" i="1"/>
  <c r="I193" i="1"/>
  <c r="I195" i="1"/>
  <c r="I196" i="1"/>
  <c r="I105" i="1"/>
  <c r="I107" i="1"/>
  <c r="I103" i="1"/>
  <c r="I106" i="1"/>
  <c r="I67" i="1"/>
  <c r="I70" i="1"/>
  <c r="I71" i="1"/>
  <c r="I69" i="1"/>
  <c r="I17" i="1"/>
  <c r="I15" i="1"/>
  <c r="I16" i="1"/>
  <c r="I13" i="1"/>
  <c r="M26" i="2"/>
  <c r="E10" i="1"/>
  <c r="I93" i="1" a="1"/>
  <c r="D247" i="1" a="1"/>
  <c r="I247" i="1" a="1"/>
  <c r="D248" i="1" a="1"/>
  <c r="I219" i="1" a="1"/>
  <c r="I245" i="1" a="1"/>
  <c r="I120" i="1" a="1"/>
  <c r="I57" i="1" a="1"/>
  <c r="D246" i="1" a="1"/>
  <c r="I102" i="1" a="1"/>
  <c r="I156" i="1" a="1"/>
  <c r="I228" i="1" a="1"/>
  <c r="I75" i="1" a="1"/>
  <c r="I129" i="1" a="1"/>
  <c r="I251" i="1" a="1"/>
  <c r="I201" i="1" a="1"/>
  <c r="D250" i="1" a="1"/>
  <c r="I111" i="1" a="1"/>
  <c r="I48" i="1" a="1"/>
  <c r="I84" i="1" a="1"/>
  <c r="I226" i="1" a="1"/>
  <c r="I66" i="1" a="1"/>
  <c r="I138" i="1" a="1"/>
  <c r="D235" i="1" a="1"/>
  <c r="I12" i="1" a="1"/>
  <c r="D245" i="1" a="1"/>
  <c r="I248" i="1" a="1"/>
  <c r="I21" i="1" a="1"/>
  <c r="I30" i="1" a="1"/>
  <c r="I192" i="1" a="1"/>
  <c r="I249" i="1" a="1"/>
  <c r="H271" i="1" a="1"/>
  <c r="I183" i="1" a="1"/>
  <c r="I174" i="1" a="1"/>
  <c r="I210" i="1" a="1"/>
  <c r="I165" i="1" a="1"/>
  <c r="I147" i="1" a="1"/>
  <c r="D251" i="1" a="1"/>
  <c r="I250" i="1" a="1"/>
  <c r="I237" i="1" a="1"/>
  <c r="I39" i="1" a="1"/>
  <c r="D249" i="1" a="1"/>
  <c r="I12" i="1" l="1"/>
  <c r="E15" i="1"/>
  <c r="E13" i="1"/>
  <c r="E12" i="1"/>
  <c r="H271" i="1"/>
  <c r="I226" i="1"/>
  <c r="I250" i="1"/>
  <c r="U259" i="1"/>
  <c r="U253" i="1"/>
  <c r="D250" i="1"/>
  <c r="C250" i="1" s="1"/>
  <c r="D248" i="1"/>
  <c r="C248" i="1" s="1"/>
  <c r="U256" i="1"/>
  <c r="U260" i="1"/>
  <c r="D251" i="1"/>
  <c r="C251" i="1" s="1"/>
  <c r="I248" i="1"/>
  <c r="D247" i="1"/>
  <c r="C247" i="1" s="1"/>
  <c r="I251" i="1"/>
  <c r="D249" i="1"/>
  <c r="C249" i="1" s="1"/>
  <c r="U258" i="1"/>
  <c r="U257" i="1"/>
  <c r="I247" i="1"/>
  <c r="I249" i="1"/>
  <c r="U254" i="1"/>
  <c r="D235" i="1"/>
  <c r="C235" i="1" s="1"/>
  <c r="U255" i="1"/>
  <c r="I245" i="1"/>
  <c r="D245" i="1"/>
  <c r="C245" i="1" s="1"/>
  <c r="D246" i="1"/>
  <c r="C246" i="1" s="1"/>
  <c r="E233" i="1"/>
  <c r="E241" i="1"/>
  <c r="E237" i="1"/>
  <c r="E236" i="1"/>
  <c r="E242" i="1"/>
  <c r="E226" i="1"/>
  <c r="E238" i="1"/>
  <c r="E240" i="1"/>
  <c r="E239" i="1"/>
  <c r="I57" i="1"/>
  <c r="I48" i="1"/>
  <c r="I201" i="1"/>
  <c r="I102" i="1"/>
  <c r="I30" i="1"/>
  <c r="I120" i="1"/>
  <c r="I165" i="1"/>
  <c r="I21" i="1"/>
  <c r="I228" i="1"/>
  <c r="I75" i="1"/>
  <c r="I174" i="1"/>
  <c r="I156" i="1"/>
  <c r="I93" i="1"/>
  <c r="I66" i="1"/>
  <c r="I111" i="1"/>
  <c r="I192" i="1"/>
  <c r="I39" i="1"/>
  <c r="I183" i="1"/>
  <c r="I84" i="1"/>
  <c r="I210" i="1"/>
  <c r="I237" i="1"/>
  <c r="I147" i="1"/>
  <c r="I138" i="1"/>
  <c r="I219" i="1"/>
  <c r="I129" i="1"/>
  <c r="B280" i="1"/>
  <c r="E11" i="1"/>
  <c r="E17" i="1"/>
  <c r="E16" i="1"/>
  <c r="I246" i="1" a="1"/>
  <c r="D256" i="1" a="1"/>
  <c r="I256" i="1" a="1"/>
  <c r="D257" i="1" a="1"/>
  <c r="D255" i="1" a="1"/>
  <c r="I254" i="1" a="1"/>
  <c r="I257" i="1" a="1"/>
  <c r="I255" i="1" a="1"/>
  <c r="I258" i="1" a="1"/>
  <c r="I260" i="1" a="1"/>
  <c r="D260" i="1" a="1"/>
  <c r="D259" i="1" a="1"/>
  <c r="D258" i="1" a="1"/>
  <c r="D244" i="1" a="1"/>
  <c r="I235" i="1" a="1"/>
  <c r="H280" i="1" a="1"/>
  <c r="I259" i="1" a="1"/>
  <c r="D254" i="1" a="1"/>
  <c r="H280" i="1" l="1"/>
  <c r="I246" i="1"/>
  <c r="I255" i="1"/>
  <c r="U268" i="1"/>
  <c r="D258" i="1"/>
  <c r="C258" i="1" s="1"/>
  <c r="D256" i="1"/>
  <c r="C256" i="1" s="1"/>
  <c r="U265" i="1"/>
  <c r="I258" i="1"/>
  <c r="I256" i="1"/>
  <c r="I259" i="1"/>
  <c r="D260" i="1"/>
  <c r="C260" i="1" s="1"/>
  <c r="U266" i="1"/>
  <c r="D254" i="1"/>
  <c r="C254" i="1" s="1"/>
  <c r="I260" i="1"/>
  <c r="I254" i="1"/>
  <c r="U262" i="1"/>
  <c r="U264" i="1"/>
  <c r="D259" i="1"/>
  <c r="C259" i="1" s="1"/>
  <c r="D244" i="1"/>
  <c r="C244" i="1" s="1"/>
  <c r="D255" i="1"/>
  <c r="C255" i="1" s="1"/>
  <c r="U269" i="1"/>
  <c r="I235" i="1"/>
  <c r="U263" i="1"/>
  <c r="I257" i="1"/>
  <c r="U267" i="1"/>
  <c r="D257" i="1"/>
  <c r="C257" i="1" s="1"/>
  <c r="E250" i="1"/>
  <c r="E246" i="1"/>
  <c r="E249" i="1"/>
  <c r="E245" i="1"/>
  <c r="E247" i="1"/>
  <c r="E251" i="1"/>
  <c r="E235" i="1"/>
  <c r="E248" i="1"/>
  <c r="B289" i="1"/>
  <c r="I266" i="1" a="1"/>
  <c r="D266" i="1" a="1"/>
  <c r="D267" i="1" a="1"/>
  <c r="I244" i="1" a="1"/>
  <c r="I267" i="1" a="1"/>
  <c r="I263" i="1" a="1"/>
  <c r="D268" i="1" a="1"/>
  <c r="D269" i="1" a="1"/>
  <c r="I269" i="1" a="1"/>
  <c r="I268" i="1" a="1"/>
  <c r="D253" i="1" a="1"/>
  <c r="D264" i="1" a="1"/>
  <c r="H289" i="1" a="1"/>
  <c r="I264" i="1" a="1"/>
  <c r="D263" i="1" a="1"/>
  <c r="I265" i="1" a="1"/>
  <c r="D265" i="1" a="1"/>
  <c r="H289" i="1" l="1"/>
  <c r="D269" i="1"/>
  <c r="C269" i="1" s="1"/>
  <c r="D263" i="1"/>
  <c r="C263" i="1" s="1"/>
  <c r="D266" i="1"/>
  <c r="C266" i="1" s="1"/>
  <c r="U273" i="1"/>
  <c r="U271" i="1"/>
  <c r="I265" i="1"/>
  <c r="I269" i="1"/>
  <c r="U278" i="1"/>
  <c r="I263" i="1"/>
  <c r="D253" i="1"/>
  <c r="C253" i="1" s="1"/>
  <c r="U276" i="1"/>
  <c r="U277" i="1"/>
  <c r="I266" i="1"/>
  <c r="D265" i="1"/>
  <c r="C265" i="1" s="1"/>
  <c r="D267" i="1"/>
  <c r="C267" i="1" s="1"/>
  <c r="D268" i="1"/>
  <c r="C268" i="1" s="1"/>
  <c r="I267" i="1"/>
  <c r="U275" i="1"/>
  <c r="I268" i="1"/>
  <c r="D264" i="1"/>
  <c r="C264" i="1" s="1"/>
  <c r="U274" i="1"/>
  <c r="I244" i="1"/>
  <c r="I264" i="1"/>
  <c r="U272" i="1"/>
  <c r="E260" i="1"/>
  <c r="E259" i="1"/>
  <c r="E255" i="1"/>
  <c r="E244" i="1"/>
  <c r="E256" i="1"/>
  <c r="E254" i="1"/>
  <c r="E257" i="1"/>
  <c r="E258" i="1"/>
  <c r="B298" i="1"/>
  <c r="M19" i="2"/>
  <c r="M18" i="2"/>
  <c r="I278" i="1" a="1"/>
  <c r="H298" i="1" a="1"/>
  <c r="I273" i="1" a="1"/>
  <c r="I274" i="1" a="1"/>
  <c r="I275" i="1" a="1"/>
  <c r="D278" i="1" a="1"/>
  <c r="D273" i="1" a="1"/>
  <c r="I277" i="1" a="1"/>
  <c r="D272" i="1" a="1"/>
  <c r="D274" i="1" a="1"/>
  <c r="I276" i="1" a="1"/>
  <c r="I272" i="1" a="1"/>
  <c r="D262" i="1" a="1"/>
  <c r="I253" i="1" a="1"/>
  <c r="D276" i="1" a="1"/>
  <c r="D275" i="1" a="1"/>
  <c r="D277" i="1" a="1"/>
  <c r="H298" i="1" l="1"/>
  <c r="I253" i="1"/>
  <c r="I274" i="1"/>
  <c r="D273" i="1"/>
  <c r="C273" i="1" s="1"/>
  <c r="D275" i="1"/>
  <c r="C275" i="1" s="1"/>
  <c r="I273" i="1"/>
  <c r="I275" i="1"/>
  <c r="I278" i="1"/>
  <c r="U282" i="1"/>
  <c r="U287" i="1"/>
  <c r="D278" i="1"/>
  <c r="C278" i="1" s="1"/>
  <c r="D262" i="1"/>
  <c r="C262" i="1" s="1"/>
  <c r="U280" i="1"/>
  <c r="U284" i="1"/>
  <c r="U286" i="1"/>
  <c r="D277" i="1"/>
  <c r="C277" i="1" s="1"/>
  <c r="U281" i="1"/>
  <c r="I272" i="1"/>
  <c r="I276" i="1"/>
  <c r="D274" i="1"/>
  <c r="C274" i="1" s="1"/>
  <c r="I277" i="1"/>
  <c r="D272" i="1"/>
  <c r="C272" i="1" s="1"/>
  <c r="D276" i="1"/>
  <c r="C276" i="1" s="1"/>
  <c r="U285" i="1"/>
  <c r="U283" i="1"/>
  <c r="E253" i="1"/>
  <c r="E263" i="1"/>
  <c r="E268" i="1"/>
  <c r="E264" i="1"/>
  <c r="E267" i="1"/>
  <c r="E265" i="1"/>
  <c r="E266" i="1"/>
  <c r="E269" i="1"/>
  <c r="I286" i="1" a="1"/>
  <c r="D284" i="1" a="1"/>
  <c r="D271" i="1" a="1"/>
  <c r="D283" i="1" a="1"/>
  <c r="I282" i="1" a="1"/>
  <c r="D287" i="1" a="1"/>
  <c r="I262" i="1" a="1"/>
  <c r="I283" i="1" a="1"/>
  <c r="D286" i="1" a="1"/>
  <c r="D281" i="1" a="1"/>
  <c r="I281" i="1" a="1"/>
  <c r="D285" i="1" a="1"/>
  <c r="I284" i="1" a="1"/>
  <c r="I287" i="1" a="1"/>
  <c r="D282" i="1" a="1"/>
  <c r="I285" i="1" a="1"/>
  <c r="I262" i="1" l="1"/>
  <c r="I287" i="1"/>
  <c r="U292" i="1"/>
  <c r="D284" i="1"/>
  <c r="C284" i="1" s="1"/>
  <c r="D287" i="1"/>
  <c r="C287" i="1" s="1"/>
  <c r="I284" i="1"/>
  <c r="I285" i="1"/>
  <c r="D285" i="1"/>
  <c r="C285" i="1" s="1"/>
  <c r="D282" i="1"/>
  <c r="C282" i="1" s="1"/>
  <c r="D281" i="1"/>
  <c r="C281" i="1" s="1"/>
  <c r="U289" i="1"/>
  <c r="U296" i="1"/>
  <c r="I281" i="1"/>
  <c r="U293" i="1"/>
  <c r="D283" i="1"/>
  <c r="C283" i="1" s="1"/>
  <c r="I283" i="1"/>
  <c r="U294" i="1"/>
  <c r="U291" i="1"/>
  <c r="I282" i="1"/>
  <c r="D271" i="1"/>
  <c r="C271" i="1" s="1"/>
  <c r="U295" i="1"/>
  <c r="D286" i="1"/>
  <c r="C286" i="1" s="1"/>
  <c r="I286" i="1"/>
  <c r="U290" i="1"/>
  <c r="E278" i="1"/>
  <c r="E274" i="1"/>
  <c r="E277" i="1"/>
  <c r="E272" i="1"/>
  <c r="E276" i="1"/>
  <c r="E275" i="1"/>
  <c r="E262" i="1"/>
  <c r="E273" i="1"/>
  <c r="D293" i="1" a="1"/>
  <c r="I290" i="1" a="1"/>
  <c r="D290" i="1" a="1"/>
  <c r="D280" i="1" a="1"/>
  <c r="I292" i="1" a="1"/>
  <c r="D295" i="1" a="1"/>
  <c r="I271" i="1" a="1"/>
  <c r="D296" i="1" a="1"/>
  <c r="D291" i="1" a="1"/>
  <c r="D294" i="1" a="1"/>
  <c r="I294" i="1" a="1"/>
  <c r="I293" i="1" a="1"/>
  <c r="I295" i="1" a="1"/>
  <c r="D292" i="1" a="1"/>
  <c r="I296" i="1" a="1"/>
  <c r="I291" i="1" a="1"/>
  <c r="I271" i="1" l="1"/>
  <c r="D295" i="1"/>
  <c r="C295" i="1" s="1"/>
  <c r="I290" i="1"/>
  <c r="D280" i="1"/>
  <c r="C280" i="1" s="1"/>
  <c r="I292" i="1"/>
  <c r="D290" i="1"/>
  <c r="C290" i="1" s="1"/>
  <c r="D292" i="1"/>
  <c r="C292" i="1" s="1"/>
  <c r="U304" i="1"/>
  <c r="D296" i="1"/>
  <c r="C296" i="1" s="1"/>
  <c r="I296" i="1"/>
  <c r="D294" i="1"/>
  <c r="C294" i="1" s="1"/>
  <c r="I293" i="1"/>
  <c r="U302" i="1"/>
  <c r="I295" i="1"/>
  <c r="I294" i="1"/>
  <c r="U300" i="1"/>
  <c r="U298" i="1"/>
  <c r="U301" i="1"/>
  <c r="I291" i="1"/>
  <c r="D293" i="1"/>
  <c r="C293" i="1" s="1"/>
  <c r="U305" i="1"/>
  <c r="D291" i="1"/>
  <c r="C291" i="1" s="1"/>
  <c r="U299" i="1"/>
  <c r="U303" i="1"/>
  <c r="E286" i="1"/>
  <c r="E281" i="1"/>
  <c r="E282" i="1"/>
  <c r="E271" i="1"/>
  <c r="E285" i="1"/>
  <c r="E287" i="1"/>
  <c r="E284" i="1"/>
  <c r="E283" i="1"/>
  <c r="D299" i="1" a="1"/>
  <c r="I302" i="1" a="1"/>
  <c r="D305" i="1" a="1"/>
  <c r="I304" i="1" a="1"/>
  <c r="D303" i="1" a="1"/>
  <c r="I301" i="1" a="1"/>
  <c r="D300" i="1" a="1"/>
  <c r="D301" i="1" a="1"/>
  <c r="D304" i="1" a="1"/>
  <c r="I305" i="1" a="1"/>
  <c r="D302" i="1" a="1"/>
  <c r="I303" i="1" a="1"/>
  <c r="I299" i="1" a="1"/>
  <c r="I300" i="1" a="1"/>
  <c r="I280" i="1" a="1"/>
  <c r="D289" i="1" a="1"/>
  <c r="I303" i="1" l="1"/>
  <c r="D301" i="1"/>
  <c r="C301" i="1" s="1"/>
  <c r="D302" i="1"/>
  <c r="C302" i="1" s="1"/>
  <c r="D299" i="1"/>
  <c r="C299" i="1" s="1"/>
  <c r="I299" i="1"/>
  <c r="I302" i="1"/>
  <c r="I305" i="1"/>
  <c r="I304" i="1"/>
  <c r="D305" i="1"/>
  <c r="C305" i="1" s="1"/>
  <c r="D289" i="1"/>
  <c r="C289" i="1" s="1"/>
  <c r="D304" i="1"/>
  <c r="C304" i="1" s="1"/>
  <c r="I300" i="1"/>
  <c r="D300" i="1"/>
  <c r="C300" i="1" s="1"/>
  <c r="D303" i="1"/>
  <c r="C303" i="1" s="1"/>
  <c r="I301" i="1"/>
  <c r="I280" i="1"/>
  <c r="E294" i="1"/>
  <c r="E296" i="1"/>
  <c r="E292" i="1"/>
  <c r="E290" i="1"/>
  <c r="E291" i="1"/>
  <c r="E280" i="1"/>
  <c r="E293" i="1"/>
  <c r="E295" i="1"/>
  <c r="I289" i="1" a="1"/>
  <c r="D298" i="1" a="1"/>
  <c r="I289" i="1" l="1"/>
  <c r="D298" i="1"/>
  <c r="C298" i="1" s="1"/>
  <c r="E300" i="1"/>
  <c r="E299" i="1"/>
  <c r="E305" i="1"/>
  <c r="E302" i="1"/>
  <c r="E304" i="1"/>
  <c r="E289" i="1"/>
  <c r="E303" i="1"/>
  <c r="E301" i="1"/>
  <c r="I298" i="1" a="1"/>
  <c r="I298" i="1" l="1"/>
  <c r="E298" i="1"/>
  <c r="E460" i="1" s="1"/>
  <c r="D460" i="1" l="1"/>
  <c r="E7" i="1" s="1"/>
  <c r="G7" i="1" l="1"/>
  <c r="F7" i="1"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<sst xmlns="http://schemas.openxmlformats.org/spreadsheetml/2006/main" count="13033" uniqueCount="174">
  <si>
    <t>(合計)</t>
    <rPh sb="1" eb="3">
      <t>ゴウケイ</t>
    </rPh>
    <phoneticPr fontId="2"/>
  </si>
  <si>
    <t>補助事業に要する経費</t>
    <rPh sb="0" eb="4">
      <t>ホジョジギョウ</t>
    </rPh>
    <rPh sb="5" eb="6">
      <t>ヨウ</t>
    </rPh>
    <rPh sb="8" eb="10">
      <t>ケイヒ</t>
    </rPh>
    <phoneticPr fontId="2"/>
  </si>
  <si>
    <t>補助対象経費</t>
    <rPh sb="0" eb="6">
      <t>ホジョタイショウケイヒ</t>
    </rPh>
    <phoneticPr fontId="2"/>
  </si>
  <si>
    <t>補助金額</t>
    <rPh sb="0" eb="4">
      <t>ホジョキンガク</t>
    </rPh>
    <phoneticPr fontId="2"/>
  </si>
  <si>
    <t>自己負担額</t>
    <rPh sb="0" eb="5">
      <t>ジコフタンガク</t>
    </rPh>
    <phoneticPr fontId="2"/>
  </si>
  <si>
    <t>証ひょう番号</t>
    <rPh sb="0" eb="1">
      <t>アカシ</t>
    </rPh>
    <rPh sb="4" eb="6">
      <t>バンゴウ</t>
    </rPh>
    <phoneticPr fontId="2"/>
  </si>
  <si>
    <t>支払日</t>
    <rPh sb="0" eb="2">
      <t>シハライ</t>
    </rPh>
    <rPh sb="2" eb="3">
      <t>ビ</t>
    </rPh>
    <phoneticPr fontId="2"/>
  </si>
  <si>
    <t>支払先
(対象者)</t>
    <rPh sb="0" eb="2">
      <t>シハライ</t>
    </rPh>
    <rPh sb="2" eb="3">
      <t>サキ</t>
    </rPh>
    <rPh sb="5" eb="8">
      <t>タイショウシャ</t>
    </rPh>
    <phoneticPr fontId="2"/>
  </si>
  <si>
    <t>支出内容</t>
    <rPh sb="0" eb="2">
      <t>シシュツ</t>
    </rPh>
    <rPh sb="2" eb="4">
      <t>ナイヨウ</t>
    </rPh>
    <phoneticPr fontId="2"/>
  </si>
  <si>
    <t>イベント名</t>
    <rPh sb="4" eb="5">
      <t>メイ</t>
    </rPh>
    <phoneticPr fontId="2"/>
  </si>
  <si>
    <t>役割</t>
    <rPh sb="0" eb="2">
      <t>ヤクワリ</t>
    </rPh>
    <phoneticPr fontId="2"/>
  </si>
  <si>
    <t>合計</t>
    <rPh sb="0" eb="2">
      <t>ゴウケイ</t>
    </rPh>
    <phoneticPr fontId="2"/>
  </si>
  <si>
    <t>補助事業者名</t>
  </si>
  <si>
    <t>事業終了期限</t>
    <rPh sb="0" eb="2">
      <t>ジギョウ</t>
    </rPh>
    <rPh sb="2" eb="4">
      <t>シュウリョウ</t>
    </rPh>
    <rPh sb="4" eb="6">
      <t>キゲン</t>
    </rPh>
    <phoneticPr fontId="2"/>
  </si>
  <si>
    <t>健保等級適用可否</t>
    <rPh sb="0" eb="2">
      <t>ケンポ</t>
    </rPh>
    <rPh sb="2" eb="4">
      <t>トウキュウ</t>
    </rPh>
    <rPh sb="4" eb="6">
      <t>テキヨウ</t>
    </rPh>
    <rPh sb="6" eb="8">
      <t>カヒ</t>
    </rPh>
    <phoneticPr fontId="2"/>
  </si>
  <si>
    <t>適用</t>
  </si>
  <si>
    <t>賞与回数</t>
    <rPh sb="0" eb="2">
      <t>ショウヨ</t>
    </rPh>
    <rPh sb="2" eb="4">
      <t>カイスウ</t>
    </rPh>
    <phoneticPr fontId="2"/>
  </si>
  <si>
    <t>年1～3回</t>
    <phoneticPr fontId="2"/>
  </si>
  <si>
    <t>勤務日数</t>
    <rPh sb="0" eb="2">
      <t>キンム</t>
    </rPh>
    <rPh sb="2" eb="4">
      <t>ニッスウ</t>
    </rPh>
    <phoneticPr fontId="2"/>
  </si>
  <si>
    <t>報酬月額</t>
    <rPh sb="0" eb="4">
      <t>ホウシュウゲツガク</t>
    </rPh>
    <phoneticPr fontId="2"/>
  </si>
  <si>
    <t>不適用</t>
  </si>
  <si>
    <t>従事者氏名</t>
    <rPh sb="0" eb="3">
      <t>ジュウジシャ</t>
    </rPh>
    <rPh sb="3" eb="5">
      <t>シメイ</t>
    </rPh>
    <phoneticPr fontId="2"/>
  </si>
  <si>
    <t>日付</t>
    <rPh sb="0" eb="1">
      <t>ニチ</t>
    </rPh>
    <rPh sb="1" eb="2">
      <t>ヅケ</t>
    </rPh>
    <phoneticPr fontId="2"/>
  </si>
  <si>
    <t>除外する時間数</t>
    <rPh sb="0" eb="2">
      <t>ジョガイ</t>
    </rPh>
    <rPh sb="4" eb="6">
      <t>ジカン</t>
    </rPh>
    <rPh sb="6" eb="7">
      <t>スウ</t>
    </rPh>
    <phoneticPr fontId="2"/>
  </si>
  <si>
    <t>実働時間</t>
    <rPh sb="0" eb="2">
      <t>ジツドウ</t>
    </rPh>
    <rPh sb="2" eb="4">
      <t>ジカン</t>
    </rPh>
    <phoneticPr fontId="2"/>
  </si>
  <si>
    <t>補助事業に係る具体的な作業内容</t>
    <rPh sb="0" eb="4">
      <t>ホジョジギョウ</t>
    </rPh>
    <rPh sb="5" eb="6">
      <t>カカ</t>
    </rPh>
    <rPh sb="7" eb="10">
      <t>グタイテキ</t>
    </rPh>
    <rPh sb="11" eb="13">
      <t>サギョウ</t>
    </rPh>
    <rPh sb="13" eb="15">
      <t>ナイヨウ</t>
    </rPh>
    <phoneticPr fontId="2"/>
  </si>
  <si>
    <t>開始時間</t>
    <rPh sb="0" eb="4">
      <t>カイシジカン</t>
    </rPh>
    <phoneticPr fontId="2"/>
  </si>
  <si>
    <t>終了時間</t>
    <rPh sb="0" eb="2">
      <t>シュウリョウ</t>
    </rPh>
    <rPh sb="2" eb="4">
      <t>ジカン</t>
    </rPh>
    <phoneticPr fontId="2"/>
  </si>
  <si>
    <t>等級</t>
    <rPh sb="0" eb="2">
      <t>トウキュウ</t>
    </rPh>
    <phoneticPr fontId="2"/>
  </si>
  <si>
    <t>健保等級適用者</t>
    <rPh sb="0" eb="4">
      <t>ケンポトウキュウ</t>
    </rPh>
    <rPh sb="4" eb="7">
      <t>テキヨウシャ</t>
    </rPh>
    <phoneticPr fontId="2"/>
  </si>
  <si>
    <t>健保等級適用者以外(年俸制・月給範囲額)</t>
    <rPh sb="0" eb="4">
      <t>ケンポトウキュウ</t>
    </rPh>
    <rPh sb="4" eb="7">
      <t>テキヨウシャ</t>
    </rPh>
    <rPh sb="7" eb="9">
      <t>イガイ</t>
    </rPh>
    <rPh sb="10" eb="12">
      <t>ネンポウ</t>
    </rPh>
    <rPh sb="12" eb="13">
      <t>セイ</t>
    </rPh>
    <rPh sb="14" eb="16">
      <t>ゲッキュウ</t>
    </rPh>
    <rPh sb="16" eb="18">
      <t>ハンイ</t>
    </rPh>
    <rPh sb="18" eb="19">
      <t>ガク</t>
    </rPh>
    <phoneticPr fontId="2"/>
  </si>
  <si>
    <t>月額範囲</t>
    <rPh sb="0" eb="2">
      <t>ゲツガク</t>
    </rPh>
    <rPh sb="2" eb="4">
      <t>ハンイ</t>
    </rPh>
    <phoneticPr fontId="2"/>
  </si>
  <si>
    <t>労務費時給単価</t>
    <rPh sb="0" eb="3">
      <t>ロウムヒ</t>
    </rPh>
    <rPh sb="3" eb="7">
      <t>ジキュウタンカ</t>
    </rPh>
    <phoneticPr fontId="2"/>
  </si>
  <si>
    <t>労務費
時給単価</t>
    <phoneticPr fontId="2"/>
  </si>
  <si>
    <t>以上</t>
    <rPh sb="0" eb="2">
      <t>イジョウ</t>
    </rPh>
    <phoneticPr fontId="2"/>
  </si>
  <si>
    <t>～</t>
  </si>
  <si>
    <t>未満</t>
    <rPh sb="0" eb="2">
      <t>ミマン</t>
    </rPh>
    <phoneticPr fontId="2"/>
  </si>
  <si>
    <t>賞与なし、4回以上</t>
    <rPh sb="0" eb="2">
      <t>ショウヨ</t>
    </rPh>
    <rPh sb="6" eb="7">
      <t>カイ</t>
    </rPh>
    <rPh sb="7" eb="9">
      <t>イジョウ</t>
    </rPh>
    <phoneticPr fontId="2"/>
  </si>
  <si>
    <t>賞与1～3回</t>
    <rPh sb="0" eb="2">
      <t>ショウヨ</t>
    </rPh>
    <rPh sb="5" eb="6">
      <t>カイ</t>
    </rPh>
    <phoneticPr fontId="2"/>
  </si>
  <si>
    <t>労務費時給単価の確認</t>
    <rPh sb="8" eb="10">
      <t>カクニン</t>
    </rPh>
    <phoneticPr fontId="2"/>
  </si>
  <si>
    <t>時給単価</t>
    <rPh sb="0" eb="2">
      <t>ジキュウ</t>
    </rPh>
    <rPh sb="2" eb="4">
      <t>タンカ</t>
    </rPh>
    <phoneticPr fontId="2"/>
  </si>
  <si>
    <t>R7年度等級単価一覧表</t>
  </si>
  <si>
    <t>賃金計算期間</t>
    <rPh sb="0" eb="6">
      <t>チンギンケイサンキカン</t>
    </rPh>
    <phoneticPr fontId="2"/>
  </si>
  <si>
    <t>支払日</t>
    <rPh sb="0" eb="3">
      <t>シハライビ</t>
    </rPh>
    <phoneticPr fontId="2"/>
  </si>
  <si>
    <t>翌月5日</t>
    <rPh sb="0" eb="2">
      <t>ヨクゲツ</t>
    </rPh>
    <rPh sb="3" eb="4">
      <t>ニチ</t>
    </rPh>
    <phoneticPr fontId="2"/>
  </si>
  <si>
    <t>8月</t>
    <rPh sb="1" eb="2">
      <t>ガツ</t>
    </rPh>
    <phoneticPr fontId="2"/>
  </si>
  <si>
    <t>9月</t>
  </si>
  <si>
    <t>10月</t>
  </si>
  <si>
    <t>11月</t>
  </si>
  <si>
    <t>12月</t>
  </si>
  <si>
    <t>1月</t>
  </si>
  <si>
    <t>2月</t>
  </si>
  <si>
    <t>3月</t>
  </si>
  <si>
    <t>5日締</t>
    <rPh sb="1" eb="2">
      <t>ニチ</t>
    </rPh>
    <rPh sb="2" eb="3">
      <t>シ</t>
    </rPh>
    <phoneticPr fontId="2"/>
  </si>
  <si>
    <t>10日締</t>
    <rPh sb="2" eb="3">
      <t>ニチ</t>
    </rPh>
    <rPh sb="3" eb="4">
      <t>シ</t>
    </rPh>
    <phoneticPr fontId="2"/>
  </si>
  <si>
    <t>15日締</t>
    <rPh sb="2" eb="3">
      <t>ニチ</t>
    </rPh>
    <rPh sb="3" eb="4">
      <t>シ</t>
    </rPh>
    <phoneticPr fontId="2"/>
  </si>
  <si>
    <t>20日締</t>
    <rPh sb="2" eb="3">
      <t>ニチ</t>
    </rPh>
    <rPh sb="3" eb="4">
      <t>シ</t>
    </rPh>
    <phoneticPr fontId="2"/>
  </si>
  <si>
    <t>25日締</t>
    <rPh sb="2" eb="3">
      <t>ニチ</t>
    </rPh>
    <rPh sb="3" eb="4">
      <t>シ</t>
    </rPh>
    <phoneticPr fontId="2"/>
  </si>
  <si>
    <t>月末締</t>
    <rPh sb="0" eb="1">
      <t>ゲツ</t>
    </rPh>
    <rPh sb="1" eb="2">
      <t>マツ</t>
    </rPh>
    <rPh sb="2" eb="3">
      <t>シ</t>
    </rPh>
    <phoneticPr fontId="2"/>
  </si>
  <si>
    <t>当月10日</t>
    <rPh sb="0" eb="2">
      <t>トウゲツ</t>
    </rPh>
    <rPh sb="4" eb="5">
      <t>ニチ</t>
    </rPh>
    <phoneticPr fontId="2"/>
  </si>
  <si>
    <t>当月20日</t>
    <rPh sb="0" eb="2">
      <t>トウゲツ</t>
    </rPh>
    <rPh sb="4" eb="5">
      <t>ニチ</t>
    </rPh>
    <phoneticPr fontId="2"/>
  </si>
  <si>
    <t>当月25日</t>
    <rPh sb="0" eb="2">
      <t>トウゲツ</t>
    </rPh>
    <rPh sb="4" eb="5">
      <t>ニチ</t>
    </rPh>
    <phoneticPr fontId="2"/>
  </si>
  <si>
    <t>翌月10日</t>
    <rPh sb="0" eb="2">
      <t>ヨクゲツ</t>
    </rPh>
    <rPh sb="4" eb="5">
      <t>ニチ</t>
    </rPh>
    <phoneticPr fontId="2"/>
  </si>
  <si>
    <t>翌月15日</t>
    <rPh sb="0" eb="2">
      <t>ヨクゲツ</t>
    </rPh>
    <rPh sb="4" eb="5">
      <t>ニチ</t>
    </rPh>
    <phoneticPr fontId="2"/>
  </si>
  <si>
    <t>翌月20日</t>
    <rPh sb="0" eb="2">
      <t>ヨクゲツ</t>
    </rPh>
    <rPh sb="4" eb="5">
      <t>ニチ</t>
    </rPh>
    <phoneticPr fontId="2"/>
  </si>
  <si>
    <t>翌月25日</t>
    <rPh sb="0" eb="2">
      <t>ヨクゲツ</t>
    </rPh>
    <rPh sb="4" eb="5">
      <t>ニチ</t>
    </rPh>
    <phoneticPr fontId="2"/>
  </si>
  <si>
    <t>当月末日</t>
    <rPh sb="0" eb="2">
      <t>トウゲツ</t>
    </rPh>
    <rPh sb="2" eb="3">
      <t>マツ</t>
    </rPh>
    <phoneticPr fontId="2"/>
  </si>
  <si>
    <t>翌月末日</t>
    <rPh sb="0" eb="2">
      <t>ヨクゲツ</t>
    </rPh>
    <rPh sb="2" eb="3">
      <t>マツ</t>
    </rPh>
    <phoneticPr fontId="2"/>
  </si>
  <si>
    <t>適用</t>
    <phoneticPr fontId="2"/>
  </si>
  <si>
    <t>年4回以上</t>
    <phoneticPr fontId="2"/>
  </si>
  <si>
    <t>無</t>
    <phoneticPr fontId="2"/>
  </si>
  <si>
    <t>無</t>
  </si>
  <si>
    <t>事業終了期限</t>
  </si>
  <si>
    <t>時給</t>
    <phoneticPr fontId="2"/>
  </si>
  <si>
    <t>計</t>
    <rPh sb="0" eb="1">
      <t>ケイ</t>
    </rPh>
    <phoneticPr fontId="2"/>
  </si>
  <si>
    <t>通勤手当</t>
    <rPh sb="0" eb="4">
      <t>ツウキンテアテ</t>
    </rPh>
    <phoneticPr fontId="2"/>
  </si>
  <si>
    <t>当月対象経費</t>
    <phoneticPr fontId="2"/>
  </si>
  <si>
    <t>月額</t>
    <rPh sb="0" eb="2">
      <t>ゲツガク</t>
    </rPh>
    <phoneticPr fontId="2"/>
  </si>
  <si>
    <t>日額</t>
    <rPh sb="0" eb="2">
      <t>ニチガク</t>
    </rPh>
    <phoneticPr fontId="2"/>
  </si>
  <si>
    <t>所属法人</t>
    <rPh sb="0" eb="2">
      <t>ショゾク</t>
    </rPh>
    <rPh sb="2" eb="4">
      <t>ホウジン</t>
    </rPh>
    <phoneticPr fontId="2"/>
  </si>
  <si>
    <t>※　所属法人は共同申請のみ記入する</t>
    <rPh sb="2" eb="6">
      <t>ショゾクホウジン</t>
    </rPh>
    <rPh sb="7" eb="11">
      <t>キョウドウシンセイ</t>
    </rPh>
    <rPh sb="13" eb="15">
      <t>キニュウ</t>
    </rPh>
    <phoneticPr fontId="2"/>
  </si>
  <si>
    <t>所定内</t>
  </si>
  <si>
    <t>所定内</t>
    <rPh sb="0" eb="3">
      <t>ショテイナイ</t>
    </rPh>
    <phoneticPr fontId="2"/>
  </si>
  <si>
    <t>所定外</t>
  </si>
  <si>
    <t>所定外</t>
    <rPh sb="0" eb="3">
      <t>ショテイガイ</t>
    </rPh>
    <phoneticPr fontId="2"/>
  </si>
  <si>
    <t>所定内</t>
    <phoneticPr fontId="2"/>
  </si>
  <si>
    <t>所定外</t>
    <phoneticPr fontId="2"/>
  </si>
  <si>
    <t>実働時間
(合計)</t>
    <rPh sb="0" eb="2">
      <t>ジツドウ</t>
    </rPh>
    <rPh sb="2" eb="4">
      <t>ジカン</t>
    </rPh>
    <rPh sb="6" eb="8">
      <t>ゴウケイ</t>
    </rPh>
    <phoneticPr fontId="2"/>
  </si>
  <si>
    <t>実働時間</t>
    <phoneticPr fontId="2"/>
  </si>
  <si>
    <t>休日</t>
    <rPh sb="0" eb="2">
      <t>キュウジツ</t>
    </rPh>
    <phoneticPr fontId="2"/>
  </si>
  <si>
    <t>平日</t>
    <rPh sb="0" eb="2">
      <t>ヘイジツ</t>
    </rPh>
    <phoneticPr fontId="2"/>
  </si>
  <si>
    <t>所定外</t>
    <rPh sb="0" eb="2">
      <t>ショテイ</t>
    </rPh>
    <rPh sb="2" eb="3">
      <t>ガイ</t>
    </rPh>
    <phoneticPr fontId="2"/>
  </si>
  <si>
    <t>割増率</t>
    <rPh sb="0" eb="3">
      <t>ワリマシリツ</t>
    </rPh>
    <phoneticPr fontId="2"/>
  </si>
  <si>
    <t>所定休日</t>
    <rPh sb="0" eb="2">
      <t>ショテイ</t>
    </rPh>
    <rPh sb="2" eb="4">
      <t>キュウジツ</t>
    </rPh>
    <phoneticPr fontId="2"/>
  </si>
  <si>
    <t>法定休日</t>
    <rPh sb="0" eb="2">
      <t>ホウテイ</t>
    </rPh>
    <rPh sb="2" eb="4">
      <t>キュウジツ</t>
    </rPh>
    <phoneticPr fontId="2"/>
  </si>
  <si>
    <t>法定</t>
    <rPh sb="0" eb="2">
      <t>ホウテイ</t>
    </rPh>
    <phoneticPr fontId="2"/>
  </si>
  <si>
    <t>休日
出勤</t>
    <rPh sb="0" eb="2">
      <t>キュウジツ</t>
    </rPh>
    <rPh sb="3" eb="5">
      <t>シュッキン</t>
    </rPh>
    <phoneticPr fontId="2"/>
  </si>
  <si>
    <t>補助対象外</t>
    <rPh sb="0" eb="5">
      <t>ホジョタイショウガイ</t>
    </rPh>
    <phoneticPr fontId="2"/>
  </si>
  <si>
    <t>(自己負担)</t>
  </si>
  <si>
    <t>金額</t>
    <rPh sb="0" eb="2">
      <t>キンガク</t>
    </rPh>
    <phoneticPr fontId="2"/>
  </si>
  <si>
    <t>備考</t>
    <rPh sb="0" eb="2">
      <t>ビコウ</t>
    </rPh>
    <phoneticPr fontId="2"/>
  </si>
  <si>
    <t>←　※備考欄：補助対象外経費（自己負担額）の理由等を記載してください。</t>
    <rPh sb="22" eb="24">
      <t>リユウ</t>
    </rPh>
    <rPh sb="24" eb="25">
      <t>ナド</t>
    </rPh>
    <rPh sb="26" eb="28">
      <t>キサイ</t>
    </rPh>
    <phoneticPr fontId="2"/>
  </si>
  <si>
    <t>経費支出管理表コメント欄</t>
    <rPh sb="0" eb="4">
      <t>ケイヒシシュツ</t>
    </rPh>
    <rPh sb="4" eb="7">
      <t>カンリヒョウ</t>
    </rPh>
    <rPh sb="11" eb="12">
      <t>ラン</t>
    </rPh>
    <phoneticPr fontId="2"/>
  </si>
  <si>
    <r>
      <t xml:space="preserve">補助業務
</t>
    </r>
    <r>
      <rPr>
        <sz val="8"/>
        <color theme="3" tint="-0.249977111117893"/>
        <rFont val="Meiryo UI"/>
        <family val="3"/>
        <charset val="128"/>
      </rPr>
      <t>(24時間制で時刻入力)</t>
    </r>
    <rPh sb="0" eb="4">
      <t>ホジョギョウム</t>
    </rPh>
    <rPh sb="8" eb="10">
      <t>ジカン</t>
    </rPh>
    <rPh sb="10" eb="11">
      <t>セイ</t>
    </rPh>
    <rPh sb="12" eb="14">
      <t>ジコク</t>
    </rPh>
    <rPh sb="14" eb="16">
      <t>ニュウリョク</t>
    </rPh>
    <phoneticPr fontId="2"/>
  </si>
  <si>
    <t>⑭雑役務費</t>
  </si>
  <si>
    <r>
      <t>補助事業者基本情報　</t>
    </r>
    <r>
      <rPr>
        <b/>
        <sz val="10"/>
        <color theme="1"/>
        <rFont val="Meiryo UI"/>
        <family val="3"/>
        <charset val="128"/>
      </rPr>
      <t>※緑色のセルに必要事項を入力して下さい。</t>
    </r>
    <rPh sb="1" eb="3">
      <t>ミドリイロ</t>
    </rPh>
    <phoneticPr fontId="19"/>
  </si>
  <si>
    <t>申請者番号</t>
    <rPh sb="0" eb="3">
      <t>シンセイシャ</t>
    </rPh>
    <rPh sb="3" eb="5">
      <t>バンゴウ</t>
    </rPh>
    <phoneticPr fontId="19"/>
  </si>
  <si>
    <t>補助事業者名</t>
    <rPh sb="0" eb="2">
      <t>ホジョ</t>
    </rPh>
    <rPh sb="2" eb="4">
      <t>ジギョウ</t>
    </rPh>
    <rPh sb="4" eb="5">
      <t>シャ</t>
    </rPh>
    <rPh sb="5" eb="6">
      <t>メイ</t>
    </rPh>
    <phoneticPr fontId="19"/>
  </si>
  <si>
    <t>取組</t>
    <rPh sb="0" eb="2">
      <t>トリクミ</t>
    </rPh>
    <phoneticPr fontId="19"/>
  </si>
  <si>
    <t>経理処理</t>
    <rPh sb="0" eb="4">
      <t>ケイリショリ</t>
    </rPh>
    <phoneticPr fontId="19"/>
  </si>
  <si>
    <t>交付決定日</t>
    <rPh sb="0" eb="5">
      <t>コウフケッテイビ</t>
    </rPh>
    <phoneticPr fontId="19"/>
  </si>
  <si>
    <t>完了日</t>
    <rPh sb="0" eb="3">
      <t>カンリョウビ</t>
    </rPh>
    <phoneticPr fontId="24"/>
  </si>
  <si>
    <t>文書発信日付</t>
    <rPh sb="0" eb="2">
      <t>ブンショ</t>
    </rPh>
    <rPh sb="2" eb="4">
      <t>ハッシン</t>
    </rPh>
    <rPh sb="4" eb="6">
      <t>ヒヅケ</t>
    </rPh>
    <phoneticPr fontId="24"/>
  </si>
  <si>
    <t>補助率</t>
    <rPh sb="0" eb="3">
      <t>ホジョリツ</t>
    </rPh>
    <phoneticPr fontId="2"/>
  </si>
  <si>
    <t>定額</t>
    <rPh sb="0" eb="2">
      <t>テイガク</t>
    </rPh>
    <phoneticPr fontId="2"/>
  </si>
  <si>
    <t>■日付チェック(参考)</t>
    <rPh sb="1" eb="3">
      <t>ヒヅケ</t>
    </rPh>
    <rPh sb="8" eb="10">
      <t>サンコウ</t>
    </rPh>
    <phoneticPr fontId="2"/>
  </si>
  <si>
    <t>従業者氏名</t>
    <rPh sb="0" eb="3">
      <t>ジュウギョウシャ</t>
    </rPh>
    <rPh sb="3" eb="5">
      <t>シメイ</t>
    </rPh>
    <phoneticPr fontId="2"/>
  </si>
  <si>
    <t>←採択通知書に記載されている申請者番号(左上の8桁の数字)を入力する。</t>
    <rPh sb="1" eb="6">
      <t>サイタクツウチショ</t>
    </rPh>
    <rPh sb="7" eb="9">
      <t>キサイ</t>
    </rPh>
    <rPh sb="14" eb="17">
      <t>シンセイシャ</t>
    </rPh>
    <rPh sb="17" eb="19">
      <t>バンゴウ</t>
    </rPh>
    <rPh sb="20" eb="22">
      <t>ヒダリウエ</t>
    </rPh>
    <rPh sb="24" eb="25">
      <t>ケタ</t>
    </rPh>
    <rPh sb="26" eb="28">
      <t>スウジ</t>
    </rPh>
    <rPh sb="30" eb="32">
      <t>ニュウリョク</t>
    </rPh>
    <phoneticPr fontId="5"/>
  </si>
  <si>
    <t>←該当する取組を選択する。</t>
  </si>
  <si>
    <t>←該当する経理処理(税込/税別)を選択する。</t>
    <rPh sb="10" eb="12">
      <t>ゼイコ</t>
    </rPh>
    <rPh sb="13" eb="15">
      <t>ゼイベツ</t>
    </rPh>
    <phoneticPr fontId="5"/>
  </si>
  <si>
    <t>←交付決定通知書に記載されている日付(左上の日付)を入力する。</t>
    <rPh sb="1" eb="3">
      <t>コウフ</t>
    </rPh>
    <rPh sb="3" eb="5">
      <t>ケッテイ</t>
    </rPh>
    <rPh sb="5" eb="8">
      <t>ツウチショ</t>
    </rPh>
    <rPh sb="9" eb="11">
      <t>キサイ</t>
    </rPh>
    <rPh sb="16" eb="18">
      <t>ヒヅケ</t>
    </rPh>
    <rPh sb="19" eb="21">
      <t>ヒダリウエ</t>
    </rPh>
    <rPh sb="22" eb="24">
      <t>ヒヅケ</t>
    </rPh>
    <phoneticPr fontId="5"/>
  </si>
  <si>
    <t>←完了日：交付決定日～2026/3/31の間で入力する。</t>
    <rPh sb="5" eb="10">
      <t>コウフケッテイビ</t>
    </rPh>
    <phoneticPr fontId="5"/>
  </si>
  <si>
    <t xml:space="preserve">     </t>
    <phoneticPr fontId="2"/>
  </si>
  <si>
    <t>←　日誌別各月内訳表[シート]、日誌[シート]の内容を転記しています。</t>
    <rPh sb="2" eb="4">
      <t>ニッシ</t>
    </rPh>
    <rPh sb="4" eb="5">
      <t>ベツ</t>
    </rPh>
    <rPh sb="5" eb="7">
      <t>カクツキ</t>
    </rPh>
    <rPh sb="7" eb="9">
      <t>ウチワケ</t>
    </rPh>
    <rPh sb="9" eb="10">
      <t>ヒョウ</t>
    </rPh>
    <rPh sb="24" eb="26">
      <t>ナイヨウ</t>
    </rPh>
    <rPh sb="27" eb="29">
      <t>テンキ</t>
    </rPh>
    <phoneticPr fontId="2"/>
  </si>
  <si>
    <t xml:space="preserve">  　 日誌別各月内訳表[シート]、日誌[シート]へ入力してください。</t>
    <rPh sb="26" eb="28">
      <t>ニュウリョク</t>
    </rPh>
    <phoneticPr fontId="2"/>
  </si>
  <si>
    <t>契約日</t>
    <rPh sb="0" eb="3">
      <t>ケイヤクビ</t>
    </rPh>
    <phoneticPr fontId="2"/>
  </si>
  <si>
    <t>賃金締切日</t>
    <phoneticPr fontId="2"/>
  </si>
  <si>
    <t>賃金支払日</t>
    <phoneticPr fontId="2"/>
  </si>
  <si>
    <t>取組：</t>
    <phoneticPr fontId="2"/>
  </si>
  <si>
    <t xml:space="preserve">      ※ 支出内容(日誌別各月内訳表へ入力した内容)の全てが確認できるように行の高さを調整してください、</t>
    <rPh sb="30" eb="31">
      <t>スベ</t>
    </rPh>
    <phoneticPr fontId="2"/>
  </si>
  <si>
    <t>翌月21日</t>
    <rPh sb="0" eb="2">
      <t>ヨクゲツ</t>
    </rPh>
    <rPh sb="4" eb="5">
      <t>ニチ</t>
    </rPh>
    <phoneticPr fontId="2"/>
  </si>
  <si>
    <t>当月21日</t>
    <rPh sb="0" eb="2">
      <t>トウゲツ</t>
    </rPh>
    <rPh sb="4" eb="5">
      <t>ニチ</t>
    </rPh>
    <phoneticPr fontId="2"/>
  </si>
  <si>
    <t>■経費支出管理表</t>
    <rPh sb="1" eb="3">
      <t>ケイヒ</t>
    </rPh>
    <rPh sb="3" eb="5">
      <t>シシュツ</t>
    </rPh>
    <rPh sb="5" eb="8">
      <t>カンリヒョウ</t>
    </rPh>
    <phoneticPr fontId="19"/>
  </si>
  <si>
    <t>■ファイル名について</t>
    <rPh sb="5" eb="6">
      <t>メイ</t>
    </rPh>
    <phoneticPr fontId="19"/>
  </si>
  <si>
    <t>　申請者番号：採択通知書に記載されている申請者番号(左上の8桁の数字)を記載してください。</t>
    <rPh sb="1" eb="6">
      <t>シンセイシャバンゴウ</t>
    </rPh>
    <phoneticPr fontId="19"/>
  </si>
  <si>
    <t>　YYYYMMDD：提出日を記載してください。</t>
    <rPh sb="10" eb="13">
      <t>テイシュツビ</t>
    </rPh>
    <rPh sb="14" eb="16">
      <t>キサイ</t>
    </rPh>
    <phoneticPr fontId="19"/>
  </si>
  <si>
    <t>■各シートについて</t>
    <rPh sb="1" eb="2">
      <t>カク</t>
    </rPh>
    <phoneticPr fontId="19"/>
  </si>
  <si>
    <t>各シートは別のシートの値を参照しています。シート名の変更や削除しないでください。(必要ないシートは削除ではなく非表示にしてください。）</t>
    <rPh sb="0" eb="1">
      <t>カク</t>
    </rPh>
    <rPh sb="5" eb="6">
      <t>ベツ</t>
    </rPh>
    <rPh sb="11" eb="12">
      <t>アタイ</t>
    </rPh>
    <rPh sb="13" eb="15">
      <t>サンショウ</t>
    </rPh>
    <rPh sb="24" eb="25">
      <t>メイ</t>
    </rPh>
    <rPh sb="26" eb="28">
      <t>ヘンコウ</t>
    </rPh>
    <rPh sb="29" eb="31">
      <t>サクジョ</t>
    </rPh>
    <rPh sb="41" eb="43">
      <t>ヒツヨウ</t>
    </rPh>
    <rPh sb="49" eb="51">
      <t>サクジョ</t>
    </rPh>
    <rPh sb="55" eb="58">
      <t>ヒヒョウジ</t>
    </rPh>
    <phoneticPr fontId="19"/>
  </si>
  <si>
    <t>また、シートの並び順は変更しないでください。</t>
    <rPh sb="7" eb="8">
      <t>ナラ</t>
    </rPh>
    <rPh sb="9" eb="10">
      <t>ジュン</t>
    </rPh>
    <rPh sb="11" eb="13">
      <t>ヘンコウ</t>
    </rPh>
    <phoneticPr fontId="19"/>
  </si>
  <si>
    <t>シートの色</t>
    <rPh sb="4" eb="5">
      <t>イロ</t>
    </rPh>
    <phoneticPr fontId="19"/>
  </si>
  <si>
    <t>シート名</t>
    <rPh sb="3" eb="4">
      <t>メイ</t>
    </rPh>
    <phoneticPr fontId="19"/>
  </si>
  <si>
    <t>備考</t>
    <rPh sb="0" eb="2">
      <t>ビコウ</t>
    </rPh>
    <phoneticPr fontId="19"/>
  </si>
  <si>
    <t>入力ボックス</t>
    <phoneticPr fontId="2"/>
  </si>
  <si>
    <t>複数の書類に共通で記載する項目などを一覧でまとめています。
各書類を記入する前に入力ボックス[シート]のセルへ必要事項を入力してください。</t>
    <phoneticPr fontId="19"/>
  </si>
  <si>
    <t>各月内訳表</t>
    <phoneticPr fontId="2"/>
  </si>
  <si>
    <r>
      <t xml:space="preserve">日誌N </t>
    </r>
    <r>
      <rPr>
        <sz val="9"/>
        <color theme="1"/>
        <rFont val="游ゴシック"/>
        <family val="3"/>
        <charset val="128"/>
        <scheme val="minor"/>
      </rPr>
      <t>※</t>
    </r>
    <rPh sb="0" eb="2">
      <t>ニッシ</t>
    </rPh>
    <phoneticPr fontId="2"/>
  </si>
  <si>
    <t>■入力の注意点</t>
    <phoneticPr fontId="19"/>
  </si>
  <si>
    <t>緑色のセルの入力項目は空欄にはせず、必ず入力してください（任意の入力項目の記入は不要です。）。</t>
    <rPh sb="32" eb="36">
      <t>ニュウリョクコウモク</t>
    </rPh>
    <rPh sb="37" eb="39">
      <t>キニュウ</t>
    </rPh>
    <rPh sb="40" eb="42">
      <t>フヨウ</t>
    </rPh>
    <phoneticPr fontId="19"/>
  </si>
  <si>
    <t>水色のセルの項目は入力ボックス[シート]へ入力した項目を参照します。各書類へ直接入力・上書きしないで下さい。</t>
    <rPh sb="6" eb="8">
      <t>コウモク</t>
    </rPh>
    <phoneticPr fontId="19"/>
  </si>
  <si>
    <t>■各シートの入力の順序について</t>
    <rPh sb="1" eb="2">
      <t>カク</t>
    </rPh>
    <rPh sb="9" eb="11">
      <t>ジュンジョ</t>
    </rPh>
    <phoneticPr fontId="19"/>
  </si>
  <si>
    <t>各シートは必ず以下の順番で入力してください。</t>
    <rPh sb="0" eb="1">
      <t>カク</t>
    </rPh>
    <rPh sb="5" eb="6">
      <t>カナラ</t>
    </rPh>
    <rPh sb="7" eb="9">
      <t>イカ</t>
    </rPh>
    <rPh sb="10" eb="12">
      <t>ジュンバン</t>
    </rPh>
    <rPh sb="13" eb="15">
      <t>ニュウリョク</t>
    </rPh>
    <phoneticPr fontId="2"/>
  </si>
  <si>
    <t>１.入力ボックス[シート]で補助事業者の基本情報を入力する。</t>
    <rPh sb="14" eb="19">
      <t>ホジョジギョウシャ</t>
    </rPh>
    <rPh sb="20" eb="24">
      <t>キホンジョウホウ</t>
    </rPh>
    <rPh sb="25" eb="27">
      <t>ニュウリョク</t>
    </rPh>
    <phoneticPr fontId="2"/>
  </si>
  <si>
    <t>↓</t>
    <phoneticPr fontId="2"/>
  </si>
  <si>
    <t>3.日誌を入力する。</t>
    <rPh sb="2" eb="4">
      <t>ニッシ</t>
    </rPh>
    <rPh sb="5" eb="7">
      <t>ニュウリョク</t>
    </rPh>
    <phoneticPr fontId="2"/>
  </si>
  <si>
    <t>　補助対象外(自己負担分)がある場合は、補助対象外(自己負担分)の欄へ金額と理由を入力する。</t>
    <rPh sb="7" eb="12">
      <t>ジコフタンブン</t>
    </rPh>
    <rPh sb="16" eb="18">
      <t>バアイ</t>
    </rPh>
    <rPh sb="33" eb="34">
      <t>ラン</t>
    </rPh>
    <rPh sb="35" eb="37">
      <t>キンガク</t>
    </rPh>
    <rPh sb="38" eb="40">
      <t>リユウ</t>
    </rPh>
    <rPh sb="41" eb="43">
      <t>ニュウリョク</t>
    </rPh>
    <phoneticPr fontId="2"/>
  </si>
  <si>
    <t>2.～5.を繰り返す</t>
    <rPh sb="6" eb="7">
      <t>ク</t>
    </rPh>
    <rPh sb="8" eb="9">
      <t>カエ</t>
    </rPh>
    <phoneticPr fontId="2"/>
  </si>
  <si>
    <r>
      <t>テンプレートのファイル名「</t>
    </r>
    <r>
      <rPr>
        <sz val="11"/>
        <color rgb="FF0070C0"/>
        <rFont val="游ゴシック"/>
        <family val="3"/>
        <charset val="128"/>
        <scheme val="minor"/>
      </rPr>
      <t>申請者番号</t>
    </r>
    <r>
      <rPr>
        <sz val="11"/>
        <rFont val="游ゴシック"/>
        <family val="3"/>
        <charset val="128"/>
        <scheme val="minor"/>
      </rPr>
      <t>_経費支出管理表_⑭雑役務費_</t>
    </r>
    <r>
      <rPr>
        <sz val="11"/>
        <color rgb="FF0070C0"/>
        <rFont val="游ゴシック"/>
        <family val="3"/>
        <charset val="128"/>
        <scheme val="minor"/>
      </rPr>
      <t>YYYYMMDD</t>
    </r>
    <r>
      <rPr>
        <sz val="11"/>
        <color theme="1"/>
        <rFont val="游ゴシック"/>
        <family val="2"/>
        <charset val="128"/>
        <scheme val="minor"/>
      </rPr>
      <t>」の青色の文字の部分は修正し提出してください。</t>
    </r>
    <rPh sb="11" eb="12">
      <t>メイ</t>
    </rPh>
    <rPh sb="43" eb="45">
      <t>アオイロ</t>
    </rPh>
    <rPh sb="46" eb="48">
      <t>モジ</t>
    </rPh>
    <rPh sb="49" eb="51">
      <t>ブブン</t>
    </rPh>
    <rPh sb="52" eb="54">
      <t>シュウセイ</t>
    </rPh>
    <rPh sb="55" eb="57">
      <t>テイシュツ</t>
    </rPh>
    <phoneticPr fontId="19"/>
  </si>
  <si>
    <t>(例)01001999_経費支出管理表_⑭雑役務費_20251130</t>
    <rPh sb="1" eb="2">
      <t>レイ</t>
    </rPh>
    <phoneticPr fontId="19"/>
  </si>
  <si>
    <t>⑭雑役務費</t>
    <phoneticPr fontId="19"/>
  </si>
  <si>
    <t>・雑役務費に関する経費支出管理表です。
・従業員別月別に経費支出をまとめています。入力欄以外の項目は各月内訳表[シート]へ入力した情報が反映されます。</t>
    <rPh sb="6" eb="7">
      <t>カン</t>
    </rPh>
    <rPh sb="9" eb="11">
      <t>ケイヒ</t>
    </rPh>
    <rPh sb="11" eb="13">
      <t>シシュツ</t>
    </rPh>
    <rPh sb="13" eb="16">
      <t>カンリヒョウ</t>
    </rPh>
    <rPh sb="21" eb="25">
      <t>ジュウギョウインベツ</t>
    </rPh>
    <rPh sb="25" eb="27">
      <t>ツキベツ</t>
    </rPh>
    <rPh sb="28" eb="30">
      <t>ケイヒ</t>
    </rPh>
    <rPh sb="30" eb="32">
      <t>シシュツ</t>
    </rPh>
    <rPh sb="41" eb="43">
      <t>ニュウリョク</t>
    </rPh>
    <rPh sb="43" eb="44">
      <t>ラン</t>
    </rPh>
    <rPh sb="44" eb="46">
      <t>イガイ</t>
    </rPh>
    <rPh sb="47" eb="49">
      <t>コウモク</t>
    </rPh>
    <rPh sb="61" eb="63">
      <t>ニュウリョク</t>
    </rPh>
    <rPh sb="65" eb="67">
      <t>ジョウホウ</t>
    </rPh>
    <rPh sb="68" eb="70">
      <t>ハンエイ</t>
    </rPh>
    <phoneticPr fontId="19"/>
  </si>
  <si>
    <r>
      <t xml:space="preserve">従業員別に補助業務の労働時間、補助事業に係る具体的な作業内容を入力します。
</t>
    </r>
    <r>
      <rPr>
        <u/>
        <sz val="11"/>
        <color rgb="FFFF0000"/>
        <rFont val="游ゴシック"/>
        <family val="3"/>
        <charset val="128"/>
        <scheme val="minor"/>
      </rPr>
      <t>日誌を入力する前に各月内訳表[シート]の賃金締切日の項目を選択してください。</t>
    </r>
    <r>
      <rPr>
        <sz val="11"/>
        <color theme="1"/>
        <rFont val="游ゴシック"/>
        <family val="2"/>
        <scheme val="minor"/>
      </rPr>
      <t xml:space="preserve">
※　日誌のシート名は日誌＋N(1～50)の数値の命名規則となっております。
　    雑役務費の計上が50人を超える場合は共同協業型の補助金事務局へ相談ください。</t>
    </r>
    <rPh sb="0" eb="4">
      <t>ジュウギョウインベツ</t>
    </rPh>
    <rPh sb="10" eb="14">
      <t>ロウドウジカン</t>
    </rPh>
    <rPh sb="31" eb="33">
      <t>ニュウリョク</t>
    </rPh>
    <rPh sb="38" eb="40">
      <t>ニッシ</t>
    </rPh>
    <rPh sb="41" eb="43">
      <t>ニュウリョク</t>
    </rPh>
    <rPh sb="45" eb="46">
      <t>マエ</t>
    </rPh>
    <rPh sb="64" eb="66">
      <t>コウモク</t>
    </rPh>
    <rPh sb="67" eb="69">
      <t>センタク</t>
    </rPh>
    <rPh sb="86" eb="87">
      <t>メイ</t>
    </rPh>
    <rPh sb="88" eb="90">
      <t>ニッシ</t>
    </rPh>
    <rPh sb="99" eb="101">
      <t>スウチ</t>
    </rPh>
    <rPh sb="102" eb="106">
      <t>メイメイキソク</t>
    </rPh>
    <rPh sb="126" eb="128">
      <t>ケイジョウ</t>
    </rPh>
    <rPh sb="132" eb="133">
      <t>ニン</t>
    </rPh>
    <rPh sb="134" eb="135">
      <t>コ</t>
    </rPh>
    <rPh sb="137" eb="139">
      <t>バアイ</t>
    </rPh>
    <rPh sb="140" eb="145">
      <t>キョウドウキョウギョウガタ</t>
    </rPh>
    <rPh sb="146" eb="152">
      <t>ホジョキンジムキョク</t>
    </rPh>
    <rPh sb="153" eb="155">
      <t>ソウダン</t>
    </rPh>
    <phoneticPr fontId="2"/>
  </si>
  <si>
    <t>２.各月内訳表[シート]で従業員別の基本情報(従業者氏名、賃金締切日、賃金支払日）を入力する。</t>
    <rPh sb="13" eb="16">
      <t>ジュウギョウイン</t>
    </rPh>
    <rPh sb="16" eb="17">
      <t>ベツ</t>
    </rPh>
    <rPh sb="18" eb="20">
      <t>キホン</t>
    </rPh>
    <rPh sb="20" eb="22">
      <t>ジョウホウ</t>
    </rPh>
    <rPh sb="35" eb="37">
      <t>チンギン</t>
    </rPh>
    <rPh sb="37" eb="40">
      <t>シハライビ</t>
    </rPh>
    <rPh sb="42" eb="44">
      <t>ニュウリョク</t>
    </rPh>
    <phoneticPr fontId="2"/>
  </si>
  <si>
    <t xml:space="preserve">・従業員別に基本情報(従業者氏名、賃金締切日、賃金支払日）を入力する。
　選択した「賃金締切日」に応じて日誌の各月の開始日が変更されます。
・日誌に入力された各月の総労働時間、勤務日数を従業員別月別に一覧表示します。
・時給(所定内、所定外、所定休日、法定休日)と通勤手当を入力する
</t>
    <rPh sb="11" eb="14">
      <t>ジュウギョウシャ</t>
    </rPh>
    <rPh sb="14" eb="16">
      <t>シメイ</t>
    </rPh>
    <rPh sb="82" eb="83">
      <t>ソウ</t>
    </rPh>
    <rPh sb="110" eb="112">
      <t>ジキュウ</t>
    </rPh>
    <rPh sb="137" eb="139">
      <t>ニュウリョク</t>
    </rPh>
    <phoneticPr fontId="19"/>
  </si>
  <si>
    <t>4.日誌で各月の労働時間が確定したら、各月内訳表[シート]で時給(所定内、所定外、所定休日、法定休日)と通勤手当を入力する。</t>
    <rPh sb="2" eb="4">
      <t>ニッシ</t>
    </rPh>
    <rPh sb="5" eb="7">
      <t>カクゲツ</t>
    </rPh>
    <rPh sb="8" eb="12">
      <t>ロウドウジカン</t>
    </rPh>
    <rPh sb="13" eb="15">
      <t>カクテイ</t>
    </rPh>
    <rPh sb="30" eb="32">
      <t>ジキュウ</t>
    </rPh>
    <rPh sb="33" eb="36">
      <t>ショテイナイ</t>
    </rPh>
    <rPh sb="37" eb="39">
      <t>ショテイ</t>
    </rPh>
    <rPh sb="39" eb="40">
      <t>ガイ</t>
    </rPh>
    <rPh sb="41" eb="43">
      <t>ショテイ</t>
    </rPh>
    <rPh sb="43" eb="45">
      <t>キュウジツ</t>
    </rPh>
    <rPh sb="46" eb="48">
      <t>ホウテイ</t>
    </rPh>
    <rPh sb="48" eb="50">
      <t>キュウジツ</t>
    </rPh>
    <rPh sb="52" eb="54">
      <t>ツウキン</t>
    </rPh>
    <rPh sb="54" eb="56">
      <t>テアテ</t>
    </rPh>
    <rPh sb="57" eb="59">
      <t>ニュウリョク</t>
    </rPh>
    <phoneticPr fontId="2"/>
  </si>
  <si>
    <t>←　何のイベント名に関する人件費なのかわかるように</t>
    <rPh sb="2" eb="3">
      <t>ナン</t>
    </rPh>
    <rPh sb="8" eb="9">
      <t>メイ</t>
    </rPh>
    <rPh sb="10" eb="11">
      <t>カン</t>
    </rPh>
    <rPh sb="13" eb="16">
      <t>ジンケンヒ</t>
    </rPh>
    <phoneticPr fontId="2"/>
  </si>
  <si>
    <t>　</t>
    <phoneticPr fontId="2"/>
  </si>
  <si>
    <t>イベント名とそのイベントで従事する役割を入力してください。</t>
    <phoneticPr fontId="2"/>
  </si>
  <si>
    <t>←　日誌別各月内訳表は日誌[シート]の内容(勤務日数、労働時間）を転記しています。</t>
    <rPh sb="2" eb="4">
      <t>ニッシ</t>
    </rPh>
    <rPh sb="4" eb="5">
      <t>ベツ</t>
    </rPh>
    <rPh sb="5" eb="7">
      <t>カクツキ</t>
    </rPh>
    <rPh sb="7" eb="9">
      <t>ウチワケ</t>
    </rPh>
    <rPh sb="9" eb="10">
      <t>ヒョウ</t>
    </rPh>
    <rPh sb="19" eb="21">
      <t>ナイヨウ</t>
    </rPh>
    <rPh sb="22" eb="26">
      <t>キンムニッスウ</t>
    </rPh>
    <rPh sb="27" eb="31">
      <t>ロウドウジカン</t>
    </rPh>
    <rPh sb="33" eb="35">
      <t>テンキ</t>
    </rPh>
    <phoneticPr fontId="2"/>
  </si>
  <si>
    <t>従業員別各月別に経費支出をまとめます。</t>
    <rPh sb="0" eb="4">
      <t>ジュウギョウインベツ</t>
    </rPh>
    <rPh sb="4" eb="7">
      <t>カクツキベツ</t>
    </rPh>
    <rPh sb="8" eb="12">
      <t>ケイヒシシュツ</t>
    </rPh>
    <phoneticPr fontId="2"/>
  </si>
  <si>
    <t>シートの見出しの色が異なっています。</t>
    <rPh sb="4" eb="6">
      <t>ミダ</t>
    </rPh>
    <rPh sb="8" eb="9">
      <t>イロ</t>
    </rPh>
    <rPh sb="10" eb="11">
      <t>コト</t>
    </rPh>
    <phoneticPr fontId="19"/>
  </si>
  <si>
    <t>本支出管理表は、「⑭雑役務費」専用の書類となります。実績報告書や経費支出に係る証ひょう書類送付する際に、あわせてご提出をお願いします。</t>
    <phoneticPr fontId="2"/>
  </si>
  <si>
    <t>←休日出勤の場合、休日出勤欄で「所定 or 法定」のどちらかを選択し、</t>
    <rPh sb="1" eb="3">
      <t>キュウジツ</t>
    </rPh>
    <rPh sb="3" eb="5">
      <t>シュッキン</t>
    </rPh>
    <rPh sb="6" eb="8">
      <t>バアイ</t>
    </rPh>
    <rPh sb="9" eb="11">
      <t>キュウジツ</t>
    </rPh>
    <rPh sb="11" eb="13">
      <t>シュッキン</t>
    </rPh>
    <rPh sb="13" eb="14">
      <t>ラン</t>
    </rPh>
    <rPh sb="16" eb="18">
      <t>ショテイ</t>
    </rPh>
    <rPh sb="22" eb="24">
      <t>ホウテイ</t>
    </rPh>
    <rPh sb="31" eb="33">
      <t>センタク</t>
    </rPh>
    <phoneticPr fontId="2"/>
  </si>
  <si>
    <t>　労働時間は所定内の欄に時間を記載してください。</t>
    <rPh sb="10" eb="11">
      <t>ラン</t>
    </rPh>
    <phoneticPr fontId="2"/>
  </si>
  <si>
    <t>5.従業員への支払が完了したら、①雑役務費[シート]へ契約日、支払日、イベント、役割を入力する。※　証ひょう番号は自動採番されます。</t>
    <rPh sb="2" eb="5">
      <t>ジュウギョウイン</t>
    </rPh>
    <rPh sb="7" eb="9">
      <t>シハラ</t>
    </rPh>
    <rPh sb="10" eb="12">
      <t>カンリョウ</t>
    </rPh>
    <rPh sb="27" eb="29">
      <t>ケイヤク</t>
    </rPh>
    <rPh sb="29" eb="30">
      <t>ニチ</t>
    </rPh>
    <rPh sb="31" eb="34">
      <t>シハライビ</t>
    </rPh>
    <rPh sb="40" eb="42">
      <t>ヤクワリ</t>
    </rPh>
    <rPh sb="43" eb="45">
      <t>ニュウリョク</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</si>
</sst>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176" formatCode="yyyy/m/d;@"/>
    <numFmt numFmtId="177" formatCode="#,##0_ "/>
    <numFmt numFmtId="178" formatCode="m/d;@"/>
    <numFmt numFmtId="179" formatCode="0&quot;月&quot;"/>
    <numFmt numFmtId="180" formatCode="0&quot;日&quot;"/>
    <numFmt numFmtId="181" formatCode="#,##0_);[Red]\(#,##0\)"/>
    <numFmt numFmtId="182" formatCode="[h]:mm;@"/>
    <numFmt numFmtId="183" formatCode="yyyy&quot;年&quot;m&quot;月&quot;d&quot;日&quot;;@"/>
    <numFmt numFmtId="184" formatCode="yyyy/mm/dd"/>
    <numFmt numFmtId="185" formatCode="mm/dd&quot; (&quot;aaa&quot;)&quot;"/>
  </numFmts>
  <fonts count="34">
    <font>
      <sz val="11"/>
      <color theme="1"/>
      <name val="游ゴシック"/>
      <family val="2"/>
      <charset val="128"/>
      <scheme val="minor"/>
    </font>
    <font>
      <sz val="10"/>
      <color theme="1"/>
      <name val="Meiryo UI"/>
      <family val="3"/>
      <charset val="128"/>
    </font>
    <font>
      <sz val="6"/>
      <name val="游ゴシック"/>
      <family val="2"/>
      <charset val="128"/>
      <scheme val="minor"/>
    </font>
    <font>
      <sz val="12"/>
      <color theme="1"/>
      <name val="Meiryo UI"/>
      <family val="3"/>
      <charset val="128"/>
    </font>
    <font>
      <sz val="9"/>
      <color theme="1"/>
      <name val="Meiryo UI"/>
      <family val="3"/>
      <charset val="128"/>
    </font>
    <font>
      <sz val="8"/>
      <color theme="1"/>
      <name val="Meiryo UI"/>
      <family val="3"/>
      <charset val="128"/>
    </font>
    <font>
      <sz val="10"/>
      <color theme="1"/>
      <name val="游ゴシック"/>
      <family val="2"/>
      <charset val="128"/>
      <scheme val="minor"/>
    </font>
    <font>
      <sz val="20"/>
      <color theme="1"/>
      <name val="Meiryo UI"/>
      <family val="3"/>
      <charset val="128"/>
    </font>
    <font>
      <u/>
      <sz val="11"/>
      <color theme="10"/>
      <name val="游ゴシック"/>
      <family val="2"/>
      <charset val="128"/>
      <scheme val="minor"/>
    </font>
    <font>
      <b/>
      <sz val="11"/>
      <color theme="1"/>
      <name val="Meiryo UI"/>
      <family val="3"/>
      <charset val="128"/>
    </font>
    <font>
      <sz val="10"/>
      <color theme="0"/>
      <name val="Meiryo UI"/>
      <family val="3"/>
      <charset val="128"/>
    </font>
    <font>
      <sz val="9"/>
      <color theme="3" tint="-0.249977111117893"/>
      <name val="Meiryo UI"/>
      <family val="3"/>
      <charset val="128"/>
    </font>
    <font>
      <sz val="8"/>
      <color theme="3" tint="-0.249977111117893"/>
      <name val="Meiryo UI"/>
      <family val="3"/>
      <charset val="128"/>
    </font>
    <font>
      <sz val="10"/>
      <color theme="3" tint="-0.249977111117893"/>
      <name val="Meiryo UI"/>
      <family val="3"/>
      <charset val="128"/>
    </font>
    <font>
      <sz val="11"/>
      <color theme="1"/>
      <name val="Meiryo UI"/>
      <family val="3"/>
      <charset val="128"/>
    </font>
    <font>
      <sz val="9"/>
      <color rgb="FF000000"/>
      <name val="Meiryo UI"/>
      <family val="3"/>
      <charset val="128"/>
    </font>
    <font>
      <sz val="11"/>
      <color theme="1"/>
      <name val="游ゴシック"/>
      <family val="2"/>
      <scheme val="minor"/>
    </font>
    <font>
      <b/>
      <sz val="20"/>
      <color theme="1"/>
      <name val="Meiryo UI"/>
      <family val="3"/>
      <charset val="128"/>
    </font>
    <font>
      <b/>
      <sz val="10"/>
      <color theme="1"/>
      <name val="Meiryo UI"/>
      <family val="3"/>
      <charset val="128"/>
    </font>
    <font>
      <sz val="6"/>
      <name val="游ゴシック"/>
      <family val="3"/>
      <charset val="128"/>
      <scheme val="minor"/>
    </font>
    <font>
      <sz val="11"/>
      <name val="ＭＳ Ｐゴシック"/>
      <family val="3"/>
      <charset val="128"/>
    </font>
    <font>
      <sz val="11"/>
      <name val="Meiryo UI"/>
      <family val="3"/>
      <charset val="128"/>
    </font>
    <font>
      <sz val="11"/>
      <color theme="1"/>
      <name val="游ゴシック"/>
      <family val="3"/>
      <charset val="128"/>
      <scheme val="minor"/>
    </font>
    <font>
      <sz val="11"/>
      <name val="ＭＳ ゴシック"/>
      <family val="3"/>
      <charset val="128"/>
    </font>
    <font>
      <sz val="6"/>
      <name val="ＭＳ ゴシック"/>
      <family val="3"/>
      <charset val="128"/>
    </font>
    <font>
      <b/>
      <sz val="16"/>
      <color theme="1"/>
      <name val="Meiryo UI"/>
      <family val="3"/>
      <charset val="128"/>
    </font>
    <font>
      <sz val="10"/>
      <name val="Meiryo UI"/>
      <family val="3"/>
      <charset val="128"/>
    </font>
    <font>
      <sz val="10"/>
      <color rgb="FFFF0000"/>
      <name val="Meiryo UI"/>
      <family val="3"/>
      <charset val="128"/>
    </font>
    <font>
      <sz val="10"/>
      <color theme="8"/>
      <name val="Meiryo UI"/>
      <family val="3"/>
      <charset val="128"/>
    </font>
    <font>
      <sz val="11"/>
      <color rgb="FF0070C0"/>
      <name val="游ゴシック"/>
      <family val="3"/>
      <charset val="128"/>
      <scheme val="minor"/>
    </font>
    <font>
      <sz val="11"/>
      <name val="游ゴシック"/>
      <family val="3"/>
      <charset val="128"/>
      <scheme val="minor"/>
    </font>
    <font>
      <b/>
      <sz val="11"/>
      <color theme="0"/>
      <name val="游ゴシック"/>
      <family val="3"/>
      <charset val="128"/>
      <scheme val="minor"/>
    </font>
    <font>
      <sz val="9"/>
      <color theme="1"/>
      <name val="游ゴシック"/>
      <family val="3"/>
      <charset val="128"/>
      <scheme val="minor"/>
    </font>
    <font>
      <u/>
      <sz val="11"/>
      <color rgb="FFFF0000"/>
      <name val="游ゴシック"/>
      <family val="3"/>
      <charset val="128"/>
      <scheme val="minor"/>
    </font>
  </fonts>
  <fills count="14">
    <fill>
      <patternFill patternType="none"/>
    </fill>
    <fill>
      <patternFill patternType="gray125"/>
    </fill>
    <fill>
      <patternFill patternType="solid">
        <fgColor theme="0" tint="-4.9989318521683403E-2"/>
        <bgColor indexed="64"/>
      </patternFill>
    </fill>
    <fill>
      <patternFill patternType="solid">
        <fgColor rgb="FFD4F8E3"/>
        <bgColor indexed="64"/>
      </patternFill>
    </fill>
    <fill>
      <patternFill patternType="solid">
        <fgColor theme="0" tint="-0.249977111117893"/>
        <bgColor indexed="64"/>
      </patternFill>
    </fill>
    <fill>
      <patternFill patternType="solid">
        <fgColor rgb="FF15D348"/>
        <bgColor indexed="64"/>
      </patternFill>
    </fill>
    <fill>
      <patternFill patternType="solid">
        <fgColor theme="6" tint="0.79998168889431442"/>
        <bgColor indexed="64"/>
      </patternFill>
    </fill>
    <fill>
      <patternFill patternType="solid">
        <fgColor theme="8" tint="0.79998168889431442"/>
        <bgColor indexed="64"/>
      </patternFill>
    </fill>
    <fill>
      <patternFill patternType="solid">
        <fgColor theme="3" tint="0.79998168889431442"/>
        <bgColor indexed="64"/>
      </patternFill>
    </fill>
    <fill>
      <patternFill patternType="solid">
        <fgColor rgb="FFC7F0FD"/>
        <bgColor indexed="64"/>
      </patternFill>
    </fill>
    <fill>
      <patternFill patternType="solid">
        <fgColor theme="2" tint="-0.499984740745262"/>
        <bgColor indexed="64"/>
      </patternFill>
    </fill>
    <fill>
      <patternFill patternType="solid">
        <fgColor rgb="FFFFFFFF"/>
        <bgColor indexed="64"/>
      </patternFill>
    </fill>
    <fill>
      <patternFill patternType="solid">
        <fgColor theme="9" tint="0.79998168889431442"/>
        <bgColor indexed="64"/>
      </patternFill>
    </fill>
    <fill>
      <patternFill patternType="solid">
        <fgColor rgb="FF66CCFF"/>
        <bgColor indexed="64"/>
      </patternFill>
    </fill>
  </fills>
  <borders count="36">
    <border>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diagonalUp="1">
      <left style="thin">
        <color indexed="64"/>
      </left>
      <right style="thin">
        <color indexed="64"/>
      </right>
      <top style="thin">
        <color indexed="64"/>
      </top>
      <bottom style="thin">
        <color indexed="64"/>
      </bottom>
      <diagonal style="thin">
        <color indexed="64"/>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top/>
      <bottom style="thin">
        <color indexed="64"/>
      </bottom>
      <diagonal/>
    </border>
    <border>
      <left style="thin">
        <color indexed="64"/>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right/>
      <top/>
      <bottom style="medium">
        <color auto="1"/>
      </bottom>
      <diagonal/>
    </border>
    <border>
      <left style="thin">
        <color indexed="64"/>
      </left>
      <right/>
      <top/>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bottom style="hair">
        <color indexed="64"/>
      </bottom>
      <diagonal/>
    </border>
    <border>
      <left style="thin">
        <color indexed="64"/>
      </left>
      <right/>
      <top/>
      <bottom style="double">
        <color indexed="64"/>
      </bottom>
      <diagonal/>
    </border>
    <border>
      <left style="thin">
        <color indexed="64"/>
      </left>
      <right style="thin">
        <color indexed="64"/>
      </right>
      <top/>
      <bottom style="double">
        <color indexed="64"/>
      </bottom>
      <diagonal/>
    </border>
    <border>
      <left/>
      <right style="thin">
        <color indexed="64"/>
      </right>
      <top/>
      <bottom style="thin">
        <color indexed="64"/>
      </bottom>
      <diagonal/>
    </border>
    <border>
      <left/>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style="thin">
        <color indexed="64"/>
      </left>
      <right/>
      <top style="thin">
        <color indexed="64"/>
      </top>
      <bottom style="hair">
        <color indexed="64"/>
      </bottom>
      <diagonal/>
    </border>
    <border>
      <left/>
      <right style="thin">
        <color indexed="64"/>
      </right>
      <top style="hair">
        <color indexed="64"/>
      </top>
      <bottom style="hair">
        <color indexed="64"/>
      </bottom>
      <diagonal/>
    </border>
    <border>
      <left/>
      <right style="thin">
        <color indexed="64"/>
      </right>
      <top style="thin">
        <color indexed="64"/>
      </top>
      <bottom style="hair">
        <color indexed="64"/>
      </bottom>
      <diagonal/>
    </border>
    <border diagonalUp="1">
      <left/>
      <right style="thin">
        <color indexed="64"/>
      </right>
      <top style="thin">
        <color indexed="64"/>
      </top>
      <bottom style="hair">
        <color indexed="64"/>
      </bottom>
      <diagonal style="thin">
        <color indexed="64"/>
      </diagonal>
    </border>
    <border diagonalUp="1">
      <left/>
      <right style="thin">
        <color indexed="64"/>
      </right>
      <top style="thin">
        <color indexed="64"/>
      </top>
      <bottom/>
      <diagonal style="thin">
        <color indexed="64"/>
      </diagonal>
    </border>
    <border diagonalUp="1">
      <left/>
      <right style="thin">
        <color indexed="64"/>
      </right>
      <top style="hair">
        <color indexed="64"/>
      </top>
      <bottom style="hair">
        <color indexed="64"/>
      </bottom>
      <diagonal style="thin">
        <color indexed="64"/>
      </diagonal>
    </border>
    <border diagonalUp="1">
      <left style="thin">
        <color indexed="64"/>
      </left>
      <right style="thin">
        <color indexed="64"/>
      </right>
      <top style="hair">
        <color indexed="64"/>
      </top>
      <bottom style="double">
        <color indexed="64"/>
      </bottom>
      <diagonal style="thin">
        <color indexed="64"/>
      </diagonal>
    </border>
    <border>
      <left/>
      <right/>
      <top/>
      <bottom style="hair">
        <color auto="1"/>
      </bottom>
      <diagonal/>
    </border>
    <border>
      <left style="hair">
        <color auto="1"/>
      </left>
      <right style="hair">
        <color auto="1"/>
      </right>
      <top style="hair">
        <color auto="1"/>
      </top>
      <bottom style="hair">
        <color auto="1"/>
      </bottom>
      <diagonal/>
    </border>
    <border>
      <left style="hair">
        <color auto="1"/>
      </left>
      <right/>
      <top style="hair">
        <color auto="1"/>
      </top>
      <bottom style="hair">
        <color auto="1"/>
      </bottom>
      <diagonal/>
    </border>
    <border>
      <left/>
      <right/>
      <top style="hair">
        <color auto="1"/>
      </top>
      <bottom style="hair">
        <color auto="1"/>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s>
  <cellStyleXfs count="6">
    <xf numFmtId="0" fontId="0" fillId="0" borderId="0">
      <alignment vertical="center"/>
    </xf>
    <xf numFmtId="0" fontId="8" fillId="0" borderId="0" applyNumberFormat="0" applyFill="0" applyBorder="0" applyAlignment="0" applyProtection="0">
      <alignment vertical="center"/>
    </xf>
    <xf numFmtId="0" fontId="16" fillId="0" borderId="0"/>
    <xf numFmtId="0" fontId="20" fillId="0" borderId="0"/>
    <xf numFmtId="0" fontId="22" fillId="0" borderId="0"/>
    <xf numFmtId="0" fontId="23" fillId="0" borderId="0">
      <alignment vertical="center"/>
    </xf>
  </cellStyleXfs>
  <cellXfs count="203">
    <xf numFmtId="0" fontId="0" fillId="0" borderId="0" xfId="0">
      <alignment vertical="center"/>
    </xf>
    <xf numFmtId="0" fontId="1" fillId="0" borderId="0" xfId="0" applyFont="1">
      <alignment vertical="center"/>
    </xf>
    <xf numFmtId="0" fontId="3" fillId="0" borderId="0" xfId="0" applyFont="1" applyAlignment="1">
      <alignment horizontal="centerContinuous" vertical="center"/>
    </xf>
    <xf numFmtId="0" fontId="1" fillId="0" borderId="0" xfId="0" applyFont="1" applyAlignment="1">
      <alignment horizontal="centerContinuous" vertical="center"/>
    </xf>
    <xf numFmtId="177" fontId="1" fillId="0" borderId="3" xfId="0" applyNumberFormat="1" applyFont="1" applyBorder="1">
      <alignment vertical="center"/>
    </xf>
    <xf numFmtId="0" fontId="1" fillId="0" borderId="3" xfId="0" applyFont="1" applyBorder="1" applyAlignment="1">
      <alignment horizontal="center" vertical="center"/>
    </xf>
    <xf numFmtId="0" fontId="1" fillId="4" borderId="3" xfId="0" applyFont="1" applyFill="1" applyBorder="1">
      <alignment vertical="center"/>
    </xf>
    <xf numFmtId="0" fontId="6" fillId="0" borderId="3" xfId="0" applyFont="1" applyBorder="1">
      <alignment vertical="center"/>
    </xf>
    <xf numFmtId="0" fontId="7" fillId="0" borderId="0" xfId="0" applyFont="1">
      <alignment vertical="center"/>
    </xf>
    <xf numFmtId="0" fontId="1" fillId="0" borderId="0" xfId="0" applyFont="1" applyAlignment="1">
      <alignment horizontal="center" vertical="center"/>
    </xf>
    <xf numFmtId="0" fontId="1" fillId="5" borderId="1" xfId="0" applyFont="1" applyFill="1" applyBorder="1" applyAlignment="1">
      <alignment horizontal="left" vertical="center"/>
    </xf>
    <xf numFmtId="0" fontId="1" fillId="5" borderId="3" xfId="0" applyFont="1" applyFill="1" applyBorder="1" applyAlignment="1">
      <alignment horizontal="left" vertical="center"/>
    </xf>
    <xf numFmtId="0" fontId="1" fillId="3" borderId="3" xfId="0" applyFont="1" applyFill="1" applyBorder="1" applyAlignment="1">
      <alignment horizontal="center" vertical="center"/>
    </xf>
    <xf numFmtId="181" fontId="1" fillId="0" borderId="0" xfId="0" applyNumberFormat="1" applyFont="1">
      <alignment vertical="center"/>
    </xf>
    <xf numFmtId="0" fontId="1" fillId="0" borderId="3" xfId="0" applyFont="1" applyBorder="1" applyAlignment="1">
      <alignment horizontal="center" vertical="center" wrapText="1"/>
    </xf>
    <xf numFmtId="0" fontId="1" fillId="0" borderId="3" xfId="0" applyFont="1" applyBorder="1">
      <alignment vertical="center"/>
    </xf>
    <xf numFmtId="3" fontId="1" fillId="0" borderId="3" xfId="0" applyNumberFormat="1" applyFont="1" applyBorder="1">
      <alignment vertical="center"/>
    </xf>
    <xf numFmtId="184" fontId="0" fillId="0" borderId="0" xfId="0" applyNumberFormat="1">
      <alignment vertical="center"/>
    </xf>
    <xf numFmtId="0" fontId="0" fillId="0" borderId="3" xfId="0" applyBorder="1">
      <alignment vertical="center"/>
    </xf>
    <xf numFmtId="0" fontId="1" fillId="0" borderId="0" xfId="0" applyFont="1" applyAlignment="1">
      <alignment horizontal="right" vertical="center"/>
    </xf>
    <xf numFmtId="182" fontId="1" fillId="3" borderId="9" xfId="0" applyNumberFormat="1" applyFont="1" applyFill="1" applyBorder="1" applyProtection="1">
      <alignment vertical="center"/>
      <protection locked="0"/>
    </xf>
    <xf numFmtId="182" fontId="1" fillId="3" borderId="10" xfId="0" applyNumberFormat="1" applyFont="1" applyFill="1" applyBorder="1" applyProtection="1">
      <alignment vertical="center"/>
      <protection locked="0"/>
    </xf>
    <xf numFmtId="182" fontId="1" fillId="3" borderId="3" xfId="0" applyNumberFormat="1" applyFont="1" applyFill="1" applyBorder="1" applyProtection="1">
      <alignment vertical="center"/>
      <protection locked="0"/>
    </xf>
    <xf numFmtId="0" fontId="1" fillId="3" borderId="3" xfId="0" applyFont="1" applyFill="1" applyBorder="1" applyProtection="1">
      <alignment vertical="center"/>
      <protection locked="0"/>
    </xf>
    <xf numFmtId="0" fontId="1" fillId="0" borderId="8" xfId="0" applyFont="1" applyBorder="1">
      <alignment vertical="center"/>
    </xf>
    <xf numFmtId="0" fontId="3" fillId="0" borderId="0" xfId="0" applyFont="1">
      <alignment vertical="center"/>
    </xf>
    <xf numFmtId="182" fontId="1" fillId="0" borderId="3" xfId="0" applyNumberFormat="1" applyFont="1" applyBorder="1">
      <alignment vertical="center"/>
    </xf>
    <xf numFmtId="185" fontId="1" fillId="0" borderId="3" xfId="0" applyNumberFormat="1" applyFont="1" applyBorder="1" applyAlignment="1">
      <alignment horizontal="center" vertical="center"/>
    </xf>
    <xf numFmtId="183" fontId="1" fillId="0" borderId="0" xfId="0" applyNumberFormat="1" applyFont="1">
      <alignment vertical="center"/>
    </xf>
    <xf numFmtId="0" fontId="8" fillId="0" borderId="3" xfId="1" applyBorder="1" applyAlignment="1" applyProtection="1">
      <alignment vertical="center" shrinkToFit="1"/>
    </xf>
    <xf numFmtId="177" fontId="1" fillId="3" borderId="5" xfId="0" applyNumberFormat="1" applyFont="1" applyFill="1" applyBorder="1" applyAlignment="1" applyProtection="1">
      <alignment horizontal="right" vertical="center" shrinkToFit="1"/>
      <protection locked="0"/>
    </xf>
    <xf numFmtId="0" fontId="5" fillId="0" borderId="0" xfId="0" applyFont="1">
      <alignment vertical="center"/>
    </xf>
    <xf numFmtId="0" fontId="1" fillId="3" borderId="3" xfId="0" applyFont="1" applyFill="1" applyBorder="1" applyAlignment="1" applyProtection="1">
      <alignment horizontal="center" vertical="center"/>
      <protection locked="0"/>
    </xf>
    <xf numFmtId="0" fontId="1" fillId="4" borderId="3" xfId="0" applyFont="1" applyFill="1" applyBorder="1" applyAlignment="1">
      <alignment horizontal="center" vertical="center"/>
    </xf>
    <xf numFmtId="182" fontId="1" fillId="0" borderId="3" xfId="0" applyNumberFormat="1" applyFont="1" applyBorder="1" applyProtection="1">
      <alignment vertical="center"/>
      <protection locked="0"/>
    </xf>
    <xf numFmtId="177" fontId="1" fillId="3" borderId="13" xfId="0" applyNumberFormat="1" applyFont="1" applyFill="1" applyBorder="1" applyAlignment="1" applyProtection="1">
      <alignment horizontal="right" vertical="center" shrinkToFit="1"/>
      <protection locked="0"/>
    </xf>
    <xf numFmtId="177" fontId="1" fillId="3" borderId="21" xfId="0" applyNumberFormat="1" applyFont="1" applyFill="1" applyBorder="1" applyAlignment="1" applyProtection="1">
      <alignment horizontal="right" vertical="center" shrinkToFit="1"/>
      <protection locked="0"/>
    </xf>
    <xf numFmtId="177" fontId="1" fillId="3" borderId="20" xfId="0" applyNumberFormat="1" applyFont="1" applyFill="1" applyBorder="1" applyAlignment="1" applyProtection="1">
      <alignment horizontal="right" vertical="center" shrinkToFit="1"/>
      <protection locked="0"/>
    </xf>
    <xf numFmtId="177" fontId="1" fillId="3" borderId="23" xfId="0" applyNumberFormat="1" applyFont="1" applyFill="1" applyBorder="1" applyAlignment="1" applyProtection="1">
      <alignment horizontal="right" vertical="center" shrinkToFit="1"/>
      <protection locked="0"/>
    </xf>
    <xf numFmtId="177" fontId="1" fillId="3" borderId="22" xfId="0" applyNumberFormat="1" applyFont="1" applyFill="1" applyBorder="1" applyAlignment="1" applyProtection="1">
      <alignment horizontal="right" vertical="center" shrinkToFit="1"/>
      <protection locked="0"/>
    </xf>
    <xf numFmtId="0" fontId="5" fillId="3" borderId="15" xfId="0" applyFont="1" applyFill="1" applyBorder="1" applyAlignment="1" applyProtection="1">
      <alignment horizontal="left" vertical="top" wrapText="1" shrinkToFit="1"/>
      <protection locked="0"/>
    </xf>
    <xf numFmtId="0" fontId="5" fillId="3" borderId="16" xfId="0" applyFont="1" applyFill="1" applyBorder="1" applyAlignment="1" applyProtection="1">
      <alignment horizontal="left" vertical="top" wrapText="1" shrinkToFit="1"/>
      <protection locked="0"/>
    </xf>
    <xf numFmtId="0" fontId="8" fillId="0" borderId="0" xfId="1">
      <alignment vertical="center"/>
    </xf>
    <xf numFmtId="0" fontId="13" fillId="5" borderId="3" xfId="0" applyFont="1" applyFill="1" applyBorder="1" applyAlignment="1">
      <alignment horizontal="center" vertical="center"/>
    </xf>
    <xf numFmtId="0" fontId="13" fillId="5" borderId="3" xfId="0" applyFont="1" applyFill="1" applyBorder="1" applyAlignment="1">
      <alignment horizontal="center" vertical="center" wrapText="1"/>
    </xf>
    <xf numFmtId="0" fontId="10" fillId="0" borderId="0" xfId="0" applyFont="1">
      <alignment vertical="center"/>
    </xf>
    <xf numFmtId="0" fontId="1" fillId="7" borderId="0" xfId="0" applyFont="1" applyFill="1">
      <alignment vertical="center"/>
    </xf>
    <xf numFmtId="0" fontId="17" fillId="8" borderId="0" xfId="2" applyFont="1" applyFill="1" applyAlignment="1">
      <alignment vertical="center"/>
    </xf>
    <xf numFmtId="0" fontId="14" fillId="0" borderId="0" xfId="2" applyFont="1" applyAlignment="1">
      <alignment vertical="center" wrapText="1"/>
    </xf>
    <xf numFmtId="0" fontId="14" fillId="0" borderId="0" xfId="2" applyFont="1" applyAlignment="1">
      <alignment vertical="center"/>
    </xf>
    <xf numFmtId="0" fontId="17" fillId="0" borderId="0" xfId="2" applyFont="1" applyAlignment="1">
      <alignment vertical="center"/>
    </xf>
    <xf numFmtId="0" fontId="14" fillId="0" borderId="0" xfId="2" applyFont="1" applyAlignment="1">
      <alignment horizontal="right" vertical="center"/>
    </xf>
    <xf numFmtId="0" fontId="9" fillId="2" borderId="3" xfId="2" applyFont="1" applyFill="1" applyBorder="1" applyAlignment="1">
      <alignment vertical="center"/>
    </xf>
    <xf numFmtId="49" fontId="14" fillId="0" borderId="3" xfId="2" applyNumberFormat="1" applyFont="1" applyBorder="1" applyAlignment="1" applyProtection="1">
      <alignment horizontal="left" vertical="center"/>
      <protection locked="0"/>
    </xf>
    <xf numFmtId="0" fontId="21" fillId="0" borderId="0" xfId="3" applyFont="1" applyAlignment="1">
      <alignment vertical="center"/>
    </xf>
    <xf numFmtId="0" fontId="14" fillId="2" borderId="3" xfId="2" applyFont="1" applyFill="1" applyBorder="1" applyAlignment="1">
      <alignment vertical="center"/>
    </xf>
    <xf numFmtId="0" fontId="14" fillId="2" borderId="3" xfId="0" applyFont="1" applyFill="1" applyBorder="1">
      <alignment vertical="center"/>
    </xf>
    <xf numFmtId="0" fontId="14" fillId="0" borderId="0" xfId="4" applyFont="1" applyAlignment="1">
      <alignment vertical="center"/>
    </xf>
    <xf numFmtId="184" fontId="21" fillId="0" borderId="3" xfId="5" quotePrefix="1" applyNumberFormat="1" applyFont="1" applyBorder="1" applyAlignment="1" applyProtection="1">
      <alignment horizontal="left" vertical="center" wrapText="1"/>
      <protection locked="0"/>
    </xf>
    <xf numFmtId="0" fontId="21" fillId="2" borderId="3" xfId="5" applyFont="1" applyFill="1" applyBorder="1">
      <alignment vertical="center"/>
    </xf>
    <xf numFmtId="0" fontId="14" fillId="0" borderId="0" xfId="2" applyFont="1"/>
    <xf numFmtId="0" fontId="1" fillId="0" borderId="0" xfId="2" applyFont="1" applyAlignment="1">
      <alignment vertical="center"/>
    </xf>
    <xf numFmtId="0" fontId="14" fillId="0" borderId="0" xfId="2" applyFont="1" applyAlignment="1" applyProtection="1">
      <alignment vertical="center"/>
      <protection locked="0"/>
    </xf>
    <xf numFmtId="0" fontId="1" fillId="0" borderId="0" xfId="0" applyFont="1" applyAlignment="1">
      <alignment vertical="center" shrinkToFit="1"/>
    </xf>
    <xf numFmtId="0" fontId="1" fillId="0" borderId="4" xfId="0" applyFont="1" applyBorder="1">
      <alignment vertical="center"/>
    </xf>
    <xf numFmtId="0" fontId="1" fillId="0" borderId="0" xfId="0" applyFont="1" applyAlignment="1">
      <alignment horizontal="left" vertical="top" wrapText="1"/>
    </xf>
    <xf numFmtId="0" fontId="11" fillId="5" borderId="3" xfId="0" applyFont="1" applyFill="1" applyBorder="1" applyAlignment="1">
      <alignment horizontal="center" vertical="center" wrapText="1"/>
    </xf>
    <xf numFmtId="0" fontId="1" fillId="0" borderId="5" xfId="0" applyFont="1" applyBorder="1" applyAlignment="1">
      <alignment horizontal="left" vertical="center"/>
    </xf>
    <xf numFmtId="177" fontId="1" fillId="0" borderId="5" xfId="0" applyNumberFormat="1" applyFont="1" applyBorder="1">
      <alignment vertical="center"/>
    </xf>
    <xf numFmtId="0" fontId="1" fillId="0" borderId="0" xfId="0" applyFont="1" applyAlignment="1">
      <alignment vertical="top"/>
    </xf>
    <xf numFmtId="0" fontId="1" fillId="0" borderId="13" xfId="0" applyFont="1" applyBorder="1" applyAlignment="1">
      <alignment horizontal="left" vertical="center"/>
    </xf>
    <xf numFmtId="177" fontId="1" fillId="0" borderId="13" xfId="0" applyNumberFormat="1" applyFont="1" applyBorder="1">
      <alignment vertical="center"/>
    </xf>
    <xf numFmtId="184" fontId="1" fillId="0" borderId="13" xfId="0" applyNumberFormat="1" applyFont="1" applyBorder="1">
      <alignment vertical="center"/>
    </xf>
    <xf numFmtId="0" fontId="1" fillId="0" borderId="13" xfId="0" applyFont="1" applyBorder="1">
      <alignment vertical="center"/>
    </xf>
    <xf numFmtId="0" fontId="1" fillId="0" borderId="14" xfId="0" applyFont="1" applyBorder="1" applyAlignment="1">
      <alignment horizontal="left" vertical="center"/>
    </xf>
    <xf numFmtId="177" fontId="1" fillId="0" borderId="14" xfId="0" applyNumberFormat="1" applyFont="1" applyBorder="1">
      <alignment vertical="center"/>
    </xf>
    <xf numFmtId="184" fontId="1" fillId="0" borderId="14" xfId="0" applyNumberFormat="1" applyFont="1" applyBorder="1">
      <alignment vertical="center"/>
    </xf>
    <xf numFmtId="0" fontId="1" fillId="0" borderId="6" xfId="0" applyFont="1" applyBorder="1" applyAlignment="1">
      <alignment horizontal="left" vertical="center"/>
    </xf>
    <xf numFmtId="177" fontId="1" fillId="0" borderId="6" xfId="0" applyNumberFormat="1" applyFont="1" applyBorder="1">
      <alignment vertical="center"/>
    </xf>
    <xf numFmtId="184" fontId="1" fillId="0" borderId="6" xfId="0" applyNumberFormat="1" applyFont="1" applyBorder="1">
      <alignment vertical="center"/>
    </xf>
    <xf numFmtId="0" fontId="1" fillId="0" borderId="6" xfId="0" applyFont="1" applyBorder="1">
      <alignment vertical="center"/>
    </xf>
    <xf numFmtId="0" fontId="5" fillId="0" borderId="0" xfId="0" applyFont="1" applyAlignment="1">
      <alignment horizontal="left" vertical="top" wrapText="1"/>
    </xf>
    <xf numFmtId="184" fontId="1" fillId="3" borderId="5" xfId="0" applyNumberFormat="1" applyFont="1" applyFill="1" applyBorder="1" applyProtection="1">
      <alignment vertical="center"/>
      <protection locked="0"/>
    </xf>
    <xf numFmtId="184" fontId="1" fillId="3" borderId="13" xfId="0" applyNumberFormat="1" applyFont="1" applyFill="1" applyBorder="1" applyProtection="1">
      <alignment vertical="center"/>
      <protection locked="0"/>
    </xf>
    <xf numFmtId="184" fontId="1" fillId="3" borderId="14" xfId="0" applyNumberFormat="1" applyFont="1" applyFill="1" applyBorder="1" applyProtection="1">
      <alignment vertical="center"/>
      <protection locked="0"/>
    </xf>
    <xf numFmtId="176" fontId="1" fillId="3" borderId="14" xfId="0" applyNumberFormat="1" applyFont="1" applyFill="1" applyBorder="1" applyProtection="1">
      <alignment vertical="center"/>
      <protection locked="0"/>
    </xf>
    <xf numFmtId="0" fontId="26" fillId="0" borderId="31" xfId="0" applyFont="1" applyBorder="1" applyAlignment="1">
      <alignment horizontal="center" vertical="center" shrinkToFit="1"/>
    </xf>
    <xf numFmtId="0" fontId="27" fillId="0" borderId="32" xfId="0" applyFont="1" applyBorder="1" applyAlignment="1">
      <alignment horizontal="center" vertical="center" shrinkToFit="1"/>
    </xf>
    <xf numFmtId="0" fontId="27" fillId="0" borderId="31" xfId="0" applyFont="1" applyBorder="1" applyAlignment="1">
      <alignment horizontal="center" vertical="center" shrinkToFit="1"/>
    </xf>
    <xf numFmtId="0" fontId="27" fillId="0" borderId="33" xfId="0" applyFont="1" applyBorder="1" applyAlignment="1">
      <alignment horizontal="center" vertical="center" shrinkToFit="1"/>
    </xf>
    <xf numFmtId="0" fontId="14" fillId="0" borderId="3" xfId="4" applyFont="1" applyBorder="1" applyAlignment="1" applyProtection="1">
      <alignment vertical="center"/>
      <protection locked="0"/>
    </xf>
    <xf numFmtId="0" fontId="9" fillId="0" borderId="0" xfId="0" applyFont="1">
      <alignment vertical="center"/>
    </xf>
    <xf numFmtId="0" fontId="3" fillId="0" borderId="0" xfId="0" applyFont="1" applyAlignment="1">
      <alignment horizontal="center" vertical="center"/>
    </xf>
    <xf numFmtId="0" fontId="4" fillId="0" borderId="0" xfId="0" applyFont="1" applyAlignment="1">
      <alignment horizontal="right" vertical="center"/>
    </xf>
    <xf numFmtId="14" fontId="1" fillId="0" borderId="0" xfId="0" applyNumberFormat="1" applyFont="1" applyAlignment="1">
      <alignment vertical="center" shrinkToFit="1"/>
    </xf>
    <xf numFmtId="0" fontId="1" fillId="5" borderId="3" xfId="0" applyFont="1" applyFill="1" applyBorder="1" applyAlignment="1">
      <alignment vertical="center" shrinkToFit="1"/>
    </xf>
    <xf numFmtId="0" fontId="8" fillId="0" borderId="0" xfId="1" applyProtection="1">
      <alignment vertical="center"/>
    </xf>
    <xf numFmtId="0" fontId="10" fillId="0" borderId="0" xfId="0" applyFont="1" applyAlignment="1">
      <alignment vertical="center" shrinkToFit="1"/>
    </xf>
    <xf numFmtId="0" fontId="10" fillId="5" borderId="1" xfId="0" applyFont="1" applyFill="1" applyBorder="1" applyAlignment="1">
      <alignment vertical="center" shrinkToFit="1"/>
    </xf>
    <xf numFmtId="0" fontId="13" fillId="5" borderId="2" xfId="0" applyFont="1" applyFill="1" applyBorder="1" applyAlignment="1">
      <alignment vertical="center" shrinkToFit="1"/>
    </xf>
    <xf numFmtId="179" fontId="13" fillId="5" borderId="1" xfId="0" applyNumberFormat="1" applyFont="1" applyFill="1" applyBorder="1" applyAlignment="1">
      <alignment horizontal="center" vertical="center" shrinkToFit="1"/>
    </xf>
    <xf numFmtId="179" fontId="13" fillId="5" borderId="3" xfId="0" applyNumberFormat="1" applyFont="1" applyFill="1" applyBorder="1" applyAlignment="1">
      <alignment horizontal="center" vertical="center" shrinkToFit="1"/>
    </xf>
    <xf numFmtId="0" fontId="13" fillId="5" borderId="2" xfId="0" applyFont="1" applyFill="1" applyBorder="1" applyAlignment="1">
      <alignment horizontal="center" vertical="center" shrinkToFit="1"/>
    </xf>
    <xf numFmtId="179" fontId="10" fillId="5" borderId="3" xfId="0" applyNumberFormat="1" applyFont="1" applyFill="1" applyBorder="1" applyAlignment="1">
      <alignment horizontal="center" vertical="center" shrinkToFit="1"/>
    </xf>
    <xf numFmtId="0" fontId="1" fillId="0" borderId="1" xfId="0" applyFont="1" applyBorder="1" applyAlignment="1">
      <alignment horizontal="left" vertical="center" shrinkToFit="1"/>
    </xf>
    <xf numFmtId="0" fontId="1" fillId="0" borderId="2" xfId="0" applyFont="1" applyBorder="1" applyAlignment="1">
      <alignment horizontal="center" vertical="center" shrinkToFit="1"/>
    </xf>
    <xf numFmtId="180" fontId="1" fillId="0" borderId="1" xfId="0" applyNumberFormat="1" applyFont="1" applyBorder="1" applyAlignment="1">
      <alignment vertical="center" shrinkToFit="1"/>
    </xf>
    <xf numFmtId="180" fontId="1" fillId="0" borderId="3" xfId="0" applyNumberFormat="1" applyFont="1" applyBorder="1" applyAlignment="1">
      <alignment vertical="center" shrinkToFit="1"/>
    </xf>
    <xf numFmtId="180" fontId="1" fillId="0" borderId="2" xfId="0" applyNumberFormat="1" applyFont="1" applyBorder="1" applyAlignment="1">
      <alignment vertical="center" shrinkToFit="1"/>
    </xf>
    <xf numFmtId="184" fontId="1" fillId="7" borderId="0" xfId="0" applyNumberFormat="1" applyFont="1" applyFill="1">
      <alignment vertical="center"/>
    </xf>
    <xf numFmtId="0" fontId="1" fillId="0" borderId="5" xfId="0" applyFont="1" applyBorder="1" applyAlignment="1">
      <alignment vertical="center" shrinkToFit="1"/>
    </xf>
    <xf numFmtId="181" fontId="1" fillId="6" borderId="26" xfId="0" applyNumberFormat="1" applyFont="1" applyFill="1" applyBorder="1" applyAlignment="1">
      <alignment vertical="center" shrinkToFit="1"/>
    </xf>
    <xf numFmtId="0" fontId="1" fillId="0" borderId="7" xfId="0" applyFont="1" applyBorder="1" applyAlignment="1">
      <alignment vertical="center" shrinkToFit="1"/>
    </xf>
    <xf numFmtId="0" fontId="1" fillId="0" borderId="13" xfId="0" applyFont="1" applyBorder="1" applyAlignment="1">
      <alignment vertical="center" shrinkToFit="1"/>
    </xf>
    <xf numFmtId="182" fontId="1" fillId="0" borderId="22" xfId="0" applyNumberFormat="1" applyFont="1" applyBorder="1" applyAlignment="1">
      <alignment vertical="center" shrinkToFit="1"/>
    </xf>
    <xf numFmtId="182" fontId="1" fillId="0" borderId="13" xfId="0" applyNumberFormat="1" applyFont="1" applyBorder="1" applyAlignment="1">
      <alignment vertical="center" shrinkToFit="1"/>
    </xf>
    <xf numFmtId="182" fontId="1" fillId="0" borderId="24" xfId="0" applyNumberFormat="1" applyFont="1" applyBorder="1" applyAlignment="1">
      <alignment vertical="center" shrinkToFit="1"/>
    </xf>
    <xf numFmtId="0" fontId="1" fillId="0" borderId="6" xfId="0" applyFont="1" applyBorder="1" applyAlignment="1">
      <alignment vertical="center" shrinkToFit="1"/>
    </xf>
    <xf numFmtId="177" fontId="1" fillId="0" borderId="19" xfId="0" applyNumberFormat="1" applyFont="1" applyBorder="1" applyAlignment="1">
      <alignment vertical="center" shrinkToFit="1"/>
    </xf>
    <xf numFmtId="177" fontId="1" fillId="0" borderId="6" xfId="0" applyNumberFormat="1" applyFont="1" applyBorder="1" applyAlignment="1">
      <alignment vertical="center" shrinkToFit="1"/>
    </xf>
    <xf numFmtId="177" fontId="1" fillId="0" borderId="6" xfId="0" applyNumberFormat="1" applyFont="1" applyBorder="1" applyAlignment="1">
      <alignment vertical="center" wrapText="1" shrinkToFit="1"/>
    </xf>
    <xf numFmtId="181" fontId="1" fillId="0" borderId="17" xfId="0" applyNumberFormat="1" applyFont="1" applyBorder="1" applyAlignment="1">
      <alignment vertical="center" shrinkToFit="1"/>
    </xf>
    <xf numFmtId="181" fontId="1" fillId="6" borderId="27" xfId="0" applyNumberFormat="1" applyFont="1" applyFill="1" applyBorder="1" applyAlignment="1">
      <alignment vertical="center" shrinkToFit="1"/>
    </xf>
    <xf numFmtId="9" fontId="1" fillId="0" borderId="22" xfId="0" applyNumberFormat="1" applyFont="1" applyBorder="1" applyAlignment="1">
      <alignment horizontal="right" vertical="center" shrinkToFit="1"/>
    </xf>
    <xf numFmtId="9" fontId="1" fillId="0" borderId="13" xfId="0" applyNumberFormat="1" applyFont="1" applyBorder="1" applyAlignment="1">
      <alignment horizontal="right" vertical="center" shrinkToFit="1"/>
    </xf>
    <xf numFmtId="181" fontId="1" fillId="6" borderId="28" xfId="0" applyNumberFormat="1" applyFont="1" applyFill="1" applyBorder="1" applyAlignment="1">
      <alignment vertical="center" shrinkToFit="1"/>
    </xf>
    <xf numFmtId="181" fontId="1" fillId="0" borderId="25" xfId="0" applyNumberFormat="1" applyFont="1" applyBorder="1" applyAlignment="1">
      <alignment vertical="center" shrinkToFit="1"/>
    </xf>
    <xf numFmtId="0" fontId="1" fillId="0" borderId="12" xfId="0" applyFont="1" applyBorder="1" applyAlignment="1">
      <alignment vertical="center" shrinkToFit="1"/>
    </xf>
    <xf numFmtId="181" fontId="1" fillId="0" borderId="24" xfId="0" applyNumberFormat="1" applyFont="1" applyBorder="1" applyAlignment="1">
      <alignment vertical="center" shrinkToFit="1"/>
    </xf>
    <xf numFmtId="0" fontId="1" fillId="0" borderId="19" xfId="0" applyFont="1" applyBorder="1" applyAlignment="1">
      <alignment vertical="center" shrinkToFit="1"/>
    </xf>
    <xf numFmtId="0" fontId="1" fillId="0" borderId="21" xfId="0" applyFont="1" applyBorder="1" applyAlignment="1">
      <alignment vertical="center" shrinkToFit="1"/>
    </xf>
    <xf numFmtId="177" fontId="1" fillId="0" borderId="25" xfId="0" applyNumberFormat="1" applyFont="1" applyBorder="1" applyAlignment="1">
      <alignment horizontal="right" vertical="center" shrinkToFit="1"/>
    </xf>
    <xf numFmtId="0" fontId="1" fillId="0" borderId="16" xfId="0" applyFont="1" applyBorder="1" applyAlignment="1">
      <alignment horizontal="left" vertical="top" shrinkToFit="1"/>
    </xf>
    <xf numFmtId="0" fontId="1" fillId="0" borderId="16" xfId="0" applyFont="1" applyBorder="1" applyAlignment="1">
      <alignment vertical="center" shrinkToFit="1"/>
    </xf>
    <xf numFmtId="181" fontId="1" fillId="6" borderId="29" xfId="0" applyNumberFormat="1" applyFont="1" applyFill="1" applyBorder="1" applyAlignment="1">
      <alignment vertical="center" shrinkToFit="1"/>
    </xf>
    <xf numFmtId="0" fontId="1" fillId="0" borderId="17" xfId="0" applyFont="1" applyBorder="1" applyAlignment="1">
      <alignment vertical="center" shrinkToFit="1"/>
    </xf>
    <xf numFmtId="177" fontId="1" fillId="0" borderId="17" xfId="0" applyNumberFormat="1" applyFont="1" applyBorder="1" applyAlignment="1">
      <alignment vertical="center" shrinkToFit="1"/>
    </xf>
    <xf numFmtId="0" fontId="1" fillId="7" borderId="0" xfId="0" applyFont="1" applyFill="1" applyAlignment="1">
      <alignment vertical="center" shrinkToFit="1"/>
    </xf>
    <xf numFmtId="0" fontId="1" fillId="0" borderId="11" xfId="0" applyFont="1" applyBorder="1">
      <alignment vertical="center"/>
    </xf>
    <xf numFmtId="0" fontId="1" fillId="3" borderId="2" xfId="0" applyFont="1" applyFill="1" applyBorder="1" applyAlignment="1" applyProtection="1">
      <alignment vertical="center" shrinkToFit="1"/>
      <protection locked="0"/>
    </xf>
    <xf numFmtId="0" fontId="1" fillId="3" borderId="3" xfId="0" applyFont="1" applyFill="1" applyBorder="1" applyAlignment="1" applyProtection="1">
      <alignment horizontal="center" vertical="center" shrinkToFit="1"/>
      <protection locked="0"/>
    </xf>
    <xf numFmtId="0" fontId="28" fillId="0" borderId="5" xfId="0" applyFont="1" applyBorder="1">
      <alignment vertical="center"/>
    </xf>
    <xf numFmtId="184" fontId="1" fillId="0" borderId="0" xfId="0" applyNumberFormat="1" applyFont="1">
      <alignment vertical="center"/>
    </xf>
    <xf numFmtId="0" fontId="1" fillId="0" borderId="0" xfId="0" applyFont="1" applyAlignment="1">
      <alignment vertical="center" wrapText="1"/>
    </xf>
    <xf numFmtId="176" fontId="1" fillId="2" borderId="3" xfId="0" applyNumberFormat="1" applyFont="1" applyFill="1" applyBorder="1">
      <alignment vertical="center"/>
    </xf>
    <xf numFmtId="0" fontId="1" fillId="2" borderId="3" xfId="0" applyFont="1" applyFill="1" applyBorder="1">
      <alignment vertical="center"/>
    </xf>
    <xf numFmtId="178" fontId="1" fillId="2" borderId="3" xfId="0" applyNumberFormat="1" applyFont="1" applyFill="1" applyBorder="1">
      <alignment vertical="center"/>
    </xf>
    <xf numFmtId="0" fontId="5" fillId="0" borderId="0" xfId="0" applyFont="1" applyAlignment="1">
      <alignment horizontal="right" vertical="top" wrapText="1"/>
    </xf>
    <xf numFmtId="0" fontId="16" fillId="0" borderId="0" xfId="2"/>
    <xf numFmtId="0" fontId="31" fillId="10" borderId="3" xfId="2" applyFont="1" applyFill="1" applyBorder="1" applyAlignment="1">
      <alignment horizontal="center" vertical="center"/>
    </xf>
    <xf numFmtId="0" fontId="16" fillId="11" borderId="3" xfId="2" applyFill="1" applyBorder="1"/>
    <xf numFmtId="0" fontId="16" fillId="0" borderId="3" xfId="2" applyBorder="1" applyAlignment="1">
      <alignment vertical="top"/>
    </xf>
    <xf numFmtId="0" fontId="16" fillId="0" borderId="3" xfId="2" applyBorder="1" applyAlignment="1">
      <alignment horizontal="left" vertical="top" wrapText="1"/>
    </xf>
    <xf numFmtId="0" fontId="16" fillId="12" borderId="3" xfId="2" applyFill="1" applyBorder="1"/>
    <xf numFmtId="0" fontId="16" fillId="7" borderId="3" xfId="2" applyFill="1" applyBorder="1" applyAlignment="1">
      <alignment horizontal="center"/>
    </xf>
    <xf numFmtId="0" fontId="16" fillId="0" borderId="3" xfId="2" applyBorder="1" applyAlignment="1">
      <alignment horizontal="left" vertical="top"/>
    </xf>
    <xf numFmtId="0" fontId="16" fillId="13" borderId="3" xfId="2" applyFill="1" applyBorder="1" applyAlignment="1">
      <alignment horizontal="center"/>
    </xf>
    <xf numFmtId="0" fontId="16" fillId="3" borderId="0" xfId="2" applyFill="1"/>
    <xf numFmtId="0" fontId="16" fillId="9" borderId="0" xfId="2" applyFill="1"/>
    <xf numFmtId="0" fontId="16" fillId="0" borderId="0" xfId="2" applyAlignment="1">
      <alignment horizontal="center"/>
    </xf>
    <xf numFmtId="0" fontId="25" fillId="0" borderId="0" xfId="0" applyFont="1">
      <alignment vertical="center"/>
    </xf>
    <xf numFmtId="0" fontId="5" fillId="0" borderId="31" xfId="0" applyFont="1" applyBorder="1" applyAlignment="1">
      <alignment horizontal="center" vertical="center" shrinkToFit="1"/>
    </xf>
    <xf numFmtId="0" fontId="1" fillId="0" borderId="3" xfId="0" applyFont="1" applyBorder="1" applyProtection="1">
      <alignment vertical="center"/>
      <protection locked="0"/>
    </xf>
    <xf numFmtId="183" fontId="4" fillId="0" borderId="0" xfId="0" applyNumberFormat="1" applyFont="1">
      <alignment vertical="center"/>
    </xf>
    <xf numFmtId="176" fontId="5" fillId="0" borderId="22" xfId="0" applyNumberFormat="1" applyFont="1" applyBorder="1" applyAlignment="1">
      <alignment horizontal="left" vertical="top" wrapText="1"/>
    </xf>
    <xf numFmtId="176" fontId="5" fillId="0" borderId="24" xfId="0" applyNumberFormat="1" applyFont="1" applyBorder="1" applyAlignment="1">
      <alignment horizontal="left" vertical="top" wrapText="1"/>
    </xf>
    <xf numFmtId="177" fontId="5" fillId="0" borderId="34" xfId="0" applyNumberFormat="1" applyFont="1" applyBorder="1" applyAlignment="1">
      <alignment horizontal="left" vertical="top" wrapText="1"/>
    </xf>
    <xf numFmtId="177" fontId="5" fillId="0" borderId="35" xfId="0" applyNumberFormat="1" applyFont="1" applyBorder="1" applyAlignment="1">
      <alignment horizontal="left" vertical="top" wrapText="1"/>
    </xf>
    <xf numFmtId="0" fontId="5" fillId="2" borderId="1" xfId="0" applyFont="1" applyFill="1" applyBorder="1" applyAlignment="1">
      <alignment horizontal="center" vertical="top" wrapText="1"/>
    </xf>
    <xf numFmtId="0" fontId="5" fillId="2" borderId="2" xfId="0" applyFont="1" applyFill="1" applyBorder="1" applyAlignment="1">
      <alignment horizontal="center" vertical="top" wrapText="1"/>
    </xf>
    <xf numFmtId="176" fontId="5" fillId="0" borderId="23" xfId="0" applyNumberFormat="1" applyFont="1" applyBorder="1" applyAlignment="1">
      <alignment horizontal="left" vertical="top" wrapText="1"/>
    </xf>
    <xf numFmtId="176" fontId="5" fillId="0" borderId="25" xfId="0" applyNumberFormat="1" applyFont="1" applyBorder="1" applyAlignment="1">
      <alignment horizontal="left" vertical="top" wrapText="1"/>
    </xf>
    <xf numFmtId="177" fontId="5" fillId="0" borderId="34" xfId="0" applyNumberFormat="1" applyFont="1" applyBorder="1" applyAlignment="1">
      <alignment horizontal="center" vertical="top" wrapText="1"/>
    </xf>
    <xf numFmtId="177" fontId="5" fillId="0" borderId="35" xfId="0" applyNumberFormat="1" applyFont="1" applyBorder="1" applyAlignment="1">
      <alignment horizontal="center" vertical="top" wrapText="1"/>
    </xf>
    <xf numFmtId="0" fontId="12" fillId="5" borderId="1" xfId="0" applyFont="1" applyFill="1" applyBorder="1" applyAlignment="1">
      <alignment horizontal="center" vertical="center" wrapText="1"/>
    </xf>
    <xf numFmtId="0" fontId="12" fillId="5" borderId="2" xfId="0" applyFont="1" applyFill="1" applyBorder="1" applyAlignment="1">
      <alignment horizontal="center" vertical="center" wrapText="1"/>
    </xf>
    <xf numFmtId="0" fontId="26" fillId="0" borderId="30" xfId="0" applyFont="1" applyBorder="1" applyAlignment="1">
      <alignment horizontal="center" vertical="center" shrinkToFit="1"/>
    </xf>
    <xf numFmtId="184" fontId="14" fillId="0" borderId="0" xfId="0" applyNumberFormat="1" applyFont="1" applyAlignment="1">
      <alignment horizontal="left" vertical="center"/>
    </xf>
    <xf numFmtId="0" fontId="21" fillId="0" borderId="0" xfId="3" applyFont="1" applyAlignment="1">
      <alignment horizontal="right" vertical="center"/>
    </xf>
    <xf numFmtId="0" fontId="25" fillId="0" borderId="0" xfId="0" applyFont="1" applyAlignment="1">
      <alignment horizontal="center" vertical="center"/>
    </xf>
    <xf numFmtId="0" fontId="1" fillId="5" borderId="1" xfId="0" applyFont="1" applyFill="1" applyBorder="1" applyAlignment="1">
      <alignment horizontal="left" vertical="center"/>
    </xf>
    <xf numFmtId="0" fontId="1" fillId="5" borderId="2" xfId="0" applyFont="1" applyFill="1" applyBorder="1" applyAlignment="1">
      <alignment horizontal="left" vertical="center"/>
    </xf>
    <xf numFmtId="0" fontId="1" fillId="3" borderId="1" xfId="0" applyFont="1" applyFill="1" applyBorder="1" applyAlignment="1">
      <alignment horizontal="center" vertical="center"/>
    </xf>
    <xf numFmtId="0" fontId="1" fillId="3" borderId="2" xfId="0" applyFont="1" applyFill="1" applyBorder="1" applyAlignment="1">
      <alignment horizontal="center" vertical="center"/>
    </xf>
    <xf numFmtId="177" fontId="1" fillId="3" borderId="1" xfId="0" applyNumberFormat="1" applyFont="1" applyFill="1" applyBorder="1" applyAlignment="1">
      <alignment horizontal="right" vertical="center"/>
    </xf>
    <xf numFmtId="177" fontId="1" fillId="3" borderId="2" xfId="0" applyNumberFormat="1" applyFont="1" applyFill="1" applyBorder="1" applyAlignment="1">
      <alignment horizontal="right" vertical="center"/>
    </xf>
    <xf numFmtId="0" fontId="1" fillId="0" borderId="3" xfId="0" applyFont="1" applyBorder="1" applyAlignment="1">
      <alignment horizontal="center" vertical="center"/>
    </xf>
    <xf numFmtId="0" fontId="1" fillId="0" borderId="3" xfId="0" applyFont="1" applyBorder="1" applyAlignment="1">
      <alignment horizontal="center" vertical="center" wrapText="1"/>
    </xf>
    <xf numFmtId="0" fontId="1" fillId="0" borderId="0" xfId="0" applyFont="1" applyAlignment="1">
      <alignment horizontal="right" vertical="center"/>
    </xf>
    <xf numFmtId="0" fontId="13" fillId="5" borderId="3" xfId="0" applyFont="1" applyFill="1" applyBorder="1" applyAlignment="1">
      <alignment horizontal="center" vertical="center" wrapText="1"/>
    </xf>
    <xf numFmtId="0" fontId="1" fillId="3" borderId="3" xfId="0" applyFont="1" applyFill="1" applyBorder="1" applyProtection="1">
      <alignment vertical="center"/>
      <protection locked="0"/>
    </xf>
    <xf numFmtId="182" fontId="1" fillId="4" borderId="1" xfId="0" applyNumberFormat="1" applyFont="1" applyFill="1" applyBorder="1" applyAlignment="1">
      <alignment horizontal="center" vertical="center"/>
    </xf>
    <xf numFmtId="182" fontId="1" fillId="4" borderId="2" xfId="0" applyNumberFormat="1" applyFont="1" applyFill="1" applyBorder="1" applyAlignment="1">
      <alignment horizontal="center" vertical="center"/>
    </xf>
    <xf numFmtId="0" fontId="1" fillId="4" borderId="3" xfId="0" applyFont="1" applyFill="1" applyBorder="1">
      <alignment vertical="center"/>
    </xf>
    <xf numFmtId="0" fontId="13" fillId="5" borderId="3" xfId="0" applyFont="1" applyFill="1" applyBorder="1" applyAlignment="1">
      <alignment horizontal="center" vertical="center"/>
    </xf>
    <xf numFmtId="0" fontId="13" fillId="5" borderId="5" xfId="0" applyFont="1" applyFill="1" applyBorder="1" applyAlignment="1">
      <alignment horizontal="center" vertical="center" wrapText="1"/>
    </xf>
    <xf numFmtId="0" fontId="13" fillId="5" borderId="7" xfId="0" applyFont="1" applyFill="1" applyBorder="1" applyAlignment="1">
      <alignment horizontal="center" vertical="center" wrapText="1"/>
    </xf>
    <xf numFmtId="0" fontId="13" fillId="5" borderId="6" xfId="0" applyFont="1" applyFill="1" applyBorder="1" applyAlignment="1">
      <alignment horizontal="center" vertical="center" wrapText="1"/>
    </xf>
    <xf numFmtId="0" fontId="1" fillId="3" borderId="1" xfId="0" applyFont="1" applyFill="1" applyBorder="1" applyProtection="1">
      <alignment vertical="center"/>
      <protection locked="0"/>
    </xf>
    <xf numFmtId="0" fontId="1" fillId="3" borderId="18" xfId="0" applyFont="1" applyFill="1" applyBorder="1" applyProtection="1">
      <alignment vertical="center"/>
      <protection locked="0"/>
    </xf>
    <xf numFmtId="0" fontId="1" fillId="3" borderId="2" xfId="0" applyFont="1" applyFill="1" applyBorder="1" applyProtection="1">
      <alignment vertical="center"/>
      <protection locked="0"/>
    </xf>
    <xf numFmtId="0" fontId="1" fillId="0" borderId="8" xfId="0" applyFont="1" applyBorder="1" applyAlignment="1">
      <alignment horizontal="left" vertical="center"/>
    </xf>
    <xf numFmtId="0" fontId="1" fillId="3" borderId="8" xfId="0" applyFont="1" applyFill="1" applyBorder="1" applyAlignment="1">
      <alignment horizontal="left" vertical="center"/>
    </xf>
  </cellXfs>
  <cellStyles count="6">
    <cellStyle name="ハイパーリンク" xfId="1" builtinId="8"/>
    <cellStyle name="標準" xfId="0" builtinId="0"/>
    <cellStyle name="標準 2 2" xfId="3" xr:uid="{16CDE548-CC4C-42E8-B241-7B2B9624B532}"/>
    <cellStyle name="標準 2 2 2" xfId="5" xr:uid="{5728B9E6-DE25-4DEF-BB88-B9D46107ACC9}"/>
    <cellStyle name="標準 3" xfId="2" xr:uid="{9721771B-DF5B-4C15-90E5-31BD0569726D}"/>
    <cellStyle name="標準 3 2" xfId="4" xr:uid="{6D2BAD5B-D5DC-4767-B359-246EDD1D8962}"/>
  </cellStyles>
  <dxfs count="812">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theme="0"/>
      </font>
      <fill>
        <patternFill>
          <bgColor theme="1"/>
        </patternFill>
      </fill>
    </dxf>
    <dxf>
      <fill>
        <patternFill>
          <bgColor rgb="FFC7F0FD"/>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theme="0"/>
      </font>
      <fill>
        <patternFill>
          <bgColor theme="1"/>
        </patternFill>
      </fill>
    </dxf>
    <dxf>
      <fill>
        <patternFill>
          <bgColor rgb="FFC7F0FD"/>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theme="0"/>
      </font>
      <fill>
        <patternFill>
          <bgColor theme="1"/>
        </patternFill>
      </fill>
    </dxf>
    <dxf>
      <fill>
        <patternFill>
          <bgColor rgb="FFC7F0FD"/>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theme="0"/>
      </font>
      <fill>
        <patternFill>
          <bgColor theme="1"/>
        </patternFill>
      </fill>
    </dxf>
    <dxf>
      <fill>
        <patternFill>
          <bgColor rgb="FFC7F0FD"/>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theme="0"/>
      </font>
      <fill>
        <patternFill>
          <bgColor theme="1"/>
        </patternFill>
      </fill>
    </dxf>
    <dxf>
      <fill>
        <patternFill>
          <bgColor rgb="FFC7F0FD"/>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theme="0"/>
      </font>
      <fill>
        <patternFill>
          <bgColor theme="1"/>
        </patternFill>
      </fill>
    </dxf>
    <dxf>
      <fill>
        <patternFill>
          <bgColor rgb="FFC7F0FD"/>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theme="0"/>
      </font>
      <fill>
        <patternFill>
          <bgColor theme="1"/>
        </patternFill>
      </fill>
    </dxf>
    <dxf>
      <fill>
        <patternFill>
          <bgColor rgb="FFC7F0FD"/>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theme="0"/>
      </font>
      <fill>
        <patternFill>
          <bgColor theme="1"/>
        </patternFill>
      </fill>
    </dxf>
    <dxf>
      <fill>
        <patternFill>
          <bgColor rgb="FFC7F0FD"/>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theme="0"/>
      </font>
      <fill>
        <patternFill>
          <bgColor theme="1"/>
        </patternFill>
      </fill>
    </dxf>
    <dxf>
      <fill>
        <patternFill>
          <bgColor rgb="FFC7F0FD"/>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theme="0"/>
      </font>
      <fill>
        <patternFill>
          <bgColor theme="1"/>
        </patternFill>
      </fill>
    </dxf>
    <dxf>
      <fill>
        <patternFill>
          <bgColor rgb="FFC7F0FD"/>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theme="0"/>
      </font>
      <fill>
        <patternFill>
          <bgColor theme="1"/>
        </patternFill>
      </fill>
    </dxf>
    <dxf>
      <fill>
        <patternFill>
          <bgColor rgb="FFC7F0FD"/>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theme="0"/>
      </font>
      <fill>
        <patternFill>
          <bgColor theme="1"/>
        </patternFill>
      </fill>
    </dxf>
    <dxf>
      <fill>
        <patternFill>
          <bgColor rgb="FFC7F0FD"/>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theme="0"/>
      </font>
      <fill>
        <patternFill>
          <bgColor theme="1"/>
        </patternFill>
      </fill>
    </dxf>
    <dxf>
      <fill>
        <patternFill>
          <bgColor rgb="FFC7F0FD"/>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theme="0"/>
      </font>
      <fill>
        <patternFill>
          <bgColor theme="1"/>
        </patternFill>
      </fill>
    </dxf>
    <dxf>
      <fill>
        <patternFill>
          <bgColor rgb="FFC7F0FD"/>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theme="0"/>
      </font>
      <fill>
        <patternFill>
          <bgColor theme="1"/>
        </patternFill>
      </fill>
    </dxf>
    <dxf>
      <fill>
        <patternFill>
          <bgColor rgb="FFC7F0FD"/>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theme="0"/>
      </font>
      <fill>
        <patternFill>
          <bgColor theme="1"/>
        </patternFill>
      </fill>
    </dxf>
    <dxf>
      <fill>
        <patternFill>
          <bgColor rgb="FFC7F0FD"/>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theme="0"/>
      </font>
      <fill>
        <patternFill>
          <bgColor theme="1"/>
        </patternFill>
      </fill>
    </dxf>
    <dxf>
      <fill>
        <patternFill>
          <bgColor rgb="FFC7F0FD"/>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theme="0"/>
      </font>
      <fill>
        <patternFill>
          <bgColor theme="1"/>
        </patternFill>
      </fill>
    </dxf>
    <dxf>
      <fill>
        <patternFill>
          <bgColor rgb="FFC7F0FD"/>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theme="0"/>
      </font>
      <fill>
        <patternFill>
          <bgColor theme="1"/>
        </patternFill>
      </fill>
    </dxf>
    <dxf>
      <fill>
        <patternFill>
          <bgColor rgb="FFC7F0FD"/>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theme="0"/>
      </font>
      <fill>
        <patternFill>
          <bgColor theme="1"/>
        </patternFill>
      </fill>
    </dxf>
    <dxf>
      <fill>
        <patternFill>
          <bgColor rgb="FFC7F0FD"/>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theme="0"/>
      </font>
      <fill>
        <patternFill>
          <bgColor theme="1"/>
        </patternFill>
      </fill>
    </dxf>
    <dxf>
      <fill>
        <patternFill>
          <bgColor rgb="FFC7F0FD"/>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theme="0"/>
      </font>
      <fill>
        <patternFill>
          <bgColor theme="1"/>
        </patternFill>
      </fill>
    </dxf>
    <dxf>
      <fill>
        <patternFill>
          <bgColor rgb="FFC7F0FD"/>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theme="0"/>
      </font>
      <fill>
        <patternFill>
          <bgColor theme="1"/>
        </patternFill>
      </fill>
    </dxf>
    <dxf>
      <fill>
        <patternFill>
          <bgColor rgb="FFC7F0FD"/>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theme="0"/>
      </font>
      <fill>
        <patternFill>
          <bgColor theme="1"/>
        </patternFill>
      </fill>
    </dxf>
    <dxf>
      <fill>
        <patternFill>
          <bgColor rgb="FFC7F0FD"/>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theme="0"/>
      </font>
      <fill>
        <patternFill>
          <bgColor theme="1"/>
        </patternFill>
      </fill>
    </dxf>
    <dxf>
      <fill>
        <patternFill>
          <bgColor rgb="FFC7F0FD"/>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theme="0"/>
      </font>
      <fill>
        <patternFill>
          <bgColor theme="1"/>
        </patternFill>
      </fill>
    </dxf>
    <dxf>
      <fill>
        <patternFill>
          <bgColor rgb="FFC7F0FD"/>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theme="0"/>
      </font>
      <fill>
        <patternFill>
          <bgColor theme="1"/>
        </patternFill>
      </fill>
    </dxf>
    <dxf>
      <fill>
        <patternFill>
          <bgColor rgb="FFC7F0FD"/>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theme="0"/>
      </font>
      <fill>
        <patternFill>
          <bgColor theme="1"/>
        </patternFill>
      </fill>
    </dxf>
    <dxf>
      <fill>
        <patternFill>
          <bgColor rgb="FFC7F0FD"/>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theme="0"/>
      </font>
      <fill>
        <patternFill>
          <bgColor theme="1"/>
        </patternFill>
      </fill>
    </dxf>
    <dxf>
      <fill>
        <patternFill>
          <bgColor rgb="FFC7F0FD"/>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theme="0"/>
      </font>
      <fill>
        <patternFill>
          <bgColor theme="1"/>
        </patternFill>
      </fill>
    </dxf>
    <dxf>
      <fill>
        <patternFill>
          <bgColor rgb="FFC7F0FD"/>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theme="0"/>
      </font>
      <fill>
        <patternFill>
          <bgColor theme="1"/>
        </patternFill>
      </fill>
    </dxf>
    <dxf>
      <fill>
        <patternFill>
          <bgColor rgb="FFC7F0FD"/>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theme="0"/>
      </font>
      <fill>
        <patternFill>
          <bgColor theme="1"/>
        </patternFill>
      </fill>
    </dxf>
    <dxf>
      <fill>
        <patternFill>
          <bgColor rgb="FFC7F0FD"/>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theme="0"/>
      </font>
      <fill>
        <patternFill>
          <bgColor theme="1"/>
        </patternFill>
      </fill>
    </dxf>
    <dxf>
      <fill>
        <patternFill>
          <bgColor rgb="FFC7F0FD"/>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theme="0"/>
      </font>
      <fill>
        <patternFill>
          <bgColor theme="1"/>
        </patternFill>
      </fill>
    </dxf>
    <dxf>
      <fill>
        <patternFill>
          <bgColor rgb="FFC7F0FD"/>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theme="0"/>
      </font>
      <fill>
        <patternFill>
          <bgColor theme="1"/>
        </patternFill>
      </fill>
    </dxf>
    <dxf>
      <fill>
        <patternFill>
          <bgColor rgb="FFC7F0FD"/>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theme="0"/>
      </font>
      <fill>
        <patternFill>
          <bgColor theme="1"/>
        </patternFill>
      </fill>
    </dxf>
    <dxf>
      <fill>
        <patternFill>
          <bgColor rgb="FFC7F0FD"/>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theme="0"/>
      </font>
      <fill>
        <patternFill>
          <bgColor theme="1"/>
        </patternFill>
      </fill>
    </dxf>
    <dxf>
      <fill>
        <patternFill>
          <bgColor rgb="FFC7F0FD"/>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theme="0"/>
      </font>
      <fill>
        <patternFill>
          <bgColor theme="1"/>
        </patternFill>
      </fill>
    </dxf>
    <dxf>
      <fill>
        <patternFill>
          <bgColor rgb="FFC7F0FD"/>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theme="0"/>
      </font>
      <fill>
        <patternFill>
          <bgColor theme="1"/>
        </patternFill>
      </fill>
    </dxf>
    <dxf>
      <fill>
        <patternFill>
          <bgColor rgb="FFC7F0FD"/>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theme="0"/>
      </font>
      <fill>
        <patternFill>
          <bgColor theme="1"/>
        </patternFill>
      </fill>
    </dxf>
    <dxf>
      <fill>
        <patternFill>
          <bgColor rgb="FFC7F0FD"/>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theme="0"/>
      </font>
      <fill>
        <patternFill>
          <bgColor theme="1"/>
        </patternFill>
      </fill>
    </dxf>
    <dxf>
      <fill>
        <patternFill>
          <bgColor rgb="FFC7F0FD"/>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theme="0"/>
      </font>
      <fill>
        <patternFill>
          <bgColor theme="1"/>
        </patternFill>
      </fill>
    </dxf>
    <dxf>
      <fill>
        <patternFill>
          <bgColor rgb="FFC7F0FD"/>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theme="0"/>
      </font>
      <fill>
        <patternFill>
          <bgColor theme="1"/>
        </patternFill>
      </fill>
    </dxf>
    <dxf>
      <fill>
        <patternFill>
          <bgColor rgb="FFC7F0FD"/>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theme="0"/>
      </font>
      <fill>
        <patternFill>
          <bgColor theme="1"/>
        </patternFill>
      </fill>
    </dxf>
    <dxf>
      <fill>
        <patternFill>
          <bgColor rgb="FFC7F0FD"/>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theme="0"/>
      </font>
      <fill>
        <patternFill>
          <bgColor theme="1"/>
        </patternFill>
      </fill>
    </dxf>
    <dxf>
      <fill>
        <patternFill>
          <bgColor rgb="FFC7F0FD"/>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theme="0"/>
      </font>
      <fill>
        <patternFill>
          <bgColor theme="1"/>
        </patternFill>
      </fill>
    </dxf>
    <dxf>
      <fill>
        <patternFill>
          <bgColor rgb="FFC7F0FD"/>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theme="0"/>
      </font>
      <fill>
        <patternFill>
          <bgColor theme="1"/>
        </patternFill>
      </fill>
    </dxf>
    <dxf>
      <fill>
        <patternFill>
          <bgColor rgb="FFC7F0FD"/>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theme="0"/>
      </font>
      <fill>
        <patternFill>
          <bgColor theme="1"/>
        </patternFill>
      </fill>
    </dxf>
    <dxf>
      <fill>
        <patternFill>
          <bgColor rgb="FFC7F0FD"/>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theme="0"/>
      </font>
      <fill>
        <patternFill>
          <bgColor theme="1"/>
        </patternFill>
      </fill>
    </dxf>
    <dxf>
      <fill>
        <patternFill>
          <bgColor rgb="FFC7F0FD"/>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theme="0"/>
      </font>
      <fill>
        <patternFill>
          <bgColor theme="1"/>
        </patternFill>
      </fill>
    </dxf>
    <dxf>
      <fill>
        <patternFill>
          <bgColor rgb="FFC7F0FD"/>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C7F0FD"/>
        </patternFill>
      </fill>
    </dxf>
    <dxf>
      <fill>
        <patternFill patternType="darkGray">
          <fgColor theme="1"/>
        </patternFill>
      </fill>
    </dxf>
    <dxf>
      <fill>
        <patternFill patternType="darkGray">
          <fgColor theme="1"/>
        </patternFill>
      </fill>
    </dxf>
    <dxf>
      <fill>
        <patternFill patternType="darkGray">
          <fgColor theme="1"/>
        </patternFill>
      </fill>
    </dxf>
    <dxf>
      <fill>
        <patternFill patternType="darkGray">
          <fgColor theme="1"/>
        </patternFill>
      </fill>
    </dxf>
    <dxf>
      <fill>
        <patternFill>
          <bgColor rgb="FFC7F0FD"/>
        </patternFill>
      </fill>
    </dxf>
    <dxf>
      <fill>
        <patternFill>
          <bgColor rgb="FFC7F0FD"/>
        </patternFill>
      </fill>
    </dxf>
    <dxf>
      <fill>
        <patternFill>
          <bgColor rgb="FFD4F8E3"/>
        </patternFill>
      </fill>
    </dxf>
    <dxf>
      <fill>
        <patternFill>
          <bgColor rgb="FFC7F0FD"/>
        </patternFill>
      </fill>
    </dxf>
    <dxf>
      <fill>
        <patternFill>
          <bgColor rgb="FFC7F0FD"/>
        </patternFill>
      </fill>
    </dxf>
    <dxf>
      <fill>
        <patternFill>
          <bgColor rgb="FFD4F8E3"/>
        </patternFill>
      </fill>
    </dxf>
    <dxf>
      <fill>
        <patternFill>
          <bgColor rgb="FFD4F8E3"/>
        </patternFill>
      </fill>
    </dxf>
  </dxfs>
  <tableStyles count="0" defaultTableStyle="TableStyleMedium2" defaultPivotStyle="PivotStyleLight16"/>
  <colors>
    <mruColors>
      <color rgb="FF66CCFF"/>
      <color rgb="FFE2EFDA"/>
      <color rgb="FF15D348"/>
      <color rgb="FFC7F0FD"/>
      <color rgb="FFD4F8E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tyles" Target="styles.xml"/><Relationship Id="rId5" Type="http://schemas.openxmlformats.org/officeDocument/2006/relationships/worksheet" Target="worksheets/sheet5.xml"/><Relationship Id="rId61" Type="http://schemas.openxmlformats.org/officeDocument/2006/relationships/calcChain" Target="calcChain.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customXml" Target="../customXml/item3.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theme" Target="theme/theme1.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s>
</file>

<file path=xl/ctrlProps/ctrlProp1.xml><?xml version="1.0" encoding="utf-8"?>
<formControlPr xmlns="http://schemas.microsoft.com/office/spreadsheetml/2009/9/main" objectType="CheckBox" fmlaLink="$E$5" lockText="1" noThreeD="1"/>
</file>

<file path=xl/ctrlProps/ctrlProp2.xml><?xml version="1.0" encoding="utf-8"?>
<formControlPr xmlns="http://schemas.microsoft.com/office/spreadsheetml/2009/9/main" objectType="CheckBox" fmlaLink="$F$5" lockText="1" noThreeD="1"/>
</file>

<file path=xl/ctrlProps/ctrlProp3.xml><?xml version="1.0" encoding="utf-8"?>
<formControlPr xmlns="http://schemas.microsoft.com/office/spreadsheetml/2009/9/main" objectType="CheckBox" fmlaLink="$G$5" lockText="1" noThreeD="1"/>
</file>

<file path=xl/ctrlProps/ctrlProp4.xml><?xml version="1.0" encoding="utf-8"?>
<formControlPr xmlns="http://schemas.microsoft.com/office/spreadsheetml/2009/9/main" objectType="CheckBox" fmlaLink="入力ボックス!$G$5" lockText="1" noThreeD="1"/>
</file>

<file path=xl/ctrlProps/ctrlProp5.xml><?xml version="1.0" encoding="utf-8"?>
<formControlPr xmlns="http://schemas.microsoft.com/office/spreadsheetml/2009/9/main" objectType="CheckBox" fmlaLink="入力ボックス!$E$5" lockText="1" noThreeD="1"/>
</file>

<file path=xl/ctrlProps/ctrlProp6.xml><?xml version="1.0" encoding="utf-8"?>
<formControlPr xmlns="http://schemas.microsoft.com/office/spreadsheetml/2009/9/main" objectType="CheckBox" fmlaLink="入力ボックス!$F$5" lockText="1" noThreeD="1"/>
</file>

<file path=xl/drawings/drawing1.xml><?xml version="1.0" encoding="utf-8"?>
<xdr:wsDr xmlns:xdr="http://schemas.openxmlformats.org/drawingml/2006/spreadsheetDrawing" xmlns:a="http://schemas.openxmlformats.org/drawingml/2006/main">
  <xdr:twoCellAnchor editAs="oneCell">
    <xdr:from>
      <xdr:col>2</xdr:col>
      <xdr:colOff>38100</xdr:colOff>
      <xdr:row>4</xdr:row>
      <xdr:rowOff>9525</xdr:rowOff>
    </xdr:from>
    <xdr:to>
      <xdr:col>2</xdr:col>
      <xdr:colOff>1304925</xdr:colOff>
      <xdr:row>4</xdr:row>
      <xdr:rowOff>247650</xdr:rowOff>
    </xdr:to>
    <xdr:sp macro="" textlink="">
      <xdr:nvSpPr>
        <xdr:cNvPr id="2" name="Check Box 1" hidden="1">
          <a:extLst>
            <a:ext uri="{63B3BB69-23CF-44E3-9099-C40C66FF867C}">
              <a14:compatExt xmlns:a14="http://schemas.microsoft.com/office/drawing/2010/main" spid="_x0000_s3073"/>
            </a:ext>
            <a:ext uri="{FF2B5EF4-FFF2-40B4-BE49-F238E27FC236}">
              <a16:creationId xmlns:a16="http://schemas.microsoft.com/office/drawing/2014/main" id="{E8CA3B95-9867-472C-A5E4-F388054DAF04}"/>
            </a:ext>
          </a:extLst>
        </xdr:cNvPr>
        <xdr:cNvSpPr/>
      </xdr:nvSpPr>
      <xdr:spPr bwMode="auto">
        <a:xfrm>
          <a:off x="1952625" y="1333500"/>
          <a:ext cx="1266825" cy="2381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展示会・商談会の取組　</a:t>
          </a:r>
        </a:p>
      </xdr:txBody>
    </xdr:sp>
    <xdr:clientData fLocksWithSheet="0"/>
  </xdr:twoCellAnchor>
  <xdr:twoCellAnchor editAs="oneCell">
    <xdr:from>
      <xdr:col>2</xdr:col>
      <xdr:colOff>1352550</xdr:colOff>
      <xdr:row>3</xdr:row>
      <xdr:rowOff>257175</xdr:rowOff>
    </xdr:from>
    <xdr:to>
      <xdr:col>2</xdr:col>
      <xdr:colOff>2886075</xdr:colOff>
      <xdr:row>5</xdr:row>
      <xdr:rowOff>9525</xdr:rowOff>
    </xdr:to>
    <xdr:sp macro="" textlink="">
      <xdr:nvSpPr>
        <xdr:cNvPr id="3" name="Check Box 2" hidden="1">
          <a:extLst>
            <a:ext uri="{63B3BB69-23CF-44E3-9099-C40C66FF867C}">
              <a14:compatExt xmlns:a14="http://schemas.microsoft.com/office/drawing/2010/main" spid="_x0000_s3074"/>
            </a:ext>
            <a:ext uri="{FF2B5EF4-FFF2-40B4-BE49-F238E27FC236}">
              <a16:creationId xmlns:a16="http://schemas.microsoft.com/office/drawing/2014/main" id="{3AB2448A-C296-4C12-9928-C98B71078E77}"/>
            </a:ext>
          </a:extLst>
        </xdr:cNvPr>
        <xdr:cNvSpPr/>
      </xdr:nvSpPr>
      <xdr:spPr bwMode="auto">
        <a:xfrm>
          <a:off x="3267075" y="1323975"/>
          <a:ext cx="1533525" cy="2667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催事販売の取組　</a:t>
          </a:r>
        </a:p>
      </xdr:txBody>
    </xdr:sp>
    <xdr:clientData fLocksWithSheet="0"/>
  </xdr:twoCellAnchor>
  <xdr:twoCellAnchor editAs="oneCell">
    <xdr:from>
      <xdr:col>2</xdr:col>
      <xdr:colOff>2476500</xdr:colOff>
      <xdr:row>4</xdr:row>
      <xdr:rowOff>9525</xdr:rowOff>
    </xdr:from>
    <xdr:to>
      <xdr:col>2</xdr:col>
      <xdr:colOff>4029075</xdr:colOff>
      <xdr:row>5</xdr:row>
      <xdr:rowOff>9525</xdr:rowOff>
    </xdr:to>
    <xdr:sp macro="" textlink="">
      <xdr:nvSpPr>
        <xdr:cNvPr id="4" name="Check Box 3" hidden="1">
          <a:extLst>
            <a:ext uri="{63B3BB69-23CF-44E3-9099-C40C66FF867C}">
              <a14:compatExt xmlns:a14="http://schemas.microsoft.com/office/drawing/2010/main" spid="_x0000_s3075"/>
            </a:ext>
            <a:ext uri="{FF2B5EF4-FFF2-40B4-BE49-F238E27FC236}">
              <a16:creationId xmlns:a16="http://schemas.microsoft.com/office/drawing/2014/main" id="{B31AC742-2547-4F72-9442-294E283577D0}"/>
            </a:ext>
          </a:extLst>
        </xdr:cNvPr>
        <xdr:cNvSpPr/>
      </xdr:nvSpPr>
      <xdr:spPr bwMode="auto">
        <a:xfrm>
          <a:off x="4391025" y="1333500"/>
          <a:ext cx="1552575" cy="2571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マーケティング拠点の取組　</a:t>
          </a:r>
        </a:p>
      </xdr:txBody>
    </xdr:sp>
    <xdr:clientData fLocksWithSheet="0"/>
  </xdr:twoCellAnchor>
  <mc:AlternateContent xmlns:mc="http://schemas.openxmlformats.org/markup-compatibility/2006">
    <mc:Choice xmlns:a14="http://schemas.microsoft.com/office/drawing/2010/main" Requires="a14">
      <xdr:twoCellAnchor editAs="oneCell">
        <xdr:from>
          <xdr:col>2</xdr:col>
          <xdr:colOff>38100</xdr:colOff>
          <xdr:row>4</xdr:row>
          <xdr:rowOff>9525</xdr:rowOff>
        </xdr:from>
        <xdr:to>
          <xdr:col>2</xdr:col>
          <xdr:colOff>1304925</xdr:colOff>
          <xdr:row>4</xdr:row>
          <xdr:rowOff>247650</xdr:rowOff>
        </xdr:to>
        <xdr:sp macro="" textlink="">
          <xdr:nvSpPr>
            <xdr:cNvPr id="1025" name="Check Box 1" hidden="1">
              <a:extLst>
                <a:ext uri="{63B3BB69-23CF-44E3-9099-C40C66FF867C}">
                  <a14:compatExt spid="_x0000_s1025"/>
                </a:ext>
                <a:ext uri="{FF2B5EF4-FFF2-40B4-BE49-F238E27FC236}">
                  <a16:creationId xmlns:a16="http://schemas.microsoft.com/office/drawing/2014/main" id="{00000000-0008-0000-0100-00000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展示会・商談会の取組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1352550</xdr:colOff>
          <xdr:row>3</xdr:row>
          <xdr:rowOff>257175</xdr:rowOff>
        </xdr:from>
        <xdr:to>
          <xdr:col>2</xdr:col>
          <xdr:colOff>2886075</xdr:colOff>
          <xdr:row>5</xdr:row>
          <xdr:rowOff>9525</xdr:rowOff>
        </xdr:to>
        <xdr:sp macro="" textlink="">
          <xdr:nvSpPr>
            <xdr:cNvPr id="1026" name="Check Box 2" hidden="1">
              <a:extLst>
                <a:ext uri="{63B3BB69-23CF-44E3-9099-C40C66FF867C}">
                  <a14:compatExt spid="_x0000_s1026"/>
                </a:ext>
                <a:ext uri="{FF2B5EF4-FFF2-40B4-BE49-F238E27FC236}">
                  <a16:creationId xmlns:a16="http://schemas.microsoft.com/office/drawing/2014/main" id="{00000000-0008-0000-0100-00000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催事販売の取組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2476500</xdr:colOff>
          <xdr:row>4</xdr:row>
          <xdr:rowOff>0</xdr:rowOff>
        </xdr:from>
        <xdr:to>
          <xdr:col>2</xdr:col>
          <xdr:colOff>4029075</xdr:colOff>
          <xdr:row>5</xdr:row>
          <xdr:rowOff>0</xdr:rowOff>
        </xdr:to>
        <xdr:sp macro="" textlink="">
          <xdr:nvSpPr>
            <xdr:cNvPr id="1027" name="Check Box 3" hidden="1">
              <a:extLst>
                <a:ext uri="{63B3BB69-23CF-44E3-9099-C40C66FF867C}">
                  <a14:compatExt spid="_x0000_s1027"/>
                </a:ext>
                <a:ext uri="{FF2B5EF4-FFF2-40B4-BE49-F238E27FC236}">
                  <a16:creationId xmlns:a16="http://schemas.microsoft.com/office/drawing/2014/main" id="{00000000-0008-0000-0100-00000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マーケティング拠点の取組　</a:t>
              </a:r>
            </a:p>
          </xdr:txBody>
        </xdr:sp>
        <xdr:clientData fLocksWithSheet="0"/>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11</xdr:col>
      <xdr:colOff>0</xdr:colOff>
      <xdr:row>5</xdr:row>
      <xdr:rowOff>9525</xdr:rowOff>
    </xdr:from>
    <xdr:to>
      <xdr:col>11</xdr:col>
      <xdr:colOff>1270747</xdr:colOff>
      <xdr:row>6</xdr:row>
      <xdr:rowOff>66675</xdr:rowOff>
    </xdr:to>
    <xdr:sp macro="" textlink="">
      <xdr:nvSpPr>
        <xdr:cNvPr id="2" name="Check Box 1" hidden="1">
          <a:extLst>
            <a:ext uri="{63B3BB69-23CF-44E3-9099-C40C66FF867C}">
              <a14:compatExt xmlns:a14="http://schemas.microsoft.com/office/drawing/2010/main" spid="_x0000_s3073"/>
            </a:ext>
            <a:ext uri="{FF2B5EF4-FFF2-40B4-BE49-F238E27FC236}">
              <a16:creationId xmlns:a16="http://schemas.microsoft.com/office/drawing/2014/main" id="{8D1AE109-F816-47FE-B466-C1298C84D016}"/>
            </a:ext>
          </a:extLst>
        </xdr:cNvPr>
        <xdr:cNvSpPr/>
      </xdr:nvSpPr>
      <xdr:spPr bwMode="auto">
        <a:xfrm>
          <a:off x="9991725" y="990600"/>
          <a:ext cx="1266825" cy="2381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展示会・商談会の取組　</a:t>
          </a:r>
        </a:p>
      </xdr:txBody>
    </xdr:sp>
    <xdr:clientData fLocksWithSheet="0"/>
  </xdr:twoCellAnchor>
  <xdr:twoCellAnchor editAs="oneCell">
    <xdr:from>
      <xdr:col>9</xdr:col>
      <xdr:colOff>1352550</xdr:colOff>
      <xdr:row>4</xdr:row>
      <xdr:rowOff>257175</xdr:rowOff>
    </xdr:from>
    <xdr:to>
      <xdr:col>10</xdr:col>
      <xdr:colOff>685800</xdr:colOff>
      <xdr:row>6</xdr:row>
      <xdr:rowOff>85725</xdr:rowOff>
    </xdr:to>
    <xdr:sp macro="" textlink="">
      <xdr:nvSpPr>
        <xdr:cNvPr id="3" name="Check Box 2" hidden="1">
          <a:extLst>
            <a:ext uri="{63B3BB69-23CF-44E3-9099-C40C66FF867C}">
              <a14:compatExt xmlns:a14="http://schemas.microsoft.com/office/drawing/2010/main" spid="_x0000_s3074"/>
            </a:ext>
            <a:ext uri="{FF2B5EF4-FFF2-40B4-BE49-F238E27FC236}">
              <a16:creationId xmlns:a16="http://schemas.microsoft.com/office/drawing/2014/main" id="{831E56FC-858C-46DC-A22E-F1A98CF5E1CC}"/>
            </a:ext>
          </a:extLst>
        </xdr:cNvPr>
        <xdr:cNvSpPr/>
      </xdr:nvSpPr>
      <xdr:spPr bwMode="auto">
        <a:xfrm>
          <a:off x="11277600" y="981075"/>
          <a:ext cx="1533525" cy="2667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催事販売の取組　</a:t>
          </a:r>
        </a:p>
      </xdr:txBody>
    </xdr:sp>
    <xdr:clientData fLocksWithSheet="0"/>
  </xdr:twoCellAnchor>
  <xdr:twoCellAnchor editAs="oneCell">
    <xdr:from>
      <xdr:col>9</xdr:col>
      <xdr:colOff>2476500</xdr:colOff>
      <xdr:row>5</xdr:row>
      <xdr:rowOff>9525</xdr:rowOff>
    </xdr:from>
    <xdr:to>
      <xdr:col>11</xdr:col>
      <xdr:colOff>323850</xdr:colOff>
      <xdr:row>6</xdr:row>
      <xdr:rowOff>85725</xdr:rowOff>
    </xdr:to>
    <xdr:sp macro="" textlink="">
      <xdr:nvSpPr>
        <xdr:cNvPr id="4" name="Check Box 3" hidden="1">
          <a:extLst>
            <a:ext uri="{63B3BB69-23CF-44E3-9099-C40C66FF867C}">
              <a14:compatExt xmlns:a14="http://schemas.microsoft.com/office/drawing/2010/main" spid="_x0000_s3075"/>
            </a:ext>
            <a:ext uri="{FF2B5EF4-FFF2-40B4-BE49-F238E27FC236}">
              <a16:creationId xmlns:a16="http://schemas.microsoft.com/office/drawing/2014/main" id="{AEED9CEB-7B57-4344-9473-960C006F28F3}"/>
            </a:ext>
          </a:extLst>
        </xdr:cNvPr>
        <xdr:cNvSpPr/>
      </xdr:nvSpPr>
      <xdr:spPr bwMode="auto">
        <a:xfrm>
          <a:off x="11277600" y="990600"/>
          <a:ext cx="1552575" cy="2571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マーケティング拠点の取組　</a:t>
          </a:r>
        </a:p>
      </xdr:txBody>
    </xdr:sp>
    <xdr:clientData fLocksWithSheet="0"/>
  </xdr:twoCellAnchor>
  <mc:AlternateContent xmlns:mc="http://schemas.openxmlformats.org/markup-compatibility/2006">
    <mc:Choice xmlns:a14="http://schemas.microsoft.com/office/drawing/2010/main" Requires="a14">
      <xdr:twoCellAnchor editAs="oneCell">
        <xdr:from>
          <xdr:col>10</xdr:col>
          <xdr:colOff>19050</xdr:colOff>
          <xdr:row>4</xdr:row>
          <xdr:rowOff>66675</xdr:rowOff>
        </xdr:from>
        <xdr:to>
          <xdr:col>11</xdr:col>
          <xdr:colOff>57150</xdr:colOff>
          <xdr:row>6</xdr:row>
          <xdr:rowOff>28575</xdr:rowOff>
        </xdr:to>
        <xdr:sp macro="" textlink="">
          <xdr:nvSpPr>
            <xdr:cNvPr id="2050" name="Check Box 2" hidden="1">
              <a:extLst>
                <a:ext uri="{63B3BB69-23CF-44E3-9099-C40C66FF867C}">
                  <a14:compatExt spid="_x0000_s2050"/>
                </a:ext>
                <a:ext uri="{FF2B5EF4-FFF2-40B4-BE49-F238E27FC236}">
                  <a16:creationId xmlns:a16="http://schemas.microsoft.com/office/drawing/2014/main" id="{00000000-0008-0000-0200-00000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展示会・商談会の取組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600075</xdr:colOff>
          <xdr:row>4</xdr:row>
          <xdr:rowOff>38100</xdr:rowOff>
        </xdr:from>
        <xdr:to>
          <xdr:col>9</xdr:col>
          <xdr:colOff>2143125</xdr:colOff>
          <xdr:row>6</xdr:row>
          <xdr:rowOff>38100</xdr:rowOff>
        </xdr:to>
        <xdr:sp macro="" textlink="">
          <xdr:nvSpPr>
            <xdr:cNvPr id="2051" name="Check Box 3" hidden="1">
              <a:extLst>
                <a:ext uri="{63B3BB69-23CF-44E3-9099-C40C66FF867C}">
                  <a14:compatExt spid="_x0000_s2051"/>
                </a:ext>
                <a:ext uri="{FF2B5EF4-FFF2-40B4-BE49-F238E27FC236}">
                  <a16:creationId xmlns:a16="http://schemas.microsoft.com/office/drawing/2014/main" id="{00000000-0008-0000-0200-00000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催事販売の取組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447675</xdr:colOff>
          <xdr:row>4</xdr:row>
          <xdr:rowOff>38100</xdr:rowOff>
        </xdr:from>
        <xdr:to>
          <xdr:col>12</xdr:col>
          <xdr:colOff>133350</xdr:colOff>
          <xdr:row>6</xdr:row>
          <xdr:rowOff>19050</xdr:rowOff>
        </xdr:to>
        <xdr:sp macro="" textlink="">
          <xdr:nvSpPr>
            <xdr:cNvPr id="2052" name="Check Box 4" hidden="1">
              <a:extLst>
                <a:ext uri="{63B3BB69-23CF-44E3-9099-C40C66FF867C}">
                  <a14:compatExt spid="_x0000_s2052"/>
                </a:ext>
                <a:ext uri="{FF2B5EF4-FFF2-40B4-BE49-F238E27FC236}">
                  <a16:creationId xmlns:a16="http://schemas.microsoft.com/office/drawing/2014/main" id="{00000000-0008-0000-0200-00000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マーケティング拠点の取組　</a:t>
              </a:r>
            </a:p>
          </xdr:txBody>
        </xdr:sp>
        <xdr:clientData fLocksWithSheet="0"/>
      </xdr:twoCellAnchor>
    </mc:Choice>
    <mc:Fallback/>
  </mc:AlternateContent>
</xdr:wsDr>
</file>

<file path=xl/theme/theme1.xml><?xml version="1.0" encoding="utf-8"?>
<a:theme xmlns:a="http://schemas.openxmlformats.org/drawingml/2006/main" name="Office 2013 - 2022 テーマ">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 Id="rId6" Type="http://schemas.openxmlformats.org/officeDocument/2006/relationships/ctrlProp" Target="../ctrlProps/ctrlProp6.xml"/><Relationship Id="rId5" Type="http://schemas.openxmlformats.org/officeDocument/2006/relationships/ctrlProp" Target="../ctrlProps/ctrlProp5.xml"/><Relationship Id="rId4" Type="http://schemas.openxmlformats.org/officeDocument/2006/relationships/ctrlProp" Target="../ctrlProps/ctrlProp4.x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801FDD-5957-4E74-B846-51D8C2F03C12}">
  <dimension ref="B2:D47"/>
  <sheetViews>
    <sheetView tabSelected="1" view="pageBreakPreview" zoomScaleNormal="85" zoomScaleSheetLayoutView="100" workbookViewId="0">
      <selection activeCell="B2" sqref="B2"/>
    </sheetView>
  </sheetViews>
  <sheetFormatPr defaultRowHeight="18.75"/>
  <cols>
    <col min="1" max="1" width="3.25" style="148" customWidth="1"/>
    <col min="2" max="2" width="14.375" style="148" customWidth="1"/>
    <col min="3" max="3" width="34.625" style="148" customWidth="1"/>
    <col min="4" max="4" width="81.875" style="148" customWidth="1"/>
    <col min="5" max="5" width="3.375" style="148" customWidth="1"/>
    <col min="6" max="16384" width="9" style="148"/>
  </cols>
  <sheetData>
    <row r="2" spans="2:2" ht="30" customHeight="1">
      <c r="B2" s="148" t="s">
        <v>132</v>
      </c>
    </row>
    <row r="3" spans="2:2">
      <c r="B3" s="148" t="s">
        <v>170</v>
      </c>
    </row>
    <row r="4" spans="2:2">
      <c r="B4" s="148" t="s">
        <v>168</v>
      </c>
    </row>
    <row r="6" spans="2:2">
      <c r="B6" s="148" t="s">
        <v>133</v>
      </c>
    </row>
    <row r="7" spans="2:2">
      <c r="B7" s="148" t="s">
        <v>156</v>
      </c>
    </row>
    <row r="9" spans="2:2">
      <c r="B9" s="148" t="s">
        <v>134</v>
      </c>
    </row>
    <row r="10" spans="2:2">
      <c r="B10" s="148" t="s">
        <v>135</v>
      </c>
    </row>
    <row r="12" spans="2:2">
      <c r="B12" s="148" t="s">
        <v>157</v>
      </c>
    </row>
    <row r="14" spans="2:2">
      <c r="B14" s="148" t="s">
        <v>136</v>
      </c>
    </row>
    <row r="16" spans="2:2">
      <c r="B16" s="148" t="s">
        <v>137</v>
      </c>
    </row>
    <row r="17" spans="2:4">
      <c r="B17" s="148" t="s">
        <v>138</v>
      </c>
    </row>
    <row r="19" spans="2:4">
      <c r="B19" s="148" t="s">
        <v>169</v>
      </c>
    </row>
    <row r="21" spans="2:4" ht="47.25" customHeight="1">
      <c r="B21" s="149" t="s">
        <v>139</v>
      </c>
      <c r="C21" s="149" t="s">
        <v>140</v>
      </c>
      <c r="D21" s="149" t="s">
        <v>141</v>
      </c>
    </row>
    <row r="22" spans="2:4" ht="53.25" customHeight="1">
      <c r="B22" s="150"/>
      <c r="C22" s="151" t="s">
        <v>142</v>
      </c>
      <c r="D22" s="152" t="s">
        <v>143</v>
      </c>
    </row>
    <row r="23" spans="2:4" ht="65.25" customHeight="1">
      <c r="B23" s="153"/>
      <c r="C23" s="151" t="s">
        <v>158</v>
      </c>
      <c r="D23" s="152" t="s">
        <v>159</v>
      </c>
    </row>
    <row r="24" spans="2:4" ht="99" customHeight="1">
      <c r="B24" s="154"/>
      <c r="C24" s="155" t="s">
        <v>144</v>
      </c>
      <c r="D24" s="152" t="s">
        <v>162</v>
      </c>
    </row>
    <row r="25" spans="2:4" ht="94.5" customHeight="1">
      <c r="B25" s="156"/>
      <c r="C25" s="155" t="s">
        <v>145</v>
      </c>
      <c r="D25" s="152" t="s">
        <v>160</v>
      </c>
    </row>
    <row r="27" spans="2:4">
      <c r="B27" s="148" t="s">
        <v>146</v>
      </c>
    </row>
    <row r="29" spans="2:4">
      <c r="B29" s="157"/>
      <c r="C29" s="148" t="s">
        <v>147</v>
      </c>
    </row>
    <row r="31" spans="2:4">
      <c r="B31" s="158"/>
      <c r="C31" s="148" t="s">
        <v>148</v>
      </c>
    </row>
    <row r="33" spans="2:2">
      <c r="B33" s="148" t="s">
        <v>149</v>
      </c>
    </row>
    <row r="34" spans="2:2">
      <c r="B34" s="148" t="s">
        <v>150</v>
      </c>
    </row>
    <row r="36" spans="2:2">
      <c r="B36" s="148" t="s">
        <v>151</v>
      </c>
    </row>
    <row r="37" spans="2:2">
      <c r="B37" s="159" t="s">
        <v>152</v>
      </c>
    </row>
    <row r="38" spans="2:2">
      <c r="B38" s="148" t="s">
        <v>161</v>
      </c>
    </row>
    <row r="39" spans="2:2">
      <c r="B39" s="159" t="s">
        <v>152</v>
      </c>
    </row>
    <row r="40" spans="2:2">
      <c r="B40" s="148" t="s">
        <v>153</v>
      </c>
    </row>
    <row r="41" spans="2:2">
      <c r="B41" s="159" t="s">
        <v>152</v>
      </c>
    </row>
    <row r="42" spans="2:2">
      <c r="B42" s="148" t="s">
        <v>163</v>
      </c>
    </row>
    <row r="43" spans="2:2">
      <c r="B43" s="148" t="s">
        <v>154</v>
      </c>
    </row>
    <row r="44" spans="2:2">
      <c r="B44" s="159" t="s">
        <v>152</v>
      </c>
    </row>
    <row r="45" spans="2:2">
      <c r="B45" s="148" t="s">
        <v>173</v>
      </c>
    </row>
    <row r="46" spans="2:2">
      <c r="B46" s="159" t="s">
        <v>152</v>
      </c>
    </row>
    <row r="47" spans="2:2">
      <c r="B47" s="148" t="s">
        <v>155</v>
      </c>
    </row>
  </sheetData>
  <sheetProtection algorithmName="SHA-512" hashValue="WOrr2FzyCAiMAnngoUDHHX/V3PSJ0OGgze6NycA7q4WEfxlsCwBV/3f8URLVkgDVKGgfjWgjXefWn/CZ2XGYAA==" saltValue="eER77+ByDlnrEOx9C/gYuA==" spinCount="100000" sheet="1" objects="1" scenarios="1"/>
  <phoneticPr fontId="2"/>
  <pageMargins left="0.7" right="0.7" top="0.75" bottom="0.75" header="0.3" footer="0.3"/>
  <pageSetup paperSize="9" scale="52"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298221-B5B0-4559-A56E-025F3D284E68}">
  <sheetPr>
    <tabColor rgb="FF66CCFF"/>
    <pageSetUpPr fitToPage="1"/>
  </sheetPr>
  <dimension ref="A1:V294"/>
  <sheetViews>
    <sheetView view="pageBreakPreview" zoomScale="115" zoomScaleNormal="100" zoomScaleSheetLayoutView="115" workbookViewId="0">
      <selection activeCell="B11" sqref="B11"/>
    </sheetView>
  </sheetViews>
  <sheetFormatPr defaultColWidth="8.75" defaultRowHeight="14.25"/>
  <cols>
    <col min="1" max="1" width="10.75" style="1" customWidth="1"/>
    <col min="2" max="7" width="7.125" style="1" customWidth="1"/>
    <col min="8" max="11" width="7.125" style="1" hidden="1" customWidth="1"/>
    <col min="12" max="12" width="7.125" style="1" customWidth="1"/>
    <col min="13" max="13" width="6.125" style="9" customWidth="1"/>
    <col min="14" max="14" width="5.75" style="1" customWidth="1"/>
    <col min="15" max="15" width="9.125" style="1" customWidth="1"/>
    <col min="16" max="17" width="8.75" style="1" customWidth="1"/>
    <col min="18" max="18" width="12.75" style="1" customWidth="1"/>
    <col min="19" max="21" width="8.75" style="1" hidden="1" customWidth="1"/>
    <col min="22" max="16384" width="8.75" style="1"/>
  </cols>
  <sheetData>
    <row r="1" spans="1:22" ht="16.5">
      <c r="A1" s="2" t="str" cm="1">
        <f t="array" aca="1" ref="A1" ca="1">"業務日誌" &amp; RIGHT(CELL("filename", A1),U1)</f>
        <v>業務日誌4</v>
      </c>
      <c r="B1" s="3"/>
      <c r="C1" s="3"/>
      <c r="D1" s="3"/>
      <c r="E1" s="3"/>
      <c r="F1" s="3"/>
      <c r="G1" s="3"/>
      <c r="H1" s="3"/>
      <c r="I1" s="3"/>
      <c r="J1" s="3"/>
      <c r="K1" s="3"/>
      <c r="L1" s="3"/>
      <c r="M1" s="3"/>
      <c r="N1" s="3"/>
      <c r="O1" s="3"/>
      <c r="P1" s="3"/>
      <c r="Q1" s="3"/>
      <c r="R1" s="3"/>
      <c r="S1" s="45" t="str" cm="1">
        <f t="array" aca="1" ref="S1" ca="1">"各月内訳表!$E" &amp; 5+ 27*(RIGHT(CELL("filename", A1),U1)-1)</f>
        <v>各月内訳表!$E86</v>
      </c>
      <c r="T1" s="45" t="str" cm="1">
        <f t="array" aca="1" ref="T1" ca="1">"各月内訳表!$G" &amp; 6+ 27*(RIGHT(CELL("filename", A1),U1)-1)</f>
        <v>各月内訳表!$G87</v>
      </c>
      <c r="U1" s="45" cm="1">
        <f t="array" aca="1" ref="U1" ca="1">LEN(CELL("filename",A1))-FIND("日誌",CELL("filename",A1))-1</f>
        <v>1</v>
      </c>
    </row>
    <row r="2" spans="1:22" ht="16.899999999999999" customHeight="1">
      <c r="L2" s="25"/>
      <c r="Q2" s="19" t="s">
        <v>13</v>
      </c>
      <c r="R2" s="163">
        <f>入力ボックス!C8</f>
        <v>0</v>
      </c>
      <c r="S2" s="45"/>
      <c r="T2" s="45"/>
      <c r="U2" s="45" cm="1">
        <f t="array" aca="1" ref="U2" ca="1">LEN(CELL("filename",I2))-FIND("日誌",CELL("filename",I2))-1</f>
        <v>1</v>
      </c>
    </row>
    <row r="3" spans="1:22" ht="16.899999999999999" customHeight="1">
      <c r="L3" s="25"/>
      <c r="Q3" s="19"/>
      <c r="R3" s="28"/>
    </row>
    <row r="4" spans="1:22">
      <c r="A4" s="24" t="s">
        <v>12</v>
      </c>
      <c r="B4" s="201" t="str">
        <f>IF(入力ボックス!$C$4="","",入力ボックス!$C$4)</f>
        <v/>
      </c>
      <c r="C4" s="201"/>
      <c r="D4" s="201"/>
      <c r="E4" s="201"/>
      <c r="F4" s="201"/>
      <c r="G4" s="201"/>
      <c r="H4" s="201"/>
      <c r="I4" s="201"/>
      <c r="J4" s="201"/>
      <c r="K4" s="201"/>
      <c r="L4" s="201"/>
      <c r="O4" s="24" t="s">
        <v>79</v>
      </c>
      <c r="P4" s="202"/>
      <c r="Q4" s="202"/>
      <c r="R4" s="202"/>
    </row>
    <row r="5" spans="1:22" ht="18.75" customHeight="1">
      <c r="A5" s="24" t="s">
        <v>21</v>
      </c>
      <c r="B5" s="201" t="str" cm="1">
        <f t="array" aca="1" ref="B5" ca="1">IF(INDIRECT(S1)="","",INDIRECT(S1))</f>
        <v/>
      </c>
      <c r="C5" s="201"/>
      <c r="D5" s="201"/>
      <c r="E5" s="201"/>
      <c r="F5" s="201"/>
      <c r="G5" s="201"/>
      <c r="H5" s="201"/>
      <c r="I5" s="201"/>
      <c r="J5" s="201"/>
      <c r="K5" s="201"/>
      <c r="L5" s="201"/>
      <c r="O5" s="31" t="s">
        <v>80</v>
      </c>
    </row>
    <row r="6" spans="1:22" ht="18.75" customHeight="1">
      <c r="R6" s="42" t="str">
        <f ca="1">HYPERLINK("#"&amp;S1,"各月内訳表へ")</f>
        <v>各月内訳表へ</v>
      </c>
    </row>
    <row r="8" spans="1:22" ht="27" customHeight="1">
      <c r="A8" s="194" t="s">
        <v>22</v>
      </c>
      <c r="B8" s="189" t="s">
        <v>103</v>
      </c>
      <c r="C8" s="189"/>
      <c r="D8" s="189"/>
      <c r="E8" s="189"/>
      <c r="F8" s="189" t="s">
        <v>23</v>
      </c>
      <c r="G8" s="189"/>
      <c r="H8" s="189" t="s">
        <v>88</v>
      </c>
      <c r="I8" s="189"/>
      <c r="J8" s="189"/>
      <c r="K8" s="189"/>
      <c r="L8" s="189" t="s">
        <v>87</v>
      </c>
      <c r="M8" s="195" t="s">
        <v>96</v>
      </c>
      <c r="N8" s="194" t="s">
        <v>25</v>
      </c>
      <c r="O8" s="194"/>
      <c r="P8" s="194"/>
      <c r="Q8" s="194"/>
      <c r="R8" s="189" t="s">
        <v>100</v>
      </c>
    </row>
    <row r="9" spans="1:22" ht="14.25" customHeight="1">
      <c r="A9" s="194"/>
      <c r="B9" s="189" t="s">
        <v>82</v>
      </c>
      <c r="C9" s="189"/>
      <c r="D9" s="189" t="s">
        <v>84</v>
      </c>
      <c r="E9" s="189"/>
      <c r="F9" s="189"/>
      <c r="G9" s="189"/>
      <c r="H9" s="189" t="s">
        <v>90</v>
      </c>
      <c r="I9" s="189"/>
      <c r="J9" s="189" t="s">
        <v>89</v>
      </c>
      <c r="K9" s="189"/>
      <c r="L9" s="189"/>
      <c r="M9" s="196"/>
      <c r="N9" s="194"/>
      <c r="O9" s="194"/>
      <c r="P9" s="194"/>
      <c r="Q9" s="194"/>
      <c r="R9" s="189"/>
    </row>
    <row r="10" spans="1:22" ht="18" customHeight="1">
      <c r="A10" s="194"/>
      <c r="B10" s="43" t="s">
        <v>26</v>
      </c>
      <c r="C10" s="43" t="s">
        <v>27</v>
      </c>
      <c r="D10" s="43" t="s">
        <v>26</v>
      </c>
      <c r="E10" s="43" t="s">
        <v>27</v>
      </c>
      <c r="F10" s="44" t="s">
        <v>85</v>
      </c>
      <c r="G10" s="44" t="s">
        <v>86</v>
      </c>
      <c r="H10" s="44" t="s">
        <v>81</v>
      </c>
      <c r="I10" s="44" t="s">
        <v>83</v>
      </c>
      <c r="J10" s="44" t="s">
        <v>81</v>
      </c>
      <c r="K10" s="44" t="s">
        <v>95</v>
      </c>
      <c r="L10" s="189"/>
      <c r="M10" s="197"/>
      <c r="N10" s="194"/>
      <c r="O10" s="194"/>
      <c r="P10" s="194"/>
      <c r="Q10" s="194"/>
      <c r="R10" s="194"/>
    </row>
    <row r="11" spans="1:22">
      <c r="A11" s="27" cm="1">
        <f t="array" aca="1" ref="A11" ca="1">DATE("2025","8",IFERROR(INDIRECT(T1),"1"))</f>
        <v>45870</v>
      </c>
      <c r="B11" s="20"/>
      <c r="C11" s="21"/>
      <c r="D11" s="20"/>
      <c r="E11" s="21"/>
      <c r="F11" s="22"/>
      <c r="G11" s="22"/>
      <c r="H11" s="34" t="str">
        <f>IF(OR(B11="",LEFT(M11,1)="✓"),"",C11-B11-F11)</f>
        <v/>
      </c>
      <c r="I11" s="34" t="str">
        <f>IF(OR(D11="",LEFT(M11,1)="✓"),"",E11-D11-G11)</f>
        <v/>
      </c>
      <c r="J11" s="34" t="str">
        <f>IF(AND(B11&lt;&gt;"",M11="✓所定"),C11-B11-F11,"")</f>
        <v/>
      </c>
      <c r="K11" s="34" t="str">
        <f>IF(AND(B11&lt;&gt;"",M11="✓法定"),C11-B11-F11,"")</f>
        <v/>
      </c>
      <c r="L11" s="26" t="str">
        <f>IF(AND($B11="",$D11=""),"",($C11-$B11-$F11)+($E11-$D11-$G11))</f>
        <v/>
      </c>
      <c r="M11" s="32"/>
      <c r="N11" s="190"/>
      <c r="O11" s="190"/>
      <c r="P11" s="190"/>
      <c r="Q11" s="190"/>
      <c r="R11" s="23"/>
      <c r="V11" s="1" t="s">
        <v>171</v>
      </c>
    </row>
    <row r="12" spans="1:22">
      <c r="A12" s="27">
        <f ca="1">A11+1</f>
        <v>45871</v>
      </c>
      <c r="B12" s="20"/>
      <c r="C12" s="21"/>
      <c r="D12" s="20"/>
      <c r="E12" s="21"/>
      <c r="F12" s="22"/>
      <c r="G12" s="22"/>
      <c r="H12" s="34" t="str">
        <f t="shared" ref="H12:H41" si="0">IF(OR(B12="",LEFT(M12,1)="✓"),"",C12-B12-F12)</f>
        <v/>
      </c>
      <c r="I12" s="34" t="str">
        <f t="shared" ref="I12:I41" si="1">IF(OR(D12="",LEFT(M12,1)="✓"),"",E12-D12-G12)</f>
        <v/>
      </c>
      <c r="J12" s="34" t="str">
        <f t="shared" ref="J12:J41" si="2">IF(AND(B12&lt;&gt;"",M12="✓所定"),C12-B12-F12,"")</f>
        <v/>
      </c>
      <c r="K12" s="34" t="str">
        <f t="shared" ref="K12:K41" si="3">IF(AND(B12&lt;&gt;"",M12="✓法定"),C12-B12-F12,"")</f>
        <v/>
      </c>
      <c r="L12" s="26" t="str">
        <f t="shared" ref="L12:L41" si="4">IF(AND($B12="",$D12=""),"",($C12-$B12-$F12)+(E12-D12-G12))</f>
        <v/>
      </c>
      <c r="M12" s="32"/>
      <c r="N12" s="190"/>
      <c r="O12" s="190"/>
      <c r="P12" s="190"/>
      <c r="Q12" s="190"/>
      <c r="R12" s="23"/>
      <c r="V12" s="1" t="s">
        <v>172</v>
      </c>
    </row>
    <row r="13" spans="1:22">
      <c r="A13" s="27">
        <f t="shared" ref="A13:A41" ca="1" si="5">A12+1</f>
        <v>45872</v>
      </c>
      <c r="B13" s="20"/>
      <c r="C13" s="21"/>
      <c r="D13" s="20"/>
      <c r="E13" s="21"/>
      <c r="F13" s="22"/>
      <c r="G13" s="22"/>
      <c r="H13" s="34" t="str">
        <f t="shared" si="0"/>
        <v/>
      </c>
      <c r="I13" s="34" t="str">
        <f t="shared" si="1"/>
        <v/>
      </c>
      <c r="J13" s="34" t="str">
        <f t="shared" si="2"/>
        <v/>
      </c>
      <c r="K13" s="34" t="str">
        <f t="shared" si="3"/>
        <v/>
      </c>
      <c r="L13" s="26" t="str">
        <f t="shared" si="4"/>
        <v/>
      </c>
      <c r="M13" s="32"/>
      <c r="N13" s="190"/>
      <c r="O13" s="190"/>
      <c r="P13" s="190"/>
      <c r="Q13" s="190"/>
      <c r="R13" s="23"/>
    </row>
    <row r="14" spans="1:22">
      <c r="A14" s="27">
        <f t="shared" ca="1" si="5"/>
        <v>45873</v>
      </c>
      <c r="B14" s="20"/>
      <c r="C14" s="21"/>
      <c r="D14" s="20"/>
      <c r="E14" s="21"/>
      <c r="F14" s="22"/>
      <c r="G14" s="22"/>
      <c r="H14" s="34" t="str">
        <f t="shared" si="0"/>
        <v/>
      </c>
      <c r="I14" s="34" t="str">
        <f t="shared" si="1"/>
        <v/>
      </c>
      <c r="J14" s="34" t="str">
        <f t="shared" si="2"/>
        <v/>
      </c>
      <c r="K14" s="34" t="str">
        <f t="shared" si="3"/>
        <v/>
      </c>
      <c r="L14" s="26" t="str">
        <f t="shared" si="4"/>
        <v/>
      </c>
      <c r="M14" s="32"/>
      <c r="N14" s="190"/>
      <c r="O14" s="190"/>
      <c r="P14" s="190"/>
      <c r="Q14" s="190"/>
      <c r="R14" s="23"/>
    </row>
    <row r="15" spans="1:22">
      <c r="A15" s="27">
        <f t="shared" ca="1" si="5"/>
        <v>45874</v>
      </c>
      <c r="B15" s="20"/>
      <c r="C15" s="21"/>
      <c r="D15" s="20"/>
      <c r="E15" s="21"/>
      <c r="F15" s="22"/>
      <c r="G15" s="22"/>
      <c r="H15" s="34" t="str">
        <f t="shared" si="0"/>
        <v/>
      </c>
      <c r="I15" s="34" t="str">
        <f t="shared" si="1"/>
        <v/>
      </c>
      <c r="J15" s="34" t="str">
        <f t="shared" si="2"/>
        <v/>
      </c>
      <c r="K15" s="34" t="str">
        <f t="shared" si="3"/>
        <v/>
      </c>
      <c r="L15" s="26" t="str">
        <f t="shared" si="4"/>
        <v/>
      </c>
      <c r="M15" s="32"/>
      <c r="N15" s="190"/>
      <c r="O15" s="190"/>
      <c r="P15" s="190"/>
      <c r="Q15" s="190"/>
      <c r="R15" s="23"/>
    </row>
    <row r="16" spans="1:22">
      <c r="A16" s="27">
        <f t="shared" ca="1" si="5"/>
        <v>45875</v>
      </c>
      <c r="B16" s="20"/>
      <c r="C16" s="21"/>
      <c r="D16" s="20"/>
      <c r="E16" s="21"/>
      <c r="F16" s="22"/>
      <c r="G16" s="22"/>
      <c r="H16" s="34" t="str">
        <f t="shared" si="0"/>
        <v/>
      </c>
      <c r="I16" s="34" t="str">
        <f t="shared" si="1"/>
        <v/>
      </c>
      <c r="J16" s="34" t="str">
        <f t="shared" si="2"/>
        <v/>
      </c>
      <c r="K16" s="34" t="str">
        <f t="shared" si="3"/>
        <v/>
      </c>
      <c r="L16" s="26" t="str">
        <f t="shared" si="4"/>
        <v/>
      </c>
      <c r="M16" s="32"/>
      <c r="N16" s="190"/>
      <c r="O16" s="190"/>
      <c r="P16" s="190"/>
      <c r="Q16" s="190"/>
      <c r="R16" s="23"/>
    </row>
    <row r="17" spans="1:18">
      <c r="A17" s="27">
        <f t="shared" ca="1" si="5"/>
        <v>45876</v>
      </c>
      <c r="B17" s="20"/>
      <c r="C17" s="21"/>
      <c r="D17" s="20"/>
      <c r="E17" s="21"/>
      <c r="F17" s="22"/>
      <c r="G17" s="22"/>
      <c r="H17" s="34" t="str">
        <f t="shared" si="0"/>
        <v/>
      </c>
      <c r="I17" s="34" t="str">
        <f t="shared" si="1"/>
        <v/>
      </c>
      <c r="J17" s="34" t="str">
        <f t="shared" si="2"/>
        <v/>
      </c>
      <c r="K17" s="34" t="str">
        <f t="shared" si="3"/>
        <v/>
      </c>
      <c r="L17" s="26" t="str">
        <f t="shared" si="4"/>
        <v/>
      </c>
      <c r="M17" s="32"/>
      <c r="N17" s="190"/>
      <c r="O17" s="190"/>
      <c r="P17" s="190"/>
      <c r="Q17" s="190"/>
      <c r="R17" s="23"/>
    </row>
    <row r="18" spans="1:18">
      <c r="A18" s="27">
        <f t="shared" ca="1" si="5"/>
        <v>45877</v>
      </c>
      <c r="B18" s="20"/>
      <c r="C18" s="21"/>
      <c r="D18" s="20"/>
      <c r="E18" s="21"/>
      <c r="F18" s="22"/>
      <c r="G18" s="22"/>
      <c r="H18" s="34" t="str">
        <f t="shared" si="0"/>
        <v/>
      </c>
      <c r="I18" s="34" t="str">
        <f t="shared" si="1"/>
        <v/>
      </c>
      <c r="J18" s="34" t="str">
        <f t="shared" si="2"/>
        <v/>
      </c>
      <c r="K18" s="34" t="str">
        <f t="shared" si="3"/>
        <v/>
      </c>
      <c r="L18" s="26" t="str">
        <f t="shared" si="4"/>
        <v/>
      </c>
      <c r="M18" s="32"/>
      <c r="N18" s="190"/>
      <c r="O18" s="190"/>
      <c r="P18" s="190"/>
      <c r="Q18" s="190"/>
      <c r="R18" s="23"/>
    </row>
    <row r="19" spans="1:18">
      <c r="A19" s="27">
        <f t="shared" ca="1" si="5"/>
        <v>45878</v>
      </c>
      <c r="B19" s="20"/>
      <c r="C19" s="21"/>
      <c r="D19" s="20"/>
      <c r="E19" s="21"/>
      <c r="F19" s="22"/>
      <c r="G19" s="22"/>
      <c r="H19" s="34" t="str">
        <f t="shared" si="0"/>
        <v/>
      </c>
      <c r="I19" s="34" t="str">
        <f t="shared" si="1"/>
        <v/>
      </c>
      <c r="J19" s="34" t="str">
        <f t="shared" si="2"/>
        <v/>
      </c>
      <c r="K19" s="34" t="str">
        <f t="shared" si="3"/>
        <v/>
      </c>
      <c r="L19" s="26" t="str">
        <f t="shared" si="4"/>
        <v/>
      </c>
      <c r="M19" s="32"/>
      <c r="N19" s="190"/>
      <c r="O19" s="190"/>
      <c r="P19" s="190"/>
      <c r="Q19" s="190"/>
      <c r="R19" s="23"/>
    </row>
    <row r="20" spans="1:18">
      <c r="A20" s="27">
        <f t="shared" ca="1" si="5"/>
        <v>45879</v>
      </c>
      <c r="B20" s="20"/>
      <c r="C20" s="21"/>
      <c r="D20" s="20"/>
      <c r="E20" s="21"/>
      <c r="F20" s="22"/>
      <c r="G20" s="22"/>
      <c r="H20" s="34" t="str">
        <f t="shared" si="0"/>
        <v/>
      </c>
      <c r="I20" s="34" t="str">
        <f t="shared" si="1"/>
        <v/>
      </c>
      <c r="J20" s="34" t="str">
        <f t="shared" si="2"/>
        <v/>
      </c>
      <c r="K20" s="34" t="str">
        <f t="shared" si="3"/>
        <v/>
      </c>
      <c r="L20" s="26" t="str">
        <f t="shared" si="4"/>
        <v/>
      </c>
      <c r="M20" s="32"/>
      <c r="N20" s="190"/>
      <c r="O20" s="190"/>
      <c r="P20" s="190"/>
      <c r="Q20" s="190"/>
      <c r="R20" s="23"/>
    </row>
    <row r="21" spans="1:18">
      <c r="A21" s="27">
        <f t="shared" ca="1" si="5"/>
        <v>45880</v>
      </c>
      <c r="B21" s="20"/>
      <c r="C21" s="21"/>
      <c r="D21" s="20"/>
      <c r="E21" s="21"/>
      <c r="F21" s="22"/>
      <c r="G21" s="22"/>
      <c r="H21" s="34" t="str">
        <f t="shared" si="0"/>
        <v/>
      </c>
      <c r="I21" s="34" t="str">
        <f t="shared" si="1"/>
        <v/>
      </c>
      <c r="J21" s="34" t="str">
        <f t="shared" si="2"/>
        <v/>
      </c>
      <c r="K21" s="34" t="str">
        <f t="shared" si="3"/>
        <v/>
      </c>
      <c r="L21" s="26" t="str">
        <f t="shared" si="4"/>
        <v/>
      </c>
      <c r="M21" s="32"/>
      <c r="N21" s="190"/>
      <c r="O21" s="190"/>
      <c r="P21" s="190"/>
      <c r="Q21" s="190"/>
      <c r="R21" s="23"/>
    </row>
    <row r="22" spans="1:18">
      <c r="A22" s="27">
        <f t="shared" ca="1" si="5"/>
        <v>45881</v>
      </c>
      <c r="B22" s="20"/>
      <c r="C22" s="21"/>
      <c r="D22" s="20"/>
      <c r="E22" s="21"/>
      <c r="F22" s="22"/>
      <c r="G22" s="22"/>
      <c r="H22" s="34" t="str">
        <f t="shared" si="0"/>
        <v/>
      </c>
      <c r="I22" s="34" t="str">
        <f t="shared" si="1"/>
        <v/>
      </c>
      <c r="J22" s="34" t="str">
        <f t="shared" si="2"/>
        <v/>
      </c>
      <c r="K22" s="34" t="str">
        <f t="shared" si="3"/>
        <v/>
      </c>
      <c r="L22" s="26" t="str">
        <f t="shared" si="4"/>
        <v/>
      </c>
      <c r="M22" s="32"/>
      <c r="N22" s="190"/>
      <c r="O22" s="190"/>
      <c r="P22" s="190"/>
      <c r="Q22" s="190"/>
      <c r="R22" s="23"/>
    </row>
    <row r="23" spans="1:18">
      <c r="A23" s="27">
        <f t="shared" ca="1" si="5"/>
        <v>45882</v>
      </c>
      <c r="B23" s="20"/>
      <c r="C23" s="21"/>
      <c r="D23" s="20"/>
      <c r="E23" s="21"/>
      <c r="F23" s="22"/>
      <c r="G23" s="22"/>
      <c r="H23" s="34" t="str">
        <f t="shared" si="0"/>
        <v/>
      </c>
      <c r="I23" s="34" t="str">
        <f t="shared" si="1"/>
        <v/>
      </c>
      <c r="J23" s="34" t="str">
        <f t="shared" si="2"/>
        <v/>
      </c>
      <c r="K23" s="34" t="str">
        <f t="shared" si="3"/>
        <v/>
      </c>
      <c r="L23" s="26" t="str">
        <f t="shared" si="4"/>
        <v/>
      </c>
      <c r="M23" s="32"/>
      <c r="N23" s="190"/>
      <c r="O23" s="190"/>
      <c r="P23" s="190"/>
      <c r="Q23" s="190"/>
      <c r="R23" s="23"/>
    </row>
    <row r="24" spans="1:18">
      <c r="A24" s="27">
        <f t="shared" ca="1" si="5"/>
        <v>45883</v>
      </c>
      <c r="B24" s="20"/>
      <c r="C24" s="21"/>
      <c r="D24" s="20"/>
      <c r="E24" s="21"/>
      <c r="F24" s="22"/>
      <c r="G24" s="22"/>
      <c r="H24" s="34" t="str">
        <f t="shared" si="0"/>
        <v/>
      </c>
      <c r="I24" s="34" t="str">
        <f t="shared" si="1"/>
        <v/>
      </c>
      <c r="J24" s="34" t="str">
        <f t="shared" si="2"/>
        <v/>
      </c>
      <c r="K24" s="34" t="str">
        <f t="shared" si="3"/>
        <v/>
      </c>
      <c r="L24" s="26" t="str">
        <f t="shared" si="4"/>
        <v/>
      </c>
      <c r="M24" s="32"/>
      <c r="N24" s="190"/>
      <c r="O24" s="190"/>
      <c r="P24" s="190"/>
      <c r="Q24" s="190"/>
      <c r="R24" s="23"/>
    </row>
    <row r="25" spans="1:18">
      <c r="A25" s="27">
        <f t="shared" ca="1" si="5"/>
        <v>45884</v>
      </c>
      <c r="B25" s="20"/>
      <c r="C25" s="21"/>
      <c r="D25" s="20"/>
      <c r="E25" s="21"/>
      <c r="F25" s="22"/>
      <c r="G25" s="22"/>
      <c r="H25" s="34" t="str">
        <f t="shared" si="0"/>
        <v/>
      </c>
      <c r="I25" s="34" t="str">
        <f t="shared" si="1"/>
        <v/>
      </c>
      <c r="J25" s="34" t="str">
        <f t="shared" si="2"/>
        <v/>
      </c>
      <c r="K25" s="34" t="str">
        <f t="shared" si="3"/>
        <v/>
      </c>
      <c r="L25" s="26" t="str">
        <f t="shared" si="4"/>
        <v/>
      </c>
      <c r="M25" s="32"/>
      <c r="N25" s="190"/>
      <c r="O25" s="190"/>
      <c r="P25" s="190"/>
      <c r="Q25" s="190"/>
      <c r="R25" s="23"/>
    </row>
    <row r="26" spans="1:18">
      <c r="A26" s="27">
        <f t="shared" ca="1" si="5"/>
        <v>45885</v>
      </c>
      <c r="B26" s="20"/>
      <c r="C26" s="21"/>
      <c r="D26" s="20"/>
      <c r="E26" s="21"/>
      <c r="F26" s="22"/>
      <c r="G26" s="22"/>
      <c r="H26" s="34" t="str">
        <f t="shared" si="0"/>
        <v/>
      </c>
      <c r="I26" s="34" t="str">
        <f t="shared" si="1"/>
        <v/>
      </c>
      <c r="J26" s="34" t="str">
        <f t="shared" si="2"/>
        <v/>
      </c>
      <c r="K26" s="34" t="str">
        <f t="shared" si="3"/>
        <v/>
      </c>
      <c r="L26" s="26" t="str">
        <f t="shared" si="4"/>
        <v/>
      </c>
      <c r="M26" s="32"/>
      <c r="N26" s="190"/>
      <c r="O26" s="190"/>
      <c r="P26" s="190"/>
      <c r="Q26" s="190"/>
      <c r="R26" s="23"/>
    </row>
    <row r="27" spans="1:18">
      <c r="A27" s="27">
        <f t="shared" ca="1" si="5"/>
        <v>45886</v>
      </c>
      <c r="B27" s="20"/>
      <c r="C27" s="21"/>
      <c r="D27" s="20"/>
      <c r="E27" s="21"/>
      <c r="F27" s="22"/>
      <c r="G27" s="22"/>
      <c r="H27" s="34" t="str">
        <f t="shared" si="0"/>
        <v/>
      </c>
      <c r="I27" s="34" t="str">
        <f t="shared" si="1"/>
        <v/>
      </c>
      <c r="J27" s="34" t="str">
        <f t="shared" si="2"/>
        <v/>
      </c>
      <c r="K27" s="34" t="str">
        <f t="shared" si="3"/>
        <v/>
      </c>
      <c r="L27" s="26" t="str">
        <f t="shared" si="4"/>
        <v/>
      </c>
      <c r="M27" s="32"/>
      <c r="N27" s="190"/>
      <c r="O27" s="190"/>
      <c r="P27" s="190"/>
      <c r="Q27" s="190"/>
      <c r="R27" s="23"/>
    </row>
    <row r="28" spans="1:18">
      <c r="A28" s="27">
        <f t="shared" ca="1" si="5"/>
        <v>45887</v>
      </c>
      <c r="B28" s="20"/>
      <c r="C28" s="21"/>
      <c r="D28" s="20"/>
      <c r="E28" s="21"/>
      <c r="F28" s="22"/>
      <c r="G28" s="22"/>
      <c r="H28" s="34" t="str">
        <f t="shared" si="0"/>
        <v/>
      </c>
      <c r="I28" s="34" t="str">
        <f t="shared" si="1"/>
        <v/>
      </c>
      <c r="J28" s="34" t="str">
        <f t="shared" si="2"/>
        <v/>
      </c>
      <c r="K28" s="34" t="str">
        <f t="shared" si="3"/>
        <v/>
      </c>
      <c r="L28" s="26" t="str">
        <f t="shared" si="4"/>
        <v/>
      </c>
      <c r="M28" s="32"/>
      <c r="N28" s="190"/>
      <c r="O28" s="190"/>
      <c r="P28" s="190"/>
      <c r="Q28" s="190"/>
      <c r="R28" s="23"/>
    </row>
    <row r="29" spans="1:18">
      <c r="A29" s="27">
        <f t="shared" ca="1" si="5"/>
        <v>45888</v>
      </c>
      <c r="B29" s="20"/>
      <c r="C29" s="21"/>
      <c r="D29" s="20"/>
      <c r="E29" s="21"/>
      <c r="F29" s="22"/>
      <c r="G29" s="22"/>
      <c r="H29" s="34" t="str">
        <f t="shared" si="0"/>
        <v/>
      </c>
      <c r="I29" s="34" t="str">
        <f t="shared" si="1"/>
        <v/>
      </c>
      <c r="J29" s="34" t="str">
        <f t="shared" si="2"/>
        <v/>
      </c>
      <c r="K29" s="34" t="str">
        <f t="shared" si="3"/>
        <v/>
      </c>
      <c r="L29" s="26" t="str">
        <f t="shared" si="4"/>
        <v/>
      </c>
      <c r="M29" s="32"/>
      <c r="N29" s="190"/>
      <c r="O29" s="190"/>
      <c r="P29" s="190"/>
      <c r="Q29" s="190"/>
      <c r="R29" s="23"/>
    </row>
    <row r="30" spans="1:18">
      <c r="A30" s="27">
        <f t="shared" ca="1" si="5"/>
        <v>45889</v>
      </c>
      <c r="B30" s="20"/>
      <c r="C30" s="21"/>
      <c r="D30" s="20"/>
      <c r="E30" s="21"/>
      <c r="F30" s="22"/>
      <c r="G30" s="22"/>
      <c r="H30" s="34" t="str">
        <f t="shared" si="0"/>
        <v/>
      </c>
      <c r="I30" s="34" t="str">
        <f t="shared" si="1"/>
        <v/>
      </c>
      <c r="J30" s="34" t="str">
        <f t="shared" si="2"/>
        <v/>
      </c>
      <c r="K30" s="34" t="str">
        <f t="shared" si="3"/>
        <v/>
      </c>
      <c r="L30" s="26" t="str">
        <f t="shared" si="4"/>
        <v/>
      </c>
      <c r="M30" s="32"/>
      <c r="N30" s="190"/>
      <c r="O30" s="190"/>
      <c r="P30" s="190"/>
      <c r="Q30" s="190"/>
      <c r="R30" s="23"/>
    </row>
    <row r="31" spans="1:18">
      <c r="A31" s="27">
        <f t="shared" ca="1" si="5"/>
        <v>45890</v>
      </c>
      <c r="B31" s="20"/>
      <c r="C31" s="21"/>
      <c r="D31" s="20"/>
      <c r="E31" s="21"/>
      <c r="F31" s="22"/>
      <c r="G31" s="22"/>
      <c r="H31" s="34" t="str">
        <f t="shared" si="0"/>
        <v/>
      </c>
      <c r="I31" s="34" t="str">
        <f t="shared" si="1"/>
        <v/>
      </c>
      <c r="J31" s="34" t="str">
        <f t="shared" si="2"/>
        <v/>
      </c>
      <c r="K31" s="34" t="str">
        <f t="shared" si="3"/>
        <v/>
      </c>
      <c r="L31" s="26" t="str">
        <f t="shared" si="4"/>
        <v/>
      </c>
      <c r="M31" s="32"/>
      <c r="N31" s="190"/>
      <c r="O31" s="190"/>
      <c r="P31" s="190"/>
      <c r="Q31" s="190"/>
      <c r="R31" s="23"/>
    </row>
    <row r="32" spans="1:18">
      <c r="A32" s="27">
        <f t="shared" ca="1" si="5"/>
        <v>45891</v>
      </c>
      <c r="B32" s="20"/>
      <c r="C32" s="21"/>
      <c r="D32" s="20"/>
      <c r="E32" s="21"/>
      <c r="F32" s="22"/>
      <c r="G32" s="22"/>
      <c r="H32" s="34" t="str">
        <f t="shared" si="0"/>
        <v/>
      </c>
      <c r="I32" s="34" t="str">
        <f t="shared" si="1"/>
        <v/>
      </c>
      <c r="J32" s="34" t="str">
        <f t="shared" si="2"/>
        <v/>
      </c>
      <c r="K32" s="34" t="str">
        <f t="shared" si="3"/>
        <v/>
      </c>
      <c r="L32" s="26" t="str">
        <f t="shared" si="4"/>
        <v/>
      </c>
      <c r="M32" s="32"/>
      <c r="N32" s="190"/>
      <c r="O32" s="190"/>
      <c r="P32" s="190"/>
      <c r="Q32" s="190"/>
      <c r="R32" s="23"/>
    </row>
    <row r="33" spans="1:22">
      <c r="A33" s="27">
        <f t="shared" ca="1" si="5"/>
        <v>45892</v>
      </c>
      <c r="B33" s="20"/>
      <c r="C33" s="21"/>
      <c r="D33" s="20"/>
      <c r="E33" s="21"/>
      <c r="F33" s="22"/>
      <c r="G33" s="22"/>
      <c r="H33" s="34" t="str">
        <f t="shared" si="0"/>
        <v/>
      </c>
      <c r="I33" s="34" t="str">
        <f t="shared" si="1"/>
        <v/>
      </c>
      <c r="J33" s="34" t="str">
        <f t="shared" si="2"/>
        <v/>
      </c>
      <c r="K33" s="34" t="str">
        <f t="shared" si="3"/>
        <v/>
      </c>
      <c r="L33" s="26" t="str">
        <f t="shared" si="4"/>
        <v/>
      </c>
      <c r="M33" s="32"/>
      <c r="N33" s="190"/>
      <c r="O33" s="190"/>
      <c r="P33" s="190"/>
      <c r="Q33" s="190"/>
      <c r="R33" s="23"/>
    </row>
    <row r="34" spans="1:22">
      <c r="A34" s="27">
        <f t="shared" ca="1" si="5"/>
        <v>45893</v>
      </c>
      <c r="B34" s="20"/>
      <c r="C34" s="21"/>
      <c r="D34" s="20"/>
      <c r="E34" s="21"/>
      <c r="F34" s="22"/>
      <c r="G34" s="22"/>
      <c r="H34" s="34" t="str">
        <f t="shared" si="0"/>
        <v/>
      </c>
      <c r="I34" s="34" t="str">
        <f t="shared" si="1"/>
        <v/>
      </c>
      <c r="J34" s="34" t="str">
        <f t="shared" si="2"/>
        <v/>
      </c>
      <c r="K34" s="34" t="str">
        <f t="shared" si="3"/>
        <v/>
      </c>
      <c r="L34" s="26" t="str">
        <f t="shared" si="4"/>
        <v/>
      </c>
      <c r="M34" s="32"/>
      <c r="N34" s="190"/>
      <c r="O34" s="190"/>
      <c r="P34" s="190"/>
      <c r="Q34" s="190"/>
      <c r="R34" s="23"/>
    </row>
    <row r="35" spans="1:22">
      <c r="A35" s="27">
        <f t="shared" ca="1" si="5"/>
        <v>45894</v>
      </c>
      <c r="B35" s="20"/>
      <c r="C35" s="21"/>
      <c r="D35" s="20"/>
      <c r="E35" s="21"/>
      <c r="F35" s="22"/>
      <c r="G35" s="22"/>
      <c r="H35" s="34" t="str">
        <f t="shared" si="0"/>
        <v/>
      </c>
      <c r="I35" s="34" t="str">
        <f t="shared" si="1"/>
        <v/>
      </c>
      <c r="J35" s="34" t="str">
        <f t="shared" si="2"/>
        <v/>
      </c>
      <c r="K35" s="34" t="str">
        <f t="shared" si="3"/>
        <v/>
      </c>
      <c r="L35" s="26" t="str">
        <f t="shared" si="4"/>
        <v/>
      </c>
      <c r="M35" s="32"/>
      <c r="N35" s="190"/>
      <c r="O35" s="190"/>
      <c r="P35" s="190"/>
      <c r="Q35" s="190"/>
      <c r="R35" s="23"/>
    </row>
    <row r="36" spans="1:22">
      <c r="A36" s="27">
        <f t="shared" ca="1" si="5"/>
        <v>45895</v>
      </c>
      <c r="B36" s="20"/>
      <c r="C36" s="21"/>
      <c r="D36" s="20"/>
      <c r="E36" s="21"/>
      <c r="F36" s="22"/>
      <c r="G36" s="22"/>
      <c r="H36" s="34" t="str">
        <f t="shared" si="0"/>
        <v/>
      </c>
      <c r="I36" s="34" t="str">
        <f t="shared" si="1"/>
        <v/>
      </c>
      <c r="J36" s="34" t="str">
        <f t="shared" si="2"/>
        <v/>
      </c>
      <c r="K36" s="34" t="str">
        <f t="shared" si="3"/>
        <v/>
      </c>
      <c r="L36" s="26" t="str">
        <f t="shared" si="4"/>
        <v/>
      </c>
      <c r="M36" s="32"/>
      <c r="N36" s="190"/>
      <c r="O36" s="190"/>
      <c r="P36" s="190"/>
      <c r="Q36" s="190"/>
      <c r="R36" s="23"/>
    </row>
    <row r="37" spans="1:22">
      <c r="A37" s="27">
        <f t="shared" ca="1" si="5"/>
        <v>45896</v>
      </c>
      <c r="B37" s="20"/>
      <c r="C37" s="21"/>
      <c r="D37" s="20"/>
      <c r="E37" s="21"/>
      <c r="F37" s="22"/>
      <c r="G37" s="22"/>
      <c r="H37" s="34" t="str">
        <f t="shared" si="0"/>
        <v/>
      </c>
      <c r="I37" s="34" t="str">
        <f t="shared" si="1"/>
        <v/>
      </c>
      <c r="J37" s="34" t="str">
        <f t="shared" si="2"/>
        <v/>
      </c>
      <c r="K37" s="34" t="str">
        <f t="shared" si="3"/>
        <v/>
      </c>
      <c r="L37" s="26" t="str">
        <f t="shared" si="4"/>
        <v/>
      </c>
      <c r="M37" s="32"/>
      <c r="N37" s="190"/>
      <c r="O37" s="190"/>
      <c r="P37" s="190"/>
      <c r="Q37" s="190"/>
      <c r="R37" s="23"/>
    </row>
    <row r="38" spans="1:22">
      <c r="A38" s="27">
        <f t="shared" ca="1" si="5"/>
        <v>45897</v>
      </c>
      <c r="B38" s="20"/>
      <c r="C38" s="21"/>
      <c r="D38" s="20"/>
      <c r="E38" s="21"/>
      <c r="F38" s="22"/>
      <c r="G38" s="22"/>
      <c r="H38" s="34" t="str">
        <f t="shared" si="0"/>
        <v/>
      </c>
      <c r="I38" s="34" t="str">
        <f t="shared" si="1"/>
        <v/>
      </c>
      <c r="J38" s="34" t="str">
        <f t="shared" si="2"/>
        <v/>
      </c>
      <c r="K38" s="34" t="str">
        <f t="shared" si="3"/>
        <v/>
      </c>
      <c r="L38" s="26" t="str">
        <f t="shared" si="4"/>
        <v/>
      </c>
      <c r="M38" s="32"/>
      <c r="N38" s="190"/>
      <c r="O38" s="190"/>
      <c r="P38" s="190"/>
      <c r="Q38" s="190"/>
      <c r="R38" s="23"/>
    </row>
    <row r="39" spans="1:22">
      <c r="A39" s="27">
        <f t="shared" ca="1" si="5"/>
        <v>45898</v>
      </c>
      <c r="B39" s="20"/>
      <c r="C39" s="21"/>
      <c r="D39" s="20"/>
      <c r="E39" s="21"/>
      <c r="F39" s="22"/>
      <c r="G39" s="22"/>
      <c r="H39" s="34" t="str">
        <f t="shared" si="0"/>
        <v/>
      </c>
      <c r="I39" s="34" t="str">
        <f t="shared" si="1"/>
        <v/>
      </c>
      <c r="J39" s="34" t="str">
        <f t="shared" si="2"/>
        <v/>
      </c>
      <c r="K39" s="34" t="str">
        <f t="shared" si="3"/>
        <v/>
      </c>
      <c r="L39" s="26" t="str">
        <f t="shared" si="4"/>
        <v/>
      </c>
      <c r="M39" s="32"/>
      <c r="N39" s="190"/>
      <c r="O39" s="190"/>
      <c r="P39" s="190"/>
      <c r="Q39" s="190"/>
      <c r="R39" s="23"/>
    </row>
    <row r="40" spans="1:22">
      <c r="A40" s="27">
        <f t="shared" ca="1" si="5"/>
        <v>45899</v>
      </c>
      <c r="B40" s="20"/>
      <c r="C40" s="21"/>
      <c r="D40" s="20"/>
      <c r="E40" s="21"/>
      <c r="F40" s="22"/>
      <c r="G40" s="22"/>
      <c r="H40" s="34" t="str">
        <f t="shared" si="0"/>
        <v/>
      </c>
      <c r="I40" s="34" t="str">
        <f t="shared" si="1"/>
        <v/>
      </c>
      <c r="J40" s="34" t="str">
        <f t="shared" si="2"/>
        <v/>
      </c>
      <c r="K40" s="34" t="str">
        <f t="shared" si="3"/>
        <v/>
      </c>
      <c r="L40" s="26" t="str">
        <f t="shared" si="4"/>
        <v/>
      </c>
      <c r="M40" s="32"/>
      <c r="N40" s="190"/>
      <c r="O40" s="190"/>
      <c r="P40" s="190"/>
      <c r="Q40" s="190"/>
      <c r="R40" s="23"/>
    </row>
    <row r="41" spans="1:22">
      <c r="A41" s="27">
        <f t="shared" ca="1" si="5"/>
        <v>45900</v>
      </c>
      <c r="B41" s="20"/>
      <c r="C41" s="21"/>
      <c r="D41" s="20"/>
      <c r="E41" s="21"/>
      <c r="F41" s="22"/>
      <c r="G41" s="22"/>
      <c r="H41" s="34" t="str">
        <f t="shared" si="0"/>
        <v/>
      </c>
      <c r="I41" s="34" t="str">
        <f t="shared" si="1"/>
        <v/>
      </c>
      <c r="J41" s="34" t="str">
        <f t="shared" si="2"/>
        <v/>
      </c>
      <c r="K41" s="34" t="str">
        <f t="shared" si="3"/>
        <v/>
      </c>
      <c r="L41" s="26" t="str">
        <f t="shared" si="4"/>
        <v/>
      </c>
      <c r="M41" s="32"/>
      <c r="N41" s="190"/>
      <c r="O41" s="190"/>
      <c r="P41" s="190"/>
      <c r="Q41" s="190"/>
      <c r="R41" s="23"/>
    </row>
    <row r="42" spans="1:22">
      <c r="A42" s="5" t="s">
        <v>11</v>
      </c>
      <c r="B42" s="191"/>
      <c r="C42" s="192"/>
      <c r="D42" s="191"/>
      <c r="E42" s="192"/>
      <c r="F42" s="26" t="str">
        <f t="shared" ref="F42:K42" si="6">IF(SUM(F11:F41)=0,"",SUM(F11:F41))</f>
        <v/>
      </c>
      <c r="G42" s="26" t="str">
        <f t="shared" si="6"/>
        <v/>
      </c>
      <c r="H42" s="26" t="str">
        <f t="shared" si="6"/>
        <v/>
      </c>
      <c r="I42" s="26" t="str">
        <f t="shared" si="6"/>
        <v/>
      </c>
      <c r="J42" s="26" t="str">
        <f t="shared" si="6"/>
        <v/>
      </c>
      <c r="K42" s="26" t="str">
        <f t="shared" si="6"/>
        <v/>
      </c>
      <c r="L42" s="26" t="str">
        <f>IF(SUM($L11:$L41)=0,"",SUM($L11:$L41))</f>
        <v/>
      </c>
      <c r="M42" s="33"/>
      <c r="N42" s="193"/>
      <c r="O42" s="193"/>
      <c r="P42" s="193"/>
      <c r="Q42" s="193"/>
      <c r="R42" s="6"/>
    </row>
    <row r="44" spans="1:22" ht="27" customHeight="1">
      <c r="A44" s="194" t="s">
        <v>22</v>
      </c>
      <c r="B44" s="189" t="s">
        <v>103</v>
      </c>
      <c r="C44" s="189"/>
      <c r="D44" s="189"/>
      <c r="E44" s="189"/>
      <c r="F44" s="189" t="s">
        <v>23</v>
      </c>
      <c r="G44" s="189"/>
      <c r="H44" s="189" t="s">
        <v>88</v>
      </c>
      <c r="I44" s="189"/>
      <c r="J44" s="189"/>
      <c r="K44" s="189"/>
      <c r="L44" s="189" t="s">
        <v>87</v>
      </c>
      <c r="M44" s="195" t="s">
        <v>96</v>
      </c>
      <c r="N44" s="194" t="s">
        <v>25</v>
      </c>
      <c r="O44" s="194"/>
      <c r="P44" s="194"/>
      <c r="Q44" s="194"/>
      <c r="R44" s="189" t="s">
        <v>100</v>
      </c>
    </row>
    <row r="45" spans="1:22" ht="14.25" customHeight="1">
      <c r="A45" s="194"/>
      <c r="B45" s="189" t="s">
        <v>82</v>
      </c>
      <c r="C45" s="189"/>
      <c r="D45" s="189" t="s">
        <v>84</v>
      </c>
      <c r="E45" s="189"/>
      <c r="F45" s="189"/>
      <c r="G45" s="189"/>
      <c r="H45" s="189" t="s">
        <v>90</v>
      </c>
      <c r="I45" s="189"/>
      <c r="J45" s="189" t="s">
        <v>89</v>
      </c>
      <c r="K45" s="189"/>
      <c r="L45" s="189"/>
      <c r="M45" s="196"/>
      <c r="N45" s="194"/>
      <c r="O45" s="194"/>
      <c r="P45" s="194"/>
      <c r="Q45" s="194"/>
      <c r="R45" s="189"/>
    </row>
    <row r="46" spans="1:22">
      <c r="A46" s="194"/>
      <c r="B46" s="43" t="s">
        <v>26</v>
      </c>
      <c r="C46" s="43" t="s">
        <v>27</v>
      </c>
      <c r="D46" s="43" t="s">
        <v>26</v>
      </c>
      <c r="E46" s="43" t="s">
        <v>27</v>
      </c>
      <c r="F46" s="44" t="s">
        <v>85</v>
      </c>
      <c r="G46" s="44" t="s">
        <v>86</v>
      </c>
      <c r="H46" s="44" t="s">
        <v>81</v>
      </c>
      <c r="I46" s="44" t="s">
        <v>83</v>
      </c>
      <c r="J46" s="44" t="s">
        <v>81</v>
      </c>
      <c r="K46" s="44" t="s">
        <v>95</v>
      </c>
      <c r="L46" s="189"/>
      <c r="M46" s="197"/>
      <c r="N46" s="194"/>
      <c r="O46" s="194"/>
      <c r="P46" s="194"/>
      <c r="Q46" s="194"/>
      <c r="R46" s="194"/>
    </row>
    <row r="47" spans="1:22">
      <c r="A47" s="27" cm="1">
        <f t="array" aca="1" ref="A47" ca="1">DATE("2025","8"+1,IFERROR(INDIRECT(T1),"1"))</f>
        <v>45901</v>
      </c>
      <c r="B47" s="20"/>
      <c r="C47" s="21"/>
      <c r="D47" s="20"/>
      <c r="E47" s="21"/>
      <c r="F47" s="22"/>
      <c r="G47" s="22"/>
      <c r="H47" s="34" t="str">
        <f>IF(OR(B47="",LEFT(M47,1)="✓"),"",C47-B47-F47)</f>
        <v/>
      </c>
      <c r="I47" s="34" t="str">
        <f>IF(OR(D47="",LEFT(M47,1)="✓"),"",E47-D47-G47)</f>
        <v/>
      </c>
      <c r="J47" s="34" t="str">
        <f>IF(AND(B47&lt;&gt;"",M47="✓所定"),C47-B47-F47,"")</f>
        <v/>
      </c>
      <c r="K47" s="34" t="str">
        <f>IF(AND(B47&lt;&gt;"",M47="✓法定"),C47-B47-F47,"")</f>
        <v/>
      </c>
      <c r="L47" s="26" t="str">
        <f>IF(AND($B47="",$D47=""),"",($C47-$B47-$F47)+($E47-$D47-$G47))</f>
        <v/>
      </c>
      <c r="M47" s="32"/>
      <c r="N47" s="190"/>
      <c r="O47" s="190"/>
      <c r="P47" s="190"/>
      <c r="Q47" s="190"/>
      <c r="R47" s="23"/>
      <c r="V47" s="1" t="s">
        <v>171</v>
      </c>
    </row>
    <row r="48" spans="1:22">
      <c r="A48" s="27">
        <f ca="1">A47+1</f>
        <v>45902</v>
      </c>
      <c r="B48" s="20"/>
      <c r="C48" s="21"/>
      <c r="D48" s="20"/>
      <c r="E48" s="21"/>
      <c r="F48" s="22"/>
      <c r="G48" s="22"/>
      <c r="H48" s="34" t="str">
        <f t="shared" ref="H48:H77" si="7">IF(OR(B48="",LEFT(M48,1)="✓"),"",C48-B48-F48)</f>
        <v/>
      </c>
      <c r="I48" s="34" t="str">
        <f t="shared" ref="I48:I77" si="8">IF(OR(D48="",LEFT(M48,1)="✓"),"",E48-D48-G48)</f>
        <v/>
      </c>
      <c r="J48" s="34" t="str">
        <f t="shared" ref="J48:J77" si="9">IF(AND(B48&lt;&gt;"",M48="✓所定"),C48-B48-F48,"")</f>
        <v/>
      </c>
      <c r="K48" s="34" t="str">
        <f t="shared" ref="K48:K77" si="10">IF(AND(B48&lt;&gt;"",M48="✓法定"),C48-B48-F48,"")</f>
        <v/>
      </c>
      <c r="L48" s="26" t="str">
        <f t="shared" ref="L48:L75" si="11">IF(AND($B48="",$D48=""),"",($C48-$B48-$F48)+($E48-$D48-$G48))</f>
        <v/>
      </c>
      <c r="M48" s="32"/>
      <c r="N48" s="190"/>
      <c r="O48" s="190"/>
      <c r="P48" s="190"/>
      <c r="Q48" s="190"/>
      <c r="R48" s="23"/>
      <c r="V48" s="1" t="s">
        <v>172</v>
      </c>
    </row>
    <row r="49" spans="1:18">
      <c r="A49" s="27">
        <f t="shared" ref="A49:A77" ca="1" si="12">A48+1</f>
        <v>45903</v>
      </c>
      <c r="B49" s="20"/>
      <c r="C49" s="21"/>
      <c r="D49" s="20"/>
      <c r="E49" s="21"/>
      <c r="F49" s="22"/>
      <c r="G49" s="22"/>
      <c r="H49" s="34" t="str">
        <f t="shared" si="7"/>
        <v/>
      </c>
      <c r="I49" s="34" t="str">
        <f t="shared" si="8"/>
        <v/>
      </c>
      <c r="J49" s="34" t="str">
        <f t="shared" si="9"/>
        <v/>
      </c>
      <c r="K49" s="34" t="str">
        <f t="shared" si="10"/>
        <v/>
      </c>
      <c r="L49" s="26" t="str">
        <f t="shared" si="11"/>
        <v/>
      </c>
      <c r="M49" s="32"/>
      <c r="N49" s="190"/>
      <c r="O49" s="190"/>
      <c r="P49" s="190"/>
      <c r="Q49" s="190"/>
      <c r="R49" s="23"/>
    </row>
    <row r="50" spans="1:18">
      <c r="A50" s="27">
        <f t="shared" ca="1" si="12"/>
        <v>45904</v>
      </c>
      <c r="B50" s="20"/>
      <c r="C50" s="21"/>
      <c r="D50" s="20"/>
      <c r="E50" s="21"/>
      <c r="F50" s="22"/>
      <c r="G50" s="22"/>
      <c r="H50" s="34" t="str">
        <f t="shared" si="7"/>
        <v/>
      </c>
      <c r="I50" s="34" t="str">
        <f t="shared" si="8"/>
        <v/>
      </c>
      <c r="J50" s="34" t="str">
        <f t="shared" si="9"/>
        <v/>
      </c>
      <c r="K50" s="34" t="str">
        <f t="shared" si="10"/>
        <v/>
      </c>
      <c r="L50" s="26" t="str">
        <f t="shared" si="11"/>
        <v/>
      </c>
      <c r="M50" s="32"/>
      <c r="N50" s="190"/>
      <c r="O50" s="190"/>
      <c r="P50" s="190"/>
      <c r="Q50" s="190"/>
      <c r="R50" s="23"/>
    </row>
    <row r="51" spans="1:18">
      <c r="A51" s="27">
        <f t="shared" ca="1" si="12"/>
        <v>45905</v>
      </c>
      <c r="B51" s="20"/>
      <c r="C51" s="21"/>
      <c r="D51" s="20"/>
      <c r="E51" s="21"/>
      <c r="F51" s="22"/>
      <c r="G51" s="22"/>
      <c r="H51" s="34" t="str">
        <f t="shared" si="7"/>
        <v/>
      </c>
      <c r="I51" s="34" t="str">
        <f t="shared" si="8"/>
        <v/>
      </c>
      <c r="J51" s="34" t="str">
        <f t="shared" si="9"/>
        <v/>
      </c>
      <c r="K51" s="34" t="str">
        <f t="shared" si="10"/>
        <v/>
      </c>
      <c r="L51" s="26" t="str">
        <f t="shared" si="11"/>
        <v/>
      </c>
      <c r="M51" s="32"/>
      <c r="N51" s="190"/>
      <c r="O51" s="190"/>
      <c r="P51" s="190"/>
      <c r="Q51" s="190"/>
      <c r="R51" s="23"/>
    </row>
    <row r="52" spans="1:18">
      <c r="A52" s="27">
        <f t="shared" ca="1" si="12"/>
        <v>45906</v>
      </c>
      <c r="B52" s="20"/>
      <c r="C52" s="21"/>
      <c r="D52" s="20"/>
      <c r="E52" s="21"/>
      <c r="F52" s="22"/>
      <c r="G52" s="22"/>
      <c r="H52" s="34" t="str">
        <f t="shared" si="7"/>
        <v/>
      </c>
      <c r="I52" s="34" t="str">
        <f t="shared" si="8"/>
        <v/>
      </c>
      <c r="J52" s="34" t="str">
        <f t="shared" si="9"/>
        <v/>
      </c>
      <c r="K52" s="34" t="str">
        <f t="shared" si="10"/>
        <v/>
      </c>
      <c r="L52" s="26" t="str">
        <f t="shared" si="11"/>
        <v/>
      </c>
      <c r="M52" s="32"/>
      <c r="N52" s="190"/>
      <c r="O52" s="190"/>
      <c r="P52" s="190"/>
      <c r="Q52" s="190"/>
      <c r="R52" s="23"/>
    </row>
    <row r="53" spans="1:18">
      <c r="A53" s="27">
        <f t="shared" ca="1" si="12"/>
        <v>45907</v>
      </c>
      <c r="B53" s="20"/>
      <c r="C53" s="21"/>
      <c r="D53" s="20"/>
      <c r="E53" s="21"/>
      <c r="F53" s="22"/>
      <c r="G53" s="22"/>
      <c r="H53" s="34" t="str">
        <f t="shared" si="7"/>
        <v/>
      </c>
      <c r="I53" s="34" t="str">
        <f t="shared" si="8"/>
        <v/>
      </c>
      <c r="J53" s="34" t="str">
        <f t="shared" si="9"/>
        <v/>
      </c>
      <c r="K53" s="34" t="str">
        <f t="shared" si="10"/>
        <v/>
      </c>
      <c r="L53" s="26" t="str">
        <f t="shared" si="11"/>
        <v/>
      </c>
      <c r="M53" s="32"/>
      <c r="N53" s="190"/>
      <c r="O53" s="190"/>
      <c r="P53" s="190"/>
      <c r="Q53" s="190"/>
      <c r="R53" s="23"/>
    </row>
    <row r="54" spans="1:18">
      <c r="A54" s="27">
        <f t="shared" ca="1" si="12"/>
        <v>45908</v>
      </c>
      <c r="B54" s="20"/>
      <c r="C54" s="21"/>
      <c r="D54" s="20"/>
      <c r="E54" s="21"/>
      <c r="F54" s="22"/>
      <c r="G54" s="22"/>
      <c r="H54" s="34" t="str">
        <f t="shared" si="7"/>
        <v/>
      </c>
      <c r="I54" s="34" t="str">
        <f t="shared" si="8"/>
        <v/>
      </c>
      <c r="J54" s="34" t="str">
        <f t="shared" si="9"/>
        <v/>
      </c>
      <c r="K54" s="34" t="str">
        <f t="shared" si="10"/>
        <v/>
      </c>
      <c r="L54" s="26" t="str">
        <f t="shared" si="11"/>
        <v/>
      </c>
      <c r="M54" s="32"/>
      <c r="N54" s="190"/>
      <c r="O54" s="190"/>
      <c r="P54" s="190"/>
      <c r="Q54" s="190"/>
      <c r="R54" s="23"/>
    </row>
    <row r="55" spans="1:18">
      <c r="A55" s="27">
        <f t="shared" ca="1" si="12"/>
        <v>45909</v>
      </c>
      <c r="B55" s="20"/>
      <c r="C55" s="21"/>
      <c r="D55" s="20"/>
      <c r="E55" s="21"/>
      <c r="F55" s="22"/>
      <c r="G55" s="22"/>
      <c r="H55" s="34" t="str">
        <f t="shared" si="7"/>
        <v/>
      </c>
      <c r="I55" s="34" t="str">
        <f t="shared" si="8"/>
        <v/>
      </c>
      <c r="J55" s="34" t="str">
        <f t="shared" si="9"/>
        <v/>
      </c>
      <c r="K55" s="34" t="str">
        <f t="shared" si="10"/>
        <v/>
      </c>
      <c r="L55" s="26" t="str">
        <f t="shared" si="11"/>
        <v/>
      </c>
      <c r="M55" s="32"/>
      <c r="N55" s="190"/>
      <c r="O55" s="190"/>
      <c r="P55" s="190"/>
      <c r="Q55" s="190"/>
      <c r="R55" s="23"/>
    </row>
    <row r="56" spans="1:18">
      <c r="A56" s="27">
        <f t="shared" ca="1" si="12"/>
        <v>45910</v>
      </c>
      <c r="B56" s="20"/>
      <c r="C56" s="21"/>
      <c r="D56" s="20"/>
      <c r="E56" s="21"/>
      <c r="F56" s="22"/>
      <c r="G56" s="22"/>
      <c r="H56" s="34" t="str">
        <f t="shared" si="7"/>
        <v/>
      </c>
      <c r="I56" s="34" t="str">
        <f t="shared" si="8"/>
        <v/>
      </c>
      <c r="J56" s="34" t="str">
        <f t="shared" si="9"/>
        <v/>
      </c>
      <c r="K56" s="34" t="str">
        <f t="shared" si="10"/>
        <v/>
      </c>
      <c r="L56" s="26" t="str">
        <f t="shared" si="11"/>
        <v/>
      </c>
      <c r="M56" s="32"/>
      <c r="N56" s="190"/>
      <c r="O56" s="190"/>
      <c r="P56" s="190"/>
      <c r="Q56" s="190"/>
      <c r="R56" s="23"/>
    </row>
    <row r="57" spans="1:18">
      <c r="A57" s="27">
        <f t="shared" ca="1" si="12"/>
        <v>45911</v>
      </c>
      <c r="B57" s="20"/>
      <c r="C57" s="21"/>
      <c r="D57" s="20"/>
      <c r="E57" s="21"/>
      <c r="F57" s="22"/>
      <c r="G57" s="22"/>
      <c r="H57" s="34" t="str">
        <f t="shared" si="7"/>
        <v/>
      </c>
      <c r="I57" s="34" t="str">
        <f t="shared" si="8"/>
        <v/>
      </c>
      <c r="J57" s="34" t="str">
        <f t="shared" si="9"/>
        <v/>
      </c>
      <c r="K57" s="34" t="str">
        <f t="shared" si="10"/>
        <v/>
      </c>
      <c r="L57" s="26" t="str">
        <f t="shared" si="11"/>
        <v/>
      </c>
      <c r="M57" s="32"/>
      <c r="N57" s="190"/>
      <c r="O57" s="190"/>
      <c r="P57" s="190"/>
      <c r="Q57" s="190"/>
      <c r="R57" s="23"/>
    </row>
    <row r="58" spans="1:18">
      <c r="A58" s="27">
        <f t="shared" ca="1" si="12"/>
        <v>45912</v>
      </c>
      <c r="B58" s="20"/>
      <c r="C58" s="21"/>
      <c r="D58" s="20"/>
      <c r="E58" s="21"/>
      <c r="F58" s="22"/>
      <c r="G58" s="22"/>
      <c r="H58" s="34" t="str">
        <f t="shared" si="7"/>
        <v/>
      </c>
      <c r="I58" s="34" t="str">
        <f t="shared" si="8"/>
        <v/>
      </c>
      <c r="J58" s="34" t="str">
        <f t="shared" si="9"/>
        <v/>
      </c>
      <c r="K58" s="34" t="str">
        <f t="shared" si="10"/>
        <v/>
      </c>
      <c r="L58" s="26" t="str">
        <f t="shared" si="11"/>
        <v/>
      </c>
      <c r="M58" s="32"/>
      <c r="N58" s="190"/>
      <c r="O58" s="190"/>
      <c r="P58" s="190"/>
      <c r="Q58" s="190"/>
      <c r="R58" s="23"/>
    </row>
    <row r="59" spans="1:18">
      <c r="A59" s="27">
        <f t="shared" ca="1" si="12"/>
        <v>45913</v>
      </c>
      <c r="B59" s="20"/>
      <c r="C59" s="21"/>
      <c r="D59" s="20"/>
      <c r="E59" s="21"/>
      <c r="F59" s="22"/>
      <c r="G59" s="22"/>
      <c r="H59" s="34" t="str">
        <f t="shared" si="7"/>
        <v/>
      </c>
      <c r="I59" s="34" t="str">
        <f t="shared" si="8"/>
        <v/>
      </c>
      <c r="J59" s="34" t="str">
        <f t="shared" si="9"/>
        <v/>
      </c>
      <c r="K59" s="34" t="str">
        <f t="shared" si="10"/>
        <v/>
      </c>
      <c r="L59" s="26" t="str">
        <f t="shared" si="11"/>
        <v/>
      </c>
      <c r="M59" s="32"/>
      <c r="N59" s="190"/>
      <c r="O59" s="190"/>
      <c r="P59" s="190"/>
      <c r="Q59" s="190"/>
      <c r="R59" s="23"/>
    </row>
    <row r="60" spans="1:18">
      <c r="A60" s="27">
        <f t="shared" ca="1" si="12"/>
        <v>45914</v>
      </c>
      <c r="B60" s="20"/>
      <c r="C60" s="21"/>
      <c r="D60" s="20"/>
      <c r="E60" s="21"/>
      <c r="F60" s="22"/>
      <c r="G60" s="22"/>
      <c r="H60" s="34" t="str">
        <f t="shared" si="7"/>
        <v/>
      </c>
      <c r="I60" s="34" t="str">
        <f t="shared" si="8"/>
        <v/>
      </c>
      <c r="J60" s="34" t="str">
        <f t="shared" si="9"/>
        <v/>
      </c>
      <c r="K60" s="34" t="str">
        <f t="shared" si="10"/>
        <v/>
      </c>
      <c r="L60" s="26" t="str">
        <f t="shared" si="11"/>
        <v/>
      </c>
      <c r="M60" s="32"/>
      <c r="N60" s="190"/>
      <c r="O60" s="190"/>
      <c r="P60" s="190"/>
      <c r="Q60" s="190"/>
      <c r="R60" s="23"/>
    </row>
    <row r="61" spans="1:18">
      <c r="A61" s="27">
        <f t="shared" ca="1" si="12"/>
        <v>45915</v>
      </c>
      <c r="B61" s="20"/>
      <c r="C61" s="21"/>
      <c r="D61" s="20"/>
      <c r="E61" s="21"/>
      <c r="F61" s="22"/>
      <c r="G61" s="22"/>
      <c r="H61" s="34" t="str">
        <f t="shared" si="7"/>
        <v/>
      </c>
      <c r="I61" s="34" t="str">
        <f t="shared" si="8"/>
        <v/>
      </c>
      <c r="J61" s="34" t="str">
        <f t="shared" si="9"/>
        <v/>
      </c>
      <c r="K61" s="34" t="str">
        <f t="shared" si="10"/>
        <v/>
      </c>
      <c r="L61" s="26" t="str">
        <f t="shared" si="11"/>
        <v/>
      </c>
      <c r="M61" s="32"/>
      <c r="N61" s="190"/>
      <c r="O61" s="190"/>
      <c r="P61" s="190"/>
      <c r="Q61" s="190"/>
      <c r="R61" s="23"/>
    </row>
    <row r="62" spans="1:18">
      <c r="A62" s="27">
        <f t="shared" ca="1" si="12"/>
        <v>45916</v>
      </c>
      <c r="B62" s="20"/>
      <c r="C62" s="21"/>
      <c r="D62" s="20"/>
      <c r="E62" s="21"/>
      <c r="F62" s="22"/>
      <c r="G62" s="22"/>
      <c r="H62" s="34" t="str">
        <f t="shared" si="7"/>
        <v/>
      </c>
      <c r="I62" s="34" t="str">
        <f t="shared" si="8"/>
        <v/>
      </c>
      <c r="J62" s="34" t="str">
        <f t="shared" si="9"/>
        <v/>
      </c>
      <c r="K62" s="34" t="str">
        <f t="shared" si="10"/>
        <v/>
      </c>
      <c r="L62" s="26" t="str">
        <f t="shared" si="11"/>
        <v/>
      </c>
      <c r="M62" s="32"/>
      <c r="N62" s="190"/>
      <c r="O62" s="190"/>
      <c r="P62" s="190"/>
      <c r="Q62" s="190"/>
      <c r="R62" s="23"/>
    </row>
    <row r="63" spans="1:18">
      <c r="A63" s="27">
        <f t="shared" ca="1" si="12"/>
        <v>45917</v>
      </c>
      <c r="B63" s="20"/>
      <c r="C63" s="21"/>
      <c r="D63" s="20"/>
      <c r="E63" s="21"/>
      <c r="F63" s="22"/>
      <c r="G63" s="22"/>
      <c r="H63" s="34" t="str">
        <f t="shared" si="7"/>
        <v/>
      </c>
      <c r="I63" s="34" t="str">
        <f t="shared" si="8"/>
        <v/>
      </c>
      <c r="J63" s="34" t="str">
        <f t="shared" si="9"/>
        <v/>
      </c>
      <c r="K63" s="34" t="str">
        <f t="shared" si="10"/>
        <v/>
      </c>
      <c r="L63" s="26" t="str">
        <f t="shared" si="11"/>
        <v/>
      </c>
      <c r="M63" s="32"/>
      <c r="N63" s="190"/>
      <c r="O63" s="190"/>
      <c r="P63" s="190"/>
      <c r="Q63" s="190"/>
      <c r="R63" s="23"/>
    </row>
    <row r="64" spans="1:18">
      <c r="A64" s="27">
        <f t="shared" ca="1" si="12"/>
        <v>45918</v>
      </c>
      <c r="B64" s="20"/>
      <c r="C64" s="21"/>
      <c r="D64" s="20"/>
      <c r="E64" s="21"/>
      <c r="F64" s="22"/>
      <c r="G64" s="22"/>
      <c r="H64" s="34" t="str">
        <f t="shared" si="7"/>
        <v/>
      </c>
      <c r="I64" s="34" t="str">
        <f t="shared" si="8"/>
        <v/>
      </c>
      <c r="J64" s="34" t="str">
        <f t="shared" si="9"/>
        <v/>
      </c>
      <c r="K64" s="34" t="str">
        <f t="shared" si="10"/>
        <v/>
      </c>
      <c r="L64" s="26" t="str">
        <f t="shared" si="11"/>
        <v/>
      </c>
      <c r="M64" s="32"/>
      <c r="N64" s="190"/>
      <c r="O64" s="190"/>
      <c r="P64" s="190"/>
      <c r="Q64" s="190"/>
      <c r="R64" s="23"/>
    </row>
    <row r="65" spans="1:18">
      <c r="A65" s="27">
        <f t="shared" ca="1" si="12"/>
        <v>45919</v>
      </c>
      <c r="B65" s="20"/>
      <c r="C65" s="21"/>
      <c r="D65" s="20"/>
      <c r="E65" s="21"/>
      <c r="F65" s="22"/>
      <c r="G65" s="22"/>
      <c r="H65" s="34" t="str">
        <f t="shared" si="7"/>
        <v/>
      </c>
      <c r="I65" s="34" t="str">
        <f t="shared" si="8"/>
        <v/>
      </c>
      <c r="J65" s="34" t="str">
        <f t="shared" si="9"/>
        <v/>
      </c>
      <c r="K65" s="34" t="str">
        <f t="shared" si="10"/>
        <v/>
      </c>
      <c r="L65" s="26" t="str">
        <f t="shared" si="11"/>
        <v/>
      </c>
      <c r="M65" s="32"/>
      <c r="N65" s="190"/>
      <c r="O65" s="190"/>
      <c r="P65" s="190"/>
      <c r="Q65" s="190"/>
      <c r="R65" s="23"/>
    </row>
    <row r="66" spans="1:18">
      <c r="A66" s="27">
        <f t="shared" ca="1" si="12"/>
        <v>45920</v>
      </c>
      <c r="B66" s="20"/>
      <c r="C66" s="21"/>
      <c r="D66" s="20"/>
      <c r="E66" s="21"/>
      <c r="F66" s="22"/>
      <c r="G66" s="22"/>
      <c r="H66" s="34" t="str">
        <f t="shared" si="7"/>
        <v/>
      </c>
      <c r="I66" s="34" t="str">
        <f t="shared" si="8"/>
        <v/>
      </c>
      <c r="J66" s="34" t="str">
        <f t="shared" si="9"/>
        <v/>
      </c>
      <c r="K66" s="34" t="str">
        <f t="shared" si="10"/>
        <v/>
      </c>
      <c r="L66" s="26" t="str">
        <f t="shared" si="11"/>
        <v/>
      </c>
      <c r="M66" s="32"/>
      <c r="N66" s="190"/>
      <c r="O66" s="190"/>
      <c r="P66" s="190"/>
      <c r="Q66" s="190"/>
      <c r="R66" s="23"/>
    </row>
    <row r="67" spans="1:18">
      <c r="A67" s="27">
        <f t="shared" ca="1" si="12"/>
        <v>45921</v>
      </c>
      <c r="B67" s="20"/>
      <c r="C67" s="21"/>
      <c r="D67" s="20"/>
      <c r="E67" s="21"/>
      <c r="F67" s="22"/>
      <c r="G67" s="22"/>
      <c r="H67" s="34" t="str">
        <f t="shared" si="7"/>
        <v/>
      </c>
      <c r="I67" s="34" t="str">
        <f t="shared" si="8"/>
        <v/>
      </c>
      <c r="J67" s="34" t="str">
        <f t="shared" si="9"/>
        <v/>
      </c>
      <c r="K67" s="34" t="str">
        <f t="shared" si="10"/>
        <v/>
      </c>
      <c r="L67" s="26" t="str">
        <f t="shared" si="11"/>
        <v/>
      </c>
      <c r="M67" s="32"/>
      <c r="N67" s="190"/>
      <c r="O67" s="190"/>
      <c r="P67" s="190"/>
      <c r="Q67" s="190"/>
      <c r="R67" s="23"/>
    </row>
    <row r="68" spans="1:18">
      <c r="A68" s="27">
        <f t="shared" ca="1" si="12"/>
        <v>45922</v>
      </c>
      <c r="B68" s="20"/>
      <c r="C68" s="21"/>
      <c r="D68" s="20"/>
      <c r="E68" s="21"/>
      <c r="F68" s="22"/>
      <c r="G68" s="22"/>
      <c r="H68" s="34" t="str">
        <f t="shared" si="7"/>
        <v/>
      </c>
      <c r="I68" s="34" t="str">
        <f t="shared" si="8"/>
        <v/>
      </c>
      <c r="J68" s="34" t="str">
        <f t="shared" si="9"/>
        <v/>
      </c>
      <c r="K68" s="34" t="str">
        <f t="shared" si="10"/>
        <v/>
      </c>
      <c r="L68" s="26" t="str">
        <f t="shared" si="11"/>
        <v/>
      </c>
      <c r="M68" s="32"/>
      <c r="N68" s="190"/>
      <c r="O68" s="190"/>
      <c r="P68" s="190"/>
      <c r="Q68" s="190"/>
      <c r="R68" s="23"/>
    </row>
    <row r="69" spans="1:18">
      <c r="A69" s="27">
        <f t="shared" ca="1" si="12"/>
        <v>45923</v>
      </c>
      <c r="B69" s="20"/>
      <c r="C69" s="21"/>
      <c r="D69" s="20"/>
      <c r="E69" s="21"/>
      <c r="F69" s="22"/>
      <c r="G69" s="22"/>
      <c r="H69" s="34" t="str">
        <f t="shared" si="7"/>
        <v/>
      </c>
      <c r="I69" s="34" t="str">
        <f t="shared" si="8"/>
        <v/>
      </c>
      <c r="J69" s="34" t="str">
        <f t="shared" si="9"/>
        <v/>
      </c>
      <c r="K69" s="34" t="str">
        <f t="shared" si="10"/>
        <v/>
      </c>
      <c r="L69" s="26" t="str">
        <f t="shared" si="11"/>
        <v/>
      </c>
      <c r="M69" s="32"/>
      <c r="N69" s="190"/>
      <c r="O69" s="190"/>
      <c r="P69" s="190"/>
      <c r="Q69" s="190"/>
      <c r="R69" s="23"/>
    </row>
    <row r="70" spans="1:18">
      <c r="A70" s="27">
        <f t="shared" ca="1" si="12"/>
        <v>45924</v>
      </c>
      <c r="B70" s="20"/>
      <c r="C70" s="21"/>
      <c r="D70" s="20"/>
      <c r="E70" s="21"/>
      <c r="F70" s="22"/>
      <c r="G70" s="22"/>
      <c r="H70" s="34" t="str">
        <f t="shared" si="7"/>
        <v/>
      </c>
      <c r="I70" s="34" t="str">
        <f t="shared" si="8"/>
        <v/>
      </c>
      <c r="J70" s="34" t="str">
        <f t="shared" si="9"/>
        <v/>
      </c>
      <c r="K70" s="34" t="str">
        <f t="shared" si="10"/>
        <v/>
      </c>
      <c r="L70" s="26" t="str">
        <f t="shared" si="11"/>
        <v/>
      </c>
      <c r="M70" s="32"/>
      <c r="N70" s="190"/>
      <c r="O70" s="190"/>
      <c r="P70" s="190"/>
      <c r="Q70" s="190"/>
      <c r="R70" s="23"/>
    </row>
    <row r="71" spans="1:18">
      <c r="A71" s="27">
        <f t="shared" ca="1" si="12"/>
        <v>45925</v>
      </c>
      <c r="B71" s="20"/>
      <c r="C71" s="21"/>
      <c r="D71" s="20"/>
      <c r="E71" s="21"/>
      <c r="F71" s="22"/>
      <c r="G71" s="22"/>
      <c r="H71" s="34" t="str">
        <f t="shared" si="7"/>
        <v/>
      </c>
      <c r="I71" s="34" t="str">
        <f t="shared" si="8"/>
        <v/>
      </c>
      <c r="J71" s="34" t="str">
        <f t="shared" si="9"/>
        <v/>
      </c>
      <c r="K71" s="34" t="str">
        <f t="shared" si="10"/>
        <v/>
      </c>
      <c r="L71" s="26" t="str">
        <f t="shared" si="11"/>
        <v/>
      </c>
      <c r="M71" s="32"/>
      <c r="N71" s="190"/>
      <c r="O71" s="190"/>
      <c r="P71" s="190"/>
      <c r="Q71" s="190"/>
      <c r="R71" s="23"/>
    </row>
    <row r="72" spans="1:18">
      <c r="A72" s="27">
        <f t="shared" ca="1" si="12"/>
        <v>45926</v>
      </c>
      <c r="B72" s="20"/>
      <c r="C72" s="21"/>
      <c r="D72" s="20"/>
      <c r="E72" s="21"/>
      <c r="F72" s="22"/>
      <c r="G72" s="22"/>
      <c r="H72" s="34" t="str">
        <f t="shared" si="7"/>
        <v/>
      </c>
      <c r="I72" s="34" t="str">
        <f t="shared" si="8"/>
        <v/>
      </c>
      <c r="J72" s="34" t="str">
        <f t="shared" si="9"/>
        <v/>
      </c>
      <c r="K72" s="34" t="str">
        <f t="shared" si="10"/>
        <v/>
      </c>
      <c r="L72" s="26" t="str">
        <f t="shared" si="11"/>
        <v/>
      </c>
      <c r="M72" s="32"/>
      <c r="N72" s="190"/>
      <c r="O72" s="190"/>
      <c r="P72" s="190"/>
      <c r="Q72" s="190"/>
      <c r="R72" s="23"/>
    </row>
    <row r="73" spans="1:18">
      <c r="A73" s="27">
        <f t="shared" ca="1" si="12"/>
        <v>45927</v>
      </c>
      <c r="B73" s="20"/>
      <c r="C73" s="21"/>
      <c r="D73" s="20"/>
      <c r="E73" s="21"/>
      <c r="F73" s="22"/>
      <c r="G73" s="22"/>
      <c r="H73" s="34" t="str">
        <f t="shared" si="7"/>
        <v/>
      </c>
      <c r="I73" s="34" t="str">
        <f t="shared" si="8"/>
        <v/>
      </c>
      <c r="J73" s="34" t="str">
        <f t="shared" si="9"/>
        <v/>
      </c>
      <c r="K73" s="34" t="str">
        <f t="shared" si="10"/>
        <v/>
      </c>
      <c r="L73" s="26" t="str">
        <f t="shared" si="11"/>
        <v/>
      </c>
      <c r="M73" s="32"/>
      <c r="N73" s="190"/>
      <c r="O73" s="190"/>
      <c r="P73" s="190"/>
      <c r="Q73" s="190"/>
      <c r="R73" s="23"/>
    </row>
    <row r="74" spans="1:18">
      <c r="A74" s="27">
        <f t="shared" ca="1" si="12"/>
        <v>45928</v>
      </c>
      <c r="B74" s="20"/>
      <c r="C74" s="21"/>
      <c r="D74" s="20"/>
      <c r="E74" s="21"/>
      <c r="F74" s="22"/>
      <c r="G74" s="22"/>
      <c r="H74" s="34" t="str">
        <f t="shared" si="7"/>
        <v/>
      </c>
      <c r="I74" s="34" t="str">
        <f t="shared" si="8"/>
        <v/>
      </c>
      <c r="J74" s="34" t="str">
        <f t="shared" si="9"/>
        <v/>
      </c>
      <c r="K74" s="34" t="str">
        <f t="shared" si="10"/>
        <v/>
      </c>
      <c r="L74" s="26" t="str">
        <f t="shared" si="11"/>
        <v/>
      </c>
      <c r="M74" s="32"/>
      <c r="N74" s="190"/>
      <c r="O74" s="190"/>
      <c r="P74" s="190"/>
      <c r="Q74" s="190"/>
      <c r="R74" s="23"/>
    </row>
    <row r="75" spans="1:18">
      <c r="A75" s="27">
        <f t="shared" ca="1" si="12"/>
        <v>45929</v>
      </c>
      <c r="B75" s="20"/>
      <c r="C75" s="21"/>
      <c r="D75" s="20"/>
      <c r="E75" s="21"/>
      <c r="F75" s="22"/>
      <c r="G75" s="22"/>
      <c r="H75" s="34" t="str">
        <f t="shared" si="7"/>
        <v/>
      </c>
      <c r="I75" s="34" t="str">
        <f t="shared" si="8"/>
        <v/>
      </c>
      <c r="J75" s="34" t="str">
        <f t="shared" si="9"/>
        <v/>
      </c>
      <c r="K75" s="34" t="str">
        <f t="shared" si="10"/>
        <v/>
      </c>
      <c r="L75" s="26" t="str">
        <f t="shared" si="11"/>
        <v/>
      </c>
      <c r="M75" s="32"/>
      <c r="N75" s="190"/>
      <c r="O75" s="190"/>
      <c r="P75" s="190"/>
      <c r="Q75" s="190"/>
      <c r="R75" s="23"/>
    </row>
    <row r="76" spans="1:18">
      <c r="A76" s="27">
        <f t="shared" ca="1" si="12"/>
        <v>45930</v>
      </c>
      <c r="B76" s="20"/>
      <c r="C76" s="21"/>
      <c r="D76" s="20"/>
      <c r="E76" s="21"/>
      <c r="F76" s="22"/>
      <c r="G76" s="22"/>
      <c r="H76" s="34" t="str">
        <f t="shared" si="7"/>
        <v/>
      </c>
      <c r="I76" s="34" t="str">
        <f t="shared" si="8"/>
        <v/>
      </c>
      <c r="J76" s="34" t="str">
        <f t="shared" si="9"/>
        <v/>
      </c>
      <c r="K76" s="34" t="str">
        <f t="shared" si="10"/>
        <v/>
      </c>
      <c r="L76" s="26" t="str">
        <f>IF(AND($B76="",$D76=""),"",($C76-$B76-$F76)+($E76-$D76-$G76))</f>
        <v/>
      </c>
      <c r="M76" s="32"/>
      <c r="N76" s="190"/>
      <c r="O76" s="190"/>
      <c r="P76" s="190"/>
      <c r="Q76" s="190"/>
      <c r="R76" s="23"/>
    </row>
    <row r="77" spans="1:18">
      <c r="A77" s="27">
        <f t="shared" ca="1" si="12"/>
        <v>45931</v>
      </c>
      <c r="B77" s="20"/>
      <c r="C77" s="21"/>
      <c r="D77" s="20"/>
      <c r="E77" s="21"/>
      <c r="F77" s="22"/>
      <c r="G77" s="22"/>
      <c r="H77" s="34" t="str">
        <f t="shared" si="7"/>
        <v/>
      </c>
      <c r="I77" s="34" t="str">
        <f t="shared" si="8"/>
        <v/>
      </c>
      <c r="J77" s="34" t="str">
        <f t="shared" si="9"/>
        <v/>
      </c>
      <c r="K77" s="34" t="str">
        <f t="shared" si="10"/>
        <v/>
      </c>
      <c r="L77" s="26" t="str">
        <f>IF(AND($B77="",$D77=""),"",($C77-$B77-$F77)+($E77-$D77-$G77))</f>
        <v/>
      </c>
      <c r="M77" s="32"/>
      <c r="N77" s="190"/>
      <c r="O77" s="190"/>
      <c r="P77" s="190"/>
      <c r="Q77" s="190"/>
      <c r="R77" s="23"/>
    </row>
    <row r="78" spans="1:18">
      <c r="A78" s="5" t="s">
        <v>11</v>
      </c>
      <c r="B78" s="191"/>
      <c r="C78" s="192"/>
      <c r="D78" s="191"/>
      <c r="E78" s="192"/>
      <c r="F78" s="26" t="str">
        <f>IF(SUM($F47:$F77)=0,"",SUM($F47:$F77))</f>
        <v/>
      </c>
      <c r="G78" s="26" t="str">
        <f>IF(SUM($G47:$G77)=0,"",SUM($G47:$G77))</f>
        <v/>
      </c>
      <c r="H78" s="26" t="str">
        <f>IF(SUM(H47:H77)=0,"",SUM(H47:H77))</f>
        <v/>
      </c>
      <c r="I78" s="26" t="str">
        <f>IF(SUM(I47:I77)=0,"",SUM(I47:I77))</f>
        <v/>
      </c>
      <c r="J78" s="26" t="str">
        <f t="shared" ref="J78:K78" si="13">IF(SUM(J47:J77)=0,"",SUM(J47:J77))</f>
        <v/>
      </c>
      <c r="K78" s="26" t="str">
        <f t="shared" si="13"/>
        <v/>
      </c>
      <c r="L78" s="26" t="str">
        <f>IF(SUM($L47:$L77)=0,"",SUM($L47:$L77))</f>
        <v/>
      </c>
      <c r="M78" s="33"/>
      <c r="N78" s="193"/>
      <c r="O78" s="193"/>
      <c r="P78" s="193"/>
      <c r="Q78" s="193"/>
      <c r="R78" s="6"/>
    </row>
    <row r="80" spans="1:18" ht="27" customHeight="1">
      <c r="A80" s="194" t="s">
        <v>22</v>
      </c>
      <c r="B80" s="189" t="s">
        <v>103</v>
      </c>
      <c r="C80" s="189"/>
      <c r="D80" s="189"/>
      <c r="E80" s="189"/>
      <c r="F80" s="189" t="s">
        <v>23</v>
      </c>
      <c r="G80" s="189"/>
      <c r="H80" s="189" t="s">
        <v>88</v>
      </c>
      <c r="I80" s="189"/>
      <c r="J80" s="189"/>
      <c r="K80" s="189"/>
      <c r="L80" s="189" t="s">
        <v>87</v>
      </c>
      <c r="M80" s="195" t="s">
        <v>96</v>
      </c>
      <c r="N80" s="194" t="s">
        <v>25</v>
      </c>
      <c r="O80" s="194"/>
      <c r="P80" s="194"/>
      <c r="Q80" s="194"/>
      <c r="R80" s="189" t="s">
        <v>100</v>
      </c>
    </row>
    <row r="81" spans="1:22" ht="14.25" customHeight="1">
      <c r="A81" s="194"/>
      <c r="B81" s="189" t="s">
        <v>82</v>
      </c>
      <c r="C81" s="189"/>
      <c r="D81" s="189" t="s">
        <v>84</v>
      </c>
      <c r="E81" s="189"/>
      <c r="F81" s="189"/>
      <c r="G81" s="189"/>
      <c r="H81" s="189" t="s">
        <v>90</v>
      </c>
      <c r="I81" s="189"/>
      <c r="J81" s="189" t="s">
        <v>89</v>
      </c>
      <c r="K81" s="189"/>
      <c r="L81" s="189"/>
      <c r="M81" s="196"/>
      <c r="N81" s="194"/>
      <c r="O81" s="194"/>
      <c r="P81" s="194"/>
      <c r="Q81" s="194"/>
      <c r="R81" s="189"/>
    </row>
    <row r="82" spans="1:22">
      <c r="A82" s="194"/>
      <c r="B82" s="43" t="s">
        <v>26</v>
      </c>
      <c r="C82" s="43" t="s">
        <v>27</v>
      </c>
      <c r="D82" s="43" t="s">
        <v>26</v>
      </c>
      <c r="E82" s="43" t="s">
        <v>27</v>
      </c>
      <c r="F82" s="44" t="s">
        <v>85</v>
      </c>
      <c r="G82" s="44" t="s">
        <v>86</v>
      </c>
      <c r="H82" s="44" t="s">
        <v>81</v>
      </c>
      <c r="I82" s="44" t="s">
        <v>83</v>
      </c>
      <c r="J82" s="44" t="s">
        <v>81</v>
      </c>
      <c r="K82" s="44" t="s">
        <v>95</v>
      </c>
      <c r="L82" s="189"/>
      <c r="M82" s="197"/>
      <c r="N82" s="194"/>
      <c r="O82" s="194"/>
      <c r="P82" s="194"/>
      <c r="Q82" s="194"/>
      <c r="R82" s="194"/>
    </row>
    <row r="83" spans="1:22">
      <c r="A83" s="27" cm="1">
        <f t="array" aca="1" ref="A83" ca="1">DATE("2025","8"+2,IFERROR(INDIRECT(T1),"1"))</f>
        <v>45931</v>
      </c>
      <c r="B83" s="20"/>
      <c r="C83" s="21"/>
      <c r="D83" s="20"/>
      <c r="E83" s="21"/>
      <c r="F83" s="22"/>
      <c r="G83" s="22"/>
      <c r="H83" s="34" t="str">
        <f>IF(OR(B83="",LEFT(M83,1)="✓"),"",C83-B83-F83)</f>
        <v/>
      </c>
      <c r="I83" s="34" t="str">
        <f>IF(OR(D83="",LEFT(M83,1)="✓"),"",E83-D83-G83)</f>
        <v/>
      </c>
      <c r="J83" s="34" t="str">
        <f>IF(AND(B83&lt;&gt;"",M83="✓所定"),C83-B83-F83,"")</f>
        <v/>
      </c>
      <c r="K83" s="34" t="str">
        <f>IF(AND(B83&lt;&gt;"",M83="✓法定"),C83-B83-F83,"")</f>
        <v/>
      </c>
      <c r="L83" s="26" t="str">
        <f>IF(AND($B83="",$D83=""),"",($C83-$B83-$F83)+($E83-$D83-$G83))</f>
        <v/>
      </c>
      <c r="M83" s="32"/>
      <c r="N83" s="190"/>
      <c r="O83" s="190"/>
      <c r="P83" s="190"/>
      <c r="Q83" s="190"/>
      <c r="R83" s="23"/>
      <c r="V83" s="1" t="s">
        <v>171</v>
      </c>
    </row>
    <row r="84" spans="1:22">
      <c r="A84" s="27">
        <f ca="1">A83+1</f>
        <v>45932</v>
      </c>
      <c r="B84" s="20"/>
      <c r="C84" s="21"/>
      <c r="D84" s="20"/>
      <c r="E84" s="21"/>
      <c r="F84" s="22"/>
      <c r="G84" s="22"/>
      <c r="H84" s="34" t="str">
        <f t="shared" ref="H84:H113" si="14">IF(OR(B84="",LEFT(M84,1)="✓"),"",C84-B84-F84)</f>
        <v/>
      </c>
      <c r="I84" s="34" t="str">
        <f t="shared" ref="I84:I113" si="15">IF(OR(D84="",LEFT(M84,1)="✓"),"",E84-D84-G84)</f>
        <v/>
      </c>
      <c r="J84" s="34" t="str">
        <f t="shared" ref="J84:J113" si="16">IF(AND(B84&lt;&gt;"",M84="✓所定"),C84-B84-F84,"")</f>
        <v/>
      </c>
      <c r="K84" s="34" t="str">
        <f t="shared" ref="K84:K113" si="17">IF(AND(B84&lt;&gt;"",M84="✓法定"),C84-B84-F84,"")</f>
        <v/>
      </c>
      <c r="L84" s="26" t="str">
        <f t="shared" ref="L84:L112" si="18">IF(AND($B84="",$D84=""),"",($C84-$B84-$F84)+($E84-$D84-$G84))</f>
        <v/>
      </c>
      <c r="M84" s="32"/>
      <c r="N84" s="190"/>
      <c r="O84" s="190"/>
      <c r="P84" s="190"/>
      <c r="Q84" s="190"/>
      <c r="R84" s="23"/>
      <c r="V84" s="1" t="s">
        <v>172</v>
      </c>
    </row>
    <row r="85" spans="1:22">
      <c r="A85" s="27">
        <f t="shared" ref="A85:A113" ca="1" si="19">A84+1</f>
        <v>45933</v>
      </c>
      <c r="B85" s="20"/>
      <c r="C85" s="21"/>
      <c r="D85" s="20"/>
      <c r="E85" s="21"/>
      <c r="F85" s="22"/>
      <c r="G85" s="22"/>
      <c r="H85" s="34" t="str">
        <f t="shared" si="14"/>
        <v/>
      </c>
      <c r="I85" s="34" t="str">
        <f t="shared" si="15"/>
        <v/>
      </c>
      <c r="J85" s="34" t="str">
        <f t="shared" si="16"/>
        <v/>
      </c>
      <c r="K85" s="34" t="str">
        <f t="shared" si="17"/>
        <v/>
      </c>
      <c r="L85" s="26" t="str">
        <f t="shared" si="18"/>
        <v/>
      </c>
      <c r="M85" s="32"/>
      <c r="N85" s="190"/>
      <c r="O85" s="190"/>
      <c r="P85" s="190"/>
      <c r="Q85" s="190"/>
      <c r="R85" s="23"/>
    </row>
    <row r="86" spans="1:22">
      <c r="A86" s="27">
        <f t="shared" ca="1" si="19"/>
        <v>45934</v>
      </c>
      <c r="B86" s="20"/>
      <c r="C86" s="21"/>
      <c r="D86" s="20"/>
      <c r="E86" s="21"/>
      <c r="F86" s="22"/>
      <c r="G86" s="22"/>
      <c r="H86" s="34" t="str">
        <f t="shared" si="14"/>
        <v/>
      </c>
      <c r="I86" s="34" t="str">
        <f t="shared" si="15"/>
        <v/>
      </c>
      <c r="J86" s="34" t="str">
        <f t="shared" si="16"/>
        <v/>
      </c>
      <c r="K86" s="34" t="str">
        <f t="shared" si="17"/>
        <v/>
      </c>
      <c r="L86" s="26" t="str">
        <f t="shared" si="18"/>
        <v/>
      </c>
      <c r="M86" s="32"/>
      <c r="N86" s="190"/>
      <c r="O86" s="190"/>
      <c r="P86" s="190"/>
      <c r="Q86" s="190"/>
      <c r="R86" s="23"/>
    </row>
    <row r="87" spans="1:22">
      <c r="A87" s="27">
        <f t="shared" ca="1" si="19"/>
        <v>45935</v>
      </c>
      <c r="B87" s="20"/>
      <c r="C87" s="21"/>
      <c r="D87" s="20"/>
      <c r="E87" s="21"/>
      <c r="F87" s="22"/>
      <c r="G87" s="22"/>
      <c r="H87" s="34" t="str">
        <f t="shared" si="14"/>
        <v/>
      </c>
      <c r="I87" s="34" t="str">
        <f t="shared" si="15"/>
        <v/>
      </c>
      <c r="J87" s="34" t="str">
        <f t="shared" si="16"/>
        <v/>
      </c>
      <c r="K87" s="34" t="str">
        <f t="shared" si="17"/>
        <v/>
      </c>
      <c r="L87" s="26" t="str">
        <f t="shared" si="18"/>
        <v/>
      </c>
      <c r="M87" s="32"/>
      <c r="N87" s="190"/>
      <c r="O87" s="190"/>
      <c r="P87" s="190"/>
      <c r="Q87" s="190"/>
      <c r="R87" s="23"/>
    </row>
    <row r="88" spans="1:22">
      <c r="A88" s="27">
        <f t="shared" ca="1" si="19"/>
        <v>45936</v>
      </c>
      <c r="B88" s="20"/>
      <c r="C88" s="21"/>
      <c r="D88" s="20"/>
      <c r="E88" s="21"/>
      <c r="F88" s="22"/>
      <c r="G88" s="22"/>
      <c r="H88" s="34" t="str">
        <f t="shared" si="14"/>
        <v/>
      </c>
      <c r="I88" s="34" t="str">
        <f t="shared" si="15"/>
        <v/>
      </c>
      <c r="J88" s="34" t="str">
        <f t="shared" si="16"/>
        <v/>
      </c>
      <c r="K88" s="34" t="str">
        <f t="shared" si="17"/>
        <v/>
      </c>
      <c r="L88" s="26" t="str">
        <f t="shared" si="18"/>
        <v/>
      </c>
      <c r="M88" s="32"/>
      <c r="N88" s="190"/>
      <c r="O88" s="190"/>
      <c r="P88" s="190"/>
      <c r="Q88" s="190"/>
      <c r="R88" s="23"/>
    </row>
    <row r="89" spans="1:22">
      <c r="A89" s="27">
        <f t="shared" ca="1" si="19"/>
        <v>45937</v>
      </c>
      <c r="B89" s="20"/>
      <c r="C89" s="21"/>
      <c r="D89" s="20"/>
      <c r="E89" s="21"/>
      <c r="F89" s="22"/>
      <c r="G89" s="22"/>
      <c r="H89" s="34" t="str">
        <f t="shared" si="14"/>
        <v/>
      </c>
      <c r="I89" s="34" t="str">
        <f t="shared" si="15"/>
        <v/>
      </c>
      <c r="J89" s="34" t="str">
        <f t="shared" si="16"/>
        <v/>
      </c>
      <c r="K89" s="34" t="str">
        <f t="shared" si="17"/>
        <v/>
      </c>
      <c r="L89" s="26" t="str">
        <f t="shared" si="18"/>
        <v/>
      </c>
      <c r="M89" s="32"/>
      <c r="N89" s="190"/>
      <c r="O89" s="190"/>
      <c r="P89" s="190"/>
      <c r="Q89" s="190"/>
      <c r="R89" s="23"/>
    </row>
    <row r="90" spans="1:22">
      <c r="A90" s="27">
        <f t="shared" ca="1" si="19"/>
        <v>45938</v>
      </c>
      <c r="B90" s="20"/>
      <c r="C90" s="21"/>
      <c r="D90" s="20"/>
      <c r="E90" s="21"/>
      <c r="F90" s="22"/>
      <c r="G90" s="22"/>
      <c r="H90" s="34" t="str">
        <f t="shared" si="14"/>
        <v/>
      </c>
      <c r="I90" s="34" t="str">
        <f t="shared" si="15"/>
        <v/>
      </c>
      <c r="J90" s="34" t="str">
        <f t="shared" si="16"/>
        <v/>
      </c>
      <c r="K90" s="34" t="str">
        <f t="shared" si="17"/>
        <v/>
      </c>
      <c r="L90" s="26" t="str">
        <f t="shared" si="18"/>
        <v/>
      </c>
      <c r="M90" s="32"/>
      <c r="N90" s="190"/>
      <c r="O90" s="190"/>
      <c r="P90" s="190"/>
      <c r="Q90" s="190"/>
      <c r="R90" s="23"/>
    </row>
    <row r="91" spans="1:22">
      <c r="A91" s="27">
        <f t="shared" ca="1" si="19"/>
        <v>45939</v>
      </c>
      <c r="B91" s="20"/>
      <c r="C91" s="21"/>
      <c r="D91" s="20"/>
      <c r="E91" s="21"/>
      <c r="F91" s="22"/>
      <c r="G91" s="22"/>
      <c r="H91" s="34" t="str">
        <f t="shared" si="14"/>
        <v/>
      </c>
      <c r="I91" s="34" t="str">
        <f t="shared" si="15"/>
        <v/>
      </c>
      <c r="J91" s="34" t="str">
        <f t="shared" si="16"/>
        <v/>
      </c>
      <c r="K91" s="34" t="str">
        <f t="shared" si="17"/>
        <v/>
      </c>
      <c r="L91" s="26" t="str">
        <f t="shared" si="18"/>
        <v/>
      </c>
      <c r="M91" s="32"/>
      <c r="N91" s="190"/>
      <c r="O91" s="190"/>
      <c r="P91" s="190"/>
      <c r="Q91" s="190"/>
      <c r="R91" s="23"/>
    </row>
    <row r="92" spans="1:22">
      <c r="A92" s="27">
        <f t="shared" ca="1" si="19"/>
        <v>45940</v>
      </c>
      <c r="B92" s="20"/>
      <c r="C92" s="21"/>
      <c r="D92" s="20"/>
      <c r="E92" s="21"/>
      <c r="F92" s="22"/>
      <c r="G92" s="22"/>
      <c r="H92" s="34" t="str">
        <f t="shared" si="14"/>
        <v/>
      </c>
      <c r="I92" s="34" t="str">
        <f t="shared" si="15"/>
        <v/>
      </c>
      <c r="J92" s="34" t="str">
        <f t="shared" si="16"/>
        <v/>
      </c>
      <c r="K92" s="34" t="str">
        <f t="shared" si="17"/>
        <v/>
      </c>
      <c r="L92" s="26" t="str">
        <f t="shared" si="18"/>
        <v/>
      </c>
      <c r="M92" s="32"/>
      <c r="N92" s="190"/>
      <c r="O92" s="190"/>
      <c r="P92" s="190"/>
      <c r="Q92" s="190"/>
      <c r="R92" s="23"/>
    </row>
    <row r="93" spans="1:22">
      <c r="A93" s="27">
        <f t="shared" ca="1" si="19"/>
        <v>45941</v>
      </c>
      <c r="B93" s="20"/>
      <c r="C93" s="21"/>
      <c r="D93" s="20"/>
      <c r="E93" s="21"/>
      <c r="F93" s="22"/>
      <c r="G93" s="22"/>
      <c r="H93" s="34" t="str">
        <f t="shared" si="14"/>
        <v/>
      </c>
      <c r="I93" s="34" t="str">
        <f t="shared" si="15"/>
        <v/>
      </c>
      <c r="J93" s="34" t="str">
        <f t="shared" si="16"/>
        <v/>
      </c>
      <c r="K93" s="34" t="str">
        <f t="shared" si="17"/>
        <v/>
      </c>
      <c r="L93" s="26" t="str">
        <f t="shared" si="18"/>
        <v/>
      </c>
      <c r="M93" s="32"/>
      <c r="N93" s="190"/>
      <c r="O93" s="190"/>
      <c r="P93" s="190"/>
      <c r="Q93" s="190"/>
      <c r="R93" s="23"/>
    </row>
    <row r="94" spans="1:22">
      <c r="A94" s="27">
        <f t="shared" ca="1" si="19"/>
        <v>45942</v>
      </c>
      <c r="B94" s="20"/>
      <c r="C94" s="21"/>
      <c r="D94" s="20"/>
      <c r="E94" s="21"/>
      <c r="F94" s="22"/>
      <c r="G94" s="22"/>
      <c r="H94" s="34" t="str">
        <f t="shared" si="14"/>
        <v/>
      </c>
      <c r="I94" s="34" t="str">
        <f t="shared" si="15"/>
        <v/>
      </c>
      <c r="J94" s="34" t="str">
        <f t="shared" si="16"/>
        <v/>
      </c>
      <c r="K94" s="34" t="str">
        <f t="shared" si="17"/>
        <v/>
      </c>
      <c r="L94" s="26" t="str">
        <f t="shared" si="18"/>
        <v/>
      </c>
      <c r="M94" s="32"/>
      <c r="N94" s="190"/>
      <c r="O94" s="190"/>
      <c r="P94" s="190"/>
      <c r="Q94" s="190"/>
      <c r="R94" s="23"/>
    </row>
    <row r="95" spans="1:22">
      <c r="A95" s="27">
        <f t="shared" ca="1" si="19"/>
        <v>45943</v>
      </c>
      <c r="B95" s="20"/>
      <c r="C95" s="21"/>
      <c r="D95" s="20"/>
      <c r="E95" s="21"/>
      <c r="F95" s="22"/>
      <c r="G95" s="22"/>
      <c r="H95" s="34" t="str">
        <f t="shared" si="14"/>
        <v/>
      </c>
      <c r="I95" s="34" t="str">
        <f t="shared" si="15"/>
        <v/>
      </c>
      <c r="J95" s="34" t="str">
        <f t="shared" si="16"/>
        <v/>
      </c>
      <c r="K95" s="34" t="str">
        <f t="shared" si="17"/>
        <v/>
      </c>
      <c r="L95" s="26" t="str">
        <f t="shared" si="18"/>
        <v/>
      </c>
      <c r="M95" s="32"/>
      <c r="N95" s="190"/>
      <c r="O95" s="190"/>
      <c r="P95" s="190"/>
      <c r="Q95" s="190"/>
      <c r="R95" s="23"/>
    </row>
    <row r="96" spans="1:22">
      <c r="A96" s="27">
        <f t="shared" ca="1" si="19"/>
        <v>45944</v>
      </c>
      <c r="B96" s="20"/>
      <c r="C96" s="21"/>
      <c r="D96" s="20"/>
      <c r="E96" s="21"/>
      <c r="F96" s="22"/>
      <c r="G96" s="22"/>
      <c r="H96" s="34" t="str">
        <f t="shared" si="14"/>
        <v/>
      </c>
      <c r="I96" s="34" t="str">
        <f t="shared" si="15"/>
        <v/>
      </c>
      <c r="J96" s="34" t="str">
        <f t="shared" si="16"/>
        <v/>
      </c>
      <c r="K96" s="34" t="str">
        <f t="shared" si="17"/>
        <v/>
      </c>
      <c r="L96" s="26" t="str">
        <f t="shared" si="18"/>
        <v/>
      </c>
      <c r="M96" s="32"/>
      <c r="N96" s="190"/>
      <c r="O96" s="190"/>
      <c r="P96" s="190"/>
      <c r="Q96" s="190"/>
      <c r="R96" s="23"/>
    </row>
    <row r="97" spans="1:18">
      <c r="A97" s="27">
        <f t="shared" ca="1" si="19"/>
        <v>45945</v>
      </c>
      <c r="B97" s="20"/>
      <c r="C97" s="21"/>
      <c r="D97" s="20"/>
      <c r="E97" s="21"/>
      <c r="F97" s="22"/>
      <c r="G97" s="22"/>
      <c r="H97" s="34" t="str">
        <f t="shared" si="14"/>
        <v/>
      </c>
      <c r="I97" s="34" t="str">
        <f t="shared" si="15"/>
        <v/>
      </c>
      <c r="J97" s="34" t="str">
        <f t="shared" si="16"/>
        <v/>
      </c>
      <c r="K97" s="34" t="str">
        <f t="shared" si="17"/>
        <v/>
      </c>
      <c r="L97" s="26" t="str">
        <f t="shared" si="18"/>
        <v/>
      </c>
      <c r="M97" s="32"/>
      <c r="N97" s="190"/>
      <c r="O97" s="190"/>
      <c r="P97" s="190"/>
      <c r="Q97" s="190"/>
      <c r="R97" s="23"/>
    </row>
    <row r="98" spans="1:18">
      <c r="A98" s="27">
        <f t="shared" ca="1" si="19"/>
        <v>45946</v>
      </c>
      <c r="B98" s="20"/>
      <c r="C98" s="21"/>
      <c r="D98" s="20"/>
      <c r="E98" s="21"/>
      <c r="F98" s="22"/>
      <c r="G98" s="22"/>
      <c r="H98" s="34" t="str">
        <f t="shared" si="14"/>
        <v/>
      </c>
      <c r="I98" s="34" t="str">
        <f t="shared" si="15"/>
        <v/>
      </c>
      <c r="J98" s="34" t="str">
        <f t="shared" si="16"/>
        <v/>
      </c>
      <c r="K98" s="34" t="str">
        <f t="shared" si="17"/>
        <v/>
      </c>
      <c r="L98" s="26" t="str">
        <f t="shared" si="18"/>
        <v/>
      </c>
      <c r="M98" s="32"/>
      <c r="N98" s="190"/>
      <c r="O98" s="190"/>
      <c r="P98" s="190"/>
      <c r="Q98" s="190"/>
      <c r="R98" s="23"/>
    </row>
    <row r="99" spans="1:18">
      <c r="A99" s="27">
        <f t="shared" ca="1" si="19"/>
        <v>45947</v>
      </c>
      <c r="B99" s="20"/>
      <c r="C99" s="21"/>
      <c r="D99" s="20"/>
      <c r="E99" s="21"/>
      <c r="F99" s="22"/>
      <c r="G99" s="22"/>
      <c r="H99" s="34" t="str">
        <f t="shared" si="14"/>
        <v/>
      </c>
      <c r="I99" s="34" t="str">
        <f t="shared" si="15"/>
        <v/>
      </c>
      <c r="J99" s="34" t="str">
        <f t="shared" si="16"/>
        <v/>
      </c>
      <c r="K99" s="34" t="str">
        <f t="shared" si="17"/>
        <v/>
      </c>
      <c r="L99" s="26" t="str">
        <f t="shared" si="18"/>
        <v/>
      </c>
      <c r="M99" s="32"/>
      <c r="N99" s="190"/>
      <c r="O99" s="190"/>
      <c r="P99" s="190"/>
      <c r="Q99" s="190"/>
      <c r="R99" s="23"/>
    </row>
    <row r="100" spans="1:18">
      <c r="A100" s="27">
        <f t="shared" ca="1" si="19"/>
        <v>45948</v>
      </c>
      <c r="B100" s="20"/>
      <c r="C100" s="21"/>
      <c r="D100" s="20"/>
      <c r="E100" s="21"/>
      <c r="F100" s="22"/>
      <c r="G100" s="22"/>
      <c r="H100" s="34" t="str">
        <f t="shared" si="14"/>
        <v/>
      </c>
      <c r="I100" s="34" t="str">
        <f t="shared" si="15"/>
        <v/>
      </c>
      <c r="J100" s="34" t="str">
        <f t="shared" si="16"/>
        <v/>
      </c>
      <c r="K100" s="34" t="str">
        <f t="shared" si="17"/>
        <v/>
      </c>
      <c r="L100" s="26" t="str">
        <f t="shared" si="18"/>
        <v/>
      </c>
      <c r="M100" s="32"/>
      <c r="N100" s="190"/>
      <c r="O100" s="190"/>
      <c r="P100" s="190"/>
      <c r="Q100" s="190"/>
      <c r="R100" s="23"/>
    </row>
    <row r="101" spans="1:18">
      <c r="A101" s="27">
        <f t="shared" ca="1" si="19"/>
        <v>45949</v>
      </c>
      <c r="B101" s="20"/>
      <c r="C101" s="21"/>
      <c r="D101" s="20"/>
      <c r="E101" s="21"/>
      <c r="F101" s="22"/>
      <c r="G101" s="22"/>
      <c r="H101" s="34" t="str">
        <f t="shared" si="14"/>
        <v/>
      </c>
      <c r="I101" s="34" t="str">
        <f t="shared" si="15"/>
        <v/>
      </c>
      <c r="J101" s="34" t="str">
        <f t="shared" si="16"/>
        <v/>
      </c>
      <c r="K101" s="34" t="str">
        <f t="shared" si="17"/>
        <v/>
      </c>
      <c r="L101" s="26" t="str">
        <f t="shared" si="18"/>
        <v/>
      </c>
      <c r="M101" s="32"/>
      <c r="N101" s="190"/>
      <c r="O101" s="190"/>
      <c r="P101" s="190"/>
      <c r="Q101" s="190"/>
      <c r="R101" s="23"/>
    </row>
    <row r="102" spans="1:18">
      <c r="A102" s="27">
        <f t="shared" ca="1" si="19"/>
        <v>45950</v>
      </c>
      <c r="B102" s="20"/>
      <c r="C102" s="21"/>
      <c r="D102" s="20"/>
      <c r="E102" s="21"/>
      <c r="F102" s="22"/>
      <c r="G102" s="22"/>
      <c r="H102" s="34" t="str">
        <f t="shared" si="14"/>
        <v/>
      </c>
      <c r="I102" s="34" t="str">
        <f t="shared" si="15"/>
        <v/>
      </c>
      <c r="J102" s="34" t="str">
        <f t="shared" si="16"/>
        <v/>
      </c>
      <c r="K102" s="34" t="str">
        <f t="shared" si="17"/>
        <v/>
      </c>
      <c r="L102" s="26" t="str">
        <f t="shared" si="18"/>
        <v/>
      </c>
      <c r="M102" s="32"/>
      <c r="N102" s="190"/>
      <c r="O102" s="190"/>
      <c r="P102" s="190"/>
      <c r="Q102" s="190"/>
      <c r="R102" s="23"/>
    </row>
    <row r="103" spans="1:18">
      <c r="A103" s="27">
        <f t="shared" ca="1" si="19"/>
        <v>45951</v>
      </c>
      <c r="B103" s="20"/>
      <c r="C103" s="21"/>
      <c r="D103" s="20"/>
      <c r="E103" s="21"/>
      <c r="F103" s="22"/>
      <c r="G103" s="22"/>
      <c r="H103" s="34" t="str">
        <f t="shared" si="14"/>
        <v/>
      </c>
      <c r="I103" s="34" t="str">
        <f t="shared" si="15"/>
        <v/>
      </c>
      <c r="J103" s="34" t="str">
        <f t="shared" si="16"/>
        <v/>
      </c>
      <c r="K103" s="34" t="str">
        <f t="shared" si="17"/>
        <v/>
      </c>
      <c r="L103" s="26" t="str">
        <f t="shared" si="18"/>
        <v/>
      </c>
      <c r="M103" s="32"/>
      <c r="N103" s="190"/>
      <c r="O103" s="190"/>
      <c r="P103" s="190"/>
      <c r="Q103" s="190"/>
      <c r="R103" s="23"/>
    </row>
    <row r="104" spans="1:18">
      <c r="A104" s="27">
        <f t="shared" ca="1" si="19"/>
        <v>45952</v>
      </c>
      <c r="B104" s="20"/>
      <c r="C104" s="21"/>
      <c r="D104" s="20"/>
      <c r="E104" s="21"/>
      <c r="F104" s="22"/>
      <c r="G104" s="22"/>
      <c r="H104" s="34" t="str">
        <f t="shared" si="14"/>
        <v/>
      </c>
      <c r="I104" s="34" t="str">
        <f t="shared" si="15"/>
        <v/>
      </c>
      <c r="J104" s="34" t="str">
        <f t="shared" si="16"/>
        <v/>
      </c>
      <c r="K104" s="34" t="str">
        <f t="shared" si="17"/>
        <v/>
      </c>
      <c r="L104" s="26" t="str">
        <f t="shared" si="18"/>
        <v/>
      </c>
      <c r="M104" s="32"/>
      <c r="N104" s="190"/>
      <c r="O104" s="190"/>
      <c r="P104" s="190"/>
      <c r="Q104" s="190"/>
      <c r="R104" s="23"/>
    </row>
    <row r="105" spans="1:18">
      <c r="A105" s="27">
        <f t="shared" ca="1" si="19"/>
        <v>45953</v>
      </c>
      <c r="B105" s="20"/>
      <c r="C105" s="21"/>
      <c r="D105" s="20"/>
      <c r="E105" s="21"/>
      <c r="F105" s="22"/>
      <c r="G105" s="22"/>
      <c r="H105" s="34" t="str">
        <f t="shared" si="14"/>
        <v/>
      </c>
      <c r="I105" s="34" t="str">
        <f t="shared" si="15"/>
        <v/>
      </c>
      <c r="J105" s="34" t="str">
        <f t="shared" si="16"/>
        <v/>
      </c>
      <c r="K105" s="34" t="str">
        <f t="shared" si="17"/>
        <v/>
      </c>
      <c r="L105" s="26" t="str">
        <f t="shared" si="18"/>
        <v/>
      </c>
      <c r="M105" s="32"/>
      <c r="N105" s="190"/>
      <c r="O105" s="190"/>
      <c r="P105" s="190"/>
      <c r="Q105" s="190"/>
      <c r="R105" s="23"/>
    </row>
    <row r="106" spans="1:18">
      <c r="A106" s="27">
        <f t="shared" ca="1" si="19"/>
        <v>45954</v>
      </c>
      <c r="B106" s="20"/>
      <c r="C106" s="21"/>
      <c r="D106" s="20"/>
      <c r="E106" s="21"/>
      <c r="F106" s="22"/>
      <c r="G106" s="22"/>
      <c r="H106" s="34" t="str">
        <f t="shared" si="14"/>
        <v/>
      </c>
      <c r="I106" s="34" t="str">
        <f t="shared" si="15"/>
        <v/>
      </c>
      <c r="J106" s="34" t="str">
        <f t="shared" si="16"/>
        <v/>
      </c>
      <c r="K106" s="34" t="str">
        <f t="shared" si="17"/>
        <v/>
      </c>
      <c r="L106" s="26" t="str">
        <f t="shared" si="18"/>
        <v/>
      </c>
      <c r="M106" s="32"/>
      <c r="N106" s="190"/>
      <c r="O106" s="190"/>
      <c r="P106" s="190"/>
      <c r="Q106" s="190"/>
      <c r="R106" s="23"/>
    </row>
    <row r="107" spans="1:18">
      <c r="A107" s="27">
        <f t="shared" ca="1" si="19"/>
        <v>45955</v>
      </c>
      <c r="B107" s="20"/>
      <c r="C107" s="21"/>
      <c r="D107" s="20"/>
      <c r="E107" s="21"/>
      <c r="F107" s="22"/>
      <c r="G107" s="22"/>
      <c r="H107" s="34" t="str">
        <f t="shared" si="14"/>
        <v/>
      </c>
      <c r="I107" s="34" t="str">
        <f t="shared" si="15"/>
        <v/>
      </c>
      <c r="J107" s="34" t="str">
        <f t="shared" si="16"/>
        <v/>
      </c>
      <c r="K107" s="34" t="str">
        <f t="shared" si="17"/>
        <v/>
      </c>
      <c r="L107" s="26" t="str">
        <f t="shared" si="18"/>
        <v/>
      </c>
      <c r="M107" s="32"/>
      <c r="N107" s="190"/>
      <c r="O107" s="190"/>
      <c r="P107" s="190"/>
      <c r="Q107" s="190"/>
      <c r="R107" s="23"/>
    </row>
    <row r="108" spans="1:18">
      <c r="A108" s="27">
        <f t="shared" ca="1" si="19"/>
        <v>45956</v>
      </c>
      <c r="B108" s="20"/>
      <c r="C108" s="21"/>
      <c r="D108" s="20"/>
      <c r="E108" s="21"/>
      <c r="F108" s="22"/>
      <c r="G108" s="22"/>
      <c r="H108" s="34" t="str">
        <f t="shared" si="14"/>
        <v/>
      </c>
      <c r="I108" s="34" t="str">
        <f t="shared" si="15"/>
        <v/>
      </c>
      <c r="J108" s="34" t="str">
        <f t="shared" si="16"/>
        <v/>
      </c>
      <c r="K108" s="34" t="str">
        <f t="shared" si="17"/>
        <v/>
      </c>
      <c r="L108" s="26" t="str">
        <f t="shared" si="18"/>
        <v/>
      </c>
      <c r="M108" s="32"/>
      <c r="N108" s="190"/>
      <c r="O108" s="190"/>
      <c r="P108" s="190"/>
      <c r="Q108" s="190"/>
      <c r="R108" s="23"/>
    </row>
    <row r="109" spans="1:18">
      <c r="A109" s="27">
        <f t="shared" ca="1" si="19"/>
        <v>45957</v>
      </c>
      <c r="B109" s="20"/>
      <c r="C109" s="21"/>
      <c r="D109" s="20"/>
      <c r="E109" s="21"/>
      <c r="F109" s="22"/>
      <c r="G109" s="22"/>
      <c r="H109" s="34" t="str">
        <f t="shared" si="14"/>
        <v/>
      </c>
      <c r="I109" s="34" t="str">
        <f t="shared" si="15"/>
        <v/>
      </c>
      <c r="J109" s="34" t="str">
        <f t="shared" si="16"/>
        <v/>
      </c>
      <c r="K109" s="34" t="str">
        <f t="shared" si="17"/>
        <v/>
      </c>
      <c r="L109" s="26" t="str">
        <f t="shared" si="18"/>
        <v/>
      </c>
      <c r="M109" s="32"/>
      <c r="N109" s="190"/>
      <c r="O109" s="190"/>
      <c r="P109" s="190"/>
      <c r="Q109" s="190"/>
      <c r="R109" s="23"/>
    </row>
    <row r="110" spans="1:18">
      <c r="A110" s="27">
        <f t="shared" ca="1" si="19"/>
        <v>45958</v>
      </c>
      <c r="B110" s="20"/>
      <c r="C110" s="21"/>
      <c r="D110" s="20"/>
      <c r="E110" s="21"/>
      <c r="F110" s="22"/>
      <c r="G110" s="22"/>
      <c r="H110" s="34" t="str">
        <f t="shared" si="14"/>
        <v/>
      </c>
      <c r="I110" s="34" t="str">
        <f t="shared" si="15"/>
        <v/>
      </c>
      <c r="J110" s="34" t="str">
        <f t="shared" si="16"/>
        <v/>
      </c>
      <c r="K110" s="34" t="str">
        <f t="shared" si="17"/>
        <v/>
      </c>
      <c r="L110" s="26" t="str">
        <f t="shared" si="18"/>
        <v/>
      </c>
      <c r="M110" s="32"/>
      <c r="N110" s="190"/>
      <c r="O110" s="190"/>
      <c r="P110" s="190"/>
      <c r="Q110" s="190"/>
      <c r="R110" s="23"/>
    </row>
    <row r="111" spans="1:18">
      <c r="A111" s="27">
        <f t="shared" ca="1" si="19"/>
        <v>45959</v>
      </c>
      <c r="B111" s="20"/>
      <c r="C111" s="21"/>
      <c r="D111" s="20"/>
      <c r="E111" s="21"/>
      <c r="F111" s="22"/>
      <c r="G111" s="22"/>
      <c r="H111" s="34" t="str">
        <f t="shared" si="14"/>
        <v/>
      </c>
      <c r="I111" s="34" t="str">
        <f t="shared" si="15"/>
        <v/>
      </c>
      <c r="J111" s="34" t="str">
        <f t="shared" si="16"/>
        <v/>
      </c>
      <c r="K111" s="34" t="str">
        <f t="shared" si="17"/>
        <v/>
      </c>
      <c r="L111" s="26" t="str">
        <f t="shared" si="18"/>
        <v/>
      </c>
      <c r="M111" s="32"/>
      <c r="N111" s="190"/>
      <c r="O111" s="190"/>
      <c r="P111" s="190"/>
      <c r="Q111" s="190"/>
      <c r="R111" s="23"/>
    </row>
    <row r="112" spans="1:18">
      <c r="A112" s="27">
        <f t="shared" ca="1" si="19"/>
        <v>45960</v>
      </c>
      <c r="B112" s="20"/>
      <c r="C112" s="21"/>
      <c r="D112" s="20"/>
      <c r="E112" s="21"/>
      <c r="F112" s="22"/>
      <c r="G112" s="22"/>
      <c r="H112" s="34" t="str">
        <f t="shared" si="14"/>
        <v/>
      </c>
      <c r="I112" s="34" t="str">
        <f t="shared" si="15"/>
        <v/>
      </c>
      <c r="J112" s="34" t="str">
        <f t="shared" si="16"/>
        <v/>
      </c>
      <c r="K112" s="34" t="str">
        <f t="shared" si="17"/>
        <v/>
      </c>
      <c r="L112" s="26" t="str">
        <f t="shared" si="18"/>
        <v/>
      </c>
      <c r="M112" s="32"/>
      <c r="N112" s="190"/>
      <c r="O112" s="190"/>
      <c r="P112" s="190"/>
      <c r="Q112" s="190"/>
      <c r="R112" s="23"/>
    </row>
    <row r="113" spans="1:22">
      <c r="A113" s="27">
        <f t="shared" ca="1" si="19"/>
        <v>45961</v>
      </c>
      <c r="B113" s="20"/>
      <c r="C113" s="21"/>
      <c r="D113" s="20"/>
      <c r="E113" s="21"/>
      <c r="F113" s="22"/>
      <c r="G113" s="22"/>
      <c r="H113" s="34" t="str">
        <f t="shared" si="14"/>
        <v/>
      </c>
      <c r="I113" s="34" t="str">
        <f t="shared" si="15"/>
        <v/>
      </c>
      <c r="J113" s="34" t="str">
        <f t="shared" si="16"/>
        <v/>
      </c>
      <c r="K113" s="34" t="str">
        <f t="shared" si="17"/>
        <v/>
      </c>
      <c r="L113" s="26" t="str">
        <f>IF(AND($B113="",$D113=""),"",($C113-$B113-$F113)+($E113-$D113-$G113))</f>
        <v/>
      </c>
      <c r="M113" s="32"/>
      <c r="N113" s="190"/>
      <c r="O113" s="190"/>
      <c r="P113" s="190"/>
      <c r="Q113" s="190"/>
      <c r="R113" s="23"/>
    </row>
    <row r="114" spans="1:22">
      <c r="A114" s="5" t="s">
        <v>11</v>
      </c>
      <c r="B114" s="191"/>
      <c r="C114" s="192"/>
      <c r="D114" s="191"/>
      <c r="E114" s="192"/>
      <c r="F114" s="26" t="str">
        <f>IF(SUM($F83:$F113)=0,"",SUM($F83:$F113))</f>
        <v/>
      </c>
      <c r="G114" s="26" t="str">
        <f>IF(SUM($G83:$G113)=0,"",SUM($G83:$G113))</f>
        <v/>
      </c>
      <c r="H114" s="26" t="str">
        <f>IF(SUM(H83:H113)=0,"",SUM(H83:H113))</f>
        <v/>
      </c>
      <c r="I114" s="26" t="str">
        <f>IF(SUM(I83:I113)=0,"",SUM(I83:I113))</f>
        <v/>
      </c>
      <c r="J114" s="26" t="str">
        <f t="shared" ref="J114:K114" si="20">IF(SUM(J83:J113)=0,"",SUM(J83:J113))</f>
        <v/>
      </c>
      <c r="K114" s="26" t="str">
        <f t="shared" si="20"/>
        <v/>
      </c>
      <c r="L114" s="26" t="str">
        <f>IF(SUM($L83:$L113)=0,"",SUM($L83:$L113))</f>
        <v/>
      </c>
      <c r="M114" s="33"/>
      <c r="N114" s="193"/>
      <c r="O114" s="193"/>
      <c r="P114" s="193"/>
      <c r="Q114" s="193"/>
      <c r="R114" s="6"/>
    </row>
    <row r="116" spans="1:22" ht="27" customHeight="1">
      <c r="A116" s="194" t="s">
        <v>22</v>
      </c>
      <c r="B116" s="189" t="s">
        <v>103</v>
      </c>
      <c r="C116" s="189"/>
      <c r="D116" s="189"/>
      <c r="E116" s="189"/>
      <c r="F116" s="189" t="s">
        <v>23</v>
      </c>
      <c r="G116" s="189"/>
      <c r="H116" s="189" t="s">
        <v>88</v>
      </c>
      <c r="I116" s="189"/>
      <c r="J116" s="189"/>
      <c r="K116" s="189"/>
      <c r="L116" s="189" t="s">
        <v>87</v>
      </c>
      <c r="M116" s="195" t="s">
        <v>96</v>
      </c>
      <c r="N116" s="194" t="s">
        <v>25</v>
      </c>
      <c r="O116" s="194"/>
      <c r="P116" s="194"/>
      <c r="Q116" s="194"/>
      <c r="R116" s="189" t="s">
        <v>100</v>
      </c>
    </row>
    <row r="117" spans="1:22" ht="14.25" customHeight="1">
      <c r="A117" s="194"/>
      <c r="B117" s="189" t="s">
        <v>82</v>
      </c>
      <c r="C117" s="189"/>
      <c r="D117" s="189" t="s">
        <v>84</v>
      </c>
      <c r="E117" s="189"/>
      <c r="F117" s="189"/>
      <c r="G117" s="189"/>
      <c r="H117" s="189" t="s">
        <v>90</v>
      </c>
      <c r="I117" s="189"/>
      <c r="J117" s="189" t="s">
        <v>89</v>
      </c>
      <c r="K117" s="189"/>
      <c r="L117" s="189"/>
      <c r="M117" s="196"/>
      <c r="N117" s="194"/>
      <c r="O117" s="194"/>
      <c r="P117" s="194"/>
      <c r="Q117" s="194"/>
      <c r="R117" s="189"/>
    </row>
    <row r="118" spans="1:22">
      <c r="A118" s="194"/>
      <c r="B118" s="43" t="s">
        <v>26</v>
      </c>
      <c r="C118" s="43" t="s">
        <v>27</v>
      </c>
      <c r="D118" s="43" t="s">
        <v>26</v>
      </c>
      <c r="E118" s="43" t="s">
        <v>27</v>
      </c>
      <c r="F118" s="44" t="s">
        <v>85</v>
      </c>
      <c r="G118" s="44" t="s">
        <v>86</v>
      </c>
      <c r="H118" s="44" t="s">
        <v>81</v>
      </c>
      <c r="I118" s="44" t="s">
        <v>83</v>
      </c>
      <c r="J118" s="44" t="s">
        <v>81</v>
      </c>
      <c r="K118" s="44" t="s">
        <v>95</v>
      </c>
      <c r="L118" s="189"/>
      <c r="M118" s="197"/>
      <c r="N118" s="194"/>
      <c r="O118" s="194"/>
      <c r="P118" s="194"/>
      <c r="Q118" s="194"/>
      <c r="R118" s="194"/>
    </row>
    <row r="119" spans="1:22">
      <c r="A119" s="27" cm="1">
        <f t="array" aca="1" ref="A119" ca="1">DATE("2025","8"+3,IFERROR(INDIRECT(T1),"1"))</f>
        <v>45962</v>
      </c>
      <c r="B119" s="20"/>
      <c r="C119" s="21"/>
      <c r="D119" s="20"/>
      <c r="E119" s="21"/>
      <c r="F119" s="22"/>
      <c r="G119" s="22"/>
      <c r="H119" s="34" t="str">
        <f>IF(OR(B119="",LEFT(M119,1)="✓"),"",C119-B119-F119)</f>
        <v/>
      </c>
      <c r="I119" s="34" t="str">
        <f>IF(OR(D119="",LEFT(M119,1)="✓"),"",E119-D119-G119)</f>
        <v/>
      </c>
      <c r="J119" s="34" t="str">
        <f>IF(AND(B119&lt;&gt;"",M119="✓所定"),C119-B119-F119,"")</f>
        <v/>
      </c>
      <c r="K119" s="34" t="str">
        <f>IF(AND(B119&lt;&gt;"",M119="✓法定"),C119-B119-F119,"")</f>
        <v/>
      </c>
      <c r="L119" s="26" t="str">
        <f>IF(AND($B119="",$D119=""),"",($C119-$B119-$F119)+($E119-$D119-$G119))</f>
        <v/>
      </c>
      <c r="M119" s="32"/>
      <c r="N119" s="198"/>
      <c r="O119" s="199"/>
      <c r="P119" s="199"/>
      <c r="Q119" s="200"/>
      <c r="R119" s="23"/>
      <c r="V119" s="1" t="s">
        <v>171</v>
      </c>
    </row>
    <row r="120" spans="1:22">
      <c r="A120" s="27">
        <f ca="1">A119+1</f>
        <v>45963</v>
      </c>
      <c r="B120" s="20"/>
      <c r="C120" s="21"/>
      <c r="D120" s="20"/>
      <c r="E120" s="21"/>
      <c r="F120" s="22"/>
      <c r="G120" s="22"/>
      <c r="H120" s="34" t="str">
        <f t="shared" ref="H120:H149" si="21">IF(OR(B120="",LEFT(M120,1)="✓"),"",C120-B120-F120)</f>
        <v/>
      </c>
      <c r="I120" s="34" t="str">
        <f t="shared" ref="I120:I149" si="22">IF(OR(D120="",LEFT(M120,1)="✓"),"",E120-D120-G120)</f>
        <v/>
      </c>
      <c r="J120" s="34" t="str">
        <f t="shared" ref="J120:J149" si="23">IF(AND(B120&lt;&gt;"",M120="✓所定"),C120-B120-F120,"")</f>
        <v/>
      </c>
      <c r="K120" s="34" t="str">
        <f t="shared" ref="K120:K149" si="24">IF(AND(B120&lt;&gt;"",M120="✓法定"),C120-B120-F120,"")</f>
        <v/>
      </c>
      <c r="L120" s="26" t="str">
        <f t="shared" ref="L120:L147" si="25">IF(AND($B120="",$D120=""),"",($C120-$B120-$F120)+($E120-$D120-$G120))</f>
        <v/>
      </c>
      <c r="M120" s="32"/>
      <c r="N120" s="190"/>
      <c r="O120" s="190"/>
      <c r="P120" s="190"/>
      <c r="Q120" s="190"/>
      <c r="R120" s="23"/>
      <c r="V120" s="1" t="s">
        <v>172</v>
      </c>
    </row>
    <row r="121" spans="1:22">
      <c r="A121" s="27">
        <f t="shared" ref="A121:A149" ca="1" si="26">A120+1</f>
        <v>45964</v>
      </c>
      <c r="B121" s="20"/>
      <c r="C121" s="21"/>
      <c r="D121" s="20"/>
      <c r="E121" s="21"/>
      <c r="F121" s="22"/>
      <c r="G121" s="22"/>
      <c r="H121" s="34" t="str">
        <f t="shared" si="21"/>
        <v/>
      </c>
      <c r="I121" s="34" t="str">
        <f t="shared" si="22"/>
        <v/>
      </c>
      <c r="J121" s="34" t="str">
        <f t="shared" si="23"/>
        <v/>
      </c>
      <c r="K121" s="34" t="str">
        <f t="shared" si="24"/>
        <v/>
      </c>
      <c r="L121" s="26" t="str">
        <f t="shared" si="25"/>
        <v/>
      </c>
      <c r="M121" s="32"/>
      <c r="N121" s="190"/>
      <c r="O121" s="190"/>
      <c r="P121" s="190"/>
      <c r="Q121" s="190"/>
      <c r="R121" s="23"/>
    </row>
    <row r="122" spans="1:22">
      <c r="A122" s="27">
        <f t="shared" ca="1" si="26"/>
        <v>45965</v>
      </c>
      <c r="B122" s="20"/>
      <c r="C122" s="21"/>
      <c r="D122" s="20"/>
      <c r="E122" s="21"/>
      <c r="F122" s="22"/>
      <c r="G122" s="22"/>
      <c r="H122" s="34" t="str">
        <f t="shared" si="21"/>
        <v/>
      </c>
      <c r="I122" s="34" t="str">
        <f t="shared" si="22"/>
        <v/>
      </c>
      <c r="J122" s="34" t="str">
        <f t="shared" si="23"/>
        <v/>
      </c>
      <c r="K122" s="34" t="str">
        <f t="shared" si="24"/>
        <v/>
      </c>
      <c r="L122" s="26" t="str">
        <f t="shared" si="25"/>
        <v/>
      </c>
      <c r="M122" s="32"/>
      <c r="N122" s="190"/>
      <c r="O122" s="190"/>
      <c r="P122" s="190"/>
      <c r="Q122" s="190"/>
      <c r="R122" s="23"/>
    </row>
    <row r="123" spans="1:22">
      <c r="A123" s="27">
        <f t="shared" ca="1" si="26"/>
        <v>45966</v>
      </c>
      <c r="B123" s="20"/>
      <c r="C123" s="21"/>
      <c r="D123" s="20"/>
      <c r="E123" s="21"/>
      <c r="F123" s="22"/>
      <c r="G123" s="22"/>
      <c r="H123" s="34" t="str">
        <f t="shared" si="21"/>
        <v/>
      </c>
      <c r="I123" s="34" t="str">
        <f t="shared" si="22"/>
        <v/>
      </c>
      <c r="J123" s="34" t="str">
        <f t="shared" si="23"/>
        <v/>
      </c>
      <c r="K123" s="34" t="str">
        <f t="shared" si="24"/>
        <v/>
      </c>
      <c r="L123" s="26" t="str">
        <f t="shared" si="25"/>
        <v/>
      </c>
      <c r="M123" s="32"/>
      <c r="N123" s="190"/>
      <c r="O123" s="190"/>
      <c r="P123" s="190"/>
      <c r="Q123" s="190"/>
      <c r="R123" s="23"/>
    </row>
    <row r="124" spans="1:22">
      <c r="A124" s="27">
        <f t="shared" ca="1" si="26"/>
        <v>45967</v>
      </c>
      <c r="B124" s="20"/>
      <c r="C124" s="21"/>
      <c r="D124" s="20"/>
      <c r="E124" s="21"/>
      <c r="F124" s="22"/>
      <c r="G124" s="22"/>
      <c r="H124" s="34" t="str">
        <f t="shared" si="21"/>
        <v/>
      </c>
      <c r="I124" s="34" t="str">
        <f t="shared" si="22"/>
        <v/>
      </c>
      <c r="J124" s="34" t="str">
        <f t="shared" si="23"/>
        <v/>
      </c>
      <c r="K124" s="34" t="str">
        <f t="shared" si="24"/>
        <v/>
      </c>
      <c r="L124" s="26" t="str">
        <f t="shared" si="25"/>
        <v/>
      </c>
      <c r="M124" s="32"/>
      <c r="N124" s="190"/>
      <c r="O124" s="190"/>
      <c r="P124" s="190"/>
      <c r="Q124" s="190"/>
      <c r="R124" s="23"/>
    </row>
    <row r="125" spans="1:22">
      <c r="A125" s="27">
        <f t="shared" ca="1" si="26"/>
        <v>45968</v>
      </c>
      <c r="B125" s="20"/>
      <c r="C125" s="21"/>
      <c r="D125" s="20"/>
      <c r="E125" s="21"/>
      <c r="F125" s="22"/>
      <c r="G125" s="22"/>
      <c r="H125" s="34" t="str">
        <f t="shared" si="21"/>
        <v/>
      </c>
      <c r="I125" s="34" t="str">
        <f t="shared" si="22"/>
        <v/>
      </c>
      <c r="J125" s="34" t="str">
        <f t="shared" si="23"/>
        <v/>
      </c>
      <c r="K125" s="34" t="str">
        <f t="shared" si="24"/>
        <v/>
      </c>
      <c r="L125" s="26" t="str">
        <f t="shared" si="25"/>
        <v/>
      </c>
      <c r="M125" s="32"/>
      <c r="N125" s="190"/>
      <c r="O125" s="190"/>
      <c r="P125" s="190"/>
      <c r="Q125" s="190"/>
      <c r="R125" s="23"/>
    </row>
    <row r="126" spans="1:22">
      <c r="A126" s="27">
        <f t="shared" ca="1" si="26"/>
        <v>45969</v>
      </c>
      <c r="B126" s="20"/>
      <c r="C126" s="21"/>
      <c r="D126" s="20"/>
      <c r="E126" s="21"/>
      <c r="F126" s="22"/>
      <c r="G126" s="22"/>
      <c r="H126" s="34" t="str">
        <f t="shared" si="21"/>
        <v/>
      </c>
      <c r="I126" s="34" t="str">
        <f t="shared" si="22"/>
        <v/>
      </c>
      <c r="J126" s="34" t="str">
        <f t="shared" si="23"/>
        <v/>
      </c>
      <c r="K126" s="34" t="str">
        <f t="shared" si="24"/>
        <v/>
      </c>
      <c r="L126" s="26" t="str">
        <f t="shared" si="25"/>
        <v/>
      </c>
      <c r="M126" s="32"/>
      <c r="N126" s="190"/>
      <c r="O126" s="190"/>
      <c r="P126" s="190"/>
      <c r="Q126" s="190"/>
      <c r="R126" s="23"/>
    </row>
    <row r="127" spans="1:22">
      <c r="A127" s="27">
        <f t="shared" ca="1" si="26"/>
        <v>45970</v>
      </c>
      <c r="B127" s="20"/>
      <c r="C127" s="21"/>
      <c r="D127" s="20"/>
      <c r="E127" s="21"/>
      <c r="F127" s="22"/>
      <c r="G127" s="22"/>
      <c r="H127" s="34" t="str">
        <f t="shared" si="21"/>
        <v/>
      </c>
      <c r="I127" s="34" t="str">
        <f t="shared" si="22"/>
        <v/>
      </c>
      <c r="J127" s="34" t="str">
        <f t="shared" si="23"/>
        <v/>
      </c>
      <c r="K127" s="34" t="str">
        <f t="shared" si="24"/>
        <v/>
      </c>
      <c r="L127" s="26" t="str">
        <f t="shared" si="25"/>
        <v/>
      </c>
      <c r="M127" s="32"/>
      <c r="N127" s="190"/>
      <c r="O127" s="190"/>
      <c r="P127" s="190"/>
      <c r="Q127" s="190"/>
      <c r="R127" s="23"/>
    </row>
    <row r="128" spans="1:22">
      <c r="A128" s="27">
        <f t="shared" ca="1" si="26"/>
        <v>45971</v>
      </c>
      <c r="B128" s="20"/>
      <c r="C128" s="21"/>
      <c r="D128" s="20"/>
      <c r="E128" s="21"/>
      <c r="F128" s="22"/>
      <c r="G128" s="22"/>
      <c r="H128" s="34" t="str">
        <f t="shared" si="21"/>
        <v/>
      </c>
      <c r="I128" s="34" t="str">
        <f t="shared" si="22"/>
        <v/>
      </c>
      <c r="J128" s="34" t="str">
        <f t="shared" si="23"/>
        <v/>
      </c>
      <c r="K128" s="34" t="str">
        <f t="shared" si="24"/>
        <v/>
      </c>
      <c r="L128" s="26" t="str">
        <f t="shared" si="25"/>
        <v/>
      </c>
      <c r="M128" s="32"/>
      <c r="N128" s="190"/>
      <c r="O128" s="190"/>
      <c r="P128" s="190"/>
      <c r="Q128" s="190"/>
      <c r="R128" s="23"/>
    </row>
    <row r="129" spans="1:18">
      <c r="A129" s="27">
        <f t="shared" ca="1" si="26"/>
        <v>45972</v>
      </c>
      <c r="B129" s="20"/>
      <c r="C129" s="21"/>
      <c r="D129" s="20"/>
      <c r="E129" s="21"/>
      <c r="F129" s="22"/>
      <c r="G129" s="22"/>
      <c r="H129" s="34" t="str">
        <f t="shared" si="21"/>
        <v/>
      </c>
      <c r="I129" s="34" t="str">
        <f t="shared" si="22"/>
        <v/>
      </c>
      <c r="J129" s="34" t="str">
        <f t="shared" si="23"/>
        <v/>
      </c>
      <c r="K129" s="34" t="str">
        <f t="shared" si="24"/>
        <v/>
      </c>
      <c r="L129" s="26" t="str">
        <f t="shared" si="25"/>
        <v/>
      </c>
      <c r="M129" s="32"/>
      <c r="N129" s="190"/>
      <c r="O129" s="190"/>
      <c r="P129" s="190"/>
      <c r="Q129" s="190"/>
      <c r="R129" s="23"/>
    </row>
    <row r="130" spans="1:18">
      <c r="A130" s="27">
        <f t="shared" ca="1" si="26"/>
        <v>45973</v>
      </c>
      <c r="B130" s="20"/>
      <c r="C130" s="21"/>
      <c r="D130" s="20"/>
      <c r="E130" s="21"/>
      <c r="F130" s="22"/>
      <c r="G130" s="22"/>
      <c r="H130" s="34" t="str">
        <f t="shared" si="21"/>
        <v/>
      </c>
      <c r="I130" s="34" t="str">
        <f t="shared" si="22"/>
        <v/>
      </c>
      <c r="J130" s="34" t="str">
        <f t="shared" si="23"/>
        <v/>
      </c>
      <c r="K130" s="34" t="str">
        <f t="shared" si="24"/>
        <v/>
      </c>
      <c r="L130" s="26" t="str">
        <f t="shared" si="25"/>
        <v/>
      </c>
      <c r="M130" s="32"/>
      <c r="N130" s="190"/>
      <c r="O130" s="190"/>
      <c r="P130" s="190"/>
      <c r="Q130" s="190"/>
      <c r="R130" s="23"/>
    </row>
    <row r="131" spans="1:18">
      <c r="A131" s="27">
        <f t="shared" ca="1" si="26"/>
        <v>45974</v>
      </c>
      <c r="B131" s="20"/>
      <c r="C131" s="21"/>
      <c r="D131" s="20"/>
      <c r="E131" s="21"/>
      <c r="F131" s="22"/>
      <c r="G131" s="22"/>
      <c r="H131" s="34" t="str">
        <f t="shared" si="21"/>
        <v/>
      </c>
      <c r="I131" s="34" t="str">
        <f t="shared" si="22"/>
        <v/>
      </c>
      <c r="J131" s="34" t="str">
        <f t="shared" si="23"/>
        <v/>
      </c>
      <c r="K131" s="34" t="str">
        <f t="shared" si="24"/>
        <v/>
      </c>
      <c r="L131" s="26" t="str">
        <f t="shared" si="25"/>
        <v/>
      </c>
      <c r="M131" s="32"/>
      <c r="N131" s="190"/>
      <c r="O131" s="190"/>
      <c r="P131" s="190"/>
      <c r="Q131" s="190"/>
      <c r="R131" s="23"/>
    </row>
    <row r="132" spans="1:18">
      <c r="A132" s="27">
        <f t="shared" ca="1" si="26"/>
        <v>45975</v>
      </c>
      <c r="B132" s="20"/>
      <c r="C132" s="21"/>
      <c r="D132" s="20"/>
      <c r="E132" s="21"/>
      <c r="F132" s="22"/>
      <c r="G132" s="22"/>
      <c r="H132" s="34" t="str">
        <f t="shared" si="21"/>
        <v/>
      </c>
      <c r="I132" s="34" t="str">
        <f t="shared" si="22"/>
        <v/>
      </c>
      <c r="J132" s="34" t="str">
        <f t="shared" si="23"/>
        <v/>
      </c>
      <c r="K132" s="34" t="str">
        <f t="shared" si="24"/>
        <v/>
      </c>
      <c r="L132" s="26" t="str">
        <f t="shared" si="25"/>
        <v/>
      </c>
      <c r="M132" s="32"/>
      <c r="N132" s="190"/>
      <c r="O132" s="190"/>
      <c r="P132" s="190"/>
      <c r="Q132" s="190"/>
      <c r="R132" s="23"/>
    </row>
    <row r="133" spans="1:18">
      <c r="A133" s="27">
        <f t="shared" ca="1" si="26"/>
        <v>45976</v>
      </c>
      <c r="B133" s="20"/>
      <c r="C133" s="21"/>
      <c r="D133" s="20"/>
      <c r="E133" s="21"/>
      <c r="F133" s="22"/>
      <c r="G133" s="22"/>
      <c r="H133" s="34" t="str">
        <f t="shared" si="21"/>
        <v/>
      </c>
      <c r="I133" s="34" t="str">
        <f t="shared" si="22"/>
        <v/>
      </c>
      <c r="J133" s="34" t="str">
        <f t="shared" si="23"/>
        <v/>
      </c>
      <c r="K133" s="34" t="str">
        <f t="shared" si="24"/>
        <v/>
      </c>
      <c r="L133" s="26" t="str">
        <f t="shared" si="25"/>
        <v/>
      </c>
      <c r="M133" s="32"/>
      <c r="N133" s="190"/>
      <c r="O133" s="190"/>
      <c r="P133" s="190"/>
      <c r="Q133" s="190"/>
      <c r="R133" s="23"/>
    </row>
    <row r="134" spans="1:18">
      <c r="A134" s="27">
        <f t="shared" ca="1" si="26"/>
        <v>45977</v>
      </c>
      <c r="B134" s="20"/>
      <c r="C134" s="21"/>
      <c r="D134" s="20"/>
      <c r="E134" s="21"/>
      <c r="F134" s="22"/>
      <c r="G134" s="22"/>
      <c r="H134" s="34" t="str">
        <f t="shared" si="21"/>
        <v/>
      </c>
      <c r="I134" s="34" t="str">
        <f t="shared" si="22"/>
        <v/>
      </c>
      <c r="J134" s="34" t="str">
        <f t="shared" si="23"/>
        <v/>
      </c>
      <c r="K134" s="34" t="str">
        <f t="shared" si="24"/>
        <v/>
      </c>
      <c r="L134" s="26" t="str">
        <f t="shared" si="25"/>
        <v/>
      </c>
      <c r="M134" s="32"/>
      <c r="N134" s="190"/>
      <c r="O134" s="190"/>
      <c r="P134" s="190"/>
      <c r="Q134" s="190"/>
      <c r="R134" s="23"/>
    </row>
    <row r="135" spans="1:18">
      <c r="A135" s="27">
        <f t="shared" ca="1" si="26"/>
        <v>45978</v>
      </c>
      <c r="B135" s="20"/>
      <c r="C135" s="21"/>
      <c r="D135" s="20"/>
      <c r="E135" s="21"/>
      <c r="F135" s="22"/>
      <c r="G135" s="22"/>
      <c r="H135" s="34" t="str">
        <f t="shared" si="21"/>
        <v/>
      </c>
      <c r="I135" s="34" t="str">
        <f t="shared" si="22"/>
        <v/>
      </c>
      <c r="J135" s="34" t="str">
        <f t="shared" si="23"/>
        <v/>
      </c>
      <c r="K135" s="34" t="str">
        <f t="shared" si="24"/>
        <v/>
      </c>
      <c r="L135" s="26" t="str">
        <f t="shared" si="25"/>
        <v/>
      </c>
      <c r="M135" s="32"/>
      <c r="N135" s="190"/>
      <c r="O135" s="190"/>
      <c r="P135" s="190"/>
      <c r="Q135" s="190"/>
      <c r="R135" s="23"/>
    </row>
    <row r="136" spans="1:18">
      <c r="A136" s="27">
        <f t="shared" ca="1" si="26"/>
        <v>45979</v>
      </c>
      <c r="B136" s="20"/>
      <c r="C136" s="21"/>
      <c r="D136" s="20"/>
      <c r="E136" s="21"/>
      <c r="F136" s="22"/>
      <c r="G136" s="22"/>
      <c r="H136" s="34" t="str">
        <f t="shared" si="21"/>
        <v/>
      </c>
      <c r="I136" s="34" t="str">
        <f t="shared" si="22"/>
        <v/>
      </c>
      <c r="J136" s="34" t="str">
        <f t="shared" si="23"/>
        <v/>
      </c>
      <c r="K136" s="34" t="str">
        <f t="shared" si="24"/>
        <v/>
      </c>
      <c r="L136" s="26" t="str">
        <f t="shared" si="25"/>
        <v/>
      </c>
      <c r="M136" s="32"/>
      <c r="N136" s="190"/>
      <c r="O136" s="190"/>
      <c r="P136" s="190"/>
      <c r="Q136" s="190"/>
      <c r="R136" s="23"/>
    </row>
    <row r="137" spans="1:18">
      <c r="A137" s="27">
        <f t="shared" ca="1" si="26"/>
        <v>45980</v>
      </c>
      <c r="B137" s="20"/>
      <c r="C137" s="21"/>
      <c r="D137" s="20"/>
      <c r="E137" s="21"/>
      <c r="F137" s="22"/>
      <c r="G137" s="22"/>
      <c r="H137" s="34" t="str">
        <f t="shared" si="21"/>
        <v/>
      </c>
      <c r="I137" s="34" t="str">
        <f t="shared" si="22"/>
        <v/>
      </c>
      <c r="J137" s="34" t="str">
        <f t="shared" si="23"/>
        <v/>
      </c>
      <c r="K137" s="34" t="str">
        <f t="shared" si="24"/>
        <v/>
      </c>
      <c r="L137" s="26" t="str">
        <f t="shared" si="25"/>
        <v/>
      </c>
      <c r="M137" s="32"/>
      <c r="N137" s="190"/>
      <c r="O137" s="190"/>
      <c r="P137" s="190"/>
      <c r="Q137" s="190"/>
      <c r="R137" s="23"/>
    </row>
    <row r="138" spans="1:18">
      <c r="A138" s="27">
        <f t="shared" ca="1" si="26"/>
        <v>45981</v>
      </c>
      <c r="B138" s="20"/>
      <c r="C138" s="21"/>
      <c r="D138" s="20"/>
      <c r="E138" s="21"/>
      <c r="F138" s="22"/>
      <c r="G138" s="22"/>
      <c r="H138" s="34" t="str">
        <f t="shared" si="21"/>
        <v/>
      </c>
      <c r="I138" s="34" t="str">
        <f t="shared" si="22"/>
        <v/>
      </c>
      <c r="J138" s="34" t="str">
        <f t="shared" si="23"/>
        <v/>
      </c>
      <c r="K138" s="34" t="str">
        <f t="shared" si="24"/>
        <v/>
      </c>
      <c r="L138" s="26" t="str">
        <f t="shared" si="25"/>
        <v/>
      </c>
      <c r="M138" s="32"/>
      <c r="N138" s="190"/>
      <c r="O138" s="190"/>
      <c r="P138" s="190"/>
      <c r="Q138" s="190"/>
      <c r="R138" s="23"/>
    </row>
    <row r="139" spans="1:18">
      <c r="A139" s="27">
        <f t="shared" ca="1" si="26"/>
        <v>45982</v>
      </c>
      <c r="B139" s="20"/>
      <c r="C139" s="21"/>
      <c r="D139" s="20"/>
      <c r="E139" s="21"/>
      <c r="F139" s="22"/>
      <c r="G139" s="22"/>
      <c r="H139" s="34" t="str">
        <f t="shared" si="21"/>
        <v/>
      </c>
      <c r="I139" s="34" t="str">
        <f t="shared" si="22"/>
        <v/>
      </c>
      <c r="J139" s="34" t="str">
        <f t="shared" si="23"/>
        <v/>
      </c>
      <c r="K139" s="34" t="str">
        <f t="shared" si="24"/>
        <v/>
      </c>
      <c r="L139" s="26" t="str">
        <f t="shared" si="25"/>
        <v/>
      </c>
      <c r="M139" s="32"/>
      <c r="N139" s="190"/>
      <c r="O139" s="190"/>
      <c r="P139" s="190"/>
      <c r="Q139" s="190"/>
      <c r="R139" s="23"/>
    </row>
    <row r="140" spans="1:18">
      <c r="A140" s="27">
        <f t="shared" ca="1" si="26"/>
        <v>45983</v>
      </c>
      <c r="B140" s="20"/>
      <c r="C140" s="21"/>
      <c r="D140" s="20"/>
      <c r="E140" s="21"/>
      <c r="F140" s="22"/>
      <c r="G140" s="22"/>
      <c r="H140" s="34" t="str">
        <f t="shared" si="21"/>
        <v/>
      </c>
      <c r="I140" s="34" t="str">
        <f t="shared" si="22"/>
        <v/>
      </c>
      <c r="J140" s="34" t="str">
        <f t="shared" si="23"/>
        <v/>
      </c>
      <c r="K140" s="34" t="str">
        <f t="shared" si="24"/>
        <v/>
      </c>
      <c r="L140" s="26" t="str">
        <f t="shared" si="25"/>
        <v/>
      </c>
      <c r="M140" s="32"/>
      <c r="N140" s="190"/>
      <c r="O140" s="190"/>
      <c r="P140" s="190"/>
      <c r="Q140" s="190"/>
      <c r="R140" s="23"/>
    </row>
    <row r="141" spans="1:18">
      <c r="A141" s="27">
        <f t="shared" ca="1" si="26"/>
        <v>45984</v>
      </c>
      <c r="B141" s="20"/>
      <c r="C141" s="21"/>
      <c r="D141" s="20"/>
      <c r="E141" s="21"/>
      <c r="F141" s="22"/>
      <c r="G141" s="22"/>
      <c r="H141" s="34" t="str">
        <f t="shared" si="21"/>
        <v/>
      </c>
      <c r="I141" s="34" t="str">
        <f t="shared" si="22"/>
        <v/>
      </c>
      <c r="J141" s="34" t="str">
        <f t="shared" si="23"/>
        <v/>
      </c>
      <c r="K141" s="34" t="str">
        <f t="shared" si="24"/>
        <v/>
      </c>
      <c r="L141" s="26" t="str">
        <f t="shared" si="25"/>
        <v/>
      </c>
      <c r="M141" s="32"/>
      <c r="N141" s="190"/>
      <c r="O141" s="190"/>
      <c r="P141" s="190"/>
      <c r="Q141" s="190"/>
      <c r="R141" s="23"/>
    </row>
    <row r="142" spans="1:18">
      <c r="A142" s="27">
        <f t="shared" ca="1" si="26"/>
        <v>45985</v>
      </c>
      <c r="B142" s="20"/>
      <c r="C142" s="21"/>
      <c r="D142" s="20"/>
      <c r="E142" s="21"/>
      <c r="F142" s="22"/>
      <c r="G142" s="22"/>
      <c r="H142" s="34" t="str">
        <f t="shared" si="21"/>
        <v/>
      </c>
      <c r="I142" s="34" t="str">
        <f t="shared" si="22"/>
        <v/>
      </c>
      <c r="J142" s="34" t="str">
        <f t="shared" si="23"/>
        <v/>
      </c>
      <c r="K142" s="34" t="str">
        <f t="shared" si="24"/>
        <v/>
      </c>
      <c r="L142" s="26" t="str">
        <f t="shared" si="25"/>
        <v/>
      </c>
      <c r="M142" s="32"/>
      <c r="N142" s="190"/>
      <c r="O142" s="190"/>
      <c r="P142" s="190"/>
      <c r="Q142" s="190"/>
      <c r="R142" s="23"/>
    </row>
    <row r="143" spans="1:18">
      <c r="A143" s="27">
        <f t="shared" ca="1" si="26"/>
        <v>45986</v>
      </c>
      <c r="B143" s="20"/>
      <c r="C143" s="21"/>
      <c r="D143" s="20"/>
      <c r="E143" s="21"/>
      <c r="F143" s="22"/>
      <c r="G143" s="22"/>
      <c r="H143" s="34" t="str">
        <f t="shared" si="21"/>
        <v/>
      </c>
      <c r="I143" s="34" t="str">
        <f t="shared" si="22"/>
        <v/>
      </c>
      <c r="J143" s="34" t="str">
        <f t="shared" si="23"/>
        <v/>
      </c>
      <c r="K143" s="34" t="str">
        <f t="shared" si="24"/>
        <v/>
      </c>
      <c r="L143" s="26" t="str">
        <f t="shared" si="25"/>
        <v/>
      </c>
      <c r="M143" s="32"/>
      <c r="N143" s="190"/>
      <c r="O143" s="190"/>
      <c r="P143" s="190"/>
      <c r="Q143" s="190"/>
      <c r="R143" s="23"/>
    </row>
    <row r="144" spans="1:18">
      <c r="A144" s="27">
        <f t="shared" ca="1" si="26"/>
        <v>45987</v>
      </c>
      <c r="B144" s="20"/>
      <c r="C144" s="21"/>
      <c r="D144" s="20"/>
      <c r="E144" s="21"/>
      <c r="F144" s="22"/>
      <c r="G144" s="22"/>
      <c r="H144" s="34" t="str">
        <f t="shared" si="21"/>
        <v/>
      </c>
      <c r="I144" s="34" t="str">
        <f t="shared" si="22"/>
        <v/>
      </c>
      <c r="J144" s="34" t="str">
        <f t="shared" si="23"/>
        <v/>
      </c>
      <c r="K144" s="34" t="str">
        <f t="shared" si="24"/>
        <v/>
      </c>
      <c r="L144" s="26" t="str">
        <f t="shared" si="25"/>
        <v/>
      </c>
      <c r="M144" s="32"/>
      <c r="N144" s="190"/>
      <c r="O144" s="190"/>
      <c r="P144" s="190"/>
      <c r="Q144" s="190"/>
      <c r="R144" s="23"/>
    </row>
    <row r="145" spans="1:22">
      <c r="A145" s="27">
        <f t="shared" ca="1" si="26"/>
        <v>45988</v>
      </c>
      <c r="B145" s="20"/>
      <c r="C145" s="21"/>
      <c r="D145" s="20"/>
      <c r="E145" s="21"/>
      <c r="F145" s="22"/>
      <c r="G145" s="22"/>
      <c r="H145" s="34" t="str">
        <f t="shared" si="21"/>
        <v/>
      </c>
      <c r="I145" s="34" t="str">
        <f t="shared" si="22"/>
        <v/>
      </c>
      <c r="J145" s="34" t="str">
        <f t="shared" si="23"/>
        <v/>
      </c>
      <c r="K145" s="34" t="str">
        <f t="shared" si="24"/>
        <v/>
      </c>
      <c r="L145" s="26" t="str">
        <f t="shared" si="25"/>
        <v/>
      </c>
      <c r="M145" s="32"/>
      <c r="N145" s="190"/>
      <c r="O145" s="190"/>
      <c r="P145" s="190"/>
      <c r="Q145" s="190"/>
      <c r="R145" s="23"/>
    </row>
    <row r="146" spans="1:22">
      <c r="A146" s="27">
        <f t="shared" ca="1" si="26"/>
        <v>45989</v>
      </c>
      <c r="B146" s="20"/>
      <c r="C146" s="21"/>
      <c r="D146" s="20"/>
      <c r="E146" s="21"/>
      <c r="F146" s="22"/>
      <c r="G146" s="22"/>
      <c r="H146" s="34" t="str">
        <f t="shared" si="21"/>
        <v/>
      </c>
      <c r="I146" s="34" t="str">
        <f t="shared" si="22"/>
        <v/>
      </c>
      <c r="J146" s="34" t="str">
        <f t="shared" si="23"/>
        <v/>
      </c>
      <c r="K146" s="34" t="str">
        <f t="shared" si="24"/>
        <v/>
      </c>
      <c r="L146" s="26" t="str">
        <f t="shared" si="25"/>
        <v/>
      </c>
      <c r="M146" s="32"/>
      <c r="N146" s="190"/>
      <c r="O146" s="190"/>
      <c r="P146" s="190"/>
      <c r="Q146" s="190"/>
      <c r="R146" s="23"/>
    </row>
    <row r="147" spans="1:22">
      <c r="A147" s="27">
        <f t="shared" ca="1" si="26"/>
        <v>45990</v>
      </c>
      <c r="B147" s="20"/>
      <c r="C147" s="21"/>
      <c r="D147" s="20"/>
      <c r="E147" s="21"/>
      <c r="F147" s="22"/>
      <c r="G147" s="22"/>
      <c r="H147" s="34" t="str">
        <f t="shared" si="21"/>
        <v/>
      </c>
      <c r="I147" s="34" t="str">
        <f t="shared" si="22"/>
        <v/>
      </c>
      <c r="J147" s="34" t="str">
        <f t="shared" si="23"/>
        <v/>
      </c>
      <c r="K147" s="34" t="str">
        <f t="shared" si="24"/>
        <v/>
      </c>
      <c r="L147" s="26" t="str">
        <f t="shared" si="25"/>
        <v/>
      </c>
      <c r="M147" s="32"/>
      <c r="N147" s="190"/>
      <c r="O147" s="190"/>
      <c r="P147" s="190"/>
      <c r="Q147" s="190"/>
      <c r="R147" s="23"/>
    </row>
    <row r="148" spans="1:22">
      <c r="A148" s="27">
        <f t="shared" ca="1" si="26"/>
        <v>45991</v>
      </c>
      <c r="B148" s="20"/>
      <c r="C148" s="21"/>
      <c r="D148" s="20"/>
      <c r="E148" s="21"/>
      <c r="F148" s="22"/>
      <c r="G148" s="22"/>
      <c r="H148" s="34" t="str">
        <f t="shared" si="21"/>
        <v/>
      </c>
      <c r="I148" s="34" t="str">
        <f t="shared" si="22"/>
        <v/>
      </c>
      <c r="J148" s="34" t="str">
        <f t="shared" si="23"/>
        <v/>
      </c>
      <c r="K148" s="34" t="str">
        <f t="shared" si="24"/>
        <v/>
      </c>
      <c r="L148" s="26" t="str">
        <f>IF(AND($B148="",$D148=""),"",($C148-$B148-$F148)+($E148-$D148-$G148))</f>
        <v/>
      </c>
      <c r="M148" s="32"/>
      <c r="N148" s="190"/>
      <c r="O148" s="190"/>
      <c r="P148" s="190"/>
      <c r="Q148" s="190"/>
      <c r="R148" s="23"/>
    </row>
    <row r="149" spans="1:22">
      <c r="A149" s="27">
        <f t="shared" ca="1" si="26"/>
        <v>45992</v>
      </c>
      <c r="B149" s="20"/>
      <c r="C149" s="21"/>
      <c r="D149" s="20"/>
      <c r="E149" s="21"/>
      <c r="F149" s="22"/>
      <c r="G149" s="22"/>
      <c r="H149" s="34" t="str">
        <f t="shared" si="21"/>
        <v/>
      </c>
      <c r="I149" s="34" t="str">
        <f t="shared" si="22"/>
        <v/>
      </c>
      <c r="J149" s="34" t="str">
        <f t="shared" si="23"/>
        <v/>
      </c>
      <c r="K149" s="34" t="str">
        <f t="shared" si="24"/>
        <v/>
      </c>
      <c r="L149" s="26" t="str">
        <f>IF(AND($B149="",$D149=""),"",($C149-$B149-$F149)+($E149-$D149-$G149))</f>
        <v/>
      </c>
      <c r="M149" s="32"/>
      <c r="N149" s="190"/>
      <c r="O149" s="190"/>
      <c r="P149" s="190"/>
      <c r="Q149" s="190"/>
      <c r="R149" s="23"/>
    </row>
    <row r="150" spans="1:22">
      <c r="A150" s="5" t="s">
        <v>11</v>
      </c>
      <c r="B150" s="191"/>
      <c r="C150" s="192"/>
      <c r="D150" s="191"/>
      <c r="E150" s="192"/>
      <c r="F150" s="26" t="str">
        <f>IF(SUM($F119:$F149)=0,"",SUM($F119:$F149))</f>
        <v/>
      </c>
      <c r="G150" s="26" t="str">
        <f>IF(SUM($G119:$G149)=0,"",SUM($G119:$G149))</f>
        <v/>
      </c>
      <c r="H150" s="26" t="str">
        <f>IF(SUM(H119:H149)=0,"",SUM(H119:H149))</f>
        <v/>
      </c>
      <c r="I150" s="26" t="str">
        <f>IF(SUM(I119:I149)=0,"",SUM(I119:I149))</f>
        <v/>
      </c>
      <c r="J150" s="26" t="str">
        <f t="shared" ref="J150:K150" si="27">IF(SUM(J119:J149)=0,"",SUM(J119:J149))</f>
        <v/>
      </c>
      <c r="K150" s="26" t="str">
        <f t="shared" si="27"/>
        <v/>
      </c>
      <c r="L150" s="26" t="str">
        <f>IF(SUM($L119:$L149)=0,"",SUM($L119:$L149))</f>
        <v/>
      </c>
      <c r="M150" s="33"/>
      <c r="N150" s="193"/>
      <c r="O150" s="193"/>
      <c r="P150" s="193"/>
      <c r="Q150" s="193"/>
      <c r="R150" s="6"/>
    </row>
    <row r="152" spans="1:22" ht="27" customHeight="1">
      <c r="A152" s="194" t="s">
        <v>22</v>
      </c>
      <c r="B152" s="189" t="s">
        <v>103</v>
      </c>
      <c r="C152" s="189"/>
      <c r="D152" s="189"/>
      <c r="E152" s="189"/>
      <c r="F152" s="189" t="s">
        <v>23</v>
      </c>
      <c r="G152" s="189"/>
      <c r="H152" s="189" t="s">
        <v>88</v>
      </c>
      <c r="I152" s="189"/>
      <c r="J152" s="189"/>
      <c r="K152" s="189"/>
      <c r="L152" s="189" t="s">
        <v>87</v>
      </c>
      <c r="M152" s="195" t="s">
        <v>96</v>
      </c>
      <c r="N152" s="194" t="s">
        <v>25</v>
      </c>
      <c r="O152" s="194"/>
      <c r="P152" s="194"/>
      <c r="Q152" s="194"/>
      <c r="R152" s="189" t="s">
        <v>100</v>
      </c>
    </row>
    <row r="153" spans="1:22" ht="14.25" customHeight="1">
      <c r="A153" s="194"/>
      <c r="B153" s="189" t="s">
        <v>82</v>
      </c>
      <c r="C153" s="189"/>
      <c r="D153" s="189" t="s">
        <v>84</v>
      </c>
      <c r="E153" s="189"/>
      <c r="F153" s="189"/>
      <c r="G153" s="189"/>
      <c r="H153" s="189" t="s">
        <v>90</v>
      </c>
      <c r="I153" s="189"/>
      <c r="J153" s="189" t="s">
        <v>89</v>
      </c>
      <c r="K153" s="189"/>
      <c r="L153" s="189"/>
      <c r="M153" s="196"/>
      <c r="N153" s="194"/>
      <c r="O153" s="194"/>
      <c r="P153" s="194"/>
      <c r="Q153" s="194"/>
      <c r="R153" s="189"/>
    </row>
    <row r="154" spans="1:22">
      <c r="A154" s="194"/>
      <c r="B154" s="43" t="s">
        <v>26</v>
      </c>
      <c r="C154" s="43" t="s">
        <v>27</v>
      </c>
      <c r="D154" s="43" t="s">
        <v>26</v>
      </c>
      <c r="E154" s="43" t="s">
        <v>27</v>
      </c>
      <c r="F154" s="44" t="s">
        <v>85</v>
      </c>
      <c r="G154" s="44" t="s">
        <v>86</v>
      </c>
      <c r="H154" s="44" t="s">
        <v>81</v>
      </c>
      <c r="I154" s="44" t="s">
        <v>83</v>
      </c>
      <c r="J154" s="44" t="s">
        <v>81</v>
      </c>
      <c r="K154" s="44" t="s">
        <v>95</v>
      </c>
      <c r="L154" s="189"/>
      <c r="M154" s="197"/>
      <c r="N154" s="194"/>
      <c r="O154" s="194"/>
      <c r="P154" s="194"/>
      <c r="Q154" s="194"/>
      <c r="R154" s="194"/>
    </row>
    <row r="155" spans="1:22">
      <c r="A155" s="27" cm="1">
        <f t="array" aca="1" ref="A155" ca="1">DATE("2025","8"+4,IFERROR(INDIRECT(T1),"1"))</f>
        <v>45992</v>
      </c>
      <c r="B155" s="20"/>
      <c r="C155" s="21"/>
      <c r="D155" s="20"/>
      <c r="E155" s="21"/>
      <c r="F155" s="22"/>
      <c r="G155" s="22"/>
      <c r="H155" s="34" t="str">
        <f>IF(OR(B155="",LEFT(M155,1)="✓"),"",C155-B155-F155)</f>
        <v/>
      </c>
      <c r="I155" s="34" t="str">
        <f>IF(OR(D155="",LEFT(M155,1)="✓"),"",E155-D155-G155)</f>
        <v/>
      </c>
      <c r="J155" s="34" t="str">
        <f>IF(AND(B155&lt;&gt;"",M155="✓所定"),C155-B155-F155,"")</f>
        <v/>
      </c>
      <c r="K155" s="34" t="str">
        <f>IF(AND(B155&lt;&gt;"",M155="✓法定"),C155-B155-F155,"")</f>
        <v/>
      </c>
      <c r="L155" s="26" t="str">
        <f t="shared" ref="L155:L185" si="28">IF(AND($B155="",$D155=""),"",($C155-$B155-$F155)+($E155-$D155-$G155))</f>
        <v/>
      </c>
      <c r="M155" s="32"/>
      <c r="N155" s="190"/>
      <c r="O155" s="190"/>
      <c r="P155" s="190"/>
      <c r="Q155" s="190"/>
      <c r="R155" s="23"/>
      <c r="V155" s="1" t="s">
        <v>171</v>
      </c>
    </row>
    <row r="156" spans="1:22">
      <c r="A156" s="27">
        <f ca="1">A155+1</f>
        <v>45993</v>
      </c>
      <c r="B156" s="20"/>
      <c r="C156" s="21"/>
      <c r="D156" s="20"/>
      <c r="E156" s="21"/>
      <c r="F156" s="22"/>
      <c r="G156" s="22"/>
      <c r="H156" s="34" t="str">
        <f t="shared" ref="H156:H185" si="29">IF(OR(B156="",LEFT(M156,1)="✓"),"",C156-B156-F156)</f>
        <v/>
      </c>
      <c r="I156" s="34" t="str">
        <f t="shared" ref="I156:I185" si="30">IF(OR(D156="",LEFT(M156,1)="✓"),"",E156-D156-G156)</f>
        <v/>
      </c>
      <c r="J156" s="34" t="str">
        <f t="shared" ref="J156:J185" si="31">IF(AND(B156&lt;&gt;"",M156="✓所定"),C156-B156-F156,"")</f>
        <v/>
      </c>
      <c r="K156" s="34" t="str">
        <f t="shared" ref="K156:K185" si="32">IF(AND(B156&lt;&gt;"",M156="✓法定"),C156-B156-F156,"")</f>
        <v/>
      </c>
      <c r="L156" s="26" t="str">
        <f t="shared" si="28"/>
        <v/>
      </c>
      <c r="M156" s="32"/>
      <c r="N156" s="190"/>
      <c r="O156" s="190"/>
      <c r="P156" s="190"/>
      <c r="Q156" s="190"/>
      <c r="R156" s="23"/>
      <c r="V156" s="1" t="s">
        <v>172</v>
      </c>
    </row>
    <row r="157" spans="1:22">
      <c r="A157" s="27">
        <f t="shared" ref="A157:A185" ca="1" si="33">A156+1</f>
        <v>45994</v>
      </c>
      <c r="B157" s="20"/>
      <c r="C157" s="21"/>
      <c r="D157" s="20"/>
      <c r="E157" s="21"/>
      <c r="F157" s="22"/>
      <c r="G157" s="22"/>
      <c r="H157" s="34" t="str">
        <f t="shared" si="29"/>
        <v/>
      </c>
      <c r="I157" s="34" t="str">
        <f t="shared" si="30"/>
        <v/>
      </c>
      <c r="J157" s="34" t="str">
        <f t="shared" si="31"/>
        <v/>
      </c>
      <c r="K157" s="34" t="str">
        <f t="shared" si="32"/>
        <v/>
      </c>
      <c r="L157" s="26" t="str">
        <f t="shared" si="28"/>
        <v/>
      </c>
      <c r="M157" s="32"/>
      <c r="N157" s="190"/>
      <c r="O157" s="190"/>
      <c r="P157" s="190"/>
      <c r="Q157" s="190"/>
      <c r="R157" s="23"/>
    </row>
    <row r="158" spans="1:22">
      <c r="A158" s="27">
        <f t="shared" ca="1" si="33"/>
        <v>45995</v>
      </c>
      <c r="B158" s="20"/>
      <c r="C158" s="21"/>
      <c r="D158" s="20"/>
      <c r="E158" s="21"/>
      <c r="F158" s="22"/>
      <c r="G158" s="22"/>
      <c r="H158" s="34" t="str">
        <f t="shared" si="29"/>
        <v/>
      </c>
      <c r="I158" s="34" t="str">
        <f t="shared" si="30"/>
        <v/>
      </c>
      <c r="J158" s="34" t="str">
        <f t="shared" si="31"/>
        <v/>
      </c>
      <c r="K158" s="34" t="str">
        <f t="shared" si="32"/>
        <v/>
      </c>
      <c r="L158" s="26" t="str">
        <f t="shared" si="28"/>
        <v/>
      </c>
      <c r="M158" s="32"/>
      <c r="N158" s="190"/>
      <c r="O158" s="190"/>
      <c r="P158" s="190"/>
      <c r="Q158" s="190"/>
      <c r="R158" s="23"/>
    </row>
    <row r="159" spans="1:22">
      <c r="A159" s="27">
        <f t="shared" ca="1" si="33"/>
        <v>45996</v>
      </c>
      <c r="B159" s="20"/>
      <c r="C159" s="21"/>
      <c r="D159" s="20"/>
      <c r="E159" s="21"/>
      <c r="F159" s="22"/>
      <c r="G159" s="22"/>
      <c r="H159" s="34" t="str">
        <f t="shared" si="29"/>
        <v/>
      </c>
      <c r="I159" s="34" t="str">
        <f t="shared" si="30"/>
        <v/>
      </c>
      <c r="J159" s="34" t="str">
        <f t="shared" si="31"/>
        <v/>
      </c>
      <c r="K159" s="34" t="str">
        <f t="shared" si="32"/>
        <v/>
      </c>
      <c r="L159" s="26" t="str">
        <f t="shared" si="28"/>
        <v/>
      </c>
      <c r="M159" s="32"/>
      <c r="N159" s="190"/>
      <c r="O159" s="190"/>
      <c r="P159" s="190"/>
      <c r="Q159" s="190"/>
      <c r="R159" s="23"/>
    </row>
    <row r="160" spans="1:22">
      <c r="A160" s="27">
        <f t="shared" ca="1" si="33"/>
        <v>45997</v>
      </c>
      <c r="B160" s="20"/>
      <c r="C160" s="21"/>
      <c r="D160" s="20"/>
      <c r="E160" s="21"/>
      <c r="F160" s="22"/>
      <c r="G160" s="22"/>
      <c r="H160" s="34" t="str">
        <f t="shared" si="29"/>
        <v/>
      </c>
      <c r="I160" s="34" t="str">
        <f t="shared" si="30"/>
        <v/>
      </c>
      <c r="J160" s="34" t="str">
        <f t="shared" si="31"/>
        <v/>
      </c>
      <c r="K160" s="34" t="str">
        <f t="shared" si="32"/>
        <v/>
      </c>
      <c r="L160" s="26" t="str">
        <f t="shared" si="28"/>
        <v/>
      </c>
      <c r="M160" s="32"/>
      <c r="N160" s="190"/>
      <c r="O160" s="190"/>
      <c r="P160" s="190"/>
      <c r="Q160" s="190"/>
      <c r="R160" s="23"/>
    </row>
    <row r="161" spans="1:18">
      <c r="A161" s="27">
        <f t="shared" ca="1" si="33"/>
        <v>45998</v>
      </c>
      <c r="B161" s="20"/>
      <c r="C161" s="21"/>
      <c r="D161" s="20"/>
      <c r="E161" s="21"/>
      <c r="F161" s="22"/>
      <c r="G161" s="22"/>
      <c r="H161" s="34" t="str">
        <f t="shared" si="29"/>
        <v/>
      </c>
      <c r="I161" s="34" t="str">
        <f t="shared" si="30"/>
        <v/>
      </c>
      <c r="J161" s="34" t="str">
        <f t="shared" si="31"/>
        <v/>
      </c>
      <c r="K161" s="34" t="str">
        <f t="shared" si="32"/>
        <v/>
      </c>
      <c r="L161" s="26" t="str">
        <f t="shared" si="28"/>
        <v/>
      </c>
      <c r="M161" s="32"/>
      <c r="N161" s="190"/>
      <c r="O161" s="190"/>
      <c r="P161" s="190"/>
      <c r="Q161" s="190"/>
      <c r="R161" s="23"/>
    </row>
    <row r="162" spans="1:18">
      <c r="A162" s="27">
        <f t="shared" ca="1" si="33"/>
        <v>45999</v>
      </c>
      <c r="B162" s="20"/>
      <c r="C162" s="21"/>
      <c r="D162" s="20"/>
      <c r="E162" s="21"/>
      <c r="F162" s="22"/>
      <c r="G162" s="22"/>
      <c r="H162" s="34" t="str">
        <f t="shared" si="29"/>
        <v/>
      </c>
      <c r="I162" s="34" t="str">
        <f t="shared" si="30"/>
        <v/>
      </c>
      <c r="J162" s="34" t="str">
        <f t="shared" si="31"/>
        <v/>
      </c>
      <c r="K162" s="34" t="str">
        <f t="shared" si="32"/>
        <v/>
      </c>
      <c r="L162" s="26" t="str">
        <f t="shared" si="28"/>
        <v/>
      </c>
      <c r="M162" s="32"/>
      <c r="N162" s="190"/>
      <c r="O162" s="190"/>
      <c r="P162" s="190"/>
      <c r="Q162" s="190"/>
      <c r="R162" s="23"/>
    </row>
    <row r="163" spans="1:18">
      <c r="A163" s="27">
        <f t="shared" ca="1" si="33"/>
        <v>46000</v>
      </c>
      <c r="B163" s="20"/>
      <c r="C163" s="21"/>
      <c r="D163" s="20"/>
      <c r="E163" s="21"/>
      <c r="F163" s="22"/>
      <c r="G163" s="22"/>
      <c r="H163" s="34" t="str">
        <f t="shared" si="29"/>
        <v/>
      </c>
      <c r="I163" s="34" t="str">
        <f t="shared" si="30"/>
        <v/>
      </c>
      <c r="J163" s="34" t="str">
        <f t="shared" si="31"/>
        <v/>
      </c>
      <c r="K163" s="34" t="str">
        <f t="shared" si="32"/>
        <v/>
      </c>
      <c r="L163" s="26" t="str">
        <f t="shared" si="28"/>
        <v/>
      </c>
      <c r="M163" s="32"/>
      <c r="N163" s="190"/>
      <c r="O163" s="190"/>
      <c r="P163" s="190"/>
      <c r="Q163" s="190"/>
      <c r="R163" s="23"/>
    </row>
    <row r="164" spans="1:18">
      <c r="A164" s="27">
        <f t="shared" ca="1" si="33"/>
        <v>46001</v>
      </c>
      <c r="B164" s="20"/>
      <c r="C164" s="21"/>
      <c r="D164" s="20"/>
      <c r="E164" s="21"/>
      <c r="F164" s="22"/>
      <c r="G164" s="22"/>
      <c r="H164" s="34" t="str">
        <f t="shared" si="29"/>
        <v/>
      </c>
      <c r="I164" s="34" t="str">
        <f t="shared" si="30"/>
        <v/>
      </c>
      <c r="J164" s="34" t="str">
        <f t="shared" si="31"/>
        <v/>
      </c>
      <c r="K164" s="34" t="str">
        <f t="shared" si="32"/>
        <v/>
      </c>
      <c r="L164" s="26" t="str">
        <f t="shared" si="28"/>
        <v/>
      </c>
      <c r="M164" s="32"/>
      <c r="N164" s="190"/>
      <c r="O164" s="190"/>
      <c r="P164" s="190"/>
      <c r="Q164" s="190"/>
      <c r="R164" s="23"/>
    </row>
    <row r="165" spans="1:18">
      <c r="A165" s="27">
        <f t="shared" ca="1" si="33"/>
        <v>46002</v>
      </c>
      <c r="B165" s="20"/>
      <c r="C165" s="21"/>
      <c r="D165" s="20"/>
      <c r="E165" s="21"/>
      <c r="F165" s="22"/>
      <c r="G165" s="22"/>
      <c r="H165" s="34" t="str">
        <f t="shared" si="29"/>
        <v/>
      </c>
      <c r="I165" s="34" t="str">
        <f t="shared" si="30"/>
        <v/>
      </c>
      <c r="J165" s="34" t="str">
        <f t="shared" si="31"/>
        <v/>
      </c>
      <c r="K165" s="34" t="str">
        <f t="shared" si="32"/>
        <v/>
      </c>
      <c r="L165" s="26" t="str">
        <f t="shared" si="28"/>
        <v/>
      </c>
      <c r="M165" s="32"/>
      <c r="N165" s="190"/>
      <c r="O165" s="190"/>
      <c r="P165" s="190"/>
      <c r="Q165" s="190"/>
      <c r="R165" s="23"/>
    </row>
    <row r="166" spans="1:18">
      <c r="A166" s="27">
        <f t="shared" ca="1" si="33"/>
        <v>46003</v>
      </c>
      <c r="B166" s="20"/>
      <c r="C166" s="21"/>
      <c r="D166" s="20"/>
      <c r="E166" s="21"/>
      <c r="F166" s="22"/>
      <c r="G166" s="22"/>
      <c r="H166" s="34" t="str">
        <f t="shared" si="29"/>
        <v/>
      </c>
      <c r="I166" s="34" t="str">
        <f t="shared" si="30"/>
        <v/>
      </c>
      <c r="J166" s="34" t="str">
        <f t="shared" si="31"/>
        <v/>
      </c>
      <c r="K166" s="34" t="str">
        <f t="shared" si="32"/>
        <v/>
      </c>
      <c r="L166" s="26" t="str">
        <f t="shared" si="28"/>
        <v/>
      </c>
      <c r="M166" s="32"/>
      <c r="N166" s="190"/>
      <c r="O166" s="190"/>
      <c r="P166" s="190"/>
      <c r="Q166" s="190"/>
      <c r="R166" s="23"/>
    </row>
    <row r="167" spans="1:18">
      <c r="A167" s="27">
        <f t="shared" ca="1" si="33"/>
        <v>46004</v>
      </c>
      <c r="B167" s="20"/>
      <c r="C167" s="21"/>
      <c r="D167" s="20"/>
      <c r="E167" s="21"/>
      <c r="F167" s="22"/>
      <c r="G167" s="22"/>
      <c r="H167" s="34" t="str">
        <f t="shared" si="29"/>
        <v/>
      </c>
      <c r="I167" s="34" t="str">
        <f t="shared" si="30"/>
        <v/>
      </c>
      <c r="J167" s="34" t="str">
        <f t="shared" si="31"/>
        <v/>
      </c>
      <c r="K167" s="34" t="str">
        <f t="shared" si="32"/>
        <v/>
      </c>
      <c r="L167" s="26" t="str">
        <f t="shared" si="28"/>
        <v/>
      </c>
      <c r="M167" s="32"/>
      <c r="N167" s="190"/>
      <c r="O167" s="190"/>
      <c r="P167" s="190"/>
      <c r="Q167" s="190"/>
      <c r="R167" s="23"/>
    </row>
    <row r="168" spans="1:18">
      <c r="A168" s="27">
        <f t="shared" ca="1" si="33"/>
        <v>46005</v>
      </c>
      <c r="B168" s="20"/>
      <c r="C168" s="21"/>
      <c r="D168" s="20"/>
      <c r="E168" s="21"/>
      <c r="F168" s="22"/>
      <c r="G168" s="22"/>
      <c r="H168" s="34" t="str">
        <f t="shared" si="29"/>
        <v/>
      </c>
      <c r="I168" s="34" t="str">
        <f t="shared" si="30"/>
        <v/>
      </c>
      <c r="J168" s="34" t="str">
        <f t="shared" si="31"/>
        <v/>
      </c>
      <c r="K168" s="34" t="str">
        <f t="shared" si="32"/>
        <v/>
      </c>
      <c r="L168" s="26" t="str">
        <f t="shared" si="28"/>
        <v/>
      </c>
      <c r="M168" s="32"/>
      <c r="N168" s="190"/>
      <c r="O168" s="190"/>
      <c r="P168" s="190"/>
      <c r="Q168" s="190"/>
      <c r="R168" s="23"/>
    </row>
    <row r="169" spans="1:18">
      <c r="A169" s="27">
        <f t="shared" ca="1" si="33"/>
        <v>46006</v>
      </c>
      <c r="B169" s="20"/>
      <c r="C169" s="21"/>
      <c r="D169" s="20"/>
      <c r="E169" s="21"/>
      <c r="F169" s="22"/>
      <c r="G169" s="22"/>
      <c r="H169" s="34" t="str">
        <f t="shared" si="29"/>
        <v/>
      </c>
      <c r="I169" s="34" t="str">
        <f t="shared" si="30"/>
        <v/>
      </c>
      <c r="J169" s="34" t="str">
        <f t="shared" si="31"/>
        <v/>
      </c>
      <c r="K169" s="34" t="str">
        <f t="shared" si="32"/>
        <v/>
      </c>
      <c r="L169" s="26" t="str">
        <f t="shared" si="28"/>
        <v/>
      </c>
      <c r="M169" s="32"/>
      <c r="N169" s="190"/>
      <c r="O169" s="190"/>
      <c r="P169" s="190"/>
      <c r="Q169" s="190"/>
      <c r="R169" s="23"/>
    </row>
    <row r="170" spans="1:18">
      <c r="A170" s="27">
        <f t="shared" ca="1" si="33"/>
        <v>46007</v>
      </c>
      <c r="B170" s="20"/>
      <c r="C170" s="21"/>
      <c r="D170" s="20"/>
      <c r="E170" s="21"/>
      <c r="F170" s="22"/>
      <c r="G170" s="22"/>
      <c r="H170" s="34" t="str">
        <f t="shared" si="29"/>
        <v/>
      </c>
      <c r="I170" s="34" t="str">
        <f t="shared" si="30"/>
        <v/>
      </c>
      <c r="J170" s="34" t="str">
        <f t="shared" si="31"/>
        <v/>
      </c>
      <c r="K170" s="34" t="str">
        <f t="shared" si="32"/>
        <v/>
      </c>
      <c r="L170" s="26" t="str">
        <f t="shared" si="28"/>
        <v/>
      </c>
      <c r="M170" s="32"/>
      <c r="N170" s="190"/>
      <c r="O170" s="190"/>
      <c r="P170" s="190"/>
      <c r="Q170" s="190"/>
      <c r="R170" s="23"/>
    </row>
    <row r="171" spans="1:18">
      <c r="A171" s="27">
        <f t="shared" ca="1" si="33"/>
        <v>46008</v>
      </c>
      <c r="B171" s="20"/>
      <c r="C171" s="21"/>
      <c r="D171" s="20"/>
      <c r="E171" s="21"/>
      <c r="F171" s="22"/>
      <c r="G171" s="22"/>
      <c r="H171" s="34" t="str">
        <f t="shared" si="29"/>
        <v/>
      </c>
      <c r="I171" s="34" t="str">
        <f t="shared" si="30"/>
        <v/>
      </c>
      <c r="J171" s="34" t="str">
        <f t="shared" si="31"/>
        <v/>
      </c>
      <c r="K171" s="34" t="str">
        <f t="shared" si="32"/>
        <v/>
      </c>
      <c r="L171" s="26" t="str">
        <f t="shared" si="28"/>
        <v/>
      </c>
      <c r="M171" s="32"/>
      <c r="N171" s="190"/>
      <c r="O171" s="190"/>
      <c r="P171" s="190"/>
      <c r="Q171" s="190"/>
      <c r="R171" s="23"/>
    </row>
    <row r="172" spans="1:18">
      <c r="A172" s="27">
        <f t="shared" ca="1" si="33"/>
        <v>46009</v>
      </c>
      <c r="B172" s="20"/>
      <c r="C172" s="21"/>
      <c r="D172" s="20"/>
      <c r="E172" s="21"/>
      <c r="F172" s="22"/>
      <c r="G172" s="22"/>
      <c r="H172" s="34" t="str">
        <f t="shared" si="29"/>
        <v/>
      </c>
      <c r="I172" s="34" t="str">
        <f t="shared" si="30"/>
        <v/>
      </c>
      <c r="J172" s="34" t="str">
        <f t="shared" si="31"/>
        <v/>
      </c>
      <c r="K172" s="34" t="str">
        <f t="shared" si="32"/>
        <v/>
      </c>
      <c r="L172" s="26" t="str">
        <f t="shared" si="28"/>
        <v/>
      </c>
      <c r="M172" s="32"/>
      <c r="N172" s="190"/>
      <c r="O172" s="190"/>
      <c r="P172" s="190"/>
      <c r="Q172" s="190"/>
      <c r="R172" s="23"/>
    </row>
    <row r="173" spans="1:18">
      <c r="A173" s="27">
        <f t="shared" ca="1" si="33"/>
        <v>46010</v>
      </c>
      <c r="B173" s="20"/>
      <c r="C173" s="21"/>
      <c r="D173" s="20"/>
      <c r="E173" s="21"/>
      <c r="F173" s="22"/>
      <c r="G173" s="22"/>
      <c r="H173" s="34" t="str">
        <f t="shared" si="29"/>
        <v/>
      </c>
      <c r="I173" s="34" t="str">
        <f t="shared" si="30"/>
        <v/>
      </c>
      <c r="J173" s="34" t="str">
        <f t="shared" si="31"/>
        <v/>
      </c>
      <c r="K173" s="34" t="str">
        <f t="shared" si="32"/>
        <v/>
      </c>
      <c r="L173" s="26" t="str">
        <f t="shared" si="28"/>
        <v/>
      </c>
      <c r="M173" s="32"/>
      <c r="N173" s="190"/>
      <c r="O173" s="190"/>
      <c r="P173" s="190"/>
      <c r="Q173" s="190"/>
      <c r="R173" s="23"/>
    </row>
    <row r="174" spans="1:18">
      <c r="A174" s="27">
        <f t="shared" ca="1" si="33"/>
        <v>46011</v>
      </c>
      <c r="B174" s="20"/>
      <c r="C174" s="21"/>
      <c r="D174" s="20"/>
      <c r="E174" s="21"/>
      <c r="F174" s="22"/>
      <c r="G174" s="22"/>
      <c r="H174" s="34" t="str">
        <f t="shared" si="29"/>
        <v/>
      </c>
      <c r="I174" s="34" t="str">
        <f t="shared" si="30"/>
        <v/>
      </c>
      <c r="J174" s="34" t="str">
        <f t="shared" si="31"/>
        <v/>
      </c>
      <c r="K174" s="34" t="str">
        <f t="shared" si="32"/>
        <v/>
      </c>
      <c r="L174" s="26" t="str">
        <f t="shared" si="28"/>
        <v/>
      </c>
      <c r="M174" s="32"/>
      <c r="N174" s="190"/>
      <c r="O174" s="190"/>
      <c r="P174" s="190"/>
      <c r="Q174" s="190"/>
      <c r="R174" s="23"/>
    </row>
    <row r="175" spans="1:18">
      <c r="A175" s="27">
        <f t="shared" ca="1" si="33"/>
        <v>46012</v>
      </c>
      <c r="B175" s="20"/>
      <c r="C175" s="21"/>
      <c r="D175" s="20"/>
      <c r="E175" s="21"/>
      <c r="F175" s="22"/>
      <c r="G175" s="22"/>
      <c r="H175" s="34" t="str">
        <f t="shared" si="29"/>
        <v/>
      </c>
      <c r="I175" s="34" t="str">
        <f t="shared" si="30"/>
        <v/>
      </c>
      <c r="J175" s="34" t="str">
        <f t="shared" si="31"/>
        <v/>
      </c>
      <c r="K175" s="34" t="str">
        <f t="shared" si="32"/>
        <v/>
      </c>
      <c r="L175" s="26" t="str">
        <f t="shared" si="28"/>
        <v/>
      </c>
      <c r="M175" s="32"/>
      <c r="N175" s="190"/>
      <c r="O175" s="190"/>
      <c r="P175" s="190"/>
      <c r="Q175" s="190"/>
      <c r="R175" s="23"/>
    </row>
    <row r="176" spans="1:18">
      <c r="A176" s="27">
        <f t="shared" ca="1" si="33"/>
        <v>46013</v>
      </c>
      <c r="B176" s="20"/>
      <c r="C176" s="21"/>
      <c r="D176" s="20"/>
      <c r="E176" s="21"/>
      <c r="F176" s="22"/>
      <c r="G176" s="22"/>
      <c r="H176" s="34" t="str">
        <f t="shared" si="29"/>
        <v/>
      </c>
      <c r="I176" s="34" t="str">
        <f t="shared" si="30"/>
        <v/>
      </c>
      <c r="J176" s="34" t="str">
        <f t="shared" si="31"/>
        <v/>
      </c>
      <c r="K176" s="34" t="str">
        <f t="shared" si="32"/>
        <v/>
      </c>
      <c r="L176" s="26" t="str">
        <f t="shared" si="28"/>
        <v/>
      </c>
      <c r="M176" s="32"/>
      <c r="N176" s="190"/>
      <c r="O176" s="190"/>
      <c r="P176" s="190"/>
      <c r="Q176" s="190"/>
      <c r="R176" s="23"/>
    </row>
    <row r="177" spans="1:22">
      <c r="A177" s="27">
        <f t="shared" ca="1" si="33"/>
        <v>46014</v>
      </c>
      <c r="B177" s="20"/>
      <c r="C177" s="21"/>
      <c r="D177" s="20"/>
      <c r="E177" s="21"/>
      <c r="F177" s="22"/>
      <c r="G177" s="22"/>
      <c r="H177" s="34" t="str">
        <f t="shared" si="29"/>
        <v/>
      </c>
      <c r="I177" s="34" t="str">
        <f t="shared" si="30"/>
        <v/>
      </c>
      <c r="J177" s="34" t="str">
        <f t="shared" si="31"/>
        <v/>
      </c>
      <c r="K177" s="34" t="str">
        <f t="shared" si="32"/>
        <v/>
      </c>
      <c r="L177" s="26" t="str">
        <f t="shared" si="28"/>
        <v/>
      </c>
      <c r="M177" s="32"/>
      <c r="N177" s="190"/>
      <c r="O177" s="190"/>
      <c r="P177" s="190"/>
      <c r="Q177" s="190"/>
      <c r="R177" s="23"/>
    </row>
    <row r="178" spans="1:22">
      <c r="A178" s="27">
        <f t="shared" ca="1" si="33"/>
        <v>46015</v>
      </c>
      <c r="B178" s="20"/>
      <c r="C178" s="21"/>
      <c r="D178" s="20"/>
      <c r="E178" s="21"/>
      <c r="F178" s="22"/>
      <c r="G178" s="22"/>
      <c r="H178" s="34" t="str">
        <f t="shared" si="29"/>
        <v/>
      </c>
      <c r="I178" s="34" t="str">
        <f t="shared" si="30"/>
        <v/>
      </c>
      <c r="J178" s="34" t="str">
        <f t="shared" si="31"/>
        <v/>
      </c>
      <c r="K178" s="34" t="str">
        <f t="shared" si="32"/>
        <v/>
      </c>
      <c r="L178" s="26" t="str">
        <f t="shared" si="28"/>
        <v/>
      </c>
      <c r="M178" s="32"/>
      <c r="N178" s="190"/>
      <c r="O178" s="190"/>
      <c r="P178" s="190"/>
      <c r="Q178" s="190"/>
      <c r="R178" s="23"/>
    </row>
    <row r="179" spans="1:22">
      <c r="A179" s="27">
        <f t="shared" ca="1" si="33"/>
        <v>46016</v>
      </c>
      <c r="B179" s="20"/>
      <c r="C179" s="21"/>
      <c r="D179" s="20"/>
      <c r="E179" s="21"/>
      <c r="F179" s="22"/>
      <c r="G179" s="22"/>
      <c r="H179" s="34" t="str">
        <f t="shared" si="29"/>
        <v/>
      </c>
      <c r="I179" s="34" t="str">
        <f t="shared" si="30"/>
        <v/>
      </c>
      <c r="J179" s="34" t="str">
        <f t="shared" si="31"/>
        <v/>
      </c>
      <c r="K179" s="34" t="str">
        <f t="shared" si="32"/>
        <v/>
      </c>
      <c r="L179" s="26" t="str">
        <f t="shared" si="28"/>
        <v/>
      </c>
      <c r="M179" s="32"/>
      <c r="N179" s="190"/>
      <c r="O179" s="190"/>
      <c r="P179" s="190"/>
      <c r="Q179" s="190"/>
      <c r="R179" s="23"/>
    </row>
    <row r="180" spans="1:22">
      <c r="A180" s="27">
        <f t="shared" ca="1" si="33"/>
        <v>46017</v>
      </c>
      <c r="B180" s="20"/>
      <c r="C180" s="21"/>
      <c r="D180" s="20"/>
      <c r="E180" s="21"/>
      <c r="F180" s="22"/>
      <c r="G180" s="22"/>
      <c r="H180" s="34" t="str">
        <f t="shared" si="29"/>
        <v/>
      </c>
      <c r="I180" s="34" t="str">
        <f t="shared" si="30"/>
        <v/>
      </c>
      <c r="J180" s="34" t="str">
        <f t="shared" si="31"/>
        <v/>
      </c>
      <c r="K180" s="34" t="str">
        <f t="shared" si="32"/>
        <v/>
      </c>
      <c r="L180" s="26" t="str">
        <f t="shared" si="28"/>
        <v/>
      </c>
      <c r="M180" s="32"/>
      <c r="N180" s="190"/>
      <c r="O180" s="190"/>
      <c r="P180" s="190"/>
      <c r="Q180" s="190"/>
      <c r="R180" s="23"/>
    </row>
    <row r="181" spans="1:22">
      <c r="A181" s="27">
        <f t="shared" ca="1" si="33"/>
        <v>46018</v>
      </c>
      <c r="B181" s="20"/>
      <c r="C181" s="21"/>
      <c r="D181" s="20"/>
      <c r="E181" s="21"/>
      <c r="F181" s="22"/>
      <c r="G181" s="22"/>
      <c r="H181" s="34" t="str">
        <f t="shared" si="29"/>
        <v/>
      </c>
      <c r="I181" s="34" t="str">
        <f t="shared" si="30"/>
        <v/>
      </c>
      <c r="J181" s="34" t="str">
        <f t="shared" si="31"/>
        <v/>
      </c>
      <c r="K181" s="34" t="str">
        <f t="shared" si="32"/>
        <v/>
      </c>
      <c r="L181" s="26" t="str">
        <f t="shared" si="28"/>
        <v/>
      </c>
      <c r="M181" s="32"/>
      <c r="N181" s="190"/>
      <c r="O181" s="190"/>
      <c r="P181" s="190"/>
      <c r="Q181" s="190"/>
      <c r="R181" s="23"/>
    </row>
    <row r="182" spans="1:22">
      <c r="A182" s="27">
        <f t="shared" ca="1" si="33"/>
        <v>46019</v>
      </c>
      <c r="B182" s="20"/>
      <c r="C182" s="21"/>
      <c r="D182" s="20"/>
      <c r="E182" s="21"/>
      <c r="F182" s="22"/>
      <c r="G182" s="22"/>
      <c r="H182" s="34" t="str">
        <f t="shared" si="29"/>
        <v/>
      </c>
      <c r="I182" s="34" t="str">
        <f t="shared" si="30"/>
        <v/>
      </c>
      <c r="J182" s="34" t="str">
        <f t="shared" si="31"/>
        <v/>
      </c>
      <c r="K182" s="34" t="str">
        <f t="shared" si="32"/>
        <v/>
      </c>
      <c r="L182" s="26" t="str">
        <f t="shared" si="28"/>
        <v/>
      </c>
      <c r="M182" s="32"/>
      <c r="N182" s="190"/>
      <c r="O182" s="190"/>
      <c r="P182" s="190"/>
      <c r="Q182" s="190"/>
      <c r="R182" s="23"/>
    </row>
    <row r="183" spans="1:22">
      <c r="A183" s="27">
        <f t="shared" ca="1" si="33"/>
        <v>46020</v>
      </c>
      <c r="B183" s="20"/>
      <c r="C183" s="21"/>
      <c r="D183" s="20"/>
      <c r="E183" s="21"/>
      <c r="F183" s="22"/>
      <c r="G183" s="22"/>
      <c r="H183" s="34" t="str">
        <f t="shared" si="29"/>
        <v/>
      </c>
      <c r="I183" s="34" t="str">
        <f t="shared" si="30"/>
        <v/>
      </c>
      <c r="J183" s="34" t="str">
        <f t="shared" si="31"/>
        <v/>
      </c>
      <c r="K183" s="34" t="str">
        <f t="shared" si="32"/>
        <v/>
      </c>
      <c r="L183" s="26" t="str">
        <f t="shared" si="28"/>
        <v/>
      </c>
      <c r="M183" s="32"/>
      <c r="N183" s="190"/>
      <c r="O183" s="190"/>
      <c r="P183" s="190"/>
      <c r="Q183" s="190"/>
      <c r="R183" s="23"/>
    </row>
    <row r="184" spans="1:22">
      <c r="A184" s="27">
        <f t="shared" ca="1" si="33"/>
        <v>46021</v>
      </c>
      <c r="B184" s="20"/>
      <c r="C184" s="21"/>
      <c r="D184" s="20"/>
      <c r="E184" s="21"/>
      <c r="F184" s="22"/>
      <c r="G184" s="22"/>
      <c r="H184" s="34" t="str">
        <f t="shared" si="29"/>
        <v/>
      </c>
      <c r="I184" s="34" t="str">
        <f t="shared" si="30"/>
        <v/>
      </c>
      <c r="J184" s="34" t="str">
        <f t="shared" si="31"/>
        <v/>
      </c>
      <c r="K184" s="34" t="str">
        <f t="shared" si="32"/>
        <v/>
      </c>
      <c r="L184" s="26" t="str">
        <f t="shared" si="28"/>
        <v/>
      </c>
      <c r="M184" s="32"/>
      <c r="N184" s="190"/>
      <c r="O184" s="190"/>
      <c r="P184" s="190"/>
      <c r="Q184" s="190"/>
      <c r="R184" s="23"/>
    </row>
    <row r="185" spans="1:22">
      <c r="A185" s="27">
        <f t="shared" ca="1" si="33"/>
        <v>46022</v>
      </c>
      <c r="B185" s="20"/>
      <c r="C185" s="21"/>
      <c r="D185" s="20"/>
      <c r="E185" s="21"/>
      <c r="F185" s="22"/>
      <c r="G185" s="22"/>
      <c r="H185" s="34" t="str">
        <f t="shared" si="29"/>
        <v/>
      </c>
      <c r="I185" s="34" t="str">
        <f t="shared" si="30"/>
        <v/>
      </c>
      <c r="J185" s="34" t="str">
        <f t="shared" si="31"/>
        <v/>
      </c>
      <c r="K185" s="34" t="str">
        <f t="shared" si="32"/>
        <v/>
      </c>
      <c r="L185" s="26" t="str">
        <f t="shared" si="28"/>
        <v/>
      </c>
      <c r="M185" s="32"/>
      <c r="N185" s="190"/>
      <c r="O185" s="190"/>
      <c r="P185" s="190"/>
      <c r="Q185" s="190"/>
      <c r="R185" s="23"/>
    </row>
    <row r="186" spans="1:22">
      <c r="A186" s="5" t="s">
        <v>11</v>
      </c>
      <c r="B186" s="191"/>
      <c r="C186" s="192"/>
      <c r="D186" s="191"/>
      <c r="E186" s="192"/>
      <c r="F186" s="26" t="str">
        <f>IF(SUM($F155:$F185)=0,"",SUM($F155:$F185))</f>
        <v/>
      </c>
      <c r="G186" s="26" t="str">
        <f>IF(SUM($G155:$G185)=0,"",SUM($G155:$G185))</f>
        <v/>
      </c>
      <c r="H186" s="26" t="str">
        <f>IF(SUM(H155:H185)=0,"",SUM(H155:H185))</f>
        <v/>
      </c>
      <c r="I186" s="26" t="str">
        <f>IF(SUM(I155:I185)=0,"",SUM(I155:I185))</f>
        <v/>
      </c>
      <c r="J186" s="26" t="str">
        <f t="shared" ref="J186:K186" si="34">IF(SUM(J155:J185)=0,"",SUM(J155:J185))</f>
        <v/>
      </c>
      <c r="K186" s="26" t="str">
        <f t="shared" si="34"/>
        <v/>
      </c>
      <c r="L186" s="26" t="str">
        <f>IF(SUM($L155:$L185)=0,"",SUM($L155:$L185))</f>
        <v/>
      </c>
      <c r="M186" s="33"/>
      <c r="N186" s="193"/>
      <c r="O186" s="193"/>
      <c r="P186" s="193"/>
      <c r="Q186" s="193"/>
      <c r="R186" s="6"/>
    </row>
    <row r="188" spans="1:22" ht="27" customHeight="1">
      <c r="A188" s="194" t="s">
        <v>22</v>
      </c>
      <c r="B188" s="189" t="s">
        <v>103</v>
      </c>
      <c r="C188" s="189"/>
      <c r="D188" s="189"/>
      <c r="E188" s="189"/>
      <c r="F188" s="189" t="s">
        <v>23</v>
      </c>
      <c r="G188" s="189"/>
      <c r="H188" s="189" t="s">
        <v>88</v>
      </c>
      <c r="I188" s="189"/>
      <c r="J188" s="189"/>
      <c r="K188" s="189"/>
      <c r="L188" s="189" t="s">
        <v>87</v>
      </c>
      <c r="M188" s="195" t="s">
        <v>96</v>
      </c>
      <c r="N188" s="194" t="s">
        <v>25</v>
      </c>
      <c r="O188" s="194"/>
      <c r="P188" s="194"/>
      <c r="Q188" s="194"/>
      <c r="R188" s="189" t="s">
        <v>100</v>
      </c>
    </row>
    <row r="189" spans="1:22" ht="14.25" customHeight="1">
      <c r="A189" s="194"/>
      <c r="B189" s="189" t="s">
        <v>82</v>
      </c>
      <c r="C189" s="189"/>
      <c r="D189" s="189" t="s">
        <v>84</v>
      </c>
      <c r="E189" s="189"/>
      <c r="F189" s="189"/>
      <c r="G189" s="189"/>
      <c r="H189" s="189" t="s">
        <v>90</v>
      </c>
      <c r="I189" s="189"/>
      <c r="J189" s="189" t="s">
        <v>89</v>
      </c>
      <c r="K189" s="189"/>
      <c r="L189" s="189"/>
      <c r="M189" s="196"/>
      <c r="N189" s="194"/>
      <c r="O189" s="194"/>
      <c r="P189" s="194"/>
      <c r="Q189" s="194"/>
      <c r="R189" s="189"/>
    </row>
    <row r="190" spans="1:22">
      <c r="A190" s="194"/>
      <c r="B190" s="43" t="s">
        <v>26</v>
      </c>
      <c r="C190" s="43" t="s">
        <v>27</v>
      </c>
      <c r="D190" s="43" t="s">
        <v>26</v>
      </c>
      <c r="E190" s="43" t="s">
        <v>27</v>
      </c>
      <c r="F190" s="44" t="s">
        <v>85</v>
      </c>
      <c r="G190" s="44" t="s">
        <v>86</v>
      </c>
      <c r="H190" s="44" t="s">
        <v>81</v>
      </c>
      <c r="I190" s="44" t="s">
        <v>83</v>
      </c>
      <c r="J190" s="44" t="s">
        <v>81</v>
      </c>
      <c r="K190" s="44" t="s">
        <v>95</v>
      </c>
      <c r="L190" s="189"/>
      <c r="M190" s="197"/>
      <c r="N190" s="194"/>
      <c r="O190" s="194"/>
      <c r="P190" s="194"/>
      <c r="Q190" s="194"/>
      <c r="R190" s="194"/>
    </row>
    <row r="191" spans="1:22">
      <c r="A191" s="27" cm="1">
        <f t="array" aca="1" ref="A191" ca="1">DATE("2025","8"+5,IFERROR(INDIRECT(T1),"1"))</f>
        <v>46023</v>
      </c>
      <c r="B191" s="20"/>
      <c r="C191" s="21"/>
      <c r="D191" s="20"/>
      <c r="E191" s="21"/>
      <c r="F191" s="22"/>
      <c r="G191" s="22"/>
      <c r="H191" s="34" t="str">
        <f>IF(OR(B191="",LEFT(M191,1)="✓"),"",C191-B191-F191)</f>
        <v/>
      </c>
      <c r="I191" s="34" t="str">
        <f>IF(OR(D191="",LEFT(M191,1)="✓"),"",E191-D191-G191)</f>
        <v/>
      </c>
      <c r="J191" s="34" t="str">
        <f>IF(AND(B191&lt;&gt;"",M191="✓所定"),C191-B191-F191,"")</f>
        <v/>
      </c>
      <c r="K191" s="34" t="str">
        <f>IF(AND(B191&lt;&gt;"",M191="✓法定"),C191-B191-F191,"")</f>
        <v/>
      </c>
      <c r="L191" s="26" t="str">
        <f>IF(AND($B191="",$D191=""),"",($C191-$B191-$F191)+($E191-$D191-$G191))</f>
        <v/>
      </c>
      <c r="M191" s="32"/>
      <c r="N191" s="190"/>
      <c r="O191" s="190"/>
      <c r="P191" s="190"/>
      <c r="Q191" s="190"/>
      <c r="R191" s="23"/>
      <c r="V191" s="1" t="s">
        <v>171</v>
      </c>
    </row>
    <row r="192" spans="1:22">
      <c r="A192" s="27">
        <f ca="1">A191+1</f>
        <v>46024</v>
      </c>
      <c r="B192" s="20"/>
      <c r="C192" s="21"/>
      <c r="D192" s="20"/>
      <c r="E192" s="21"/>
      <c r="F192" s="22"/>
      <c r="G192" s="22"/>
      <c r="H192" s="34" t="str">
        <f t="shared" ref="H192:H221" si="35">IF(OR(B192="",LEFT(M192,1)="✓"),"",C192-B192-F192)</f>
        <v/>
      </c>
      <c r="I192" s="34" t="str">
        <f t="shared" ref="I192:I221" si="36">IF(OR(D192="",LEFT(M192,1)="✓"),"",E192-D192-G192)</f>
        <v/>
      </c>
      <c r="J192" s="34" t="str">
        <f t="shared" ref="J192:J221" si="37">IF(AND(B192&lt;&gt;"",M192="✓所定"),C192-B192-F192,"")</f>
        <v/>
      </c>
      <c r="K192" s="34" t="str">
        <f t="shared" ref="K192:K221" si="38">IF(AND(B192&lt;&gt;"",M192="✓法定"),C192-B192-F192,"")</f>
        <v/>
      </c>
      <c r="L192" s="26" t="str">
        <f t="shared" ref="L192:L221" si="39">IF(AND($B192="",$D192=""),"",($C192-$B192-$F192)+($E192-$D192-$G192))</f>
        <v/>
      </c>
      <c r="M192" s="32"/>
      <c r="N192" s="190"/>
      <c r="O192" s="190"/>
      <c r="P192" s="190"/>
      <c r="Q192" s="190"/>
      <c r="R192" s="23"/>
      <c r="V192" s="1" t="s">
        <v>172</v>
      </c>
    </row>
    <row r="193" spans="1:18">
      <c r="A193" s="27">
        <f t="shared" ref="A193:A221" ca="1" si="40">A192+1</f>
        <v>46025</v>
      </c>
      <c r="B193" s="20"/>
      <c r="C193" s="21"/>
      <c r="D193" s="20"/>
      <c r="E193" s="21"/>
      <c r="F193" s="22"/>
      <c r="G193" s="22"/>
      <c r="H193" s="34" t="str">
        <f t="shared" si="35"/>
        <v/>
      </c>
      <c r="I193" s="34" t="str">
        <f t="shared" si="36"/>
        <v/>
      </c>
      <c r="J193" s="34" t="str">
        <f t="shared" si="37"/>
        <v/>
      </c>
      <c r="K193" s="34" t="str">
        <f t="shared" si="38"/>
        <v/>
      </c>
      <c r="L193" s="26" t="str">
        <f t="shared" si="39"/>
        <v/>
      </c>
      <c r="M193" s="32"/>
      <c r="N193" s="190"/>
      <c r="O193" s="190"/>
      <c r="P193" s="190"/>
      <c r="Q193" s="190"/>
      <c r="R193" s="23"/>
    </row>
    <row r="194" spans="1:18">
      <c r="A194" s="27">
        <f t="shared" ca="1" si="40"/>
        <v>46026</v>
      </c>
      <c r="B194" s="20"/>
      <c r="C194" s="21"/>
      <c r="D194" s="20"/>
      <c r="E194" s="21"/>
      <c r="F194" s="22"/>
      <c r="G194" s="22"/>
      <c r="H194" s="34" t="str">
        <f t="shared" si="35"/>
        <v/>
      </c>
      <c r="I194" s="34" t="str">
        <f t="shared" si="36"/>
        <v/>
      </c>
      <c r="J194" s="34" t="str">
        <f t="shared" si="37"/>
        <v/>
      </c>
      <c r="K194" s="34" t="str">
        <f t="shared" si="38"/>
        <v/>
      </c>
      <c r="L194" s="26" t="str">
        <f t="shared" si="39"/>
        <v/>
      </c>
      <c r="M194" s="32"/>
      <c r="N194" s="190"/>
      <c r="O194" s="190"/>
      <c r="P194" s="190"/>
      <c r="Q194" s="190"/>
      <c r="R194" s="23"/>
    </row>
    <row r="195" spans="1:18">
      <c r="A195" s="27">
        <f t="shared" ca="1" si="40"/>
        <v>46027</v>
      </c>
      <c r="B195" s="20"/>
      <c r="C195" s="21"/>
      <c r="D195" s="20"/>
      <c r="E195" s="21"/>
      <c r="F195" s="22"/>
      <c r="G195" s="22"/>
      <c r="H195" s="34" t="str">
        <f t="shared" si="35"/>
        <v/>
      </c>
      <c r="I195" s="34" t="str">
        <f t="shared" si="36"/>
        <v/>
      </c>
      <c r="J195" s="34" t="str">
        <f t="shared" si="37"/>
        <v/>
      </c>
      <c r="K195" s="34" t="str">
        <f t="shared" si="38"/>
        <v/>
      </c>
      <c r="L195" s="26" t="str">
        <f t="shared" si="39"/>
        <v/>
      </c>
      <c r="M195" s="32"/>
      <c r="N195" s="190"/>
      <c r="O195" s="190"/>
      <c r="P195" s="190"/>
      <c r="Q195" s="190"/>
      <c r="R195" s="23"/>
    </row>
    <row r="196" spans="1:18">
      <c r="A196" s="27">
        <f t="shared" ca="1" si="40"/>
        <v>46028</v>
      </c>
      <c r="B196" s="20"/>
      <c r="C196" s="21"/>
      <c r="D196" s="20"/>
      <c r="E196" s="21"/>
      <c r="F196" s="22"/>
      <c r="G196" s="22"/>
      <c r="H196" s="34" t="str">
        <f t="shared" si="35"/>
        <v/>
      </c>
      <c r="I196" s="34" t="str">
        <f t="shared" si="36"/>
        <v/>
      </c>
      <c r="J196" s="34" t="str">
        <f t="shared" si="37"/>
        <v/>
      </c>
      <c r="K196" s="34" t="str">
        <f t="shared" si="38"/>
        <v/>
      </c>
      <c r="L196" s="26" t="str">
        <f t="shared" si="39"/>
        <v/>
      </c>
      <c r="M196" s="32"/>
      <c r="N196" s="190"/>
      <c r="O196" s="190"/>
      <c r="P196" s="190"/>
      <c r="Q196" s="190"/>
      <c r="R196" s="23"/>
    </row>
    <row r="197" spans="1:18">
      <c r="A197" s="27">
        <f t="shared" ca="1" si="40"/>
        <v>46029</v>
      </c>
      <c r="B197" s="20"/>
      <c r="C197" s="21"/>
      <c r="D197" s="20"/>
      <c r="E197" s="21"/>
      <c r="F197" s="22"/>
      <c r="G197" s="22"/>
      <c r="H197" s="34" t="str">
        <f t="shared" si="35"/>
        <v/>
      </c>
      <c r="I197" s="34" t="str">
        <f t="shared" si="36"/>
        <v/>
      </c>
      <c r="J197" s="34" t="str">
        <f t="shared" si="37"/>
        <v/>
      </c>
      <c r="K197" s="34" t="str">
        <f t="shared" si="38"/>
        <v/>
      </c>
      <c r="L197" s="26" t="str">
        <f t="shared" si="39"/>
        <v/>
      </c>
      <c r="M197" s="32"/>
      <c r="N197" s="190"/>
      <c r="O197" s="190"/>
      <c r="P197" s="190"/>
      <c r="Q197" s="190"/>
      <c r="R197" s="23"/>
    </row>
    <row r="198" spans="1:18">
      <c r="A198" s="27">
        <f t="shared" ca="1" si="40"/>
        <v>46030</v>
      </c>
      <c r="B198" s="20"/>
      <c r="C198" s="21"/>
      <c r="D198" s="20"/>
      <c r="E198" s="21"/>
      <c r="F198" s="22"/>
      <c r="G198" s="22"/>
      <c r="H198" s="34" t="str">
        <f t="shared" si="35"/>
        <v/>
      </c>
      <c r="I198" s="34" t="str">
        <f t="shared" si="36"/>
        <v/>
      </c>
      <c r="J198" s="34" t="str">
        <f t="shared" si="37"/>
        <v/>
      </c>
      <c r="K198" s="34" t="str">
        <f t="shared" si="38"/>
        <v/>
      </c>
      <c r="L198" s="26" t="str">
        <f t="shared" si="39"/>
        <v/>
      </c>
      <c r="M198" s="32"/>
      <c r="N198" s="190"/>
      <c r="O198" s="190"/>
      <c r="P198" s="190"/>
      <c r="Q198" s="190"/>
      <c r="R198" s="23"/>
    </row>
    <row r="199" spans="1:18">
      <c r="A199" s="27">
        <f t="shared" ca="1" si="40"/>
        <v>46031</v>
      </c>
      <c r="B199" s="20"/>
      <c r="C199" s="21"/>
      <c r="D199" s="20"/>
      <c r="E199" s="21"/>
      <c r="F199" s="22"/>
      <c r="G199" s="22"/>
      <c r="H199" s="34" t="str">
        <f t="shared" si="35"/>
        <v/>
      </c>
      <c r="I199" s="34" t="str">
        <f t="shared" si="36"/>
        <v/>
      </c>
      <c r="J199" s="34" t="str">
        <f t="shared" si="37"/>
        <v/>
      </c>
      <c r="K199" s="34" t="str">
        <f t="shared" si="38"/>
        <v/>
      </c>
      <c r="L199" s="26" t="str">
        <f t="shared" si="39"/>
        <v/>
      </c>
      <c r="M199" s="32"/>
      <c r="N199" s="190"/>
      <c r="O199" s="190"/>
      <c r="P199" s="190"/>
      <c r="Q199" s="190"/>
      <c r="R199" s="23"/>
    </row>
    <row r="200" spans="1:18">
      <c r="A200" s="27">
        <f t="shared" ca="1" si="40"/>
        <v>46032</v>
      </c>
      <c r="B200" s="20"/>
      <c r="C200" s="21"/>
      <c r="D200" s="20"/>
      <c r="E200" s="21"/>
      <c r="F200" s="22"/>
      <c r="G200" s="22"/>
      <c r="H200" s="34" t="str">
        <f t="shared" si="35"/>
        <v/>
      </c>
      <c r="I200" s="34" t="str">
        <f t="shared" si="36"/>
        <v/>
      </c>
      <c r="J200" s="34" t="str">
        <f t="shared" si="37"/>
        <v/>
      </c>
      <c r="K200" s="34" t="str">
        <f t="shared" si="38"/>
        <v/>
      </c>
      <c r="L200" s="26" t="str">
        <f t="shared" si="39"/>
        <v/>
      </c>
      <c r="M200" s="32"/>
      <c r="N200" s="190"/>
      <c r="O200" s="190"/>
      <c r="P200" s="190"/>
      <c r="Q200" s="190"/>
      <c r="R200" s="23"/>
    </row>
    <row r="201" spans="1:18">
      <c r="A201" s="27">
        <f t="shared" ca="1" si="40"/>
        <v>46033</v>
      </c>
      <c r="B201" s="20"/>
      <c r="C201" s="21"/>
      <c r="D201" s="20"/>
      <c r="E201" s="21"/>
      <c r="F201" s="22"/>
      <c r="G201" s="22"/>
      <c r="H201" s="34" t="str">
        <f t="shared" si="35"/>
        <v/>
      </c>
      <c r="I201" s="34" t="str">
        <f t="shared" si="36"/>
        <v/>
      </c>
      <c r="J201" s="34" t="str">
        <f t="shared" si="37"/>
        <v/>
      </c>
      <c r="K201" s="34" t="str">
        <f t="shared" si="38"/>
        <v/>
      </c>
      <c r="L201" s="26" t="str">
        <f t="shared" si="39"/>
        <v/>
      </c>
      <c r="M201" s="32"/>
      <c r="N201" s="190"/>
      <c r="O201" s="190"/>
      <c r="P201" s="190"/>
      <c r="Q201" s="190"/>
      <c r="R201" s="23"/>
    </row>
    <row r="202" spans="1:18">
      <c r="A202" s="27">
        <f t="shared" ca="1" si="40"/>
        <v>46034</v>
      </c>
      <c r="B202" s="20"/>
      <c r="C202" s="21"/>
      <c r="D202" s="20"/>
      <c r="E202" s="21"/>
      <c r="F202" s="22"/>
      <c r="G202" s="22"/>
      <c r="H202" s="34" t="str">
        <f t="shared" si="35"/>
        <v/>
      </c>
      <c r="I202" s="34" t="str">
        <f t="shared" si="36"/>
        <v/>
      </c>
      <c r="J202" s="34" t="str">
        <f t="shared" si="37"/>
        <v/>
      </c>
      <c r="K202" s="34" t="str">
        <f t="shared" si="38"/>
        <v/>
      </c>
      <c r="L202" s="26" t="str">
        <f t="shared" si="39"/>
        <v/>
      </c>
      <c r="M202" s="32"/>
      <c r="N202" s="190"/>
      <c r="O202" s="190"/>
      <c r="P202" s="190"/>
      <c r="Q202" s="190"/>
      <c r="R202" s="23"/>
    </row>
    <row r="203" spans="1:18">
      <c r="A203" s="27">
        <f t="shared" ca="1" si="40"/>
        <v>46035</v>
      </c>
      <c r="B203" s="20"/>
      <c r="C203" s="21"/>
      <c r="D203" s="20"/>
      <c r="E203" s="21"/>
      <c r="F203" s="22"/>
      <c r="G203" s="22"/>
      <c r="H203" s="34" t="str">
        <f t="shared" si="35"/>
        <v/>
      </c>
      <c r="I203" s="34" t="str">
        <f t="shared" si="36"/>
        <v/>
      </c>
      <c r="J203" s="34" t="str">
        <f t="shared" si="37"/>
        <v/>
      </c>
      <c r="K203" s="34" t="str">
        <f t="shared" si="38"/>
        <v/>
      </c>
      <c r="L203" s="26" t="str">
        <f t="shared" si="39"/>
        <v/>
      </c>
      <c r="M203" s="32"/>
      <c r="N203" s="190"/>
      <c r="O203" s="190"/>
      <c r="P203" s="190"/>
      <c r="Q203" s="190"/>
      <c r="R203" s="23"/>
    </row>
    <row r="204" spans="1:18">
      <c r="A204" s="27">
        <f t="shared" ca="1" si="40"/>
        <v>46036</v>
      </c>
      <c r="B204" s="20"/>
      <c r="C204" s="21"/>
      <c r="D204" s="20"/>
      <c r="E204" s="21"/>
      <c r="F204" s="22"/>
      <c r="G204" s="22"/>
      <c r="H204" s="34" t="str">
        <f t="shared" si="35"/>
        <v/>
      </c>
      <c r="I204" s="34" t="str">
        <f t="shared" si="36"/>
        <v/>
      </c>
      <c r="J204" s="34" t="str">
        <f t="shared" si="37"/>
        <v/>
      </c>
      <c r="K204" s="34" t="str">
        <f t="shared" si="38"/>
        <v/>
      </c>
      <c r="L204" s="26" t="str">
        <f t="shared" si="39"/>
        <v/>
      </c>
      <c r="M204" s="32"/>
      <c r="N204" s="190"/>
      <c r="O204" s="190"/>
      <c r="P204" s="190"/>
      <c r="Q204" s="190"/>
      <c r="R204" s="23"/>
    </row>
    <row r="205" spans="1:18">
      <c r="A205" s="27">
        <f t="shared" ca="1" si="40"/>
        <v>46037</v>
      </c>
      <c r="B205" s="20"/>
      <c r="C205" s="21"/>
      <c r="D205" s="20"/>
      <c r="E205" s="21"/>
      <c r="F205" s="22"/>
      <c r="G205" s="22"/>
      <c r="H205" s="34" t="str">
        <f t="shared" si="35"/>
        <v/>
      </c>
      <c r="I205" s="34" t="str">
        <f t="shared" si="36"/>
        <v/>
      </c>
      <c r="J205" s="34" t="str">
        <f t="shared" si="37"/>
        <v/>
      </c>
      <c r="K205" s="34" t="str">
        <f t="shared" si="38"/>
        <v/>
      </c>
      <c r="L205" s="26" t="str">
        <f t="shared" si="39"/>
        <v/>
      </c>
      <c r="M205" s="32"/>
      <c r="N205" s="190"/>
      <c r="O205" s="190"/>
      <c r="P205" s="190"/>
      <c r="Q205" s="190"/>
      <c r="R205" s="23"/>
    </row>
    <row r="206" spans="1:18">
      <c r="A206" s="27">
        <f t="shared" ca="1" si="40"/>
        <v>46038</v>
      </c>
      <c r="B206" s="20"/>
      <c r="C206" s="21"/>
      <c r="D206" s="20"/>
      <c r="E206" s="21"/>
      <c r="F206" s="22"/>
      <c r="G206" s="22"/>
      <c r="H206" s="34" t="str">
        <f t="shared" si="35"/>
        <v/>
      </c>
      <c r="I206" s="34" t="str">
        <f t="shared" si="36"/>
        <v/>
      </c>
      <c r="J206" s="34" t="str">
        <f t="shared" si="37"/>
        <v/>
      </c>
      <c r="K206" s="34" t="str">
        <f t="shared" si="38"/>
        <v/>
      </c>
      <c r="L206" s="26" t="str">
        <f t="shared" si="39"/>
        <v/>
      </c>
      <c r="M206" s="32"/>
      <c r="N206" s="190"/>
      <c r="O206" s="190"/>
      <c r="P206" s="190"/>
      <c r="Q206" s="190"/>
      <c r="R206" s="23"/>
    </row>
    <row r="207" spans="1:18">
      <c r="A207" s="27">
        <f t="shared" ca="1" si="40"/>
        <v>46039</v>
      </c>
      <c r="B207" s="20"/>
      <c r="C207" s="21"/>
      <c r="D207" s="20"/>
      <c r="E207" s="21"/>
      <c r="F207" s="22"/>
      <c r="G207" s="22"/>
      <c r="H207" s="34" t="str">
        <f t="shared" si="35"/>
        <v/>
      </c>
      <c r="I207" s="34" t="str">
        <f t="shared" si="36"/>
        <v/>
      </c>
      <c r="J207" s="34" t="str">
        <f t="shared" si="37"/>
        <v/>
      </c>
      <c r="K207" s="34" t="str">
        <f t="shared" si="38"/>
        <v/>
      </c>
      <c r="L207" s="26" t="str">
        <f t="shared" si="39"/>
        <v/>
      </c>
      <c r="M207" s="32"/>
      <c r="N207" s="190"/>
      <c r="O207" s="190"/>
      <c r="P207" s="190"/>
      <c r="Q207" s="190"/>
      <c r="R207" s="23"/>
    </row>
    <row r="208" spans="1:18">
      <c r="A208" s="27">
        <f t="shared" ca="1" si="40"/>
        <v>46040</v>
      </c>
      <c r="B208" s="20"/>
      <c r="C208" s="21"/>
      <c r="D208" s="20"/>
      <c r="E208" s="21"/>
      <c r="F208" s="22"/>
      <c r="G208" s="22"/>
      <c r="H208" s="34" t="str">
        <f t="shared" si="35"/>
        <v/>
      </c>
      <c r="I208" s="34" t="str">
        <f t="shared" si="36"/>
        <v/>
      </c>
      <c r="J208" s="34" t="str">
        <f t="shared" si="37"/>
        <v/>
      </c>
      <c r="K208" s="34" t="str">
        <f t="shared" si="38"/>
        <v/>
      </c>
      <c r="L208" s="26" t="str">
        <f t="shared" si="39"/>
        <v/>
      </c>
      <c r="M208" s="32"/>
      <c r="N208" s="190"/>
      <c r="O208" s="190"/>
      <c r="P208" s="190"/>
      <c r="Q208" s="190"/>
      <c r="R208" s="23"/>
    </row>
    <row r="209" spans="1:18">
      <c r="A209" s="27">
        <f t="shared" ca="1" si="40"/>
        <v>46041</v>
      </c>
      <c r="B209" s="20"/>
      <c r="C209" s="21"/>
      <c r="D209" s="20"/>
      <c r="E209" s="21"/>
      <c r="F209" s="22"/>
      <c r="G209" s="22"/>
      <c r="H209" s="34" t="str">
        <f t="shared" si="35"/>
        <v/>
      </c>
      <c r="I209" s="34" t="str">
        <f t="shared" si="36"/>
        <v/>
      </c>
      <c r="J209" s="34" t="str">
        <f t="shared" si="37"/>
        <v/>
      </c>
      <c r="K209" s="34" t="str">
        <f t="shared" si="38"/>
        <v/>
      </c>
      <c r="L209" s="26" t="str">
        <f t="shared" si="39"/>
        <v/>
      </c>
      <c r="M209" s="32"/>
      <c r="N209" s="190"/>
      <c r="O209" s="190"/>
      <c r="P209" s="190"/>
      <c r="Q209" s="190"/>
      <c r="R209" s="23"/>
    </row>
    <row r="210" spans="1:18">
      <c r="A210" s="27">
        <f t="shared" ca="1" si="40"/>
        <v>46042</v>
      </c>
      <c r="B210" s="20"/>
      <c r="C210" s="21"/>
      <c r="D210" s="20"/>
      <c r="E210" s="21"/>
      <c r="F210" s="22"/>
      <c r="G210" s="22"/>
      <c r="H210" s="34" t="str">
        <f t="shared" si="35"/>
        <v/>
      </c>
      <c r="I210" s="34" t="str">
        <f t="shared" si="36"/>
        <v/>
      </c>
      <c r="J210" s="34" t="str">
        <f t="shared" si="37"/>
        <v/>
      </c>
      <c r="K210" s="34" t="str">
        <f t="shared" si="38"/>
        <v/>
      </c>
      <c r="L210" s="26" t="str">
        <f t="shared" si="39"/>
        <v/>
      </c>
      <c r="M210" s="32"/>
      <c r="N210" s="190"/>
      <c r="O210" s="190"/>
      <c r="P210" s="190"/>
      <c r="Q210" s="190"/>
      <c r="R210" s="23"/>
    </row>
    <row r="211" spans="1:18">
      <c r="A211" s="27">
        <f t="shared" ca="1" si="40"/>
        <v>46043</v>
      </c>
      <c r="B211" s="20"/>
      <c r="C211" s="21"/>
      <c r="D211" s="20"/>
      <c r="E211" s="21"/>
      <c r="F211" s="22"/>
      <c r="G211" s="22"/>
      <c r="H211" s="34" t="str">
        <f t="shared" si="35"/>
        <v/>
      </c>
      <c r="I211" s="34" t="str">
        <f t="shared" si="36"/>
        <v/>
      </c>
      <c r="J211" s="34" t="str">
        <f t="shared" si="37"/>
        <v/>
      </c>
      <c r="K211" s="34" t="str">
        <f t="shared" si="38"/>
        <v/>
      </c>
      <c r="L211" s="26" t="str">
        <f t="shared" si="39"/>
        <v/>
      </c>
      <c r="M211" s="32"/>
      <c r="N211" s="190"/>
      <c r="O211" s="190"/>
      <c r="P211" s="190"/>
      <c r="Q211" s="190"/>
      <c r="R211" s="23"/>
    </row>
    <row r="212" spans="1:18">
      <c r="A212" s="27">
        <f t="shared" ca="1" si="40"/>
        <v>46044</v>
      </c>
      <c r="B212" s="20"/>
      <c r="C212" s="21"/>
      <c r="D212" s="20"/>
      <c r="E212" s="21"/>
      <c r="F212" s="22"/>
      <c r="G212" s="22"/>
      <c r="H212" s="34" t="str">
        <f t="shared" si="35"/>
        <v/>
      </c>
      <c r="I212" s="34" t="str">
        <f t="shared" si="36"/>
        <v/>
      </c>
      <c r="J212" s="34" t="str">
        <f t="shared" si="37"/>
        <v/>
      </c>
      <c r="K212" s="34" t="str">
        <f t="shared" si="38"/>
        <v/>
      </c>
      <c r="L212" s="26" t="str">
        <f t="shared" si="39"/>
        <v/>
      </c>
      <c r="M212" s="32"/>
      <c r="N212" s="190"/>
      <c r="O212" s="190"/>
      <c r="P212" s="190"/>
      <c r="Q212" s="190"/>
      <c r="R212" s="23"/>
    </row>
    <row r="213" spans="1:18">
      <c r="A213" s="27">
        <f t="shared" ca="1" si="40"/>
        <v>46045</v>
      </c>
      <c r="B213" s="20"/>
      <c r="C213" s="21"/>
      <c r="D213" s="20"/>
      <c r="E213" s="21"/>
      <c r="F213" s="22"/>
      <c r="G213" s="22"/>
      <c r="H213" s="34" t="str">
        <f t="shared" si="35"/>
        <v/>
      </c>
      <c r="I213" s="34" t="str">
        <f t="shared" si="36"/>
        <v/>
      </c>
      <c r="J213" s="34" t="str">
        <f t="shared" si="37"/>
        <v/>
      </c>
      <c r="K213" s="34" t="str">
        <f t="shared" si="38"/>
        <v/>
      </c>
      <c r="L213" s="26" t="str">
        <f t="shared" si="39"/>
        <v/>
      </c>
      <c r="M213" s="32"/>
      <c r="N213" s="190"/>
      <c r="O213" s="190"/>
      <c r="P213" s="190"/>
      <c r="Q213" s="190"/>
      <c r="R213" s="23"/>
    </row>
    <row r="214" spans="1:18">
      <c r="A214" s="27">
        <f t="shared" ca="1" si="40"/>
        <v>46046</v>
      </c>
      <c r="B214" s="20"/>
      <c r="C214" s="21"/>
      <c r="D214" s="20"/>
      <c r="E214" s="21"/>
      <c r="F214" s="22"/>
      <c r="G214" s="22"/>
      <c r="H214" s="34" t="str">
        <f t="shared" si="35"/>
        <v/>
      </c>
      <c r="I214" s="34" t="str">
        <f t="shared" si="36"/>
        <v/>
      </c>
      <c r="J214" s="34" t="str">
        <f t="shared" si="37"/>
        <v/>
      </c>
      <c r="K214" s="34" t="str">
        <f t="shared" si="38"/>
        <v/>
      </c>
      <c r="L214" s="26" t="str">
        <f t="shared" si="39"/>
        <v/>
      </c>
      <c r="M214" s="32"/>
      <c r="N214" s="190"/>
      <c r="O214" s="190"/>
      <c r="P214" s="190"/>
      <c r="Q214" s="190"/>
      <c r="R214" s="23"/>
    </row>
    <row r="215" spans="1:18">
      <c r="A215" s="27">
        <f t="shared" ca="1" si="40"/>
        <v>46047</v>
      </c>
      <c r="B215" s="20"/>
      <c r="C215" s="21"/>
      <c r="D215" s="20"/>
      <c r="E215" s="21"/>
      <c r="F215" s="22"/>
      <c r="G215" s="22"/>
      <c r="H215" s="34" t="str">
        <f t="shared" si="35"/>
        <v/>
      </c>
      <c r="I215" s="34" t="str">
        <f t="shared" si="36"/>
        <v/>
      </c>
      <c r="J215" s="34" t="str">
        <f t="shared" si="37"/>
        <v/>
      </c>
      <c r="K215" s="34" t="str">
        <f t="shared" si="38"/>
        <v/>
      </c>
      <c r="L215" s="26" t="str">
        <f t="shared" si="39"/>
        <v/>
      </c>
      <c r="M215" s="32"/>
      <c r="N215" s="190"/>
      <c r="O215" s="190"/>
      <c r="P215" s="190"/>
      <c r="Q215" s="190"/>
      <c r="R215" s="23"/>
    </row>
    <row r="216" spans="1:18">
      <c r="A216" s="27">
        <f t="shared" ca="1" si="40"/>
        <v>46048</v>
      </c>
      <c r="B216" s="20"/>
      <c r="C216" s="21"/>
      <c r="D216" s="20"/>
      <c r="E216" s="21"/>
      <c r="F216" s="22"/>
      <c r="G216" s="22"/>
      <c r="H216" s="34" t="str">
        <f t="shared" si="35"/>
        <v/>
      </c>
      <c r="I216" s="34" t="str">
        <f t="shared" si="36"/>
        <v/>
      </c>
      <c r="J216" s="34" t="str">
        <f t="shared" si="37"/>
        <v/>
      </c>
      <c r="K216" s="34" t="str">
        <f t="shared" si="38"/>
        <v/>
      </c>
      <c r="L216" s="26" t="str">
        <f t="shared" si="39"/>
        <v/>
      </c>
      <c r="M216" s="32"/>
      <c r="N216" s="190"/>
      <c r="O216" s="190"/>
      <c r="P216" s="190"/>
      <c r="Q216" s="190"/>
      <c r="R216" s="23"/>
    </row>
    <row r="217" spans="1:18">
      <c r="A217" s="27">
        <f t="shared" ca="1" si="40"/>
        <v>46049</v>
      </c>
      <c r="B217" s="20"/>
      <c r="C217" s="21"/>
      <c r="D217" s="20"/>
      <c r="E217" s="21"/>
      <c r="F217" s="22"/>
      <c r="G217" s="22"/>
      <c r="H217" s="34" t="str">
        <f t="shared" si="35"/>
        <v/>
      </c>
      <c r="I217" s="34" t="str">
        <f t="shared" si="36"/>
        <v/>
      </c>
      <c r="J217" s="34" t="str">
        <f t="shared" si="37"/>
        <v/>
      </c>
      <c r="K217" s="34" t="str">
        <f t="shared" si="38"/>
        <v/>
      </c>
      <c r="L217" s="26" t="str">
        <f t="shared" si="39"/>
        <v/>
      </c>
      <c r="M217" s="32"/>
      <c r="N217" s="190"/>
      <c r="O217" s="190"/>
      <c r="P217" s="190"/>
      <c r="Q217" s="190"/>
      <c r="R217" s="23"/>
    </row>
    <row r="218" spans="1:18">
      <c r="A218" s="27">
        <f t="shared" ca="1" si="40"/>
        <v>46050</v>
      </c>
      <c r="B218" s="20"/>
      <c r="C218" s="21"/>
      <c r="D218" s="20"/>
      <c r="E218" s="21"/>
      <c r="F218" s="22"/>
      <c r="G218" s="22"/>
      <c r="H218" s="34" t="str">
        <f t="shared" si="35"/>
        <v/>
      </c>
      <c r="I218" s="34" t="str">
        <f t="shared" si="36"/>
        <v/>
      </c>
      <c r="J218" s="34" t="str">
        <f t="shared" si="37"/>
        <v/>
      </c>
      <c r="K218" s="34" t="str">
        <f t="shared" si="38"/>
        <v/>
      </c>
      <c r="L218" s="26" t="str">
        <f t="shared" si="39"/>
        <v/>
      </c>
      <c r="M218" s="32"/>
      <c r="N218" s="190"/>
      <c r="O218" s="190"/>
      <c r="P218" s="190"/>
      <c r="Q218" s="190"/>
      <c r="R218" s="23"/>
    </row>
    <row r="219" spans="1:18">
      <c r="A219" s="27">
        <f t="shared" ca="1" si="40"/>
        <v>46051</v>
      </c>
      <c r="B219" s="20"/>
      <c r="C219" s="21"/>
      <c r="D219" s="20"/>
      <c r="E219" s="21"/>
      <c r="F219" s="22"/>
      <c r="G219" s="22"/>
      <c r="H219" s="34" t="str">
        <f t="shared" si="35"/>
        <v/>
      </c>
      <c r="I219" s="34" t="str">
        <f t="shared" si="36"/>
        <v/>
      </c>
      <c r="J219" s="34" t="str">
        <f t="shared" si="37"/>
        <v/>
      </c>
      <c r="K219" s="34" t="str">
        <f t="shared" si="38"/>
        <v/>
      </c>
      <c r="L219" s="26" t="str">
        <f t="shared" si="39"/>
        <v/>
      </c>
      <c r="M219" s="32"/>
      <c r="N219" s="190"/>
      <c r="O219" s="190"/>
      <c r="P219" s="190"/>
      <c r="Q219" s="190"/>
      <c r="R219" s="23"/>
    </row>
    <row r="220" spans="1:18">
      <c r="A220" s="27">
        <f t="shared" ca="1" si="40"/>
        <v>46052</v>
      </c>
      <c r="B220" s="20"/>
      <c r="C220" s="21"/>
      <c r="D220" s="20"/>
      <c r="E220" s="21"/>
      <c r="F220" s="22"/>
      <c r="G220" s="22"/>
      <c r="H220" s="34" t="str">
        <f t="shared" si="35"/>
        <v/>
      </c>
      <c r="I220" s="34" t="str">
        <f t="shared" si="36"/>
        <v/>
      </c>
      <c r="J220" s="34" t="str">
        <f t="shared" si="37"/>
        <v/>
      </c>
      <c r="K220" s="34" t="str">
        <f t="shared" si="38"/>
        <v/>
      </c>
      <c r="L220" s="26" t="str">
        <f t="shared" si="39"/>
        <v/>
      </c>
      <c r="M220" s="32"/>
      <c r="N220" s="190"/>
      <c r="O220" s="190"/>
      <c r="P220" s="190"/>
      <c r="Q220" s="190"/>
      <c r="R220" s="23"/>
    </row>
    <row r="221" spans="1:18">
      <c r="A221" s="27">
        <f t="shared" ca="1" si="40"/>
        <v>46053</v>
      </c>
      <c r="B221" s="20"/>
      <c r="C221" s="21"/>
      <c r="D221" s="20"/>
      <c r="E221" s="21"/>
      <c r="F221" s="22"/>
      <c r="G221" s="22"/>
      <c r="H221" s="34" t="str">
        <f t="shared" si="35"/>
        <v/>
      </c>
      <c r="I221" s="34" t="str">
        <f t="shared" si="36"/>
        <v/>
      </c>
      <c r="J221" s="34" t="str">
        <f t="shared" si="37"/>
        <v/>
      </c>
      <c r="K221" s="34" t="str">
        <f t="shared" si="38"/>
        <v/>
      </c>
      <c r="L221" s="26" t="str">
        <f t="shared" si="39"/>
        <v/>
      </c>
      <c r="M221" s="32"/>
      <c r="N221" s="190"/>
      <c r="O221" s="190"/>
      <c r="P221" s="190"/>
      <c r="Q221" s="190"/>
      <c r="R221" s="23"/>
    </row>
    <row r="222" spans="1:18">
      <c r="A222" s="5" t="s">
        <v>11</v>
      </c>
      <c r="B222" s="191"/>
      <c r="C222" s="192"/>
      <c r="D222" s="191"/>
      <c r="E222" s="192"/>
      <c r="F222" s="26" t="str">
        <f>IF(SUM($F191:$F221)=0,"",SUM($F191:$F221))</f>
        <v/>
      </c>
      <c r="G222" s="26" t="str">
        <f>IF(SUM($G191:$G221)=0,"",SUM($G191:$G221))</f>
        <v/>
      </c>
      <c r="H222" s="26" t="str">
        <f>IF(SUM(H191:H221)=0,"",SUM(H191:H221))</f>
        <v/>
      </c>
      <c r="I222" s="26" t="str">
        <f>IF(SUM(I191:I221)=0,"",SUM(I191:I221))</f>
        <v/>
      </c>
      <c r="J222" s="26" t="str">
        <f t="shared" ref="J222:K222" si="41">IF(SUM(J191:J221)=0,"",SUM(J191:J221))</f>
        <v/>
      </c>
      <c r="K222" s="26" t="str">
        <f t="shared" si="41"/>
        <v/>
      </c>
      <c r="L222" s="26" t="str">
        <f>IF(SUM($L191:$L221)=0,"",SUM($L191:$L221))</f>
        <v/>
      </c>
      <c r="M222" s="33"/>
      <c r="N222" s="193"/>
      <c r="O222" s="193"/>
      <c r="P222" s="193"/>
      <c r="Q222" s="193"/>
      <c r="R222" s="6"/>
    </row>
    <row r="224" spans="1:18" ht="27" customHeight="1">
      <c r="A224" s="194" t="s">
        <v>22</v>
      </c>
      <c r="B224" s="189" t="s">
        <v>103</v>
      </c>
      <c r="C224" s="189"/>
      <c r="D224" s="189"/>
      <c r="E224" s="189"/>
      <c r="F224" s="189" t="s">
        <v>23</v>
      </c>
      <c r="G224" s="189"/>
      <c r="H224" s="189" t="s">
        <v>88</v>
      </c>
      <c r="I224" s="189"/>
      <c r="J224" s="189"/>
      <c r="K224" s="189"/>
      <c r="L224" s="189" t="s">
        <v>87</v>
      </c>
      <c r="M224" s="195" t="s">
        <v>96</v>
      </c>
      <c r="N224" s="194" t="s">
        <v>25</v>
      </c>
      <c r="O224" s="194"/>
      <c r="P224" s="194"/>
      <c r="Q224" s="194"/>
      <c r="R224" s="189" t="s">
        <v>100</v>
      </c>
    </row>
    <row r="225" spans="1:22" ht="14.25" customHeight="1">
      <c r="A225" s="194"/>
      <c r="B225" s="189" t="s">
        <v>82</v>
      </c>
      <c r="C225" s="189"/>
      <c r="D225" s="189" t="s">
        <v>84</v>
      </c>
      <c r="E225" s="189"/>
      <c r="F225" s="189"/>
      <c r="G225" s="189"/>
      <c r="H225" s="189" t="s">
        <v>90</v>
      </c>
      <c r="I225" s="189"/>
      <c r="J225" s="189" t="s">
        <v>89</v>
      </c>
      <c r="K225" s="189"/>
      <c r="L225" s="189"/>
      <c r="M225" s="196"/>
      <c r="N225" s="194"/>
      <c r="O225" s="194"/>
      <c r="P225" s="194"/>
      <c r="Q225" s="194"/>
      <c r="R225" s="189"/>
    </row>
    <row r="226" spans="1:22">
      <c r="A226" s="194"/>
      <c r="B226" s="43" t="s">
        <v>26</v>
      </c>
      <c r="C226" s="43" t="s">
        <v>27</v>
      </c>
      <c r="D226" s="43" t="s">
        <v>26</v>
      </c>
      <c r="E226" s="43" t="s">
        <v>27</v>
      </c>
      <c r="F226" s="44" t="s">
        <v>85</v>
      </c>
      <c r="G226" s="44" t="s">
        <v>86</v>
      </c>
      <c r="H226" s="44" t="s">
        <v>81</v>
      </c>
      <c r="I226" s="44" t="s">
        <v>83</v>
      </c>
      <c r="J226" s="44" t="s">
        <v>81</v>
      </c>
      <c r="K226" s="44" t="s">
        <v>95</v>
      </c>
      <c r="L226" s="189"/>
      <c r="M226" s="197"/>
      <c r="N226" s="194"/>
      <c r="O226" s="194"/>
      <c r="P226" s="194"/>
      <c r="Q226" s="194"/>
      <c r="R226" s="194"/>
    </row>
    <row r="227" spans="1:22">
      <c r="A227" s="27" cm="1">
        <f t="array" aca="1" ref="A227" ca="1">DATE("2025","8"+6,IFERROR(INDIRECT(T1),"1"))</f>
        <v>46054</v>
      </c>
      <c r="B227" s="20"/>
      <c r="C227" s="21"/>
      <c r="D227" s="20"/>
      <c r="E227" s="21"/>
      <c r="F227" s="22"/>
      <c r="G227" s="22"/>
      <c r="H227" s="34" t="str">
        <f>IF(OR(B227="",LEFT(M227,1)="✓"),"",C227-B227-F227)</f>
        <v/>
      </c>
      <c r="I227" s="34" t="str">
        <f>IF(OR(D227="",LEFT(M227,1)="✓"),"",E227-D227-G227)</f>
        <v/>
      </c>
      <c r="J227" s="34" t="str">
        <f>IF(AND(B227&lt;&gt;"",M227="✓所定"),C227-B227-F227,"")</f>
        <v/>
      </c>
      <c r="K227" s="34" t="str">
        <f>IF(AND(B227&lt;&gt;"",M227="✓法定"),C227-B227-F227,"")</f>
        <v/>
      </c>
      <c r="L227" s="26" t="str">
        <f t="shared" ref="L227:L253" si="42">IF(AND($B227="",$D227=""),"",($C227-$B227-$F227)+($E227-$D227-$G227))</f>
        <v/>
      </c>
      <c r="M227" s="32"/>
      <c r="N227" s="190"/>
      <c r="O227" s="190"/>
      <c r="P227" s="190"/>
      <c r="Q227" s="190"/>
      <c r="R227" s="23"/>
      <c r="V227" s="1" t="s">
        <v>171</v>
      </c>
    </row>
    <row r="228" spans="1:22">
      <c r="A228" s="27">
        <f ca="1">A227+1</f>
        <v>46055</v>
      </c>
      <c r="B228" s="20"/>
      <c r="C228" s="21"/>
      <c r="D228" s="20"/>
      <c r="E228" s="21"/>
      <c r="F228" s="22"/>
      <c r="G228" s="22"/>
      <c r="H228" s="34" t="str">
        <f t="shared" ref="H228:H257" si="43">IF(OR(B228="",LEFT(M228,1)="✓"),"",C228-B228-F228)</f>
        <v/>
      </c>
      <c r="I228" s="34" t="str">
        <f t="shared" ref="I228:I257" si="44">IF(OR(D228="",LEFT(M228,1)="✓"),"",E228-D228-G228)</f>
        <v/>
      </c>
      <c r="J228" s="34" t="str">
        <f t="shared" ref="J228:J257" si="45">IF(AND(B228&lt;&gt;"",M228="✓所定"),C228-B228-F228,"")</f>
        <v/>
      </c>
      <c r="K228" s="34" t="str">
        <f t="shared" ref="K228:K257" si="46">IF(AND(B228&lt;&gt;"",M228="✓法定"),C228-B228-F228,"")</f>
        <v/>
      </c>
      <c r="L228" s="26" t="str">
        <f t="shared" si="42"/>
        <v/>
      </c>
      <c r="M228" s="32"/>
      <c r="N228" s="190"/>
      <c r="O228" s="190"/>
      <c r="P228" s="190"/>
      <c r="Q228" s="190"/>
      <c r="R228" s="23"/>
      <c r="V228" s="1" t="s">
        <v>172</v>
      </c>
    </row>
    <row r="229" spans="1:22">
      <c r="A229" s="27">
        <f t="shared" ref="A229:A257" ca="1" si="47">A228+1</f>
        <v>46056</v>
      </c>
      <c r="B229" s="20"/>
      <c r="C229" s="21"/>
      <c r="D229" s="20"/>
      <c r="E229" s="21"/>
      <c r="F229" s="22"/>
      <c r="G229" s="22"/>
      <c r="H229" s="34" t="str">
        <f t="shared" si="43"/>
        <v/>
      </c>
      <c r="I229" s="34" t="str">
        <f t="shared" si="44"/>
        <v/>
      </c>
      <c r="J229" s="34" t="str">
        <f t="shared" si="45"/>
        <v/>
      </c>
      <c r="K229" s="34" t="str">
        <f t="shared" si="46"/>
        <v/>
      </c>
      <c r="L229" s="26" t="str">
        <f t="shared" si="42"/>
        <v/>
      </c>
      <c r="M229" s="32"/>
      <c r="N229" s="190"/>
      <c r="O229" s="190"/>
      <c r="P229" s="190"/>
      <c r="Q229" s="190"/>
      <c r="R229" s="23"/>
    </row>
    <row r="230" spans="1:22">
      <c r="A230" s="27">
        <f t="shared" ca="1" si="47"/>
        <v>46057</v>
      </c>
      <c r="B230" s="20"/>
      <c r="C230" s="21"/>
      <c r="D230" s="20"/>
      <c r="E230" s="21"/>
      <c r="F230" s="22"/>
      <c r="G230" s="22"/>
      <c r="H230" s="34" t="str">
        <f t="shared" si="43"/>
        <v/>
      </c>
      <c r="I230" s="34" t="str">
        <f t="shared" si="44"/>
        <v/>
      </c>
      <c r="J230" s="34" t="str">
        <f t="shared" si="45"/>
        <v/>
      </c>
      <c r="K230" s="34" t="str">
        <f t="shared" si="46"/>
        <v/>
      </c>
      <c r="L230" s="26" t="str">
        <f t="shared" si="42"/>
        <v/>
      </c>
      <c r="M230" s="32"/>
      <c r="N230" s="190"/>
      <c r="O230" s="190"/>
      <c r="P230" s="190"/>
      <c r="Q230" s="190"/>
      <c r="R230" s="23"/>
    </row>
    <row r="231" spans="1:22">
      <c r="A231" s="27">
        <f t="shared" ca="1" si="47"/>
        <v>46058</v>
      </c>
      <c r="B231" s="20"/>
      <c r="C231" s="21"/>
      <c r="D231" s="20"/>
      <c r="E231" s="21"/>
      <c r="F231" s="22"/>
      <c r="G231" s="22"/>
      <c r="H231" s="34" t="str">
        <f t="shared" si="43"/>
        <v/>
      </c>
      <c r="I231" s="34" t="str">
        <f t="shared" si="44"/>
        <v/>
      </c>
      <c r="J231" s="34" t="str">
        <f t="shared" si="45"/>
        <v/>
      </c>
      <c r="K231" s="34" t="str">
        <f t="shared" si="46"/>
        <v/>
      </c>
      <c r="L231" s="26" t="str">
        <f t="shared" si="42"/>
        <v/>
      </c>
      <c r="M231" s="32"/>
      <c r="N231" s="190"/>
      <c r="O231" s="190"/>
      <c r="P231" s="190"/>
      <c r="Q231" s="190"/>
      <c r="R231" s="23"/>
    </row>
    <row r="232" spans="1:22">
      <c r="A232" s="27">
        <f t="shared" ca="1" si="47"/>
        <v>46059</v>
      </c>
      <c r="B232" s="20"/>
      <c r="C232" s="21"/>
      <c r="D232" s="20"/>
      <c r="E232" s="21"/>
      <c r="F232" s="22"/>
      <c r="G232" s="22"/>
      <c r="H232" s="34" t="str">
        <f t="shared" si="43"/>
        <v/>
      </c>
      <c r="I232" s="34" t="str">
        <f t="shared" si="44"/>
        <v/>
      </c>
      <c r="J232" s="34" t="str">
        <f t="shared" si="45"/>
        <v/>
      </c>
      <c r="K232" s="34" t="str">
        <f t="shared" si="46"/>
        <v/>
      </c>
      <c r="L232" s="26" t="str">
        <f t="shared" si="42"/>
        <v/>
      </c>
      <c r="M232" s="32"/>
      <c r="N232" s="190"/>
      <c r="O232" s="190"/>
      <c r="P232" s="190"/>
      <c r="Q232" s="190"/>
      <c r="R232" s="23"/>
    </row>
    <row r="233" spans="1:22">
      <c r="A233" s="27">
        <f t="shared" ca="1" si="47"/>
        <v>46060</v>
      </c>
      <c r="B233" s="20"/>
      <c r="C233" s="21"/>
      <c r="D233" s="20"/>
      <c r="E233" s="21"/>
      <c r="F233" s="22"/>
      <c r="G233" s="22"/>
      <c r="H233" s="34" t="str">
        <f t="shared" si="43"/>
        <v/>
      </c>
      <c r="I233" s="34" t="str">
        <f t="shared" si="44"/>
        <v/>
      </c>
      <c r="J233" s="34" t="str">
        <f t="shared" si="45"/>
        <v/>
      </c>
      <c r="K233" s="34" t="str">
        <f t="shared" si="46"/>
        <v/>
      </c>
      <c r="L233" s="26" t="str">
        <f t="shared" si="42"/>
        <v/>
      </c>
      <c r="M233" s="32"/>
      <c r="N233" s="190"/>
      <c r="O233" s="190"/>
      <c r="P233" s="190"/>
      <c r="Q233" s="190"/>
      <c r="R233" s="23"/>
    </row>
    <row r="234" spans="1:22">
      <c r="A234" s="27">
        <f t="shared" ca="1" si="47"/>
        <v>46061</v>
      </c>
      <c r="B234" s="20"/>
      <c r="C234" s="21"/>
      <c r="D234" s="20"/>
      <c r="E234" s="21"/>
      <c r="F234" s="22"/>
      <c r="G234" s="22"/>
      <c r="H234" s="34" t="str">
        <f t="shared" si="43"/>
        <v/>
      </c>
      <c r="I234" s="34" t="str">
        <f t="shared" si="44"/>
        <v/>
      </c>
      <c r="J234" s="34" t="str">
        <f t="shared" si="45"/>
        <v/>
      </c>
      <c r="K234" s="34" t="str">
        <f t="shared" si="46"/>
        <v/>
      </c>
      <c r="L234" s="26" t="str">
        <f t="shared" si="42"/>
        <v/>
      </c>
      <c r="M234" s="32"/>
      <c r="N234" s="190"/>
      <c r="O234" s="190"/>
      <c r="P234" s="190"/>
      <c r="Q234" s="190"/>
      <c r="R234" s="23"/>
    </row>
    <row r="235" spans="1:22">
      <c r="A235" s="27">
        <f t="shared" ca="1" si="47"/>
        <v>46062</v>
      </c>
      <c r="B235" s="20"/>
      <c r="C235" s="21"/>
      <c r="D235" s="20"/>
      <c r="E235" s="21"/>
      <c r="F235" s="22"/>
      <c r="G235" s="22"/>
      <c r="H235" s="34" t="str">
        <f t="shared" si="43"/>
        <v/>
      </c>
      <c r="I235" s="34" t="str">
        <f t="shared" si="44"/>
        <v/>
      </c>
      <c r="J235" s="34" t="str">
        <f t="shared" si="45"/>
        <v/>
      </c>
      <c r="K235" s="34" t="str">
        <f t="shared" si="46"/>
        <v/>
      </c>
      <c r="L235" s="26" t="str">
        <f t="shared" si="42"/>
        <v/>
      </c>
      <c r="M235" s="32"/>
      <c r="N235" s="190"/>
      <c r="O235" s="190"/>
      <c r="P235" s="190"/>
      <c r="Q235" s="190"/>
      <c r="R235" s="23"/>
    </row>
    <row r="236" spans="1:22">
      <c r="A236" s="27">
        <f t="shared" ca="1" si="47"/>
        <v>46063</v>
      </c>
      <c r="B236" s="20"/>
      <c r="C236" s="21"/>
      <c r="D236" s="20"/>
      <c r="E236" s="21"/>
      <c r="F236" s="22"/>
      <c r="G236" s="22"/>
      <c r="H236" s="34" t="str">
        <f t="shared" si="43"/>
        <v/>
      </c>
      <c r="I236" s="34" t="str">
        <f t="shared" si="44"/>
        <v/>
      </c>
      <c r="J236" s="34" t="str">
        <f t="shared" si="45"/>
        <v/>
      </c>
      <c r="K236" s="34" t="str">
        <f t="shared" si="46"/>
        <v/>
      </c>
      <c r="L236" s="26" t="str">
        <f t="shared" si="42"/>
        <v/>
      </c>
      <c r="M236" s="32"/>
      <c r="N236" s="190"/>
      <c r="O236" s="190"/>
      <c r="P236" s="190"/>
      <c r="Q236" s="190"/>
      <c r="R236" s="23"/>
    </row>
    <row r="237" spans="1:22">
      <c r="A237" s="27">
        <f t="shared" ca="1" si="47"/>
        <v>46064</v>
      </c>
      <c r="B237" s="20"/>
      <c r="C237" s="21"/>
      <c r="D237" s="20"/>
      <c r="E237" s="21"/>
      <c r="F237" s="22"/>
      <c r="G237" s="22"/>
      <c r="H237" s="34" t="str">
        <f t="shared" si="43"/>
        <v/>
      </c>
      <c r="I237" s="34" t="str">
        <f t="shared" si="44"/>
        <v/>
      </c>
      <c r="J237" s="34" t="str">
        <f t="shared" si="45"/>
        <v/>
      </c>
      <c r="K237" s="34" t="str">
        <f t="shared" si="46"/>
        <v/>
      </c>
      <c r="L237" s="26" t="str">
        <f t="shared" si="42"/>
        <v/>
      </c>
      <c r="M237" s="32"/>
      <c r="N237" s="190"/>
      <c r="O237" s="190"/>
      <c r="P237" s="190"/>
      <c r="Q237" s="190"/>
      <c r="R237" s="23"/>
    </row>
    <row r="238" spans="1:22">
      <c r="A238" s="27">
        <f t="shared" ca="1" si="47"/>
        <v>46065</v>
      </c>
      <c r="B238" s="20"/>
      <c r="C238" s="21"/>
      <c r="D238" s="20"/>
      <c r="E238" s="21"/>
      <c r="F238" s="22"/>
      <c r="G238" s="22"/>
      <c r="H238" s="34" t="str">
        <f t="shared" si="43"/>
        <v/>
      </c>
      <c r="I238" s="34" t="str">
        <f t="shared" si="44"/>
        <v/>
      </c>
      <c r="J238" s="34" t="str">
        <f t="shared" si="45"/>
        <v/>
      </c>
      <c r="K238" s="34" t="str">
        <f t="shared" si="46"/>
        <v/>
      </c>
      <c r="L238" s="26" t="str">
        <f t="shared" si="42"/>
        <v/>
      </c>
      <c r="M238" s="32"/>
      <c r="N238" s="190"/>
      <c r="O238" s="190"/>
      <c r="P238" s="190"/>
      <c r="Q238" s="190"/>
      <c r="R238" s="23"/>
    </row>
    <row r="239" spans="1:22">
      <c r="A239" s="27">
        <f t="shared" ca="1" si="47"/>
        <v>46066</v>
      </c>
      <c r="B239" s="20"/>
      <c r="C239" s="21"/>
      <c r="D239" s="20"/>
      <c r="E239" s="21"/>
      <c r="F239" s="22"/>
      <c r="G239" s="22"/>
      <c r="H239" s="34" t="str">
        <f t="shared" si="43"/>
        <v/>
      </c>
      <c r="I239" s="34" t="str">
        <f t="shared" si="44"/>
        <v/>
      </c>
      <c r="J239" s="34" t="str">
        <f t="shared" si="45"/>
        <v/>
      </c>
      <c r="K239" s="34" t="str">
        <f t="shared" si="46"/>
        <v/>
      </c>
      <c r="L239" s="26" t="str">
        <f t="shared" si="42"/>
        <v/>
      </c>
      <c r="M239" s="32"/>
      <c r="N239" s="190"/>
      <c r="O239" s="190"/>
      <c r="P239" s="190"/>
      <c r="Q239" s="190"/>
      <c r="R239" s="23"/>
    </row>
    <row r="240" spans="1:22">
      <c r="A240" s="27">
        <f t="shared" ca="1" si="47"/>
        <v>46067</v>
      </c>
      <c r="B240" s="20"/>
      <c r="C240" s="21"/>
      <c r="D240" s="20"/>
      <c r="E240" s="21"/>
      <c r="F240" s="22"/>
      <c r="G240" s="22"/>
      <c r="H240" s="34" t="str">
        <f t="shared" si="43"/>
        <v/>
      </c>
      <c r="I240" s="34" t="str">
        <f t="shared" si="44"/>
        <v/>
      </c>
      <c r="J240" s="34" t="str">
        <f t="shared" si="45"/>
        <v/>
      </c>
      <c r="K240" s="34" t="str">
        <f t="shared" si="46"/>
        <v/>
      </c>
      <c r="L240" s="26" t="str">
        <f t="shared" si="42"/>
        <v/>
      </c>
      <c r="M240" s="32"/>
      <c r="N240" s="190"/>
      <c r="O240" s="190"/>
      <c r="P240" s="190"/>
      <c r="Q240" s="190"/>
      <c r="R240" s="23"/>
    </row>
    <row r="241" spans="1:18">
      <c r="A241" s="27">
        <f t="shared" ca="1" si="47"/>
        <v>46068</v>
      </c>
      <c r="B241" s="20"/>
      <c r="C241" s="21"/>
      <c r="D241" s="20"/>
      <c r="E241" s="21"/>
      <c r="F241" s="22"/>
      <c r="G241" s="22"/>
      <c r="H241" s="34" t="str">
        <f t="shared" si="43"/>
        <v/>
      </c>
      <c r="I241" s="34" t="str">
        <f t="shared" si="44"/>
        <v/>
      </c>
      <c r="J241" s="34" t="str">
        <f t="shared" si="45"/>
        <v/>
      </c>
      <c r="K241" s="34" t="str">
        <f t="shared" si="46"/>
        <v/>
      </c>
      <c r="L241" s="26" t="str">
        <f t="shared" si="42"/>
        <v/>
      </c>
      <c r="M241" s="32"/>
      <c r="N241" s="190"/>
      <c r="O241" s="190"/>
      <c r="P241" s="190"/>
      <c r="Q241" s="190"/>
      <c r="R241" s="23"/>
    </row>
    <row r="242" spans="1:18">
      <c r="A242" s="27">
        <f t="shared" ca="1" si="47"/>
        <v>46069</v>
      </c>
      <c r="B242" s="20"/>
      <c r="C242" s="21"/>
      <c r="D242" s="20"/>
      <c r="E242" s="21"/>
      <c r="F242" s="22"/>
      <c r="G242" s="22"/>
      <c r="H242" s="34" t="str">
        <f t="shared" si="43"/>
        <v/>
      </c>
      <c r="I242" s="34" t="str">
        <f t="shared" si="44"/>
        <v/>
      </c>
      <c r="J242" s="34" t="str">
        <f t="shared" si="45"/>
        <v/>
      </c>
      <c r="K242" s="34" t="str">
        <f t="shared" si="46"/>
        <v/>
      </c>
      <c r="L242" s="26" t="str">
        <f t="shared" si="42"/>
        <v/>
      </c>
      <c r="M242" s="32"/>
      <c r="N242" s="190"/>
      <c r="O242" s="190"/>
      <c r="P242" s="190"/>
      <c r="Q242" s="190"/>
      <c r="R242" s="23"/>
    </row>
    <row r="243" spans="1:18">
      <c r="A243" s="27">
        <f t="shared" ca="1" si="47"/>
        <v>46070</v>
      </c>
      <c r="B243" s="20"/>
      <c r="C243" s="21"/>
      <c r="D243" s="20"/>
      <c r="E243" s="21"/>
      <c r="F243" s="22"/>
      <c r="G243" s="22"/>
      <c r="H243" s="34" t="str">
        <f t="shared" si="43"/>
        <v/>
      </c>
      <c r="I243" s="34" t="str">
        <f t="shared" si="44"/>
        <v/>
      </c>
      <c r="J243" s="34" t="str">
        <f t="shared" si="45"/>
        <v/>
      </c>
      <c r="K243" s="34" t="str">
        <f t="shared" si="46"/>
        <v/>
      </c>
      <c r="L243" s="26" t="str">
        <f t="shared" si="42"/>
        <v/>
      </c>
      <c r="M243" s="32"/>
      <c r="N243" s="190"/>
      <c r="O243" s="190"/>
      <c r="P243" s="190"/>
      <c r="Q243" s="190"/>
      <c r="R243" s="23"/>
    </row>
    <row r="244" spans="1:18">
      <c r="A244" s="27">
        <f t="shared" ca="1" si="47"/>
        <v>46071</v>
      </c>
      <c r="B244" s="20"/>
      <c r="C244" s="21"/>
      <c r="D244" s="20"/>
      <c r="E244" s="21"/>
      <c r="F244" s="22"/>
      <c r="G244" s="22"/>
      <c r="H244" s="34" t="str">
        <f t="shared" si="43"/>
        <v/>
      </c>
      <c r="I244" s="34" t="str">
        <f t="shared" si="44"/>
        <v/>
      </c>
      <c r="J244" s="34" t="str">
        <f t="shared" si="45"/>
        <v/>
      </c>
      <c r="K244" s="34" t="str">
        <f t="shared" si="46"/>
        <v/>
      </c>
      <c r="L244" s="26" t="str">
        <f t="shared" si="42"/>
        <v/>
      </c>
      <c r="M244" s="32"/>
      <c r="N244" s="190"/>
      <c r="O244" s="190"/>
      <c r="P244" s="190"/>
      <c r="Q244" s="190"/>
      <c r="R244" s="23"/>
    </row>
    <row r="245" spans="1:18">
      <c r="A245" s="27">
        <f t="shared" ca="1" si="47"/>
        <v>46072</v>
      </c>
      <c r="B245" s="20"/>
      <c r="C245" s="21"/>
      <c r="D245" s="20"/>
      <c r="E245" s="21"/>
      <c r="F245" s="22"/>
      <c r="G245" s="22"/>
      <c r="H245" s="34" t="str">
        <f t="shared" si="43"/>
        <v/>
      </c>
      <c r="I245" s="34" t="str">
        <f t="shared" si="44"/>
        <v/>
      </c>
      <c r="J245" s="34" t="str">
        <f t="shared" si="45"/>
        <v/>
      </c>
      <c r="K245" s="34" t="str">
        <f t="shared" si="46"/>
        <v/>
      </c>
      <c r="L245" s="26" t="str">
        <f t="shared" si="42"/>
        <v/>
      </c>
      <c r="M245" s="32"/>
      <c r="N245" s="190"/>
      <c r="O245" s="190"/>
      <c r="P245" s="190"/>
      <c r="Q245" s="190"/>
      <c r="R245" s="23"/>
    </row>
    <row r="246" spans="1:18">
      <c r="A246" s="27">
        <f t="shared" ca="1" si="47"/>
        <v>46073</v>
      </c>
      <c r="B246" s="20"/>
      <c r="C246" s="21"/>
      <c r="D246" s="20"/>
      <c r="E246" s="21"/>
      <c r="F246" s="22"/>
      <c r="G246" s="22"/>
      <c r="H246" s="34" t="str">
        <f t="shared" si="43"/>
        <v/>
      </c>
      <c r="I246" s="34" t="str">
        <f t="shared" si="44"/>
        <v/>
      </c>
      <c r="J246" s="34" t="str">
        <f t="shared" si="45"/>
        <v/>
      </c>
      <c r="K246" s="34" t="str">
        <f t="shared" si="46"/>
        <v/>
      </c>
      <c r="L246" s="26" t="str">
        <f t="shared" si="42"/>
        <v/>
      </c>
      <c r="M246" s="32"/>
      <c r="N246" s="190"/>
      <c r="O246" s="190"/>
      <c r="P246" s="190"/>
      <c r="Q246" s="190"/>
      <c r="R246" s="23"/>
    </row>
    <row r="247" spans="1:18">
      <c r="A247" s="27">
        <f t="shared" ca="1" si="47"/>
        <v>46074</v>
      </c>
      <c r="B247" s="20"/>
      <c r="C247" s="21"/>
      <c r="D247" s="20"/>
      <c r="E247" s="21"/>
      <c r="F247" s="22"/>
      <c r="G247" s="22"/>
      <c r="H247" s="34" t="str">
        <f t="shared" si="43"/>
        <v/>
      </c>
      <c r="I247" s="34" t="str">
        <f t="shared" si="44"/>
        <v/>
      </c>
      <c r="J247" s="34" t="str">
        <f t="shared" si="45"/>
        <v/>
      </c>
      <c r="K247" s="34" t="str">
        <f t="shared" si="46"/>
        <v/>
      </c>
      <c r="L247" s="26" t="str">
        <f t="shared" si="42"/>
        <v/>
      </c>
      <c r="M247" s="32"/>
      <c r="N247" s="190"/>
      <c r="O247" s="190"/>
      <c r="P247" s="190"/>
      <c r="Q247" s="190"/>
      <c r="R247" s="23"/>
    </row>
    <row r="248" spans="1:18">
      <c r="A248" s="27">
        <f t="shared" ca="1" si="47"/>
        <v>46075</v>
      </c>
      <c r="B248" s="20"/>
      <c r="C248" s="21"/>
      <c r="D248" s="20"/>
      <c r="E248" s="21"/>
      <c r="F248" s="22"/>
      <c r="G248" s="22"/>
      <c r="H248" s="34" t="str">
        <f t="shared" si="43"/>
        <v/>
      </c>
      <c r="I248" s="34" t="str">
        <f t="shared" si="44"/>
        <v/>
      </c>
      <c r="J248" s="34" t="str">
        <f t="shared" si="45"/>
        <v/>
      </c>
      <c r="K248" s="34" t="str">
        <f t="shared" si="46"/>
        <v/>
      </c>
      <c r="L248" s="26" t="str">
        <f t="shared" si="42"/>
        <v/>
      </c>
      <c r="M248" s="32"/>
      <c r="N248" s="190"/>
      <c r="O248" s="190"/>
      <c r="P248" s="190"/>
      <c r="Q248" s="190"/>
      <c r="R248" s="23"/>
    </row>
    <row r="249" spans="1:18">
      <c r="A249" s="27">
        <f t="shared" ca="1" si="47"/>
        <v>46076</v>
      </c>
      <c r="B249" s="20"/>
      <c r="C249" s="21"/>
      <c r="D249" s="20"/>
      <c r="E249" s="21"/>
      <c r="F249" s="22"/>
      <c r="G249" s="22"/>
      <c r="H249" s="34" t="str">
        <f t="shared" si="43"/>
        <v/>
      </c>
      <c r="I249" s="34" t="str">
        <f t="shared" si="44"/>
        <v/>
      </c>
      <c r="J249" s="34" t="str">
        <f t="shared" si="45"/>
        <v/>
      </c>
      <c r="K249" s="34" t="str">
        <f t="shared" si="46"/>
        <v/>
      </c>
      <c r="L249" s="26" t="str">
        <f t="shared" si="42"/>
        <v/>
      </c>
      <c r="M249" s="32"/>
      <c r="N249" s="190"/>
      <c r="O249" s="190"/>
      <c r="P249" s="190"/>
      <c r="Q249" s="190"/>
      <c r="R249" s="23"/>
    </row>
    <row r="250" spans="1:18">
      <c r="A250" s="27">
        <f t="shared" ca="1" si="47"/>
        <v>46077</v>
      </c>
      <c r="B250" s="20"/>
      <c r="C250" s="21"/>
      <c r="D250" s="20"/>
      <c r="E250" s="21"/>
      <c r="F250" s="22"/>
      <c r="G250" s="22"/>
      <c r="H250" s="34" t="str">
        <f t="shared" si="43"/>
        <v/>
      </c>
      <c r="I250" s="34" t="str">
        <f t="shared" si="44"/>
        <v/>
      </c>
      <c r="J250" s="34" t="str">
        <f t="shared" si="45"/>
        <v/>
      </c>
      <c r="K250" s="34" t="str">
        <f t="shared" si="46"/>
        <v/>
      </c>
      <c r="L250" s="26" t="str">
        <f t="shared" si="42"/>
        <v/>
      </c>
      <c r="M250" s="32"/>
      <c r="N250" s="190"/>
      <c r="O250" s="190"/>
      <c r="P250" s="190"/>
      <c r="Q250" s="190"/>
      <c r="R250" s="23"/>
    </row>
    <row r="251" spans="1:18">
      <c r="A251" s="27">
        <f t="shared" ca="1" si="47"/>
        <v>46078</v>
      </c>
      <c r="B251" s="20"/>
      <c r="C251" s="21"/>
      <c r="D251" s="20"/>
      <c r="E251" s="21"/>
      <c r="F251" s="22"/>
      <c r="G251" s="22"/>
      <c r="H251" s="34" t="str">
        <f t="shared" si="43"/>
        <v/>
      </c>
      <c r="I251" s="34" t="str">
        <f t="shared" si="44"/>
        <v/>
      </c>
      <c r="J251" s="34" t="str">
        <f t="shared" si="45"/>
        <v/>
      </c>
      <c r="K251" s="34" t="str">
        <f t="shared" si="46"/>
        <v/>
      </c>
      <c r="L251" s="26" t="str">
        <f t="shared" si="42"/>
        <v/>
      </c>
      <c r="M251" s="32"/>
      <c r="N251" s="190"/>
      <c r="O251" s="190"/>
      <c r="P251" s="190"/>
      <c r="Q251" s="190"/>
      <c r="R251" s="23"/>
    </row>
    <row r="252" spans="1:18">
      <c r="A252" s="27">
        <f t="shared" ca="1" si="47"/>
        <v>46079</v>
      </c>
      <c r="B252" s="20"/>
      <c r="C252" s="21"/>
      <c r="D252" s="20"/>
      <c r="E252" s="21"/>
      <c r="F252" s="22"/>
      <c r="G252" s="22"/>
      <c r="H252" s="34" t="str">
        <f t="shared" si="43"/>
        <v/>
      </c>
      <c r="I252" s="34" t="str">
        <f t="shared" si="44"/>
        <v/>
      </c>
      <c r="J252" s="34" t="str">
        <f t="shared" si="45"/>
        <v/>
      </c>
      <c r="K252" s="34" t="str">
        <f t="shared" si="46"/>
        <v/>
      </c>
      <c r="L252" s="26" t="str">
        <f t="shared" si="42"/>
        <v/>
      </c>
      <c r="M252" s="32"/>
      <c r="N252" s="190"/>
      <c r="O252" s="190"/>
      <c r="P252" s="190"/>
      <c r="Q252" s="190"/>
      <c r="R252" s="23"/>
    </row>
    <row r="253" spans="1:18">
      <c r="A253" s="27">
        <f t="shared" ca="1" si="47"/>
        <v>46080</v>
      </c>
      <c r="B253" s="20"/>
      <c r="C253" s="21"/>
      <c r="D253" s="20"/>
      <c r="E253" s="21"/>
      <c r="F253" s="22"/>
      <c r="G253" s="22"/>
      <c r="H253" s="34" t="str">
        <f t="shared" si="43"/>
        <v/>
      </c>
      <c r="I253" s="34" t="str">
        <f t="shared" si="44"/>
        <v/>
      </c>
      <c r="J253" s="34" t="str">
        <f t="shared" si="45"/>
        <v/>
      </c>
      <c r="K253" s="34" t="str">
        <f t="shared" si="46"/>
        <v/>
      </c>
      <c r="L253" s="26" t="str">
        <f t="shared" si="42"/>
        <v/>
      </c>
      <c r="M253" s="32"/>
      <c r="N253" s="190"/>
      <c r="O253" s="190"/>
      <c r="P253" s="190"/>
      <c r="Q253" s="190"/>
      <c r="R253" s="23"/>
    </row>
    <row r="254" spans="1:18">
      <c r="A254" s="27">
        <f t="shared" ca="1" si="47"/>
        <v>46081</v>
      </c>
      <c r="B254" s="20"/>
      <c r="C254" s="21"/>
      <c r="D254" s="20"/>
      <c r="E254" s="21"/>
      <c r="F254" s="22"/>
      <c r="G254" s="22"/>
      <c r="H254" s="34" t="str">
        <f t="shared" si="43"/>
        <v/>
      </c>
      <c r="I254" s="34" t="str">
        <f t="shared" si="44"/>
        <v/>
      </c>
      <c r="J254" s="34" t="str">
        <f t="shared" si="45"/>
        <v/>
      </c>
      <c r="K254" s="34" t="str">
        <f t="shared" si="46"/>
        <v/>
      </c>
      <c r="L254" s="26" t="str">
        <f>IF(AND($B254="",$D254=""),"",($C254-$B254-$F254)+($E254-$D254-$G254))</f>
        <v/>
      </c>
      <c r="M254" s="32"/>
      <c r="N254" s="190"/>
      <c r="O254" s="190"/>
      <c r="P254" s="190"/>
      <c r="Q254" s="190"/>
      <c r="R254" s="23"/>
    </row>
    <row r="255" spans="1:18">
      <c r="A255" s="27">
        <f t="shared" ca="1" si="47"/>
        <v>46082</v>
      </c>
      <c r="B255" s="20"/>
      <c r="C255" s="21"/>
      <c r="D255" s="20"/>
      <c r="E255" s="21"/>
      <c r="F255" s="22"/>
      <c r="G255" s="22"/>
      <c r="H255" s="34" t="str">
        <f t="shared" si="43"/>
        <v/>
      </c>
      <c r="I255" s="34" t="str">
        <f t="shared" si="44"/>
        <v/>
      </c>
      <c r="J255" s="34" t="str">
        <f t="shared" si="45"/>
        <v/>
      </c>
      <c r="K255" s="34" t="str">
        <f t="shared" si="46"/>
        <v/>
      </c>
      <c r="L255" s="26" t="str">
        <f>IF(AND($B255="",$D255=""),"",($C255-$B255-$F255)+($E255-$D255-$G255))</f>
        <v/>
      </c>
      <c r="M255" s="32"/>
      <c r="N255" s="190"/>
      <c r="O255" s="190"/>
      <c r="P255" s="190"/>
      <c r="Q255" s="190"/>
      <c r="R255" s="23"/>
    </row>
    <row r="256" spans="1:18">
      <c r="A256" s="27">
        <f t="shared" ca="1" si="47"/>
        <v>46083</v>
      </c>
      <c r="B256" s="20"/>
      <c r="C256" s="21"/>
      <c r="D256" s="20"/>
      <c r="E256" s="21"/>
      <c r="F256" s="22"/>
      <c r="G256" s="22"/>
      <c r="H256" s="34" t="str">
        <f t="shared" si="43"/>
        <v/>
      </c>
      <c r="I256" s="34" t="str">
        <f t="shared" si="44"/>
        <v/>
      </c>
      <c r="J256" s="34" t="str">
        <f t="shared" si="45"/>
        <v/>
      </c>
      <c r="K256" s="34" t="str">
        <f t="shared" si="46"/>
        <v/>
      </c>
      <c r="L256" s="26" t="str">
        <f>IF(AND($B256="",$D256=""),"",($C256-$B256-$F256)+($E256-$D256-$G256))</f>
        <v/>
      </c>
      <c r="M256" s="32"/>
      <c r="N256" s="190"/>
      <c r="O256" s="190"/>
      <c r="P256" s="190"/>
      <c r="Q256" s="190"/>
      <c r="R256" s="23"/>
    </row>
    <row r="257" spans="1:18">
      <c r="A257" s="27">
        <f t="shared" ca="1" si="47"/>
        <v>46084</v>
      </c>
      <c r="B257" s="20"/>
      <c r="C257" s="21"/>
      <c r="D257" s="20"/>
      <c r="E257" s="21"/>
      <c r="F257" s="22"/>
      <c r="G257" s="22"/>
      <c r="H257" s="34" t="str">
        <f t="shared" si="43"/>
        <v/>
      </c>
      <c r="I257" s="34" t="str">
        <f t="shared" si="44"/>
        <v/>
      </c>
      <c r="J257" s="34" t="str">
        <f t="shared" si="45"/>
        <v/>
      </c>
      <c r="K257" s="34" t="str">
        <f t="shared" si="46"/>
        <v/>
      </c>
      <c r="L257" s="26" t="str">
        <f>IF(AND($B257="",$D257=""),"",($C257-$B257-$F257)+($E257-$D257-$G257))</f>
        <v/>
      </c>
      <c r="M257" s="32"/>
      <c r="N257" s="190"/>
      <c r="O257" s="190"/>
      <c r="P257" s="190"/>
      <c r="Q257" s="190"/>
      <c r="R257" s="23"/>
    </row>
    <row r="258" spans="1:18">
      <c r="A258" s="5" t="s">
        <v>11</v>
      </c>
      <c r="B258" s="191"/>
      <c r="C258" s="192"/>
      <c r="D258" s="191"/>
      <c r="E258" s="192"/>
      <c r="F258" s="26" t="str">
        <f>IF(SUM($F227:$F257)=0,"",SUM($F227:$F257))</f>
        <v/>
      </c>
      <c r="G258" s="26" t="str">
        <f>IF(SUM($G227:$G257)=0,"",SUM($G227:$G257))</f>
        <v/>
      </c>
      <c r="H258" s="26" t="str">
        <f>IF(SUM(H227:H257)=0,"",SUM(H227:H257))</f>
        <v/>
      </c>
      <c r="I258" s="26" t="str">
        <f>IF(SUM(I227:I257)=0,"",SUM(I227:I257))</f>
        <v/>
      </c>
      <c r="J258" s="26" t="str">
        <f>IF(SUM(J227:J257)=0,"",SUM(J227:J257))</f>
        <v/>
      </c>
      <c r="K258" s="26" t="str">
        <f>IF(SUM(K227:K257)=0,"",SUM(K227:K257))</f>
        <v/>
      </c>
      <c r="L258" s="26" t="str">
        <f>IF(SUM($L227:$L257)=0,"",SUM($L227:$L257))</f>
        <v/>
      </c>
      <c r="M258" s="33"/>
      <c r="N258" s="193"/>
      <c r="O258" s="193"/>
      <c r="P258" s="193"/>
      <c r="Q258" s="193"/>
      <c r="R258" s="6"/>
    </row>
    <row r="260" spans="1:18" ht="27" customHeight="1">
      <c r="A260" s="194" t="s">
        <v>22</v>
      </c>
      <c r="B260" s="189" t="s">
        <v>103</v>
      </c>
      <c r="C260" s="189"/>
      <c r="D260" s="189"/>
      <c r="E260" s="189"/>
      <c r="F260" s="189" t="s">
        <v>23</v>
      </c>
      <c r="G260" s="189"/>
      <c r="H260" s="189" t="s">
        <v>88</v>
      </c>
      <c r="I260" s="189"/>
      <c r="J260" s="189"/>
      <c r="K260" s="189"/>
      <c r="L260" s="189" t="s">
        <v>87</v>
      </c>
      <c r="M260" s="195" t="s">
        <v>96</v>
      </c>
      <c r="N260" s="194" t="s">
        <v>25</v>
      </c>
      <c r="O260" s="194"/>
      <c r="P260" s="194"/>
      <c r="Q260" s="194"/>
      <c r="R260" s="189" t="s">
        <v>100</v>
      </c>
    </row>
    <row r="261" spans="1:18" ht="14.25" customHeight="1">
      <c r="A261" s="194"/>
      <c r="B261" s="189" t="s">
        <v>82</v>
      </c>
      <c r="C261" s="189"/>
      <c r="D261" s="189" t="s">
        <v>84</v>
      </c>
      <c r="E261" s="189"/>
      <c r="F261" s="189"/>
      <c r="G261" s="189"/>
      <c r="H261" s="189" t="s">
        <v>90</v>
      </c>
      <c r="I261" s="189"/>
      <c r="J261" s="189" t="s">
        <v>89</v>
      </c>
      <c r="K261" s="189"/>
      <c r="L261" s="189"/>
      <c r="M261" s="196"/>
      <c r="N261" s="194"/>
      <c r="O261" s="194"/>
      <c r="P261" s="194"/>
      <c r="Q261" s="194"/>
      <c r="R261" s="189"/>
    </row>
    <row r="262" spans="1:18">
      <c r="A262" s="194"/>
      <c r="B262" s="43" t="s">
        <v>26</v>
      </c>
      <c r="C262" s="43" t="s">
        <v>27</v>
      </c>
      <c r="D262" s="43" t="s">
        <v>26</v>
      </c>
      <c r="E262" s="43" t="s">
        <v>27</v>
      </c>
      <c r="F262" s="44" t="s">
        <v>85</v>
      </c>
      <c r="G262" s="44" t="s">
        <v>86</v>
      </c>
      <c r="H262" s="44" t="s">
        <v>81</v>
      </c>
      <c r="I262" s="44" t="s">
        <v>83</v>
      </c>
      <c r="J262" s="44" t="s">
        <v>81</v>
      </c>
      <c r="K262" s="44" t="s">
        <v>95</v>
      </c>
      <c r="L262" s="189"/>
      <c r="M262" s="197"/>
      <c r="N262" s="194"/>
      <c r="O262" s="194"/>
      <c r="P262" s="194"/>
      <c r="Q262" s="194"/>
      <c r="R262" s="194"/>
    </row>
    <row r="263" spans="1:18">
      <c r="A263" s="27" cm="1">
        <f t="array" aca="1" ref="A263" ca="1">DATE("2025","8"+7,IFERROR(INDIRECT(T1),"1"))</f>
        <v>46082</v>
      </c>
      <c r="B263" s="20"/>
      <c r="C263" s="21"/>
      <c r="D263" s="20"/>
      <c r="E263" s="21"/>
      <c r="F263" s="22"/>
      <c r="G263" s="22"/>
      <c r="H263" s="34" t="str">
        <f>IF(OR(B263="",LEFT(M263,1)="✓"),"",C263-B263-F263)</f>
        <v/>
      </c>
      <c r="I263" s="34" t="str">
        <f>IF(OR(D263="",LEFT(M263,1)="✓"),"",E263-D263-G263)</f>
        <v/>
      </c>
      <c r="J263" s="34" t="str">
        <f>IF(AND(B263&lt;&gt;"",M263="✓所定"),C263-B263-F263,"")</f>
        <v/>
      </c>
      <c r="K263" s="34" t="str">
        <f>IF(AND(B263&lt;&gt;"",M263="✓法定"),C263-B263-F263,"")</f>
        <v/>
      </c>
      <c r="L263" s="34" t="str">
        <f>IF(AND($B263="",$D263=""),"",($C263-$B263-$F263)+($E263-$D263-$G263))</f>
        <v/>
      </c>
      <c r="M263" s="32"/>
      <c r="N263" s="190"/>
      <c r="O263" s="190"/>
      <c r="P263" s="190"/>
      <c r="Q263" s="190"/>
      <c r="R263" s="23"/>
    </row>
    <row r="264" spans="1:18">
      <c r="A264" s="27">
        <f ca="1">A263+1</f>
        <v>46083</v>
      </c>
      <c r="B264" s="20"/>
      <c r="C264" s="21"/>
      <c r="D264" s="20"/>
      <c r="E264" s="21"/>
      <c r="F264" s="22"/>
      <c r="G264" s="22"/>
      <c r="H264" s="34" t="str">
        <f t="shared" ref="H264:H293" si="48">IF(OR(B264="",LEFT(M264,1)="✓"),"",C264-B264-F264)</f>
        <v/>
      </c>
      <c r="I264" s="34" t="str">
        <f t="shared" ref="I264:I293" si="49">IF(OR(D264="",LEFT(M264,1)="✓"),"",E264-D264-G264)</f>
        <v/>
      </c>
      <c r="J264" s="34" t="str">
        <f t="shared" ref="J264:J293" si="50">IF(AND(B264&lt;&gt;"",M264="✓所定"),C264-B264-F264,"")</f>
        <v/>
      </c>
      <c r="K264" s="34" t="str">
        <f t="shared" ref="K264:K293" si="51">IF(AND(B264&lt;&gt;"",M264="✓法定"),C264-B264-F264,"")</f>
        <v/>
      </c>
      <c r="L264" s="34" t="str">
        <f t="shared" ref="L264:L288" si="52">IF(AND($B264="",$D264=""),"",($C264-$B264-$F264)+($E264-$D264-$G264))</f>
        <v/>
      </c>
      <c r="M264" s="32"/>
      <c r="N264" s="190"/>
      <c r="O264" s="190"/>
      <c r="P264" s="190"/>
      <c r="Q264" s="190"/>
      <c r="R264" s="23"/>
    </row>
    <row r="265" spans="1:18">
      <c r="A265" s="27">
        <f t="shared" ref="A265:A293" ca="1" si="53">A264+1</f>
        <v>46084</v>
      </c>
      <c r="B265" s="20"/>
      <c r="C265" s="21"/>
      <c r="D265" s="20"/>
      <c r="E265" s="21"/>
      <c r="F265" s="22"/>
      <c r="G265" s="22"/>
      <c r="H265" s="34" t="str">
        <f t="shared" si="48"/>
        <v/>
      </c>
      <c r="I265" s="34" t="str">
        <f t="shared" si="49"/>
        <v/>
      </c>
      <c r="J265" s="34" t="str">
        <f t="shared" si="50"/>
        <v/>
      </c>
      <c r="K265" s="34" t="str">
        <f t="shared" si="51"/>
        <v/>
      </c>
      <c r="L265" s="34" t="str">
        <f t="shared" si="52"/>
        <v/>
      </c>
      <c r="M265" s="32"/>
      <c r="N265" s="190"/>
      <c r="O265" s="190"/>
      <c r="P265" s="190"/>
      <c r="Q265" s="190"/>
      <c r="R265" s="23"/>
    </row>
    <row r="266" spans="1:18">
      <c r="A266" s="27">
        <f t="shared" ca="1" si="53"/>
        <v>46085</v>
      </c>
      <c r="B266" s="20"/>
      <c r="C266" s="21"/>
      <c r="D266" s="20"/>
      <c r="E266" s="21"/>
      <c r="F266" s="22"/>
      <c r="G266" s="22"/>
      <c r="H266" s="34" t="str">
        <f t="shared" si="48"/>
        <v/>
      </c>
      <c r="I266" s="34" t="str">
        <f t="shared" si="49"/>
        <v/>
      </c>
      <c r="J266" s="34" t="str">
        <f t="shared" si="50"/>
        <v/>
      </c>
      <c r="K266" s="34" t="str">
        <f t="shared" si="51"/>
        <v/>
      </c>
      <c r="L266" s="34" t="str">
        <f t="shared" si="52"/>
        <v/>
      </c>
      <c r="M266" s="32"/>
      <c r="N266" s="190"/>
      <c r="O266" s="190"/>
      <c r="P266" s="190"/>
      <c r="Q266" s="190"/>
      <c r="R266" s="23"/>
    </row>
    <row r="267" spans="1:18">
      <c r="A267" s="27">
        <f t="shared" ca="1" si="53"/>
        <v>46086</v>
      </c>
      <c r="B267" s="20"/>
      <c r="C267" s="21"/>
      <c r="D267" s="20"/>
      <c r="E267" s="21"/>
      <c r="F267" s="22"/>
      <c r="G267" s="22"/>
      <c r="H267" s="34" t="str">
        <f t="shared" si="48"/>
        <v/>
      </c>
      <c r="I267" s="34" t="str">
        <f t="shared" si="49"/>
        <v/>
      </c>
      <c r="J267" s="34" t="str">
        <f t="shared" si="50"/>
        <v/>
      </c>
      <c r="K267" s="34" t="str">
        <f t="shared" si="51"/>
        <v/>
      </c>
      <c r="L267" s="34" t="str">
        <f t="shared" si="52"/>
        <v/>
      </c>
      <c r="M267" s="32"/>
      <c r="N267" s="190"/>
      <c r="O267" s="190"/>
      <c r="P267" s="190"/>
      <c r="Q267" s="190"/>
      <c r="R267" s="23"/>
    </row>
    <row r="268" spans="1:18">
      <c r="A268" s="27">
        <f t="shared" ca="1" si="53"/>
        <v>46087</v>
      </c>
      <c r="B268" s="20"/>
      <c r="C268" s="21"/>
      <c r="D268" s="20"/>
      <c r="E268" s="21"/>
      <c r="F268" s="22"/>
      <c r="G268" s="22"/>
      <c r="H268" s="34" t="str">
        <f t="shared" si="48"/>
        <v/>
      </c>
      <c r="I268" s="34" t="str">
        <f t="shared" si="49"/>
        <v/>
      </c>
      <c r="J268" s="34" t="str">
        <f t="shared" si="50"/>
        <v/>
      </c>
      <c r="K268" s="34" t="str">
        <f t="shared" si="51"/>
        <v/>
      </c>
      <c r="L268" s="34" t="str">
        <f t="shared" si="52"/>
        <v/>
      </c>
      <c r="M268" s="32"/>
      <c r="N268" s="190"/>
      <c r="O268" s="190"/>
      <c r="P268" s="190"/>
      <c r="Q268" s="190"/>
      <c r="R268" s="23"/>
    </row>
    <row r="269" spans="1:18">
      <c r="A269" s="27">
        <f t="shared" ca="1" si="53"/>
        <v>46088</v>
      </c>
      <c r="B269" s="20"/>
      <c r="C269" s="21"/>
      <c r="D269" s="20"/>
      <c r="E269" s="21"/>
      <c r="F269" s="22"/>
      <c r="G269" s="22"/>
      <c r="H269" s="34" t="str">
        <f t="shared" si="48"/>
        <v/>
      </c>
      <c r="I269" s="34" t="str">
        <f t="shared" si="49"/>
        <v/>
      </c>
      <c r="J269" s="34" t="str">
        <f t="shared" si="50"/>
        <v/>
      </c>
      <c r="K269" s="34" t="str">
        <f t="shared" si="51"/>
        <v/>
      </c>
      <c r="L269" s="34" t="str">
        <f t="shared" si="52"/>
        <v/>
      </c>
      <c r="M269" s="32"/>
      <c r="N269" s="190"/>
      <c r="O269" s="190"/>
      <c r="P269" s="190"/>
      <c r="Q269" s="190"/>
      <c r="R269" s="23"/>
    </row>
    <row r="270" spans="1:18">
      <c r="A270" s="27">
        <f t="shared" ca="1" si="53"/>
        <v>46089</v>
      </c>
      <c r="B270" s="20"/>
      <c r="C270" s="21"/>
      <c r="D270" s="20"/>
      <c r="E270" s="21"/>
      <c r="F270" s="22"/>
      <c r="G270" s="22"/>
      <c r="H270" s="34" t="str">
        <f t="shared" si="48"/>
        <v/>
      </c>
      <c r="I270" s="34" t="str">
        <f t="shared" si="49"/>
        <v/>
      </c>
      <c r="J270" s="34" t="str">
        <f t="shared" si="50"/>
        <v/>
      </c>
      <c r="K270" s="34" t="str">
        <f t="shared" si="51"/>
        <v/>
      </c>
      <c r="L270" s="34" t="str">
        <f t="shared" si="52"/>
        <v/>
      </c>
      <c r="M270" s="32"/>
      <c r="N270" s="190"/>
      <c r="O270" s="190"/>
      <c r="P270" s="190"/>
      <c r="Q270" s="190"/>
      <c r="R270" s="23"/>
    </row>
    <row r="271" spans="1:18">
      <c r="A271" s="27">
        <f t="shared" ca="1" si="53"/>
        <v>46090</v>
      </c>
      <c r="B271" s="20"/>
      <c r="C271" s="21"/>
      <c r="D271" s="20"/>
      <c r="E271" s="21"/>
      <c r="F271" s="22"/>
      <c r="G271" s="22"/>
      <c r="H271" s="34" t="str">
        <f t="shared" si="48"/>
        <v/>
      </c>
      <c r="I271" s="34" t="str">
        <f t="shared" si="49"/>
        <v/>
      </c>
      <c r="J271" s="34" t="str">
        <f t="shared" si="50"/>
        <v/>
      </c>
      <c r="K271" s="34" t="str">
        <f t="shared" si="51"/>
        <v/>
      </c>
      <c r="L271" s="34" t="str">
        <f t="shared" si="52"/>
        <v/>
      </c>
      <c r="M271" s="32"/>
      <c r="N271" s="190"/>
      <c r="O271" s="190"/>
      <c r="P271" s="190"/>
      <c r="Q271" s="190"/>
      <c r="R271" s="23"/>
    </row>
    <row r="272" spans="1:18">
      <c r="A272" s="27">
        <f t="shared" ca="1" si="53"/>
        <v>46091</v>
      </c>
      <c r="B272" s="20"/>
      <c r="C272" s="21"/>
      <c r="D272" s="20"/>
      <c r="E272" s="21"/>
      <c r="F272" s="22"/>
      <c r="G272" s="22"/>
      <c r="H272" s="34" t="str">
        <f t="shared" si="48"/>
        <v/>
      </c>
      <c r="I272" s="34" t="str">
        <f t="shared" si="49"/>
        <v/>
      </c>
      <c r="J272" s="34" t="str">
        <f t="shared" si="50"/>
        <v/>
      </c>
      <c r="K272" s="34" t="str">
        <f t="shared" si="51"/>
        <v/>
      </c>
      <c r="L272" s="34" t="str">
        <f t="shared" si="52"/>
        <v/>
      </c>
      <c r="M272" s="32"/>
      <c r="N272" s="190"/>
      <c r="O272" s="190"/>
      <c r="P272" s="190"/>
      <c r="Q272" s="190"/>
      <c r="R272" s="23"/>
    </row>
    <row r="273" spans="1:18">
      <c r="A273" s="27">
        <f t="shared" ca="1" si="53"/>
        <v>46092</v>
      </c>
      <c r="B273" s="20"/>
      <c r="C273" s="21"/>
      <c r="D273" s="20"/>
      <c r="E273" s="21"/>
      <c r="F273" s="22"/>
      <c r="G273" s="22"/>
      <c r="H273" s="34" t="str">
        <f t="shared" si="48"/>
        <v/>
      </c>
      <c r="I273" s="34" t="str">
        <f t="shared" si="49"/>
        <v/>
      </c>
      <c r="J273" s="34" t="str">
        <f t="shared" si="50"/>
        <v/>
      </c>
      <c r="K273" s="34" t="str">
        <f t="shared" si="51"/>
        <v/>
      </c>
      <c r="L273" s="34" t="str">
        <f t="shared" si="52"/>
        <v/>
      </c>
      <c r="M273" s="32"/>
      <c r="N273" s="190"/>
      <c r="O273" s="190"/>
      <c r="P273" s="190"/>
      <c r="Q273" s="190"/>
      <c r="R273" s="23"/>
    </row>
    <row r="274" spans="1:18">
      <c r="A274" s="27">
        <f t="shared" ca="1" si="53"/>
        <v>46093</v>
      </c>
      <c r="B274" s="20"/>
      <c r="C274" s="21"/>
      <c r="D274" s="20"/>
      <c r="E274" s="21"/>
      <c r="F274" s="22"/>
      <c r="G274" s="22"/>
      <c r="H274" s="34" t="str">
        <f t="shared" si="48"/>
        <v/>
      </c>
      <c r="I274" s="34" t="str">
        <f t="shared" si="49"/>
        <v/>
      </c>
      <c r="J274" s="34" t="str">
        <f t="shared" si="50"/>
        <v/>
      </c>
      <c r="K274" s="34" t="str">
        <f t="shared" si="51"/>
        <v/>
      </c>
      <c r="L274" s="34" t="str">
        <f t="shared" si="52"/>
        <v/>
      </c>
      <c r="M274" s="32"/>
      <c r="N274" s="190"/>
      <c r="O274" s="190"/>
      <c r="P274" s="190"/>
      <c r="Q274" s="190"/>
      <c r="R274" s="23"/>
    </row>
    <row r="275" spans="1:18">
      <c r="A275" s="27">
        <f t="shared" ca="1" si="53"/>
        <v>46094</v>
      </c>
      <c r="B275" s="20"/>
      <c r="C275" s="21"/>
      <c r="D275" s="20"/>
      <c r="E275" s="21"/>
      <c r="F275" s="22"/>
      <c r="G275" s="22"/>
      <c r="H275" s="34" t="str">
        <f t="shared" si="48"/>
        <v/>
      </c>
      <c r="I275" s="34" t="str">
        <f t="shared" si="49"/>
        <v/>
      </c>
      <c r="J275" s="34" t="str">
        <f t="shared" si="50"/>
        <v/>
      </c>
      <c r="K275" s="34" t="str">
        <f t="shared" si="51"/>
        <v/>
      </c>
      <c r="L275" s="34" t="str">
        <f t="shared" si="52"/>
        <v/>
      </c>
      <c r="M275" s="32"/>
      <c r="N275" s="190"/>
      <c r="O275" s="190"/>
      <c r="P275" s="190"/>
      <c r="Q275" s="190"/>
      <c r="R275" s="23"/>
    </row>
    <row r="276" spans="1:18">
      <c r="A276" s="27">
        <f t="shared" ca="1" si="53"/>
        <v>46095</v>
      </c>
      <c r="B276" s="20"/>
      <c r="C276" s="21"/>
      <c r="D276" s="20"/>
      <c r="E276" s="21"/>
      <c r="F276" s="22"/>
      <c r="G276" s="22"/>
      <c r="H276" s="34" t="str">
        <f t="shared" si="48"/>
        <v/>
      </c>
      <c r="I276" s="34" t="str">
        <f t="shared" si="49"/>
        <v/>
      </c>
      <c r="J276" s="34" t="str">
        <f t="shared" si="50"/>
        <v/>
      </c>
      <c r="K276" s="34" t="str">
        <f t="shared" si="51"/>
        <v/>
      </c>
      <c r="L276" s="34" t="str">
        <f t="shared" si="52"/>
        <v/>
      </c>
      <c r="M276" s="32"/>
      <c r="N276" s="190"/>
      <c r="O276" s="190"/>
      <c r="P276" s="190"/>
      <c r="Q276" s="190"/>
      <c r="R276" s="23"/>
    </row>
    <row r="277" spans="1:18">
      <c r="A277" s="27">
        <f t="shared" ca="1" si="53"/>
        <v>46096</v>
      </c>
      <c r="B277" s="20"/>
      <c r="C277" s="21"/>
      <c r="D277" s="20"/>
      <c r="E277" s="21"/>
      <c r="F277" s="22"/>
      <c r="G277" s="22"/>
      <c r="H277" s="34" t="str">
        <f t="shared" si="48"/>
        <v/>
      </c>
      <c r="I277" s="34" t="str">
        <f t="shared" si="49"/>
        <v/>
      </c>
      <c r="J277" s="34" t="str">
        <f t="shared" si="50"/>
        <v/>
      </c>
      <c r="K277" s="34" t="str">
        <f t="shared" si="51"/>
        <v/>
      </c>
      <c r="L277" s="34" t="str">
        <f t="shared" si="52"/>
        <v/>
      </c>
      <c r="M277" s="32"/>
      <c r="N277" s="190"/>
      <c r="O277" s="190"/>
      <c r="P277" s="190"/>
      <c r="Q277" s="190"/>
      <c r="R277" s="23"/>
    </row>
    <row r="278" spans="1:18">
      <c r="A278" s="27">
        <f t="shared" ca="1" si="53"/>
        <v>46097</v>
      </c>
      <c r="B278" s="20"/>
      <c r="C278" s="21"/>
      <c r="D278" s="20"/>
      <c r="E278" s="21"/>
      <c r="F278" s="22"/>
      <c r="G278" s="22"/>
      <c r="H278" s="34" t="str">
        <f t="shared" si="48"/>
        <v/>
      </c>
      <c r="I278" s="34" t="str">
        <f t="shared" si="49"/>
        <v/>
      </c>
      <c r="J278" s="34" t="str">
        <f t="shared" si="50"/>
        <v/>
      </c>
      <c r="K278" s="34" t="str">
        <f t="shared" si="51"/>
        <v/>
      </c>
      <c r="L278" s="34" t="str">
        <f t="shared" si="52"/>
        <v/>
      </c>
      <c r="M278" s="32"/>
      <c r="N278" s="190"/>
      <c r="O278" s="190"/>
      <c r="P278" s="190"/>
      <c r="Q278" s="190"/>
      <c r="R278" s="23"/>
    </row>
    <row r="279" spans="1:18">
      <c r="A279" s="27">
        <f t="shared" ca="1" si="53"/>
        <v>46098</v>
      </c>
      <c r="B279" s="20"/>
      <c r="C279" s="21"/>
      <c r="D279" s="20"/>
      <c r="E279" s="21"/>
      <c r="F279" s="22"/>
      <c r="G279" s="22"/>
      <c r="H279" s="34" t="str">
        <f t="shared" si="48"/>
        <v/>
      </c>
      <c r="I279" s="34" t="str">
        <f t="shared" si="49"/>
        <v/>
      </c>
      <c r="J279" s="34" t="str">
        <f t="shared" si="50"/>
        <v/>
      </c>
      <c r="K279" s="34" t="str">
        <f t="shared" si="51"/>
        <v/>
      </c>
      <c r="L279" s="34" t="str">
        <f t="shared" si="52"/>
        <v/>
      </c>
      <c r="M279" s="32"/>
      <c r="N279" s="190"/>
      <c r="O279" s="190"/>
      <c r="P279" s="190"/>
      <c r="Q279" s="190"/>
      <c r="R279" s="23"/>
    </row>
    <row r="280" spans="1:18">
      <c r="A280" s="27">
        <f t="shared" ca="1" si="53"/>
        <v>46099</v>
      </c>
      <c r="B280" s="20"/>
      <c r="C280" s="21"/>
      <c r="D280" s="20"/>
      <c r="E280" s="21"/>
      <c r="F280" s="22"/>
      <c r="G280" s="22"/>
      <c r="H280" s="34" t="str">
        <f t="shared" si="48"/>
        <v/>
      </c>
      <c r="I280" s="34" t="str">
        <f t="shared" si="49"/>
        <v/>
      </c>
      <c r="J280" s="34" t="str">
        <f t="shared" si="50"/>
        <v/>
      </c>
      <c r="K280" s="34" t="str">
        <f t="shared" si="51"/>
        <v/>
      </c>
      <c r="L280" s="34" t="str">
        <f t="shared" si="52"/>
        <v/>
      </c>
      <c r="M280" s="32"/>
      <c r="N280" s="190"/>
      <c r="O280" s="190"/>
      <c r="P280" s="190"/>
      <c r="Q280" s="190"/>
      <c r="R280" s="23"/>
    </row>
    <row r="281" spans="1:18">
      <c r="A281" s="27">
        <f t="shared" ca="1" si="53"/>
        <v>46100</v>
      </c>
      <c r="B281" s="20"/>
      <c r="C281" s="21"/>
      <c r="D281" s="20"/>
      <c r="E281" s="21"/>
      <c r="F281" s="22"/>
      <c r="G281" s="22"/>
      <c r="H281" s="34" t="str">
        <f t="shared" si="48"/>
        <v/>
      </c>
      <c r="I281" s="34" t="str">
        <f t="shared" si="49"/>
        <v/>
      </c>
      <c r="J281" s="34" t="str">
        <f t="shared" si="50"/>
        <v/>
      </c>
      <c r="K281" s="34" t="str">
        <f t="shared" si="51"/>
        <v/>
      </c>
      <c r="L281" s="34" t="str">
        <f t="shared" si="52"/>
        <v/>
      </c>
      <c r="M281" s="32"/>
      <c r="N281" s="190"/>
      <c r="O281" s="190"/>
      <c r="P281" s="190"/>
      <c r="Q281" s="190"/>
      <c r="R281" s="23"/>
    </row>
    <row r="282" spans="1:18">
      <c r="A282" s="27">
        <f t="shared" ca="1" si="53"/>
        <v>46101</v>
      </c>
      <c r="B282" s="20"/>
      <c r="C282" s="21"/>
      <c r="D282" s="20"/>
      <c r="E282" s="21"/>
      <c r="F282" s="22"/>
      <c r="G282" s="22"/>
      <c r="H282" s="34" t="str">
        <f t="shared" si="48"/>
        <v/>
      </c>
      <c r="I282" s="34" t="str">
        <f t="shared" si="49"/>
        <v/>
      </c>
      <c r="J282" s="34" t="str">
        <f t="shared" si="50"/>
        <v/>
      </c>
      <c r="K282" s="34" t="str">
        <f t="shared" si="51"/>
        <v/>
      </c>
      <c r="L282" s="34" t="str">
        <f t="shared" si="52"/>
        <v/>
      </c>
      <c r="M282" s="32"/>
      <c r="N282" s="190"/>
      <c r="O282" s="190"/>
      <c r="P282" s="190"/>
      <c r="Q282" s="190"/>
      <c r="R282" s="23"/>
    </row>
    <row r="283" spans="1:18">
      <c r="A283" s="27">
        <f t="shared" ca="1" si="53"/>
        <v>46102</v>
      </c>
      <c r="B283" s="20"/>
      <c r="C283" s="21"/>
      <c r="D283" s="20"/>
      <c r="E283" s="21"/>
      <c r="F283" s="22"/>
      <c r="G283" s="22"/>
      <c r="H283" s="34" t="str">
        <f t="shared" si="48"/>
        <v/>
      </c>
      <c r="I283" s="34" t="str">
        <f t="shared" si="49"/>
        <v/>
      </c>
      <c r="J283" s="34" t="str">
        <f t="shared" si="50"/>
        <v/>
      </c>
      <c r="K283" s="34" t="str">
        <f t="shared" si="51"/>
        <v/>
      </c>
      <c r="L283" s="34" t="str">
        <f t="shared" si="52"/>
        <v/>
      </c>
      <c r="M283" s="32"/>
      <c r="N283" s="190"/>
      <c r="O283" s="190"/>
      <c r="P283" s="190"/>
      <c r="Q283" s="190"/>
      <c r="R283" s="23"/>
    </row>
    <row r="284" spans="1:18">
      <c r="A284" s="27">
        <f t="shared" ca="1" si="53"/>
        <v>46103</v>
      </c>
      <c r="B284" s="20"/>
      <c r="C284" s="21"/>
      <c r="D284" s="20"/>
      <c r="E284" s="21"/>
      <c r="F284" s="22"/>
      <c r="G284" s="22"/>
      <c r="H284" s="34" t="str">
        <f t="shared" si="48"/>
        <v/>
      </c>
      <c r="I284" s="34" t="str">
        <f t="shared" si="49"/>
        <v/>
      </c>
      <c r="J284" s="34" t="str">
        <f t="shared" si="50"/>
        <v/>
      </c>
      <c r="K284" s="34" t="str">
        <f t="shared" si="51"/>
        <v/>
      </c>
      <c r="L284" s="34" t="str">
        <f t="shared" si="52"/>
        <v/>
      </c>
      <c r="M284" s="32"/>
      <c r="N284" s="190"/>
      <c r="O284" s="190"/>
      <c r="P284" s="190"/>
      <c r="Q284" s="190"/>
      <c r="R284" s="23"/>
    </row>
    <row r="285" spans="1:18">
      <c r="A285" s="27">
        <f t="shared" ca="1" si="53"/>
        <v>46104</v>
      </c>
      <c r="B285" s="20"/>
      <c r="C285" s="21"/>
      <c r="D285" s="20"/>
      <c r="E285" s="21"/>
      <c r="F285" s="22"/>
      <c r="G285" s="22"/>
      <c r="H285" s="34" t="str">
        <f t="shared" si="48"/>
        <v/>
      </c>
      <c r="I285" s="34" t="str">
        <f t="shared" si="49"/>
        <v/>
      </c>
      <c r="J285" s="34" t="str">
        <f t="shared" si="50"/>
        <v/>
      </c>
      <c r="K285" s="34" t="str">
        <f t="shared" si="51"/>
        <v/>
      </c>
      <c r="L285" s="34" t="str">
        <f t="shared" si="52"/>
        <v/>
      </c>
      <c r="M285" s="32"/>
      <c r="N285" s="190"/>
      <c r="O285" s="190"/>
      <c r="P285" s="190"/>
      <c r="Q285" s="190"/>
      <c r="R285" s="23"/>
    </row>
    <row r="286" spans="1:18">
      <c r="A286" s="27">
        <f t="shared" ca="1" si="53"/>
        <v>46105</v>
      </c>
      <c r="B286" s="20"/>
      <c r="C286" s="21"/>
      <c r="D286" s="20"/>
      <c r="E286" s="21"/>
      <c r="F286" s="22"/>
      <c r="G286" s="22"/>
      <c r="H286" s="34" t="str">
        <f t="shared" si="48"/>
        <v/>
      </c>
      <c r="I286" s="34" t="str">
        <f t="shared" si="49"/>
        <v/>
      </c>
      <c r="J286" s="34" t="str">
        <f t="shared" si="50"/>
        <v/>
      </c>
      <c r="K286" s="34" t="str">
        <f t="shared" si="51"/>
        <v/>
      </c>
      <c r="L286" s="34" t="str">
        <f t="shared" si="52"/>
        <v/>
      </c>
      <c r="M286" s="32"/>
      <c r="N286" s="190"/>
      <c r="O286" s="190"/>
      <c r="P286" s="190"/>
      <c r="Q286" s="190"/>
      <c r="R286" s="23"/>
    </row>
    <row r="287" spans="1:18">
      <c r="A287" s="27">
        <f t="shared" ca="1" si="53"/>
        <v>46106</v>
      </c>
      <c r="B287" s="20"/>
      <c r="C287" s="21"/>
      <c r="D287" s="20"/>
      <c r="E287" s="21"/>
      <c r="F287" s="22"/>
      <c r="G287" s="22"/>
      <c r="H287" s="34" t="str">
        <f t="shared" si="48"/>
        <v/>
      </c>
      <c r="I287" s="34" t="str">
        <f t="shared" si="49"/>
        <v/>
      </c>
      <c r="J287" s="34" t="str">
        <f t="shared" si="50"/>
        <v/>
      </c>
      <c r="K287" s="34" t="str">
        <f t="shared" si="51"/>
        <v/>
      </c>
      <c r="L287" s="34" t="str">
        <f t="shared" si="52"/>
        <v/>
      </c>
      <c r="M287" s="32"/>
      <c r="N287" s="190"/>
      <c r="O287" s="190"/>
      <c r="P287" s="190"/>
      <c r="Q287" s="190"/>
      <c r="R287" s="23"/>
    </row>
    <row r="288" spans="1:18">
      <c r="A288" s="27">
        <f t="shared" ca="1" si="53"/>
        <v>46107</v>
      </c>
      <c r="B288" s="20"/>
      <c r="C288" s="21"/>
      <c r="D288" s="20"/>
      <c r="E288" s="21"/>
      <c r="F288" s="22"/>
      <c r="G288" s="22"/>
      <c r="H288" s="34" t="str">
        <f t="shared" si="48"/>
        <v/>
      </c>
      <c r="I288" s="34" t="str">
        <f t="shared" si="49"/>
        <v/>
      </c>
      <c r="J288" s="34" t="str">
        <f t="shared" si="50"/>
        <v/>
      </c>
      <c r="K288" s="34" t="str">
        <f t="shared" si="51"/>
        <v/>
      </c>
      <c r="L288" s="34" t="str">
        <f t="shared" si="52"/>
        <v/>
      </c>
      <c r="M288" s="32"/>
      <c r="N288" s="190"/>
      <c r="O288" s="190"/>
      <c r="P288" s="190"/>
      <c r="Q288" s="190"/>
      <c r="R288" s="23"/>
    </row>
    <row r="289" spans="1:18">
      <c r="A289" s="27">
        <f t="shared" ca="1" si="53"/>
        <v>46108</v>
      </c>
      <c r="B289" s="20"/>
      <c r="C289" s="21"/>
      <c r="D289" s="20"/>
      <c r="E289" s="21"/>
      <c r="F289" s="22"/>
      <c r="G289" s="22"/>
      <c r="H289" s="34" t="str">
        <f t="shared" si="48"/>
        <v/>
      </c>
      <c r="I289" s="34" t="str">
        <f t="shared" si="49"/>
        <v/>
      </c>
      <c r="J289" s="34" t="str">
        <f t="shared" si="50"/>
        <v/>
      </c>
      <c r="K289" s="34" t="str">
        <f t="shared" si="51"/>
        <v/>
      </c>
      <c r="L289" s="34" t="str">
        <f>IF(AND($B289="",$D289=""),"",($C289-$B289-$F289)+($E289-$D289-$G289))</f>
        <v/>
      </c>
      <c r="M289" s="32"/>
      <c r="N289" s="190"/>
      <c r="O289" s="190"/>
      <c r="P289" s="190"/>
      <c r="Q289" s="190"/>
      <c r="R289" s="23"/>
    </row>
    <row r="290" spans="1:18">
      <c r="A290" s="27">
        <f t="shared" ca="1" si="53"/>
        <v>46109</v>
      </c>
      <c r="B290" s="20"/>
      <c r="C290" s="21"/>
      <c r="D290" s="20"/>
      <c r="E290" s="21"/>
      <c r="F290" s="22"/>
      <c r="G290" s="22"/>
      <c r="H290" s="34" t="str">
        <f t="shared" si="48"/>
        <v/>
      </c>
      <c r="I290" s="34" t="str">
        <f t="shared" si="49"/>
        <v/>
      </c>
      <c r="J290" s="34" t="str">
        <f t="shared" si="50"/>
        <v/>
      </c>
      <c r="K290" s="34" t="str">
        <f t="shared" si="51"/>
        <v/>
      </c>
      <c r="L290" s="34" t="str">
        <f>IF(AND($B290="",$D290=""),"",($C290-$B290-$F290)+($E290-$D290-$G290))</f>
        <v/>
      </c>
      <c r="M290" s="32"/>
      <c r="N290" s="190"/>
      <c r="O290" s="190"/>
      <c r="P290" s="190"/>
      <c r="Q290" s="190"/>
      <c r="R290" s="23"/>
    </row>
    <row r="291" spans="1:18">
      <c r="A291" s="27">
        <f t="shared" ca="1" si="53"/>
        <v>46110</v>
      </c>
      <c r="B291" s="20"/>
      <c r="C291" s="21"/>
      <c r="D291" s="20"/>
      <c r="E291" s="21"/>
      <c r="F291" s="22"/>
      <c r="G291" s="22"/>
      <c r="H291" s="34" t="str">
        <f t="shared" si="48"/>
        <v/>
      </c>
      <c r="I291" s="34" t="str">
        <f t="shared" si="49"/>
        <v/>
      </c>
      <c r="J291" s="34" t="str">
        <f t="shared" si="50"/>
        <v/>
      </c>
      <c r="K291" s="34" t="str">
        <f t="shared" si="51"/>
        <v/>
      </c>
      <c r="L291" s="34" t="str">
        <f>IF(AND($B291="",$D291=""),"",($C291-$B291-$F291)+($E291-$D291-$G291))</f>
        <v/>
      </c>
      <c r="M291" s="32"/>
      <c r="N291" s="190"/>
      <c r="O291" s="190"/>
      <c r="P291" s="190"/>
      <c r="Q291" s="190"/>
      <c r="R291" s="23"/>
    </row>
    <row r="292" spans="1:18">
      <c r="A292" s="27">
        <f t="shared" ca="1" si="53"/>
        <v>46111</v>
      </c>
      <c r="B292" s="20"/>
      <c r="C292" s="21"/>
      <c r="D292" s="20"/>
      <c r="E292" s="21"/>
      <c r="F292" s="22"/>
      <c r="G292" s="22"/>
      <c r="H292" s="34" t="str">
        <f t="shared" si="48"/>
        <v/>
      </c>
      <c r="I292" s="34" t="str">
        <f t="shared" si="49"/>
        <v/>
      </c>
      <c r="J292" s="34" t="str">
        <f t="shared" si="50"/>
        <v/>
      </c>
      <c r="K292" s="34" t="str">
        <f t="shared" si="51"/>
        <v/>
      </c>
      <c r="L292" s="34" t="str">
        <f>IF(AND($B292="",$D292=""),"",($C292-$B292-$F292)+($E292-$D292-$G292))</f>
        <v/>
      </c>
      <c r="M292" s="32"/>
      <c r="N292" s="190"/>
      <c r="O292" s="190"/>
      <c r="P292" s="190"/>
      <c r="Q292" s="190"/>
      <c r="R292" s="23"/>
    </row>
    <row r="293" spans="1:18">
      <c r="A293" s="27">
        <f t="shared" ca="1" si="53"/>
        <v>46112</v>
      </c>
      <c r="B293" s="20"/>
      <c r="C293" s="21"/>
      <c r="D293" s="20"/>
      <c r="E293" s="21"/>
      <c r="F293" s="22"/>
      <c r="G293" s="22"/>
      <c r="H293" s="34" t="str">
        <f t="shared" si="48"/>
        <v/>
      </c>
      <c r="I293" s="34" t="str">
        <f t="shared" si="49"/>
        <v/>
      </c>
      <c r="J293" s="34" t="str">
        <f t="shared" si="50"/>
        <v/>
      </c>
      <c r="K293" s="34" t="str">
        <f t="shared" si="51"/>
        <v/>
      </c>
      <c r="L293" s="34" t="str">
        <f>IF(AND($B293="",$D293=""),"",($C293-$B293-$F293)+($E293-$D293-$G293))</f>
        <v/>
      </c>
      <c r="M293" s="32"/>
      <c r="N293" s="190"/>
      <c r="O293" s="190"/>
      <c r="P293" s="190"/>
      <c r="Q293" s="190"/>
      <c r="R293" s="23"/>
    </row>
    <row r="294" spans="1:18">
      <c r="A294" s="5" t="s">
        <v>11</v>
      </c>
      <c r="B294" s="191"/>
      <c r="C294" s="192"/>
      <c r="D294" s="191"/>
      <c r="E294" s="192"/>
      <c r="F294" s="26" t="str">
        <f>IF(SUM($F263:$F293)=0,"",SUM($F263:$F293))</f>
        <v/>
      </c>
      <c r="G294" s="26" t="str">
        <f>IF(SUM($G263:$G293)=0,"",SUM($G263:$G293))</f>
        <v/>
      </c>
      <c r="H294" s="26" t="str">
        <f>IF(SUM(H263:H293)=0,"",SUM(H263:H293))</f>
        <v/>
      </c>
      <c r="I294" s="26" t="str">
        <f>IF(SUM(I263:I293)=0,"",SUM(I263:I293))</f>
        <v/>
      </c>
      <c r="J294" s="26" t="str">
        <f t="shared" ref="J294:K294" si="54">IF(SUM(J263:J293)=0,"",SUM(J263:J293))</f>
        <v/>
      </c>
      <c r="K294" s="26" t="str">
        <f t="shared" si="54"/>
        <v/>
      </c>
      <c r="L294" s="26" t="str">
        <f>IF(SUM($L263:$L293)=0,"",SUM($L263:$L293))</f>
        <v/>
      </c>
      <c r="M294" s="33"/>
      <c r="N294" s="193"/>
      <c r="O294" s="193"/>
      <c r="P294" s="193"/>
      <c r="Q294" s="193"/>
      <c r="R294" s="6"/>
    </row>
  </sheetData>
  <sheetProtection algorithmName="SHA-512" hashValue="8RWs+XZSTdAmssqUB9esKJ8arMvDPQDN6f5gL/75BANgTYJa0OEuyvA+Lf4NqIiCAOXYQZRpS8B6CWzIRi1GNA==" saltValue="o45ScQ7hRafr+437WYcURA==" spinCount="100000" sheet="1" formatRows="0"/>
  <mergeCells count="371">
    <mergeCell ref="A8:A10"/>
    <mergeCell ref="B8:E8"/>
    <mergeCell ref="F8:G9"/>
    <mergeCell ref="H8:K8"/>
    <mergeCell ref="L8:L10"/>
    <mergeCell ref="M8:M10"/>
    <mergeCell ref="N8:Q10"/>
    <mergeCell ref="R8:R10"/>
    <mergeCell ref="B9:C9"/>
    <mergeCell ref="D9:E9"/>
    <mergeCell ref="H9:I9"/>
    <mergeCell ref="J9:K9"/>
    <mergeCell ref="N11:Q11"/>
    <mergeCell ref="B4:L4"/>
    <mergeCell ref="P4:R4"/>
    <mergeCell ref="B5:L5"/>
    <mergeCell ref="N18:Q18"/>
    <mergeCell ref="N19:Q19"/>
    <mergeCell ref="N20:Q20"/>
    <mergeCell ref="N21:Q21"/>
    <mergeCell ref="N22:Q22"/>
    <mergeCell ref="N23:Q23"/>
    <mergeCell ref="N12:Q12"/>
    <mergeCell ref="N13:Q13"/>
    <mergeCell ref="N14:Q14"/>
    <mergeCell ref="N15:Q15"/>
    <mergeCell ref="N16:Q16"/>
    <mergeCell ref="N17:Q17"/>
    <mergeCell ref="N30:Q30"/>
    <mergeCell ref="N31:Q31"/>
    <mergeCell ref="N32:Q32"/>
    <mergeCell ref="N33:Q33"/>
    <mergeCell ref="N34:Q34"/>
    <mergeCell ref="N35:Q35"/>
    <mergeCell ref="N24:Q24"/>
    <mergeCell ref="N25:Q25"/>
    <mergeCell ref="N26:Q26"/>
    <mergeCell ref="N27:Q27"/>
    <mergeCell ref="N28:Q28"/>
    <mergeCell ref="N29:Q29"/>
    <mergeCell ref="A44:A46"/>
    <mergeCell ref="B44:E44"/>
    <mergeCell ref="F44:G45"/>
    <mergeCell ref="H44:K44"/>
    <mergeCell ref="L44:L46"/>
    <mergeCell ref="M44:M46"/>
    <mergeCell ref="N44:Q46"/>
    <mergeCell ref="N36:Q36"/>
    <mergeCell ref="N37:Q37"/>
    <mergeCell ref="N38:Q38"/>
    <mergeCell ref="N39:Q39"/>
    <mergeCell ref="N40:Q40"/>
    <mergeCell ref="N41:Q41"/>
    <mergeCell ref="R44:R46"/>
    <mergeCell ref="B45:C45"/>
    <mergeCell ref="D45:E45"/>
    <mergeCell ref="H45:I45"/>
    <mergeCell ref="J45:K45"/>
    <mergeCell ref="N47:Q47"/>
    <mergeCell ref="B42:C42"/>
    <mergeCell ref="D42:E42"/>
    <mergeCell ref="N42:Q42"/>
    <mergeCell ref="N54:Q54"/>
    <mergeCell ref="N55:Q55"/>
    <mergeCell ref="N56:Q56"/>
    <mergeCell ref="N57:Q57"/>
    <mergeCell ref="N58:Q58"/>
    <mergeCell ref="N59:Q59"/>
    <mergeCell ref="N48:Q48"/>
    <mergeCell ref="N49:Q49"/>
    <mergeCell ref="N50:Q50"/>
    <mergeCell ref="N51:Q51"/>
    <mergeCell ref="N52:Q52"/>
    <mergeCell ref="N53:Q53"/>
    <mergeCell ref="N66:Q66"/>
    <mergeCell ref="N67:Q67"/>
    <mergeCell ref="N68:Q68"/>
    <mergeCell ref="N69:Q69"/>
    <mergeCell ref="N70:Q70"/>
    <mergeCell ref="N71:Q71"/>
    <mergeCell ref="N60:Q60"/>
    <mergeCell ref="N61:Q61"/>
    <mergeCell ref="N62:Q62"/>
    <mergeCell ref="N63:Q63"/>
    <mergeCell ref="N64:Q64"/>
    <mergeCell ref="N65:Q65"/>
    <mergeCell ref="A80:A82"/>
    <mergeCell ref="B80:E80"/>
    <mergeCell ref="F80:G81"/>
    <mergeCell ref="H80:K80"/>
    <mergeCell ref="L80:L82"/>
    <mergeCell ref="M80:M82"/>
    <mergeCell ref="N80:Q82"/>
    <mergeCell ref="N72:Q72"/>
    <mergeCell ref="N73:Q73"/>
    <mergeCell ref="N74:Q74"/>
    <mergeCell ref="N75:Q75"/>
    <mergeCell ref="N76:Q76"/>
    <mergeCell ref="N77:Q77"/>
    <mergeCell ref="R80:R82"/>
    <mergeCell ref="B81:C81"/>
    <mergeCell ref="D81:E81"/>
    <mergeCell ref="H81:I81"/>
    <mergeCell ref="J81:K81"/>
    <mergeCell ref="N83:Q83"/>
    <mergeCell ref="B78:C78"/>
    <mergeCell ref="D78:E78"/>
    <mergeCell ref="N78:Q78"/>
    <mergeCell ref="N90:Q90"/>
    <mergeCell ref="N91:Q91"/>
    <mergeCell ref="N92:Q92"/>
    <mergeCell ref="N93:Q93"/>
    <mergeCell ref="N94:Q94"/>
    <mergeCell ref="N95:Q95"/>
    <mergeCell ref="N84:Q84"/>
    <mergeCell ref="N85:Q85"/>
    <mergeCell ref="N86:Q86"/>
    <mergeCell ref="N87:Q87"/>
    <mergeCell ref="N88:Q88"/>
    <mergeCell ref="N89:Q89"/>
    <mergeCell ref="N102:Q102"/>
    <mergeCell ref="N103:Q103"/>
    <mergeCell ref="N104:Q104"/>
    <mergeCell ref="N105:Q105"/>
    <mergeCell ref="N106:Q106"/>
    <mergeCell ref="N107:Q107"/>
    <mergeCell ref="N96:Q96"/>
    <mergeCell ref="N97:Q97"/>
    <mergeCell ref="N98:Q98"/>
    <mergeCell ref="N99:Q99"/>
    <mergeCell ref="N100:Q100"/>
    <mergeCell ref="N101:Q101"/>
    <mergeCell ref="A116:A118"/>
    <mergeCell ref="B116:E116"/>
    <mergeCell ref="F116:G117"/>
    <mergeCell ref="H116:K116"/>
    <mergeCell ref="L116:L118"/>
    <mergeCell ref="M116:M118"/>
    <mergeCell ref="N116:Q118"/>
    <mergeCell ref="N108:Q108"/>
    <mergeCell ref="N109:Q109"/>
    <mergeCell ref="N110:Q110"/>
    <mergeCell ref="N111:Q111"/>
    <mergeCell ref="N112:Q112"/>
    <mergeCell ref="N113:Q113"/>
    <mergeCell ref="R116:R118"/>
    <mergeCell ref="B117:C117"/>
    <mergeCell ref="D117:E117"/>
    <mergeCell ref="H117:I117"/>
    <mergeCell ref="J117:K117"/>
    <mergeCell ref="N119:Q119"/>
    <mergeCell ref="B114:C114"/>
    <mergeCell ref="D114:E114"/>
    <mergeCell ref="N114:Q114"/>
    <mergeCell ref="N126:Q126"/>
    <mergeCell ref="N127:Q127"/>
    <mergeCell ref="N128:Q128"/>
    <mergeCell ref="N129:Q129"/>
    <mergeCell ref="N130:Q130"/>
    <mergeCell ref="N131:Q131"/>
    <mergeCell ref="N120:Q120"/>
    <mergeCell ref="N121:Q121"/>
    <mergeCell ref="N122:Q122"/>
    <mergeCell ref="N123:Q123"/>
    <mergeCell ref="N124:Q124"/>
    <mergeCell ref="N125:Q125"/>
    <mergeCell ref="N138:Q138"/>
    <mergeCell ref="N139:Q139"/>
    <mergeCell ref="N140:Q140"/>
    <mergeCell ref="N141:Q141"/>
    <mergeCell ref="N142:Q142"/>
    <mergeCell ref="N143:Q143"/>
    <mergeCell ref="N132:Q132"/>
    <mergeCell ref="N133:Q133"/>
    <mergeCell ref="N134:Q134"/>
    <mergeCell ref="N135:Q135"/>
    <mergeCell ref="N136:Q136"/>
    <mergeCell ref="N137:Q137"/>
    <mergeCell ref="A152:A154"/>
    <mergeCell ref="B152:E152"/>
    <mergeCell ref="F152:G153"/>
    <mergeCell ref="H152:K152"/>
    <mergeCell ref="L152:L154"/>
    <mergeCell ref="M152:M154"/>
    <mergeCell ref="N152:Q154"/>
    <mergeCell ref="N144:Q144"/>
    <mergeCell ref="N145:Q145"/>
    <mergeCell ref="N146:Q146"/>
    <mergeCell ref="N147:Q147"/>
    <mergeCell ref="N148:Q148"/>
    <mergeCell ref="N149:Q149"/>
    <mergeCell ref="R152:R154"/>
    <mergeCell ref="B153:C153"/>
    <mergeCell ref="D153:E153"/>
    <mergeCell ref="H153:I153"/>
    <mergeCell ref="J153:K153"/>
    <mergeCell ref="N155:Q155"/>
    <mergeCell ref="B150:C150"/>
    <mergeCell ref="D150:E150"/>
    <mergeCell ref="N150:Q150"/>
    <mergeCell ref="N162:Q162"/>
    <mergeCell ref="N163:Q163"/>
    <mergeCell ref="N164:Q164"/>
    <mergeCell ref="N165:Q165"/>
    <mergeCell ref="N166:Q166"/>
    <mergeCell ref="N167:Q167"/>
    <mergeCell ref="N156:Q156"/>
    <mergeCell ref="N157:Q157"/>
    <mergeCell ref="N158:Q158"/>
    <mergeCell ref="N159:Q159"/>
    <mergeCell ref="N160:Q160"/>
    <mergeCell ref="N161:Q161"/>
    <mergeCell ref="N174:Q174"/>
    <mergeCell ref="N175:Q175"/>
    <mergeCell ref="N176:Q176"/>
    <mergeCell ref="N177:Q177"/>
    <mergeCell ref="N178:Q178"/>
    <mergeCell ref="N179:Q179"/>
    <mergeCell ref="N168:Q168"/>
    <mergeCell ref="N169:Q169"/>
    <mergeCell ref="N170:Q170"/>
    <mergeCell ref="N171:Q171"/>
    <mergeCell ref="N172:Q172"/>
    <mergeCell ref="N173:Q173"/>
    <mergeCell ref="A188:A190"/>
    <mergeCell ref="B188:E188"/>
    <mergeCell ref="F188:G189"/>
    <mergeCell ref="H188:K188"/>
    <mergeCell ref="L188:L190"/>
    <mergeCell ref="M188:M190"/>
    <mergeCell ref="N188:Q190"/>
    <mergeCell ref="N180:Q180"/>
    <mergeCell ref="N181:Q181"/>
    <mergeCell ref="N182:Q182"/>
    <mergeCell ref="N183:Q183"/>
    <mergeCell ref="N184:Q184"/>
    <mergeCell ref="N185:Q185"/>
    <mergeCell ref="R188:R190"/>
    <mergeCell ref="B189:C189"/>
    <mergeCell ref="D189:E189"/>
    <mergeCell ref="H189:I189"/>
    <mergeCell ref="J189:K189"/>
    <mergeCell ref="N191:Q191"/>
    <mergeCell ref="B186:C186"/>
    <mergeCell ref="D186:E186"/>
    <mergeCell ref="N186:Q186"/>
    <mergeCell ref="N198:Q198"/>
    <mergeCell ref="N199:Q199"/>
    <mergeCell ref="N200:Q200"/>
    <mergeCell ref="N201:Q201"/>
    <mergeCell ref="N202:Q202"/>
    <mergeCell ref="N203:Q203"/>
    <mergeCell ref="N192:Q192"/>
    <mergeCell ref="N193:Q193"/>
    <mergeCell ref="N194:Q194"/>
    <mergeCell ref="N195:Q195"/>
    <mergeCell ref="N196:Q196"/>
    <mergeCell ref="N197:Q197"/>
    <mergeCell ref="N210:Q210"/>
    <mergeCell ref="N211:Q211"/>
    <mergeCell ref="N212:Q212"/>
    <mergeCell ref="N213:Q213"/>
    <mergeCell ref="N214:Q214"/>
    <mergeCell ref="N215:Q215"/>
    <mergeCell ref="N204:Q204"/>
    <mergeCell ref="N205:Q205"/>
    <mergeCell ref="N206:Q206"/>
    <mergeCell ref="N207:Q207"/>
    <mergeCell ref="N208:Q208"/>
    <mergeCell ref="N209:Q209"/>
    <mergeCell ref="A224:A226"/>
    <mergeCell ref="B224:E224"/>
    <mergeCell ref="F224:G225"/>
    <mergeCell ref="H224:K224"/>
    <mergeCell ref="L224:L226"/>
    <mergeCell ref="M224:M226"/>
    <mergeCell ref="N224:Q226"/>
    <mergeCell ref="N216:Q216"/>
    <mergeCell ref="N217:Q217"/>
    <mergeCell ref="N218:Q218"/>
    <mergeCell ref="N219:Q219"/>
    <mergeCell ref="N220:Q220"/>
    <mergeCell ref="N221:Q221"/>
    <mergeCell ref="R224:R226"/>
    <mergeCell ref="B225:C225"/>
    <mergeCell ref="D225:E225"/>
    <mergeCell ref="H225:I225"/>
    <mergeCell ref="J225:K225"/>
    <mergeCell ref="N227:Q227"/>
    <mergeCell ref="B222:C222"/>
    <mergeCell ref="D222:E222"/>
    <mergeCell ref="N222:Q222"/>
    <mergeCell ref="N234:Q234"/>
    <mergeCell ref="N235:Q235"/>
    <mergeCell ref="N236:Q236"/>
    <mergeCell ref="N237:Q237"/>
    <mergeCell ref="N238:Q238"/>
    <mergeCell ref="N239:Q239"/>
    <mergeCell ref="N228:Q228"/>
    <mergeCell ref="N229:Q229"/>
    <mergeCell ref="N230:Q230"/>
    <mergeCell ref="N231:Q231"/>
    <mergeCell ref="N232:Q232"/>
    <mergeCell ref="N233:Q233"/>
    <mergeCell ref="N246:Q246"/>
    <mergeCell ref="N247:Q247"/>
    <mergeCell ref="N248:Q248"/>
    <mergeCell ref="N249:Q249"/>
    <mergeCell ref="N250:Q250"/>
    <mergeCell ref="N251:Q251"/>
    <mergeCell ref="N240:Q240"/>
    <mergeCell ref="N241:Q241"/>
    <mergeCell ref="N242:Q242"/>
    <mergeCell ref="N243:Q243"/>
    <mergeCell ref="N244:Q244"/>
    <mergeCell ref="N245:Q245"/>
    <mergeCell ref="A260:A262"/>
    <mergeCell ref="B260:E260"/>
    <mergeCell ref="F260:G261"/>
    <mergeCell ref="H260:K260"/>
    <mergeCell ref="L260:L262"/>
    <mergeCell ref="M260:M262"/>
    <mergeCell ref="N260:Q262"/>
    <mergeCell ref="N252:Q252"/>
    <mergeCell ref="N253:Q253"/>
    <mergeCell ref="N254:Q254"/>
    <mergeCell ref="N255:Q255"/>
    <mergeCell ref="N256:Q256"/>
    <mergeCell ref="N257:Q257"/>
    <mergeCell ref="R260:R262"/>
    <mergeCell ref="B261:C261"/>
    <mergeCell ref="D261:E261"/>
    <mergeCell ref="H261:I261"/>
    <mergeCell ref="J261:K261"/>
    <mergeCell ref="N263:Q263"/>
    <mergeCell ref="B258:C258"/>
    <mergeCell ref="D258:E258"/>
    <mergeCell ref="N258:Q258"/>
    <mergeCell ref="N270:Q270"/>
    <mergeCell ref="N271:Q271"/>
    <mergeCell ref="N272:Q272"/>
    <mergeCell ref="N273:Q273"/>
    <mergeCell ref="N274:Q274"/>
    <mergeCell ref="N275:Q275"/>
    <mergeCell ref="N264:Q264"/>
    <mergeCell ref="N265:Q265"/>
    <mergeCell ref="N266:Q266"/>
    <mergeCell ref="N267:Q267"/>
    <mergeCell ref="N268:Q268"/>
    <mergeCell ref="N269:Q269"/>
    <mergeCell ref="N282:Q282"/>
    <mergeCell ref="N283:Q283"/>
    <mergeCell ref="N284:Q284"/>
    <mergeCell ref="N285:Q285"/>
    <mergeCell ref="N286:Q286"/>
    <mergeCell ref="N287:Q287"/>
    <mergeCell ref="N276:Q276"/>
    <mergeCell ref="N277:Q277"/>
    <mergeCell ref="N278:Q278"/>
    <mergeCell ref="N279:Q279"/>
    <mergeCell ref="N280:Q280"/>
    <mergeCell ref="N281:Q281"/>
    <mergeCell ref="B294:C294"/>
    <mergeCell ref="D294:E294"/>
    <mergeCell ref="N294:Q294"/>
    <mergeCell ref="N288:Q288"/>
    <mergeCell ref="N289:Q289"/>
    <mergeCell ref="N290:Q290"/>
    <mergeCell ref="N291:Q291"/>
    <mergeCell ref="N292:Q292"/>
    <mergeCell ref="N293:Q293"/>
  </mergeCells>
  <phoneticPr fontId="2"/>
  <conditionalFormatting sqref="A12:C13 F12:G13 A14:G41">
    <cfRule type="expression" dxfId="751" priority="9">
      <formula>OR(EDATE($A$11,1)-1&lt;$A12,DATEVALUE("2026/3/31")&lt;$A12)</formula>
    </cfRule>
  </conditionalFormatting>
  <conditionalFormatting sqref="A48:F76 M48:R77 A77:G77 L77">
    <cfRule type="expression" dxfId="750" priority="10">
      <formula>OR(EDATE($A$47,1)-1&lt;$A48,DATEVALUE("2026/3/31")&lt;$A48)</formula>
    </cfRule>
  </conditionalFormatting>
  <conditionalFormatting sqref="A84:G113">
    <cfRule type="expression" dxfId="749" priority="11">
      <formula>OR(EDATE($A$83,1)-1&lt;$A84,DATEVALUE("2026/3/31")&lt;$A84)</formula>
    </cfRule>
  </conditionalFormatting>
  <conditionalFormatting sqref="A120:G149 M120:R149 L149">
    <cfRule type="expression" dxfId="748" priority="12">
      <formula>OR(EDATE($A$119,1)-1&lt;$A120,DATEVALUE("2026/3/31")&lt;$A120)</formula>
    </cfRule>
  </conditionalFormatting>
  <conditionalFormatting sqref="A156:G185">
    <cfRule type="expression" dxfId="747" priority="13">
      <formula>OR(EDATE($A$155,1)-1&lt;$A156,DATEVALUE("2026/3/31")&lt;$A156)</formula>
    </cfRule>
  </conditionalFormatting>
  <conditionalFormatting sqref="A192:G221">
    <cfRule type="expression" dxfId="746" priority="14">
      <formula>OR(EDATE($A$191,1)-1&lt;$A192,DATEVALUE("2026/3/31")&lt;$A192)</formula>
    </cfRule>
  </conditionalFormatting>
  <conditionalFormatting sqref="A228:G257 M228:R257 L255:L257">
    <cfRule type="expression" dxfId="745" priority="15">
      <formula>OR(EDATE($A$227,1)-1&lt;$A228,DATEVALUE("2026/3/31")&lt;$A228)</formula>
    </cfRule>
  </conditionalFormatting>
  <conditionalFormatting sqref="A264:G293 L264:R293">
    <cfRule type="expression" dxfId="744" priority="16">
      <formula>OR(EDATE($A$263,1)-1&lt;$A264,DATEVALUE("2026/3/31")&lt;$A264)</formula>
    </cfRule>
  </conditionalFormatting>
  <conditionalFormatting sqref="B11:C11">
    <cfRule type="expression" dxfId="743" priority="3">
      <formula>OR(EDATE($A$11,1)-1&lt;$A11,DATEVALUE("2026/3/31")&lt;$A11)</formula>
    </cfRule>
  </conditionalFormatting>
  <conditionalFormatting sqref="B4:L5">
    <cfRule type="expression" dxfId="742" priority="8">
      <formula>IF(LEN(B4)&lt;1,TRUE,FALSE)</formula>
    </cfRule>
  </conditionalFormatting>
  <conditionalFormatting sqref="D13:E13">
    <cfRule type="expression" dxfId="741" priority="2">
      <formula>$M$12="✓"</formula>
    </cfRule>
  </conditionalFormatting>
  <conditionalFormatting sqref="M11">
    <cfRule type="expression" dxfId="740" priority="1">
      <formula>OR(EDATE($A$11,1)-1&lt;$A11,DATEVALUE("2026/3/31")&lt;$A11)</formula>
    </cfRule>
  </conditionalFormatting>
  <conditionalFormatting sqref="M12:R41">
    <cfRule type="expression" dxfId="739" priority="4">
      <formula>OR(EDATE($A$11,1)-1&lt;$A12,DATEVALUE("2026/3/31")&lt;$A12)</formula>
    </cfRule>
  </conditionalFormatting>
  <conditionalFormatting sqref="M84:R113">
    <cfRule type="expression" dxfId="738" priority="5">
      <formula>OR(EDATE($A$83,1)-1&lt;$A84,DATEVALUE("2026/3/31")&lt;$A84)</formula>
    </cfRule>
  </conditionalFormatting>
  <conditionalFormatting sqref="M156:R185">
    <cfRule type="expression" dxfId="737" priority="6">
      <formula>OR(EDATE($A$155,1)-1&lt;$A156,DATEVALUE("2026/3/31")&lt;$A156)</formula>
    </cfRule>
  </conditionalFormatting>
  <conditionalFormatting sqref="M192:R221">
    <cfRule type="expression" dxfId="736" priority="7">
      <formula>OR(EDATE($A$191,1)-1&lt;$A192,DATEVALUE("2026/3/31")&lt;$A192)</formula>
    </cfRule>
  </conditionalFormatting>
  <dataValidations count="3">
    <dataValidation type="time" operator="greaterThanOrEqual" allowBlank="1" showInputMessage="1" showErrorMessage="1" sqref="H114:K114 H78:K78 G42:K42 H222:K222 H258:K258 H186:K186 H150:K150 G11:G41 L11:L42 B11:F42 B47:G78 L47:L78 B83:G114 L83:L114 B119:G150 L119:L150 B155:G186 L155:L186 B191:G222 L191:L222 B227:G258 L227:L258 B263:G294 L263:L294 H294:K294" xr:uid="{E0A43692-E062-4507-81FC-C4955B364E49}">
      <formula1>0</formula1>
    </dataValidation>
    <dataValidation type="list" allowBlank="1" showInputMessage="1" showErrorMessage="1" sqref="M263:M293 M47:M76 M83:M113 M119:M149 M155:M185 M191:M221 M227:M257 M11:M41" xr:uid="{4F3A9D30-9499-4F35-AC3B-6BA17E7E1EBD}">
      <formula1>",✓所定,✓法定"</formula1>
    </dataValidation>
    <dataValidation operator="greaterThanOrEqual" allowBlank="1" showInputMessage="1" showErrorMessage="1" sqref="H191:K221 H155:K185 H227:K257 H11:K41 H119:K149 H47:K77 H83:K113 H263:K293" xr:uid="{B9685DC7-02E9-4B57-815F-9DB2A97AE045}"/>
  </dataValidations>
  <printOptions horizontalCentered="1"/>
  <pageMargins left="0.51181102362204722" right="0.51181102362204722" top="0.55118110236220474" bottom="0.55118110236220474" header="0.31496062992125984" footer="0.31496062992125984"/>
  <pageSetup paperSize="9" scale="76" fitToHeight="0" orientation="portrait" r:id="rId1"/>
  <rowBreaks count="7" manualBreakCount="7">
    <brk id="42" max="16383" man="1"/>
    <brk id="78" max="16383" man="1"/>
    <brk id="114" max="16383" man="1"/>
    <brk id="150" max="16383" man="1"/>
    <brk id="186" max="16383" man="1"/>
    <brk id="222" max="16383" man="1"/>
    <brk id="258" max="1638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3907E4-3730-4A71-B0B6-9EEAF94AF74B}">
  <sheetPr>
    <tabColor rgb="FF66CCFF"/>
    <pageSetUpPr fitToPage="1"/>
  </sheetPr>
  <dimension ref="A1:V294"/>
  <sheetViews>
    <sheetView view="pageBreakPreview" zoomScale="115" zoomScaleNormal="100" zoomScaleSheetLayoutView="115" workbookViewId="0">
      <selection activeCell="B11" sqref="B11"/>
    </sheetView>
  </sheetViews>
  <sheetFormatPr defaultColWidth="8.75" defaultRowHeight="14.25"/>
  <cols>
    <col min="1" max="1" width="10.75" style="1" customWidth="1"/>
    <col min="2" max="7" width="7.125" style="1" customWidth="1"/>
    <col min="8" max="11" width="7.125" style="1" hidden="1" customWidth="1"/>
    <col min="12" max="12" width="7.125" style="1" customWidth="1"/>
    <col min="13" max="13" width="6.125" style="9" customWidth="1"/>
    <col min="14" max="14" width="5.75" style="1" customWidth="1"/>
    <col min="15" max="15" width="9.125" style="1" customWidth="1"/>
    <col min="16" max="17" width="8.75" style="1" customWidth="1"/>
    <col min="18" max="18" width="12.75" style="1" customWidth="1"/>
    <col min="19" max="21" width="8.75" style="1" hidden="1" customWidth="1"/>
    <col min="22" max="16384" width="8.75" style="1"/>
  </cols>
  <sheetData>
    <row r="1" spans="1:22" ht="16.5">
      <c r="A1" s="2" t="str" cm="1">
        <f t="array" aca="1" ref="A1" ca="1">"業務日誌" &amp; RIGHT(CELL("filename", A1),U1)</f>
        <v>業務日誌5</v>
      </c>
      <c r="B1" s="3"/>
      <c r="C1" s="3"/>
      <c r="D1" s="3"/>
      <c r="E1" s="3"/>
      <c r="F1" s="3"/>
      <c r="G1" s="3"/>
      <c r="H1" s="3"/>
      <c r="I1" s="3"/>
      <c r="J1" s="3"/>
      <c r="K1" s="3"/>
      <c r="L1" s="3"/>
      <c r="M1" s="3"/>
      <c r="N1" s="3"/>
      <c r="O1" s="3"/>
      <c r="P1" s="3"/>
      <c r="Q1" s="3"/>
      <c r="R1" s="3"/>
      <c r="S1" s="45" t="str" cm="1">
        <f t="array" aca="1" ref="S1" ca="1">"各月内訳表!$E" &amp; 5+ 27*(RIGHT(CELL("filename", A1),U1)-1)</f>
        <v>各月内訳表!$E113</v>
      </c>
      <c r="T1" s="45" t="str" cm="1">
        <f t="array" aca="1" ref="T1" ca="1">"各月内訳表!$G" &amp; 6+ 27*(RIGHT(CELL("filename", A1),U1)-1)</f>
        <v>各月内訳表!$G114</v>
      </c>
      <c r="U1" s="45" cm="1">
        <f t="array" aca="1" ref="U1" ca="1">LEN(CELL("filename",A1))-FIND("日誌",CELL("filename",A1))-1</f>
        <v>1</v>
      </c>
    </row>
    <row r="2" spans="1:22" ht="16.899999999999999" customHeight="1">
      <c r="L2" s="25"/>
      <c r="Q2" s="19" t="s">
        <v>13</v>
      </c>
      <c r="R2" s="163">
        <f>入力ボックス!C8</f>
        <v>0</v>
      </c>
      <c r="S2" s="45"/>
      <c r="T2" s="45"/>
      <c r="U2" s="45" cm="1">
        <f t="array" aca="1" ref="U2" ca="1">LEN(CELL("filename",I2))-FIND("日誌",CELL("filename",I2))-1</f>
        <v>1</v>
      </c>
    </row>
    <row r="3" spans="1:22" ht="16.899999999999999" customHeight="1">
      <c r="L3" s="25"/>
      <c r="Q3" s="19"/>
      <c r="R3" s="28"/>
    </row>
    <row r="4" spans="1:22">
      <c r="A4" s="24" t="s">
        <v>12</v>
      </c>
      <c r="B4" s="201" t="str">
        <f>IF(入力ボックス!$C$4="","",入力ボックス!$C$4)</f>
        <v/>
      </c>
      <c r="C4" s="201"/>
      <c r="D4" s="201"/>
      <c r="E4" s="201"/>
      <c r="F4" s="201"/>
      <c r="G4" s="201"/>
      <c r="H4" s="201"/>
      <c r="I4" s="201"/>
      <c r="J4" s="201"/>
      <c r="K4" s="201"/>
      <c r="L4" s="201"/>
      <c r="O4" s="24" t="s">
        <v>79</v>
      </c>
      <c r="P4" s="202"/>
      <c r="Q4" s="202"/>
      <c r="R4" s="202"/>
    </row>
    <row r="5" spans="1:22" ht="18.75" customHeight="1">
      <c r="A5" s="24" t="s">
        <v>21</v>
      </c>
      <c r="B5" s="201" t="str" cm="1">
        <f t="array" aca="1" ref="B5" ca="1">IF(INDIRECT(S1)="","",INDIRECT(S1))</f>
        <v/>
      </c>
      <c r="C5" s="201"/>
      <c r="D5" s="201"/>
      <c r="E5" s="201"/>
      <c r="F5" s="201"/>
      <c r="G5" s="201"/>
      <c r="H5" s="201"/>
      <c r="I5" s="201"/>
      <c r="J5" s="201"/>
      <c r="K5" s="201"/>
      <c r="L5" s="201"/>
      <c r="O5" s="31" t="s">
        <v>80</v>
      </c>
    </row>
    <row r="6" spans="1:22" ht="18.75" customHeight="1">
      <c r="R6" s="42" t="str">
        <f ca="1">HYPERLINK("#"&amp;S1,"各月内訳表へ")</f>
        <v>各月内訳表へ</v>
      </c>
    </row>
    <row r="8" spans="1:22" ht="27" customHeight="1">
      <c r="A8" s="194" t="s">
        <v>22</v>
      </c>
      <c r="B8" s="189" t="s">
        <v>103</v>
      </c>
      <c r="C8" s="189"/>
      <c r="D8" s="189"/>
      <c r="E8" s="189"/>
      <c r="F8" s="189" t="s">
        <v>23</v>
      </c>
      <c r="G8" s="189"/>
      <c r="H8" s="189" t="s">
        <v>88</v>
      </c>
      <c r="I8" s="189"/>
      <c r="J8" s="189"/>
      <c r="K8" s="189"/>
      <c r="L8" s="189" t="s">
        <v>87</v>
      </c>
      <c r="M8" s="195" t="s">
        <v>96</v>
      </c>
      <c r="N8" s="194" t="s">
        <v>25</v>
      </c>
      <c r="O8" s="194"/>
      <c r="P8" s="194"/>
      <c r="Q8" s="194"/>
      <c r="R8" s="189" t="s">
        <v>100</v>
      </c>
    </row>
    <row r="9" spans="1:22" ht="14.25" customHeight="1">
      <c r="A9" s="194"/>
      <c r="B9" s="189" t="s">
        <v>82</v>
      </c>
      <c r="C9" s="189"/>
      <c r="D9" s="189" t="s">
        <v>84</v>
      </c>
      <c r="E9" s="189"/>
      <c r="F9" s="189"/>
      <c r="G9" s="189"/>
      <c r="H9" s="189" t="s">
        <v>90</v>
      </c>
      <c r="I9" s="189"/>
      <c r="J9" s="189" t="s">
        <v>89</v>
      </c>
      <c r="K9" s="189"/>
      <c r="L9" s="189"/>
      <c r="M9" s="196"/>
      <c r="N9" s="194"/>
      <c r="O9" s="194"/>
      <c r="P9" s="194"/>
      <c r="Q9" s="194"/>
      <c r="R9" s="189"/>
    </row>
    <row r="10" spans="1:22" ht="18" customHeight="1">
      <c r="A10" s="194"/>
      <c r="B10" s="43" t="s">
        <v>26</v>
      </c>
      <c r="C10" s="43" t="s">
        <v>27</v>
      </c>
      <c r="D10" s="43" t="s">
        <v>26</v>
      </c>
      <c r="E10" s="43" t="s">
        <v>27</v>
      </c>
      <c r="F10" s="44" t="s">
        <v>85</v>
      </c>
      <c r="G10" s="44" t="s">
        <v>86</v>
      </c>
      <c r="H10" s="44" t="s">
        <v>81</v>
      </c>
      <c r="I10" s="44" t="s">
        <v>83</v>
      </c>
      <c r="J10" s="44" t="s">
        <v>81</v>
      </c>
      <c r="K10" s="44" t="s">
        <v>95</v>
      </c>
      <c r="L10" s="189"/>
      <c r="M10" s="197"/>
      <c r="N10" s="194"/>
      <c r="O10" s="194"/>
      <c r="P10" s="194"/>
      <c r="Q10" s="194"/>
      <c r="R10" s="194"/>
    </row>
    <row r="11" spans="1:22">
      <c r="A11" s="27" cm="1">
        <f t="array" aca="1" ref="A11" ca="1">DATE("2025","8",IFERROR(INDIRECT(T1),"1"))</f>
        <v>45870</v>
      </c>
      <c r="B11" s="20"/>
      <c r="C11" s="21"/>
      <c r="D11" s="20"/>
      <c r="E11" s="21"/>
      <c r="F11" s="22"/>
      <c r="G11" s="22"/>
      <c r="H11" s="34" t="str">
        <f>IF(OR(B11="",LEFT(M11,1)="✓"),"",C11-B11-F11)</f>
        <v/>
      </c>
      <c r="I11" s="34" t="str">
        <f>IF(OR(D11="",LEFT(M11,1)="✓"),"",E11-D11-G11)</f>
        <v/>
      </c>
      <c r="J11" s="34" t="str">
        <f>IF(AND(B11&lt;&gt;"",M11="✓所定"),C11-B11-F11,"")</f>
        <v/>
      </c>
      <c r="K11" s="34" t="str">
        <f>IF(AND(B11&lt;&gt;"",M11="✓法定"),C11-B11-F11,"")</f>
        <v/>
      </c>
      <c r="L11" s="26" t="str">
        <f>IF(AND($B11="",$D11=""),"",($C11-$B11-$F11)+($E11-$D11-$G11))</f>
        <v/>
      </c>
      <c r="M11" s="32"/>
      <c r="N11" s="190"/>
      <c r="O11" s="190"/>
      <c r="P11" s="190"/>
      <c r="Q11" s="190"/>
      <c r="R11" s="23"/>
      <c r="V11" s="1" t="s">
        <v>171</v>
      </c>
    </row>
    <row r="12" spans="1:22">
      <c r="A12" s="27">
        <f ca="1">A11+1</f>
        <v>45871</v>
      </c>
      <c r="B12" s="20"/>
      <c r="C12" s="21"/>
      <c r="D12" s="20"/>
      <c r="E12" s="21"/>
      <c r="F12" s="22"/>
      <c r="G12" s="22"/>
      <c r="H12" s="34" t="str">
        <f t="shared" ref="H12:H41" si="0">IF(OR(B12="",LEFT(M12,1)="✓"),"",C12-B12-F12)</f>
        <v/>
      </c>
      <c r="I12" s="34" t="str">
        <f t="shared" ref="I12:I41" si="1">IF(OR(D12="",LEFT(M12,1)="✓"),"",E12-D12-G12)</f>
        <v/>
      </c>
      <c r="J12" s="34" t="str">
        <f t="shared" ref="J12:J41" si="2">IF(AND(B12&lt;&gt;"",M12="✓所定"),C12-B12-F12,"")</f>
        <v/>
      </c>
      <c r="K12" s="34" t="str">
        <f t="shared" ref="K12:K41" si="3">IF(AND(B12&lt;&gt;"",M12="✓法定"),C12-B12-F12,"")</f>
        <v/>
      </c>
      <c r="L12" s="26" t="str">
        <f t="shared" ref="L12:L41" si="4">IF(AND($B12="",$D12=""),"",($C12-$B12-$F12)+(E12-D12-G12))</f>
        <v/>
      </c>
      <c r="M12" s="32"/>
      <c r="N12" s="190"/>
      <c r="O12" s="190"/>
      <c r="P12" s="190"/>
      <c r="Q12" s="190"/>
      <c r="R12" s="23"/>
      <c r="V12" s="1" t="s">
        <v>172</v>
      </c>
    </row>
    <row r="13" spans="1:22">
      <c r="A13" s="27">
        <f t="shared" ref="A13:A41" ca="1" si="5">A12+1</f>
        <v>45872</v>
      </c>
      <c r="B13" s="20"/>
      <c r="C13" s="21"/>
      <c r="D13" s="20"/>
      <c r="E13" s="21"/>
      <c r="F13" s="22"/>
      <c r="G13" s="22"/>
      <c r="H13" s="34" t="str">
        <f t="shared" si="0"/>
        <v/>
      </c>
      <c r="I13" s="34" t="str">
        <f t="shared" si="1"/>
        <v/>
      </c>
      <c r="J13" s="34" t="str">
        <f t="shared" si="2"/>
        <v/>
      </c>
      <c r="K13" s="34" t="str">
        <f t="shared" si="3"/>
        <v/>
      </c>
      <c r="L13" s="26" t="str">
        <f t="shared" si="4"/>
        <v/>
      </c>
      <c r="M13" s="32"/>
      <c r="N13" s="190"/>
      <c r="O13" s="190"/>
      <c r="P13" s="190"/>
      <c r="Q13" s="190"/>
      <c r="R13" s="23"/>
    </row>
    <row r="14" spans="1:22">
      <c r="A14" s="27">
        <f t="shared" ca="1" si="5"/>
        <v>45873</v>
      </c>
      <c r="B14" s="20"/>
      <c r="C14" s="21"/>
      <c r="D14" s="20"/>
      <c r="E14" s="21"/>
      <c r="F14" s="22"/>
      <c r="G14" s="22"/>
      <c r="H14" s="34" t="str">
        <f t="shared" si="0"/>
        <v/>
      </c>
      <c r="I14" s="34" t="str">
        <f t="shared" si="1"/>
        <v/>
      </c>
      <c r="J14" s="34" t="str">
        <f t="shared" si="2"/>
        <v/>
      </c>
      <c r="K14" s="34" t="str">
        <f t="shared" si="3"/>
        <v/>
      </c>
      <c r="L14" s="26" t="str">
        <f t="shared" si="4"/>
        <v/>
      </c>
      <c r="M14" s="32"/>
      <c r="N14" s="190"/>
      <c r="O14" s="190"/>
      <c r="P14" s="190"/>
      <c r="Q14" s="190"/>
      <c r="R14" s="23"/>
    </row>
    <row r="15" spans="1:22">
      <c r="A15" s="27">
        <f t="shared" ca="1" si="5"/>
        <v>45874</v>
      </c>
      <c r="B15" s="20"/>
      <c r="C15" s="21"/>
      <c r="D15" s="20"/>
      <c r="E15" s="21"/>
      <c r="F15" s="22"/>
      <c r="G15" s="22"/>
      <c r="H15" s="34" t="str">
        <f t="shared" si="0"/>
        <v/>
      </c>
      <c r="I15" s="34" t="str">
        <f t="shared" si="1"/>
        <v/>
      </c>
      <c r="J15" s="34" t="str">
        <f t="shared" si="2"/>
        <v/>
      </c>
      <c r="K15" s="34" t="str">
        <f t="shared" si="3"/>
        <v/>
      </c>
      <c r="L15" s="26" t="str">
        <f t="shared" si="4"/>
        <v/>
      </c>
      <c r="M15" s="32"/>
      <c r="N15" s="190"/>
      <c r="O15" s="190"/>
      <c r="P15" s="190"/>
      <c r="Q15" s="190"/>
      <c r="R15" s="23"/>
    </row>
    <row r="16" spans="1:22">
      <c r="A16" s="27">
        <f t="shared" ca="1" si="5"/>
        <v>45875</v>
      </c>
      <c r="B16" s="20"/>
      <c r="C16" s="21"/>
      <c r="D16" s="20"/>
      <c r="E16" s="21"/>
      <c r="F16" s="22"/>
      <c r="G16" s="22"/>
      <c r="H16" s="34" t="str">
        <f t="shared" si="0"/>
        <v/>
      </c>
      <c r="I16" s="34" t="str">
        <f t="shared" si="1"/>
        <v/>
      </c>
      <c r="J16" s="34" t="str">
        <f t="shared" si="2"/>
        <v/>
      </c>
      <c r="K16" s="34" t="str">
        <f t="shared" si="3"/>
        <v/>
      </c>
      <c r="L16" s="26" t="str">
        <f t="shared" si="4"/>
        <v/>
      </c>
      <c r="M16" s="32"/>
      <c r="N16" s="190"/>
      <c r="O16" s="190"/>
      <c r="P16" s="190"/>
      <c r="Q16" s="190"/>
      <c r="R16" s="23"/>
    </row>
    <row r="17" spans="1:18">
      <c r="A17" s="27">
        <f t="shared" ca="1" si="5"/>
        <v>45876</v>
      </c>
      <c r="B17" s="20"/>
      <c r="C17" s="21"/>
      <c r="D17" s="20"/>
      <c r="E17" s="21"/>
      <c r="F17" s="22"/>
      <c r="G17" s="22"/>
      <c r="H17" s="34" t="str">
        <f t="shared" si="0"/>
        <v/>
      </c>
      <c r="I17" s="34" t="str">
        <f t="shared" si="1"/>
        <v/>
      </c>
      <c r="J17" s="34" t="str">
        <f t="shared" si="2"/>
        <v/>
      </c>
      <c r="K17" s="34" t="str">
        <f t="shared" si="3"/>
        <v/>
      </c>
      <c r="L17" s="26" t="str">
        <f t="shared" si="4"/>
        <v/>
      </c>
      <c r="M17" s="32"/>
      <c r="N17" s="190"/>
      <c r="O17" s="190"/>
      <c r="P17" s="190"/>
      <c r="Q17" s="190"/>
      <c r="R17" s="23"/>
    </row>
    <row r="18" spans="1:18">
      <c r="A18" s="27">
        <f t="shared" ca="1" si="5"/>
        <v>45877</v>
      </c>
      <c r="B18" s="20"/>
      <c r="C18" s="21"/>
      <c r="D18" s="20"/>
      <c r="E18" s="21"/>
      <c r="F18" s="22"/>
      <c r="G18" s="22"/>
      <c r="H18" s="34" t="str">
        <f t="shared" si="0"/>
        <v/>
      </c>
      <c r="I18" s="34" t="str">
        <f t="shared" si="1"/>
        <v/>
      </c>
      <c r="J18" s="34" t="str">
        <f t="shared" si="2"/>
        <v/>
      </c>
      <c r="K18" s="34" t="str">
        <f t="shared" si="3"/>
        <v/>
      </c>
      <c r="L18" s="26" t="str">
        <f t="shared" si="4"/>
        <v/>
      </c>
      <c r="M18" s="32"/>
      <c r="N18" s="190"/>
      <c r="O18" s="190"/>
      <c r="P18" s="190"/>
      <c r="Q18" s="190"/>
      <c r="R18" s="23"/>
    </row>
    <row r="19" spans="1:18">
      <c r="A19" s="27">
        <f t="shared" ca="1" si="5"/>
        <v>45878</v>
      </c>
      <c r="B19" s="20"/>
      <c r="C19" s="21"/>
      <c r="D19" s="20"/>
      <c r="E19" s="21"/>
      <c r="F19" s="22"/>
      <c r="G19" s="22"/>
      <c r="H19" s="34" t="str">
        <f t="shared" si="0"/>
        <v/>
      </c>
      <c r="I19" s="34" t="str">
        <f t="shared" si="1"/>
        <v/>
      </c>
      <c r="J19" s="34" t="str">
        <f t="shared" si="2"/>
        <v/>
      </c>
      <c r="K19" s="34" t="str">
        <f t="shared" si="3"/>
        <v/>
      </c>
      <c r="L19" s="26" t="str">
        <f t="shared" si="4"/>
        <v/>
      </c>
      <c r="M19" s="32"/>
      <c r="N19" s="190"/>
      <c r="O19" s="190"/>
      <c r="P19" s="190"/>
      <c r="Q19" s="190"/>
      <c r="R19" s="23"/>
    </row>
    <row r="20" spans="1:18">
      <c r="A20" s="27">
        <f t="shared" ca="1" si="5"/>
        <v>45879</v>
      </c>
      <c r="B20" s="20"/>
      <c r="C20" s="21"/>
      <c r="D20" s="20"/>
      <c r="E20" s="21"/>
      <c r="F20" s="22"/>
      <c r="G20" s="22"/>
      <c r="H20" s="34" t="str">
        <f t="shared" si="0"/>
        <v/>
      </c>
      <c r="I20" s="34" t="str">
        <f t="shared" si="1"/>
        <v/>
      </c>
      <c r="J20" s="34" t="str">
        <f t="shared" si="2"/>
        <v/>
      </c>
      <c r="K20" s="34" t="str">
        <f t="shared" si="3"/>
        <v/>
      </c>
      <c r="L20" s="26" t="str">
        <f t="shared" si="4"/>
        <v/>
      </c>
      <c r="M20" s="32"/>
      <c r="N20" s="190"/>
      <c r="O20" s="190"/>
      <c r="P20" s="190"/>
      <c r="Q20" s="190"/>
      <c r="R20" s="23"/>
    </row>
    <row r="21" spans="1:18">
      <c r="A21" s="27">
        <f t="shared" ca="1" si="5"/>
        <v>45880</v>
      </c>
      <c r="B21" s="20"/>
      <c r="C21" s="21"/>
      <c r="D21" s="20"/>
      <c r="E21" s="21"/>
      <c r="F21" s="22"/>
      <c r="G21" s="22"/>
      <c r="H21" s="34" t="str">
        <f t="shared" si="0"/>
        <v/>
      </c>
      <c r="I21" s="34" t="str">
        <f t="shared" si="1"/>
        <v/>
      </c>
      <c r="J21" s="34" t="str">
        <f t="shared" si="2"/>
        <v/>
      </c>
      <c r="K21" s="34" t="str">
        <f t="shared" si="3"/>
        <v/>
      </c>
      <c r="L21" s="26" t="str">
        <f t="shared" si="4"/>
        <v/>
      </c>
      <c r="M21" s="32"/>
      <c r="N21" s="190"/>
      <c r="O21" s="190"/>
      <c r="P21" s="190"/>
      <c r="Q21" s="190"/>
      <c r="R21" s="23"/>
    </row>
    <row r="22" spans="1:18">
      <c r="A22" s="27">
        <f t="shared" ca="1" si="5"/>
        <v>45881</v>
      </c>
      <c r="B22" s="20"/>
      <c r="C22" s="21"/>
      <c r="D22" s="20"/>
      <c r="E22" s="21"/>
      <c r="F22" s="22"/>
      <c r="G22" s="22"/>
      <c r="H22" s="34" t="str">
        <f t="shared" si="0"/>
        <v/>
      </c>
      <c r="I22" s="34" t="str">
        <f t="shared" si="1"/>
        <v/>
      </c>
      <c r="J22" s="34" t="str">
        <f t="shared" si="2"/>
        <v/>
      </c>
      <c r="K22" s="34" t="str">
        <f t="shared" si="3"/>
        <v/>
      </c>
      <c r="L22" s="26" t="str">
        <f t="shared" si="4"/>
        <v/>
      </c>
      <c r="M22" s="32"/>
      <c r="N22" s="190"/>
      <c r="O22" s="190"/>
      <c r="P22" s="190"/>
      <c r="Q22" s="190"/>
      <c r="R22" s="23"/>
    </row>
    <row r="23" spans="1:18">
      <c r="A23" s="27">
        <f t="shared" ca="1" si="5"/>
        <v>45882</v>
      </c>
      <c r="B23" s="20"/>
      <c r="C23" s="21"/>
      <c r="D23" s="20"/>
      <c r="E23" s="21"/>
      <c r="F23" s="22"/>
      <c r="G23" s="22"/>
      <c r="H23" s="34" t="str">
        <f t="shared" si="0"/>
        <v/>
      </c>
      <c r="I23" s="34" t="str">
        <f t="shared" si="1"/>
        <v/>
      </c>
      <c r="J23" s="34" t="str">
        <f t="shared" si="2"/>
        <v/>
      </c>
      <c r="K23" s="34" t="str">
        <f t="shared" si="3"/>
        <v/>
      </c>
      <c r="L23" s="26" t="str">
        <f t="shared" si="4"/>
        <v/>
      </c>
      <c r="M23" s="32"/>
      <c r="N23" s="190"/>
      <c r="O23" s="190"/>
      <c r="P23" s="190"/>
      <c r="Q23" s="190"/>
      <c r="R23" s="23"/>
    </row>
    <row r="24" spans="1:18">
      <c r="A24" s="27">
        <f t="shared" ca="1" si="5"/>
        <v>45883</v>
      </c>
      <c r="B24" s="20"/>
      <c r="C24" s="21"/>
      <c r="D24" s="20"/>
      <c r="E24" s="21"/>
      <c r="F24" s="22"/>
      <c r="G24" s="22"/>
      <c r="H24" s="34" t="str">
        <f t="shared" si="0"/>
        <v/>
      </c>
      <c r="I24" s="34" t="str">
        <f t="shared" si="1"/>
        <v/>
      </c>
      <c r="J24" s="34" t="str">
        <f t="shared" si="2"/>
        <v/>
      </c>
      <c r="K24" s="34" t="str">
        <f t="shared" si="3"/>
        <v/>
      </c>
      <c r="L24" s="26" t="str">
        <f t="shared" si="4"/>
        <v/>
      </c>
      <c r="M24" s="32"/>
      <c r="N24" s="190"/>
      <c r="O24" s="190"/>
      <c r="P24" s="190"/>
      <c r="Q24" s="190"/>
      <c r="R24" s="23"/>
    </row>
    <row r="25" spans="1:18">
      <c r="A25" s="27">
        <f t="shared" ca="1" si="5"/>
        <v>45884</v>
      </c>
      <c r="B25" s="20"/>
      <c r="C25" s="21"/>
      <c r="D25" s="20"/>
      <c r="E25" s="21"/>
      <c r="F25" s="22"/>
      <c r="G25" s="22"/>
      <c r="H25" s="34" t="str">
        <f t="shared" si="0"/>
        <v/>
      </c>
      <c r="I25" s="34" t="str">
        <f t="shared" si="1"/>
        <v/>
      </c>
      <c r="J25" s="34" t="str">
        <f t="shared" si="2"/>
        <v/>
      </c>
      <c r="K25" s="34" t="str">
        <f t="shared" si="3"/>
        <v/>
      </c>
      <c r="L25" s="26" t="str">
        <f t="shared" si="4"/>
        <v/>
      </c>
      <c r="M25" s="32"/>
      <c r="N25" s="190"/>
      <c r="O25" s="190"/>
      <c r="P25" s="190"/>
      <c r="Q25" s="190"/>
      <c r="R25" s="23"/>
    </row>
    <row r="26" spans="1:18">
      <c r="A26" s="27">
        <f t="shared" ca="1" si="5"/>
        <v>45885</v>
      </c>
      <c r="B26" s="20"/>
      <c r="C26" s="21"/>
      <c r="D26" s="20"/>
      <c r="E26" s="21"/>
      <c r="F26" s="22"/>
      <c r="G26" s="22"/>
      <c r="H26" s="34" t="str">
        <f t="shared" si="0"/>
        <v/>
      </c>
      <c r="I26" s="34" t="str">
        <f t="shared" si="1"/>
        <v/>
      </c>
      <c r="J26" s="34" t="str">
        <f t="shared" si="2"/>
        <v/>
      </c>
      <c r="K26" s="34" t="str">
        <f t="shared" si="3"/>
        <v/>
      </c>
      <c r="L26" s="26" t="str">
        <f t="shared" si="4"/>
        <v/>
      </c>
      <c r="M26" s="32"/>
      <c r="N26" s="190"/>
      <c r="O26" s="190"/>
      <c r="P26" s="190"/>
      <c r="Q26" s="190"/>
      <c r="R26" s="23"/>
    </row>
    <row r="27" spans="1:18">
      <c r="A27" s="27">
        <f t="shared" ca="1" si="5"/>
        <v>45886</v>
      </c>
      <c r="B27" s="20"/>
      <c r="C27" s="21"/>
      <c r="D27" s="20"/>
      <c r="E27" s="21"/>
      <c r="F27" s="22"/>
      <c r="G27" s="22"/>
      <c r="H27" s="34" t="str">
        <f t="shared" si="0"/>
        <v/>
      </c>
      <c r="I27" s="34" t="str">
        <f t="shared" si="1"/>
        <v/>
      </c>
      <c r="J27" s="34" t="str">
        <f t="shared" si="2"/>
        <v/>
      </c>
      <c r="K27" s="34" t="str">
        <f t="shared" si="3"/>
        <v/>
      </c>
      <c r="L27" s="26" t="str">
        <f t="shared" si="4"/>
        <v/>
      </c>
      <c r="M27" s="32"/>
      <c r="N27" s="190"/>
      <c r="O27" s="190"/>
      <c r="P27" s="190"/>
      <c r="Q27" s="190"/>
      <c r="R27" s="23"/>
    </row>
    <row r="28" spans="1:18">
      <c r="A28" s="27">
        <f t="shared" ca="1" si="5"/>
        <v>45887</v>
      </c>
      <c r="B28" s="20"/>
      <c r="C28" s="21"/>
      <c r="D28" s="20"/>
      <c r="E28" s="21"/>
      <c r="F28" s="22"/>
      <c r="G28" s="22"/>
      <c r="H28" s="34" t="str">
        <f t="shared" si="0"/>
        <v/>
      </c>
      <c r="I28" s="34" t="str">
        <f t="shared" si="1"/>
        <v/>
      </c>
      <c r="J28" s="34" t="str">
        <f t="shared" si="2"/>
        <v/>
      </c>
      <c r="K28" s="34" t="str">
        <f t="shared" si="3"/>
        <v/>
      </c>
      <c r="L28" s="26" t="str">
        <f t="shared" si="4"/>
        <v/>
      </c>
      <c r="M28" s="32"/>
      <c r="N28" s="190"/>
      <c r="O28" s="190"/>
      <c r="P28" s="190"/>
      <c r="Q28" s="190"/>
      <c r="R28" s="23"/>
    </row>
    <row r="29" spans="1:18">
      <c r="A29" s="27">
        <f t="shared" ca="1" si="5"/>
        <v>45888</v>
      </c>
      <c r="B29" s="20"/>
      <c r="C29" s="21"/>
      <c r="D29" s="20"/>
      <c r="E29" s="21"/>
      <c r="F29" s="22"/>
      <c r="G29" s="22"/>
      <c r="H29" s="34" t="str">
        <f t="shared" si="0"/>
        <v/>
      </c>
      <c r="I29" s="34" t="str">
        <f t="shared" si="1"/>
        <v/>
      </c>
      <c r="J29" s="34" t="str">
        <f t="shared" si="2"/>
        <v/>
      </c>
      <c r="K29" s="34" t="str">
        <f t="shared" si="3"/>
        <v/>
      </c>
      <c r="L29" s="26" t="str">
        <f t="shared" si="4"/>
        <v/>
      </c>
      <c r="M29" s="32"/>
      <c r="N29" s="190"/>
      <c r="O29" s="190"/>
      <c r="P29" s="190"/>
      <c r="Q29" s="190"/>
      <c r="R29" s="23"/>
    </row>
    <row r="30" spans="1:18">
      <c r="A30" s="27">
        <f t="shared" ca="1" si="5"/>
        <v>45889</v>
      </c>
      <c r="B30" s="20"/>
      <c r="C30" s="21"/>
      <c r="D30" s="20"/>
      <c r="E30" s="21"/>
      <c r="F30" s="22"/>
      <c r="G30" s="22"/>
      <c r="H30" s="34" t="str">
        <f t="shared" si="0"/>
        <v/>
      </c>
      <c r="I30" s="34" t="str">
        <f t="shared" si="1"/>
        <v/>
      </c>
      <c r="J30" s="34" t="str">
        <f t="shared" si="2"/>
        <v/>
      </c>
      <c r="K30" s="34" t="str">
        <f t="shared" si="3"/>
        <v/>
      </c>
      <c r="L30" s="26" t="str">
        <f t="shared" si="4"/>
        <v/>
      </c>
      <c r="M30" s="32"/>
      <c r="N30" s="190"/>
      <c r="O30" s="190"/>
      <c r="P30" s="190"/>
      <c r="Q30" s="190"/>
      <c r="R30" s="23"/>
    </row>
    <row r="31" spans="1:18">
      <c r="A31" s="27">
        <f t="shared" ca="1" si="5"/>
        <v>45890</v>
      </c>
      <c r="B31" s="20"/>
      <c r="C31" s="21"/>
      <c r="D31" s="20"/>
      <c r="E31" s="21"/>
      <c r="F31" s="22"/>
      <c r="G31" s="22"/>
      <c r="H31" s="34" t="str">
        <f t="shared" si="0"/>
        <v/>
      </c>
      <c r="I31" s="34" t="str">
        <f t="shared" si="1"/>
        <v/>
      </c>
      <c r="J31" s="34" t="str">
        <f t="shared" si="2"/>
        <v/>
      </c>
      <c r="K31" s="34" t="str">
        <f t="shared" si="3"/>
        <v/>
      </c>
      <c r="L31" s="26" t="str">
        <f t="shared" si="4"/>
        <v/>
      </c>
      <c r="M31" s="32"/>
      <c r="N31" s="190"/>
      <c r="O31" s="190"/>
      <c r="P31" s="190"/>
      <c r="Q31" s="190"/>
      <c r="R31" s="23"/>
    </row>
    <row r="32" spans="1:18">
      <c r="A32" s="27">
        <f t="shared" ca="1" si="5"/>
        <v>45891</v>
      </c>
      <c r="B32" s="20"/>
      <c r="C32" s="21"/>
      <c r="D32" s="20"/>
      <c r="E32" s="21"/>
      <c r="F32" s="22"/>
      <c r="G32" s="22"/>
      <c r="H32" s="34" t="str">
        <f t="shared" si="0"/>
        <v/>
      </c>
      <c r="I32" s="34" t="str">
        <f t="shared" si="1"/>
        <v/>
      </c>
      <c r="J32" s="34" t="str">
        <f t="shared" si="2"/>
        <v/>
      </c>
      <c r="K32" s="34" t="str">
        <f t="shared" si="3"/>
        <v/>
      </c>
      <c r="L32" s="26" t="str">
        <f t="shared" si="4"/>
        <v/>
      </c>
      <c r="M32" s="32"/>
      <c r="N32" s="190"/>
      <c r="O32" s="190"/>
      <c r="P32" s="190"/>
      <c r="Q32" s="190"/>
      <c r="R32" s="23"/>
    </row>
    <row r="33" spans="1:22">
      <c r="A33" s="27">
        <f t="shared" ca="1" si="5"/>
        <v>45892</v>
      </c>
      <c r="B33" s="20"/>
      <c r="C33" s="21"/>
      <c r="D33" s="20"/>
      <c r="E33" s="21"/>
      <c r="F33" s="22"/>
      <c r="G33" s="22"/>
      <c r="H33" s="34" t="str">
        <f t="shared" si="0"/>
        <v/>
      </c>
      <c r="I33" s="34" t="str">
        <f t="shared" si="1"/>
        <v/>
      </c>
      <c r="J33" s="34" t="str">
        <f t="shared" si="2"/>
        <v/>
      </c>
      <c r="K33" s="34" t="str">
        <f t="shared" si="3"/>
        <v/>
      </c>
      <c r="L33" s="26" t="str">
        <f t="shared" si="4"/>
        <v/>
      </c>
      <c r="M33" s="32"/>
      <c r="N33" s="190"/>
      <c r="O33" s="190"/>
      <c r="P33" s="190"/>
      <c r="Q33" s="190"/>
      <c r="R33" s="23"/>
    </row>
    <row r="34" spans="1:22">
      <c r="A34" s="27">
        <f t="shared" ca="1" si="5"/>
        <v>45893</v>
      </c>
      <c r="B34" s="20"/>
      <c r="C34" s="21"/>
      <c r="D34" s="20"/>
      <c r="E34" s="21"/>
      <c r="F34" s="22"/>
      <c r="G34" s="22"/>
      <c r="H34" s="34" t="str">
        <f t="shared" si="0"/>
        <v/>
      </c>
      <c r="I34" s="34" t="str">
        <f t="shared" si="1"/>
        <v/>
      </c>
      <c r="J34" s="34" t="str">
        <f t="shared" si="2"/>
        <v/>
      </c>
      <c r="K34" s="34" t="str">
        <f t="shared" si="3"/>
        <v/>
      </c>
      <c r="L34" s="26" t="str">
        <f t="shared" si="4"/>
        <v/>
      </c>
      <c r="M34" s="32"/>
      <c r="N34" s="190"/>
      <c r="O34" s="190"/>
      <c r="P34" s="190"/>
      <c r="Q34" s="190"/>
      <c r="R34" s="23"/>
    </row>
    <row r="35" spans="1:22">
      <c r="A35" s="27">
        <f t="shared" ca="1" si="5"/>
        <v>45894</v>
      </c>
      <c r="B35" s="20"/>
      <c r="C35" s="21"/>
      <c r="D35" s="20"/>
      <c r="E35" s="21"/>
      <c r="F35" s="22"/>
      <c r="G35" s="22"/>
      <c r="H35" s="34" t="str">
        <f t="shared" si="0"/>
        <v/>
      </c>
      <c r="I35" s="34" t="str">
        <f t="shared" si="1"/>
        <v/>
      </c>
      <c r="J35" s="34" t="str">
        <f t="shared" si="2"/>
        <v/>
      </c>
      <c r="K35" s="34" t="str">
        <f t="shared" si="3"/>
        <v/>
      </c>
      <c r="L35" s="26" t="str">
        <f t="shared" si="4"/>
        <v/>
      </c>
      <c r="M35" s="32"/>
      <c r="N35" s="190"/>
      <c r="O35" s="190"/>
      <c r="P35" s="190"/>
      <c r="Q35" s="190"/>
      <c r="R35" s="23"/>
    </row>
    <row r="36" spans="1:22">
      <c r="A36" s="27">
        <f t="shared" ca="1" si="5"/>
        <v>45895</v>
      </c>
      <c r="B36" s="20"/>
      <c r="C36" s="21"/>
      <c r="D36" s="20"/>
      <c r="E36" s="21"/>
      <c r="F36" s="22"/>
      <c r="G36" s="22"/>
      <c r="H36" s="34" t="str">
        <f t="shared" si="0"/>
        <v/>
      </c>
      <c r="I36" s="34" t="str">
        <f t="shared" si="1"/>
        <v/>
      </c>
      <c r="J36" s="34" t="str">
        <f t="shared" si="2"/>
        <v/>
      </c>
      <c r="K36" s="34" t="str">
        <f t="shared" si="3"/>
        <v/>
      </c>
      <c r="L36" s="26" t="str">
        <f t="shared" si="4"/>
        <v/>
      </c>
      <c r="M36" s="32"/>
      <c r="N36" s="190"/>
      <c r="O36" s="190"/>
      <c r="P36" s="190"/>
      <c r="Q36" s="190"/>
      <c r="R36" s="23"/>
    </row>
    <row r="37" spans="1:22">
      <c r="A37" s="27">
        <f t="shared" ca="1" si="5"/>
        <v>45896</v>
      </c>
      <c r="B37" s="20"/>
      <c r="C37" s="21"/>
      <c r="D37" s="20"/>
      <c r="E37" s="21"/>
      <c r="F37" s="22"/>
      <c r="G37" s="22"/>
      <c r="H37" s="34" t="str">
        <f t="shared" si="0"/>
        <v/>
      </c>
      <c r="I37" s="34" t="str">
        <f t="shared" si="1"/>
        <v/>
      </c>
      <c r="J37" s="34" t="str">
        <f t="shared" si="2"/>
        <v/>
      </c>
      <c r="K37" s="34" t="str">
        <f t="shared" si="3"/>
        <v/>
      </c>
      <c r="L37" s="26" t="str">
        <f t="shared" si="4"/>
        <v/>
      </c>
      <c r="M37" s="32"/>
      <c r="N37" s="190"/>
      <c r="O37" s="190"/>
      <c r="P37" s="190"/>
      <c r="Q37" s="190"/>
      <c r="R37" s="23"/>
    </row>
    <row r="38" spans="1:22">
      <c r="A38" s="27">
        <f t="shared" ca="1" si="5"/>
        <v>45897</v>
      </c>
      <c r="B38" s="20"/>
      <c r="C38" s="21"/>
      <c r="D38" s="20"/>
      <c r="E38" s="21"/>
      <c r="F38" s="22"/>
      <c r="G38" s="22"/>
      <c r="H38" s="34" t="str">
        <f t="shared" si="0"/>
        <v/>
      </c>
      <c r="I38" s="34" t="str">
        <f t="shared" si="1"/>
        <v/>
      </c>
      <c r="J38" s="34" t="str">
        <f t="shared" si="2"/>
        <v/>
      </c>
      <c r="K38" s="34" t="str">
        <f t="shared" si="3"/>
        <v/>
      </c>
      <c r="L38" s="26" t="str">
        <f t="shared" si="4"/>
        <v/>
      </c>
      <c r="M38" s="32"/>
      <c r="N38" s="190"/>
      <c r="O38" s="190"/>
      <c r="P38" s="190"/>
      <c r="Q38" s="190"/>
      <c r="R38" s="23"/>
    </row>
    <row r="39" spans="1:22">
      <c r="A39" s="27">
        <f t="shared" ca="1" si="5"/>
        <v>45898</v>
      </c>
      <c r="B39" s="20"/>
      <c r="C39" s="21"/>
      <c r="D39" s="20"/>
      <c r="E39" s="21"/>
      <c r="F39" s="22"/>
      <c r="G39" s="22"/>
      <c r="H39" s="34" t="str">
        <f t="shared" si="0"/>
        <v/>
      </c>
      <c r="I39" s="34" t="str">
        <f t="shared" si="1"/>
        <v/>
      </c>
      <c r="J39" s="34" t="str">
        <f t="shared" si="2"/>
        <v/>
      </c>
      <c r="K39" s="34" t="str">
        <f t="shared" si="3"/>
        <v/>
      </c>
      <c r="L39" s="26" t="str">
        <f t="shared" si="4"/>
        <v/>
      </c>
      <c r="M39" s="32"/>
      <c r="N39" s="190"/>
      <c r="O39" s="190"/>
      <c r="P39" s="190"/>
      <c r="Q39" s="190"/>
      <c r="R39" s="23"/>
    </row>
    <row r="40" spans="1:22">
      <c r="A40" s="27">
        <f t="shared" ca="1" si="5"/>
        <v>45899</v>
      </c>
      <c r="B40" s="20"/>
      <c r="C40" s="21"/>
      <c r="D40" s="20"/>
      <c r="E40" s="21"/>
      <c r="F40" s="22"/>
      <c r="G40" s="22"/>
      <c r="H40" s="34" t="str">
        <f t="shared" si="0"/>
        <v/>
      </c>
      <c r="I40" s="34" t="str">
        <f t="shared" si="1"/>
        <v/>
      </c>
      <c r="J40" s="34" t="str">
        <f t="shared" si="2"/>
        <v/>
      </c>
      <c r="K40" s="34" t="str">
        <f t="shared" si="3"/>
        <v/>
      </c>
      <c r="L40" s="26" t="str">
        <f t="shared" si="4"/>
        <v/>
      </c>
      <c r="M40" s="32"/>
      <c r="N40" s="190"/>
      <c r="O40" s="190"/>
      <c r="P40" s="190"/>
      <c r="Q40" s="190"/>
      <c r="R40" s="23"/>
    </row>
    <row r="41" spans="1:22">
      <c r="A41" s="27">
        <f t="shared" ca="1" si="5"/>
        <v>45900</v>
      </c>
      <c r="B41" s="20"/>
      <c r="C41" s="21"/>
      <c r="D41" s="20"/>
      <c r="E41" s="21"/>
      <c r="F41" s="22"/>
      <c r="G41" s="22"/>
      <c r="H41" s="34" t="str">
        <f t="shared" si="0"/>
        <v/>
      </c>
      <c r="I41" s="34" t="str">
        <f t="shared" si="1"/>
        <v/>
      </c>
      <c r="J41" s="34" t="str">
        <f t="shared" si="2"/>
        <v/>
      </c>
      <c r="K41" s="34" t="str">
        <f t="shared" si="3"/>
        <v/>
      </c>
      <c r="L41" s="26" t="str">
        <f t="shared" si="4"/>
        <v/>
      </c>
      <c r="M41" s="32"/>
      <c r="N41" s="190"/>
      <c r="O41" s="190"/>
      <c r="P41" s="190"/>
      <c r="Q41" s="190"/>
      <c r="R41" s="23"/>
    </row>
    <row r="42" spans="1:22">
      <c r="A42" s="5" t="s">
        <v>11</v>
      </c>
      <c r="B42" s="191"/>
      <c r="C42" s="192"/>
      <c r="D42" s="191"/>
      <c r="E42" s="192"/>
      <c r="F42" s="26" t="str">
        <f t="shared" ref="F42:K42" si="6">IF(SUM(F11:F41)=0,"",SUM(F11:F41))</f>
        <v/>
      </c>
      <c r="G42" s="26" t="str">
        <f t="shared" si="6"/>
        <v/>
      </c>
      <c r="H42" s="26" t="str">
        <f t="shared" si="6"/>
        <v/>
      </c>
      <c r="I42" s="26" t="str">
        <f t="shared" si="6"/>
        <v/>
      </c>
      <c r="J42" s="26" t="str">
        <f t="shared" si="6"/>
        <v/>
      </c>
      <c r="K42" s="26" t="str">
        <f t="shared" si="6"/>
        <v/>
      </c>
      <c r="L42" s="26" t="str">
        <f>IF(SUM($L11:$L41)=0,"",SUM($L11:$L41))</f>
        <v/>
      </c>
      <c r="M42" s="33"/>
      <c r="N42" s="193"/>
      <c r="O42" s="193"/>
      <c r="P42" s="193"/>
      <c r="Q42" s="193"/>
      <c r="R42" s="6"/>
    </row>
    <row r="44" spans="1:22" ht="27" customHeight="1">
      <c r="A44" s="194" t="s">
        <v>22</v>
      </c>
      <c r="B44" s="189" t="s">
        <v>103</v>
      </c>
      <c r="C44" s="189"/>
      <c r="D44" s="189"/>
      <c r="E44" s="189"/>
      <c r="F44" s="189" t="s">
        <v>23</v>
      </c>
      <c r="G44" s="189"/>
      <c r="H44" s="189" t="s">
        <v>88</v>
      </c>
      <c r="I44" s="189"/>
      <c r="J44" s="189"/>
      <c r="K44" s="189"/>
      <c r="L44" s="189" t="s">
        <v>87</v>
      </c>
      <c r="M44" s="195" t="s">
        <v>96</v>
      </c>
      <c r="N44" s="194" t="s">
        <v>25</v>
      </c>
      <c r="O44" s="194"/>
      <c r="P44" s="194"/>
      <c r="Q44" s="194"/>
      <c r="R44" s="189" t="s">
        <v>100</v>
      </c>
    </row>
    <row r="45" spans="1:22" ht="14.25" customHeight="1">
      <c r="A45" s="194"/>
      <c r="B45" s="189" t="s">
        <v>82</v>
      </c>
      <c r="C45" s="189"/>
      <c r="D45" s="189" t="s">
        <v>84</v>
      </c>
      <c r="E45" s="189"/>
      <c r="F45" s="189"/>
      <c r="G45" s="189"/>
      <c r="H45" s="189" t="s">
        <v>90</v>
      </c>
      <c r="I45" s="189"/>
      <c r="J45" s="189" t="s">
        <v>89</v>
      </c>
      <c r="K45" s="189"/>
      <c r="L45" s="189"/>
      <c r="M45" s="196"/>
      <c r="N45" s="194"/>
      <c r="O45" s="194"/>
      <c r="P45" s="194"/>
      <c r="Q45" s="194"/>
      <c r="R45" s="189"/>
    </row>
    <row r="46" spans="1:22">
      <c r="A46" s="194"/>
      <c r="B46" s="43" t="s">
        <v>26</v>
      </c>
      <c r="C46" s="43" t="s">
        <v>27</v>
      </c>
      <c r="D46" s="43" t="s">
        <v>26</v>
      </c>
      <c r="E46" s="43" t="s">
        <v>27</v>
      </c>
      <c r="F46" s="44" t="s">
        <v>85</v>
      </c>
      <c r="G46" s="44" t="s">
        <v>86</v>
      </c>
      <c r="H46" s="44" t="s">
        <v>81</v>
      </c>
      <c r="I46" s="44" t="s">
        <v>83</v>
      </c>
      <c r="J46" s="44" t="s">
        <v>81</v>
      </c>
      <c r="K46" s="44" t="s">
        <v>95</v>
      </c>
      <c r="L46" s="189"/>
      <c r="M46" s="197"/>
      <c r="N46" s="194"/>
      <c r="O46" s="194"/>
      <c r="P46" s="194"/>
      <c r="Q46" s="194"/>
      <c r="R46" s="194"/>
    </row>
    <row r="47" spans="1:22">
      <c r="A47" s="27" cm="1">
        <f t="array" aca="1" ref="A47" ca="1">DATE("2025","8"+1,IFERROR(INDIRECT(T1),"1"))</f>
        <v>45901</v>
      </c>
      <c r="B47" s="20"/>
      <c r="C47" s="21"/>
      <c r="D47" s="20"/>
      <c r="E47" s="21"/>
      <c r="F47" s="22"/>
      <c r="G47" s="22"/>
      <c r="H47" s="34" t="str">
        <f>IF(OR(B47="",LEFT(M47,1)="✓"),"",C47-B47-F47)</f>
        <v/>
      </c>
      <c r="I47" s="34" t="str">
        <f>IF(OR(D47="",LEFT(M47,1)="✓"),"",E47-D47-G47)</f>
        <v/>
      </c>
      <c r="J47" s="34" t="str">
        <f>IF(AND(B47&lt;&gt;"",M47="✓所定"),C47-B47-F47,"")</f>
        <v/>
      </c>
      <c r="K47" s="34" t="str">
        <f>IF(AND(B47&lt;&gt;"",M47="✓法定"),C47-B47-F47,"")</f>
        <v/>
      </c>
      <c r="L47" s="26" t="str">
        <f>IF(AND($B47="",$D47=""),"",($C47-$B47-$F47)+($E47-$D47-$G47))</f>
        <v/>
      </c>
      <c r="M47" s="32"/>
      <c r="N47" s="190"/>
      <c r="O47" s="190"/>
      <c r="P47" s="190"/>
      <c r="Q47" s="190"/>
      <c r="R47" s="23"/>
      <c r="V47" s="1" t="s">
        <v>171</v>
      </c>
    </row>
    <row r="48" spans="1:22">
      <c r="A48" s="27">
        <f ca="1">A47+1</f>
        <v>45902</v>
      </c>
      <c r="B48" s="20"/>
      <c r="C48" s="21"/>
      <c r="D48" s="20"/>
      <c r="E48" s="21"/>
      <c r="F48" s="22"/>
      <c r="G48" s="22"/>
      <c r="H48" s="34" t="str">
        <f t="shared" ref="H48:H77" si="7">IF(OR(B48="",LEFT(M48,1)="✓"),"",C48-B48-F48)</f>
        <v/>
      </c>
      <c r="I48" s="34" t="str">
        <f t="shared" ref="I48:I77" si="8">IF(OR(D48="",LEFT(M48,1)="✓"),"",E48-D48-G48)</f>
        <v/>
      </c>
      <c r="J48" s="34" t="str">
        <f t="shared" ref="J48:J77" si="9">IF(AND(B48&lt;&gt;"",M48="✓所定"),C48-B48-F48,"")</f>
        <v/>
      </c>
      <c r="K48" s="34" t="str">
        <f t="shared" ref="K48:K77" si="10">IF(AND(B48&lt;&gt;"",M48="✓法定"),C48-B48-F48,"")</f>
        <v/>
      </c>
      <c r="L48" s="26" t="str">
        <f t="shared" ref="L48:L75" si="11">IF(AND($B48="",$D48=""),"",($C48-$B48-$F48)+($E48-$D48-$G48))</f>
        <v/>
      </c>
      <c r="M48" s="32"/>
      <c r="N48" s="190"/>
      <c r="O48" s="190"/>
      <c r="P48" s="190"/>
      <c r="Q48" s="190"/>
      <c r="R48" s="23"/>
      <c r="V48" s="1" t="s">
        <v>172</v>
      </c>
    </row>
    <row r="49" spans="1:18">
      <c r="A49" s="27">
        <f t="shared" ref="A49:A77" ca="1" si="12">A48+1</f>
        <v>45903</v>
      </c>
      <c r="B49" s="20"/>
      <c r="C49" s="21"/>
      <c r="D49" s="20"/>
      <c r="E49" s="21"/>
      <c r="F49" s="22"/>
      <c r="G49" s="22"/>
      <c r="H49" s="34" t="str">
        <f t="shared" si="7"/>
        <v/>
      </c>
      <c r="I49" s="34" t="str">
        <f t="shared" si="8"/>
        <v/>
      </c>
      <c r="J49" s="34" t="str">
        <f t="shared" si="9"/>
        <v/>
      </c>
      <c r="K49" s="34" t="str">
        <f t="shared" si="10"/>
        <v/>
      </c>
      <c r="L49" s="26" t="str">
        <f t="shared" si="11"/>
        <v/>
      </c>
      <c r="M49" s="32"/>
      <c r="N49" s="190"/>
      <c r="O49" s="190"/>
      <c r="P49" s="190"/>
      <c r="Q49" s="190"/>
      <c r="R49" s="23"/>
    </row>
    <row r="50" spans="1:18">
      <c r="A50" s="27">
        <f t="shared" ca="1" si="12"/>
        <v>45904</v>
      </c>
      <c r="B50" s="20"/>
      <c r="C50" s="21"/>
      <c r="D50" s="20"/>
      <c r="E50" s="21"/>
      <c r="F50" s="22"/>
      <c r="G50" s="22"/>
      <c r="H50" s="34" t="str">
        <f t="shared" si="7"/>
        <v/>
      </c>
      <c r="I50" s="34" t="str">
        <f t="shared" si="8"/>
        <v/>
      </c>
      <c r="J50" s="34" t="str">
        <f t="shared" si="9"/>
        <v/>
      </c>
      <c r="K50" s="34" t="str">
        <f t="shared" si="10"/>
        <v/>
      </c>
      <c r="L50" s="26" t="str">
        <f t="shared" si="11"/>
        <v/>
      </c>
      <c r="M50" s="32"/>
      <c r="N50" s="190"/>
      <c r="O50" s="190"/>
      <c r="P50" s="190"/>
      <c r="Q50" s="190"/>
      <c r="R50" s="23"/>
    </row>
    <row r="51" spans="1:18">
      <c r="A51" s="27">
        <f t="shared" ca="1" si="12"/>
        <v>45905</v>
      </c>
      <c r="B51" s="20"/>
      <c r="C51" s="21"/>
      <c r="D51" s="20"/>
      <c r="E51" s="21"/>
      <c r="F51" s="22"/>
      <c r="G51" s="22"/>
      <c r="H51" s="34" t="str">
        <f t="shared" si="7"/>
        <v/>
      </c>
      <c r="I51" s="34" t="str">
        <f t="shared" si="8"/>
        <v/>
      </c>
      <c r="J51" s="34" t="str">
        <f t="shared" si="9"/>
        <v/>
      </c>
      <c r="K51" s="34" t="str">
        <f t="shared" si="10"/>
        <v/>
      </c>
      <c r="L51" s="26" t="str">
        <f t="shared" si="11"/>
        <v/>
      </c>
      <c r="M51" s="32"/>
      <c r="N51" s="190"/>
      <c r="O51" s="190"/>
      <c r="P51" s="190"/>
      <c r="Q51" s="190"/>
      <c r="R51" s="23"/>
    </row>
    <row r="52" spans="1:18">
      <c r="A52" s="27">
        <f t="shared" ca="1" si="12"/>
        <v>45906</v>
      </c>
      <c r="B52" s="20"/>
      <c r="C52" s="21"/>
      <c r="D52" s="20"/>
      <c r="E52" s="21"/>
      <c r="F52" s="22"/>
      <c r="G52" s="22"/>
      <c r="H52" s="34" t="str">
        <f t="shared" si="7"/>
        <v/>
      </c>
      <c r="I52" s="34" t="str">
        <f t="shared" si="8"/>
        <v/>
      </c>
      <c r="J52" s="34" t="str">
        <f t="shared" si="9"/>
        <v/>
      </c>
      <c r="K52" s="34" t="str">
        <f t="shared" si="10"/>
        <v/>
      </c>
      <c r="L52" s="26" t="str">
        <f t="shared" si="11"/>
        <v/>
      </c>
      <c r="M52" s="32"/>
      <c r="N52" s="190"/>
      <c r="O52" s="190"/>
      <c r="P52" s="190"/>
      <c r="Q52" s="190"/>
      <c r="R52" s="23"/>
    </row>
    <row r="53" spans="1:18">
      <c r="A53" s="27">
        <f t="shared" ca="1" si="12"/>
        <v>45907</v>
      </c>
      <c r="B53" s="20"/>
      <c r="C53" s="21"/>
      <c r="D53" s="20"/>
      <c r="E53" s="21"/>
      <c r="F53" s="22"/>
      <c r="G53" s="22"/>
      <c r="H53" s="34" t="str">
        <f t="shared" si="7"/>
        <v/>
      </c>
      <c r="I53" s="34" t="str">
        <f t="shared" si="8"/>
        <v/>
      </c>
      <c r="J53" s="34" t="str">
        <f t="shared" si="9"/>
        <v/>
      </c>
      <c r="K53" s="34" t="str">
        <f t="shared" si="10"/>
        <v/>
      </c>
      <c r="L53" s="26" t="str">
        <f t="shared" si="11"/>
        <v/>
      </c>
      <c r="M53" s="32"/>
      <c r="N53" s="190"/>
      <c r="O53" s="190"/>
      <c r="P53" s="190"/>
      <c r="Q53" s="190"/>
      <c r="R53" s="23"/>
    </row>
    <row r="54" spans="1:18">
      <c r="A54" s="27">
        <f t="shared" ca="1" si="12"/>
        <v>45908</v>
      </c>
      <c r="B54" s="20"/>
      <c r="C54" s="21"/>
      <c r="D54" s="20"/>
      <c r="E54" s="21"/>
      <c r="F54" s="22"/>
      <c r="G54" s="22"/>
      <c r="H54" s="34" t="str">
        <f t="shared" si="7"/>
        <v/>
      </c>
      <c r="I54" s="34" t="str">
        <f t="shared" si="8"/>
        <v/>
      </c>
      <c r="J54" s="34" t="str">
        <f t="shared" si="9"/>
        <v/>
      </c>
      <c r="K54" s="34" t="str">
        <f t="shared" si="10"/>
        <v/>
      </c>
      <c r="L54" s="26" t="str">
        <f t="shared" si="11"/>
        <v/>
      </c>
      <c r="M54" s="32"/>
      <c r="N54" s="190"/>
      <c r="O54" s="190"/>
      <c r="P54" s="190"/>
      <c r="Q54" s="190"/>
      <c r="R54" s="23"/>
    </row>
    <row r="55" spans="1:18">
      <c r="A55" s="27">
        <f t="shared" ca="1" si="12"/>
        <v>45909</v>
      </c>
      <c r="B55" s="20"/>
      <c r="C55" s="21"/>
      <c r="D55" s="20"/>
      <c r="E55" s="21"/>
      <c r="F55" s="22"/>
      <c r="G55" s="22"/>
      <c r="H55" s="34" t="str">
        <f t="shared" si="7"/>
        <v/>
      </c>
      <c r="I55" s="34" t="str">
        <f t="shared" si="8"/>
        <v/>
      </c>
      <c r="J55" s="34" t="str">
        <f t="shared" si="9"/>
        <v/>
      </c>
      <c r="K55" s="34" t="str">
        <f t="shared" si="10"/>
        <v/>
      </c>
      <c r="L55" s="26" t="str">
        <f t="shared" si="11"/>
        <v/>
      </c>
      <c r="M55" s="32"/>
      <c r="N55" s="190"/>
      <c r="O55" s="190"/>
      <c r="P55" s="190"/>
      <c r="Q55" s="190"/>
      <c r="R55" s="23"/>
    </row>
    <row r="56" spans="1:18">
      <c r="A56" s="27">
        <f t="shared" ca="1" si="12"/>
        <v>45910</v>
      </c>
      <c r="B56" s="20"/>
      <c r="C56" s="21"/>
      <c r="D56" s="20"/>
      <c r="E56" s="21"/>
      <c r="F56" s="22"/>
      <c r="G56" s="22"/>
      <c r="H56" s="34" t="str">
        <f t="shared" si="7"/>
        <v/>
      </c>
      <c r="I56" s="34" t="str">
        <f t="shared" si="8"/>
        <v/>
      </c>
      <c r="J56" s="34" t="str">
        <f t="shared" si="9"/>
        <v/>
      </c>
      <c r="K56" s="34" t="str">
        <f t="shared" si="10"/>
        <v/>
      </c>
      <c r="L56" s="26" t="str">
        <f t="shared" si="11"/>
        <v/>
      </c>
      <c r="M56" s="32"/>
      <c r="N56" s="190"/>
      <c r="O56" s="190"/>
      <c r="P56" s="190"/>
      <c r="Q56" s="190"/>
      <c r="R56" s="23"/>
    </row>
    <row r="57" spans="1:18">
      <c r="A57" s="27">
        <f t="shared" ca="1" si="12"/>
        <v>45911</v>
      </c>
      <c r="B57" s="20"/>
      <c r="C57" s="21"/>
      <c r="D57" s="20"/>
      <c r="E57" s="21"/>
      <c r="F57" s="22"/>
      <c r="G57" s="22"/>
      <c r="H57" s="34" t="str">
        <f t="shared" si="7"/>
        <v/>
      </c>
      <c r="I57" s="34" t="str">
        <f t="shared" si="8"/>
        <v/>
      </c>
      <c r="J57" s="34" t="str">
        <f t="shared" si="9"/>
        <v/>
      </c>
      <c r="K57" s="34" t="str">
        <f t="shared" si="10"/>
        <v/>
      </c>
      <c r="L57" s="26" t="str">
        <f t="shared" si="11"/>
        <v/>
      </c>
      <c r="M57" s="32"/>
      <c r="N57" s="190"/>
      <c r="O57" s="190"/>
      <c r="P57" s="190"/>
      <c r="Q57" s="190"/>
      <c r="R57" s="23"/>
    </row>
    <row r="58" spans="1:18">
      <c r="A58" s="27">
        <f t="shared" ca="1" si="12"/>
        <v>45912</v>
      </c>
      <c r="B58" s="20"/>
      <c r="C58" s="21"/>
      <c r="D58" s="20"/>
      <c r="E58" s="21"/>
      <c r="F58" s="22"/>
      <c r="G58" s="22"/>
      <c r="H58" s="34" t="str">
        <f t="shared" si="7"/>
        <v/>
      </c>
      <c r="I58" s="34" t="str">
        <f t="shared" si="8"/>
        <v/>
      </c>
      <c r="J58" s="34" t="str">
        <f t="shared" si="9"/>
        <v/>
      </c>
      <c r="K58" s="34" t="str">
        <f t="shared" si="10"/>
        <v/>
      </c>
      <c r="L58" s="26" t="str">
        <f t="shared" si="11"/>
        <v/>
      </c>
      <c r="M58" s="32"/>
      <c r="N58" s="190"/>
      <c r="O58" s="190"/>
      <c r="P58" s="190"/>
      <c r="Q58" s="190"/>
      <c r="R58" s="23"/>
    </row>
    <row r="59" spans="1:18">
      <c r="A59" s="27">
        <f t="shared" ca="1" si="12"/>
        <v>45913</v>
      </c>
      <c r="B59" s="20"/>
      <c r="C59" s="21"/>
      <c r="D59" s="20"/>
      <c r="E59" s="21"/>
      <c r="F59" s="22"/>
      <c r="G59" s="22"/>
      <c r="H59" s="34" t="str">
        <f t="shared" si="7"/>
        <v/>
      </c>
      <c r="I59" s="34" t="str">
        <f t="shared" si="8"/>
        <v/>
      </c>
      <c r="J59" s="34" t="str">
        <f t="shared" si="9"/>
        <v/>
      </c>
      <c r="K59" s="34" t="str">
        <f t="shared" si="10"/>
        <v/>
      </c>
      <c r="L59" s="26" t="str">
        <f t="shared" si="11"/>
        <v/>
      </c>
      <c r="M59" s="32"/>
      <c r="N59" s="190"/>
      <c r="O59" s="190"/>
      <c r="P59" s="190"/>
      <c r="Q59" s="190"/>
      <c r="R59" s="23"/>
    </row>
    <row r="60" spans="1:18">
      <c r="A60" s="27">
        <f t="shared" ca="1" si="12"/>
        <v>45914</v>
      </c>
      <c r="B60" s="20"/>
      <c r="C60" s="21"/>
      <c r="D60" s="20"/>
      <c r="E60" s="21"/>
      <c r="F60" s="22"/>
      <c r="G60" s="22"/>
      <c r="H60" s="34" t="str">
        <f t="shared" si="7"/>
        <v/>
      </c>
      <c r="I60" s="34" t="str">
        <f t="shared" si="8"/>
        <v/>
      </c>
      <c r="J60" s="34" t="str">
        <f t="shared" si="9"/>
        <v/>
      </c>
      <c r="K60" s="34" t="str">
        <f t="shared" si="10"/>
        <v/>
      </c>
      <c r="L60" s="26" t="str">
        <f t="shared" si="11"/>
        <v/>
      </c>
      <c r="M60" s="32"/>
      <c r="N60" s="190"/>
      <c r="O60" s="190"/>
      <c r="P60" s="190"/>
      <c r="Q60" s="190"/>
      <c r="R60" s="23"/>
    </row>
    <row r="61" spans="1:18">
      <c r="A61" s="27">
        <f t="shared" ca="1" si="12"/>
        <v>45915</v>
      </c>
      <c r="B61" s="20"/>
      <c r="C61" s="21"/>
      <c r="D61" s="20"/>
      <c r="E61" s="21"/>
      <c r="F61" s="22"/>
      <c r="G61" s="22"/>
      <c r="H61" s="34" t="str">
        <f t="shared" si="7"/>
        <v/>
      </c>
      <c r="I61" s="34" t="str">
        <f t="shared" si="8"/>
        <v/>
      </c>
      <c r="J61" s="34" t="str">
        <f t="shared" si="9"/>
        <v/>
      </c>
      <c r="K61" s="34" t="str">
        <f t="shared" si="10"/>
        <v/>
      </c>
      <c r="L61" s="26" t="str">
        <f t="shared" si="11"/>
        <v/>
      </c>
      <c r="M61" s="32"/>
      <c r="N61" s="190"/>
      <c r="O61" s="190"/>
      <c r="P61" s="190"/>
      <c r="Q61" s="190"/>
      <c r="R61" s="23"/>
    </row>
    <row r="62" spans="1:18">
      <c r="A62" s="27">
        <f t="shared" ca="1" si="12"/>
        <v>45916</v>
      </c>
      <c r="B62" s="20"/>
      <c r="C62" s="21"/>
      <c r="D62" s="20"/>
      <c r="E62" s="21"/>
      <c r="F62" s="22"/>
      <c r="G62" s="22"/>
      <c r="H62" s="34" t="str">
        <f t="shared" si="7"/>
        <v/>
      </c>
      <c r="I62" s="34" t="str">
        <f t="shared" si="8"/>
        <v/>
      </c>
      <c r="J62" s="34" t="str">
        <f t="shared" si="9"/>
        <v/>
      </c>
      <c r="K62" s="34" t="str">
        <f t="shared" si="10"/>
        <v/>
      </c>
      <c r="L62" s="26" t="str">
        <f t="shared" si="11"/>
        <v/>
      </c>
      <c r="M62" s="32"/>
      <c r="N62" s="190"/>
      <c r="O62" s="190"/>
      <c r="P62" s="190"/>
      <c r="Q62" s="190"/>
      <c r="R62" s="23"/>
    </row>
    <row r="63" spans="1:18">
      <c r="A63" s="27">
        <f t="shared" ca="1" si="12"/>
        <v>45917</v>
      </c>
      <c r="B63" s="20"/>
      <c r="C63" s="21"/>
      <c r="D63" s="20"/>
      <c r="E63" s="21"/>
      <c r="F63" s="22"/>
      <c r="G63" s="22"/>
      <c r="H63" s="34" t="str">
        <f t="shared" si="7"/>
        <v/>
      </c>
      <c r="I63" s="34" t="str">
        <f t="shared" si="8"/>
        <v/>
      </c>
      <c r="J63" s="34" t="str">
        <f t="shared" si="9"/>
        <v/>
      </c>
      <c r="K63" s="34" t="str">
        <f t="shared" si="10"/>
        <v/>
      </c>
      <c r="L63" s="26" t="str">
        <f t="shared" si="11"/>
        <v/>
      </c>
      <c r="M63" s="32"/>
      <c r="N63" s="190"/>
      <c r="O63" s="190"/>
      <c r="P63" s="190"/>
      <c r="Q63" s="190"/>
      <c r="R63" s="23"/>
    </row>
    <row r="64" spans="1:18">
      <c r="A64" s="27">
        <f t="shared" ca="1" si="12"/>
        <v>45918</v>
      </c>
      <c r="B64" s="20"/>
      <c r="C64" s="21"/>
      <c r="D64" s="20"/>
      <c r="E64" s="21"/>
      <c r="F64" s="22"/>
      <c r="G64" s="22"/>
      <c r="H64" s="34" t="str">
        <f t="shared" si="7"/>
        <v/>
      </c>
      <c r="I64" s="34" t="str">
        <f t="shared" si="8"/>
        <v/>
      </c>
      <c r="J64" s="34" t="str">
        <f t="shared" si="9"/>
        <v/>
      </c>
      <c r="K64" s="34" t="str">
        <f t="shared" si="10"/>
        <v/>
      </c>
      <c r="L64" s="26" t="str">
        <f t="shared" si="11"/>
        <v/>
      </c>
      <c r="M64" s="32"/>
      <c r="N64" s="190"/>
      <c r="O64" s="190"/>
      <c r="P64" s="190"/>
      <c r="Q64" s="190"/>
      <c r="R64" s="23"/>
    </row>
    <row r="65" spans="1:18">
      <c r="A65" s="27">
        <f t="shared" ca="1" si="12"/>
        <v>45919</v>
      </c>
      <c r="B65" s="20"/>
      <c r="C65" s="21"/>
      <c r="D65" s="20"/>
      <c r="E65" s="21"/>
      <c r="F65" s="22"/>
      <c r="G65" s="22"/>
      <c r="H65" s="34" t="str">
        <f t="shared" si="7"/>
        <v/>
      </c>
      <c r="I65" s="34" t="str">
        <f t="shared" si="8"/>
        <v/>
      </c>
      <c r="J65" s="34" t="str">
        <f t="shared" si="9"/>
        <v/>
      </c>
      <c r="K65" s="34" t="str">
        <f t="shared" si="10"/>
        <v/>
      </c>
      <c r="L65" s="26" t="str">
        <f t="shared" si="11"/>
        <v/>
      </c>
      <c r="M65" s="32"/>
      <c r="N65" s="190"/>
      <c r="O65" s="190"/>
      <c r="P65" s="190"/>
      <c r="Q65" s="190"/>
      <c r="R65" s="23"/>
    </row>
    <row r="66" spans="1:18">
      <c r="A66" s="27">
        <f t="shared" ca="1" si="12"/>
        <v>45920</v>
      </c>
      <c r="B66" s="20"/>
      <c r="C66" s="21"/>
      <c r="D66" s="20"/>
      <c r="E66" s="21"/>
      <c r="F66" s="22"/>
      <c r="G66" s="22"/>
      <c r="H66" s="34" t="str">
        <f t="shared" si="7"/>
        <v/>
      </c>
      <c r="I66" s="34" t="str">
        <f t="shared" si="8"/>
        <v/>
      </c>
      <c r="J66" s="34" t="str">
        <f t="shared" si="9"/>
        <v/>
      </c>
      <c r="K66" s="34" t="str">
        <f t="shared" si="10"/>
        <v/>
      </c>
      <c r="L66" s="26" t="str">
        <f t="shared" si="11"/>
        <v/>
      </c>
      <c r="M66" s="32"/>
      <c r="N66" s="190"/>
      <c r="O66" s="190"/>
      <c r="P66" s="190"/>
      <c r="Q66" s="190"/>
      <c r="R66" s="23"/>
    </row>
    <row r="67" spans="1:18">
      <c r="A67" s="27">
        <f t="shared" ca="1" si="12"/>
        <v>45921</v>
      </c>
      <c r="B67" s="20"/>
      <c r="C67" s="21"/>
      <c r="D67" s="20"/>
      <c r="E67" s="21"/>
      <c r="F67" s="22"/>
      <c r="G67" s="22"/>
      <c r="H67" s="34" t="str">
        <f t="shared" si="7"/>
        <v/>
      </c>
      <c r="I67" s="34" t="str">
        <f t="shared" si="8"/>
        <v/>
      </c>
      <c r="J67" s="34" t="str">
        <f t="shared" si="9"/>
        <v/>
      </c>
      <c r="K67" s="34" t="str">
        <f t="shared" si="10"/>
        <v/>
      </c>
      <c r="L67" s="26" t="str">
        <f t="shared" si="11"/>
        <v/>
      </c>
      <c r="M67" s="32"/>
      <c r="N67" s="190"/>
      <c r="O67" s="190"/>
      <c r="P67" s="190"/>
      <c r="Q67" s="190"/>
      <c r="R67" s="23"/>
    </row>
    <row r="68" spans="1:18">
      <c r="A68" s="27">
        <f t="shared" ca="1" si="12"/>
        <v>45922</v>
      </c>
      <c r="B68" s="20"/>
      <c r="C68" s="21"/>
      <c r="D68" s="20"/>
      <c r="E68" s="21"/>
      <c r="F68" s="22"/>
      <c r="G68" s="22"/>
      <c r="H68" s="34" t="str">
        <f t="shared" si="7"/>
        <v/>
      </c>
      <c r="I68" s="34" t="str">
        <f t="shared" si="8"/>
        <v/>
      </c>
      <c r="J68" s="34" t="str">
        <f t="shared" si="9"/>
        <v/>
      </c>
      <c r="K68" s="34" t="str">
        <f t="shared" si="10"/>
        <v/>
      </c>
      <c r="L68" s="26" t="str">
        <f t="shared" si="11"/>
        <v/>
      </c>
      <c r="M68" s="32"/>
      <c r="N68" s="190"/>
      <c r="O68" s="190"/>
      <c r="P68" s="190"/>
      <c r="Q68" s="190"/>
      <c r="R68" s="23"/>
    </row>
    <row r="69" spans="1:18">
      <c r="A69" s="27">
        <f t="shared" ca="1" si="12"/>
        <v>45923</v>
      </c>
      <c r="B69" s="20"/>
      <c r="C69" s="21"/>
      <c r="D69" s="20"/>
      <c r="E69" s="21"/>
      <c r="F69" s="22"/>
      <c r="G69" s="22"/>
      <c r="H69" s="34" t="str">
        <f t="shared" si="7"/>
        <v/>
      </c>
      <c r="I69" s="34" t="str">
        <f t="shared" si="8"/>
        <v/>
      </c>
      <c r="J69" s="34" t="str">
        <f t="shared" si="9"/>
        <v/>
      </c>
      <c r="K69" s="34" t="str">
        <f t="shared" si="10"/>
        <v/>
      </c>
      <c r="L69" s="26" t="str">
        <f t="shared" si="11"/>
        <v/>
      </c>
      <c r="M69" s="32"/>
      <c r="N69" s="190"/>
      <c r="O69" s="190"/>
      <c r="P69" s="190"/>
      <c r="Q69" s="190"/>
      <c r="R69" s="23"/>
    </row>
    <row r="70" spans="1:18">
      <c r="A70" s="27">
        <f t="shared" ca="1" si="12"/>
        <v>45924</v>
      </c>
      <c r="B70" s="20"/>
      <c r="C70" s="21"/>
      <c r="D70" s="20"/>
      <c r="E70" s="21"/>
      <c r="F70" s="22"/>
      <c r="G70" s="22"/>
      <c r="H70" s="34" t="str">
        <f t="shared" si="7"/>
        <v/>
      </c>
      <c r="I70" s="34" t="str">
        <f t="shared" si="8"/>
        <v/>
      </c>
      <c r="J70" s="34" t="str">
        <f t="shared" si="9"/>
        <v/>
      </c>
      <c r="K70" s="34" t="str">
        <f t="shared" si="10"/>
        <v/>
      </c>
      <c r="L70" s="26" t="str">
        <f t="shared" si="11"/>
        <v/>
      </c>
      <c r="M70" s="32"/>
      <c r="N70" s="190"/>
      <c r="O70" s="190"/>
      <c r="P70" s="190"/>
      <c r="Q70" s="190"/>
      <c r="R70" s="23"/>
    </row>
    <row r="71" spans="1:18">
      <c r="A71" s="27">
        <f t="shared" ca="1" si="12"/>
        <v>45925</v>
      </c>
      <c r="B71" s="20"/>
      <c r="C71" s="21"/>
      <c r="D71" s="20"/>
      <c r="E71" s="21"/>
      <c r="F71" s="22"/>
      <c r="G71" s="22"/>
      <c r="H71" s="34" t="str">
        <f t="shared" si="7"/>
        <v/>
      </c>
      <c r="I71" s="34" t="str">
        <f t="shared" si="8"/>
        <v/>
      </c>
      <c r="J71" s="34" t="str">
        <f t="shared" si="9"/>
        <v/>
      </c>
      <c r="K71" s="34" t="str">
        <f t="shared" si="10"/>
        <v/>
      </c>
      <c r="L71" s="26" t="str">
        <f t="shared" si="11"/>
        <v/>
      </c>
      <c r="M71" s="32"/>
      <c r="N71" s="190"/>
      <c r="O71" s="190"/>
      <c r="P71" s="190"/>
      <c r="Q71" s="190"/>
      <c r="R71" s="23"/>
    </row>
    <row r="72" spans="1:18">
      <c r="A72" s="27">
        <f t="shared" ca="1" si="12"/>
        <v>45926</v>
      </c>
      <c r="B72" s="20"/>
      <c r="C72" s="21"/>
      <c r="D72" s="20"/>
      <c r="E72" s="21"/>
      <c r="F72" s="22"/>
      <c r="G72" s="22"/>
      <c r="H72" s="34" t="str">
        <f t="shared" si="7"/>
        <v/>
      </c>
      <c r="I72" s="34" t="str">
        <f t="shared" si="8"/>
        <v/>
      </c>
      <c r="J72" s="34" t="str">
        <f t="shared" si="9"/>
        <v/>
      </c>
      <c r="K72" s="34" t="str">
        <f t="shared" si="10"/>
        <v/>
      </c>
      <c r="L72" s="26" t="str">
        <f t="shared" si="11"/>
        <v/>
      </c>
      <c r="M72" s="32"/>
      <c r="N72" s="190"/>
      <c r="O72" s="190"/>
      <c r="P72" s="190"/>
      <c r="Q72" s="190"/>
      <c r="R72" s="23"/>
    </row>
    <row r="73" spans="1:18">
      <c r="A73" s="27">
        <f t="shared" ca="1" si="12"/>
        <v>45927</v>
      </c>
      <c r="B73" s="20"/>
      <c r="C73" s="21"/>
      <c r="D73" s="20"/>
      <c r="E73" s="21"/>
      <c r="F73" s="22"/>
      <c r="G73" s="22"/>
      <c r="H73" s="34" t="str">
        <f t="shared" si="7"/>
        <v/>
      </c>
      <c r="I73" s="34" t="str">
        <f t="shared" si="8"/>
        <v/>
      </c>
      <c r="J73" s="34" t="str">
        <f t="shared" si="9"/>
        <v/>
      </c>
      <c r="K73" s="34" t="str">
        <f t="shared" si="10"/>
        <v/>
      </c>
      <c r="L73" s="26" t="str">
        <f t="shared" si="11"/>
        <v/>
      </c>
      <c r="M73" s="32"/>
      <c r="N73" s="190"/>
      <c r="O73" s="190"/>
      <c r="P73" s="190"/>
      <c r="Q73" s="190"/>
      <c r="R73" s="23"/>
    </row>
    <row r="74" spans="1:18">
      <c r="A74" s="27">
        <f t="shared" ca="1" si="12"/>
        <v>45928</v>
      </c>
      <c r="B74" s="20"/>
      <c r="C74" s="21"/>
      <c r="D74" s="20"/>
      <c r="E74" s="21"/>
      <c r="F74" s="22"/>
      <c r="G74" s="22"/>
      <c r="H74" s="34" t="str">
        <f t="shared" si="7"/>
        <v/>
      </c>
      <c r="I74" s="34" t="str">
        <f t="shared" si="8"/>
        <v/>
      </c>
      <c r="J74" s="34" t="str">
        <f t="shared" si="9"/>
        <v/>
      </c>
      <c r="K74" s="34" t="str">
        <f t="shared" si="10"/>
        <v/>
      </c>
      <c r="L74" s="26" t="str">
        <f t="shared" si="11"/>
        <v/>
      </c>
      <c r="M74" s="32"/>
      <c r="N74" s="190"/>
      <c r="O74" s="190"/>
      <c r="P74" s="190"/>
      <c r="Q74" s="190"/>
      <c r="R74" s="23"/>
    </row>
    <row r="75" spans="1:18">
      <c r="A75" s="27">
        <f t="shared" ca="1" si="12"/>
        <v>45929</v>
      </c>
      <c r="B75" s="20"/>
      <c r="C75" s="21"/>
      <c r="D75" s="20"/>
      <c r="E75" s="21"/>
      <c r="F75" s="22"/>
      <c r="G75" s="22"/>
      <c r="H75" s="34" t="str">
        <f t="shared" si="7"/>
        <v/>
      </c>
      <c r="I75" s="34" t="str">
        <f t="shared" si="8"/>
        <v/>
      </c>
      <c r="J75" s="34" t="str">
        <f t="shared" si="9"/>
        <v/>
      </c>
      <c r="K75" s="34" t="str">
        <f t="shared" si="10"/>
        <v/>
      </c>
      <c r="L75" s="26" t="str">
        <f t="shared" si="11"/>
        <v/>
      </c>
      <c r="M75" s="32"/>
      <c r="N75" s="190"/>
      <c r="O75" s="190"/>
      <c r="P75" s="190"/>
      <c r="Q75" s="190"/>
      <c r="R75" s="23"/>
    </row>
    <row r="76" spans="1:18">
      <c r="A76" s="27">
        <f t="shared" ca="1" si="12"/>
        <v>45930</v>
      </c>
      <c r="B76" s="20"/>
      <c r="C76" s="21"/>
      <c r="D76" s="20"/>
      <c r="E76" s="21"/>
      <c r="F76" s="22"/>
      <c r="G76" s="22"/>
      <c r="H76" s="34" t="str">
        <f t="shared" si="7"/>
        <v/>
      </c>
      <c r="I76" s="34" t="str">
        <f t="shared" si="8"/>
        <v/>
      </c>
      <c r="J76" s="34" t="str">
        <f t="shared" si="9"/>
        <v/>
      </c>
      <c r="K76" s="34" t="str">
        <f t="shared" si="10"/>
        <v/>
      </c>
      <c r="L76" s="26" t="str">
        <f>IF(AND($B76="",$D76=""),"",($C76-$B76-$F76)+($E76-$D76-$G76))</f>
        <v/>
      </c>
      <c r="M76" s="32"/>
      <c r="N76" s="190"/>
      <c r="O76" s="190"/>
      <c r="P76" s="190"/>
      <c r="Q76" s="190"/>
      <c r="R76" s="23"/>
    </row>
    <row r="77" spans="1:18">
      <c r="A77" s="27">
        <f t="shared" ca="1" si="12"/>
        <v>45931</v>
      </c>
      <c r="B77" s="20"/>
      <c r="C77" s="21"/>
      <c r="D77" s="20"/>
      <c r="E77" s="21"/>
      <c r="F77" s="22"/>
      <c r="G77" s="22"/>
      <c r="H77" s="34" t="str">
        <f t="shared" si="7"/>
        <v/>
      </c>
      <c r="I77" s="34" t="str">
        <f t="shared" si="8"/>
        <v/>
      </c>
      <c r="J77" s="34" t="str">
        <f t="shared" si="9"/>
        <v/>
      </c>
      <c r="K77" s="34" t="str">
        <f t="shared" si="10"/>
        <v/>
      </c>
      <c r="L77" s="26" t="str">
        <f>IF(AND($B77="",$D77=""),"",($C77-$B77-$F77)+($E77-$D77-$G77))</f>
        <v/>
      </c>
      <c r="M77" s="32"/>
      <c r="N77" s="190"/>
      <c r="O77" s="190"/>
      <c r="P77" s="190"/>
      <c r="Q77" s="190"/>
      <c r="R77" s="23"/>
    </row>
    <row r="78" spans="1:18">
      <c r="A78" s="5" t="s">
        <v>11</v>
      </c>
      <c r="B78" s="191"/>
      <c r="C78" s="192"/>
      <c r="D78" s="191"/>
      <c r="E78" s="192"/>
      <c r="F78" s="26" t="str">
        <f>IF(SUM($F47:$F77)=0,"",SUM($F47:$F77))</f>
        <v/>
      </c>
      <c r="G78" s="26" t="str">
        <f>IF(SUM($G47:$G77)=0,"",SUM($G47:$G77))</f>
        <v/>
      </c>
      <c r="H78" s="26" t="str">
        <f>IF(SUM(H47:H77)=0,"",SUM(H47:H77))</f>
        <v/>
      </c>
      <c r="I78" s="26" t="str">
        <f>IF(SUM(I47:I77)=0,"",SUM(I47:I77))</f>
        <v/>
      </c>
      <c r="J78" s="26" t="str">
        <f t="shared" ref="J78:K78" si="13">IF(SUM(J47:J77)=0,"",SUM(J47:J77))</f>
        <v/>
      </c>
      <c r="K78" s="26" t="str">
        <f t="shared" si="13"/>
        <v/>
      </c>
      <c r="L78" s="26" t="str">
        <f>IF(SUM($L47:$L77)=0,"",SUM($L47:$L77))</f>
        <v/>
      </c>
      <c r="M78" s="33"/>
      <c r="N78" s="193"/>
      <c r="O78" s="193"/>
      <c r="P78" s="193"/>
      <c r="Q78" s="193"/>
      <c r="R78" s="6"/>
    </row>
    <row r="80" spans="1:18" ht="27" customHeight="1">
      <c r="A80" s="194" t="s">
        <v>22</v>
      </c>
      <c r="B80" s="189" t="s">
        <v>103</v>
      </c>
      <c r="C80" s="189"/>
      <c r="D80" s="189"/>
      <c r="E80" s="189"/>
      <c r="F80" s="189" t="s">
        <v>23</v>
      </c>
      <c r="G80" s="189"/>
      <c r="H80" s="189" t="s">
        <v>88</v>
      </c>
      <c r="I80" s="189"/>
      <c r="J80" s="189"/>
      <c r="K80" s="189"/>
      <c r="L80" s="189" t="s">
        <v>87</v>
      </c>
      <c r="M80" s="195" t="s">
        <v>96</v>
      </c>
      <c r="N80" s="194" t="s">
        <v>25</v>
      </c>
      <c r="O80" s="194"/>
      <c r="P80" s="194"/>
      <c r="Q80" s="194"/>
      <c r="R80" s="189" t="s">
        <v>100</v>
      </c>
    </row>
    <row r="81" spans="1:22" ht="14.25" customHeight="1">
      <c r="A81" s="194"/>
      <c r="B81" s="189" t="s">
        <v>82</v>
      </c>
      <c r="C81" s="189"/>
      <c r="D81" s="189" t="s">
        <v>84</v>
      </c>
      <c r="E81" s="189"/>
      <c r="F81" s="189"/>
      <c r="G81" s="189"/>
      <c r="H81" s="189" t="s">
        <v>90</v>
      </c>
      <c r="I81" s="189"/>
      <c r="J81" s="189" t="s">
        <v>89</v>
      </c>
      <c r="K81" s="189"/>
      <c r="L81" s="189"/>
      <c r="M81" s="196"/>
      <c r="N81" s="194"/>
      <c r="O81" s="194"/>
      <c r="P81" s="194"/>
      <c r="Q81" s="194"/>
      <c r="R81" s="189"/>
    </row>
    <row r="82" spans="1:22">
      <c r="A82" s="194"/>
      <c r="B82" s="43" t="s">
        <v>26</v>
      </c>
      <c r="C82" s="43" t="s">
        <v>27</v>
      </c>
      <c r="D82" s="43" t="s">
        <v>26</v>
      </c>
      <c r="E82" s="43" t="s">
        <v>27</v>
      </c>
      <c r="F82" s="44" t="s">
        <v>85</v>
      </c>
      <c r="G82" s="44" t="s">
        <v>86</v>
      </c>
      <c r="H82" s="44" t="s">
        <v>81</v>
      </c>
      <c r="I82" s="44" t="s">
        <v>83</v>
      </c>
      <c r="J82" s="44" t="s">
        <v>81</v>
      </c>
      <c r="K82" s="44" t="s">
        <v>95</v>
      </c>
      <c r="L82" s="189"/>
      <c r="M82" s="197"/>
      <c r="N82" s="194"/>
      <c r="O82" s="194"/>
      <c r="P82" s="194"/>
      <c r="Q82" s="194"/>
      <c r="R82" s="194"/>
    </row>
    <row r="83" spans="1:22">
      <c r="A83" s="27" cm="1">
        <f t="array" aca="1" ref="A83" ca="1">DATE("2025","8"+2,IFERROR(INDIRECT(T1),"1"))</f>
        <v>45931</v>
      </c>
      <c r="B83" s="20"/>
      <c r="C83" s="21"/>
      <c r="D83" s="20"/>
      <c r="E83" s="21"/>
      <c r="F83" s="22"/>
      <c r="G83" s="22"/>
      <c r="H83" s="34" t="str">
        <f>IF(OR(B83="",LEFT(M83,1)="✓"),"",C83-B83-F83)</f>
        <v/>
      </c>
      <c r="I83" s="34" t="str">
        <f>IF(OR(D83="",LEFT(M83,1)="✓"),"",E83-D83-G83)</f>
        <v/>
      </c>
      <c r="J83" s="34" t="str">
        <f>IF(AND(B83&lt;&gt;"",M83="✓所定"),C83-B83-F83,"")</f>
        <v/>
      </c>
      <c r="K83" s="34" t="str">
        <f>IF(AND(B83&lt;&gt;"",M83="✓法定"),C83-B83-F83,"")</f>
        <v/>
      </c>
      <c r="L83" s="26" t="str">
        <f>IF(AND($B83="",$D83=""),"",($C83-$B83-$F83)+($E83-$D83-$G83))</f>
        <v/>
      </c>
      <c r="M83" s="32"/>
      <c r="N83" s="190"/>
      <c r="O83" s="190"/>
      <c r="P83" s="190"/>
      <c r="Q83" s="190"/>
      <c r="R83" s="23"/>
      <c r="V83" s="1" t="s">
        <v>171</v>
      </c>
    </row>
    <row r="84" spans="1:22">
      <c r="A84" s="27">
        <f ca="1">A83+1</f>
        <v>45932</v>
      </c>
      <c r="B84" s="20"/>
      <c r="C84" s="21"/>
      <c r="D84" s="20"/>
      <c r="E84" s="21"/>
      <c r="F84" s="22"/>
      <c r="G84" s="22"/>
      <c r="H84" s="34" t="str">
        <f t="shared" ref="H84:H113" si="14">IF(OR(B84="",LEFT(M84,1)="✓"),"",C84-B84-F84)</f>
        <v/>
      </c>
      <c r="I84" s="34" t="str">
        <f t="shared" ref="I84:I113" si="15">IF(OR(D84="",LEFT(M84,1)="✓"),"",E84-D84-G84)</f>
        <v/>
      </c>
      <c r="J84" s="34" t="str">
        <f t="shared" ref="J84:J113" si="16">IF(AND(B84&lt;&gt;"",M84="✓所定"),C84-B84-F84,"")</f>
        <v/>
      </c>
      <c r="K84" s="34" t="str">
        <f t="shared" ref="K84:K113" si="17">IF(AND(B84&lt;&gt;"",M84="✓法定"),C84-B84-F84,"")</f>
        <v/>
      </c>
      <c r="L84" s="26" t="str">
        <f t="shared" ref="L84:L112" si="18">IF(AND($B84="",$D84=""),"",($C84-$B84-$F84)+($E84-$D84-$G84))</f>
        <v/>
      </c>
      <c r="M84" s="32"/>
      <c r="N84" s="190"/>
      <c r="O84" s="190"/>
      <c r="P84" s="190"/>
      <c r="Q84" s="190"/>
      <c r="R84" s="23"/>
      <c r="V84" s="1" t="s">
        <v>172</v>
      </c>
    </row>
    <row r="85" spans="1:22">
      <c r="A85" s="27">
        <f t="shared" ref="A85:A113" ca="1" si="19">A84+1</f>
        <v>45933</v>
      </c>
      <c r="B85" s="20"/>
      <c r="C85" s="21"/>
      <c r="D85" s="20"/>
      <c r="E85" s="21"/>
      <c r="F85" s="22"/>
      <c r="G85" s="22"/>
      <c r="H85" s="34" t="str">
        <f t="shared" si="14"/>
        <v/>
      </c>
      <c r="I85" s="34" t="str">
        <f t="shared" si="15"/>
        <v/>
      </c>
      <c r="J85" s="34" t="str">
        <f t="shared" si="16"/>
        <v/>
      </c>
      <c r="K85" s="34" t="str">
        <f t="shared" si="17"/>
        <v/>
      </c>
      <c r="L85" s="26" t="str">
        <f t="shared" si="18"/>
        <v/>
      </c>
      <c r="M85" s="32"/>
      <c r="N85" s="190"/>
      <c r="O85" s="190"/>
      <c r="P85" s="190"/>
      <c r="Q85" s="190"/>
      <c r="R85" s="23"/>
    </row>
    <row r="86" spans="1:22">
      <c r="A86" s="27">
        <f t="shared" ca="1" si="19"/>
        <v>45934</v>
      </c>
      <c r="B86" s="20"/>
      <c r="C86" s="21"/>
      <c r="D86" s="20"/>
      <c r="E86" s="21"/>
      <c r="F86" s="22"/>
      <c r="G86" s="22"/>
      <c r="H86" s="34" t="str">
        <f t="shared" si="14"/>
        <v/>
      </c>
      <c r="I86" s="34" t="str">
        <f t="shared" si="15"/>
        <v/>
      </c>
      <c r="J86" s="34" t="str">
        <f t="shared" si="16"/>
        <v/>
      </c>
      <c r="K86" s="34" t="str">
        <f t="shared" si="17"/>
        <v/>
      </c>
      <c r="L86" s="26" t="str">
        <f t="shared" si="18"/>
        <v/>
      </c>
      <c r="M86" s="32"/>
      <c r="N86" s="190"/>
      <c r="O86" s="190"/>
      <c r="P86" s="190"/>
      <c r="Q86" s="190"/>
      <c r="R86" s="23"/>
    </row>
    <row r="87" spans="1:22">
      <c r="A87" s="27">
        <f t="shared" ca="1" si="19"/>
        <v>45935</v>
      </c>
      <c r="B87" s="20"/>
      <c r="C87" s="21"/>
      <c r="D87" s="20"/>
      <c r="E87" s="21"/>
      <c r="F87" s="22"/>
      <c r="G87" s="22"/>
      <c r="H87" s="34" t="str">
        <f t="shared" si="14"/>
        <v/>
      </c>
      <c r="I87" s="34" t="str">
        <f t="shared" si="15"/>
        <v/>
      </c>
      <c r="J87" s="34" t="str">
        <f t="shared" si="16"/>
        <v/>
      </c>
      <c r="K87" s="34" t="str">
        <f t="shared" si="17"/>
        <v/>
      </c>
      <c r="L87" s="26" t="str">
        <f t="shared" si="18"/>
        <v/>
      </c>
      <c r="M87" s="32"/>
      <c r="N87" s="190"/>
      <c r="O87" s="190"/>
      <c r="P87" s="190"/>
      <c r="Q87" s="190"/>
      <c r="R87" s="23"/>
    </row>
    <row r="88" spans="1:22">
      <c r="A88" s="27">
        <f t="shared" ca="1" si="19"/>
        <v>45936</v>
      </c>
      <c r="B88" s="20"/>
      <c r="C88" s="21"/>
      <c r="D88" s="20"/>
      <c r="E88" s="21"/>
      <c r="F88" s="22"/>
      <c r="G88" s="22"/>
      <c r="H88" s="34" t="str">
        <f t="shared" si="14"/>
        <v/>
      </c>
      <c r="I88" s="34" t="str">
        <f t="shared" si="15"/>
        <v/>
      </c>
      <c r="J88" s="34" t="str">
        <f t="shared" si="16"/>
        <v/>
      </c>
      <c r="K88" s="34" t="str">
        <f t="shared" si="17"/>
        <v/>
      </c>
      <c r="L88" s="26" t="str">
        <f t="shared" si="18"/>
        <v/>
      </c>
      <c r="M88" s="32"/>
      <c r="N88" s="190"/>
      <c r="O88" s="190"/>
      <c r="P88" s="190"/>
      <c r="Q88" s="190"/>
      <c r="R88" s="23"/>
    </row>
    <row r="89" spans="1:22">
      <c r="A89" s="27">
        <f t="shared" ca="1" si="19"/>
        <v>45937</v>
      </c>
      <c r="B89" s="20"/>
      <c r="C89" s="21"/>
      <c r="D89" s="20"/>
      <c r="E89" s="21"/>
      <c r="F89" s="22"/>
      <c r="G89" s="22"/>
      <c r="H89" s="34" t="str">
        <f t="shared" si="14"/>
        <v/>
      </c>
      <c r="I89" s="34" t="str">
        <f t="shared" si="15"/>
        <v/>
      </c>
      <c r="J89" s="34" t="str">
        <f t="shared" si="16"/>
        <v/>
      </c>
      <c r="K89" s="34" t="str">
        <f t="shared" si="17"/>
        <v/>
      </c>
      <c r="L89" s="26" t="str">
        <f t="shared" si="18"/>
        <v/>
      </c>
      <c r="M89" s="32"/>
      <c r="N89" s="190"/>
      <c r="O89" s="190"/>
      <c r="P89" s="190"/>
      <c r="Q89" s="190"/>
      <c r="R89" s="23"/>
    </row>
    <row r="90" spans="1:22">
      <c r="A90" s="27">
        <f t="shared" ca="1" si="19"/>
        <v>45938</v>
      </c>
      <c r="B90" s="20"/>
      <c r="C90" s="21"/>
      <c r="D90" s="20"/>
      <c r="E90" s="21"/>
      <c r="F90" s="22"/>
      <c r="G90" s="22"/>
      <c r="H90" s="34" t="str">
        <f t="shared" si="14"/>
        <v/>
      </c>
      <c r="I90" s="34" t="str">
        <f t="shared" si="15"/>
        <v/>
      </c>
      <c r="J90" s="34" t="str">
        <f t="shared" si="16"/>
        <v/>
      </c>
      <c r="K90" s="34" t="str">
        <f t="shared" si="17"/>
        <v/>
      </c>
      <c r="L90" s="26" t="str">
        <f t="shared" si="18"/>
        <v/>
      </c>
      <c r="M90" s="32"/>
      <c r="N90" s="190"/>
      <c r="O90" s="190"/>
      <c r="P90" s="190"/>
      <c r="Q90" s="190"/>
      <c r="R90" s="23"/>
    </row>
    <row r="91" spans="1:22">
      <c r="A91" s="27">
        <f t="shared" ca="1" si="19"/>
        <v>45939</v>
      </c>
      <c r="B91" s="20"/>
      <c r="C91" s="21"/>
      <c r="D91" s="20"/>
      <c r="E91" s="21"/>
      <c r="F91" s="22"/>
      <c r="G91" s="22"/>
      <c r="H91" s="34" t="str">
        <f t="shared" si="14"/>
        <v/>
      </c>
      <c r="I91" s="34" t="str">
        <f t="shared" si="15"/>
        <v/>
      </c>
      <c r="J91" s="34" t="str">
        <f t="shared" si="16"/>
        <v/>
      </c>
      <c r="K91" s="34" t="str">
        <f t="shared" si="17"/>
        <v/>
      </c>
      <c r="L91" s="26" t="str">
        <f t="shared" si="18"/>
        <v/>
      </c>
      <c r="M91" s="32"/>
      <c r="N91" s="190"/>
      <c r="O91" s="190"/>
      <c r="P91" s="190"/>
      <c r="Q91" s="190"/>
      <c r="R91" s="23"/>
    </row>
    <row r="92" spans="1:22">
      <c r="A92" s="27">
        <f t="shared" ca="1" si="19"/>
        <v>45940</v>
      </c>
      <c r="B92" s="20"/>
      <c r="C92" s="21"/>
      <c r="D92" s="20"/>
      <c r="E92" s="21"/>
      <c r="F92" s="22"/>
      <c r="G92" s="22"/>
      <c r="H92" s="34" t="str">
        <f t="shared" si="14"/>
        <v/>
      </c>
      <c r="I92" s="34" t="str">
        <f t="shared" si="15"/>
        <v/>
      </c>
      <c r="J92" s="34" t="str">
        <f t="shared" si="16"/>
        <v/>
      </c>
      <c r="K92" s="34" t="str">
        <f t="shared" si="17"/>
        <v/>
      </c>
      <c r="L92" s="26" t="str">
        <f t="shared" si="18"/>
        <v/>
      </c>
      <c r="M92" s="32"/>
      <c r="N92" s="190"/>
      <c r="O92" s="190"/>
      <c r="P92" s="190"/>
      <c r="Q92" s="190"/>
      <c r="R92" s="23"/>
    </row>
    <row r="93" spans="1:22">
      <c r="A93" s="27">
        <f t="shared" ca="1" si="19"/>
        <v>45941</v>
      </c>
      <c r="B93" s="20"/>
      <c r="C93" s="21"/>
      <c r="D93" s="20"/>
      <c r="E93" s="21"/>
      <c r="F93" s="22"/>
      <c r="G93" s="22"/>
      <c r="H93" s="34" t="str">
        <f t="shared" si="14"/>
        <v/>
      </c>
      <c r="I93" s="34" t="str">
        <f t="shared" si="15"/>
        <v/>
      </c>
      <c r="J93" s="34" t="str">
        <f t="shared" si="16"/>
        <v/>
      </c>
      <c r="K93" s="34" t="str">
        <f t="shared" si="17"/>
        <v/>
      </c>
      <c r="L93" s="26" t="str">
        <f t="shared" si="18"/>
        <v/>
      </c>
      <c r="M93" s="32"/>
      <c r="N93" s="190"/>
      <c r="O93" s="190"/>
      <c r="P93" s="190"/>
      <c r="Q93" s="190"/>
      <c r="R93" s="23"/>
    </row>
    <row r="94" spans="1:22">
      <c r="A94" s="27">
        <f t="shared" ca="1" si="19"/>
        <v>45942</v>
      </c>
      <c r="B94" s="20"/>
      <c r="C94" s="21"/>
      <c r="D94" s="20"/>
      <c r="E94" s="21"/>
      <c r="F94" s="22"/>
      <c r="G94" s="22"/>
      <c r="H94" s="34" t="str">
        <f t="shared" si="14"/>
        <v/>
      </c>
      <c r="I94" s="34" t="str">
        <f t="shared" si="15"/>
        <v/>
      </c>
      <c r="J94" s="34" t="str">
        <f t="shared" si="16"/>
        <v/>
      </c>
      <c r="K94" s="34" t="str">
        <f t="shared" si="17"/>
        <v/>
      </c>
      <c r="L94" s="26" t="str">
        <f t="shared" si="18"/>
        <v/>
      </c>
      <c r="M94" s="32"/>
      <c r="N94" s="190"/>
      <c r="O94" s="190"/>
      <c r="P94" s="190"/>
      <c r="Q94" s="190"/>
      <c r="R94" s="23"/>
    </row>
    <row r="95" spans="1:22">
      <c r="A95" s="27">
        <f t="shared" ca="1" si="19"/>
        <v>45943</v>
      </c>
      <c r="B95" s="20"/>
      <c r="C95" s="21"/>
      <c r="D95" s="20"/>
      <c r="E95" s="21"/>
      <c r="F95" s="22"/>
      <c r="G95" s="22"/>
      <c r="H95" s="34" t="str">
        <f t="shared" si="14"/>
        <v/>
      </c>
      <c r="I95" s="34" t="str">
        <f t="shared" si="15"/>
        <v/>
      </c>
      <c r="J95" s="34" t="str">
        <f t="shared" si="16"/>
        <v/>
      </c>
      <c r="K95" s="34" t="str">
        <f t="shared" si="17"/>
        <v/>
      </c>
      <c r="L95" s="26" t="str">
        <f t="shared" si="18"/>
        <v/>
      </c>
      <c r="M95" s="32"/>
      <c r="N95" s="190"/>
      <c r="O95" s="190"/>
      <c r="P95" s="190"/>
      <c r="Q95" s="190"/>
      <c r="R95" s="23"/>
    </row>
    <row r="96" spans="1:22">
      <c r="A96" s="27">
        <f t="shared" ca="1" si="19"/>
        <v>45944</v>
      </c>
      <c r="B96" s="20"/>
      <c r="C96" s="21"/>
      <c r="D96" s="20"/>
      <c r="E96" s="21"/>
      <c r="F96" s="22"/>
      <c r="G96" s="22"/>
      <c r="H96" s="34" t="str">
        <f t="shared" si="14"/>
        <v/>
      </c>
      <c r="I96" s="34" t="str">
        <f t="shared" si="15"/>
        <v/>
      </c>
      <c r="J96" s="34" t="str">
        <f t="shared" si="16"/>
        <v/>
      </c>
      <c r="K96" s="34" t="str">
        <f t="shared" si="17"/>
        <v/>
      </c>
      <c r="L96" s="26" t="str">
        <f t="shared" si="18"/>
        <v/>
      </c>
      <c r="M96" s="32"/>
      <c r="N96" s="190"/>
      <c r="O96" s="190"/>
      <c r="P96" s="190"/>
      <c r="Q96" s="190"/>
      <c r="R96" s="23"/>
    </row>
    <row r="97" spans="1:18">
      <c r="A97" s="27">
        <f t="shared" ca="1" si="19"/>
        <v>45945</v>
      </c>
      <c r="B97" s="20"/>
      <c r="C97" s="21"/>
      <c r="D97" s="20"/>
      <c r="E97" s="21"/>
      <c r="F97" s="22"/>
      <c r="G97" s="22"/>
      <c r="H97" s="34" t="str">
        <f t="shared" si="14"/>
        <v/>
      </c>
      <c r="I97" s="34" t="str">
        <f t="shared" si="15"/>
        <v/>
      </c>
      <c r="J97" s="34" t="str">
        <f t="shared" si="16"/>
        <v/>
      </c>
      <c r="K97" s="34" t="str">
        <f t="shared" si="17"/>
        <v/>
      </c>
      <c r="L97" s="26" t="str">
        <f t="shared" si="18"/>
        <v/>
      </c>
      <c r="M97" s="32"/>
      <c r="N97" s="190"/>
      <c r="O97" s="190"/>
      <c r="P97" s="190"/>
      <c r="Q97" s="190"/>
      <c r="R97" s="23"/>
    </row>
    <row r="98" spans="1:18">
      <c r="A98" s="27">
        <f t="shared" ca="1" si="19"/>
        <v>45946</v>
      </c>
      <c r="B98" s="20"/>
      <c r="C98" s="21"/>
      <c r="D98" s="20"/>
      <c r="E98" s="21"/>
      <c r="F98" s="22"/>
      <c r="G98" s="22"/>
      <c r="H98" s="34" t="str">
        <f t="shared" si="14"/>
        <v/>
      </c>
      <c r="I98" s="34" t="str">
        <f t="shared" si="15"/>
        <v/>
      </c>
      <c r="J98" s="34" t="str">
        <f t="shared" si="16"/>
        <v/>
      </c>
      <c r="K98" s="34" t="str">
        <f t="shared" si="17"/>
        <v/>
      </c>
      <c r="L98" s="26" t="str">
        <f t="shared" si="18"/>
        <v/>
      </c>
      <c r="M98" s="32"/>
      <c r="N98" s="190"/>
      <c r="O98" s="190"/>
      <c r="P98" s="190"/>
      <c r="Q98" s="190"/>
      <c r="R98" s="23"/>
    </row>
    <row r="99" spans="1:18">
      <c r="A99" s="27">
        <f t="shared" ca="1" si="19"/>
        <v>45947</v>
      </c>
      <c r="B99" s="20"/>
      <c r="C99" s="21"/>
      <c r="D99" s="20"/>
      <c r="E99" s="21"/>
      <c r="F99" s="22"/>
      <c r="G99" s="22"/>
      <c r="H99" s="34" t="str">
        <f t="shared" si="14"/>
        <v/>
      </c>
      <c r="I99" s="34" t="str">
        <f t="shared" si="15"/>
        <v/>
      </c>
      <c r="J99" s="34" t="str">
        <f t="shared" si="16"/>
        <v/>
      </c>
      <c r="K99" s="34" t="str">
        <f t="shared" si="17"/>
        <v/>
      </c>
      <c r="L99" s="26" t="str">
        <f t="shared" si="18"/>
        <v/>
      </c>
      <c r="M99" s="32"/>
      <c r="N99" s="190"/>
      <c r="O99" s="190"/>
      <c r="P99" s="190"/>
      <c r="Q99" s="190"/>
      <c r="R99" s="23"/>
    </row>
    <row r="100" spans="1:18">
      <c r="A100" s="27">
        <f t="shared" ca="1" si="19"/>
        <v>45948</v>
      </c>
      <c r="B100" s="20"/>
      <c r="C100" s="21"/>
      <c r="D100" s="20"/>
      <c r="E100" s="21"/>
      <c r="F100" s="22"/>
      <c r="G100" s="22"/>
      <c r="H100" s="34" t="str">
        <f t="shared" si="14"/>
        <v/>
      </c>
      <c r="I100" s="34" t="str">
        <f t="shared" si="15"/>
        <v/>
      </c>
      <c r="J100" s="34" t="str">
        <f t="shared" si="16"/>
        <v/>
      </c>
      <c r="K100" s="34" t="str">
        <f t="shared" si="17"/>
        <v/>
      </c>
      <c r="L100" s="26" t="str">
        <f t="shared" si="18"/>
        <v/>
      </c>
      <c r="M100" s="32"/>
      <c r="N100" s="190"/>
      <c r="O100" s="190"/>
      <c r="P100" s="190"/>
      <c r="Q100" s="190"/>
      <c r="R100" s="23"/>
    </row>
    <row r="101" spans="1:18">
      <c r="A101" s="27">
        <f t="shared" ca="1" si="19"/>
        <v>45949</v>
      </c>
      <c r="B101" s="20"/>
      <c r="C101" s="21"/>
      <c r="D101" s="20"/>
      <c r="E101" s="21"/>
      <c r="F101" s="22"/>
      <c r="G101" s="22"/>
      <c r="H101" s="34" t="str">
        <f t="shared" si="14"/>
        <v/>
      </c>
      <c r="I101" s="34" t="str">
        <f t="shared" si="15"/>
        <v/>
      </c>
      <c r="J101" s="34" t="str">
        <f t="shared" si="16"/>
        <v/>
      </c>
      <c r="K101" s="34" t="str">
        <f t="shared" si="17"/>
        <v/>
      </c>
      <c r="L101" s="26" t="str">
        <f t="shared" si="18"/>
        <v/>
      </c>
      <c r="M101" s="32"/>
      <c r="N101" s="190"/>
      <c r="O101" s="190"/>
      <c r="P101" s="190"/>
      <c r="Q101" s="190"/>
      <c r="R101" s="23"/>
    </row>
    <row r="102" spans="1:18">
      <c r="A102" s="27">
        <f t="shared" ca="1" si="19"/>
        <v>45950</v>
      </c>
      <c r="B102" s="20"/>
      <c r="C102" s="21"/>
      <c r="D102" s="20"/>
      <c r="E102" s="21"/>
      <c r="F102" s="22"/>
      <c r="G102" s="22"/>
      <c r="H102" s="34" t="str">
        <f t="shared" si="14"/>
        <v/>
      </c>
      <c r="I102" s="34" t="str">
        <f t="shared" si="15"/>
        <v/>
      </c>
      <c r="J102" s="34" t="str">
        <f t="shared" si="16"/>
        <v/>
      </c>
      <c r="K102" s="34" t="str">
        <f t="shared" si="17"/>
        <v/>
      </c>
      <c r="L102" s="26" t="str">
        <f t="shared" si="18"/>
        <v/>
      </c>
      <c r="M102" s="32"/>
      <c r="N102" s="190"/>
      <c r="O102" s="190"/>
      <c r="P102" s="190"/>
      <c r="Q102" s="190"/>
      <c r="R102" s="23"/>
    </row>
    <row r="103" spans="1:18">
      <c r="A103" s="27">
        <f t="shared" ca="1" si="19"/>
        <v>45951</v>
      </c>
      <c r="B103" s="20"/>
      <c r="C103" s="21"/>
      <c r="D103" s="20"/>
      <c r="E103" s="21"/>
      <c r="F103" s="22"/>
      <c r="G103" s="22"/>
      <c r="H103" s="34" t="str">
        <f t="shared" si="14"/>
        <v/>
      </c>
      <c r="I103" s="34" t="str">
        <f t="shared" si="15"/>
        <v/>
      </c>
      <c r="J103" s="34" t="str">
        <f t="shared" si="16"/>
        <v/>
      </c>
      <c r="K103" s="34" t="str">
        <f t="shared" si="17"/>
        <v/>
      </c>
      <c r="L103" s="26" t="str">
        <f t="shared" si="18"/>
        <v/>
      </c>
      <c r="M103" s="32"/>
      <c r="N103" s="190"/>
      <c r="O103" s="190"/>
      <c r="P103" s="190"/>
      <c r="Q103" s="190"/>
      <c r="R103" s="23"/>
    </row>
    <row r="104" spans="1:18">
      <c r="A104" s="27">
        <f t="shared" ca="1" si="19"/>
        <v>45952</v>
      </c>
      <c r="B104" s="20"/>
      <c r="C104" s="21"/>
      <c r="D104" s="20"/>
      <c r="E104" s="21"/>
      <c r="F104" s="22"/>
      <c r="G104" s="22"/>
      <c r="H104" s="34" t="str">
        <f t="shared" si="14"/>
        <v/>
      </c>
      <c r="I104" s="34" t="str">
        <f t="shared" si="15"/>
        <v/>
      </c>
      <c r="J104" s="34" t="str">
        <f t="shared" si="16"/>
        <v/>
      </c>
      <c r="K104" s="34" t="str">
        <f t="shared" si="17"/>
        <v/>
      </c>
      <c r="L104" s="26" t="str">
        <f t="shared" si="18"/>
        <v/>
      </c>
      <c r="M104" s="32"/>
      <c r="N104" s="190"/>
      <c r="O104" s="190"/>
      <c r="P104" s="190"/>
      <c r="Q104" s="190"/>
      <c r="R104" s="23"/>
    </row>
    <row r="105" spans="1:18">
      <c r="A105" s="27">
        <f t="shared" ca="1" si="19"/>
        <v>45953</v>
      </c>
      <c r="B105" s="20"/>
      <c r="C105" s="21"/>
      <c r="D105" s="20"/>
      <c r="E105" s="21"/>
      <c r="F105" s="22"/>
      <c r="G105" s="22"/>
      <c r="H105" s="34" t="str">
        <f t="shared" si="14"/>
        <v/>
      </c>
      <c r="I105" s="34" t="str">
        <f t="shared" si="15"/>
        <v/>
      </c>
      <c r="J105" s="34" t="str">
        <f t="shared" si="16"/>
        <v/>
      </c>
      <c r="K105" s="34" t="str">
        <f t="shared" si="17"/>
        <v/>
      </c>
      <c r="L105" s="26" t="str">
        <f t="shared" si="18"/>
        <v/>
      </c>
      <c r="M105" s="32"/>
      <c r="N105" s="190"/>
      <c r="O105" s="190"/>
      <c r="P105" s="190"/>
      <c r="Q105" s="190"/>
      <c r="R105" s="23"/>
    </row>
    <row r="106" spans="1:18">
      <c r="A106" s="27">
        <f t="shared" ca="1" si="19"/>
        <v>45954</v>
      </c>
      <c r="B106" s="20"/>
      <c r="C106" s="21"/>
      <c r="D106" s="20"/>
      <c r="E106" s="21"/>
      <c r="F106" s="22"/>
      <c r="G106" s="22"/>
      <c r="H106" s="34" t="str">
        <f t="shared" si="14"/>
        <v/>
      </c>
      <c r="I106" s="34" t="str">
        <f t="shared" si="15"/>
        <v/>
      </c>
      <c r="J106" s="34" t="str">
        <f t="shared" si="16"/>
        <v/>
      </c>
      <c r="K106" s="34" t="str">
        <f t="shared" si="17"/>
        <v/>
      </c>
      <c r="L106" s="26" t="str">
        <f t="shared" si="18"/>
        <v/>
      </c>
      <c r="M106" s="32"/>
      <c r="N106" s="190"/>
      <c r="O106" s="190"/>
      <c r="P106" s="190"/>
      <c r="Q106" s="190"/>
      <c r="R106" s="23"/>
    </row>
    <row r="107" spans="1:18">
      <c r="A107" s="27">
        <f t="shared" ca="1" si="19"/>
        <v>45955</v>
      </c>
      <c r="B107" s="20"/>
      <c r="C107" s="21"/>
      <c r="D107" s="20"/>
      <c r="E107" s="21"/>
      <c r="F107" s="22"/>
      <c r="G107" s="22"/>
      <c r="H107" s="34" t="str">
        <f t="shared" si="14"/>
        <v/>
      </c>
      <c r="I107" s="34" t="str">
        <f t="shared" si="15"/>
        <v/>
      </c>
      <c r="J107" s="34" t="str">
        <f t="shared" si="16"/>
        <v/>
      </c>
      <c r="K107" s="34" t="str">
        <f t="shared" si="17"/>
        <v/>
      </c>
      <c r="L107" s="26" t="str">
        <f t="shared" si="18"/>
        <v/>
      </c>
      <c r="M107" s="32"/>
      <c r="N107" s="190"/>
      <c r="O107" s="190"/>
      <c r="P107" s="190"/>
      <c r="Q107" s="190"/>
      <c r="R107" s="23"/>
    </row>
    <row r="108" spans="1:18">
      <c r="A108" s="27">
        <f t="shared" ca="1" si="19"/>
        <v>45956</v>
      </c>
      <c r="B108" s="20"/>
      <c r="C108" s="21"/>
      <c r="D108" s="20"/>
      <c r="E108" s="21"/>
      <c r="F108" s="22"/>
      <c r="G108" s="22"/>
      <c r="H108" s="34" t="str">
        <f t="shared" si="14"/>
        <v/>
      </c>
      <c r="I108" s="34" t="str">
        <f t="shared" si="15"/>
        <v/>
      </c>
      <c r="J108" s="34" t="str">
        <f t="shared" si="16"/>
        <v/>
      </c>
      <c r="K108" s="34" t="str">
        <f t="shared" si="17"/>
        <v/>
      </c>
      <c r="L108" s="26" t="str">
        <f t="shared" si="18"/>
        <v/>
      </c>
      <c r="M108" s="32"/>
      <c r="N108" s="190"/>
      <c r="O108" s="190"/>
      <c r="P108" s="190"/>
      <c r="Q108" s="190"/>
      <c r="R108" s="23"/>
    </row>
    <row r="109" spans="1:18">
      <c r="A109" s="27">
        <f t="shared" ca="1" si="19"/>
        <v>45957</v>
      </c>
      <c r="B109" s="20"/>
      <c r="C109" s="21"/>
      <c r="D109" s="20"/>
      <c r="E109" s="21"/>
      <c r="F109" s="22"/>
      <c r="G109" s="22"/>
      <c r="H109" s="34" t="str">
        <f t="shared" si="14"/>
        <v/>
      </c>
      <c r="I109" s="34" t="str">
        <f t="shared" si="15"/>
        <v/>
      </c>
      <c r="J109" s="34" t="str">
        <f t="shared" si="16"/>
        <v/>
      </c>
      <c r="K109" s="34" t="str">
        <f t="shared" si="17"/>
        <v/>
      </c>
      <c r="L109" s="26" t="str">
        <f t="shared" si="18"/>
        <v/>
      </c>
      <c r="M109" s="32"/>
      <c r="N109" s="190"/>
      <c r="O109" s="190"/>
      <c r="P109" s="190"/>
      <c r="Q109" s="190"/>
      <c r="R109" s="23"/>
    </row>
    <row r="110" spans="1:18">
      <c r="A110" s="27">
        <f t="shared" ca="1" si="19"/>
        <v>45958</v>
      </c>
      <c r="B110" s="20"/>
      <c r="C110" s="21"/>
      <c r="D110" s="20"/>
      <c r="E110" s="21"/>
      <c r="F110" s="22"/>
      <c r="G110" s="22"/>
      <c r="H110" s="34" t="str">
        <f t="shared" si="14"/>
        <v/>
      </c>
      <c r="I110" s="34" t="str">
        <f t="shared" si="15"/>
        <v/>
      </c>
      <c r="J110" s="34" t="str">
        <f t="shared" si="16"/>
        <v/>
      </c>
      <c r="K110" s="34" t="str">
        <f t="shared" si="17"/>
        <v/>
      </c>
      <c r="L110" s="26" t="str">
        <f t="shared" si="18"/>
        <v/>
      </c>
      <c r="M110" s="32"/>
      <c r="N110" s="190"/>
      <c r="O110" s="190"/>
      <c r="P110" s="190"/>
      <c r="Q110" s="190"/>
      <c r="R110" s="23"/>
    </row>
    <row r="111" spans="1:18">
      <c r="A111" s="27">
        <f t="shared" ca="1" si="19"/>
        <v>45959</v>
      </c>
      <c r="B111" s="20"/>
      <c r="C111" s="21"/>
      <c r="D111" s="20"/>
      <c r="E111" s="21"/>
      <c r="F111" s="22"/>
      <c r="G111" s="22"/>
      <c r="H111" s="34" t="str">
        <f t="shared" si="14"/>
        <v/>
      </c>
      <c r="I111" s="34" t="str">
        <f t="shared" si="15"/>
        <v/>
      </c>
      <c r="J111" s="34" t="str">
        <f t="shared" si="16"/>
        <v/>
      </c>
      <c r="K111" s="34" t="str">
        <f t="shared" si="17"/>
        <v/>
      </c>
      <c r="L111" s="26" t="str">
        <f t="shared" si="18"/>
        <v/>
      </c>
      <c r="M111" s="32"/>
      <c r="N111" s="190"/>
      <c r="O111" s="190"/>
      <c r="P111" s="190"/>
      <c r="Q111" s="190"/>
      <c r="R111" s="23"/>
    </row>
    <row r="112" spans="1:18">
      <c r="A112" s="27">
        <f t="shared" ca="1" si="19"/>
        <v>45960</v>
      </c>
      <c r="B112" s="20"/>
      <c r="C112" s="21"/>
      <c r="D112" s="20"/>
      <c r="E112" s="21"/>
      <c r="F112" s="22"/>
      <c r="G112" s="22"/>
      <c r="H112" s="34" t="str">
        <f t="shared" si="14"/>
        <v/>
      </c>
      <c r="I112" s="34" t="str">
        <f t="shared" si="15"/>
        <v/>
      </c>
      <c r="J112" s="34" t="str">
        <f t="shared" si="16"/>
        <v/>
      </c>
      <c r="K112" s="34" t="str">
        <f t="shared" si="17"/>
        <v/>
      </c>
      <c r="L112" s="26" t="str">
        <f t="shared" si="18"/>
        <v/>
      </c>
      <c r="M112" s="32"/>
      <c r="N112" s="190"/>
      <c r="O112" s="190"/>
      <c r="P112" s="190"/>
      <c r="Q112" s="190"/>
      <c r="R112" s="23"/>
    </row>
    <row r="113" spans="1:22">
      <c r="A113" s="27">
        <f t="shared" ca="1" si="19"/>
        <v>45961</v>
      </c>
      <c r="B113" s="20"/>
      <c r="C113" s="21"/>
      <c r="D113" s="20"/>
      <c r="E113" s="21"/>
      <c r="F113" s="22"/>
      <c r="G113" s="22"/>
      <c r="H113" s="34" t="str">
        <f t="shared" si="14"/>
        <v/>
      </c>
      <c r="I113" s="34" t="str">
        <f t="shared" si="15"/>
        <v/>
      </c>
      <c r="J113" s="34" t="str">
        <f t="shared" si="16"/>
        <v/>
      </c>
      <c r="K113" s="34" t="str">
        <f t="shared" si="17"/>
        <v/>
      </c>
      <c r="L113" s="26" t="str">
        <f>IF(AND($B113="",$D113=""),"",($C113-$B113-$F113)+($E113-$D113-$G113))</f>
        <v/>
      </c>
      <c r="M113" s="32"/>
      <c r="N113" s="190"/>
      <c r="O113" s="190"/>
      <c r="P113" s="190"/>
      <c r="Q113" s="190"/>
      <c r="R113" s="23"/>
    </row>
    <row r="114" spans="1:22">
      <c r="A114" s="5" t="s">
        <v>11</v>
      </c>
      <c r="B114" s="191"/>
      <c r="C114" s="192"/>
      <c r="D114" s="191"/>
      <c r="E114" s="192"/>
      <c r="F114" s="26" t="str">
        <f>IF(SUM($F83:$F113)=0,"",SUM($F83:$F113))</f>
        <v/>
      </c>
      <c r="G114" s="26" t="str">
        <f>IF(SUM($G83:$G113)=0,"",SUM($G83:$G113))</f>
        <v/>
      </c>
      <c r="H114" s="26" t="str">
        <f>IF(SUM(H83:H113)=0,"",SUM(H83:H113))</f>
        <v/>
      </c>
      <c r="I114" s="26" t="str">
        <f>IF(SUM(I83:I113)=0,"",SUM(I83:I113))</f>
        <v/>
      </c>
      <c r="J114" s="26" t="str">
        <f t="shared" ref="J114:K114" si="20">IF(SUM(J83:J113)=0,"",SUM(J83:J113))</f>
        <v/>
      </c>
      <c r="K114" s="26" t="str">
        <f t="shared" si="20"/>
        <v/>
      </c>
      <c r="L114" s="26" t="str">
        <f>IF(SUM($L83:$L113)=0,"",SUM($L83:$L113))</f>
        <v/>
      </c>
      <c r="M114" s="33"/>
      <c r="N114" s="193"/>
      <c r="O114" s="193"/>
      <c r="P114" s="193"/>
      <c r="Q114" s="193"/>
      <c r="R114" s="6"/>
    </row>
    <row r="116" spans="1:22" ht="27" customHeight="1">
      <c r="A116" s="194" t="s">
        <v>22</v>
      </c>
      <c r="B116" s="189" t="s">
        <v>103</v>
      </c>
      <c r="C116" s="189"/>
      <c r="D116" s="189"/>
      <c r="E116" s="189"/>
      <c r="F116" s="189" t="s">
        <v>23</v>
      </c>
      <c r="G116" s="189"/>
      <c r="H116" s="189" t="s">
        <v>88</v>
      </c>
      <c r="I116" s="189"/>
      <c r="J116" s="189"/>
      <c r="K116" s="189"/>
      <c r="L116" s="189" t="s">
        <v>87</v>
      </c>
      <c r="M116" s="195" t="s">
        <v>96</v>
      </c>
      <c r="N116" s="194" t="s">
        <v>25</v>
      </c>
      <c r="O116" s="194"/>
      <c r="P116" s="194"/>
      <c r="Q116" s="194"/>
      <c r="R116" s="189" t="s">
        <v>100</v>
      </c>
    </row>
    <row r="117" spans="1:22" ht="14.25" customHeight="1">
      <c r="A117" s="194"/>
      <c r="B117" s="189" t="s">
        <v>82</v>
      </c>
      <c r="C117" s="189"/>
      <c r="D117" s="189" t="s">
        <v>84</v>
      </c>
      <c r="E117" s="189"/>
      <c r="F117" s="189"/>
      <c r="G117" s="189"/>
      <c r="H117" s="189" t="s">
        <v>90</v>
      </c>
      <c r="I117" s="189"/>
      <c r="J117" s="189" t="s">
        <v>89</v>
      </c>
      <c r="K117" s="189"/>
      <c r="L117" s="189"/>
      <c r="M117" s="196"/>
      <c r="N117" s="194"/>
      <c r="O117" s="194"/>
      <c r="P117" s="194"/>
      <c r="Q117" s="194"/>
      <c r="R117" s="189"/>
    </row>
    <row r="118" spans="1:22">
      <c r="A118" s="194"/>
      <c r="B118" s="43" t="s">
        <v>26</v>
      </c>
      <c r="C118" s="43" t="s">
        <v>27</v>
      </c>
      <c r="D118" s="43" t="s">
        <v>26</v>
      </c>
      <c r="E118" s="43" t="s">
        <v>27</v>
      </c>
      <c r="F118" s="44" t="s">
        <v>85</v>
      </c>
      <c r="G118" s="44" t="s">
        <v>86</v>
      </c>
      <c r="H118" s="44" t="s">
        <v>81</v>
      </c>
      <c r="I118" s="44" t="s">
        <v>83</v>
      </c>
      <c r="J118" s="44" t="s">
        <v>81</v>
      </c>
      <c r="K118" s="44" t="s">
        <v>95</v>
      </c>
      <c r="L118" s="189"/>
      <c r="M118" s="197"/>
      <c r="N118" s="194"/>
      <c r="O118" s="194"/>
      <c r="P118" s="194"/>
      <c r="Q118" s="194"/>
      <c r="R118" s="194"/>
    </row>
    <row r="119" spans="1:22">
      <c r="A119" s="27" cm="1">
        <f t="array" aca="1" ref="A119" ca="1">DATE("2025","8"+3,IFERROR(INDIRECT(T1),"1"))</f>
        <v>45962</v>
      </c>
      <c r="B119" s="20"/>
      <c r="C119" s="21"/>
      <c r="D119" s="20"/>
      <c r="E119" s="21"/>
      <c r="F119" s="22"/>
      <c r="G119" s="22"/>
      <c r="H119" s="34" t="str">
        <f>IF(OR(B119="",LEFT(M119,1)="✓"),"",C119-B119-F119)</f>
        <v/>
      </c>
      <c r="I119" s="34" t="str">
        <f>IF(OR(D119="",LEFT(M119,1)="✓"),"",E119-D119-G119)</f>
        <v/>
      </c>
      <c r="J119" s="34" t="str">
        <f>IF(AND(B119&lt;&gt;"",M119="✓所定"),C119-B119-F119,"")</f>
        <v/>
      </c>
      <c r="K119" s="34" t="str">
        <f>IF(AND(B119&lt;&gt;"",M119="✓法定"),C119-B119-F119,"")</f>
        <v/>
      </c>
      <c r="L119" s="26" t="str">
        <f>IF(AND($B119="",$D119=""),"",($C119-$B119-$F119)+($E119-$D119-$G119))</f>
        <v/>
      </c>
      <c r="M119" s="32"/>
      <c r="N119" s="198"/>
      <c r="O119" s="199"/>
      <c r="P119" s="199"/>
      <c r="Q119" s="200"/>
      <c r="R119" s="23"/>
      <c r="V119" s="1" t="s">
        <v>171</v>
      </c>
    </row>
    <row r="120" spans="1:22">
      <c r="A120" s="27">
        <f ca="1">A119+1</f>
        <v>45963</v>
      </c>
      <c r="B120" s="20"/>
      <c r="C120" s="21"/>
      <c r="D120" s="20"/>
      <c r="E120" s="21"/>
      <c r="F120" s="22"/>
      <c r="G120" s="22"/>
      <c r="H120" s="34" t="str">
        <f t="shared" ref="H120:H149" si="21">IF(OR(B120="",LEFT(M120,1)="✓"),"",C120-B120-F120)</f>
        <v/>
      </c>
      <c r="I120" s="34" t="str">
        <f t="shared" ref="I120:I149" si="22">IF(OR(D120="",LEFT(M120,1)="✓"),"",E120-D120-G120)</f>
        <v/>
      </c>
      <c r="J120" s="34" t="str">
        <f t="shared" ref="J120:J149" si="23">IF(AND(B120&lt;&gt;"",M120="✓所定"),C120-B120-F120,"")</f>
        <v/>
      </c>
      <c r="K120" s="34" t="str">
        <f t="shared" ref="K120:K149" si="24">IF(AND(B120&lt;&gt;"",M120="✓法定"),C120-B120-F120,"")</f>
        <v/>
      </c>
      <c r="L120" s="26" t="str">
        <f t="shared" ref="L120:L147" si="25">IF(AND($B120="",$D120=""),"",($C120-$B120-$F120)+($E120-$D120-$G120))</f>
        <v/>
      </c>
      <c r="M120" s="32"/>
      <c r="N120" s="190"/>
      <c r="O120" s="190"/>
      <c r="P120" s="190"/>
      <c r="Q120" s="190"/>
      <c r="R120" s="23"/>
      <c r="V120" s="1" t="s">
        <v>172</v>
      </c>
    </row>
    <row r="121" spans="1:22">
      <c r="A121" s="27">
        <f t="shared" ref="A121:A149" ca="1" si="26">A120+1</f>
        <v>45964</v>
      </c>
      <c r="B121" s="20"/>
      <c r="C121" s="21"/>
      <c r="D121" s="20"/>
      <c r="E121" s="21"/>
      <c r="F121" s="22"/>
      <c r="G121" s="22"/>
      <c r="H121" s="34" t="str">
        <f t="shared" si="21"/>
        <v/>
      </c>
      <c r="I121" s="34" t="str">
        <f t="shared" si="22"/>
        <v/>
      </c>
      <c r="J121" s="34" t="str">
        <f t="shared" si="23"/>
        <v/>
      </c>
      <c r="K121" s="34" t="str">
        <f t="shared" si="24"/>
        <v/>
      </c>
      <c r="L121" s="26" t="str">
        <f t="shared" si="25"/>
        <v/>
      </c>
      <c r="M121" s="32"/>
      <c r="N121" s="190"/>
      <c r="O121" s="190"/>
      <c r="P121" s="190"/>
      <c r="Q121" s="190"/>
      <c r="R121" s="23"/>
    </row>
    <row r="122" spans="1:22">
      <c r="A122" s="27">
        <f t="shared" ca="1" si="26"/>
        <v>45965</v>
      </c>
      <c r="B122" s="20"/>
      <c r="C122" s="21"/>
      <c r="D122" s="20"/>
      <c r="E122" s="21"/>
      <c r="F122" s="22"/>
      <c r="G122" s="22"/>
      <c r="H122" s="34" t="str">
        <f t="shared" si="21"/>
        <v/>
      </c>
      <c r="I122" s="34" t="str">
        <f t="shared" si="22"/>
        <v/>
      </c>
      <c r="J122" s="34" t="str">
        <f t="shared" si="23"/>
        <v/>
      </c>
      <c r="K122" s="34" t="str">
        <f t="shared" si="24"/>
        <v/>
      </c>
      <c r="L122" s="26" t="str">
        <f t="shared" si="25"/>
        <v/>
      </c>
      <c r="M122" s="32"/>
      <c r="N122" s="190"/>
      <c r="O122" s="190"/>
      <c r="P122" s="190"/>
      <c r="Q122" s="190"/>
      <c r="R122" s="23"/>
    </row>
    <row r="123" spans="1:22">
      <c r="A123" s="27">
        <f t="shared" ca="1" si="26"/>
        <v>45966</v>
      </c>
      <c r="B123" s="20"/>
      <c r="C123" s="21"/>
      <c r="D123" s="20"/>
      <c r="E123" s="21"/>
      <c r="F123" s="22"/>
      <c r="G123" s="22"/>
      <c r="H123" s="34" t="str">
        <f t="shared" si="21"/>
        <v/>
      </c>
      <c r="I123" s="34" t="str">
        <f t="shared" si="22"/>
        <v/>
      </c>
      <c r="J123" s="34" t="str">
        <f t="shared" si="23"/>
        <v/>
      </c>
      <c r="K123" s="34" t="str">
        <f t="shared" si="24"/>
        <v/>
      </c>
      <c r="L123" s="26" t="str">
        <f t="shared" si="25"/>
        <v/>
      </c>
      <c r="M123" s="32"/>
      <c r="N123" s="190"/>
      <c r="O123" s="190"/>
      <c r="P123" s="190"/>
      <c r="Q123" s="190"/>
      <c r="R123" s="23"/>
    </row>
    <row r="124" spans="1:22">
      <c r="A124" s="27">
        <f t="shared" ca="1" si="26"/>
        <v>45967</v>
      </c>
      <c r="B124" s="20"/>
      <c r="C124" s="21"/>
      <c r="D124" s="20"/>
      <c r="E124" s="21"/>
      <c r="F124" s="22"/>
      <c r="G124" s="22"/>
      <c r="H124" s="34" t="str">
        <f t="shared" si="21"/>
        <v/>
      </c>
      <c r="I124" s="34" t="str">
        <f t="shared" si="22"/>
        <v/>
      </c>
      <c r="J124" s="34" t="str">
        <f t="shared" si="23"/>
        <v/>
      </c>
      <c r="K124" s="34" t="str">
        <f t="shared" si="24"/>
        <v/>
      </c>
      <c r="L124" s="26" t="str">
        <f t="shared" si="25"/>
        <v/>
      </c>
      <c r="M124" s="32"/>
      <c r="N124" s="190"/>
      <c r="O124" s="190"/>
      <c r="P124" s="190"/>
      <c r="Q124" s="190"/>
      <c r="R124" s="23"/>
    </row>
    <row r="125" spans="1:22">
      <c r="A125" s="27">
        <f t="shared" ca="1" si="26"/>
        <v>45968</v>
      </c>
      <c r="B125" s="20"/>
      <c r="C125" s="21"/>
      <c r="D125" s="20"/>
      <c r="E125" s="21"/>
      <c r="F125" s="22"/>
      <c r="G125" s="22"/>
      <c r="H125" s="34" t="str">
        <f t="shared" si="21"/>
        <v/>
      </c>
      <c r="I125" s="34" t="str">
        <f t="shared" si="22"/>
        <v/>
      </c>
      <c r="J125" s="34" t="str">
        <f t="shared" si="23"/>
        <v/>
      </c>
      <c r="K125" s="34" t="str">
        <f t="shared" si="24"/>
        <v/>
      </c>
      <c r="L125" s="26" t="str">
        <f t="shared" si="25"/>
        <v/>
      </c>
      <c r="M125" s="32"/>
      <c r="N125" s="190"/>
      <c r="O125" s="190"/>
      <c r="P125" s="190"/>
      <c r="Q125" s="190"/>
      <c r="R125" s="23"/>
    </row>
    <row r="126" spans="1:22">
      <c r="A126" s="27">
        <f t="shared" ca="1" si="26"/>
        <v>45969</v>
      </c>
      <c r="B126" s="20"/>
      <c r="C126" s="21"/>
      <c r="D126" s="20"/>
      <c r="E126" s="21"/>
      <c r="F126" s="22"/>
      <c r="G126" s="22"/>
      <c r="H126" s="34" t="str">
        <f t="shared" si="21"/>
        <v/>
      </c>
      <c r="I126" s="34" t="str">
        <f t="shared" si="22"/>
        <v/>
      </c>
      <c r="J126" s="34" t="str">
        <f t="shared" si="23"/>
        <v/>
      </c>
      <c r="K126" s="34" t="str">
        <f t="shared" si="24"/>
        <v/>
      </c>
      <c r="L126" s="26" t="str">
        <f t="shared" si="25"/>
        <v/>
      </c>
      <c r="M126" s="32"/>
      <c r="N126" s="190"/>
      <c r="O126" s="190"/>
      <c r="P126" s="190"/>
      <c r="Q126" s="190"/>
      <c r="R126" s="23"/>
    </row>
    <row r="127" spans="1:22">
      <c r="A127" s="27">
        <f t="shared" ca="1" si="26"/>
        <v>45970</v>
      </c>
      <c r="B127" s="20"/>
      <c r="C127" s="21"/>
      <c r="D127" s="20"/>
      <c r="E127" s="21"/>
      <c r="F127" s="22"/>
      <c r="G127" s="22"/>
      <c r="H127" s="34" t="str">
        <f t="shared" si="21"/>
        <v/>
      </c>
      <c r="I127" s="34" t="str">
        <f t="shared" si="22"/>
        <v/>
      </c>
      <c r="J127" s="34" t="str">
        <f t="shared" si="23"/>
        <v/>
      </c>
      <c r="K127" s="34" t="str">
        <f t="shared" si="24"/>
        <v/>
      </c>
      <c r="L127" s="26" t="str">
        <f t="shared" si="25"/>
        <v/>
      </c>
      <c r="M127" s="32"/>
      <c r="N127" s="190"/>
      <c r="O127" s="190"/>
      <c r="P127" s="190"/>
      <c r="Q127" s="190"/>
      <c r="R127" s="23"/>
    </row>
    <row r="128" spans="1:22">
      <c r="A128" s="27">
        <f t="shared" ca="1" si="26"/>
        <v>45971</v>
      </c>
      <c r="B128" s="20"/>
      <c r="C128" s="21"/>
      <c r="D128" s="20"/>
      <c r="E128" s="21"/>
      <c r="F128" s="22"/>
      <c r="G128" s="22"/>
      <c r="H128" s="34" t="str">
        <f t="shared" si="21"/>
        <v/>
      </c>
      <c r="I128" s="34" t="str">
        <f t="shared" si="22"/>
        <v/>
      </c>
      <c r="J128" s="34" t="str">
        <f t="shared" si="23"/>
        <v/>
      </c>
      <c r="K128" s="34" t="str">
        <f t="shared" si="24"/>
        <v/>
      </c>
      <c r="L128" s="26" t="str">
        <f t="shared" si="25"/>
        <v/>
      </c>
      <c r="M128" s="32"/>
      <c r="N128" s="190"/>
      <c r="O128" s="190"/>
      <c r="P128" s="190"/>
      <c r="Q128" s="190"/>
      <c r="R128" s="23"/>
    </row>
    <row r="129" spans="1:18">
      <c r="A129" s="27">
        <f t="shared" ca="1" si="26"/>
        <v>45972</v>
      </c>
      <c r="B129" s="20"/>
      <c r="C129" s="21"/>
      <c r="D129" s="20"/>
      <c r="E129" s="21"/>
      <c r="F129" s="22"/>
      <c r="G129" s="22"/>
      <c r="H129" s="34" t="str">
        <f t="shared" si="21"/>
        <v/>
      </c>
      <c r="I129" s="34" t="str">
        <f t="shared" si="22"/>
        <v/>
      </c>
      <c r="J129" s="34" t="str">
        <f t="shared" si="23"/>
        <v/>
      </c>
      <c r="K129" s="34" t="str">
        <f t="shared" si="24"/>
        <v/>
      </c>
      <c r="L129" s="26" t="str">
        <f t="shared" si="25"/>
        <v/>
      </c>
      <c r="M129" s="32"/>
      <c r="N129" s="190"/>
      <c r="O129" s="190"/>
      <c r="P129" s="190"/>
      <c r="Q129" s="190"/>
      <c r="R129" s="23"/>
    </row>
    <row r="130" spans="1:18">
      <c r="A130" s="27">
        <f t="shared" ca="1" si="26"/>
        <v>45973</v>
      </c>
      <c r="B130" s="20"/>
      <c r="C130" s="21"/>
      <c r="D130" s="20"/>
      <c r="E130" s="21"/>
      <c r="F130" s="22"/>
      <c r="G130" s="22"/>
      <c r="H130" s="34" t="str">
        <f t="shared" si="21"/>
        <v/>
      </c>
      <c r="I130" s="34" t="str">
        <f t="shared" si="22"/>
        <v/>
      </c>
      <c r="J130" s="34" t="str">
        <f t="shared" si="23"/>
        <v/>
      </c>
      <c r="K130" s="34" t="str">
        <f t="shared" si="24"/>
        <v/>
      </c>
      <c r="L130" s="26" t="str">
        <f t="shared" si="25"/>
        <v/>
      </c>
      <c r="M130" s="32"/>
      <c r="N130" s="190"/>
      <c r="O130" s="190"/>
      <c r="P130" s="190"/>
      <c r="Q130" s="190"/>
      <c r="R130" s="23"/>
    </row>
    <row r="131" spans="1:18">
      <c r="A131" s="27">
        <f t="shared" ca="1" si="26"/>
        <v>45974</v>
      </c>
      <c r="B131" s="20"/>
      <c r="C131" s="21"/>
      <c r="D131" s="20"/>
      <c r="E131" s="21"/>
      <c r="F131" s="22"/>
      <c r="G131" s="22"/>
      <c r="H131" s="34" t="str">
        <f t="shared" si="21"/>
        <v/>
      </c>
      <c r="I131" s="34" t="str">
        <f t="shared" si="22"/>
        <v/>
      </c>
      <c r="J131" s="34" t="str">
        <f t="shared" si="23"/>
        <v/>
      </c>
      <c r="K131" s="34" t="str">
        <f t="shared" si="24"/>
        <v/>
      </c>
      <c r="L131" s="26" t="str">
        <f t="shared" si="25"/>
        <v/>
      </c>
      <c r="M131" s="32"/>
      <c r="N131" s="190"/>
      <c r="O131" s="190"/>
      <c r="P131" s="190"/>
      <c r="Q131" s="190"/>
      <c r="R131" s="23"/>
    </row>
    <row r="132" spans="1:18">
      <c r="A132" s="27">
        <f t="shared" ca="1" si="26"/>
        <v>45975</v>
      </c>
      <c r="B132" s="20"/>
      <c r="C132" s="21"/>
      <c r="D132" s="20"/>
      <c r="E132" s="21"/>
      <c r="F132" s="22"/>
      <c r="G132" s="22"/>
      <c r="H132" s="34" t="str">
        <f t="shared" si="21"/>
        <v/>
      </c>
      <c r="I132" s="34" t="str">
        <f t="shared" si="22"/>
        <v/>
      </c>
      <c r="J132" s="34" t="str">
        <f t="shared" si="23"/>
        <v/>
      </c>
      <c r="K132" s="34" t="str">
        <f t="shared" si="24"/>
        <v/>
      </c>
      <c r="L132" s="26" t="str">
        <f t="shared" si="25"/>
        <v/>
      </c>
      <c r="M132" s="32"/>
      <c r="N132" s="190"/>
      <c r="O132" s="190"/>
      <c r="P132" s="190"/>
      <c r="Q132" s="190"/>
      <c r="R132" s="23"/>
    </row>
    <row r="133" spans="1:18">
      <c r="A133" s="27">
        <f t="shared" ca="1" si="26"/>
        <v>45976</v>
      </c>
      <c r="B133" s="20"/>
      <c r="C133" s="21"/>
      <c r="D133" s="20"/>
      <c r="E133" s="21"/>
      <c r="F133" s="22"/>
      <c r="G133" s="22"/>
      <c r="H133" s="34" t="str">
        <f t="shared" si="21"/>
        <v/>
      </c>
      <c r="I133" s="34" t="str">
        <f t="shared" si="22"/>
        <v/>
      </c>
      <c r="J133" s="34" t="str">
        <f t="shared" si="23"/>
        <v/>
      </c>
      <c r="K133" s="34" t="str">
        <f t="shared" si="24"/>
        <v/>
      </c>
      <c r="L133" s="26" t="str">
        <f t="shared" si="25"/>
        <v/>
      </c>
      <c r="M133" s="32"/>
      <c r="N133" s="190"/>
      <c r="O133" s="190"/>
      <c r="P133" s="190"/>
      <c r="Q133" s="190"/>
      <c r="R133" s="23"/>
    </row>
    <row r="134" spans="1:18">
      <c r="A134" s="27">
        <f t="shared" ca="1" si="26"/>
        <v>45977</v>
      </c>
      <c r="B134" s="20"/>
      <c r="C134" s="21"/>
      <c r="D134" s="20"/>
      <c r="E134" s="21"/>
      <c r="F134" s="22"/>
      <c r="G134" s="22"/>
      <c r="H134" s="34" t="str">
        <f t="shared" si="21"/>
        <v/>
      </c>
      <c r="I134" s="34" t="str">
        <f t="shared" si="22"/>
        <v/>
      </c>
      <c r="J134" s="34" t="str">
        <f t="shared" si="23"/>
        <v/>
      </c>
      <c r="K134" s="34" t="str">
        <f t="shared" si="24"/>
        <v/>
      </c>
      <c r="L134" s="26" t="str">
        <f t="shared" si="25"/>
        <v/>
      </c>
      <c r="M134" s="32"/>
      <c r="N134" s="190"/>
      <c r="O134" s="190"/>
      <c r="P134" s="190"/>
      <c r="Q134" s="190"/>
      <c r="R134" s="23"/>
    </row>
    <row r="135" spans="1:18">
      <c r="A135" s="27">
        <f t="shared" ca="1" si="26"/>
        <v>45978</v>
      </c>
      <c r="B135" s="20"/>
      <c r="C135" s="21"/>
      <c r="D135" s="20"/>
      <c r="E135" s="21"/>
      <c r="F135" s="22"/>
      <c r="G135" s="22"/>
      <c r="H135" s="34" t="str">
        <f t="shared" si="21"/>
        <v/>
      </c>
      <c r="I135" s="34" t="str">
        <f t="shared" si="22"/>
        <v/>
      </c>
      <c r="J135" s="34" t="str">
        <f t="shared" si="23"/>
        <v/>
      </c>
      <c r="K135" s="34" t="str">
        <f t="shared" si="24"/>
        <v/>
      </c>
      <c r="L135" s="26" t="str">
        <f t="shared" si="25"/>
        <v/>
      </c>
      <c r="M135" s="32"/>
      <c r="N135" s="190"/>
      <c r="O135" s="190"/>
      <c r="P135" s="190"/>
      <c r="Q135" s="190"/>
      <c r="R135" s="23"/>
    </row>
    <row r="136" spans="1:18">
      <c r="A136" s="27">
        <f t="shared" ca="1" si="26"/>
        <v>45979</v>
      </c>
      <c r="B136" s="20"/>
      <c r="C136" s="21"/>
      <c r="D136" s="20"/>
      <c r="E136" s="21"/>
      <c r="F136" s="22"/>
      <c r="G136" s="22"/>
      <c r="H136" s="34" t="str">
        <f t="shared" si="21"/>
        <v/>
      </c>
      <c r="I136" s="34" t="str">
        <f t="shared" si="22"/>
        <v/>
      </c>
      <c r="J136" s="34" t="str">
        <f t="shared" si="23"/>
        <v/>
      </c>
      <c r="K136" s="34" t="str">
        <f t="shared" si="24"/>
        <v/>
      </c>
      <c r="L136" s="26" t="str">
        <f t="shared" si="25"/>
        <v/>
      </c>
      <c r="M136" s="32"/>
      <c r="N136" s="190"/>
      <c r="O136" s="190"/>
      <c r="P136" s="190"/>
      <c r="Q136" s="190"/>
      <c r="R136" s="23"/>
    </row>
    <row r="137" spans="1:18">
      <c r="A137" s="27">
        <f t="shared" ca="1" si="26"/>
        <v>45980</v>
      </c>
      <c r="B137" s="20"/>
      <c r="C137" s="21"/>
      <c r="D137" s="20"/>
      <c r="E137" s="21"/>
      <c r="F137" s="22"/>
      <c r="G137" s="22"/>
      <c r="H137" s="34" t="str">
        <f t="shared" si="21"/>
        <v/>
      </c>
      <c r="I137" s="34" t="str">
        <f t="shared" si="22"/>
        <v/>
      </c>
      <c r="J137" s="34" t="str">
        <f t="shared" si="23"/>
        <v/>
      </c>
      <c r="K137" s="34" t="str">
        <f t="shared" si="24"/>
        <v/>
      </c>
      <c r="L137" s="26" t="str">
        <f t="shared" si="25"/>
        <v/>
      </c>
      <c r="M137" s="32"/>
      <c r="N137" s="190"/>
      <c r="O137" s="190"/>
      <c r="P137" s="190"/>
      <c r="Q137" s="190"/>
      <c r="R137" s="23"/>
    </row>
    <row r="138" spans="1:18">
      <c r="A138" s="27">
        <f t="shared" ca="1" si="26"/>
        <v>45981</v>
      </c>
      <c r="B138" s="20"/>
      <c r="C138" s="21"/>
      <c r="D138" s="20"/>
      <c r="E138" s="21"/>
      <c r="F138" s="22"/>
      <c r="G138" s="22"/>
      <c r="H138" s="34" t="str">
        <f t="shared" si="21"/>
        <v/>
      </c>
      <c r="I138" s="34" t="str">
        <f t="shared" si="22"/>
        <v/>
      </c>
      <c r="J138" s="34" t="str">
        <f t="shared" si="23"/>
        <v/>
      </c>
      <c r="K138" s="34" t="str">
        <f t="shared" si="24"/>
        <v/>
      </c>
      <c r="L138" s="26" t="str">
        <f t="shared" si="25"/>
        <v/>
      </c>
      <c r="M138" s="32"/>
      <c r="N138" s="190"/>
      <c r="O138" s="190"/>
      <c r="P138" s="190"/>
      <c r="Q138" s="190"/>
      <c r="R138" s="23"/>
    </row>
    <row r="139" spans="1:18">
      <c r="A139" s="27">
        <f t="shared" ca="1" si="26"/>
        <v>45982</v>
      </c>
      <c r="B139" s="20"/>
      <c r="C139" s="21"/>
      <c r="D139" s="20"/>
      <c r="E139" s="21"/>
      <c r="F139" s="22"/>
      <c r="G139" s="22"/>
      <c r="H139" s="34" t="str">
        <f t="shared" si="21"/>
        <v/>
      </c>
      <c r="I139" s="34" t="str">
        <f t="shared" si="22"/>
        <v/>
      </c>
      <c r="J139" s="34" t="str">
        <f t="shared" si="23"/>
        <v/>
      </c>
      <c r="K139" s="34" t="str">
        <f t="shared" si="24"/>
        <v/>
      </c>
      <c r="L139" s="26" t="str">
        <f t="shared" si="25"/>
        <v/>
      </c>
      <c r="M139" s="32"/>
      <c r="N139" s="190"/>
      <c r="O139" s="190"/>
      <c r="P139" s="190"/>
      <c r="Q139" s="190"/>
      <c r="R139" s="23"/>
    </row>
    <row r="140" spans="1:18">
      <c r="A140" s="27">
        <f t="shared" ca="1" si="26"/>
        <v>45983</v>
      </c>
      <c r="B140" s="20"/>
      <c r="C140" s="21"/>
      <c r="D140" s="20"/>
      <c r="E140" s="21"/>
      <c r="F140" s="22"/>
      <c r="G140" s="22"/>
      <c r="H140" s="34" t="str">
        <f t="shared" si="21"/>
        <v/>
      </c>
      <c r="I140" s="34" t="str">
        <f t="shared" si="22"/>
        <v/>
      </c>
      <c r="J140" s="34" t="str">
        <f t="shared" si="23"/>
        <v/>
      </c>
      <c r="K140" s="34" t="str">
        <f t="shared" si="24"/>
        <v/>
      </c>
      <c r="L140" s="26" t="str">
        <f t="shared" si="25"/>
        <v/>
      </c>
      <c r="M140" s="32"/>
      <c r="N140" s="190"/>
      <c r="O140" s="190"/>
      <c r="P140" s="190"/>
      <c r="Q140" s="190"/>
      <c r="R140" s="23"/>
    </row>
    <row r="141" spans="1:18">
      <c r="A141" s="27">
        <f t="shared" ca="1" si="26"/>
        <v>45984</v>
      </c>
      <c r="B141" s="20"/>
      <c r="C141" s="21"/>
      <c r="D141" s="20"/>
      <c r="E141" s="21"/>
      <c r="F141" s="22"/>
      <c r="G141" s="22"/>
      <c r="H141" s="34" t="str">
        <f t="shared" si="21"/>
        <v/>
      </c>
      <c r="I141" s="34" t="str">
        <f t="shared" si="22"/>
        <v/>
      </c>
      <c r="J141" s="34" t="str">
        <f t="shared" si="23"/>
        <v/>
      </c>
      <c r="K141" s="34" t="str">
        <f t="shared" si="24"/>
        <v/>
      </c>
      <c r="L141" s="26" t="str">
        <f t="shared" si="25"/>
        <v/>
      </c>
      <c r="M141" s="32"/>
      <c r="N141" s="190"/>
      <c r="O141" s="190"/>
      <c r="P141" s="190"/>
      <c r="Q141" s="190"/>
      <c r="R141" s="23"/>
    </row>
    <row r="142" spans="1:18">
      <c r="A142" s="27">
        <f t="shared" ca="1" si="26"/>
        <v>45985</v>
      </c>
      <c r="B142" s="20"/>
      <c r="C142" s="21"/>
      <c r="D142" s="20"/>
      <c r="E142" s="21"/>
      <c r="F142" s="22"/>
      <c r="G142" s="22"/>
      <c r="H142" s="34" t="str">
        <f t="shared" si="21"/>
        <v/>
      </c>
      <c r="I142" s="34" t="str">
        <f t="shared" si="22"/>
        <v/>
      </c>
      <c r="J142" s="34" t="str">
        <f t="shared" si="23"/>
        <v/>
      </c>
      <c r="K142" s="34" t="str">
        <f t="shared" si="24"/>
        <v/>
      </c>
      <c r="L142" s="26" t="str">
        <f t="shared" si="25"/>
        <v/>
      </c>
      <c r="M142" s="32"/>
      <c r="N142" s="190"/>
      <c r="O142" s="190"/>
      <c r="P142" s="190"/>
      <c r="Q142" s="190"/>
      <c r="R142" s="23"/>
    </row>
    <row r="143" spans="1:18">
      <c r="A143" s="27">
        <f t="shared" ca="1" si="26"/>
        <v>45986</v>
      </c>
      <c r="B143" s="20"/>
      <c r="C143" s="21"/>
      <c r="D143" s="20"/>
      <c r="E143" s="21"/>
      <c r="F143" s="22"/>
      <c r="G143" s="22"/>
      <c r="H143" s="34" t="str">
        <f t="shared" si="21"/>
        <v/>
      </c>
      <c r="I143" s="34" t="str">
        <f t="shared" si="22"/>
        <v/>
      </c>
      <c r="J143" s="34" t="str">
        <f t="shared" si="23"/>
        <v/>
      </c>
      <c r="K143" s="34" t="str">
        <f t="shared" si="24"/>
        <v/>
      </c>
      <c r="L143" s="26" t="str">
        <f t="shared" si="25"/>
        <v/>
      </c>
      <c r="M143" s="32"/>
      <c r="N143" s="190"/>
      <c r="O143" s="190"/>
      <c r="P143" s="190"/>
      <c r="Q143" s="190"/>
      <c r="R143" s="23"/>
    </row>
    <row r="144" spans="1:18">
      <c r="A144" s="27">
        <f t="shared" ca="1" si="26"/>
        <v>45987</v>
      </c>
      <c r="B144" s="20"/>
      <c r="C144" s="21"/>
      <c r="D144" s="20"/>
      <c r="E144" s="21"/>
      <c r="F144" s="22"/>
      <c r="G144" s="22"/>
      <c r="H144" s="34" t="str">
        <f t="shared" si="21"/>
        <v/>
      </c>
      <c r="I144" s="34" t="str">
        <f t="shared" si="22"/>
        <v/>
      </c>
      <c r="J144" s="34" t="str">
        <f t="shared" si="23"/>
        <v/>
      </c>
      <c r="K144" s="34" t="str">
        <f t="shared" si="24"/>
        <v/>
      </c>
      <c r="L144" s="26" t="str">
        <f t="shared" si="25"/>
        <v/>
      </c>
      <c r="M144" s="32"/>
      <c r="N144" s="190"/>
      <c r="O144" s="190"/>
      <c r="P144" s="190"/>
      <c r="Q144" s="190"/>
      <c r="R144" s="23"/>
    </row>
    <row r="145" spans="1:22">
      <c r="A145" s="27">
        <f t="shared" ca="1" si="26"/>
        <v>45988</v>
      </c>
      <c r="B145" s="20"/>
      <c r="C145" s="21"/>
      <c r="D145" s="20"/>
      <c r="E145" s="21"/>
      <c r="F145" s="22"/>
      <c r="G145" s="22"/>
      <c r="H145" s="34" t="str">
        <f t="shared" si="21"/>
        <v/>
      </c>
      <c r="I145" s="34" t="str">
        <f t="shared" si="22"/>
        <v/>
      </c>
      <c r="J145" s="34" t="str">
        <f t="shared" si="23"/>
        <v/>
      </c>
      <c r="K145" s="34" t="str">
        <f t="shared" si="24"/>
        <v/>
      </c>
      <c r="L145" s="26" t="str">
        <f t="shared" si="25"/>
        <v/>
      </c>
      <c r="M145" s="32"/>
      <c r="N145" s="190"/>
      <c r="O145" s="190"/>
      <c r="P145" s="190"/>
      <c r="Q145" s="190"/>
      <c r="R145" s="23"/>
    </row>
    <row r="146" spans="1:22">
      <c r="A146" s="27">
        <f t="shared" ca="1" si="26"/>
        <v>45989</v>
      </c>
      <c r="B146" s="20"/>
      <c r="C146" s="21"/>
      <c r="D146" s="20"/>
      <c r="E146" s="21"/>
      <c r="F146" s="22"/>
      <c r="G146" s="22"/>
      <c r="H146" s="34" t="str">
        <f t="shared" si="21"/>
        <v/>
      </c>
      <c r="I146" s="34" t="str">
        <f t="shared" si="22"/>
        <v/>
      </c>
      <c r="J146" s="34" t="str">
        <f t="shared" si="23"/>
        <v/>
      </c>
      <c r="K146" s="34" t="str">
        <f t="shared" si="24"/>
        <v/>
      </c>
      <c r="L146" s="26" t="str">
        <f t="shared" si="25"/>
        <v/>
      </c>
      <c r="M146" s="32"/>
      <c r="N146" s="190"/>
      <c r="O146" s="190"/>
      <c r="P146" s="190"/>
      <c r="Q146" s="190"/>
      <c r="R146" s="23"/>
    </row>
    <row r="147" spans="1:22">
      <c r="A147" s="27">
        <f t="shared" ca="1" si="26"/>
        <v>45990</v>
      </c>
      <c r="B147" s="20"/>
      <c r="C147" s="21"/>
      <c r="D147" s="20"/>
      <c r="E147" s="21"/>
      <c r="F147" s="22"/>
      <c r="G147" s="22"/>
      <c r="H147" s="34" t="str">
        <f t="shared" si="21"/>
        <v/>
      </c>
      <c r="I147" s="34" t="str">
        <f t="shared" si="22"/>
        <v/>
      </c>
      <c r="J147" s="34" t="str">
        <f t="shared" si="23"/>
        <v/>
      </c>
      <c r="K147" s="34" t="str">
        <f t="shared" si="24"/>
        <v/>
      </c>
      <c r="L147" s="26" t="str">
        <f t="shared" si="25"/>
        <v/>
      </c>
      <c r="M147" s="32"/>
      <c r="N147" s="190"/>
      <c r="O147" s="190"/>
      <c r="P147" s="190"/>
      <c r="Q147" s="190"/>
      <c r="R147" s="23"/>
    </row>
    <row r="148" spans="1:22">
      <c r="A148" s="27">
        <f t="shared" ca="1" si="26"/>
        <v>45991</v>
      </c>
      <c r="B148" s="20"/>
      <c r="C148" s="21"/>
      <c r="D148" s="20"/>
      <c r="E148" s="21"/>
      <c r="F148" s="22"/>
      <c r="G148" s="22"/>
      <c r="H148" s="34" t="str">
        <f t="shared" si="21"/>
        <v/>
      </c>
      <c r="I148" s="34" t="str">
        <f t="shared" si="22"/>
        <v/>
      </c>
      <c r="J148" s="34" t="str">
        <f t="shared" si="23"/>
        <v/>
      </c>
      <c r="K148" s="34" t="str">
        <f t="shared" si="24"/>
        <v/>
      </c>
      <c r="L148" s="26" t="str">
        <f>IF(AND($B148="",$D148=""),"",($C148-$B148-$F148)+($E148-$D148-$G148))</f>
        <v/>
      </c>
      <c r="M148" s="32"/>
      <c r="N148" s="190"/>
      <c r="O148" s="190"/>
      <c r="P148" s="190"/>
      <c r="Q148" s="190"/>
      <c r="R148" s="23"/>
    </row>
    <row r="149" spans="1:22">
      <c r="A149" s="27">
        <f t="shared" ca="1" si="26"/>
        <v>45992</v>
      </c>
      <c r="B149" s="20"/>
      <c r="C149" s="21"/>
      <c r="D149" s="20"/>
      <c r="E149" s="21"/>
      <c r="F149" s="22"/>
      <c r="G149" s="22"/>
      <c r="H149" s="34" t="str">
        <f t="shared" si="21"/>
        <v/>
      </c>
      <c r="I149" s="34" t="str">
        <f t="shared" si="22"/>
        <v/>
      </c>
      <c r="J149" s="34" t="str">
        <f t="shared" si="23"/>
        <v/>
      </c>
      <c r="K149" s="34" t="str">
        <f t="shared" si="24"/>
        <v/>
      </c>
      <c r="L149" s="26" t="str">
        <f>IF(AND($B149="",$D149=""),"",($C149-$B149-$F149)+($E149-$D149-$G149))</f>
        <v/>
      </c>
      <c r="M149" s="32"/>
      <c r="N149" s="190"/>
      <c r="O149" s="190"/>
      <c r="P149" s="190"/>
      <c r="Q149" s="190"/>
      <c r="R149" s="23"/>
    </row>
    <row r="150" spans="1:22">
      <c r="A150" s="5" t="s">
        <v>11</v>
      </c>
      <c r="B150" s="191"/>
      <c r="C150" s="192"/>
      <c r="D150" s="191"/>
      <c r="E150" s="192"/>
      <c r="F150" s="26" t="str">
        <f>IF(SUM($F119:$F149)=0,"",SUM($F119:$F149))</f>
        <v/>
      </c>
      <c r="G150" s="26" t="str">
        <f>IF(SUM($G119:$G149)=0,"",SUM($G119:$G149))</f>
        <v/>
      </c>
      <c r="H150" s="26" t="str">
        <f>IF(SUM(H119:H149)=0,"",SUM(H119:H149))</f>
        <v/>
      </c>
      <c r="I150" s="26" t="str">
        <f>IF(SUM(I119:I149)=0,"",SUM(I119:I149))</f>
        <v/>
      </c>
      <c r="J150" s="26" t="str">
        <f t="shared" ref="J150:K150" si="27">IF(SUM(J119:J149)=0,"",SUM(J119:J149))</f>
        <v/>
      </c>
      <c r="K150" s="26" t="str">
        <f t="shared" si="27"/>
        <v/>
      </c>
      <c r="L150" s="26" t="str">
        <f>IF(SUM($L119:$L149)=0,"",SUM($L119:$L149))</f>
        <v/>
      </c>
      <c r="M150" s="33"/>
      <c r="N150" s="193"/>
      <c r="O150" s="193"/>
      <c r="P150" s="193"/>
      <c r="Q150" s="193"/>
      <c r="R150" s="6"/>
    </row>
    <row r="152" spans="1:22" ht="27" customHeight="1">
      <c r="A152" s="194" t="s">
        <v>22</v>
      </c>
      <c r="B152" s="189" t="s">
        <v>103</v>
      </c>
      <c r="C152" s="189"/>
      <c r="D152" s="189"/>
      <c r="E152" s="189"/>
      <c r="F152" s="189" t="s">
        <v>23</v>
      </c>
      <c r="G152" s="189"/>
      <c r="H152" s="189" t="s">
        <v>88</v>
      </c>
      <c r="I152" s="189"/>
      <c r="J152" s="189"/>
      <c r="K152" s="189"/>
      <c r="L152" s="189" t="s">
        <v>87</v>
      </c>
      <c r="M152" s="195" t="s">
        <v>96</v>
      </c>
      <c r="N152" s="194" t="s">
        <v>25</v>
      </c>
      <c r="O152" s="194"/>
      <c r="P152" s="194"/>
      <c r="Q152" s="194"/>
      <c r="R152" s="189" t="s">
        <v>100</v>
      </c>
    </row>
    <row r="153" spans="1:22" ht="14.25" customHeight="1">
      <c r="A153" s="194"/>
      <c r="B153" s="189" t="s">
        <v>82</v>
      </c>
      <c r="C153" s="189"/>
      <c r="D153" s="189" t="s">
        <v>84</v>
      </c>
      <c r="E153" s="189"/>
      <c r="F153" s="189"/>
      <c r="G153" s="189"/>
      <c r="H153" s="189" t="s">
        <v>90</v>
      </c>
      <c r="I153" s="189"/>
      <c r="J153" s="189" t="s">
        <v>89</v>
      </c>
      <c r="K153" s="189"/>
      <c r="L153" s="189"/>
      <c r="M153" s="196"/>
      <c r="N153" s="194"/>
      <c r="O153" s="194"/>
      <c r="P153" s="194"/>
      <c r="Q153" s="194"/>
      <c r="R153" s="189"/>
    </row>
    <row r="154" spans="1:22">
      <c r="A154" s="194"/>
      <c r="B154" s="43" t="s">
        <v>26</v>
      </c>
      <c r="C154" s="43" t="s">
        <v>27</v>
      </c>
      <c r="D154" s="43" t="s">
        <v>26</v>
      </c>
      <c r="E154" s="43" t="s">
        <v>27</v>
      </c>
      <c r="F154" s="44" t="s">
        <v>85</v>
      </c>
      <c r="G154" s="44" t="s">
        <v>86</v>
      </c>
      <c r="H154" s="44" t="s">
        <v>81</v>
      </c>
      <c r="I154" s="44" t="s">
        <v>83</v>
      </c>
      <c r="J154" s="44" t="s">
        <v>81</v>
      </c>
      <c r="K154" s="44" t="s">
        <v>95</v>
      </c>
      <c r="L154" s="189"/>
      <c r="M154" s="197"/>
      <c r="N154" s="194"/>
      <c r="O154" s="194"/>
      <c r="P154" s="194"/>
      <c r="Q154" s="194"/>
      <c r="R154" s="194"/>
    </row>
    <row r="155" spans="1:22">
      <c r="A155" s="27" cm="1">
        <f t="array" aca="1" ref="A155" ca="1">DATE("2025","8"+4,IFERROR(INDIRECT(T1),"1"))</f>
        <v>45992</v>
      </c>
      <c r="B155" s="20"/>
      <c r="C155" s="21"/>
      <c r="D155" s="20"/>
      <c r="E155" s="21"/>
      <c r="F155" s="22"/>
      <c r="G155" s="22"/>
      <c r="H155" s="34" t="str">
        <f>IF(OR(B155="",LEFT(M155,1)="✓"),"",C155-B155-F155)</f>
        <v/>
      </c>
      <c r="I155" s="34" t="str">
        <f>IF(OR(D155="",LEFT(M155,1)="✓"),"",E155-D155-G155)</f>
        <v/>
      </c>
      <c r="J155" s="34" t="str">
        <f>IF(AND(B155&lt;&gt;"",M155="✓所定"),C155-B155-F155,"")</f>
        <v/>
      </c>
      <c r="K155" s="34" t="str">
        <f>IF(AND(B155&lt;&gt;"",M155="✓法定"),C155-B155-F155,"")</f>
        <v/>
      </c>
      <c r="L155" s="26" t="str">
        <f t="shared" ref="L155:L185" si="28">IF(AND($B155="",$D155=""),"",($C155-$B155-$F155)+($E155-$D155-$G155))</f>
        <v/>
      </c>
      <c r="M155" s="32"/>
      <c r="N155" s="190"/>
      <c r="O155" s="190"/>
      <c r="P155" s="190"/>
      <c r="Q155" s="190"/>
      <c r="R155" s="23"/>
      <c r="V155" s="1" t="s">
        <v>171</v>
      </c>
    </row>
    <row r="156" spans="1:22">
      <c r="A156" s="27">
        <f ca="1">A155+1</f>
        <v>45993</v>
      </c>
      <c r="B156" s="20"/>
      <c r="C156" s="21"/>
      <c r="D156" s="20"/>
      <c r="E156" s="21"/>
      <c r="F156" s="22"/>
      <c r="G156" s="22"/>
      <c r="H156" s="34" t="str">
        <f t="shared" ref="H156:H185" si="29">IF(OR(B156="",LEFT(M156,1)="✓"),"",C156-B156-F156)</f>
        <v/>
      </c>
      <c r="I156" s="34" t="str">
        <f t="shared" ref="I156:I185" si="30">IF(OR(D156="",LEFT(M156,1)="✓"),"",E156-D156-G156)</f>
        <v/>
      </c>
      <c r="J156" s="34" t="str">
        <f t="shared" ref="J156:J185" si="31">IF(AND(B156&lt;&gt;"",M156="✓所定"),C156-B156-F156,"")</f>
        <v/>
      </c>
      <c r="K156" s="34" t="str">
        <f t="shared" ref="K156:K185" si="32">IF(AND(B156&lt;&gt;"",M156="✓法定"),C156-B156-F156,"")</f>
        <v/>
      </c>
      <c r="L156" s="26" t="str">
        <f t="shared" si="28"/>
        <v/>
      </c>
      <c r="M156" s="32"/>
      <c r="N156" s="190"/>
      <c r="O156" s="190"/>
      <c r="P156" s="190"/>
      <c r="Q156" s="190"/>
      <c r="R156" s="23"/>
      <c r="V156" s="1" t="s">
        <v>172</v>
      </c>
    </row>
    <row r="157" spans="1:22">
      <c r="A157" s="27">
        <f t="shared" ref="A157:A185" ca="1" si="33">A156+1</f>
        <v>45994</v>
      </c>
      <c r="B157" s="20"/>
      <c r="C157" s="21"/>
      <c r="D157" s="20"/>
      <c r="E157" s="21"/>
      <c r="F157" s="22"/>
      <c r="G157" s="22"/>
      <c r="H157" s="34" t="str">
        <f t="shared" si="29"/>
        <v/>
      </c>
      <c r="I157" s="34" t="str">
        <f t="shared" si="30"/>
        <v/>
      </c>
      <c r="J157" s="34" t="str">
        <f t="shared" si="31"/>
        <v/>
      </c>
      <c r="K157" s="34" t="str">
        <f t="shared" si="32"/>
        <v/>
      </c>
      <c r="L157" s="26" t="str">
        <f t="shared" si="28"/>
        <v/>
      </c>
      <c r="M157" s="32"/>
      <c r="N157" s="190"/>
      <c r="O157" s="190"/>
      <c r="P157" s="190"/>
      <c r="Q157" s="190"/>
      <c r="R157" s="23"/>
    </row>
    <row r="158" spans="1:22">
      <c r="A158" s="27">
        <f t="shared" ca="1" si="33"/>
        <v>45995</v>
      </c>
      <c r="B158" s="20"/>
      <c r="C158" s="21"/>
      <c r="D158" s="20"/>
      <c r="E158" s="21"/>
      <c r="F158" s="22"/>
      <c r="G158" s="22"/>
      <c r="H158" s="34" t="str">
        <f t="shared" si="29"/>
        <v/>
      </c>
      <c r="I158" s="34" t="str">
        <f t="shared" si="30"/>
        <v/>
      </c>
      <c r="J158" s="34" t="str">
        <f t="shared" si="31"/>
        <v/>
      </c>
      <c r="K158" s="34" t="str">
        <f t="shared" si="32"/>
        <v/>
      </c>
      <c r="L158" s="26" t="str">
        <f t="shared" si="28"/>
        <v/>
      </c>
      <c r="M158" s="32"/>
      <c r="N158" s="190"/>
      <c r="O158" s="190"/>
      <c r="P158" s="190"/>
      <c r="Q158" s="190"/>
      <c r="R158" s="23"/>
    </row>
    <row r="159" spans="1:22">
      <c r="A159" s="27">
        <f t="shared" ca="1" si="33"/>
        <v>45996</v>
      </c>
      <c r="B159" s="20"/>
      <c r="C159" s="21"/>
      <c r="D159" s="20"/>
      <c r="E159" s="21"/>
      <c r="F159" s="22"/>
      <c r="G159" s="22"/>
      <c r="H159" s="34" t="str">
        <f t="shared" si="29"/>
        <v/>
      </c>
      <c r="I159" s="34" t="str">
        <f t="shared" si="30"/>
        <v/>
      </c>
      <c r="J159" s="34" t="str">
        <f t="shared" si="31"/>
        <v/>
      </c>
      <c r="K159" s="34" t="str">
        <f t="shared" si="32"/>
        <v/>
      </c>
      <c r="L159" s="26" t="str">
        <f t="shared" si="28"/>
        <v/>
      </c>
      <c r="M159" s="32"/>
      <c r="N159" s="190"/>
      <c r="O159" s="190"/>
      <c r="P159" s="190"/>
      <c r="Q159" s="190"/>
      <c r="R159" s="23"/>
    </row>
    <row r="160" spans="1:22">
      <c r="A160" s="27">
        <f t="shared" ca="1" si="33"/>
        <v>45997</v>
      </c>
      <c r="B160" s="20"/>
      <c r="C160" s="21"/>
      <c r="D160" s="20"/>
      <c r="E160" s="21"/>
      <c r="F160" s="22"/>
      <c r="G160" s="22"/>
      <c r="H160" s="34" t="str">
        <f t="shared" si="29"/>
        <v/>
      </c>
      <c r="I160" s="34" t="str">
        <f t="shared" si="30"/>
        <v/>
      </c>
      <c r="J160" s="34" t="str">
        <f t="shared" si="31"/>
        <v/>
      </c>
      <c r="K160" s="34" t="str">
        <f t="shared" si="32"/>
        <v/>
      </c>
      <c r="L160" s="26" t="str">
        <f t="shared" si="28"/>
        <v/>
      </c>
      <c r="M160" s="32"/>
      <c r="N160" s="190"/>
      <c r="O160" s="190"/>
      <c r="P160" s="190"/>
      <c r="Q160" s="190"/>
      <c r="R160" s="23"/>
    </row>
    <row r="161" spans="1:18">
      <c r="A161" s="27">
        <f t="shared" ca="1" si="33"/>
        <v>45998</v>
      </c>
      <c r="B161" s="20"/>
      <c r="C161" s="21"/>
      <c r="D161" s="20"/>
      <c r="E161" s="21"/>
      <c r="F161" s="22"/>
      <c r="G161" s="22"/>
      <c r="H161" s="34" t="str">
        <f t="shared" si="29"/>
        <v/>
      </c>
      <c r="I161" s="34" t="str">
        <f t="shared" si="30"/>
        <v/>
      </c>
      <c r="J161" s="34" t="str">
        <f t="shared" si="31"/>
        <v/>
      </c>
      <c r="K161" s="34" t="str">
        <f t="shared" si="32"/>
        <v/>
      </c>
      <c r="L161" s="26" t="str">
        <f t="shared" si="28"/>
        <v/>
      </c>
      <c r="M161" s="32"/>
      <c r="N161" s="190"/>
      <c r="O161" s="190"/>
      <c r="P161" s="190"/>
      <c r="Q161" s="190"/>
      <c r="R161" s="23"/>
    </row>
    <row r="162" spans="1:18">
      <c r="A162" s="27">
        <f t="shared" ca="1" si="33"/>
        <v>45999</v>
      </c>
      <c r="B162" s="20"/>
      <c r="C162" s="21"/>
      <c r="D162" s="20"/>
      <c r="E162" s="21"/>
      <c r="F162" s="22"/>
      <c r="G162" s="22"/>
      <c r="H162" s="34" t="str">
        <f t="shared" si="29"/>
        <v/>
      </c>
      <c r="I162" s="34" t="str">
        <f t="shared" si="30"/>
        <v/>
      </c>
      <c r="J162" s="34" t="str">
        <f t="shared" si="31"/>
        <v/>
      </c>
      <c r="K162" s="34" t="str">
        <f t="shared" si="32"/>
        <v/>
      </c>
      <c r="L162" s="26" t="str">
        <f t="shared" si="28"/>
        <v/>
      </c>
      <c r="M162" s="32"/>
      <c r="N162" s="190"/>
      <c r="O162" s="190"/>
      <c r="P162" s="190"/>
      <c r="Q162" s="190"/>
      <c r="R162" s="23"/>
    </row>
    <row r="163" spans="1:18">
      <c r="A163" s="27">
        <f t="shared" ca="1" si="33"/>
        <v>46000</v>
      </c>
      <c r="B163" s="20"/>
      <c r="C163" s="21"/>
      <c r="D163" s="20"/>
      <c r="E163" s="21"/>
      <c r="F163" s="22"/>
      <c r="G163" s="22"/>
      <c r="H163" s="34" t="str">
        <f t="shared" si="29"/>
        <v/>
      </c>
      <c r="I163" s="34" t="str">
        <f t="shared" si="30"/>
        <v/>
      </c>
      <c r="J163" s="34" t="str">
        <f t="shared" si="31"/>
        <v/>
      </c>
      <c r="K163" s="34" t="str">
        <f t="shared" si="32"/>
        <v/>
      </c>
      <c r="L163" s="26" t="str">
        <f t="shared" si="28"/>
        <v/>
      </c>
      <c r="M163" s="32"/>
      <c r="N163" s="190"/>
      <c r="O163" s="190"/>
      <c r="P163" s="190"/>
      <c r="Q163" s="190"/>
      <c r="R163" s="23"/>
    </row>
    <row r="164" spans="1:18">
      <c r="A164" s="27">
        <f t="shared" ca="1" si="33"/>
        <v>46001</v>
      </c>
      <c r="B164" s="20"/>
      <c r="C164" s="21"/>
      <c r="D164" s="20"/>
      <c r="E164" s="21"/>
      <c r="F164" s="22"/>
      <c r="G164" s="22"/>
      <c r="H164" s="34" t="str">
        <f t="shared" si="29"/>
        <v/>
      </c>
      <c r="I164" s="34" t="str">
        <f t="shared" si="30"/>
        <v/>
      </c>
      <c r="J164" s="34" t="str">
        <f t="shared" si="31"/>
        <v/>
      </c>
      <c r="K164" s="34" t="str">
        <f t="shared" si="32"/>
        <v/>
      </c>
      <c r="L164" s="26" t="str">
        <f t="shared" si="28"/>
        <v/>
      </c>
      <c r="M164" s="32"/>
      <c r="N164" s="190"/>
      <c r="O164" s="190"/>
      <c r="P164" s="190"/>
      <c r="Q164" s="190"/>
      <c r="R164" s="23"/>
    </row>
    <row r="165" spans="1:18">
      <c r="A165" s="27">
        <f t="shared" ca="1" si="33"/>
        <v>46002</v>
      </c>
      <c r="B165" s="20"/>
      <c r="C165" s="21"/>
      <c r="D165" s="20"/>
      <c r="E165" s="21"/>
      <c r="F165" s="22"/>
      <c r="G165" s="22"/>
      <c r="H165" s="34" t="str">
        <f t="shared" si="29"/>
        <v/>
      </c>
      <c r="I165" s="34" t="str">
        <f t="shared" si="30"/>
        <v/>
      </c>
      <c r="J165" s="34" t="str">
        <f t="shared" si="31"/>
        <v/>
      </c>
      <c r="K165" s="34" t="str">
        <f t="shared" si="32"/>
        <v/>
      </c>
      <c r="L165" s="26" t="str">
        <f t="shared" si="28"/>
        <v/>
      </c>
      <c r="M165" s="32"/>
      <c r="N165" s="190"/>
      <c r="O165" s="190"/>
      <c r="P165" s="190"/>
      <c r="Q165" s="190"/>
      <c r="R165" s="23"/>
    </row>
    <row r="166" spans="1:18">
      <c r="A166" s="27">
        <f t="shared" ca="1" si="33"/>
        <v>46003</v>
      </c>
      <c r="B166" s="20"/>
      <c r="C166" s="21"/>
      <c r="D166" s="20"/>
      <c r="E166" s="21"/>
      <c r="F166" s="22"/>
      <c r="G166" s="22"/>
      <c r="H166" s="34" t="str">
        <f t="shared" si="29"/>
        <v/>
      </c>
      <c r="I166" s="34" t="str">
        <f t="shared" si="30"/>
        <v/>
      </c>
      <c r="J166" s="34" t="str">
        <f t="shared" si="31"/>
        <v/>
      </c>
      <c r="K166" s="34" t="str">
        <f t="shared" si="32"/>
        <v/>
      </c>
      <c r="L166" s="26" t="str">
        <f t="shared" si="28"/>
        <v/>
      </c>
      <c r="M166" s="32"/>
      <c r="N166" s="190"/>
      <c r="O166" s="190"/>
      <c r="P166" s="190"/>
      <c r="Q166" s="190"/>
      <c r="R166" s="23"/>
    </row>
    <row r="167" spans="1:18">
      <c r="A167" s="27">
        <f t="shared" ca="1" si="33"/>
        <v>46004</v>
      </c>
      <c r="B167" s="20"/>
      <c r="C167" s="21"/>
      <c r="D167" s="20"/>
      <c r="E167" s="21"/>
      <c r="F167" s="22"/>
      <c r="G167" s="22"/>
      <c r="H167" s="34" t="str">
        <f t="shared" si="29"/>
        <v/>
      </c>
      <c r="I167" s="34" t="str">
        <f t="shared" si="30"/>
        <v/>
      </c>
      <c r="J167" s="34" t="str">
        <f t="shared" si="31"/>
        <v/>
      </c>
      <c r="K167" s="34" t="str">
        <f t="shared" si="32"/>
        <v/>
      </c>
      <c r="L167" s="26" t="str">
        <f t="shared" si="28"/>
        <v/>
      </c>
      <c r="M167" s="32"/>
      <c r="N167" s="190"/>
      <c r="O167" s="190"/>
      <c r="P167" s="190"/>
      <c r="Q167" s="190"/>
      <c r="R167" s="23"/>
    </row>
    <row r="168" spans="1:18">
      <c r="A168" s="27">
        <f t="shared" ca="1" si="33"/>
        <v>46005</v>
      </c>
      <c r="B168" s="20"/>
      <c r="C168" s="21"/>
      <c r="D168" s="20"/>
      <c r="E168" s="21"/>
      <c r="F168" s="22"/>
      <c r="G168" s="22"/>
      <c r="H168" s="34" t="str">
        <f t="shared" si="29"/>
        <v/>
      </c>
      <c r="I168" s="34" t="str">
        <f t="shared" si="30"/>
        <v/>
      </c>
      <c r="J168" s="34" t="str">
        <f t="shared" si="31"/>
        <v/>
      </c>
      <c r="K168" s="34" t="str">
        <f t="shared" si="32"/>
        <v/>
      </c>
      <c r="L168" s="26" t="str">
        <f t="shared" si="28"/>
        <v/>
      </c>
      <c r="M168" s="32"/>
      <c r="N168" s="190"/>
      <c r="O168" s="190"/>
      <c r="P168" s="190"/>
      <c r="Q168" s="190"/>
      <c r="R168" s="23"/>
    </row>
    <row r="169" spans="1:18">
      <c r="A169" s="27">
        <f t="shared" ca="1" si="33"/>
        <v>46006</v>
      </c>
      <c r="B169" s="20"/>
      <c r="C169" s="21"/>
      <c r="D169" s="20"/>
      <c r="E169" s="21"/>
      <c r="F169" s="22"/>
      <c r="G169" s="22"/>
      <c r="H169" s="34" t="str">
        <f t="shared" si="29"/>
        <v/>
      </c>
      <c r="I169" s="34" t="str">
        <f t="shared" si="30"/>
        <v/>
      </c>
      <c r="J169" s="34" t="str">
        <f t="shared" si="31"/>
        <v/>
      </c>
      <c r="K169" s="34" t="str">
        <f t="shared" si="32"/>
        <v/>
      </c>
      <c r="L169" s="26" t="str">
        <f t="shared" si="28"/>
        <v/>
      </c>
      <c r="M169" s="32"/>
      <c r="N169" s="190"/>
      <c r="O169" s="190"/>
      <c r="P169" s="190"/>
      <c r="Q169" s="190"/>
      <c r="R169" s="23"/>
    </row>
    <row r="170" spans="1:18">
      <c r="A170" s="27">
        <f t="shared" ca="1" si="33"/>
        <v>46007</v>
      </c>
      <c r="B170" s="20"/>
      <c r="C170" s="21"/>
      <c r="D170" s="20"/>
      <c r="E170" s="21"/>
      <c r="F170" s="22"/>
      <c r="G170" s="22"/>
      <c r="H170" s="34" t="str">
        <f t="shared" si="29"/>
        <v/>
      </c>
      <c r="I170" s="34" t="str">
        <f t="shared" si="30"/>
        <v/>
      </c>
      <c r="J170" s="34" t="str">
        <f t="shared" si="31"/>
        <v/>
      </c>
      <c r="K170" s="34" t="str">
        <f t="shared" si="32"/>
        <v/>
      </c>
      <c r="L170" s="26" t="str">
        <f t="shared" si="28"/>
        <v/>
      </c>
      <c r="M170" s="32"/>
      <c r="N170" s="190"/>
      <c r="O170" s="190"/>
      <c r="P170" s="190"/>
      <c r="Q170" s="190"/>
      <c r="R170" s="23"/>
    </row>
    <row r="171" spans="1:18">
      <c r="A171" s="27">
        <f t="shared" ca="1" si="33"/>
        <v>46008</v>
      </c>
      <c r="B171" s="20"/>
      <c r="C171" s="21"/>
      <c r="D171" s="20"/>
      <c r="E171" s="21"/>
      <c r="F171" s="22"/>
      <c r="G171" s="22"/>
      <c r="H171" s="34" t="str">
        <f t="shared" si="29"/>
        <v/>
      </c>
      <c r="I171" s="34" t="str">
        <f t="shared" si="30"/>
        <v/>
      </c>
      <c r="J171" s="34" t="str">
        <f t="shared" si="31"/>
        <v/>
      </c>
      <c r="K171" s="34" t="str">
        <f t="shared" si="32"/>
        <v/>
      </c>
      <c r="L171" s="26" t="str">
        <f t="shared" si="28"/>
        <v/>
      </c>
      <c r="M171" s="32"/>
      <c r="N171" s="190"/>
      <c r="O171" s="190"/>
      <c r="P171" s="190"/>
      <c r="Q171" s="190"/>
      <c r="R171" s="23"/>
    </row>
    <row r="172" spans="1:18">
      <c r="A172" s="27">
        <f t="shared" ca="1" si="33"/>
        <v>46009</v>
      </c>
      <c r="B172" s="20"/>
      <c r="C172" s="21"/>
      <c r="D172" s="20"/>
      <c r="E172" s="21"/>
      <c r="F172" s="22"/>
      <c r="G172" s="22"/>
      <c r="H172" s="34" t="str">
        <f t="shared" si="29"/>
        <v/>
      </c>
      <c r="I172" s="34" t="str">
        <f t="shared" si="30"/>
        <v/>
      </c>
      <c r="J172" s="34" t="str">
        <f t="shared" si="31"/>
        <v/>
      </c>
      <c r="K172" s="34" t="str">
        <f t="shared" si="32"/>
        <v/>
      </c>
      <c r="L172" s="26" t="str">
        <f t="shared" si="28"/>
        <v/>
      </c>
      <c r="M172" s="32"/>
      <c r="N172" s="190"/>
      <c r="O172" s="190"/>
      <c r="P172" s="190"/>
      <c r="Q172" s="190"/>
      <c r="R172" s="23"/>
    </row>
    <row r="173" spans="1:18">
      <c r="A173" s="27">
        <f t="shared" ca="1" si="33"/>
        <v>46010</v>
      </c>
      <c r="B173" s="20"/>
      <c r="C173" s="21"/>
      <c r="D173" s="20"/>
      <c r="E173" s="21"/>
      <c r="F173" s="22"/>
      <c r="G173" s="22"/>
      <c r="H173" s="34" t="str">
        <f t="shared" si="29"/>
        <v/>
      </c>
      <c r="I173" s="34" t="str">
        <f t="shared" si="30"/>
        <v/>
      </c>
      <c r="J173" s="34" t="str">
        <f t="shared" si="31"/>
        <v/>
      </c>
      <c r="K173" s="34" t="str">
        <f t="shared" si="32"/>
        <v/>
      </c>
      <c r="L173" s="26" t="str">
        <f t="shared" si="28"/>
        <v/>
      </c>
      <c r="M173" s="32"/>
      <c r="N173" s="190"/>
      <c r="O173" s="190"/>
      <c r="P173" s="190"/>
      <c r="Q173" s="190"/>
      <c r="R173" s="23"/>
    </row>
    <row r="174" spans="1:18">
      <c r="A174" s="27">
        <f t="shared" ca="1" si="33"/>
        <v>46011</v>
      </c>
      <c r="B174" s="20"/>
      <c r="C174" s="21"/>
      <c r="D174" s="20"/>
      <c r="E174" s="21"/>
      <c r="F174" s="22"/>
      <c r="G174" s="22"/>
      <c r="H174" s="34" t="str">
        <f t="shared" si="29"/>
        <v/>
      </c>
      <c r="I174" s="34" t="str">
        <f t="shared" si="30"/>
        <v/>
      </c>
      <c r="J174" s="34" t="str">
        <f t="shared" si="31"/>
        <v/>
      </c>
      <c r="K174" s="34" t="str">
        <f t="shared" si="32"/>
        <v/>
      </c>
      <c r="L174" s="26" t="str">
        <f t="shared" si="28"/>
        <v/>
      </c>
      <c r="M174" s="32"/>
      <c r="N174" s="190"/>
      <c r="O174" s="190"/>
      <c r="P174" s="190"/>
      <c r="Q174" s="190"/>
      <c r="R174" s="23"/>
    </row>
    <row r="175" spans="1:18">
      <c r="A175" s="27">
        <f t="shared" ca="1" si="33"/>
        <v>46012</v>
      </c>
      <c r="B175" s="20"/>
      <c r="C175" s="21"/>
      <c r="D175" s="20"/>
      <c r="E175" s="21"/>
      <c r="F175" s="22"/>
      <c r="G175" s="22"/>
      <c r="H175" s="34" t="str">
        <f t="shared" si="29"/>
        <v/>
      </c>
      <c r="I175" s="34" t="str">
        <f t="shared" si="30"/>
        <v/>
      </c>
      <c r="J175" s="34" t="str">
        <f t="shared" si="31"/>
        <v/>
      </c>
      <c r="K175" s="34" t="str">
        <f t="shared" si="32"/>
        <v/>
      </c>
      <c r="L175" s="26" t="str">
        <f t="shared" si="28"/>
        <v/>
      </c>
      <c r="M175" s="32"/>
      <c r="N175" s="190"/>
      <c r="O175" s="190"/>
      <c r="P175" s="190"/>
      <c r="Q175" s="190"/>
      <c r="R175" s="23"/>
    </row>
    <row r="176" spans="1:18">
      <c r="A176" s="27">
        <f t="shared" ca="1" si="33"/>
        <v>46013</v>
      </c>
      <c r="B176" s="20"/>
      <c r="C176" s="21"/>
      <c r="D176" s="20"/>
      <c r="E176" s="21"/>
      <c r="F176" s="22"/>
      <c r="G176" s="22"/>
      <c r="H176" s="34" t="str">
        <f t="shared" si="29"/>
        <v/>
      </c>
      <c r="I176" s="34" t="str">
        <f t="shared" si="30"/>
        <v/>
      </c>
      <c r="J176" s="34" t="str">
        <f t="shared" si="31"/>
        <v/>
      </c>
      <c r="K176" s="34" t="str">
        <f t="shared" si="32"/>
        <v/>
      </c>
      <c r="L176" s="26" t="str">
        <f t="shared" si="28"/>
        <v/>
      </c>
      <c r="M176" s="32"/>
      <c r="N176" s="190"/>
      <c r="O176" s="190"/>
      <c r="P176" s="190"/>
      <c r="Q176" s="190"/>
      <c r="R176" s="23"/>
    </row>
    <row r="177" spans="1:22">
      <c r="A177" s="27">
        <f t="shared" ca="1" si="33"/>
        <v>46014</v>
      </c>
      <c r="B177" s="20"/>
      <c r="C177" s="21"/>
      <c r="D177" s="20"/>
      <c r="E177" s="21"/>
      <c r="F177" s="22"/>
      <c r="G177" s="22"/>
      <c r="H177" s="34" t="str">
        <f t="shared" si="29"/>
        <v/>
      </c>
      <c r="I177" s="34" t="str">
        <f t="shared" si="30"/>
        <v/>
      </c>
      <c r="J177" s="34" t="str">
        <f t="shared" si="31"/>
        <v/>
      </c>
      <c r="K177" s="34" t="str">
        <f t="shared" si="32"/>
        <v/>
      </c>
      <c r="L177" s="26" t="str">
        <f t="shared" si="28"/>
        <v/>
      </c>
      <c r="M177" s="32"/>
      <c r="N177" s="190"/>
      <c r="O177" s="190"/>
      <c r="P177" s="190"/>
      <c r="Q177" s="190"/>
      <c r="R177" s="23"/>
    </row>
    <row r="178" spans="1:22">
      <c r="A178" s="27">
        <f t="shared" ca="1" si="33"/>
        <v>46015</v>
      </c>
      <c r="B178" s="20"/>
      <c r="C178" s="21"/>
      <c r="D178" s="20"/>
      <c r="E178" s="21"/>
      <c r="F178" s="22"/>
      <c r="G178" s="22"/>
      <c r="H178" s="34" t="str">
        <f t="shared" si="29"/>
        <v/>
      </c>
      <c r="I178" s="34" t="str">
        <f t="shared" si="30"/>
        <v/>
      </c>
      <c r="J178" s="34" t="str">
        <f t="shared" si="31"/>
        <v/>
      </c>
      <c r="K178" s="34" t="str">
        <f t="shared" si="32"/>
        <v/>
      </c>
      <c r="L178" s="26" t="str">
        <f t="shared" si="28"/>
        <v/>
      </c>
      <c r="M178" s="32"/>
      <c r="N178" s="190"/>
      <c r="O178" s="190"/>
      <c r="P178" s="190"/>
      <c r="Q178" s="190"/>
      <c r="R178" s="23"/>
    </row>
    <row r="179" spans="1:22">
      <c r="A179" s="27">
        <f t="shared" ca="1" si="33"/>
        <v>46016</v>
      </c>
      <c r="B179" s="20"/>
      <c r="C179" s="21"/>
      <c r="D179" s="20"/>
      <c r="E179" s="21"/>
      <c r="F179" s="22"/>
      <c r="G179" s="22"/>
      <c r="H179" s="34" t="str">
        <f t="shared" si="29"/>
        <v/>
      </c>
      <c r="I179" s="34" t="str">
        <f t="shared" si="30"/>
        <v/>
      </c>
      <c r="J179" s="34" t="str">
        <f t="shared" si="31"/>
        <v/>
      </c>
      <c r="K179" s="34" t="str">
        <f t="shared" si="32"/>
        <v/>
      </c>
      <c r="L179" s="26" t="str">
        <f t="shared" si="28"/>
        <v/>
      </c>
      <c r="M179" s="32"/>
      <c r="N179" s="190"/>
      <c r="O179" s="190"/>
      <c r="P179" s="190"/>
      <c r="Q179" s="190"/>
      <c r="R179" s="23"/>
    </row>
    <row r="180" spans="1:22">
      <c r="A180" s="27">
        <f t="shared" ca="1" si="33"/>
        <v>46017</v>
      </c>
      <c r="B180" s="20"/>
      <c r="C180" s="21"/>
      <c r="D180" s="20"/>
      <c r="E180" s="21"/>
      <c r="F180" s="22"/>
      <c r="G180" s="22"/>
      <c r="H180" s="34" t="str">
        <f t="shared" si="29"/>
        <v/>
      </c>
      <c r="I180" s="34" t="str">
        <f t="shared" si="30"/>
        <v/>
      </c>
      <c r="J180" s="34" t="str">
        <f t="shared" si="31"/>
        <v/>
      </c>
      <c r="K180" s="34" t="str">
        <f t="shared" si="32"/>
        <v/>
      </c>
      <c r="L180" s="26" t="str">
        <f t="shared" si="28"/>
        <v/>
      </c>
      <c r="M180" s="32"/>
      <c r="N180" s="190"/>
      <c r="O180" s="190"/>
      <c r="P180" s="190"/>
      <c r="Q180" s="190"/>
      <c r="R180" s="23"/>
    </row>
    <row r="181" spans="1:22">
      <c r="A181" s="27">
        <f t="shared" ca="1" si="33"/>
        <v>46018</v>
      </c>
      <c r="B181" s="20"/>
      <c r="C181" s="21"/>
      <c r="D181" s="20"/>
      <c r="E181" s="21"/>
      <c r="F181" s="22"/>
      <c r="G181" s="22"/>
      <c r="H181" s="34" t="str">
        <f t="shared" si="29"/>
        <v/>
      </c>
      <c r="I181" s="34" t="str">
        <f t="shared" si="30"/>
        <v/>
      </c>
      <c r="J181" s="34" t="str">
        <f t="shared" si="31"/>
        <v/>
      </c>
      <c r="K181" s="34" t="str">
        <f t="shared" si="32"/>
        <v/>
      </c>
      <c r="L181" s="26" t="str">
        <f t="shared" si="28"/>
        <v/>
      </c>
      <c r="M181" s="32"/>
      <c r="N181" s="190"/>
      <c r="O181" s="190"/>
      <c r="P181" s="190"/>
      <c r="Q181" s="190"/>
      <c r="R181" s="23"/>
    </row>
    <row r="182" spans="1:22">
      <c r="A182" s="27">
        <f t="shared" ca="1" si="33"/>
        <v>46019</v>
      </c>
      <c r="B182" s="20"/>
      <c r="C182" s="21"/>
      <c r="D182" s="20"/>
      <c r="E182" s="21"/>
      <c r="F182" s="22"/>
      <c r="G182" s="22"/>
      <c r="H182" s="34" t="str">
        <f t="shared" si="29"/>
        <v/>
      </c>
      <c r="I182" s="34" t="str">
        <f t="shared" si="30"/>
        <v/>
      </c>
      <c r="J182" s="34" t="str">
        <f t="shared" si="31"/>
        <v/>
      </c>
      <c r="K182" s="34" t="str">
        <f t="shared" si="32"/>
        <v/>
      </c>
      <c r="L182" s="26" t="str">
        <f t="shared" si="28"/>
        <v/>
      </c>
      <c r="M182" s="32"/>
      <c r="N182" s="190"/>
      <c r="O182" s="190"/>
      <c r="P182" s="190"/>
      <c r="Q182" s="190"/>
      <c r="R182" s="23"/>
    </row>
    <row r="183" spans="1:22">
      <c r="A183" s="27">
        <f t="shared" ca="1" si="33"/>
        <v>46020</v>
      </c>
      <c r="B183" s="20"/>
      <c r="C183" s="21"/>
      <c r="D183" s="20"/>
      <c r="E183" s="21"/>
      <c r="F183" s="22"/>
      <c r="G183" s="22"/>
      <c r="H183" s="34" t="str">
        <f t="shared" si="29"/>
        <v/>
      </c>
      <c r="I183" s="34" t="str">
        <f t="shared" si="30"/>
        <v/>
      </c>
      <c r="J183" s="34" t="str">
        <f t="shared" si="31"/>
        <v/>
      </c>
      <c r="K183" s="34" t="str">
        <f t="shared" si="32"/>
        <v/>
      </c>
      <c r="L183" s="26" t="str">
        <f t="shared" si="28"/>
        <v/>
      </c>
      <c r="M183" s="32"/>
      <c r="N183" s="190"/>
      <c r="O183" s="190"/>
      <c r="P183" s="190"/>
      <c r="Q183" s="190"/>
      <c r="R183" s="23"/>
    </row>
    <row r="184" spans="1:22">
      <c r="A184" s="27">
        <f t="shared" ca="1" si="33"/>
        <v>46021</v>
      </c>
      <c r="B184" s="20"/>
      <c r="C184" s="21"/>
      <c r="D184" s="20"/>
      <c r="E184" s="21"/>
      <c r="F184" s="22"/>
      <c r="G184" s="22"/>
      <c r="H184" s="34" t="str">
        <f t="shared" si="29"/>
        <v/>
      </c>
      <c r="I184" s="34" t="str">
        <f t="shared" si="30"/>
        <v/>
      </c>
      <c r="J184" s="34" t="str">
        <f t="shared" si="31"/>
        <v/>
      </c>
      <c r="K184" s="34" t="str">
        <f t="shared" si="32"/>
        <v/>
      </c>
      <c r="L184" s="26" t="str">
        <f t="shared" si="28"/>
        <v/>
      </c>
      <c r="M184" s="32"/>
      <c r="N184" s="190"/>
      <c r="O184" s="190"/>
      <c r="P184" s="190"/>
      <c r="Q184" s="190"/>
      <c r="R184" s="23"/>
    </row>
    <row r="185" spans="1:22">
      <c r="A185" s="27">
        <f t="shared" ca="1" si="33"/>
        <v>46022</v>
      </c>
      <c r="B185" s="20"/>
      <c r="C185" s="21"/>
      <c r="D185" s="20"/>
      <c r="E185" s="21"/>
      <c r="F185" s="22"/>
      <c r="G185" s="22"/>
      <c r="H185" s="34" t="str">
        <f t="shared" si="29"/>
        <v/>
      </c>
      <c r="I185" s="34" t="str">
        <f t="shared" si="30"/>
        <v/>
      </c>
      <c r="J185" s="34" t="str">
        <f t="shared" si="31"/>
        <v/>
      </c>
      <c r="K185" s="34" t="str">
        <f t="shared" si="32"/>
        <v/>
      </c>
      <c r="L185" s="26" t="str">
        <f t="shared" si="28"/>
        <v/>
      </c>
      <c r="M185" s="32"/>
      <c r="N185" s="190"/>
      <c r="O185" s="190"/>
      <c r="P185" s="190"/>
      <c r="Q185" s="190"/>
      <c r="R185" s="23"/>
    </row>
    <row r="186" spans="1:22">
      <c r="A186" s="5" t="s">
        <v>11</v>
      </c>
      <c r="B186" s="191"/>
      <c r="C186" s="192"/>
      <c r="D186" s="191"/>
      <c r="E186" s="192"/>
      <c r="F186" s="26" t="str">
        <f>IF(SUM($F155:$F185)=0,"",SUM($F155:$F185))</f>
        <v/>
      </c>
      <c r="G186" s="26" t="str">
        <f>IF(SUM($G155:$G185)=0,"",SUM($G155:$G185))</f>
        <v/>
      </c>
      <c r="H186" s="26" t="str">
        <f>IF(SUM(H155:H185)=0,"",SUM(H155:H185))</f>
        <v/>
      </c>
      <c r="I186" s="26" t="str">
        <f>IF(SUM(I155:I185)=0,"",SUM(I155:I185))</f>
        <v/>
      </c>
      <c r="J186" s="26" t="str">
        <f t="shared" ref="J186:K186" si="34">IF(SUM(J155:J185)=0,"",SUM(J155:J185))</f>
        <v/>
      </c>
      <c r="K186" s="26" t="str">
        <f t="shared" si="34"/>
        <v/>
      </c>
      <c r="L186" s="26" t="str">
        <f>IF(SUM($L155:$L185)=0,"",SUM($L155:$L185))</f>
        <v/>
      </c>
      <c r="M186" s="33"/>
      <c r="N186" s="193"/>
      <c r="O186" s="193"/>
      <c r="P186" s="193"/>
      <c r="Q186" s="193"/>
      <c r="R186" s="6"/>
    </row>
    <row r="188" spans="1:22" ht="27" customHeight="1">
      <c r="A188" s="194" t="s">
        <v>22</v>
      </c>
      <c r="B188" s="189" t="s">
        <v>103</v>
      </c>
      <c r="C188" s="189"/>
      <c r="D188" s="189"/>
      <c r="E188" s="189"/>
      <c r="F188" s="189" t="s">
        <v>23</v>
      </c>
      <c r="G188" s="189"/>
      <c r="H188" s="189" t="s">
        <v>88</v>
      </c>
      <c r="I188" s="189"/>
      <c r="J188" s="189"/>
      <c r="K188" s="189"/>
      <c r="L188" s="189" t="s">
        <v>87</v>
      </c>
      <c r="M188" s="195" t="s">
        <v>96</v>
      </c>
      <c r="N188" s="194" t="s">
        <v>25</v>
      </c>
      <c r="O188" s="194"/>
      <c r="P188" s="194"/>
      <c r="Q188" s="194"/>
      <c r="R188" s="189" t="s">
        <v>100</v>
      </c>
    </row>
    <row r="189" spans="1:22" ht="14.25" customHeight="1">
      <c r="A189" s="194"/>
      <c r="B189" s="189" t="s">
        <v>82</v>
      </c>
      <c r="C189" s="189"/>
      <c r="D189" s="189" t="s">
        <v>84</v>
      </c>
      <c r="E189" s="189"/>
      <c r="F189" s="189"/>
      <c r="G189" s="189"/>
      <c r="H189" s="189" t="s">
        <v>90</v>
      </c>
      <c r="I189" s="189"/>
      <c r="J189" s="189" t="s">
        <v>89</v>
      </c>
      <c r="K189" s="189"/>
      <c r="L189" s="189"/>
      <c r="M189" s="196"/>
      <c r="N189" s="194"/>
      <c r="O189" s="194"/>
      <c r="P189" s="194"/>
      <c r="Q189" s="194"/>
      <c r="R189" s="189"/>
    </row>
    <row r="190" spans="1:22">
      <c r="A190" s="194"/>
      <c r="B190" s="43" t="s">
        <v>26</v>
      </c>
      <c r="C190" s="43" t="s">
        <v>27</v>
      </c>
      <c r="D190" s="43" t="s">
        <v>26</v>
      </c>
      <c r="E190" s="43" t="s">
        <v>27</v>
      </c>
      <c r="F190" s="44" t="s">
        <v>85</v>
      </c>
      <c r="G190" s="44" t="s">
        <v>86</v>
      </c>
      <c r="H190" s="44" t="s">
        <v>81</v>
      </c>
      <c r="I190" s="44" t="s">
        <v>83</v>
      </c>
      <c r="J190" s="44" t="s">
        <v>81</v>
      </c>
      <c r="K190" s="44" t="s">
        <v>95</v>
      </c>
      <c r="L190" s="189"/>
      <c r="M190" s="197"/>
      <c r="N190" s="194"/>
      <c r="O190" s="194"/>
      <c r="P190" s="194"/>
      <c r="Q190" s="194"/>
      <c r="R190" s="194"/>
    </row>
    <row r="191" spans="1:22">
      <c r="A191" s="27" cm="1">
        <f t="array" aca="1" ref="A191" ca="1">DATE("2025","8"+5,IFERROR(INDIRECT(T1),"1"))</f>
        <v>46023</v>
      </c>
      <c r="B191" s="20"/>
      <c r="C191" s="21"/>
      <c r="D191" s="20"/>
      <c r="E191" s="21"/>
      <c r="F191" s="22"/>
      <c r="G191" s="22"/>
      <c r="H191" s="34" t="str">
        <f>IF(OR(B191="",LEFT(M191,1)="✓"),"",C191-B191-F191)</f>
        <v/>
      </c>
      <c r="I191" s="34" t="str">
        <f>IF(OR(D191="",LEFT(M191,1)="✓"),"",E191-D191-G191)</f>
        <v/>
      </c>
      <c r="J191" s="34" t="str">
        <f>IF(AND(B191&lt;&gt;"",M191="✓所定"),C191-B191-F191,"")</f>
        <v/>
      </c>
      <c r="K191" s="34" t="str">
        <f>IF(AND(B191&lt;&gt;"",M191="✓法定"),C191-B191-F191,"")</f>
        <v/>
      </c>
      <c r="L191" s="26" t="str">
        <f>IF(AND($B191="",$D191=""),"",($C191-$B191-$F191)+($E191-$D191-$G191))</f>
        <v/>
      </c>
      <c r="M191" s="32"/>
      <c r="N191" s="190"/>
      <c r="O191" s="190"/>
      <c r="P191" s="190"/>
      <c r="Q191" s="190"/>
      <c r="R191" s="23"/>
      <c r="V191" s="1" t="s">
        <v>171</v>
      </c>
    </row>
    <row r="192" spans="1:22">
      <c r="A192" s="27">
        <f ca="1">A191+1</f>
        <v>46024</v>
      </c>
      <c r="B192" s="20"/>
      <c r="C192" s="21"/>
      <c r="D192" s="20"/>
      <c r="E192" s="21"/>
      <c r="F192" s="22"/>
      <c r="G192" s="22"/>
      <c r="H192" s="34" t="str">
        <f t="shared" ref="H192:H221" si="35">IF(OR(B192="",LEFT(M192,1)="✓"),"",C192-B192-F192)</f>
        <v/>
      </c>
      <c r="I192" s="34" t="str">
        <f t="shared" ref="I192:I221" si="36">IF(OR(D192="",LEFT(M192,1)="✓"),"",E192-D192-G192)</f>
        <v/>
      </c>
      <c r="J192" s="34" t="str">
        <f t="shared" ref="J192:J221" si="37">IF(AND(B192&lt;&gt;"",M192="✓所定"),C192-B192-F192,"")</f>
        <v/>
      </c>
      <c r="K192" s="34" t="str">
        <f t="shared" ref="K192:K221" si="38">IF(AND(B192&lt;&gt;"",M192="✓法定"),C192-B192-F192,"")</f>
        <v/>
      </c>
      <c r="L192" s="26" t="str">
        <f t="shared" ref="L192:L221" si="39">IF(AND($B192="",$D192=""),"",($C192-$B192-$F192)+($E192-$D192-$G192))</f>
        <v/>
      </c>
      <c r="M192" s="32"/>
      <c r="N192" s="190"/>
      <c r="O192" s="190"/>
      <c r="P192" s="190"/>
      <c r="Q192" s="190"/>
      <c r="R192" s="23"/>
      <c r="V192" s="1" t="s">
        <v>172</v>
      </c>
    </row>
    <row r="193" spans="1:18">
      <c r="A193" s="27">
        <f t="shared" ref="A193:A221" ca="1" si="40">A192+1</f>
        <v>46025</v>
      </c>
      <c r="B193" s="20"/>
      <c r="C193" s="21"/>
      <c r="D193" s="20"/>
      <c r="E193" s="21"/>
      <c r="F193" s="22"/>
      <c r="G193" s="22"/>
      <c r="H193" s="34" t="str">
        <f t="shared" si="35"/>
        <v/>
      </c>
      <c r="I193" s="34" t="str">
        <f t="shared" si="36"/>
        <v/>
      </c>
      <c r="J193" s="34" t="str">
        <f t="shared" si="37"/>
        <v/>
      </c>
      <c r="K193" s="34" t="str">
        <f t="shared" si="38"/>
        <v/>
      </c>
      <c r="L193" s="26" t="str">
        <f t="shared" si="39"/>
        <v/>
      </c>
      <c r="M193" s="32"/>
      <c r="N193" s="190"/>
      <c r="O193" s="190"/>
      <c r="P193" s="190"/>
      <c r="Q193" s="190"/>
      <c r="R193" s="23"/>
    </row>
    <row r="194" spans="1:18">
      <c r="A194" s="27">
        <f t="shared" ca="1" si="40"/>
        <v>46026</v>
      </c>
      <c r="B194" s="20"/>
      <c r="C194" s="21"/>
      <c r="D194" s="20"/>
      <c r="E194" s="21"/>
      <c r="F194" s="22"/>
      <c r="G194" s="22"/>
      <c r="H194" s="34" t="str">
        <f t="shared" si="35"/>
        <v/>
      </c>
      <c r="I194" s="34" t="str">
        <f t="shared" si="36"/>
        <v/>
      </c>
      <c r="J194" s="34" t="str">
        <f t="shared" si="37"/>
        <v/>
      </c>
      <c r="K194" s="34" t="str">
        <f t="shared" si="38"/>
        <v/>
      </c>
      <c r="L194" s="26" t="str">
        <f t="shared" si="39"/>
        <v/>
      </c>
      <c r="M194" s="32"/>
      <c r="N194" s="190"/>
      <c r="O194" s="190"/>
      <c r="P194" s="190"/>
      <c r="Q194" s="190"/>
      <c r="R194" s="23"/>
    </row>
    <row r="195" spans="1:18">
      <c r="A195" s="27">
        <f t="shared" ca="1" si="40"/>
        <v>46027</v>
      </c>
      <c r="B195" s="20"/>
      <c r="C195" s="21"/>
      <c r="D195" s="20"/>
      <c r="E195" s="21"/>
      <c r="F195" s="22"/>
      <c r="G195" s="22"/>
      <c r="H195" s="34" t="str">
        <f t="shared" si="35"/>
        <v/>
      </c>
      <c r="I195" s="34" t="str">
        <f t="shared" si="36"/>
        <v/>
      </c>
      <c r="J195" s="34" t="str">
        <f t="shared" si="37"/>
        <v/>
      </c>
      <c r="K195" s="34" t="str">
        <f t="shared" si="38"/>
        <v/>
      </c>
      <c r="L195" s="26" t="str">
        <f t="shared" si="39"/>
        <v/>
      </c>
      <c r="M195" s="32"/>
      <c r="N195" s="190"/>
      <c r="O195" s="190"/>
      <c r="P195" s="190"/>
      <c r="Q195" s="190"/>
      <c r="R195" s="23"/>
    </row>
    <row r="196" spans="1:18">
      <c r="A196" s="27">
        <f t="shared" ca="1" si="40"/>
        <v>46028</v>
      </c>
      <c r="B196" s="20"/>
      <c r="C196" s="21"/>
      <c r="D196" s="20"/>
      <c r="E196" s="21"/>
      <c r="F196" s="22"/>
      <c r="G196" s="22"/>
      <c r="H196" s="34" t="str">
        <f t="shared" si="35"/>
        <v/>
      </c>
      <c r="I196" s="34" t="str">
        <f t="shared" si="36"/>
        <v/>
      </c>
      <c r="J196" s="34" t="str">
        <f t="shared" si="37"/>
        <v/>
      </c>
      <c r="K196" s="34" t="str">
        <f t="shared" si="38"/>
        <v/>
      </c>
      <c r="L196" s="26" t="str">
        <f t="shared" si="39"/>
        <v/>
      </c>
      <c r="M196" s="32"/>
      <c r="N196" s="190"/>
      <c r="O196" s="190"/>
      <c r="P196" s="190"/>
      <c r="Q196" s="190"/>
      <c r="R196" s="23"/>
    </row>
    <row r="197" spans="1:18">
      <c r="A197" s="27">
        <f t="shared" ca="1" si="40"/>
        <v>46029</v>
      </c>
      <c r="B197" s="20"/>
      <c r="C197" s="21"/>
      <c r="D197" s="20"/>
      <c r="E197" s="21"/>
      <c r="F197" s="22"/>
      <c r="G197" s="22"/>
      <c r="H197" s="34" t="str">
        <f t="shared" si="35"/>
        <v/>
      </c>
      <c r="I197" s="34" t="str">
        <f t="shared" si="36"/>
        <v/>
      </c>
      <c r="J197" s="34" t="str">
        <f t="shared" si="37"/>
        <v/>
      </c>
      <c r="K197" s="34" t="str">
        <f t="shared" si="38"/>
        <v/>
      </c>
      <c r="L197" s="26" t="str">
        <f t="shared" si="39"/>
        <v/>
      </c>
      <c r="M197" s="32"/>
      <c r="N197" s="190"/>
      <c r="O197" s="190"/>
      <c r="P197" s="190"/>
      <c r="Q197" s="190"/>
      <c r="R197" s="23"/>
    </row>
    <row r="198" spans="1:18">
      <c r="A198" s="27">
        <f t="shared" ca="1" si="40"/>
        <v>46030</v>
      </c>
      <c r="B198" s="20"/>
      <c r="C198" s="21"/>
      <c r="D198" s="20"/>
      <c r="E198" s="21"/>
      <c r="F198" s="22"/>
      <c r="G198" s="22"/>
      <c r="H198" s="34" t="str">
        <f t="shared" si="35"/>
        <v/>
      </c>
      <c r="I198" s="34" t="str">
        <f t="shared" si="36"/>
        <v/>
      </c>
      <c r="J198" s="34" t="str">
        <f t="shared" si="37"/>
        <v/>
      </c>
      <c r="K198" s="34" t="str">
        <f t="shared" si="38"/>
        <v/>
      </c>
      <c r="L198" s="26" t="str">
        <f t="shared" si="39"/>
        <v/>
      </c>
      <c r="M198" s="32"/>
      <c r="N198" s="190"/>
      <c r="O198" s="190"/>
      <c r="P198" s="190"/>
      <c r="Q198" s="190"/>
      <c r="R198" s="23"/>
    </row>
    <row r="199" spans="1:18">
      <c r="A199" s="27">
        <f t="shared" ca="1" si="40"/>
        <v>46031</v>
      </c>
      <c r="B199" s="20"/>
      <c r="C199" s="21"/>
      <c r="D199" s="20"/>
      <c r="E199" s="21"/>
      <c r="F199" s="22"/>
      <c r="G199" s="22"/>
      <c r="H199" s="34" t="str">
        <f t="shared" si="35"/>
        <v/>
      </c>
      <c r="I199" s="34" t="str">
        <f t="shared" si="36"/>
        <v/>
      </c>
      <c r="J199" s="34" t="str">
        <f t="shared" si="37"/>
        <v/>
      </c>
      <c r="K199" s="34" t="str">
        <f t="shared" si="38"/>
        <v/>
      </c>
      <c r="L199" s="26" t="str">
        <f t="shared" si="39"/>
        <v/>
      </c>
      <c r="M199" s="32"/>
      <c r="N199" s="190"/>
      <c r="O199" s="190"/>
      <c r="P199" s="190"/>
      <c r="Q199" s="190"/>
      <c r="R199" s="23"/>
    </row>
    <row r="200" spans="1:18">
      <c r="A200" s="27">
        <f t="shared" ca="1" si="40"/>
        <v>46032</v>
      </c>
      <c r="B200" s="20"/>
      <c r="C200" s="21"/>
      <c r="D200" s="20"/>
      <c r="E200" s="21"/>
      <c r="F200" s="22"/>
      <c r="G200" s="22"/>
      <c r="H200" s="34" t="str">
        <f t="shared" si="35"/>
        <v/>
      </c>
      <c r="I200" s="34" t="str">
        <f t="shared" si="36"/>
        <v/>
      </c>
      <c r="J200" s="34" t="str">
        <f t="shared" si="37"/>
        <v/>
      </c>
      <c r="K200" s="34" t="str">
        <f t="shared" si="38"/>
        <v/>
      </c>
      <c r="L200" s="26" t="str">
        <f t="shared" si="39"/>
        <v/>
      </c>
      <c r="M200" s="32"/>
      <c r="N200" s="190"/>
      <c r="O200" s="190"/>
      <c r="P200" s="190"/>
      <c r="Q200" s="190"/>
      <c r="R200" s="23"/>
    </row>
    <row r="201" spans="1:18">
      <c r="A201" s="27">
        <f t="shared" ca="1" si="40"/>
        <v>46033</v>
      </c>
      <c r="B201" s="20"/>
      <c r="C201" s="21"/>
      <c r="D201" s="20"/>
      <c r="E201" s="21"/>
      <c r="F201" s="22"/>
      <c r="G201" s="22"/>
      <c r="H201" s="34" t="str">
        <f t="shared" si="35"/>
        <v/>
      </c>
      <c r="I201" s="34" t="str">
        <f t="shared" si="36"/>
        <v/>
      </c>
      <c r="J201" s="34" t="str">
        <f t="shared" si="37"/>
        <v/>
      </c>
      <c r="K201" s="34" t="str">
        <f t="shared" si="38"/>
        <v/>
      </c>
      <c r="L201" s="26" t="str">
        <f t="shared" si="39"/>
        <v/>
      </c>
      <c r="M201" s="32"/>
      <c r="N201" s="190"/>
      <c r="O201" s="190"/>
      <c r="P201" s="190"/>
      <c r="Q201" s="190"/>
      <c r="R201" s="23"/>
    </row>
    <row r="202" spans="1:18">
      <c r="A202" s="27">
        <f t="shared" ca="1" si="40"/>
        <v>46034</v>
      </c>
      <c r="B202" s="20"/>
      <c r="C202" s="21"/>
      <c r="D202" s="20"/>
      <c r="E202" s="21"/>
      <c r="F202" s="22"/>
      <c r="G202" s="22"/>
      <c r="H202" s="34" t="str">
        <f t="shared" si="35"/>
        <v/>
      </c>
      <c r="I202" s="34" t="str">
        <f t="shared" si="36"/>
        <v/>
      </c>
      <c r="J202" s="34" t="str">
        <f t="shared" si="37"/>
        <v/>
      </c>
      <c r="K202" s="34" t="str">
        <f t="shared" si="38"/>
        <v/>
      </c>
      <c r="L202" s="26" t="str">
        <f t="shared" si="39"/>
        <v/>
      </c>
      <c r="M202" s="32"/>
      <c r="N202" s="190"/>
      <c r="O202" s="190"/>
      <c r="P202" s="190"/>
      <c r="Q202" s="190"/>
      <c r="R202" s="23"/>
    </row>
    <row r="203" spans="1:18">
      <c r="A203" s="27">
        <f t="shared" ca="1" si="40"/>
        <v>46035</v>
      </c>
      <c r="B203" s="20"/>
      <c r="C203" s="21"/>
      <c r="D203" s="20"/>
      <c r="E203" s="21"/>
      <c r="F203" s="22"/>
      <c r="G203" s="22"/>
      <c r="H203" s="34" t="str">
        <f t="shared" si="35"/>
        <v/>
      </c>
      <c r="I203" s="34" t="str">
        <f t="shared" si="36"/>
        <v/>
      </c>
      <c r="J203" s="34" t="str">
        <f t="shared" si="37"/>
        <v/>
      </c>
      <c r="K203" s="34" t="str">
        <f t="shared" si="38"/>
        <v/>
      </c>
      <c r="L203" s="26" t="str">
        <f t="shared" si="39"/>
        <v/>
      </c>
      <c r="M203" s="32"/>
      <c r="N203" s="190"/>
      <c r="O203" s="190"/>
      <c r="P203" s="190"/>
      <c r="Q203" s="190"/>
      <c r="R203" s="23"/>
    </row>
    <row r="204" spans="1:18">
      <c r="A204" s="27">
        <f t="shared" ca="1" si="40"/>
        <v>46036</v>
      </c>
      <c r="B204" s="20"/>
      <c r="C204" s="21"/>
      <c r="D204" s="20"/>
      <c r="E204" s="21"/>
      <c r="F204" s="22"/>
      <c r="G204" s="22"/>
      <c r="H204" s="34" t="str">
        <f t="shared" si="35"/>
        <v/>
      </c>
      <c r="I204" s="34" t="str">
        <f t="shared" si="36"/>
        <v/>
      </c>
      <c r="J204" s="34" t="str">
        <f t="shared" si="37"/>
        <v/>
      </c>
      <c r="K204" s="34" t="str">
        <f t="shared" si="38"/>
        <v/>
      </c>
      <c r="L204" s="26" t="str">
        <f t="shared" si="39"/>
        <v/>
      </c>
      <c r="M204" s="32"/>
      <c r="N204" s="190"/>
      <c r="O204" s="190"/>
      <c r="P204" s="190"/>
      <c r="Q204" s="190"/>
      <c r="R204" s="23"/>
    </row>
    <row r="205" spans="1:18">
      <c r="A205" s="27">
        <f t="shared" ca="1" si="40"/>
        <v>46037</v>
      </c>
      <c r="B205" s="20"/>
      <c r="C205" s="21"/>
      <c r="D205" s="20"/>
      <c r="E205" s="21"/>
      <c r="F205" s="22"/>
      <c r="G205" s="22"/>
      <c r="H205" s="34" t="str">
        <f t="shared" si="35"/>
        <v/>
      </c>
      <c r="I205" s="34" t="str">
        <f t="shared" si="36"/>
        <v/>
      </c>
      <c r="J205" s="34" t="str">
        <f t="shared" si="37"/>
        <v/>
      </c>
      <c r="K205" s="34" t="str">
        <f t="shared" si="38"/>
        <v/>
      </c>
      <c r="L205" s="26" t="str">
        <f t="shared" si="39"/>
        <v/>
      </c>
      <c r="M205" s="32"/>
      <c r="N205" s="190"/>
      <c r="O205" s="190"/>
      <c r="P205" s="190"/>
      <c r="Q205" s="190"/>
      <c r="R205" s="23"/>
    </row>
    <row r="206" spans="1:18">
      <c r="A206" s="27">
        <f t="shared" ca="1" si="40"/>
        <v>46038</v>
      </c>
      <c r="B206" s="20"/>
      <c r="C206" s="21"/>
      <c r="D206" s="20"/>
      <c r="E206" s="21"/>
      <c r="F206" s="22"/>
      <c r="G206" s="22"/>
      <c r="H206" s="34" t="str">
        <f t="shared" si="35"/>
        <v/>
      </c>
      <c r="I206" s="34" t="str">
        <f t="shared" si="36"/>
        <v/>
      </c>
      <c r="J206" s="34" t="str">
        <f t="shared" si="37"/>
        <v/>
      </c>
      <c r="K206" s="34" t="str">
        <f t="shared" si="38"/>
        <v/>
      </c>
      <c r="L206" s="26" t="str">
        <f t="shared" si="39"/>
        <v/>
      </c>
      <c r="M206" s="32"/>
      <c r="N206" s="190"/>
      <c r="O206" s="190"/>
      <c r="P206" s="190"/>
      <c r="Q206" s="190"/>
      <c r="R206" s="23"/>
    </row>
    <row r="207" spans="1:18">
      <c r="A207" s="27">
        <f t="shared" ca="1" si="40"/>
        <v>46039</v>
      </c>
      <c r="B207" s="20"/>
      <c r="C207" s="21"/>
      <c r="D207" s="20"/>
      <c r="E207" s="21"/>
      <c r="F207" s="22"/>
      <c r="G207" s="22"/>
      <c r="H207" s="34" t="str">
        <f t="shared" si="35"/>
        <v/>
      </c>
      <c r="I207" s="34" t="str">
        <f t="shared" si="36"/>
        <v/>
      </c>
      <c r="J207" s="34" t="str">
        <f t="shared" si="37"/>
        <v/>
      </c>
      <c r="K207" s="34" t="str">
        <f t="shared" si="38"/>
        <v/>
      </c>
      <c r="L207" s="26" t="str">
        <f t="shared" si="39"/>
        <v/>
      </c>
      <c r="M207" s="32"/>
      <c r="N207" s="190"/>
      <c r="O207" s="190"/>
      <c r="P207" s="190"/>
      <c r="Q207" s="190"/>
      <c r="R207" s="23"/>
    </row>
    <row r="208" spans="1:18">
      <c r="A208" s="27">
        <f t="shared" ca="1" si="40"/>
        <v>46040</v>
      </c>
      <c r="B208" s="20"/>
      <c r="C208" s="21"/>
      <c r="D208" s="20"/>
      <c r="E208" s="21"/>
      <c r="F208" s="22"/>
      <c r="G208" s="22"/>
      <c r="H208" s="34" t="str">
        <f t="shared" si="35"/>
        <v/>
      </c>
      <c r="I208" s="34" t="str">
        <f t="shared" si="36"/>
        <v/>
      </c>
      <c r="J208" s="34" t="str">
        <f t="shared" si="37"/>
        <v/>
      </c>
      <c r="K208" s="34" t="str">
        <f t="shared" si="38"/>
        <v/>
      </c>
      <c r="L208" s="26" t="str">
        <f t="shared" si="39"/>
        <v/>
      </c>
      <c r="M208" s="32"/>
      <c r="N208" s="190"/>
      <c r="O208" s="190"/>
      <c r="P208" s="190"/>
      <c r="Q208" s="190"/>
      <c r="R208" s="23"/>
    </row>
    <row r="209" spans="1:18">
      <c r="A209" s="27">
        <f t="shared" ca="1" si="40"/>
        <v>46041</v>
      </c>
      <c r="B209" s="20"/>
      <c r="C209" s="21"/>
      <c r="D209" s="20"/>
      <c r="E209" s="21"/>
      <c r="F209" s="22"/>
      <c r="G209" s="22"/>
      <c r="H209" s="34" t="str">
        <f t="shared" si="35"/>
        <v/>
      </c>
      <c r="I209" s="34" t="str">
        <f t="shared" si="36"/>
        <v/>
      </c>
      <c r="J209" s="34" t="str">
        <f t="shared" si="37"/>
        <v/>
      </c>
      <c r="K209" s="34" t="str">
        <f t="shared" si="38"/>
        <v/>
      </c>
      <c r="L209" s="26" t="str">
        <f t="shared" si="39"/>
        <v/>
      </c>
      <c r="M209" s="32"/>
      <c r="N209" s="190"/>
      <c r="O209" s="190"/>
      <c r="P209" s="190"/>
      <c r="Q209" s="190"/>
      <c r="R209" s="23"/>
    </row>
    <row r="210" spans="1:18">
      <c r="A210" s="27">
        <f t="shared" ca="1" si="40"/>
        <v>46042</v>
      </c>
      <c r="B210" s="20"/>
      <c r="C210" s="21"/>
      <c r="D210" s="20"/>
      <c r="E210" s="21"/>
      <c r="F210" s="22"/>
      <c r="G210" s="22"/>
      <c r="H210" s="34" t="str">
        <f t="shared" si="35"/>
        <v/>
      </c>
      <c r="I210" s="34" t="str">
        <f t="shared" si="36"/>
        <v/>
      </c>
      <c r="J210" s="34" t="str">
        <f t="shared" si="37"/>
        <v/>
      </c>
      <c r="K210" s="34" t="str">
        <f t="shared" si="38"/>
        <v/>
      </c>
      <c r="L210" s="26" t="str">
        <f t="shared" si="39"/>
        <v/>
      </c>
      <c r="M210" s="32"/>
      <c r="N210" s="190"/>
      <c r="O210" s="190"/>
      <c r="P210" s="190"/>
      <c r="Q210" s="190"/>
      <c r="R210" s="23"/>
    </row>
    <row r="211" spans="1:18">
      <c r="A211" s="27">
        <f t="shared" ca="1" si="40"/>
        <v>46043</v>
      </c>
      <c r="B211" s="20"/>
      <c r="C211" s="21"/>
      <c r="D211" s="20"/>
      <c r="E211" s="21"/>
      <c r="F211" s="22"/>
      <c r="G211" s="22"/>
      <c r="H211" s="34" t="str">
        <f t="shared" si="35"/>
        <v/>
      </c>
      <c r="I211" s="34" t="str">
        <f t="shared" si="36"/>
        <v/>
      </c>
      <c r="J211" s="34" t="str">
        <f t="shared" si="37"/>
        <v/>
      </c>
      <c r="K211" s="34" t="str">
        <f t="shared" si="38"/>
        <v/>
      </c>
      <c r="L211" s="26" t="str">
        <f t="shared" si="39"/>
        <v/>
      </c>
      <c r="M211" s="32"/>
      <c r="N211" s="190"/>
      <c r="O211" s="190"/>
      <c r="P211" s="190"/>
      <c r="Q211" s="190"/>
      <c r="R211" s="23"/>
    </row>
    <row r="212" spans="1:18">
      <c r="A212" s="27">
        <f t="shared" ca="1" si="40"/>
        <v>46044</v>
      </c>
      <c r="B212" s="20"/>
      <c r="C212" s="21"/>
      <c r="D212" s="20"/>
      <c r="E212" s="21"/>
      <c r="F212" s="22"/>
      <c r="G212" s="22"/>
      <c r="H212" s="34" t="str">
        <f t="shared" si="35"/>
        <v/>
      </c>
      <c r="I212" s="34" t="str">
        <f t="shared" si="36"/>
        <v/>
      </c>
      <c r="J212" s="34" t="str">
        <f t="shared" si="37"/>
        <v/>
      </c>
      <c r="K212" s="34" t="str">
        <f t="shared" si="38"/>
        <v/>
      </c>
      <c r="L212" s="26" t="str">
        <f t="shared" si="39"/>
        <v/>
      </c>
      <c r="M212" s="32"/>
      <c r="N212" s="190"/>
      <c r="O212" s="190"/>
      <c r="P212" s="190"/>
      <c r="Q212" s="190"/>
      <c r="R212" s="23"/>
    </row>
    <row r="213" spans="1:18">
      <c r="A213" s="27">
        <f t="shared" ca="1" si="40"/>
        <v>46045</v>
      </c>
      <c r="B213" s="20"/>
      <c r="C213" s="21"/>
      <c r="D213" s="20"/>
      <c r="E213" s="21"/>
      <c r="F213" s="22"/>
      <c r="G213" s="22"/>
      <c r="H213" s="34" t="str">
        <f t="shared" si="35"/>
        <v/>
      </c>
      <c r="I213" s="34" t="str">
        <f t="shared" si="36"/>
        <v/>
      </c>
      <c r="J213" s="34" t="str">
        <f t="shared" si="37"/>
        <v/>
      </c>
      <c r="K213" s="34" t="str">
        <f t="shared" si="38"/>
        <v/>
      </c>
      <c r="L213" s="26" t="str">
        <f t="shared" si="39"/>
        <v/>
      </c>
      <c r="M213" s="32"/>
      <c r="N213" s="190"/>
      <c r="O213" s="190"/>
      <c r="P213" s="190"/>
      <c r="Q213" s="190"/>
      <c r="R213" s="23"/>
    </row>
    <row r="214" spans="1:18">
      <c r="A214" s="27">
        <f t="shared" ca="1" si="40"/>
        <v>46046</v>
      </c>
      <c r="B214" s="20"/>
      <c r="C214" s="21"/>
      <c r="D214" s="20"/>
      <c r="E214" s="21"/>
      <c r="F214" s="22"/>
      <c r="G214" s="22"/>
      <c r="H214" s="34" t="str">
        <f t="shared" si="35"/>
        <v/>
      </c>
      <c r="I214" s="34" t="str">
        <f t="shared" si="36"/>
        <v/>
      </c>
      <c r="J214" s="34" t="str">
        <f t="shared" si="37"/>
        <v/>
      </c>
      <c r="K214" s="34" t="str">
        <f t="shared" si="38"/>
        <v/>
      </c>
      <c r="L214" s="26" t="str">
        <f t="shared" si="39"/>
        <v/>
      </c>
      <c r="M214" s="32"/>
      <c r="N214" s="190"/>
      <c r="O214" s="190"/>
      <c r="P214" s="190"/>
      <c r="Q214" s="190"/>
      <c r="R214" s="23"/>
    </row>
    <row r="215" spans="1:18">
      <c r="A215" s="27">
        <f t="shared" ca="1" si="40"/>
        <v>46047</v>
      </c>
      <c r="B215" s="20"/>
      <c r="C215" s="21"/>
      <c r="D215" s="20"/>
      <c r="E215" s="21"/>
      <c r="F215" s="22"/>
      <c r="G215" s="22"/>
      <c r="H215" s="34" t="str">
        <f t="shared" si="35"/>
        <v/>
      </c>
      <c r="I215" s="34" t="str">
        <f t="shared" si="36"/>
        <v/>
      </c>
      <c r="J215" s="34" t="str">
        <f t="shared" si="37"/>
        <v/>
      </c>
      <c r="K215" s="34" t="str">
        <f t="shared" si="38"/>
        <v/>
      </c>
      <c r="L215" s="26" t="str">
        <f t="shared" si="39"/>
        <v/>
      </c>
      <c r="M215" s="32"/>
      <c r="N215" s="190"/>
      <c r="O215" s="190"/>
      <c r="P215" s="190"/>
      <c r="Q215" s="190"/>
      <c r="R215" s="23"/>
    </row>
    <row r="216" spans="1:18">
      <c r="A216" s="27">
        <f t="shared" ca="1" si="40"/>
        <v>46048</v>
      </c>
      <c r="B216" s="20"/>
      <c r="C216" s="21"/>
      <c r="D216" s="20"/>
      <c r="E216" s="21"/>
      <c r="F216" s="22"/>
      <c r="G216" s="22"/>
      <c r="H216" s="34" t="str">
        <f t="shared" si="35"/>
        <v/>
      </c>
      <c r="I216" s="34" t="str">
        <f t="shared" si="36"/>
        <v/>
      </c>
      <c r="J216" s="34" t="str">
        <f t="shared" si="37"/>
        <v/>
      </c>
      <c r="K216" s="34" t="str">
        <f t="shared" si="38"/>
        <v/>
      </c>
      <c r="L216" s="26" t="str">
        <f t="shared" si="39"/>
        <v/>
      </c>
      <c r="M216" s="32"/>
      <c r="N216" s="190"/>
      <c r="O216" s="190"/>
      <c r="P216" s="190"/>
      <c r="Q216" s="190"/>
      <c r="R216" s="23"/>
    </row>
    <row r="217" spans="1:18">
      <c r="A217" s="27">
        <f t="shared" ca="1" si="40"/>
        <v>46049</v>
      </c>
      <c r="B217" s="20"/>
      <c r="C217" s="21"/>
      <c r="D217" s="20"/>
      <c r="E217" s="21"/>
      <c r="F217" s="22"/>
      <c r="G217" s="22"/>
      <c r="H217" s="34" t="str">
        <f t="shared" si="35"/>
        <v/>
      </c>
      <c r="I217" s="34" t="str">
        <f t="shared" si="36"/>
        <v/>
      </c>
      <c r="J217" s="34" t="str">
        <f t="shared" si="37"/>
        <v/>
      </c>
      <c r="K217" s="34" t="str">
        <f t="shared" si="38"/>
        <v/>
      </c>
      <c r="L217" s="26" t="str">
        <f t="shared" si="39"/>
        <v/>
      </c>
      <c r="M217" s="32"/>
      <c r="N217" s="190"/>
      <c r="O217" s="190"/>
      <c r="P217" s="190"/>
      <c r="Q217" s="190"/>
      <c r="R217" s="23"/>
    </row>
    <row r="218" spans="1:18">
      <c r="A218" s="27">
        <f t="shared" ca="1" si="40"/>
        <v>46050</v>
      </c>
      <c r="B218" s="20"/>
      <c r="C218" s="21"/>
      <c r="D218" s="20"/>
      <c r="E218" s="21"/>
      <c r="F218" s="22"/>
      <c r="G218" s="22"/>
      <c r="H218" s="34" t="str">
        <f t="shared" si="35"/>
        <v/>
      </c>
      <c r="I218" s="34" t="str">
        <f t="shared" si="36"/>
        <v/>
      </c>
      <c r="J218" s="34" t="str">
        <f t="shared" si="37"/>
        <v/>
      </c>
      <c r="K218" s="34" t="str">
        <f t="shared" si="38"/>
        <v/>
      </c>
      <c r="L218" s="26" t="str">
        <f t="shared" si="39"/>
        <v/>
      </c>
      <c r="M218" s="32"/>
      <c r="N218" s="190"/>
      <c r="O218" s="190"/>
      <c r="P218" s="190"/>
      <c r="Q218" s="190"/>
      <c r="R218" s="23"/>
    </row>
    <row r="219" spans="1:18">
      <c r="A219" s="27">
        <f t="shared" ca="1" si="40"/>
        <v>46051</v>
      </c>
      <c r="B219" s="20"/>
      <c r="C219" s="21"/>
      <c r="D219" s="20"/>
      <c r="E219" s="21"/>
      <c r="F219" s="22"/>
      <c r="G219" s="22"/>
      <c r="H219" s="34" t="str">
        <f t="shared" si="35"/>
        <v/>
      </c>
      <c r="I219" s="34" t="str">
        <f t="shared" si="36"/>
        <v/>
      </c>
      <c r="J219" s="34" t="str">
        <f t="shared" si="37"/>
        <v/>
      </c>
      <c r="K219" s="34" t="str">
        <f t="shared" si="38"/>
        <v/>
      </c>
      <c r="L219" s="26" t="str">
        <f t="shared" si="39"/>
        <v/>
      </c>
      <c r="M219" s="32"/>
      <c r="N219" s="190"/>
      <c r="O219" s="190"/>
      <c r="P219" s="190"/>
      <c r="Q219" s="190"/>
      <c r="R219" s="23"/>
    </row>
    <row r="220" spans="1:18">
      <c r="A220" s="27">
        <f t="shared" ca="1" si="40"/>
        <v>46052</v>
      </c>
      <c r="B220" s="20"/>
      <c r="C220" s="21"/>
      <c r="D220" s="20"/>
      <c r="E220" s="21"/>
      <c r="F220" s="22"/>
      <c r="G220" s="22"/>
      <c r="H220" s="34" t="str">
        <f t="shared" si="35"/>
        <v/>
      </c>
      <c r="I220" s="34" t="str">
        <f t="shared" si="36"/>
        <v/>
      </c>
      <c r="J220" s="34" t="str">
        <f t="shared" si="37"/>
        <v/>
      </c>
      <c r="K220" s="34" t="str">
        <f t="shared" si="38"/>
        <v/>
      </c>
      <c r="L220" s="26" t="str">
        <f t="shared" si="39"/>
        <v/>
      </c>
      <c r="M220" s="32"/>
      <c r="N220" s="190"/>
      <c r="O220" s="190"/>
      <c r="P220" s="190"/>
      <c r="Q220" s="190"/>
      <c r="R220" s="23"/>
    </row>
    <row r="221" spans="1:18">
      <c r="A221" s="27">
        <f t="shared" ca="1" si="40"/>
        <v>46053</v>
      </c>
      <c r="B221" s="20"/>
      <c r="C221" s="21"/>
      <c r="D221" s="20"/>
      <c r="E221" s="21"/>
      <c r="F221" s="22"/>
      <c r="G221" s="22"/>
      <c r="H221" s="34" t="str">
        <f t="shared" si="35"/>
        <v/>
      </c>
      <c r="I221" s="34" t="str">
        <f t="shared" si="36"/>
        <v/>
      </c>
      <c r="J221" s="34" t="str">
        <f t="shared" si="37"/>
        <v/>
      </c>
      <c r="K221" s="34" t="str">
        <f t="shared" si="38"/>
        <v/>
      </c>
      <c r="L221" s="26" t="str">
        <f t="shared" si="39"/>
        <v/>
      </c>
      <c r="M221" s="32"/>
      <c r="N221" s="190"/>
      <c r="O221" s="190"/>
      <c r="P221" s="190"/>
      <c r="Q221" s="190"/>
      <c r="R221" s="23"/>
    </row>
    <row r="222" spans="1:18">
      <c r="A222" s="5" t="s">
        <v>11</v>
      </c>
      <c r="B222" s="191"/>
      <c r="C222" s="192"/>
      <c r="D222" s="191"/>
      <c r="E222" s="192"/>
      <c r="F222" s="26" t="str">
        <f>IF(SUM($F191:$F221)=0,"",SUM($F191:$F221))</f>
        <v/>
      </c>
      <c r="G222" s="26" t="str">
        <f>IF(SUM($G191:$G221)=0,"",SUM($G191:$G221))</f>
        <v/>
      </c>
      <c r="H222" s="26" t="str">
        <f>IF(SUM(H191:H221)=0,"",SUM(H191:H221))</f>
        <v/>
      </c>
      <c r="I222" s="26" t="str">
        <f>IF(SUM(I191:I221)=0,"",SUM(I191:I221))</f>
        <v/>
      </c>
      <c r="J222" s="26" t="str">
        <f t="shared" ref="J222:K222" si="41">IF(SUM(J191:J221)=0,"",SUM(J191:J221))</f>
        <v/>
      </c>
      <c r="K222" s="26" t="str">
        <f t="shared" si="41"/>
        <v/>
      </c>
      <c r="L222" s="26" t="str">
        <f>IF(SUM($L191:$L221)=0,"",SUM($L191:$L221))</f>
        <v/>
      </c>
      <c r="M222" s="33"/>
      <c r="N222" s="193"/>
      <c r="O222" s="193"/>
      <c r="P222" s="193"/>
      <c r="Q222" s="193"/>
      <c r="R222" s="6"/>
    </row>
    <row r="224" spans="1:18" ht="27" customHeight="1">
      <c r="A224" s="194" t="s">
        <v>22</v>
      </c>
      <c r="B224" s="189" t="s">
        <v>103</v>
      </c>
      <c r="C224" s="189"/>
      <c r="D224" s="189"/>
      <c r="E224" s="189"/>
      <c r="F224" s="189" t="s">
        <v>23</v>
      </c>
      <c r="G224" s="189"/>
      <c r="H224" s="189" t="s">
        <v>88</v>
      </c>
      <c r="I224" s="189"/>
      <c r="J224" s="189"/>
      <c r="K224" s="189"/>
      <c r="L224" s="189" t="s">
        <v>87</v>
      </c>
      <c r="M224" s="195" t="s">
        <v>96</v>
      </c>
      <c r="N224" s="194" t="s">
        <v>25</v>
      </c>
      <c r="O224" s="194"/>
      <c r="P224" s="194"/>
      <c r="Q224" s="194"/>
      <c r="R224" s="189" t="s">
        <v>100</v>
      </c>
    </row>
    <row r="225" spans="1:22" ht="14.25" customHeight="1">
      <c r="A225" s="194"/>
      <c r="B225" s="189" t="s">
        <v>82</v>
      </c>
      <c r="C225" s="189"/>
      <c r="D225" s="189" t="s">
        <v>84</v>
      </c>
      <c r="E225" s="189"/>
      <c r="F225" s="189"/>
      <c r="G225" s="189"/>
      <c r="H225" s="189" t="s">
        <v>90</v>
      </c>
      <c r="I225" s="189"/>
      <c r="J225" s="189" t="s">
        <v>89</v>
      </c>
      <c r="K225" s="189"/>
      <c r="L225" s="189"/>
      <c r="M225" s="196"/>
      <c r="N225" s="194"/>
      <c r="O225" s="194"/>
      <c r="P225" s="194"/>
      <c r="Q225" s="194"/>
      <c r="R225" s="189"/>
    </row>
    <row r="226" spans="1:22">
      <c r="A226" s="194"/>
      <c r="B226" s="43" t="s">
        <v>26</v>
      </c>
      <c r="C226" s="43" t="s">
        <v>27</v>
      </c>
      <c r="D226" s="43" t="s">
        <v>26</v>
      </c>
      <c r="E226" s="43" t="s">
        <v>27</v>
      </c>
      <c r="F226" s="44" t="s">
        <v>85</v>
      </c>
      <c r="G226" s="44" t="s">
        <v>86</v>
      </c>
      <c r="H226" s="44" t="s">
        <v>81</v>
      </c>
      <c r="I226" s="44" t="s">
        <v>83</v>
      </c>
      <c r="J226" s="44" t="s">
        <v>81</v>
      </c>
      <c r="K226" s="44" t="s">
        <v>95</v>
      </c>
      <c r="L226" s="189"/>
      <c r="M226" s="197"/>
      <c r="N226" s="194"/>
      <c r="O226" s="194"/>
      <c r="P226" s="194"/>
      <c r="Q226" s="194"/>
      <c r="R226" s="194"/>
    </row>
    <row r="227" spans="1:22">
      <c r="A227" s="27" cm="1">
        <f t="array" aca="1" ref="A227" ca="1">DATE("2025","8"+6,IFERROR(INDIRECT(T1),"1"))</f>
        <v>46054</v>
      </c>
      <c r="B227" s="20"/>
      <c r="C227" s="21"/>
      <c r="D227" s="20"/>
      <c r="E227" s="21"/>
      <c r="F227" s="22"/>
      <c r="G227" s="22"/>
      <c r="H227" s="34" t="str">
        <f>IF(OR(B227="",LEFT(M227,1)="✓"),"",C227-B227-F227)</f>
        <v/>
      </c>
      <c r="I227" s="34" t="str">
        <f>IF(OR(D227="",LEFT(M227,1)="✓"),"",E227-D227-G227)</f>
        <v/>
      </c>
      <c r="J227" s="34" t="str">
        <f>IF(AND(B227&lt;&gt;"",M227="✓所定"),C227-B227-F227,"")</f>
        <v/>
      </c>
      <c r="K227" s="34" t="str">
        <f>IF(AND(B227&lt;&gt;"",M227="✓法定"),C227-B227-F227,"")</f>
        <v/>
      </c>
      <c r="L227" s="26" t="str">
        <f t="shared" ref="L227:L253" si="42">IF(AND($B227="",$D227=""),"",($C227-$B227-$F227)+($E227-$D227-$G227))</f>
        <v/>
      </c>
      <c r="M227" s="32"/>
      <c r="N227" s="190"/>
      <c r="O227" s="190"/>
      <c r="P227" s="190"/>
      <c r="Q227" s="190"/>
      <c r="R227" s="23"/>
      <c r="V227" s="1" t="s">
        <v>171</v>
      </c>
    </row>
    <row r="228" spans="1:22">
      <c r="A228" s="27">
        <f ca="1">A227+1</f>
        <v>46055</v>
      </c>
      <c r="B228" s="20"/>
      <c r="C228" s="21"/>
      <c r="D228" s="20"/>
      <c r="E228" s="21"/>
      <c r="F228" s="22"/>
      <c r="G228" s="22"/>
      <c r="H228" s="34" t="str">
        <f t="shared" ref="H228:H257" si="43">IF(OR(B228="",LEFT(M228,1)="✓"),"",C228-B228-F228)</f>
        <v/>
      </c>
      <c r="I228" s="34" t="str">
        <f t="shared" ref="I228:I257" si="44">IF(OR(D228="",LEFT(M228,1)="✓"),"",E228-D228-G228)</f>
        <v/>
      </c>
      <c r="J228" s="34" t="str">
        <f t="shared" ref="J228:J257" si="45">IF(AND(B228&lt;&gt;"",M228="✓所定"),C228-B228-F228,"")</f>
        <v/>
      </c>
      <c r="K228" s="34" t="str">
        <f t="shared" ref="K228:K257" si="46">IF(AND(B228&lt;&gt;"",M228="✓法定"),C228-B228-F228,"")</f>
        <v/>
      </c>
      <c r="L228" s="26" t="str">
        <f t="shared" si="42"/>
        <v/>
      </c>
      <c r="M228" s="32"/>
      <c r="N228" s="190"/>
      <c r="O228" s="190"/>
      <c r="P228" s="190"/>
      <c r="Q228" s="190"/>
      <c r="R228" s="23"/>
      <c r="V228" s="1" t="s">
        <v>172</v>
      </c>
    </row>
    <row r="229" spans="1:22">
      <c r="A229" s="27">
        <f t="shared" ref="A229:A257" ca="1" si="47">A228+1</f>
        <v>46056</v>
      </c>
      <c r="B229" s="20"/>
      <c r="C229" s="21"/>
      <c r="D229" s="20"/>
      <c r="E229" s="21"/>
      <c r="F229" s="22"/>
      <c r="G229" s="22"/>
      <c r="H229" s="34" t="str">
        <f t="shared" si="43"/>
        <v/>
      </c>
      <c r="I229" s="34" t="str">
        <f t="shared" si="44"/>
        <v/>
      </c>
      <c r="J229" s="34" t="str">
        <f t="shared" si="45"/>
        <v/>
      </c>
      <c r="K229" s="34" t="str">
        <f t="shared" si="46"/>
        <v/>
      </c>
      <c r="L229" s="26" t="str">
        <f t="shared" si="42"/>
        <v/>
      </c>
      <c r="M229" s="32"/>
      <c r="N229" s="190"/>
      <c r="O229" s="190"/>
      <c r="P229" s="190"/>
      <c r="Q229" s="190"/>
      <c r="R229" s="23"/>
    </row>
    <row r="230" spans="1:22">
      <c r="A230" s="27">
        <f t="shared" ca="1" si="47"/>
        <v>46057</v>
      </c>
      <c r="B230" s="20"/>
      <c r="C230" s="21"/>
      <c r="D230" s="20"/>
      <c r="E230" s="21"/>
      <c r="F230" s="22"/>
      <c r="G230" s="22"/>
      <c r="H230" s="34" t="str">
        <f t="shared" si="43"/>
        <v/>
      </c>
      <c r="I230" s="34" t="str">
        <f t="shared" si="44"/>
        <v/>
      </c>
      <c r="J230" s="34" t="str">
        <f t="shared" si="45"/>
        <v/>
      </c>
      <c r="K230" s="34" t="str">
        <f t="shared" si="46"/>
        <v/>
      </c>
      <c r="L230" s="26" t="str">
        <f t="shared" si="42"/>
        <v/>
      </c>
      <c r="M230" s="32"/>
      <c r="N230" s="190"/>
      <c r="O230" s="190"/>
      <c r="P230" s="190"/>
      <c r="Q230" s="190"/>
      <c r="R230" s="23"/>
    </row>
    <row r="231" spans="1:22">
      <c r="A231" s="27">
        <f t="shared" ca="1" si="47"/>
        <v>46058</v>
      </c>
      <c r="B231" s="20"/>
      <c r="C231" s="21"/>
      <c r="D231" s="20"/>
      <c r="E231" s="21"/>
      <c r="F231" s="22"/>
      <c r="G231" s="22"/>
      <c r="H231" s="34" t="str">
        <f t="shared" si="43"/>
        <v/>
      </c>
      <c r="I231" s="34" t="str">
        <f t="shared" si="44"/>
        <v/>
      </c>
      <c r="J231" s="34" t="str">
        <f t="shared" si="45"/>
        <v/>
      </c>
      <c r="K231" s="34" t="str">
        <f t="shared" si="46"/>
        <v/>
      </c>
      <c r="L231" s="26" t="str">
        <f t="shared" si="42"/>
        <v/>
      </c>
      <c r="M231" s="32"/>
      <c r="N231" s="190"/>
      <c r="O231" s="190"/>
      <c r="P231" s="190"/>
      <c r="Q231" s="190"/>
      <c r="R231" s="23"/>
    </row>
    <row r="232" spans="1:22">
      <c r="A232" s="27">
        <f t="shared" ca="1" si="47"/>
        <v>46059</v>
      </c>
      <c r="B232" s="20"/>
      <c r="C232" s="21"/>
      <c r="D232" s="20"/>
      <c r="E232" s="21"/>
      <c r="F232" s="22"/>
      <c r="G232" s="22"/>
      <c r="H232" s="34" t="str">
        <f t="shared" si="43"/>
        <v/>
      </c>
      <c r="I232" s="34" t="str">
        <f t="shared" si="44"/>
        <v/>
      </c>
      <c r="J232" s="34" t="str">
        <f t="shared" si="45"/>
        <v/>
      </c>
      <c r="K232" s="34" t="str">
        <f t="shared" si="46"/>
        <v/>
      </c>
      <c r="L232" s="26" t="str">
        <f t="shared" si="42"/>
        <v/>
      </c>
      <c r="M232" s="32"/>
      <c r="N232" s="190"/>
      <c r="O232" s="190"/>
      <c r="P232" s="190"/>
      <c r="Q232" s="190"/>
      <c r="R232" s="23"/>
    </row>
    <row r="233" spans="1:22">
      <c r="A233" s="27">
        <f t="shared" ca="1" si="47"/>
        <v>46060</v>
      </c>
      <c r="B233" s="20"/>
      <c r="C233" s="21"/>
      <c r="D233" s="20"/>
      <c r="E233" s="21"/>
      <c r="F233" s="22"/>
      <c r="G233" s="22"/>
      <c r="H233" s="34" t="str">
        <f t="shared" si="43"/>
        <v/>
      </c>
      <c r="I233" s="34" t="str">
        <f t="shared" si="44"/>
        <v/>
      </c>
      <c r="J233" s="34" t="str">
        <f t="shared" si="45"/>
        <v/>
      </c>
      <c r="K233" s="34" t="str">
        <f t="shared" si="46"/>
        <v/>
      </c>
      <c r="L233" s="26" t="str">
        <f t="shared" si="42"/>
        <v/>
      </c>
      <c r="M233" s="32"/>
      <c r="N233" s="190"/>
      <c r="O233" s="190"/>
      <c r="P233" s="190"/>
      <c r="Q233" s="190"/>
      <c r="R233" s="23"/>
    </row>
    <row r="234" spans="1:22">
      <c r="A234" s="27">
        <f t="shared" ca="1" si="47"/>
        <v>46061</v>
      </c>
      <c r="B234" s="20"/>
      <c r="C234" s="21"/>
      <c r="D234" s="20"/>
      <c r="E234" s="21"/>
      <c r="F234" s="22"/>
      <c r="G234" s="22"/>
      <c r="H234" s="34" t="str">
        <f t="shared" si="43"/>
        <v/>
      </c>
      <c r="I234" s="34" t="str">
        <f t="shared" si="44"/>
        <v/>
      </c>
      <c r="J234" s="34" t="str">
        <f t="shared" si="45"/>
        <v/>
      </c>
      <c r="K234" s="34" t="str">
        <f t="shared" si="46"/>
        <v/>
      </c>
      <c r="L234" s="26" t="str">
        <f t="shared" si="42"/>
        <v/>
      </c>
      <c r="M234" s="32"/>
      <c r="N234" s="190"/>
      <c r="O234" s="190"/>
      <c r="P234" s="190"/>
      <c r="Q234" s="190"/>
      <c r="R234" s="23"/>
    </row>
    <row r="235" spans="1:22">
      <c r="A235" s="27">
        <f t="shared" ca="1" si="47"/>
        <v>46062</v>
      </c>
      <c r="B235" s="20"/>
      <c r="C235" s="21"/>
      <c r="D235" s="20"/>
      <c r="E235" s="21"/>
      <c r="F235" s="22"/>
      <c r="G235" s="22"/>
      <c r="H235" s="34" t="str">
        <f t="shared" si="43"/>
        <v/>
      </c>
      <c r="I235" s="34" t="str">
        <f t="shared" si="44"/>
        <v/>
      </c>
      <c r="J235" s="34" t="str">
        <f t="shared" si="45"/>
        <v/>
      </c>
      <c r="K235" s="34" t="str">
        <f t="shared" si="46"/>
        <v/>
      </c>
      <c r="L235" s="26" t="str">
        <f t="shared" si="42"/>
        <v/>
      </c>
      <c r="M235" s="32"/>
      <c r="N235" s="190"/>
      <c r="O235" s="190"/>
      <c r="P235" s="190"/>
      <c r="Q235" s="190"/>
      <c r="R235" s="23"/>
    </row>
    <row r="236" spans="1:22">
      <c r="A236" s="27">
        <f t="shared" ca="1" si="47"/>
        <v>46063</v>
      </c>
      <c r="B236" s="20"/>
      <c r="C236" s="21"/>
      <c r="D236" s="20"/>
      <c r="E236" s="21"/>
      <c r="F236" s="22"/>
      <c r="G236" s="22"/>
      <c r="H236" s="34" t="str">
        <f t="shared" si="43"/>
        <v/>
      </c>
      <c r="I236" s="34" t="str">
        <f t="shared" si="44"/>
        <v/>
      </c>
      <c r="J236" s="34" t="str">
        <f t="shared" si="45"/>
        <v/>
      </c>
      <c r="K236" s="34" t="str">
        <f t="shared" si="46"/>
        <v/>
      </c>
      <c r="L236" s="26" t="str">
        <f t="shared" si="42"/>
        <v/>
      </c>
      <c r="M236" s="32"/>
      <c r="N236" s="190"/>
      <c r="O236" s="190"/>
      <c r="P236" s="190"/>
      <c r="Q236" s="190"/>
      <c r="R236" s="23"/>
    </row>
    <row r="237" spans="1:22">
      <c r="A237" s="27">
        <f t="shared" ca="1" si="47"/>
        <v>46064</v>
      </c>
      <c r="B237" s="20"/>
      <c r="C237" s="21"/>
      <c r="D237" s="20"/>
      <c r="E237" s="21"/>
      <c r="F237" s="22"/>
      <c r="G237" s="22"/>
      <c r="H237" s="34" t="str">
        <f t="shared" si="43"/>
        <v/>
      </c>
      <c r="I237" s="34" t="str">
        <f t="shared" si="44"/>
        <v/>
      </c>
      <c r="J237" s="34" t="str">
        <f t="shared" si="45"/>
        <v/>
      </c>
      <c r="K237" s="34" t="str">
        <f t="shared" si="46"/>
        <v/>
      </c>
      <c r="L237" s="26" t="str">
        <f t="shared" si="42"/>
        <v/>
      </c>
      <c r="M237" s="32"/>
      <c r="N237" s="190"/>
      <c r="O237" s="190"/>
      <c r="P237" s="190"/>
      <c r="Q237" s="190"/>
      <c r="R237" s="23"/>
    </row>
    <row r="238" spans="1:22">
      <c r="A238" s="27">
        <f t="shared" ca="1" si="47"/>
        <v>46065</v>
      </c>
      <c r="B238" s="20"/>
      <c r="C238" s="21"/>
      <c r="D238" s="20"/>
      <c r="E238" s="21"/>
      <c r="F238" s="22"/>
      <c r="G238" s="22"/>
      <c r="H238" s="34" t="str">
        <f t="shared" si="43"/>
        <v/>
      </c>
      <c r="I238" s="34" t="str">
        <f t="shared" si="44"/>
        <v/>
      </c>
      <c r="J238" s="34" t="str">
        <f t="shared" si="45"/>
        <v/>
      </c>
      <c r="K238" s="34" t="str">
        <f t="shared" si="46"/>
        <v/>
      </c>
      <c r="L238" s="26" t="str">
        <f t="shared" si="42"/>
        <v/>
      </c>
      <c r="M238" s="32"/>
      <c r="N238" s="190"/>
      <c r="O238" s="190"/>
      <c r="P238" s="190"/>
      <c r="Q238" s="190"/>
      <c r="R238" s="23"/>
    </row>
    <row r="239" spans="1:22">
      <c r="A239" s="27">
        <f t="shared" ca="1" si="47"/>
        <v>46066</v>
      </c>
      <c r="B239" s="20"/>
      <c r="C239" s="21"/>
      <c r="D239" s="20"/>
      <c r="E239" s="21"/>
      <c r="F239" s="22"/>
      <c r="G239" s="22"/>
      <c r="H239" s="34" t="str">
        <f t="shared" si="43"/>
        <v/>
      </c>
      <c r="I239" s="34" t="str">
        <f t="shared" si="44"/>
        <v/>
      </c>
      <c r="J239" s="34" t="str">
        <f t="shared" si="45"/>
        <v/>
      </c>
      <c r="K239" s="34" t="str">
        <f t="shared" si="46"/>
        <v/>
      </c>
      <c r="L239" s="26" t="str">
        <f t="shared" si="42"/>
        <v/>
      </c>
      <c r="M239" s="32"/>
      <c r="N239" s="190"/>
      <c r="O239" s="190"/>
      <c r="P239" s="190"/>
      <c r="Q239" s="190"/>
      <c r="R239" s="23"/>
    </row>
    <row r="240" spans="1:22">
      <c r="A240" s="27">
        <f t="shared" ca="1" si="47"/>
        <v>46067</v>
      </c>
      <c r="B240" s="20"/>
      <c r="C240" s="21"/>
      <c r="D240" s="20"/>
      <c r="E240" s="21"/>
      <c r="F240" s="22"/>
      <c r="G240" s="22"/>
      <c r="H240" s="34" t="str">
        <f t="shared" si="43"/>
        <v/>
      </c>
      <c r="I240" s="34" t="str">
        <f t="shared" si="44"/>
        <v/>
      </c>
      <c r="J240" s="34" t="str">
        <f t="shared" si="45"/>
        <v/>
      </c>
      <c r="K240" s="34" t="str">
        <f t="shared" si="46"/>
        <v/>
      </c>
      <c r="L240" s="26" t="str">
        <f t="shared" si="42"/>
        <v/>
      </c>
      <c r="M240" s="32"/>
      <c r="N240" s="190"/>
      <c r="O240" s="190"/>
      <c r="P240" s="190"/>
      <c r="Q240" s="190"/>
      <c r="R240" s="23"/>
    </row>
    <row r="241" spans="1:18">
      <c r="A241" s="27">
        <f t="shared" ca="1" si="47"/>
        <v>46068</v>
      </c>
      <c r="B241" s="20"/>
      <c r="C241" s="21"/>
      <c r="D241" s="20"/>
      <c r="E241" s="21"/>
      <c r="F241" s="22"/>
      <c r="G241" s="22"/>
      <c r="H241" s="34" t="str">
        <f t="shared" si="43"/>
        <v/>
      </c>
      <c r="I241" s="34" t="str">
        <f t="shared" si="44"/>
        <v/>
      </c>
      <c r="J241" s="34" t="str">
        <f t="shared" si="45"/>
        <v/>
      </c>
      <c r="K241" s="34" t="str">
        <f t="shared" si="46"/>
        <v/>
      </c>
      <c r="L241" s="26" t="str">
        <f t="shared" si="42"/>
        <v/>
      </c>
      <c r="M241" s="32"/>
      <c r="N241" s="190"/>
      <c r="O241" s="190"/>
      <c r="P241" s="190"/>
      <c r="Q241" s="190"/>
      <c r="R241" s="23"/>
    </row>
    <row r="242" spans="1:18">
      <c r="A242" s="27">
        <f t="shared" ca="1" si="47"/>
        <v>46069</v>
      </c>
      <c r="B242" s="20"/>
      <c r="C242" s="21"/>
      <c r="D242" s="20"/>
      <c r="E242" s="21"/>
      <c r="F242" s="22"/>
      <c r="G242" s="22"/>
      <c r="H242" s="34" t="str">
        <f t="shared" si="43"/>
        <v/>
      </c>
      <c r="I242" s="34" t="str">
        <f t="shared" si="44"/>
        <v/>
      </c>
      <c r="J242" s="34" t="str">
        <f t="shared" si="45"/>
        <v/>
      </c>
      <c r="K242" s="34" t="str">
        <f t="shared" si="46"/>
        <v/>
      </c>
      <c r="L242" s="26" t="str">
        <f t="shared" si="42"/>
        <v/>
      </c>
      <c r="M242" s="32"/>
      <c r="N242" s="190"/>
      <c r="O242" s="190"/>
      <c r="P242" s="190"/>
      <c r="Q242" s="190"/>
      <c r="R242" s="23"/>
    </row>
    <row r="243" spans="1:18">
      <c r="A243" s="27">
        <f t="shared" ca="1" si="47"/>
        <v>46070</v>
      </c>
      <c r="B243" s="20"/>
      <c r="C243" s="21"/>
      <c r="D243" s="20"/>
      <c r="E243" s="21"/>
      <c r="F243" s="22"/>
      <c r="G243" s="22"/>
      <c r="H243" s="34" t="str">
        <f t="shared" si="43"/>
        <v/>
      </c>
      <c r="I243" s="34" t="str">
        <f t="shared" si="44"/>
        <v/>
      </c>
      <c r="J243" s="34" t="str">
        <f t="shared" si="45"/>
        <v/>
      </c>
      <c r="K243" s="34" t="str">
        <f t="shared" si="46"/>
        <v/>
      </c>
      <c r="L243" s="26" t="str">
        <f t="shared" si="42"/>
        <v/>
      </c>
      <c r="M243" s="32"/>
      <c r="N243" s="190"/>
      <c r="O243" s="190"/>
      <c r="P243" s="190"/>
      <c r="Q243" s="190"/>
      <c r="R243" s="23"/>
    </row>
    <row r="244" spans="1:18">
      <c r="A244" s="27">
        <f t="shared" ca="1" si="47"/>
        <v>46071</v>
      </c>
      <c r="B244" s="20"/>
      <c r="C244" s="21"/>
      <c r="D244" s="20"/>
      <c r="E244" s="21"/>
      <c r="F244" s="22"/>
      <c r="G244" s="22"/>
      <c r="H244" s="34" t="str">
        <f t="shared" si="43"/>
        <v/>
      </c>
      <c r="I244" s="34" t="str">
        <f t="shared" si="44"/>
        <v/>
      </c>
      <c r="J244" s="34" t="str">
        <f t="shared" si="45"/>
        <v/>
      </c>
      <c r="K244" s="34" t="str">
        <f t="shared" si="46"/>
        <v/>
      </c>
      <c r="L244" s="26" t="str">
        <f t="shared" si="42"/>
        <v/>
      </c>
      <c r="M244" s="32"/>
      <c r="N244" s="190"/>
      <c r="O244" s="190"/>
      <c r="P244" s="190"/>
      <c r="Q244" s="190"/>
      <c r="R244" s="23"/>
    </row>
    <row r="245" spans="1:18">
      <c r="A245" s="27">
        <f t="shared" ca="1" si="47"/>
        <v>46072</v>
      </c>
      <c r="B245" s="20"/>
      <c r="C245" s="21"/>
      <c r="D245" s="20"/>
      <c r="E245" s="21"/>
      <c r="F245" s="22"/>
      <c r="G245" s="22"/>
      <c r="H245" s="34" t="str">
        <f t="shared" si="43"/>
        <v/>
      </c>
      <c r="I245" s="34" t="str">
        <f t="shared" si="44"/>
        <v/>
      </c>
      <c r="J245" s="34" t="str">
        <f t="shared" si="45"/>
        <v/>
      </c>
      <c r="K245" s="34" t="str">
        <f t="shared" si="46"/>
        <v/>
      </c>
      <c r="L245" s="26" t="str">
        <f t="shared" si="42"/>
        <v/>
      </c>
      <c r="M245" s="32"/>
      <c r="N245" s="190"/>
      <c r="O245" s="190"/>
      <c r="P245" s="190"/>
      <c r="Q245" s="190"/>
      <c r="R245" s="23"/>
    </row>
    <row r="246" spans="1:18">
      <c r="A246" s="27">
        <f t="shared" ca="1" si="47"/>
        <v>46073</v>
      </c>
      <c r="B246" s="20"/>
      <c r="C246" s="21"/>
      <c r="D246" s="20"/>
      <c r="E246" s="21"/>
      <c r="F246" s="22"/>
      <c r="G246" s="22"/>
      <c r="H246" s="34" t="str">
        <f t="shared" si="43"/>
        <v/>
      </c>
      <c r="I246" s="34" t="str">
        <f t="shared" si="44"/>
        <v/>
      </c>
      <c r="J246" s="34" t="str">
        <f t="shared" si="45"/>
        <v/>
      </c>
      <c r="K246" s="34" t="str">
        <f t="shared" si="46"/>
        <v/>
      </c>
      <c r="L246" s="26" t="str">
        <f t="shared" si="42"/>
        <v/>
      </c>
      <c r="M246" s="32"/>
      <c r="N246" s="190"/>
      <c r="O246" s="190"/>
      <c r="P246" s="190"/>
      <c r="Q246" s="190"/>
      <c r="R246" s="23"/>
    </row>
    <row r="247" spans="1:18">
      <c r="A247" s="27">
        <f t="shared" ca="1" si="47"/>
        <v>46074</v>
      </c>
      <c r="B247" s="20"/>
      <c r="C247" s="21"/>
      <c r="D247" s="20"/>
      <c r="E247" s="21"/>
      <c r="F247" s="22"/>
      <c r="G247" s="22"/>
      <c r="H247" s="34" t="str">
        <f t="shared" si="43"/>
        <v/>
      </c>
      <c r="I247" s="34" t="str">
        <f t="shared" si="44"/>
        <v/>
      </c>
      <c r="J247" s="34" t="str">
        <f t="shared" si="45"/>
        <v/>
      </c>
      <c r="K247" s="34" t="str">
        <f t="shared" si="46"/>
        <v/>
      </c>
      <c r="L247" s="26" t="str">
        <f t="shared" si="42"/>
        <v/>
      </c>
      <c r="M247" s="32"/>
      <c r="N247" s="190"/>
      <c r="O247" s="190"/>
      <c r="P247" s="190"/>
      <c r="Q247" s="190"/>
      <c r="R247" s="23"/>
    </row>
    <row r="248" spans="1:18">
      <c r="A248" s="27">
        <f t="shared" ca="1" si="47"/>
        <v>46075</v>
      </c>
      <c r="B248" s="20"/>
      <c r="C248" s="21"/>
      <c r="D248" s="20"/>
      <c r="E248" s="21"/>
      <c r="F248" s="22"/>
      <c r="G248" s="22"/>
      <c r="H248" s="34" t="str">
        <f t="shared" si="43"/>
        <v/>
      </c>
      <c r="I248" s="34" t="str">
        <f t="shared" si="44"/>
        <v/>
      </c>
      <c r="J248" s="34" t="str">
        <f t="shared" si="45"/>
        <v/>
      </c>
      <c r="K248" s="34" t="str">
        <f t="shared" si="46"/>
        <v/>
      </c>
      <c r="L248" s="26" t="str">
        <f t="shared" si="42"/>
        <v/>
      </c>
      <c r="M248" s="32"/>
      <c r="N248" s="190"/>
      <c r="O248" s="190"/>
      <c r="P248" s="190"/>
      <c r="Q248" s="190"/>
      <c r="R248" s="23"/>
    </row>
    <row r="249" spans="1:18">
      <c r="A249" s="27">
        <f t="shared" ca="1" si="47"/>
        <v>46076</v>
      </c>
      <c r="B249" s="20"/>
      <c r="C249" s="21"/>
      <c r="D249" s="20"/>
      <c r="E249" s="21"/>
      <c r="F249" s="22"/>
      <c r="G249" s="22"/>
      <c r="H249" s="34" t="str">
        <f t="shared" si="43"/>
        <v/>
      </c>
      <c r="I249" s="34" t="str">
        <f t="shared" si="44"/>
        <v/>
      </c>
      <c r="J249" s="34" t="str">
        <f t="shared" si="45"/>
        <v/>
      </c>
      <c r="K249" s="34" t="str">
        <f t="shared" si="46"/>
        <v/>
      </c>
      <c r="L249" s="26" t="str">
        <f t="shared" si="42"/>
        <v/>
      </c>
      <c r="M249" s="32"/>
      <c r="N249" s="190"/>
      <c r="O249" s="190"/>
      <c r="P249" s="190"/>
      <c r="Q249" s="190"/>
      <c r="R249" s="23"/>
    </row>
    <row r="250" spans="1:18">
      <c r="A250" s="27">
        <f t="shared" ca="1" si="47"/>
        <v>46077</v>
      </c>
      <c r="B250" s="20"/>
      <c r="C250" s="21"/>
      <c r="D250" s="20"/>
      <c r="E250" s="21"/>
      <c r="F250" s="22"/>
      <c r="G250" s="22"/>
      <c r="H250" s="34" t="str">
        <f t="shared" si="43"/>
        <v/>
      </c>
      <c r="I250" s="34" t="str">
        <f t="shared" si="44"/>
        <v/>
      </c>
      <c r="J250" s="34" t="str">
        <f t="shared" si="45"/>
        <v/>
      </c>
      <c r="K250" s="34" t="str">
        <f t="shared" si="46"/>
        <v/>
      </c>
      <c r="L250" s="26" t="str">
        <f t="shared" si="42"/>
        <v/>
      </c>
      <c r="M250" s="32"/>
      <c r="N250" s="190"/>
      <c r="O250" s="190"/>
      <c r="P250" s="190"/>
      <c r="Q250" s="190"/>
      <c r="R250" s="23"/>
    </row>
    <row r="251" spans="1:18">
      <c r="A251" s="27">
        <f t="shared" ca="1" si="47"/>
        <v>46078</v>
      </c>
      <c r="B251" s="20"/>
      <c r="C251" s="21"/>
      <c r="D251" s="20"/>
      <c r="E251" s="21"/>
      <c r="F251" s="22"/>
      <c r="G251" s="22"/>
      <c r="H251" s="34" t="str">
        <f t="shared" si="43"/>
        <v/>
      </c>
      <c r="I251" s="34" t="str">
        <f t="shared" si="44"/>
        <v/>
      </c>
      <c r="J251" s="34" t="str">
        <f t="shared" si="45"/>
        <v/>
      </c>
      <c r="K251" s="34" t="str">
        <f t="shared" si="46"/>
        <v/>
      </c>
      <c r="L251" s="26" t="str">
        <f t="shared" si="42"/>
        <v/>
      </c>
      <c r="M251" s="32"/>
      <c r="N251" s="190"/>
      <c r="O251" s="190"/>
      <c r="P251" s="190"/>
      <c r="Q251" s="190"/>
      <c r="R251" s="23"/>
    </row>
    <row r="252" spans="1:18">
      <c r="A252" s="27">
        <f t="shared" ca="1" si="47"/>
        <v>46079</v>
      </c>
      <c r="B252" s="20"/>
      <c r="C252" s="21"/>
      <c r="D252" s="20"/>
      <c r="E252" s="21"/>
      <c r="F252" s="22"/>
      <c r="G252" s="22"/>
      <c r="H252" s="34" t="str">
        <f t="shared" si="43"/>
        <v/>
      </c>
      <c r="I252" s="34" t="str">
        <f t="shared" si="44"/>
        <v/>
      </c>
      <c r="J252" s="34" t="str">
        <f t="shared" si="45"/>
        <v/>
      </c>
      <c r="K252" s="34" t="str">
        <f t="shared" si="46"/>
        <v/>
      </c>
      <c r="L252" s="26" t="str">
        <f t="shared" si="42"/>
        <v/>
      </c>
      <c r="M252" s="32"/>
      <c r="N252" s="190"/>
      <c r="O252" s="190"/>
      <c r="P252" s="190"/>
      <c r="Q252" s="190"/>
      <c r="R252" s="23"/>
    </row>
    <row r="253" spans="1:18">
      <c r="A253" s="27">
        <f t="shared" ca="1" si="47"/>
        <v>46080</v>
      </c>
      <c r="B253" s="20"/>
      <c r="C253" s="21"/>
      <c r="D253" s="20"/>
      <c r="E253" s="21"/>
      <c r="F253" s="22"/>
      <c r="G253" s="22"/>
      <c r="H253" s="34" t="str">
        <f t="shared" si="43"/>
        <v/>
      </c>
      <c r="I253" s="34" t="str">
        <f t="shared" si="44"/>
        <v/>
      </c>
      <c r="J253" s="34" t="str">
        <f t="shared" si="45"/>
        <v/>
      </c>
      <c r="K253" s="34" t="str">
        <f t="shared" si="46"/>
        <v/>
      </c>
      <c r="L253" s="26" t="str">
        <f t="shared" si="42"/>
        <v/>
      </c>
      <c r="M253" s="32"/>
      <c r="N253" s="190"/>
      <c r="O253" s="190"/>
      <c r="P253" s="190"/>
      <c r="Q253" s="190"/>
      <c r="R253" s="23"/>
    </row>
    <row r="254" spans="1:18">
      <c r="A254" s="27">
        <f t="shared" ca="1" si="47"/>
        <v>46081</v>
      </c>
      <c r="B254" s="20"/>
      <c r="C254" s="21"/>
      <c r="D254" s="20"/>
      <c r="E254" s="21"/>
      <c r="F254" s="22"/>
      <c r="G254" s="22"/>
      <c r="H254" s="34" t="str">
        <f t="shared" si="43"/>
        <v/>
      </c>
      <c r="I254" s="34" t="str">
        <f t="shared" si="44"/>
        <v/>
      </c>
      <c r="J254" s="34" t="str">
        <f t="shared" si="45"/>
        <v/>
      </c>
      <c r="K254" s="34" t="str">
        <f t="shared" si="46"/>
        <v/>
      </c>
      <c r="L254" s="26" t="str">
        <f>IF(AND($B254="",$D254=""),"",($C254-$B254-$F254)+($E254-$D254-$G254))</f>
        <v/>
      </c>
      <c r="M254" s="32"/>
      <c r="N254" s="190"/>
      <c r="O254" s="190"/>
      <c r="P254" s="190"/>
      <c r="Q254" s="190"/>
      <c r="R254" s="23"/>
    </row>
    <row r="255" spans="1:18">
      <c r="A255" s="27">
        <f t="shared" ca="1" si="47"/>
        <v>46082</v>
      </c>
      <c r="B255" s="20"/>
      <c r="C255" s="21"/>
      <c r="D255" s="20"/>
      <c r="E255" s="21"/>
      <c r="F255" s="22"/>
      <c r="G255" s="22"/>
      <c r="H255" s="34" t="str">
        <f t="shared" si="43"/>
        <v/>
      </c>
      <c r="I255" s="34" t="str">
        <f t="shared" si="44"/>
        <v/>
      </c>
      <c r="J255" s="34" t="str">
        <f t="shared" si="45"/>
        <v/>
      </c>
      <c r="K255" s="34" t="str">
        <f t="shared" si="46"/>
        <v/>
      </c>
      <c r="L255" s="26" t="str">
        <f>IF(AND($B255="",$D255=""),"",($C255-$B255-$F255)+($E255-$D255-$G255))</f>
        <v/>
      </c>
      <c r="M255" s="32"/>
      <c r="N255" s="190"/>
      <c r="O255" s="190"/>
      <c r="P255" s="190"/>
      <c r="Q255" s="190"/>
      <c r="R255" s="23"/>
    </row>
    <row r="256" spans="1:18">
      <c r="A256" s="27">
        <f t="shared" ca="1" si="47"/>
        <v>46083</v>
      </c>
      <c r="B256" s="20"/>
      <c r="C256" s="21"/>
      <c r="D256" s="20"/>
      <c r="E256" s="21"/>
      <c r="F256" s="22"/>
      <c r="G256" s="22"/>
      <c r="H256" s="34" t="str">
        <f t="shared" si="43"/>
        <v/>
      </c>
      <c r="I256" s="34" t="str">
        <f t="shared" si="44"/>
        <v/>
      </c>
      <c r="J256" s="34" t="str">
        <f t="shared" si="45"/>
        <v/>
      </c>
      <c r="K256" s="34" t="str">
        <f t="shared" si="46"/>
        <v/>
      </c>
      <c r="L256" s="26" t="str">
        <f>IF(AND($B256="",$D256=""),"",($C256-$B256-$F256)+($E256-$D256-$G256))</f>
        <v/>
      </c>
      <c r="M256" s="32"/>
      <c r="N256" s="190"/>
      <c r="O256" s="190"/>
      <c r="P256" s="190"/>
      <c r="Q256" s="190"/>
      <c r="R256" s="23"/>
    </row>
    <row r="257" spans="1:18">
      <c r="A257" s="27">
        <f t="shared" ca="1" si="47"/>
        <v>46084</v>
      </c>
      <c r="B257" s="20"/>
      <c r="C257" s="21"/>
      <c r="D257" s="20"/>
      <c r="E257" s="21"/>
      <c r="F257" s="22"/>
      <c r="G257" s="22"/>
      <c r="H257" s="34" t="str">
        <f t="shared" si="43"/>
        <v/>
      </c>
      <c r="I257" s="34" t="str">
        <f t="shared" si="44"/>
        <v/>
      </c>
      <c r="J257" s="34" t="str">
        <f t="shared" si="45"/>
        <v/>
      </c>
      <c r="K257" s="34" t="str">
        <f t="shared" si="46"/>
        <v/>
      </c>
      <c r="L257" s="26" t="str">
        <f>IF(AND($B257="",$D257=""),"",($C257-$B257-$F257)+($E257-$D257-$G257))</f>
        <v/>
      </c>
      <c r="M257" s="32"/>
      <c r="N257" s="190"/>
      <c r="O257" s="190"/>
      <c r="P257" s="190"/>
      <c r="Q257" s="190"/>
      <c r="R257" s="23"/>
    </row>
    <row r="258" spans="1:18">
      <c r="A258" s="5" t="s">
        <v>11</v>
      </c>
      <c r="B258" s="191"/>
      <c r="C258" s="192"/>
      <c r="D258" s="191"/>
      <c r="E258" s="192"/>
      <c r="F258" s="26" t="str">
        <f>IF(SUM($F227:$F257)=0,"",SUM($F227:$F257))</f>
        <v/>
      </c>
      <c r="G258" s="26" t="str">
        <f>IF(SUM($G227:$G257)=0,"",SUM($G227:$G257))</f>
        <v/>
      </c>
      <c r="H258" s="26" t="str">
        <f>IF(SUM(H227:H257)=0,"",SUM(H227:H257))</f>
        <v/>
      </c>
      <c r="I258" s="26" t="str">
        <f>IF(SUM(I227:I257)=0,"",SUM(I227:I257))</f>
        <v/>
      </c>
      <c r="J258" s="26" t="str">
        <f>IF(SUM(J227:J257)=0,"",SUM(J227:J257))</f>
        <v/>
      </c>
      <c r="K258" s="26" t="str">
        <f>IF(SUM(K227:K257)=0,"",SUM(K227:K257))</f>
        <v/>
      </c>
      <c r="L258" s="26" t="str">
        <f>IF(SUM($L227:$L257)=0,"",SUM($L227:$L257))</f>
        <v/>
      </c>
      <c r="M258" s="33"/>
      <c r="N258" s="193"/>
      <c r="O258" s="193"/>
      <c r="P258" s="193"/>
      <c r="Q258" s="193"/>
      <c r="R258" s="6"/>
    </row>
    <row r="260" spans="1:18" ht="27" customHeight="1">
      <c r="A260" s="194" t="s">
        <v>22</v>
      </c>
      <c r="B260" s="189" t="s">
        <v>103</v>
      </c>
      <c r="C260" s="189"/>
      <c r="D260" s="189"/>
      <c r="E260" s="189"/>
      <c r="F260" s="189" t="s">
        <v>23</v>
      </c>
      <c r="G260" s="189"/>
      <c r="H260" s="189" t="s">
        <v>88</v>
      </c>
      <c r="I260" s="189"/>
      <c r="J260" s="189"/>
      <c r="K260" s="189"/>
      <c r="L260" s="189" t="s">
        <v>87</v>
      </c>
      <c r="M260" s="195" t="s">
        <v>96</v>
      </c>
      <c r="N260" s="194" t="s">
        <v>25</v>
      </c>
      <c r="O260" s="194"/>
      <c r="P260" s="194"/>
      <c r="Q260" s="194"/>
      <c r="R260" s="189" t="s">
        <v>100</v>
      </c>
    </row>
    <row r="261" spans="1:18" ht="14.25" customHeight="1">
      <c r="A261" s="194"/>
      <c r="B261" s="189" t="s">
        <v>82</v>
      </c>
      <c r="C261" s="189"/>
      <c r="D261" s="189" t="s">
        <v>84</v>
      </c>
      <c r="E261" s="189"/>
      <c r="F261" s="189"/>
      <c r="G261" s="189"/>
      <c r="H261" s="189" t="s">
        <v>90</v>
      </c>
      <c r="I261" s="189"/>
      <c r="J261" s="189" t="s">
        <v>89</v>
      </c>
      <c r="K261" s="189"/>
      <c r="L261" s="189"/>
      <c r="M261" s="196"/>
      <c r="N261" s="194"/>
      <c r="O261" s="194"/>
      <c r="P261" s="194"/>
      <c r="Q261" s="194"/>
      <c r="R261" s="189"/>
    </row>
    <row r="262" spans="1:18">
      <c r="A262" s="194"/>
      <c r="B262" s="43" t="s">
        <v>26</v>
      </c>
      <c r="C262" s="43" t="s">
        <v>27</v>
      </c>
      <c r="D262" s="43" t="s">
        <v>26</v>
      </c>
      <c r="E262" s="43" t="s">
        <v>27</v>
      </c>
      <c r="F262" s="44" t="s">
        <v>85</v>
      </c>
      <c r="G262" s="44" t="s">
        <v>86</v>
      </c>
      <c r="H262" s="44" t="s">
        <v>81</v>
      </c>
      <c r="I262" s="44" t="s">
        <v>83</v>
      </c>
      <c r="J262" s="44" t="s">
        <v>81</v>
      </c>
      <c r="K262" s="44" t="s">
        <v>95</v>
      </c>
      <c r="L262" s="189"/>
      <c r="M262" s="197"/>
      <c r="N262" s="194"/>
      <c r="O262" s="194"/>
      <c r="P262" s="194"/>
      <c r="Q262" s="194"/>
      <c r="R262" s="194"/>
    </row>
    <row r="263" spans="1:18">
      <c r="A263" s="27" cm="1">
        <f t="array" aca="1" ref="A263" ca="1">DATE("2025","8"+7,IFERROR(INDIRECT(T1),"1"))</f>
        <v>46082</v>
      </c>
      <c r="B263" s="20"/>
      <c r="C263" s="21"/>
      <c r="D263" s="20"/>
      <c r="E263" s="21"/>
      <c r="F263" s="22"/>
      <c r="G263" s="22"/>
      <c r="H263" s="34" t="str">
        <f>IF(OR(B263="",LEFT(M263,1)="✓"),"",C263-B263-F263)</f>
        <v/>
      </c>
      <c r="I263" s="34" t="str">
        <f>IF(OR(D263="",LEFT(M263,1)="✓"),"",E263-D263-G263)</f>
        <v/>
      </c>
      <c r="J263" s="34" t="str">
        <f>IF(AND(B263&lt;&gt;"",M263="✓所定"),C263-B263-F263,"")</f>
        <v/>
      </c>
      <c r="K263" s="34" t="str">
        <f>IF(AND(B263&lt;&gt;"",M263="✓法定"),C263-B263-F263,"")</f>
        <v/>
      </c>
      <c r="L263" s="34" t="str">
        <f>IF(AND($B263="",$D263=""),"",($C263-$B263-$F263)+($E263-$D263-$G263))</f>
        <v/>
      </c>
      <c r="M263" s="32"/>
      <c r="N263" s="190"/>
      <c r="O263" s="190"/>
      <c r="P263" s="190"/>
      <c r="Q263" s="190"/>
      <c r="R263" s="23"/>
    </row>
    <row r="264" spans="1:18">
      <c r="A264" s="27">
        <f ca="1">A263+1</f>
        <v>46083</v>
      </c>
      <c r="B264" s="20"/>
      <c r="C264" s="21"/>
      <c r="D264" s="20"/>
      <c r="E264" s="21"/>
      <c r="F264" s="22"/>
      <c r="G264" s="22"/>
      <c r="H264" s="34" t="str">
        <f t="shared" ref="H264:H293" si="48">IF(OR(B264="",LEFT(M264,1)="✓"),"",C264-B264-F264)</f>
        <v/>
      </c>
      <c r="I264" s="34" t="str">
        <f t="shared" ref="I264:I293" si="49">IF(OR(D264="",LEFT(M264,1)="✓"),"",E264-D264-G264)</f>
        <v/>
      </c>
      <c r="J264" s="34" t="str">
        <f t="shared" ref="J264:J293" si="50">IF(AND(B264&lt;&gt;"",M264="✓所定"),C264-B264-F264,"")</f>
        <v/>
      </c>
      <c r="K264" s="34" t="str">
        <f t="shared" ref="K264:K293" si="51">IF(AND(B264&lt;&gt;"",M264="✓法定"),C264-B264-F264,"")</f>
        <v/>
      </c>
      <c r="L264" s="34" t="str">
        <f t="shared" ref="L264:L288" si="52">IF(AND($B264="",$D264=""),"",($C264-$B264-$F264)+($E264-$D264-$G264))</f>
        <v/>
      </c>
      <c r="M264" s="32"/>
      <c r="N264" s="190"/>
      <c r="O264" s="190"/>
      <c r="P264" s="190"/>
      <c r="Q264" s="190"/>
      <c r="R264" s="23"/>
    </row>
    <row r="265" spans="1:18">
      <c r="A265" s="27">
        <f t="shared" ref="A265:A293" ca="1" si="53">A264+1</f>
        <v>46084</v>
      </c>
      <c r="B265" s="20"/>
      <c r="C265" s="21"/>
      <c r="D265" s="20"/>
      <c r="E265" s="21"/>
      <c r="F265" s="22"/>
      <c r="G265" s="22"/>
      <c r="H265" s="34" t="str">
        <f t="shared" si="48"/>
        <v/>
      </c>
      <c r="I265" s="34" t="str">
        <f t="shared" si="49"/>
        <v/>
      </c>
      <c r="J265" s="34" t="str">
        <f t="shared" si="50"/>
        <v/>
      </c>
      <c r="K265" s="34" t="str">
        <f t="shared" si="51"/>
        <v/>
      </c>
      <c r="L265" s="34" t="str">
        <f t="shared" si="52"/>
        <v/>
      </c>
      <c r="M265" s="32"/>
      <c r="N265" s="190"/>
      <c r="O265" s="190"/>
      <c r="P265" s="190"/>
      <c r="Q265" s="190"/>
      <c r="R265" s="23"/>
    </row>
    <row r="266" spans="1:18">
      <c r="A266" s="27">
        <f t="shared" ca="1" si="53"/>
        <v>46085</v>
      </c>
      <c r="B266" s="20"/>
      <c r="C266" s="21"/>
      <c r="D266" s="20"/>
      <c r="E266" s="21"/>
      <c r="F266" s="22"/>
      <c r="G266" s="22"/>
      <c r="H266" s="34" t="str">
        <f t="shared" si="48"/>
        <v/>
      </c>
      <c r="I266" s="34" t="str">
        <f t="shared" si="49"/>
        <v/>
      </c>
      <c r="J266" s="34" t="str">
        <f t="shared" si="50"/>
        <v/>
      </c>
      <c r="K266" s="34" t="str">
        <f t="shared" si="51"/>
        <v/>
      </c>
      <c r="L266" s="34" t="str">
        <f t="shared" si="52"/>
        <v/>
      </c>
      <c r="M266" s="32"/>
      <c r="N266" s="190"/>
      <c r="O266" s="190"/>
      <c r="P266" s="190"/>
      <c r="Q266" s="190"/>
      <c r="R266" s="23"/>
    </row>
    <row r="267" spans="1:18">
      <c r="A267" s="27">
        <f t="shared" ca="1" si="53"/>
        <v>46086</v>
      </c>
      <c r="B267" s="20"/>
      <c r="C267" s="21"/>
      <c r="D267" s="20"/>
      <c r="E267" s="21"/>
      <c r="F267" s="22"/>
      <c r="G267" s="22"/>
      <c r="H267" s="34" t="str">
        <f t="shared" si="48"/>
        <v/>
      </c>
      <c r="I267" s="34" t="str">
        <f t="shared" si="49"/>
        <v/>
      </c>
      <c r="J267" s="34" t="str">
        <f t="shared" si="50"/>
        <v/>
      </c>
      <c r="K267" s="34" t="str">
        <f t="shared" si="51"/>
        <v/>
      </c>
      <c r="L267" s="34" t="str">
        <f t="shared" si="52"/>
        <v/>
      </c>
      <c r="M267" s="32"/>
      <c r="N267" s="190"/>
      <c r="O267" s="190"/>
      <c r="P267" s="190"/>
      <c r="Q267" s="190"/>
      <c r="R267" s="23"/>
    </row>
    <row r="268" spans="1:18">
      <c r="A268" s="27">
        <f t="shared" ca="1" si="53"/>
        <v>46087</v>
      </c>
      <c r="B268" s="20"/>
      <c r="C268" s="21"/>
      <c r="D268" s="20"/>
      <c r="E268" s="21"/>
      <c r="F268" s="22"/>
      <c r="G268" s="22"/>
      <c r="H268" s="34" t="str">
        <f t="shared" si="48"/>
        <v/>
      </c>
      <c r="I268" s="34" t="str">
        <f t="shared" si="49"/>
        <v/>
      </c>
      <c r="J268" s="34" t="str">
        <f t="shared" si="50"/>
        <v/>
      </c>
      <c r="K268" s="34" t="str">
        <f t="shared" si="51"/>
        <v/>
      </c>
      <c r="L268" s="34" t="str">
        <f t="shared" si="52"/>
        <v/>
      </c>
      <c r="M268" s="32"/>
      <c r="N268" s="190"/>
      <c r="O268" s="190"/>
      <c r="P268" s="190"/>
      <c r="Q268" s="190"/>
      <c r="R268" s="23"/>
    </row>
    <row r="269" spans="1:18">
      <c r="A269" s="27">
        <f t="shared" ca="1" si="53"/>
        <v>46088</v>
      </c>
      <c r="B269" s="20"/>
      <c r="C269" s="21"/>
      <c r="D269" s="20"/>
      <c r="E269" s="21"/>
      <c r="F269" s="22"/>
      <c r="G269" s="22"/>
      <c r="H269" s="34" t="str">
        <f t="shared" si="48"/>
        <v/>
      </c>
      <c r="I269" s="34" t="str">
        <f t="shared" si="49"/>
        <v/>
      </c>
      <c r="J269" s="34" t="str">
        <f t="shared" si="50"/>
        <v/>
      </c>
      <c r="K269" s="34" t="str">
        <f t="shared" si="51"/>
        <v/>
      </c>
      <c r="L269" s="34" t="str">
        <f t="shared" si="52"/>
        <v/>
      </c>
      <c r="M269" s="32"/>
      <c r="N269" s="190"/>
      <c r="O269" s="190"/>
      <c r="P269" s="190"/>
      <c r="Q269" s="190"/>
      <c r="R269" s="23"/>
    </row>
    <row r="270" spans="1:18">
      <c r="A270" s="27">
        <f t="shared" ca="1" si="53"/>
        <v>46089</v>
      </c>
      <c r="B270" s="20"/>
      <c r="C270" s="21"/>
      <c r="D270" s="20"/>
      <c r="E270" s="21"/>
      <c r="F270" s="22"/>
      <c r="G270" s="22"/>
      <c r="H270" s="34" t="str">
        <f t="shared" si="48"/>
        <v/>
      </c>
      <c r="I270" s="34" t="str">
        <f t="shared" si="49"/>
        <v/>
      </c>
      <c r="J270" s="34" t="str">
        <f t="shared" si="50"/>
        <v/>
      </c>
      <c r="K270" s="34" t="str">
        <f t="shared" si="51"/>
        <v/>
      </c>
      <c r="L270" s="34" t="str">
        <f t="shared" si="52"/>
        <v/>
      </c>
      <c r="M270" s="32"/>
      <c r="N270" s="190"/>
      <c r="O270" s="190"/>
      <c r="P270" s="190"/>
      <c r="Q270" s="190"/>
      <c r="R270" s="23"/>
    </row>
    <row r="271" spans="1:18">
      <c r="A271" s="27">
        <f t="shared" ca="1" si="53"/>
        <v>46090</v>
      </c>
      <c r="B271" s="20"/>
      <c r="C271" s="21"/>
      <c r="D271" s="20"/>
      <c r="E271" s="21"/>
      <c r="F271" s="22"/>
      <c r="G271" s="22"/>
      <c r="H271" s="34" t="str">
        <f t="shared" si="48"/>
        <v/>
      </c>
      <c r="I271" s="34" t="str">
        <f t="shared" si="49"/>
        <v/>
      </c>
      <c r="J271" s="34" t="str">
        <f t="shared" si="50"/>
        <v/>
      </c>
      <c r="K271" s="34" t="str">
        <f t="shared" si="51"/>
        <v/>
      </c>
      <c r="L271" s="34" t="str">
        <f t="shared" si="52"/>
        <v/>
      </c>
      <c r="M271" s="32"/>
      <c r="N271" s="190"/>
      <c r="O271" s="190"/>
      <c r="P271" s="190"/>
      <c r="Q271" s="190"/>
      <c r="R271" s="23"/>
    </row>
    <row r="272" spans="1:18">
      <c r="A272" s="27">
        <f t="shared" ca="1" si="53"/>
        <v>46091</v>
      </c>
      <c r="B272" s="20"/>
      <c r="C272" s="21"/>
      <c r="D272" s="20"/>
      <c r="E272" s="21"/>
      <c r="F272" s="22"/>
      <c r="G272" s="22"/>
      <c r="H272" s="34" t="str">
        <f t="shared" si="48"/>
        <v/>
      </c>
      <c r="I272" s="34" t="str">
        <f t="shared" si="49"/>
        <v/>
      </c>
      <c r="J272" s="34" t="str">
        <f t="shared" si="50"/>
        <v/>
      </c>
      <c r="K272" s="34" t="str">
        <f t="shared" si="51"/>
        <v/>
      </c>
      <c r="L272" s="34" t="str">
        <f t="shared" si="52"/>
        <v/>
      </c>
      <c r="M272" s="32"/>
      <c r="N272" s="190"/>
      <c r="O272" s="190"/>
      <c r="P272" s="190"/>
      <c r="Q272" s="190"/>
      <c r="R272" s="23"/>
    </row>
    <row r="273" spans="1:18">
      <c r="A273" s="27">
        <f t="shared" ca="1" si="53"/>
        <v>46092</v>
      </c>
      <c r="B273" s="20"/>
      <c r="C273" s="21"/>
      <c r="D273" s="20"/>
      <c r="E273" s="21"/>
      <c r="F273" s="22"/>
      <c r="G273" s="22"/>
      <c r="H273" s="34" t="str">
        <f t="shared" si="48"/>
        <v/>
      </c>
      <c r="I273" s="34" t="str">
        <f t="shared" si="49"/>
        <v/>
      </c>
      <c r="J273" s="34" t="str">
        <f t="shared" si="50"/>
        <v/>
      </c>
      <c r="K273" s="34" t="str">
        <f t="shared" si="51"/>
        <v/>
      </c>
      <c r="L273" s="34" t="str">
        <f t="shared" si="52"/>
        <v/>
      </c>
      <c r="M273" s="32"/>
      <c r="N273" s="190"/>
      <c r="O273" s="190"/>
      <c r="P273" s="190"/>
      <c r="Q273" s="190"/>
      <c r="R273" s="23"/>
    </row>
    <row r="274" spans="1:18">
      <c r="A274" s="27">
        <f t="shared" ca="1" si="53"/>
        <v>46093</v>
      </c>
      <c r="B274" s="20"/>
      <c r="C274" s="21"/>
      <c r="D274" s="20"/>
      <c r="E274" s="21"/>
      <c r="F274" s="22"/>
      <c r="G274" s="22"/>
      <c r="H274" s="34" t="str">
        <f t="shared" si="48"/>
        <v/>
      </c>
      <c r="I274" s="34" t="str">
        <f t="shared" si="49"/>
        <v/>
      </c>
      <c r="J274" s="34" t="str">
        <f t="shared" si="50"/>
        <v/>
      </c>
      <c r="K274" s="34" t="str">
        <f t="shared" si="51"/>
        <v/>
      </c>
      <c r="L274" s="34" t="str">
        <f t="shared" si="52"/>
        <v/>
      </c>
      <c r="M274" s="32"/>
      <c r="N274" s="190"/>
      <c r="O274" s="190"/>
      <c r="P274" s="190"/>
      <c r="Q274" s="190"/>
      <c r="R274" s="23"/>
    </row>
    <row r="275" spans="1:18">
      <c r="A275" s="27">
        <f t="shared" ca="1" si="53"/>
        <v>46094</v>
      </c>
      <c r="B275" s="20"/>
      <c r="C275" s="21"/>
      <c r="D275" s="20"/>
      <c r="E275" s="21"/>
      <c r="F275" s="22"/>
      <c r="G275" s="22"/>
      <c r="H275" s="34" t="str">
        <f t="shared" si="48"/>
        <v/>
      </c>
      <c r="I275" s="34" t="str">
        <f t="shared" si="49"/>
        <v/>
      </c>
      <c r="J275" s="34" t="str">
        <f t="shared" si="50"/>
        <v/>
      </c>
      <c r="K275" s="34" t="str">
        <f t="shared" si="51"/>
        <v/>
      </c>
      <c r="L275" s="34" t="str">
        <f t="shared" si="52"/>
        <v/>
      </c>
      <c r="M275" s="32"/>
      <c r="N275" s="190"/>
      <c r="O275" s="190"/>
      <c r="P275" s="190"/>
      <c r="Q275" s="190"/>
      <c r="R275" s="23"/>
    </row>
    <row r="276" spans="1:18">
      <c r="A276" s="27">
        <f t="shared" ca="1" si="53"/>
        <v>46095</v>
      </c>
      <c r="B276" s="20"/>
      <c r="C276" s="21"/>
      <c r="D276" s="20"/>
      <c r="E276" s="21"/>
      <c r="F276" s="22"/>
      <c r="G276" s="22"/>
      <c r="H276" s="34" t="str">
        <f t="shared" si="48"/>
        <v/>
      </c>
      <c r="I276" s="34" t="str">
        <f t="shared" si="49"/>
        <v/>
      </c>
      <c r="J276" s="34" t="str">
        <f t="shared" si="50"/>
        <v/>
      </c>
      <c r="K276" s="34" t="str">
        <f t="shared" si="51"/>
        <v/>
      </c>
      <c r="L276" s="34" t="str">
        <f t="shared" si="52"/>
        <v/>
      </c>
      <c r="M276" s="32"/>
      <c r="N276" s="190"/>
      <c r="O276" s="190"/>
      <c r="P276" s="190"/>
      <c r="Q276" s="190"/>
      <c r="R276" s="23"/>
    </row>
    <row r="277" spans="1:18">
      <c r="A277" s="27">
        <f t="shared" ca="1" si="53"/>
        <v>46096</v>
      </c>
      <c r="B277" s="20"/>
      <c r="C277" s="21"/>
      <c r="D277" s="20"/>
      <c r="E277" s="21"/>
      <c r="F277" s="22"/>
      <c r="G277" s="22"/>
      <c r="H277" s="34" t="str">
        <f t="shared" si="48"/>
        <v/>
      </c>
      <c r="I277" s="34" t="str">
        <f t="shared" si="49"/>
        <v/>
      </c>
      <c r="J277" s="34" t="str">
        <f t="shared" si="50"/>
        <v/>
      </c>
      <c r="K277" s="34" t="str">
        <f t="shared" si="51"/>
        <v/>
      </c>
      <c r="L277" s="34" t="str">
        <f t="shared" si="52"/>
        <v/>
      </c>
      <c r="M277" s="32"/>
      <c r="N277" s="190"/>
      <c r="O277" s="190"/>
      <c r="P277" s="190"/>
      <c r="Q277" s="190"/>
      <c r="R277" s="23"/>
    </row>
    <row r="278" spans="1:18">
      <c r="A278" s="27">
        <f t="shared" ca="1" si="53"/>
        <v>46097</v>
      </c>
      <c r="B278" s="20"/>
      <c r="C278" s="21"/>
      <c r="D278" s="20"/>
      <c r="E278" s="21"/>
      <c r="F278" s="22"/>
      <c r="G278" s="22"/>
      <c r="H278" s="34" t="str">
        <f t="shared" si="48"/>
        <v/>
      </c>
      <c r="I278" s="34" t="str">
        <f t="shared" si="49"/>
        <v/>
      </c>
      <c r="J278" s="34" t="str">
        <f t="shared" si="50"/>
        <v/>
      </c>
      <c r="K278" s="34" t="str">
        <f t="shared" si="51"/>
        <v/>
      </c>
      <c r="L278" s="34" t="str">
        <f t="shared" si="52"/>
        <v/>
      </c>
      <c r="M278" s="32"/>
      <c r="N278" s="190"/>
      <c r="O278" s="190"/>
      <c r="P278" s="190"/>
      <c r="Q278" s="190"/>
      <c r="R278" s="23"/>
    </row>
    <row r="279" spans="1:18">
      <c r="A279" s="27">
        <f t="shared" ca="1" si="53"/>
        <v>46098</v>
      </c>
      <c r="B279" s="20"/>
      <c r="C279" s="21"/>
      <c r="D279" s="20"/>
      <c r="E279" s="21"/>
      <c r="F279" s="22"/>
      <c r="G279" s="22"/>
      <c r="H279" s="34" t="str">
        <f t="shared" si="48"/>
        <v/>
      </c>
      <c r="I279" s="34" t="str">
        <f t="shared" si="49"/>
        <v/>
      </c>
      <c r="J279" s="34" t="str">
        <f t="shared" si="50"/>
        <v/>
      </c>
      <c r="K279" s="34" t="str">
        <f t="shared" si="51"/>
        <v/>
      </c>
      <c r="L279" s="34" t="str">
        <f t="shared" si="52"/>
        <v/>
      </c>
      <c r="M279" s="32"/>
      <c r="N279" s="190"/>
      <c r="O279" s="190"/>
      <c r="P279" s="190"/>
      <c r="Q279" s="190"/>
      <c r="R279" s="23"/>
    </row>
    <row r="280" spans="1:18">
      <c r="A280" s="27">
        <f t="shared" ca="1" si="53"/>
        <v>46099</v>
      </c>
      <c r="B280" s="20"/>
      <c r="C280" s="21"/>
      <c r="D280" s="20"/>
      <c r="E280" s="21"/>
      <c r="F280" s="22"/>
      <c r="G280" s="22"/>
      <c r="H280" s="34" t="str">
        <f t="shared" si="48"/>
        <v/>
      </c>
      <c r="I280" s="34" t="str">
        <f t="shared" si="49"/>
        <v/>
      </c>
      <c r="J280" s="34" t="str">
        <f t="shared" si="50"/>
        <v/>
      </c>
      <c r="K280" s="34" t="str">
        <f t="shared" si="51"/>
        <v/>
      </c>
      <c r="L280" s="34" t="str">
        <f t="shared" si="52"/>
        <v/>
      </c>
      <c r="M280" s="32"/>
      <c r="N280" s="190"/>
      <c r="O280" s="190"/>
      <c r="P280" s="190"/>
      <c r="Q280" s="190"/>
      <c r="R280" s="23"/>
    </row>
    <row r="281" spans="1:18">
      <c r="A281" s="27">
        <f t="shared" ca="1" si="53"/>
        <v>46100</v>
      </c>
      <c r="B281" s="20"/>
      <c r="C281" s="21"/>
      <c r="D281" s="20"/>
      <c r="E281" s="21"/>
      <c r="F281" s="22"/>
      <c r="G281" s="22"/>
      <c r="H281" s="34" t="str">
        <f t="shared" si="48"/>
        <v/>
      </c>
      <c r="I281" s="34" t="str">
        <f t="shared" si="49"/>
        <v/>
      </c>
      <c r="J281" s="34" t="str">
        <f t="shared" si="50"/>
        <v/>
      </c>
      <c r="K281" s="34" t="str">
        <f t="shared" si="51"/>
        <v/>
      </c>
      <c r="L281" s="34" t="str">
        <f t="shared" si="52"/>
        <v/>
      </c>
      <c r="M281" s="32"/>
      <c r="N281" s="190"/>
      <c r="O281" s="190"/>
      <c r="P281" s="190"/>
      <c r="Q281" s="190"/>
      <c r="R281" s="23"/>
    </row>
    <row r="282" spans="1:18">
      <c r="A282" s="27">
        <f t="shared" ca="1" si="53"/>
        <v>46101</v>
      </c>
      <c r="B282" s="20"/>
      <c r="C282" s="21"/>
      <c r="D282" s="20"/>
      <c r="E282" s="21"/>
      <c r="F282" s="22"/>
      <c r="G282" s="22"/>
      <c r="H282" s="34" t="str">
        <f t="shared" si="48"/>
        <v/>
      </c>
      <c r="I282" s="34" t="str">
        <f t="shared" si="49"/>
        <v/>
      </c>
      <c r="J282" s="34" t="str">
        <f t="shared" si="50"/>
        <v/>
      </c>
      <c r="K282" s="34" t="str">
        <f t="shared" si="51"/>
        <v/>
      </c>
      <c r="L282" s="34" t="str">
        <f t="shared" si="52"/>
        <v/>
      </c>
      <c r="M282" s="32"/>
      <c r="N282" s="190"/>
      <c r="O282" s="190"/>
      <c r="P282" s="190"/>
      <c r="Q282" s="190"/>
      <c r="R282" s="23"/>
    </row>
    <row r="283" spans="1:18">
      <c r="A283" s="27">
        <f t="shared" ca="1" si="53"/>
        <v>46102</v>
      </c>
      <c r="B283" s="20"/>
      <c r="C283" s="21"/>
      <c r="D283" s="20"/>
      <c r="E283" s="21"/>
      <c r="F283" s="22"/>
      <c r="G283" s="22"/>
      <c r="H283" s="34" t="str">
        <f t="shared" si="48"/>
        <v/>
      </c>
      <c r="I283" s="34" t="str">
        <f t="shared" si="49"/>
        <v/>
      </c>
      <c r="J283" s="34" t="str">
        <f t="shared" si="50"/>
        <v/>
      </c>
      <c r="K283" s="34" t="str">
        <f t="shared" si="51"/>
        <v/>
      </c>
      <c r="L283" s="34" t="str">
        <f t="shared" si="52"/>
        <v/>
      </c>
      <c r="M283" s="32"/>
      <c r="N283" s="190"/>
      <c r="O283" s="190"/>
      <c r="P283" s="190"/>
      <c r="Q283" s="190"/>
      <c r="R283" s="23"/>
    </row>
    <row r="284" spans="1:18">
      <c r="A284" s="27">
        <f t="shared" ca="1" si="53"/>
        <v>46103</v>
      </c>
      <c r="B284" s="20"/>
      <c r="C284" s="21"/>
      <c r="D284" s="20"/>
      <c r="E284" s="21"/>
      <c r="F284" s="22"/>
      <c r="G284" s="22"/>
      <c r="H284" s="34" t="str">
        <f t="shared" si="48"/>
        <v/>
      </c>
      <c r="I284" s="34" t="str">
        <f t="shared" si="49"/>
        <v/>
      </c>
      <c r="J284" s="34" t="str">
        <f t="shared" si="50"/>
        <v/>
      </c>
      <c r="K284" s="34" t="str">
        <f t="shared" si="51"/>
        <v/>
      </c>
      <c r="L284" s="34" t="str">
        <f t="shared" si="52"/>
        <v/>
      </c>
      <c r="M284" s="32"/>
      <c r="N284" s="190"/>
      <c r="O284" s="190"/>
      <c r="P284" s="190"/>
      <c r="Q284" s="190"/>
      <c r="R284" s="23"/>
    </row>
    <row r="285" spans="1:18">
      <c r="A285" s="27">
        <f t="shared" ca="1" si="53"/>
        <v>46104</v>
      </c>
      <c r="B285" s="20"/>
      <c r="C285" s="21"/>
      <c r="D285" s="20"/>
      <c r="E285" s="21"/>
      <c r="F285" s="22"/>
      <c r="G285" s="22"/>
      <c r="H285" s="34" t="str">
        <f t="shared" si="48"/>
        <v/>
      </c>
      <c r="I285" s="34" t="str">
        <f t="shared" si="49"/>
        <v/>
      </c>
      <c r="J285" s="34" t="str">
        <f t="shared" si="50"/>
        <v/>
      </c>
      <c r="K285" s="34" t="str">
        <f t="shared" si="51"/>
        <v/>
      </c>
      <c r="L285" s="34" t="str">
        <f t="shared" si="52"/>
        <v/>
      </c>
      <c r="M285" s="32"/>
      <c r="N285" s="190"/>
      <c r="O285" s="190"/>
      <c r="P285" s="190"/>
      <c r="Q285" s="190"/>
      <c r="R285" s="23"/>
    </row>
    <row r="286" spans="1:18">
      <c r="A286" s="27">
        <f t="shared" ca="1" si="53"/>
        <v>46105</v>
      </c>
      <c r="B286" s="20"/>
      <c r="C286" s="21"/>
      <c r="D286" s="20"/>
      <c r="E286" s="21"/>
      <c r="F286" s="22"/>
      <c r="G286" s="22"/>
      <c r="H286" s="34" t="str">
        <f t="shared" si="48"/>
        <v/>
      </c>
      <c r="I286" s="34" t="str">
        <f t="shared" si="49"/>
        <v/>
      </c>
      <c r="J286" s="34" t="str">
        <f t="shared" si="50"/>
        <v/>
      </c>
      <c r="K286" s="34" t="str">
        <f t="shared" si="51"/>
        <v/>
      </c>
      <c r="L286" s="34" t="str">
        <f t="shared" si="52"/>
        <v/>
      </c>
      <c r="M286" s="32"/>
      <c r="N286" s="190"/>
      <c r="O286" s="190"/>
      <c r="P286" s="190"/>
      <c r="Q286" s="190"/>
      <c r="R286" s="23"/>
    </row>
    <row r="287" spans="1:18">
      <c r="A287" s="27">
        <f t="shared" ca="1" si="53"/>
        <v>46106</v>
      </c>
      <c r="B287" s="20"/>
      <c r="C287" s="21"/>
      <c r="D287" s="20"/>
      <c r="E287" s="21"/>
      <c r="F287" s="22"/>
      <c r="G287" s="22"/>
      <c r="H287" s="34" t="str">
        <f t="shared" si="48"/>
        <v/>
      </c>
      <c r="I287" s="34" t="str">
        <f t="shared" si="49"/>
        <v/>
      </c>
      <c r="J287" s="34" t="str">
        <f t="shared" si="50"/>
        <v/>
      </c>
      <c r="K287" s="34" t="str">
        <f t="shared" si="51"/>
        <v/>
      </c>
      <c r="L287" s="34" t="str">
        <f t="shared" si="52"/>
        <v/>
      </c>
      <c r="M287" s="32"/>
      <c r="N287" s="190"/>
      <c r="O287" s="190"/>
      <c r="P287" s="190"/>
      <c r="Q287" s="190"/>
      <c r="R287" s="23"/>
    </row>
    <row r="288" spans="1:18">
      <c r="A288" s="27">
        <f t="shared" ca="1" si="53"/>
        <v>46107</v>
      </c>
      <c r="B288" s="20"/>
      <c r="C288" s="21"/>
      <c r="D288" s="20"/>
      <c r="E288" s="21"/>
      <c r="F288" s="22"/>
      <c r="G288" s="22"/>
      <c r="H288" s="34" t="str">
        <f t="shared" si="48"/>
        <v/>
      </c>
      <c r="I288" s="34" t="str">
        <f t="shared" si="49"/>
        <v/>
      </c>
      <c r="J288" s="34" t="str">
        <f t="shared" si="50"/>
        <v/>
      </c>
      <c r="K288" s="34" t="str">
        <f t="shared" si="51"/>
        <v/>
      </c>
      <c r="L288" s="34" t="str">
        <f t="shared" si="52"/>
        <v/>
      </c>
      <c r="M288" s="32"/>
      <c r="N288" s="190"/>
      <c r="O288" s="190"/>
      <c r="P288" s="190"/>
      <c r="Q288" s="190"/>
      <c r="R288" s="23"/>
    </row>
    <row r="289" spans="1:18">
      <c r="A289" s="27">
        <f t="shared" ca="1" si="53"/>
        <v>46108</v>
      </c>
      <c r="B289" s="20"/>
      <c r="C289" s="21"/>
      <c r="D289" s="20"/>
      <c r="E289" s="21"/>
      <c r="F289" s="22"/>
      <c r="G289" s="22"/>
      <c r="H289" s="34" t="str">
        <f t="shared" si="48"/>
        <v/>
      </c>
      <c r="I289" s="34" t="str">
        <f t="shared" si="49"/>
        <v/>
      </c>
      <c r="J289" s="34" t="str">
        <f t="shared" si="50"/>
        <v/>
      </c>
      <c r="K289" s="34" t="str">
        <f t="shared" si="51"/>
        <v/>
      </c>
      <c r="L289" s="34" t="str">
        <f>IF(AND($B289="",$D289=""),"",($C289-$B289-$F289)+($E289-$D289-$G289))</f>
        <v/>
      </c>
      <c r="M289" s="32"/>
      <c r="N289" s="190"/>
      <c r="O289" s="190"/>
      <c r="P289" s="190"/>
      <c r="Q289" s="190"/>
      <c r="R289" s="23"/>
    </row>
    <row r="290" spans="1:18">
      <c r="A290" s="27">
        <f t="shared" ca="1" si="53"/>
        <v>46109</v>
      </c>
      <c r="B290" s="20"/>
      <c r="C290" s="21"/>
      <c r="D290" s="20"/>
      <c r="E290" s="21"/>
      <c r="F290" s="22"/>
      <c r="G290" s="22"/>
      <c r="H290" s="34" t="str">
        <f t="shared" si="48"/>
        <v/>
      </c>
      <c r="I290" s="34" t="str">
        <f t="shared" si="49"/>
        <v/>
      </c>
      <c r="J290" s="34" t="str">
        <f t="shared" si="50"/>
        <v/>
      </c>
      <c r="K290" s="34" t="str">
        <f t="shared" si="51"/>
        <v/>
      </c>
      <c r="L290" s="34" t="str">
        <f>IF(AND($B290="",$D290=""),"",($C290-$B290-$F290)+($E290-$D290-$G290))</f>
        <v/>
      </c>
      <c r="M290" s="32"/>
      <c r="N290" s="190"/>
      <c r="O290" s="190"/>
      <c r="P290" s="190"/>
      <c r="Q290" s="190"/>
      <c r="R290" s="23"/>
    </row>
    <row r="291" spans="1:18">
      <c r="A291" s="27">
        <f t="shared" ca="1" si="53"/>
        <v>46110</v>
      </c>
      <c r="B291" s="20"/>
      <c r="C291" s="21"/>
      <c r="D291" s="20"/>
      <c r="E291" s="21"/>
      <c r="F291" s="22"/>
      <c r="G291" s="22"/>
      <c r="H291" s="34" t="str">
        <f t="shared" si="48"/>
        <v/>
      </c>
      <c r="I291" s="34" t="str">
        <f t="shared" si="49"/>
        <v/>
      </c>
      <c r="J291" s="34" t="str">
        <f t="shared" si="50"/>
        <v/>
      </c>
      <c r="K291" s="34" t="str">
        <f t="shared" si="51"/>
        <v/>
      </c>
      <c r="L291" s="34" t="str">
        <f>IF(AND($B291="",$D291=""),"",($C291-$B291-$F291)+($E291-$D291-$G291))</f>
        <v/>
      </c>
      <c r="M291" s="32"/>
      <c r="N291" s="190"/>
      <c r="O291" s="190"/>
      <c r="P291" s="190"/>
      <c r="Q291" s="190"/>
      <c r="R291" s="23"/>
    </row>
    <row r="292" spans="1:18">
      <c r="A292" s="27">
        <f t="shared" ca="1" si="53"/>
        <v>46111</v>
      </c>
      <c r="B292" s="20"/>
      <c r="C292" s="21"/>
      <c r="D292" s="20"/>
      <c r="E292" s="21"/>
      <c r="F292" s="22"/>
      <c r="G292" s="22"/>
      <c r="H292" s="34" t="str">
        <f t="shared" si="48"/>
        <v/>
      </c>
      <c r="I292" s="34" t="str">
        <f t="shared" si="49"/>
        <v/>
      </c>
      <c r="J292" s="34" t="str">
        <f t="shared" si="50"/>
        <v/>
      </c>
      <c r="K292" s="34" t="str">
        <f t="shared" si="51"/>
        <v/>
      </c>
      <c r="L292" s="34" t="str">
        <f>IF(AND($B292="",$D292=""),"",($C292-$B292-$F292)+($E292-$D292-$G292))</f>
        <v/>
      </c>
      <c r="M292" s="32"/>
      <c r="N292" s="190"/>
      <c r="O292" s="190"/>
      <c r="P292" s="190"/>
      <c r="Q292" s="190"/>
      <c r="R292" s="23"/>
    </row>
    <row r="293" spans="1:18">
      <c r="A293" s="27">
        <f t="shared" ca="1" si="53"/>
        <v>46112</v>
      </c>
      <c r="B293" s="20"/>
      <c r="C293" s="21"/>
      <c r="D293" s="20"/>
      <c r="E293" s="21"/>
      <c r="F293" s="22"/>
      <c r="G293" s="22"/>
      <c r="H293" s="34" t="str">
        <f t="shared" si="48"/>
        <v/>
      </c>
      <c r="I293" s="34" t="str">
        <f t="shared" si="49"/>
        <v/>
      </c>
      <c r="J293" s="34" t="str">
        <f t="shared" si="50"/>
        <v/>
      </c>
      <c r="K293" s="34" t="str">
        <f t="shared" si="51"/>
        <v/>
      </c>
      <c r="L293" s="34" t="str">
        <f>IF(AND($B293="",$D293=""),"",($C293-$B293-$F293)+($E293-$D293-$G293))</f>
        <v/>
      </c>
      <c r="M293" s="32"/>
      <c r="N293" s="190"/>
      <c r="O293" s="190"/>
      <c r="P293" s="190"/>
      <c r="Q293" s="190"/>
      <c r="R293" s="23"/>
    </row>
    <row r="294" spans="1:18">
      <c r="A294" s="5" t="s">
        <v>11</v>
      </c>
      <c r="B294" s="191"/>
      <c r="C294" s="192"/>
      <c r="D294" s="191"/>
      <c r="E294" s="192"/>
      <c r="F294" s="26" t="str">
        <f>IF(SUM($F263:$F293)=0,"",SUM($F263:$F293))</f>
        <v/>
      </c>
      <c r="G294" s="26" t="str">
        <f>IF(SUM($G263:$G293)=0,"",SUM($G263:$G293))</f>
        <v/>
      </c>
      <c r="H294" s="26" t="str">
        <f>IF(SUM(H263:H293)=0,"",SUM(H263:H293))</f>
        <v/>
      </c>
      <c r="I294" s="26" t="str">
        <f>IF(SUM(I263:I293)=0,"",SUM(I263:I293))</f>
        <v/>
      </c>
      <c r="J294" s="26" t="str">
        <f t="shared" ref="J294:K294" si="54">IF(SUM(J263:J293)=0,"",SUM(J263:J293))</f>
        <v/>
      </c>
      <c r="K294" s="26" t="str">
        <f t="shared" si="54"/>
        <v/>
      </c>
      <c r="L294" s="26" t="str">
        <f>IF(SUM($L263:$L293)=0,"",SUM($L263:$L293))</f>
        <v/>
      </c>
      <c r="M294" s="33"/>
      <c r="N294" s="193"/>
      <c r="O294" s="193"/>
      <c r="P294" s="193"/>
      <c r="Q294" s="193"/>
      <c r="R294" s="6"/>
    </row>
  </sheetData>
  <sheetProtection algorithmName="SHA-512" hashValue="8RWs+XZSTdAmssqUB9esKJ8arMvDPQDN6f5gL/75BANgTYJa0OEuyvA+Lf4NqIiCAOXYQZRpS8B6CWzIRi1GNA==" saltValue="o45ScQ7hRafr+437WYcURA==" spinCount="100000" sheet="1" formatRows="0"/>
  <mergeCells count="371">
    <mergeCell ref="A8:A10"/>
    <mergeCell ref="B8:E8"/>
    <mergeCell ref="F8:G9"/>
    <mergeCell ref="H8:K8"/>
    <mergeCell ref="L8:L10"/>
    <mergeCell ref="M8:M10"/>
    <mergeCell ref="N8:Q10"/>
    <mergeCell ref="R8:R10"/>
    <mergeCell ref="B9:C9"/>
    <mergeCell ref="D9:E9"/>
    <mergeCell ref="H9:I9"/>
    <mergeCell ref="J9:K9"/>
    <mergeCell ref="N11:Q11"/>
    <mergeCell ref="B4:L4"/>
    <mergeCell ref="P4:R4"/>
    <mergeCell ref="B5:L5"/>
    <mergeCell ref="N18:Q18"/>
    <mergeCell ref="N19:Q19"/>
    <mergeCell ref="N20:Q20"/>
    <mergeCell ref="N21:Q21"/>
    <mergeCell ref="N22:Q22"/>
    <mergeCell ref="N23:Q23"/>
    <mergeCell ref="N12:Q12"/>
    <mergeCell ref="N13:Q13"/>
    <mergeCell ref="N14:Q14"/>
    <mergeCell ref="N15:Q15"/>
    <mergeCell ref="N16:Q16"/>
    <mergeCell ref="N17:Q17"/>
    <mergeCell ref="N30:Q30"/>
    <mergeCell ref="N31:Q31"/>
    <mergeCell ref="N32:Q32"/>
    <mergeCell ref="N33:Q33"/>
    <mergeCell ref="N34:Q34"/>
    <mergeCell ref="N35:Q35"/>
    <mergeCell ref="N24:Q24"/>
    <mergeCell ref="N25:Q25"/>
    <mergeCell ref="N26:Q26"/>
    <mergeCell ref="N27:Q27"/>
    <mergeCell ref="N28:Q28"/>
    <mergeCell ref="N29:Q29"/>
    <mergeCell ref="A44:A46"/>
    <mergeCell ref="B44:E44"/>
    <mergeCell ref="F44:G45"/>
    <mergeCell ref="H44:K44"/>
    <mergeCell ref="L44:L46"/>
    <mergeCell ref="M44:M46"/>
    <mergeCell ref="N44:Q46"/>
    <mergeCell ref="N36:Q36"/>
    <mergeCell ref="N37:Q37"/>
    <mergeCell ref="N38:Q38"/>
    <mergeCell ref="N39:Q39"/>
    <mergeCell ref="N40:Q40"/>
    <mergeCell ref="N41:Q41"/>
    <mergeCell ref="R44:R46"/>
    <mergeCell ref="B45:C45"/>
    <mergeCell ref="D45:E45"/>
    <mergeCell ref="H45:I45"/>
    <mergeCell ref="J45:K45"/>
    <mergeCell ref="N47:Q47"/>
    <mergeCell ref="B42:C42"/>
    <mergeCell ref="D42:E42"/>
    <mergeCell ref="N42:Q42"/>
    <mergeCell ref="N54:Q54"/>
    <mergeCell ref="N55:Q55"/>
    <mergeCell ref="N56:Q56"/>
    <mergeCell ref="N57:Q57"/>
    <mergeCell ref="N58:Q58"/>
    <mergeCell ref="N59:Q59"/>
    <mergeCell ref="N48:Q48"/>
    <mergeCell ref="N49:Q49"/>
    <mergeCell ref="N50:Q50"/>
    <mergeCell ref="N51:Q51"/>
    <mergeCell ref="N52:Q52"/>
    <mergeCell ref="N53:Q53"/>
    <mergeCell ref="N66:Q66"/>
    <mergeCell ref="N67:Q67"/>
    <mergeCell ref="N68:Q68"/>
    <mergeCell ref="N69:Q69"/>
    <mergeCell ref="N70:Q70"/>
    <mergeCell ref="N71:Q71"/>
    <mergeCell ref="N60:Q60"/>
    <mergeCell ref="N61:Q61"/>
    <mergeCell ref="N62:Q62"/>
    <mergeCell ref="N63:Q63"/>
    <mergeCell ref="N64:Q64"/>
    <mergeCell ref="N65:Q65"/>
    <mergeCell ref="A80:A82"/>
    <mergeCell ref="B80:E80"/>
    <mergeCell ref="F80:G81"/>
    <mergeCell ref="H80:K80"/>
    <mergeCell ref="L80:L82"/>
    <mergeCell ref="M80:M82"/>
    <mergeCell ref="N80:Q82"/>
    <mergeCell ref="N72:Q72"/>
    <mergeCell ref="N73:Q73"/>
    <mergeCell ref="N74:Q74"/>
    <mergeCell ref="N75:Q75"/>
    <mergeCell ref="N76:Q76"/>
    <mergeCell ref="N77:Q77"/>
    <mergeCell ref="R80:R82"/>
    <mergeCell ref="B81:C81"/>
    <mergeCell ref="D81:E81"/>
    <mergeCell ref="H81:I81"/>
    <mergeCell ref="J81:K81"/>
    <mergeCell ref="N83:Q83"/>
    <mergeCell ref="B78:C78"/>
    <mergeCell ref="D78:E78"/>
    <mergeCell ref="N78:Q78"/>
    <mergeCell ref="N90:Q90"/>
    <mergeCell ref="N91:Q91"/>
    <mergeCell ref="N92:Q92"/>
    <mergeCell ref="N93:Q93"/>
    <mergeCell ref="N94:Q94"/>
    <mergeCell ref="N95:Q95"/>
    <mergeCell ref="N84:Q84"/>
    <mergeCell ref="N85:Q85"/>
    <mergeCell ref="N86:Q86"/>
    <mergeCell ref="N87:Q87"/>
    <mergeCell ref="N88:Q88"/>
    <mergeCell ref="N89:Q89"/>
    <mergeCell ref="N102:Q102"/>
    <mergeCell ref="N103:Q103"/>
    <mergeCell ref="N104:Q104"/>
    <mergeCell ref="N105:Q105"/>
    <mergeCell ref="N106:Q106"/>
    <mergeCell ref="N107:Q107"/>
    <mergeCell ref="N96:Q96"/>
    <mergeCell ref="N97:Q97"/>
    <mergeCell ref="N98:Q98"/>
    <mergeCell ref="N99:Q99"/>
    <mergeCell ref="N100:Q100"/>
    <mergeCell ref="N101:Q101"/>
    <mergeCell ref="A116:A118"/>
    <mergeCell ref="B116:E116"/>
    <mergeCell ref="F116:G117"/>
    <mergeCell ref="H116:K116"/>
    <mergeCell ref="L116:L118"/>
    <mergeCell ref="M116:M118"/>
    <mergeCell ref="N116:Q118"/>
    <mergeCell ref="N108:Q108"/>
    <mergeCell ref="N109:Q109"/>
    <mergeCell ref="N110:Q110"/>
    <mergeCell ref="N111:Q111"/>
    <mergeCell ref="N112:Q112"/>
    <mergeCell ref="N113:Q113"/>
    <mergeCell ref="R116:R118"/>
    <mergeCell ref="B117:C117"/>
    <mergeCell ref="D117:E117"/>
    <mergeCell ref="H117:I117"/>
    <mergeCell ref="J117:K117"/>
    <mergeCell ref="N119:Q119"/>
    <mergeCell ref="B114:C114"/>
    <mergeCell ref="D114:E114"/>
    <mergeCell ref="N114:Q114"/>
    <mergeCell ref="N126:Q126"/>
    <mergeCell ref="N127:Q127"/>
    <mergeCell ref="N128:Q128"/>
    <mergeCell ref="N129:Q129"/>
    <mergeCell ref="N130:Q130"/>
    <mergeCell ref="N131:Q131"/>
    <mergeCell ref="N120:Q120"/>
    <mergeCell ref="N121:Q121"/>
    <mergeCell ref="N122:Q122"/>
    <mergeCell ref="N123:Q123"/>
    <mergeCell ref="N124:Q124"/>
    <mergeCell ref="N125:Q125"/>
    <mergeCell ref="N138:Q138"/>
    <mergeCell ref="N139:Q139"/>
    <mergeCell ref="N140:Q140"/>
    <mergeCell ref="N141:Q141"/>
    <mergeCell ref="N142:Q142"/>
    <mergeCell ref="N143:Q143"/>
    <mergeCell ref="N132:Q132"/>
    <mergeCell ref="N133:Q133"/>
    <mergeCell ref="N134:Q134"/>
    <mergeCell ref="N135:Q135"/>
    <mergeCell ref="N136:Q136"/>
    <mergeCell ref="N137:Q137"/>
    <mergeCell ref="A152:A154"/>
    <mergeCell ref="B152:E152"/>
    <mergeCell ref="F152:G153"/>
    <mergeCell ref="H152:K152"/>
    <mergeCell ref="L152:L154"/>
    <mergeCell ref="M152:M154"/>
    <mergeCell ref="N152:Q154"/>
    <mergeCell ref="N144:Q144"/>
    <mergeCell ref="N145:Q145"/>
    <mergeCell ref="N146:Q146"/>
    <mergeCell ref="N147:Q147"/>
    <mergeCell ref="N148:Q148"/>
    <mergeCell ref="N149:Q149"/>
    <mergeCell ref="R152:R154"/>
    <mergeCell ref="B153:C153"/>
    <mergeCell ref="D153:E153"/>
    <mergeCell ref="H153:I153"/>
    <mergeCell ref="J153:K153"/>
    <mergeCell ref="N155:Q155"/>
    <mergeCell ref="B150:C150"/>
    <mergeCell ref="D150:E150"/>
    <mergeCell ref="N150:Q150"/>
    <mergeCell ref="N162:Q162"/>
    <mergeCell ref="N163:Q163"/>
    <mergeCell ref="N164:Q164"/>
    <mergeCell ref="N165:Q165"/>
    <mergeCell ref="N166:Q166"/>
    <mergeCell ref="N167:Q167"/>
    <mergeCell ref="N156:Q156"/>
    <mergeCell ref="N157:Q157"/>
    <mergeCell ref="N158:Q158"/>
    <mergeCell ref="N159:Q159"/>
    <mergeCell ref="N160:Q160"/>
    <mergeCell ref="N161:Q161"/>
    <mergeCell ref="N174:Q174"/>
    <mergeCell ref="N175:Q175"/>
    <mergeCell ref="N176:Q176"/>
    <mergeCell ref="N177:Q177"/>
    <mergeCell ref="N178:Q178"/>
    <mergeCell ref="N179:Q179"/>
    <mergeCell ref="N168:Q168"/>
    <mergeCell ref="N169:Q169"/>
    <mergeCell ref="N170:Q170"/>
    <mergeCell ref="N171:Q171"/>
    <mergeCell ref="N172:Q172"/>
    <mergeCell ref="N173:Q173"/>
    <mergeCell ref="A188:A190"/>
    <mergeCell ref="B188:E188"/>
    <mergeCell ref="F188:G189"/>
    <mergeCell ref="H188:K188"/>
    <mergeCell ref="L188:L190"/>
    <mergeCell ref="M188:M190"/>
    <mergeCell ref="N188:Q190"/>
    <mergeCell ref="N180:Q180"/>
    <mergeCell ref="N181:Q181"/>
    <mergeCell ref="N182:Q182"/>
    <mergeCell ref="N183:Q183"/>
    <mergeCell ref="N184:Q184"/>
    <mergeCell ref="N185:Q185"/>
    <mergeCell ref="R188:R190"/>
    <mergeCell ref="B189:C189"/>
    <mergeCell ref="D189:E189"/>
    <mergeCell ref="H189:I189"/>
    <mergeCell ref="J189:K189"/>
    <mergeCell ref="N191:Q191"/>
    <mergeCell ref="B186:C186"/>
    <mergeCell ref="D186:E186"/>
    <mergeCell ref="N186:Q186"/>
    <mergeCell ref="N198:Q198"/>
    <mergeCell ref="N199:Q199"/>
    <mergeCell ref="N200:Q200"/>
    <mergeCell ref="N201:Q201"/>
    <mergeCell ref="N202:Q202"/>
    <mergeCell ref="N203:Q203"/>
    <mergeCell ref="N192:Q192"/>
    <mergeCell ref="N193:Q193"/>
    <mergeCell ref="N194:Q194"/>
    <mergeCell ref="N195:Q195"/>
    <mergeCell ref="N196:Q196"/>
    <mergeCell ref="N197:Q197"/>
    <mergeCell ref="N210:Q210"/>
    <mergeCell ref="N211:Q211"/>
    <mergeCell ref="N212:Q212"/>
    <mergeCell ref="N213:Q213"/>
    <mergeCell ref="N214:Q214"/>
    <mergeCell ref="N215:Q215"/>
    <mergeCell ref="N204:Q204"/>
    <mergeCell ref="N205:Q205"/>
    <mergeCell ref="N206:Q206"/>
    <mergeCell ref="N207:Q207"/>
    <mergeCell ref="N208:Q208"/>
    <mergeCell ref="N209:Q209"/>
    <mergeCell ref="A224:A226"/>
    <mergeCell ref="B224:E224"/>
    <mergeCell ref="F224:G225"/>
    <mergeCell ref="H224:K224"/>
    <mergeCell ref="L224:L226"/>
    <mergeCell ref="M224:M226"/>
    <mergeCell ref="N224:Q226"/>
    <mergeCell ref="N216:Q216"/>
    <mergeCell ref="N217:Q217"/>
    <mergeCell ref="N218:Q218"/>
    <mergeCell ref="N219:Q219"/>
    <mergeCell ref="N220:Q220"/>
    <mergeCell ref="N221:Q221"/>
    <mergeCell ref="R224:R226"/>
    <mergeCell ref="B225:C225"/>
    <mergeCell ref="D225:E225"/>
    <mergeCell ref="H225:I225"/>
    <mergeCell ref="J225:K225"/>
    <mergeCell ref="N227:Q227"/>
    <mergeCell ref="B222:C222"/>
    <mergeCell ref="D222:E222"/>
    <mergeCell ref="N222:Q222"/>
    <mergeCell ref="N234:Q234"/>
    <mergeCell ref="N235:Q235"/>
    <mergeCell ref="N236:Q236"/>
    <mergeCell ref="N237:Q237"/>
    <mergeCell ref="N238:Q238"/>
    <mergeCell ref="N239:Q239"/>
    <mergeCell ref="N228:Q228"/>
    <mergeCell ref="N229:Q229"/>
    <mergeCell ref="N230:Q230"/>
    <mergeCell ref="N231:Q231"/>
    <mergeCell ref="N232:Q232"/>
    <mergeCell ref="N233:Q233"/>
    <mergeCell ref="N246:Q246"/>
    <mergeCell ref="N247:Q247"/>
    <mergeCell ref="N248:Q248"/>
    <mergeCell ref="N249:Q249"/>
    <mergeCell ref="N250:Q250"/>
    <mergeCell ref="N251:Q251"/>
    <mergeCell ref="N240:Q240"/>
    <mergeCell ref="N241:Q241"/>
    <mergeCell ref="N242:Q242"/>
    <mergeCell ref="N243:Q243"/>
    <mergeCell ref="N244:Q244"/>
    <mergeCell ref="N245:Q245"/>
    <mergeCell ref="A260:A262"/>
    <mergeCell ref="B260:E260"/>
    <mergeCell ref="F260:G261"/>
    <mergeCell ref="H260:K260"/>
    <mergeCell ref="L260:L262"/>
    <mergeCell ref="M260:M262"/>
    <mergeCell ref="N260:Q262"/>
    <mergeCell ref="N252:Q252"/>
    <mergeCell ref="N253:Q253"/>
    <mergeCell ref="N254:Q254"/>
    <mergeCell ref="N255:Q255"/>
    <mergeCell ref="N256:Q256"/>
    <mergeCell ref="N257:Q257"/>
    <mergeCell ref="R260:R262"/>
    <mergeCell ref="B261:C261"/>
    <mergeCell ref="D261:E261"/>
    <mergeCell ref="H261:I261"/>
    <mergeCell ref="J261:K261"/>
    <mergeCell ref="N263:Q263"/>
    <mergeCell ref="B258:C258"/>
    <mergeCell ref="D258:E258"/>
    <mergeCell ref="N258:Q258"/>
    <mergeCell ref="N270:Q270"/>
    <mergeCell ref="N271:Q271"/>
    <mergeCell ref="N272:Q272"/>
    <mergeCell ref="N273:Q273"/>
    <mergeCell ref="N274:Q274"/>
    <mergeCell ref="N275:Q275"/>
    <mergeCell ref="N264:Q264"/>
    <mergeCell ref="N265:Q265"/>
    <mergeCell ref="N266:Q266"/>
    <mergeCell ref="N267:Q267"/>
    <mergeCell ref="N268:Q268"/>
    <mergeCell ref="N269:Q269"/>
    <mergeCell ref="N282:Q282"/>
    <mergeCell ref="N283:Q283"/>
    <mergeCell ref="N284:Q284"/>
    <mergeCell ref="N285:Q285"/>
    <mergeCell ref="N286:Q286"/>
    <mergeCell ref="N287:Q287"/>
    <mergeCell ref="N276:Q276"/>
    <mergeCell ref="N277:Q277"/>
    <mergeCell ref="N278:Q278"/>
    <mergeCell ref="N279:Q279"/>
    <mergeCell ref="N280:Q280"/>
    <mergeCell ref="N281:Q281"/>
    <mergeCell ref="B294:C294"/>
    <mergeCell ref="D294:E294"/>
    <mergeCell ref="N294:Q294"/>
    <mergeCell ref="N288:Q288"/>
    <mergeCell ref="N289:Q289"/>
    <mergeCell ref="N290:Q290"/>
    <mergeCell ref="N291:Q291"/>
    <mergeCell ref="N292:Q292"/>
    <mergeCell ref="N293:Q293"/>
  </mergeCells>
  <phoneticPr fontId="2"/>
  <conditionalFormatting sqref="A12:C13 F12:G13 A14:G41">
    <cfRule type="expression" dxfId="735" priority="9">
      <formula>OR(EDATE($A$11,1)-1&lt;$A12,DATEVALUE("2026/3/31")&lt;$A12)</formula>
    </cfRule>
  </conditionalFormatting>
  <conditionalFormatting sqref="A48:F76 M48:R77 A77:G77 L77">
    <cfRule type="expression" dxfId="734" priority="10">
      <formula>OR(EDATE($A$47,1)-1&lt;$A48,DATEVALUE("2026/3/31")&lt;$A48)</formula>
    </cfRule>
  </conditionalFormatting>
  <conditionalFormatting sqref="A84:G113">
    <cfRule type="expression" dxfId="733" priority="11">
      <formula>OR(EDATE($A$83,1)-1&lt;$A84,DATEVALUE("2026/3/31")&lt;$A84)</formula>
    </cfRule>
  </conditionalFormatting>
  <conditionalFormatting sqref="A120:G149 M120:R149 L149">
    <cfRule type="expression" dxfId="732" priority="12">
      <formula>OR(EDATE($A$119,1)-1&lt;$A120,DATEVALUE("2026/3/31")&lt;$A120)</formula>
    </cfRule>
  </conditionalFormatting>
  <conditionalFormatting sqref="A156:G185">
    <cfRule type="expression" dxfId="731" priority="13">
      <formula>OR(EDATE($A$155,1)-1&lt;$A156,DATEVALUE("2026/3/31")&lt;$A156)</formula>
    </cfRule>
  </conditionalFormatting>
  <conditionalFormatting sqref="A192:G221">
    <cfRule type="expression" dxfId="730" priority="14">
      <formula>OR(EDATE($A$191,1)-1&lt;$A192,DATEVALUE("2026/3/31")&lt;$A192)</formula>
    </cfRule>
  </conditionalFormatting>
  <conditionalFormatting sqref="A228:G257 M228:R257 L255:L257">
    <cfRule type="expression" dxfId="729" priority="15">
      <formula>OR(EDATE($A$227,1)-1&lt;$A228,DATEVALUE("2026/3/31")&lt;$A228)</formula>
    </cfRule>
  </conditionalFormatting>
  <conditionalFormatting sqref="A264:G293 L264:R293">
    <cfRule type="expression" dxfId="728" priority="16">
      <formula>OR(EDATE($A$263,1)-1&lt;$A264,DATEVALUE("2026/3/31")&lt;$A264)</formula>
    </cfRule>
  </conditionalFormatting>
  <conditionalFormatting sqref="B11:C11">
    <cfRule type="expression" dxfId="727" priority="3">
      <formula>OR(EDATE($A$11,1)-1&lt;$A11,DATEVALUE("2026/3/31")&lt;$A11)</formula>
    </cfRule>
  </conditionalFormatting>
  <conditionalFormatting sqref="B4:L5">
    <cfRule type="expression" dxfId="726" priority="8">
      <formula>IF(LEN(B4)&lt;1,TRUE,FALSE)</formula>
    </cfRule>
  </conditionalFormatting>
  <conditionalFormatting sqref="D13:E13">
    <cfRule type="expression" dxfId="725" priority="2">
      <formula>$M$12="✓"</formula>
    </cfRule>
  </conditionalFormatting>
  <conditionalFormatting sqref="M11">
    <cfRule type="expression" dxfId="724" priority="1">
      <formula>OR(EDATE($A$11,1)-1&lt;$A11,DATEVALUE("2026/3/31")&lt;$A11)</formula>
    </cfRule>
  </conditionalFormatting>
  <conditionalFormatting sqref="M12:R41">
    <cfRule type="expression" dxfId="723" priority="4">
      <formula>OR(EDATE($A$11,1)-1&lt;$A12,DATEVALUE("2026/3/31")&lt;$A12)</formula>
    </cfRule>
  </conditionalFormatting>
  <conditionalFormatting sqref="M84:R113">
    <cfRule type="expression" dxfId="722" priority="5">
      <formula>OR(EDATE($A$83,1)-1&lt;$A84,DATEVALUE("2026/3/31")&lt;$A84)</formula>
    </cfRule>
  </conditionalFormatting>
  <conditionalFormatting sqref="M156:R185">
    <cfRule type="expression" dxfId="721" priority="6">
      <formula>OR(EDATE($A$155,1)-1&lt;$A156,DATEVALUE("2026/3/31")&lt;$A156)</formula>
    </cfRule>
  </conditionalFormatting>
  <conditionalFormatting sqref="M192:R221">
    <cfRule type="expression" dxfId="720" priority="7">
      <formula>OR(EDATE($A$191,1)-1&lt;$A192,DATEVALUE("2026/3/31")&lt;$A192)</formula>
    </cfRule>
  </conditionalFormatting>
  <dataValidations count="3">
    <dataValidation operator="greaterThanOrEqual" allowBlank="1" showInputMessage="1" showErrorMessage="1" sqref="H191:K221 H155:K185 H227:K257 H11:K41 H119:K149 H47:K77 H83:K113 H263:K293" xr:uid="{1DE21527-43EF-4C69-A4A7-F2B99A399D0E}"/>
    <dataValidation type="list" allowBlank="1" showInputMessage="1" showErrorMessage="1" sqref="M263:M293 M47:M76 M83:M113 M119:M149 M155:M185 M191:M221 M227:M257 M11:M41" xr:uid="{DB11D93A-01C2-4300-A111-311BA34B10EB}">
      <formula1>",✓所定,✓法定"</formula1>
    </dataValidation>
    <dataValidation type="time" operator="greaterThanOrEqual" allowBlank="1" showInputMessage="1" showErrorMessage="1" sqref="H114:K114 H78:K78 G42:K42 H222:K222 H258:K258 H186:K186 H150:K150 G11:G41 L11:L42 B11:F42 B47:G78 L47:L78 B83:G114 L83:L114 B119:G150 L119:L150 B155:G186 L155:L186 B191:G222 L191:L222 B227:G258 L227:L258 B263:G294 L263:L294 H294:K294" xr:uid="{644FE4F7-A2BA-4610-9E2C-88600A3F6B2D}">
      <formula1>0</formula1>
    </dataValidation>
  </dataValidations>
  <printOptions horizontalCentered="1"/>
  <pageMargins left="0.51181102362204722" right="0.51181102362204722" top="0.55118110236220474" bottom="0.55118110236220474" header="0.31496062992125984" footer="0.31496062992125984"/>
  <pageSetup paperSize="9" scale="76" fitToHeight="0" orientation="portrait" r:id="rId1"/>
  <rowBreaks count="7" manualBreakCount="7">
    <brk id="42" max="16383" man="1"/>
    <brk id="78" max="16383" man="1"/>
    <brk id="114" max="16383" man="1"/>
    <brk id="150" max="16383" man="1"/>
    <brk id="186" max="16383" man="1"/>
    <brk id="222" max="16383" man="1"/>
    <brk id="258" max="1638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2C1929-9B6C-45D8-AEC5-7AF290CA8551}">
  <sheetPr>
    <tabColor rgb="FF66CCFF"/>
    <pageSetUpPr fitToPage="1"/>
  </sheetPr>
  <dimension ref="A1:V294"/>
  <sheetViews>
    <sheetView view="pageBreakPreview" zoomScale="115" zoomScaleNormal="100" zoomScaleSheetLayoutView="115" workbookViewId="0">
      <selection activeCell="B11" sqref="B11"/>
    </sheetView>
  </sheetViews>
  <sheetFormatPr defaultColWidth="8.75" defaultRowHeight="14.25"/>
  <cols>
    <col min="1" max="1" width="10.75" style="1" customWidth="1"/>
    <col min="2" max="7" width="7.125" style="1" customWidth="1"/>
    <col min="8" max="11" width="7.125" style="1" hidden="1" customWidth="1"/>
    <col min="12" max="12" width="7.125" style="1" customWidth="1"/>
    <col min="13" max="13" width="6.125" style="9" customWidth="1"/>
    <col min="14" max="14" width="5.75" style="1" customWidth="1"/>
    <col min="15" max="15" width="9.125" style="1" customWidth="1"/>
    <col min="16" max="17" width="8.75" style="1" customWidth="1"/>
    <col min="18" max="18" width="12.75" style="1" customWidth="1"/>
    <col min="19" max="21" width="8.75" style="1" hidden="1" customWidth="1"/>
    <col min="22" max="16384" width="8.75" style="1"/>
  </cols>
  <sheetData>
    <row r="1" spans="1:22" ht="16.5">
      <c r="A1" s="2" t="str" cm="1">
        <f t="array" aca="1" ref="A1" ca="1">"業務日誌" &amp; RIGHT(CELL("filename", A1),U1)</f>
        <v>業務日誌6</v>
      </c>
      <c r="B1" s="3"/>
      <c r="C1" s="3"/>
      <c r="D1" s="3"/>
      <c r="E1" s="3"/>
      <c r="F1" s="3"/>
      <c r="G1" s="3"/>
      <c r="H1" s="3"/>
      <c r="I1" s="3"/>
      <c r="J1" s="3"/>
      <c r="K1" s="3"/>
      <c r="L1" s="3"/>
      <c r="M1" s="3"/>
      <c r="N1" s="3"/>
      <c r="O1" s="3"/>
      <c r="P1" s="3"/>
      <c r="Q1" s="3"/>
      <c r="R1" s="3"/>
      <c r="S1" s="45" t="str" cm="1">
        <f t="array" aca="1" ref="S1" ca="1">"各月内訳表!$E" &amp; 5+ 27*(RIGHT(CELL("filename", A1),U1)-1)</f>
        <v>各月内訳表!$E140</v>
      </c>
      <c r="T1" s="45" t="str" cm="1">
        <f t="array" aca="1" ref="T1" ca="1">"各月内訳表!$G" &amp; 6+ 27*(RIGHT(CELL("filename", A1),U1)-1)</f>
        <v>各月内訳表!$G141</v>
      </c>
      <c r="U1" s="45" cm="1">
        <f t="array" aca="1" ref="U1" ca="1">LEN(CELL("filename",A1))-FIND("日誌",CELL("filename",A1))-1</f>
        <v>1</v>
      </c>
    </row>
    <row r="2" spans="1:22" ht="16.899999999999999" customHeight="1">
      <c r="L2" s="25"/>
      <c r="Q2" s="19" t="s">
        <v>13</v>
      </c>
      <c r="R2" s="163">
        <f>入力ボックス!C8</f>
        <v>0</v>
      </c>
      <c r="S2" s="45"/>
      <c r="T2" s="45"/>
      <c r="U2" s="45" cm="1">
        <f t="array" aca="1" ref="U2" ca="1">LEN(CELL("filename",I2))-FIND("日誌",CELL("filename",I2))-1</f>
        <v>1</v>
      </c>
    </row>
    <row r="3" spans="1:22" ht="16.899999999999999" customHeight="1">
      <c r="L3" s="25"/>
      <c r="Q3" s="19"/>
      <c r="R3" s="28"/>
    </row>
    <row r="4" spans="1:22">
      <c r="A4" s="24" t="s">
        <v>12</v>
      </c>
      <c r="B4" s="201" t="str">
        <f>IF(入力ボックス!$C$4="","",入力ボックス!$C$4)</f>
        <v/>
      </c>
      <c r="C4" s="201"/>
      <c r="D4" s="201"/>
      <c r="E4" s="201"/>
      <c r="F4" s="201"/>
      <c r="G4" s="201"/>
      <c r="H4" s="201"/>
      <c r="I4" s="201"/>
      <c r="J4" s="201"/>
      <c r="K4" s="201"/>
      <c r="L4" s="201"/>
      <c r="O4" s="24" t="s">
        <v>79</v>
      </c>
      <c r="P4" s="202"/>
      <c r="Q4" s="202"/>
      <c r="R4" s="202"/>
    </row>
    <row r="5" spans="1:22" ht="18.75" customHeight="1">
      <c r="A5" s="24" t="s">
        <v>21</v>
      </c>
      <c r="B5" s="201" t="str" cm="1">
        <f t="array" aca="1" ref="B5" ca="1">IF(INDIRECT(S1)="","",INDIRECT(S1))</f>
        <v/>
      </c>
      <c r="C5" s="201"/>
      <c r="D5" s="201"/>
      <c r="E5" s="201"/>
      <c r="F5" s="201"/>
      <c r="G5" s="201"/>
      <c r="H5" s="201"/>
      <c r="I5" s="201"/>
      <c r="J5" s="201"/>
      <c r="K5" s="201"/>
      <c r="L5" s="201"/>
      <c r="O5" s="31" t="s">
        <v>80</v>
      </c>
    </row>
    <row r="6" spans="1:22" ht="18.75" customHeight="1">
      <c r="R6" s="42" t="str">
        <f ca="1">HYPERLINK("#"&amp;S1,"各月内訳表へ")</f>
        <v>各月内訳表へ</v>
      </c>
    </row>
    <row r="8" spans="1:22" ht="27" customHeight="1">
      <c r="A8" s="194" t="s">
        <v>22</v>
      </c>
      <c r="B8" s="189" t="s">
        <v>103</v>
      </c>
      <c r="C8" s="189"/>
      <c r="D8" s="189"/>
      <c r="E8" s="189"/>
      <c r="F8" s="189" t="s">
        <v>23</v>
      </c>
      <c r="G8" s="189"/>
      <c r="H8" s="189" t="s">
        <v>88</v>
      </c>
      <c r="I8" s="189"/>
      <c r="J8" s="189"/>
      <c r="K8" s="189"/>
      <c r="L8" s="189" t="s">
        <v>87</v>
      </c>
      <c r="M8" s="195" t="s">
        <v>96</v>
      </c>
      <c r="N8" s="194" t="s">
        <v>25</v>
      </c>
      <c r="O8" s="194"/>
      <c r="P8" s="194"/>
      <c r="Q8" s="194"/>
      <c r="R8" s="189" t="s">
        <v>100</v>
      </c>
    </row>
    <row r="9" spans="1:22" ht="14.25" customHeight="1">
      <c r="A9" s="194"/>
      <c r="B9" s="189" t="s">
        <v>82</v>
      </c>
      <c r="C9" s="189"/>
      <c r="D9" s="189" t="s">
        <v>84</v>
      </c>
      <c r="E9" s="189"/>
      <c r="F9" s="189"/>
      <c r="G9" s="189"/>
      <c r="H9" s="189" t="s">
        <v>90</v>
      </c>
      <c r="I9" s="189"/>
      <c r="J9" s="189" t="s">
        <v>89</v>
      </c>
      <c r="K9" s="189"/>
      <c r="L9" s="189"/>
      <c r="M9" s="196"/>
      <c r="N9" s="194"/>
      <c r="O9" s="194"/>
      <c r="P9" s="194"/>
      <c r="Q9" s="194"/>
      <c r="R9" s="189"/>
    </row>
    <row r="10" spans="1:22" ht="18" customHeight="1">
      <c r="A10" s="194"/>
      <c r="B10" s="43" t="s">
        <v>26</v>
      </c>
      <c r="C10" s="43" t="s">
        <v>27</v>
      </c>
      <c r="D10" s="43" t="s">
        <v>26</v>
      </c>
      <c r="E10" s="43" t="s">
        <v>27</v>
      </c>
      <c r="F10" s="44" t="s">
        <v>85</v>
      </c>
      <c r="G10" s="44" t="s">
        <v>86</v>
      </c>
      <c r="H10" s="44" t="s">
        <v>81</v>
      </c>
      <c r="I10" s="44" t="s">
        <v>83</v>
      </c>
      <c r="J10" s="44" t="s">
        <v>81</v>
      </c>
      <c r="K10" s="44" t="s">
        <v>95</v>
      </c>
      <c r="L10" s="189"/>
      <c r="M10" s="197"/>
      <c r="N10" s="194"/>
      <c r="O10" s="194"/>
      <c r="P10" s="194"/>
      <c r="Q10" s="194"/>
      <c r="R10" s="194"/>
    </row>
    <row r="11" spans="1:22">
      <c r="A11" s="27" cm="1">
        <f t="array" aca="1" ref="A11" ca="1">DATE("2025","8",IFERROR(INDIRECT(T1),"1"))</f>
        <v>45870</v>
      </c>
      <c r="B11" s="20"/>
      <c r="C11" s="21"/>
      <c r="D11" s="20"/>
      <c r="E11" s="21"/>
      <c r="F11" s="22"/>
      <c r="G11" s="22"/>
      <c r="H11" s="34" t="str">
        <f>IF(OR(B11="",LEFT(M11,1)="✓"),"",C11-B11-F11)</f>
        <v/>
      </c>
      <c r="I11" s="34" t="str">
        <f>IF(OR(D11="",LEFT(M11,1)="✓"),"",E11-D11-G11)</f>
        <v/>
      </c>
      <c r="J11" s="34" t="str">
        <f>IF(AND(B11&lt;&gt;"",M11="✓所定"),C11-B11-F11,"")</f>
        <v/>
      </c>
      <c r="K11" s="34" t="str">
        <f>IF(AND(B11&lt;&gt;"",M11="✓法定"),C11-B11-F11,"")</f>
        <v/>
      </c>
      <c r="L11" s="26" t="str">
        <f>IF(AND($B11="",$D11=""),"",($C11-$B11-$F11)+($E11-$D11-$G11))</f>
        <v/>
      </c>
      <c r="M11" s="32"/>
      <c r="N11" s="190"/>
      <c r="O11" s="190"/>
      <c r="P11" s="190"/>
      <c r="Q11" s="190"/>
      <c r="R11" s="23"/>
      <c r="V11" s="1" t="s">
        <v>171</v>
      </c>
    </row>
    <row r="12" spans="1:22">
      <c r="A12" s="27">
        <f ca="1">A11+1</f>
        <v>45871</v>
      </c>
      <c r="B12" s="20"/>
      <c r="C12" s="21"/>
      <c r="D12" s="20"/>
      <c r="E12" s="21"/>
      <c r="F12" s="22"/>
      <c r="G12" s="22"/>
      <c r="H12" s="34" t="str">
        <f t="shared" ref="H12:H41" si="0">IF(OR(B12="",LEFT(M12,1)="✓"),"",C12-B12-F12)</f>
        <v/>
      </c>
      <c r="I12" s="34" t="str">
        <f t="shared" ref="I12:I41" si="1">IF(OR(D12="",LEFT(M12,1)="✓"),"",E12-D12-G12)</f>
        <v/>
      </c>
      <c r="J12" s="34" t="str">
        <f t="shared" ref="J12:J41" si="2">IF(AND(B12&lt;&gt;"",M12="✓所定"),C12-B12-F12,"")</f>
        <v/>
      </c>
      <c r="K12" s="34" t="str">
        <f t="shared" ref="K12:K41" si="3">IF(AND(B12&lt;&gt;"",M12="✓法定"),C12-B12-F12,"")</f>
        <v/>
      </c>
      <c r="L12" s="26" t="str">
        <f t="shared" ref="L12:L41" si="4">IF(AND($B12="",$D12=""),"",($C12-$B12-$F12)+(E12-D12-G12))</f>
        <v/>
      </c>
      <c r="M12" s="32"/>
      <c r="N12" s="190"/>
      <c r="O12" s="190"/>
      <c r="P12" s="190"/>
      <c r="Q12" s="190"/>
      <c r="R12" s="23"/>
      <c r="V12" s="1" t="s">
        <v>172</v>
      </c>
    </row>
    <row r="13" spans="1:22">
      <c r="A13" s="27">
        <f t="shared" ref="A13:A41" ca="1" si="5">A12+1</f>
        <v>45872</v>
      </c>
      <c r="B13" s="20"/>
      <c r="C13" s="21"/>
      <c r="D13" s="20"/>
      <c r="E13" s="21"/>
      <c r="F13" s="22"/>
      <c r="G13" s="22"/>
      <c r="H13" s="34" t="str">
        <f t="shared" si="0"/>
        <v/>
      </c>
      <c r="I13" s="34" t="str">
        <f t="shared" si="1"/>
        <v/>
      </c>
      <c r="J13" s="34" t="str">
        <f t="shared" si="2"/>
        <v/>
      </c>
      <c r="K13" s="34" t="str">
        <f t="shared" si="3"/>
        <v/>
      </c>
      <c r="L13" s="26" t="str">
        <f t="shared" si="4"/>
        <v/>
      </c>
      <c r="M13" s="32"/>
      <c r="N13" s="190"/>
      <c r="O13" s="190"/>
      <c r="P13" s="190"/>
      <c r="Q13" s="190"/>
      <c r="R13" s="23"/>
    </row>
    <row r="14" spans="1:22">
      <c r="A14" s="27">
        <f t="shared" ca="1" si="5"/>
        <v>45873</v>
      </c>
      <c r="B14" s="20"/>
      <c r="C14" s="21"/>
      <c r="D14" s="20"/>
      <c r="E14" s="21"/>
      <c r="F14" s="22"/>
      <c r="G14" s="22"/>
      <c r="H14" s="34" t="str">
        <f t="shared" si="0"/>
        <v/>
      </c>
      <c r="I14" s="34" t="str">
        <f t="shared" si="1"/>
        <v/>
      </c>
      <c r="J14" s="34" t="str">
        <f t="shared" si="2"/>
        <v/>
      </c>
      <c r="K14" s="34" t="str">
        <f t="shared" si="3"/>
        <v/>
      </c>
      <c r="L14" s="26" t="str">
        <f t="shared" si="4"/>
        <v/>
      </c>
      <c r="M14" s="32"/>
      <c r="N14" s="190"/>
      <c r="O14" s="190"/>
      <c r="P14" s="190"/>
      <c r="Q14" s="190"/>
      <c r="R14" s="23"/>
    </row>
    <row r="15" spans="1:22">
      <c r="A15" s="27">
        <f t="shared" ca="1" si="5"/>
        <v>45874</v>
      </c>
      <c r="B15" s="20"/>
      <c r="C15" s="21"/>
      <c r="D15" s="20"/>
      <c r="E15" s="21"/>
      <c r="F15" s="22"/>
      <c r="G15" s="22"/>
      <c r="H15" s="34" t="str">
        <f t="shared" si="0"/>
        <v/>
      </c>
      <c r="I15" s="34" t="str">
        <f t="shared" si="1"/>
        <v/>
      </c>
      <c r="J15" s="34" t="str">
        <f t="shared" si="2"/>
        <v/>
      </c>
      <c r="K15" s="34" t="str">
        <f t="shared" si="3"/>
        <v/>
      </c>
      <c r="L15" s="26" t="str">
        <f t="shared" si="4"/>
        <v/>
      </c>
      <c r="M15" s="32"/>
      <c r="N15" s="190"/>
      <c r="O15" s="190"/>
      <c r="P15" s="190"/>
      <c r="Q15" s="190"/>
      <c r="R15" s="23"/>
    </row>
    <row r="16" spans="1:22">
      <c r="A16" s="27">
        <f t="shared" ca="1" si="5"/>
        <v>45875</v>
      </c>
      <c r="B16" s="20"/>
      <c r="C16" s="21"/>
      <c r="D16" s="20"/>
      <c r="E16" s="21"/>
      <c r="F16" s="22"/>
      <c r="G16" s="22"/>
      <c r="H16" s="34" t="str">
        <f t="shared" si="0"/>
        <v/>
      </c>
      <c r="I16" s="34" t="str">
        <f t="shared" si="1"/>
        <v/>
      </c>
      <c r="J16" s="34" t="str">
        <f t="shared" si="2"/>
        <v/>
      </c>
      <c r="K16" s="34" t="str">
        <f t="shared" si="3"/>
        <v/>
      </c>
      <c r="L16" s="26" t="str">
        <f t="shared" si="4"/>
        <v/>
      </c>
      <c r="M16" s="32"/>
      <c r="N16" s="190"/>
      <c r="O16" s="190"/>
      <c r="P16" s="190"/>
      <c r="Q16" s="190"/>
      <c r="R16" s="23"/>
    </row>
    <row r="17" spans="1:18">
      <c r="A17" s="27">
        <f t="shared" ca="1" si="5"/>
        <v>45876</v>
      </c>
      <c r="B17" s="20"/>
      <c r="C17" s="21"/>
      <c r="D17" s="20"/>
      <c r="E17" s="21"/>
      <c r="F17" s="22"/>
      <c r="G17" s="22"/>
      <c r="H17" s="34" t="str">
        <f t="shared" si="0"/>
        <v/>
      </c>
      <c r="I17" s="34" t="str">
        <f t="shared" si="1"/>
        <v/>
      </c>
      <c r="J17" s="34" t="str">
        <f t="shared" si="2"/>
        <v/>
      </c>
      <c r="K17" s="34" t="str">
        <f t="shared" si="3"/>
        <v/>
      </c>
      <c r="L17" s="26" t="str">
        <f t="shared" si="4"/>
        <v/>
      </c>
      <c r="M17" s="32"/>
      <c r="N17" s="190"/>
      <c r="O17" s="190"/>
      <c r="P17" s="190"/>
      <c r="Q17" s="190"/>
      <c r="R17" s="23"/>
    </row>
    <row r="18" spans="1:18">
      <c r="A18" s="27">
        <f t="shared" ca="1" si="5"/>
        <v>45877</v>
      </c>
      <c r="B18" s="20"/>
      <c r="C18" s="21"/>
      <c r="D18" s="20"/>
      <c r="E18" s="21"/>
      <c r="F18" s="22"/>
      <c r="G18" s="22"/>
      <c r="H18" s="34" t="str">
        <f t="shared" si="0"/>
        <v/>
      </c>
      <c r="I18" s="34" t="str">
        <f t="shared" si="1"/>
        <v/>
      </c>
      <c r="J18" s="34" t="str">
        <f t="shared" si="2"/>
        <v/>
      </c>
      <c r="K18" s="34" t="str">
        <f t="shared" si="3"/>
        <v/>
      </c>
      <c r="L18" s="26" t="str">
        <f t="shared" si="4"/>
        <v/>
      </c>
      <c r="M18" s="32"/>
      <c r="N18" s="190"/>
      <c r="O18" s="190"/>
      <c r="P18" s="190"/>
      <c r="Q18" s="190"/>
      <c r="R18" s="23"/>
    </row>
    <row r="19" spans="1:18">
      <c r="A19" s="27">
        <f t="shared" ca="1" si="5"/>
        <v>45878</v>
      </c>
      <c r="B19" s="20"/>
      <c r="C19" s="21"/>
      <c r="D19" s="20"/>
      <c r="E19" s="21"/>
      <c r="F19" s="22"/>
      <c r="G19" s="22"/>
      <c r="H19" s="34" t="str">
        <f t="shared" si="0"/>
        <v/>
      </c>
      <c r="I19" s="34" t="str">
        <f t="shared" si="1"/>
        <v/>
      </c>
      <c r="J19" s="34" t="str">
        <f t="shared" si="2"/>
        <v/>
      </c>
      <c r="K19" s="34" t="str">
        <f t="shared" si="3"/>
        <v/>
      </c>
      <c r="L19" s="26" t="str">
        <f t="shared" si="4"/>
        <v/>
      </c>
      <c r="M19" s="32"/>
      <c r="N19" s="190"/>
      <c r="O19" s="190"/>
      <c r="P19" s="190"/>
      <c r="Q19" s="190"/>
      <c r="R19" s="23"/>
    </row>
    <row r="20" spans="1:18">
      <c r="A20" s="27">
        <f t="shared" ca="1" si="5"/>
        <v>45879</v>
      </c>
      <c r="B20" s="20"/>
      <c r="C20" s="21"/>
      <c r="D20" s="20"/>
      <c r="E20" s="21"/>
      <c r="F20" s="22"/>
      <c r="G20" s="22"/>
      <c r="H20" s="34" t="str">
        <f t="shared" si="0"/>
        <v/>
      </c>
      <c r="I20" s="34" t="str">
        <f t="shared" si="1"/>
        <v/>
      </c>
      <c r="J20" s="34" t="str">
        <f t="shared" si="2"/>
        <v/>
      </c>
      <c r="K20" s="34" t="str">
        <f t="shared" si="3"/>
        <v/>
      </c>
      <c r="L20" s="26" t="str">
        <f t="shared" si="4"/>
        <v/>
      </c>
      <c r="M20" s="32"/>
      <c r="N20" s="190"/>
      <c r="O20" s="190"/>
      <c r="P20" s="190"/>
      <c r="Q20" s="190"/>
      <c r="R20" s="23"/>
    </row>
    <row r="21" spans="1:18">
      <c r="A21" s="27">
        <f t="shared" ca="1" si="5"/>
        <v>45880</v>
      </c>
      <c r="B21" s="20"/>
      <c r="C21" s="21"/>
      <c r="D21" s="20"/>
      <c r="E21" s="21"/>
      <c r="F21" s="22"/>
      <c r="G21" s="22"/>
      <c r="H21" s="34" t="str">
        <f t="shared" si="0"/>
        <v/>
      </c>
      <c r="I21" s="34" t="str">
        <f t="shared" si="1"/>
        <v/>
      </c>
      <c r="J21" s="34" t="str">
        <f t="shared" si="2"/>
        <v/>
      </c>
      <c r="K21" s="34" t="str">
        <f t="shared" si="3"/>
        <v/>
      </c>
      <c r="L21" s="26" t="str">
        <f t="shared" si="4"/>
        <v/>
      </c>
      <c r="M21" s="32"/>
      <c r="N21" s="190"/>
      <c r="O21" s="190"/>
      <c r="P21" s="190"/>
      <c r="Q21" s="190"/>
      <c r="R21" s="23"/>
    </row>
    <row r="22" spans="1:18">
      <c r="A22" s="27">
        <f t="shared" ca="1" si="5"/>
        <v>45881</v>
      </c>
      <c r="B22" s="20"/>
      <c r="C22" s="21"/>
      <c r="D22" s="20"/>
      <c r="E22" s="21"/>
      <c r="F22" s="22"/>
      <c r="G22" s="22"/>
      <c r="H22" s="34" t="str">
        <f t="shared" si="0"/>
        <v/>
      </c>
      <c r="I22" s="34" t="str">
        <f t="shared" si="1"/>
        <v/>
      </c>
      <c r="J22" s="34" t="str">
        <f t="shared" si="2"/>
        <v/>
      </c>
      <c r="K22" s="34" t="str">
        <f t="shared" si="3"/>
        <v/>
      </c>
      <c r="L22" s="26" t="str">
        <f t="shared" si="4"/>
        <v/>
      </c>
      <c r="M22" s="32"/>
      <c r="N22" s="190"/>
      <c r="O22" s="190"/>
      <c r="P22" s="190"/>
      <c r="Q22" s="190"/>
      <c r="R22" s="23"/>
    </row>
    <row r="23" spans="1:18">
      <c r="A23" s="27">
        <f t="shared" ca="1" si="5"/>
        <v>45882</v>
      </c>
      <c r="B23" s="20"/>
      <c r="C23" s="21"/>
      <c r="D23" s="20"/>
      <c r="E23" s="21"/>
      <c r="F23" s="22"/>
      <c r="G23" s="22"/>
      <c r="H23" s="34" t="str">
        <f t="shared" si="0"/>
        <v/>
      </c>
      <c r="I23" s="34" t="str">
        <f t="shared" si="1"/>
        <v/>
      </c>
      <c r="J23" s="34" t="str">
        <f t="shared" si="2"/>
        <v/>
      </c>
      <c r="K23" s="34" t="str">
        <f t="shared" si="3"/>
        <v/>
      </c>
      <c r="L23" s="26" t="str">
        <f t="shared" si="4"/>
        <v/>
      </c>
      <c r="M23" s="32"/>
      <c r="N23" s="190"/>
      <c r="O23" s="190"/>
      <c r="P23" s="190"/>
      <c r="Q23" s="190"/>
      <c r="R23" s="23"/>
    </row>
    <row r="24" spans="1:18">
      <c r="A24" s="27">
        <f t="shared" ca="1" si="5"/>
        <v>45883</v>
      </c>
      <c r="B24" s="20"/>
      <c r="C24" s="21"/>
      <c r="D24" s="20"/>
      <c r="E24" s="21"/>
      <c r="F24" s="22"/>
      <c r="G24" s="22"/>
      <c r="H24" s="34" t="str">
        <f t="shared" si="0"/>
        <v/>
      </c>
      <c r="I24" s="34" t="str">
        <f t="shared" si="1"/>
        <v/>
      </c>
      <c r="J24" s="34" t="str">
        <f t="shared" si="2"/>
        <v/>
      </c>
      <c r="K24" s="34" t="str">
        <f t="shared" si="3"/>
        <v/>
      </c>
      <c r="L24" s="26" t="str">
        <f t="shared" si="4"/>
        <v/>
      </c>
      <c r="M24" s="32"/>
      <c r="N24" s="190"/>
      <c r="O24" s="190"/>
      <c r="P24" s="190"/>
      <c r="Q24" s="190"/>
      <c r="R24" s="23"/>
    </row>
    <row r="25" spans="1:18">
      <c r="A25" s="27">
        <f t="shared" ca="1" si="5"/>
        <v>45884</v>
      </c>
      <c r="B25" s="20"/>
      <c r="C25" s="21"/>
      <c r="D25" s="20"/>
      <c r="E25" s="21"/>
      <c r="F25" s="22"/>
      <c r="G25" s="22"/>
      <c r="H25" s="34" t="str">
        <f t="shared" si="0"/>
        <v/>
      </c>
      <c r="I25" s="34" t="str">
        <f t="shared" si="1"/>
        <v/>
      </c>
      <c r="J25" s="34" t="str">
        <f t="shared" si="2"/>
        <v/>
      </c>
      <c r="K25" s="34" t="str">
        <f t="shared" si="3"/>
        <v/>
      </c>
      <c r="L25" s="26" t="str">
        <f t="shared" si="4"/>
        <v/>
      </c>
      <c r="M25" s="32"/>
      <c r="N25" s="190"/>
      <c r="O25" s="190"/>
      <c r="P25" s="190"/>
      <c r="Q25" s="190"/>
      <c r="R25" s="23"/>
    </row>
    <row r="26" spans="1:18">
      <c r="A26" s="27">
        <f t="shared" ca="1" si="5"/>
        <v>45885</v>
      </c>
      <c r="B26" s="20"/>
      <c r="C26" s="21"/>
      <c r="D26" s="20"/>
      <c r="E26" s="21"/>
      <c r="F26" s="22"/>
      <c r="G26" s="22"/>
      <c r="H26" s="34" t="str">
        <f t="shared" si="0"/>
        <v/>
      </c>
      <c r="I26" s="34" t="str">
        <f t="shared" si="1"/>
        <v/>
      </c>
      <c r="J26" s="34" t="str">
        <f t="shared" si="2"/>
        <v/>
      </c>
      <c r="K26" s="34" t="str">
        <f t="shared" si="3"/>
        <v/>
      </c>
      <c r="L26" s="26" t="str">
        <f t="shared" si="4"/>
        <v/>
      </c>
      <c r="M26" s="32"/>
      <c r="N26" s="190"/>
      <c r="O26" s="190"/>
      <c r="P26" s="190"/>
      <c r="Q26" s="190"/>
      <c r="R26" s="23"/>
    </row>
    <row r="27" spans="1:18">
      <c r="A27" s="27">
        <f t="shared" ca="1" si="5"/>
        <v>45886</v>
      </c>
      <c r="B27" s="20"/>
      <c r="C27" s="21"/>
      <c r="D27" s="20"/>
      <c r="E27" s="21"/>
      <c r="F27" s="22"/>
      <c r="G27" s="22"/>
      <c r="H27" s="34" t="str">
        <f t="shared" si="0"/>
        <v/>
      </c>
      <c r="I27" s="34" t="str">
        <f t="shared" si="1"/>
        <v/>
      </c>
      <c r="J27" s="34" t="str">
        <f t="shared" si="2"/>
        <v/>
      </c>
      <c r="K27" s="34" t="str">
        <f t="shared" si="3"/>
        <v/>
      </c>
      <c r="L27" s="26" t="str">
        <f t="shared" si="4"/>
        <v/>
      </c>
      <c r="M27" s="32"/>
      <c r="N27" s="190"/>
      <c r="O27" s="190"/>
      <c r="P27" s="190"/>
      <c r="Q27" s="190"/>
      <c r="R27" s="23"/>
    </row>
    <row r="28" spans="1:18">
      <c r="A28" s="27">
        <f t="shared" ca="1" si="5"/>
        <v>45887</v>
      </c>
      <c r="B28" s="20"/>
      <c r="C28" s="21"/>
      <c r="D28" s="20"/>
      <c r="E28" s="21"/>
      <c r="F28" s="22"/>
      <c r="G28" s="22"/>
      <c r="H28" s="34" t="str">
        <f t="shared" si="0"/>
        <v/>
      </c>
      <c r="I28" s="34" t="str">
        <f t="shared" si="1"/>
        <v/>
      </c>
      <c r="J28" s="34" t="str">
        <f t="shared" si="2"/>
        <v/>
      </c>
      <c r="K28" s="34" t="str">
        <f t="shared" si="3"/>
        <v/>
      </c>
      <c r="L28" s="26" t="str">
        <f t="shared" si="4"/>
        <v/>
      </c>
      <c r="M28" s="32"/>
      <c r="N28" s="190"/>
      <c r="O28" s="190"/>
      <c r="P28" s="190"/>
      <c r="Q28" s="190"/>
      <c r="R28" s="23"/>
    </row>
    <row r="29" spans="1:18">
      <c r="A29" s="27">
        <f t="shared" ca="1" si="5"/>
        <v>45888</v>
      </c>
      <c r="B29" s="20"/>
      <c r="C29" s="21"/>
      <c r="D29" s="20"/>
      <c r="E29" s="21"/>
      <c r="F29" s="22"/>
      <c r="G29" s="22"/>
      <c r="H29" s="34" t="str">
        <f t="shared" si="0"/>
        <v/>
      </c>
      <c r="I29" s="34" t="str">
        <f t="shared" si="1"/>
        <v/>
      </c>
      <c r="J29" s="34" t="str">
        <f t="shared" si="2"/>
        <v/>
      </c>
      <c r="K29" s="34" t="str">
        <f t="shared" si="3"/>
        <v/>
      </c>
      <c r="L29" s="26" t="str">
        <f t="shared" si="4"/>
        <v/>
      </c>
      <c r="M29" s="32"/>
      <c r="N29" s="190"/>
      <c r="O29" s="190"/>
      <c r="P29" s="190"/>
      <c r="Q29" s="190"/>
      <c r="R29" s="23"/>
    </row>
    <row r="30" spans="1:18">
      <c r="A30" s="27">
        <f t="shared" ca="1" si="5"/>
        <v>45889</v>
      </c>
      <c r="B30" s="20"/>
      <c r="C30" s="21"/>
      <c r="D30" s="20"/>
      <c r="E30" s="21"/>
      <c r="F30" s="22"/>
      <c r="G30" s="22"/>
      <c r="H30" s="34" t="str">
        <f t="shared" si="0"/>
        <v/>
      </c>
      <c r="I30" s="34" t="str">
        <f t="shared" si="1"/>
        <v/>
      </c>
      <c r="J30" s="34" t="str">
        <f t="shared" si="2"/>
        <v/>
      </c>
      <c r="K30" s="34" t="str">
        <f t="shared" si="3"/>
        <v/>
      </c>
      <c r="L30" s="26" t="str">
        <f t="shared" si="4"/>
        <v/>
      </c>
      <c r="M30" s="32"/>
      <c r="N30" s="190"/>
      <c r="O30" s="190"/>
      <c r="P30" s="190"/>
      <c r="Q30" s="190"/>
      <c r="R30" s="23"/>
    </row>
    <row r="31" spans="1:18">
      <c r="A31" s="27">
        <f t="shared" ca="1" si="5"/>
        <v>45890</v>
      </c>
      <c r="B31" s="20"/>
      <c r="C31" s="21"/>
      <c r="D31" s="20"/>
      <c r="E31" s="21"/>
      <c r="F31" s="22"/>
      <c r="G31" s="22"/>
      <c r="H31" s="34" t="str">
        <f t="shared" si="0"/>
        <v/>
      </c>
      <c r="I31" s="34" t="str">
        <f t="shared" si="1"/>
        <v/>
      </c>
      <c r="J31" s="34" t="str">
        <f t="shared" si="2"/>
        <v/>
      </c>
      <c r="K31" s="34" t="str">
        <f t="shared" si="3"/>
        <v/>
      </c>
      <c r="L31" s="26" t="str">
        <f t="shared" si="4"/>
        <v/>
      </c>
      <c r="M31" s="32"/>
      <c r="N31" s="190"/>
      <c r="O31" s="190"/>
      <c r="P31" s="190"/>
      <c r="Q31" s="190"/>
      <c r="R31" s="23"/>
    </row>
    <row r="32" spans="1:18">
      <c r="A32" s="27">
        <f t="shared" ca="1" si="5"/>
        <v>45891</v>
      </c>
      <c r="B32" s="20"/>
      <c r="C32" s="21"/>
      <c r="D32" s="20"/>
      <c r="E32" s="21"/>
      <c r="F32" s="22"/>
      <c r="G32" s="22"/>
      <c r="H32" s="34" t="str">
        <f t="shared" si="0"/>
        <v/>
      </c>
      <c r="I32" s="34" t="str">
        <f t="shared" si="1"/>
        <v/>
      </c>
      <c r="J32" s="34" t="str">
        <f t="shared" si="2"/>
        <v/>
      </c>
      <c r="K32" s="34" t="str">
        <f t="shared" si="3"/>
        <v/>
      </c>
      <c r="L32" s="26" t="str">
        <f t="shared" si="4"/>
        <v/>
      </c>
      <c r="M32" s="32"/>
      <c r="N32" s="190"/>
      <c r="O32" s="190"/>
      <c r="P32" s="190"/>
      <c r="Q32" s="190"/>
      <c r="R32" s="23"/>
    </row>
    <row r="33" spans="1:22">
      <c r="A33" s="27">
        <f t="shared" ca="1" si="5"/>
        <v>45892</v>
      </c>
      <c r="B33" s="20"/>
      <c r="C33" s="21"/>
      <c r="D33" s="20"/>
      <c r="E33" s="21"/>
      <c r="F33" s="22"/>
      <c r="G33" s="22"/>
      <c r="H33" s="34" t="str">
        <f t="shared" si="0"/>
        <v/>
      </c>
      <c r="I33" s="34" t="str">
        <f t="shared" si="1"/>
        <v/>
      </c>
      <c r="J33" s="34" t="str">
        <f t="shared" si="2"/>
        <v/>
      </c>
      <c r="K33" s="34" t="str">
        <f t="shared" si="3"/>
        <v/>
      </c>
      <c r="L33" s="26" t="str">
        <f t="shared" si="4"/>
        <v/>
      </c>
      <c r="M33" s="32"/>
      <c r="N33" s="190"/>
      <c r="O33" s="190"/>
      <c r="P33" s="190"/>
      <c r="Q33" s="190"/>
      <c r="R33" s="23"/>
    </row>
    <row r="34" spans="1:22">
      <c r="A34" s="27">
        <f t="shared" ca="1" si="5"/>
        <v>45893</v>
      </c>
      <c r="B34" s="20"/>
      <c r="C34" s="21"/>
      <c r="D34" s="20"/>
      <c r="E34" s="21"/>
      <c r="F34" s="22"/>
      <c r="G34" s="22"/>
      <c r="H34" s="34" t="str">
        <f t="shared" si="0"/>
        <v/>
      </c>
      <c r="I34" s="34" t="str">
        <f t="shared" si="1"/>
        <v/>
      </c>
      <c r="J34" s="34" t="str">
        <f t="shared" si="2"/>
        <v/>
      </c>
      <c r="K34" s="34" t="str">
        <f t="shared" si="3"/>
        <v/>
      </c>
      <c r="L34" s="26" t="str">
        <f t="shared" si="4"/>
        <v/>
      </c>
      <c r="M34" s="32"/>
      <c r="N34" s="190"/>
      <c r="O34" s="190"/>
      <c r="P34" s="190"/>
      <c r="Q34" s="190"/>
      <c r="R34" s="23"/>
    </row>
    <row r="35" spans="1:22">
      <c r="A35" s="27">
        <f t="shared" ca="1" si="5"/>
        <v>45894</v>
      </c>
      <c r="B35" s="20"/>
      <c r="C35" s="21"/>
      <c r="D35" s="20"/>
      <c r="E35" s="21"/>
      <c r="F35" s="22"/>
      <c r="G35" s="22"/>
      <c r="H35" s="34" t="str">
        <f t="shared" si="0"/>
        <v/>
      </c>
      <c r="I35" s="34" t="str">
        <f t="shared" si="1"/>
        <v/>
      </c>
      <c r="J35" s="34" t="str">
        <f t="shared" si="2"/>
        <v/>
      </c>
      <c r="K35" s="34" t="str">
        <f t="shared" si="3"/>
        <v/>
      </c>
      <c r="L35" s="26" t="str">
        <f t="shared" si="4"/>
        <v/>
      </c>
      <c r="M35" s="32"/>
      <c r="N35" s="190"/>
      <c r="O35" s="190"/>
      <c r="P35" s="190"/>
      <c r="Q35" s="190"/>
      <c r="R35" s="23"/>
    </row>
    <row r="36" spans="1:22">
      <c r="A36" s="27">
        <f t="shared" ca="1" si="5"/>
        <v>45895</v>
      </c>
      <c r="B36" s="20"/>
      <c r="C36" s="21"/>
      <c r="D36" s="20"/>
      <c r="E36" s="21"/>
      <c r="F36" s="22"/>
      <c r="G36" s="22"/>
      <c r="H36" s="34" t="str">
        <f t="shared" si="0"/>
        <v/>
      </c>
      <c r="I36" s="34" t="str">
        <f t="shared" si="1"/>
        <v/>
      </c>
      <c r="J36" s="34" t="str">
        <f t="shared" si="2"/>
        <v/>
      </c>
      <c r="K36" s="34" t="str">
        <f t="shared" si="3"/>
        <v/>
      </c>
      <c r="L36" s="26" t="str">
        <f t="shared" si="4"/>
        <v/>
      </c>
      <c r="M36" s="32"/>
      <c r="N36" s="190"/>
      <c r="O36" s="190"/>
      <c r="P36" s="190"/>
      <c r="Q36" s="190"/>
      <c r="R36" s="23"/>
    </row>
    <row r="37" spans="1:22">
      <c r="A37" s="27">
        <f t="shared" ca="1" si="5"/>
        <v>45896</v>
      </c>
      <c r="B37" s="20"/>
      <c r="C37" s="21"/>
      <c r="D37" s="20"/>
      <c r="E37" s="21"/>
      <c r="F37" s="22"/>
      <c r="G37" s="22"/>
      <c r="H37" s="34" t="str">
        <f t="shared" si="0"/>
        <v/>
      </c>
      <c r="I37" s="34" t="str">
        <f t="shared" si="1"/>
        <v/>
      </c>
      <c r="J37" s="34" t="str">
        <f t="shared" si="2"/>
        <v/>
      </c>
      <c r="K37" s="34" t="str">
        <f t="shared" si="3"/>
        <v/>
      </c>
      <c r="L37" s="26" t="str">
        <f t="shared" si="4"/>
        <v/>
      </c>
      <c r="M37" s="32"/>
      <c r="N37" s="190"/>
      <c r="O37" s="190"/>
      <c r="P37" s="190"/>
      <c r="Q37" s="190"/>
      <c r="R37" s="23"/>
    </row>
    <row r="38" spans="1:22">
      <c r="A38" s="27">
        <f t="shared" ca="1" si="5"/>
        <v>45897</v>
      </c>
      <c r="B38" s="20"/>
      <c r="C38" s="21"/>
      <c r="D38" s="20"/>
      <c r="E38" s="21"/>
      <c r="F38" s="22"/>
      <c r="G38" s="22"/>
      <c r="H38" s="34" t="str">
        <f t="shared" si="0"/>
        <v/>
      </c>
      <c r="I38" s="34" t="str">
        <f t="shared" si="1"/>
        <v/>
      </c>
      <c r="J38" s="34" t="str">
        <f t="shared" si="2"/>
        <v/>
      </c>
      <c r="K38" s="34" t="str">
        <f t="shared" si="3"/>
        <v/>
      </c>
      <c r="L38" s="26" t="str">
        <f t="shared" si="4"/>
        <v/>
      </c>
      <c r="M38" s="32"/>
      <c r="N38" s="190"/>
      <c r="O38" s="190"/>
      <c r="P38" s="190"/>
      <c r="Q38" s="190"/>
      <c r="R38" s="23"/>
    </row>
    <row r="39" spans="1:22">
      <c r="A39" s="27">
        <f t="shared" ca="1" si="5"/>
        <v>45898</v>
      </c>
      <c r="B39" s="20"/>
      <c r="C39" s="21"/>
      <c r="D39" s="20"/>
      <c r="E39" s="21"/>
      <c r="F39" s="22"/>
      <c r="G39" s="22"/>
      <c r="H39" s="34" t="str">
        <f t="shared" si="0"/>
        <v/>
      </c>
      <c r="I39" s="34" t="str">
        <f t="shared" si="1"/>
        <v/>
      </c>
      <c r="J39" s="34" t="str">
        <f t="shared" si="2"/>
        <v/>
      </c>
      <c r="K39" s="34" t="str">
        <f t="shared" si="3"/>
        <v/>
      </c>
      <c r="L39" s="26" t="str">
        <f t="shared" si="4"/>
        <v/>
      </c>
      <c r="M39" s="32"/>
      <c r="N39" s="190"/>
      <c r="O39" s="190"/>
      <c r="P39" s="190"/>
      <c r="Q39" s="190"/>
      <c r="R39" s="23"/>
    </row>
    <row r="40" spans="1:22">
      <c r="A40" s="27">
        <f t="shared" ca="1" si="5"/>
        <v>45899</v>
      </c>
      <c r="B40" s="20"/>
      <c r="C40" s="21"/>
      <c r="D40" s="20"/>
      <c r="E40" s="21"/>
      <c r="F40" s="22"/>
      <c r="G40" s="22"/>
      <c r="H40" s="34" t="str">
        <f t="shared" si="0"/>
        <v/>
      </c>
      <c r="I40" s="34" t="str">
        <f t="shared" si="1"/>
        <v/>
      </c>
      <c r="J40" s="34" t="str">
        <f t="shared" si="2"/>
        <v/>
      </c>
      <c r="K40" s="34" t="str">
        <f t="shared" si="3"/>
        <v/>
      </c>
      <c r="L40" s="26" t="str">
        <f t="shared" si="4"/>
        <v/>
      </c>
      <c r="M40" s="32"/>
      <c r="N40" s="190"/>
      <c r="O40" s="190"/>
      <c r="P40" s="190"/>
      <c r="Q40" s="190"/>
      <c r="R40" s="23"/>
    </row>
    <row r="41" spans="1:22">
      <c r="A41" s="27">
        <f t="shared" ca="1" si="5"/>
        <v>45900</v>
      </c>
      <c r="B41" s="20"/>
      <c r="C41" s="21"/>
      <c r="D41" s="20"/>
      <c r="E41" s="21"/>
      <c r="F41" s="22"/>
      <c r="G41" s="22"/>
      <c r="H41" s="34" t="str">
        <f t="shared" si="0"/>
        <v/>
      </c>
      <c r="I41" s="34" t="str">
        <f t="shared" si="1"/>
        <v/>
      </c>
      <c r="J41" s="34" t="str">
        <f t="shared" si="2"/>
        <v/>
      </c>
      <c r="K41" s="34" t="str">
        <f t="shared" si="3"/>
        <v/>
      </c>
      <c r="L41" s="26" t="str">
        <f t="shared" si="4"/>
        <v/>
      </c>
      <c r="M41" s="32"/>
      <c r="N41" s="190"/>
      <c r="O41" s="190"/>
      <c r="P41" s="190"/>
      <c r="Q41" s="190"/>
      <c r="R41" s="23"/>
    </row>
    <row r="42" spans="1:22">
      <c r="A42" s="5" t="s">
        <v>11</v>
      </c>
      <c r="B42" s="191"/>
      <c r="C42" s="192"/>
      <c r="D42" s="191"/>
      <c r="E42" s="192"/>
      <c r="F42" s="26" t="str">
        <f t="shared" ref="F42:K42" si="6">IF(SUM(F11:F41)=0,"",SUM(F11:F41))</f>
        <v/>
      </c>
      <c r="G42" s="26" t="str">
        <f t="shared" si="6"/>
        <v/>
      </c>
      <c r="H42" s="26" t="str">
        <f t="shared" si="6"/>
        <v/>
      </c>
      <c r="I42" s="26" t="str">
        <f t="shared" si="6"/>
        <v/>
      </c>
      <c r="J42" s="26" t="str">
        <f t="shared" si="6"/>
        <v/>
      </c>
      <c r="K42" s="26" t="str">
        <f t="shared" si="6"/>
        <v/>
      </c>
      <c r="L42" s="26" t="str">
        <f>IF(SUM($L11:$L41)=0,"",SUM($L11:$L41))</f>
        <v/>
      </c>
      <c r="M42" s="33"/>
      <c r="N42" s="193"/>
      <c r="O42" s="193"/>
      <c r="P42" s="193"/>
      <c r="Q42" s="193"/>
      <c r="R42" s="6"/>
    </row>
    <row r="44" spans="1:22" ht="27" customHeight="1">
      <c r="A44" s="194" t="s">
        <v>22</v>
      </c>
      <c r="B44" s="189" t="s">
        <v>103</v>
      </c>
      <c r="C44" s="189"/>
      <c r="D44" s="189"/>
      <c r="E44" s="189"/>
      <c r="F44" s="189" t="s">
        <v>23</v>
      </c>
      <c r="G44" s="189"/>
      <c r="H44" s="189" t="s">
        <v>88</v>
      </c>
      <c r="I44" s="189"/>
      <c r="J44" s="189"/>
      <c r="K44" s="189"/>
      <c r="L44" s="189" t="s">
        <v>87</v>
      </c>
      <c r="M44" s="195" t="s">
        <v>96</v>
      </c>
      <c r="N44" s="194" t="s">
        <v>25</v>
      </c>
      <c r="O44" s="194"/>
      <c r="P44" s="194"/>
      <c r="Q44" s="194"/>
      <c r="R44" s="189" t="s">
        <v>100</v>
      </c>
    </row>
    <row r="45" spans="1:22" ht="14.25" customHeight="1">
      <c r="A45" s="194"/>
      <c r="B45" s="189" t="s">
        <v>82</v>
      </c>
      <c r="C45" s="189"/>
      <c r="D45" s="189" t="s">
        <v>84</v>
      </c>
      <c r="E45" s="189"/>
      <c r="F45" s="189"/>
      <c r="G45" s="189"/>
      <c r="H45" s="189" t="s">
        <v>90</v>
      </c>
      <c r="I45" s="189"/>
      <c r="J45" s="189" t="s">
        <v>89</v>
      </c>
      <c r="K45" s="189"/>
      <c r="L45" s="189"/>
      <c r="M45" s="196"/>
      <c r="N45" s="194"/>
      <c r="O45" s="194"/>
      <c r="P45" s="194"/>
      <c r="Q45" s="194"/>
      <c r="R45" s="189"/>
    </row>
    <row r="46" spans="1:22">
      <c r="A46" s="194"/>
      <c r="B46" s="43" t="s">
        <v>26</v>
      </c>
      <c r="C46" s="43" t="s">
        <v>27</v>
      </c>
      <c r="D46" s="43" t="s">
        <v>26</v>
      </c>
      <c r="E46" s="43" t="s">
        <v>27</v>
      </c>
      <c r="F46" s="44" t="s">
        <v>85</v>
      </c>
      <c r="G46" s="44" t="s">
        <v>86</v>
      </c>
      <c r="H46" s="44" t="s">
        <v>81</v>
      </c>
      <c r="I46" s="44" t="s">
        <v>83</v>
      </c>
      <c r="J46" s="44" t="s">
        <v>81</v>
      </c>
      <c r="K46" s="44" t="s">
        <v>95</v>
      </c>
      <c r="L46" s="189"/>
      <c r="M46" s="197"/>
      <c r="N46" s="194"/>
      <c r="O46" s="194"/>
      <c r="P46" s="194"/>
      <c r="Q46" s="194"/>
      <c r="R46" s="194"/>
    </row>
    <row r="47" spans="1:22">
      <c r="A47" s="27" cm="1">
        <f t="array" aca="1" ref="A47" ca="1">DATE("2025","8"+1,IFERROR(INDIRECT(T1),"1"))</f>
        <v>45901</v>
      </c>
      <c r="B47" s="20"/>
      <c r="C47" s="21"/>
      <c r="D47" s="20"/>
      <c r="E47" s="21"/>
      <c r="F47" s="22"/>
      <c r="G47" s="22"/>
      <c r="H47" s="34" t="str">
        <f>IF(OR(B47="",LEFT(M47,1)="✓"),"",C47-B47-F47)</f>
        <v/>
      </c>
      <c r="I47" s="34" t="str">
        <f>IF(OR(D47="",LEFT(M47,1)="✓"),"",E47-D47-G47)</f>
        <v/>
      </c>
      <c r="J47" s="34" t="str">
        <f>IF(AND(B47&lt;&gt;"",M47="✓所定"),C47-B47-F47,"")</f>
        <v/>
      </c>
      <c r="K47" s="34" t="str">
        <f>IF(AND(B47&lt;&gt;"",M47="✓法定"),C47-B47-F47,"")</f>
        <v/>
      </c>
      <c r="L47" s="26" t="str">
        <f>IF(AND($B47="",$D47=""),"",($C47-$B47-$F47)+($E47-$D47-$G47))</f>
        <v/>
      </c>
      <c r="M47" s="32"/>
      <c r="N47" s="190"/>
      <c r="O47" s="190"/>
      <c r="P47" s="190"/>
      <c r="Q47" s="190"/>
      <c r="R47" s="23"/>
      <c r="V47" s="1" t="s">
        <v>171</v>
      </c>
    </row>
    <row r="48" spans="1:22">
      <c r="A48" s="27">
        <f ca="1">A47+1</f>
        <v>45902</v>
      </c>
      <c r="B48" s="20"/>
      <c r="C48" s="21"/>
      <c r="D48" s="20"/>
      <c r="E48" s="21"/>
      <c r="F48" s="22"/>
      <c r="G48" s="22"/>
      <c r="H48" s="34" t="str">
        <f t="shared" ref="H48:H77" si="7">IF(OR(B48="",LEFT(M48,1)="✓"),"",C48-B48-F48)</f>
        <v/>
      </c>
      <c r="I48" s="34" t="str">
        <f t="shared" ref="I48:I77" si="8">IF(OR(D48="",LEFT(M48,1)="✓"),"",E48-D48-G48)</f>
        <v/>
      </c>
      <c r="J48" s="34" t="str">
        <f t="shared" ref="J48:J77" si="9">IF(AND(B48&lt;&gt;"",M48="✓所定"),C48-B48-F48,"")</f>
        <v/>
      </c>
      <c r="K48" s="34" t="str">
        <f t="shared" ref="K48:K77" si="10">IF(AND(B48&lt;&gt;"",M48="✓法定"),C48-B48-F48,"")</f>
        <v/>
      </c>
      <c r="L48" s="26" t="str">
        <f t="shared" ref="L48:L75" si="11">IF(AND($B48="",$D48=""),"",($C48-$B48-$F48)+($E48-$D48-$G48))</f>
        <v/>
      </c>
      <c r="M48" s="32"/>
      <c r="N48" s="190"/>
      <c r="O48" s="190"/>
      <c r="P48" s="190"/>
      <c r="Q48" s="190"/>
      <c r="R48" s="23"/>
      <c r="V48" s="1" t="s">
        <v>172</v>
      </c>
    </row>
    <row r="49" spans="1:18">
      <c r="A49" s="27">
        <f t="shared" ref="A49:A77" ca="1" si="12">A48+1</f>
        <v>45903</v>
      </c>
      <c r="B49" s="20"/>
      <c r="C49" s="21"/>
      <c r="D49" s="20"/>
      <c r="E49" s="21"/>
      <c r="F49" s="22"/>
      <c r="G49" s="22"/>
      <c r="H49" s="34" t="str">
        <f t="shared" si="7"/>
        <v/>
      </c>
      <c r="I49" s="34" t="str">
        <f t="shared" si="8"/>
        <v/>
      </c>
      <c r="J49" s="34" t="str">
        <f t="shared" si="9"/>
        <v/>
      </c>
      <c r="K49" s="34" t="str">
        <f t="shared" si="10"/>
        <v/>
      </c>
      <c r="L49" s="26" t="str">
        <f t="shared" si="11"/>
        <v/>
      </c>
      <c r="M49" s="32"/>
      <c r="N49" s="190"/>
      <c r="O49" s="190"/>
      <c r="P49" s="190"/>
      <c r="Q49" s="190"/>
      <c r="R49" s="23"/>
    </row>
    <row r="50" spans="1:18">
      <c r="A50" s="27">
        <f t="shared" ca="1" si="12"/>
        <v>45904</v>
      </c>
      <c r="B50" s="20"/>
      <c r="C50" s="21"/>
      <c r="D50" s="20"/>
      <c r="E50" s="21"/>
      <c r="F50" s="22"/>
      <c r="G50" s="22"/>
      <c r="H50" s="34" t="str">
        <f t="shared" si="7"/>
        <v/>
      </c>
      <c r="I50" s="34" t="str">
        <f t="shared" si="8"/>
        <v/>
      </c>
      <c r="J50" s="34" t="str">
        <f t="shared" si="9"/>
        <v/>
      </c>
      <c r="K50" s="34" t="str">
        <f t="shared" si="10"/>
        <v/>
      </c>
      <c r="L50" s="26" t="str">
        <f t="shared" si="11"/>
        <v/>
      </c>
      <c r="M50" s="32"/>
      <c r="N50" s="190"/>
      <c r="O50" s="190"/>
      <c r="P50" s="190"/>
      <c r="Q50" s="190"/>
      <c r="R50" s="23"/>
    </row>
    <row r="51" spans="1:18">
      <c r="A51" s="27">
        <f t="shared" ca="1" si="12"/>
        <v>45905</v>
      </c>
      <c r="B51" s="20"/>
      <c r="C51" s="21"/>
      <c r="D51" s="20"/>
      <c r="E51" s="21"/>
      <c r="F51" s="22"/>
      <c r="G51" s="22"/>
      <c r="H51" s="34" t="str">
        <f t="shared" si="7"/>
        <v/>
      </c>
      <c r="I51" s="34" t="str">
        <f t="shared" si="8"/>
        <v/>
      </c>
      <c r="J51" s="34" t="str">
        <f t="shared" si="9"/>
        <v/>
      </c>
      <c r="K51" s="34" t="str">
        <f t="shared" si="10"/>
        <v/>
      </c>
      <c r="L51" s="26" t="str">
        <f t="shared" si="11"/>
        <v/>
      </c>
      <c r="M51" s="32"/>
      <c r="N51" s="190"/>
      <c r="O51" s="190"/>
      <c r="P51" s="190"/>
      <c r="Q51" s="190"/>
      <c r="R51" s="23"/>
    </row>
    <row r="52" spans="1:18">
      <c r="A52" s="27">
        <f t="shared" ca="1" si="12"/>
        <v>45906</v>
      </c>
      <c r="B52" s="20"/>
      <c r="C52" s="21"/>
      <c r="D52" s="20"/>
      <c r="E52" s="21"/>
      <c r="F52" s="22"/>
      <c r="G52" s="22"/>
      <c r="H52" s="34" t="str">
        <f t="shared" si="7"/>
        <v/>
      </c>
      <c r="I52" s="34" t="str">
        <f t="shared" si="8"/>
        <v/>
      </c>
      <c r="J52" s="34" t="str">
        <f t="shared" si="9"/>
        <v/>
      </c>
      <c r="K52" s="34" t="str">
        <f t="shared" si="10"/>
        <v/>
      </c>
      <c r="L52" s="26" t="str">
        <f t="shared" si="11"/>
        <v/>
      </c>
      <c r="M52" s="32"/>
      <c r="N52" s="190"/>
      <c r="O52" s="190"/>
      <c r="P52" s="190"/>
      <c r="Q52" s="190"/>
      <c r="R52" s="23"/>
    </row>
    <row r="53" spans="1:18">
      <c r="A53" s="27">
        <f t="shared" ca="1" si="12"/>
        <v>45907</v>
      </c>
      <c r="B53" s="20"/>
      <c r="C53" s="21"/>
      <c r="D53" s="20"/>
      <c r="E53" s="21"/>
      <c r="F53" s="22"/>
      <c r="G53" s="22"/>
      <c r="H53" s="34" t="str">
        <f t="shared" si="7"/>
        <v/>
      </c>
      <c r="I53" s="34" t="str">
        <f t="shared" si="8"/>
        <v/>
      </c>
      <c r="J53" s="34" t="str">
        <f t="shared" si="9"/>
        <v/>
      </c>
      <c r="K53" s="34" t="str">
        <f t="shared" si="10"/>
        <v/>
      </c>
      <c r="L53" s="26" t="str">
        <f t="shared" si="11"/>
        <v/>
      </c>
      <c r="M53" s="32"/>
      <c r="N53" s="190"/>
      <c r="O53" s="190"/>
      <c r="P53" s="190"/>
      <c r="Q53" s="190"/>
      <c r="R53" s="23"/>
    </row>
    <row r="54" spans="1:18">
      <c r="A54" s="27">
        <f t="shared" ca="1" si="12"/>
        <v>45908</v>
      </c>
      <c r="B54" s="20"/>
      <c r="C54" s="21"/>
      <c r="D54" s="20"/>
      <c r="E54" s="21"/>
      <c r="F54" s="22"/>
      <c r="G54" s="22"/>
      <c r="H54" s="34" t="str">
        <f t="shared" si="7"/>
        <v/>
      </c>
      <c r="I54" s="34" t="str">
        <f t="shared" si="8"/>
        <v/>
      </c>
      <c r="J54" s="34" t="str">
        <f t="shared" si="9"/>
        <v/>
      </c>
      <c r="K54" s="34" t="str">
        <f t="shared" si="10"/>
        <v/>
      </c>
      <c r="L54" s="26" t="str">
        <f t="shared" si="11"/>
        <v/>
      </c>
      <c r="M54" s="32"/>
      <c r="N54" s="190"/>
      <c r="O54" s="190"/>
      <c r="P54" s="190"/>
      <c r="Q54" s="190"/>
      <c r="R54" s="23"/>
    </row>
    <row r="55" spans="1:18">
      <c r="A55" s="27">
        <f t="shared" ca="1" si="12"/>
        <v>45909</v>
      </c>
      <c r="B55" s="20"/>
      <c r="C55" s="21"/>
      <c r="D55" s="20"/>
      <c r="E55" s="21"/>
      <c r="F55" s="22"/>
      <c r="G55" s="22"/>
      <c r="H55" s="34" t="str">
        <f t="shared" si="7"/>
        <v/>
      </c>
      <c r="I55" s="34" t="str">
        <f t="shared" si="8"/>
        <v/>
      </c>
      <c r="J55" s="34" t="str">
        <f t="shared" si="9"/>
        <v/>
      </c>
      <c r="K55" s="34" t="str">
        <f t="shared" si="10"/>
        <v/>
      </c>
      <c r="L55" s="26" t="str">
        <f t="shared" si="11"/>
        <v/>
      </c>
      <c r="M55" s="32"/>
      <c r="N55" s="190"/>
      <c r="O55" s="190"/>
      <c r="P55" s="190"/>
      <c r="Q55" s="190"/>
      <c r="R55" s="23"/>
    </row>
    <row r="56" spans="1:18">
      <c r="A56" s="27">
        <f t="shared" ca="1" si="12"/>
        <v>45910</v>
      </c>
      <c r="B56" s="20"/>
      <c r="C56" s="21"/>
      <c r="D56" s="20"/>
      <c r="E56" s="21"/>
      <c r="F56" s="22"/>
      <c r="G56" s="22"/>
      <c r="H56" s="34" t="str">
        <f t="shared" si="7"/>
        <v/>
      </c>
      <c r="I56" s="34" t="str">
        <f t="shared" si="8"/>
        <v/>
      </c>
      <c r="J56" s="34" t="str">
        <f t="shared" si="9"/>
        <v/>
      </c>
      <c r="K56" s="34" t="str">
        <f t="shared" si="10"/>
        <v/>
      </c>
      <c r="L56" s="26" t="str">
        <f t="shared" si="11"/>
        <v/>
      </c>
      <c r="M56" s="32"/>
      <c r="N56" s="190"/>
      <c r="O56" s="190"/>
      <c r="P56" s="190"/>
      <c r="Q56" s="190"/>
      <c r="R56" s="23"/>
    </row>
    <row r="57" spans="1:18">
      <c r="A57" s="27">
        <f t="shared" ca="1" si="12"/>
        <v>45911</v>
      </c>
      <c r="B57" s="20"/>
      <c r="C57" s="21"/>
      <c r="D57" s="20"/>
      <c r="E57" s="21"/>
      <c r="F57" s="22"/>
      <c r="G57" s="22"/>
      <c r="H57" s="34" t="str">
        <f t="shared" si="7"/>
        <v/>
      </c>
      <c r="I57" s="34" t="str">
        <f t="shared" si="8"/>
        <v/>
      </c>
      <c r="J57" s="34" t="str">
        <f t="shared" si="9"/>
        <v/>
      </c>
      <c r="K57" s="34" t="str">
        <f t="shared" si="10"/>
        <v/>
      </c>
      <c r="L57" s="26" t="str">
        <f t="shared" si="11"/>
        <v/>
      </c>
      <c r="M57" s="32"/>
      <c r="N57" s="190"/>
      <c r="O57" s="190"/>
      <c r="P57" s="190"/>
      <c r="Q57" s="190"/>
      <c r="R57" s="23"/>
    </row>
    <row r="58" spans="1:18">
      <c r="A58" s="27">
        <f t="shared" ca="1" si="12"/>
        <v>45912</v>
      </c>
      <c r="B58" s="20"/>
      <c r="C58" s="21"/>
      <c r="D58" s="20"/>
      <c r="E58" s="21"/>
      <c r="F58" s="22"/>
      <c r="G58" s="22"/>
      <c r="H58" s="34" t="str">
        <f t="shared" si="7"/>
        <v/>
      </c>
      <c r="I58" s="34" t="str">
        <f t="shared" si="8"/>
        <v/>
      </c>
      <c r="J58" s="34" t="str">
        <f t="shared" si="9"/>
        <v/>
      </c>
      <c r="K58" s="34" t="str">
        <f t="shared" si="10"/>
        <v/>
      </c>
      <c r="L58" s="26" t="str">
        <f t="shared" si="11"/>
        <v/>
      </c>
      <c r="M58" s="32"/>
      <c r="N58" s="190"/>
      <c r="O58" s="190"/>
      <c r="P58" s="190"/>
      <c r="Q58" s="190"/>
      <c r="R58" s="23"/>
    </row>
    <row r="59" spans="1:18">
      <c r="A59" s="27">
        <f t="shared" ca="1" si="12"/>
        <v>45913</v>
      </c>
      <c r="B59" s="20"/>
      <c r="C59" s="21"/>
      <c r="D59" s="20"/>
      <c r="E59" s="21"/>
      <c r="F59" s="22"/>
      <c r="G59" s="22"/>
      <c r="H59" s="34" t="str">
        <f t="shared" si="7"/>
        <v/>
      </c>
      <c r="I59" s="34" t="str">
        <f t="shared" si="8"/>
        <v/>
      </c>
      <c r="J59" s="34" t="str">
        <f t="shared" si="9"/>
        <v/>
      </c>
      <c r="K59" s="34" t="str">
        <f t="shared" si="10"/>
        <v/>
      </c>
      <c r="L59" s="26" t="str">
        <f t="shared" si="11"/>
        <v/>
      </c>
      <c r="M59" s="32"/>
      <c r="N59" s="190"/>
      <c r="O59" s="190"/>
      <c r="P59" s="190"/>
      <c r="Q59" s="190"/>
      <c r="R59" s="23"/>
    </row>
    <row r="60" spans="1:18">
      <c r="A60" s="27">
        <f t="shared" ca="1" si="12"/>
        <v>45914</v>
      </c>
      <c r="B60" s="20"/>
      <c r="C60" s="21"/>
      <c r="D60" s="20"/>
      <c r="E60" s="21"/>
      <c r="F60" s="22"/>
      <c r="G60" s="22"/>
      <c r="H60" s="34" t="str">
        <f t="shared" si="7"/>
        <v/>
      </c>
      <c r="I60" s="34" t="str">
        <f t="shared" si="8"/>
        <v/>
      </c>
      <c r="J60" s="34" t="str">
        <f t="shared" si="9"/>
        <v/>
      </c>
      <c r="K60" s="34" t="str">
        <f t="shared" si="10"/>
        <v/>
      </c>
      <c r="L60" s="26" t="str">
        <f t="shared" si="11"/>
        <v/>
      </c>
      <c r="M60" s="32"/>
      <c r="N60" s="190"/>
      <c r="O60" s="190"/>
      <c r="P60" s="190"/>
      <c r="Q60" s="190"/>
      <c r="R60" s="23"/>
    </row>
    <row r="61" spans="1:18">
      <c r="A61" s="27">
        <f t="shared" ca="1" si="12"/>
        <v>45915</v>
      </c>
      <c r="B61" s="20"/>
      <c r="C61" s="21"/>
      <c r="D61" s="20"/>
      <c r="E61" s="21"/>
      <c r="F61" s="22"/>
      <c r="G61" s="22"/>
      <c r="H61" s="34" t="str">
        <f t="shared" si="7"/>
        <v/>
      </c>
      <c r="I61" s="34" t="str">
        <f t="shared" si="8"/>
        <v/>
      </c>
      <c r="J61" s="34" t="str">
        <f t="shared" si="9"/>
        <v/>
      </c>
      <c r="K61" s="34" t="str">
        <f t="shared" si="10"/>
        <v/>
      </c>
      <c r="L61" s="26" t="str">
        <f t="shared" si="11"/>
        <v/>
      </c>
      <c r="M61" s="32"/>
      <c r="N61" s="190"/>
      <c r="O61" s="190"/>
      <c r="P61" s="190"/>
      <c r="Q61" s="190"/>
      <c r="R61" s="23"/>
    </row>
    <row r="62" spans="1:18">
      <c r="A62" s="27">
        <f t="shared" ca="1" si="12"/>
        <v>45916</v>
      </c>
      <c r="B62" s="20"/>
      <c r="C62" s="21"/>
      <c r="D62" s="20"/>
      <c r="E62" s="21"/>
      <c r="F62" s="22"/>
      <c r="G62" s="22"/>
      <c r="H62" s="34" t="str">
        <f t="shared" si="7"/>
        <v/>
      </c>
      <c r="I62" s="34" t="str">
        <f t="shared" si="8"/>
        <v/>
      </c>
      <c r="J62" s="34" t="str">
        <f t="shared" si="9"/>
        <v/>
      </c>
      <c r="K62" s="34" t="str">
        <f t="shared" si="10"/>
        <v/>
      </c>
      <c r="L62" s="26" t="str">
        <f t="shared" si="11"/>
        <v/>
      </c>
      <c r="M62" s="32"/>
      <c r="N62" s="190"/>
      <c r="O62" s="190"/>
      <c r="P62" s="190"/>
      <c r="Q62" s="190"/>
      <c r="R62" s="23"/>
    </row>
    <row r="63" spans="1:18">
      <c r="A63" s="27">
        <f t="shared" ca="1" si="12"/>
        <v>45917</v>
      </c>
      <c r="B63" s="20"/>
      <c r="C63" s="21"/>
      <c r="D63" s="20"/>
      <c r="E63" s="21"/>
      <c r="F63" s="22"/>
      <c r="G63" s="22"/>
      <c r="H63" s="34" t="str">
        <f t="shared" si="7"/>
        <v/>
      </c>
      <c r="I63" s="34" t="str">
        <f t="shared" si="8"/>
        <v/>
      </c>
      <c r="J63" s="34" t="str">
        <f t="shared" si="9"/>
        <v/>
      </c>
      <c r="K63" s="34" t="str">
        <f t="shared" si="10"/>
        <v/>
      </c>
      <c r="L63" s="26" t="str">
        <f t="shared" si="11"/>
        <v/>
      </c>
      <c r="M63" s="32"/>
      <c r="N63" s="190"/>
      <c r="O63" s="190"/>
      <c r="P63" s="190"/>
      <c r="Q63" s="190"/>
      <c r="R63" s="23"/>
    </row>
    <row r="64" spans="1:18">
      <c r="A64" s="27">
        <f t="shared" ca="1" si="12"/>
        <v>45918</v>
      </c>
      <c r="B64" s="20"/>
      <c r="C64" s="21"/>
      <c r="D64" s="20"/>
      <c r="E64" s="21"/>
      <c r="F64" s="22"/>
      <c r="G64" s="22"/>
      <c r="H64" s="34" t="str">
        <f t="shared" si="7"/>
        <v/>
      </c>
      <c r="I64" s="34" t="str">
        <f t="shared" si="8"/>
        <v/>
      </c>
      <c r="J64" s="34" t="str">
        <f t="shared" si="9"/>
        <v/>
      </c>
      <c r="K64" s="34" t="str">
        <f t="shared" si="10"/>
        <v/>
      </c>
      <c r="L64" s="26" t="str">
        <f t="shared" si="11"/>
        <v/>
      </c>
      <c r="M64" s="32"/>
      <c r="N64" s="190"/>
      <c r="O64" s="190"/>
      <c r="P64" s="190"/>
      <c r="Q64" s="190"/>
      <c r="R64" s="23"/>
    </row>
    <row r="65" spans="1:18">
      <c r="A65" s="27">
        <f t="shared" ca="1" si="12"/>
        <v>45919</v>
      </c>
      <c r="B65" s="20"/>
      <c r="C65" s="21"/>
      <c r="D65" s="20"/>
      <c r="E65" s="21"/>
      <c r="F65" s="22"/>
      <c r="G65" s="22"/>
      <c r="H65" s="34" t="str">
        <f t="shared" si="7"/>
        <v/>
      </c>
      <c r="I65" s="34" t="str">
        <f t="shared" si="8"/>
        <v/>
      </c>
      <c r="J65" s="34" t="str">
        <f t="shared" si="9"/>
        <v/>
      </c>
      <c r="K65" s="34" t="str">
        <f t="shared" si="10"/>
        <v/>
      </c>
      <c r="L65" s="26" t="str">
        <f t="shared" si="11"/>
        <v/>
      </c>
      <c r="M65" s="32"/>
      <c r="N65" s="190"/>
      <c r="O65" s="190"/>
      <c r="P65" s="190"/>
      <c r="Q65" s="190"/>
      <c r="R65" s="23"/>
    </row>
    <row r="66" spans="1:18">
      <c r="A66" s="27">
        <f t="shared" ca="1" si="12"/>
        <v>45920</v>
      </c>
      <c r="B66" s="20"/>
      <c r="C66" s="21"/>
      <c r="D66" s="20"/>
      <c r="E66" s="21"/>
      <c r="F66" s="22"/>
      <c r="G66" s="22"/>
      <c r="H66" s="34" t="str">
        <f t="shared" si="7"/>
        <v/>
      </c>
      <c r="I66" s="34" t="str">
        <f t="shared" si="8"/>
        <v/>
      </c>
      <c r="J66" s="34" t="str">
        <f t="shared" si="9"/>
        <v/>
      </c>
      <c r="K66" s="34" t="str">
        <f t="shared" si="10"/>
        <v/>
      </c>
      <c r="L66" s="26" t="str">
        <f t="shared" si="11"/>
        <v/>
      </c>
      <c r="M66" s="32"/>
      <c r="N66" s="190"/>
      <c r="O66" s="190"/>
      <c r="P66" s="190"/>
      <c r="Q66" s="190"/>
      <c r="R66" s="23"/>
    </row>
    <row r="67" spans="1:18">
      <c r="A67" s="27">
        <f t="shared" ca="1" si="12"/>
        <v>45921</v>
      </c>
      <c r="B67" s="20"/>
      <c r="C67" s="21"/>
      <c r="D67" s="20"/>
      <c r="E67" s="21"/>
      <c r="F67" s="22"/>
      <c r="G67" s="22"/>
      <c r="H67" s="34" t="str">
        <f t="shared" si="7"/>
        <v/>
      </c>
      <c r="I67" s="34" t="str">
        <f t="shared" si="8"/>
        <v/>
      </c>
      <c r="J67" s="34" t="str">
        <f t="shared" si="9"/>
        <v/>
      </c>
      <c r="K67" s="34" t="str">
        <f t="shared" si="10"/>
        <v/>
      </c>
      <c r="L67" s="26" t="str">
        <f t="shared" si="11"/>
        <v/>
      </c>
      <c r="M67" s="32"/>
      <c r="N67" s="190"/>
      <c r="O67" s="190"/>
      <c r="P67" s="190"/>
      <c r="Q67" s="190"/>
      <c r="R67" s="23"/>
    </row>
    <row r="68" spans="1:18">
      <c r="A68" s="27">
        <f t="shared" ca="1" si="12"/>
        <v>45922</v>
      </c>
      <c r="B68" s="20"/>
      <c r="C68" s="21"/>
      <c r="D68" s="20"/>
      <c r="E68" s="21"/>
      <c r="F68" s="22"/>
      <c r="G68" s="22"/>
      <c r="H68" s="34" t="str">
        <f t="shared" si="7"/>
        <v/>
      </c>
      <c r="I68" s="34" t="str">
        <f t="shared" si="8"/>
        <v/>
      </c>
      <c r="J68" s="34" t="str">
        <f t="shared" si="9"/>
        <v/>
      </c>
      <c r="K68" s="34" t="str">
        <f t="shared" si="10"/>
        <v/>
      </c>
      <c r="L68" s="26" t="str">
        <f t="shared" si="11"/>
        <v/>
      </c>
      <c r="M68" s="32"/>
      <c r="N68" s="190"/>
      <c r="O68" s="190"/>
      <c r="P68" s="190"/>
      <c r="Q68" s="190"/>
      <c r="R68" s="23"/>
    </row>
    <row r="69" spans="1:18">
      <c r="A69" s="27">
        <f t="shared" ca="1" si="12"/>
        <v>45923</v>
      </c>
      <c r="B69" s="20"/>
      <c r="C69" s="21"/>
      <c r="D69" s="20"/>
      <c r="E69" s="21"/>
      <c r="F69" s="22"/>
      <c r="G69" s="22"/>
      <c r="H69" s="34" t="str">
        <f t="shared" si="7"/>
        <v/>
      </c>
      <c r="I69" s="34" t="str">
        <f t="shared" si="8"/>
        <v/>
      </c>
      <c r="J69" s="34" t="str">
        <f t="shared" si="9"/>
        <v/>
      </c>
      <c r="K69" s="34" t="str">
        <f t="shared" si="10"/>
        <v/>
      </c>
      <c r="L69" s="26" t="str">
        <f t="shared" si="11"/>
        <v/>
      </c>
      <c r="M69" s="32"/>
      <c r="N69" s="190"/>
      <c r="O69" s="190"/>
      <c r="P69" s="190"/>
      <c r="Q69" s="190"/>
      <c r="R69" s="23"/>
    </row>
    <row r="70" spans="1:18">
      <c r="A70" s="27">
        <f t="shared" ca="1" si="12"/>
        <v>45924</v>
      </c>
      <c r="B70" s="20"/>
      <c r="C70" s="21"/>
      <c r="D70" s="20"/>
      <c r="E70" s="21"/>
      <c r="F70" s="22"/>
      <c r="G70" s="22"/>
      <c r="H70" s="34" t="str">
        <f t="shared" si="7"/>
        <v/>
      </c>
      <c r="I70" s="34" t="str">
        <f t="shared" si="8"/>
        <v/>
      </c>
      <c r="J70" s="34" t="str">
        <f t="shared" si="9"/>
        <v/>
      </c>
      <c r="K70" s="34" t="str">
        <f t="shared" si="10"/>
        <v/>
      </c>
      <c r="L70" s="26" t="str">
        <f t="shared" si="11"/>
        <v/>
      </c>
      <c r="M70" s="32"/>
      <c r="N70" s="190"/>
      <c r="O70" s="190"/>
      <c r="P70" s="190"/>
      <c r="Q70" s="190"/>
      <c r="R70" s="23"/>
    </row>
    <row r="71" spans="1:18">
      <c r="A71" s="27">
        <f t="shared" ca="1" si="12"/>
        <v>45925</v>
      </c>
      <c r="B71" s="20"/>
      <c r="C71" s="21"/>
      <c r="D71" s="20"/>
      <c r="E71" s="21"/>
      <c r="F71" s="22"/>
      <c r="G71" s="22"/>
      <c r="H71" s="34" t="str">
        <f t="shared" si="7"/>
        <v/>
      </c>
      <c r="I71" s="34" t="str">
        <f t="shared" si="8"/>
        <v/>
      </c>
      <c r="J71" s="34" t="str">
        <f t="shared" si="9"/>
        <v/>
      </c>
      <c r="K71" s="34" t="str">
        <f t="shared" si="10"/>
        <v/>
      </c>
      <c r="L71" s="26" t="str">
        <f t="shared" si="11"/>
        <v/>
      </c>
      <c r="M71" s="32"/>
      <c r="N71" s="190"/>
      <c r="O71" s="190"/>
      <c r="P71" s="190"/>
      <c r="Q71" s="190"/>
      <c r="R71" s="23"/>
    </row>
    <row r="72" spans="1:18">
      <c r="A72" s="27">
        <f t="shared" ca="1" si="12"/>
        <v>45926</v>
      </c>
      <c r="B72" s="20"/>
      <c r="C72" s="21"/>
      <c r="D72" s="20"/>
      <c r="E72" s="21"/>
      <c r="F72" s="22"/>
      <c r="G72" s="22"/>
      <c r="H72" s="34" t="str">
        <f t="shared" si="7"/>
        <v/>
      </c>
      <c r="I72" s="34" t="str">
        <f t="shared" si="8"/>
        <v/>
      </c>
      <c r="J72" s="34" t="str">
        <f t="shared" si="9"/>
        <v/>
      </c>
      <c r="K72" s="34" t="str">
        <f t="shared" si="10"/>
        <v/>
      </c>
      <c r="L72" s="26" t="str">
        <f t="shared" si="11"/>
        <v/>
      </c>
      <c r="M72" s="32"/>
      <c r="N72" s="190"/>
      <c r="O72" s="190"/>
      <c r="P72" s="190"/>
      <c r="Q72" s="190"/>
      <c r="R72" s="23"/>
    </row>
    <row r="73" spans="1:18">
      <c r="A73" s="27">
        <f t="shared" ca="1" si="12"/>
        <v>45927</v>
      </c>
      <c r="B73" s="20"/>
      <c r="C73" s="21"/>
      <c r="D73" s="20"/>
      <c r="E73" s="21"/>
      <c r="F73" s="22"/>
      <c r="G73" s="22"/>
      <c r="H73" s="34" t="str">
        <f t="shared" si="7"/>
        <v/>
      </c>
      <c r="I73" s="34" t="str">
        <f t="shared" si="8"/>
        <v/>
      </c>
      <c r="J73" s="34" t="str">
        <f t="shared" si="9"/>
        <v/>
      </c>
      <c r="K73" s="34" t="str">
        <f t="shared" si="10"/>
        <v/>
      </c>
      <c r="L73" s="26" t="str">
        <f t="shared" si="11"/>
        <v/>
      </c>
      <c r="M73" s="32"/>
      <c r="N73" s="190"/>
      <c r="O73" s="190"/>
      <c r="P73" s="190"/>
      <c r="Q73" s="190"/>
      <c r="R73" s="23"/>
    </row>
    <row r="74" spans="1:18">
      <c r="A74" s="27">
        <f t="shared" ca="1" si="12"/>
        <v>45928</v>
      </c>
      <c r="B74" s="20"/>
      <c r="C74" s="21"/>
      <c r="D74" s="20"/>
      <c r="E74" s="21"/>
      <c r="F74" s="22"/>
      <c r="G74" s="22"/>
      <c r="H74" s="34" t="str">
        <f t="shared" si="7"/>
        <v/>
      </c>
      <c r="I74" s="34" t="str">
        <f t="shared" si="8"/>
        <v/>
      </c>
      <c r="J74" s="34" t="str">
        <f t="shared" si="9"/>
        <v/>
      </c>
      <c r="K74" s="34" t="str">
        <f t="shared" si="10"/>
        <v/>
      </c>
      <c r="L74" s="26" t="str">
        <f t="shared" si="11"/>
        <v/>
      </c>
      <c r="M74" s="32"/>
      <c r="N74" s="190"/>
      <c r="O74" s="190"/>
      <c r="P74" s="190"/>
      <c r="Q74" s="190"/>
      <c r="R74" s="23"/>
    </row>
    <row r="75" spans="1:18">
      <c r="A75" s="27">
        <f t="shared" ca="1" si="12"/>
        <v>45929</v>
      </c>
      <c r="B75" s="20"/>
      <c r="C75" s="21"/>
      <c r="D75" s="20"/>
      <c r="E75" s="21"/>
      <c r="F75" s="22"/>
      <c r="G75" s="22"/>
      <c r="H75" s="34" t="str">
        <f t="shared" si="7"/>
        <v/>
      </c>
      <c r="I75" s="34" t="str">
        <f t="shared" si="8"/>
        <v/>
      </c>
      <c r="J75" s="34" t="str">
        <f t="shared" si="9"/>
        <v/>
      </c>
      <c r="K75" s="34" t="str">
        <f t="shared" si="10"/>
        <v/>
      </c>
      <c r="L75" s="26" t="str">
        <f t="shared" si="11"/>
        <v/>
      </c>
      <c r="M75" s="32"/>
      <c r="N75" s="190"/>
      <c r="O75" s="190"/>
      <c r="P75" s="190"/>
      <c r="Q75" s="190"/>
      <c r="R75" s="23"/>
    </row>
    <row r="76" spans="1:18">
      <c r="A76" s="27">
        <f t="shared" ca="1" si="12"/>
        <v>45930</v>
      </c>
      <c r="B76" s="20"/>
      <c r="C76" s="21"/>
      <c r="D76" s="20"/>
      <c r="E76" s="21"/>
      <c r="F76" s="22"/>
      <c r="G76" s="22"/>
      <c r="H76" s="34" t="str">
        <f t="shared" si="7"/>
        <v/>
      </c>
      <c r="I76" s="34" t="str">
        <f t="shared" si="8"/>
        <v/>
      </c>
      <c r="J76" s="34" t="str">
        <f t="shared" si="9"/>
        <v/>
      </c>
      <c r="K76" s="34" t="str">
        <f t="shared" si="10"/>
        <v/>
      </c>
      <c r="L76" s="26" t="str">
        <f>IF(AND($B76="",$D76=""),"",($C76-$B76-$F76)+($E76-$D76-$G76))</f>
        <v/>
      </c>
      <c r="M76" s="32"/>
      <c r="N76" s="190"/>
      <c r="O76" s="190"/>
      <c r="P76" s="190"/>
      <c r="Q76" s="190"/>
      <c r="R76" s="23"/>
    </row>
    <row r="77" spans="1:18">
      <c r="A77" s="27">
        <f t="shared" ca="1" si="12"/>
        <v>45931</v>
      </c>
      <c r="B77" s="20"/>
      <c r="C77" s="21"/>
      <c r="D77" s="20"/>
      <c r="E77" s="21"/>
      <c r="F77" s="22"/>
      <c r="G77" s="22"/>
      <c r="H77" s="34" t="str">
        <f t="shared" si="7"/>
        <v/>
      </c>
      <c r="I77" s="34" t="str">
        <f t="shared" si="8"/>
        <v/>
      </c>
      <c r="J77" s="34" t="str">
        <f t="shared" si="9"/>
        <v/>
      </c>
      <c r="K77" s="34" t="str">
        <f t="shared" si="10"/>
        <v/>
      </c>
      <c r="L77" s="26" t="str">
        <f>IF(AND($B77="",$D77=""),"",($C77-$B77-$F77)+($E77-$D77-$G77))</f>
        <v/>
      </c>
      <c r="M77" s="32"/>
      <c r="N77" s="190"/>
      <c r="O77" s="190"/>
      <c r="P77" s="190"/>
      <c r="Q77" s="190"/>
      <c r="R77" s="23"/>
    </row>
    <row r="78" spans="1:18">
      <c r="A78" s="5" t="s">
        <v>11</v>
      </c>
      <c r="B78" s="191"/>
      <c r="C78" s="192"/>
      <c r="D78" s="191"/>
      <c r="E78" s="192"/>
      <c r="F78" s="26" t="str">
        <f>IF(SUM($F47:$F77)=0,"",SUM($F47:$F77))</f>
        <v/>
      </c>
      <c r="G78" s="26" t="str">
        <f>IF(SUM($G47:$G77)=0,"",SUM($G47:$G77))</f>
        <v/>
      </c>
      <c r="H78" s="26" t="str">
        <f>IF(SUM(H47:H77)=0,"",SUM(H47:H77))</f>
        <v/>
      </c>
      <c r="I78" s="26" t="str">
        <f>IF(SUM(I47:I77)=0,"",SUM(I47:I77))</f>
        <v/>
      </c>
      <c r="J78" s="26" t="str">
        <f t="shared" ref="J78:K78" si="13">IF(SUM(J47:J77)=0,"",SUM(J47:J77))</f>
        <v/>
      </c>
      <c r="K78" s="26" t="str">
        <f t="shared" si="13"/>
        <v/>
      </c>
      <c r="L78" s="26" t="str">
        <f>IF(SUM($L47:$L77)=0,"",SUM($L47:$L77))</f>
        <v/>
      </c>
      <c r="M78" s="33"/>
      <c r="N78" s="193"/>
      <c r="O78" s="193"/>
      <c r="P78" s="193"/>
      <c r="Q78" s="193"/>
      <c r="R78" s="6"/>
    </row>
    <row r="80" spans="1:18" ht="27" customHeight="1">
      <c r="A80" s="194" t="s">
        <v>22</v>
      </c>
      <c r="B80" s="189" t="s">
        <v>103</v>
      </c>
      <c r="C80" s="189"/>
      <c r="D80" s="189"/>
      <c r="E80" s="189"/>
      <c r="F80" s="189" t="s">
        <v>23</v>
      </c>
      <c r="G80" s="189"/>
      <c r="H80" s="189" t="s">
        <v>88</v>
      </c>
      <c r="I80" s="189"/>
      <c r="J80" s="189"/>
      <c r="K80" s="189"/>
      <c r="L80" s="189" t="s">
        <v>87</v>
      </c>
      <c r="M80" s="195" t="s">
        <v>96</v>
      </c>
      <c r="N80" s="194" t="s">
        <v>25</v>
      </c>
      <c r="O80" s="194"/>
      <c r="P80" s="194"/>
      <c r="Q80" s="194"/>
      <c r="R80" s="189" t="s">
        <v>100</v>
      </c>
    </row>
    <row r="81" spans="1:22" ht="14.25" customHeight="1">
      <c r="A81" s="194"/>
      <c r="B81" s="189" t="s">
        <v>82</v>
      </c>
      <c r="C81" s="189"/>
      <c r="D81" s="189" t="s">
        <v>84</v>
      </c>
      <c r="E81" s="189"/>
      <c r="F81" s="189"/>
      <c r="G81" s="189"/>
      <c r="H81" s="189" t="s">
        <v>90</v>
      </c>
      <c r="I81" s="189"/>
      <c r="J81" s="189" t="s">
        <v>89</v>
      </c>
      <c r="K81" s="189"/>
      <c r="L81" s="189"/>
      <c r="M81" s="196"/>
      <c r="N81" s="194"/>
      <c r="O81" s="194"/>
      <c r="P81" s="194"/>
      <c r="Q81" s="194"/>
      <c r="R81" s="189"/>
    </row>
    <row r="82" spans="1:22">
      <c r="A82" s="194"/>
      <c r="B82" s="43" t="s">
        <v>26</v>
      </c>
      <c r="C82" s="43" t="s">
        <v>27</v>
      </c>
      <c r="D82" s="43" t="s">
        <v>26</v>
      </c>
      <c r="E82" s="43" t="s">
        <v>27</v>
      </c>
      <c r="F82" s="44" t="s">
        <v>85</v>
      </c>
      <c r="G82" s="44" t="s">
        <v>86</v>
      </c>
      <c r="H82" s="44" t="s">
        <v>81</v>
      </c>
      <c r="I82" s="44" t="s">
        <v>83</v>
      </c>
      <c r="J82" s="44" t="s">
        <v>81</v>
      </c>
      <c r="K82" s="44" t="s">
        <v>95</v>
      </c>
      <c r="L82" s="189"/>
      <c r="M82" s="197"/>
      <c r="N82" s="194"/>
      <c r="O82" s="194"/>
      <c r="P82" s="194"/>
      <c r="Q82" s="194"/>
      <c r="R82" s="194"/>
    </row>
    <row r="83" spans="1:22">
      <c r="A83" s="27" cm="1">
        <f t="array" aca="1" ref="A83" ca="1">DATE("2025","8"+2,IFERROR(INDIRECT(T1),"1"))</f>
        <v>45931</v>
      </c>
      <c r="B83" s="20"/>
      <c r="C83" s="21"/>
      <c r="D83" s="20"/>
      <c r="E83" s="21"/>
      <c r="F83" s="22"/>
      <c r="G83" s="22"/>
      <c r="H83" s="34" t="str">
        <f>IF(OR(B83="",LEFT(M83,1)="✓"),"",C83-B83-F83)</f>
        <v/>
      </c>
      <c r="I83" s="34" t="str">
        <f>IF(OR(D83="",LEFT(M83,1)="✓"),"",E83-D83-G83)</f>
        <v/>
      </c>
      <c r="J83" s="34" t="str">
        <f>IF(AND(B83&lt;&gt;"",M83="✓所定"),C83-B83-F83,"")</f>
        <v/>
      </c>
      <c r="K83" s="34" t="str">
        <f>IF(AND(B83&lt;&gt;"",M83="✓法定"),C83-B83-F83,"")</f>
        <v/>
      </c>
      <c r="L83" s="26" t="str">
        <f>IF(AND($B83="",$D83=""),"",($C83-$B83-$F83)+($E83-$D83-$G83))</f>
        <v/>
      </c>
      <c r="M83" s="32"/>
      <c r="N83" s="190"/>
      <c r="O83" s="190"/>
      <c r="P83" s="190"/>
      <c r="Q83" s="190"/>
      <c r="R83" s="23"/>
      <c r="V83" s="1" t="s">
        <v>171</v>
      </c>
    </row>
    <row r="84" spans="1:22">
      <c r="A84" s="27">
        <f ca="1">A83+1</f>
        <v>45932</v>
      </c>
      <c r="B84" s="20"/>
      <c r="C84" s="21"/>
      <c r="D84" s="20"/>
      <c r="E84" s="21"/>
      <c r="F84" s="22"/>
      <c r="G84" s="22"/>
      <c r="H84" s="34" t="str">
        <f t="shared" ref="H84:H113" si="14">IF(OR(B84="",LEFT(M84,1)="✓"),"",C84-B84-F84)</f>
        <v/>
      </c>
      <c r="I84" s="34" t="str">
        <f t="shared" ref="I84:I113" si="15">IF(OR(D84="",LEFT(M84,1)="✓"),"",E84-D84-G84)</f>
        <v/>
      </c>
      <c r="J84" s="34" t="str">
        <f t="shared" ref="J84:J113" si="16">IF(AND(B84&lt;&gt;"",M84="✓所定"),C84-B84-F84,"")</f>
        <v/>
      </c>
      <c r="K84" s="34" t="str">
        <f t="shared" ref="K84:K113" si="17">IF(AND(B84&lt;&gt;"",M84="✓法定"),C84-B84-F84,"")</f>
        <v/>
      </c>
      <c r="L84" s="26" t="str">
        <f t="shared" ref="L84:L112" si="18">IF(AND($B84="",$D84=""),"",($C84-$B84-$F84)+($E84-$D84-$G84))</f>
        <v/>
      </c>
      <c r="M84" s="32"/>
      <c r="N84" s="190"/>
      <c r="O84" s="190"/>
      <c r="P84" s="190"/>
      <c r="Q84" s="190"/>
      <c r="R84" s="23"/>
      <c r="V84" s="1" t="s">
        <v>172</v>
      </c>
    </row>
    <row r="85" spans="1:22">
      <c r="A85" s="27">
        <f t="shared" ref="A85:A113" ca="1" si="19">A84+1</f>
        <v>45933</v>
      </c>
      <c r="B85" s="20"/>
      <c r="C85" s="21"/>
      <c r="D85" s="20"/>
      <c r="E85" s="21"/>
      <c r="F85" s="22"/>
      <c r="G85" s="22"/>
      <c r="H85" s="34" t="str">
        <f t="shared" si="14"/>
        <v/>
      </c>
      <c r="I85" s="34" t="str">
        <f t="shared" si="15"/>
        <v/>
      </c>
      <c r="J85" s="34" t="str">
        <f t="shared" si="16"/>
        <v/>
      </c>
      <c r="K85" s="34" t="str">
        <f t="shared" si="17"/>
        <v/>
      </c>
      <c r="L85" s="26" t="str">
        <f t="shared" si="18"/>
        <v/>
      </c>
      <c r="M85" s="32"/>
      <c r="N85" s="190"/>
      <c r="O85" s="190"/>
      <c r="P85" s="190"/>
      <c r="Q85" s="190"/>
      <c r="R85" s="23"/>
    </row>
    <row r="86" spans="1:22">
      <c r="A86" s="27">
        <f t="shared" ca="1" si="19"/>
        <v>45934</v>
      </c>
      <c r="B86" s="20"/>
      <c r="C86" s="21"/>
      <c r="D86" s="20"/>
      <c r="E86" s="21"/>
      <c r="F86" s="22"/>
      <c r="G86" s="22"/>
      <c r="H86" s="34" t="str">
        <f t="shared" si="14"/>
        <v/>
      </c>
      <c r="I86" s="34" t="str">
        <f t="shared" si="15"/>
        <v/>
      </c>
      <c r="J86" s="34" t="str">
        <f t="shared" si="16"/>
        <v/>
      </c>
      <c r="K86" s="34" t="str">
        <f t="shared" si="17"/>
        <v/>
      </c>
      <c r="L86" s="26" t="str">
        <f t="shared" si="18"/>
        <v/>
      </c>
      <c r="M86" s="32"/>
      <c r="N86" s="190"/>
      <c r="O86" s="190"/>
      <c r="P86" s="190"/>
      <c r="Q86" s="190"/>
      <c r="R86" s="23"/>
    </row>
    <row r="87" spans="1:22">
      <c r="A87" s="27">
        <f t="shared" ca="1" si="19"/>
        <v>45935</v>
      </c>
      <c r="B87" s="20"/>
      <c r="C87" s="21"/>
      <c r="D87" s="20"/>
      <c r="E87" s="21"/>
      <c r="F87" s="22"/>
      <c r="G87" s="22"/>
      <c r="H87" s="34" t="str">
        <f t="shared" si="14"/>
        <v/>
      </c>
      <c r="I87" s="34" t="str">
        <f t="shared" si="15"/>
        <v/>
      </c>
      <c r="J87" s="34" t="str">
        <f t="shared" si="16"/>
        <v/>
      </c>
      <c r="K87" s="34" t="str">
        <f t="shared" si="17"/>
        <v/>
      </c>
      <c r="L87" s="26" t="str">
        <f t="shared" si="18"/>
        <v/>
      </c>
      <c r="M87" s="32"/>
      <c r="N87" s="190"/>
      <c r="O87" s="190"/>
      <c r="P87" s="190"/>
      <c r="Q87" s="190"/>
      <c r="R87" s="23"/>
    </row>
    <row r="88" spans="1:22">
      <c r="A88" s="27">
        <f t="shared" ca="1" si="19"/>
        <v>45936</v>
      </c>
      <c r="B88" s="20"/>
      <c r="C88" s="21"/>
      <c r="D88" s="20"/>
      <c r="E88" s="21"/>
      <c r="F88" s="22"/>
      <c r="G88" s="22"/>
      <c r="H88" s="34" t="str">
        <f t="shared" si="14"/>
        <v/>
      </c>
      <c r="I88" s="34" t="str">
        <f t="shared" si="15"/>
        <v/>
      </c>
      <c r="J88" s="34" t="str">
        <f t="shared" si="16"/>
        <v/>
      </c>
      <c r="K88" s="34" t="str">
        <f t="shared" si="17"/>
        <v/>
      </c>
      <c r="L88" s="26" t="str">
        <f t="shared" si="18"/>
        <v/>
      </c>
      <c r="M88" s="32"/>
      <c r="N88" s="190"/>
      <c r="O88" s="190"/>
      <c r="P88" s="190"/>
      <c r="Q88" s="190"/>
      <c r="R88" s="23"/>
    </row>
    <row r="89" spans="1:22">
      <c r="A89" s="27">
        <f t="shared" ca="1" si="19"/>
        <v>45937</v>
      </c>
      <c r="B89" s="20"/>
      <c r="C89" s="21"/>
      <c r="D89" s="20"/>
      <c r="E89" s="21"/>
      <c r="F89" s="22"/>
      <c r="G89" s="22"/>
      <c r="H89" s="34" t="str">
        <f t="shared" si="14"/>
        <v/>
      </c>
      <c r="I89" s="34" t="str">
        <f t="shared" si="15"/>
        <v/>
      </c>
      <c r="J89" s="34" t="str">
        <f t="shared" si="16"/>
        <v/>
      </c>
      <c r="K89" s="34" t="str">
        <f t="shared" si="17"/>
        <v/>
      </c>
      <c r="L89" s="26" t="str">
        <f t="shared" si="18"/>
        <v/>
      </c>
      <c r="M89" s="32"/>
      <c r="N89" s="190"/>
      <c r="O89" s="190"/>
      <c r="P89" s="190"/>
      <c r="Q89" s="190"/>
      <c r="R89" s="23"/>
    </row>
    <row r="90" spans="1:22">
      <c r="A90" s="27">
        <f t="shared" ca="1" si="19"/>
        <v>45938</v>
      </c>
      <c r="B90" s="20"/>
      <c r="C90" s="21"/>
      <c r="D90" s="20"/>
      <c r="E90" s="21"/>
      <c r="F90" s="22"/>
      <c r="G90" s="22"/>
      <c r="H90" s="34" t="str">
        <f t="shared" si="14"/>
        <v/>
      </c>
      <c r="I90" s="34" t="str">
        <f t="shared" si="15"/>
        <v/>
      </c>
      <c r="J90" s="34" t="str">
        <f t="shared" si="16"/>
        <v/>
      </c>
      <c r="K90" s="34" t="str">
        <f t="shared" si="17"/>
        <v/>
      </c>
      <c r="L90" s="26" t="str">
        <f t="shared" si="18"/>
        <v/>
      </c>
      <c r="M90" s="32"/>
      <c r="N90" s="190"/>
      <c r="O90" s="190"/>
      <c r="P90" s="190"/>
      <c r="Q90" s="190"/>
      <c r="R90" s="23"/>
    </row>
    <row r="91" spans="1:22">
      <c r="A91" s="27">
        <f t="shared" ca="1" si="19"/>
        <v>45939</v>
      </c>
      <c r="B91" s="20"/>
      <c r="C91" s="21"/>
      <c r="D91" s="20"/>
      <c r="E91" s="21"/>
      <c r="F91" s="22"/>
      <c r="G91" s="22"/>
      <c r="H91" s="34" t="str">
        <f t="shared" si="14"/>
        <v/>
      </c>
      <c r="I91" s="34" t="str">
        <f t="shared" si="15"/>
        <v/>
      </c>
      <c r="J91" s="34" t="str">
        <f t="shared" si="16"/>
        <v/>
      </c>
      <c r="K91" s="34" t="str">
        <f t="shared" si="17"/>
        <v/>
      </c>
      <c r="L91" s="26" t="str">
        <f t="shared" si="18"/>
        <v/>
      </c>
      <c r="M91" s="32"/>
      <c r="N91" s="190"/>
      <c r="O91" s="190"/>
      <c r="P91" s="190"/>
      <c r="Q91" s="190"/>
      <c r="R91" s="23"/>
    </row>
    <row r="92" spans="1:22">
      <c r="A92" s="27">
        <f t="shared" ca="1" si="19"/>
        <v>45940</v>
      </c>
      <c r="B92" s="20"/>
      <c r="C92" s="21"/>
      <c r="D92" s="20"/>
      <c r="E92" s="21"/>
      <c r="F92" s="22"/>
      <c r="G92" s="22"/>
      <c r="H92" s="34" t="str">
        <f t="shared" si="14"/>
        <v/>
      </c>
      <c r="I92" s="34" t="str">
        <f t="shared" si="15"/>
        <v/>
      </c>
      <c r="J92" s="34" t="str">
        <f t="shared" si="16"/>
        <v/>
      </c>
      <c r="K92" s="34" t="str">
        <f t="shared" si="17"/>
        <v/>
      </c>
      <c r="L92" s="26" t="str">
        <f t="shared" si="18"/>
        <v/>
      </c>
      <c r="M92" s="32"/>
      <c r="N92" s="190"/>
      <c r="O92" s="190"/>
      <c r="P92" s="190"/>
      <c r="Q92" s="190"/>
      <c r="R92" s="23"/>
    </row>
    <row r="93" spans="1:22">
      <c r="A93" s="27">
        <f t="shared" ca="1" si="19"/>
        <v>45941</v>
      </c>
      <c r="B93" s="20"/>
      <c r="C93" s="21"/>
      <c r="D93" s="20"/>
      <c r="E93" s="21"/>
      <c r="F93" s="22"/>
      <c r="G93" s="22"/>
      <c r="H93" s="34" t="str">
        <f t="shared" si="14"/>
        <v/>
      </c>
      <c r="I93" s="34" t="str">
        <f t="shared" si="15"/>
        <v/>
      </c>
      <c r="J93" s="34" t="str">
        <f t="shared" si="16"/>
        <v/>
      </c>
      <c r="K93" s="34" t="str">
        <f t="shared" si="17"/>
        <v/>
      </c>
      <c r="L93" s="26" t="str">
        <f t="shared" si="18"/>
        <v/>
      </c>
      <c r="M93" s="32"/>
      <c r="N93" s="190"/>
      <c r="O93" s="190"/>
      <c r="P93" s="190"/>
      <c r="Q93" s="190"/>
      <c r="R93" s="23"/>
    </row>
    <row r="94" spans="1:22">
      <c r="A94" s="27">
        <f t="shared" ca="1" si="19"/>
        <v>45942</v>
      </c>
      <c r="B94" s="20"/>
      <c r="C94" s="21"/>
      <c r="D94" s="20"/>
      <c r="E94" s="21"/>
      <c r="F94" s="22"/>
      <c r="G94" s="22"/>
      <c r="H94" s="34" t="str">
        <f t="shared" si="14"/>
        <v/>
      </c>
      <c r="I94" s="34" t="str">
        <f t="shared" si="15"/>
        <v/>
      </c>
      <c r="J94" s="34" t="str">
        <f t="shared" si="16"/>
        <v/>
      </c>
      <c r="K94" s="34" t="str">
        <f t="shared" si="17"/>
        <v/>
      </c>
      <c r="L94" s="26" t="str">
        <f t="shared" si="18"/>
        <v/>
      </c>
      <c r="M94" s="32"/>
      <c r="N94" s="190"/>
      <c r="O94" s="190"/>
      <c r="P94" s="190"/>
      <c r="Q94" s="190"/>
      <c r="R94" s="23"/>
    </row>
    <row r="95" spans="1:22">
      <c r="A95" s="27">
        <f t="shared" ca="1" si="19"/>
        <v>45943</v>
      </c>
      <c r="B95" s="20"/>
      <c r="C95" s="21"/>
      <c r="D95" s="20"/>
      <c r="E95" s="21"/>
      <c r="F95" s="22"/>
      <c r="G95" s="22"/>
      <c r="H95" s="34" t="str">
        <f t="shared" si="14"/>
        <v/>
      </c>
      <c r="I95" s="34" t="str">
        <f t="shared" si="15"/>
        <v/>
      </c>
      <c r="J95" s="34" t="str">
        <f t="shared" si="16"/>
        <v/>
      </c>
      <c r="K95" s="34" t="str">
        <f t="shared" si="17"/>
        <v/>
      </c>
      <c r="L95" s="26" t="str">
        <f t="shared" si="18"/>
        <v/>
      </c>
      <c r="M95" s="32"/>
      <c r="N95" s="190"/>
      <c r="O95" s="190"/>
      <c r="P95" s="190"/>
      <c r="Q95" s="190"/>
      <c r="R95" s="23"/>
    </row>
    <row r="96" spans="1:22">
      <c r="A96" s="27">
        <f t="shared" ca="1" si="19"/>
        <v>45944</v>
      </c>
      <c r="B96" s="20"/>
      <c r="C96" s="21"/>
      <c r="D96" s="20"/>
      <c r="E96" s="21"/>
      <c r="F96" s="22"/>
      <c r="G96" s="22"/>
      <c r="H96" s="34" t="str">
        <f t="shared" si="14"/>
        <v/>
      </c>
      <c r="I96" s="34" t="str">
        <f t="shared" si="15"/>
        <v/>
      </c>
      <c r="J96" s="34" t="str">
        <f t="shared" si="16"/>
        <v/>
      </c>
      <c r="K96" s="34" t="str">
        <f t="shared" si="17"/>
        <v/>
      </c>
      <c r="L96" s="26" t="str">
        <f t="shared" si="18"/>
        <v/>
      </c>
      <c r="M96" s="32"/>
      <c r="N96" s="190"/>
      <c r="O96" s="190"/>
      <c r="P96" s="190"/>
      <c r="Q96" s="190"/>
      <c r="R96" s="23"/>
    </row>
    <row r="97" spans="1:18">
      <c r="A97" s="27">
        <f t="shared" ca="1" si="19"/>
        <v>45945</v>
      </c>
      <c r="B97" s="20"/>
      <c r="C97" s="21"/>
      <c r="D97" s="20"/>
      <c r="E97" s="21"/>
      <c r="F97" s="22"/>
      <c r="G97" s="22"/>
      <c r="H97" s="34" t="str">
        <f t="shared" si="14"/>
        <v/>
      </c>
      <c r="I97" s="34" t="str">
        <f t="shared" si="15"/>
        <v/>
      </c>
      <c r="J97" s="34" t="str">
        <f t="shared" si="16"/>
        <v/>
      </c>
      <c r="K97" s="34" t="str">
        <f t="shared" si="17"/>
        <v/>
      </c>
      <c r="L97" s="26" t="str">
        <f t="shared" si="18"/>
        <v/>
      </c>
      <c r="M97" s="32"/>
      <c r="N97" s="190"/>
      <c r="O97" s="190"/>
      <c r="P97" s="190"/>
      <c r="Q97" s="190"/>
      <c r="R97" s="23"/>
    </row>
    <row r="98" spans="1:18">
      <c r="A98" s="27">
        <f t="shared" ca="1" si="19"/>
        <v>45946</v>
      </c>
      <c r="B98" s="20"/>
      <c r="C98" s="21"/>
      <c r="D98" s="20"/>
      <c r="E98" s="21"/>
      <c r="F98" s="22"/>
      <c r="G98" s="22"/>
      <c r="H98" s="34" t="str">
        <f t="shared" si="14"/>
        <v/>
      </c>
      <c r="I98" s="34" t="str">
        <f t="shared" si="15"/>
        <v/>
      </c>
      <c r="J98" s="34" t="str">
        <f t="shared" si="16"/>
        <v/>
      </c>
      <c r="K98" s="34" t="str">
        <f t="shared" si="17"/>
        <v/>
      </c>
      <c r="L98" s="26" t="str">
        <f t="shared" si="18"/>
        <v/>
      </c>
      <c r="M98" s="32"/>
      <c r="N98" s="190"/>
      <c r="O98" s="190"/>
      <c r="P98" s="190"/>
      <c r="Q98" s="190"/>
      <c r="R98" s="23"/>
    </row>
    <row r="99" spans="1:18">
      <c r="A99" s="27">
        <f t="shared" ca="1" si="19"/>
        <v>45947</v>
      </c>
      <c r="B99" s="20"/>
      <c r="C99" s="21"/>
      <c r="D99" s="20"/>
      <c r="E99" s="21"/>
      <c r="F99" s="22"/>
      <c r="G99" s="22"/>
      <c r="H99" s="34" t="str">
        <f t="shared" si="14"/>
        <v/>
      </c>
      <c r="I99" s="34" t="str">
        <f t="shared" si="15"/>
        <v/>
      </c>
      <c r="J99" s="34" t="str">
        <f t="shared" si="16"/>
        <v/>
      </c>
      <c r="K99" s="34" t="str">
        <f t="shared" si="17"/>
        <v/>
      </c>
      <c r="L99" s="26" t="str">
        <f t="shared" si="18"/>
        <v/>
      </c>
      <c r="M99" s="32"/>
      <c r="N99" s="190"/>
      <c r="O99" s="190"/>
      <c r="P99" s="190"/>
      <c r="Q99" s="190"/>
      <c r="R99" s="23"/>
    </row>
    <row r="100" spans="1:18">
      <c r="A100" s="27">
        <f t="shared" ca="1" si="19"/>
        <v>45948</v>
      </c>
      <c r="B100" s="20"/>
      <c r="C100" s="21"/>
      <c r="D100" s="20"/>
      <c r="E100" s="21"/>
      <c r="F100" s="22"/>
      <c r="G100" s="22"/>
      <c r="H100" s="34" t="str">
        <f t="shared" si="14"/>
        <v/>
      </c>
      <c r="I100" s="34" t="str">
        <f t="shared" si="15"/>
        <v/>
      </c>
      <c r="J100" s="34" t="str">
        <f t="shared" si="16"/>
        <v/>
      </c>
      <c r="K100" s="34" t="str">
        <f t="shared" si="17"/>
        <v/>
      </c>
      <c r="L100" s="26" t="str">
        <f t="shared" si="18"/>
        <v/>
      </c>
      <c r="M100" s="32"/>
      <c r="N100" s="190"/>
      <c r="O100" s="190"/>
      <c r="P100" s="190"/>
      <c r="Q100" s="190"/>
      <c r="R100" s="23"/>
    </row>
    <row r="101" spans="1:18">
      <c r="A101" s="27">
        <f t="shared" ca="1" si="19"/>
        <v>45949</v>
      </c>
      <c r="B101" s="20"/>
      <c r="C101" s="21"/>
      <c r="D101" s="20"/>
      <c r="E101" s="21"/>
      <c r="F101" s="22"/>
      <c r="G101" s="22"/>
      <c r="H101" s="34" t="str">
        <f t="shared" si="14"/>
        <v/>
      </c>
      <c r="I101" s="34" t="str">
        <f t="shared" si="15"/>
        <v/>
      </c>
      <c r="J101" s="34" t="str">
        <f t="shared" si="16"/>
        <v/>
      </c>
      <c r="K101" s="34" t="str">
        <f t="shared" si="17"/>
        <v/>
      </c>
      <c r="L101" s="26" t="str">
        <f t="shared" si="18"/>
        <v/>
      </c>
      <c r="M101" s="32"/>
      <c r="N101" s="190"/>
      <c r="O101" s="190"/>
      <c r="P101" s="190"/>
      <c r="Q101" s="190"/>
      <c r="R101" s="23"/>
    </row>
    <row r="102" spans="1:18">
      <c r="A102" s="27">
        <f t="shared" ca="1" si="19"/>
        <v>45950</v>
      </c>
      <c r="B102" s="20"/>
      <c r="C102" s="21"/>
      <c r="D102" s="20"/>
      <c r="E102" s="21"/>
      <c r="F102" s="22"/>
      <c r="G102" s="22"/>
      <c r="H102" s="34" t="str">
        <f t="shared" si="14"/>
        <v/>
      </c>
      <c r="I102" s="34" t="str">
        <f t="shared" si="15"/>
        <v/>
      </c>
      <c r="J102" s="34" t="str">
        <f t="shared" si="16"/>
        <v/>
      </c>
      <c r="K102" s="34" t="str">
        <f t="shared" si="17"/>
        <v/>
      </c>
      <c r="L102" s="26" t="str">
        <f t="shared" si="18"/>
        <v/>
      </c>
      <c r="M102" s="32"/>
      <c r="N102" s="190"/>
      <c r="O102" s="190"/>
      <c r="P102" s="190"/>
      <c r="Q102" s="190"/>
      <c r="R102" s="23"/>
    </row>
    <row r="103" spans="1:18">
      <c r="A103" s="27">
        <f t="shared" ca="1" si="19"/>
        <v>45951</v>
      </c>
      <c r="B103" s="20"/>
      <c r="C103" s="21"/>
      <c r="D103" s="20"/>
      <c r="E103" s="21"/>
      <c r="F103" s="22"/>
      <c r="G103" s="22"/>
      <c r="H103" s="34" t="str">
        <f t="shared" si="14"/>
        <v/>
      </c>
      <c r="I103" s="34" t="str">
        <f t="shared" si="15"/>
        <v/>
      </c>
      <c r="J103" s="34" t="str">
        <f t="shared" si="16"/>
        <v/>
      </c>
      <c r="K103" s="34" t="str">
        <f t="shared" si="17"/>
        <v/>
      </c>
      <c r="L103" s="26" t="str">
        <f t="shared" si="18"/>
        <v/>
      </c>
      <c r="M103" s="32"/>
      <c r="N103" s="190"/>
      <c r="O103" s="190"/>
      <c r="P103" s="190"/>
      <c r="Q103" s="190"/>
      <c r="R103" s="23"/>
    </row>
    <row r="104" spans="1:18">
      <c r="A104" s="27">
        <f t="shared" ca="1" si="19"/>
        <v>45952</v>
      </c>
      <c r="B104" s="20"/>
      <c r="C104" s="21"/>
      <c r="D104" s="20"/>
      <c r="E104" s="21"/>
      <c r="F104" s="22"/>
      <c r="G104" s="22"/>
      <c r="H104" s="34" t="str">
        <f t="shared" si="14"/>
        <v/>
      </c>
      <c r="I104" s="34" t="str">
        <f t="shared" si="15"/>
        <v/>
      </c>
      <c r="J104" s="34" t="str">
        <f t="shared" si="16"/>
        <v/>
      </c>
      <c r="K104" s="34" t="str">
        <f t="shared" si="17"/>
        <v/>
      </c>
      <c r="L104" s="26" t="str">
        <f t="shared" si="18"/>
        <v/>
      </c>
      <c r="M104" s="32"/>
      <c r="N104" s="190"/>
      <c r="O104" s="190"/>
      <c r="P104" s="190"/>
      <c r="Q104" s="190"/>
      <c r="R104" s="23"/>
    </row>
    <row r="105" spans="1:18">
      <c r="A105" s="27">
        <f t="shared" ca="1" si="19"/>
        <v>45953</v>
      </c>
      <c r="B105" s="20"/>
      <c r="C105" s="21"/>
      <c r="D105" s="20"/>
      <c r="E105" s="21"/>
      <c r="F105" s="22"/>
      <c r="G105" s="22"/>
      <c r="H105" s="34" t="str">
        <f t="shared" si="14"/>
        <v/>
      </c>
      <c r="I105" s="34" t="str">
        <f t="shared" si="15"/>
        <v/>
      </c>
      <c r="J105" s="34" t="str">
        <f t="shared" si="16"/>
        <v/>
      </c>
      <c r="K105" s="34" t="str">
        <f t="shared" si="17"/>
        <v/>
      </c>
      <c r="L105" s="26" t="str">
        <f t="shared" si="18"/>
        <v/>
      </c>
      <c r="M105" s="32"/>
      <c r="N105" s="190"/>
      <c r="O105" s="190"/>
      <c r="P105" s="190"/>
      <c r="Q105" s="190"/>
      <c r="R105" s="23"/>
    </row>
    <row r="106" spans="1:18">
      <c r="A106" s="27">
        <f t="shared" ca="1" si="19"/>
        <v>45954</v>
      </c>
      <c r="B106" s="20"/>
      <c r="C106" s="21"/>
      <c r="D106" s="20"/>
      <c r="E106" s="21"/>
      <c r="F106" s="22"/>
      <c r="G106" s="22"/>
      <c r="H106" s="34" t="str">
        <f t="shared" si="14"/>
        <v/>
      </c>
      <c r="I106" s="34" t="str">
        <f t="shared" si="15"/>
        <v/>
      </c>
      <c r="J106" s="34" t="str">
        <f t="shared" si="16"/>
        <v/>
      </c>
      <c r="K106" s="34" t="str">
        <f t="shared" si="17"/>
        <v/>
      </c>
      <c r="L106" s="26" t="str">
        <f t="shared" si="18"/>
        <v/>
      </c>
      <c r="M106" s="32"/>
      <c r="N106" s="190"/>
      <c r="O106" s="190"/>
      <c r="P106" s="190"/>
      <c r="Q106" s="190"/>
      <c r="R106" s="23"/>
    </row>
    <row r="107" spans="1:18">
      <c r="A107" s="27">
        <f t="shared" ca="1" si="19"/>
        <v>45955</v>
      </c>
      <c r="B107" s="20"/>
      <c r="C107" s="21"/>
      <c r="D107" s="20"/>
      <c r="E107" s="21"/>
      <c r="F107" s="22"/>
      <c r="G107" s="22"/>
      <c r="H107" s="34" t="str">
        <f t="shared" si="14"/>
        <v/>
      </c>
      <c r="I107" s="34" t="str">
        <f t="shared" si="15"/>
        <v/>
      </c>
      <c r="J107" s="34" t="str">
        <f t="shared" si="16"/>
        <v/>
      </c>
      <c r="K107" s="34" t="str">
        <f t="shared" si="17"/>
        <v/>
      </c>
      <c r="L107" s="26" t="str">
        <f t="shared" si="18"/>
        <v/>
      </c>
      <c r="M107" s="32"/>
      <c r="N107" s="190"/>
      <c r="O107" s="190"/>
      <c r="P107" s="190"/>
      <c r="Q107" s="190"/>
      <c r="R107" s="23"/>
    </row>
    <row r="108" spans="1:18">
      <c r="A108" s="27">
        <f t="shared" ca="1" si="19"/>
        <v>45956</v>
      </c>
      <c r="B108" s="20"/>
      <c r="C108" s="21"/>
      <c r="D108" s="20"/>
      <c r="E108" s="21"/>
      <c r="F108" s="22"/>
      <c r="G108" s="22"/>
      <c r="H108" s="34" t="str">
        <f t="shared" si="14"/>
        <v/>
      </c>
      <c r="I108" s="34" t="str">
        <f t="shared" si="15"/>
        <v/>
      </c>
      <c r="J108" s="34" t="str">
        <f t="shared" si="16"/>
        <v/>
      </c>
      <c r="K108" s="34" t="str">
        <f t="shared" si="17"/>
        <v/>
      </c>
      <c r="L108" s="26" t="str">
        <f t="shared" si="18"/>
        <v/>
      </c>
      <c r="M108" s="32"/>
      <c r="N108" s="190"/>
      <c r="O108" s="190"/>
      <c r="P108" s="190"/>
      <c r="Q108" s="190"/>
      <c r="R108" s="23"/>
    </row>
    <row r="109" spans="1:18">
      <c r="A109" s="27">
        <f t="shared" ca="1" si="19"/>
        <v>45957</v>
      </c>
      <c r="B109" s="20"/>
      <c r="C109" s="21"/>
      <c r="D109" s="20"/>
      <c r="E109" s="21"/>
      <c r="F109" s="22"/>
      <c r="G109" s="22"/>
      <c r="H109" s="34" t="str">
        <f t="shared" si="14"/>
        <v/>
      </c>
      <c r="I109" s="34" t="str">
        <f t="shared" si="15"/>
        <v/>
      </c>
      <c r="J109" s="34" t="str">
        <f t="shared" si="16"/>
        <v/>
      </c>
      <c r="K109" s="34" t="str">
        <f t="shared" si="17"/>
        <v/>
      </c>
      <c r="L109" s="26" t="str">
        <f t="shared" si="18"/>
        <v/>
      </c>
      <c r="M109" s="32"/>
      <c r="N109" s="190"/>
      <c r="O109" s="190"/>
      <c r="P109" s="190"/>
      <c r="Q109" s="190"/>
      <c r="R109" s="23"/>
    </row>
    <row r="110" spans="1:18">
      <c r="A110" s="27">
        <f t="shared" ca="1" si="19"/>
        <v>45958</v>
      </c>
      <c r="B110" s="20"/>
      <c r="C110" s="21"/>
      <c r="D110" s="20"/>
      <c r="E110" s="21"/>
      <c r="F110" s="22"/>
      <c r="G110" s="22"/>
      <c r="H110" s="34" t="str">
        <f t="shared" si="14"/>
        <v/>
      </c>
      <c r="I110" s="34" t="str">
        <f t="shared" si="15"/>
        <v/>
      </c>
      <c r="J110" s="34" t="str">
        <f t="shared" si="16"/>
        <v/>
      </c>
      <c r="K110" s="34" t="str">
        <f t="shared" si="17"/>
        <v/>
      </c>
      <c r="L110" s="26" t="str">
        <f t="shared" si="18"/>
        <v/>
      </c>
      <c r="M110" s="32"/>
      <c r="N110" s="190"/>
      <c r="O110" s="190"/>
      <c r="P110" s="190"/>
      <c r="Q110" s="190"/>
      <c r="R110" s="23"/>
    </row>
    <row r="111" spans="1:18">
      <c r="A111" s="27">
        <f t="shared" ca="1" si="19"/>
        <v>45959</v>
      </c>
      <c r="B111" s="20"/>
      <c r="C111" s="21"/>
      <c r="D111" s="20"/>
      <c r="E111" s="21"/>
      <c r="F111" s="22"/>
      <c r="G111" s="22"/>
      <c r="H111" s="34" t="str">
        <f t="shared" si="14"/>
        <v/>
      </c>
      <c r="I111" s="34" t="str">
        <f t="shared" si="15"/>
        <v/>
      </c>
      <c r="J111" s="34" t="str">
        <f t="shared" si="16"/>
        <v/>
      </c>
      <c r="K111" s="34" t="str">
        <f t="shared" si="17"/>
        <v/>
      </c>
      <c r="L111" s="26" t="str">
        <f t="shared" si="18"/>
        <v/>
      </c>
      <c r="M111" s="32"/>
      <c r="N111" s="190"/>
      <c r="O111" s="190"/>
      <c r="P111" s="190"/>
      <c r="Q111" s="190"/>
      <c r="R111" s="23"/>
    </row>
    <row r="112" spans="1:18">
      <c r="A112" s="27">
        <f t="shared" ca="1" si="19"/>
        <v>45960</v>
      </c>
      <c r="B112" s="20"/>
      <c r="C112" s="21"/>
      <c r="D112" s="20"/>
      <c r="E112" s="21"/>
      <c r="F112" s="22"/>
      <c r="G112" s="22"/>
      <c r="H112" s="34" t="str">
        <f t="shared" si="14"/>
        <v/>
      </c>
      <c r="I112" s="34" t="str">
        <f t="shared" si="15"/>
        <v/>
      </c>
      <c r="J112" s="34" t="str">
        <f t="shared" si="16"/>
        <v/>
      </c>
      <c r="K112" s="34" t="str">
        <f t="shared" si="17"/>
        <v/>
      </c>
      <c r="L112" s="26" t="str">
        <f t="shared" si="18"/>
        <v/>
      </c>
      <c r="M112" s="32"/>
      <c r="N112" s="190"/>
      <c r="O112" s="190"/>
      <c r="P112" s="190"/>
      <c r="Q112" s="190"/>
      <c r="R112" s="23"/>
    </row>
    <row r="113" spans="1:22">
      <c r="A113" s="27">
        <f t="shared" ca="1" si="19"/>
        <v>45961</v>
      </c>
      <c r="B113" s="20"/>
      <c r="C113" s="21"/>
      <c r="D113" s="20"/>
      <c r="E113" s="21"/>
      <c r="F113" s="22"/>
      <c r="G113" s="22"/>
      <c r="H113" s="34" t="str">
        <f t="shared" si="14"/>
        <v/>
      </c>
      <c r="I113" s="34" t="str">
        <f t="shared" si="15"/>
        <v/>
      </c>
      <c r="J113" s="34" t="str">
        <f t="shared" si="16"/>
        <v/>
      </c>
      <c r="K113" s="34" t="str">
        <f t="shared" si="17"/>
        <v/>
      </c>
      <c r="L113" s="26" t="str">
        <f>IF(AND($B113="",$D113=""),"",($C113-$B113-$F113)+($E113-$D113-$G113))</f>
        <v/>
      </c>
      <c r="M113" s="32"/>
      <c r="N113" s="190"/>
      <c r="O113" s="190"/>
      <c r="P113" s="190"/>
      <c r="Q113" s="190"/>
      <c r="R113" s="23"/>
    </row>
    <row r="114" spans="1:22">
      <c r="A114" s="5" t="s">
        <v>11</v>
      </c>
      <c r="B114" s="191"/>
      <c r="C114" s="192"/>
      <c r="D114" s="191"/>
      <c r="E114" s="192"/>
      <c r="F114" s="26" t="str">
        <f>IF(SUM($F83:$F113)=0,"",SUM($F83:$F113))</f>
        <v/>
      </c>
      <c r="G114" s="26" t="str">
        <f>IF(SUM($G83:$G113)=0,"",SUM($G83:$G113))</f>
        <v/>
      </c>
      <c r="H114" s="26" t="str">
        <f>IF(SUM(H83:H113)=0,"",SUM(H83:H113))</f>
        <v/>
      </c>
      <c r="I114" s="26" t="str">
        <f>IF(SUM(I83:I113)=0,"",SUM(I83:I113))</f>
        <v/>
      </c>
      <c r="J114" s="26" t="str">
        <f t="shared" ref="J114:K114" si="20">IF(SUM(J83:J113)=0,"",SUM(J83:J113))</f>
        <v/>
      </c>
      <c r="K114" s="26" t="str">
        <f t="shared" si="20"/>
        <v/>
      </c>
      <c r="L114" s="26" t="str">
        <f>IF(SUM($L83:$L113)=0,"",SUM($L83:$L113))</f>
        <v/>
      </c>
      <c r="M114" s="33"/>
      <c r="N114" s="193"/>
      <c r="O114" s="193"/>
      <c r="P114" s="193"/>
      <c r="Q114" s="193"/>
      <c r="R114" s="6"/>
    </row>
    <row r="116" spans="1:22" ht="27" customHeight="1">
      <c r="A116" s="194" t="s">
        <v>22</v>
      </c>
      <c r="B116" s="189" t="s">
        <v>103</v>
      </c>
      <c r="C116" s="189"/>
      <c r="D116" s="189"/>
      <c r="E116" s="189"/>
      <c r="F116" s="189" t="s">
        <v>23</v>
      </c>
      <c r="G116" s="189"/>
      <c r="H116" s="189" t="s">
        <v>88</v>
      </c>
      <c r="I116" s="189"/>
      <c r="J116" s="189"/>
      <c r="K116" s="189"/>
      <c r="L116" s="189" t="s">
        <v>87</v>
      </c>
      <c r="M116" s="195" t="s">
        <v>96</v>
      </c>
      <c r="N116" s="194" t="s">
        <v>25</v>
      </c>
      <c r="O116" s="194"/>
      <c r="P116" s="194"/>
      <c r="Q116" s="194"/>
      <c r="R116" s="189" t="s">
        <v>100</v>
      </c>
    </row>
    <row r="117" spans="1:22" ht="14.25" customHeight="1">
      <c r="A117" s="194"/>
      <c r="B117" s="189" t="s">
        <v>82</v>
      </c>
      <c r="C117" s="189"/>
      <c r="D117" s="189" t="s">
        <v>84</v>
      </c>
      <c r="E117" s="189"/>
      <c r="F117" s="189"/>
      <c r="G117" s="189"/>
      <c r="H117" s="189" t="s">
        <v>90</v>
      </c>
      <c r="I117" s="189"/>
      <c r="J117" s="189" t="s">
        <v>89</v>
      </c>
      <c r="K117" s="189"/>
      <c r="L117" s="189"/>
      <c r="M117" s="196"/>
      <c r="N117" s="194"/>
      <c r="O117" s="194"/>
      <c r="P117" s="194"/>
      <c r="Q117" s="194"/>
      <c r="R117" s="189"/>
    </row>
    <row r="118" spans="1:22">
      <c r="A118" s="194"/>
      <c r="B118" s="43" t="s">
        <v>26</v>
      </c>
      <c r="C118" s="43" t="s">
        <v>27</v>
      </c>
      <c r="D118" s="43" t="s">
        <v>26</v>
      </c>
      <c r="E118" s="43" t="s">
        <v>27</v>
      </c>
      <c r="F118" s="44" t="s">
        <v>85</v>
      </c>
      <c r="G118" s="44" t="s">
        <v>86</v>
      </c>
      <c r="H118" s="44" t="s">
        <v>81</v>
      </c>
      <c r="I118" s="44" t="s">
        <v>83</v>
      </c>
      <c r="J118" s="44" t="s">
        <v>81</v>
      </c>
      <c r="K118" s="44" t="s">
        <v>95</v>
      </c>
      <c r="L118" s="189"/>
      <c r="M118" s="197"/>
      <c r="N118" s="194"/>
      <c r="O118" s="194"/>
      <c r="P118" s="194"/>
      <c r="Q118" s="194"/>
      <c r="R118" s="194"/>
    </row>
    <row r="119" spans="1:22">
      <c r="A119" s="27" cm="1">
        <f t="array" aca="1" ref="A119" ca="1">DATE("2025","8"+3,IFERROR(INDIRECT(T1),"1"))</f>
        <v>45962</v>
      </c>
      <c r="B119" s="20"/>
      <c r="C119" s="21"/>
      <c r="D119" s="20"/>
      <c r="E119" s="21"/>
      <c r="F119" s="22"/>
      <c r="G119" s="22"/>
      <c r="H119" s="34" t="str">
        <f>IF(OR(B119="",LEFT(M119,1)="✓"),"",C119-B119-F119)</f>
        <v/>
      </c>
      <c r="I119" s="34" t="str">
        <f>IF(OR(D119="",LEFT(M119,1)="✓"),"",E119-D119-G119)</f>
        <v/>
      </c>
      <c r="J119" s="34" t="str">
        <f>IF(AND(B119&lt;&gt;"",M119="✓所定"),C119-B119-F119,"")</f>
        <v/>
      </c>
      <c r="K119" s="34" t="str">
        <f>IF(AND(B119&lt;&gt;"",M119="✓法定"),C119-B119-F119,"")</f>
        <v/>
      </c>
      <c r="L119" s="26" t="str">
        <f>IF(AND($B119="",$D119=""),"",($C119-$B119-$F119)+($E119-$D119-$G119))</f>
        <v/>
      </c>
      <c r="M119" s="32"/>
      <c r="N119" s="198"/>
      <c r="O119" s="199"/>
      <c r="P119" s="199"/>
      <c r="Q119" s="200"/>
      <c r="R119" s="23"/>
      <c r="V119" s="1" t="s">
        <v>171</v>
      </c>
    </row>
    <row r="120" spans="1:22">
      <c r="A120" s="27">
        <f ca="1">A119+1</f>
        <v>45963</v>
      </c>
      <c r="B120" s="20"/>
      <c r="C120" s="21"/>
      <c r="D120" s="20"/>
      <c r="E120" s="21"/>
      <c r="F120" s="22"/>
      <c r="G120" s="22"/>
      <c r="H120" s="34" t="str">
        <f t="shared" ref="H120:H149" si="21">IF(OR(B120="",LEFT(M120,1)="✓"),"",C120-B120-F120)</f>
        <v/>
      </c>
      <c r="I120" s="34" t="str">
        <f t="shared" ref="I120:I149" si="22">IF(OR(D120="",LEFT(M120,1)="✓"),"",E120-D120-G120)</f>
        <v/>
      </c>
      <c r="J120" s="34" t="str">
        <f t="shared" ref="J120:J149" si="23">IF(AND(B120&lt;&gt;"",M120="✓所定"),C120-B120-F120,"")</f>
        <v/>
      </c>
      <c r="K120" s="34" t="str">
        <f t="shared" ref="K120:K149" si="24">IF(AND(B120&lt;&gt;"",M120="✓法定"),C120-B120-F120,"")</f>
        <v/>
      </c>
      <c r="L120" s="26" t="str">
        <f t="shared" ref="L120:L147" si="25">IF(AND($B120="",$D120=""),"",($C120-$B120-$F120)+($E120-$D120-$G120))</f>
        <v/>
      </c>
      <c r="M120" s="32"/>
      <c r="N120" s="190"/>
      <c r="O120" s="190"/>
      <c r="P120" s="190"/>
      <c r="Q120" s="190"/>
      <c r="R120" s="23"/>
      <c r="V120" s="1" t="s">
        <v>172</v>
      </c>
    </row>
    <row r="121" spans="1:22">
      <c r="A121" s="27">
        <f t="shared" ref="A121:A149" ca="1" si="26">A120+1</f>
        <v>45964</v>
      </c>
      <c r="B121" s="20"/>
      <c r="C121" s="21"/>
      <c r="D121" s="20"/>
      <c r="E121" s="21"/>
      <c r="F121" s="22"/>
      <c r="G121" s="22"/>
      <c r="H121" s="34" t="str">
        <f t="shared" si="21"/>
        <v/>
      </c>
      <c r="I121" s="34" t="str">
        <f t="shared" si="22"/>
        <v/>
      </c>
      <c r="J121" s="34" t="str">
        <f t="shared" si="23"/>
        <v/>
      </c>
      <c r="K121" s="34" t="str">
        <f t="shared" si="24"/>
        <v/>
      </c>
      <c r="L121" s="26" t="str">
        <f t="shared" si="25"/>
        <v/>
      </c>
      <c r="M121" s="32"/>
      <c r="N121" s="190"/>
      <c r="O121" s="190"/>
      <c r="P121" s="190"/>
      <c r="Q121" s="190"/>
      <c r="R121" s="23"/>
    </row>
    <row r="122" spans="1:22">
      <c r="A122" s="27">
        <f t="shared" ca="1" si="26"/>
        <v>45965</v>
      </c>
      <c r="B122" s="20"/>
      <c r="C122" s="21"/>
      <c r="D122" s="20"/>
      <c r="E122" s="21"/>
      <c r="F122" s="22"/>
      <c r="G122" s="22"/>
      <c r="H122" s="34" t="str">
        <f t="shared" si="21"/>
        <v/>
      </c>
      <c r="I122" s="34" t="str">
        <f t="shared" si="22"/>
        <v/>
      </c>
      <c r="J122" s="34" t="str">
        <f t="shared" si="23"/>
        <v/>
      </c>
      <c r="K122" s="34" t="str">
        <f t="shared" si="24"/>
        <v/>
      </c>
      <c r="L122" s="26" t="str">
        <f t="shared" si="25"/>
        <v/>
      </c>
      <c r="M122" s="32"/>
      <c r="N122" s="190"/>
      <c r="O122" s="190"/>
      <c r="P122" s="190"/>
      <c r="Q122" s="190"/>
      <c r="R122" s="23"/>
    </row>
    <row r="123" spans="1:22">
      <c r="A123" s="27">
        <f t="shared" ca="1" si="26"/>
        <v>45966</v>
      </c>
      <c r="B123" s="20"/>
      <c r="C123" s="21"/>
      <c r="D123" s="20"/>
      <c r="E123" s="21"/>
      <c r="F123" s="22"/>
      <c r="G123" s="22"/>
      <c r="H123" s="34" t="str">
        <f t="shared" si="21"/>
        <v/>
      </c>
      <c r="I123" s="34" t="str">
        <f t="shared" si="22"/>
        <v/>
      </c>
      <c r="J123" s="34" t="str">
        <f t="shared" si="23"/>
        <v/>
      </c>
      <c r="K123" s="34" t="str">
        <f t="shared" si="24"/>
        <v/>
      </c>
      <c r="L123" s="26" t="str">
        <f t="shared" si="25"/>
        <v/>
      </c>
      <c r="M123" s="32"/>
      <c r="N123" s="190"/>
      <c r="O123" s="190"/>
      <c r="P123" s="190"/>
      <c r="Q123" s="190"/>
      <c r="R123" s="23"/>
    </row>
    <row r="124" spans="1:22">
      <c r="A124" s="27">
        <f t="shared" ca="1" si="26"/>
        <v>45967</v>
      </c>
      <c r="B124" s="20"/>
      <c r="C124" s="21"/>
      <c r="D124" s="20"/>
      <c r="E124" s="21"/>
      <c r="F124" s="22"/>
      <c r="G124" s="22"/>
      <c r="H124" s="34" t="str">
        <f t="shared" si="21"/>
        <v/>
      </c>
      <c r="I124" s="34" t="str">
        <f t="shared" si="22"/>
        <v/>
      </c>
      <c r="J124" s="34" t="str">
        <f t="shared" si="23"/>
        <v/>
      </c>
      <c r="K124" s="34" t="str">
        <f t="shared" si="24"/>
        <v/>
      </c>
      <c r="L124" s="26" t="str">
        <f t="shared" si="25"/>
        <v/>
      </c>
      <c r="M124" s="32"/>
      <c r="N124" s="190"/>
      <c r="O124" s="190"/>
      <c r="P124" s="190"/>
      <c r="Q124" s="190"/>
      <c r="R124" s="23"/>
    </row>
    <row r="125" spans="1:22">
      <c r="A125" s="27">
        <f t="shared" ca="1" si="26"/>
        <v>45968</v>
      </c>
      <c r="B125" s="20"/>
      <c r="C125" s="21"/>
      <c r="D125" s="20"/>
      <c r="E125" s="21"/>
      <c r="F125" s="22"/>
      <c r="G125" s="22"/>
      <c r="H125" s="34" t="str">
        <f t="shared" si="21"/>
        <v/>
      </c>
      <c r="I125" s="34" t="str">
        <f t="shared" si="22"/>
        <v/>
      </c>
      <c r="J125" s="34" t="str">
        <f t="shared" si="23"/>
        <v/>
      </c>
      <c r="K125" s="34" t="str">
        <f t="shared" si="24"/>
        <v/>
      </c>
      <c r="L125" s="26" t="str">
        <f t="shared" si="25"/>
        <v/>
      </c>
      <c r="M125" s="32"/>
      <c r="N125" s="190"/>
      <c r="O125" s="190"/>
      <c r="P125" s="190"/>
      <c r="Q125" s="190"/>
      <c r="R125" s="23"/>
    </row>
    <row r="126" spans="1:22">
      <c r="A126" s="27">
        <f t="shared" ca="1" si="26"/>
        <v>45969</v>
      </c>
      <c r="B126" s="20"/>
      <c r="C126" s="21"/>
      <c r="D126" s="20"/>
      <c r="E126" s="21"/>
      <c r="F126" s="22"/>
      <c r="G126" s="22"/>
      <c r="H126" s="34" t="str">
        <f t="shared" si="21"/>
        <v/>
      </c>
      <c r="I126" s="34" t="str">
        <f t="shared" si="22"/>
        <v/>
      </c>
      <c r="J126" s="34" t="str">
        <f t="shared" si="23"/>
        <v/>
      </c>
      <c r="K126" s="34" t="str">
        <f t="shared" si="24"/>
        <v/>
      </c>
      <c r="L126" s="26" t="str">
        <f t="shared" si="25"/>
        <v/>
      </c>
      <c r="M126" s="32"/>
      <c r="N126" s="190"/>
      <c r="O126" s="190"/>
      <c r="P126" s="190"/>
      <c r="Q126" s="190"/>
      <c r="R126" s="23"/>
    </row>
    <row r="127" spans="1:22">
      <c r="A127" s="27">
        <f t="shared" ca="1" si="26"/>
        <v>45970</v>
      </c>
      <c r="B127" s="20"/>
      <c r="C127" s="21"/>
      <c r="D127" s="20"/>
      <c r="E127" s="21"/>
      <c r="F127" s="22"/>
      <c r="G127" s="22"/>
      <c r="H127" s="34" t="str">
        <f t="shared" si="21"/>
        <v/>
      </c>
      <c r="I127" s="34" t="str">
        <f t="shared" si="22"/>
        <v/>
      </c>
      <c r="J127" s="34" t="str">
        <f t="shared" si="23"/>
        <v/>
      </c>
      <c r="K127" s="34" t="str">
        <f t="shared" si="24"/>
        <v/>
      </c>
      <c r="L127" s="26" t="str">
        <f t="shared" si="25"/>
        <v/>
      </c>
      <c r="M127" s="32"/>
      <c r="N127" s="190"/>
      <c r="O127" s="190"/>
      <c r="P127" s="190"/>
      <c r="Q127" s="190"/>
      <c r="R127" s="23"/>
    </row>
    <row r="128" spans="1:22">
      <c r="A128" s="27">
        <f t="shared" ca="1" si="26"/>
        <v>45971</v>
      </c>
      <c r="B128" s="20"/>
      <c r="C128" s="21"/>
      <c r="D128" s="20"/>
      <c r="E128" s="21"/>
      <c r="F128" s="22"/>
      <c r="G128" s="22"/>
      <c r="H128" s="34" t="str">
        <f t="shared" si="21"/>
        <v/>
      </c>
      <c r="I128" s="34" t="str">
        <f t="shared" si="22"/>
        <v/>
      </c>
      <c r="J128" s="34" t="str">
        <f t="shared" si="23"/>
        <v/>
      </c>
      <c r="K128" s="34" t="str">
        <f t="shared" si="24"/>
        <v/>
      </c>
      <c r="L128" s="26" t="str">
        <f t="shared" si="25"/>
        <v/>
      </c>
      <c r="M128" s="32"/>
      <c r="N128" s="190"/>
      <c r="O128" s="190"/>
      <c r="P128" s="190"/>
      <c r="Q128" s="190"/>
      <c r="R128" s="23"/>
    </row>
    <row r="129" spans="1:18">
      <c r="A129" s="27">
        <f t="shared" ca="1" si="26"/>
        <v>45972</v>
      </c>
      <c r="B129" s="20"/>
      <c r="C129" s="21"/>
      <c r="D129" s="20"/>
      <c r="E129" s="21"/>
      <c r="F129" s="22"/>
      <c r="G129" s="22"/>
      <c r="H129" s="34" t="str">
        <f t="shared" si="21"/>
        <v/>
      </c>
      <c r="I129" s="34" t="str">
        <f t="shared" si="22"/>
        <v/>
      </c>
      <c r="J129" s="34" t="str">
        <f t="shared" si="23"/>
        <v/>
      </c>
      <c r="K129" s="34" t="str">
        <f t="shared" si="24"/>
        <v/>
      </c>
      <c r="L129" s="26" t="str">
        <f t="shared" si="25"/>
        <v/>
      </c>
      <c r="M129" s="32"/>
      <c r="N129" s="190"/>
      <c r="O129" s="190"/>
      <c r="P129" s="190"/>
      <c r="Q129" s="190"/>
      <c r="R129" s="23"/>
    </row>
    <row r="130" spans="1:18">
      <c r="A130" s="27">
        <f t="shared" ca="1" si="26"/>
        <v>45973</v>
      </c>
      <c r="B130" s="20"/>
      <c r="C130" s="21"/>
      <c r="D130" s="20"/>
      <c r="E130" s="21"/>
      <c r="F130" s="22"/>
      <c r="G130" s="22"/>
      <c r="H130" s="34" t="str">
        <f t="shared" si="21"/>
        <v/>
      </c>
      <c r="I130" s="34" t="str">
        <f t="shared" si="22"/>
        <v/>
      </c>
      <c r="J130" s="34" t="str">
        <f t="shared" si="23"/>
        <v/>
      </c>
      <c r="K130" s="34" t="str">
        <f t="shared" si="24"/>
        <v/>
      </c>
      <c r="L130" s="26" t="str">
        <f t="shared" si="25"/>
        <v/>
      </c>
      <c r="M130" s="32"/>
      <c r="N130" s="190"/>
      <c r="O130" s="190"/>
      <c r="P130" s="190"/>
      <c r="Q130" s="190"/>
      <c r="R130" s="23"/>
    </row>
    <row r="131" spans="1:18">
      <c r="A131" s="27">
        <f t="shared" ca="1" si="26"/>
        <v>45974</v>
      </c>
      <c r="B131" s="20"/>
      <c r="C131" s="21"/>
      <c r="D131" s="20"/>
      <c r="E131" s="21"/>
      <c r="F131" s="22"/>
      <c r="G131" s="22"/>
      <c r="H131" s="34" t="str">
        <f t="shared" si="21"/>
        <v/>
      </c>
      <c r="I131" s="34" t="str">
        <f t="shared" si="22"/>
        <v/>
      </c>
      <c r="J131" s="34" t="str">
        <f t="shared" si="23"/>
        <v/>
      </c>
      <c r="K131" s="34" t="str">
        <f t="shared" si="24"/>
        <v/>
      </c>
      <c r="L131" s="26" t="str">
        <f t="shared" si="25"/>
        <v/>
      </c>
      <c r="M131" s="32"/>
      <c r="N131" s="190"/>
      <c r="O131" s="190"/>
      <c r="P131" s="190"/>
      <c r="Q131" s="190"/>
      <c r="R131" s="23"/>
    </row>
    <row r="132" spans="1:18">
      <c r="A132" s="27">
        <f t="shared" ca="1" si="26"/>
        <v>45975</v>
      </c>
      <c r="B132" s="20"/>
      <c r="C132" s="21"/>
      <c r="D132" s="20"/>
      <c r="E132" s="21"/>
      <c r="F132" s="22"/>
      <c r="G132" s="22"/>
      <c r="H132" s="34" t="str">
        <f t="shared" si="21"/>
        <v/>
      </c>
      <c r="I132" s="34" t="str">
        <f t="shared" si="22"/>
        <v/>
      </c>
      <c r="J132" s="34" t="str">
        <f t="shared" si="23"/>
        <v/>
      </c>
      <c r="K132" s="34" t="str">
        <f t="shared" si="24"/>
        <v/>
      </c>
      <c r="L132" s="26" t="str">
        <f t="shared" si="25"/>
        <v/>
      </c>
      <c r="M132" s="32"/>
      <c r="N132" s="190"/>
      <c r="O132" s="190"/>
      <c r="P132" s="190"/>
      <c r="Q132" s="190"/>
      <c r="R132" s="23"/>
    </row>
    <row r="133" spans="1:18">
      <c r="A133" s="27">
        <f t="shared" ca="1" si="26"/>
        <v>45976</v>
      </c>
      <c r="B133" s="20"/>
      <c r="C133" s="21"/>
      <c r="D133" s="20"/>
      <c r="E133" s="21"/>
      <c r="F133" s="22"/>
      <c r="G133" s="22"/>
      <c r="H133" s="34" t="str">
        <f t="shared" si="21"/>
        <v/>
      </c>
      <c r="I133" s="34" t="str">
        <f t="shared" si="22"/>
        <v/>
      </c>
      <c r="J133" s="34" t="str">
        <f t="shared" si="23"/>
        <v/>
      </c>
      <c r="K133" s="34" t="str">
        <f t="shared" si="24"/>
        <v/>
      </c>
      <c r="L133" s="26" t="str">
        <f t="shared" si="25"/>
        <v/>
      </c>
      <c r="M133" s="32"/>
      <c r="N133" s="190"/>
      <c r="O133" s="190"/>
      <c r="P133" s="190"/>
      <c r="Q133" s="190"/>
      <c r="R133" s="23"/>
    </row>
    <row r="134" spans="1:18">
      <c r="A134" s="27">
        <f t="shared" ca="1" si="26"/>
        <v>45977</v>
      </c>
      <c r="B134" s="20"/>
      <c r="C134" s="21"/>
      <c r="D134" s="20"/>
      <c r="E134" s="21"/>
      <c r="F134" s="22"/>
      <c r="G134" s="22"/>
      <c r="H134" s="34" t="str">
        <f t="shared" si="21"/>
        <v/>
      </c>
      <c r="I134" s="34" t="str">
        <f t="shared" si="22"/>
        <v/>
      </c>
      <c r="J134" s="34" t="str">
        <f t="shared" si="23"/>
        <v/>
      </c>
      <c r="K134" s="34" t="str">
        <f t="shared" si="24"/>
        <v/>
      </c>
      <c r="L134" s="26" t="str">
        <f t="shared" si="25"/>
        <v/>
      </c>
      <c r="M134" s="32"/>
      <c r="N134" s="190"/>
      <c r="O134" s="190"/>
      <c r="P134" s="190"/>
      <c r="Q134" s="190"/>
      <c r="R134" s="23"/>
    </row>
    <row r="135" spans="1:18">
      <c r="A135" s="27">
        <f t="shared" ca="1" si="26"/>
        <v>45978</v>
      </c>
      <c r="B135" s="20"/>
      <c r="C135" s="21"/>
      <c r="D135" s="20"/>
      <c r="E135" s="21"/>
      <c r="F135" s="22"/>
      <c r="G135" s="22"/>
      <c r="H135" s="34" t="str">
        <f t="shared" si="21"/>
        <v/>
      </c>
      <c r="I135" s="34" t="str">
        <f t="shared" si="22"/>
        <v/>
      </c>
      <c r="J135" s="34" t="str">
        <f t="shared" si="23"/>
        <v/>
      </c>
      <c r="K135" s="34" t="str">
        <f t="shared" si="24"/>
        <v/>
      </c>
      <c r="L135" s="26" t="str">
        <f t="shared" si="25"/>
        <v/>
      </c>
      <c r="M135" s="32"/>
      <c r="N135" s="190"/>
      <c r="O135" s="190"/>
      <c r="P135" s="190"/>
      <c r="Q135" s="190"/>
      <c r="R135" s="23"/>
    </row>
    <row r="136" spans="1:18">
      <c r="A136" s="27">
        <f t="shared" ca="1" si="26"/>
        <v>45979</v>
      </c>
      <c r="B136" s="20"/>
      <c r="C136" s="21"/>
      <c r="D136" s="20"/>
      <c r="E136" s="21"/>
      <c r="F136" s="22"/>
      <c r="G136" s="22"/>
      <c r="H136" s="34" t="str">
        <f t="shared" si="21"/>
        <v/>
      </c>
      <c r="I136" s="34" t="str">
        <f t="shared" si="22"/>
        <v/>
      </c>
      <c r="J136" s="34" t="str">
        <f t="shared" si="23"/>
        <v/>
      </c>
      <c r="K136" s="34" t="str">
        <f t="shared" si="24"/>
        <v/>
      </c>
      <c r="L136" s="26" t="str">
        <f t="shared" si="25"/>
        <v/>
      </c>
      <c r="M136" s="32"/>
      <c r="N136" s="190"/>
      <c r="O136" s="190"/>
      <c r="P136" s="190"/>
      <c r="Q136" s="190"/>
      <c r="R136" s="23"/>
    </row>
    <row r="137" spans="1:18">
      <c r="A137" s="27">
        <f t="shared" ca="1" si="26"/>
        <v>45980</v>
      </c>
      <c r="B137" s="20"/>
      <c r="C137" s="21"/>
      <c r="D137" s="20"/>
      <c r="E137" s="21"/>
      <c r="F137" s="22"/>
      <c r="G137" s="22"/>
      <c r="H137" s="34" t="str">
        <f t="shared" si="21"/>
        <v/>
      </c>
      <c r="I137" s="34" t="str">
        <f t="shared" si="22"/>
        <v/>
      </c>
      <c r="J137" s="34" t="str">
        <f t="shared" si="23"/>
        <v/>
      </c>
      <c r="K137" s="34" t="str">
        <f t="shared" si="24"/>
        <v/>
      </c>
      <c r="L137" s="26" t="str">
        <f t="shared" si="25"/>
        <v/>
      </c>
      <c r="M137" s="32"/>
      <c r="N137" s="190"/>
      <c r="O137" s="190"/>
      <c r="P137" s="190"/>
      <c r="Q137" s="190"/>
      <c r="R137" s="23"/>
    </row>
    <row r="138" spans="1:18">
      <c r="A138" s="27">
        <f t="shared" ca="1" si="26"/>
        <v>45981</v>
      </c>
      <c r="B138" s="20"/>
      <c r="C138" s="21"/>
      <c r="D138" s="20"/>
      <c r="E138" s="21"/>
      <c r="F138" s="22"/>
      <c r="G138" s="22"/>
      <c r="H138" s="34" t="str">
        <f t="shared" si="21"/>
        <v/>
      </c>
      <c r="I138" s="34" t="str">
        <f t="shared" si="22"/>
        <v/>
      </c>
      <c r="J138" s="34" t="str">
        <f t="shared" si="23"/>
        <v/>
      </c>
      <c r="K138" s="34" t="str">
        <f t="shared" si="24"/>
        <v/>
      </c>
      <c r="L138" s="26" t="str">
        <f t="shared" si="25"/>
        <v/>
      </c>
      <c r="M138" s="32"/>
      <c r="N138" s="190"/>
      <c r="O138" s="190"/>
      <c r="P138" s="190"/>
      <c r="Q138" s="190"/>
      <c r="R138" s="23"/>
    </row>
    <row r="139" spans="1:18">
      <c r="A139" s="27">
        <f t="shared" ca="1" si="26"/>
        <v>45982</v>
      </c>
      <c r="B139" s="20"/>
      <c r="C139" s="21"/>
      <c r="D139" s="20"/>
      <c r="E139" s="21"/>
      <c r="F139" s="22"/>
      <c r="G139" s="22"/>
      <c r="H139" s="34" t="str">
        <f t="shared" si="21"/>
        <v/>
      </c>
      <c r="I139" s="34" t="str">
        <f t="shared" si="22"/>
        <v/>
      </c>
      <c r="J139" s="34" t="str">
        <f t="shared" si="23"/>
        <v/>
      </c>
      <c r="K139" s="34" t="str">
        <f t="shared" si="24"/>
        <v/>
      </c>
      <c r="L139" s="26" t="str">
        <f t="shared" si="25"/>
        <v/>
      </c>
      <c r="M139" s="32"/>
      <c r="N139" s="190"/>
      <c r="O139" s="190"/>
      <c r="P139" s="190"/>
      <c r="Q139" s="190"/>
      <c r="R139" s="23"/>
    </row>
    <row r="140" spans="1:18">
      <c r="A140" s="27">
        <f t="shared" ca="1" si="26"/>
        <v>45983</v>
      </c>
      <c r="B140" s="20"/>
      <c r="C140" s="21"/>
      <c r="D140" s="20"/>
      <c r="E140" s="21"/>
      <c r="F140" s="22"/>
      <c r="G140" s="22"/>
      <c r="H140" s="34" t="str">
        <f t="shared" si="21"/>
        <v/>
      </c>
      <c r="I140" s="34" t="str">
        <f t="shared" si="22"/>
        <v/>
      </c>
      <c r="J140" s="34" t="str">
        <f t="shared" si="23"/>
        <v/>
      </c>
      <c r="K140" s="34" t="str">
        <f t="shared" si="24"/>
        <v/>
      </c>
      <c r="L140" s="26" t="str">
        <f t="shared" si="25"/>
        <v/>
      </c>
      <c r="M140" s="32"/>
      <c r="N140" s="190"/>
      <c r="O140" s="190"/>
      <c r="P140" s="190"/>
      <c r="Q140" s="190"/>
      <c r="R140" s="23"/>
    </row>
    <row r="141" spans="1:18">
      <c r="A141" s="27">
        <f t="shared" ca="1" si="26"/>
        <v>45984</v>
      </c>
      <c r="B141" s="20"/>
      <c r="C141" s="21"/>
      <c r="D141" s="20"/>
      <c r="E141" s="21"/>
      <c r="F141" s="22"/>
      <c r="G141" s="22"/>
      <c r="H141" s="34" t="str">
        <f t="shared" si="21"/>
        <v/>
      </c>
      <c r="I141" s="34" t="str">
        <f t="shared" si="22"/>
        <v/>
      </c>
      <c r="J141" s="34" t="str">
        <f t="shared" si="23"/>
        <v/>
      </c>
      <c r="K141" s="34" t="str">
        <f t="shared" si="24"/>
        <v/>
      </c>
      <c r="L141" s="26" t="str">
        <f t="shared" si="25"/>
        <v/>
      </c>
      <c r="M141" s="32"/>
      <c r="N141" s="190"/>
      <c r="O141" s="190"/>
      <c r="P141" s="190"/>
      <c r="Q141" s="190"/>
      <c r="R141" s="23"/>
    </row>
    <row r="142" spans="1:18">
      <c r="A142" s="27">
        <f t="shared" ca="1" si="26"/>
        <v>45985</v>
      </c>
      <c r="B142" s="20"/>
      <c r="C142" s="21"/>
      <c r="D142" s="20"/>
      <c r="E142" s="21"/>
      <c r="F142" s="22"/>
      <c r="G142" s="22"/>
      <c r="H142" s="34" t="str">
        <f t="shared" si="21"/>
        <v/>
      </c>
      <c r="I142" s="34" t="str">
        <f t="shared" si="22"/>
        <v/>
      </c>
      <c r="J142" s="34" t="str">
        <f t="shared" si="23"/>
        <v/>
      </c>
      <c r="K142" s="34" t="str">
        <f t="shared" si="24"/>
        <v/>
      </c>
      <c r="L142" s="26" t="str">
        <f t="shared" si="25"/>
        <v/>
      </c>
      <c r="M142" s="32"/>
      <c r="N142" s="190"/>
      <c r="O142" s="190"/>
      <c r="P142" s="190"/>
      <c r="Q142" s="190"/>
      <c r="R142" s="23"/>
    </row>
    <row r="143" spans="1:18">
      <c r="A143" s="27">
        <f t="shared" ca="1" si="26"/>
        <v>45986</v>
      </c>
      <c r="B143" s="20"/>
      <c r="C143" s="21"/>
      <c r="D143" s="20"/>
      <c r="E143" s="21"/>
      <c r="F143" s="22"/>
      <c r="G143" s="22"/>
      <c r="H143" s="34" t="str">
        <f t="shared" si="21"/>
        <v/>
      </c>
      <c r="I143" s="34" t="str">
        <f t="shared" si="22"/>
        <v/>
      </c>
      <c r="J143" s="34" t="str">
        <f t="shared" si="23"/>
        <v/>
      </c>
      <c r="K143" s="34" t="str">
        <f t="shared" si="24"/>
        <v/>
      </c>
      <c r="L143" s="26" t="str">
        <f t="shared" si="25"/>
        <v/>
      </c>
      <c r="M143" s="32"/>
      <c r="N143" s="190"/>
      <c r="O143" s="190"/>
      <c r="P143" s="190"/>
      <c r="Q143" s="190"/>
      <c r="R143" s="23"/>
    </row>
    <row r="144" spans="1:18">
      <c r="A144" s="27">
        <f t="shared" ca="1" si="26"/>
        <v>45987</v>
      </c>
      <c r="B144" s="20"/>
      <c r="C144" s="21"/>
      <c r="D144" s="20"/>
      <c r="E144" s="21"/>
      <c r="F144" s="22"/>
      <c r="G144" s="22"/>
      <c r="H144" s="34" t="str">
        <f t="shared" si="21"/>
        <v/>
      </c>
      <c r="I144" s="34" t="str">
        <f t="shared" si="22"/>
        <v/>
      </c>
      <c r="J144" s="34" t="str">
        <f t="shared" si="23"/>
        <v/>
      </c>
      <c r="K144" s="34" t="str">
        <f t="shared" si="24"/>
        <v/>
      </c>
      <c r="L144" s="26" t="str">
        <f t="shared" si="25"/>
        <v/>
      </c>
      <c r="M144" s="32"/>
      <c r="N144" s="190"/>
      <c r="O144" s="190"/>
      <c r="P144" s="190"/>
      <c r="Q144" s="190"/>
      <c r="R144" s="23"/>
    </row>
    <row r="145" spans="1:22">
      <c r="A145" s="27">
        <f t="shared" ca="1" si="26"/>
        <v>45988</v>
      </c>
      <c r="B145" s="20"/>
      <c r="C145" s="21"/>
      <c r="D145" s="20"/>
      <c r="E145" s="21"/>
      <c r="F145" s="22"/>
      <c r="G145" s="22"/>
      <c r="H145" s="34" t="str">
        <f t="shared" si="21"/>
        <v/>
      </c>
      <c r="I145" s="34" t="str">
        <f t="shared" si="22"/>
        <v/>
      </c>
      <c r="J145" s="34" t="str">
        <f t="shared" si="23"/>
        <v/>
      </c>
      <c r="K145" s="34" t="str">
        <f t="shared" si="24"/>
        <v/>
      </c>
      <c r="L145" s="26" t="str">
        <f t="shared" si="25"/>
        <v/>
      </c>
      <c r="M145" s="32"/>
      <c r="N145" s="190"/>
      <c r="O145" s="190"/>
      <c r="P145" s="190"/>
      <c r="Q145" s="190"/>
      <c r="R145" s="23"/>
    </row>
    <row r="146" spans="1:22">
      <c r="A146" s="27">
        <f t="shared" ca="1" si="26"/>
        <v>45989</v>
      </c>
      <c r="B146" s="20"/>
      <c r="C146" s="21"/>
      <c r="D146" s="20"/>
      <c r="E146" s="21"/>
      <c r="F146" s="22"/>
      <c r="G146" s="22"/>
      <c r="H146" s="34" t="str">
        <f t="shared" si="21"/>
        <v/>
      </c>
      <c r="I146" s="34" t="str">
        <f t="shared" si="22"/>
        <v/>
      </c>
      <c r="J146" s="34" t="str">
        <f t="shared" si="23"/>
        <v/>
      </c>
      <c r="K146" s="34" t="str">
        <f t="shared" si="24"/>
        <v/>
      </c>
      <c r="L146" s="26" t="str">
        <f t="shared" si="25"/>
        <v/>
      </c>
      <c r="M146" s="32"/>
      <c r="N146" s="190"/>
      <c r="O146" s="190"/>
      <c r="P146" s="190"/>
      <c r="Q146" s="190"/>
      <c r="R146" s="23"/>
    </row>
    <row r="147" spans="1:22">
      <c r="A147" s="27">
        <f t="shared" ca="1" si="26"/>
        <v>45990</v>
      </c>
      <c r="B147" s="20"/>
      <c r="C147" s="21"/>
      <c r="D147" s="20"/>
      <c r="E147" s="21"/>
      <c r="F147" s="22"/>
      <c r="G147" s="22"/>
      <c r="H147" s="34" t="str">
        <f t="shared" si="21"/>
        <v/>
      </c>
      <c r="I147" s="34" t="str">
        <f t="shared" si="22"/>
        <v/>
      </c>
      <c r="J147" s="34" t="str">
        <f t="shared" si="23"/>
        <v/>
      </c>
      <c r="K147" s="34" t="str">
        <f t="shared" si="24"/>
        <v/>
      </c>
      <c r="L147" s="26" t="str">
        <f t="shared" si="25"/>
        <v/>
      </c>
      <c r="M147" s="32"/>
      <c r="N147" s="190"/>
      <c r="O147" s="190"/>
      <c r="P147" s="190"/>
      <c r="Q147" s="190"/>
      <c r="R147" s="23"/>
    </row>
    <row r="148" spans="1:22">
      <c r="A148" s="27">
        <f t="shared" ca="1" si="26"/>
        <v>45991</v>
      </c>
      <c r="B148" s="20"/>
      <c r="C148" s="21"/>
      <c r="D148" s="20"/>
      <c r="E148" s="21"/>
      <c r="F148" s="22"/>
      <c r="G148" s="22"/>
      <c r="H148" s="34" t="str">
        <f t="shared" si="21"/>
        <v/>
      </c>
      <c r="I148" s="34" t="str">
        <f t="shared" si="22"/>
        <v/>
      </c>
      <c r="J148" s="34" t="str">
        <f t="shared" si="23"/>
        <v/>
      </c>
      <c r="K148" s="34" t="str">
        <f t="shared" si="24"/>
        <v/>
      </c>
      <c r="L148" s="26" t="str">
        <f>IF(AND($B148="",$D148=""),"",($C148-$B148-$F148)+($E148-$D148-$G148))</f>
        <v/>
      </c>
      <c r="M148" s="32"/>
      <c r="N148" s="190"/>
      <c r="O148" s="190"/>
      <c r="P148" s="190"/>
      <c r="Q148" s="190"/>
      <c r="R148" s="23"/>
    </row>
    <row r="149" spans="1:22">
      <c r="A149" s="27">
        <f t="shared" ca="1" si="26"/>
        <v>45992</v>
      </c>
      <c r="B149" s="20"/>
      <c r="C149" s="21"/>
      <c r="D149" s="20"/>
      <c r="E149" s="21"/>
      <c r="F149" s="22"/>
      <c r="G149" s="22"/>
      <c r="H149" s="34" t="str">
        <f t="shared" si="21"/>
        <v/>
      </c>
      <c r="I149" s="34" t="str">
        <f t="shared" si="22"/>
        <v/>
      </c>
      <c r="J149" s="34" t="str">
        <f t="shared" si="23"/>
        <v/>
      </c>
      <c r="K149" s="34" t="str">
        <f t="shared" si="24"/>
        <v/>
      </c>
      <c r="L149" s="26" t="str">
        <f>IF(AND($B149="",$D149=""),"",($C149-$B149-$F149)+($E149-$D149-$G149))</f>
        <v/>
      </c>
      <c r="M149" s="32"/>
      <c r="N149" s="190"/>
      <c r="O149" s="190"/>
      <c r="P149" s="190"/>
      <c r="Q149" s="190"/>
      <c r="R149" s="23"/>
    </row>
    <row r="150" spans="1:22">
      <c r="A150" s="5" t="s">
        <v>11</v>
      </c>
      <c r="B150" s="191"/>
      <c r="C150" s="192"/>
      <c r="D150" s="191"/>
      <c r="E150" s="192"/>
      <c r="F150" s="26" t="str">
        <f>IF(SUM($F119:$F149)=0,"",SUM($F119:$F149))</f>
        <v/>
      </c>
      <c r="G150" s="26" t="str">
        <f>IF(SUM($G119:$G149)=0,"",SUM($G119:$G149))</f>
        <v/>
      </c>
      <c r="H150" s="26" t="str">
        <f>IF(SUM(H119:H149)=0,"",SUM(H119:H149))</f>
        <v/>
      </c>
      <c r="I150" s="26" t="str">
        <f>IF(SUM(I119:I149)=0,"",SUM(I119:I149))</f>
        <v/>
      </c>
      <c r="J150" s="26" t="str">
        <f t="shared" ref="J150:K150" si="27">IF(SUM(J119:J149)=0,"",SUM(J119:J149))</f>
        <v/>
      </c>
      <c r="K150" s="26" t="str">
        <f t="shared" si="27"/>
        <v/>
      </c>
      <c r="L150" s="26" t="str">
        <f>IF(SUM($L119:$L149)=0,"",SUM($L119:$L149))</f>
        <v/>
      </c>
      <c r="M150" s="33"/>
      <c r="N150" s="193"/>
      <c r="O150" s="193"/>
      <c r="P150" s="193"/>
      <c r="Q150" s="193"/>
      <c r="R150" s="6"/>
    </row>
    <row r="152" spans="1:22" ht="27" customHeight="1">
      <c r="A152" s="194" t="s">
        <v>22</v>
      </c>
      <c r="B152" s="189" t="s">
        <v>103</v>
      </c>
      <c r="C152" s="189"/>
      <c r="D152" s="189"/>
      <c r="E152" s="189"/>
      <c r="F152" s="189" t="s">
        <v>23</v>
      </c>
      <c r="G152" s="189"/>
      <c r="H152" s="189" t="s">
        <v>88</v>
      </c>
      <c r="I152" s="189"/>
      <c r="J152" s="189"/>
      <c r="K152" s="189"/>
      <c r="L152" s="189" t="s">
        <v>87</v>
      </c>
      <c r="M152" s="195" t="s">
        <v>96</v>
      </c>
      <c r="N152" s="194" t="s">
        <v>25</v>
      </c>
      <c r="O152" s="194"/>
      <c r="P152" s="194"/>
      <c r="Q152" s="194"/>
      <c r="R152" s="189" t="s">
        <v>100</v>
      </c>
    </row>
    <row r="153" spans="1:22" ht="14.25" customHeight="1">
      <c r="A153" s="194"/>
      <c r="B153" s="189" t="s">
        <v>82</v>
      </c>
      <c r="C153" s="189"/>
      <c r="D153" s="189" t="s">
        <v>84</v>
      </c>
      <c r="E153" s="189"/>
      <c r="F153" s="189"/>
      <c r="G153" s="189"/>
      <c r="H153" s="189" t="s">
        <v>90</v>
      </c>
      <c r="I153" s="189"/>
      <c r="J153" s="189" t="s">
        <v>89</v>
      </c>
      <c r="K153" s="189"/>
      <c r="L153" s="189"/>
      <c r="M153" s="196"/>
      <c r="N153" s="194"/>
      <c r="O153" s="194"/>
      <c r="P153" s="194"/>
      <c r="Q153" s="194"/>
      <c r="R153" s="189"/>
    </row>
    <row r="154" spans="1:22">
      <c r="A154" s="194"/>
      <c r="B154" s="43" t="s">
        <v>26</v>
      </c>
      <c r="C154" s="43" t="s">
        <v>27</v>
      </c>
      <c r="D154" s="43" t="s">
        <v>26</v>
      </c>
      <c r="E154" s="43" t="s">
        <v>27</v>
      </c>
      <c r="F154" s="44" t="s">
        <v>85</v>
      </c>
      <c r="G154" s="44" t="s">
        <v>86</v>
      </c>
      <c r="H154" s="44" t="s">
        <v>81</v>
      </c>
      <c r="I154" s="44" t="s">
        <v>83</v>
      </c>
      <c r="J154" s="44" t="s">
        <v>81</v>
      </c>
      <c r="K154" s="44" t="s">
        <v>95</v>
      </c>
      <c r="L154" s="189"/>
      <c r="M154" s="197"/>
      <c r="N154" s="194"/>
      <c r="O154" s="194"/>
      <c r="P154" s="194"/>
      <c r="Q154" s="194"/>
      <c r="R154" s="194"/>
    </row>
    <row r="155" spans="1:22">
      <c r="A155" s="27" cm="1">
        <f t="array" aca="1" ref="A155" ca="1">DATE("2025","8"+4,IFERROR(INDIRECT(T1),"1"))</f>
        <v>45992</v>
      </c>
      <c r="B155" s="20"/>
      <c r="C155" s="21"/>
      <c r="D155" s="20"/>
      <c r="E155" s="21"/>
      <c r="F155" s="22"/>
      <c r="G155" s="22"/>
      <c r="H155" s="34" t="str">
        <f>IF(OR(B155="",LEFT(M155,1)="✓"),"",C155-B155-F155)</f>
        <v/>
      </c>
      <c r="I155" s="34" t="str">
        <f>IF(OR(D155="",LEFT(M155,1)="✓"),"",E155-D155-G155)</f>
        <v/>
      </c>
      <c r="J155" s="34" t="str">
        <f>IF(AND(B155&lt;&gt;"",M155="✓所定"),C155-B155-F155,"")</f>
        <v/>
      </c>
      <c r="K155" s="34" t="str">
        <f>IF(AND(B155&lt;&gt;"",M155="✓法定"),C155-B155-F155,"")</f>
        <v/>
      </c>
      <c r="L155" s="26" t="str">
        <f t="shared" ref="L155:L185" si="28">IF(AND($B155="",$D155=""),"",($C155-$B155-$F155)+($E155-$D155-$G155))</f>
        <v/>
      </c>
      <c r="M155" s="32"/>
      <c r="N155" s="190"/>
      <c r="O155" s="190"/>
      <c r="P155" s="190"/>
      <c r="Q155" s="190"/>
      <c r="R155" s="23"/>
      <c r="V155" s="1" t="s">
        <v>171</v>
      </c>
    </row>
    <row r="156" spans="1:22">
      <c r="A156" s="27">
        <f ca="1">A155+1</f>
        <v>45993</v>
      </c>
      <c r="B156" s="20"/>
      <c r="C156" s="21"/>
      <c r="D156" s="20"/>
      <c r="E156" s="21"/>
      <c r="F156" s="22"/>
      <c r="G156" s="22"/>
      <c r="H156" s="34" t="str">
        <f t="shared" ref="H156:H185" si="29">IF(OR(B156="",LEFT(M156,1)="✓"),"",C156-B156-F156)</f>
        <v/>
      </c>
      <c r="I156" s="34" t="str">
        <f t="shared" ref="I156:I185" si="30">IF(OR(D156="",LEFT(M156,1)="✓"),"",E156-D156-G156)</f>
        <v/>
      </c>
      <c r="J156" s="34" t="str">
        <f t="shared" ref="J156:J185" si="31">IF(AND(B156&lt;&gt;"",M156="✓所定"),C156-B156-F156,"")</f>
        <v/>
      </c>
      <c r="K156" s="34" t="str">
        <f t="shared" ref="K156:K185" si="32">IF(AND(B156&lt;&gt;"",M156="✓法定"),C156-B156-F156,"")</f>
        <v/>
      </c>
      <c r="L156" s="26" t="str">
        <f t="shared" si="28"/>
        <v/>
      </c>
      <c r="M156" s="32"/>
      <c r="N156" s="190"/>
      <c r="O156" s="190"/>
      <c r="P156" s="190"/>
      <c r="Q156" s="190"/>
      <c r="R156" s="23"/>
      <c r="V156" s="1" t="s">
        <v>172</v>
      </c>
    </row>
    <row r="157" spans="1:22">
      <c r="A157" s="27">
        <f t="shared" ref="A157:A185" ca="1" si="33">A156+1</f>
        <v>45994</v>
      </c>
      <c r="B157" s="20"/>
      <c r="C157" s="21"/>
      <c r="D157" s="20"/>
      <c r="E157" s="21"/>
      <c r="F157" s="22"/>
      <c r="G157" s="22"/>
      <c r="H157" s="34" t="str">
        <f t="shared" si="29"/>
        <v/>
      </c>
      <c r="I157" s="34" t="str">
        <f t="shared" si="30"/>
        <v/>
      </c>
      <c r="J157" s="34" t="str">
        <f t="shared" si="31"/>
        <v/>
      </c>
      <c r="K157" s="34" t="str">
        <f t="shared" si="32"/>
        <v/>
      </c>
      <c r="L157" s="26" t="str">
        <f t="shared" si="28"/>
        <v/>
      </c>
      <c r="M157" s="32"/>
      <c r="N157" s="190"/>
      <c r="O157" s="190"/>
      <c r="P157" s="190"/>
      <c r="Q157" s="190"/>
      <c r="R157" s="23"/>
    </row>
    <row r="158" spans="1:22">
      <c r="A158" s="27">
        <f t="shared" ca="1" si="33"/>
        <v>45995</v>
      </c>
      <c r="B158" s="20"/>
      <c r="C158" s="21"/>
      <c r="D158" s="20"/>
      <c r="E158" s="21"/>
      <c r="F158" s="22"/>
      <c r="G158" s="22"/>
      <c r="H158" s="34" t="str">
        <f t="shared" si="29"/>
        <v/>
      </c>
      <c r="I158" s="34" t="str">
        <f t="shared" si="30"/>
        <v/>
      </c>
      <c r="J158" s="34" t="str">
        <f t="shared" si="31"/>
        <v/>
      </c>
      <c r="K158" s="34" t="str">
        <f t="shared" si="32"/>
        <v/>
      </c>
      <c r="L158" s="26" t="str">
        <f t="shared" si="28"/>
        <v/>
      </c>
      <c r="M158" s="32"/>
      <c r="N158" s="190"/>
      <c r="O158" s="190"/>
      <c r="P158" s="190"/>
      <c r="Q158" s="190"/>
      <c r="R158" s="23"/>
    </row>
    <row r="159" spans="1:22">
      <c r="A159" s="27">
        <f t="shared" ca="1" si="33"/>
        <v>45996</v>
      </c>
      <c r="B159" s="20"/>
      <c r="C159" s="21"/>
      <c r="D159" s="20"/>
      <c r="E159" s="21"/>
      <c r="F159" s="22"/>
      <c r="G159" s="22"/>
      <c r="H159" s="34" t="str">
        <f t="shared" si="29"/>
        <v/>
      </c>
      <c r="I159" s="34" t="str">
        <f t="shared" si="30"/>
        <v/>
      </c>
      <c r="J159" s="34" t="str">
        <f t="shared" si="31"/>
        <v/>
      </c>
      <c r="K159" s="34" t="str">
        <f t="shared" si="32"/>
        <v/>
      </c>
      <c r="L159" s="26" t="str">
        <f t="shared" si="28"/>
        <v/>
      </c>
      <c r="M159" s="32"/>
      <c r="N159" s="190"/>
      <c r="O159" s="190"/>
      <c r="P159" s="190"/>
      <c r="Q159" s="190"/>
      <c r="R159" s="23"/>
    </row>
    <row r="160" spans="1:22">
      <c r="A160" s="27">
        <f t="shared" ca="1" si="33"/>
        <v>45997</v>
      </c>
      <c r="B160" s="20"/>
      <c r="C160" s="21"/>
      <c r="D160" s="20"/>
      <c r="E160" s="21"/>
      <c r="F160" s="22"/>
      <c r="G160" s="22"/>
      <c r="H160" s="34" t="str">
        <f t="shared" si="29"/>
        <v/>
      </c>
      <c r="I160" s="34" t="str">
        <f t="shared" si="30"/>
        <v/>
      </c>
      <c r="J160" s="34" t="str">
        <f t="shared" si="31"/>
        <v/>
      </c>
      <c r="K160" s="34" t="str">
        <f t="shared" si="32"/>
        <v/>
      </c>
      <c r="L160" s="26" t="str">
        <f t="shared" si="28"/>
        <v/>
      </c>
      <c r="M160" s="32"/>
      <c r="N160" s="190"/>
      <c r="O160" s="190"/>
      <c r="P160" s="190"/>
      <c r="Q160" s="190"/>
      <c r="R160" s="23"/>
    </row>
    <row r="161" spans="1:18">
      <c r="A161" s="27">
        <f t="shared" ca="1" si="33"/>
        <v>45998</v>
      </c>
      <c r="B161" s="20"/>
      <c r="C161" s="21"/>
      <c r="D161" s="20"/>
      <c r="E161" s="21"/>
      <c r="F161" s="22"/>
      <c r="G161" s="22"/>
      <c r="H161" s="34" t="str">
        <f t="shared" si="29"/>
        <v/>
      </c>
      <c r="I161" s="34" t="str">
        <f t="shared" si="30"/>
        <v/>
      </c>
      <c r="J161" s="34" t="str">
        <f t="shared" si="31"/>
        <v/>
      </c>
      <c r="K161" s="34" t="str">
        <f t="shared" si="32"/>
        <v/>
      </c>
      <c r="L161" s="26" t="str">
        <f t="shared" si="28"/>
        <v/>
      </c>
      <c r="M161" s="32"/>
      <c r="N161" s="190"/>
      <c r="O161" s="190"/>
      <c r="P161" s="190"/>
      <c r="Q161" s="190"/>
      <c r="R161" s="23"/>
    </row>
    <row r="162" spans="1:18">
      <c r="A162" s="27">
        <f t="shared" ca="1" si="33"/>
        <v>45999</v>
      </c>
      <c r="B162" s="20"/>
      <c r="C162" s="21"/>
      <c r="D162" s="20"/>
      <c r="E162" s="21"/>
      <c r="F162" s="22"/>
      <c r="G162" s="22"/>
      <c r="H162" s="34" t="str">
        <f t="shared" si="29"/>
        <v/>
      </c>
      <c r="I162" s="34" t="str">
        <f t="shared" si="30"/>
        <v/>
      </c>
      <c r="J162" s="34" t="str">
        <f t="shared" si="31"/>
        <v/>
      </c>
      <c r="K162" s="34" t="str">
        <f t="shared" si="32"/>
        <v/>
      </c>
      <c r="L162" s="26" t="str">
        <f t="shared" si="28"/>
        <v/>
      </c>
      <c r="M162" s="32"/>
      <c r="N162" s="190"/>
      <c r="O162" s="190"/>
      <c r="P162" s="190"/>
      <c r="Q162" s="190"/>
      <c r="R162" s="23"/>
    </row>
    <row r="163" spans="1:18">
      <c r="A163" s="27">
        <f t="shared" ca="1" si="33"/>
        <v>46000</v>
      </c>
      <c r="B163" s="20"/>
      <c r="C163" s="21"/>
      <c r="D163" s="20"/>
      <c r="E163" s="21"/>
      <c r="F163" s="22"/>
      <c r="G163" s="22"/>
      <c r="H163" s="34" t="str">
        <f t="shared" si="29"/>
        <v/>
      </c>
      <c r="I163" s="34" t="str">
        <f t="shared" si="30"/>
        <v/>
      </c>
      <c r="J163" s="34" t="str">
        <f t="shared" si="31"/>
        <v/>
      </c>
      <c r="K163" s="34" t="str">
        <f t="shared" si="32"/>
        <v/>
      </c>
      <c r="L163" s="26" t="str">
        <f t="shared" si="28"/>
        <v/>
      </c>
      <c r="M163" s="32"/>
      <c r="N163" s="190"/>
      <c r="O163" s="190"/>
      <c r="P163" s="190"/>
      <c r="Q163" s="190"/>
      <c r="R163" s="23"/>
    </row>
    <row r="164" spans="1:18">
      <c r="A164" s="27">
        <f t="shared" ca="1" si="33"/>
        <v>46001</v>
      </c>
      <c r="B164" s="20"/>
      <c r="C164" s="21"/>
      <c r="D164" s="20"/>
      <c r="E164" s="21"/>
      <c r="F164" s="22"/>
      <c r="G164" s="22"/>
      <c r="H164" s="34" t="str">
        <f t="shared" si="29"/>
        <v/>
      </c>
      <c r="I164" s="34" t="str">
        <f t="shared" si="30"/>
        <v/>
      </c>
      <c r="J164" s="34" t="str">
        <f t="shared" si="31"/>
        <v/>
      </c>
      <c r="K164" s="34" t="str">
        <f t="shared" si="32"/>
        <v/>
      </c>
      <c r="L164" s="26" t="str">
        <f t="shared" si="28"/>
        <v/>
      </c>
      <c r="M164" s="32"/>
      <c r="N164" s="190"/>
      <c r="O164" s="190"/>
      <c r="P164" s="190"/>
      <c r="Q164" s="190"/>
      <c r="R164" s="23"/>
    </row>
    <row r="165" spans="1:18">
      <c r="A165" s="27">
        <f t="shared" ca="1" si="33"/>
        <v>46002</v>
      </c>
      <c r="B165" s="20"/>
      <c r="C165" s="21"/>
      <c r="D165" s="20"/>
      <c r="E165" s="21"/>
      <c r="F165" s="22"/>
      <c r="G165" s="22"/>
      <c r="H165" s="34" t="str">
        <f t="shared" si="29"/>
        <v/>
      </c>
      <c r="I165" s="34" t="str">
        <f t="shared" si="30"/>
        <v/>
      </c>
      <c r="J165" s="34" t="str">
        <f t="shared" si="31"/>
        <v/>
      </c>
      <c r="K165" s="34" t="str">
        <f t="shared" si="32"/>
        <v/>
      </c>
      <c r="L165" s="26" t="str">
        <f t="shared" si="28"/>
        <v/>
      </c>
      <c r="M165" s="32"/>
      <c r="N165" s="190"/>
      <c r="O165" s="190"/>
      <c r="P165" s="190"/>
      <c r="Q165" s="190"/>
      <c r="R165" s="23"/>
    </row>
    <row r="166" spans="1:18">
      <c r="A166" s="27">
        <f t="shared" ca="1" si="33"/>
        <v>46003</v>
      </c>
      <c r="B166" s="20"/>
      <c r="C166" s="21"/>
      <c r="D166" s="20"/>
      <c r="E166" s="21"/>
      <c r="F166" s="22"/>
      <c r="G166" s="22"/>
      <c r="H166" s="34" t="str">
        <f t="shared" si="29"/>
        <v/>
      </c>
      <c r="I166" s="34" t="str">
        <f t="shared" si="30"/>
        <v/>
      </c>
      <c r="J166" s="34" t="str">
        <f t="shared" si="31"/>
        <v/>
      </c>
      <c r="K166" s="34" t="str">
        <f t="shared" si="32"/>
        <v/>
      </c>
      <c r="L166" s="26" t="str">
        <f t="shared" si="28"/>
        <v/>
      </c>
      <c r="M166" s="32"/>
      <c r="N166" s="190"/>
      <c r="O166" s="190"/>
      <c r="P166" s="190"/>
      <c r="Q166" s="190"/>
      <c r="R166" s="23"/>
    </row>
    <row r="167" spans="1:18">
      <c r="A167" s="27">
        <f t="shared" ca="1" si="33"/>
        <v>46004</v>
      </c>
      <c r="B167" s="20"/>
      <c r="C167" s="21"/>
      <c r="D167" s="20"/>
      <c r="E167" s="21"/>
      <c r="F167" s="22"/>
      <c r="G167" s="22"/>
      <c r="H167" s="34" t="str">
        <f t="shared" si="29"/>
        <v/>
      </c>
      <c r="I167" s="34" t="str">
        <f t="shared" si="30"/>
        <v/>
      </c>
      <c r="J167" s="34" t="str">
        <f t="shared" si="31"/>
        <v/>
      </c>
      <c r="K167" s="34" t="str">
        <f t="shared" si="32"/>
        <v/>
      </c>
      <c r="L167" s="26" t="str">
        <f t="shared" si="28"/>
        <v/>
      </c>
      <c r="M167" s="32"/>
      <c r="N167" s="190"/>
      <c r="O167" s="190"/>
      <c r="P167" s="190"/>
      <c r="Q167" s="190"/>
      <c r="R167" s="23"/>
    </row>
    <row r="168" spans="1:18">
      <c r="A168" s="27">
        <f t="shared" ca="1" si="33"/>
        <v>46005</v>
      </c>
      <c r="B168" s="20"/>
      <c r="C168" s="21"/>
      <c r="D168" s="20"/>
      <c r="E168" s="21"/>
      <c r="F168" s="22"/>
      <c r="G168" s="22"/>
      <c r="H168" s="34" t="str">
        <f t="shared" si="29"/>
        <v/>
      </c>
      <c r="I168" s="34" t="str">
        <f t="shared" si="30"/>
        <v/>
      </c>
      <c r="J168" s="34" t="str">
        <f t="shared" si="31"/>
        <v/>
      </c>
      <c r="K168" s="34" t="str">
        <f t="shared" si="32"/>
        <v/>
      </c>
      <c r="L168" s="26" t="str">
        <f t="shared" si="28"/>
        <v/>
      </c>
      <c r="M168" s="32"/>
      <c r="N168" s="190"/>
      <c r="O168" s="190"/>
      <c r="P168" s="190"/>
      <c r="Q168" s="190"/>
      <c r="R168" s="23"/>
    </row>
    <row r="169" spans="1:18">
      <c r="A169" s="27">
        <f t="shared" ca="1" si="33"/>
        <v>46006</v>
      </c>
      <c r="B169" s="20"/>
      <c r="C169" s="21"/>
      <c r="D169" s="20"/>
      <c r="E169" s="21"/>
      <c r="F169" s="22"/>
      <c r="G169" s="22"/>
      <c r="H169" s="34" t="str">
        <f t="shared" si="29"/>
        <v/>
      </c>
      <c r="I169" s="34" t="str">
        <f t="shared" si="30"/>
        <v/>
      </c>
      <c r="J169" s="34" t="str">
        <f t="shared" si="31"/>
        <v/>
      </c>
      <c r="K169" s="34" t="str">
        <f t="shared" si="32"/>
        <v/>
      </c>
      <c r="L169" s="26" t="str">
        <f t="shared" si="28"/>
        <v/>
      </c>
      <c r="M169" s="32"/>
      <c r="N169" s="190"/>
      <c r="O169" s="190"/>
      <c r="P169" s="190"/>
      <c r="Q169" s="190"/>
      <c r="R169" s="23"/>
    </row>
    <row r="170" spans="1:18">
      <c r="A170" s="27">
        <f t="shared" ca="1" si="33"/>
        <v>46007</v>
      </c>
      <c r="B170" s="20"/>
      <c r="C170" s="21"/>
      <c r="D170" s="20"/>
      <c r="E170" s="21"/>
      <c r="F170" s="22"/>
      <c r="G170" s="22"/>
      <c r="H170" s="34" t="str">
        <f t="shared" si="29"/>
        <v/>
      </c>
      <c r="I170" s="34" t="str">
        <f t="shared" si="30"/>
        <v/>
      </c>
      <c r="J170" s="34" t="str">
        <f t="shared" si="31"/>
        <v/>
      </c>
      <c r="K170" s="34" t="str">
        <f t="shared" si="32"/>
        <v/>
      </c>
      <c r="L170" s="26" t="str">
        <f t="shared" si="28"/>
        <v/>
      </c>
      <c r="M170" s="32"/>
      <c r="N170" s="190"/>
      <c r="O170" s="190"/>
      <c r="P170" s="190"/>
      <c r="Q170" s="190"/>
      <c r="R170" s="23"/>
    </row>
    <row r="171" spans="1:18">
      <c r="A171" s="27">
        <f t="shared" ca="1" si="33"/>
        <v>46008</v>
      </c>
      <c r="B171" s="20"/>
      <c r="C171" s="21"/>
      <c r="D171" s="20"/>
      <c r="E171" s="21"/>
      <c r="F171" s="22"/>
      <c r="G171" s="22"/>
      <c r="H171" s="34" t="str">
        <f t="shared" si="29"/>
        <v/>
      </c>
      <c r="I171" s="34" t="str">
        <f t="shared" si="30"/>
        <v/>
      </c>
      <c r="J171" s="34" t="str">
        <f t="shared" si="31"/>
        <v/>
      </c>
      <c r="K171" s="34" t="str">
        <f t="shared" si="32"/>
        <v/>
      </c>
      <c r="L171" s="26" t="str">
        <f t="shared" si="28"/>
        <v/>
      </c>
      <c r="M171" s="32"/>
      <c r="N171" s="190"/>
      <c r="O171" s="190"/>
      <c r="P171" s="190"/>
      <c r="Q171" s="190"/>
      <c r="R171" s="23"/>
    </row>
    <row r="172" spans="1:18">
      <c r="A172" s="27">
        <f t="shared" ca="1" si="33"/>
        <v>46009</v>
      </c>
      <c r="B172" s="20"/>
      <c r="C172" s="21"/>
      <c r="D172" s="20"/>
      <c r="E172" s="21"/>
      <c r="F172" s="22"/>
      <c r="G172" s="22"/>
      <c r="H172" s="34" t="str">
        <f t="shared" si="29"/>
        <v/>
      </c>
      <c r="I172" s="34" t="str">
        <f t="shared" si="30"/>
        <v/>
      </c>
      <c r="J172" s="34" t="str">
        <f t="shared" si="31"/>
        <v/>
      </c>
      <c r="K172" s="34" t="str">
        <f t="shared" si="32"/>
        <v/>
      </c>
      <c r="L172" s="26" t="str">
        <f t="shared" si="28"/>
        <v/>
      </c>
      <c r="M172" s="32"/>
      <c r="N172" s="190"/>
      <c r="O172" s="190"/>
      <c r="P172" s="190"/>
      <c r="Q172" s="190"/>
      <c r="R172" s="23"/>
    </row>
    <row r="173" spans="1:18">
      <c r="A173" s="27">
        <f t="shared" ca="1" si="33"/>
        <v>46010</v>
      </c>
      <c r="B173" s="20"/>
      <c r="C173" s="21"/>
      <c r="D173" s="20"/>
      <c r="E173" s="21"/>
      <c r="F173" s="22"/>
      <c r="G173" s="22"/>
      <c r="H173" s="34" t="str">
        <f t="shared" si="29"/>
        <v/>
      </c>
      <c r="I173" s="34" t="str">
        <f t="shared" si="30"/>
        <v/>
      </c>
      <c r="J173" s="34" t="str">
        <f t="shared" si="31"/>
        <v/>
      </c>
      <c r="K173" s="34" t="str">
        <f t="shared" si="32"/>
        <v/>
      </c>
      <c r="L173" s="26" t="str">
        <f t="shared" si="28"/>
        <v/>
      </c>
      <c r="M173" s="32"/>
      <c r="N173" s="190"/>
      <c r="O173" s="190"/>
      <c r="P173" s="190"/>
      <c r="Q173" s="190"/>
      <c r="R173" s="23"/>
    </row>
    <row r="174" spans="1:18">
      <c r="A174" s="27">
        <f t="shared" ca="1" si="33"/>
        <v>46011</v>
      </c>
      <c r="B174" s="20"/>
      <c r="C174" s="21"/>
      <c r="D174" s="20"/>
      <c r="E174" s="21"/>
      <c r="F174" s="22"/>
      <c r="G174" s="22"/>
      <c r="H174" s="34" t="str">
        <f t="shared" si="29"/>
        <v/>
      </c>
      <c r="I174" s="34" t="str">
        <f t="shared" si="30"/>
        <v/>
      </c>
      <c r="J174" s="34" t="str">
        <f t="shared" si="31"/>
        <v/>
      </c>
      <c r="K174" s="34" t="str">
        <f t="shared" si="32"/>
        <v/>
      </c>
      <c r="L174" s="26" t="str">
        <f t="shared" si="28"/>
        <v/>
      </c>
      <c r="M174" s="32"/>
      <c r="N174" s="190"/>
      <c r="O174" s="190"/>
      <c r="P174" s="190"/>
      <c r="Q174" s="190"/>
      <c r="R174" s="23"/>
    </row>
    <row r="175" spans="1:18">
      <c r="A175" s="27">
        <f t="shared" ca="1" si="33"/>
        <v>46012</v>
      </c>
      <c r="B175" s="20"/>
      <c r="C175" s="21"/>
      <c r="D175" s="20"/>
      <c r="E175" s="21"/>
      <c r="F175" s="22"/>
      <c r="G175" s="22"/>
      <c r="H175" s="34" t="str">
        <f t="shared" si="29"/>
        <v/>
      </c>
      <c r="I175" s="34" t="str">
        <f t="shared" si="30"/>
        <v/>
      </c>
      <c r="J175" s="34" t="str">
        <f t="shared" si="31"/>
        <v/>
      </c>
      <c r="K175" s="34" t="str">
        <f t="shared" si="32"/>
        <v/>
      </c>
      <c r="L175" s="26" t="str">
        <f t="shared" si="28"/>
        <v/>
      </c>
      <c r="M175" s="32"/>
      <c r="N175" s="190"/>
      <c r="O175" s="190"/>
      <c r="P175" s="190"/>
      <c r="Q175" s="190"/>
      <c r="R175" s="23"/>
    </row>
    <row r="176" spans="1:18">
      <c r="A176" s="27">
        <f t="shared" ca="1" si="33"/>
        <v>46013</v>
      </c>
      <c r="B176" s="20"/>
      <c r="C176" s="21"/>
      <c r="D176" s="20"/>
      <c r="E176" s="21"/>
      <c r="F176" s="22"/>
      <c r="G176" s="22"/>
      <c r="H176" s="34" t="str">
        <f t="shared" si="29"/>
        <v/>
      </c>
      <c r="I176" s="34" t="str">
        <f t="shared" si="30"/>
        <v/>
      </c>
      <c r="J176" s="34" t="str">
        <f t="shared" si="31"/>
        <v/>
      </c>
      <c r="K176" s="34" t="str">
        <f t="shared" si="32"/>
        <v/>
      </c>
      <c r="L176" s="26" t="str">
        <f t="shared" si="28"/>
        <v/>
      </c>
      <c r="M176" s="32"/>
      <c r="N176" s="190"/>
      <c r="O176" s="190"/>
      <c r="P176" s="190"/>
      <c r="Q176" s="190"/>
      <c r="R176" s="23"/>
    </row>
    <row r="177" spans="1:22">
      <c r="A177" s="27">
        <f t="shared" ca="1" si="33"/>
        <v>46014</v>
      </c>
      <c r="B177" s="20"/>
      <c r="C177" s="21"/>
      <c r="D177" s="20"/>
      <c r="E177" s="21"/>
      <c r="F177" s="22"/>
      <c r="G177" s="22"/>
      <c r="H177" s="34" t="str">
        <f t="shared" si="29"/>
        <v/>
      </c>
      <c r="I177" s="34" t="str">
        <f t="shared" si="30"/>
        <v/>
      </c>
      <c r="J177" s="34" t="str">
        <f t="shared" si="31"/>
        <v/>
      </c>
      <c r="K177" s="34" t="str">
        <f t="shared" si="32"/>
        <v/>
      </c>
      <c r="L177" s="26" t="str">
        <f t="shared" si="28"/>
        <v/>
      </c>
      <c r="M177" s="32"/>
      <c r="N177" s="190"/>
      <c r="O177" s="190"/>
      <c r="P177" s="190"/>
      <c r="Q177" s="190"/>
      <c r="R177" s="23"/>
    </row>
    <row r="178" spans="1:22">
      <c r="A178" s="27">
        <f t="shared" ca="1" si="33"/>
        <v>46015</v>
      </c>
      <c r="B178" s="20"/>
      <c r="C178" s="21"/>
      <c r="D178" s="20"/>
      <c r="E178" s="21"/>
      <c r="F178" s="22"/>
      <c r="G178" s="22"/>
      <c r="H178" s="34" t="str">
        <f t="shared" si="29"/>
        <v/>
      </c>
      <c r="I178" s="34" t="str">
        <f t="shared" si="30"/>
        <v/>
      </c>
      <c r="J178" s="34" t="str">
        <f t="shared" si="31"/>
        <v/>
      </c>
      <c r="K178" s="34" t="str">
        <f t="shared" si="32"/>
        <v/>
      </c>
      <c r="L178" s="26" t="str">
        <f t="shared" si="28"/>
        <v/>
      </c>
      <c r="M178" s="32"/>
      <c r="N178" s="190"/>
      <c r="O178" s="190"/>
      <c r="P178" s="190"/>
      <c r="Q178" s="190"/>
      <c r="R178" s="23"/>
    </row>
    <row r="179" spans="1:22">
      <c r="A179" s="27">
        <f t="shared" ca="1" si="33"/>
        <v>46016</v>
      </c>
      <c r="B179" s="20"/>
      <c r="C179" s="21"/>
      <c r="D179" s="20"/>
      <c r="E179" s="21"/>
      <c r="F179" s="22"/>
      <c r="G179" s="22"/>
      <c r="H179" s="34" t="str">
        <f t="shared" si="29"/>
        <v/>
      </c>
      <c r="I179" s="34" t="str">
        <f t="shared" si="30"/>
        <v/>
      </c>
      <c r="J179" s="34" t="str">
        <f t="shared" si="31"/>
        <v/>
      </c>
      <c r="K179" s="34" t="str">
        <f t="shared" si="32"/>
        <v/>
      </c>
      <c r="L179" s="26" t="str">
        <f t="shared" si="28"/>
        <v/>
      </c>
      <c r="M179" s="32"/>
      <c r="N179" s="190"/>
      <c r="O179" s="190"/>
      <c r="P179" s="190"/>
      <c r="Q179" s="190"/>
      <c r="R179" s="23"/>
    </row>
    <row r="180" spans="1:22">
      <c r="A180" s="27">
        <f t="shared" ca="1" si="33"/>
        <v>46017</v>
      </c>
      <c r="B180" s="20"/>
      <c r="C180" s="21"/>
      <c r="D180" s="20"/>
      <c r="E180" s="21"/>
      <c r="F180" s="22"/>
      <c r="G180" s="22"/>
      <c r="H180" s="34" t="str">
        <f t="shared" si="29"/>
        <v/>
      </c>
      <c r="I180" s="34" t="str">
        <f t="shared" si="30"/>
        <v/>
      </c>
      <c r="J180" s="34" t="str">
        <f t="shared" si="31"/>
        <v/>
      </c>
      <c r="K180" s="34" t="str">
        <f t="shared" si="32"/>
        <v/>
      </c>
      <c r="L180" s="26" t="str">
        <f t="shared" si="28"/>
        <v/>
      </c>
      <c r="M180" s="32"/>
      <c r="N180" s="190"/>
      <c r="O180" s="190"/>
      <c r="P180" s="190"/>
      <c r="Q180" s="190"/>
      <c r="R180" s="23"/>
    </row>
    <row r="181" spans="1:22">
      <c r="A181" s="27">
        <f t="shared" ca="1" si="33"/>
        <v>46018</v>
      </c>
      <c r="B181" s="20"/>
      <c r="C181" s="21"/>
      <c r="D181" s="20"/>
      <c r="E181" s="21"/>
      <c r="F181" s="22"/>
      <c r="G181" s="22"/>
      <c r="H181" s="34" t="str">
        <f t="shared" si="29"/>
        <v/>
      </c>
      <c r="I181" s="34" t="str">
        <f t="shared" si="30"/>
        <v/>
      </c>
      <c r="J181" s="34" t="str">
        <f t="shared" si="31"/>
        <v/>
      </c>
      <c r="K181" s="34" t="str">
        <f t="shared" si="32"/>
        <v/>
      </c>
      <c r="L181" s="26" t="str">
        <f t="shared" si="28"/>
        <v/>
      </c>
      <c r="M181" s="32"/>
      <c r="N181" s="190"/>
      <c r="O181" s="190"/>
      <c r="P181" s="190"/>
      <c r="Q181" s="190"/>
      <c r="R181" s="23"/>
    </row>
    <row r="182" spans="1:22">
      <c r="A182" s="27">
        <f t="shared" ca="1" si="33"/>
        <v>46019</v>
      </c>
      <c r="B182" s="20"/>
      <c r="C182" s="21"/>
      <c r="D182" s="20"/>
      <c r="E182" s="21"/>
      <c r="F182" s="22"/>
      <c r="G182" s="22"/>
      <c r="H182" s="34" t="str">
        <f t="shared" si="29"/>
        <v/>
      </c>
      <c r="I182" s="34" t="str">
        <f t="shared" si="30"/>
        <v/>
      </c>
      <c r="J182" s="34" t="str">
        <f t="shared" si="31"/>
        <v/>
      </c>
      <c r="K182" s="34" t="str">
        <f t="shared" si="32"/>
        <v/>
      </c>
      <c r="L182" s="26" t="str">
        <f t="shared" si="28"/>
        <v/>
      </c>
      <c r="M182" s="32"/>
      <c r="N182" s="190"/>
      <c r="O182" s="190"/>
      <c r="P182" s="190"/>
      <c r="Q182" s="190"/>
      <c r="R182" s="23"/>
    </row>
    <row r="183" spans="1:22">
      <c r="A183" s="27">
        <f t="shared" ca="1" si="33"/>
        <v>46020</v>
      </c>
      <c r="B183" s="20"/>
      <c r="C183" s="21"/>
      <c r="D183" s="20"/>
      <c r="E183" s="21"/>
      <c r="F183" s="22"/>
      <c r="G183" s="22"/>
      <c r="H183" s="34" t="str">
        <f t="shared" si="29"/>
        <v/>
      </c>
      <c r="I183" s="34" t="str">
        <f t="shared" si="30"/>
        <v/>
      </c>
      <c r="J183" s="34" t="str">
        <f t="shared" si="31"/>
        <v/>
      </c>
      <c r="K183" s="34" t="str">
        <f t="shared" si="32"/>
        <v/>
      </c>
      <c r="L183" s="26" t="str">
        <f t="shared" si="28"/>
        <v/>
      </c>
      <c r="M183" s="32"/>
      <c r="N183" s="190"/>
      <c r="O183" s="190"/>
      <c r="P183" s="190"/>
      <c r="Q183" s="190"/>
      <c r="R183" s="23"/>
    </row>
    <row r="184" spans="1:22">
      <c r="A184" s="27">
        <f t="shared" ca="1" si="33"/>
        <v>46021</v>
      </c>
      <c r="B184" s="20"/>
      <c r="C184" s="21"/>
      <c r="D184" s="20"/>
      <c r="E184" s="21"/>
      <c r="F184" s="22"/>
      <c r="G184" s="22"/>
      <c r="H184" s="34" t="str">
        <f t="shared" si="29"/>
        <v/>
      </c>
      <c r="I184" s="34" t="str">
        <f t="shared" si="30"/>
        <v/>
      </c>
      <c r="J184" s="34" t="str">
        <f t="shared" si="31"/>
        <v/>
      </c>
      <c r="K184" s="34" t="str">
        <f t="shared" si="32"/>
        <v/>
      </c>
      <c r="L184" s="26" t="str">
        <f t="shared" si="28"/>
        <v/>
      </c>
      <c r="M184" s="32"/>
      <c r="N184" s="190"/>
      <c r="O184" s="190"/>
      <c r="P184" s="190"/>
      <c r="Q184" s="190"/>
      <c r="R184" s="23"/>
    </row>
    <row r="185" spans="1:22">
      <c r="A185" s="27">
        <f t="shared" ca="1" si="33"/>
        <v>46022</v>
      </c>
      <c r="B185" s="20"/>
      <c r="C185" s="21"/>
      <c r="D185" s="20"/>
      <c r="E185" s="21"/>
      <c r="F185" s="22"/>
      <c r="G185" s="22"/>
      <c r="H185" s="34" t="str">
        <f t="shared" si="29"/>
        <v/>
      </c>
      <c r="I185" s="34" t="str">
        <f t="shared" si="30"/>
        <v/>
      </c>
      <c r="J185" s="34" t="str">
        <f t="shared" si="31"/>
        <v/>
      </c>
      <c r="K185" s="34" t="str">
        <f t="shared" si="32"/>
        <v/>
      </c>
      <c r="L185" s="26" t="str">
        <f t="shared" si="28"/>
        <v/>
      </c>
      <c r="M185" s="32"/>
      <c r="N185" s="190"/>
      <c r="O185" s="190"/>
      <c r="P185" s="190"/>
      <c r="Q185" s="190"/>
      <c r="R185" s="23"/>
    </row>
    <row r="186" spans="1:22">
      <c r="A186" s="5" t="s">
        <v>11</v>
      </c>
      <c r="B186" s="191"/>
      <c r="C186" s="192"/>
      <c r="D186" s="191"/>
      <c r="E186" s="192"/>
      <c r="F186" s="26" t="str">
        <f>IF(SUM($F155:$F185)=0,"",SUM($F155:$F185))</f>
        <v/>
      </c>
      <c r="G186" s="26" t="str">
        <f>IF(SUM($G155:$G185)=0,"",SUM($G155:$G185))</f>
        <v/>
      </c>
      <c r="H186" s="26" t="str">
        <f>IF(SUM(H155:H185)=0,"",SUM(H155:H185))</f>
        <v/>
      </c>
      <c r="I186" s="26" t="str">
        <f>IF(SUM(I155:I185)=0,"",SUM(I155:I185))</f>
        <v/>
      </c>
      <c r="J186" s="26" t="str">
        <f t="shared" ref="J186:K186" si="34">IF(SUM(J155:J185)=0,"",SUM(J155:J185))</f>
        <v/>
      </c>
      <c r="K186" s="26" t="str">
        <f t="shared" si="34"/>
        <v/>
      </c>
      <c r="L186" s="26" t="str">
        <f>IF(SUM($L155:$L185)=0,"",SUM($L155:$L185))</f>
        <v/>
      </c>
      <c r="M186" s="33"/>
      <c r="N186" s="193"/>
      <c r="O186" s="193"/>
      <c r="P186" s="193"/>
      <c r="Q186" s="193"/>
      <c r="R186" s="6"/>
    </row>
    <row r="188" spans="1:22" ht="27" customHeight="1">
      <c r="A188" s="194" t="s">
        <v>22</v>
      </c>
      <c r="B188" s="189" t="s">
        <v>103</v>
      </c>
      <c r="C188" s="189"/>
      <c r="D188" s="189"/>
      <c r="E188" s="189"/>
      <c r="F188" s="189" t="s">
        <v>23</v>
      </c>
      <c r="G188" s="189"/>
      <c r="H188" s="189" t="s">
        <v>88</v>
      </c>
      <c r="I188" s="189"/>
      <c r="J188" s="189"/>
      <c r="K188" s="189"/>
      <c r="L188" s="189" t="s">
        <v>87</v>
      </c>
      <c r="M188" s="195" t="s">
        <v>96</v>
      </c>
      <c r="N188" s="194" t="s">
        <v>25</v>
      </c>
      <c r="O188" s="194"/>
      <c r="P188" s="194"/>
      <c r="Q188" s="194"/>
      <c r="R188" s="189" t="s">
        <v>100</v>
      </c>
    </row>
    <row r="189" spans="1:22" ht="14.25" customHeight="1">
      <c r="A189" s="194"/>
      <c r="B189" s="189" t="s">
        <v>82</v>
      </c>
      <c r="C189" s="189"/>
      <c r="D189" s="189" t="s">
        <v>84</v>
      </c>
      <c r="E189" s="189"/>
      <c r="F189" s="189"/>
      <c r="G189" s="189"/>
      <c r="H189" s="189" t="s">
        <v>90</v>
      </c>
      <c r="I189" s="189"/>
      <c r="J189" s="189" t="s">
        <v>89</v>
      </c>
      <c r="K189" s="189"/>
      <c r="L189" s="189"/>
      <c r="M189" s="196"/>
      <c r="N189" s="194"/>
      <c r="O189" s="194"/>
      <c r="P189" s="194"/>
      <c r="Q189" s="194"/>
      <c r="R189" s="189"/>
    </row>
    <row r="190" spans="1:22">
      <c r="A190" s="194"/>
      <c r="B190" s="43" t="s">
        <v>26</v>
      </c>
      <c r="C190" s="43" t="s">
        <v>27</v>
      </c>
      <c r="D190" s="43" t="s">
        <v>26</v>
      </c>
      <c r="E190" s="43" t="s">
        <v>27</v>
      </c>
      <c r="F190" s="44" t="s">
        <v>85</v>
      </c>
      <c r="G190" s="44" t="s">
        <v>86</v>
      </c>
      <c r="H190" s="44" t="s">
        <v>81</v>
      </c>
      <c r="I190" s="44" t="s">
        <v>83</v>
      </c>
      <c r="J190" s="44" t="s">
        <v>81</v>
      </c>
      <c r="K190" s="44" t="s">
        <v>95</v>
      </c>
      <c r="L190" s="189"/>
      <c r="M190" s="197"/>
      <c r="N190" s="194"/>
      <c r="O190" s="194"/>
      <c r="P190" s="194"/>
      <c r="Q190" s="194"/>
      <c r="R190" s="194"/>
    </row>
    <row r="191" spans="1:22">
      <c r="A191" s="27" cm="1">
        <f t="array" aca="1" ref="A191" ca="1">DATE("2025","8"+5,IFERROR(INDIRECT(T1),"1"))</f>
        <v>46023</v>
      </c>
      <c r="B191" s="20"/>
      <c r="C191" s="21"/>
      <c r="D191" s="20"/>
      <c r="E191" s="21"/>
      <c r="F191" s="22"/>
      <c r="G191" s="22"/>
      <c r="H191" s="34" t="str">
        <f>IF(OR(B191="",LEFT(M191,1)="✓"),"",C191-B191-F191)</f>
        <v/>
      </c>
      <c r="I191" s="34" t="str">
        <f>IF(OR(D191="",LEFT(M191,1)="✓"),"",E191-D191-G191)</f>
        <v/>
      </c>
      <c r="J191" s="34" t="str">
        <f>IF(AND(B191&lt;&gt;"",M191="✓所定"),C191-B191-F191,"")</f>
        <v/>
      </c>
      <c r="K191" s="34" t="str">
        <f>IF(AND(B191&lt;&gt;"",M191="✓法定"),C191-B191-F191,"")</f>
        <v/>
      </c>
      <c r="L191" s="26" t="str">
        <f>IF(AND($B191="",$D191=""),"",($C191-$B191-$F191)+($E191-$D191-$G191))</f>
        <v/>
      </c>
      <c r="M191" s="32"/>
      <c r="N191" s="190"/>
      <c r="O191" s="190"/>
      <c r="P191" s="190"/>
      <c r="Q191" s="190"/>
      <c r="R191" s="23"/>
      <c r="V191" s="1" t="s">
        <v>171</v>
      </c>
    </row>
    <row r="192" spans="1:22">
      <c r="A192" s="27">
        <f ca="1">A191+1</f>
        <v>46024</v>
      </c>
      <c r="B192" s="20"/>
      <c r="C192" s="21"/>
      <c r="D192" s="20"/>
      <c r="E192" s="21"/>
      <c r="F192" s="22"/>
      <c r="G192" s="22"/>
      <c r="H192" s="34" t="str">
        <f t="shared" ref="H192:H221" si="35">IF(OR(B192="",LEFT(M192,1)="✓"),"",C192-B192-F192)</f>
        <v/>
      </c>
      <c r="I192" s="34" t="str">
        <f t="shared" ref="I192:I221" si="36">IF(OR(D192="",LEFT(M192,1)="✓"),"",E192-D192-G192)</f>
        <v/>
      </c>
      <c r="J192" s="34" t="str">
        <f t="shared" ref="J192:J221" si="37">IF(AND(B192&lt;&gt;"",M192="✓所定"),C192-B192-F192,"")</f>
        <v/>
      </c>
      <c r="K192" s="34" t="str">
        <f t="shared" ref="K192:K221" si="38">IF(AND(B192&lt;&gt;"",M192="✓法定"),C192-B192-F192,"")</f>
        <v/>
      </c>
      <c r="L192" s="26" t="str">
        <f t="shared" ref="L192:L221" si="39">IF(AND($B192="",$D192=""),"",($C192-$B192-$F192)+($E192-$D192-$G192))</f>
        <v/>
      </c>
      <c r="M192" s="32"/>
      <c r="N192" s="190"/>
      <c r="O192" s="190"/>
      <c r="P192" s="190"/>
      <c r="Q192" s="190"/>
      <c r="R192" s="23"/>
      <c r="V192" s="1" t="s">
        <v>172</v>
      </c>
    </row>
    <row r="193" spans="1:18">
      <c r="A193" s="27">
        <f t="shared" ref="A193:A221" ca="1" si="40">A192+1</f>
        <v>46025</v>
      </c>
      <c r="B193" s="20"/>
      <c r="C193" s="21"/>
      <c r="D193" s="20"/>
      <c r="E193" s="21"/>
      <c r="F193" s="22"/>
      <c r="G193" s="22"/>
      <c r="H193" s="34" t="str">
        <f t="shared" si="35"/>
        <v/>
      </c>
      <c r="I193" s="34" t="str">
        <f t="shared" si="36"/>
        <v/>
      </c>
      <c r="J193" s="34" t="str">
        <f t="shared" si="37"/>
        <v/>
      </c>
      <c r="K193" s="34" t="str">
        <f t="shared" si="38"/>
        <v/>
      </c>
      <c r="L193" s="26" t="str">
        <f t="shared" si="39"/>
        <v/>
      </c>
      <c r="M193" s="32"/>
      <c r="N193" s="190"/>
      <c r="O193" s="190"/>
      <c r="P193" s="190"/>
      <c r="Q193" s="190"/>
      <c r="R193" s="23"/>
    </row>
    <row r="194" spans="1:18">
      <c r="A194" s="27">
        <f t="shared" ca="1" si="40"/>
        <v>46026</v>
      </c>
      <c r="B194" s="20"/>
      <c r="C194" s="21"/>
      <c r="D194" s="20"/>
      <c r="E194" s="21"/>
      <c r="F194" s="22"/>
      <c r="G194" s="22"/>
      <c r="H194" s="34" t="str">
        <f t="shared" si="35"/>
        <v/>
      </c>
      <c r="I194" s="34" t="str">
        <f t="shared" si="36"/>
        <v/>
      </c>
      <c r="J194" s="34" t="str">
        <f t="shared" si="37"/>
        <v/>
      </c>
      <c r="K194" s="34" t="str">
        <f t="shared" si="38"/>
        <v/>
      </c>
      <c r="L194" s="26" t="str">
        <f t="shared" si="39"/>
        <v/>
      </c>
      <c r="M194" s="32"/>
      <c r="N194" s="190"/>
      <c r="O194" s="190"/>
      <c r="P194" s="190"/>
      <c r="Q194" s="190"/>
      <c r="R194" s="23"/>
    </row>
    <row r="195" spans="1:18">
      <c r="A195" s="27">
        <f t="shared" ca="1" si="40"/>
        <v>46027</v>
      </c>
      <c r="B195" s="20"/>
      <c r="C195" s="21"/>
      <c r="D195" s="20"/>
      <c r="E195" s="21"/>
      <c r="F195" s="22"/>
      <c r="G195" s="22"/>
      <c r="H195" s="34" t="str">
        <f t="shared" si="35"/>
        <v/>
      </c>
      <c r="I195" s="34" t="str">
        <f t="shared" si="36"/>
        <v/>
      </c>
      <c r="J195" s="34" t="str">
        <f t="shared" si="37"/>
        <v/>
      </c>
      <c r="K195" s="34" t="str">
        <f t="shared" si="38"/>
        <v/>
      </c>
      <c r="L195" s="26" t="str">
        <f t="shared" si="39"/>
        <v/>
      </c>
      <c r="M195" s="32"/>
      <c r="N195" s="190"/>
      <c r="O195" s="190"/>
      <c r="P195" s="190"/>
      <c r="Q195" s="190"/>
      <c r="R195" s="23"/>
    </row>
    <row r="196" spans="1:18">
      <c r="A196" s="27">
        <f t="shared" ca="1" si="40"/>
        <v>46028</v>
      </c>
      <c r="B196" s="20"/>
      <c r="C196" s="21"/>
      <c r="D196" s="20"/>
      <c r="E196" s="21"/>
      <c r="F196" s="22"/>
      <c r="G196" s="22"/>
      <c r="H196" s="34" t="str">
        <f t="shared" si="35"/>
        <v/>
      </c>
      <c r="I196" s="34" t="str">
        <f t="shared" si="36"/>
        <v/>
      </c>
      <c r="J196" s="34" t="str">
        <f t="shared" si="37"/>
        <v/>
      </c>
      <c r="K196" s="34" t="str">
        <f t="shared" si="38"/>
        <v/>
      </c>
      <c r="L196" s="26" t="str">
        <f t="shared" si="39"/>
        <v/>
      </c>
      <c r="M196" s="32"/>
      <c r="N196" s="190"/>
      <c r="O196" s="190"/>
      <c r="P196" s="190"/>
      <c r="Q196" s="190"/>
      <c r="R196" s="23"/>
    </row>
    <row r="197" spans="1:18">
      <c r="A197" s="27">
        <f t="shared" ca="1" si="40"/>
        <v>46029</v>
      </c>
      <c r="B197" s="20"/>
      <c r="C197" s="21"/>
      <c r="D197" s="20"/>
      <c r="E197" s="21"/>
      <c r="F197" s="22"/>
      <c r="G197" s="22"/>
      <c r="H197" s="34" t="str">
        <f t="shared" si="35"/>
        <v/>
      </c>
      <c r="I197" s="34" t="str">
        <f t="shared" si="36"/>
        <v/>
      </c>
      <c r="J197" s="34" t="str">
        <f t="shared" si="37"/>
        <v/>
      </c>
      <c r="K197" s="34" t="str">
        <f t="shared" si="38"/>
        <v/>
      </c>
      <c r="L197" s="26" t="str">
        <f t="shared" si="39"/>
        <v/>
      </c>
      <c r="M197" s="32"/>
      <c r="N197" s="190"/>
      <c r="O197" s="190"/>
      <c r="P197" s="190"/>
      <c r="Q197" s="190"/>
      <c r="R197" s="23"/>
    </row>
    <row r="198" spans="1:18">
      <c r="A198" s="27">
        <f t="shared" ca="1" si="40"/>
        <v>46030</v>
      </c>
      <c r="B198" s="20"/>
      <c r="C198" s="21"/>
      <c r="D198" s="20"/>
      <c r="E198" s="21"/>
      <c r="F198" s="22"/>
      <c r="G198" s="22"/>
      <c r="H198" s="34" t="str">
        <f t="shared" si="35"/>
        <v/>
      </c>
      <c r="I198" s="34" t="str">
        <f t="shared" si="36"/>
        <v/>
      </c>
      <c r="J198" s="34" t="str">
        <f t="shared" si="37"/>
        <v/>
      </c>
      <c r="K198" s="34" t="str">
        <f t="shared" si="38"/>
        <v/>
      </c>
      <c r="L198" s="26" t="str">
        <f t="shared" si="39"/>
        <v/>
      </c>
      <c r="M198" s="32"/>
      <c r="N198" s="190"/>
      <c r="O198" s="190"/>
      <c r="P198" s="190"/>
      <c r="Q198" s="190"/>
      <c r="R198" s="23"/>
    </row>
    <row r="199" spans="1:18">
      <c r="A199" s="27">
        <f t="shared" ca="1" si="40"/>
        <v>46031</v>
      </c>
      <c r="B199" s="20"/>
      <c r="C199" s="21"/>
      <c r="D199" s="20"/>
      <c r="E199" s="21"/>
      <c r="F199" s="22"/>
      <c r="G199" s="22"/>
      <c r="H199" s="34" t="str">
        <f t="shared" si="35"/>
        <v/>
      </c>
      <c r="I199" s="34" t="str">
        <f t="shared" si="36"/>
        <v/>
      </c>
      <c r="J199" s="34" t="str">
        <f t="shared" si="37"/>
        <v/>
      </c>
      <c r="K199" s="34" t="str">
        <f t="shared" si="38"/>
        <v/>
      </c>
      <c r="L199" s="26" t="str">
        <f t="shared" si="39"/>
        <v/>
      </c>
      <c r="M199" s="32"/>
      <c r="N199" s="190"/>
      <c r="O199" s="190"/>
      <c r="P199" s="190"/>
      <c r="Q199" s="190"/>
      <c r="R199" s="23"/>
    </row>
    <row r="200" spans="1:18">
      <c r="A200" s="27">
        <f t="shared" ca="1" si="40"/>
        <v>46032</v>
      </c>
      <c r="B200" s="20"/>
      <c r="C200" s="21"/>
      <c r="D200" s="20"/>
      <c r="E200" s="21"/>
      <c r="F200" s="22"/>
      <c r="G200" s="22"/>
      <c r="H200" s="34" t="str">
        <f t="shared" si="35"/>
        <v/>
      </c>
      <c r="I200" s="34" t="str">
        <f t="shared" si="36"/>
        <v/>
      </c>
      <c r="J200" s="34" t="str">
        <f t="shared" si="37"/>
        <v/>
      </c>
      <c r="K200" s="34" t="str">
        <f t="shared" si="38"/>
        <v/>
      </c>
      <c r="L200" s="26" t="str">
        <f t="shared" si="39"/>
        <v/>
      </c>
      <c r="M200" s="32"/>
      <c r="N200" s="190"/>
      <c r="O200" s="190"/>
      <c r="P200" s="190"/>
      <c r="Q200" s="190"/>
      <c r="R200" s="23"/>
    </row>
    <row r="201" spans="1:18">
      <c r="A201" s="27">
        <f t="shared" ca="1" si="40"/>
        <v>46033</v>
      </c>
      <c r="B201" s="20"/>
      <c r="C201" s="21"/>
      <c r="D201" s="20"/>
      <c r="E201" s="21"/>
      <c r="F201" s="22"/>
      <c r="G201" s="22"/>
      <c r="H201" s="34" t="str">
        <f t="shared" si="35"/>
        <v/>
      </c>
      <c r="I201" s="34" t="str">
        <f t="shared" si="36"/>
        <v/>
      </c>
      <c r="J201" s="34" t="str">
        <f t="shared" si="37"/>
        <v/>
      </c>
      <c r="K201" s="34" t="str">
        <f t="shared" si="38"/>
        <v/>
      </c>
      <c r="L201" s="26" t="str">
        <f t="shared" si="39"/>
        <v/>
      </c>
      <c r="M201" s="32"/>
      <c r="N201" s="190"/>
      <c r="O201" s="190"/>
      <c r="P201" s="190"/>
      <c r="Q201" s="190"/>
      <c r="R201" s="23"/>
    </row>
    <row r="202" spans="1:18">
      <c r="A202" s="27">
        <f t="shared" ca="1" si="40"/>
        <v>46034</v>
      </c>
      <c r="B202" s="20"/>
      <c r="C202" s="21"/>
      <c r="D202" s="20"/>
      <c r="E202" s="21"/>
      <c r="F202" s="22"/>
      <c r="G202" s="22"/>
      <c r="H202" s="34" t="str">
        <f t="shared" si="35"/>
        <v/>
      </c>
      <c r="I202" s="34" t="str">
        <f t="shared" si="36"/>
        <v/>
      </c>
      <c r="J202" s="34" t="str">
        <f t="shared" si="37"/>
        <v/>
      </c>
      <c r="K202" s="34" t="str">
        <f t="shared" si="38"/>
        <v/>
      </c>
      <c r="L202" s="26" t="str">
        <f t="shared" si="39"/>
        <v/>
      </c>
      <c r="M202" s="32"/>
      <c r="N202" s="190"/>
      <c r="O202" s="190"/>
      <c r="P202" s="190"/>
      <c r="Q202" s="190"/>
      <c r="R202" s="23"/>
    </row>
    <row r="203" spans="1:18">
      <c r="A203" s="27">
        <f t="shared" ca="1" si="40"/>
        <v>46035</v>
      </c>
      <c r="B203" s="20"/>
      <c r="C203" s="21"/>
      <c r="D203" s="20"/>
      <c r="E203" s="21"/>
      <c r="F203" s="22"/>
      <c r="G203" s="22"/>
      <c r="H203" s="34" t="str">
        <f t="shared" si="35"/>
        <v/>
      </c>
      <c r="I203" s="34" t="str">
        <f t="shared" si="36"/>
        <v/>
      </c>
      <c r="J203" s="34" t="str">
        <f t="shared" si="37"/>
        <v/>
      </c>
      <c r="K203" s="34" t="str">
        <f t="shared" si="38"/>
        <v/>
      </c>
      <c r="L203" s="26" t="str">
        <f t="shared" si="39"/>
        <v/>
      </c>
      <c r="M203" s="32"/>
      <c r="N203" s="190"/>
      <c r="O203" s="190"/>
      <c r="P203" s="190"/>
      <c r="Q203" s="190"/>
      <c r="R203" s="23"/>
    </row>
    <row r="204" spans="1:18">
      <c r="A204" s="27">
        <f t="shared" ca="1" si="40"/>
        <v>46036</v>
      </c>
      <c r="B204" s="20"/>
      <c r="C204" s="21"/>
      <c r="D204" s="20"/>
      <c r="E204" s="21"/>
      <c r="F204" s="22"/>
      <c r="G204" s="22"/>
      <c r="H204" s="34" t="str">
        <f t="shared" si="35"/>
        <v/>
      </c>
      <c r="I204" s="34" t="str">
        <f t="shared" si="36"/>
        <v/>
      </c>
      <c r="J204" s="34" t="str">
        <f t="shared" si="37"/>
        <v/>
      </c>
      <c r="K204" s="34" t="str">
        <f t="shared" si="38"/>
        <v/>
      </c>
      <c r="L204" s="26" t="str">
        <f t="shared" si="39"/>
        <v/>
      </c>
      <c r="M204" s="32"/>
      <c r="N204" s="190"/>
      <c r="O204" s="190"/>
      <c r="P204" s="190"/>
      <c r="Q204" s="190"/>
      <c r="R204" s="23"/>
    </row>
    <row r="205" spans="1:18">
      <c r="A205" s="27">
        <f t="shared" ca="1" si="40"/>
        <v>46037</v>
      </c>
      <c r="B205" s="20"/>
      <c r="C205" s="21"/>
      <c r="D205" s="20"/>
      <c r="E205" s="21"/>
      <c r="F205" s="22"/>
      <c r="G205" s="22"/>
      <c r="H205" s="34" t="str">
        <f t="shared" si="35"/>
        <v/>
      </c>
      <c r="I205" s="34" t="str">
        <f t="shared" si="36"/>
        <v/>
      </c>
      <c r="J205" s="34" t="str">
        <f t="shared" si="37"/>
        <v/>
      </c>
      <c r="K205" s="34" t="str">
        <f t="shared" si="38"/>
        <v/>
      </c>
      <c r="L205" s="26" t="str">
        <f t="shared" si="39"/>
        <v/>
      </c>
      <c r="M205" s="32"/>
      <c r="N205" s="190"/>
      <c r="O205" s="190"/>
      <c r="P205" s="190"/>
      <c r="Q205" s="190"/>
      <c r="R205" s="23"/>
    </row>
    <row r="206" spans="1:18">
      <c r="A206" s="27">
        <f t="shared" ca="1" si="40"/>
        <v>46038</v>
      </c>
      <c r="B206" s="20"/>
      <c r="C206" s="21"/>
      <c r="D206" s="20"/>
      <c r="E206" s="21"/>
      <c r="F206" s="22"/>
      <c r="G206" s="22"/>
      <c r="H206" s="34" t="str">
        <f t="shared" si="35"/>
        <v/>
      </c>
      <c r="I206" s="34" t="str">
        <f t="shared" si="36"/>
        <v/>
      </c>
      <c r="J206" s="34" t="str">
        <f t="shared" si="37"/>
        <v/>
      </c>
      <c r="K206" s="34" t="str">
        <f t="shared" si="38"/>
        <v/>
      </c>
      <c r="L206" s="26" t="str">
        <f t="shared" si="39"/>
        <v/>
      </c>
      <c r="M206" s="32"/>
      <c r="N206" s="190"/>
      <c r="O206" s="190"/>
      <c r="P206" s="190"/>
      <c r="Q206" s="190"/>
      <c r="R206" s="23"/>
    </row>
    <row r="207" spans="1:18">
      <c r="A207" s="27">
        <f t="shared" ca="1" si="40"/>
        <v>46039</v>
      </c>
      <c r="B207" s="20"/>
      <c r="C207" s="21"/>
      <c r="D207" s="20"/>
      <c r="E207" s="21"/>
      <c r="F207" s="22"/>
      <c r="G207" s="22"/>
      <c r="H207" s="34" t="str">
        <f t="shared" si="35"/>
        <v/>
      </c>
      <c r="I207" s="34" t="str">
        <f t="shared" si="36"/>
        <v/>
      </c>
      <c r="J207" s="34" t="str">
        <f t="shared" si="37"/>
        <v/>
      </c>
      <c r="K207" s="34" t="str">
        <f t="shared" si="38"/>
        <v/>
      </c>
      <c r="L207" s="26" t="str">
        <f t="shared" si="39"/>
        <v/>
      </c>
      <c r="M207" s="32"/>
      <c r="N207" s="190"/>
      <c r="O207" s="190"/>
      <c r="P207" s="190"/>
      <c r="Q207" s="190"/>
      <c r="R207" s="23"/>
    </row>
    <row r="208" spans="1:18">
      <c r="A208" s="27">
        <f t="shared" ca="1" si="40"/>
        <v>46040</v>
      </c>
      <c r="B208" s="20"/>
      <c r="C208" s="21"/>
      <c r="D208" s="20"/>
      <c r="E208" s="21"/>
      <c r="F208" s="22"/>
      <c r="G208" s="22"/>
      <c r="H208" s="34" t="str">
        <f t="shared" si="35"/>
        <v/>
      </c>
      <c r="I208" s="34" t="str">
        <f t="shared" si="36"/>
        <v/>
      </c>
      <c r="J208" s="34" t="str">
        <f t="shared" si="37"/>
        <v/>
      </c>
      <c r="K208" s="34" t="str">
        <f t="shared" si="38"/>
        <v/>
      </c>
      <c r="L208" s="26" t="str">
        <f t="shared" si="39"/>
        <v/>
      </c>
      <c r="M208" s="32"/>
      <c r="N208" s="190"/>
      <c r="O208" s="190"/>
      <c r="P208" s="190"/>
      <c r="Q208" s="190"/>
      <c r="R208" s="23"/>
    </row>
    <row r="209" spans="1:18">
      <c r="A209" s="27">
        <f t="shared" ca="1" si="40"/>
        <v>46041</v>
      </c>
      <c r="B209" s="20"/>
      <c r="C209" s="21"/>
      <c r="D209" s="20"/>
      <c r="E209" s="21"/>
      <c r="F209" s="22"/>
      <c r="G209" s="22"/>
      <c r="H209" s="34" t="str">
        <f t="shared" si="35"/>
        <v/>
      </c>
      <c r="I209" s="34" t="str">
        <f t="shared" si="36"/>
        <v/>
      </c>
      <c r="J209" s="34" t="str">
        <f t="shared" si="37"/>
        <v/>
      </c>
      <c r="K209" s="34" t="str">
        <f t="shared" si="38"/>
        <v/>
      </c>
      <c r="L209" s="26" t="str">
        <f t="shared" si="39"/>
        <v/>
      </c>
      <c r="M209" s="32"/>
      <c r="N209" s="190"/>
      <c r="O209" s="190"/>
      <c r="P209" s="190"/>
      <c r="Q209" s="190"/>
      <c r="R209" s="23"/>
    </row>
    <row r="210" spans="1:18">
      <c r="A210" s="27">
        <f t="shared" ca="1" si="40"/>
        <v>46042</v>
      </c>
      <c r="B210" s="20"/>
      <c r="C210" s="21"/>
      <c r="D210" s="20"/>
      <c r="E210" s="21"/>
      <c r="F210" s="22"/>
      <c r="G210" s="22"/>
      <c r="H210" s="34" t="str">
        <f t="shared" si="35"/>
        <v/>
      </c>
      <c r="I210" s="34" t="str">
        <f t="shared" si="36"/>
        <v/>
      </c>
      <c r="J210" s="34" t="str">
        <f t="shared" si="37"/>
        <v/>
      </c>
      <c r="K210" s="34" t="str">
        <f t="shared" si="38"/>
        <v/>
      </c>
      <c r="L210" s="26" t="str">
        <f t="shared" si="39"/>
        <v/>
      </c>
      <c r="M210" s="32"/>
      <c r="N210" s="190"/>
      <c r="O210" s="190"/>
      <c r="P210" s="190"/>
      <c r="Q210" s="190"/>
      <c r="R210" s="23"/>
    </row>
    <row r="211" spans="1:18">
      <c r="A211" s="27">
        <f t="shared" ca="1" si="40"/>
        <v>46043</v>
      </c>
      <c r="B211" s="20"/>
      <c r="C211" s="21"/>
      <c r="D211" s="20"/>
      <c r="E211" s="21"/>
      <c r="F211" s="22"/>
      <c r="G211" s="22"/>
      <c r="H211" s="34" t="str">
        <f t="shared" si="35"/>
        <v/>
      </c>
      <c r="I211" s="34" t="str">
        <f t="shared" si="36"/>
        <v/>
      </c>
      <c r="J211" s="34" t="str">
        <f t="shared" si="37"/>
        <v/>
      </c>
      <c r="K211" s="34" t="str">
        <f t="shared" si="38"/>
        <v/>
      </c>
      <c r="L211" s="26" t="str">
        <f t="shared" si="39"/>
        <v/>
      </c>
      <c r="M211" s="32"/>
      <c r="N211" s="190"/>
      <c r="O211" s="190"/>
      <c r="P211" s="190"/>
      <c r="Q211" s="190"/>
      <c r="R211" s="23"/>
    </row>
    <row r="212" spans="1:18">
      <c r="A212" s="27">
        <f t="shared" ca="1" si="40"/>
        <v>46044</v>
      </c>
      <c r="B212" s="20"/>
      <c r="C212" s="21"/>
      <c r="D212" s="20"/>
      <c r="E212" s="21"/>
      <c r="F212" s="22"/>
      <c r="G212" s="22"/>
      <c r="H212" s="34" t="str">
        <f t="shared" si="35"/>
        <v/>
      </c>
      <c r="I212" s="34" t="str">
        <f t="shared" si="36"/>
        <v/>
      </c>
      <c r="J212" s="34" t="str">
        <f t="shared" si="37"/>
        <v/>
      </c>
      <c r="K212" s="34" t="str">
        <f t="shared" si="38"/>
        <v/>
      </c>
      <c r="L212" s="26" t="str">
        <f t="shared" si="39"/>
        <v/>
      </c>
      <c r="M212" s="32"/>
      <c r="N212" s="190"/>
      <c r="O212" s="190"/>
      <c r="P212" s="190"/>
      <c r="Q212" s="190"/>
      <c r="R212" s="23"/>
    </row>
    <row r="213" spans="1:18">
      <c r="A213" s="27">
        <f t="shared" ca="1" si="40"/>
        <v>46045</v>
      </c>
      <c r="B213" s="20"/>
      <c r="C213" s="21"/>
      <c r="D213" s="20"/>
      <c r="E213" s="21"/>
      <c r="F213" s="22"/>
      <c r="G213" s="22"/>
      <c r="H213" s="34" t="str">
        <f t="shared" si="35"/>
        <v/>
      </c>
      <c r="I213" s="34" t="str">
        <f t="shared" si="36"/>
        <v/>
      </c>
      <c r="J213" s="34" t="str">
        <f t="shared" si="37"/>
        <v/>
      </c>
      <c r="K213" s="34" t="str">
        <f t="shared" si="38"/>
        <v/>
      </c>
      <c r="L213" s="26" t="str">
        <f t="shared" si="39"/>
        <v/>
      </c>
      <c r="M213" s="32"/>
      <c r="N213" s="190"/>
      <c r="O213" s="190"/>
      <c r="P213" s="190"/>
      <c r="Q213" s="190"/>
      <c r="R213" s="23"/>
    </row>
    <row r="214" spans="1:18">
      <c r="A214" s="27">
        <f t="shared" ca="1" si="40"/>
        <v>46046</v>
      </c>
      <c r="B214" s="20"/>
      <c r="C214" s="21"/>
      <c r="D214" s="20"/>
      <c r="E214" s="21"/>
      <c r="F214" s="22"/>
      <c r="G214" s="22"/>
      <c r="H214" s="34" t="str">
        <f t="shared" si="35"/>
        <v/>
      </c>
      <c r="I214" s="34" t="str">
        <f t="shared" si="36"/>
        <v/>
      </c>
      <c r="J214" s="34" t="str">
        <f t="shared" si="37"/>
        <v/>
      </c>
      <c r="K214" s="34" t="str">
        <f t="shared" si="38"/>
        <v/>
      </c>
      <c r="L214" s="26" t="str">
        <f t="shared" si="39"/>
        <v/>
      </c>
      <c r="M214" s="32"/>
      <c r="N214" s="190"/>
      <c r="O214" s="190"/>
      <c r="P214" s="190"/>
      <c r="Q214" s="190"/>
      <c r="R214" s="23"/>
    </row>
    <row r="215" spans="1:18">
      <c r="A215" s="27">
        <f t="shared" ca="1" si="40"/>
        <v>46047</v>
      </c>
      <c r="B215" s="20"/>
      <c r="C215" s="21"/>
      <c r="D215" s="20"/>
      <c r="E215" s="21"/>
      <c r="F215" s="22"/>
      <c r="G215" s="22"/>
      <c r="H215" s="34" t="str">
        <f t="shared" si="35"/>
        <v/>
      </c>
      <c r="I215" s="34" t="str">
        <f t="shared" si="36"/>
        <v/>
      </c>
      <c r="J215" s="34" t="str">
        <f t="shared" si="37"/>
        <v/>
      </c>
      <c r="K215" s="34" t="str">
        <f t="shared" si="38"/>
        <v/>
      </c>
      <c r="L215" s="26" t="str">
        <f t="shared" si="39"/>
        <v/>
      </c>
      <c r="M215" s="32"/>
      <c r="N215" s="190"/>
      <c r="O215" s="190"/>
      <c r="P215" s="190"/>
      <c r="Q215" s="190"/>
      <c r="R215" s="23"/>
    </row>
    <row r="216" spans="1:18">
      <c r="A216" s="27">
        <f t="shared" ca="1" si="40"/>
        <v>46048</v>
      </c>
      <c r="B216" s="20"/>
      <c r="C216" s="21"/>
      <c r="D216" s="20"/>
      <c r="E216" s="21"/>
      <c r="F216" s="22"/>
      <c r="G216" s="22"/>
      <c r="H216" s="34" t="str">
        <f t="shared" si="35"/>
        <v/>
      </c>
      <c r="I216" s="34" t="str">
        <f t="shared" si="36"/>
        <v/>
      </c>
      <c r="J216" s="34" t="str">
        <f t="shared" si="37"/>
        <v/>
      </c>
      <c r="K216" s="34" t="str">
        <f t="shared" si="38"/>
        <v/>
      </c>
      <c r="L216" s="26" t="str">
        <f t="shared" si="39"/>
        <v/>
      </c>
      <c r="M216" s="32"/>
      <c r="N216" s="190"/>
      <c r="O216" s="190"/>
      <c r="P216" s="190"/>
      <c r="Q216" s="190"/>
      <c r="R216" s="23"/>
    </row>
    <row r="217" spans="1:18">
      <c r="A217" s="27">
        <f t="shared" ca="1" si="40"/>
        <v>46049</v>
      </c>
      <c r="B217" s="20"/>
      <c r="C217" s="21"/>
      <c r="D217" s="20"/>
      <c r="E217" s="21"/>
      <c r="F217" s="22"/>
      <c r="G217" s="22"/>
      <c r="H217" s="34" t="str">
        <f t="shared" si="35"/>
        <v/>
      </c>
      <c r="I217" s="34" t="str">
        <f t="shared" si="36"/>
        <v/>
      </c>
      <c r="J217" s="34" t="str">
        <f t="shared" si="37"/>
        <v/>
      </c>
      <c r="K217" s="34" t="str">
        <f t="shared" si="38"/>
        <v/>
      </c>
      <c r="L217" s="26" t="str">
        <f t="shared" si="39"/>
        <v/>
      </c>
      <c r="M217" s="32"/>
      <c r="N217" s="190"/>
      <c r="O217" s="190"/>
      <c r="P217" s="190"/>
      <c r="Q217" s="190"/>
      <c r="R217" s="23"/>
    </row>
    <row r="218" spans="1:18">
      <c r="A218" s="27">
        <f t="shared" ca="1" si="40"/>
        <v>46050</v>
      </c>
      <c r="B218" s="20"/>
      <c r="C218" s="21"/>
      <c r="D218" s="20"/>
      <c r="E218" s="21"/>
      <c r="F218" s="22"/>
      <c r="G218" s="22"/>
      <c r="H218" s="34" t="str">
        <f t="shared" si="35"/>
        <v/>
      </c>
      <c r="I218" s="34" t="str">
        <f t="shared" si="36"/>
        <v/>
      </c>
      <c r="J218" s="34" t="str">
        <f t="shared" si="37"/>
        <v/>
      </c>
      <c r="K218" s="34" t="str">
        <f t="shared" si="38"/>
        <v/>
      </c>
      <c r="L218" s="26" t="str">
        <f t="shared" si="39"/>
        <v/>
      </c>
      <c r="M218" s="32"/>
      <c r="N218" s="190"/>
      <c r="O218" s="190"/>
      <c r="P218" s="190"/>
      <c r="Q218" s="190"/>
      <c r="R218" s="23"/>
    </row>
    <row r="219" spans="1:18">
      <c r="A219" s="27">
        <f t="shared" ca="1" si="40"/>
        <v>46051</v>
      </c>
      <c r="B219" s="20"/>
      <c r="C219" s="21"/>
      <c r="D219" s="20"/>
      <c r="E219" s="21"/>
      <c r="F219" s="22"/>
      <c r="G219" s="22"/>
      <c r="H219" s="34" t="str">
        <f t="shared" si="35"/>
        <v/>
      </c>
      <c r="I219" s="34" t="str">
        <f t="shared" si="36"/>
        <v/>
      </c>
      <c r="J219" s="34" t="str">
        <f t="shared" si="37"/>
        <v/>
      </c>
      <c r="K219" s="34" t="str">
        <f t="shared" si="38"/>
        <v/>
      </c>
      <c r="L219" s="26" t="str">
        <f t="shared" si="39"/>
        <v/>
      </c>
      <c r="M219" s="32"/>
      <c r="N219" s="190"/>
      <c r="O219" s="190"/>
      <c r="P219" s="190"/>
      <c r="Q219" s="190"/>
      <c r="R219" s="23"/>
    </row>
    <row r="220" spans="1:18">
      <c r="A220" s="27">
        <f t="shared" ca="1" si="40"/>
        <v>46052</v>
      </c>
      <c r="B220" s="20"/>
      <c r="C220" s="21"/>
      <c r="D220" s="20"/>
      <c r="E220" s="21"/>
      <c r="F220" s="22"/>
      <c r="G220" s="22"/>
      <c r="H220" s="34" t="str">
        <f t="shared" si="35"/>
        <v/>
      </c>
      <c r="I220" s="34" t="str">
        <f t="shared" si="36"/>
        <v/>
      </c>
      <c r="J220" s="34" t="str">
        <f t="shared" si="37"/>
        <v/>
      </c>
      <c r="K220" s="34" t="str">
        <f t="shared" si="38"/>
        <v/>
      </c>
      <c r="L220" s="26" t="str">
        <f t="shared" si="39"/>
        <v/>
      </c>
      <c r="M220" s="32"/>
      <c r="N220" s="190"/>
      <c r="O220" s="190"/>
      <c r="P220" s="190"/>
      <c r="Q220" s="190"/>
      <c r="R220" s="23"/>
    </row>
    <row r="221" spans="1:18">
      <c r="A221" s="27">
        <f t="shared" ca="1" si="40"/>
        <v>46053</v>
      </c>
      <c r="B221" s="20"/>
      <c r="C221" s="21"/>
      <c r="D221" s="20"/>
      <c r="E221" s="21"/>
      <c r="F221" s="22"/>
      <c r="G221" s="22"/>
      <c r="H221" s="34" t="str">
        <f t="shared" si="35"/>
        <v/>
      </c>
      <c r="I221" s="34" t="str">
        <f t="shared" si="36"/>
        <v/>
      </c>
      <c r="J221" s="34" t="str">
        <f t="shared" si="37"/>
        <v/>
      </c>
      <c r="K221" s="34" t="str">
        <f t="shared" si="38"/>
        <v/>
      </c>
      <c r="L221" s="26" t="str">
        <f t="shared" si="39"/>
        <v/>
      </c>
      <c r="M221" s="32"/>
      <c r="N221" s="190"/>
      <c r="O221" s="190"/>
      <c r="P221" s="190"/>
      <c r="Q221" s="190"/>
      <c r="R221" s="23"/>
    </row>
    <row r="222" spans="1:18">
      <c r="A222" s="5" t="s">
        <v>11</v>
      </c>
      <c r="B222" s="191"/>
      <c r="C222" s="192"/>
      <c r="D222" s="191"/>
      <c r="E222" s="192"/>
      <c r="F222" s="26" t="str">
        <f>IF(SUM($F191:$F221)=0,"",SUM($F191:$F221))</f>
        <v/>
      </c>
      <c r="G222" s="26" t="str">
        <f>IF(SUM($G191:$G221)=0,"",SUM($G191:$G221))</f>
        <v/>
      </c>
      <c r="H222" s="26" t="str">
        <f>IF(SUM(H191:H221)=0,"",SUM(H191:H221))</f>
        <v/>
      </c>
      <c r="I222" s="26" t="str">
        <f>IF(SUM(I191:I221)=0,"",SUM(I191:I221))</f>
        <v/>
      </c>
      <c r="J222" s="26" t="str">
        <f t="shared" ref="J222:K222" si="41">IF(SUM(J191:J221)=0,"",SUM(J191:J221))</f>
        <v/>
      </c>
      <c r="K222" s="26" t="str">
        <f t="shared" si="41"/>
        <v/>
      </c>
      <c r="L222" s="26" t="str">
        <f>IF(SUM($L191:$L221)=0,"",SUM($L191:$L221))</f>
        <v/>
      </c>
      <c r="M222" s="33"/>
      <c r="N222" s="193"/>
      <c r="O222" s="193"/>
      <c r="P222" s="193"/>
      <c r="Q222" s="193"/>
      <c r="R222" s="6"/>
    </row>
    <row r="224" spans="1:18" ht="27" customHeight="1">
      <c r="A224" s="194" t="s">
        <v>22</v>
      </c>
      <c r="B224" s="189" t="s">
        <v>103</v>
      </c>
      <c r="C224" s="189"/>
      <c r="D224" s="189"/>
      <c r="E224" s="189"/>
      <c r="F224" s="189" t="s">
        <v>23</v>
      </c>
      <c r="G224" s="189"/>
      <c r="H224" s="189" t="s">
        <v>88</v>
      </c>
      <c r="I224" s="189"/>
      <c r="J224" s="189"/>
      <c r="K224" s="189"/>
      <c r="L224" s="189" t="s">
        <v>87</v>
      </c>
      <c r="M224" s="195" t="s">
        <v>96</v>
      </c>
      <c r="N224" s="194" t="s">
        <v>25</v>
      </c>
      <c r="O224" s="194"/>
      <c r="P224" s="194"/>
      <c r="Q224" s="194"/>
      <c r="R224" s="189" t="s">
        <v>100</v>
      </c>
    </row>
    <row r="225" spans="1:22" ht="14.25" customHeight="1">
      <c r="A225" s="194"/>
      <c r="B225" s="189" t="s">
        <v>82</v>
      </c>
      <c r="C225" s="189"/>
      <c r="D225" s="189" t="s">
        <v>84</v>
      </c>
      <c r="E225" s="189"/>
      <c r="F225" s="189"/>
      <c r="G225" s="189"/>
      <c r="H225" s="189" t="s">
        <v>90</v>
      </c>
      <c r="I225" s="189"/>
      <c r="J225" s="189" t="s">
        <v>89</v>
      </c>
      <c r="K225" s="189"/>
      <c r="L225" s="189"/>
      <c r="M225" s="196"/>
      <c r="N225" s="194"/>
      <c r="O225" s="194"/>
      <c r="P225" s="194"/>
      <c r="Q225" s="194"/>
      <c r="R225" s="189"/>
    </row>
    <row r="226" spans="1:22">
      <c r="A226" s="194"/>
      <c r="B226" s="43" t="s">
        <v>26</v>
      </c>
      <c r="C226" s="43" t="s">
        <v>27</v>
      </c>
      <c r="D226" s="43" t="s">
        <v>26</v>
      </c>
      <c r="E226" s="43" t="s">
        <v>27</v>
      </c>
      <c r="F226" s="44" t="s">
        <v>85</v>
      </c>
      <c r="G226" s="44" t="s">
        <v>86</v>
      </c>
      <c r="H226" s="44" t="s">
        <v>81</v>
      </c>
      <c r="I226" s="44" t="s">
        <v>83</v>
      </c>
      <c r="J226" s="44" t="s">
        <v>81</v>
      </c>
      <c r="K226" s="44" t="s">
        <v>95</v>
      </c>
      <c r="L226" s="189"/>
      <c r="M226" s="197"/>
      <c r="N226" s="194"/>
      <c r="O226" s="194"/>
      <c r="P226" s="194"/>
      <c r="Q226" s="194"/>
      <c r="R226" s="194"/>
    </row>
    <row r="227" spans="1:22">
      <c r="A227" s="27" cm="1">
        <f t="array" aca="1" ref="A227" ca="1">DATE("2025","8"+6,IFERROR(INDIRECT(T1),"1"))</f>
        <v>46054</v>
      </c>
      <c r="B227" s="20"/>
      <c r="C227" s="21"/>
      <c r="D227" s="20"/>
      <c r="E227" s="21"/>
      <c r="F227" s="22"/>
      <c r="G227" s="22"/>
      <c r="H227" s="34" t="str">
        <f>IF(OR(B227="",LEFT(M227,1)="✓"),"",C227-B227-F227)</f>
        <v/>
      </c>
      <c r="I227" s="34" t="str">
        <f>IF(OR(D227="",LEFT(M227,1)="✓"),"",E227-D227-G227)</f>
        <v/>
      </c>
      <c r="J227" s="34" t="str">
        <f>IF(AND(B227&lt;&gt;"",M227="✓所定"),C227-B227-F227,"")</f>
        <v/>
      </c>
      <c r="K227" s="34" t="str">
        <f>IF(AND(B227&lt;&gt;"",M227="✓法定"),C227-B227-F227,"")</f>
        <v/>
      </c>
      <c r="L227" s="26" t="str">
        <f t="shared" ref="L227:L253" si="42">IF(AND($B227="",$D227=""),"",($C227-$B227-$F227)+($E227-$D227-$G227))</f>
        <v/>
      </c>
      <c r="M227" s="32"/>
      <c r="N227" s="190"/>
      <c r="O227" s="190"/>
      <c r="P227" s="190"/>
      <c r="Q227" s="190"/>
      <c r="R227" s="23"/>
      <c r="V227" s="1" t="s">
        <v>171</v>
      </c>
    </row>
    <row r="228" spans="1:22">
      <c r="A228" s="27">
        <f ca="1">A227+1</f>
        <v>46055</v>
      </c>
      <c r="B228" s="20"/>
      <c r="C228" s="21"/>
      <c r="D228" s="20"/>
      <c r="E228" s="21"/>
      <c r="F228" s="22"/>
      <c r="G228" s="22"/>
      <c r="H228" s="34" t="str">
        <f t="shared" ref="H228:H257" si="43">IF(OR(B228="",LEFT(M228,1)="✓"),"",C228-B228-F228)</f>
        <v/>
      </c>
      <c r="I228" s="34" t="str">
        <f t="shared" ref="I228:I257" si="44">IF(OR(D228="",LEFT(M228,1)="✓"),"",E228-D228-G228)</f>
        <v/>
      </c>
      <c r="J228" s="34" t="str">
        <f t="shared" ref="J228:J257" si="45">IF(AND(B228&lt;&gt;"",M228="✓所定"),C228-B228-F228,"")</f>
        <v/>
      </c>
      <c r="K228" s="34" t="str">
        <f t="shared" ref="K228:K257" si="46">IF(AND(B228&lt;&gt;"",M228="✓法定"),C228-B228-F228,"")</f>
        <v/>
      </c>
      <c r="L228" s="26" t="str">
        <f t="shared" si="42"/>
        <v/>
      </c>
      <c r="M228" s="32"/>
      <c r="N228" s="190"/>
      <c r="O228" s="190"/>
      <c r="P228" s="190"/>
      <c r="Q228" s="190"/>
      <c r="R228" s="23"/>
      <c r="V228" s="1" t="s">
        <v>172</v>
      </c>
    </row>
    <row r="229" spans="1:22">
      <c r="A229" s="27">
        <f t="shared" ref="A229:A257" ca="1" si="47">A228+1</f>
        <v>46056</v>
      </c>
      <c r="B229" s="20"/>
      <c r="C229" s="21"/>
      <c r="D229" s="20"/>
      <c r="E229" s="21"/>
      <c r="F229" s="22"/>
      <c r="G229" s="22"/>
      <c r="H229" s="34" t="str">
        <f t="shared" si="43"/>
        <v/>
      </c>
      <c r="I229" s="34" t="str">
        <f t="shared" si="44"/>
        <v/>
      </c>
      <c r="J229" s="34" t="str">
        <f t="shared" si="45"/>
        <v/>
      </c>
      <c r="K229" s="34" t="str">
        <f t="shared" si="46"/>
        <v/>
      </c>
      <c r="L229" s="26" t="str">
        <f t="shared" si="42"/>
        <v/>
      </c>
      <c r="M229" s="32"/>
      <c r="N229" s="190"/>
      <c r="O229" s="190"/>
      <c r="P229" s="190"/>
      <c r="Q229" s="190"/>
      <c r="R229" s="23"/>
    </row>
    <row r="230" spans="1:22">
      <c r="A230" s="27">
        <f t="shared" ca="1" si="47"/>
        <v>46057</v>
      </c>
      <c r="B230" s="20"/>
      <c r="C230" s="21"/>
      <c r="D230" s="20"/>
      <c r="E230" s="21"/>
      <c r="F230" s="22"/>
      <c r="G230" s="22"/>
      <c r="H230" s="34" t="str">
        <f t="shared" si="43"/>
        <v/>
      </c>
      <c r="I230" s="34" t="str">
        <f t="shared" si="44"/>
        <v/>
      </c>
      <c r="J230" s="34" t="str">
        <f t="shared" si="45"/>
        <v/>
      </c>
      <c r="K230" s="34" t="str">
        <f t="shared" si="46"/>
        <v/>
      </c>
      <c r="L230" s="26" t="str">
        <f t="shared" si="42"/>
        <v/>
      </c>
      <c r="M230" s="32"/>
      <c r="N230" s="190"/>
      <c r="O230" s="190"/>
      <c r="P230" s="190"/>
      <c r="Q230" s="190"/>
      <c r="R230" s="23"/>
    </row>
    <row r="231" spans="1:22">
      <c r="A231" s="27">
        <f t="shared" ca="1" si="47"/>
        <v>46058</v>
      </c>
      <c r="B231" s="20"/>
      <c r="C231" s="21"/>
      <c r="D231" s="20"/>
      <c r="E231" s="21"/>
      <c r="F231" s="22"/>
      <c r="G231" s="22"/>
      <c r="H231" s="34" t="str">
        <f t="shared" si="43"/>
        <v/>
      </c>
      <c r="I231" s="34" t="str">
        <f t="shared" si="44"/>
        <v/>
      </c>
      <c r="J231" s="34" t="str">
        <f t="shared" si="45"/>
        <v/>
      </c>
      <c r="K231" s="34" t="str">
        <f t="shared" si="46"/>
        <v/>
      </c>
      <c r="L231" s="26" t="str">
        <f t="shared" si="42"/>
        <v/>
      </c>
      <c r="M231" s="32"/>
      <c r="N231" s="190"/>
      <c r="O231" s="190"/>
      <c r="P231" s="190"/>
      <c r="Q231" s="190"/>
      <c r="R231" s="23"/>
    </row>
    <row r="232" spans="1:22">
      <c r="A232" s="27">
        <f t="shared" ca="1" si="47"/>
        <v>46059</v>
      </c>
      <c r="B232" s="20"/>
      <c r="C232" s="21"/>
      <c r="D232" s="20"/>
      <c r="E232" s="21"/>
      <c r="F232" s="22"/>
      <c r="G232" s="22"/>
      <c r="H232" s="34" t="str">
        <f t="shared" si="43"/>
        <v/>
      </c>
      <c r="I232" s="34" t="str">
        <f t="shared" si="44"/>
        <v/>
      </c>
      <c r="J232" s="34" t="str">
        <f t="shared" si="45"/>
        <v/>
      </c>
      <c r="K232" s="34" t="str">
        <f t="shared" si="46"/>
        <v/>
      </c>
      <c r="L232" s="26" t="str">
        <f t="shared" si="42"/>
        <v/>
      </c>
      <c r="M232" s="32"/>
      <c r="N232" s="190"/>
      <c r="O232" s="190"/>
      <c r="P232" s="190"/>
      <c r="Q232" s="190"/>
      <c r="R232" s="23"/>
    </row>
    <row r="233" spans="1:22">
      <c r="A233" s="27">
        <f t="shared" ca="1" si="47"/>
        <v>46060</v>
      </c>
      <c r="B233" s="20"/>
      <c r="C233" s="21"/>
      <c r="D233" s="20"/>
      <c r="E233" s="21"/>
      <c r="F233" s="22"/>
      <c r="G233" s="22"/>
      <c r="H233" s="34" t="str">
        <f t="shared" si="43"/>
        <v/>
      </c>
      <c r="I233" s="34" t="str">
        <f t="shared" si="44"/>
        <v/>
      </c>
      <c r="J233" s="34" t="str">
        <f t="shared" si="45"/>
        <v/>
      </c>
      <c r="K233" s="34" t="str">
        <f t="shared" si="46"/>
        <v/>
      </c>
      <c r="L233" s="26" t="str">
        <f t="shared" si="42"/>
        <v/>
      </c>
      <c r="M233" s="32"/>
      <c r="N233" s="190"/>
      <c r="O233" s="190"/>
      <c r="P233" s="190"/>
      <c r="Q233" s="190"/>
      <c r="R233" s="23"/>
    </row>
    <row r="234" spans="1:22">
      <c r="A234" s="27">
        <f t="shared" ca="1" si="47"/>
        <v>46061</v>
      </c>
      <c r="B234" s="20"/>
      <c r="C234" s="21"/>
      <c r="D234" s="20"/>
      <c r="E234" s="21"/>
      <c r="F234" s="22"/>
      <c r="G234" s="22"/>
      <c r="H234" s="34" t="str">
        <f t="shared" si="43"/>
        <v/>
      </c>
      <c r="I234" s="34" t="str">
        <f t="shared" si="44"/>
        <v/>
      </c>
      <c r="J234" s="34" t="str">
        <f t="shared" si="45"/>
        <v/>
      </c>
      <c r="K234" s="34" t="str">
        <f t="shared" si="46"/>
        <v/>
      </c>
      <c r="L234" s="26" t="str">
        <f t="shared" si="42"/>
        <v/>
      </c>
      <c r="M234" s="32"/>
      <c r="N234" s="190"/>
      <c r="O234" s="190"/>
      <c r="P234" s="190"/>
      <c r="Q234" s="190"/>
      <c r="R234" s="23"/>
    </row>
    <row r="235" spans="1:22">
      <c r="A235" s="27">
        <f t="shared" ca="1" si="47"/>
        <v>46062</v>
      </c>
      <c r="B235" s="20"/>
      <c r="C235" s="21"/>
      <c r="D235" s="20"/>
      <c r="E235" s="21"/>
      <c r="F235" s="22"/>
      <c r="G235" s="22"/>
      <c r="H235" s="34" t="str">
        <f t="shared" si="43"/>
        <v/>
      </c>
      <c r="I235" s="34" t="str">
        <f t="shared" si="44"/>
        <v/>
      </c>
      <c r="J235" s="34" t="str">
        <f t="shared" si="45"/>
        <v/>
      </c>
      <c r="K235" s="34" t="str">
        <f t="shared" si="46"/>
        <v/>
      </c>
      <c r="L235" s="26" t="str">
        <f t="shared" si="42"/>
        <v/>
      </c>
      <c r="M235" s="32"/>
      <c r="N235" s="190"/>
      <c r="O235" s="190"/>
      <c r="P235" s="190"/>
      <c r="Q235" s="190"/>
      <c r="R235" s="23"/>
    </row>
    <row r="236" spans="1:22">
      <c r="A236" s="27">
        <f t="shared" ca="1" si="47"/>
        <v>46063</v>
      </c>
      <c r="B236" s="20"/>
      <c r="C236" s="21"/>
      <c r="D236" s="20"/>
      <c r="E236" s="21"/>
      <c r="F236" s="22"/>
      <c r="G236" s="22"/>
      <c r="H236" s="34" t="str">
        <f t="shared" si="43"/>
        <v/>
      </c>
      <c r="I236" s="34" t="str">
        <f t="shared" si="44"/>
        <v/>
      </c>
      <c r="J236" s="34" t="str">
        <f t="shared" si="45"/>
        <v/>
      </c>
      <c r="K236" s="34" t="str">
        <f t="shared" si="46"/>
        <v/>
      </c>
      <c r="L236" s="26" t="str">
        <f t="shared" si="42"/>
        <v/>
      </c>
      <c r="M236" s="32"/>
      <c r="N236" s="190"/>
      <c r="O236" s="190"/>
      <c r="P236" s="190"/>
      <c r="Q236" s="190"/>
      <c r="R236" s="23"/>
    </row>
    <row r="237" spans="1:22">
      <c r="A237" s="27">
        <f t="shared" ca="1" si="47"/>
        <v>46064</v>
      </c>
      <c r="B237" s="20"/>
      <c r="C237" s="21"/>
      <c r="D237" s="20"/>
      <c r="E237" s="21"/>
      <c r="F237" s="22"/>
      <c r="G237" s="22"/>
      <c r="H237" s="34" t="str">
        <f t="shared" si="43"/>
        <v/>
      </c>
      <c r="I237" s="34" t="str">
        <f t="shared" si="44"/>
        <v/>
      </c>
      <c r="J237" s="34" t="str">
        <f t="shared" si="45"/>
        <v/>
      </c>
      <c r="K237" s="34" t="str">
        <f t="shared" si="46"/>
        <v/>
      </c>
      <c r="L237" s="26" t="str">
        <f t="shared" si="42"/>
        <v/>
      </c>
      <c r="M237" s="32"/>
      <c r="N237" s="190"/>
      <c r="O237" s="190"/>
      <c r="P237" s="190"/>
      <c r="Q237" s="190"/>
      <c r="R237" s="23"/>
    </row>
    <row r="238" spans="1:22">
      <c r="A238" s="27">
        <f t="shared" ca="1" si="47"/>
        <v>46065</v>
      </c>
      <c r="B238" s="20"/>
      <c r="C238" s="21"/>
      <c r="D238" s="20"/>
      <c r="E238" s="21"/>
      <c r="F238" s="22"/>
      <c r="G238" s="22"/>
      <c r="H238" s="34" t="str">
        <f t="shared" si="43"/>
        <v/>
      </c>
      <c r="I238" s="34" t="str">
        <f t="shared" si="44"/>
        <v/>
      </c>
      <c r="J238" s="34" t="str">
        <f t="shared" si="45"/>
        <v/>
      </c>
      <c r="K238" s="34" t="str">
        <f t="shared" si="46"/>
        <v/>
      </c>
      <c r="L238" s="26" t="str">
        <f t="shared" si="42"/>
        <v/>
      </c>
      <c r="M238" s="32"/>
      <c r="N238" s="190"/>
      <c r="O238" s="190"/>
      <c r="P238" s="190"/>
      <c r="Q238" s="190"/>
      <c r="R238" s="23"/>
    </row>
    <row r="239" spans="1:22">
      <c r="A239" s="27">
        <f t="shared" ca="1" si="47"/>
        <v>46066</v>
      </c>
      <c r="B239" s="20"/>
      <c r="C239" s="21"/>
      <c r="D239" s="20"/>
      <c r="E239" s="21"/>
      <c r="F239" s="22"/>
      <c r="G239" s="22"/>
      <c r="H239" s="34" t="str">
        <f t="shared" si="43"/>
        <v/>
      </c>
      <c r="I239" s="34" t="str">
        <f t="shared" si="44"/>
        <v/>
      </c>
      <c r="J239" s="34" t="str">
        <f t="shared" si="45"/>
        <v/>
      </c>
      <c r="K239" s="34" t="str">
        <f t="shared" si="46"/>
        <v/>
      </c>
      <c r="L239" s="26" t="str">
        <f t="shared" si="42"/>
        <v/>
      </c>
      <c r="M239" s="32"/>
      <c r="N239" s="190"/>
      <c r="O239" s="190"/>
      <c r="P239" s="190"/>
      <c r="Q239" s="190"/>
      <c r="R239" s="23"/>
    </row>
    <row r="240" spans="1:22">
      <c r="A240" s="27">
        <f t="shared" ca="1" si="47"/>
        <v>46067</v>
      </c>
      <c r="B240" s="20"/>
      <c r="C240" s="21"/>
      <c r="D240" s="20"/>
      <c r="E240" s="21"/>
      <c r="F240" s="22"/>
      <c r="G240" s="22"/>
      <c r="H240" s="34" t="str">
        <f t="shared" si="43"/>
        <v/>
      </c>
      <c r="I240" s="34" t="str">
        <f t="shared" si="44"/>
        <v/>
      </c>
      <c r="J240" s="34" t="str">
        <f t="shared" si="45"/>
        <v/>
      </c>
      <c r="K240" s="34" t="str">
        <f t="shared" si="46"/>
        <v/>
      </c>
      <c r="L240" s="26" t="str">
        <f t="shared" si="42"/>
        <v/>
      </c>
      <c r="M240" s="32"/>
      <c r="N240" s="190"/>
      <c r="O240" s="190"/>
      <c r="P240" s="190"/>
      <c r="Q240" s="190"/>
      <c r="R240" s="23"/>
    </row>
    <row r="241" spans="1:18">
      <c r="A241" s="27">
        <f t="shared" ca="1" si="47"/>
        <v>46068</v>
      </c>
      <c r="B241" s="20"/>
      <c r="C241" s="21"/>
      <c r="D241" s="20"/>
      <c r="E241" s="21"/>
      <c r="F241" s="22"/>
      <c r="G241" s="22"/>
      <c r="H241" s="34" t="str">
        <f t="shared" si="43"/>
        <v/>
      </c>
      <c r="I241" s="34" t="str">
        <f t="shared" si="44"/>
        <v/>
      </c>
      <c r="J241" s="34" t="str">
        <f t="shared" si="45"/>
        <v/>
      </c>
      <c r="K241" s="34" t="str">
        <f t="shared" si="46"/>
        <v/>
      </c>
      <c r="L241" s="26" t="str">
        <f t="shared" si="42"/>
        <v/>
      </c>
      <c r="M241" s="32"/>
      <c r="N241" s="190"/>
      <c r="O241" s="190"/>
      <c r="P241" s="190"/>
      <c r="Q241" s="190"/>
      <c r="R241" s="23"/>
    </row>
    <row r="242" spans="1:18">
      <c r="A242" s="27">
        <f t="shared" ca="1" si="47"/>
        <v>46069</v>
      </c>
      <c r="B242" s="20"/>
      <c r="C242" s="21"/>
      <c r="D242" s="20"/>
      <c r="E242" s="21"/>
      <c r="F242" s="22"/>
      <c r="G242" s="22"/>
      <c r="H242" s="34" t="str">
        <f t="shared" si="43"/>
        <v/>
      </c>
      <c r="I242" s="34" t="str">
        <f t="shared" si="44"/>
        <v/>
      </c>
      <c r="J242" s="34" t="str">
        <f t="shared" si="45"/>
        <v/>
      </c>
      <c r="K242" s="34" t="str">
        <f t="shared" si="46"/>
        <v/>
      </c>
      <c r="L242" s="26" t="str">
        <f t="shared" si="42"/>
        <v/>
      </c>
      <c r="M242" s="32"/>
      <c r="N242" s="190"/>
      <c r="O242" s="190"/>
      <c r="P242" s="190"/>
      <c r="Q242" s="190"/>
      <c r="R242" s="23"/>
    </row>
    <row r="243" spans="1:18">
      <c r="A243" s="27">
        <f t="shared" ca="1" si="47"/>
        <v>46070</v>
      </c>
      <c r="B243" s="20"/>
      <c r="C243" s="21"/>
      <c r="D243" s="20"/>
      <c r="E243" s="21"/>
      <c r="F243" s="22"/>
      <c r="G243" s="22"/>
      <c r="H243" s="34" t="str">
        <f t="shared" si="43"/>
        <v/>
      </c>
      <c r="I243" s="34" t="str">
        <f t="shared" si="44"/>
        <v/>
      </c>
      <c r="J243" s="34" t="str">
        <f t="shared" si="45"/>
        <v/>
      </c>
      <c r="K243" s="34" t="str">
        <f t="shared" si="46"/>
        <v/>
      </c>
      <c r="L243" s="26" t="str">
        <f t="shared" si="42"/>
        <v/>
      </c>
      <c r="M243" s="32"/>
      <c r="N243" s="190"/>
      <c r="O243" s="190"/>
      <c r="P243" s="190"/>
      <c r="Q243" s="190"/>
      <c r="R243" s="23"/>
    </row>
    <row r="244" spans="1:18">
      <c r="A244" s="27">
        <f t="shared" ca="1" si="47"/>
        <v>46071</v>
      </c>
      <c r="B244" s="20"/>
      <c r="C244" s="21"/>
      <c r="D244" s="20"/>
      <c r="E244" s="21"/>
      <c r="F244" s="22"/>
      <c r="G244" s="22"/>
      <c r="H244" s="34" t="str">
        <f t="shared" si="43"/>
        <v/>
      </c>
      <c r="I244" s="34" t="str">
        <f t="shared" si="44"/>
        <v/>
      </c>
      <c r="J244" s="34" t="str">
        <f t="shared" si="45"/>
        <v/>
      </c>
      <c r="K244" s="34" t="str">
        <f t="shared" si="46"/>
        <v/>
      </c>
      <c r="L244" s="26" t="str">
        <f t="shared" si="42"/>
        <v/>
      </c>
      <c r="M244" s="32"/>
      <c r="N244" s="190"/>
      <c r="O244" s="190"/>
      <c r="P244" s="190"/>
      <c r="Q244" s="190"/>
      <c r="R244" s="23"/>
    </row>
    <row r="245" spans="1:18">
      <c r="A245" s="27">
        <f t="shared" ca="1" si="47"/>
        <v>46072</v>
      </c>
      <c r="B245" s="20"/>
      <c r="C245" s="21"/>
      <c r="D245" s="20"/>
      <c r="E245" s="21"/>
      <c r="F245" s="22"/>
      <c r="G245" s="22"/>
      <c r="H245" s="34" t="str">
        <f t="shared" si="43"/>
        <v/>
      </c>
      <c r="I245" s="34" t="str">
        <f t="shared" si="44"/>
        <v/>
      </c>
      <c r="J245" s="34" t="str">
        <f t="shared" si="45"/>
        <v/>
      </c>
      <c r="K245" s="34" t="str">
        <f t="shared" si="46"/>
        <v/>
      </c>
      <c r="L245" s="26" t="str">
        <f t="shared" si="42"/>
        <v/>
      </c>
      <c r="M245" s="32"/>
      <c r="N245" s="190"/>
      <c r="O245" s="190"/>
      <c r="P245" s="190"/>
      <c r="Q245" s="190"/>
      <c r="R245" s="23"/>
    </row>
    <row r="246" spans="1:18">
      <c r="A246" s="27">
        <f t="shared" ca="1" si="47"/>
        <v>46073</v>
      </c>
      <c r="B246" s="20"/>
      <c r="C246" s="21"/>
      <c r="D246" s="20"/>
      <c r="E246" s="21"/>
      <c r="F246" s="22"/>
      <c r="G246" s="22"/>
      <c r="H246" s="34" t="str">
        <f t="shared" si="43"/>
        <v/>
      </c>
      <c r="I246" s="34" t="str">
        <f t="shared" si="44"/>
        <v/>
      </c>
      <c r="J246" s="34" t="str">
        <f t="shared" si="45"/>
        <v/>
      </c>
      <c r="K246" s="34" t="str">
        <f t="shared" si="46"/>
        <v/>
      </c>
      <c r="L246" s="26" t="str">
        <f t="shared" si="42"/>
        <v/>
      </c>
      <c r="M246" s="32"/>
      <c r="N246" s="190"/>
      <c r="O246" s="190"/>
      <c r="P246" s="190"/>
      <c r="Q246" s="190"/>
      <c r="R246" s="23"/>
    </row>
    <row r="247" spans="1:18">
      <c r="A247" s="27">
        <f t="shared" ca="1" si="47"/>
        <v>46074</v>
      </c>
      <c r="B247" s="20"/>
      <c r="C247" s="21"/>
      <c r="D247" s="20"/>
      <c r="E247" s="21"/>
      <c r="F247" s="22"/>
      <c r="G247" s="22"/>
      <c r="H247" s="34" t="str">
        <f t="shared" si="43"/>
        <v/>
      </c>
      <c r="I247" s="34" t="str">
        <f t="shared" si="44"/>
        <v/>
      </c>
      <c r="J247" s="34" t="str">
        <f t="shared" si="45"/>
        <v/>
      </c>
      <c r="K247" s="34" t="str">
        <f t="shared" si="46"/>
        <v/>
      </c>
      <c r="L247" s="26" t="str">
        <f t="shared" si="42"/>
        <v/>
      </c>
      <c r="M247" s="32"/>
      <c r="N247" s="190"/>
      <c r="O247" s="190"/>
      <c r="P247" s="190"/>
      <c r="Q247" s="190"/>
      <c r="R247" s="23"/>
    </row>
    <row r="248" spans="1:18">
      <c r="A248" s="27">
        <f t="shared" ca="1" si="47"/>
        <v>46075</v>
      </c>
      <c r="B248" s="20"/>
      <c r="C248" s="21"/>
      <c r="D248" s="20"/>
      <c r="E248" s="21"/>
      <c r="F248" s="22"/>
      <c r="G248" s="22"/>
      <c r="H248" s="34" t="str">
        <f t="shared" si="43"/>
        <v/>
      </c>
      <c r="I248" s="34" t="str">
        <f t="shared" si="44"/>
        <v/>
      </c>
      <c r="J248" s="34" t="str">
        <f t="shared" si="45"/>
        <v/>
      </c>
      <c r="K248" s="34" t="str">
        <f t="shared" si="46"/>
        <v/>
      </c>
      <c r="L248" s="26" t="str">
        <f t="shared" si="42"/>
        <v/>
      </c>
      <c r="M248" s="32"/>
      <c r="N248" s="190"/>
      <c r="O248" s="190"/>
      <c r="P248" s="190"/>
      <c r="Q248" s="190"/>
      <c r="R248" s="23"/>
    </row>
    <row r="249" spans="1:18">
      <c r="A249" s="27">
        <f t="shared" ca="1" si="47"/>
        <v>46076</v>
      </c>
      <c r="B249" s="20"/>
      <c r="C249" s="21"/>
      <c r="D249" s="20"/>
      <c r="E249" s="21"/>
      <c r="F249" s="22"/>
      <c r="G249" s="22"/>
      <c r="H249" s="34" t="str">
        <f t="shared" si="43"/>
        <v/>
      </c>
      <c r="I249" s="34" t="str">
        <f t="shared" si="44"/>
        <v/>
      </c>
      <c r="J249" s="34" t="str">
        <f t="shared" si="45"/>
        <v/>
      </c>
      <c r="K249" s="34" t="str">
        <f t="shared" si="46"/>
        <v/>
      </c>
      <c r="L249" s="26" t="str">
        <f t="shared" si="42"/>
        <v/>
      </c>
      <c r="M249" s="32"/>
      <c r="N249" s="190"/>
      <c r="O249" s="190"/>
      <c r="P249" s="190"/>
      <c r="Q249" s="190"/>
      <c r="R249" s="23"/>
    </row>
    <row r="250" spans="1:18">
      <c r="A250" s="27">
        <f t="shared" ca="1" si="47"/>
        <v>46077</v>
      </c>
      <c r="B250" s="20"/>
      <c r="C250" s="21"/>
      <c r="D250" s="20"/>
      <c r="E250" s="21"/>
      <c r="F250" s="22"/>
      <c r="G250" s="22"/>
      <c r="H250" s="34" t="str">
        <f t="shared" si="43"/>
        <v/>
      </c>
      <c r="I250" s="34" t="str">
        <f t="shared" si="44"/>
        <v/>
      </c>
      <c r="J250" s="34" t="str">
        <f t="shared" si="45"/>
        <v/>
      </c>
      <c r="K250" s="34" t="str">
        <f t="shared" si="46"/>
        <v/>
      </c>
      <c r="L250" s="26" t="str">
        <f t="shared" si="42"/>
        <v/>
      </c>
      <c r="M250" s="32"/>
      <c r="N250" s="190"/>
      <c r="O250" s="190"/>
      <c r="P250" s="190"/>
      <c r="Q250" s="190"/>
      <c r="R250" s="23"/>
    </row>
    <row r="251" spans="1:18">
      <c r="A251" s="27">
        <f t="shared" ca="1" si="47"/>
        <v>46078</v>
      </c>
      <c r="B251" s="20"/>
      <c r="C251" s="21"/>
      <c r="D251" s="20"/>
      <c r="E251" s="21"/>
      <c r="F251" s="22"/>
      <c r="G251" s="22"/>
      <c r="H251" s="34" t="str">
        <f t="shared" si="43"/>
        <v/>
      </c>
      <c r="I251" s="34" t="str">
        <f t="shared" si="44"/>
        <v/>
      </c>
      <c r="J251" s="34" t="str">
        <f t="shared" si="45"/>
        <v/>
      </c>
      <c r="K251" s="34" t="str">
        <f t="shared" si="46"/>
        <v/>
      </c>
      <c r="L251" s="26" t="str">
        <f t="shared" si="42"/>
        <v/>
      </c>
      <c r="M251" s="32"/>
      <c r="N251" s="190"/>
      <c r="O251" s="190"/>
      <c r="P251" s="190"/>
      <c r="Q251" s="190"/>
      <c r="R251" s="23"/>
    </row>
    <row r="252" spans="1:18">
      <c r="A252" s="27">
        <f t="shared" ca="1" si="47"/>
        <v>46079</v>
      </c>
      <c r="B252" s="20"/>
      <c r="C252" s="21"/>
      <c r="D252" s="20"/>
      <c r="E252" s="21"/>
      <c r="F252" s="22"/>
      <c r="G252" s="22"/>
      <c r="H252" s="34" t="str">
        <f t="shared" si="43"/>
        <v/>
      </c>
      <c r="I252" s="34" t="str">
        <f t="shared" si="44"/>
        <v/>
      </c>
      <c r="J252" s="34" t="str">
        <f t="shared" si="45"/>
        <v/>
      </c>
      <c r="K252" s="34" t="str">
        <f t="shared" si="46"/>
        <v/>
      </c>
      <c r="L252" s="26" t="str">
        <f t="shared" si="42"/>
        <v/>
      </c>
      <c r="M252" s="32"/>
      <c r="N252" s="190"/>
      <c r="O252" s="190"/>
      <c r="P252" s="190"/>
      <c r="Q252" s="190"/>
      <c r="R252" s="23"/>
    </row>
    <row r="253" spans="1:18">
      <c r="A253" s="27">
        <f t="shared" ca="1" si="47"/>
        <v>46080</v>
      </c>
      <c r="B253" s="20"/>
      <c r="C253" s="21"/>
      <c r="D253" s="20"/>
      <c r="E253" s="21"/>
      <c r="F253" s="22"/>
      <c r="G253" s="22"/>
      <c r="H253" s="34" t="str">
        <f t="shared" si="43"/>
        <v/>
      </c>
      <c r="I253" s="34" t="str">
        <f t="shared" si="44"/>
        <v/>
      </c>
      <c r="J253" s="34" t="str">
        <f t="shared" si="45"/>
        <v/>
      </c>
      <c r="K253" s="34" t="str">
        <f t="shared" si="46"/>
        <v/>
      </c>
      <c r="L253" s="26" t="str">
        <f t="shared" si="42"/>
        <v/>
      </c>
      <c r="M253" s="32"/>
      <c r="N253" s="190"/>
      <c r="O253" s="190"/>
      <c r="P253" s="190"/>
      <c r="Q253" s="190"/>
      <c r="R253" s="23"/>
    </row>
    <row r="254" spans="1:18">
      <c r="A254" s="27">
        <f t="shared" ca="1" si="47"/>
        <v>46081</v>
      </c>
      <c r="B254" s="20"/>
      <c r="C254" s="21"/>
      <c r="D254" s="20"/>
      <c r="E254" s="21"/>
      <c r="F254" s="22"/>
      <c r="G254" s="22"/>
      <c r="H254" s="34" t="str">
        <f t="shared" si="43"/>
        <v/>
      </c>
      <c r="I254" s="34" t="str">
        <f t="shared" si="44"/>
        <v/>
      </c>
      <c r="J254" s="34" t="str">
        <f t="shared" si="45"/>
        <v/>
      </c>
      <c r="K254" s="34" t="str">
        <f t="shared" si="46"/>
        <v/>
      </c>
      <c r="L254" s="26" t="str">
        <f>IF(AND($B254="",$D254=""),"",($C254-$B254-$F254)+($E254-$D254-$G254))</f>
        <v/>
      </c>
      <c r="M254" s="32"/>
      <c r="N254" s="190"/>
      <c r="O254" s="190"/>
      <c r="P254" s="190"/>
      <c r="Q254" s="190"/>
      <c r="R254" s="23"/>
    </row>
    <row r="255" spans="1:18">
      <c r="A255" s="27">
        <f t="shared" ca="1" si="47"/>
        <v>46082</v>
      </c>
      <c r="B255" s="20"/>
      <c r="C255" s="21"/>
      <c r="D255" s="20"/>
      <c r="E255" s="21"/>
      <c r="F255" s="22"/>
      <c r="G255" s="22"/>
      <c r="H255" s="34" t="str">
        <f t="shared" si="43"/>
        <v/>
      </c>
      <c r="I255" s="34" t="str">
        <f t="shared" si="44"/>
        <v/>
      </c>
      <c r="J255" s="34" t="str">
        <f t="shared" si="45"/>
        <v/>
      </c>
      <c r="K255" s="34" t="str">
        <f t="shared" si="46"/>
        <v/>
      </c>
      <c r="L255" s="26" t="str">
        <f>IF(AND($B255="",$D255=""),"",($C255-$B255-$F255)+($E255-$D255-$G255))</f>
        <v/>
      </c>
      <c r="M255" s="32"/>
      <c r="N255" s="190"/>
      <c r="O255" s="190"/>
      <c r="P255" s="190"/>
      <c r="Q255" s="190"/>
      <c r="R255" s="23"/>
    </row>
    <row r="256" spans="1:18">
      <c r="A256" s="27">
        <f t="shared" ca="1" si="47"/>
        <v>46083</v>
      </c>
      <c r="B256" s="20"/>
      <c r="C256" s="21"/>
      <c r="D256" s="20"/>
      <c r="E256" s="21"/>
      <c r="F256" s="22"/>
      <c r="G256" s="22"/>
      <c r="H256" s="34" t="str">
        <f t="shared" si="43"/>
        <v/>
      </c>
      <c r="I256" s="34" t="str">
        <f t="shared" si="44"/>
        <v/>
      </c>
      <c r="J256" s="34" t="str">
        <f t="shared" si="45"/>
        <v/>
      </c>
      <c r="K256" s="34" t="str">
        <f t="shared" si="46"/>
        <v/>
      </c>
      <c r="L256" s="26" t="str">
        <f>IF(AND($B256="",$D256=""),"",($C256-$B256-$F256)+($E256-$D256-$G256))</f>
        <v/>
      </c>
      <c r="M256" s="32"/>
      <c r="N256" s="190"/>
      <c r="O256" s="190"/>
      <c r="P256" s="190"/>
      <c r="Q256" s="190"/>
      <c r="R256" s="23"/>
    </row>
    <row r="257" spans="1:18">
      <c r="A257" s="27">
        <f t="shared" ca="1" si="47"/>
        <v>46084</v>
      </c>
      <c r="B257" s="20"/>
      <c r="C257" s="21"/>
      <c r="D257" s="20"/>
      <c r="E257" s="21"/>
      <c r="F257" s="22"/>
      <c r="G257" s="22"/>
      <c r="H257" s="34" t="str">
        <f t="shared" si="43"/>
        <v/>
      </c>
      <c r="I257" s="34" t="str">
        <f t="shared" si="44"/>
        <v/>
      </c>
      <c r="J257" s="34" t="str">
        <f t="shared" si="45"/>
        <v/>
      </c>
      <c r="K257" s="34" t="str">
        <f t="shared" si="46"/>
        <v/>
      </c>
      <c r="L257" s="26" t="str">
        <f>IF(AND($B257="",$D257=""),"",($C257-$B257-$F257)+($E257-$D257-$G257))</f>
        <v/>
      </c>
      <c r="M257" s="32"/>
      <c r="N257" s="190"/>
      <c r="O257" s="190"/>
      <c r="P257" s="190"/>
      <c r="Q257" s="190"/>
      <c r="R257" s="23"/>
    </row>
    <row r="258" spans="1:18">
      <c r="A258" s="5" t="s">
        <v>11</v>
      </c>
      <c r="B258" s="191"/>
      <c r="C258" s="192"/>
      <c r="D258" s="191"/>
      <c r="E258" s="192"/>
      <c r="F258" s="26" t="str">
        <f>IF(SUM($F227:$F257)=0,"",SUM($F227:$F257))</f>
        <v/>
      </c>
      <c r="G258" s="26" t="str">
        <f>IF(SUM($G227:$G257)=0,"",SUM($G227:$G257))</f>
        <v/>
      </c>
      <c r="H258" s="26" t="str">
        <f>IF(SUM(H227:H257)=0,"",SUM(H227:H257))</f>
        <v/>
      </c>
      <c r="I258" s="26" t="str">
        <f>IF(SUM(I227:I257)=0,"",SUM(I227:I257))</f>
        <v/>
      </c>
      <c r="J258" s="26" t="str">
        <f>IF(SUM(J227:J257)=0,"",SUM(J227:J257))</f>
        <v/>
      </c>
      <c r="K258" s="26" t="str">
        <f>IF(SUM(K227:K257)=0,"",SUM(K227:K257))</f>
        <v/>
      </c>
      <c r="L258" s="26" t="str">
        <f>IF(SUM($L227:$L257)=0,"",SUM($L227:$L257))</f>
        <v/>
      </c>
      <c r="M258" s="33"/>
      <c r="N258" s="193"/>
      <c r="O258" s="193"/>
      <c r="P258" s="193"/>
      <c r="Q258" s="193"/>
      <c r="R258" s="6"/>
    </row>
    <row r="260" spans="1:18" ht="27" customHeight="1">
      <c r="A260" s="194" t="s">
        <v>22</v>
      </c>
      <c r="B260" s="189" t="s">
        <v>103</v>
      </c>
      <c r="C260" s="189"/>
      <c r="D260" s="189"/>
      <c r="E260" s="189"/>
      <c r="F260" s="189" t="s">
        <v>23</v>
      </c>
      <c r="G260" s="189"/>
      <c r="H260" s="189" t="s">
        <v>88</v>
      </c>
      <c r="I260" s="189"/>
      <c r="J260" s="189"/>
      <c r="K260" s="189"/>
      <c r="L260" s="189" t="s">
        <v>87</v>
      </c>
      <c r="M260" s="195" t="s">
        <v>96</v>
      </c>
      <c r="N260" s="194" t="s">
        <v>25</v>
      </c>
      <c r="O260" s="194"/>
      <c r="P260" s="194"/>
      <c r="Q260" s="194"/>
      <c r="R260" s="189" t="s">
        <v>100</v>
      </c>
    </row>
    <row r="261" spans="1:18" ht="14.25" customHeight="1">
      <c r="A261" s="194"/>
      <c r="B261" s="189" t="s">
        <v>82</v>
      </c>
      <c r="C261" s="189"/>
      <c r="D261" s="189" t="s">
        <v>84</v>
      </c>
      <c r="E261" s="189"/>
      <c r="F261" s="189"/>
      <c r="G261" s="189"/>
      <c r="H261" s="189" t="s">
        <v>90</v>
      </c>
      <c r="I261" s="189"/>
      <c r="J261" s="189" t="s">
        <v>89</v>
      </c>
      <c r="K261" s="189"/>
      <c r="L261" s="189"/>
      <c r="M261" s="196"/>
      <c r="N261" s="194"/>
      <c r="O261" s="194"/>
      <c r="P261" s="194"/>
      <c r="Q261" s="194"/>
      <c r="R261" s="189"/>
    </row>
    <row r="262" spans="1:18">
      <c r="A262" s="194"/>
      <c r="B262" s="43" t="s">
        <v>26</v>
      </c>
      <c r="C262" s="43" t="s">
        <v>27</v>
      </c>
      <c r="D262" s="43" t="s">
        <v>26</v>
      </c>
      <c r="E262" s="43" t="s">
        <v>27</v>
      </c>
      <c r="F262" s="44" t="s">
        <v>85</v>
      </c>
      <c r="G262" s="44" t="s">
        <v>86</v>
      </c>
      <c r="H262" s="44" t="s">
        <v>81</v>
      </c>
      <c r="I262" s="44" t="s">
        <v>83</v>
      </c>
      <c r="J262" s="44" t="s">
        <v>81</v>
      </c>
      <c r="K262" s="44" t="s">
        <v>95</v>
      </c>
      <c r="L262" s="189"/>
      <c r="M262" s="197"/>
      <c r="N262" s="194"/>
      <c r="O262" s="194"/>
      <c r="P262" s="194"/>
      <c r="Q262" s="194"/>
      <c r="R262" s="194"/>
    </row>
    <row r="263" spans="1:18">
      <c r="A263" s="27" cm="1">
        <f t="array" aca="1" ref="A263" ca="1">DATE("2025","8"+7,IFERROR(INDIRECT(T1),"1"))</f>
        <v>46082</v>
      </c>
      <c r="B263" s="20"/>
      <c r="C263" s="21"/>
      <c r="D263" s="20"/>
      <c r="E263" s="21"/>
      <c r="F263" s="22"/>
      <c r="G263" s="22"/>
      <c r="H263" s="34" t="str">
        <f>IF(OR(B263="",LEFT(M263,1)="✓"),"",C263-B263-F263)</f>
        <v/>
      </c>
      <c r="I263" s="34" t="str">
        <f>IF(OR(D263="",LEFT(M263,1)="✓"),"",E263-D263-G263)</f>
        <v/>
      </c>
      <c r="J263" s="34" t="str">
        <f>IF(AND(B263&lt;&gt;"",M263="✓所定"),C263-B263-F263,"")</f>
        <v/>
      </c>
      <c r="K263" s="34" t="str">
        <f>IF(AND(B263&lt;&gt;"",M263="✓法定"),C263-B263-F263,"")</f>
        <v/>
      </c>
      <c r="L263" s="34" t="str">
        <f>IF(AND($B263="",$D263=""),"",($C263-$B263-$F263)+($E263-$D263-$G263))</f>
        <v/>
      </c>
      <c r="M263" s="32"/>
      <c r="N263" s="190"/>
      <c r="O263" s="190"/>
      <c r="P263" s="190"/>
      <c r="Q263" s="190"/>
      <c r="R263" s="23"/>
    </row>
    <row r="264" spans="1:18">
      <c r="A264" s="27">
        <f ca="1">A263+1</f>
        <v>46083</v>
      </c>
      <c r="B264" s="20"/>
      <c r="C264" s="21"/>
      <c r="D264" s="20"/>
      <c r="E264" s="21"/>
      <c r="F264" s="22"/>
      <c r="G264" s="22"/>
      <c r="H264" s="34" t="str">
        <f t="shared" ref="H264:H293" si="48">IF(OR(B264="",LEFT(M264,1)="✓"),"",C264-B264-F264)</f>
        <v/>
      </c>
      <c r="I264" s="34" t="str">
        <f t="shared" ref="I264:I293" si="49">IF(OR(D264="",LEFT(M264,1)="✓"),"",E264-D264-G264)</f>
        <v/>
      </c>
      <c r="J264" s="34" t="str">
        <f t="shared" ref="J264:J293" si="50">IF(AND(B264&lt;&gt;"",M264="✓所定"),C264-B264-F264,"")</f>
        <v/>
      </c>
      <c r="K264" s="34" t="str">
        <f t="shared" ref="K264:K293" si="51">IF(AND(B264&lt;&gt;"",M264="✓法定"),C264-B264-F264,"")</f>
        <v/>
      </c>
      <c r="L264" s="34" t="str">
        <f t="shared" ref="L264:L288" si="52">IF(AND($B264="",$D264=""),"",($C264-$B264-$F264)+($E264-$D264-$G264))</f>
        <v/>
      </c>
      <c r="M264" s="32"/>
      <c r="N264" s="190"/>
      <c r="O264" s="190"/>
      <c r="P264" s="190"/>
      <c r="Q264" s="190"/>
      <c r="R264" s="23"/>
    </row>
    <row r="265" spans="1:18">
      <c r="A265" s="27">
        <f t="shared" ref="A265:A293" ca="1" si="53">A264+1</f>
        <v>46084</v>
      </c>
      <c r="B265" s="20"/>
      <c r="C265" s="21"/>
      <c r="D265" s="20"/>
      <c r="E265" s="21"/>
      <c r="F265" s="22"/>
      <c r="G265" s="22"/>
      <c r="H265" s="34" t="str">
        <f t="shared" si="48"/>
        <v/>
      </c>
      <c r="I265" s="34" t="str">
        <f t="shared" si="49"/>
        <v/>
      </c>
      <c r="J265" s="34" t="str">
        <f t="shared" si="50"/>
        <v/>
      </c>
      <c r="K265" s="34" t="str">
        <f t="shared" si="51"/>
        <v/>
      </c>
      <c r="L265" s="34" t="str">
        <f t="shared" si="52"/>
        <v/>
      </c>
      <c r="M265" s="32"/>
      <c r="N265" s="190"/>
      <c r="O265" s="190"/>
      <c r="P265" s="190"/>
      <c r="Q265" s="190"/>
      <c r="R265" s="23"/>
    </row>
    <row r="266" spans="1:18">
      <c r="A266" s="27">
        <f t="shared" ca="1" si="53"/>
        <v>46085</v>
      </c>
      <c r="B266" s="20"/>
      <c r="C266" s="21"/>
      <c r="D266" s="20"/>
      <c r="E266" s="21"/>
      <c r="F266" s="22"/>
      <c r="G266" s="22"/>
      <c r="H266" s="34" t="str">
        <f t="shared" si="48"/>
        <v/>
      </c>
      <c r="I266" s="34" t="str">
        <f t="shared" si="49"/>
        <v/>
      </c>
      <c r="J266" s="34" t="str">
        <f t="shared" si="50"/>
        <v/>
      </c>
      <c r="K266" s="34" t="str">
        <f t="shared" si="51"/>
        <v/>
      </c>
      <c r="L266" s="34" t="str">
        <f t="shared" si="52"/>
        <v/>
      </c>
      <c r="M266" s="32"/>
      <c r="N266" s="190"/>
      <c r="O266" s="190"/>
      <c r="P266" s="190"/>
      <c r="Q266" s="190"/>
      <c r="R266" s="23"/>
    </row>
    <row r="267" spans="1:18">
      <c r="A267" s="27">
        <f t="shared" ca="1" si="53"/>
        <v>46086</v>
      </c>
      <c r="B267" s="20"/>
      <c r="C267" s="21"/>
      <c r="D267" s="20"/>
      <c r="E267" s="21"/>
      <c r="F267" s="22"/>
      <c r="G267" s="22"/>
      <c r="H267" s="34" t="str">
        <f t="shared" si="48"/>
        <v/>
      </c>
      <c r="I267" s="34" t="str">
        <f t="shared" si="49"/>
        <v/>
      </c>
      <c r="J267" s="34" t="str">
        <f t="shared" si="50"/>
        <v/>
      </c>
      <c r="K267" s="34" t="str">
        <f t="shared" si="51"/>
        <v/>
      </c>
      <c r="L267" s="34" t="str">
        <f t="shared" si="52"/>
        <v/>
      </c>
      <c r="M267" s="32"/>
      <c r="N267" s="190"/>
      <c r="O267" s="190"/>
      <c r="P267" s="190"/>
      <c r="Q267" s="190"/>
      <c r="R267" s="23"/>
    </row>
    <row r="268" spans="1:18">
      <c r="A268" s="27">
        <f t="shared" ca="1" si="53"/>
        <v>46087</v>
      </c>
      <c r="B268" s="20"/>
      <c r="C268" s="21"/>
      <c r="D268" s="20"/>
      <c r="E268" s="21"/>
      <c r="F268" s="22"/>
      <c r="G268" s="22"/>
      <c r="H268" s="34" t="str">
        <f t="shared" si="48"/>
        <v/>
      </c>
      <c r="I268" s="34" t="str">
        <f t="shared" si="49"/>
        <v/>
      </c>
      <c r="J268" s="34" t="str">
        <f t="shared" si="50"/>
        <v/>
      </c>
      <c r="K268" s="34" t="str">
        <f t="shared" si="51"/>
        <v/>
      </c>
      <c r="L268" s="34" t="str">
        <f t="shared" si="52"/>
        <v/>
      </c>
      <c r="M268" s="32"/>
      <c r="N268" s="190"/>
      <c r="O268" s="190"/>
      <c r="P268" s="190"/>
      <c r="Q268" s="190"/>
      <c r="R268" s="23"/>
    </row>
    <row r="269" spans="1:18">
      <c r="A269" s="27">
        <f t="shared" ca="1" si="53"/>
        <v>46088</v>
      </c>
      <c r="B269" s="20"/>
      <c r="C269" s="21"/>
      <c r="D269" s="20"/>
      <c r="E269" s="21"/>
      <c r="F269" s="22"/>
      <c r="G269" s="22"/>
      <c r="H269" s="34" t="str">
        <f t="shared" si="48"/>
        <v/>
      </c>
      <c r="I269" s="34" t="str">
        <f t="shared" si="49"/>
        <v/>
      </c>
      <c r="J269" s="34" t="str">
        <f t="shared" si="50"/>
        <v/>
      </c>
      <c r="K269" s="34" t="str">
        <f t="shared" si="51"/>
        <v/>
      </c>
      <c r="L269" s="34" t="str">
        <f t="shared" si="52"/>
        <v/>
      </c>
      <c r="M269" s="32"/>
      <c r="N269" s="190"/>
      <c r="O269" s="190"/>
      <c r="P269" s="190"/>
      <c r="Q269" s="190"/>
      <c r="R269" s="23"/>
    </row>
    <row r="270" spans="1:18">
      <c r="A270" s="27">
        <f t="shared" ca="1" si="53"/>
        <v>46089</v>
      </c>
      <c r="B270" s="20"/>
      <c r="C270" s="21"/>
      <c r="D270" s="20"/>
      <c r="E270" s="21"/>
      <c r="F270" s="22"/>
      <c r="G270" s="22"/>
      <c r="H270" s="34" t="str">
        <f t="shared" si="48"/>
        <v/>
      </c>
      <c r="I270" s="34" t="str">
        <f t="shared" si="49"/>
        <v/>
      </c>
      <c r="J270" s="34" t="str">
        <f t="shared" si="50"/>
        <v/>
      </c>
      <c r="K270" s="34" t="str">
        <f t="shared" si="51"/>
        <v/>
      </c>
      <c r="L270" s="34" t="str">
        <f t="shared" si="52"/>
        <v/>
      </c>
      <c r="M270" s="32"/>
      <c r="N270" s="190"/>
      <c r="O270" s="190"/>
      <c r="P270" s="190"/>
      <c r="Q270" s="190"/>
      <c r="R270" s="23"/>
    </row>
    <row r="271" spans="1:18">
      <c r="A271" s="27">
        <f t="shared" ca="1" si="53"/>
        <v>46090</v>
      </c>
      <c r="B271" s="20"/>
      <c r="C271" s="21"/>
      <c r="D271" s="20"/>
      <c r="E271" s="21"/>
      <c r="F271" s="22"/>
      <c r="G271" s="22"/>
      <c r="H271" s="34" t="str">
        <f t="shared" si="48"/>
        <v/>
      </c>
      <c r="I271" s="34" t="str">
        <f t="shared" si="49"/>
        <v/>
      </c>
      <c r="J271" s="34" t="str">
        <f t="shared" si="50"/>
        <v/>
      </c>
      <c r="K271" s="34" t="str">
        <f t="shared" si="51"/>
        <v/>
      </c>
      <c r="L271" s="34" t="str">
        <f t="shared" si="52"/>
        <v/>
      </c>
      <c r="M271" s="32"/>
      <c r="N271" s="190"/>
      <c r="O271" s="190"/>
      <c r="P271" s="190"/>
      <c r="Q271" s="190"/>
      <c r="R271" s="23"/>
    </row>
    <row r="272" spans="1:18">
      <c r="A272" s="27">
        <f t="shared" ca="1" si="53"/>
        <v>46091</v>
      </c>
      <c r="B272" s="20"/>
      <c r="C272" s="21"/>
      <c r="D272" s="20"/>
      <c r="E272" s="21"/>
      <c r="F272" s="22"/>
      <c r="G272" s="22"/>
      <c r="H272" s="34" t="str">
        <f t="shared" si="48"/>
        <v/>
      </c>
      <c r="I272" s="34" t="str">
        <f t="shared" si="49"/>
        <v/>
      </c>
      <c r="J272" s="34" t="str">
        <f t="shared" si="50"/>
        <v/>
      </c>
      <c r="K272" s="34" t="str">
        <f t="shared" si="51"/>
        <v/>
      </c>
      <c r="L272" s="34" t="str">
        <f t="shared" si="52"/>
        <v/>
      </c>
      <c r="M272" s="32"/>
      <c r="N272" s="190"/>
      <c r="O272" s="190"/>
      <c r="P272" s="190"/>
      <c r="Q272" s="190"/>
      <c r="R272" s="23"/>
    </row>
    <row r="273" spans="1:18">
      <c r="A273" s="27">
        <f t="shared" ca="1" si="53"/>
        <v>46092</v>
      </c>
      <c r="B273" s="20"/>
      <c r="C273" s="21"/>
      <c r="D273" s="20"/>
      <c r="E273" s="21"/>
      <c r="F273" s="22"/>
      <c r="G273" s="22"/>
      <c r="H273" s="34" t="str">
        <f t="shared" si="48"/>
        <v/>
      </c>
      <c r="I273" s="34" t="str">
        <f t="shared" si="49"/>
        <v/>
      </c>
      <c r="J273" s="34" t="str">
        <f t="shared" si="50"/>
        <v/>
      </c>
      <c r="K273" s="34" t="str">
        <f t="shared" si="51"/>
        <v/>
      </c>
      <c r="L273" s="34" t="str">
        <f t="shared" si="52"/>
        <v/>
      </c>
      <c r="M273" s="32"/>
      <c r="N273" s="190"/>
      <c r="O273" s="190"/>
      <c r="P273" s="190"/>
      <c r="Q273" s="190"/>
      <c r="R273" s="23"/>
    </row>
    <row r="274" spans="1:18">
      <c r="A274" s="27">
        <f t="shared" ca="1" si="53"/>
        <v>46093</v>
      </c>
      <c r="B274" s="20"/>
      <c r="C274" s="21"/>
      <c r="D274" s="20"/>
      <c r="E274" s="21"/>
      <c r="F274" s="22"/>
      <c r="G274" s="22"/>
      <c r="H274" s="34" t="str">
        <f t="shared" si="48"/>
        <v/>
      </c>
      <c r="I274" s="34" t="str">
        <f t="shared" si="49"/>
        <v/>
      </c>
      <c r="J274" s="34" t="str">
        <f t="shared" si="50"/>
        <v/>
      </c>
      <c r="K274" s="34" t="str">
        <f t="shared" si="51"/>
        <v/>
      </c>
      <c r="L274" s="34" t="str">
        <f t="shared" si="52"/>
        <v/>
      </c>
      <c r="M274" s="32"/>
      <c r="N274" s="190"/>
      <c r="O274" s="190"/>
      <c r="P274" s="190"/>
      <c r="Q274" s="190"/>
      <c r="R274" s="23"/>
    </row>
    <row r="275" spans="1:18">
      <c r="A275" s="27">
        <f t="shared" ca="1" si="53"/>
        <v>46094</v>
      </c>
      <c r="B275" s="20"/>
      <c r="C275" s="21"/>
      <c r="D275" s="20"/>
      <c r="E275" s="21"/>
      <c r="F275" s="22"/>
      <c r="G275" s="22"/>
      <c r="H275" s="34" t="str">
        <f t="shared" si="48"/>
        <v/>
      </c>
      <c r="I275" s="34" t="str">
        <f t="shared" si="49"/>
        <v/>
      </c>
      <c r="J275" s="34" t="str">
        <f t="shared" si="50"/>
        <v/>
      </c>
      <c r="K275" s="34" t="str">
        <f t="shared" si="51"/>
        <v/>
      </c>
      <c r="L275" s="34" t="str">
        <f t="shared" si="52"/>
        <v/>
      </c>
      <c r="M275" s="32"/>
      <c r="N275" s="190"/>
      <c r="O275" s="190"/>
      <c r="P275" s="190"/>
      <c r="Q275" s="190"/>
      <c r="R275" s="23"/>
    </row>
    <row r="276" spans="1:18">
      <c r="A276" s="27">
        <f t="shared" ca="1" si="53"/>
        <v>46095</v>
      </c>
      <c r="B276" s="20"/>
      <c r="C276" s="21"/>
      <c r="D276" s="20"/>
      <c r="E276" s="21"/>
      <c r="F276" s="22"/>
      <c r="G276" s="22"/>
      <c r="H276" s="34" t="str">
        <f t="shared" si="48"/>
        <v/>
      </c>
      <c r="I276" s="34" t="str">
        <f t="shared" si="49"/>
        <v/>
      </c>
      <c r="J276" s="34" t="str">
        <f t="shared" si="50"/>
        <v/>
      </c>
      <c r="K276" s="34" t="str">
        <f t="shared" si="51"/>
        <v/>
      </c>
      <c r="L276" s="34" t="str">
        <f t="shared" si="52"/>
        <v/>
      </c>
      <c r="M276" s="32"/>
      <c r="N276" s="190"/>
      <c r="O276" s="190"/>
      <c r="P276" s="190"/>
      <c r="Q276" s="190"/>
      <c r="R276" s="23"/>
    </row>
    <row r="277" spans="1:18">
      <c r="A277" s="27">
        <f t="shared" ca="1" si="53"/>
        <v>46096</v>
      </c>
      <c r="B277" s="20"/>
      <c r="C277" s="21"/>
      <c r="D277" s="20"/>
      <c r="E277" s="21"/>
      <c r="F277" s="22"/>
      <c r="G277" s="22"/>
      <c r="H277" s="34" t="str">
        <f t="shared" si="48"/>
        <v/>
      </c>
      <c r="I277" s="34" t="str">
        <f t="shared" si="49"/>
        <v/>
      </c>
      <c r="J277" s="34" t="str">
        <f t="shared" si="50"/>
        <v/>
      </c>
      <c r="K277" s="34" t="str">
        <f t="shared" si="51"/>
        <v/>
      </c>
      <c r="L277" s="34" t="str">
        <f t="shared" si="52"/>
        <v/>
      </c>
      <c r="M277" s="32"/>
      <c r="N277" s="190"/>
      <c r="O277" s="190"/>
      <c r="P277" s="190"/>
      <c r="Q277" s="190"/>
      <c r="R277" s="23"/>
    </row>
    <row r="278" spans="1:18">
      <c r="A278" s="27">
        <f t="shared" ca="1" si="53"/>
        <v>46097</v>
      </c>
      <c r="B278" s="20"/>
      <c r="C278" s="21"/>
      <c r="D278" s="20"/>
      <c r="E278" s="21"/>
      <c r="F278" s="22"/>
      <c r="G278" s="22"/>
      <c r="H278" s="34" t="str">
        <f t="shared" si="48"/>
        <v/>
      </c>
      <c r="I278" s="34" t="str">
        <f t="shared" si="49"/>
        <v/>
      </c>
      <c r="J278" s="34" t="str">
        <f t="shared" si="50"/>
        <v/>
      </c>
      <c r="K278" s="34" t="str">
        <f t="shared" si="51"/>
        <v/>
      </c>
      <c r="L278" s="34" t="str">
        <f t="shared" si="52"/>
        <v/>
      </c>
      <c r="M278" s="32"/>
      <c r="N278" s="190"/>
      <c r="O278" s="190"/>
      <c r="P278" s="190"/>
      <c r="Q278" s="190"/>
      <c r="R278" s="23"/>
    </row>
    <row r="279" spans="1:18">
      <c r="A279" s="27">
        <f t="shared" ca="1" si="53"/>
        <v>46098</v>
      </c>
      <c r="B279" s="20"/>
      <c r="C279" s="21"/>
      <c r="D279" s="20"/>
      <c r="E279" s="21"/>
      <c r="F279" s="22"/>
      <c r="G279" s="22"/>
      <c r="H279" s="34" t="str">
        <f t="shared" si="48"/>
        <v/>
      </c>
      <c r="I279" s="34" t="str">
        <f t="shared" si="49"/>
        <v/>
      </c>
      <c r="J279" s="34" t="str">
        <f t="shared" si="50"/>
        <v/>
      </c>
      <c r="K279" s="34" t="str">
        <f t="shared" si="51"/>
        <v/>
      </c>
      <c r="L279" s="34" t="str">
        <f t="shared" si="52"/>
        <v/>
      </c>
      <c r="M279" s="32"/>
      <c r="N279" s="190"/>
      <c r="O279" s="190"/>
      <c r="P279" s="190"/>
      <c r="Q279" s="190"/>
      <c r="R279" s="23"/>
    </row>
    <row r="280" spans="1:18">
      <c r="A280" s="27">
        <f t="shared" ca="1" si="53"/>
        <v>46099</v>
      </c>
      <c r="B280" s="20"/>
      <c r="C280" s="21"/>
      <c r="D280" s="20"/>
      <c r="E280" s="21"/>
      <c r="F280" s="22"/>
      <c r="G280" s="22"/>
      <c r="H280" s="34" t="str">
        <f t="shared" si="48"/>
        <v/>
      </c>
      <c r="I280" s="34" t="str">
        <f t="shared" si="49"/>
        <v/>
      </c>
      <c r="J280" s="34" t="str">
        <f t="shared" si="50"/>
        <v/>
      </c>
      <c r="K280" s="34" t="str">
        <f t="shared" si="51"/>
        <v/>
      </c>
      <c r="L280" s="34" t="str">
        <f t="shared" si="52"/>
        <v/>
      </c>
      <c r="M280" s="32"/>
      <c r="N280" s="190"/>
      <c r="O280" s="190"/>
      <c r="P280" s="190"/>
      <c r="Q280" s="190"/>
      <c r="R280" s="23"/>
    </row>
    <row r="281" spans="1:18">
      <c r="A281" s="27">
        <f t="shared" ca="1" si="53"/>
        <v>46100</v>
      </c>
      <c r="B281" s="20"/>
      <c r="C281" s="21"/>
      <c r="D281" s="20"/>
      <c r="E281" s="21"/>
      <c r="F281" s="22"/>
      <c r="G281" s="22"/>
      <c r="H281" s="34" t="str">
        <f t="shared" si="48"/>
        <v/>
      </c>
      <c r="I281" s="34" t="str">
        <f t="shared" si="49"/>
        <v/>
      </c>
      <c r="J281" s="34" t="str">
        <f t="shared" si="50"/>
        <v/>
      </c>
      <c r="K281" s="34" t="str">
        <f t="shared" si="51"/>
        <v/>
      </c>
      <c r="L281" s="34" t="str">
        <f t="shared" si="52"/>
        <v/>
      </c>
      <c r="M281" s="32"/>
      <c r="N281" s="190"/>
      <c r="O281" s="190"/>
      <c r="P281" s="190"/>
      <c r="Q281" s="190"/>
      <c r="R281" s="23"/>
    </row>
    <row r="282" spans="1:18">
      <c r="A282" s="27">
        <f t="shared" ca="1" si="53"/>
        <v>46101</v>
      </c>
      <c r="B282" s="20"/>
      <c r="C282" s="21"/>
      <c r="D282" s="20"/>
      <c r="E282" s="21"/>
      <c r="F282" s="22"/>
      <c r="G282" s="22"/>
      <c r="H282" s="34" t="str">
        <f t="shared" si="48"/>
        <v/>
      </c>
      <c r="I282" s="34" t="str">
        <f t="shared" si="49"/>
        <v/>
      </c>
      <c r="J282" s="34" t="str">
        <f t="shared" si="50"/>
        <v/>
      </c>
      <c r="K282" s="34" t="str">
        <f t="shared" si="51"/>
        <v/>
      </c>
      <c r="L282" s="34" t="str">
        <f t="shared" si="52"/>
        <v/>
      </c>
      <c r="M282" s="32"/>
      <c r="N282" s="190"/>
      <c r="O282" s="190"/>
      <c r="P282" s="190"/>
      <c r="Q282" s="190"/>
      <c r="R282" s="23"/>
    </row>
    <row r="283" spans="1:18">
      <c r="A283" s="27">
        <f t="shared" ca="1" si="53"/>
        <v>46102</v>
      </c>
      <c r="B283" s="20"/>
      <c r="C283" s="21"/>
      <c r="D283" s="20"/>
      <c r="E283" s="21"/>
      <c r="F283" s="22"/>
      <c r="G283" s="22"/>
      <c r="H283" s="34" t="str">
        <f t="shared" si="48"/>
        <v/>
      </c>
      <c r="I283" s="34" t="str">
        <f t="shared" si="49"/>
        <v/>
      </c>
      <c r="J283" s="34" t="str">
        <f t="shared" si="50"/>
        <v/>
      </c>
      <c r="K283" s="34" t="str">
        <f t="shared" si="51"/>
        <v/>
      </c>
      <c r="L283" s="34" t="str">
        <f t="shared" si="52"/>
        <v/>
      </c>
      <c r="M283" s="32"/>
      <c r="N283" s="190"/>
      <c r="O283" s="190"/>
      <c r="P283" s="190"/>
      <c r="Q283" s="190"/>
      <c r="R283" s="23"/>
    </row>
    <row r="284" spans="1:18">
      <c r="A284" s="27">
        <f t="shared" ca="1" si="53"/>
        <v>46103</v>
      </c>
      <c r="B284" s="20"/>
      <c r="C284" s="21"/>
      <c r="D284" s="20"/>
      <c r="E284" s="21"/>
      <c r="F284" s="22"/>
      <c r="G284" s="22"/>
      <c r="H284" s="34" t="str">
        <f t="shared" si="48"/>
        <v/>
      </c>
      <c r="I284" s="34" t="str">
        <f t="shared" si="49"/>
        <v/>
      </c>
      <c r="J284" s="34" t="str">
        <f t="shared" si="50"/>
        <v/>
      </c>
      <c r="K284" s="34" t="str">
        <f t="shared" si="51"/>
        <v/>
      </c>
      <c r="L284" s="34" t="str">
        <f t="shared" si="52"/>
        <v/>
      </c>
      <c r="M284" s="32"/>
      <c r="N284" s="190"/>
      <c r="O284" s="190"/>
      <c r="P284" s="190"/>
      <c r="Q284" s="190"/>
      <c r="R284" s="23"/>
    </row>
    <row r="285" spans="1:18">
      <c r="A285" s="27">
        <f t="shared" ca="1" si="53"/>
        <v>46104</v>
      </c>
      <c r="B285" s="20"/>
      <c r="C285" s="21"/>
      <c r="D285" s="20"/>
      <c r="E285" s="21"/>
      <c r="F285" s="22"/>
      <c r="G285" s="22"/>
      <c r="H285" s="34" t="str">
        <f t="shared" si="48"/>
        <v/>
      </c>
      <c r="I285" s="34" t="str">
        <f t="shared" si="49"/>
        <v/>
      </c>
      <c r="J285" s="34" t="str">
        <f t="shared" si="50"/>
        <v/>
      </c>
      <c r="K285" s="34" t="str">
        <f t="shared" si="51"/>
        <v/>
      </c>
      <c r="L285" s="34" t="str">
        <f t="shared" si="52"/>
        <v/>
      </c>
      <c r="M285" s="32"/>
      <c r="N285" s="190"/>
      <c r="O285" s="190"/>
      <c r="P285" s="190"/>
      <c r="Q285" s="190"/>
      <c r="R285" s="23"/>
    </row>
    <row r="286" spans="1:18">
      <c r="A286" s="27">
        <f t="shared" ca="1" si="53"/>
        <v>46105</v>
      </c>
      <c r="B286" s="20"/>
      <c r="C286" s="21"/>
      <c r="D286" s="20"/>
      <c r="E286" s="21"/>
      <c r="F286" s="22"/>
      <c r="G286" s="22"/>
      <c r="H286" s="34" t="str">
        <f t="shared" si="48"/>
        <v/>
      </c>
      <c r="I286" s="34" t="str">
        <f t="shared" si="49"/>
        <v/>
      </c>
      <c r="J286" s="34" t="str">
        <f t="shared" si="50"/>
        <v/>
      </c>
      <c r="K286" s="34" t="str">
        <f t="shared" si="51"/>
        <v/>
      </c>
      <c r="L286" s="34" t="str">
        <f t="shared" si="52"/>
        <v/>
      </c>
      <c r="M286" s="32"/>
      <c r="N286" s="190"/>
      <c r="O286" s="190"/>
      <c r="P286" s="190"/>
      <c r="Q286" s="190"/>
      <c r="R286" s="23"/>
    </row>
    <row r="287" spans="1:18">
      <c r="A287" s="27">
        <f t="shared" ca="1" si="53"/>
        <v>46106</v>
      </c>
      <c r="B287" s="20"/>
      <c r="C287" s="21"/>
      <c r="D287" s="20"/>
      <c r="E287" s="21"/>
      <c r="F287" s="22"/>
      <c r="G287" s="22"/>
      <c r="H287" s="34" t="str">
        <f t="shared" si="48"/>
        <v/>
      </c>
      <c r="I287" s="34" t="str">
        <f t="shared" si="49"/>
        <v/>
      </c>
      <c r="J287" s="34" t="str">
        <f t="shared" si="50"/>
        <v/>
      </c>
      <c r="K287" s="34" t="str">
        <f t="shared" si="51"/>
        <v/>
      </c>
      <c r="L287" s="34" t="str">
        <f t="shared" si="52"/>
        <v/>
      </c>
      <c r="M287" s="32"/>
      <c r="N287" s="190"/>
      <c r="O287" s="190"/>
      <c r="P287" s="190"/>
      <c r="Q287" s="190"/>
      <c r="R287" s="23"/>
    </row>
    <row r="288" spans="1:18">
      <c r="A288" s="27">
        <f t="shared" ca="1" si="53"/>
        <v>46107</v>
      </c>
      <c r="B288" s="20"/>
      <c r="C288" s="21"/>
      <c r="D288" s="20"/>
      <c r="E288" s="21"/>
      <c r="F288" s="22"/>
      <c r="G288" s="22"/>
      <c r="H288" s="34" t="str">
        <f t="shared" si="48"/>
        <v/>
      </c>
      <c r="I288" s="34" t="str">
        <f t="shared" si="49"/>
        <v/>
      </c>
      <c r="J288" s="34" t="str">
        <f t="shared" si="50"/>
        <v/>
      </c>
      <c r="K288" s="34" t="str">
        <f t="shared" si="51"/>
        <v/>
      </c>
      <c r="L288" s="34" t="str">
        <f t="shared" si="52"/>
        <v/>
      </c>
      <c r="M288" s="32"/>
      <c r="N288" s="190"/>
      <c r="O288" s="190"/>
      <c r="P288" s="190"/>
      <c r="Q288" s="190"/>
      <c r="R288" s="23"/>
    </row>
    <row r="289" spans="1:18">
      <c r="A289" s="27">
        <f t="shared" ca="1" si="53"/>
        <v>46108</v>
      </c>
      <c r="B289" s="20"/>
      <c r="C289" s="21"/>
      <c r="D289" s="20"/>
      <c r="E289" s="21"/>
      <c r="F289" s="22"/>
      <c r="G289" s="22"/>
      <c r="H289" s="34" t="str">
        <f t="shared" si="48"/>
        <v/>
      </c>
      <c r="I289" s="34" t="str">
        <f t="shared" si="49"/>
        <v/>
      </c>
      <c r="J289" s="34" t="str">
        <f t="shared" si="50"/>
        <v/>
      </c>
      <c r="K289" s="34" t="str">
        <f t="shared" si="51"/>
        <v/>
      </c>
      <c r="L289" s="34" t="str">
        <f>IF(AND($B289="",$D289=""),"",($C289-$B289-$F289)+($E289-$D289-$G289))</f>
        <v/>
      </c>
      <c r="M289" s="32"/>
      <c r="N289" s="190"/>
      <c r="O289" s="190"/>
      <c r="P289" s="190"/>
      <c r="Q289" s="190"/>
      <c r="R289" s="23"/>
    </row>
    <row r="290" spans="1:18">
      <c r="A290" s="27">
        <f t="shared" ca="1" si="53"/>
        <v>46109</v>
      </c>
      <c r="B290" s="20"/>
      <c r="C290" s="21"/>
      <c r="D290" s="20"/>
      <c r="E290" s="21"/>
      <c r="F290" s="22"/>
      <c r="G290" s="22"/>
      <c r="H290" s="34" t="str">
        <f t="shared" si="48"/>
        <v/>
      </c>
      <c r="I290" s="34" t="str">
        <f t="shared" si="49"/>
        <v/>
      </c>
      <c r="J290" s="34" t="str">
        <f t="shared" si="50"/>
        <v/>
      </c>
      <c r="K290" s="34" t="str">
        <f t="shared" si="51"/>
        <v/>
      </c>
      <c r="L290" s="34" t="str">
        <f>IF(AND($B290="",$D290=""),"",($C290-$B290-$F290)+($E290-$D290-$G290))</f>
        <v/>
      </c>
      <c r="M290" s="32"/>
      <c r="N290" s="190"/>
      <c r="O290" s="190"/>
      <c r="P290" s="190"/>
      <c r="Q290" s="190"/>
      <c r="R290" s="23"/>
    </row>
    <row r="291" spans="1:18">
      <c r="A291" s="27">
        <f t="shared" ca="1" si="53"/>
        <v>46110</v>
      </c>
      <c r="B291" s="20"/>
      <c r="C291" s="21"/>
      <c r="D291" s="20"/>
      <c r="E291" s="21"/>
      <c r="F291" s="22"/>
      <c r="G291" s="22"/>
      <c r="H291" s="34" t="str">
        <f t="shared" si="48"/>
        <v/>
      </c>
      <c r="I291" s="34" t="str">
        <f t="shared" si="49"/>
        <v/>
      </c>
      <c r="J291" s="34" t="str">
        <f t="shared" si="50"/>
        <v/>
      </c>
      <c r="K291" s="34" t="str">
        <f t="shared" si="51"/>
        <v/>
      </c>
      <c r="L291" s="34" t="str">
        <f>IF(AND($B291="",$D291=""),"",($C291-$B291-$F291)+($E291-$D291-$G291))</f>
        <v/>
      </c>
      <c r="M291" s="32"/>
      <c r="N291" s="190"/>
      <c r="O291" s="190"/>
      <c r="P291" s="190"/>
      <c r="Q291" s="190"/>
      <c r="R291" s="23"/>
    </row>
    <row r="292" spans="1:18">
      <c r="A292" s="27">
        <f t="shared" ca="1" si="53"/>
        <v>46111</v>
      </c>
      <c r="B292" s="20"/>
      <c r="C292" s="21"/>
      <c r="D292" s="20"/>
      <c r="E292" s="21"/>
      <c r="F292" s="22"/>
      <c r="G292" s="22"/>
      <c r="H292" s="34" t="str">
        <f t="shared" si="48"/>
        <v/>
      </c>
      <c r="I292" s="34" t="str">
        <f t="shared" si="49"/>
        <v/>
      </c>
      <c r="J292" s="34" t="str">
        <f t="shared" si="50"/>
        <v/>
      </c>
      <c r="K292" s="34" t="str">
        <f t="shared" si="51"/>
        <v/>
      </c>
      <c r="L292" s="34" t="str">
        <f>IF(AND($B292="",$D292=""),"",($C292-$B292-$F292)+($E292-$D292-$G292))</f>
        <v/>
      </c>
      <c r="M292" s="32"/>
      <c r="N292" s="190"/>
      <c r="O292" s="190"/>
      <c r="P292" s="190"/>
      <c r="Q292" s="190"/>
      <c r="R292" s="23"/>
    </row>
    <row r="293" spans="1:18">
      <c r="A293" s="27">
        <f t="shared" ca="1" si="53"/>
        <v>46112</v>
      </c>
      <c r="B293" s="20"/>
      <c r="C293" s="21"/>
      <c r="D293" s="20"/>
      <c r="E293" s="21"/>
      <c r="F293" s="22"/>
      <c r="G293" s="22"/>
      <c r="H293" s="34" t="str">
        <f t="shared" si="48"/>
        <v/>
      </c>
      <c r="I293" s="34" t="str">
        <f t="shared" si="49"/>
        <v/>
      </c>
      <c r="J293" s="34" t="str">
        <f t="shared" si="50"/>
        <v/>
      </c>
      <c r="K293" s="34" t="str">
        <f t="shared" si="51"/>
        <v/>
      </c>
      <c r="L293" s="34" t="str">
        <f>IF(AND($B293="",$D293=""),"",($C293-$B293-$F293)+($E293-$D293-$G293))</f>
        <v/>
      </c>
      <c r="M293" s="32"/>
      <c r="N293" s="190"/>
      <c r="O293" s="190"/>
      <c r="P293" s="190"/>
      <c r="Q293" s="190"/>
      <c r="R293" s="23"/>
    </row>
    <row r="294" spans="1:18">
      <c r="A294" s="5" t="s">
        <v>11</v>
      </c>
      <c r="B294" s="191"/>
      <c r="C294" s="192"/>
      <c r="D294" s="191"/>
      <c r="E294" s="192"/>
      <c r="F294" s="26" t="str">
        <f>IF(SUM($F263:$F293)=0,"",SUM($F263:$F293))</f>
        <v/>
      </c>
      <c r="G294" s="26" t="str">
        <f>IF(SUM($G263:$G293)=0,"",SUM($G263:$G293))</f>
        <v/>
      </c>
      <c r="H294" s="26" t="str">
        <f>IF(SUM(H263:H293)=0,"",SUM(H263:H293))</f>
        <v/>
      </c>
      <c r="I294" s="26" t="str">
        <f>IF(SUM(I263:I293)=0,"",SUM(I263:I293))</f>
        <v/>
      </c>
      <c r="J294" s="26" t="str">
        <f t="shared" ref="J294:K294" si="54">IF(SUM(J263:J293)=0,"",SUM(J263:J293))</f>
        <v/>
      </c>
      <c r="K294" s="26" t="str">
        <f t="shared" si="54"/>
        <v/>
      </c>
      <c r="L294" s="26" t="str">
        <f>IF(SUM($L263:$L293)=0,"",SUM($L263:$L293))</f>
        <v/>
      </c>
      <c r="M294" s="33"/>
      <c r="N294" s="193"/>
      <c r="O294" s="193"/>
      <c r="P294" s="193"/>
      <c r="Q294" s="193"/>
      <c r="R294" s="6"/>
    </row>
  </sheetData>
  <sheetProtection algorithmName="SHA-512" hashValue="8RWs+XZSTdAmssqUB9esKJ8arMvDPQDN6f5gL/75BANgTYJa0OEuyvA+Lf4NqIiCAOXYQZRpS8B6CWzIRi1GNA==" saltValue="o45ScQ7hRafr+437WYcURA==" spinCount="100000" sheet="1" formatRows="0"/>
  <mergeCells count="371">
    <mergeCell ref="A8:A10"/>
    <mergeCell ref="B8:E8"/>
    <mergeCell ref="F8:G9"/>
    <mergeCell ref="H8:K8"/>
    <mergeCell ref="L8:L10"/>
    <mergeCell ref="M8:M10"/>
    <mergeCell ref="N8:Q10"/>
    <mergeCell ref="R8:R10"/>
    <mergeCell ref="B9:C9"/>
    <mergeCell ref="D9:E9"/>
    <mergeCell ref="H9:I9"/>
    <mergeCell ref="J9:K9"/>
    <mergeCell ref="N11:Q11"/>
    <mergeCell ref="B4:L4"/>
    <mergeCell ref="P4:R4"/>
    <mergeCell ref="B5:L5"/>
    <mergeCell ref="N18:Q18"/>
    <mergeCell ref="N19:Q19"/>
    <mergeCell ref="N20:Q20"/>
    <mergeCell ref="N21:Q21"/>
    <mergeCell ref="N22:Q22"/>
    <mergeCell ref="N23:Q23"/>
    <mergeCell ref="N12:Q12"/>
    <mergeCell ref="N13:Q13"/>
    <mergeCell ref="N14:Q14"/>
    <mergeCell ref="N15:Q15"/>
    <mergeCell ref="N16:Q16"/>
    <mergeCell ref="N17:Q17"/>
    <mergeCell ref="N30:Q30"/>
    <mergeCell ref="N31:Q31"/>
    <mergeCell ref="N32:Q32"/>
    <mergeCell ref="N33:Q33"/>
    <mergeCell ref="N34:Q34"/>
    <mergeCell ref="N35:Q35"/>
    <mergeCell ref="N24:Q24"/>
    <mergeCell ref="N25:Q25"/>
    <mergeCell ref="N26:Q26"/>
    <mergeCell ref="N27:Q27"/>
    <mergeCell ref="N28:Q28"/>
    <mergeCell ref="N29:Q29"/>
    <mergeCell ref="A44:A46"/>
    <mergeCell ref="B44:E44"/>
    <mergeCell ref="F44:G45"/>
    <mergeCell ref="H44:K44"/>
    <mergeCell ref="L44:L46"/>
    <mergeCell ref="M44:M46"/>
    <mergeCell ref="N44:Q46"/>
    <mergeCell ref="N36:Q36"/>
    <mergeCell ref="N37:Q37"/>
    <mergeCell ref="N38:Q38"/>
    <mergeCell ref="N39:Q39"/>
    <mergeCell ref="N40:Q40"/>
    <mergeCell ref="N41:Q41"/>
    <mergeCell ref="R44:R46"/>
    <mergeCell ref="B45:C45"/>
    <mergeCell ref="D45:E45"/>
    <mergeCell ref="H45:I45"/>
    <mergeCell ref="J45:K45"/>
    <mergeCell ref="N47:Q47"/>
    <mergeCell ref="B42:C42"/>
    <mergeCell ref="D42:E42"/>
    <mergeCell ref="N42:Q42"/>
    <mergeCell ref="N54:Q54"/>
    <mergeCell ref="N55:Q55"/>
    <mergeCell ref="N56:Q56"/>
    <mergeCell ref="N57:Q57"/>
    <mergeCell ref="N58:Q58"/>
    <mergeCell ref="N59:Q59"/>
    <mergeCell ref="N48:Q48"/>
    <mergeCell ref="N49:Q49"/>
    <mergeCell ref="N50:Q50"/>
    <mergeCell ref="N51:Q51"/>
    <mergeCell ref="N52:Q52"/>
    <mergeCell ref="N53:Q53"/>
    <mergeCell ref="N66:Q66"/>
    <mergeCell ref="N67:Q67"/>
    <mergeCell ref="N68:Q68"/>
    <mergeCell ref="N69:Q69"/>
    <mergeCell ref="N70:Q70"/>
    <mergeCell ref="N71:Q71"/>
    <mergeCell ref="N60:Q60"/>
    <mergeCell ref="N61:Q61"/>
    <mergeCell ref="N62:Q62"/>
    <mergeCell ref="N63:Q63"/>
    <mergeCell ref="N64:Q64"/>
    <mergeCell ref="N65:Q65"/>
    <mergeCell ref="A80:A82"/>
    <mergeCell ref="B80:E80"/>
    <mergeCell ref="F80:G81"/>
    <mergeCell ref="H80:K80"/>
    <mergeCell ref="L80:L82"/>
    <mergeCell ref="M80:M82"/>
    <mergeCell ref="N80:Q82"/>
    <mergeCell ref="N72:Q72"/>
    <mergeCell ref="N73:Q73"/>
    <mergeCell ref="N74:Q74"/>
    <mergeCell ref="N75:Q75"/>
    <mergeCell ref="N76:Q76"/>
    <mergeCell ref="N77:Q77"/>
    <mergeCell ref="R80:R82"/>
    <mergeCell ref="B81:C81"/>
    <mergeCell ref="D81:E81"/>
    <mergeCell ref="H81:I81"/>
    <mergeCell ref="J81:K81"/>
    <mergeCell ref="N83:Q83"/>
    <mergeCell ref="B78:C78"/>
    <mergeCell ref="D78:E78"/>
    <mergeCell ref="N78:Q78"/>
    <mergeCell ref="N90:Q90"/>
    <mergeCell ref="N91:Q91"/>
    <mergeCell ref="N92:Q92"/>
    <mergeCell ref="N93:Q93"/>
    <mergeCell ref="N94:Q94"/>
    <mergeCell ref="N95:Q95"/>
    <mergeCell ref="N84:Q84"/>
    <mergeCell ref="N85:Q85"/>
    <mergeCell ref="N86:Q86"/>
    <mergeCell ref="N87:Q87"/>
    <mergeCell ref="N88:Q88"/>
    <mergeCell ref="N89:Q89"/>
    <mergeCell ref="N102:Q102"/>
    <mergeCell ref="N103:Q103"/>
    <mergeCell ref="N104:Q104"/>
    <mergeCell ref="N105:Q105"/>
    <mergeCell ref="N106:Q106"/>
    <mergeCell ref="N107:Q107"/>
    <mergeCell ref="N96:Q96"/>
    <mergeCell ref="N97:Q97"/>
    <mergeCell ref="N98:Q98"/>
    <mergeCell ref="N99:Q99"/>
    <mergeCell ref="N100:Q100"/>
    <mergeCell ref="N101:Q101"/>
    <mergeCell ref="A116:A118"/>
    <mergeCell ref="B116:E116"/>
    <mergeCell ref="F116:G117"/>
    <mergeCell ref="H116:K116"/>
    <mergeCell ref="L116:L118"/>
    <mergeCell ref="M116:M118"/>
    <mergeCell ref="N116:Q118"/>
    <mergeCell ref="N108:Q108"/>
    <mergeCell ref="N109:Q109"/>
    <mergeCell ref="N110:Q110"/>
    <mergeCell ref="N111:Q111"/>
    <mergeCell ref="N112:Q112"/>
    <mergeCell ref="N113:Q113"/>
    <mergeCell ref="R116:R118"/>
    <mergeCell ref="B117:C117"/>
    <mergeCell ref="D117:E117"/>
    <mergeCell ref="H117:I117"/>
    <mergeCell ref="J117:K117"/>
    <mergeCell ref="N119:Q119"/>
    <mergeCell ref="B114:C114"/>
    <mergeCell ref="D114:E114"/>
    <mergeCell ref="N114:Q114"/>
    <mergeCell ref="N126:Q126"/>
    <mergeCell ref="N127:Q127"/>
    <mergeCell ref="N128:Q128"/>
    <mergeCell ref="N129:Q129"/>
    <mergeCell ref="N130:Q130"/>
    <mergeCell ref="N131:Q131"/>
    <mergeCell ref="N120:Q120"/>
    <mergeCell ref="N121:Q121"/>
    <mergeCell ref="N122:Q122"/>
    <mergeCell ref="N123:Q123"/>
    <mergeCell ref="N124:Q124"/>
    <mergeCell ref="N125:Q125"/>
    <mergeCell ref="N138:Q138"/>
    <mergeCell ref="N139:Q139"/>
    <mergeCell ref="N140:Q140"/>
    <mergeCell ref="N141:Q141"/>
    <mergeCell ref="N142:Q142"/>
    <mergeCell ref="N143:Q143"/>
    <mergeCell ref="N132:Q132"/>
    <mergeCell ref="N133:Q133"/>
    <mergeCell ref="N134:Q134"/>
    <mergeCell ref="N135:Q135"/>
    <mergeCell ref="N136:Q136"/>
    <mergeCell ref="N137:Q137"/>
    <mergeCell ref="A152:A154"/>
    <mergeCell ref="B152:E152"/>
    <mergeCell ref="F152:G153"/>
    <mergeCell ref="H152:K152"/>
    <mergeCell ref="L152:L154"/>
    <mergeCell ref="M152:M154"/>
    <mergeCell ref="N152:Q154"/>
    <mergeCell ref="N144:Q144"/>
    <mergeCell ref="N145:Q145"/>
    <mergeCell ref="N146:Q146"/>
    <mergeCell ref="N147:Q147"/>
    <mergeCell ref="N148:Q148"/>
    <mergeCell ref="N149:Q149"/>
    <mergeCell ref="R152:R154"/>
    <mergeCell ref="B153:C153"/>
    <mergeCell ref="D153:E153"/>
    <mergeCell ref="H153:I153"/>
    <mergeCell ref="J153:K153"/>
    <mergeCell ref="N155:Q155"/>
    <mergeCell ref="B150:C150"/>
    <mergeCell ref="D150:E150"/>
    <mergeCell ref="N150:Q150"/>
    <mergeCell ref="N162:Q162"/>
    <mergeCell ref="N163:Q163"/>
    <mergeCell ref="N164:Q164"/>
    <mergeCell ref="N165:Q165"/>
    <mergeCell ref="N166:Q166"/>
    <mergeCell ref="N167:Q167"/>
    <mergeCell ref="N156:Q156"/>
    <mergeCell ref="N157:Q157"/>
    <mergeCell ref="N158:Q158"/>
    <mergeCell ref="N159:Q159"/>
    <mergeCell ref="N160:Q160"/>
    <mergeCell ref="N161:Q161"/>
    <mergeCell ref="N174:Q174"/>
    <mergeCell ref="N175:Q175"/>
    <mergeCell ref="N176:Q176"/>
    <mergeCell ref="N177:Q177"/>
    <mergeCell ref="N178:Q178"/>
    <mergeCell ref="N179:Q179"/>
    <mergeCell ref="N168:Q168"/>
    <mergeCell ref="N169:Q169"/>
    <mergeCell ref="N170:Q170"/>
    <mergeCell ref="N171:Q171"/>
    <mergeCell ref="N172:Q172"/>
    <mergeCell ref="N173:Q173"/>
    <mergeCell ref="A188:A190"/>
    <mergeCell ref="B188:E188"/>
    <mergeCell ref="F188:G189"/>
    <mergeCell ref="H188:K188"/>
    <mergeCell ref="L188:L190"/>
    <mergeCell ref="M188:M190"/>
    <mergeCell ref="N188:Q190"/>
    <mergeCell ref="N180:Q180"/>
    <mergeCell ref="N181:Q181"/>
    <mergeCell ref="N182:Q182"/>
    <mergeCell ref="N183:Q183"/>
    <mergeCell ref="N184:Q184"/>
    <mergeCell ref="N185:Q185"/>
    <mergeCell ref="R188:R190"/>
    <mergeCell ref="B189:C189"/>
    <mergeCell ref="D189:E189"/>
    <mergeCell ref="H189:I189"/>
    <mergeCell ref="J189:K189"/>
    <mergeCell ref="N191:Q191"/>
    <mergeCell ref="B186:C186"/>
    <mergeCell ref="D186:E186"/>
    <mergeCell ref="N186:Q186"/>
    <mergeCell ref="N198:Q198"/>
    <mergeCell ref="N199:Q199"/>
    <mergeCell ref="N200:Q200"/>
    <mergeCell ref="N201:Q201"/>
    <mergeCell ref="N202:Q202"/>
    <mergeCell ref="N203:Q203"/>
    <mergeCell ref="N192:Q192"/>
    <mergeCell ref="N193:Q193"/>
    <mergeCell ref="N194:Q194"/>
    <mergeCell ref="N195:Q195"/>
    <mergeCell ref="N196:Q196"/>
    <mergeCell ref="N197:Q197"/>
    <mergeCell ref="N210:Q210"/>
    <mergeCell ref="N211:Q211"/>
    <mergeCell ref="N212:Q212"/>
    <mergeCell ref="N213:Q213"/>
    <mergeCell ref="N214:Q214"/>
    <mergeCell ref="N215:Q215"/>
    <mergeCell ref="N204:Q204"/>
    <mergeCell ref="N205:Q205"/>
    <mergeCell ref="N206:Q206"/>
    <mergeCell ref="N207:Q207"/>
    <mergeCell ref="N208:Q208"/>
    <mergeCell ref="N209:Q209"/>
    <mergeCell ref="A224:A226"/>
    <mergeCell ref="B224:E224"/>
    <mergeCell ref="F224:G225"/>
    <mergeCell ref="H224:K224"/>
    <mergeCell ref="L224:L226"/>
    <mergeCell ref="M224:M226"/>
    <mergeCell ref="N224:Q226"/>
    <mergeCell ref="N216:Q216"/>
    <mergeCell ref="N217:Q217"/>
    <mergeCell ref="N218:Q218"/>
    <mergeCell ref="N219:Q219"/>
    <mergeCell ref="N220:Q220"/>
    <mergeCell ref="N221:Q221"/>
    <mergeCell ref="R224:R226"/>
    <mergeCell ref="B225:C225"/>
    <mergeCell ref="D225:E225"/>
    <mergeCell ref="H225:I225"/>
    <mergeCell ref="J225:K225"/>
    <mergeCell ref="N227:Q227"/>
    <mergeCell ref="B222:C222"/>
    <mergeCell ref="D222:E222"/>
    <mergeCell ref="N222:Q222"/>
    <mergeCell ref="N234:Q234"/>
    <mergeCell ref="N235:Q235"/>
    <mergeCell ref="N236:Q236"/>
    <mergeCell ref="N237:Q237"/>
    <mergeCell ref="N238:Q238"/>
    <mergeCell ref="N239:Q239"/>
    <mergeCell ref="N228:Q228"/>
    <mergeCell ref="N229:Q229"/>
    <mergeCell ref="N230:Q230"/>
    <mergeCell ref="N231:Q231"/>
    <mergeCell ref="N232:Q232"/>
    <mergeCell ref="N233:Q233"/>
    <mergeCell ref="N246:Q246"/>
    <mergeCell ref="N247:Q247"/>
    <mergeCell ref="N248:Q248"/>
    <mergeCell ref="N249:Q249"/>
    <mergeCell ref="N250:Q250"/>
    <mergeCell ref="N251:Q251"/>
    <mergeCell ref="N240:Q240"/>
    <mergeCell ref="N241:Q241"/>
    <mergeCell ref="N242:Q242"/>
    <mergeCell ref="N243:Q243"/>
    <mergeCell ref="N244:Q244"/>
    <mergeCell ref="N245:Q245"/>
    <mergeCell ref="A260:A262"/>
    <mergeCell ref="B260:E260"/>
    <mergeCell ref="F260:G261"/>
    <mergeCell ref="H260:K260"/>
    <mergeCell ref="L260:L262"/>
    <mergeCell ref="M260:M262"/>
    <mergeCell ref="N260:Q262"/>
    <mergeCell ref="N252:Q252"/>
    <mergeCell ref="N253:Q253"/>
    <mergeCell ref="N254:Q254"/>
    <mergeCell ref="N255:Q255"/>
    <mergeCell ref="N256:Q256"/>
    <mergeCell ref="N257:Q257"/>
    <mergeCell ref="R260:R262"/>
    <mergeCell ref="B261:C261"/>
    <mergeCell ref="D261:E261"/>
    <mergeCell ref="H261:I261"/>
    <mergeCell ref="J261:K261"/>
    <mergeCell ref="N263:Q263"/>
    <mergeCell ref="B258:C258"/>
    <mergeCell ref="D258:E258"/>
    <mergeCell ref="N258:Q258"/>
    <mergeCell ref="N270:Q270"/>
    <mergeCell ref="N271:Q271"/>
    <mergeCell ref="N272:Q272"/>
    <mergeCell ref="N273:Q273"/>
    <mergeCell ref="N274:Q274"/>
    <mergeCell ref="N275:Q275"/>
    <mergeCell ref="N264:Q264"/>
    <mergeCell ref="N265:Q265"/>
    <mergeCell ref="N266:Q266"/>
    <mergeCell ref="N267:Q267"/>
    <mergeCell ref="N268:Q268"/>
    <mergeCell ref="N269:Q269"/>
    <mergeCell ref="N282:Q282"/>
    <mergeCell ref="N283:Q283"/>
    <mergeCell ref="N284:Q284"/>
    <mergeCell ref="N285:Q285"/>
    <mergeCell ref="N286:Q286"/>
    <mergeCell ref="N287:Q287"/>
    <mergeCell ref="N276:Q276"/>
    <mergeCell ref="N277:Q277"/>
    <mergeCell ref="N278:Q278"/>
    <mergeCell ref="N279:Q279"/>
    <mergeCell ref="N280:Q280"/>
    <mergeCell ref="N281:Q281"/>
    <mergeCell ref="B294:C294"/>
    <mergeCell ref="D294:E294"/>
    <mergeCell ref="N294:Q294"/>
    <mergeCell ref="N288:Q288"/>
    <mergeCell ref="N289:Q289"/>
    <mergeCell ref="N290:Q290"/>
    <mergeCell ref="N291:Q291"/>
    <mergeCell ref="N292:Q292"/>
    <mergeCell ref="N293:Q293"/>
  </mergeCells>
  <phoneticPr fontId="2"/>
  <conditionalFormatting sqref="A12:C13 F12:G13 A14:G41">
    <cfRule type="expression" dxfId="719" priority="9">
      <formula>OR(EDATE($A$11,1)-1&lt;$A12,DATEVALUE("2026/3/31")&lt;$A12)</formula>
    </cfRule>
  </conditionalFormatting>
  <conditionalFormatting sqref="A48:F76 M48:R77 A77:G77 L77">
    <cfRule type="expression" dxfId="718" priority="10">
      <formula>OR(EDATE($A$47,1)-1&lt;$A48,DATEVALUE("2026/3/31")&lt;$A48)</formula>
    </cfRule>
  </conditionalFormatting>
  <conditionalFormatting sqref="A84:G113">
    <cfRule type="expression" dxfId="717" priority="11">
      <formula>OR(EDATE($A$83,1)-1&lt;$A84,DATEVALUE("2026/3/31")&lt;$A84)</formula>
    </cfRule>
  </conditionalFormatting>
  <conditionalFormatting sqref="A120:G149 M120:R149 L149">
    <cfRule type="expression" dxfId="716" priority="12">
      <formula>OR(EDATE($A$119,1)-1&lt;$A120,DATEVALUE("2026/3/31")&lt;$A120)</formula>
    </cfRule>
  </conditionalFormatting>
  <conditionalFormatting sqref="A156:G185">
    <cfRule type="expression" dxfId="715" priority="13">
      <formula>OR(EDATE($A$155,1)-1&lt;$A156,DATEVALUE("2026/3/31")&lt;$A156)</formula>
    </cfRule>
  </conditionalFormatting>
  <conditionalFormatting sqref="A192:G221">
    <cfRule type="expression" dxfId="714" priority="14">
      <formula>OR(EDATE($A$191,1)-1&lt;$A192,DATEVALUE("2026/3/31")&lt;$A192)</formula>
    </cfRule>
  </conditionalFormatting>
  <conditionalFormatting sqref="A228:G257 M228:R257 L255:L257">
    <cfRule type="expression" dxfId="713" priority="15">
      <formula>OR(EDATE($A$227,1)-1&lt;$A228,DATEVALUE("2026/3/31")&lt;$A228)</formula>
    </cfRule>
  </conditionalFormatting>
  <conditionalFormatting sqref="A264:G293 L264:R293">
    <cfRule type="expression" dxfId="712" priority="16">
      <formula>OR(EDATE($A$263,1)-1&lt;$A264,DATEVALUE("2026/3/31")&lt;$A264)</formula>
    </cfRule>
  </conditionalFormatting>
  <conditionalFormatting sqref="B11:C11">
    <cfRule type="expression" dxfId="711" priority="3">
      <formula>OR(EDATE($A$11,1)-1&lt;$A11,DATEVALUE("2026/3/31")&lt;$A11)</formula>
    </cfRule>
  </conditionalFormatting>
  <conditionalFormatting sqref="B4:L5">
    <cfRule type="expression" dxfId="710" priority="8">
      <formula>IF(LEN(B4)&lt;1,TRUE,FALSE)</formula>
    </cfRule>
  </conditionalFormatting>
  <conditionalFormatting sqref="D13:E13">
    <cfRule type="expression" dxfId="709" priority="2">
      <formula>$M$12="✓"</formula>
    </cfRule>
  </conditionalFormatting>
  <conditionalFormatting sqref="M11">
    <cfRule type="expression" dxfId="708" priority="1">
      <formula>OR(EDATE($A$11,1)-1&lt;$A11,DATEVALUE("2026/3/31")&lt;$A11)</formula>
    </cfRule>
  </conditionalFormatting>
  <conditionalFormatting sqref="M12:R41">
    <cfRule type="expression" dxfId="707" priority="4">
      <formula>OR(EDATE($A$11,1)-1&lt;$A12,DATEVALUE("2026/3/31")&lt;$A12)</formula>
    </cfRule>
  </conditionalFormatting>
  <conditionalFormatting sqref="M84:R113">
    <cfRule type="expression" dxfId="706" priority="5">
      <formula>OR(EDATE($A$83,1)-1&lt;$A84,DATEVALUE("2026/3/31")&lt;$A84)</formula>
    </cfRule>
  </conditionalFormatting>
  <conditionalFormatting sqref="M156:R185">
    <cfRule type="expression" dxfId="705" priority="6">
      <formula>OR(EDATE($A$155,1)-1&lt;$A156,DATEVALUE("2026/3/31")&lt;$A156)</formula>
    </cfRule>
  </conditionalFormatting>
  <conditionalFormatting sqref="M192:R221">
    <cfRule type="expression" dxfId="704" priority="7">
      <formula>OR(EDATE($A$191,1)-1&lt;$A192,DATEVALUE("2026/3/31")&lt;$A192)</formula>
    </cfRule>
  </conditionalFormatting>
  <dataValidations count="3">
    <dataValidation type="time" operator="greaterThanOrEqual" allowBlank="1" showInputMessage="1" showErrorMessage="1" sqref="H114:K114 H78:K78 G42:K42 H222:K222 H258:K258 H186:K186 H150:K150 G11:G41 L11:L42 B11:F42 B47:G78 L47:L78 B83:G114 L83:L114 B119:G150 L119:L150 B155:G186 L155:L186 B191:G222 L191:L222 B227:G258 L227:L258 B263:G294 L263:L294 H294:K294" xr:uid="{BF6C6188-5CD2-47C0-AFF1-958EAA325D1B}">
      <formula1>0</formula1>
    </dataValidation>
    <dataValidation type="list" allowBlank="1" showInputMessage="1" showErrorMessage="1" sqref="M263:M293 M47:M76 M83:M113 M119:M149 M155:M185 M191:M221 M227:M257 M11:M41" xr:uid="{F19C2E1F-B6ED-4011-88FA-7C77A4EB5636}">
      <formula1>",✓所定,✓法定"</formula1>
    </dataValidation>
    <dataValidation operator="greaterThanOrEqual" allowBlank="1" showInputMessage="1" showErrorMessage="1" sqref="H191:K221 H155:K185 H227:K257 H11:K41 H119:K149 H47:K77 H83:K113 H263:K293" xr:uid="{5ACEA0D8-7DC4-4002-9BFA-D56A50D6110E}"/>
  </dataValidations>
  <printOptions horizontalCentered="1"/>
  <pageMargins left="0.51181102362204722" right="0.51181102362204722" top="0.55118110236220474" bottom="0.55118110236220474" header="0.31496062992125984" footer="0.31496062992125984"/>
  <pageSetup paperSize="9" scale="76" fitToHeight="0" orientation="portrait" r:id="rId1"/>
  <rowBreaks count="7" manualBreakCount="7">
    <brk id="42" max="16383" man="1"/>
    <brk id="78" max="16383" man="1"/>
    <brk id="114" max="16383" man="1"/>
    <brk id="150" max="16383" man="1"/>
    <brk id="186" max="16383" man="1"/>
    <brk id="222" max="16383" man="1"/>
    <brk id="258" max="16383"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A30D8F-54B0-4ACE-96F6-BDC661C28A82}">
  <sheetPr>
    <tabColor rgb="FF66CCFF"/>
    <pageSetUpPr fitToPage="1"/>
  </sheetPr>
  <dimension ref="A1:V294"/>
  <sheetViews>
    <sheetView view="pageBreakPreview" zoomScale="115" zoomScaleNormal="100" zoomScaleSheetLayoutView="115" workbookViewId="0">
      <selection activeCell="B11" sqref="B11"/>
    </sheetView>
  </sheetViews>
  <sheetFormatPr defaultColWidth="8.75" defaultRowHeight="14.25"/>
  <cols>
    <col min="1" max="1" width="10.75" style="1" customWidth="1"/>
    <col min="2" max="7" width="7.125" style="1" customWidth="1"/>
    <col min="8" max="11" width="7.125" style="1" hidden="1" customWidth="1"/>
    <col min="12" max="12" width="7.125" style="1" customWidth="1"/>
    <col min="13" max="13" width="6.125" style="9" customWidth="1"/>
    <col min="14" max="14" width="5.75" style="1" customWidth="1"/>
    <col min="15" max="15" width="9.125" style="1" customWidth="1"/>
    <col min="16" max="17" width="8.75" style="1" customWidth="1"/>
    <col min="18" max="18" width="12.75" style="1" customWidth="1"/>
    <col min="19" max="21" width="8.75" style="1" hidden="1" customWidth="1"/>
    <col min="22" max="16384" width="8.75" style="1"/>
  </cols>
  <sheetData>
    <row r="1" spans="1:22" ht="16.5">
      <c r="A1" s="2" t="str" cm="1">
        <f t="array" aca="1" ref="A1" ca="1">"業務日誌" &amp; RIGHT(CELL("filename", A1),U1)</f>
        <v>業務日誌7</v>
      </c>
      <c r="B1" s="3"/>
      <c r="C1" s="3"/>
      <c r="D1" s="3"/>
      <c r="E1" s="3"/>
      <c r="F1" s="3"/>
      <c r="G1" s="3"/>
      <c r="H1" s="3"/>
      <c r="I1" s="3"/>
      <c r="J1" s="3"/>
      <c r="K1" s="3"/>
      <c r="L1" s="3"/>
      <c r="M1" s="3"/>
      <c r="N1" s="3"/>
      <c r="O1" s="3"/>
      <c r="P1" s="3"/>
      <c r="Q1" s="3"/>
      <c r="R1" s="3"/>
      <c r="S1" s="45" t="str" cm="1">
        <f t="array" aca="1" ref="S1" ca="1">"各月内訳表!$E" &amp; 5+ 27*(RIGHT(CELL("filename", A1),U1)-1)</f>
        <v>各月内訳表!$E167</v>
      </c>
      <c r="T1" s="45" t="str" cm="1">
        <f t="array" aca="1" ref="T1" ca="1">"各月内訳表!$G" &amp; 6+ 27*(RIGHT(CELL("filename", A1),U1)-1)</f>
        <v>各月内訳表!$G168</v>
      </c>
      <c r="U1" s="45" cm="1">
        <f t="array" aca="1" ref="U1" ca="1">LEN(CELL("filename",A1))-FIND("日誌",CELL("filename",A1))-1</f>
        <v>1</v>
      </c>
    </row>
    <row r="2" spans="1:22" ht="16.899999999999999" customHeight="1">
      <c r="L2" s="25"/>
      <c r="Q2" s="19" t="s">
        <v>13</v>
      </c>
      <c r="R2" s="163">
        <f>入力ボックス!C8</f>
        <v>0</v>
      </c>
      <c r="S2" s="45"/>
      <c r="T2" s="45"/>
      <c r="U2" s="45" cm="1">
        <f t="array" aca="1" ref="U2" ca="1">LEN(CELL("filename",I2))-FIND("日誌",CELL("filename",I2))-1</f>
        <v>1</v>
      </c>
    </row>
    <row r="3" spans="1:22" ht="16.899999999999999" customHeight="1">
      <c r="L3" s="25"/>
      <c r="Q3" s="19"/>
      <c r="R3" s="28"/>
    </row>
    <row r="4" spans="1:22">
      <c r="A4" s="24" t="s">
        <v>12</v>
      </c>
      <c r="B4" s="201" t="str">
        <f>IF(入力ボックス!$C$4="","",入力ボックス!$C$4)</f>
        <v/>
      </c>
      <c r="C4" s="201"/>
      <c r="D4" s="201"/>
      <c r="E4" s="201"/>
      <c r="F4" s="201"/>
      <c r="G4" s="201"/>
      <c r="H4" s="201"/>
      <c r="I4" s="201"/>
      <c r="J4" s="201"/>
      <c r="K4" s="201"/>
      <c r="L4" s="201"/>
      <c r="O4" s="24" t="s">
        <v>79</v>
      </c>
      <c r="P4" s="202"/>
      <c r="Q4" s="202"/>
      <c r="R4" s="202"/>
    </row>
    <row r="5" spans="1:22" ht="18.75" customHeight="1">
      <c r="A5" s="24" t="s">
        <v>21</v>
      </c>
      <c r="B5" s="201" t="str" cm="1">
        <f t="array" aca="1" ref="B5" ca="1">IF(INDIRECT(S1)="","",INDIRECT(S1))</f>
        <v/>
      </c>
      <c r="C5" s="201"/>
      <c r="D5" s="201"/>
      <c r="E5" s="201"/>
      <c r="F5" s="201"/>
      <c r="G5" s="201"/>
      <c r="H5" s="201"/>
      <c r="I5" s="201"/>
      <c r="J5" s="201"/>
      <c r="K5" s="201"/>
      <c r="L5" s="201"/>
      <c r="O5" s="31" t="s">
        <v>80</v>
      </c>
    </row>
    <row r="6" spans="1:22" ht="18.75" customHeight="1">
      <c r="R6" s="42" t="str">
        <f ca="1">HYPERLINK("#"&amp;S1,"各月内訳表へ")</f>
        <v>各月内訳表へ</v>
      </c>
    </row>
    <row r="8" spans="1:22" ht="27" customHeight="1">
      <c r="A8" s="194" t="s">
        <v>22</v>
      </c>
      <c r="B8" s="189" t="s">
        <v>103</v>
      </c>
      <c r="C8" s="189"/>
      <c r="D8" s="189"/>
      <c r="E8" s="189"/>
      <c r="F8" s="189" t="s">
        <v>23</v>
      </c>
      <c r="G8" s="189"/>
      <c r="H8" s="189" t="s">
        <v>88</v>
      </c>
      <c r="I8" s="189"/>
      <c r="J8" s="189"/>
      <c r="K8" s="189"/>
      <c r="L8" s="189" t="s">
        <v>87</v>
      </c>
      <c r="M8" s="195" t="s">
        <v>96</v>
      </c>
      <c r="N8" s="194" t="s">
        <v>25</v>
      </c>
      <c r="O8" s="194"/>
      <c r="P8" s="194"/>
      <c r="Q8" s="194"/>
      <c r="R8" s="189" t="s">
        <v>100</v>
      </c>
    </row>
    <row r="9" spans="1:22" ht="14.25" customHeight="1">
      <c r="A9" s="194"/>
      <c r="B9" s="189" t="s">
        <v>82</v>
      </c>
      <c r="C9" s="189"/>
      <c r="D9" s="189" t="s">
        <v>84</v>
      </c>
      <c r="E9" s="189"/>
      <c r="F9" s="189"/>
      <c r="G9" s="189"/>
      <c r="H9" s="189" t="s">
        <v>90</v>
      </c>
      <c r="I9" s="189"/>
      <c r="J9" s="189" t="s">
        <v>89</v>
      </c>
      <c r="K9" s="189"/>
      <c r="L9" s="189"/>
      <c r="M9" s="196"/>
      <c r="N9" s="194"/>
      <c r="O9" s="194"/>
      <c r="P9" s="194"/>
      <c r="Q9" s="194"/>
      <c r="R9" s="189"/>
    </row>
    <row r="10" spans="1:22" ht="18" customHeight="1">
      <c r="A10" s="194"/>
      <c r="B10" s="43" t="s">
        <v>26</v>
      </c>
      <c r="C10" s="43" t="s">
        <v>27</v>
      </c>
      <c r="D10" s="43" t="s">
        <v>26</v>
      </c>
      <c r="E10" s="43" t="s">
        <v>27</v>
      </c>
      <c r="F10" s="44" t="s">
        <v>85</v>
      </c>
      <c r="G10" s="44" t="s">
        <v>86</v>
      </c>
      <c r="H10" s="44" t="s">
        <v>81</v>
      </c>
      <c r="I10" s="44" t="s">
        <v>83</v>
      </c>
      <c r="J10" s="44" t="s">
        <v>81</v>
      </c>
      <c r="K10" s="44" t="s">
        <v>95</v>
      </c>
      <c r="L10" s="189"/>
      <c r="M10" s="197"/>
      <c r="N10" s="194"/>
      <c r="O10" s="194"/>
      <c r="P10" s="194"/>
      <c r="Q10" s="194"/>
      <c r="R10" s="194"/>
    </row>
    <row r="11" spans="1:22">
      <c r="A11" s="27" cm="1">
        <f t="array" aca="1" ref="A11" ca="1">DATE("2025","8",IFERROR(INDIRECT(T1),"1"))</f>
        <v>45870</v>
      </c>
      <c r="B11" s="20"/>
      <c r="C11" s="21"/>
      <c r="D11" s="20"/>
      <c r="E11" s="21"/>
      <c r="F11" s="22"/>
      <c r="G11" s="22"/>
      <c r="H11" s="34" t="str">
        <f>IF(OR(B11="",LEFT(M11,1)="✓"),"",C11-B11-F11)</f>
        <v/>
      </c>
      <c r="I11" s="34" t="str">
        <f>IF(OR(D11="",LEFT(M11,1)="✓"),"",E11-D11-G11)</f>
        <v/>
      </c>
      <c r="J11" s="34" t="str">
        <f>IF(AND(B11&lt;&gt;"",M11="✓所定"),C11-B11-F11,"")</f>
        <v/>
      </c>
      <c r="K11" s="34" t="str">
        <f>IF(AND(B11&lt;&gt;"",M11="✓法定"),C11-B11-F11,"")</f>
        <v/>
      </c>
      <c r="L11" s="26" t="str">
        <f>IF(AND($B11="",$D11=""),"",($C11-$B11-$F11)+($E11-$D11-$G11))</f>
        <v/>
      </c>
      <c r="M11" s="32"/>
      <c r="N11" s="190"/>
      <c r="O11" s="190"/>
      <c r="P11" s="190"/>
      <c r="Q11" s="190"/>
      <c r="R11" s="23"/>
      <c r="V11" s="1" t="s">
        <v>171</v>
      </c>
    </row>
    <row r="12" spans="1:22">
      <c r="A12" s="27">
        <f ca="1">A11+1</f>
        <v>45871</v>
      </c>
      <c r="B12" s="20"/>
      <c r="C12" s="21"/>
      <c r="D12" s="20"/>
      <c r="E12" s="21"/>
      <c r="F12" s="22"/>
      <c r="G12" s="22"/>
      <c r="H12" s="34" t="str">
        <f t="shared" ref="H12:H41" si="0">IF(OR(B12="",LEFT(M12,1)="✓"),"",C12-B12-F12)</f>
        <v/>
      </c>
      <c r="I12" s="34" t="str">
        <f t="shared" ref="I12:I41" si="1">IF(OR(D12="",LEFT(M12,1)="✓"),"",E12-D12-G12)</f>
        <v/>
      </c>
      <c r="J12" s="34" t="str">
        <f t="shared" ref="J12:J41" si="2">IF(AND(B12&lt;&gt;"",M12="✓所定"),C12-B12-F12,"")</f>
        <v/>
      </c>
      <c r="K12" s="34" t="str">
        <f t="shared" ref="K12:K41" si="3">IF(AND(B12&lt;&gt;"",M12="✓法定"),C12-B12-F12,"")</f>
        <v/>
      </c>
      <c r="L12" s="26" t="str">
        <f t="shared" ref="L12:L41" si="4">IF(AND($B12="",$D12=""),"",($C12-$B12-$F12)+(E12-D12-G12))</f>
        <v/>
      </c>
      <c r="M12" s="32"/>
      <c r="N12" s="190"/>
      <c r="O12" s="190"/>
      <c r="P12" s="190"/>
      <c r="Q12" s="190"/>
      <c r="R12" s="23"/>
      <c r="V12" s="1" t="s">
        <v>172</v>
      </c>
    </row>
    <row r="13" spans="1:22">
      <c r="A13" s="27">
        <f t="shared" ref="A13:A41" ca="1" si="5">A12+1</f>
        <v>45872</v>
      </c>
      <c r="B13" s="20"/>
      <c r="C13" s="21"/>
      <c r="D13" s="20"/>
      <c r="E13" s="21"/>
      <c r="F13" s="22"/>
      <c r="G13" s="22"/>
      <c r="H13" s="34" t="str">
        <f t="shared" si="0"/>
        <v/>
      </c>
      <c r="I13" s="34" t="str">
        <f t="shared" si="1"/>
        <v/>
      </c>
      <c r="J13" s="34" t="str">
        <f t="shared" si="2"/>
        <v/>
      </c>
      <c r="K13" s="34" t="str">
        <f t="shared" si="3"/>
        <v/>
      </c>
      <c r="L13" s="26" t="str">
        <f t="shared" si="4"/>
        <v/>
      </c>
      <c r="M13" s="32"/>
      <c r="N13" s="190"/>
      <c r="O13" s="190"/>
      <c r="P13" s="190"/>
      <c r="Q13" s="190"/>
      <c r="R13" s="23"/>
    </row>
    <row r="14" spans="1:22">
      <c r="A14" s="27">
        <f t="shared" ca="1" si="5"/>
        <v>45873</v>
      </c>
      <c r="B14" s="20"/>
      <c r="C14" s="21"/>
      <c r="D14" s="20"/>
      <c r="E14" s="21"/>
      <c r="F14" s="22"/>
      <c r="G14" s="22"/>
      <c r="H14" s="34" t="str">
        <f t="shared" si="0"/>
        <v/>
      </c>
      <c r="I14" s="34" t="str">
        <f t="shared" si="1"/>
        <v/>
      </c>
      <c r="J14" s="34" t="str">
        <f t="shared" si="2"/>
        <v/>
      </c>
      <c r="K14" s="34" t="str">
        <f t="shared" si="3"/>
        <v/>
      </c>
      <c r="L14" s="26" t="str">
        <f t="shared" si="4"/>
        <v/>
      </c>
      <c r="M14" s="32"/>
      <c r="N14" s="190"/>
      <c r="O14" s="190"/>
      <c r="P14" s="190"/>
      <c r="Q14" s="190"/>
      <c r="R14" s="23"/>
    </row>
    <row r="15" spans="1:22">
      <c r="A15" s="27">
        <f t="shared" ca="1" si="5"/>
        <v>45874</v>
      </c>
      <c r="B15" s="20"/>
      <c r="C15" s="21"/>
      <c r="D15" s="20"/>
      <c r="E15" s="21"/>
      <c r="F15" s="22"/>
      <c r="G15" s="22"/>
      <c r="H15" s="34" t="str">
        <f t="shared" si="0"/>
        <v/>
      </c>
      <c r="I15" s="34" t="str">
        <f t="shared" si="1"/>
        <v/>
      </c>
      <c r="J15" s="34" t="str">
        <f t="shared" si="2"/>
        <v/>
      </c>
      <c r="K15" s="34" t="str">
        <f t="shared" si="3"/>
        <v/>
      </c>
      <c r="L15" s="26" t="str">
        <f t="shared" si="4"/>
        <v/>
      </c>
      <c r="M15" s="32"/>
      <c r="N15" s="190"/>
      <c r="O15" s="190"/>
      <c r="P15" s="190"/>
      <c r="Q15" s="190"/>
      <c r="R15" s="23"/>
    </row>
    <row r="16" spans="1:22">
      <c r="A16" s="27">
        <f t="shared" ca="1" si="5"/>
        <v>45875</v>
      </c>
      <c r="B16" s="20"/>
      <c r="C16" s="21"/>
      <c r="D16" s="20"/>
      <c r="E16" s="21"/>
      <c r="F16" s="22"/>
      <c r="G16" s="22"/>
      <c r="H16" s="34" t="str">
        <f t="shared" si="0"/>
        <v/>
      </c>
      <c r="I16" s="34" t="str">
        <f t="shared" si="1"/>
        <v/>
      </c>
      <c r="J16" s="34" t="str">
        <f t="shared" si="2"/>
        <v/>
      </c>
      <c r="K16" s="34" t="str">
        <f t="shared" si="3"/>
        <v/>
      </c>
      <c r="L16" s="26" t="str">
        <f t="shared" si="4"/>
        <v/>
      </c>
      <c r="M16" s="32"/>
      <c r="N16" s="190"/>
      <c r="O16" s="190"/>
      <c r="P16" s="190"/>
      <c r="Q16" s="190"/>
      <c r="R16" s="23"/>
    </row>
    <row r="17" spans="1:18">
      <c r="A17" s="27">
        <f t="shared" ca="1" si="5"/>
        <v>45876</v>
      </c>
      <c r="B17" s="20"/>
      <c r="C17" s="21"/>
      <c r="D17" s="20"/>
      <c r="E17" s="21"/>
      <c r="F17" s="22"/>
      <c r="G17" s="22"/>
      <c r="H17" s="34" t="str">
        <f t="shared" si="0"/>
        <v/>
      </c>
      <c r="I17" s="34" t="str">
        <f t="shared" si="1"/>
        <v/>
      </c>
      <c r="J17" s="34" t="str">
        <f t="shared" si="2"/>
        <v/>
      </c>
      <c r="K17" s="34" t="str">
        <f t="shared" si="3"/>
        <v/>
      </c>
      <c r="L17" s="26" t="str">
        <f t="shared" si="4"/>
        <v/>
      </c>
      <c r="M17" s="32"/>
      <c r="N17" s="190"/>
      <c r="O17" s="190"/>
      <c r="P17" s="190"/>
      <c r="Q17" s="190"/>
      <c r="R17" s="23"/>
    </row>
    <row r="18" spans="1:18">
      <c r="A18" s="27">
        <f t="shared" ca="1" si="5"/>
        <v>45877</v>
      </c>
      <c r="B18" s="20"/>
      <c r="C18" s="21"/>
      <c r="D18" s="20"/>
      <c r="E18" s="21"/>
      <c r="F18" s="22"/>
      <c r="G18" s="22"/>
      <c r="H18" s="34" t="str">
        <f t="shared" si="0"/>
        <v/>
      </c>
      <c r="I18" s="34" t="str">
        <f t="shared" si="1"/>
        <v/>
      </c>
      <c r="J18" s="34" t="str">
        <f t="shared" si="2"/>
        <v/>
      </c>
      <c r="K18" s="34" t="str">
        <f t="shared" si="3"/>
        <v/>
      </c>
      <c r="L18" s="26" t="str">
        <f t="shared" si="4"/>
        <v/>
      </c>
      <c r="M18" s="32"/>
      <c r="N18" s="190"/>
      <c r="O18" s="190"/>
      <c r="P18" s="190"/>
      <c r="Q18" s="190"/>
      <c r="R18" s="23"/>
    </row>
    <row r="19" spans="1:18">
      <c r="A19" s="27">
        <f t="shared" ca="1" si="5"/>
        <v>45878</v>
      </c>
      <c r="B19" s="20"/>
      <c r="C19" s="21"/>
      <c r="D19" s="20"/>
      <c r="E19" s="21"/>
      <c r="F19" s="22"/>
      <c r="G19" s="22"/>
      <c r="H19" s="34" t="str">
        <f t="shared" si="0"/>
        <v/>
      </c>
      <c r="I19" s="34" t="str">
        <f t="shared" si="1"/>
        <v/>
      </c>
      <c r="J19" s="34" t="str">
        <f t="shared" si="2"/>
        <v/>
      </c>
      <c r="K19" s="34" t="str">
        <f t="shared" si="3"/>
        <v/>
      </c>
      <c r="L19" s="26" t="str">
        <f t="shared" si="4"/>
        <v/>
      </c>
      <c r="M19" s="32"/>
      <c r="N19" s="190"/>
      <c r="O19" s="190"/>
      <c r="P19" s="190"/>
      <c r="Q19" s="190"/>
      <c r="R19" s="23"/>
    </row>
    <row r="20" spans="1:18">
      <c r="A20" s="27">
        <f t="shared" ca="1" si="5"/>
        <v>45879</v>
      </c>
      <c r="B20" s="20"/>
      <c r="C20" s="21"/>
      <c r="D20" s="20"/>
      <c r="E20" s="21"/>
      <c r="F20" s="22"/>
      <c r="G20" s="22"/>
      <c r="H20" s="34" t="str">
        <f t="shared" si="0"/>
        <v/>
      </c>
      <c r="I20" s="34" t="str">
        <f t="shared" si="1"/>
        <v/>
      </c>
      <c r="J20" s="34" t="str">
        <f t="shared" si="2"/>
        <v/>
      </c>
      <c r="K20" s="34" t="str">
        <f t="shared" si="3"/>
        <v/>
      </c>
      <c r="L20" s="26" t="str">
        <f t="shared" si="4"/>
        <v/>
      </c>
      <c r="M20" s="32"/>
      <c r="N20" s="190"/>
      <c r="O20" s="190"/>
      <c r="P20" s="190"/>
      <c r="Q20" s="190"/>
      <c r="R20" s="23"/>
    </row>
    <row r="21" spans="1:18">
      <c r="A21" s="27">
        <f t="shared" ca="1" si="5"/>
        <v>45880</v>
      </c>
      <c r="B21" s="20"/>
      <c r="C21" s="21"/>
      <c r="D21" s="20"/>
      <c r="E21" s="21"/>
      <c r="F21" s="22"/>
      <c r="G21" s="22"/>
      <c r="H21" s="34" t="str">
        <f t="shared" si="0"/>
        <v/>
      </c>
      <c r="I21" s="34" t="str">
        <f t="shared" si="1"/>
        <v/>
      </c>
      <c r="J21" s="34" t="str">
        <f t="shared" si="2"/>
        <v/>
      </c>
      <c r="K21" s="34" t="str">
        <f t="shared" si="3"/>
        <v/>
      </c>
      <c r="L21" s="26" t="str">
        <f t="shared" si="4"/>
        <v/>
      </c>
      <c r="M21" s="32"/>
      <c r="N21" s="190"/>
      <c r="O21" s="190"/>
      <c r="P21" s="190"/>
      <c r="Q21" s="190"/>
      <c r="R21" s="23"/>
    </row>
    <row r="22" spans="1:18">
      <c r="A22" s="27">
        <f t="shared" ca="1" si="5"/>
        <v>45881</v>
      </c>
      <c r="B22" s="20"/>
      <c r="C22" s="21"/>
      <c r="D22" s="20"/>
      <c r="E22" s="21"/>
      <c r="F22" s="22"/>
      <c r="G22" s="22"/>
      <c r="H22" s="34" t="str">
        <f t="shared" si="0"/>
        <v/>
      </c>
      <c r="I22" s="34" t="str">
        <f t="shared" si="1"/>
        <v/>
      </c>
      <c r="J22" s="34" t="str">
        <f t="shared" si="2"/>
        <v/>
      </c>
      <c r="K22" s="34" t="str">
        <f t="shared" si="3"/>
        <v/>
      </c>
      <c r="L22" s="26" t="str">
        <f t="shared" si="4"/>
        <v/>
      </c>
      <c r="M22" s="32"/>
      <c r="N22" s="190"/>
      <c r="O22" s="190"/>
      <c r="P22" s="190"/>
      <c r="Q22" s="190"/>
      <c r="R22" s="23"/>
    </row>
    <row r="23" spans="1:18">
      <c r="A23" s="27">
        <f t="shared" ca="1" si="5"/>
        <v>45882</v>
      </c>
      <c r="B23" s="20"/>
      <c r="C23" s="21"/>
      <c r="D23" s="20"/>
      <c r="E23" s="21"/>
      <c r="F23" s="22"/>
      <c r="G23" s="22"/>
      <c r="H23" s="34" t="str">
        <f t="shared" si="0"/>
        <v/>
      </c>
      <c r="I23" s="34" t="str">
        <f t="shared" si="1"/>
        <v/>
      </c>
      <c r="J23" s="34" t="str">
        <f t="shared" si="2"/>
        <v/>
      </c>
      <c r="K23" s="34" t="str">
        <f t="shared" si="3"/>
        <v/>
      </c>
      <c r="L23" s="26" t="str">
        <f t="shared" si="4"/>
        <v/>
      </c>
      <c r="M23" s="32"/>
      <c r="N23" s="190"/>
      <c r="O23" s="190"/>
      <c r="P23" s="190"/>
      <c r="Q23" s="190"/>
      <c r="R23" s="23"/>
    </row>
    <row r="24" spans="1:18">
      <c r="A24" s="27">
        <f t="shared" ca="1" si="5"/>
        <v>45883</v>
      </c>
      <c r="B24" s="20"/>
      <c r="C24" s="21"/>
      <c r="D24" s="20"/>
      <c r="E24" s="21"/>
      <c r="F24" s="22"/>
      <c r="G24" s="22"/>
      <c r="H24" s="34" t="str">
        <f t="shared" si="0"/>
        <v/>
      </c>
      <c r="I24" s="34" t="str">
        <f t="shared" si="1"/>
        <v/>
      </c>
      <c r="J24" s="34" t="str">
        <f t="shared" si="2"/>
        <v/>
      </c>
      <c r="K24" s="34" t="str">
        <f t="shared" si="3"/>
        <v/>
      </c>
      <c r="L24" s="26" t="str">
        <f t="shared" si="4"/>
        <v/>
      </c>
      <c r="M24" s="32"/>
      <c r="N24" s="190"/>
      <c r="O24" s="190"/>
      <c r="P24" s="190"/>
      <c r="Q24" s="190"/>
      <c r="R24" s="23"/>
    </row>
    <row r="25" spans="1:18">
      <c r="A25" s="27">
        <f t="shared" ca="1" si="5"/>
        <v>45884</v>
      </c>
      <c r="B25" s="20"/>
      <c r="C25" s="21"/>
      <c r="D25" s="20"/>
      <c r="E25" s="21"/>
      <c r="F25" s="22"/>
      <c r="G25" s="22"/>
      <c r="H25" s="34" t="str">
        <f t="shared" si="0"/>
        <v/>
      </c>
      <c r="I25" s="34" t="str">
        <f t="shared" si="1"/>
        <v/>
      </c>
      <c r="J25" s="34" t="str">
        <f t="shared" si="2"/>
        <v/>
      </c>
      <c r="K25" s="34" t="str">
        <f t="shared" si="3"/>
        <v/>
      </c>
      <c r="L25" s="26" t="str">
        <f t="shared" si="4"/>
        <v/>
      </c>
      <c r="M25" s="32"/>
      <c r="N25" s="190"/>
      <c r="O25" s="190"/>
      <c r="P25" s="190"/>
      <c r="Q25" s="190"/>
      <c r="R25" s="23"/>
    </row>
    <row r="26" spans="1:18">
      <c r="A26" s="27">
        <f t="shared" ca="1" si="5"/>
        <v>45885</v>
      </c>
      <c r="B26" s="20"/>
      <c r="C26" s="21"/>
      <c r="D26" s="20"/>
      <c r="E26" s="21"/>
      <c r="F26" s="22"/>
      <c r="G26" s="22"/>
      <c r="H26" s="34" t="str">
        <f t="shared" si="0"/>
        <v/>
      </c>
      <c r="I26" s="34" t="str">
        <f t="shared" si="1"/>
        <v/>
      </c>
      <c r="J26" s="34" t="str">
        <f t="shared" si="2"/>
        <v/>
      </c>
      <c r="K26" s="34" t="str">
        <f t="shared" si="3"/>
        <v/>
      </c>
      <c r="L26" s="26" t="str">
        <f t="shared" si="4"/>
        <v/>
      </c>
      <c r="M26" s="32"/>
      <c r="N26" s="190"/>
      <c r="O26" s="190"/>
      <c r="P26" s="190"/>
      <c r="Q26" s="190"/>
      <c r="R26" s="23"/>
    </row>
    <row r="27" spans="1:18">
      <c r="A27" s="27">
        <f t="shared" ca="1" si="5"/>
        <v>45886</v>
      </c>
      <c r="B27" s="20"/>
      <c r="C27" s="21"/>
      <c r="D27" s="20"/>
      <c r="E27" s="21"/>
      <c r="F27" s="22"/>
      <c r="G27" s="22"/>
      <c r="H27" s="34" t="str">
        <f t="shared" si="0"/>
        <v/>
      </c>
      <c r="I27" s="34" t="str">
        <f t="shared" si="1"/>
        <v/>
      </c>
      <c r="J27" s="34" t="str">
        <f t="shared" si="2"/>
        <v/>
      </c>
      <c r="K27" s="34" t="str">
        <f t="shared" si="3"/>
        <v/>
      </c>
      <c r="L27" s="26" t="str">
        <f t="shared" si="4"/>
        <v/>
      </c>
      <c r="M27" s="32"/>
      <c r="N27" s="190"/>
      <c r="O27" s="190"/>
      <c r="P27" s="190"/>
      <c r="Q27" s="190"/>
      <c r="R27" s="23"/>
    </row>
    <row r="28" spans="1:18">
      <c r="A28" s="27">
        <f t="shared" ca="1" si="5"/>
        <v>45887</v>
      </c>
      <c r="B28" s="20"/>
      <c r="C28" s="21"/>
      <c r="D28" s="20"/>
      <c r="E28" s="21"/>
      <c r="F28" s="22"/>
      <c r="G28" s="22"/>
      <c r="H28" s="34" t="str">
        <f t="shared" si="0"/>
        <v/>
      </c>
      <c r="I28" s="34" t="str">
        <f t="shared" si="1"/>
        <v/>
      </c>
      <c r="J28" s="34" t="str">
        <f t="shared" si="2"/>
        <v/>
      </c>
      <c r="K28" s="34" t="str">
        <f t="shared" si="3"/>
        <v/>
      </c>
      <c r="L28" s="26" t="str">
        <f t="shared" si="4"/>
        <v/>
      </c>
      <c r="M28" s="32"/>
      <c r="N28" s="190"/>
      <c r="O28" s="190"/>
      <c r="P28" s="190"/>
      <c r="Q28" s="190"/>
      <c r="R28" s="23"/>
    </row>
    <row r="29" spans="1:18">
      <c r="A29" s="27">
        <f t="shared" ca="1" si="5"/>
        <v>45888</v>
      </c>
      <c r="B29" s="20"/>
      <c r="C29" s="21"/>
      <c r="D29" s="20"/>
      <c r="E29" s="21"/>
      <c r="F29" s="22"/>
      <c r="G29" s="22"/>
      <c r="H29" s="34" t="str">
        <f t="shared" si="0"/>
        <v/>
      </c>
      <c r="I29" s="34" t="str">
        <f t="shared" si="1"/>
        <v/>
      </c>
      <c r="J29" s="34" t="str">
        <f t="shared" si="2"/>
        <v/>
      </c>
      <c r="K29" s="34" t="str">
        <f t="shared" si="3"/>
        <v/>
      </c>
      <c r="L29" s="26" t="str">
        <f t="shared" si="4"/>
        <v/>
      </c>
      <c r="M29" s="32"/>
      <c r="N29" s="190"/>
      <c r="O29" s="190"/>
      <c r="P29" s="190"/>
      <c r="Q29" s="190"/>
      <c r="R29" s="23"/>
    </row>
    <row r="30" spans="1:18">
      <c r="A30" s="27">
        <f t="shared" ca="1" si="5"/>
        <v>45889</v>
      </c>
      <c r="B30" s="20"/>
      <c r="C30" s="21"/>
      <c r="D30" s="20"/>
      <c r="E30" s="21"/>
      <c r="F30" s="22"/>
      <c r="G30" s="22"/>
      <c r="H30" s="34" t="str">
        <f t="shared" si="0"/>
        <v/>
      </c>
      <c r="I30" s="34" t="str">
        <f t="shared" si="1"/>
        <v/>
      </c>
      <c r="J30" s="34" t="str">
        <f t="shared" si="2"/>
        <v/>
      </c>
      <c r="K30" s="34" t="str">
        <f t="shared" si="3"/>
        <v/>
      </c>
      <c r="L30" s="26" t="str">
        <f t="shared" si="4"/>
        <v/>
      </c>
      <c r="M30" s="32"/>
      <c r="N30" s="190"/>
      <c r="O30" s="190"/>
      <c r="P30" s="190"/>
      <c r="Q30" s="190"/>
      <c r="R30" s="23"/>
    </row>
    <row r="31" spans="1:18">
      <c r="A31" s="27">
        <f t="shared" ca="1" si="5"/>
        <v>45890</v>
      </c>
      <c r="B31" s="20"/>
      <c r="C31" s="21"/>
      <c r="D31" s="20"/>
      <c r="E31" s="21"/>
      <c r="F31" s="22"/>
      <c r="G31" s="22"/>
      <c r="H31" s="34" t="str">
        <f t="shared" si="0"/>
        <v/>
      </c>
      <c r="I31" s="34" t="str">
        <f t="shared" si="1"/>
        <v/>
      </c>
      <c r="J31" s="34" t="str">
        <f t="shared" si="2"/>
        <v/>
      </c>
      <c r="K31" s="34" t="str">
        <f t="shared" si="3"/>
        <v/>
      </c>
      <c r="L31" s="26" t="str">
        <f t="shared" si="4"/>
        <v/>
      </c>
      <c r="M31" s="32"/>
      <c r="N31" s="190"/>
      <c r="O31" s="190"/>
      <c r="P31" s="190"/>
      <c r="Q31" s="190"/>
      <c r="R31" s="23"/>
    </row>
    <row r="32" spans="1:18">
      <c r="A32" s="27">
        <f t="shared" ca="1" si="5"/>
        <v>45891</v>
      </c>
      <c r="B32" s="20"/>
      <c r="C32" s="21"/>
      <c r="D32" s="20"/>
      <c r="E32" s="21"/>
      <c r="F32" s="22"/>
      <c r="G32" s="22"/>
      <c r="H32" s="34" t="str">
        <f t="shared" si="0"/>
        <v/>
      </c>
      <c r="I32" s="34" t="str">
        <f t="shared" si="1"/>
        <v/>
      </c>
      <c r="J32" s="34" t="str">
        <f t="shared" si="2"/>
        <v/>
      </c>
      <c r="K32" s="34" t="str">
        <f t="shared" si="3"/>
        <v/>
      </c>
      <c r="L32" s="26" t="str">
        <f t="shared" si="4"/>
        <v/>
      </c>
      <c r="M32" s="32"/>
      <c r="N32" s="190"/>
      <c r="O32" s="190"/>
      <c r="P32" s="190"/>
      <c r="Q32" s="190"/>
      <c r="R32" s="23"/>
    </row>
    <row r="33" spans="1:22">
      <c r="A33" s="27">
        <f t="shared" ca="1" si="5"/>
        <v>45892</v>
      </c>
      <c r="B33" s="20"/>
      <c r="C33" s="21"/>
      <c r="D33" s="20"/>
      <c r="E33" s="21"/>
      <c r="F33" s="22"/>
      <c r="G33" s="22"/>
      <c r="H33" s="34" t="str">
        <f t="shared" si="0"/>
        <v/>
      </c>
      <c r="I33" s="34" t="str">
        <f t="shared" si="1"/>
        <v/>
      </c>
      <c r="J33" s="34" t="str">
        <f t="shared" si="2"/>
        <v/>
      </c>
      <c r="K33" s="34" t="str">
        <f t="shared" si="3"/>
        <v/>
      </c>
      <c r="L33" s="26" t="str">
        <f t="shared" si="4"/>
        <v/>
      </c>
      <c r="M33" s="32"/>
      <c r="N33" s="190"/>
      <c r="O33" s="190"/>
      <c r="P33" s="190"/>
      <c r="Q33" s="190"/>
      <c r="R33" s="23"/>
    </row>
    <row r="34" spans="1:22">
      <c r="A34" s="27">
        <f t="shared" ca="1" si="5"/>
        <v>45893</v>
      </c>
      <c r="B34" s="20"/>
      <c r="C34" s="21"/>
      <c r="D34" s="20"/>
      <c r="E34" s="21"/>
      <c r="F34" s="22"/>
      <c r="G34" s="22"/>
      <c r="H34" s="34" t="str">
        <f t="shared" si="0"/>
        <v/>
      </c>
      <c r="I34" s="34" t="str">
        <f t="shared" si="1"/>
        <v/>
      </c>
      <c r="J34" s="34" t="str">
        <f t="shared" si="2"/>
        <v/>
      </c>
      <c r="K34" s="34" t="str">
        <f t="shared" si="3"/>
        <v/>
      </c>
      <c r="L34" s="26" t="str">
        <f t="shared" si="4"/>
        <v/>
      </c>
      <c r="M34" s="32"/>
      <c r="N34" s="190"/>
      <c r="O34" s="190"/>
      <c r="P34" s="190"/>
      <c r="Q34" s="190"/>
      <c r="R34" s="23"/>
    </row>
    <row r="35" spans="1:22">
      <c r="A35" s="27">
        <f t="shared" ca="1" si="5"/>
        <v>45894</v>
      </c>
      <c r="B35" s="20"/>
      <c r="C35" s="21"/>
      <c r="D35" s="20"/>
      <c r="E35" s="21"/>
      <c r="F35" s="22"/>
      <c r="G35" s="22"/>
      <c r="H35" s="34" t="str">
        <f t="shared" si="0"/>
        <v/>
      </c>
      <c r="I35" s="34" t="str">
        <f t="shared" si="1"/>
        <v/>
      </c>
      <c r="J35" s="34" t="str">
        <f t="shared" si="2"/>
        <v/>
      </c>
      <c r="K35" s="34" t="str">
        <f t="shared" si="3"/>
        <v/>
      </c>
      <c r="L35" s="26" t="str">
        <f t="shared" si="4"/>
        <v/>
      </c>
      <c r="M35" s="32"/>
      <c r="N35" s="190"/>
      <c r="O35" s="190"/>
      <c r="P35" s="190"/>
      <c r="Q35" s="190"/>
      <c r="R35" s="23"/>
    </row>
    <row r="36" spans="1:22">
      <c r="A36" s="27">
        <f t="shared" ca="1" si="5"/>
        <v>45895</v>
      </c>
      <c r="B36" s="20"/>
      <c r="C36" s="21"/>
      <c r="D36" s="20"/>
      <c r="E36" s="21"/>
      <c r="F36" s="22"/>
      <c r="G36" s="22"/>
      <c r="H36" s="34" t="str">
        <f t="shared" si="0"/>
        <v/>
      </c>
      <c r="I36" s="34" t="str">
        <f t="shared" si="1"/>
        <v/>
      </c>
      <c r="J36" s="34" t="str">
        <f t="shared" si="2"/>
        <v/>
      </c>
      <c r="K36" s="34" t="str">
        <f t="shared" si="3"/>
        <v/>
      </c>
      <c r="L36" s="26" t="str">
        <f t="shared" si="4"/>
        <v/>
      </c>
      <c r="M36" s="32"/>
      <c r="N36" s="190"/>
      <c r="O36" s="190"/>
      <c r="P36" s="190"/>
      <c r="Q36" s="190"/>
      <c r="R36" s="23"/>
    </row>
    <row r="37" spans="1:22">
      <c r="A37" s="27">
        <f t="shared" ca="1" si="5"/>
        <v>45896</v>
      </c>
      <c r="B37" s="20"/>
      <c r="C37" s="21"/>
      <c r="D37" s="20"/>
      <c r="E37" s="21"/>
      <c r="F37" s="22"/>
      <c r="G37" s="22"/>
      <c r="H37" s="34" t="str">
        <f t="shared" si="0"/>
        <v/>
      </c>
      <c r="I37" s="34" t="str">
        <f t="shared" si="1"/>
        <v/>
      </c>
      <c r="J37" s="34" t="str">
        <f t="shared" si="2"/>
        <v/>
      </c>
      <c r="K37" s="34" t="str">
        <f t="shared" si="3"/>
        <v/>
      </c>
      <c r="L37" s="26" t="str">
        <f t="shared" si="4"/>
        <v/>
      </c>
      <c r="M37" s="32"/>
      <c r="N37" s="190"/>
      <c r="O37" s="190"/>
      <c r="P37" s="190"/>
      <c r="Q37" s="190"/>
      <c r="R37" s="23"/>
    </row>
    <row r="38" spans="1:22">
      <c r="A38" s="27">
        <f t="shared" ca="1" si="5"/>
        <v>45897</v>
      </c>
      <c r="B38" s="20"/>
      <c r="C38" s="21"/>
      <c r="D38" s="20"/>
      <c r="E38" s="21"/>
      <c r="F38" s="22"/>
      <c r="G38" s="22"/>
      <c r="H38" s="34" t="str">
        <f t="shared" si="0"/>
        <v/>
      </c>
      <c r="I38" s="34" t="str">
        <f t="shared" si="1"/>
        <v/>
      </c>
      <c r="J38" s="34" t="str">
        <f t="shared" si="2"/>
        <v/>
      </c>
      <c r="K38" s="34" t="str">
        <f t="shared" si="3"/>
        <v/>
      </c>
      <c r="L38" s="26" t="str">
        <f t="shared" si="4"/>
        <v/>
      </c>
      <c r="M38" s="32"/>
      <c r="N38" s="190"/>
      <c r="O38" s="190"/>
      <c r="P38" s="190"/>
      <c r="Q38" s="190"/>
      <c r="R38" s="23"/>
    </row>
    <row r="39" spans="1:22">
      <c r="A39" s="27">
        <f t="shared" ca="1" si="5"/>
        <v>45898</v>
      </c>
      <c r="B39" s="20"/>
      <c r="C39" s="21"/>
      <c r="D39" s="20"/>
      <c r="E39" s="21"/>
      <c r="F39" s="22"/>
      <c r="G39" s="22"/>
      <c r="H39" s="34" t="str">
        <f t="shared" si="0"/>
        <v/>
      </c>
      <c r="I39" s="34" t="str">
        <f t="shared" si="1"/>
        <v/>
      </c>
      <c r="J39" s="34" t="str">
        <f t="shared" si="2"/>
        <v/>
      </c>
      <c r="K39" s="34" t="str">
        <f t="shared" si="3"/>
        <v/>
      </c>
      <c r="L39" s="26" t="str">
        <f t="shared" si="4"/>
        <v/>
      </c>
      <c r="M39" s="32"/>
      <c r="N39" s="190"/>
      <c r="O39" s="190"/>
      <c r="P39" s="190"/>
      <c r="Q39" s="190"/>
      <c r="R39" s="23"/>
    </row>
    <row r="40" spans="1:22">
      <c r="A40" s="27">
        <f t="shared" ca="1" si="5"/>
        <v>45899</v>
      </c>
      <c r="B40" s="20"/>
      <c r="C40" s="21"/>
      <c r="D40" s="20"/>
      <c r="E40" s="21"/>
      <c r="F40" s="22"/>
      <c r="G40" s="22"/>
      <c r="H40" s="34" t="str">
        <f t="shared" si="0"/>
        <v/>
      </c>
      <c r="I40" s="34" t="str">
        <f t="shared" si="1"/>
        <v/>
      </c>
      <c r="J40" s="34" t="str">
        <f t="shared" si="2"/>
        <v/>
      </c>
      <c r="K40" s="34" t="str">
        <f t="shared" si="3"/>
        <v/>
      </c>
      <c r="L40" s="26" t="str">
        <f t="shared" si="4"/>
        <v/>
      </c>
      <c r="M40" s="32"/>
      <c r="N40" s="190"/>
      <c r="O40" s="190"/>
      <c r="P40" s="190"/>
      <c r="Q40" s="190"/>
      <c r="R40" s="23"/>
    </row>
    <row r="41" spans="1:22">
      <c r="A41" s="27">
        <f t="shared" ca="1" si="5"/>
        <v>45900</v>
      </c>
      <c r="B41" s="20"/>
      <c r="C41" s="21"/>
      <c r="D41" s="20"/>
      <c r="E41" s="21"/>
      <c r="F41" s="22"/>
      <c r="G41" s="22"/>
      <c r="H41" s="34" t="str">
        <f t="shared" si="0"/>
        <v/>
      </c>
      <c r="I41" s="34" t="str">
        <f t="shared" si="1"/>
        <v/>
      </c>
      <c r="J41" s="34" t="str">
        <f t="shared" si="2"/>
        <v/>
      </c>
      <c r="K41" s="34" t="str">
        <f t="shared" si="3"/>
        <v/>
      </c>
      <c r="L41" s="26" t="str">
        <f t="shared" si="4"/>
        <v/>
      </c>
      <c r="M41" s="32"/>
      <c r="N41" s="190"/>
      <c r="O41" s="190"/>
      <c r="P41" s="190"/>
      <c r="Q41" s="190"/>
      <c r="R41" s="23"/>
    </row>
    <row r="42" spans="1:22">
      <c r="A42" s="5" t="s">
        <v>11</v>
      </c>
      <c r="B42" s="191"/>
      <c r="C42" s="192"/>
      <c r="D42" s="191"/>
      <c r="E42" s="192"/>
      <c r="F42" s="26" t="str">
        <f t="shared" ref="F42:K42" si="6">IF(SUM(F11:F41)=0,"",SUM(F11:F41))</f>
        <v/>
      </c>
      <c r="G42" s="26" t="str">
        <f t="shared" si="6"/>
        <v/>
      </c>
      <c r="H42" s="26" t="str">
        <f t="shared" si="6"/>
        <v/>
      </c>
      <c r="I42" s="26" t="str">
        <f t="shared" si="6"/>
        <v/>
      </c>
      <c r="J42" s="26" t="str">
        <f t="shared" si="6"/>
        <v/>
      </c>
      <c r="K42" s="26" t="str">
        <f t="shared" si="6"/>
        <v/>
      </c>
      <c r="L42" s="26" t="str">
        <f>IF(SUM($L11:$L41)=0,"",SUM($L11:$L41))</f>
        <v/>
      </c>
      <c r="M42" s="33"/>
      <c r="N42" s="193"/>
      <c r="O42" s="193"/>
      <c r="P42" s="193"/>
      <c r="Q42" s="193"/>
      <c r="R42" s="6"/>
    </row>
    <row r="44" spans="1:22" ht="27" customHeight="1">
      <c r="A44" s="194" t="s">
        <v>22</v>
      </c>
      <c r="B44" s="189" t="s">
        <v>103</v>
      </c>
      <c r="C44" s="189"/>
      <c r="D44" s="189"/>
      <c r="E44" s="189"/>
      <c r="F44" s="189" t="s">
        <v>23</v>
      </c>
      <c r="G44" s="189"/>
      <c r="H44" s="189" t="s">
        <v>88</v>
      </c>
      <c r="I44" s="189"/>
      <c r="J44" s="189"/>
      <c r="K44" s="189"/>
      <c r="L44" s="189" t="s">
        <v>87</v>
      </c>
      <c r="M44" s="195" t="s">
        <v>96</v>
      </c>
      <c r="N44" s="194" t="s">
        <v>25</v>
      </c>
      <c r="O44" s="194"/>
      <c r="P44" s="194"/>
      <c r="Q44" s="194"/>
      <c r="R44" s="189" t="s">
        <v>100</v>
      </c>
    </row>
    <row r="45" spans="1:22" ht="14.25" customHeight="1">
      <c r="A45" s="194"/>
      <c r="B45" s="189" t="s">
        <v>82</v>
      </c>
      <c r="C45" s="189"/>
      <c r="D45" s="189" t="s">
        <v>84</v>
      </c>
      <c r="E45" s="189"/>
      <c r="F45" s="189"/>
      <c r="G45" s="189"/>
      <c r="H45" s="189" t="s">
        <v>90</v>
      </c>
      <c r="I45" s="189"/>
      <c r="J45" s="189" t="s">
        <v>89</v>
      </c>
      <c r="K45" s="189"/>
      <c r="L45" s="189"/>
      <c r="M45" s="196"/>
      <c r="N45" s="194"/>
      <c r="O45" s="194"/>
      <c r="P45" s="194"/>
      <c r="Q45" s="194"/>
      <c r="R45" s="189"/>
    </row>
    <row r="46" spans="1:22">
      <c r="A46" s="194"/>
      <c r="B46" s="43" t="s">
        <v>26</v>
      </c>
      <c r="C46" s="43" t="s">
        <v>27</v>
      </c>
      <c r="D46" s="43" t="s">
        <v>26</v>
      </c>
      <c r="E46" s="43" t="s">
        <v>27</v>
      </c>
      <c r="F46" s="44" t="s">
        <v>85</v>
      </c>
      <c r="G46" s="44" t="s">
        <v>86</v>
      </c>
      <c r="H46" s="44" t="s">
        <v>81</v>
      </c>
      <c r="I46" s="44" t="s">
        <v>83</v>
      </c>
      <c r="J46" s="44" t="s">
        <v>81</v>
      </c>
      <c r="K46" s="44" t="s">
        <v>95</v>
      </c>
      <c r="L46" s="189"/>
      <c r="M46" s="197"/>
      <c r="N46" s="194"/>
      <c r="O46" s="194"/>
      <c r="P46" s="194"/>
      <c r="Q46" s="194"/>
      <c r="R46" s="194"/>
    </row>
    <row r="47" spans="1:22">
      <c r="A47" s="27" cm="1">
        <f t="array" aca="1" ref="A47" ca="1">DATE("2025","8"+1,IFERROR(INDIRECT(T1),"1"))</f>
        <v>45901</v>
      </c>
      <c r="B47" s="20"/>
      <c r="C47" s="21"/>
      <c r="D47" s="20"/>
      <c r="E47" s="21"/>
      <c r="F47" s="22"/>
      <c r="G47" s="22"/>
      <c r="H47" s="34" t="str">
        <f>IF(OR(B47="",LEFT(M47,1)="✓"),"",C47-B47-F47)</f>
        <v/>
      </c>
      <c r="I47" s="34" t="str">
        <f>IF(OR(D47="",LEFT(M47,1)="✓"),"",E47-D47-G47)</f>
        <v/>
      </c>
      <c r="J47" s="34" t="str">
        <f>IF(AND(B47&lt;&gt;"",M47="✓所定"),C47-B47-F47,"")</f>
        <v/>
      </c>
      <c r="K47" s="34" t="str">
        <f>IF(AND(B47&lt;&gt;"",M47="✓法定"),C47-B47-F47,"")</f>
        <v/>
      </c>
      <c r="L47" s="26" t="str">
        <f>IF(AND($B47="",$D47=""),"",($C47-$B47-$F47)+($E47-$D47-$G47))</f>
        <v/>
      </c>
      <c r="M47" s="32"/>
      <c r="N47" s="190"/>
      <c r="O47" s="190"/>
      <c r="P47" s="190"/>
      <c r="Q47" s="190"/>
      <c r="R47" s="23"/>
      <c r="V47" s="1" t="s">
        <v>171</v>
      </c>
    </row>
    <row r="48" spans="1:22">
      <c r="A48" s="27">
        <f ca="1">A47+1</f>
        <v>45902</v>
      </c>
      <c r="B48" s="20"/>
      <c r="C48" s="21"/>
      <c r="D48" s="20"/>
      <c r="E48" s="21"/>
      <c r="F48" s="22"/>
      <c r="G48" s="22"/>
      <c r="H48" s="34" t="str">
        <f t="shared" ref="H48:H77" si="7">IF(OR(B48="",LEFT(M48,1)="✓"),"",C48-B48-F48)</f>
        <v/>
      </c>
      <c r="I48" s="34" t="str">
        <f t="shared" ref="I48:I77" si="8">IF(OR(D48="",LEFT(M48,1)="✓"),"",E48-D48-G48)</f>
        <v/>
      </c>
      <c r="J48" s="34" t="str">
        <f t="shared" ref="J48:J77" si="9">IF(AND(B48&lt;&gt;"",M48="✓所定"),C48-B48-F48,"")</f>
        <v/>
      </c>
      <c r="K48" s="34" t="str">
        <f t="shared" ref="K48:K77" si="10">IF(AND(B48&lt;&gt;"",M48="✓法定"),C48-B48-F48,"")</f>
        <v/>
      </c>
      <c r="L48" s="26" t="str">
        <f t="shared" ref="L48:L75" si="11">IF(AND($B48="",$D48=""),"",($C48-$B48-$F48)+($E48-$D48-$G48))</f>
        <v/>
      </c>
      <c r="M48" s="32"/>
      <c r="N48" s="190"/>
      <c r="O48" s="190"/>
      <c r="P48" s="190"/>
      <c r="Q48" s="190"/>
      <c r="R48" s="23"/>
      <c r="V48" s="1" t="s">
        <v>172</v>
      </c>
    </row>
    <row r="49" spans="1:18">
      <c r="A49" s="27">
        <f t="shared" ref="A49:A77" ca="1" si="12">A48+1</f>
        <v>45903</v>
      </c>
      <c r="B49" s="20"/>
      <c r="C49" s="21"/>
      <c r="D49" s="20"/>
      <c r="E49" s="21"/>
      <c r="F49" s="22"/>
      <c r="G49" s="22"/>
      <c r="H49" s="34" t="str">
        <f t="shared" si="7"/>
        <v/>
      </c>
      <c r="I49" s="34" t="str">
        <f t="shared" si="8"/>
        <v/>
      </c>
      <c r="J49" s="34" t="str">
        <f t="shared" si="9"/>
        <v/>
      </c>
      <c r="K49" s="34" t="str">
        <f t="shared" si="10"/>
        <v/>
      </c>
      <c r="L49" s="26" t="str">
        <f t="shared" si="11"/>
        <v/>
      </c>
      <c r="M49" s="32"/>
      <c r="N49" s="190"/>
      <c r="O49" s="190"/>
      <c r="P49" s="190"/>
      <c r="Q49" s="190"/>
      <c r="R49" s="23"/>
    </row>
    <row r="50" spans="1:18">
      <c r="A50" s="27">
        <f t="shared" ca="1" si="12"/>
        <v>45904</v>
      </c>
      <c r="B50" s="20"/>
      <c r="C50" s="21"/>
      <c r="D50" s="20"/>
      <c r="E50" s="21"/>
      <c r="F50" s="22"/>
      <c r="G50" s="22"/>
      <c r="H50" s="34" t="str">
        <f t="shared" si="7"/>
        <v/>
      </c>
      <c r="I50" s="34" t="str">
        <f t="shared" si="8"/>
        <v/>
      </c>
      <c r="J50" s="34" t="str">
        <f t="shared" si="9"/>
        <v/>
      </c>
      <c r="K50" s="34" t="str">
        <f t="shared" si="10"/>
        <v/>
      </c>
      <c r="L50" s="26" t="str">
        <f t="shared" si="11"/>
        <v/>
      </c>
      <c r="M50" s="32"/>
      <c r="N50" s="190"/>
      <c r="O50" s="190"/>
      <c r="P50" s="190"/>
      <c r="Q50" s="190"/>
      <c r="R50" s="23"/>
    </row>
    <row r="51" spans="1:18">
      <c r="A51" s="27">
        <f t="shared" ca="1" si="12"/>
        <v>45905</v>
      </c>
      <c r="B51" s="20"/>
      <c r="C51" s="21"/>
      <c r="D51" s="20"/>
      <c r="E51" s="21"/>
      <c r="F51" s="22"/>
      <c r="G51" s="22"/>
      <c r="H51" s="34" t="str">
        <f t="shared" si="7"/>
        <v/>
      </c>
      <c r="I51" s="34" t="str">
        <f t="shared" si="8"/>
        <v/>
      </c>
      <c r="J51" s="34" t="str">
        <f t="shared" si="9"/>
        <v/>
      </c>
      <c r="K51" s="34" t="str">
        <f t="shared" si="10"/>
        <v/>
      </c>
      <c r="L51" s="26" t="str">
        <f t="shared" si="11"/>
        <v/>
      </c>
      <c r="M51" s="32"/>
      <c r="N51" s="190"/>
      <c r="O51" s="190"/>
      <c r="P51" s="190"/>
      <c r="Q51" s="190"/>
      <c r="R51" s="23"/>
    </row>
    <row r="52" spans="1:18">
      <c r="A52" s="27">
        <f t="shared" ca="1" si="12"/>
        <v>45906</v>
      </c>
      <c r="B52" s="20"/>
      <c r="C52" s="21"/>
      <c r="D52" s="20"/>
      <c r="E52" s="21"/>
      <c r="F52" s="22"/>
      <c r="G52" s="22"/>
      <c r="H52" s="34" t="str">
        <f t="shared" si="7"/>
        <v/>
      </c>
      <c r="I52" s="34" t="str">
        <f t="shared" si="8"/>
        <v/>
      </c>
      <c r="J52" s="34" t="str">
        <f t="shared" si="9"/>
        <v/>
      </c>
      <c r="K52" s="34" t="str">
        <f t="shared" si="10"/>
        <v/>
      </c>
      <c r="L52" s="26" t="str">
        <f t="shared" si="11"/>
        <v/>
      </c>
      <c r="M52" s="32"/>
      <c r="N52" s="190"/>
      <c r="O52" s="190"/>
      <c r="P52" s="190"/>
      <c r="Q52" s="190"/>
      <c r="R52" s="23"/>
    </row>
    <row r="53" spans="1:18">
      <c r="A53" s="27">
        <f t="shared" ca="1" si="12"/>
        <v>45907</v>
      </c>
      <c r="B53" s="20"/>
      <c r="C53" s="21"/>
      <c r="D53" s="20"/>
      <c r="E53" s="21"/>
      <c r="F53" s="22"/>
      <c r="G53" s="22"/>
      <c r="H53" s="34" t="str">
        <f t="shared" si="7"/>
        <v/>
      </c>
      <c r="I53" s="34" t="str">
        <f t="shared" si="8"/>
        <v/>
      </c>
      <c r="J53" s="34" t="str">
        <f t="shared" si="9"/>
        <v/>
      </c>
      <c r="K53" s="34" t="str">
        <f t="shared" si="10"/>
        <v/>
      </c>
      <c r="L53" s="26" t="str">
        <f t="shared" si="11"/>
        <v/>
      </c>
      <c r="M53" s="32"/>
      <c r="N53" s="190"/>
      <c r="O53" s="190"/>
      <c r="P53" s="190"/>
      <c r="Q53" s="190"/>
      <c r="R53" s="23"/>
    </row>
    <row r="54" spans="1:18">
      <c r="A54" s="27">
        <f t="shared" ca="1" si="12"/>
        <v>45908</v>
      </c>
      <c r="B54" s="20"/>
      <c r="C54" s="21"/>
      <c r="D54" s="20"/>
      <c r="E54" s="21"/>
      <c r="F54" s="22"/>
      <c r="G54" s="22"/>
      <c r="H54" s="34" t="str">
        <f t="shared" si="7"/>
        <v/>
      </c>
      <c r="I54" s="34" t="str">
        <f t="shared" si="8"/>
        <v/>
      </c>
      <c r="J54" s="34" t="str">
        <f t="shared" si="9"/>
        <v/>
      </c>
      <c r="K54" s="34" t="str">
        <f t="shared" si="10"/>
        <v/>
      </c>
      <c r="L54" s="26" t="str">
        <f t="shared" si="11"/>
        <v/>
      </c>
      <c r="M54" s="32"/>
      <c r="N54" s="190"/>
      <c r="O54" s="190"/>
      <c r="P54" s="190"/>
      <c r="Q54" s="190"/>
      <c r="R54" s="23"/>
    </row>
    <row r="55" spans="1:18">
      <c r="A55" s="27">
        <f t="shared" ca="1" si="12"/>
        <v>45909</v>
      </c>
      <c r="B55" s="20"/>
      <c r="C55" s="21"/>
      <c r="D55" s="20"/>
      <c r="E55" s="21"/>
      <c r="F55" s="22"/>
      <c r="G55" s="22"/>
      <c r="H55" s="34" t="str">
        <f t="shared" si="7"/>
        <v/>
      </c>
      <c r="I55" s="34" t="str">
        <f t="shared" si="8"/>
        <v/>
      </c>
      <c r="J55" s="34" t="str">
        <f t="shared" si="9"/>
        <v/>
      </c>
      <c r="K55" s="34" t="str">
        <f t="shared" si="10"/>
        <v/>
      </c>
      <c r="L55" s="26" t="str">
        <f t="shared" si="11"/>
        <v/>
      </c>
      <c r="M55" s="32"/>
      <c r="N55" s="190"/>
      <c r="O55" s="190"/>
      <c r="P55" s="190"/>
      <c r="Q55" s="190"/>
      <c r="R55" s="23"/>
    </row>
    <row r="56" spans="1:18">
      <c r="A56" s="27">
        <f t="shared" ca="1" si="12"/>
        <v>45910</v>
      </c>
      <c r="B56" s="20"/>
      <c r="C56" s="21"/>
      <c r="D56" s="20"/>
      <c r="E56" s="21"/>
      <c r="F56" s="22"/>
      <c r="G56" s="22"/>
      <c r="H56" s="34" t="str">
        <f t="shared" si="7"/>
        <v/>
      </c>
      <c r="I56" s="34" t="str">
        <f t="shared" si="8"/>
        <v/>
      </c>
      <c r="J56" s="34" t="str">
        <f t="shared" si="9"/>
        <v/>
      </c>
      <c r="K56" s="34" t="str">
        <f t="shared" si="10"/>
        <v/>
      </c>
      <c r="L56" s="26" t="str">
        <f t="shared" si="11"/>
        <v/>
      </c>
      <c r="M56" s="32"/>
      <c r="N56" s="190"/>
      <c r="O56" s="190"/>
      <c r="P56" s="190"/>
      <c r="Q56" s="190"/>
      <c r="R56" s="23"/>
    </row>
    <row r="57" spans="1:18">
      <c r="A57" s="27">
        <f t="shared" ca="1" si="12"/>
        <v>45911</v>
      </c>
      <c r="B57" s="20"/>
      <c r="C57" s="21"/>
      <c r="D57" s="20"/>
      <c r="E57" s="21"/>
      <c r="F57" s="22"/>
      <c r="G57" s="22"/>
      <c r="H57" s="34" t="str">
        <f t="shared" si="7"/>
        <v/>
      </c>
      <c r="I57" s="34" t="str">
        <f t="shared" si="8"/>
        <v/>
      </c>
      <c r="J57" s="34" t="str">
        <f t="shared" si="9"/>
        <v/>
      </c>
      <c r="K57" s="34" t="str">
        <f t="shared" si="10"/>
        <v/>
      </c>
      <c r="L57" s="26" t="str">
        <f t="shared" si="11"/>
        <v/>
      </c>
      <c r="M57" s="32"/>
      <c r="N57" s="190"/>
      <c r="O57" s="190"/>
      <c r="P57" s="190"/>
      <c r="Q57" s="190"/>
      <c r="R57" s="23"/>
    </row>
    <row r="58" spans="1:18">
      <c r="A58" s="27">
        <f t="shared" ca="1" si="12"/>
        <v>45912</v>
      </c>
      <c r="B58" s="20"/>
      <c r="C58" s="21"/>
      <c r="D58" s="20"/>
      <c r="E58" s="21"/>
      <c r="F58" s="22"/>
      <c r="G58" s="22"/>
      <c r="H58" s="34" t="str">
        <f t="shared" si="7"/>
        <v/>
      </c>
      <c r="I58" s="34" t="str">
        <f t="shared" si="8"/>
        <v/>
      </c>
      <c r="J58" s="34" t="str">
        <f t="shared" si="9"/>
        <v/>
      </c>
      <c r="K58" s="34" t="str">
        <f t="shared" si="10"/>
        <v/>
      </c>
      <c r="L58" s="26" t="str">
        <f t="shared" si="11"/>
        <v/>
      </c>
      <c r="M58" s="32"/>
      <c r="N58" s="190"/>
      <c r="O58" s="190"/>
      <c r="P58" s="190"/>
      <c r="Q58" s="190"/>
      <c r="R58" s="23"/>
    </row>
    <row r="59" spans="1:18">
      <c r="A59" s="27">
        <f t="shared" ca="1" si="12"/>
        <v>45913</v>
      </c>
      <c r="B59" s="20"/>
      <c r="C59" s="21"/>
      <c r="D59" s="20"/>
      <c r="E59" s="21"/>
      <c r="F59" s="22"/>
      <c r="G59" s="22"/>
      <c r="H59" s="34" t="str">
        <f t="shared" si="7"/>
        <v/>
      </c>
      <c r="I59" s="34" t="str">
        <f t="shared" si="8"/>
        <v/>
      </c>
      <c r="J59" s="34" t="str">
        <f t="shared" si="9"/>
        <v/>
      </c>
      <c r="K59" s="34" t="str">
        <f t="shared" si="10"/>
        <v/>
      </c>
      <c r="L59" s="26" t="str">
        <f t="shared" si="11"/>
        <v/>
      </c>
      <c r="M59" s="32"/>
      <c r="N59" s="190"/>
      <c r="O59" s="190"/>
      <c r="P59" s="190"/>
      <c r="Q59" s="190"/>
      <c r="R59" s="23"/>
    </row>
    <row r="60" spans="1:18">
      <c r="A60" s="27">
        <f t="shared" ca="1" si="12"/>
        <v>45914</v>
      </c>
      <c r="B60" s="20"/>
      <c r="C60" s="21"/>
      <c r="D60" s="20"/>
      <c r="E60" s="21"/>
      <c r="F60" s="22"/>
      <c r="G60" s="22"/>
      <c r="H60" s="34" t="str">
        <f t="shared" si="7"/>
        <v/>
      </c>
      <c r="I60" s="34" t="str">
        <f t="shared" si="8"/>
        <v/>
      </c>
      <c r="J60" s="34" t="str">
        <f t="shared" si="9"/>
        <v/>
      </c>
      <c r="K60" s="34" t="str">
        <f t="shared" si="10"/>
        <v/>
      </c>
      <c r="L60" s="26" t="str">
        <f t="shared" si="11"/>
        <v/>
      </c>
      <c r="M60" s="32"/>
      <c r="N60" s="190"/>
      <c r="O60" s="190"/>
      <c r="P60" s="190"/>
      <c r="Q60" s="190"/>
      <c r="R60" s="23"/>
    </row>
    <row r="61" spans="1:18">
      <c r="A61" s="27">
        <f t="shared" ca="1" si="12"/>
        <v>45915</v>
      </c>
      <c r="B61" s="20"/>
      <c r="C61" s="21"/>
      <c r="D61" s="20"/>
      <c r="E61" s="21"/>
      <c r="F61" s="22"/>
      <c r="G61" s="22"/>
      <c r="H61" s="34" t="str">
        <f t="shared" si="7"/>
        <v/>
      </c>
      <c r="I61" s="34" t="str">
        <f t="shared" si="8"/>
        <v/>
      </c>
      <c r="J61" s="34" t="str">
        <f t="shared" si="9"/>
        <v/>
      </c>
      <c r="K61" s="34" t="str">
        <f t="shared" si="10"/>
        <v/>
      </c>
      <c r="L61" s="26" t="str">
        <f t="shared" si="11"/>
        <v/>
      </c>
      <c r="M61" s="32"/>
      <c r="N61" s="190"/>
      <c r="O61" s="190"/>
      <c r="P61" s="190"/>
      <c r="Q61" s="190"/>
      <c r="R61" s="23"/>
    </row>
    <row r="62" spans="1:18">
      <c r="A62" s="27">
        <f t="shared" ca="1" si="12"/>
        <v>45916</v>
      </c>
      <c r="B62" s="20"/>
      <c r="C62" s="21"/>
      <c r="D62" s="20"/>
      <c r="E62" s="21"/>
      <c r="F62" s="22"/>
      <c r="G62" s="22"/>
      <c r="H62" s="34" t="str">
        <f t="shared" si="7"/>
        <v/>
      </c>
      <c r="I62" s="34" t="str">
        <f t="shared" si="8"/>
        <v/>
      </c>
      <c r="J62" s="34" t="str">
        <f t="shared" si="9"/>
        <v/>
      </c>
      <c r="K62" s="34" t="str">
        <f t="shared" si="10"/>
        <v/>
      </c>
      <c r="L62" s="26" t="str">
        <f t="shared" si="11"/>
        <v/>
      </c>
      <c r="M62" s="32"/>
      <c r="N62" s="190"/>
      <c r="O62" s="190"/>
      <c r="P62" s="190"/>
      <c r="Q62" s="190"/>
      <c r="R62" s="23"/>
    </row>
    <row r="63" spans="1:18">
      <c r="A63" s="27">
        <f t="shared" ca="1" si="12"/>
        <v>45917</v>
      </c>
      <c r="B63" s="20"/>
      <c r="C63" s="21"/>
      <c r="D63" s="20"/>
      <c r="E63" s="21"/>
      <c r="F63" s="22"/>
      <c r="G63" s="22"/>
      <c r="H63" s="34" t="str">
        <f t="shared" si="7"/>
        <v/>
      </c>
      <c r="I63" s="34" t="str">
        <f t="shared" si="8"/>
        <v/>
      </c>
      <c r="J63" s="34" t="str">
        <f t="shared" si="9"/>
        <v/>
      </c>
      <c r="K63" s="34" t="str">
        <f t="shared" si="10"/>
        <v/>
      </c>
      <c r="L63" s="26" t="str">
        <f t="shared" si="11"/>
        <v/>
      </c>
      <c r="M63" s="32"/>
      <c r="N63" s="190"/>
      <c r="O63" s="190"/>
      <c r="P63" s="190"/>
      <c r="Q63" s="190"/>
      <c r="R63" s="23"/>
    </row>
    <row r="64" spans="1:18">
      <c r="A64" s="27">
        <f t="shared" ca="1" si="12"/>
        <v>45918</v>
      </c>
      <c r="B64" s="20"/>
      <c r="C64" s="21"/>
      <c r="D64" s="20"/>
      <c r="E64" s="21"/>
      <c r="F64" s="22"/>
      <c r="G64" s="22"/>
      <c r="H64" s="34" t="str">
        <f t="shared" si="7"/>
        <v/>
      </c>
      <c r="I64" s="34" t="str">
        <f t="shared" si="8"/>
        <v/>
      </c>
      <c r="J64" s="34" t="str">
        <f t="shared" si="9"/>
        <v/>
      </c>
      <c r="K64" s="34" t="str">
        <f t="shared" si="10"/>
        <v/>
      </c>
      <c r="L64" s="26" t="str">
        <f t="shared" si="11"/>
        <v/>
      </c>
      <c r="M64" s="32"/>
      <c r="N64" s="190"/>
      <c r="O64" s="190"/>
      <c r="P64" s="190"/>
      <c r="Q64" s="190"/>
      <c r="R64" s="23"/>
    </row>
    <row r="65" spans="1:18">
      <c r="A65" s="27">
        <f t="shared" ca="1" si="12"/>
        <v>45919</v>
      </c>
      <c r="B65" s="20"/>
      <c r="C65" s="21"/>
      <c r="D65" s="20"/>
      <c r="E65" s="21"/>
      <c r="F65" s="22"/>
      <c r="G65" s="22"/>
      <c r="H65" s="34" t="str">
        <f t="shared" si="7"/>
        <v/>
      </c>
      <c r="I65" s="34" t="str">
        <f t="shared" si="8"/>
        <v/>
      </c>
      <c r="J65" s="34" t="str">
        <f t="shared" si="9"/>
        <v/>
      </c>
      <c r="K65" s="34" t="str">
        <f t="shared" si="10"/>
        <v/>
      </c>
      <c r="L65" s="26" t="str">
        <f t="shared" si="11"/>
        <v/>
      </c>
      <c r="M65" s="32"/>
      <c r="N65" s="190"/>
      <c r="O65" s="190"/>
      <c r="P65" s="190"/>
      <c r="Q65" s="190"/>
      <c r="R65" s="23"/>
    </row>
    <row r="66" spans="1:18">
      <c r="A66" s="27">
        <f t="shared" ca="1" si="12"/>
        <v>45920</v>
      </c>
      <c r="B66" s="20"/>
      <c r="C66" s="21"/>
      <c r="D66" s="20"/>
      <c r="E66" s="21"/>
      <c r="F66" s="22"/>
      <c r="G66" s="22"/>
      <c r="H66" s="34" t="str">
        <f t="shared" si="7"/>
        <v/>
      </c>
      <c r="I66" s="34" t="str">
        <f t="shared" si="8"/>
        <v/>
      </c>
      <c r="J66" s="34" t="str">
        <f t="shared" si="9"/>
        <v/>
      </c>
      <c r="K66" s="34" t="str">
        <f t="shared" si="10"/>
        <v/>
      </c>
      <c r="L66" s="26" t="str">
        <f t="shared" si="11"/>
        <v/>
      </c>
      <c r="M66" s="32"/>
      <c r="N66" s="190"/>
      <c r="O66" s="190"/>
      <c r="P66" s="190"/>
      <c r="Q66" s="190"/>
      <c r="R66" s="23"/>
    </row>
    <row r="67" spans="1:18">
      <c r="A67" s="27">
        <f t="shared" ca="1" si="12"/>
        <v>45921</v>
      </c>
      <c r="B67" s="20"/>
      <c r="C67" s="21"/>
      <c r="D67" s="20"/>
      <c r="E67" s="21"/>
      <c r="F67" s="22"/>
      <c r="G67" s="22"/>
      <c r="H67" s="34" t="str">
        <f t="shared" si="7"/>
        <v/>
      </c>
      <c r="I67" s="34" t="str">
        <f t="shared" si="8"/>
        <v/>
      </c>
      <c r="J67" s="34" t="str">
        <f t="shared" si="9"/>
        <v/>
      </c>
      <c r="K67" s="34" t="str">
        <f t="shared" si="10"/>
        <v/>
      </c>
      <c r="L67" s="26" t="str">
        <f t="shared" si="11"/>
        <v/>
      </c>
      <c r="M67" s="32"/>
      <c r="N67" s="190"/>
      <c r="O67" s="190"/>
      <c r="P67" s="190"/>
      <c r="Q67" s="190"/>
      <c r="R67" s="23"/>
    </row>
    <row r="68" spans="1:18">
      <c r="A68" s="27">
        <f t="shared" ca="1" si="12"/>
        <v>45922</v>
      </c>
      <c r="B68" s="20"/>
      <c r="C68" s="21"/>
      <c r="D68" s="20"/>
      <c r="E68" s="21"/>
      <c r="F68" s="22"/>
      <c r="G68" s="22"/>
      <c r="H68" s="34" t="str">
        <f t="shared" si="7"/>
        <v/>
      </c>
      <c r="I68" s="34" t="str">
        <f t="shared" si="8"/>
        <v/>
      </c>
      <c r="J68" s="34" t="str">
        <f t="shared" si="9"/>
        <v/>
      </c>
      <c r="K68" s="34" t="str">
        <f t="shared" si="10"/>
        <v/>
      </c>
      <c r="L68" s="26" t="str">
        <f t="shared" si="11"/>
        <v/>
      </c>
      <c r="M68" s="32"/>
      <c r="N68" s="190"/>
      <c r="O68" s="190"/>
      <c r="P68" s="190"/>
      <c r="Q68" s="190"/>
      <c r="R68" s="23"/>
    </row>
    <row r="69" spans="1:18">
      <c r="A69" s="27">
        <f t="shared" ca="1" si="12"/>
        <v>45923</v>
      </c>
      <c r="B69" s="20"/>
      <c r="C69" s="21"/>
      <c r="D69" s="20"/>
      <c r="E69" s="21"/>
      <c r="F69" s="22"/>
      <c r="G69" s="22"/>
      <c r="H69" s="34" t="str">
        <f t="shared" si="7"/>
        <v/>
      </c>
      <c r="I69" s="34" t="str">
        <f t="shared" si="8"/>
        <v/>
      </c>
      <c r="J69" s="34" t="str">
        <f t="shared" si="9"/>
        <v/>
      </c>
      <c r="K69" s="34" t="str">
        <f t="shared" si="10"/>
        <v/>
      </c>
      <c r="L69" s="26" t="str">
        <f t="shared" si="11"/>
        <v/>
      </c>
      <c r="M69" s="32"/>
      <c r="N69" s="190"/>
      <c r="O69" s="190"/>
      <c r="P69" s="190"/>
      <c r="Q69" s="190"/>
      <c r="R69" s="23"/>
    </row>
    <row r="70" spans="1:18">
      <c r="A70" s="27">
        <f t="shared" ca="1" si="12"/>
        <v>45924</v>
      </c>
      <c r="B70" s="20"/>
      <c r="C70" s="21"/>
      <c r="D70" s="20"/>
      <c r="E70" s="21"/>
      <c r="F70" s="22"/>
      <c r="G70" s="22"/>
      <c r="H70" s="34" t="str">
        <f t="shared" si="7"/>
        <v/>
      </c>
      <c r="I70" s="34" t="str">
        <f t="shared" si="8"/>
        <v/>
      </c>
      <c r="J70" s="34" t="str">
        <f t="shared" si="9"/>
        <v/>
      </c>
      <c r="K70" s="34" t="str">
        <f t="shared" si="10"/>
        <v/>
      </c>
      <c r="L70" s="26" t="str">
        <f t="shared" si="11"/>
        <v/>
      </c>
      <c r="M70" s="32"/>
      <c r="N70" s="190"/>
      <c r="O70" s="190"/>
      <c r="P70" s="190"/>
      <c r="Q70" s="190"/>
      <c r="R70" s="23"/>
    </row>
    <row r="71" spans="1:18">
      <c r="A71" s="27">
        <f t="shared" ca="1" si="12"/>
        <v>45925</v>
      </c>
      <c r="B71" s="20"/>
      <c r="C71" s="21"/>
      <c r="D71" s="20"/>
      <c r="E71" s="21"/>
      <c r="F71" s="22"/>
      <c r="G71" s="22"/>
      <c r="H71" s="34" t="str">
        <f t="shared" si="7"/>
        <v/>
      </c>
      <c r="I71" s="34" t="str">
        <f t="shared" si="8"/>
        <v/>
      </c>
      <c r="J71" s="34" t="str">
        <f t="shared" si="9"/>
        <v/>
      </c>
      <c r="K71" s="34" t="str">
        <f t="shared" si="10"/>
        <v/>
      </c>
      <c r="L71" s="26" t="str">
        <f t="shared" si="11"/>
        <v/>
      </c>
      <c r="M71" s="32"/>
      <c r="N71" s="190"/>
      <c r="O71" s="190"/>
      <c r="P71" s="190"/>
      <c r="Q71" s="190"/>
      <c r="R71" s="23"/>
    </row>
    <row r="72" spans="1:18">
      <c r="A72" s="27">
        <f t="shared" ca="1" si="12"/>
        <v>45926</v>
      </c>
      <c r="B72" s="20"/>
      <c r="C72" s="21"/>
      <c r="D72" s="20"/>
      <c r="E72" s="21"/>
      <c r="F72" s="22"/>
      <c r="G72" s="22"/>
      <c r="H72" s="34" t="str">
        <f t="shared" si="7"/>
        <v/>
      </c>
      <c r="I72" s="34" t="str">
        <f t="shared" si="8"/>
        <v/>
      </c>
      <c r="J72" s="34" t="str">
        <f t="shared" si="9"/>
        <v/>
      </c>
      <c r="K72" s="34" t="str">
        <f t="shared" si="10"/>
        <v/>
      </c>
      <c r="L72" s="26" t="str">
        <f t="shared" si="11"/>
        <v/>
      </c>
      <c r="M72" s="32"/>
      <c r="N72" s="190"/>
      <c r="O72" s="190"/>
      <c r="P72" s="190"/>
      <c r="Q72" s="190"/>
      <c r="R72" s="23"/>
    </row>
    <row r="73" spans="1:18">
      <c r="A73" s="27">
        <f t="shared" ca="1" si="12"/>
        <v>45927</v>
      </c>
      <c r="B73" s="20"/>
      <c r="C73" s="21"/>
      <c r="D73" s="20"/>
      <c r="E73" s="21"/>
      <c r="F73" s="22"/>
      <c r="G73" s="22"/>
      <c r="H73" s="34" t="str">
        <f t="shared" si="7"/>
        <v/>
      </c>
      <c r="I73" s="34" t="str">
        <f t="shared" si="8"/>
        <v/>
      </c>
      <c r="J73" s="34" t="str">
        <f t="shared" si="9"/>
        <v/>
      </c>
      <c r="K73" s="34" t="str">
        <f t="shared" si="10"/>
        <v/>
      </c>
      <c r="L73" s="26" t="str">
        <f t="shared" si="11"/>
        <v/>
      </c>
      <c r="M73" s="32"/>
      <c r="N73" s="190"/>
      <c r="O73" s="190"/>
      <c r="P73" s="190"/>
      <c r="Q73" s="190"/>
      <c r="R73" s="23"/>
    </row>
    <row r="74" spans="1:18">
      <c r="A74" s="27">
        <f t="shared" ca="1" si="12"/>
        <v>45928</v>
      </c>
      <c r="B74" s="20"/>
      <c r="C74" s="21"/>
      <c r="D74" s="20"/>
      <c r="E74" s="21"/>
      <c r="F74" s="22"/>
      <c r="G74" s="22"/>
      <c r="H74" s="34" t="str">
        <f t="shared" si="7"/>
        <v/>
      </c>
      <c r="I74" s="34" t="str">
        <f t="shared" si="8"/>
        <v/>
      </c>
      <c r="J74" s="34" t="str">
        <f t="shared" si="9"/>
        <v/>
      </c>
      <c r="K74" s="34" t="str">
        <f t="shared" si="10"/>
        <v/>
      </c>
      <c r="L74" s="26" t="str">
        <f t="shared" si="11"/>
        <v/>
      </c>
      <c r="M74" s="32"/>
      <c r="N74" s="190"/>
      <c r="O74" s="190"/>
      <c r="P74" s="190"/>
      <c r="Q74" s="190"/>
      <c r="R74" s="23"/>
    </row>
    <row r="75" spans="1:18">
      <c r="A75" s="27">
        <f t="shared" ca="1" si="12"/>
        <v>45929</v>
      </c>
      <c r="B75" s="20"/>
      <c r="C75" s="21"/>
      <c r="D75" s="20"/>
      <c r="E75" s="21"/>
      <c r="F75" s="22"/>
      <c r="G75" s="22"/>
      <c r="H75" s="34" t="str">
        <f t="shared" si="7"/>
        <v/>
      </c>
      <c r="I75" s="34" t="str">
        <f t="shared" si="8"/>
        <v/>
      </c>
      <c r="J75" s="34" t="str">
        <f t="shared" si="9"/>
        <v/>
      </c>
      <c r="K75" s="34" t="str">
        <f t="shared" si="10"/>
        <v/>
      </c>
      <c r="L75" s="26" t="str">
        <f t="shared" si="11"/>
        <v/>
      </c>
      <c r="M75" s="32"/>
      <c r="N75" s="190"/>
      <c r="O75" s="190"/>
      <c r="P75" s="190"/>
      <c r="Q75" s="190"/>
      <c r="R75" s="23"/>
    </row>
    <row r="76" spans="1:18">
      <c r="A76" s="27">
        <f t="shared" ca="1" si="12"/>
        <v>45930</v>
      </c>
      <c r="B76" s="20"/>
      <c r="C76" s="21"/>
      <c r="D76" s="20"/>
      <c r="E76" s="21"/>
      <c r="F76" s="22"/>
      <c r="G76" s="22"/>
      <c r="H76" s="34" t="str">
        <f t="shared" si="7"/>
        <v/>
      </c>
      <c r="I76" s="34" t="str">
        <f t="shared" si="8"/>
        <v/>
      </c>
      <c r="J76" s="34" t="str">
        <f t="shared" si="9"/>
        <v/>
      </c>
      <c r="K76" s="34" t="str">
        <f t="shared" si="10"/>
        <v/>
      </c>
      <c r="L76" s="26" t="str">
        <f>IF(AND($B76="",$D76=""),"",($C76-$B76-$F76)+($E76-$D76-$G76))</f>
        <v/>
      </c>
      <c r="M76" s="32"/>
      <c r="N76" s="190"/>
      <c r="O76" s="190"/>
      <c r="P76" s="190"/>
      <c r="Q76" s="190"/>
      <c r="R76" s="23"/>
    </row>
    <row r="77" spans="1:18">
      <c r="A77" s="27">
        <f t="shared" ca="1" si="12"/>
        <v>45931</v>
      </c>
      <c r="B77" s="20"/>
      <c r="C77" s="21"/>
      <c r="D77" s="20"/>
      <c r="E77" s="21"/>
      <c r="F77" s="22"/>
      <c r="G77" s="22"/>
      <c r="H77" s="34" t="str">
        <f t="shared" si="7"/>
        <v/>
      </c>
      <c r="I77" s="34" t="str">
        <f t="shared" si="8"/>
        <v/>
      </c>
      <c r="J77" s="34" t="str">
        <f t="shared" si="9"/>
        <v/>
      </c>
      <c r="K77" s="34" t="str">
        <f t="shared" si="10"/>
        <v/>
      </c>
      <c r="L77" s="26" t="str">
        <f>IF(AND($B77="",$D77=""),"",($C77-$B77-$F77)+($E77-$D77-$G77))</f>
        <v/>
      </c>
      <c r="M77" s="32"/>
      <c r="N77" s="190"/>
      <c r="O77" s="190"/>
      <c r="P77" s="190"/>
      <c r="Q77" s="190"/>
      <c r="R77" s="23"/>
    </row>
    <row r="78" spans="1:18">
      <c r="A78" s="5" t="s">
        <v>11</v>
      </c>
      <c r="B78" s="191"/>
      <c r="C78" s="192"/>
      <c r="D78" s="191"/>
      <c r="E78" s="192"/>
      <c r="F78" s="26" t="str">
        <f>IF(SUM($F47:$F77)=0,"",SUM($F47:$F77))</f>
        <v/>
      </c>
      <c r="G78" s="26" t="str">
        <f>IF(SUM($G47:$G77)=0,"",SUM($G47:$G77))</f>
        <v/>
      </c>
      <c r="H78" s="26" t="str">
        <f>IF(SUM(H47:H77)=0,"",SUM(H47:H77))</f>
        <v/>
      </c>
      <c r="I78" s="26" t="str">
        <f>IF(SUM(I47:I77)=0,"",SUM(I47:I77))</f>
        <v/>
      </c>
      <c r="J78" s="26" t="str">
        <f t="shared" ref="J78:K78" si="13">IF(SUM(J47:J77)=0,"",SUM(J47:J77))</f>
        <v/>
      </c>
      <c r="K78" s="26" t="str">
        <f t="shared" si="13"/>
        <v/>
      </c>
      <c r="L78" s="26" t="str">
        <f>IF(SUM($L47:$L77)=0,"",SUM($L47:$L77))</f>
        <v/>
      </c>
      <c r="M78" s="33"/>
      <c r="N78" s="193"/>
      <c r="O78" s="193"/>
      <c r="P78" s="193"/>
      <c r="Q78" s="193"/>
      <c r="R78" s="6"/>
    </row>
    <row r="80" spans="1:18" ht="27" customHeight="1">
      <c r="A80" s="194" t="s">
        <v>22</v>
      </c>
      <c r="B80" s="189" t="s">
        <v>103</v>
      </c>
      <c r="C80" s="189"/>
      <c r="D80" s="189"/>
      <c r="E80" s="189"/>
      <c r="F80" s="189" t="s">
        <v>23</v>
      </c>
      <c r="G80" s="189"/>
      <c r="H80" s="189" t="s">
        <v>88</v>
      </c>
      <c r="I80" s="189"/>
      <c r="J80" s="189"/>
      <c r="K80" s="189"/>
      <c r="L80" s="189" t="s">
        <v>87</v>
      </c>
      <c r="M80" s="195" t="s">
        <v>96</v>
      </c>
      <c r="N80" s="194" t="s">
        <v>25</v>
      </c>
      <c r="O80" s="194"/>
      <c r="P80" s="194"/>
      <c r="Q80" s="194"/>
      <c r="R80" s="189" t="s">
        <v>100</v>
      </c>
    </row>
    <row r="81" spans="1:22" ht="14.25" customHeight="1">
      <c r="A81" s="194"/>
      <c r="B81" s="189" t="s">
        <v>82</v>
      </c>
      <c r="C81" s="189"/>
      <c r="D81" s="189" t="s">
        <v>84</v>
      </c>
      <c r="E81" s="189"/>
      <c r="F81" s="189"/>
      <c r="G81" s="189"/>
      <c r="H81" s="189" t="s">
        <v>90</v>
      </c>
      <c r="I81" s="189"/>
      <c r="J81" s="189" t="s">
        <v>89</v>
      </c>
      <c r="K81" s="189"/>
      <c r="L81" s="189"/>
      <c r="M81" s="196"/>
      <c r="N81" s="194"/>
      <c r="O81" s="194"/>
      <c r="P81" s="194"/>
      <c r="Q81" s="194"/>
      <c r="R81" s="189"/>
    </row>
    <row r="82" spans="1:22">
      <c r="A82" s="194"/>
      <c r="B82" s="43" t="s">
        <v>26</v>
      </c>
      <c r="C82" s="43" t="s">
        <v>27</v>
      </c>
      <c r="D82" s="43" t="s">
        <v>26</v>
      </c>
      <c r="E82" s="43" t="s">
        <v>27</v>
      </c>
      <c r="F82" s="44" t="s">
        <v>85</v>
      </c>
      <c r="G82" s="44" t="s">
        <v>86</v>
      </c>
      <c r="H82" s="44" t="s">
        <v>81</v>
      </c>
      <c r="I82" s="44" t="s">
        <v>83</v>
      </c>
      <c r="J82" s="44" t="s">
        <v>81</v>
      </c>
      <c r="K82" s="44" t="s">
        <v>95</v>
      </c>
      <c r="L82" s="189"/>
      <c r="M82" s="197"/>
      <c r="N82" s="194"/>
      <c r="O82" s="194"/>
      <c r="P82" s="194"/>
      <c r="Q82" s="194"/>
      <c r="R82" s="194"/>
    </row>
    <row r="83" spans="1:22">
      <c r="A83" s="27" cm="1">
        <f t="array" aca="1" ref="A83" ca="1">DATE("2025","8"+2,IFERROR(INDIRECT(T1),"1"))</f>
        <v>45931</v>
      </c>
      <c r="B83" s="20"/>
      <c r="C83" s="21"/>
      <c r="D83" s="20"/>
      <c r="E83" s="21"/>
      <c r="F83" s="22"/>
      <c r="G83" s="22"/>
      <c r="H83" s="34" t="str">
        <f>IF(OR(B83="",LEFT(M83,1)="✓"),"",C83-B83-F83)</f>
        <v/>
      </c>
      <c r="I83" s="34" t="str">
        <f>IF(OR(D83="",LEFT(M83,1)="✓"),"",E83-D83-G83)</f>
        <v/>
      </c>
      <c r="J83" s="34" t="str">
        <f>IF(AND(B83&lt;&gt;"",M83="✓所定"),C83-B83-F83,"")</f>
        <v/>
      </c>
      <c r="K83" s="34" t="str">
        <f>IF(AND(B83&lt;&gt;"",M83="✓法定"),C83-B83-F83,"")</f>
        <v/>
      </c>
      <c r="L83" s="26" t="str">
        <f>IF(AND($B83="",$D83=""),"",($C83-$B83-$F83)+($E83-$D83-$G83))</f>
        <v/>
      </c>
      <c r="M83" s="32"/>
      <c r="N83" s="190"/>
      <c r="O83" s="190"/>
      <c r="P83" s="190"/>
      <c r="Q83" s="190"/>
      <c r="R83" s="23"/>
      <c r="V83" s="1" t="s">
        <v>171</v>
      </c>
    </row>
    <row r="84" spans="1:22">
      <c r="A84" s="27">
        <f ca="1">A83+1</f>
        <v>45932</v>
      </c>
      <c r="B84" s="20"/>
      <c r="C84" s="21"/>
      <c r="D84" s="20"/>
      <c r="E84" s="21"/>
      <c r="F84" s="22"/>
      <c r="G84" s="22"/>
      <c r="H84" s="34" t="str">
        <f t="shared" ref="H84:H113" si="14">IF(OR(B84="",LEFT(M84,1)="✓"),"",C84-B84-F84)</f>
        <v/>
      </c>
      <c r="I84" s="34" t="str">
        <f t="shared" ref="I84:I113" si="15">IF(OR(D84="",LEFT(M84,1)="✓"),"",E84-D84-G84)</f>
        <v/>
      </c>
      <c r="J84" s="34" t="str">
        <f t="shared" ref="J84:J113" si="16">IF(AND(B84&lt;&gt;"",M84="✓所定"),C84-B84-F84,"")</f>
        <v/>
      </c>
      <c r="K84" s="34" t="str">
        <f t="shared" ref="K84:K113" si="17">IF(AND(B84&lt;&gt;"",M84="✓法定"),C84-B84-F84,"")</f>
        <v/>
      </c>
      <c r="L84" s="26" t="str">
        <f t="shared" ref="L84:L112" si="18">IF(AND($B84="",$D84=""),"",($C84-$B84-$F84)+($E84-$D84-$G84))</f>
        <v/>
      </c>
      <c r="M84" s="32"/>
      <c r="N84" s="190"/>
      <c r="O84" s="190"/>
      <c r="P84" s="190"/>
      <c r="Q84" s="190"/>
      <c r="R84" s="23"/>
      <c r="V84" s="1" t="s">
        <v>172</v>
      </c>
    </row>
    <row r="85" spans="1:22">
      <c r="A85" s="27">
        <f t="shared" ref="A85:A113" ca="1" si="19">A84+1</f>
        <v>45933</v>
      </c>
      <c r="B85" s="20"/>
      <c r="C85" s="21"/>
      <c r="D85" s="20"/>
      <c r="E85" s="21"/>
      <c r="F85" s="22"/>
      <c r="G85" s="22"/>
      <c r="H85" s="34" t="str">
        <f t="shared" si="14"/>
        <v/>
      </c>
      <c r="I85" s="34" t="str">
        <f t="shared" si="15"/>
        <v/>
      </c>
      <c r="J85" s="34" t="str">
        <f t="shared" si="16"/>
        <v/>
      </c>
      <c r="K85" s="34" t="str">
        <f t="shared" si="17"/>
        <v/>
      </c>
      <c r="L85" s="26" t="str">
        <f t="shared" si="18"/>
        <v/>
      </c>
      <c r="M85" s="32"/>
      <c r="N85" s="190"/>
      <c r="O85" s="190"/>
      <c r="P85" s="190"/>
      <c r="Q85" s="190"/>
      <c r="R85" s="23"/>
    </row>
    <row r="86" spans="1:22">
      <c r="A86" s="27">
        <f t="shared" ca="1" si="19"/>
        <v>45934</v>
      </c>
      <c r="B86" s="20"/>
      <c r="C86" s="21"/>
      <c r="D86" s="20"/>
      <c r="E86" s="21"/>
      <c r="F86" s="22"/>
      <c r="G86" s="22"/>
      <c r="H86" s="34" t="str">
        <f t="shared" si="14"/>
        <v/>
      </c>
      <c r="I86" s="34" t="str">
        <f t="shared" si="15"/>
        <v/>
      </c>
      <c r="J86" s="34" t="str">
        <f t="shared" si="16"/>
        <v/>
      </c>
      <c r="K86" s="34" t="str">
        <f t="shared" si="17"/>
        <v/>
      </c>
      <c r="L86" s="26" t="str">
        <f t="shared" si="18"/>
        <v/>
      </c>
      <c r="M86" s="32"/>
      <c r="N86" s="190"/>
      <c r="O86" s="190"/>
      <c r="P86" s="190"/>
      <c r="Q86" s="190"/>
      <c r="R86" s="23"/>
    </row>
    <row r="87" spans="1:22">
      <c r="A87" s="27">
        <f t="shared" ca="1" si="19"/>
        <v>45935</v>
      </c>
      <c r="B87" s="20"/>
      <c r="C87" s="21"/>
      <c r="D87" s="20"/>
      <c r="E87" s="21"/>
      <c r="F87" s="22"/>
      <c r="G87" s="22"/>
      <c r="H87" s="34" t="str">
        <f t="shared" si="14"/>
        <v/>
      </c>
      <c r="I87" s="34" t="str">
        <f t="shared" si="15"/>
        <v/>
      </c>
      <c r="J87" s="34" t="str">
        <f t="shared" si="16"/>
        <v/>
      </c>
      <c r="K87" s="34" t="str">
        <f t="shared" si="17"/>
        <v/>
      </c>
      <c r="L87" s="26" t="str">
        <f t="shared" si="18"/>
        <v/>
      </c>
      <c r="M87" s="32"/>
      <c r="N87" s="190"/>
      <c r="O87" s="190"/>
      <c r="P87" s="190"/>
      <c r="Q87" s="190"/>
      <c r="R87" s="23"/>
    </row>
    <row r="88" spans="1:22">
      <c r="A88" s="27">
        <f t="shared" ca="1" si="19"/>
        <v>45936</v>
      </c>
      <c r="B88" s="20"/>
      <c r="C88" s="21"/>
      <c r="D88" s="20"/>
      <c r="E88" s="21"/>
      <c r="F88" s="22"/>
      <c r="G88" s="22"/>
      <c r="H88" s="34" t="str">
        <f t="shared" si="14"/>
        <v/>
      </c>
      <c r="I88" s="34" t="str">
        <f t="shared" si="15"/>
        <v/>
      </c>
      <c r="J88" s="34" t="str">
        <f t="shared" si="16"/>
        <v/>
      </c>
      <c r="K88" s="34" t="str">
        <f t="shared" si="17"/>
        <v/>
      </c>
      <c r="L88" s="26" t="str">
        <f t="shared" si="18"/>
        <v/>
      </c>
      <c r="M88" s="32"/>
      <c r="N88" s="190"/>
      <c r="O88" s="190"/>
      <c r="P88" s="190"/>
      <c r="Q88" s="190"/>
      <c r="R88" s="23"/>
    </row>
    <row r="89" spans="1:22">
      <c r="A89" s="27">
        <f t="shared" ca="1" si="19"/>
        <v>45937</v>
      </c>
      <c r="B89" s="20"/>
      <c r="C89" s="21"/>
      <c r="D89" s="20"/>
      <c r="E89" s="21"/>
      <c r="F89" s="22"/>
      <c r="G89" s="22"/>
      <c r="H89" s="34" t="str">
        <f t="shared" si="14"/>
        <v/>
      </c>
      <c r="I89" s="34" t="str">
        <f t="shared" si="15"/>
        <v/>
      </c>
      <c r="J89" s="34" t="str">
        <f t="shared" si="16"/>
        <v/>
      </c>
      <c r="K89" s="34" t="str">
        <f t="shared" si="17"/>
        <v/>
      </c>
      <c r="L89" s="26" t="str">
        <f t="shared" si="18"/>
        <v/>
      </c>
      <c r="M89" s="32"/>
      <c r="N89" s="190"/>
      <c r="O89" s="190"/>
      <c r="P89" s="190"/>
      <c r="Q89" s="190"/>
      <c r="R89" s="23"/>
    </row>
    <row r="90" spans="1:22">
      <c r="A90" s="27">
        <f t="shared" ca="1" si="19"/>
        <v>45938</v>
      </c>
      <c r="B90" s="20"/>
      <c r="C90" s="21"/>
      <c r="D90" s="20"/>
      <c r="E90" s="21"/>
      <c r="F90" s="22"/>
      <c r="G90" s="22"/>
      <c r="H90" s="34" t="str">
        <f t="shared" si="14"/>
        <v/>
      </c>
      <c r="I90" s="34" t="str">
        <f t="shared" si="15"/>
        <v/>
      </c>
      <c r="J90" s="34" t="str">
        <f t="shared" si="16"/>
        <v/>
      </c>
      <c r="K90" s="34" t="str">
        <f t="shared" si="17"/>
        <v/>
      </c>
      <c r="L90" s="26" t="str">
        <f t="shared" si="18"/>
        <v/>
      </c>
      <c r="M90" s="32"/>
      <c r="N90" s="190"/>
      <c r="O90" s="190"/>
      <c r="P90" s="190"/>
      <c r="Q90" s="190"/>
      <c r="R90" s="23"/>
    </row>
    <row r="91" spans="1:22">
      <c r="A91" s="27">
        <f t="shared" ca="1" si="19"/>
        <v>45939</v>
      </c>
      <c r="B91" s="20"/>
      <c r="C91" s="21"/>
      <c r="D91" s="20"/>
      <c r="E91" s="21"/>
      <c r="F91" s="22"/>
      <c r="G91" s="22"/>
      <c r="H91" s="34" t="str">
        <f t="shared" si="14"/>
        <v/>
      </c>
      <c r="I91" s="34" t="str">
        <f t="shared" si="15"/>
        <v/>
      </c>
      <c r="J91" s="34" t="str">
        <f t="shared" si="16"/>
        <v/>
      </c>
      <c r="K91" s="34" t="str">
        <f t="shared" si="17"/>
        <v/>
      </c>
      <c r="L91" s="26" t="str">
        <f t="shared" si="18"/>
        <v/>
      </c>
      <c r="M91" s="32"/>
      <c r="N91" s="190"/>
      <c r="O91" s="190"/>
      <c r="P91" s="190"/>
      <c r="Q91" s="190"/>
      <c r="R91" s="23"/>
    </row>
    <row r="92" spans="1:22">
      <c r="A92" s="27">
        <f t="shared" ca="1" si="19"/>
        <v>45940</v>
      </c>
      <c r="B92" s="20"/>
      <c r="C92" s="21"/>
      <c r="D92" s="20"/>
      <c r="E92" s="21"/>
      <c r="F92" s="22"/>
      <c r="G92" s="22"/>
      <c r="H92" s="34" t="str">
        <f t="shared" si="14"/>
        <v/>
      </c>
      <c r="I92" s="34" t="str">
        <f t="shared" si="15"/>
        <v/>
      </c>
      <c r="J92" s="34" t="str">
        <f t="shared" si="16"/>
        <v/>
      </c>
      <c r="K92" s="34" t="str">
        <f t="shared" si="17"/>
        <v/>
      </c>
      <c r="L92" s="26" t="str">
        <f t="shared" si="18"/>
        <v/>
      </c>
      <c r="M92" s="32"/>
      <c r="N92" s="190"/>
      <c r="O92" s="190"/>
      <c r="P92" s="190"/>
      <c r="Q92" s="190"/>
      <c r="R92" s="23"/>
    </row>
    <row r="93" spans="1:22">
      <c r="A93" s="27">
        <f t="shared" ca="1" si="19"/>
        <v>45941</v>
      </c>
      <c r="B93" s="20"/>
      <c r="C93" s="21"/>
      <c r="D93" s="20"/>
      <c r="E93" s="21"/>
      <c r="F93" s="22"/>
      <c r="G93" s="22"/>
      <c r="H93" s="34" t="str">
        <f t="shared" si="14"/>
        <v/>
      </c>
      <c r="I93" s="34" t="str">
        <f t="shared" si="15"/>
        <v/>
      </c>
      <c r="J93" s="34" t="str">
        <f t="shared" si="16"/>
        <v/>
      </c>
      <c r="K93" s="34" t="str">
        <f t="shared" si="17"/>
        <v/>
      </c>
      <c r="L93" s="26" t="str">
        <f t="shared" si="18"/>
        <v/>
      </c>
      <c r="M93" s="32"/>
      <c r="N93" s="190"/>
      <c r="O93" s="190"/>
      <c r="P93" s="190"/>
      <c r="Q93" s="190"/>
      <c r="R93" s="23"/>
    </row>
    <row r="94" spans="1:22">
      <c r="A94" s="27">
        <f t="shared" ca="1" si="19"/>
        <v>45942</v>
      </c>
      <c r="B94" s="20"/>
      <c r="C94" s="21"/>
      <c r="D94" s="20"/>
      <c r="E94" s="21"/>
      <c r="F94" s="22"/>
      <c r="G94" s="22"/>
      <c r="H94" s="34" t="str">
        <f t="shared" si="14"/>
        <v/>
      </c>
      <c r="I94" s="34" t="str">
        <f t="shared" si="15"/>
        <v/>
      </c>
      <c r="J94" s="34" t="str">
        <f t="shared" si="16"/>
        <v/>
      </c>
      <c r="K94" s="34" t="str">
        <f t="shared" si="17"/>
        <v/>
      </c>
      <c r="L94" s="26" t="str">
        <f t="shared" si="18"/>
        <v/>
      </c>
      <c r="M94" s="32"/>
      <c r="N94" s="190"/>
      <c r="O94" s="190"/>
      <c r="P94" s="190"/>
      <c r="Q94" s="190"/>
      <c r="R94" s="23"/>
    </row>
    <row r="95" spans="1:22">
      <c r="A95" s="27">
        <f t="shared" ca="1" si="19"/>
        <v>45943</v>
      </c>
      <c r="B95" s="20"/>
      <c r="C95" s="21"/>
      <c r="D95" s="20"/>
      <c r="E95" s="21"/>
      <c r="F95" s="22"/>
      <c r="G95" s="22"/>
      <c r="H95" s="34" t="str">
        <f t="shared" si="14"/>
        <v/>
      </c>
      <c r="I95" s="34" t="str">
        <f t="shared" si="15"/>
        <v/>
      </c>
      <c r="J95" s="34" t="str">
        <f t="shared" si="16"/>
        <v/>
      </c>
      <c r="K95" s="34" t="str">
        <f t="shared" si="17"/>
        <v/>
      </c>
      <c r="L95" s="26" t="str">
        <f t="shared" si="18"/>
        <v/>
      </c>
      <c r="M95" s="32"/>
      <c r="N95" s="190"/>
      <c r="O95" s="190"/>
      <c r="P95" s="190"/>
      <c r="Q95" s="190"/>
      <c r="R95" s="23"/>
    </row>
    <row r="96" spans="1:22">
      <c r="A96" s="27">
        <f t="shared" ca="1" si="19"/>
        <v>45944</v>
      </c>
      <c r="B96" s="20"/>
      <c r="C96" s="21"/>
      <c r="D96" s="20"/>
      <c r="E96" s="21"/>
      <c r="F96" s="22"/>
      <c r="G96" s="22"/>
      <c r="H96" s="34" t="str">
        <f t="shared" si="14"/>
        <v/>
      </c>
      <c r="I96" s="34" t="str">
        <f t="shared" si="15"/>
        <v/>
      </c>
      <c r="J96" s="34" t="str">
        <f t="shared" si="16"/>
        <v/>
      </c>
      <c r="K96" s="34" t="str">
        <f t="shared" si="17"/>
        <v/>
      </c>
      <c r="L96" s="26" t="str">
        <f t="shared" si="18"/>
        <v/>
      </c>
      <c r="M96" s="32"/>
      <c r="N96" s="190"/>
      <c r="O96" s="190"/>
      <c r="P96" s="190"/>
      <c r="Q96" s="190"/>
      <c r="R96" s="23"/>
    </row>
    <row r="97" spans="1:18">
      <c r="A97" s="27">
        <f t="shared" ca="1" si="19"/>
        <v>45945</v>
      </c>
      <c r="B97" s="20"/>
      <c r="C97" s="21"/>
      <c r="D97" s="20"/>
      <c r="E97" s="21"/>
      <c r="F97" s="22"/>
      <c r="G97" s="22"/>
      <c r="H97" s="34" t="str">
        <f t="shared" si="14"/>
        <v/>
      </c>
      <c r="I97" s="34" t="str">
        <f t="shared" si="15"/>
        <v/>
      </c>
      <c r="J97" s="34" t="str">
        <f t="shared" si="16"/>
        <v/>
      </c>
      <c r="K97" s="34" t="str">
        <f t="shared" si="17"/>
        <v/>
      </c>
      <c r="L97" s="26" t="str">
        <f t="shared" si="18"/>
        <v/>
      </c>
      <c r="M97" s="32"/>
      <c r="N97" s="190"/>
      <c r="O97" s="190"/>
      <c r="P97" s="190"/>
      <c r="Q97" s="190"/>
      <c r="R97" s="23"/>
    </row>
    <row r="98" spans="1:18">
      <c r="A98" s="27">
        <f t="shared" ca="1" si="19"/>
        <v>45946</v>
      </c>
      <c r="B98" s="20"/>
      <c r="C98" s="21"/>
      <c r="D98" s="20"/>
      <c r="E98" s="21"/>
      <c r="F98" s="22"/>
      <c r="G98" s="22"/>
      <c r="H98" s="34" t="str">
        <f t="shared" si="14"/>
        <v/>
      </c>
      <c r="I98" s="34" t="str">
        <f t="shared" si="15"/>
        <v/>
      </c>
      <c r="J98" s="34" t="str">
        <f t="shared" si="16"/>
        <v/>
      </c>
      <c r="K98" s="34" t="str">
        <f t="shared" si="17"/>
        <v/>
      </c>
      <c r="L98" s="26" t="str">
        <f t="shared" si="18"/>
        <v/>
      </c>
      <c r="M98" s="32"/>
      <c r="N98" s="190"/>
      <c r="O98" s="190"/>
      <c r="P98" s="190"/>
      <c r="Q98" s="190"/>
      <c r="R98" s="23"/>
    </row>
    <row r="99" spans="1:18">
      <c r="A99" s="27">
        <f t="shared" ca="1" si="19"/>
        <v>45947</v>
      </c>
      <c r="B99" s="20"/>
      <c r="C99" s="21"/>
      <c r="D99" s="20"/>
      <c r="E99" s="21"/>
      <c r="F99" s="22"/>
      <c r="G99" s="22"/>
      <c r="H99" s="34" t="str">
        <f t="shared" si="14"/>
        <v/>
      </c>
      <c r="I99" s="34" t="str">
        <f t="shared" si="15"/>
        <v/>
      </c>
      <c r="J99" s="34" t="str">
        <f t="shared" si="16"/>
        <v/>
      </c>
      <c r="K99" s="34" t="str">
        <f t="shared" si="17"/>
        <v/>
      </c>
      <c r="L99" s="26" t="str">
        <f t="shared" si="18"/>
        <v/>
      </c>
      <c r="M99" s="32"/>
      <c r="N99" s="190"/>
      <c r="O99" s="190"/>
      <c r="P99" s="190"/>
      <c r="Q99" s="190"/>
      <c r="R99" s="23"/>
    </row>
    <row r="100" spans="1:18">
      <c r="A100" s="27">
        <f t="shared" ca="1" si="19"/>
        <v>45948</v>
      </c>
      <c r="B100" s="20"/>
      <c r="C100" s="21"/>
      <c r="D100" s="20"/>
      <c r="E100" s="21"/>
      <c r="F100" s="22"/>
      <c r="G100" s="22"/>
      <c r="H100" s="34" t="str">
        <f t="shared" si="14"/>
        <v/>
      </c>
      <c r="I100" s="34" t="str">
        <f t="shared" si="15"/>
        <v/>
      </c>
      <c r="J100" s="34" t="str">
        <f t="shared" si="16"/>
        <v/>
      </c>
      <c r="K100" s="34" t="str">
        <f t="shared" si="17"/>
        <v/>
      </c>
      <c r="L100" s="26" t="str">
        <f t="shared" si="18"/>
        <v/>
      </c>
      <c r="M100" s="32"/>
      <c r="N100" s="190"/>
      <c r="O100" s="190"/>
      <c r="P100" s="190"/>
      <c r="Q100" s="190"/>
      <c r="R100" s="23"/>
    </row>
    <row r="101" spans="1:18">
      <c r="A101" s="27">
        <f t="shared" ca="1" si="19"/>
        <v>45949</v>
      </c>
      <c r="B101" s="20"/>
      <c r="C101" s="21"/>
      <c r="D101" s="20"/>
      <c r="E101" s="21"/>
      <c r="F101" s="22"/>
      <c r="G101" s="22"/>
      <c r="H101" s="34" t="str">
        <f t="shared" si="14"/>
        <v/>
      </c>
      <c r="I101" s="34" t="str">
        <f t="shared" si="15"/>
        <v/>
      </c>
      <c r="J101" s="34" t="str">
        <f t="shared" si="16"/>
        <v/>
      </c>
      <c r="K101" s="34" t="str">
        <f t="shared" si="17"/>
        <v/>
      </c>
      <c r="L101" s="26" t="str">
        <f t="shared" si="18"/>
        <v/>
      </c>
      <c r="M101" s="32"/>
      <c r="N101" s="190"/>
      <c r="O101" s="190"/>
      <c r="P101" s="190"/>
      <c r="Q101" s="190"/>
      <c r="R101" s="23"/>
    </row>
    <row r="102" spans="1:18">
      <c r="A102" s="27">
        <f t="shared" ca="1" si="19"/>
        <v>45950</v>
      </c>
      <c r="B102" s="20"/>
      <c r="C102" s="21"/>
      <c r="D102" s="20"/>
      <c r="E102" s="21"/>
      <c r="F102" s="22"/>
      <c r="G102" s="22"/>
      <c r="H102" s="34" t="str">
        <f t="shared" si="14"/>
        <v/>
      </c>
      <c r="I102" s="34" t="str">
        <f t="shared" si="15"/>
        <v/>
      </c>
      <c r="J102" s="34" t="str">
        <f t="shared" si="16"/>
        <v/>
      </c>
      <c r="K102" s="34" t="str">
        <f t="shared" si="17"/>
        <v/>
      </c>
      <c r="L102" s="26" t="str">
        <f t="shared" si="18"/>
        <v/>
      </c>
      <c r="M102" s="32"/>
      <c r="N102" s="190"/>
      <c r="O102" s="190"/>
      <c r="P102" s="190"/>
      <c r="Q102" s="190"/>
      <c r="R102" s="23"/>
    </row>
    <row r="103" spans="1:18">
      <c r="A103" s="27">
        <f t="shared" ca="1" si="19"/>
        <v>45951</v>
      </c>
      <c r="B103" s="20"/>
      <c r="C103" s="21"/>
      <c r="D103" s="20"/>
      <c r="E103" s="21"/>
      <c r="F103" s="22"/>
      <c r="G103" s="22"/>
      <c r="H103" s="34" t="str">
        <f t="shared" si="14"/>
        <v/>
      </c>
      <c r="I103" s="34" t="str">
        <f t="shared" si="15"/>
        <v/>
      </c>
      <c r="J103" s="34" t="str">
        <f t="shared" si="16"/>
        <v/>
      </c>
      <c r="K103" s="34" t="str">
        <f t="shared" si="17"/>
        <v/>
      </c>
      <c r="L103" s="26" t="str">
        <f t="shared" si="18"/>
        <v/>
      </c>
      <c r="M103" s="32"/>
      <c r="N103" s="190"/>
      <c r="O103" s="190"/>
      <c r="P103" s="190"/>
      <c r="Q103" s="190"/>
      <c r="R103" s="23"/>
    </row>
    <row r="104" spans="1:18">
      <c r="A104" s="27">
        <f t="shared" ca="1" si="19"/>
        <v>45952</v>
      </c>
      <c r="B104" s="20"/>
      <c r="C104" s="21"/>
      <c r="D104" s="20"/>
      <c r="E104" s="21"/>
      <c r="F104" s="22"/>
      <c r="G104" s="22"/>
      <c r="H104" s="34" t="str">
        <f t="shared" si="14"/>
        <v/>
      </c>
      <c r="I104" s="34" t="str">
        <f t="shared" si="15"/>
        <v/>
      </c>
      <c r="J104" s="34" t="str">
        <f t="shared" si="16"/>
        <v/>
      </c>
      <c r="K104" s="34" t="str">
        <f t="shared" si="17"/>
        <v/>
      </c>
      <c r="L104" s="26" t="str">
        <f t="shared" si="18"/>
        <v/>
      </c>
      <c r="M104" s="32"/>
      <c r="N104" s="190"/>
      <c r="O104" s="190"/>
      <c r="P104" s="190"/>
      <c r="Q104" s="190"/>
      <c r="R104" s="23"/>
    </row>
    <row r="105" spans="1:18">
      <c r="A105" s="27">
        <f t="shared" ca="1" si="19"/>
        <v>45953</v>
      </c>
      <c r="B105" s="20"/>
      <c r="C105" s="21"/>
      <c r="D105" s="20"/>
      <c r="E105" s="21"/>
      <c r="F105" s="22"/>
      <c r="G105" s="22"/>
      <c r="H105" s="34" t="str">
        <f t="shared" si="14"/>
        <v/>
      </c>
      <c r="I105" s="34" t="str">
        <f t="shared" si="15"/>
        <v/>
      </c>
      <c r="J105" s="34" t="str">
        <f t="shared" si="16"/>
        <v/>
      </c>
      <c r="K105" s="34" t="str">
        <f t="shared" si="17"/>
        <v/>
      </c>
      <c r="L105" s="26" t="str">
        <f t="shared" si="18"/>
        <v/>
      </c>
      <c r="M105" s="32"/>
      <c r="N105" s="190"/>
      <c r="O105" s="190"/>
      <c r="P105" s="190"/>
      <c r="Q105" s="190"/>
      <c r="R105" s="23"/>
    </row>
    <row r="106" spans="1:18">
      <c r="A106" s="27">
        <f t="shared" ca="1" si="19"/>
        <v>45954</v>
      </c>
      <c r="B106" s="20"/>
      <c r="C106" s="21"/>
      <c r="D106" s="20"/>
      <c r="E106" s="21"/>
      <c r="F106" s="22"/>
      <c r="G106" s="22"/>
      <c r="H106" s="34" t="str">
        <f t="shared" si="14"/>
        <v/>
      </c>
      <c r="I106" s="34" t="str">
        <f t="shared" si="15"/>
        <v/>
      </c>
      <c r="J106" s="34" t="str">
        <f t="shared" si="16"/>
        <v/>
      </c>
      <c r="K106" s="34" t="str">
        <f t="shared" si="17"/>
        <v/>
      </c>
      <c r="L106" s="26" t="str">
        <f t="shared" si="18"/>
        <v/>
      </c>
      <c r="M106" s="32"/>
      <c r="N106" s="190"/>
      <c r="O106" s="190"/>
      <c r="P106" s="190"/>
      <c r="Q106" s="190"/>
      <c r="R106" s="23"/>
    </row>
    <row r="107" spans="1:18">
      <c r="A107" s="27">
        <f t="shared" ca="1" si="19"/>
        <v>45955</v>
      </c>
      <c r="B107" s="20"/>
      <c r="C107" s="21"/>
      <c r="D107" s="20"/>
      <c r="E107" s="21"/>
      <c r="F107" s="22"/>
      <c r="G107" s="22"/>
      <c r="H107" s="34" t="str">
        <f t="shared" si="14"/>
        <v/>
      </c>
      <c r="I107" s="34" t="str">
        <f t="shared" si="15"/>
        <v/>
      </c>
      <c r="J107" s="34" t="str">
        <f t="shared" si="16"/>
        <v/>
      </c>
      <c r="K107" s="34" t="str">
        <f t="shared" si="17"/>
        <v/>
      </c>
      <c r="L107" s="26" t="str">
        <f t="shared" si="18"/>
        <v/>
      </c>
      <c r="M107" s="32"/>
      <c r="N107" s="190"/>
      <c r="O107" s="190"/>
      <c r="P107" s="190"/>
      <c r="Q107" s="190"/>
      <c r="R107" s="23"/>
    </row>
    <row r="108" spans="1:18">
      <c r="A108" s="27">
        <f t="shared" ca="1" si="19"/>
        <v>45956</v>
      </c>
      <c r="B108" s="20"/>
      <c r="C108" s="21"/>
      <c r="D108" s="20"/>
      <c r="E108" s="21"/>
      <c r="F108" s="22"/>
      <c r="G108" s="22"/>
      <c r="H108" s="34" t="str">
        <f t="shared" si="14"/>
        <v/>
      </c>
      <c r="I108" s="34" t="str">
        <f t="shared" si="15"/>
        <v/>
      </c>
      <c r="J108" s="34" t="str">
        <f t="shared" si="16"/>
        <v/>
      </c>
      <c r="K108" s="34" t="str">
        <f t="shared" si="17"/>
        <v/>
      </c>
      <c r="L108" s="26" t="str">
        <f t="shared" si="18"/>
        <v/>
      </c>
      <c r="M108" s="32"/>
      <c r="N108" s="190"/>
      <c r="O108" s="190"/>
      <c r="P108" s="190"/>
      <c r="Q108" s="190"/>
      <c r="R108" s="23"/>
    </row>
    <row r="109" spans="1:18">
      <c r="A109" s="27">
        <f t="shared" ca="1" si="19"/>
        <v>45957</v>
      </c>
      <c r="B109" s="20"/>
      <c r="C109" s="21"/>
      <c r="D109" s="20"/>
      <c r="E109" s="21"/>
      <c r="F109" s="22"/>
      <c r="G109" s="22"/>
      <c r="H109" s="34" t="str">
        <f t="shared" si="14"/>
        <v/>
      </c>
      <c r="I109" s="34" t="str">
        <f t="shared" si="15"/>
        <v/>
      </c>
      <c r="J109" s="34" t="str">
        <f t="shared" si="16"/>
        <v/>
      </c>
      <c r="K109" s="34" t="str">
        <f t="shared" si="17"/>
        <v/>
      </c>
      <c r="L109" s="26" t="str">
        <f t="shared" si="18"/>
        <v/>
      </c>
      <c r="M109" s="32"/>
      <c r="N109" s="190"/>
      <c r="O109" s="190"/>
      <c r="P109" s="190"/>
      <c r="Q109" s="190"/>
      <c r="R109" s="23"/>
    </row>
    <row r="110" spans="1:18">
      <c r="A110" s="27">
        <f t="shared" ca="1" si="19"/>
        <v>45958</v>
      </c>
      <c r="B110" s="20"/>
      <c r="C110" s="21"/>
      <c r="D110" s="20"/>
      <c r="E110" s="21"/>
      <c r="F110" s="22"/>
      <c r="G110" s="22"/>
      <c r="H110" s="34" t="str">
        <f t="shared" si="14"/>
        <v/>
      </c>
      <c r="I110" s="34" t="str">
        <f t="shared" si="15"/>
        <v/>
      </c>
      <c r="J110" s="34" t="str">
        <f t="shared" si="16"/>
        <v/>
      </c>
      <c r="K110" s="34" t="str">
        <f t="shared" si="17"/>
        <v/>
      </c>
      <c r="L110" s="26" t="str">
        <f t="shared" si="18"/>
        <v/>
      </c>
      <c r="M110" s="32"/>
      <c r="N110" s="190"/>
      <c r="O110" s="190"/>
      <c r="P110" s="190"/>
      <c r="Q110" s="190"/>
      <c r="R110" s="23"/>
    </row>
    <row r="111" spans="1:18">
      <c r="A111" s="27">
        <f t="shared" ca="1" si="19"/>
        <v>45959</v>
      </c>
      <c r="B111" s="20"/>
      <c r="C111" s="21"/>
      <c r="D111" s="20"/>
      <c r="E111" s="21"/>
      <c r="F111" s="22"/>
      <c r="G111" s="22"/>
      <c r="H111" s="34" t="str">
        <f t="shared" si="14"/>
        <v/>
      </c>
      <c r="I111" s="34" t="str">
        <f t="shared" si="15"/>
        <v/>
      </c>
      <c r="J111" s="34" t="str">
        <f t="shared" si="16"/>
        <v/>
      </c>
      <c r="K111" s="34" t="str">
        <f t="shared" si="17"/>
        <v/>
      </c>
      <c r="L111" s="26" t="str">
        <f t="shared" si="18"/>
        <v/>
      </c>
      <c r="M111" s="32"/>
      <c r="N111" s="190"/>
      <c r="O111" s="190"/>
      <c r="P111" s="190"/>
      <c r="Q111" s="190"/>
      <c r="R111" s="23"/>
    </row>
    <row r="112" spans="1:18">
      <c r="A112" s="27">
        <f t="shared" ca="1" si="19"/>
        <v>45960</v>
      </c>
      <c r="B112" s="20"/>
      <c r="C112" s="21"/>
      <c r="D112" s="20"/>
      <c r="E112" s="21"/>
      <c r="F112" s="22"/>
      <c r="G112" s="22"/>
      <c r="H112" s="34" t="str">
        <f t="shared" si="14"/>
        <v/>
      </c>
      <c r="I112" s="34" t="str">
        <f t="shared" si="15"/>
        <v/>
      </c>
      <c r="J112" s="34" t="str">
        <f t="shared" si="16"/>
        <v/>
      </c>
      <c r="K112" s="34" t="str">
        <f t="shared" si="17"/>
        <v/>
      </c>
      <c r="L112" s="26" t="str">
        <f t="shared" si="18"/>
        <v/>
      </c>
      <c r="M112" s="32"/>
      <c r="N112" s="190"/>
      <c r="O112" s="190"/>
      <c r="P112" s="190"/>
      <c r="Q112" s="190"/>
      <c r="R112" s="23"/>
    </row>
    <row r="113" spans="1:22">
      <c r="A113" s="27">
        <f t="shared" ca="1" si="19"/>
        <v>45961</v>
      </c>
      <c r="B113" s="20"/>
      <c r="C113" s="21"/>
      <c r="D113" s="20"/>
      <c r="E113" s="21"/>
      <c r="F113" s="22"/>
      <c r="G113" s="22"/>
      <c r="H113" s="34" t="str">
        <f t="shared" si="14"/>
        <v/>
      </c>
      <c r="I113" s="34" t="str">
        <f t="shared" si="15"/>
        <v/>
      </c>
      <c r="J113" s="34" t="str">
        <f t="shared" si="16"/>
        <v/>
      </c>
      <c r="K113" s="34" t="str">
        <f t="shared" si="17"/>
        <v/>
      </c>
      <c r="L113" s="26" t="str">
        <f>IF(AND($B113="",$D113=""),"",($C113-$B113-$F113)+($E113-$D113-$G113))</f>
        <v/>
      </c>
      <c r="M113" s="32"/>
      <c r="N113" s="190"/>
      <c r="O113" s="190"/>
      <c r="P113" s="190"/>
      <c r="Q113" s="190"/>
      <c r="R113" s="23"/>
    </row>
    <row r="114" spans="1:22">
      <c r="A114" s="5" t="s">
        <v>11</v>
      </c>
      <c r="B114" s="191"/>
      <c r="C114" s="192"/>
      <c r="D114" s="191"/>
      <c r="E114" s="192"/>
      <c r="F114" s="26" t="str">
        <f>IF(SUM($F83:$F113)=0,"",SUM($F83:$F113))</f>
        <v/>
      </c>
      <c r="G114" s="26" t="str">
        <f>IF(SUM($G83:$G113)=0,"",SUM($G83:$G113))</f>
        <v/>
      </c>
      <c r="H114" s="26" t="str">
        <f>IF(SUM(H83:H113)=0,"",SUM(H83:H113))</f>
        <v/>
      </c>
      <c r="I114" s="26" t="str">
        <f>IF(SUM(I83:I113)=0,"",SUM(I83:I113))</f>
        <v/>
      </c>
      <c r="J114" s="26" t="str">
        <f t="shared" ref="J114:K114" si="20">IF(SUM(J83:J113)=0,"",SUM(J83:J113))</f>
        <v/>
      </c>
      <c r="K114" s="26" t="str">
        <f t="shared" si="20"/>
        <v/>
      </c>
      <c r="L114" s="26" t="str">
        <f>IF(SUM($L83:$L113)=0,"",SUM($L83:$L113))</f>
        <v/>
      </c>
      <c r="M114" s="33"/>
      <c r="N114" s="193"/>
      <c r="O114" s="193"/>
      <c r="P114" s="193"/>
      <c r="Q114" s="193"/>
      <c r="R114" s="6"/>
    </row>
    <row r="116" spans="1:22" ht="27" customHeight="1">
      <c r="A116" s="194" t="s">
        <v>22</v>
      </c>
      <c r="B116" s="189" t="s">
        <v>103</v>
      </c>
      <c r="C116" s="189"/>
      <c r="D116" s="189"/>
      <c r="E116" s="189"/>
      <c r="F116" s="189" t="s">
        <v>23</v>
      </c>
      <c r="G116" s="189"/>
      <c r="H116" s="189" t="s">
        <v>88</v>
      </c>
      <c r="I116" s="189"/>
      <c r="J116" s="189"/>
      <c r="K116" s="189"/>
      <c r="L116" s="189" t="s">
        <v>87</v>
      </c>
      <c r="M116" s="195" t="s">
        <v>96</v>
      </c>
      <c r="N116" s="194" t="s">
        <v>25</v>
      </c>
      <c r="O116" s="194"/>
      <c r="P116" s="194"/>
      <c r="Q116" s="194"/>
      <c r="R116" s="189" t="s">
        <v>100</v>
      </c>
    </row>
    <row r="117" spans="1:22" ht="14.25" customHeight="1">
      <c r="A117" s="194"/>
      <c r="B117" s="189" t="s">
        <v>82</v>
      </c>
      <c r="C117" s="189"/>
      <c r="D117" s="189" t="s">
        <v>84</v>
      </c>
      <c r="E117" s="189"/>
      <c r="F117" s="189"/>
      <c r="G117" s="189"/>
      <c r="H117" s="189" t="s">
        <v>90</v>
      </c>
      <c r="I117" s="189"/>
      <c r="J117" s="189" t="s">
        <v>89</v>
      </c>
      <c r="K117" s="189"/>
      <c r="L117" s="189"/>
      <c r="M117" s="196"/>
      <c r="N117" s="194"/>
      <c r="O117" s="194"/>
      <c r="P117" s="194"/>
      <c r="Q117" s="194"/>
      <c r="R117" s="189"/>
    </row>
    <row r="118" spans="1:22">
      <c r="A118" s="194"/>
      <c r="B118" s="43" t="s">
        <v>26</v>
      </c>
      <c r="C118" s="43" t="s">
        <v>27</v>
      </c>
      <c r="D118" s="43" t="s">
        <v>26</v>
      </c>
      <c r="E118" s="43" t="s">
        <v>27</v>
      </c>
      <c r="F118" s="44" t="s">
        <v>85</v>
      </c>
      <c r="G118" s="44" t="s">
        <v>86</v>
      </c>
      <c r="H118" s="44" t="s">
        <v>81</v>
      </c>
      <c r="I118" s="44" t="s">
        <v>83</v>
      </c>
      <c r="J118" s="44" t="s">
        <v>81</v>
      </c>
      <c r="K118" s="44" t="s">
        <v>95</v>
      </c>
      <c r="L118" s="189"/>
      <c r="M118" s="197"/>
      <c r="N118" s="194"/>
      <c r="O118" s="194"/>
      <c r="P118" s="194"/>
      <c r="Q118" s="194"/>
      <c r="R118" s="194"/>
    </row>
    <row r="119" spans="1:22">
      <c r="A119" s="27" cm="1">
        <f t="array" aca="1" ref="A119" ca="1">DATE("2025","8"+3,IFERROR(INDIRECT(T1),"1"))</f>
        <v>45962</v>
      </c>
      <c r="B119" s="20"/>
      <c r="C119" s="21"/>
      <c r="D119" s="20"/>
      <c r="E119" s="21"/>
      <c r="F119" s="22"/>
      <c r="G119" s="22"/>
      <c r="H119" s="34" t="str">
        <f>IF(OR(B119="",LEFT(M119,1)="✓"),"",C119-B119-F119)</f>
        <v/>
      </c>
      <c r="I119" s="34" t="str">
        <f>IF(OR(D119="",LEFT(M119,1)="✓"),"",E119-D119-G119)</f>
        <v/>
      </c>
      <c r="J119" s="34" t="str">
        <f>IF(AND(B119&lt;&gt;"",M119="✓所定"),C119-B119-F119,"")</f>
        <v/>
      </c>
      <c r="K119" s="34" t="str">
        <f>IF(AND(B119&lt;&gt;"",M119="✓法定"),C119-B119-F119,"")</f>
        <v/>
      </c>
      <c r="L119" s="26" t="str">
        <f>IF(AND($B119="",$D119=""),"",($C119-$B119-$F119)+($E119-$D119-$G119))</f>
        <v/>
      </c>
      <c r="M119" s="32"/>
      <c r="N119" s="198"/>
      <c r="O119" s="199"/>
      <c r="P119" s="199"/>
      <c r="Q119" s="200"/>
      <c r="R119" s="23"/>
      <c r="V119" s="1" t="s">
        <v>171</v>
      </c>
    </row>
    <row r="120" spans="1:22">
      <c r="A120" s="27">
        <f ca="1">A119+1</f>
        <v>45963</v>
      </c>
      <c r="B120" s="20"/>
      <c r="C120" s="21"/>
      <c r="D120" s="20"/>
      <c r="E120" s="21"/>
      <c r="F120" s="22"/>
      <c r="G120" s="22"/>
      <c r="H120" s="34" t="str">
        <f t="shared" ref="H120:H149" si="21">IF(OR(B120="",LEFT(M120,1)="✓"),"",C120-B120-F120)</f>
        <v/>
      </c>
      <c r="I120" s="34" t="str">
        <f t="shared" ref="I120:I149" si="22">IF(OR(D120="",LEFT(M120,1)="✓"),"",E120-D120-G120)</f>
        <v/>
      </c>
      <c r="J120" s="34" t="str">
        <f t="shared" ref="J120:J149" si="23">IF(AND(B120&lt;&gt;"",M120="✓所定"),C120-B120-F120,"")</f>
        <v/>
      </c>
      <c r="K120" s="34" t="str">
        <f t="shared" ref="K120:K149" si="24">IF(AND(B120&lt;&gt;"",M120="✓法定"),C120-B120-F120,"")</f>
        <v/>
      </c>
      <c r="L120" s="26" t="str">
        <f t="shared" ref="L120:L147" si="25">IF(AND($B120="",$D120=""),"",($C120-$B120-$F120)+($E120-$D120-$G120))</f>
        <v/>
      </c>
      <c r="M120" s="32"/>
      <c r="N120" s="190"/>
      <c r="O120" s="190"/>
      <c r="P120" s="190"/>
      <c r="Q120" s="190"/>
      <c r="R120" s="23"/>
      <c r="V120" s="1" t="s">
        <v>172</v>
      </c>
    </row>
    <row r="121" spans="1:22">
      <c r="A121" s="27">
        <f t="shared" ref="A121:A149" ca="1" si="26">A120+1</f>
        <v>45964</v>
      </c>
      <c r="B121" s="20"/>
      <c r="C121" s="21"/>
      <c r="D121" s="20"/>
      <c r="E121" s="21"/>
      <c r="F121" s="22"/>
      <c r="G121" s="22"/>
      <c r="H121" s="34" t="str">
        <f t="shared" si="21"/>
        <v/>
      </c>
      <c r="I121" s="34" t="str">
        <f t="shared" si="22"/>
        <v/>
      </c>
      <c r="J121" s="34" t="str">
        <f t="shared" si="23"/>
        <v/>
      </c>
      <c r="K121" s="34" t="str">
        <f t="shared" si="24"/>
        <v/>
      </c>
      <c r="L121" s="26" t="str">
        <f t="shared" si="25"/>
        <v/>
      </c>
      <c r="M121" s="32"/>
      <c r="N121" s="190"/>
      <c r="O121" s="190"/>
      <c r="P121" s="190"/>
      <c r="Q121" s="190"/>
      <c r="R121" s="23"/>
    </row>
    <row r="122" spans="1:22">
      <c r="A122" s="27">
        <f t="shared" ca="1" si="26"/>
        <v>45965</v>
      </c>
      <c r="B122" s="20"/>
      <c r="C122" s="21"/>
      <c r="D122" s="20"/>
      <c r="E122" s="21"/>
      <c r="F122" s="22"/>
      <c r="G122" s="22"/>
      <c r="H122" s="34" t="str">
        <f t="shared" si="21"/>
        <v/>
      </c>
      <c r="I122" s="34" t="str">
        <f t="shared" si="22"/>
        <v/>
      </c>
      <c r="J122" s="34" t="str">
        <f t="shared" si="23"/>
        <v/>
      </c>
      <c r="K122" s="34" t="str">
        <f t="shared" si="24"/>
        <v/>
      </c>
      <c r="L122" s="26" t="str">
        <f t="shared" si="25"/>
        <v/>
      </c>
      <c r="M122" s="32"/>
      <c r="N122" s="190"/>
      <c r="O122" s="190"/>
      <c r="P122" s="190"/>
      <c r="Q122" s="190"/>
      <c r="R122" s="23"/>
    </row>
    <row r="123" spans="1:22">
      <c r="A123" s="27">
        <f t="shared" ca="1" si="26"/>
        <v>45966</v>
      </c>
      <c r="B123" s="20"/>
      <c r="C123" s="21"/>
      <c r="D123" s="20"/>
      <c r="E123" s="21"/>
      <c r="F123" s="22"/>
      <c r="G123" s="22"/>
      <c r="H123" s="34" t="str">
        <f t="shared" si="21"/>
        <v/>
      </c>
      <c r="I123" s="34" t="str">
        <f t="shared" si="22"/>
        <v/>
      </c>
      <c r="J123" s="34" t="str">
        <f t="shared" si="23"/>
        <v/>
      </c>
      <c r="K123" s="34" t="str">
        <f t="shared" si="24"/>
        <v/>
      </c>
      <c r="L123" s="26" t="str">
        <f t="shared" si="25"/>
        <v/>
      </c>
      <c r="M123" s="32"/>
      <c r="N123" s="190"/>
      <c r="O123" s="190"/>
      <c r="P123" s="190"/>
      <c r="Q123" s="190"/>
      <c r="R123" s="23"/>
    </row>
    <row r="124" spans="1:22">
      <c r="A124" s="27">
        <f t="shared" ca="1" si="26"/>
        <v>45967</v>
      </c>
      <c r="B124" s="20"/>
      <c r="C124" s="21"/>
      <c r="D124" s="20"/>
      <c r="E124" s="21"/>
      <c r="F124" s="22"/>
      <c r="G124" s="22"/>
      <c r="H124" s="34" t="str">
        <f t="shared" si="21"/>
        <v/>
      </c>
      <c r="I124" s="34" t="str">
        <f t="shared" si="22"/>
        <v/>
      </c>
      <c r="J124" s="34" t="str">
        <f t="shared" si="23"/>
        <v/>
      </c>
      <c r="K124" s="34" t="str">
        <f t="shared" si="24"/>
        <v/>
      </c>
      <c r="L124" s="26" t="str">
        <f t="shared" si="25"/>
        <v/>
      </c>
      <c r="M124" s="32"/>
      <c r="N124" s="190"/>
      <c r="O124" s="190"/>
      <c r="P124" s="190"/>
      <c r="Q124" s="190"/>
      <c r="R124" s="23"/>
    </row>
    <row r="125" spans="1:22">
      <c r="A125" s="27">
        <f t="shared" ca="1" si="26"/>
        <v>45968</v>
      </c>
      <c r="B125" s="20"/>
      <c r="C125" s="21"/>
      <c r="D125" s="20"/>
      <c r="E125" s="21"/>
      <c r="F125" s="22"/>
      <c r="G125" s="22"/>
      <c r="H125" s="34" t="str">
        <f t="shared" si="21"/>
        <v/>
      </c>
      <c r="I125" s="34" t="str">
        <f t="shared" si="22"/>
        <v/>
      </c>
      <c r="J125" s="34" t="str">
        <f t="shared" si="23"/>
        <v/>
      </c>
      <c r="K125" s="34" t="str">
        <f t="shared" si="24"/>
        <v/>
      </c>
      <c r="L125" s="26" t="str">
        <f t="shared" si="25"/>
        <v/>
      </c>
      <c r="M125" s="32"/>
      <c r="N125" s="190"/>
      <c r="O125" s="190"/>
      <c r="P125" s="190"/>
      <c r="Q125" s="190"/>
      <c r="R125" s="23"/>
    </row>
    <row r="126" spans="1:22">
      <c r="A126" s="27">
        <f t="shared" ca="1" si="26"/>
        <v>45969</v>
      </c>
      <c r="B126" s="20"/>
      <c r="C126" s="21"/>
      <c r="D126" s="20"/>
      <c r="E126" s="21"/>
      <c r="F126" s="22"/>
      <c r="G126" s="22"/>
      <c r="H126" s="34" t="str">
        <f t="shared" si="21"/>
        <v/>
      </c>
      <c r="I126" s="34" t="str">
        <f t="shared" si="22"/>
        <v/>
      </c>
      <c r="J126" s="34" t="str">
        <f t="shared" si="23"/>
        <v/>
      </c>
      <c r="K126" s="34" t="str">
        <f t="shared" si="24"/>
        <v/>
      </c>
      <c r="L126" s="26" t="str">
        <f t="shared" si="25"/>
        <v/>
      </c>
      <c r="M126" s="32"/>
      <c r="N126" s="190"/>
      <c r="O126" s="190"/>
      <c r="P126" s="190"/>
      <c r="Q126" s="190"/>
      <c r="R126" s="23"/>
    </row>
    <row r="127" spans="1:22">
      <c r="A127" s="27">
        <f t="shared" ca="1" si="26"/>
        <v>45970</v>
      </c>
      <c r="B127" s="20"/>
      <c r="C127" s="21"/>
      <c r="D127" s="20"/>
      <c r="E127" s="21"/>
      <c r="F127" s="22"/>
      <c r="G127" s="22"/>
      <c r="H127" s="34" t="str">
        <f t="shared" si="21"/>
        <v/>
      </c>
      <c r="I127" s="34" t="str">
        <f t="shared" si="22"/>
        <v/>
      </c>
      <c r="J127" s="34" t="str">
        <f t="shared" si="23"/>
        <v/>
      </c>
      <c r="K127" s="34" t="str">
        <f t="shared" si="24"/>
        <v/>
      </c>
      <c r="L127" s="26" t="str">
        <f t="shared" si="25"/>
        <v/>
      </c>
      <c r="M127" s="32"/>
      <c r="N127" s="190"/>
      <c r="O127" s="190"/>
      <c r="P127" s="190"/>
      <c r="Q127" s="190"/>
      <c r="R127" s="23"/>
    </row>
    <row r="128" spans="1:22">
      <c r="A128" s="27">
        <f t="shared" ca="1" si="26"/>
        <v>45971</v>
      </c>
      <c r="B128" s="20"/>
      <c r="C128" s="21"/>
      <c r="D128" s="20"/>
      <c r="E128" s="21"/>
      <c r="F128" s="22"/>
      <c r="G128" s="22"/>
      <c r="H128" s="34" t="str">
        <f t="shared" si="21"/>
        <v/>
      </c>
      <c r="I128" s="34" t="str">
        <f t="shared" si="22"/>
        <v/>
      </c>
      <c r="J128" s="34" t="str">
        <f t="shared" si="23"/>
        <v/>
      </c>
      <c r="K128" s="34" t="str">
        <f t="shared" si="24"/>
        <v/>
      </c>
      <c r="L128" s="26" t="str">
        <f t="shared" si="25"/>
        <v/>
      </c>
      <c r="M128" s="32"/>
      <c r="N128" s="190"/>
      <c r="O128" s="190"/>
      <c r="P128" s="190"/>
      <c r="Q128" s="190"/>
      <c r="R128" s="23"/>
    </row>
    <row r="129" spans="1:18">
      <c r="A129" s="27">
        <f t="shared" ca="1" si="26"/>
        <v>45972</v>
      </c>
      <c r="B129" s="20"/>
      <c r="C129" s="21"/>
      <c r="D129" s="20"/>
      <c r="E129" s="21"/>
      <c r="F129" s="22"/>
      <c r="G129" s="22"/>
      <c r="H129" s="34" t="str">
        <f t="shared" si="21"/>
        <v/>
      </c>
      <c r="I129" s="34" t="str">
        <f t="shared" si="22"/>
        <v/>
      </c>
      <c r="J129" s="34" t="str">
        <f t="shared" si="23"/>
        <v/>
      </c>
      <c r="K129" s="34" t="str">
        <f t="shared" si="24"/>
        <v/>
      </c>
      <c r="L129" s="26" t="str">
        <f t="shared" si="25"/>
        <v/>
      </c>
      <c r="M129" s="32"/>
      <c r="N129" s="190"/>
      <c r="O129" s="190"/>
      <c r="P129" s="190"/>
      <c r="Q129" s="190"/>
      <c r="R129" s="23"/>
    </row>
    <row r="130" spans="1:18">
      <c r="A130" s="27">
        <f t="shared" ca="1" si="26"/>
        <v>45973</v>
      </c>
      <c r="B130" s="20"/>
      <c r="C130" s="21"/>
      <c r="D130" s="20"/>
      <c r="E130" s="21"/>
      <c r="F130" s="22"/>
      <c r="G130" s="22"/>
      <c r="H130" s="34" t="str">
        <f t="shared" si="21"/>
        <v/>
      </c>
      <c r="I130" s="34" t="str">
        <f t="shared" si="22"/>
        <v/>
      </c>
      <c r="J130" s="34" t="str">
        <f t="shared" si="23"/>
        <v/>
      </c>
      <c r="K130" s="34" t="str">
        <f t="shared" si="24"/>
        <v/>
      </c>
      <c r="L130" s="26" t="str">
        <f t="shared" si="25"/>
        <v/>
      </c>
      <c r="M130" s="32"/>
      <c r="N130" s="190"/>
      <c r="O130" s="190"/>
      <c r="P130" s="190"/>
      <c r="Q130" s="190"/>
      <c r="R130" s="23"/>
    </row>
    <row r="131" spans="1:18">
      <c r="A131" s="27">
        <f t="shared" ca="1" si="26"/>
        <v>45974</v>
      </c>
      <c r="B131" s="20"/>
      <c r="C131" s="21"/>
      <c r="D131" s="20"/>
      <c r="E131" s="21"/>
      <c r="F131" s="22"/>
      <c r="G131" s="22"/>
      <c r="H131" s="34" t="str">
        <f t="shared" si="21"/>
        <v/>
      </c>
      <c r="I131" s="34" t="str">
        <f t="shared" si="22"/>
        <v/>
      </c>
      <c r="J131" s="34" t="str">
        <f t="shared" si="23"/>
        <v/>
      </c>
      <c r="K131" s="34" t="str">
        <f t="shared" si="24"/>
        <v/>
      </c>
      <c r="L131" s="26" t="str">
        <f t="shared" si="25"/>
        <v/>
      </c>
      <c r="M131" s="32"/>
      <c r="N131" s="190"/>
      <c r="O131" s="190"/>
      <c r="P131" s="190"/>
      <c r="Q131" s="190"/>
      <c r="R131" s="23"/>
    </row>
    <row r="132" spans="1:18">
      <c r="A132" s="27">
        <f t="shared" ca="1" si="26"/>
        <v>45975</v>
      </c>
      <c r="B132" s="20"/>
      <c r="C132" s="21"/>
      <c r="D132" s="20"/>
      <c r="E132" s="21"/>
      <c r="F132" s="22"/>
      <c r="G132" s="22"/>
      <c r="H132" s="34" t="str">
        <f t="shared" si="21"/>
        <v/>
      </c>
      <c r="I132" s="34" t="str">
        <f t="shared" si="22"/>
        <v/>
      </c>
      <c r="J132" s="34" t="str">
        <f t="shared" si="23"/>
        <v/>
      </c>
      <c r="K132" s="34" t="str">
        <f t="shared" si="24"/>
        <v/>
      </c>
      <c r="L132" s="26" t="str">
        <f t="shared" si="25"/>
        <v/>
      </c>
      <c r="M132" s="32"/>
      <c r="N132" s="190"/>
      <c r="O132" s="190"/>
      <c r="P132" s="190"/>
      <c r="Q132" s="190"/>
      <c r="R132" s="23"/>
    </row>
    <row r="133" spans="1:18">
      <c r="A133" s="27">
        <f t="shared" ca="1" si="26"/>
        <v>45976</v>
      </c>
      <c r="B133" s="20"/>
      <c r="C133" s="21"/>
      <c r="D133" s="20"/>
      <c r="E133" s="21"/>
      <c r="F133" s="22"/>
      <c r="G133" s="22"/>
      <c r="H133" s="34" t="str">
        <f t="shared" si="21"/>
        <v/>
      </c>
      <c r="I133" s="34" t="str">
        <f t="shared" si="22"/>
        <v/>
      </c>
      <c r="J133" s="34" t="str">
        <f t="shared" si="23"/>
        <v/>
      </c>
      <c r="K133" s="34" t="str">
        <f t="shared" si="24"/>
        <v/>
      </c>
      <c r="L133" s="26" t="str">
        <f t="shared" si="25"/>
        <v/>
      </c>
      <c r="M133" s="32"/>
      <c r="N133" s="190"/>
      <c r="O133" s="190"/>
      <c r="P133" s="190"/>
      <c r="Q133" s="190"/>
      <c r="R133" s="23"/>
    </row>
    <row r="134" spans="1:18">
      <c r="A134" s="27">
        <f t="shared" ca="1" si="26"/>
        <v>45977</v>
      </c>
      <c r="B134" s="20"/>
      <c r="C134" s="21"/>
      <c r="D134" s="20"/>
      <c r="E134" s="21"/>
      <c r="F134" s="22"/>
      <c r="G134" s="22"/>
      <c r="H134" s="34" t="str">
        <f t="shared" si="21"/>
        <v/>
      </c>
      <c r="I134" s="34" t="str">
        <f t="shared" si="22"/>
        <v/>
      </c>
      <c r="J134" s="34" t="str">
        <f t="shared" si="23"/>
        <v/>
      </c>
      <c r="K134" s="34" t="str">
        <f t="shared" si="24"/>
        <v/>
      </c>
      <c r="L134" s="26" t="str">
        <f t="shared" si="25"/>
        <v/>
      </c>
      <c r="M134" s="32"/>
      <c r="N134" s="190"/>
      <c r="O134" s="190"/>
      <c r="P134" s="190"/>
      <c r="Q134" s="190"/>
      <c r="R134" s="23"/>
    </row>
    <row r="135" spans="1:18">
      <c r="A135" s="27">
        <f t="shared" ca="1" si="26"/>
        <v>45978</v>
      </c>
      <c r="B135" s="20"/>
      <c r="C135" s="21"/>
      <c r="D135" s="20"/>
      <c r="E135" s="21"/>
      <c r="F135" s="22"/>
      <c r="G135" s="22"/>
      <c r="H135" s="34" t="str">
        <f t="shared" si="21"/>
        <v/>
      </c>
      <c r="I135" s="34" t="str">
        <f t="shared" si="22"/>
        <v/>
      </c>
      <c r="J135" s="34" t="str">
        <f t="shared" si="23"/>
        <v/>
      </c>
      <c r="K135" s="34" t="str">
        <f t="shared" si="24"/>
        <v/>
      </c>
      <c r="L135" s="26" t="str">
        <f t="shared" si="25"/>
        <v/>
      </c>
      <c r="M135" s="32"/>
      <c r="N135" s="190"/>
      <c r="O135" s="190"/>
      <c r="P135" s="190"/>
      <c r="Q135" s="190"/>
      <c r="R135" s="23"/>
    </row>
    <row r="136" spans="1:18">
      <c r="A136" s="27">
        <f t="shared" ca="1" si="26"/>
        <v>45979</v>
      </c>
      <c r="B136" s="20"/>
      <c r="C136" s="21"/>
      <c r="D136" s="20"/>
      <c r="E136" s="21"/>
      <c r="F136" s="22"/>
      <c r="G136" s="22"/>
      <c r="H136" s="34" t="str">
        <f t="shared" si="21"/>
        <v/>
      </c>
      <c r="I136" s="34" t="str">
        <f t="shared" si="22"/>
        <v/>
      </c>
      <c r="J136" s="34" t="str">
        <f t="shared" si="23"/>
        <v/>
      </c>
      <c r="K136" s="34" t="str">
        <f t="shared" si="24"/>
        <v/>
      </c>
      <c r="L136" s="26" t="str">
        <f t="shared" si="25"/>
        <v/>
      </c>
      <c r="M136" s="32"/>
      <c r="N136" s="190"/>
      <c r="O136" s="190"/>
      <c r="P136" s="190"/>
      <c r="Q136" s="190"/>
      <c r="R136" s="23"/>
    </row>
    <row r="137" spans="1:18">
      <c r="A137" s="27">
        <f t="shared" ca="1" si="26"/>
        <v>45980</v>
      </c>
      <c r="B137" s="20"/>
      <c r="C137" s="21"/>
      <c r="D137" s="20"/>
      <c r="E137" s="21"/>
      <c r="F137" s="22"/>
      <c r="G137" s="22"/>
      <c r="H137" s="34" t="str">
        <f t="shared" si="21"/>
        <v/>
      </c>
      <c r="I137" s="34" t="str">
        <f t="shared" si="22"/>
        <v/>
      </c>
      <c r="J137" s="34" t="str">
        <f t="shared" si="23"/>
        <v/>
      </c>
      <c r="K137" s="34" t="str">
        <f t="shared" si="24"/>
        <v/>
      </c>
      <c r="L137" s="26" t="str">
        <f t="shared" si="25"/>
        <v/>
      </c>
      <c r="M137" s="32"/>
      <c r="N137" s="190"/>
      <c r="O137" s="190"/>
      <c r="P137" s="190"/>
      <c r="Q137" s="190"/>
      <c r="R137" s="23"/>
    </row>
    <row r="138" spans="1:18">
      <c r="A138" s="27">
        <f t="shared" ca="1" si="26"/>
        <v>45981</v>
      </c>
      <c r="B138" s="20"/>
      <c r="C138" s="21"/>
      <c r="D138" s="20"/>
      <c r="E138" s="21"/>
      <c r="F138" s="22"/>
      <c r="G138" s="22"/>
      <c r="H138" s="34" t="str">
        <f t="shared" si="21"/>
        <v/>
      </c>
      <c r="I138" s="34" t="str">
        <f t="shared" si="22"/>
        <v/>
      </c>
      <c r="J138" s="34" t="str">
        <f t="shared" si="23"/>
        <v/>
      </c>
      <c r="K138" s="34" t="str">
        <f t="shared" si="24"/>
        <v/>
      </c>
      <c r="L138" s="26" t="str">
        <f t="shared" si="25"/>
        <v/>
      </c>
      <c r="M138" s="32"/>
      <c r="N138" s="190"/>
      <c r="O138" s="190"/>
      <c r="P138" s="190"/>
      <c r="Q138" s="190"/>
      <c r="R138" s="23"/>
    </row>
    <row r="139" spans="1:18">
      <c r="A139" s="27">
        <f t="shared" ca="1" si="26"/>
        <v>45982</v>
      </c>
      <c r="B139" s="20"/>
      <c r="C139" s="21"/>
      <c r="D139" s="20"/>
      <c r="E139" s="21"/>
      <c r="F139" s="22"/>
      <c r="G139" s="22"/>
      <c r="H139" s="34" t="str">
        <f t="shared" si="21"/>
        <v/>
      </c>
      <c r="I139" s="34" t="str">
        <f t="shared" si="22"/>
        <v/>
      </c>
      <c r="J139" s="34" t="str">
        <f t="shared" si="23"/>
        <v/>
      </c>
      <c r="K139" s="34" t="str">
        <f t="shared" si="24"/>
        <v/>
      </c>
      <c r="L139" s="26" t="str">
        <f t="shared" si="25"/>
        <v/>
      </c>
      <c r="M139" s="32"/>
      <c r="N139" s="190"/>
      <c r="O139" s="190"/>
      <c r="P139" s="190"/>
      <c r="Q139" s="190"/>
      <c r="R139" s="23"/>
    </row>
    <row r="140" spans="1:18">
      <c r="A140" s="27">
        <f t="shared" ca="1" si="26"/>
        <v>45983</v>
      </c>
      <c r="B140" s="20"/>
      <c r="C140" s="21"/>
      <c r="D140" s="20"/>
      <c r="E140" s="21"/>
      <c r="F140" s="22"/>
      <c r="G140" s="22"/>
      <c r="H140" s="34" t="str">
        <f t="shared" si="21"/>
        <v/>
      </c>
      <c r="I140" s="34" t="str">
        <f t="shared" si="22"/>
        <v/>
      </c>
      <c r="J140" s="34" t="str">
        <f t="shared" si="23"/>
        <v/>
      </c>
      <c r="K140" s="34" t="str">
        <f t="shared" si="24"/>
        <v/>
      </c>
      <c r="L140" s="26" t="str">
        <f t="shared" si="25"/>
        <v/>
      </c>
      <c r="M140" s="32"/>
      <c r="N140" s="190"/>
      <c r="O140" s="190"/>
      <c r="P140" s="190"/>
      <c r="Q140" s="190"/>
      <c r="R140" s="23"/>
    </row>
    <row r="141" spans="1:18">
      <c r="A141" s="27">
        <f t="shared" ca="1" si="26"/>
        <v>45984</v>
      </c>
      <c r="B141" s="20"/>
      <c r="C141" s="21"/>
      <c r="D141" s="20"/>
      <c r="E141" s="21"/>
      <c r="F141" s="22"/>
      <c r="G141" s="22"/>
      <c r="H141" s="34" t="str">
        <f t="shared" si="21"/>
        <v/>
      </c>
      <c r="I141" s="34" t="str">
        <f t="shared" si="22"/>
        <v/>
      </c>
      <c r="J141" s="34" t="str">
        <f t="shared" si="23"/>
        <v/>
      </c>
      <c r="K141" s="34" t="str">
        <f t="shared" si="24"/>
        <v/>
      </c>
      <c r="L141" s="26" t="str">
        <f t="shared" si="25"/>
        <v/>
      </c>
      <c r="M141" s="32"/>
      <c r="N141" s="190"/>
      <c r="O141" s="190"/>
      <c r="P141" s="190"/>
      <c r="Q141" s="190"/>
      <c r="R141" s="23"/>
    </row>
    <row r="142" spans="1:18">
      <c r="A142" s="27">
        <f t="shared" ca="1" si="26"/>
        <v>45985</v>
      </c>
      <c r="B142" s="20"/>
      <c r="C142" s="21"/>
      <c r="D142" s="20"/>
      <c r="E142" s="21"/>
      <c r="F142" s="22"/>
      <c r="G142" s="22"/>
      <c r="H142" s="34" t="str">
        <f t="shared" si="21"/>
        <v/>
      </c>
      <c r="I142" s="34" t="str">
        <f t="shared" si="22"/>
        <v/>
      </c>
      <c r="J142" s="34" t="str">
        <f t="shared" si="23"/>
        <v/>
      </c>
      <c r="K142" s="34" t="str">
        <f t="shared" si="24"/>
        <v/>
      </c>
      <c r="L142" s="26" t="str">
        <f t="shared" si="25"/>
        <v/>
      </c>
      <c r="M142" s="32"/>
      <c r="N142" s="190"/>
      <c r="O142" s="190"/>
      <c r="P142" s="190"/>
      <c r="Q142" s="190"/>
      <c r="R142" s="23"/>
    </row>
    <row r="143" spans="1:18">
      <c r="A143" s="27">
        <f t="shared" ca="1" si="26"/>
        <v>45986</v>
      </c>
      <c r="B143" s="20"/>
      <c r="C143" s="21"/>
      <c r="D143" s="20"/>
      <c r="E143" s="21"/>
      <c r="F143" s="22"/>
      <c r="G143" s="22"/>
      <c r="H143" s="34" t="str">
        <f t="shared" si="21"/>
        <v/>
      </c>
      <c r="I143" s="34" t="str">
        <f t="shared" si="22"/>
        <v/>
      </c>
      <c r="J143" s="34" t="str">
        <f t="shared" si="23"/>
        <v/>
      </c>
      <c r="K143" s="34" t="str">
        <f t="shared" si="24"/>
        <v/>
      </c>
      <c r="L143" s="26" t="str">
        <f t="shared" si="25"/>
        <v/>
      </c>
      <c r="M143" s="32"/>
      <c r="N143" s="190"/>
      <c r="O143" s="190"/>
      <c r="P143" s="190"/>
      <c r="Q143" s="190"/>
      <c r="R143" s="23"/>
    </row>
    <row r="144" spans="1:18">
      <c r="A144" s="27">
        <f t="shared" ca="1" si="26"/>
        <v>45987</v>
      </c>
      <c r="B144" s="20"/>
      <c r="C144" s="21"/>
      <c r="D144" s="20"/>
      <c r="E144" s="21"/>
      <c r="F144" s="22"/>
      <c r="G144" s="22"/>
      <c r="H144" s="34" t="str">
        <f t="shared" si="21"/>
        <v/>
      </c>
      <c r="I144" s="34" t="str">
        <f t="shared" si="22"/>
        <v/>
      </c>
      <c r="J144" s="34" t="str">
        <f t="shared" si="23"/>
        <v/>
      </c>
      <c r="K144" s="34" t="str">
        <f t="shared" si="24"/>
        <v/>
      </c>
      <c r="L144" s="26" t="str">
        <f t="shared" si="25"/>
        <v/>
      </c>
      <c r="M144" s="32"/>
      <c r="N144" s="190"/>
      <c r="O144" s="190"/>
      <c r="P144" s="190"/>
      <c r="Q144" s="190"/>
      <c r="R144" s="23"/>
    </row>
    <row r="145" spans="1:22">
      <c r="A145" s="27">
        <f t="shared" ca="1" si="26"/>
        <v>45988</v>
      </c>
      <c r="B145" s="20"/>
      <c r="C145" s="21"/>
      <c r="D145" s="20"/>
      <c r="E145" s="21"/>
      <c r="F145" s="22"/>
      <c r="G145" s="22"/>
      <c r="H145" s="34" t="str">
        <f t="shared" si="21"/>
        <v/>
      </c>
      <c r="I145" s="34" t="str">
        <f t="shared" si="22"/>
        <v/>
      </c>
      <c r="J145" s="34" t="str">
        <f t="shared" si="23"/>
        <v/>
      </c>
      <c r="K145" s="34" t="str">
        <f t="shared" si="24"/>
        <v/>
      </c>
      <c r="L145" s="26" t="str">
        <f t="shared" si="25"/>
        <v/>
      </c>
      <c r="M145" s="32"/>
      <c r="N145" s="190"/>
      <c r="O145" s="190"/>
      <c r="P145" s="190"/>
      <c r="Q145" s="190"/>
      <c r="R145" s="23"/>
    </row>
    <row r="146" spans="1:22">
      <c r="A146" s="27">
        <f t="shared" ca="1" si="26"/>
        <v>45989</v>
      </c>
      <c r="B146" s="20"/>
      <c r="C146" s="21"/>
      <c r="D146" s="20"/>
      <c r="E146" s="21"/>
      <c r="F146" s="22"/>
      <c r="G146" s="22"/>
      <c r="H146" s="34" t="str">
        <f t="shared" si="21"/>
        <v/>
      </c>
      <c r="I146" s="34" t="str">
        <f t="shared" si="22"/>
        <v/>
      </c>
      <c r="J146" s="34" t="str">
        <f t="shared" si="23"/>
        <v/>
      </c>
      <c r="K146" s="34" t="str">
        <f t="shared" si="24"/>
        <v/>
      </c>
      <c r="L146" s="26" t="str">
        <f t="shared" si="25"/>
        <v/>
      </c>
      <c r="M146" s="32"/>
      <c r="N146" s="190"/>
      <c r="O146" s="190"/>
      <c r="P146" s="190"/>
      <c r="Q146" s="190"/>
      <c r="R146" s="23"/>
    </row>
    <row r="147" spans="1:22">
      <c r="A147" s="27">
        <f t="shared" ca="1" si="26"/>
        <v>45990</v>
      </c>
      <c r="B147" s="20"/>
      <c r="C147" s="21"/>
      <c r="D147" s="20"/>
      <c r="E147" s="21"/>
      <c r="F147" s="22"/>
      <c r="G147" s="22"/>
      <c r="H147" s="34" t="str">
        <f t="shared" si="21"/>
        <v/>
      </c>
      <c r="I147" s="34" t="str">
        <f t="shared" si="22"/>
        <v/>
      </c>
      <c r="J147" s="34" t="str">
        <f t="shared" si="23"/>
        <v/>
      </c>
      <c r="K147" s="34" t="str">
        <f t="shared" si="24"/>
        <v/>
      </c>
      <c r="L147" s="26" t="str">
        <f t="shared" si="25"/>
        <v/>
      </c>
      <c r="M147" s="32"/>
      <c r="N147" s="190"/>
      <c r="O147" s="190"/>
      <c r="P147" s="190"/>
      <c r="Q147" s="190"/>
      <c r="R147" s="23"/>
    </row>
    <row r="148" spans="1:22">
      <c r="A148" s="27">
        <f t="shared" ca="1" si="26"/>
        <v>45991</v>
      </c>
      <c r="B148" s="20"/>
      <c r="C148" s="21"/>
      <c r="D148" s="20"/>
      <c r="E148" s="21"/>
      <c r="F148" s="22"/>
      <c r="G148" s="22"/>
      <c r="H148" s="34" t="str">
        <f t="shared" si="21"/>
        <v/>
      </c>
      <c r="I148" s="34" t="str">
        <f t="shared" si="22"/>
        <v/>
      </c>
      <c r="J148" s="34" t="str">
        <f t="shared" si="23"/>
        <v/>
      </c>
      <c r="K148" s="34" t="str">
        <f t="shared" si="24"/>
        <v/>
      </c>
      <c r="L148" s="26" t="str">
        <f>IF(AND($B148="",$D148=""),"",($C148-$B148-$F148)+($E148-$D148-$G148))</f>
        <v/>
      </c>
      <c r="M148" s="32"/>
      <c r="N148" s="190"/>
      <c r="O148" s="190"/>
      <c r="P148" s="190"/>
      <c r="Q148" s="190"/>
      <c r="R148" s="23"/>
    </row>
    <row r="149" spans="1:22">
      <c r="A149" s="27">
        <f t="shared" ca="1" si="26"/>
        <v>45992</v>
      </c>
      <c r="B149" s="20"/>
      <c r="C149" s="21"/>
      <c r="D149" s="20"/>
      <c r="E149" s="21"/>
      <c r="F149" s="22"/>
      <c r="G149" s="22"/>
      <c r="H149" s="34" t="str">
        <f t="shared" si="21"/>
        <v/>
      </c>
      <c r="I149" s="34" t="str">
        <f t="shared" si="22"/>
        <v/>
      </c>
      <c r="J149" s="34" t="str">
        <f t="shared" si="23"/>
        <v/>
      </c>
      <c r="K149" s="34" t="str">
        <f t="shared" si="24"/>
        <v/>
      </c>
      <c r="L149" s="26" t="str">
        <f>IF(AND($B149="",$D149=""),"",($C149-$B149-$F149)+($E149-$D149-$G149))</f>
        <v/>
      </c>
      <c r="M149" s="32"/>
      <c r="N149" s="190"/>
      <c r="O149" s="190"/>
      <c r="P149" s="190"/>
      <c r="Q149" s="190"/>
      <c r="R149" s="23"/>
    </row>
    <row r="150" spans="1:22">
      <c r="A150" s="5" t="s">
        <v>11</v>
      </c>
      <c r="B150" s="191"/>
      <c r="C150" s="192"/>
      <c r="D150" s="191"/>
      <c r="E150" s="192"/>
      <c r="F150" s="26" t="str">
        <f>IF(SUM($F119:$F149)=0,"",SUM($F119:$F149))</f>
        <v/>
      </c>
      <c r="G150" s="26" t="str">
        <f>IF(SUM($G119:$G149)=0,"",SUM($G119:$G149))</f>
        <v/>
      </c>
      <c r="H150" s="26" t="str">
        <f>IF(SUM(H119:H149)=0,"",SUM(H119:H149))</f>
        <v/>
      </c>
      <c r="I150" s="26" t="str">
        <f>IF(SUM(I119:I149)=0,"",SUM(I119:I149))</f>
        <v/>
      </c>
      <c r="J150" s="26" t="str">
        <f t="shared" ref="J150:K150" si="27">IF(SUM(J119:J149)=0,"",SUM(J119:J149))</f>
        <v/>
      </c>
      <c r="K150" s="26" t="str">
        <f t="shared" si="27"/>
        <v/>
      </c>
      <c r="L150" s="26" t="str">
        <f>IF(SUM($L119:$L149)=0,"",SUM($L119:$L149))</f>
        <v/>
      </c>
      <c r="M150" s="33"/>
      <c r="N150" s="193"/>
      <c r="O150" s="193"/>
      <c r="P150" s="193"/>
      <c r="Q150" s="193"/>
      <c r="R150" s="6"/>
    </row>
    <row r="152" spans="1:22" ht="27" customHeight="1">
      <c r="A152" s="194" t="s">
        <v>22</v>
      </c>
      <c r="B152" s="189" t="s">
        <v>103</v>
      </c>
      <c r="C152" s="189"/>
      <c r="D152" s="189"/>
      <c r="E152" s="189"/>
      <c r="F152" s="189" t="s">
        <v>23</v>
      </c>
      <c r="G152" s="189"/>
      <c r="H152" s="189" t="s">
        <v>88</v>
      </c>
      <c r="I152" s="189"/>
      <c r="J152" s="189"/>
      <c r="K152" s="189"/>
      <c r="L152" s="189" t="s">
        <v>87</v>
      </c>
      <c r="M152" s="195" t="s">
        <v>96</v>
      </c>
      <c r="N152" s="194" t="s">
        <v>25</v>
      </c>
      <c r="O152" s="194"/>
      <c r="P152" s="194"/>
      <c r="Q152" s="194"/>
      <c r="R152" s="189" t="s">
        <v>100</v>
      </c>
    </row>
    <row r="153" spans="1:22" ht="14.25" customHeight="1">
      <c r="A153" s="194"/>
      <c r="B153" s="189" t="s">
        <v>82</v>
      </c>
      <c r="C153" s="189"/>
      <c r="D153" s="189" t="s">
        <v>84</v>
      </c>
      <c r="E153" s="189"/>
      <c r="F153" s="189"/>
      <c r="G153" s="189"/>
      <c r="H153" s="189" t="s">
        <v>90</v>
      </c>
      <c r="I153" s="189"/>
      <c r="J153" s="189" t="s">
        <v>89</v>
      </c>
      <c r="K153" s="189"/>
      <c r="L153" s="189"/>
      <c r="M153" s="196"/>
      <c r="N153" s="194"/>
      <c r="O153" s="194"/>
      <c r="P153" s="194"/>
      <c r="Q153" s="194"/>
      <c r="R153" s="189"/>
    </row>
    <row r="154" spans="1:22">
      <c r="A154" s="194"/>
      <c r="B154" s="43" t="s">
        <v>26</v>
      </c>
      <c r="C154" s="43" t="s">
        <v>27</v>
      </c>
      <c r="D154" s="43" t="s">
        <v>26</v>
      </c>
      <c r="E154" s="43" t="s">
        <v>27</v>
      </c>
      <c r="F154" s="44" t="s">
        <v>85</v>
      </c>
      <c r="G154" s="44" t="s">
        <v>86</v>
      </c>
      <c r="H154" s="44" t="s">
        <v>81</v>
      </c>
      <c r="I154" s="44" t="s">
        <v>83</v>
      </c>
      <c r="J154" s="44" t="s">
        <v>81</v>
      </c>
      <c r="K154" s="44" t="s">
        <v>95</v>
      </c>
      <c r="L154" s="189"/>
      <c r="M154" s="197"/>
      <c r="N154" s="194"/>
      <c r="O154" s="194"/>
      <c r="P154" s="194"/>
      <c r="Q154" s="194"/>
      <c r="R154" s="194"/>
    </row>
    <row r="155" spans="1:22">
      <c r="A155" s="27" cm="1">
        <f t="array" aca="1" ref="A155" ca="1">DATE("2025","8"+4,IFERROR(INDIRECT(T1),"1"))</f>
        <v>45992</v>
      </c>
      <c r="B155" s="20"/>
      <c r="C155" s="21"/>
      <c r="D155" s="20"/>
      <c r="E155" s="21"/>
      <c r="F155" s="22"/>
      <c r="G155" s="22"/>
      <c r="H155" s="34" t="str">
        <f>IF(OR(B155="",LEFT(M155,1)="✓"),"",C155-B155-F155)</f>
        <v/>
      </c>
      <c r="I155" s="34" t="str">
        <f>IF(OR(D155="",LEFT(M155,1)="✓"),"",E155-D155-G155)</f>
        <v/>
      </c>
      <c r="J155" s="34" t="str">
        <f>IF(AND(B155&lt;&gt;"",M155="✓所定"),C155-B155-F155,"")</f>
        <v/>
      </c>
      <c r="K155" s="34" t="str">
        <f>IF(AND(B155&lt;&gt;"",M155="✓法定"),C155-B155-F155,"")</f>
        <v/>
      </c>
      <c r="L155" s="26" t="str">
        <f t="shared" ref="L155:L185" si="28">IF(AND($B155="",$D155=""),"",($C155-$B155-$F155)+($E155-$D155-$G155))</f>
        <v/>
      </c>
      <c r="M155" s="32"/>
      <c r="N155" s="190"/>
      <c r="O155" s="190"/>
      <c r="P155" s="190"/>
      <c r="Q155" s="190"/>
      <c r="R155" s="23"/>
      <c r="V155" s="1" t="s">
        <v>171</v>
      </c>
    </row>
    <row r="156" spans="1:22">
      <c r="A156" s="27">
        <f ca="1">A155+1</f>
        <v>45993</v>
      </c>
      <c r="B156" s="20"/>
      <c r="C156" s="21"/>
      <c r="D156" s="20"/>
      <c r="E156" s="21"/>
      <c r="F156" s="22"/>
      <c r="G156" s="22"/>
      <c r="H156" s="34" t="str">
        <f t="shared" ref="H156:H185" si="29">IF(OR(B156="",LEFT(M156,1)="✓"),"",C156-B156-F156)</f>
        <v/>
      </c>
      <c r="I156" s="34" t="str">
        <f t="shared" ref="I156:I185" si="30">IF(OR(D156="",LEFT(M156,1)="✓"),"",E156-D156-G156)</f>
        <v/>
      </c>
      <c r="J156" s="34" t="str">
        <f t="shared" ref="J156:J185" si="31">IF(AND(B156&lt;&gt;"",M156="✓所定"),C156-B156-F156,"")</f>
        <v/>
      </c>
      <c r="K156" s="34" t="str">
        <f t="shared" ref="K156:K185" si="32">IF(AND(B156&lt;&gt;"",M156="✓法定"),C156-B156-F156,"")</f>
        <v/>
      </c>
      <c r="L156" s="26" t="str">
        <f t="shared" si="28"/>
        <v/>
      </c>
      <c r="M156" s="32"/>
      <c r="N156" s="190"/>
      <c r="O156" s="190"/>
      <c r="P156" s="190"/>
      <c r="Q156" s="190"/>
      <c r="R156" s="23"/>
      <c r="V156" s="1" t="s">
        <v>172</v>
      </c>
    </row>
    <row r="157" spans="1:22">
      <c r="A157" s="27">
        <f t="shared" ref="A157:A185" ca="1" si="33">A156+1</f>
        <v>45994</v>
      </c>
      <c r="B157" s="20"/>
      <c r="C157" s="21"/>
      <c r="D157" s="20"/>
      <c r="E157" s="21"/>
      <c r="F157" s="22"/>
      <c r="G157" s="22"/>
      <c r="H157" s="34" t="str">
        <f t="shared" si="29"/>
        <v/>
      </c>
      <c r="I157" s="34" t="str">
        <f t="shared" si="30"/>
        <v/>
      </c>
      <c r="J157" s="34" t="str">
        <f t="shared" si="31"/>
        <v/>
      </c>
      <c r="K157" s="34" t="str">
        <f t="shared" si="32"/>
        <v/>
      </c>
      <c r="L157" s="26" t="str">
        <f t="shared" si="28"/>
        <v/>
      </c>
      <c r="M157" s="32"/>
      <c r="N157" s="190"/>
      <c r="O157" s="190"/>
      <c r="P157" s="190"/>
      <c r="Q157" s="190"/>
      <c r="R157" s="23"/>
    </row>
    <row r="158" spans="1:22">
      <c r="A158" s="27">
        <f t="shared" ca="1" si="33"/>
        <v>45995</v>
      </c>
      <c r="B158" s="20"/>
      <c r="C158" s="21"/>
      <c r="D158" s="20"/>
      <c r="E158" s="21"/>
      <c r="F158" s="22"/>
      <c r="G158" s="22"/>
      <c r="H158" s="34" t="str">
        <f t="shared" si="29"/>
        <v/>
      </c>
      <c r="I158" s="34" t="str">
        <f t="shared" si="30"/>
        <v/>
      </c>
      <c r="J158" s="34" t="str">
        <f t="shared" si="31"/>
        <v/>
      </c>
      <c r="K158" s="34" t="str">
        <f t="shared" si="32"/>
        <v/>
      </c>
      <c r="L158" s="26" t="str">
        <f t="shared" si="28"/>
        <v/>
      </c>
      <c r="M158" s="32"/>
      <c r="N158" s="190"/>
      <c r="O158" s="190"/>
      <c r="P158" s="190"/>
      <c r="Q158" s="190"/>
      <c r="R158" s="23"/>
    </row>
    <row r="159" spans="1:22">
      <c r="A159" s="27">
        <f t="shared" ca="1" si="33"/>
        <v>45996</v>
      </c>
      <c r="B159" s="20"/>
      <c r="C159" s="21"/>
      <c r="D159" s="20"/>
      <c r="E159" s="21"/>
      <c r="F159" s="22"/>
      <c r="G159" s="22"/>
      <c r="H159" s="34" t="str">
        <f t="shared" si="29"/>
        <v/>
      </c>
      <c r="I159" s="34" t="str">
        <f t="shared" si="30"/>
        <v/>
      </c>
      <c r="J159" s="34" t="str">
        <f t="shared" si="31"/>
        <v/>
      </c>
      <c r="K159" s="34" t="str">
        <f t="shared" si="32"/>
        <v/>
      </c>
      <c r="L159" s="26" t="str">
        <f t="shared" si="28"/>
        <v/>
      </c>
      <c r="M159" s="32"/>
      <c r="N159" s="190"/>
      <c r="O159" s="190"/>
      <c r="P159" s="190"/>
      <c r="Q159" s="190"/>
      <c r="R159" s="23"/>
    </row>
    <row r="160" spans="1:22">
      <c r="A160" s="27">
        <f t="shared" ca="1" si="33"/>
        <v>45997</v>
      </c>
      <c r="B160" s="20"/>
      <c r="C160" s="21"/>
      <c r="D160" s="20"/>
      <c r="E160" s="21"/>
      <c r="F160" s="22"/>
      <c r="G160" s="22"/>
      <c r="H160" s="34" t="str">
        <f t="shared" si="29"/>
        <v/>
      </c>
      <c r="I160" s="34" t="str">
        <f t="shared" si="30"/>
        <v/>
      </c>
      <c r="J160" s="34" t="str">
        <f t="shared" si="31"/>
        <v/>
      </c>
      <c r="K160" s="34" t="str">
        <f t="shared" si="32"/>
        <v/>
      </c>
      <c r="L160" s="26" t="str">
        <f t="shared" si="28"/>
        <v/>
      </c>
      <c r="M160" s="32"/>
      <c r="N160" s="190"/>
      <c r="O160" s="190"/>
      <c r="P160" s="190"/>
      <c r="Q160" s="190"/>
      <c r="R160" s="23"/>
    </row>
    <row r="161" spans="1:18">
      <c r="A161" s="27">
        <f t="shared" ca="1" si="33"/>
        <v>45998</v>
      </c>
      <c r="B161" s="20"/>
      <c r="C161" s="21"/>
      <c r="D161" s="20"/>
      <c r="E161" s="21"/>
      <c r="F161" s="22"/>
      <c r="G161" s="22"/>
      <c r="H161" s="34" t="str">
        <f t="shared" si="29"/>
        <v/>
      </c>
      <c r="I161" s="34" t="str">
        <f t="shared" si="30"/>
        <v/>
      </c>
      <c r="J161" s="34" t="str">
        <f t="shared" si="31"/>
        <v/>
      </c>
      <c r="K161" s="34" t="str">
        <f t="shared" si="32"/>
        <v/>
      </c>
      <c r="L161" s="26" t="str">
        <f t="shared" si="28"/>
        <v/>
      </c>
      <c r="M161" s="32"/>
      <c r="N161" s="190"/>
      <c r="O161" s="190"/>
      <c r="P161" s="190"/>
      <c r="Q161" s="190"/>
      <c r="R161" s="23"/>
    </row>
    <row r="162" spans="1:18">
      <c r="A162" s="27">
        <f t="shared" ca="1" si="33"/>
        <v>45999</v>
      </c>
      <c r="B162" s="20"/>
      <c r="C162" s="21"/>
      <c r="D162" s="20"/>
      <c r="E162" s="21"/>
      <c r="F162" s="22"/>
      <c r="G162" s="22"/>
      <c r="H162" s="34" t="str">
        <f t="shared" si="29"/>
        <v/>
      </c>
      <c r="I162" s="34" t="str">
        <f t="shared" si="30"/>
        <v/>
      </c>
      <c r="J162" s="34" t="str">
        <f t="shared" si="31"/>
        <v/>
      </c>
      <c r="K162" s="34" t="str">
        <f t="shared" si="32"/>
        <v/>
      </c>
      <c r="L162" s="26" t="str">
        <f t="shared" si="28"/>
        <v/>
      </c>
      <c r="M162" s="32"/>
      <c r="N162" s="190"/>
      <c r="O162" s="190"/>
      <c r="P162" s="190"/>
      <c r="Q162" s="190"/>
      <c r="R162" s="23"/>
    </row>
    <row r="163" spans="1:18">
      <c r="A163" s="27">
        <f t="shared" ca="1" si="33"/>
        <v>46000</v>
      </c>
      <c r="B163" s="20"/>
      <c r="C163" s="21"/>
      <c r="D163" s="20"/>
      <c r="E163" s="21"/>
      <c r="F163" s="22"/>
      <c r="G163" s="22"/>
      <c r="H163" s="34" t="str">
        <f t="shared" si="29"/>
        <v/>
      </c>
      <c r="I163" s="34" t="str">
        <f t="shared" si="30"/>
        <v/>
      </c>
      <c r="J163" s="34" t="str">
        <f t="shared" si="31"/>
        <v/>
      </c>
      <c r="K163" s="34" t="str">
        <f t="shared" si="32"/>
        <v/>
      </c>
      <c r="L163" s="26" t="str">
        <f t="shared" si="28"/>
        <v/>
      </c>
      <c r="M163" s="32"/>
      <c r="N163" s="190"/>
      <c r="O163" s="190"/>
      <c r="P163" s="190"/>
      <c r="Q163" s="190"/>
      <c r="R163" s="23"/>
    </row>
    <row r="164" spans="1:18">
      <c r="A164" s="27">
        <f t="shared" ca="1" si="33"/>
        <v>46001</v>
      </c>
      <c r="B164" s="20"/>
      <c r="C164" s="21"/>
      <c r="D164" s="20"/>
      <c r="E164" s="21"/>
      <c r="F164" s="22"/>
      <c r="G164" s="22"/>
      <c r="H164" s="34" t="str">
        <f t="shared" si="29"/>
        <v/>
      </c>
      <c r="I164" s="34" t="str">
        <f t="shared" si="30"/>
        <v/>
      </c>
      <c r="J164" s="34" t="str">
        <f t="shared" si="31"/>
        <v/>
      </c>
      <c r="K164" s="34" t="str">
        <f t="shared" si="32"/>
        <v/>
      </c>
      <c r="L164" s="26" t="str">
        <f t="shared" si="28"/>
        <v/>
      </c>
      <c r="M164" s="32"/>
      <c r="N164" s="190"/>
      <c r="O164" s="190"/>
      <c r="P164" s="190"/>
      <c r="Q164" s="190"/>
      <c r="R164" s="23"/>
    </row>
    <row r="165" spans="1:18">
      <c r="A165" s="27">
        <f t="shared" ca="1" si="33"/>
        <v>46002</v>
      </c>
      <c r="B165" s="20"/>
      <c r="C165" s="21"/>
      <c r="D165" s="20"/>
      <c r="E165" s="21"/>
      <c r="F165" s="22"/>
      <c r="G165" s="22"/>
      <c r="H165" s="34" t="str">
        <f t="shared" si="29"/>
        <v/>
      </c>
      <c r="I165" s="34" t="str">
        <f t="shared" si="30"/>
        <v/>
      </c>
      <c r="J165" s="34" t="str">
        <f t="shared" si="31"/>
        <v/>
      </c>
      <c r="K165" s="34" t="str">
        <f t="shared" si="32"/>
        <v/>
      </c>
      <c r="L165" s="26" t="str">
        <f t="shared" si="28"/>
        <v/>
      </c>
      <c r="M165" s="32"/>
      <c r="N165" s="190"/>
      <c r="O165" s="190"/>
      <c r="P165" s="190"/>
      <c r="Q165" s="190"/>
      <c r="R165" s="23"/>
    </row>
    <row r="166" spans="1:18">
      <c r="A166" s="27">
        <f t="shared" ca="1" si="33"/>
        <v>46003</v>
      </c>
      <c r="B166" s="20"/>
      <c r="C166" s="21"/>
      <c r="D166" s="20"/>
      <c r="E166" s="21"/>
      <c r="F166" s="22"/>
      <c r="G166" s="22"/>
      <c r="H166" s="34" t="str">
        <f t="shared" si="29"/>
        <v/>
      </c>
      <c r="I166" s="34" t="str">
        <f t="shared" si="30"/>
        <v/>
      </c>
      <c r="J166" s="34" t="str">
        <f t="shared" si="31"/>
        <v/>
      </c>
      <c r="K166" s="34" t="str">
        <f t="shared" si="32"/>
        <v/>
      </c>
      <c r="L166" s="26" t="str">
        <f t="shared" si="28"/>
        <v/>
      </c>
      <c r="M166" s="32"/>
      <c r="N166" s="190"/>
      <c r="O166" s="190"/>
      <c r="P166" s="190"/>
      <c r="Q166" s="190"/>
      <c r="R166" s="23"/>
    </row>
    <row r="167" spans="1:18">
      <c r="A167" s="27">
        <f t="shared" ca="1" si="33"/>
        <v>46004</v>
      </c>
      <c r="B167" s="20"/>
      <c r="C167" s="21"/>
      <c r="D167" s="20"/>
      <c r="E167" s="21"/>
      <c r="F167" s="22"/>
      <c r="G167" s="22"/>
      <c r="H167" s="34" t="str">
        <f t="shared" si="29"/>
        <v/>
      </c>
      <c r="I167" s="34" t="str">
        <f t="shared" si="30"/>
        <v/>
      </c>
      <c r="J167" s="34" t="str">
        <f t="shared" si="31"/>
        <v/>
      </c>
      <c r="K167" s="34" t="str">
        <f t="shared" si="32"/>
        <v/>
      </c>
      <c r="L167" s="26" t="str">
        <f t="shared" si="28"/>
        <v/>
      </c>
      <c r="M167" s="32"/>
      <c r="N167" s="190"/>
      <c r="O167" s="190"/>
      <c r="P167" s="190"/>
      <c r="Q167" s="190"/>
      <c r="R167" s="23"/>
    </row>
    <row r="168" spans="1:18">
      <c r="A168" s="27">
        <f t="shared" ca="1" si="33"/>
        <v>46005</v>
      </c>
      <c r="B168" s="20"/>
      <c r="C168" s="21"/>
      <c r="D168" s="20"/>
      <c r="E168" s="21"/>
      <c r="F168" s="22"/>
      <c r="G168" s="22"/>
      <c r="H168" s="34" t="str">
        <f t="shared" si="29"/>
        <v/>
      </c>
      <c r="I168" s="34" t="str">
        <f t="shared" si="30"/>
        <v/>
      </c>
      <c r="J168" s="34" t="str">
        <f t="shared" si="31"/>
        <v/>
      </c>
      <c r="K168" s="34" t="str">
        <f t="shared" si="32"/>
        <v/>
      </c>
      <c r="L168" s="26" t="str">
        <f t="shared" si="28"/>
        <v/>
      </c>
      <c r="M168" s="32"/>
      <c r="N168" s="190"/>
      <c r="O168" s="190"/>
      <c r="P168" s="190"/>
      <c r="Q168" s="190"/>
      <c r="R168" s="23"/>
    </row>
    <row r="169" spans="1:18">
      <c r="A169" s="27">
        <f t="shared" ca="1" si="33"/>
        <v>46006</v>
      </c>
      <c r="B169" s="20"/>
      <c r="C169" s="21"/>
      <c r="D169" s="20"/>
      <c r="E169" s="21"/>
      <c r="F169" s="22"/>
      <c r="G169" s="22"/>
      <c r="H169" s="34" t="str">
        <f t="shared" si="29"/>
        <v/>
      </c>
      <c r="I169" s="34" t="str">
        <f t="shared" si="30"/>
        <v/>
      </c>
      <c r="J169" s="34" t="str">
        <f t="shared" si="31"/>
        <v/>
      </c>
      <c r="K169" s="34" t="str">
        <f t="shared" si="32"/>
        <v/>
      </c>
      <c r="L169" s="26" t="str">
        <f t="shared" si="28"/>
        <v/>
      </c>
      <c r="M169" s="32"/>
      <c r="N169" s="190"/>
      <c r="O169" s="190"/>
      <c r="P169" s="190"/>
      <c r="Q169" s="190"/>
      <c r="R169" s="23"/>
    </row>
    <row r="170" spans="1:18">
      <c r="A170" s="27">
        <f t="shared" ca="1" si="33"/>
        <v>46007</v>
      </c>
      <c r="B170" s="20"/>
      <c r="C170" s="21"/>
      <c r="D170" s="20"/>
      <c r="E170" s="21"/>
      <c r="F170" s="22"/>
      <c r="G170" s="22"/>
      <c r="H170" s="34" t="str">
        <f t="shared" si="29"/>
        <v/>
      </c>
      <c r="I170" s="34" t="str">
        <f t="shared" si="30"/>
        <v/>
      </c>
      <c r="J170" s="34" t="str">
        <f t="shared" si="31"/>
        <v/>
      </c>
      <c r="K170" s="34" t="str">
        <f t="shared" si="32"/>
        <v/>
      </c>
      <c r="L170" s="26" t="str">
        <f t="shared" si="28"/>
        <v/>
      </c>
      <c r="M170" s="32"/>
      <c r="N170" s="190"/>
      <c r="O170" s="190"/>
      <c r="P170" s="190"/>
      <c r="Q170" s="190"/>
      <c r="R170" s="23"/>
    </row>
    <row r="171" spans="1:18">
      <c r="A171" s="27">
        <f t="shared" ca="1" si="33"/>
        <v>46008</v>
      </c>
      <c r="B171" s="20"/>
      <c r="C171" s="21"/>
      <c r="D171" s="20"/>
      <c r="E171" s="21"/>
      <c r="F171" s="22"/>
      <c r="G171" s="22"/>
      <c r="H171" s="34" t="str">
        <f t="shared" si="29"/>
        <v/>
      </c>
      <c r="I171" s="34" t="str">
        <f t="shared" si="30"/>
        <v/>
      </c>
      <c r="J171" s="34" t="str">
        <f t="shared" si="31"/>
        <v/>
      </c>
      <c r="K171" s="34" t="str">
        <f t="shared" si="32"/>
        <v/>
      </c>
      <c r="L171" s="26" t="str">
        <f t="shared" si="28"/>
        <v/>
      </c>
      <c r="M171" s="32"/>
      <c r="N171" s="190"/>
      <c r="O171" s="190"/>
      <c r="P171" s="190"/>
      <c r="Q171" s="190"/>
      <c r="R171" s="23"/>
    </row>
    <row r="172" spans="1:18">
      <c r="A172" s="27">
        <f t="shared" ca="1" si="33"/>
        <v>46009</v>
      </c>
      <c r="B172" s="20"/>
      <c r="C172" s="21"/>
      <c r="D172" s="20"/>
      <c r="E172" s="21"/>
      <c r="F172" s="22"/>
      <c r="G172" s="22"/>
      <c r="H172" s="34" t="str">
        <f t="shared" si="29"/>
        <v/>
      </c>
      <c r="I172" s="34" t="str">
        <f t="shared" si="30"/>
        <v/>
      </c>
      <c r="J172" s="34" t="str">
        <f t="shared" si="31"/>
        <v/>
      </c>
      <c r="K172" s="34" t="str">
        <f t="shared" si="32"/>
        <v/>
      </c>
      <c r="L172" s="26" t="str">
        <f t="shared" si="28"/>
        <v/>
      </c>
      <c r="M172" s="32"/>
      <c r="N172" s="190"/>
      <c r="O172" s="190"/>
      <c r="P172" s="190"/>
      <c r="Q172" s="190"/>
      <c r="R172" s="23"/>
    </row>
    <row r="173" spans="1:18">
      <c r="A173" s="27">
        <f t="shared" ca="1" si="33"/>
        <v>46010</v>
      </c>
      <c r="B173" s="20"/>
      <c r="C173" s="21"/>
      <c r="D173" s="20"/>
      <c r="E173" s="21"/>
      <c r="F173" s="22"/>
      <c r="G173" s="22"/>
      <c r="H173" s="34" t="str">
        <f t="shared" si="29"/>
        <v/>
      </c>
      <c r="I173" s="34" t="str">
        <f t="shared" si="30"/>
        <v/>
      </c>
      <c r="J173" s="34" t="str">
        <f t="shared" si="31"/>
        <v/>
      </c>
      <c r="K173" s="34" t="str">
        <f t="shared" si="32"/>
        <v/>
      </c>
      <c r="L173" s="26" t="str">
        <f t="shared" si="28"/>
        <v/>
      </c>
      <c r="M173" s="32"/>
      <c r="N173" s="190"/>
      <c r="O173" s="190"/>
      <c r="P173" s="190"/>
      <c r="Q173" s="190"/>
      <c r="R173" s="23"/>
    </row>
    <row r="174" spans="1:18">
      <c r="A174" s="27">
        <f t="shared" ca="1" si="33"/>
        <v>46011</v>
      </c>
      <c r="B174" s="20"/>
      <c r="C174" s="21"/>
      <c r="D174" s="20"/>
      <c r="E174" s="21"/>
      <c r="F174" s="22"/>
      <c r="G174" s="22"/>
      <c r="H174" s="34" t="str">
        <f t="shared" si="29"/>
        <v/>
      </c>
      <c r="I174" s="34" t="str">
        <f t="shared" si="30"/>
        <v/>
      </c>
      <c r="J174" s="34" t="str">
        <f t="shared" si="31"/>
        <v/>
      </c>
      <c r="K174" s="34" t="str">
        <f t="shared" si="32"/>
        <v/>
      </c>
      <c r="L174" s="26" t="str">
        <f t="shared" si="28"/>
        <v/>
      </c>
      <c r="M174" s="32"/>
      <c r="N174" s="190"/>
      <c r="O174" s="190"/>
      <c r="P174" s="190"/>
      <c r="Q174" s="190"/>
      <c r="R174" s="23"/>
    </row>
    <row r="175" spans="1:18">
      <c r="A175" s="27">
        <f t="shared" ca="1" si="33"/>
        <v>46012</v>
      </c>
      <c r="B175" s="20"/>
      <c r="C175" s="21"/>
      <c r="D175" s="20"/>
      <c r="E175" s="21"/>
      <c r="F175" s="22"/>
      <c r="G175" s="22"/>
      <c r="H175" s="34" t="str">
        <f t="shared" si="29"/>
        <v/>
      </c>
      <c r="I175" s="34" t="str">
        <f t="shared" si="30"/>
        <v/>
      </c>
      <c r="J175" s="34" t="str">
        <f t="shared" si="31"/>
        <v/>
      </c>
      <c r="K175" s="34" t="str">
        <f t="shared" si="32"/>
        <v/>
      </c>
      <c r="L175" s="26" t="str">
        <f t="shared" si="28"/>
        <v/>
      </c>
      <c r="M175" s="32"/>
      <c r="N175" s="190"/>
      <c r="O175" s="190"/>
      <c r="P175" s="190"/>
      <c r="Q175" s="190"/>
      <c r="R175" s="23"/>
    </row>
    <row r="176" spans="1:18">
      <c r="A176" s="27">
        <f t="shared" ca="1" si="33"/>
        <v>46013</v>
      </c>
      <c r="B176" s="20"/>
      <c r="C176" s="21"/>
      <c r="D176" s="20"/>
      <c r="E176" s="21"/>
      <c r="F176" s="22"/>
      <c r="G176" s="22"/>
      <c r="H176" s="34" t="str">
        <f t="shared" si="29"/>
        <v/>
      </c>
      <c r="I176" s="34" t="str">
        <f t="shared" si="30"/>
        <v/>
      </c>
      <c r="J176" s="34" t="str">
        <f t="shared" si="31"/>
        <v/>
      </c>
      <c r="K176" s="34" t="str">
        <f t="shared" si="32"/>
        <v/>
      </c>
      <c r="L176" s="26" t="str">
        <f t="shared" si="28"/>
        <v/>
      </c>
      <c r="M176" s="32"/>
      <c r="N176" s="190"/>
      <c r="O176" s="190"/>
      <c r="P176" s="190"/>
      <c r="Q176" s="190"/>
      <c r="R176" s="23"/>
    </row>
    <row r="177" spans="1:22">
      <c r="A177" s="27">
        <f t="shared" ca="1" si="33"/>
        <v>46014</v>
      </c>
      <c r="B177" s="20"/>
      <c r="C177" s="21"/>
      <c r="D177" s="20"/>
      <c r="E177" s="21"/>
      <c r="F177" s="22"/>
      <c r="G177" s="22"/>
      <c r="H177" s="34" t="str">
        <f t="shared" si="29"/>
        <v/>
      </c>
      <c r="I177" s="34" t="str">
        <f t="shared" si="30"/>
        <v/>
      </c>
      <c r="J177" s="34" t="str">
        <f t="shared" si="31"/>
        <v/>
      </c>
      <c r="K177" s="34" t="str">
        <f t="shared" si="32"/>
        <v/>
      </c>
      <c r="L177" s="26" t="str">
        <f t="shared" si="28"/>
        <v/>
      </c>
      <c r="M177" s="32"/>
      <c r="N177" s="190"/>
      <c r="O177" s="190"/>
      <c r="P177" s="190"/>
      <c r="Q177" s="190"/>
      <c r="R177" s="23"/>
    </row>
    <row r="178" spans="1:22">
      <c r="A178" s="27">
        <f t="shared" ca="1" si="33"/>
        <v>46015</v>
      </c>
      <c r="B178" s="20"/>
      <c r="C178" s="21"/>
      <c r="D178" s="20"/>
      <c r="E178" s="21"/>
      <c r="F178" s="22"/>
      <c r="G178" s="22"/>
      <c r="H178" s="34" t="str">
        <f t="shared" si="29"/>
        <v/>
      </c>
      <c r="I178" s="34" t="str">
        <f t="shared" si="30"/>
        <v/>
      </c>
      <c r="J178" s="34" t="str">
        <f t="shared" si="31"/>
        <v/>
      </c>
      <c r="K178" s="34" t="str">
        <f t="shared" si="32"/>
        <v/>
      </c>
      <c r="L178" s="26" t="str">
        <f t="shared" si="28"/>
        <v/>
      </c>
      <c r="M178" s="32"/>
      <c r="N178" s="190"/>
      <c r="O178" s="190"/>
      <c r="P178" s="190"/>
      <c r="Q178" s="190"/>
      <c r="R178" s="23"/>
    </row>
    <row r="179" spans="1:22">
      <c r="A179" s="27">
        <f t="shared" ca="1" si="33"/>
        <v>46016</v>
      </c>
      <c r="B179" s="20"/>
      <c r="C179" s="21"/>
      <c r="D179" s="20"/>
      <c r="E179" s="21"/>
      <c r="F179" s="22"/>
      <c r="G179" s="22"/>
      <c r="H179" s="34" t="str">
        <f t="shared" si="29"/>
        <v/>
      </c>
      <c r="I179" s="34" t="str">
        <f t="shared" si="30"/>
        <v/>
      </c>
      <c r="J179" s="34" t="str">
        <f t="shared" si="31"/>
        <v/>
      </c>
      <c r="K179" s="34" t="str">
        <f t="shared" si="32"/>
        <v/>
      </c>
      <c r="L179" s="26" t="str">
        <f t="shared" si="28"/>
        <v/>
      </c>
      <c r="M179" s="32"/>
      <c r="N179" s="190"/>
      <c r="O179" s="190"/>
      <c r="P179" s="190"/>
      <c r="Q179" s="190"/>
      <c r="R179" s="23"/>
    </row>
    <row r="180" spans="1:22">
      <c r="A180" s="27">
        <f t="shared" ca="1" si="33"/>
        <v>46017</v>
      </c>
      <c r="B180" s="20"/>
      <c r="C180" s="21"/>
      <c r="D180" s="20"/>
      <c r="E180" s="21"/>
      <c r="F180" s="22"/>
      <c r="G180" s="22"/>
      <c r="H180" s="34" t="str">
        <f t="shared" si="29"/>
        <v/>
      </c>
      <c r="I180" s="34" t="str">
        <f t="shared" si="30"/>
        <v/>
      </c>
      <c r="J180" s="34" t="str">
        <f t="shared" si="31"/>
        <v/>
      </c>
      <c r="K180" s="34" t="str">
        <f t="shared" si="32"/>
        <v/>
      </c>
      <c r="L180" s="26" t="str">
        <f t="shared" si="28"/>
        <v/>
      </c>
      <c r="M180" s="32"/>
      <c r="N180" s="190"/>
      <c r="O180" s="190"/>
      <c r="P180" s="190"/>
      <c r="Q180" s="190"/>
      <c r="R180" s="23"/>
    </row>
    <row r="181" spans="1:22">
      <c r="A181" s="27">
        <f t="shared" ca="1" si="33"/>
        <v>46018</v>
      </c>
      <c r="B181" s="20"/>
      <c r="C181" s="21"/>
      <c r="D181" s="20"/>
      <c r="E181" s="21"/>
      <c r="F181" s="22"/>
      <c r="G181" s="22"/>
      <c r="H181" s="34" t="str">
        <f t="shared" si="29"/>
        <v/>
      </c>
      <c r="I181" s="34" t="str">
        <f t="shared" si="30"/>
        <v/>
      </c>
      <c r="J181" s="34" t="str">
        <f t="shared" si="31"/>
        <v/>
      </c>
      <c r="K181" s="34" t="str">
        <f t="shared" si="32"/>
        <v/>
      </c>
      <c r="L181" s="26" t="str">
        <f t="shared" si="28"/>
        <v/>
      </c>
      <c r="M181" s="32"/>
      <c r="N181" s="190"/>
      <c r="O181" s="190"/>
      <c r="P181" s="190"/>
      <c r="Q181" s="190"/>
      <c r="R181" s="23"/>
    </row>
    <row r="182" spans="1:22">
      <c r="A182" s="27">
        <f t="shared" ca="1" si="33"/>
        <v>46019</v>
      </c>
      <c r="B182" s="20"/>
      <c r="C182" s="21"/>
      <c r="D182" s="20"/>
      <c r="E182" s="21"/>
      <c r="F182" s="22"/>
      <c r="G182" s="22"/>
      <c r="H182" s="34" t="str">
        <f t="shared" si="29"/>
        <v/>
      </c>
      <c r="I182" s="34" t="str">
        <f t="shared" si="30"/>
        <v/>
      </c>
      <c r="J182" s="34" t="str">
        <f t="shared" si="31"/>
        <v/>
      </c>
      <c r="K182" s="34" t="str">
        <f t="shared" si="32"/>
        <v/>
      </c>
      <c r="L182" s="26" t="str">
        <f t="shared" si="28"/>
        <v/>
      </c>
      <c r="M182" s="32"/>
      <c r="N182" s="190"/>
      <c r="O182" s="190"/>
      <c r="P182" s="190"/>
      <c r="Q182" s="190"/>
      <c r="R182" s="23"/>
    </row>
    <row r="183" spans="1:22">
      <c r="A183" s="27">
        <f t="shared" ca="1" si="33"/>
        <v>46020</v>
      </c>
      <c r="B183" s="20"/>
      <c r="C183" s="21"/>
      <c r="D183" s="20"/>
      <c r="E183" s="21"/>
      <c r="F183" s="22"/>
      <c r="G183" s="22"/>
      <c r="H183" s="34" t="str">
        <f t="shared" si="29"/>
        <v/>
      </c>
      <c r="I183" s="34" t="str">
        <f t="shared" si="30"/>
        <v/>
      </c>
      <c r="J183" s="34" t="str">
        <f t="shared" si="31"/>
        <v/>
      </c>
      <c r="K183" s="34" t="str">
        <f t="shared" si="32"/>
        <v/>
      </c>
      <c r="L183" s="26" t="str">
        <f t="shared" si="28"/>
        <v/>
      </c>
      <c r="M183" s="32"/>
      <c r="N183" s="190"/>
      <c r="O183" s="190"/>
      <c r="P183" s="190"/>
      <c r="Q183" s="190"/>
      <c r="R183" s="23"/>
    </row>
    <row r="184" spans="1:22">
      <c r="A184" s="27">
        <f t="shared" ca="1" si="33"/>
        <v>46021</v>
      </c>
      <c r="B184" s="20"/>
      <c r="C184" s="21"/>
      <c r="D184" s="20"/>
      <c r="E184" s="21"/>
      <c r="F184" s="22"/>
      <c r="G184" s="22"/>
      <c r="H184" s="34" t="str">
        <f t="shared" si="29"/>
        <v/>
      </c>
      <c r="I184" s="34" t="str">
        <f t="shared" si="30"/>
        <v/>
      </c>
      <c r="J184" s="34" t="str">
        <f t="shared" si="31"/>
        <v/>
      </c>
      <c r="K184" s="34" t="str">
        <f t="shared" si="32"/>
        <v/>
      </c>
      <c r="L184" s="26" t="str">
        <f t="shared" si="28"/>
        <v/>
      </c>
      <c r="M184" s="32"/>
      <c r="N184" s="190"/>
      <c r="O184" s="190"/>
      <c r="P184" s="190"/>
      <c r="Q184" s="190"/>
      <c r="R184" s="23"/>
    </row>
    <row r="185" spans="1:22">
      <c r="A185" s="27">
        <f t="shared" ca="1" si="33"/>
        <v>46022</v>
      </c>
      <c r="B185" s="20"/>
      <c r="C185" s="21"/>
      <c r="D185" s="20"/>
      <c r="E185" s="21"/>
      <c r="F185" s="22"/>
      <c r="G185" s="22"/>
      <c r="H185" s="34" t="str">
        <f t="shared" si="29"/>
        <v/>
      </c>
      <c r="I185" s="34" t="str">
        <f t="shared" si="30"/>
        <v/>
      </c>
      <c r="J185" s="34" t="str">
        <f t="shared" si="31"/>
        <v/>
      </c>
      <c r="K185" s="34" t="str">
        <f t="shared" si="32"/>
        <v/>
      </c>
      <c r="L185" s="26" t="str">
        <f t="shared" si="28"/>
        <v/>
      </c>
      <c r="M185" s="32"/>
      <c r="N185" s="190"/>
      <c r="O185" s="190"/>
      <c r="P185" s="190"/>
      <c r="Q185" s="190"/>
      <c r="R185" s="23"/>
    </row>
    <row r="186" spans="1:22">
      <c r="A186" s="5" t="s">
        <v>11</v>
      </c>
      <c r="B186" s="191"/>
      <c r="C186" s="192"/>
      <c r="D186" s="191"/>
      <c r="E186" s="192"/>
      <c r="F186" s="26" t="str">
        <f>IF(SUM($F155:$F185)=0,"",SUM($F155:$F185))</f>
        <v/>
      </c>
      <c r="G186" s="26" t="str">
        <f>IF(SUM($G155:$G185)=0,"",SUM($G155:$G185))</f>
        <v/>
      </c>
      <c r="H186" s="26" t="str">
        <f>IF(SUM(H155:H185)=0,"",SUM(H155:H185))</f>
        <v/>
      </c>
      <c r="I186" s="26" t="str">
        <f>IF(SUM(I155:I185)=0,"",SUM(I155:I185))</f>
        <v/>
      </c>
      <c r="J186" s="26" t="str">
        <f t="shared" ref="J186:K186" si="34">IF(SUM(J155:J185)=0,"",SUM(J155:J185))</f>
        <v/>
      </c>
      <c r="K186" s="26" t="str">
        <f t="shared" si="34"/>
        <v/>
      </c>
      <c r="L186" s="26" t="str">
        <f>IF(SUM($L155:$L185)=0,"",SUM($L155:$L185))</f>
        <v/>
      </c>
      <c r="M186" s="33"/>
      <c r="N186" s="193"/>
      <c r="O186" s="193"/>
      <c r="P186" s="193"/>
      <c r="Q186" s="193"/>
      <c r="R186" s="6"/>
    </row>
    <row r="188" spans="1:22" ht="27" customHeight="1">
      <c r="A188" s="194" t="s">
        <v>22</v>
      </c>
      <c r="B188" s="189" t="s">
        <v>103</v>
      </c>
      <c r="C188" s="189"/>
      <c r="D188" s="189"/>
      <c r="E188" s="189"/>
      <c r="F188" s="189" t="s">
        <v>23</v>
      </c>
      <c r="G188" s="189"/>
      <c r="H188" s="189" t="s">
        <v>88</v>
      </c>
      <c r="I188" s="189"/>
      <c r="J188" s="189"/>
      <c r="K188" s="189"/>
      <c r="L188" s="189" t="s">
        <v>87</v>
      </c>
      <c r="M188" s="195" t="s">
        <v>96</v>
      </c>
      <c r="N188" s="194" t="s">
        <v>25</v>
      </c>
      <c r="O188" s="194"/>
      <c r="P188" s="194"/>
      <c r="Q188" s="194"/>
      <c r="R188" s="189" t="s">
        <v>100</v>
      </c>
    </row>
    <row r="189" spans="1:22" ht="14.25" customHeight="1">
      <c r="A189" s="194"/>
      <c r="B189" s="189" t="s">
        <v>82</v>
      </c>
      <c r="C189" s="189"/>
      <c r="D189" s="189" t="s">
        <v>84</v>
      </c>
      <c r="E189" s="189"/>
      <c r="F189" s="189"/>
      <c r="G189" s="189"/>
      <c r="H189" s="189" t="s">
        <v>90</v>
      </c>
      <c r="I189" s="189"/>
      <c r="J189" s="189" t="s">
        <v>89</v>
      </c>
      <c r="K189" s="189"/>
      <c r="L189" s="189"/>
      <c r="M189" s="196"/>
      <c r="N189" s="194"/>
      <c r="O189" s="194"/>
      <c r="P189" s="194"/>
      <c r="Q189" s="194"/>
      <c r="R189" s="189"/>
    </row>
    <row r="190" spans="1:22">
      <c r="A190" s="194"/>
      <c r="B190" s="43" t="s">
        <v>26</v>
      </c>
      <c r="C190" s="43" t="s">
        <v>27</v>
      </c>
      <c r="D190" s="43" t="s">
        <v>26</v>
      </c>
      <c r="E190" s="43" t="s">
        <v>27</v>
      </c>
      <c r="F190" s="44" t="s">
        <v>85</v>
      </c>
      <c r="G190" s="44" t="s">
        <v>86</v>
      </c>
      <c r="H190" s="44" t="s">
        <v>81</v>
      </c>
      <c r="I190" s="44" t="s">
        <v>83</v>
      </c>
      <c r="J190" s="44" t="s">
        <v>81</v>
      </c>
      <c r="K190" s="44" t="s">
        <v>95</v>
      </c>
      <c r="L190" s="189"/>
      <c r="M190" s="197"/>
      <c r="N190" s="194"/>
      <c r="O190" s="194"/>
      <c r="P190" s="194"/>
      <c r="Q190" s="194"/>
      <c r="R190" s="194"/>
    </row>
    <row r="191" spans="1:22">
      <c r="A191" s="27" cm="1">
        <f t="array" aca="1" ref="A191" ca="1">DATE("2025","8"+5,IFERROR(INDIRECT(T1),"1"))</f>
        <v>46023</v>
      </c>
      <c r="B191" s="20"/>
      <c r="C191" s="21"/>
      <c r="D191" s="20"/>
      <c r="E191" s="21"/>
      <c r="F191" s="22"/>
      <c r="G191" s="22"/>
      <c r="H191" s="34" t="str">
        <f>IF(OR(B191="",LEFT(M191,1)="✓"),"",C191-B191-F191)</f>
        <v/>
      </c>
      <c r="I191" s="34" t="str">
        <f>IF(OR(D191="",LEFT(M191,1)="✓"),"",E191-D191-G191)</f>
        <v/>
      </c>
      <c r="J191" s="34" t="str">
        <f>IF(AND(B191&lt;&gt;"",M191="✓所定"),C191-B191-F191,"")</f>
        <v/>
      </c>
      <c r="K191" s="34" t="str">
        <f>IF(AND(B191&lt;&gt;"",M191="✓法定"),C191-B191-F191,"")</f>
        <v/>
      </c>
      <c r="L191" s="26" t="str">
        <f>IF(AND($B191="",$D191=""),"",($C191-$B191-$F191)+($E191-$D191-$G191))</f>
        <v/>
      </c>
      <c r="M191" s="32"/>
      <c r="N191" s="190"/>
      <c r="O191" s="190"/>
      <c r="P191" s="190"/>
      <c r="Q191" s="190"/>
      <c r="R191" s="23"/>
      <c r="V191" s="1" t="s">
        <v>171</v>
      </c>
    </row>
    <row r="192" spans="1:22">
      <c r="A192" s="27">
        <f ca="1">A191+1</f>
        <v>46024</v>
      </c>
      <c r="B192" s="20"/>
      <c r="C192" s="21"/>
      <c r="D192" s="20"/>
      <c r="E192" s="21"/>
      <c r="F192" s="22"/>
      <c r="G192" s="22"/>
      <c r="H192" s="34" t="str">
        <f t="shared" ref="H192:H221" si="35">IF(OR(B192="",LEFT(M192,1)="✓"),"",C192-B192-F192)</f>
        <v/>
      </c>
      <c r="I192" s="34" t="str">
        <f t="shared" ref="I192:I221" si="36">IF(OR(D192="",LEFT(M192,1)="✓"),"",E192-D192-G192)</f>
        <v/>
      </c>
      <c r="J192" s="34" t="str">
        <f t="shared" ref="J192:J221" si="37">IF(AND(B192&lt;&gt;"",M192="✓所定"),C192-B192-F192,"")</f>
        <v/>
      </c>
      <c r="K192" s="34" t="str">
        <f t="shared" ref="K192:K221" si="38">IF(AND(B192&lt;&gt;"",M192="✓法定"),C192-B192-F192,"")</f>
        <v/>
      </c>
      <c r="L192" s="26" t="str">
        <f t="shared" ref="L192:L221" si="39">IF(AND($B192="",$D192=""),"",($C192-$B192-$F192)+($E192-$D192-$G192))</f>
        <v/>
      </c>
      <c r="M192" s="32"/>
      <c r="N192" s="190"/>
      <c r="O192" s="190"/>
      <c r="P192" s="190"/>
      <c r="Q192" s="190"/>
      <c r="R192" s="23"/>
      <c r="V192" s="1" t="s">
        <v>172</v>
      </c>
    </row>
    <row r="193" spans="1:18">
      <c r="A193" s="27">
        <f t="shared" ref="A193:A221" ca="1" si="40">A192+1</f>
        <v>46025</v>
      </c>
      <c r="B193" s="20"/>
      <c r="C193" s="21"/>
      <c r="D193" s="20"/>
      <c r="E193" s="21"/>
      <c r="F193" s="22"/>
      <c r="G193" s="22"/>
      <c r="H193" s="34" t="str">
        <f t="shared" si="35"/>
        <v/>
      </c>
      <c r="I193" s="34" t="str">
        <f t="shared" si="36"/>
        <v/>
      </c>
      <c r="J193" s="34" t="str">
        <f t="shared" si="37"/>
        <v/>
      </c>
      <c r="K193" s="34" t="str">
        <f t="shared" si="38"/>
        <v/>
      </c>
      <c r="L193" s="26" t="str">
        <f t="shared" si="39"/>
        <v/>
      </c>
      <c r="M193" s="32"/>
      <c r="N193" s="190"/>
      <c r="O193" s="190"/>
      <c r="P193" s="190"/>
      <c r="Q193" s="190"/>
      <c r="R193" s="23"/>
    </row>
    <row r="194" spans="1:18">
      <c r="A194" s="27">
        <f t="shared" ca="1" si="40"/>
        <v>46026</v>
      </c>
      <c r="B194" s="20"/>
      <c r="C194" s="21"/>
      <c r="D194" s="20"/>
      <c r="E194" s="21"/>
      <c r="F194" s="22"/>
      <c r="G194" s="22"/>
      <c r="H194" s="34" t="str">
        <f t="shared" si="35"/>
        <v/>
      </c>
      <c r="I194" s="34" t="str">
        <f t="shared" si="36"/>
        <v/>
      </c>
      <c r="J194" s="34" t="str">
        <f t="shared" si="37"/>
        <v/>
      </c>
      <c r="K194" s="34" t="str">
        <f t="shared" si="38"/>
        <v/>
      </c>
      <c r="L194" s="26" t="str">
        <f t="shared" si="39"/>
        <v/>
      </c>
      <c r="M194" s="32"/>
      <c r="N194" s="190"/>
      <c r="O194" s="190"/>
      <c r="P194" s="190"/>
      <c r="Q194" s="190"/>
      <c r="R194" s="23"/>
    </row>
    <row r="195" spans="1:18">
      <c r="A195" s="27">
        <f t="shared" ca="1" si="40"/>
        <v>46027</v>
      </c>
      <c r="B195" s="20"/>
      <c r="C195" s="21"/>
      <c r="D195" s="20"/>
      <c r="E195" s="21"/>
      <c r="F195" s="22"/>
      <c r="G195" s="22"/>
      <c r="H195" s="34" t="str">
        <f t="shared" si="35"/>
        <v/>
      </c>
      <c r="I195" s="34" t="str">
        <f t="shared" si="36"/>
        <v/>
      </c>
      <c r="J195" s="34" t="str">
        <f t="shared" si="37"/>
        <v/>
      </c>
      <c r="K195" s="34" t="str">
        <f t="shared" si="38"/>
        <v/>
      </c>
      <c r="L195" s="26" t="str">
        <f t="shared" si="39"/>
        <v/>
      </c>
      <c r="M195" s="32"/>
      <c r="N195" s="190"/>
      <c r="O195" s="190"/>
      <c r="P195" s="190"/>
      <c r="Q195" s="190"/>
      <c r="R195" s="23"/>
    </row>
    <row r="196" spans="1:18">
      <c r="A196" s="27">
        <f t="shared" ca="1" si="40"/>
        <v>46028</v>
      </c>
      <c r="B196" s="20"/>
      <c r="C196" s="21"/>
      <c r="D196" s="20"/>
      <c r="E196" s="21"/>
      <c r="F196" s="22"/>
      <c r="G196" s="22"/>
      <c r="H196" s="34" t="str">
        <f t="shared" si="35"/>
        <v/>
      </c>
      <c r="I196" s="34" t="str">
        <f t="shared" si="36"/>
        <v/>
      </c>
      <c r="J196" s="34" t="str">
        <f t="shared" si="37"/>
        <v/>
      </c>
      <c r="K196" s="34" t="str">
        <f t="shared" si="38"/>
        <v/>
      </c>
      <c r="L196" s="26" t="str">
        <f t="shared" si="39"/>
        <v/>
      </c>
      <c r="M196" s="32"/>
      <c r="N196" s="190"/>
      <c r="O196" s="190"/>
      <c r="P196" s="190"/>
      <c r="Q196" s="190"/>
      <c r="R196" s="23"/>
    </row>
    <row r="197" spans="1:18">
      <c r="A197" s="27">
        <f t="shared" ca="1" si="40"/>
        <v>46029</v>
      </c>
      <c r="B197" s="20"/>
      <c r="C197" s="21"/>
      <c r="D197" s="20"/>
      <c r="E197" s="21"/>
      <c r="F197" s="22"/>
      <c r="G197" s="22"/>
      <c r="H197" s="34" t="str">
        <f t="shared" si="35"/>
        <v/>
      </c>
      <c r="I197" s="34" t="str">
        <f t="shared" si="36"/>
        <v/>
      </c>
      <c r="J197" s="34" t="str">
        <f t="shared" si="37"/>
        <v/>
      </c>
      <c r="K197" s="34" t="str">
        <f t="shared" si="38"/>
        <v/>
      </c>
      <c r="L197" s="26" t="str">
        <f t="shared" si="39"/>
        <v/>
      </c>
      <c r="M197" s="32"/>
      <c r="N197" s="190"/>
      <c r="O197" s="190"/>
      <c r="P197" s="190"/>
      <c r="Q197" s="190"/>
      <c r="R197" s="23"/>
    </row>
    <row r="198" spans="1:18">
      <c r="A198" s="27">
        <f t="shared" ca="1" si="40"/>
        <v>46030</v>
      </c>
      <c r="B198" s="20"/>
      <c r="C198" s="21"/>
      <c r="D198" s="20"/>
      <c r="E198" s="21"/>
      <c r="F198" s="22"/>
      <c r="G198" s="22"/>
      <c r="H198" s="34" t="str">
        <f t="shared" si="35"/>
        <v/>
      </c>
      <c r="I198" s="34" t="str">
        <f t="shared" si="36"/>
        <v/>
      </c>
      <c r="J198" s="34" t="str">
        <f t="shared" si="37"/>
        <v/>
      </c>
      <c r="K198" s="34" t="str">
        <f t="shared" si="38"/>
        <v/>
      </c>
      <c r="L198" s="26" t="str">
        <f t="shared" si="39"/>
        <v/>
      </c>
      <c r="M198" s="32"/>
      <c r="N198" s="190"/>
      <c r="O198" s="190"/>
      <c r="P198" s="190"/>
      <c r="Q198" s="190"/>
      <c r="R198" s="23"/>
    </row>
    <row r="199" spans="1:18">
      <c r="A199" s="27">
        <f t="shared" ca="1" si="40"/>
        <v>46031</v>
      </c>
      <c r="B199" s="20"/>
      <c r="C199" s="21"/>
      <c r="D199" s="20"/>
      <c r="E199" s="21"/>
      <c r="F199" s="22"/>
      <c r="G199" s="22"/>
      <c r="H199" s="34" t="str">
        <f t="shared" si="35"/>
        <v/>
      </c>
      <c r="I199" s="34" t="str">
        <f t="shared" si="36"/>
        <v/>
      </c>
      <c r="J199" s="34" t="str">
        <f t="shared" si="37"/>
        <v/>
      </c>
      <c r="K199" s="34" t="str">
        <f t="shared" si="38"/>
        <v/>
      </c>
      <c r="L199" s="26" t="str">
        <f t="shared" si="39"/>
        <v/>
      </c>
      <c r="M199" s="32"/>
      <c r="N199" s="190"/>
      <c r="O199" s="190"/>
      <c r="P199" s="190"/>
      <c r="Q199" s="190"/>
      <c r="R199" s="23"/>
    </row>
    <row r="200" spans="1:18">
      <c r="A200" s="27">
        <f t="shared" ca="1" si="40"/>
        <v>46032</v>
      </c>
      <c r="B200" s="20"/>
      <c r="C200" s="21"/>
      <c r="D200" s="20"/>
      <c r="E200" s="21"/>
      <c r="F200" s="22"/>
      <c r="G200" s="22"/>
      <c r="H200" s="34" t="str">
        <f t="shared" si="35"/>
        <v/>
      </c>
      <c r="I200" s="34" t="str">
        <f t="shared" si="36"/>
        <v/>
      </c>
      <c r="J200" s="34" t="str">
        <f t="shared" si="37"/>
        <v/>
      </c>
      <c r="K200" s="34" t="str">
        <f t="shared" si="38"/>
        <v/>
      </c>
      <c r="L200" s="26" t="str">
        <f t="shared" si="39"/>
        <v/>
      </c>
      <c r="M200" s="32"/>
      <c r="N200" s="190"/>
      <c r="O200" s="190"/>
      <c r="P200" s="190"/>
      <c r="Q200" s="190"/>
      <c r="R200" s="23"/>
    </row>
    <row r="201" spans="1:18">
      <c r="A201" s="27">
        <f t="shared" ca="1" si="40"/>
        <v>46033</v>
      </c>
      <c r="B201" s="20"/>
      <c r="C201" s="21"/>
      <c r="D201" s="20"/>
      <c r="E201" s="21"/>
      <c r="F201" s="22"/>
      <c r="G201" s="22"/>
      <c r="H201" s="34" t="str">
        <f t="shared" si="35"/>
        <v/>
      </c>
      <c r="I201" s="34" t="str">
        <f t="shared" si="36"/>
        <v/>
      </c>
      <c r="J201" s="34" t="str">
        <f t="shared" si="37"/>
        <v/>
      </c>
      <c r="K201" s="34" t="str">
        <f t="shared" si="38"/>
        <v/>
      </c>
      <c r="L201" s="26" t="str">
        <f t="shared" si="39"/>
        <v/>
      </c>
      <c r="M201" s="32"/>
      <c r="N201" s="190"/>
      <c r="O201" s="190"/>
      <c r="P201" s="190"/>
      <c r="Q201" s="190"/>
      <c r="R201" s="23"/>
    </row>
    <row r="202" spans="1:18">
      <c r="A202" s="27">
        <f t="shared" ca="1" si="40"/>
        <v>46034</v>
      </c>
      <c r="B202" s="20"/>
      <c r="C202" s="21"/>
      <c r="D202" s="20"/>
      <c r="E202" s="21"/>
      <c r="F202" s="22"/>
      <c r="G202" s="22"/>
      <c r="H202" s="34" t="str">
        <f t="shared" si="35"/>
        <v/>
      </c>
      <c r="I202" s="34" t="str">
        <f t="shared" si="36"/>
        <v/>
      </c>
      <c r="J202" s="34" t="str">
        <f t="shared" si="37"/>
        <v/>
      </c>
      <c r="K202" s="34" t="str">
        <f t="shared" si="38"/>
        <v/>
      </c>
      <c r="L202" s="26" t="str">
        <f t="shared" si="39"/>
        <v/>
      </c>
      <c r="M202" s="32"/>
      <c r="N202" s="190"/>
      <c r="O202" s="190"/>
      <c r="P202" s="190"/>
      <c r="Q202" s="190"/>
      <c r="R202" s="23"/>
    </row>
    <row r="203" spans="1:18">
      <c r="A203" s="27">
        <f t="shared" ca="1" si="40"/>
        <v>46035</v>
      </c>
      <c r="B203" s="20"/>
      <c r="C203" s="21"/>
      <c r="D203" s="20"/>
      <c r="E203" s="21"/>
      <c r="F203" s="22"/>
      <c r="G203" s="22"/>
      <c r="H203" s="34" t="str">
        <f t="shared" si="35"/>
        <v/>
      </c>
      <c r="I203" s="34" t="str">
        <f t="shared" si="36"/>
        <v/>
      </c>
      <c r="J203" s="34" t="str">
        <f t="shared" si="37"/>
        <v/>
      </c>
      <c r="K203" s="34" t="str">
        <f t="shared" si="38"/>
        <v/>
      </c>
      <c r="L203" s="26" t="str">
        <f t="shared" si="39"/>
        <v/>
      </c>
      <c r="M203" s="32"/>
      <c r="N203" s="190"/>
      <c r="O203" s="190"/>
      <c r="P203" s="190"/>
      <c r="Q203" s="190"/>
      <c r="R203" s="23"/>
    </row>
    <row r="204" spans="1:18">
      <c r="A204" s="27">
        <f t="shared" ca="1" si="40"/>
        <v>46036</v>
      </c>
      <c r="B204" s="20"/>
      <c r="C204" s="21"/>
      <c r="D204" s="20"/>
      <c r="E204" s="21"/>
      <c r="F204" s="22"/>
      <c r="G204" s="22"/>
      <c r="H204" s="34" t="str">
        <f t="shared" si="35"/>
        <v/>
      </c>
      <c r="I204" s="34" t="str">
        <f t="shared" si="36"/>
        <v/>
      </c>
      <c r="J204" s="34" t="str">
        <f t="shared" si="37"/>
        <v/>
      </c>
      <c r="K204" s="34" t="str">
        <f t="shared" si="38"/>
        <v/>
      </c>
      <c r="L204" s="26" t="str">
        <f t="shared" si="39"/>
        <v/>
      </c>
      <c r="M204" s="32"/>
      <c r="N204" s="190"/>
      <c r="O204" s="190"/>
      <c r="P204" s="190"/>
      <c r="Q204" s="190"/>
      <c r="R204" s="23"/>
    </row>
    <row r="205" spans="1:18">
      <c r="A205" s="27">
        <f t="shared" ca="1" si="40"/>
        <v>46037</v>
      </c>
      <c r="B205" s="20"/>
      <c r="C205" s="21"/>
      <c r="D205" s="20"/>
      <c r="E205" s="21"/>
      <c r="F205" s="22"/>
      <c r="G205" s="22"/>
      <c r="H205" s="34" t="str">
        <f t="shared" si="35"/>
        <v/>
      </c>
      <c r="I205" s="34" t="str">
        <f t="shared" si="36"/>
        <v/>
      </c>
      <c r="J205" s="34" t="str">
        <f t="shared" si="37"/>
        <v/>
      </c>
      <c r="K205" s="34" t="str">
        <f t="shared" si="38"/>
        <v/>
      </c>
      <c r="L205" s="26" t="str">
        <f t="shared" si="39"/>
        <v/>
      </c>
      <c r="M205" s="32"/>
      <c r="N205" s="190"/>
      <c r="O205" s="190"/>
      <c r="P205" s="190"/>
      <c r="Q205" s="190"/>
      <c r="R205" s="23"/>
    </row>
    <row r="206" spans="1:18">
      <c r="A206" s="27">
        <f t="shared" ca="1" si="40"/>
        <v>46038</v>
      </c>
      <c r="B206" s="20"/>
      <c r="C206" s="21"/>
      <c r="D206" s="20"/>
      <c r="E206" s="21"/>
      <c r="F206" s="22"/>
      <c r="G206" s="22"/>
      <c r="H206" s="34" t="str">
        <f t="shared" si="35"/>
        <v/>
      </c>
      <c r="I206" s="34" t="str">
        <f t="shared" si="36"/>
        <v/>
      </c>
      <c r="J206" s="34" t="str">
        <f t="shared" si="37"/>
        <v/>
      </c>
      <c r="K206" s="34" t="str">
        <f t="shared" si="38"/>
        <v/>
      </c>
      <c r="L206" s="26" t="str">
        <f t="shared" si="39"/>
        <v/>
      </c>
      <c r="M206" s="32"/>
      <c r="N206" s="190"/>
      <c r="O206" s="190"/>
      <c r="P206" s="190"/>
      <c r="Q206" s="190"/>
      <c r="R206" s="23"/>
    </row>
    <row r="207" spans="1:18">
      <c r="A207" s="27">
        <f t="shared" ca="1" si="40"/>
        <v>46039</v>
      </c>
      <c r="B207" s="20"/>
      <c r="C207" s="21"/>
      <c r="D207" s="20"/>
      <c r="E207" s="21"/>
      <c r="F207" s="22"/>
      <c r="G207" s="22"/>
      <c r="H207" s="34" t="str">
        <f t="shared" si="35"/>
        <v/>
      </c>
      <c r="I207" s="34" t="str">
        <f t="shared" si="36"/>
        <v/>
      </c>
      <c r="J207" s="34" t="str">
        <f t="shared" si="37"/>
        <v/>
      </c>
      <c r="K207" s="34" t="str">
        <f t="shared" si="38"/>
        <v/>
      </c>
      <c r="L207" s="26" t="str">
        <f t="shared" si="39"/>
        <v/>
      </c>
      <c r="M207" s="32"/>
      <c r="N207" s="190"/>
      <c r="O207" s="190"/>
      <c r="P207" s="190"/>
      <c r="Q207" s="190"/>
      <c r="R207" s="23"/>
    </row>
    <row r="208" spans="1:18">
      <c r="A208" s="27">
        <f t="shared" ca="1" si="40"/>
        <v>46040</v>
      </c>
      <c r="B208" s="20"/>
      <c r="C208" s="21"/>
      <c r="D208" s="20"/>
      <c r="E208" s="21"/>
      <c r="F208" s="22"/>
      <c r="G208" s="22"/>
      <c r="H208" s="34" t="str">
        <f t="shared" si="35"/>
        <v/>
      </c>
      <c r="I208" s="34" t="str">
        <f t="shared" si="36"/>
        <v/>
      </c>
      <c r="J208" s="34" t="str">
        <f t="shared" si="37"/>
        <v/>
      </c>
      <c r="K208" s="34" t="str">
        <f t="shared" si="38"/>
        <v/>
      </c>
      <c r="L208" s="26" t="str">
        <f t="shared" si="39"/>
        <v/>
      </c>
      <c r="M208" s="32"/>
      <c r="N208" s="190"/>
      <c r="O208" s="190"/>
      <c r="P208" s="190"/>
      <c r="Q208" s="190"/>
      <c r="R208" s="23"/>
    </row>
    <row r="209" spans="1:18">
      <c r="A209" s="27">
        <f t="shared" ca="1" si="40"/>
        <v>46041</v>
      </c>
      <c r="B209" s="20"/>
      <c r="C209" s="21"/>
      <c r="D209" s="20"/>
      <c r="E209" s="21"/>
      <c r="F209" s="22"/>
      <c r="G209" s="22"/>
      <c r="H209" s="34" t="str">
        <f t="shared" si="35"/>
        <v/>
      </c>
      <c r="I209" s="34" t="str">
        <f t="shared" si="36"/>
        <v/>
      </c>
      <c r="J209" s="34" t="str">
        <f t="shared" si="37"/>
        <v/>
      </c>
      <c r="K209" s="34" t="str">
        <f t="shared" si="38"/>
        <v/>
      </c>
      <c r="L209" s="26" t="str">
        <f t="shared" si="39"/>
        <v/>
      </c>
      <c r="M209" s="32"/>
      <c r="N209" s="190"/>
      <c r="O209" s="190"/>
      <c r="P209" s="190"/>
      <c r="Q209" s="190"/>
      <c r="R209" s="23"/>
    </row>
    <row r="210" spans="1:18">
      <c r="A210" s="27">
        <f t="shared" ca="1" si="40"/>
        <v>46042</v>
      </c>
      <c r="B210" s="20"/>
      <c r="C210" s="21"/>
      <c r="D210" s="20"/>
      <c r="E210" s="21"/>
      <c r="F210" s="22"/>
      <c r="G210" s="22"/>
      <c r="H210" s="34" t="str">
        <f t="shared" si="35"/>
        <v/>
      </c>
      <c r="I210" s="34" t="str">
        <f t="shared" si="36"/>
        <v/>
      </c>
      <c r="J210" s="34" t="str">
        <f t="shared" si="37"/>
        <v/>
      </c>
      <c r="K210" s="34" t="str">
        <f t="shared" si="38"/>
        <v/>
      </c>
      <c r="L210" s="26" t="str">
        <f t="shared" si="39"/>
        <v/>
      </c>
      <c r="M210" s="32"/>
      <c r="N210" s="190"/>
      <c r="O210" s="190"/>
      <c r="P210" s="190"/>
      <c r="Q210" s="190"/>
      <c r="R210" s="23"/>
    </row>
    <row r="211" spans="1:18">
      <c r="A211" s="27">
        <f t="shared" ca="1" si="40"/>
        <v>46043</v>
      </c>
      <c r="B211" s="20"/>
      <c r="C211" s="21"/>
      <c r="D211" s="20"/>
      <c r="E211" s="21"/>
      <c r="F211" s="22"/>
      <c r="G211" s="22"/>
      <c r="H211" s="34" t="str">
        <f t="shared" si="35"/>
        <v/>
      </c>
      <c r="I211" s="34" t="str">
        <f t="shared" si="36"/>
        <v/>
      </c>
      <c r="J211" s="34" t="str">
        <f t="shared" si="37"/>
        <v/>
      </c>
      <c r="K211" s="34" t="str">
        <f t="shared" si="38"/>
        <v/>
      </c>
      <c r="L211" s="26" t="str">
        <f t="shared" si="39"/>
        <v/>
      </c>
      <c r="M211" s="32"/>
      <c r="N211" s="190"/>
      <c r="O211" s="190"/>
      <c r="P211" s="190"/>
      <c r="Q211" s="190"/>
      <c r="R211" s="23"/>
    </row>
    <row r="212" spans="1:18">
      <c r="A212" s="27">
        <f t="shared" ca="1" si="40"/>
        <v>46044</v>
      </c>
      <c r="B212" s="20"/>
      <c r="C212" s="21"/>
      <c r="D212" s="20"/>
      <c r="E212" s="21"/>
      <c r="F212" s="22"/>
      <c r="G212" s="22"/>
      <c r="H212" s="34" t="str">
        <f t="shared" si="35"/>
        <v/>
      </c>
      <c r="I212" s="34" t="str">
        <f t="shared" si="36"/>
        <v/>
      </c>
      <c r="J212" s="34" t="str">
        <f t="shared" si="37"/>
        <v/>
      </c>
      <c r="K212" s="34" t="str">
        <f t="shared" si="38"/>
        <v/>
      </c>
      <c r="L212" s="26" t="str">
        <f t="shared" si="39"/>
        <v/>
      </c>
      <c r="M212" s="32"/>
      <c r="N212" s="190"/>
      <c r="O212" s="190"/>
      <c r="P212" s="190"/>
      <c r="Q212" s="190"/>
      <c r="R212" s="23"/>
    </row>
    <row r="213" spans="1:18">
      <c r="A213" s="27">
        <f t="shared" ca="1" si="40"/>
        <v>46045</v>
      </c>
      <c r="B213" s="20"/>
      <c r="C213" s="21"/>
      <c r="D213" s="20"/>
      <c r="E213" s="21"/>
      <c r="F213" s="22"/>
      <c r="G213" s="22"/>
      <c r="H213" s="34" t="str">
        <f t="shared" si="35"/>
        <v/>
      </c>
      <c r="I213" s="34" t="str">
        <f t="shared" si="36"/>
        <v/>
      </c>
      <c r="J213" s="34" t="str">
        <f t="shared" si="37"/>
        <v/>
      </c>
      <c r="K213" s="34" t="str">
        <f t="shared" si="38"/>
        <v/>
      </c>
      <c r="L213" s="26" t="str">
        <f t="shared" si="39"/>
        <v/>
      </c>
      <c r="M213" s="32"/>
      <c r="N213" s="190"/>
      <c r="O213" s="190"/>
      <c r="P213" s="190"/>
      <c r="Q213" s="190"/>
      <c r="R213" s="23"/>
    </row>
    <row r="214" spans="1:18">
      <c r="A214" s="27">
        <f t="shared" ca="1" si="40"/>
        <v>46046</v>
      </c>
      <c r="B214" s="20"/>
      <c r="C214" s="21"/>
      <c r="D214" s="20"/>
      <c r="E214" s="21"/>
      <c r="F214" s="22"/>
      <c r="G214" s="22"/>
      <c r="H214" s="34" t="str">
        <f t="shared" si="35"/>
        <v/>
      </c>
      <c r="I214" s="34" t="str">
        <f t="shared" si="36"/>
        <v/>
      </c>
      <c r="J214" s="34" t="str">
        <f t="shared" si="37"/>
        <v/>
      </c>
      <c r="K214" s="34" t="str">
        <f t="shared" si="38"/>
        <v/>
      </c>
      <c r="L214" s="26" t="str">
        <f t="shared" si="39"/>
        <v/>
      </c>
      <c r="M214" s="32"/>
      <c r="N214" s="190"/>
      <c r="O214" s="190"/>
      <c r="P214" s="190"/>
      <c r="Q214" s="190"/>
      <c r="R214" s="23"/>
    </row>
    <row r="215" spans="1:18">
      <c r="A215" s="27">
        <f t="shared" ca="1" si="40"/>
        <v>46047</v>
      </c>
      <c r="B215" s="20"/>
      <c r="C215" s="21"/>
      <c r="D215" s="20"/>
      <c r="E215" s="21"/>
      <c r="F215" s="22"/>
      <c r="G215" s="22"/>
      <c r="H215" s="34" t="str">
        <f t="shared" si="35"/>
        <v/>
      </c>
      <c r="I215" s="34" t="str">
        <f t="shared" si="36"/>
        <v/>
      </c>
      <c r="J215" s="34" t="str">
        <f t="shared" si="37"/>
        <v/>
      </c>
      <c r="K215" s="34" t="str">
        <f t="shared" si="38"/>
        <v/>
      </c>
      <c r="L215" s="26" t="str">
        <f t="shared" si="39"/>
        <v/>
      </c>
      <c r="M215" s="32"/>
      <c r="N215" s="190"/>
      <c r="O215" s="190"/>
      <c r="P215" s="190"/>
      <c r="Q215" s="190"/>
      <c r="R215" s="23"/>
    </row>
    <row r="216" spans="1:18">
      <c r="A216" s="27">
        <f t="shared" ca="1" si="40"/>
        <v>46048</v>
      </c>
      <c r="B216" s="20"/>
      <c r="C216" s="21"/>
      <c r="D216" s="20"/>
      <c r="E216" s="21"/>
      <c r="F216" s="22"/>
      <c r="G216" s="22"/>
      <c r="H216" s="34" t="str">
        <f t="shared" si="35"/>
        <v/>
      </c>
      <c r="I216" s="34" t="str">
        <f t="shared" si="36"/>
        <v/>
      </c>
      <c r="J216" s="34" t="str">
        <f t="shared" si="37"/>
        <v/>
      </c>
      <c r="K216" s="34" t="str">
        <f t="shared" si="38"/>
        <v/>
      </c>
      <c r="L216" s="26" t="str">
        <f t="shared" si="39"/>
        <v/>
      </c>
      <c r="M216" s="32"/>
      <c r="N216" s="190"/>
      <c r="O216" s="190"/>
      <c r="P216" s="190"/>
      <c r="Q216" s="190"/>
      <c r="R216" s="23"/>
    </row>
    <row r="217" spans="1:18">
      <c r="A217" s="27">
        <f t="shared" ca="1" si="40"/>
        <v>46049</v>
      </c>
      <c r="B217" s="20"/>
      <c r="C217" s="21"/>
      <c r="D217" s="20"/>
      <c r="E217" s="21"/>
      <c r="F217" s="22"/>
      <c r="G217" s="22"/>
      <c r="H217" s="34" t="str">
        <f t="shared" si="35"/>
        <v/>
      </c>
      <c r="I217" s="34" t="str">
        <f t="shared" si="36"/>
        <v/>
      </c>
      <c r="J217" s="34" t="str">
        <f t="shared" si="37"/>
        <v/>
      </c>
      <c r="K217" s="34" t="str">
        <f t="shared" si="38"/>
        <v/>
      </c>
      <c r="L217" s="26" t="str">
        <f t="shared" si="39"/>
        <v/>
      </c>
      <c r="M217" s="32"/>
      <c r="N217" s="190"/>
      <c r="O217" s="190"/>
      <c r="P217" s="190"/>
      <c r="Q217" s="190"/>
      <c r="R217" s="23"/>
    </row>
    <row r="218" spans="1:18">
      <c r="A218" s="27">
        <f t="shared" ca="1" si="40"/>
        <v>46050</v>
      </c>
      <c r="B218" s="20"/>
      <c r="C218" s="21"/>
      <c r="D218" s="20"/>
      <c r="E218" s="21"/>
      <c r="F218" s="22"/>
      <c r="G218" s="22"/>
      <c r="H218" s="34" t="str">
        <f t="shared" si="35"/>
        <v/>
      </c>
      <c r="I218" s="34" t="str">
        <f t="shared" si="36"/>
        <v/>
      </c>
      <c r="J218" s="34" t="str">
        <f t="shared" si="37"/>
        <v/>
      </c>
      <c r="K218" s="34" t="str">
        <f t="shared" si="38"/>
        <v/>
      </c>
      <c r="L218" s="26" t="str">
        <f t="shared" si="39"/>
        <v/>
      </c>
      <c r="M218" s="32"/>
      <c r="N218" s="190"/>
      <c r="O218" s="190"/>
      <c r="P218" s="190"/>
      <c r="Q218" s="190"/>
      <c r="R218" s="23"/>
    </row>
    <row r="219" spans="1:18">
      <c r="A219" s="27">
        <f t="shared" ca="1" si="40"/>
        <v>46051</v>
      </c>
      <c r="B219" s="20"/>
      <c r="C219" s="21"/>
      <c r="D219" s="20"/>
      <c r="E219" s="21"/>
      <c r="F219" s="22"/>
      <c r="G219" s="22"/>
      <c r="H219" s="34" t="str">
        <f t="shared" si="35"/>
        <v/>
      </c>
      <c r="I219" s="34" t="str">
        <f t="shared" si="36"/>
        <v/>
      </c>
      <c r="J219" s="34" t="str">
        <f t="shared" si="37"/>
        <v/>
      </c>
      <c r="K219" s="34" t="str">
        <f t="shared" si="38"/>
        <v/>
      </c>
      <c r="L219" s="26" t="str">
        <f t="shared" si="39"/>
        <v/>
      </c>
      <c r="M219" s="32"/>
      <c r="N219" s="190"/>
      <c r="O219" s="190"/>
      <c r="P219" s="190"/>
      <c r="Q219" s="190"/>
      <c r="R219" s="23"/>
    </row>
    <row r="220" spans="1:18">
      <c r="A220" s="27">
        <f t="shared" ca="1" si="40"/>
        <v>46052</v>
      </c>
      <c r="B220" s="20"/>
      <c r="C220" s="21"/>
      <c r="D220" s="20"/>
      <c r="E220" s="21"/>
      <c r="F220" s="22"/>
      <c r="G220" s="22"/>
      <c r="H220" s="34" t="str">
        <f t="shared" si="35"/>
        <v/>
      </c>
      <c r="I220" s="34" t="str">
        <f t="shared" si="36"/>
        <v/>
      </c>
      <c r="J220" s="34" t="str">
        <f t="shared" si="37"/>
        <v/>
      </c>
      <c r="K220" s="34" t="str">
        <f t="shared" si="38"/>
        <v/>
      </c>
      <c r="L220" s="26" t="str">
        <f t="shared" si="39"/>
        <v/>
      </c>
      <c r="M220" s="32"/>
      <c r="N220" s="190"/>
      <c r="O220" s="190"/>
      <c r="P220" s="190"/>
      <c r="Q220" s="190"/>
      <c r="R220" s="23"/>
    </row>
    <row r="221" spans="1:18">
      <c r="A221" s="27">
        <f t="shared" ca="1" si="40"/>
        <v>46053</v>
      </c>
      <c r="B221" s="20"/>
      <c r="C221" s="21"/>
      <c r="D221" s="20"/>
      <c r="E221" s="21"/>
      <c r="F221" s="22"/>
      <c r="G221" s="22"/>
      <c r="H221" s="34" t="str">
        <f t="shared" si="35"/>
        <v/>
      </c>
      <c r="I221" s="34" t="str">
        <f t="shared" si="36"/>
        <v/>
      </c>
      <c r="J221" s="34" t="str">
        <f t="shared" si="37"/>
        <v/>
      </c>
      <c r="K221" s="34" t="str">
        <f t="shared" si="38"/>
        <v/>
      </c>
      <c r="L221" s="26" t="str">
        <f t="shared" si="39"/>
        <v/>
      </c>
      <c r="M221" s="32"/>
      <c r="N221" s="190"/>
      <c r="O221" s="190"/>
      <c r="P221" s="190"/>
      <c r="Q221" s="190"/>
      <c r="R221" s="23"/>
    </row>
    <row r="222" spans="1:18">
      <c r="A222" s="5" t="s">
        <v>11</v>
      </c>
      <c r="B222" s="191"/>
      <c r="C222" s="192"/>
      <c r="D222" s="191"/>
      <c r="E222" s="192"/>
      <c r="F222" s="26" t="str">
        <f>IF(SUM($F191:$F221)=0,"",SUM($F191:$F221))</f>
        <v/>
      </c>
      <c r="G222" s="26" t="str">
        <f>IF(SUM($G191:$G221)=0,"",SUM($G191:$G221))</f>
        <v/>
      </c>
      <c r="H222" s="26" t="str">
        <f>IF(SUM(H191:H221)=0,"",SUM(H191:H221))</f>
        <v/>
      </c>
      <c r="I222" s="26" t="str">
        <f>IF(SUM(I191:I221)=0,"",SUM(I191:I221))</f>
        <v/>
      </c>
      <c r="J222" s="26" t="str">
        <f t="shared" ref="J222:K222" si="41">IF(SUM(J191:J221)=0,"",SUM(J191:J221))</f>
        <v/>
      </c>
      <c r="K222" s="26" t="str">
        <f t="shared" si="41"/>
        <v/>
      </c>
      <c r="L222" s="26" t="str">
        <f>IF(SUM($L191:$L221)=0,"",SUM($L191:$L221))</f>
        <v/>
      </c>
      <c r="M222" s="33"/>
      <c r="N222" s="193"/>
      <c r="O222" s="193"/>
      <c r="P222" s="193"/>
      <c r="Q222" s="193"/>
      <c r="R222" s="6"/>
    </row>
    <row r="224" spans="1:18" ht="27" customHeight="1">
      <c r="A224" s="194" t="s">
        <v>22</v>
      </c>
      <c r="B224" s="189" t="s">
        <v>103</v>
      </c>
      <c r="C224" s="189"/>
      <c r="D224" s="189"/>
      <c r="E224" s="189"/>
      <c r="F224" s="189" t="s">
        <v>23</v>
      </c>
      <c r="G224" s="189"/>
      <c r="H224" s="189" t="s">
        <v>88</v>
      </c>
      <c r="I224" s="189"/>
      <c r="J224" s="189"/>
      <c r="K224" s="189"/>
      <c r="L224" s="189" t="s">
        <v>87</v>
      </c>
      <c r="M224" s="195" t="s">
        <v>96</v>
      </c>
      <c r="N224" s="194" t="s">
        <v>25</v>
      </c>
      <c r="O224" s="194"/>
      <c r="P224" s="194"/>
      <c r="Q224" s="194"/>
      <c r="R224" s="189" t="s">
        <v>100</v>
      </c>
    </row>
    <row r="225" spans="1:22" ht="14.25" customHeight="1">
      <c r="A225" s="194"/>
      <c r="B225" s="189" t="s">
        <v>82</v>
      </c>
      <c r="C225" s="189"/>
      <c r="D225" s="189" t="s">
        <v>84</v>
      </c>
      <c r="E225" s="189"/>
      <c r="F225" s="189"/>
      <c r="G225" s="189"/>
      <c r="H225" s="189" t="s">
        <v>90</v>
      </c>
      <c r="I225" s="189"/>
      <c r="J225" s="189" t="s">
        <v>89</v>
      </c>
      <c r="K225" s="189"/>
      <c r="L225" s="189"/>
      <c r="M225" s="196"/>
      <c r="N225" s="194"/>
      <c r="O225" s="194"/>
      <c r="P225" s="194"/>
      <c r="Q225" s="194"/>
      <c r="R225" s="189"/>
    </row>
    <row r="226" spans="1:22">
      <c r="A226" s="194"/>
      <c r="B226" s="43" t="s">
        <v>26</v>
      </c>
      <c r="C226" s="43" t="s">
        <v>27</v>
      </c>
      <c r="D226" s="43" t="s">
        <v>26</v>
      </c>
      <c r="E226" s="43" t="s">
        <v>27</v>
      </c>
      <c r="F226" s="44" t="s">
        <v>85</v>
      </c>
      <c r="G226" s="44" t="s">
        <v>86</v>
      </c>
      <c r="H226" s="44" t="s">
        <v>81</v>
      </c>
      <c r="I226" s="44" t="s">
        <v>83</v>
      </c>
      <c r="J226" s="44" t="s">
        <v>81</v>
      </c>
      <c r="K226" s="44" t="s">
        <v>95</v>
      </c>
      <c r="L226" s="189"/>
      <c r="M226" s="197"/>
      <c r="N226" s="194"/>
      <c r="O226" s="194"/>
      <c r="P226" s="194"/>
      <c r="Q226" s="194"/>
      <c r="R226" s="194"/>
    </row>
    <row r="227" spans="1:22">
      <c r="A227" s="27" cm="1">
        <f t="array" aca="1" ref="A227" ca="1">DATE("2025","8"+6,IFERROR(INDIRECT(T1),"1"))</f>
        <v>46054</v>
      </c>
      <c r="B227" s="20"/>
      <c r="C227" s="21"/>
      <c r="D227" s="20"/>
      <c r="E227" s="21"/>
      <c r="F227" s="22"/>
      <c r="G227" s="22"/>
      <c r="H227" s="34" t="str">
        <f>IF(OR(B227="",LEFT(M227,1)="✓"),"",C227-B227-F227)</f>
        <v/>
      </c>
      <c r="I227" s="34" t="str">
        <f>IF(OR(D227="",LEFT(M227,1)="✓"),"",E227-D227-G227)</f>
        <v/>
      </c>
      <c r="J227" s="34" t="str">
        <f>IF(AND(B227&lt;&gt;"",M227="✓所定"),C227-B227-F227,"")</f>
        <v/>
      </c>
      <c r="K227" s="34" t="str">
        <f>IF(AND(B227&lt;&gt;"",M227="✓法定"),C227-B227-F227,"")</f>
        <v/>
      </c>
      <c r="L227" s="26" t="str">
        <f t="shared" ref="L227:L253" si="42">IF(AND($B227="",$D227=""),"",($C227-$B227-$F227)+($E227-$D227-$G227))</f>
        <v/>
      </c>
      <c r="M227" s="32"/>
      <c r="N227" s="190"/>
      <c r="O227" s="190"/>
      <c r="P227" s="190"/>
      <c r="Q227" s="190"/>
      <c r="R227" s="23"/>
      <c r="V227" s="1" t="s">
        <v>171</v>
      </c>
    </row>
    <row r="228" spans="1:22">
      <c r="A228" s="27">
        <f ca="1">A227+1</f>
        <v>46055</v>
      </c>
      <c r="B228" s="20"/>
      <c r="C228" s="21"/>
      <c r="D228" s="20"/>
      <c r="E228" s="21"/>
      <c r="F228" s="22"/>
      <c r="G228" s="22"/>
      <c r="H228" s="34" t="str">
        <f t="shared" ref="H228:H257" si="43">IF(OR(B228="",LEFT(M228,1)="✓"),"",C228-B228-F228)</f>
        <v/>
      </c>
      <c r="I228" s="34" t="str">
        <f t="shared" ref="I228:I257" si="44">IF(OR(D228="",LEFT(M228,1)="✓"),"",E228-D228-G228)</f>
        <v/>
      </c>
      <c r="J228" s="34" t="str">
        <f t="shared" ref="J228:J257" si="45">IF(AND(B228&lt;&gt;"",M228="✓所定"),C228-B228-F228,"")</f>
        <v/>
      </c>
      <c r="K228" s="34" t="str">
        <f t="shared" ref="K228:K257" si="46">IF(AND(B228&lt;&gt;"",M228="✓法定"),C228-B228-F228,"")</f>
        <v/>
      </c>
      <c r="L228" s="26" t="str">
        <f t="shared" si="42"/>
        <v/>
      </c>
      <c r="M228" s="32"/>
      <c r="N228" s="190"/>
      <c r="O228" s="190"/>
      <c r="P228" s="190"/>
      <c r="Q228" s="190"/>
      <c r="R228" s="23"/>
      <c r="V228" s="1" t="s">
        <v>172</v>
      </c>
    </row>
    <row r="229" spans="1:22">
      <c r="A229" s="27">
        <f t="shared" ref="A229:A257" ca="1" si="47">A228+1</f>
        <v>46056</v>
      </c>
      <c r="B229" s="20"/>
      <c r="C229" s="21"/>
      <c r="D229" s="20"/>
      <c r="E229" s="21"/>
      <c r="F229" s="22"/>
      <c r="G229" s="22"/>
      <c r="H229" s="34" t="str">
        <f t="shared" si="43"/>
        <v/>
      </c>
      <c r="I229" s="34" t="str">
        <f t="shared" si="44"/>
        <v/>
      </c>
      <c r="J229" s="34" t="str">
        <f t="shared" si="45"/>
        <v/>
      </c>
      <c r="K229" s="34" t="str">
        <f t="shared" si="46"/>
        <v/>
      </c>
      <c r="L229" s="26" t="str">
        <f t="shared" si="42"/>
        <v/>
      </c>
      <c r="M229" s="32"/>
      <c r="N229" s="190"/>
      <c r="O229" s="190"/>
      <c r="P229" s="190"/>
      <c r="Q229" s="190"/>
      <c r="R229" s="23"/>
    </row>
    <row r="230" spans="1:22">
      <c r="A230" s="27">
        <f t="shared" ca="1" si="47"/>
        <v>46057</v>
      </c>
      <c r="B230" s="20"/>
      <c r="C230" s="21"/>
      <c r="D230" s="20"/>
      <c r="E230" s="21"/>
      <c r="F230" s="22"/>
      <c r="G230" s="22"/>
      <c r="H230" s="34" t="str">
        <f t="shared" si="43"/>
        <v/>
      </c>
      <c r="I230" s="34" t="str">
        <f t="shared" si="44"/>
        <v/>
      </c>
      <c r="J230" s="34" t="str">
        <f t="shared" si="45"/>
        <v/>
      </c>
      <c r="K230" s="34" t="str">
        <f t="shared" si="46"/>
        <v/>
      </c>
      <c r="L230" s="26" t="str">
        <f t="shared" si="42"/>
        <v/>
      </c>
      <c r="M230" s="32"/>
      <c r="N230" s="190"/>
      <c r="O230" s="190"/>
      <c r="P230" s="190"/>
      <c r="Q230" s="190"/>
      <c r="R230" s="23"/>
    </row>
    <row r="231" spans="1:22">
      <c r="A231" s="27">
        <f t="shared" ca="1" si="47"/>
        <v>46058</v>
      </c>
      <c r="B231" s="20"/>
      <c r="C231" s="21"/>
      <c r="D231" s="20"/>
      <c r="E231" s="21"/>
      <c r="F231" s="22"/>
      <c r="G231" s="22"/>
      <c r="H231" s="34" t="str">
        <f t="shared" si="43"/>
        <v/>
      </c>
      <c r="I231" s="34" t="str">
        <f t="shared" si="44"/>
        <v/>
      </c>
      <c r="J231" s="34" t="str">
        <f t="shared" si="45"/>
        <v/>
      </c>
      <c r="K231" s="34" t="str">
        <f t="shared" si="46"/>
        <v/>
      </c>
      <c r="L231" s="26" t="str">
        <f t="shared" si="42"/>
        <v/>
      </c>
      <c r="M231" s="32"/>
      <c r="N231" s="190"/>
      <c r="O231" s="190"/>
      <c r="P231" s="190"/>
      <c r="Q231" s="190"/>
      <c r="R231" s="23"/>
    </row>
    <row r="232" spans="1:22">
      <c r="A232" s="27">
        <f t="shared" ca="1" si="47"/>
        <v>46059</v>
      </c>
      <c r="B232" s="20"/>
      <c r="C232" s="21"/>
      <c r="D232" s="20"/>
      <c r="E232" s="21"/>
      <c r="F232" s="22"/>
      <c r="G232" s="22"/>
      <c r="H232" s="34" t="str">
        <f t="shared" si="43"/>
        <v/>
      </c>
      <c r="I232" s="34" t="str">
        <f t="shared" si="44"/>
        <v/>
      </c>
      <c r="J232" s="34" t="str">
        <f t="shared" si="45"/>
        <v/>
      </c>
      <c r="K232" s="34" t="str">
        <f t="shared" si="46"/>
        <v/>
      </c>
      <c r="L232" s="26" t="str">
        <f t="shared" si="42"/>
        <v/>
      </c>
      <c r="M232" s="32"/>
      <c r="N232" s="190"/>
      <c r="O232" s="190"/>
      <c r="P232" s="190"/>
      <c r="Q232" s="190"/>
      <c r="R232" s="23"/>
    </row>
    <row r="233" spans="1:22">
      <c r="A233" s="27">
        <f t="shared" ca="1" si="47"/>
        <v>46060</v>
      </c>
      <c r="B233" s="20"/>
      <c r="C233" s="21"/>
      <c r="D233" s="20"/>
      <c r="E233" s="21"/>
      <c r="F233" s="22"/>
      <c r="G233" s="22"/>
      <c r="H233" s="34" t="str">
        <f t="shared" si="43"/>
        <v/>
      </c>
      <c r="I233" s="34" t="str">
        <f t="shared" si="44"/>
        <v/>
      </c>
      <c r="J233" s="34" t="str">
        <f t="shared" si="45"/>
        <v/>
      </c>
      <c r="K233" s="34" t="str">
        <f t="shared" si="46"/>
        <v/>
      </c>
      <c r="L233" s="26" t="str">
        <f t="shared" si="42"/>
        <v/>
      </c>
      <c r="M233" s="32"/>
      <c r="N233" s="190"/>
      <c r="O233" s="190"/>
      <c r="P233" s="190"/>
      <c r="Q233" s="190"/>
      <c r="R233" s="23"/>
    </row>
    <row r="234" spans="1:22">
      <c r="A234" s="27">
        <f t="shared" ca="1" si="47"/>
        <v>46061</v>
      </c>
      <c r="B234" s="20"/>
      <c r="C234" s="21"/>
      <c r="D234" s="20"/>
      <c r="E234" s="21"/>
      <c r="F234" s="22"/>
      <c r="G234" s="22"/>
      <c r="H234" s="34" t="str">
        <f t="shared" si="43"/>
        <v/>
      </c>
      <c r="I234" s="34" t="str">
        <f t="shared" si="44"/>
        <v/>
      </c>
      <c r="J234" s="34" t="str">
        <f t="shared" si="45"/>
        <v/>
      </c>
      <c r="K234" s="34" t="str">
        <f t="shared" si="46"/>
        <v/>
      </c>
      <c r="L234" s="26" t="str">
        <f t="shared" si="42"/>
        <v/>
      </c>
      <c r="M234" s="32"/>
      <c r="N234" s="190"/>
      <c r="O234" s="190"/>
      <c r="P234" s="190"/>
      <c r="Q234" s="190"/>
      <c r="R234" s="23"/>
    </row>
    <row r="235" spans="1:22">
      <c r="A235" s="27">
        <f t="shared" ca="1" si="47"/>
        <v>46062</v>
      </c>
      <c r="B235" s="20"/>
      <c r="C235" s="21"/>
      <c r="D235" s="20"/>
      <c r="E235" s="21"/>
      <c r="F235" s="22"/>
      <c r="G235" s="22"/>
      <c r="H235" s="34" t="str">
        <f t="shared" si="43"/>
        <v/>
      </c>
      <c r="I235" s="34" t="str">
        <f t="shared" si="44"/>
        <v/>
      </c>
      <c r="J235" s="34" t="str">
        <f t="shared" si="45"/>
        <v/>
      </c>
      <c r="K235" s="34" t="str">
        <f t="shared" si="46"/>
        <v/>
      </c>
      <c r="L235" s="26" t="str">
        <f t="shared" si="42"/>
        <v/>
      </c>
      <c r="M235" s="32"/>
      <c r="N235" s="190"/>
      <c r="O235" s="190"/>
      <c r="P235" s="190"/>
      <c r="Q235" s="190"/>
      <c r="R235" s="23"/>
    </row>
    <row r="236" spans="1:22">
      <c r="A236" s="27">
        <f t="shared" ca="1" si="47"/>
        <v>46063</v>
      </c>
      <c r="B236" s="20"/>
      <c r="C236" s="21"/>
      <c r="D236" s="20"/>
      <c r="E236" s="21"/>
      <c r="F236" s="22"/>
      <c r="G236" s="22"/>
      <c r="H236" s="34" t="str">
        <f t="shared" si="43"/>
        <v/>
      </c>
      <c r="I236" s="34" t="str">
        <f t="shared" si="44"/>
        <v/>
      </c>
      <c r="J236" s="34" t="str">
        <f t="shared" si="45"/>
        <v/>
      </c>
      <c r="K236" s="34" t="str">
        <f t="shared" si="46"/>
        <v/>
      </c>
      <c r="L236" s="26" t="str">
        <f t="shared" si="42"/>
        <v/>
      </c>
      <c r="M236" s="32"/>
      <c r="N236" s="190"/>
      <c r="O236" s="190"/>
      <c r="P236" s="190"/>
      <c r="Q236" s="190"/>
      <c r="R236" s="23"/>
    </row>
    <row r="237" spans="1:22">
      <c r="A237" s="27">
        <f t="shared" ca="1" si="47"/>
        <v>46064</v>
      </c>
      <c r="B237" s="20"/>
      <c r="C237" s="21"/>
      <c r="D237" s="20"/>
      <c r="E237" s="21"/>
      <c r="F237" s="22"/>
      <c r="G237" s="22"/>
      <c r="H237" s="34" t="str">
        <f t="shared" si="43"/>
        <v/>
      </c>
      <c r="I237" s="34" t="str">
        <f t="shared" si="44"/>
        <v/>
      </c>
      <c r="J237" s="34" t="str">
        <f t="shared" si="45"/>
        <v/>
      </c>
      <c r="K237" s="34" t="str">
        <f t="shared" si="46"/>
        <v/>
      </c>
      <c r="L237" s="26" t="str">
        <f t="shared" si="42"/>
        <v/>
      </c>
      <c r="M237" s="32"/>
      <c r="N237" s="190"/>
      <c r="O237" s="190"/>
      <c r="P237" s="190"/>
      <c r="Q237" s="190"/>
      <c r="R237" s="23"/>
    </row>
    <row r="238" spans="1:22">
      <c r="A238" s="27">
        <f t="shared" ca="1" si="47"/>
        <v>46065</v>
      </c>
      <c r="B238" s="20"/>
      <c r="C238" s="21"/>
      <c r="D238" s="20"/>
      <c r="E238" s="21"/>
      <c r="F238" s="22"/>
      <c r="G238" s="22"/>
      <c r="H238" s="34" t="str">
        <f t="shared" si="43"/>
        <v/>
      </c>
      <c r="I238" s="34" t="str">
        <f t="shared" si="44"/>
        <v/>
      </c>
      <c r="J238" s="34" t="str">
        <f t="shared" si="45"/>
        <v/>
      </c>
      <c r="K238" s="34" t="str">
        <f t="shared" si="46"/>
        <v/>
      </c>
      <c r="L238" s="26" t="str">
        <f t="shared" si="42"/>
        <v/>
      </c>
      <c r="M238" s="32"/>
      <c r="N238" s="190"/>
      <c r="O238" s="190"/>
      <c r="P238" s="190"/>
      <c r="Q238" s="190"/>
      <c r="R238" s="23"/>
    </row>
    <row r="239" spans="1:22">
      <c r="A239" s="27">
        <f t="shared" ca="1" si="47"/>
        <v>46066</v>
      </c>
      <c r="B239" s="20"/>
      <c r="C239" s="21"/>
      <c r="D239" s="20"/>
      <c r="E239" s="21"/>
      <c r="F239" s="22"/>
      <c r="G239" s="22"/>
      <c r="H239" s="34" t="str">
        <f t="shared" si="43"/>
        <v/>
      </c>
      <c r="I239" s="34" t="str">
        <f t="shared" si="44"/>
        <v/>
      </c>
      <c r="J239" s="34" t="str">
        <f t="shared" si="45"/>
        <v/>
      </c>
      <c r="K239" s="34" t="str">
        <f t="shared" si="46"/>
        <v/>
      </c>
      <c r="L239" s="26" t="str">
        <f t="shared" si="42"/>
        <v/>
      </c>
      <c r="M239" s="32"/>
      <c r="N239" s="190"/>
      <c r="O239" s="190"/>
      <c r="P239" s="190"/>
      <c r="Q239" s="190"/>
      <c r="R239" s="23"/>
    </row>
    <row r="240" spans="1:22">
      <c r="A240" s="27">
        <f t="shared" ca="1" si="47"/>
        <v>46067</v>
      </c>
      <c r="B240" s="20"/>
      <c r="C240" s="21"/>
      <c r="D240" s="20"/>
      <c r="E240" s="21"/>
      <c r="F240" s="22"/>
      <c r="G240" s="22"/>
      <c r="H240" s="34" t="str">
        <f t="shared" si="43"/>
        <v/>
      </c>
      <c r="I240" s="34" t="str">
        <f t="shared" si="44"/>
        <v/>
      </c>
      <c r="J240" s="34" t="str">
        <f t="shared" si="45"/>
        <v/>
      </c>
      <c r="K240" s="34" t="str">
        <f t="shared" si="46"/>
        <v/>
      </c>
      <c r="L240" s="26" t="str">
        <f t="shared" si="42"/>
        <v/>
      </c>
      <c r="M240" s="32"/>
      <c r="N240" s="190"/>
      <c r="O240" s="190"/>
      <c r="P240" s="190"/>
      <c r="Q240" s="190"/>
      <c r="R240" s="23"/>
    </row>
    <row r="241" spans="1:18">
      <c r="A241" s="27">
        <f t="shared" ca="1" si="47"/>
        <v>46068</v>
      </c>
      <c r="B241" s="20"/>
      <c r="C241" s="21"/>
      <c r="D241" s="20"/>
      <c r="E241" s="21"/>
      <c r="F241" s="22"/>
      <c r="G241" s="22"/>
      <c r="H241" s="34" t="str">
        <f t="shared" si="43"/>
        <v/>
      </c>
      <c r="I241" s="34" t="str">
        <f t="shared" si="44"/>
        <v/>
      </c>
      <c r="J241" s="34" t="str">
        <f t="shared" si="45"/>
        <v/>
      </c>
      <c r="K241" s="34" t="str">
        <f t="shared" si="46"/>
        <v/>
      </c>
      <c r="L241" s="26" t="str">
        <f t="shared" si="42"/>
        <v/>
      </c>
      <c r="M241" s="32"/>
      <c r="N241" s="190"/>
      <c r="O241" s="190"/>
      <c r="P241" s="190"/>
      <c r="Q241" s="190"/>
      <c r="R241" s="23"/>
    </row>
    <row r="242" spans="1:18">
      <c r="A242" s="27">
        <f t="shared" ca="1" si="47"/>
        <v>46069</v>
      </c>
      <c r="B242" s="20"/>
      <c r="C242" s="21"/>
      <c r="D242" s="20"/>
      <c r="E242" s="21"/>
      <c r="F242" s="22"/>
      <c r="G242" s="22"/>
      <c r="H242" s="34" t="str">
        <f t="shared" si="43"/>
        <v/>
      </c>
      <c r="I242" s="34" t="str">
        <f t="shared" si="44"/>
        <v/>
      </c>
      <c r="J242" s="34" t="str">
        <f t="shared" si="45"/>
        <v/>
      </c>
      <c r="K242" s="34" t="str">
        <f t="shared" si="46"/>
        <v/>
      </c>
      <c r="L242" s="26" t="str">
        <f t="shared" si="42"/>
        <v/>
      </c>
      <c r="M242" s="32"/>
      <c r="N242" s="190"/>
      <c r="O242" s="190"/>
      <c r="P242" s="190"/>
      <c r="Q242" s="190"/>
      <c r="R242" s="23"/>
    </row>
    <row r="243" spans="1:18">
      <c r="A243" s="27">
        <f t="shared" ca="1" si="47"/>
        <v>46070</v>
      </c>
      <c r="B243" s="20"/>
      <c r="C243" s="21"/>
      <c r="D243" s="20"/>
      <c r="E243" s="21"/>
      <c r="F243" s="22"/>
      <c r="G243" s="22"/>
      <c r="H243" s="34" t="str">
        <f t="shared" si="43"/>
        <v/>
      </c>
      <c r="I243" s="34" t="str">
        <f t="shared" si="44"/>
        <v/>
      </c>
      <c r="J243" s="34" t="str">
        <f t="shared" si="45"/>
        <v/>
      </c>
      <c r="K243" s="34" t="str">
        <f t="shared" si="46"/>
        <v/>
      </c>
      <c r="L243" s="26" t="str">
        <f t="shared" si="42"/>
        <v/>
      </c>
      <c r="M243" s="32"/>
      <c r="N243" s="190"/>
      <c r="O243" s="190"/>
      <c r="P243" s="190"/>
      <c r="Q243" s="190"/>
      <c r="R243" s="23"/>
    </row>
    <row r="244" spans="1:18">
      <c r="A244" s="27">
        <f t="shared" ca="1" si="47"/>
        <v>46071</v>
      </c>
      <c r="B244" s="20"/>
      <c r="C244" s="21"/>
      <c r="D244" s="20"/>
      <c r="E244" s="21"/>
      <c r="F244" s="22"/>
      <c r="G244" s="22"/>
      <c r="H244" s="34" t="str">
        <f t="shared" si="43"/>
        <v/>
      </c>
      <c r="I244" s="34" t="str">
        <f t="shared" si="44"/>
        <v/>
      </c>
      <c r="J244" s="34" t="str">
        <f t="shared" si="45"/>
        <v/>
      </c>
      <c r="K244" s="34" t="str">
        <f t="shared" si="46"/>
        <v/>
      </c>
      <c r="L244" s="26" t="str">
        <f t="shared" si="42"/>
        <v/>
      </c>
      <c r="M244" s="32"/>
      <c r="N244" s="190"/>
      <c r="O244" s="190"/>
      <c r="P244" s="190"/>
      <c r="Q244" s="190"/>
      <c r="R244" s="23"/>
    </row>
    <row r="245" spans="1:18">
      <c r="A245" s="27">
        <f t="shared" ca="1" si="47"/>
        <v>46072</v>
      </c>
      <c r="B245" s="20"/>
      <c r="C245" s="21"/>
      <c r="D245" s="20"/>
      <c r="E245" s="21"/>
      <c r="F245" s="22"/>
      <c r="G245" s="22"/>
      <c r="H245" s="34" t="str">
        <f t="shared" si="43"/>
        <v/>
      </c>
      <c r="I245" s="34" t="str">
        <f t="shared" si="44"/>
        <v/>
      </c>
      <c r="J245" s="34" t="str">
        <f t="shared" si="45"/>
        <v/>
      </c>
      <c r="K245" s="34" t="str">
        <f t="shared" si="46"/>
        <v/>
      </c>
      <c r="L245" s="26" t="str">
        <f t="shared" si="42"/>
        <v/>
      </c>
      <c r="M245" s="32"/>
      <c r="N245" s="190"/>
      <c r="O245" s="190"/>
      <c r="P245" s="190"/>
      <c r="Q245" s="190"/>
      <c r="R245" s="23"/>
    </row>
    <row r="246" spans="1:18">
      <c r="A246" s="27">
        <f t="shared" ca="1" si="47"/>
        <v>46073</v>
      </c>
      <c r="B246" s="20"/>
      <c r="C246" s="21"/>
      <c r="D246" s="20"/>
      <c r="E246" s="21"/>
      <c r="F246" s="22"/>
      <c r="G246" s="22"/>
      <c r="H246" s="34" t="str">
        <f t="shared" si="43"/>
        <v/>
      </c>
      <c r="I246" s="34" t="str">
        <f t="shared" si="44"/>
        <v/>
      </c>
      <c r="J246" s="34" t="str">
        <f t="shared" si="45"/>
        <v/>
      </c>
      <c r="K246" s="34" t="str">
        <f t="shared" si="46"/>
        <v/>
      </c>
      <c r="L246" s="26" t="str">
        <f t="shared" si="42"/>
        <v/>
      </c>
      <c r="M246" s="32"/>
      <c r="N246" s="190"/>
      <c r="O246" s="190"/>
      <c r="P246" s="190"/>
      <c r="Q246" s="190"/>
      <c r="R246" s="23"/>
    </row>
    <row r="247" spans="1:18">
      <c r="A247" s="27">
        <f t="shared" ca="1" si="47"/>
        <v>46074</v>
      </c>
      <c r="B247" s="20"/>
      <c r="C247" s="21"/>
      <c r="D247" s="20"/>
      <c r="E247" s="21"/>
      <c r="F247" s="22"/>
      <c r="G247" s="22"/>
      <c r="H247" s="34" t="str">
        <f t="shared" si="43"/>
        <v/>
      </c>
      <c r="I247" s="34" t="str">
        <f t="shared" si="44"/>
        <v/>
      </c>
      <c r="J247" s="34" t="str">
        <f t="shared" si="45"/>
        <v/>
      </c>
      <c r="K247" s="34" t="str">
        <f t="shared" si="46"/>
        <v/>
      </c>
      <c r="L247" s="26" t="str">
        <f t="shared" si="42"/>
        <v/>
      </c>
      <c r="M247" s="32"/>
      <c r="N247" s="190"/>
      <c r="O247" s="190"/>
      <c r="P247" s="190"/>
      <c r="Q247" s="190"/>
      <c r="R247" s="23"/>
    </row>
    <row r="248" spans="1:18">
      <c r="A248" s="27">
        <f t="shared" ca="1" si="47"/>
        <v>46075</v>
      </c>
      <c r="B248" s="20"/>
      <c r="C248" s="21"/>
      <c r="D248" s="20"/>
      <c r="E248" s="21"/>
      <c r="F248" s="22"/>
      <c r="G248" s="22"/>
      <c r="H248" s="34" t="str">
        <f t="shared" si="43"/>
        <v/>
      </c>
      <c r="I248" s="34" t="str">
        <f t="shared" si="44"/>
        <v/>
      </c>
      <c r="J248" s="34" t="str">
        <f t="shared" si="45"/>
        <v/>
      </c>
      <c r="K248" s="34" t="str">
        <f t="shared" si="46"/>
        <v/>
      </c>
      <c r="L248" s="26" t="str">
        <f t="shared" si="42"/>
        <v/>
      </c>
      <c r="M248" s="32"/>
      <c r="N248" s="190"/>
      <c r="O248" s="190"/>
      <c r="P248" s="190"/>
      <c r="Q248" s="190"/>
      <c r="R248" s="23"/>
    </row>
    <row r="249" spans="1:18">
      <c r="A249" s="27">
        <f t="shared" ca="1" si="47"/>
        <v>46076</v>
      </c>
      <c r="B249" s="20"/>
      <c r="C249" s="21"/>
      <c r="D249" s="20"/>
      <c r="E249" s="21"/>
      <c r="F249" s="22"/>
      <c r="G249" s="22"/>
      <c r="H249" s="34" t="str">
        <f t="shared" si="43"/>
        <v/>
      </c>
      <c r="I249" s="34" t="str">
        <f t="shared" si="44"/>
        <v/>
      </c>
      <c r="J249" s="34" t="str">
        <f t="shared" si="45"/>
        <v/>
      </c>
      <c r="K249" s="34" t="str">
        <f t="shared" si="46"/>
        <v/>
      </c>
      <c r="L249" s="26" t="str">
        <f t="shared" si="42"/>
        <v/>
      </c>
      <c r="M249" s="32"/>
      <c r="N249" s="190"/>
      <c r="O249" s="190"/>
      <c r="P249" s="190"/>
      <c r="Q249" s="190"/>
      <c r="R249" s="23"/>
    </row>
    <row r="250" spans="1:18">
      <c r="A250" s="27">
        <f t="shared" ca="1" si="47"/>
        <v>46077</v>
      </c>
      <c r="B250" s="20"/>
      <c r="C250" s="21"/>
      <c r="D250" s="20"/>
      <c r="E250" s="21"/>
      <c r="F250" s="22"/>
      <c r="G250" s="22"/>
      <c r="H250" s="34" t="str">
        <f t="shared" si="43"/>
        <v/>
      </c>
      <c r="I250" s="34" t="str">
        <f t="shared" si="44"/>
        <v/>
      </c>
      <c r="J250" s="34" t="str">
        <f t="shared" si="45"/>
        <v/>
      </c>
      <c r="K250" s="34" t="str">
        <f t="shared" si="46"/>
        <v/>
      </c>
      <c r="L250" s="26" t="str">
        <f t="shared" si="42"/>
        <v/>
      </c>
      <c r="M250" s="32"/>
      <c r="N250" s="190"/>
      <c r="O250" s="190"/>
      <c r="P250" s="190"/>
      <c r="Q250" s="190"/>
      <c r="R250" s="23"/>
    </row>
    <row r="251" spans="1:18">
      <c r="A251" s="27">
        <f t="shared" ca="1" si="47"/>
        <v>46078</v>
      </c>
      <c r="B251" s="20"/>
      <c r="C251" s="21"/>
      <c r="D251" s="20"/>
      <c r="E251" s="21"/>
      <c r="F251" s="22"/>
      <c r="G251" s="22"/>
      <c r="H251" s="34" t="str">
        <f t="shared" si="43"/>
        <v/>
      </c>
      <c r="I251" s="34" t="str">
        <f t="shared" si="44"/>
        <v/>
      </c>
      <c r="J251" s="34" t="str">
        <f t="shared" si="45"/>
        <v/>
      </c>
      <c r="K251" s="34" t="str">
        <f t="shared" si="46"/>
        <v/>
      </c>
      <c r="L251" s="26" t="str">
        <f t="shared" si="42"/>
        <v/>
      </c>
      <c r="M251" s="32"/>
      <c r="N251" s="190"/>
      <c r="O251" s="190"/>
      <c r="P251" s="190"/>
      <c r="Q251" s="190"/>
      <c r="R251" s="23"/>
    </row>
    <row r="252" spans="1:18">
      <c r="A252" s="27">
        <f t="shared" ca="1" si="47"/>
        <v>46079</v>
      </c>
      <c r="B252" s="20"/>
      <c r="C252" s="21"/>
      <c r="D252" s="20"/>
      <c r="E252" s="21"/>
      <c r="F252" s="22"/>
      <c r="G252" s="22"/>
      <c r="H252" s="34" t="str">
        <f t="shared" si="43"/>
        <v/>
      </c>
      <c r="I252" s="34" t="str">
        <f t="shared" si="44"/>
        <v/>
      </c>
      <c r="J252" s="34" t="str">
        <f t="shared" si="45"/>
        <v/>
      </c>
      <c r="K252" s="34" t="str">
        <f t="shared" si="46"/>
        <v/>
      </c>
      <c r="L252" s="26" t="str">
        <f t="shared" si="42"/>
        <v/>
      </c>
      <c r="M252" s="32"/>
      <c r="N252" s="190"/>
      <c r="O252" s="190"/>
      <c r="P252" s="190"/>
      <c r="Q252" s="190"/>
      <c r="R252" s="23"/>
    </row>
    <row r="253" spans="1:18">
      <c r="A253" s="27">
        <f t="shared" ca="1" si="47"/>
        <v>46080</v>
      </c>
      <c r="B253" s="20"/>
      <c r="C253" s="21"/>
      <c r="D253" s="20"/>
      <c r="E253" s="21"/>
      <c r="F253" s="22"/>
      <c r="G253" s="22"/>
      <c r="H253" s="34" t="str">
        <f t="shared" si="43"/>
        <v/>
      </c>
      <c r="I253" s="34" t="str">
        <f t="shared" si="44"/>
        <v/>
      </c>
      <c r="J253" s="34" t="str">
        <f t="shared" si="45"/>
        <v/>
      </c>
      <c r="K253" s="34" t="str">
        <f t="shared" si="46"/>
        <v/>
      </c>
      <c r="L253" s="26" t="str">
        <f t="shared" si="42"/>
        <v/>
      </c>
      <c r="M253" s="32"/>
      <c r="N253" s="190"/>
      <c r="O253" s="190"/>
      <c r="P253" s="190"/>
      <c r="Q253" s="190"/>
      <c r="R253" s="23"/>
    </row>
    <row r="254" spans="1:18">
      <c r="A254" s="27">
        <f t="shared" ca="1" si="47"/>
        <v>46081</v>
      </c>
      <c r="B254" s="20"/>
      <c r="C254" s="21"/>
      <c r="D254" s="20"/>
      <c r="E254" s="21"/>
      <c r="F254" s="22"/>
      <c r="G254" s="22"/>
      <c r="H254" s="34" t="str">
        <f t="shared" si="43"/>
        <v/>
      </c>
      <c r="I254" s="34" t="str">
        <f t="shared" si="44"/>
        <v/>
      </c>
      <c r="J254" s="34" t="str">
        <f t="shared" si="45"/>
        <v/>
      </c>
      <c r="K254" s="34" t="str">
        <f t="shared" si="46"/>
        <v/>
      </c>
      <c r="L254" s="26" t="str">
        <f>IF(AND($B254="",$D254=""),"",($C254-$B254-$F254)+($E254-$D254-$G254))</f>
        <v/>
      </c>
      <c r="M254" s="32"/>
      <c r="N254" s="190"/>
      <c r="O254" s="190"/>
      <c r="P254" s="190"/>
      <c r="Q254" s="190"/>
      <c r="R254" s="23"/>
    </row>
    <row r="255" spans="1:18">
      <c r="A255" s="27">
        <f t="shared" ca="1" si="47"/>
        <v>46082</v>
      </c>
      <c r="B255" s="20"/>
      <c r="C255" s="21"/>
      <c r="D255" s="20"/>
      <c r="E255" s="21"/>
      <c r="F255" s="22"/>
      <c r="G255" s="22"/>
      <c r="H255" s="34" t="str">
        <f t="shared" si="43"/>
        <v/>
      </c>
      <c r="I255" s="34" t="str">
        <f t="shared" si="44"/>
        <v/>
      </c>
      <c r="J255" s="34" t="str">
        <f t="shared" si="45"/>
        <v/>
      </c>
      <c r="K255" s="34" t="str">
        <f t="shared" si="46"/>
        <v/>
      </c>
      <c r="L255" s="26" t="str">
        <f>IF(AND($B255="",$D255=""),"",($C255-$B255-$F255)+($E255-$D255-$G255))</f>
        <v/>
      </c>
      <c r="M255" s="32"/>
      <c r="N255" s="190"/>
      <c r="O255" s="190"/>
      <c r="P255" s="190"/>
      <c r="Q255" s="190"/>
      <c r="R255" s="23"/>
    </row>
    <row r="256" spans="1:18">
      <c r="A256" s="27">
        <f t="shared" ca="1" si="47"/>
        <v>46083</v>
      </c>
      <c r="B256" s="20"/>
      <c r="C256" s="21"/>
      <c r="D256" s="20"/>
      <c r="E256" s="21"/>
      <c r="F256" s="22"/>
      <c r="G256" s="22"/>
      <c r="H256" s="34" t="str">
        <f t="shared" si="43"/>
        <v/>
      </c>
      <c r="I256" s="34" t="str">
        <f t="shared" si="44"/>
        <v/>
      </c>
      <c r="J256" s="34" t="str">
        <f t="shared" si="45"/>
        <v/>
      </c>
      <c r="K256" s="34" t="str">
        <f t="shared" si="46"/>
        <v/>
      </c>
      <c r="L256" s="26" t="str">
        <f>IF(AND($B256="",$D256=""),"",($C256-$B256-$F256)+($E256-$D256-$G256))</f>
        <v/>
      </c>
      <c r="M256" s="32"/>
      <c r="N256" s="190"/>
      <c r="O256" s="190"/>
      <c r="P256" s="190"/>
      <c r="Q256" s="190"/>
      <c r="R256" s="23"/>
    </row>
    <row r="257" spans="1:18">
      <c r="A257" s="27">
        <f t="shared" ca="1" si="47"/>
        <v>46084</v>
      </c>
      <c r="B257" s="20"/>
      <c r="C257" s="21"/>
      <c r="D257" s="20"/>
      <c r="E257" s="21"/>
      <c r="F257" s="22"/>
      <c r="G257" s="22"/>
      <c r="H257" s="34" t="str">
        <f t="shared" si="43"/>
        <v/>
      </c>
      <c r="I257" s="34" t="str">
        <f t="shared" si="44"/>
        <v/>
      </c>
      <c r="J257" s="34" t="str">
        <f t="shared" si="45"/>
        <v/>
      </c>
      <c r="K257" s="34" t="str">
        <f t="shared" si="46"/>
        <v/>
      </c>
      <c r="L257" s="26" t="str">
        <f>IF(AND($B257="",$D257=""),"",($C257-$B257-$F257)+($E257-$D257-$G257))</f>
        <v/>
      </c>
      <c r="M257" s="32"/>
      <c r="N257" s="190"/>
      <c r="O257" s="190"/>
      <c r="P257" s="190"/>
      <c r="Q257" s="190"/>
      <c r="R257" s="23"/>
    </row>
    <row r="258" spans="1:18">
      <c r="A258" s="5" t="s">
        <v>11</v>
      </c>
      <c r="B258" s="191"/>
      <c r="C258" s="192"/>
      <c r="D258" s="191"/>
      <c r="E258" s="192"/>
      <c r="F258" s="26" t="str">
        <f>IF(SUM($F227:$F257)=0,"",SUM($F227:$F257))</f>
        <v/>
      </c>
      <c r="G258" s="26" t="str">
        <f>IF(SUM($G227:$G257)=0,"",SUM($G227:$G257))</f>
        <v/>
      </c>
      <c r="H258" s="26" t="str">
        <f>IF(SUM(H227:H257)=0,"",SUM(H227:H257))</f>
        <v/>
      </c>
      <c r="I258" s="26" t="str">
        <f>IF(SUM(I227:I257)=0,"",SUM(I227:I257))</f>
        <v/>
      </c>
      <c r="J258" s="26" t="str">
        <f>IF(SUM(J227:J257)=0,"",SUM(J227:J257))</f>
        <v/>
      </c>
      <c r="K258" s="26" t="str">
        <f>IF(SUM(K227:K257)=0,"",SUM(K227:K257))</f>
        <v/>
      </c>
      <c r="L258" s="26" t="str">
        <f>IF(SUM($L227:$L257)=0,"",SUM($L227:$L257))</f>
        <v/>
      </c>
      <c r="M258" s="33"/>
      <c r="N258" s="193"/>
      <c r="O258" s="193"/>
      <c r="P258" s="193"/>
      <c r="Q258" s="193"/>
      <c r="R258" s="6"/>
    </row>
    <row r="260" spans="1:18" ht="27" customHeight="1">
      <c r="A260" s="194" t="s">
        <v>22</v>
      </c>
      <c r="B260" s="189" t="s">
        <v>103</v>
      </c>
      <c r="C260" s="189"/>
      <c r="D260" s="189"/>
      <c r="E260" s="189"/>
      <c r="F260" s="189" t="s">
        <v>23</v>
      </c>
      <c r="G260" s="189"/>
      <c r="H260" s="189" t="s">
        <v>88</v>
      </c>
      <c r="I260" s="189"/>
      <c r="J260" s="189"/>
      <c r="K260" s="189"/>
      <c r="L260" s="189" t="s">
        <v>87</v>
      </c>
      <c r="M260" s="195" t="s">
        <v>96</v>
      </c>
      <c r="N260" s="194" t="s">
        <v>25</v>
      </c>
      <c r="O260" s="194"/>
      <c r="P260" s="194"/>
      <c r="Q260" s="194"/>
      <c r="R260" s="189" t="s">
        <v>100</v>
      </c>
    </row>
    <row r="261" spans="1:18" ht="14.25" customHeight="1">
      <c r="A261" s="194"/>
      <c r="B261" s="189" t="s">
        <v>82</v>
      </c>
      <c r="C261" s="189"/>
      <c r="D261" s="189" t="s">
        <v>84</v>
      </c>
      <c r="E261" s="189"/>
      <c r="F261" s="189"/>
      <c r="G261" s="189"/>
      <c r="H261" s="189" t="s">
        <v>90</v>
      </c>
      <c r="I261" s="189"/>
      <c r="J261" s="189" t="s">
        <v>89</v>
      </c>
      <c r="K261" s="189"/>
      <c r="L261" s="189"/>
      <c r="M261" s="196"/>
      <c r="N261" s="194"/>
      <c r="O261" s="194"/>
      <c r="P261" s="194"/>
      <c r="Q261" s="194"/>
      <c r="R261" s="189"/>
    </row>
    <row r="262" spans="1:18">
      <c r="A262" s="194"/>
      <c r="B262" s="43" t="s">
        <v>26</v>
      </c>
      <c r="C262" s="43" t="s">
        <v>27</v>
      </c>
      <c r="D262" s="43" t="s">
        <v>26</v>
      </c>
      <c r="E262" s="43" t="s">
        <v>27</v>
      </c>
      <c r="F262" s="44" t="s">
        <v>85</v>
      </c>
      <c r="G262" s="44" t="s">
        <v>86</v>
      </c>
      <c r="H262" s="44" t="s">
        <v>81</v>
      </c>
      <c r="I262" s="44" t="s">
        <v>83</v>
      </c>
      <c r="J262" s="44" t="s">
        <v>81</v>
      </c>
      <c r="K262" s="44" t="s">
        <v>95</v>
      </c>
      <c r="L262" s="189"/>
      <c r="M262" s="197"/>
      <c r="N262" s="194"/>
      <c r="O262" s="194"/>
      <c r="P262" s="194"/>
      <c r="Q262" s="194"/>
      <c r="R262" s="194"/>
    </row>
    <row r="263" spans="1:18">
      <c r="A263" s="27" cm="1">
        <f t="array" aca="1" ref="A263" ca="1">DATE("2025","8"+7,IFERROR(INDIRECT(T1),"1"))</f>
        <v>46082</v>
      </c>
      <c r="B263" s="20"/>
      <c r="C263" s="21"/>
      <c r="D263" s="20"/>
      <c r="E263" s="21"/>
      <c r="F263" s="22"/>
      <c r="G263" s="22"/>
      <c r="H263" s="34" t="str">
        <f>IF(OR(B263="",LEFT(M263,1)="✓"),"",C263-B263-F263)</f>
        <v/>
      </c>
      <c r="I263" s="34" t="str">
        <f>IF(OR(D263="",LEFT(M263,1)="✓"),"",E263-D263-G263)</f>
        <v/>
      </c>
      <c r="J263" s="34" t="str">
        <f>IF(AND(B263&lt;&gt;"",M263="✓所定"),C263-B263-F263,"")</f>
        <v/>
      </c>
      <c r="K263" s="34" t="str">
        <f>IF(AND(B263&lt;&gt;"",M263="✓法定"),C263-B263-F263,"")</f>
        <v/>
      </c>
      <c r="L263" s="34" t="str">
        <f>IF(AND($B263="",$D263=""),"",($C263-$B263-$F263)+($E263-$D263-$G263))</f>
        <v/>
      </c>
      <c r="M263" s="32"/>
      <c r="N263" s="190"/>
      <c r="O263" s="190"/>
      <c r="P263" s="190"/>
      <c r="Q263" s="190"/>
      <c r="R263" s="23"/>
    </row>
    <row r="264" spans="1:18">
      <c r="A264" s="27">
        <f ca="1">A263+1</f>
        <v>46083</v>
      </c>
      <c r="B264" s="20"/>
      <c r="C264" s="21"/>
      <c r="D264" s="20"/>
      <c r="E264" s="21"/>
      <c r="F264" s="22"/>
      <c r="G264" s="22"/>
      <c r="H264" s="34" t="str">
        <f t="shared" ref="H264:H293" si="48">IF(OR(B264="",LEFT(M264,1)="✓"),"",C264-B264-F264)</f>
        <v/>
      </c>
      <c r="I264" s="34" t="str">
        <f t="shared" ref="I264:I293" si="49">IF(OR(D264="",LEFT(M264,1)="✓"),"",E264-D264-G264)</f>
        <v/>
      </c>
      <c r="J264" s="34" t="str">
        <f t="shared" ref="J264:J293" si="50">IF(AND(B264&lt;&gt;"",M264="✓所定"),C264-B264-F264,"")</f>
        <v/>
      </c>
      <c r="K264" s="34" t="str">
        <f t="shared" ref="K264:K293" si="51">IF(AND(B264&lt;&gt;"",M264="✓法定"),C264-B264-F264,"")</f>
        <v/>
      </c>
      <c r="L264" s="34" t="str">
        <f t="shared" ref="L264:L288" si="52">IF(AND($B264="",$D264=""),"",($C264-$B264-$F264)+($E264-$D264-$G264))</f>
        <v/>
      </c>
      <c r="M264" s="32"/>
      <c r="N264" s="190"/>
      <c r="O264" s="190"/>
      <c r="P264" s="190"/>
      <c r="Q264" s="190"/>
      <c r="R264" s="23"/>
    </row>
    <row r="265" spans="1:18">
      <c r="A265" s="27">
        <f t="shared" ref="A265:A293" ca="1" si="53">A264+1</f>
        <v>46084</v>
      </c>
      <c r="B265" s="20"/>
      <c r="C265" s="21"/>
      <c r="D265" s="20"/>
      <c r="E265" s="21"/>
      <c r="F265" s="22"/>
      <c r="G265" s="22"/>
      <c r="H265" s="34" t="str">
        <f t="shared" si="48"/>
        <v/>
      </c>
      <c r="I265" s="34" t="str">
        <f t="shared" si="49"/>
        <v/>
      </c>
      <c r="J265" s="34" t="str">
        <f t="shared" si="50"/>
        <v/>
      </c>
      <c r="K265" s="34" t="str">
        <f t="shared" si="51"/>
        <v/>
      </c>
      <c r="L265" s="34" t="str">
        <f t="shared" si="52"/>
        <v/>
      </c>
      <c r="M265" s="32"/>
      <c r="N265" s="190"/>
      <c r="O265" s="190"/>
      <c r="P265" s="190"/>
      <c r="Q265" s="190"/>
      <c r="R265" s="23"/>
    </row>
    <row r="266" spans="1:18">
      <c r="A266" s="27">
        <f t="shared" ca="1" si="53"/>
        <v>46085</v>
      </c>
      <c r="B266" s="20"/>
      <c r="C266" s="21"/>
      <c r="D266" s="20"/>
      <c r="E266" s="21"/>
      <c r="F266" s="22"/>
      <c r="G266" s="22"/>
      <c r="H266" s="34" t="str">
        <f t="shared" si="48"/>
        <v/>
      </c>
      <c r="I266" s="34" t="str">
        <f t="shared" si="49"/>
        <v/>
      </c>
      <c r="J266" s="34" t="str">
        <f t="shared" si="50"/>
        <v/>
      </c>
      <c r="K266" s="34" t="str">
        <f t="shared" si="51"/>
        <v/>
      </c>
      <c r="L266" s="34" t="str">
        <f t="shared" si="52"/>
        <v/>
      </c>
      <c r="M266" s="32"/>
      <c r="N266" s="190"/>
      <c r="O266" s="190"/>
      <c r="P266" s="190"/>
      <c r="Q266" s="190"/>
      <c r="R266" s="23"/>
    </row>
    <row r="267" spans="1:18">
      <c r="A267" s="27">
        <f t="shared" ca="1" si="53"/>
        <v>46086</v>
      </c>
      <c r="B267" s="20"/>
      <c r="C267" s="21"/>
      <c r="D267" s="20"/>
      <c r="E267" s="21"/>
      <c r="F267" s="22"/>
      <c r="G267" s="22"/>
      <c r="H267" s="34" t="str">
        <f t="shared" si="48"/>
        <v/>
      </c>
      <c r="I267" s="34" t="str">
        <f t="shared" si="49"/>
        <v/>
      </c>
      <c r="J267" s="34" t="str">
        <f t="shared" si="50"/>
        <v/>
      </c>
      <c r="K267" s="34" t="str">
        <f t="shared" si="51"/>
        <v/>
      </c>
      <c r="L267" s="34" t="str">
        <f t="shared" si="52"/>
        <v/>
      </c>
      <c r="M267" s="32"/>
      <c r="N267" s="190"/>
      <c r="O267" s="190"/>
      <c r="P267" s="190"/>
      <c r="Q267" s="190"/>
      <c r="R267" s="23"/>
    </row>
    <row r="268" spans="1:18">
      <c r="A268" s="27">
        <f t="shared" ca="1" si="53"/>
        <v>46087</v>
      </c>
      <c r="B268" s="20"/>
      <c r="C268" s="21"/>
      <c r="D268" s="20"/>
      <c r="E268" s="21"/>
      <c r="F268" s="22"/>
      <c r="G268" s="22"/>
      <c r="H268" s="34" t="str">
        <f t="shared" si="48"/>
        <v/>
      </c>
      <c r="I268" s="34" t="str">
        <f t="shared" si="49"/>
        <v/>
      </c>
      <c r="J268" s="34" t="str">
        <f t="shared" si="50"/>
        <v/>
      </c>
      <c r="K268" s="34" t="str">
        <f t="shared" si="51"/>
        <v/>
      </c>
      <c r="L268" s="34" t="str">
        <f t="shared" si="52"/>
        <v/>
      </c>
      <c r="M268" s="32"/>
      <c r="N268" s="190"/>
      <c r="O268" s="190"/>
      <c r="P268" s="190"/>
      <c r="Q268" s="190"/>
      <c r="R268" s="23"/>
    </row>
    <row r="269" spans="1:18">
      <c r="A269" s="27">
        <f t="shared" ca="1" si="53"/>
        <v>46088</v>
      </c>
      <c r="B269" s="20"/>
      <c r="C269" s="21"/>
      <c r="D269" s="20"/>
      <c r="E269" s="21"/>
      <c r="F269" s="22"/>
      <c r="G269" s="22"/>
      <c r="H269" s="34" t="str">
        <f t="shared" si="48"/>
        <v/>
      </c>
      <c r="I269" s="34" t="str">
        <f t="shared" si="49"/>
        <v/>
      </c>
      <c r="J269" s="34" t="str">
        <f t="shared" si="50"/>
        <v/>
      </c>
      <c r="K269" s="34" t="str">
        <f t="shared" si="51"/>
        <v/>
      </c>
      <c r="L269" s="34" t="str">
        <f t="shared" si="52"/>
        <v/>
      </c>
      <c r="M269" s="32"/>
      <c r="N269" s="190"/>
      <c r="O269" s="190"/>
      <c r="P269" s="190"/>
      <c r="Q269" s="190"/>
      <c r="R269" s="23"/>
    </row>
    <row r="270" spans="1:18">
      <c r="A270" s="27">
        <f t="shared" ca="1" si="53"/>
        <v>46089</v>
      </c>
      <c r="B270" s="20"/>
      <c r="C270" s="21"/>
      <c r="D270" s="20"/>
      <c r="E270" s="21"/>
      <c r="F270" s="22"/>
      <c r="G270" s="22"/>
      <c r="H270" s="34" t="str">
        <f t="shared" si="48"/>
        <v/>
      </c>
      <c r="I270" s="34" t="str">
        <f t="shared" si="49"/>
        <v/>
      </c>
      <c r="J270" s="34" t="str">
        <f t="shared" si="50"/>
        <v/>
      </c>
      <c r="K270" s="34" t="str">
        <f t="shared" si="51"/>
        <v/>
      </c>
      <c r="L270" s="34" t="str">
        <f t="shared" si="52"/>
        <v/>
      </c>
      <c r="M270" s="32"/>
      <c r="N270" s="190"/>
      <c r="O270" s="190"/>
      <c r="P270" s="190"/>
      <c r="Q270" s="190"/>
      <c r="R270" s="23"/>
    </row>
    <row r="271" spans="1:18">
      <c r="A271" s="27">
        <f t="shared" ca="1" si="53"/>
        <v>46090</v>
      </c>
      <c r="B271" s="20"/>
      <c r="C271" s="21"/>
      <c r="D271" s="20"/>
      <c r="E271" s="21"/>
      <c r="F271" s="22"/>
      <c r="G271" s="22"/>
      <c r="H271" s="34" t="str">
        <f t="shared" si="48"/>
        <v/>
      </c>
      <c r="I271" s="34" t="str">
        <f t="shared" si="49"/>
        <v/>
      </c>
      <c r="J271" s="34" t="str">
        <f t="shared" si="50"/>
        <v/>
      </c>
      <c r="K271" s="34" t="str">
        <f t="shared" si="51"/>
        <v/>
      </c>
      <c r="L271" s="34" t="str">
        <f t="shared" si="52"/>
        <v/>
      </c>
      <c r="M271" s="32"/>
      <c r="N271" s="190"/>
      <c r="O271" s="190"/>
      <c r="P271" s="190"/>
      <c r="Q271" s="190"/>
      <c r="R271" s="23"/>
    </row>
    <row r="272" spans="1:18">
      <c r="A272" s="27">
        <f t="shared" ca="1" si="53"/>
        <v>46091</v>
      </c>
      <c r="B272" s="20"/>
      <c r="C272" s="21"/>
      <c r="D272" s="20"/>
      <c r="E272" s="21"/>
      <c r="F272" s="22"/>
      <c r="G272" s="22"/>
      <c r="H272" s="34" t="str">
        <f t="shared" si="48"/>
        <v/>
      </c>
      <c r="I272" s="34" t="str">
        <f t="shared" si="49"/>
        <v/>
      </c>
      <c r="J272" s="34" t="str">
        <f t="shared" si="50"/>
        <v/>
      </c>
      <c r="K272" s="34" t="str">
        <f t="shared" si="51"/>
        <v/>
      </c>
      <c r="L272" s="34" t="str">
        <f t="shared" si="52"/>
        <v/>
      </c>
      <c r="M272" s="32"/>
      <c r="N272" s="190"/>
      <c r="O272" s="190"/>
      <c r="P272" s="190"/>
      <c r="Q272" s="190"/>
      <c r="R272" s="23"/>
    </row>
    <row r="273" spans="1:18">
      <c r="A273" s="27">
        <f t="shared" ca="1" si="53"/>
        <v>46092</v>
      </c>
      <c r="B273" s="20"/>
      <c r="C273" s="21"/>
      <c r="D273" s="20"/>
      <c r="E273" s="21"/>
      <c r="F273" s="22"/>
      <c r="G273" s="22"/>
      <c r="H273" s="34" t="str">
        <f t="shared" si="48"/>
        <v/>
      </c>
      <c r="I273" s="34" t="str">
        <f t="shared" si="49"/>
        <v/>
      </c>
      <c r="J273" s="34" t="str">
        <f t="shared" si="50"/>
        <v/>
      </c>
      <c r="K273" s="34" t="str">
        <f t="shared" si="51"/>
        <v/>
      </c>
      <c r="L273" s="34" t="str">
        <f t="shared" si="52"/>
        <v/>
      </c>
      <c r="M273" s="32"/>
      <c r="N273" s="190"/>
      <c r="O273" s="190"/>
      <c r="P273" s="190"/>
      <c r="Q273" s="190"/>
      <c r="R273" s="23"/>
    </row>
    <row r="274" spans="1:18">
      <c r="A274" s="27">
        <f t="shared" ca="1" si="53"/>
        <v>46093</v>
      </c>
      <c r="B274" s="20"/>
      <c r="C274" s="21"/>
      <c r="D274" s="20"/>
      <c r="E274" s="21"/>
      <c r="F274" s="22"/>
      <c r="G274" s="22"/>
      <c r="H274" s="34" t="str">
        <f t="shared" si="48"/>
        <v/>
      </c>
      <c r="I274" s="34" t="str">
        <f t="shared" si="49"/>
        <v/>
      </c>
      <c r="J274" s="34" t="str">
        <f t="shared" si="50"/>
        <v/>
      </c>
      <c r="K274" s="34" t="str">
        <f t="shared" si="51"/>
        <v/>
      </c>
      <c r="L274" s="34" t="str">
        <f t="shared" si="52"/>
        <v/>
      </c>
      <c r="M274" s="32"/>
      <c r="N274" s="190"/>
      <c r="O274" s="190"/>
      <c r="P274" s="190"/>
      <c r="Q274" s="190"/>
      <c r="R274" s="23"/>
    </row>
    <row r="275" spans="1:18">
      <c r="A275" s="27">
        <f t="shared" ca="1" si="53"/>
        <v>46094</v>
      </c>
      <c r="B275" s="20"/>
      <c r="C275" s="21"/>
      <c r="D275" s="20"/>
      <c r="E275" s="21"/>
      <c r="F275" s="22"/>
      <c r="G275" s="22"/>
      <c r="H275" s="34" t="str">
        <f t="shared" si="48"/>
        <v/>
      </c>
      <c r="I275" s="34" t="str">
        <f t="shared" si="49"/>
        <v/>
      </c>
      <c r="J275" s="34" t="str">
        <f t="shared" si="50"/>
        <v/>
      </c>
      <c r="K275" s="34" t="str">
        <f t="shared" si="51"/>
        <v/>
      </c>
      <c r="L275" s="34" t="str">
        <f t="shared" si="52"/>
        <v/>
      </c>
      <c r="M275" s="32"/>
      <c r="N275" s="190"/>
      <c r="O275" s="190"/>
      <c r="P275" s="190"/>
      <c r="Q275" s="190"/>
      <c r="R275" s="23"/>
    </row>
    <row r="276" spans="1:18">
      <c r="A276" s="27">
        <f t="shared" ca="1" si="53"/>
        <v>46095</v>
      </c>
      <c r="B276" s="20"/>
      <c r="C276" s="21"/>
      <c r="D276" s="20"/>
      <c r="E276" s="21"/>
      <c r="F276" s="22"/>
      <c r="G276" s="22"/>
      <c r="H276" s="34" t="str">
        <f t="shared" si="48"/>
        <v/>
      </c>
      <c r="I276" s="34" t="str">
        <f t="shared" si="49"/>
        <v/>
      </c>
      <c r="J276" s="34" t="str">
        <f t="shared" si="50"/>
        <v/>
      </c>
      <c r="K276" s="34" t="str">
        <f t="shared" si="51"/>
        <v/>
      </c>
      <c r="L276" s="34" t="str">
        <f t="shared" si="52"/>
        <v/>
      </c>
      <c r="M276" s="32"/>
      <c r="N276" s="190"/>
      <c r="O276" s="190"/>
      <c r="P276" s="190"/>
      <c r="Q276" s="190"/>
      <c r="R276" s="23"/>
    </row>
    <row r="277" spans="1:18">
      <c r="A277" s="27">
        <f t="shared" ca="1" si="53"/>
        <v>46096</v>
      </c>
      <c r="B277" s="20"/>
      <c r="C277" s="21"/>
      <c r="D277" s="20"/>
      <c r="E277" s="21"/>
      <c r="F277" s="22"/>
      <c r="G277" s="22"/>
      <c r="H277" s="34" t="str">
        <f t="shared" si="48"/>
        <v/>
      </c>
      <c r="I277" s="34" t="str">
        <f t="shared" si="49"/>
        <v/>
      </c>
      <c r="J277" s="34" t="str">
        <f t="shared" si="50"/>
        <v/>
      </c>
      <c r="K277" s="34" t="str">
        <f t="shared" si="51"/>
        <v/>
      </c>
      <c r="L277" s="34" t="str">
        <f t="shared" si="52"/>
        <v/>
      </c>
      <c r="M277" s="32"/>
      <c r="N277" s="190"/>
      <c r="O277" s="190"/>
      <c r="P277" s="190"/>
      <c r="Q277" s="190"/>
      <c r="R277" s="23"/>
    </row>
    <row r="278" spans="1:18">
      <c r="A278" s="27">
        <f t="shared" ca="1" si="53"/>
        <v>46097</v>
      </c>
      <c r="B278" s="20"/>
      <c r="C278" s="21"/>
      <c r="D278" s="20"/>
      <c r="E278" s="21"/>
      <c r="F278" s="22"/>
      <c r="G278" s="22"/>
      <c r="H278" s="34" t="str">
        <f t="shared" si="48"/>
        <v/>
      </c>
      <c r="I278" s="34" t="str">
        <f t="shared" si="49"/>
        <v/>
      </c>
      <c r="J278" s="34" t="str">
        <f t="shared" si="50"/>
        <v/>
      </c>
      <c r="K278" s="34" t="str">
        <f t="shared" si="51"/>
        <v/>
      </c>
      <c r="L278" s="34" t="str">
        <f t="shared" si="52"/>
        <v/>
      </c>
      <c r="M278" s="32"/>
      <c r="N278" s="190"/>
      <c r="O278" s="190"/>
      <c r="P278" s="190"/>
      <c r="Q278" s="190"/>
      <c r="R278" s="23"/>
    </row>
    <row r="279" spans="1:18">
      <c r="A279" s="27">
        <f t="shared" ca="1" si="53"/>
        <v>46098</v>
      </c>
      <c r="B279" s="20"/>
      <c r="C279" s="21"/>
      <c r="D279" s="20"/>
      <c r="E279" s="21"/>
      <c r="F279" s="22"/>
      <c r="G279" s="22"/>
      <c r="H279" s="34" t="str">
        <f t="shared" si="48"/>
        <v/>
      </c>
      <c r="I279" s="34" t="str">
        <f t="shared" si="49"/>
        <v/>
      </c>
      <c r="J279" s="34" t="str">
        <f t="shared" si="50"/>
        <v/>
      </c>
      <c r="K279" s="34" t="str">
        <f t="shared" si="51"/>
        <v/>
      </c>
      <c r="L279" s="34" t="str">
        <f t="shared" si="52"/>
        <v/>
      </c>
      <c r="M279" s="32"/>
      <c r="N279" s="190"/>
      <c r="O279" s="190"/>
      <c r="P279" s="190"/>
      <c r="Q279" s="190"/>
      <c r="R279" s="23"/>
    </row>
    <row r="280" spans="1:18">
      <c r="A280" s="27">
        <f t="shared" ca="1" si="53"/>
        <v>46099</v>
      </c>
      <c r="B280" s="20"/>
      <c r="C280" s="21"/>
      <c r="D280" s="20"/>
      <c r="E280" s="21"/>
      <c r="F280" s="22"/>
      <c r="G280" s="22"/>
      <c r="H280" s="34" t="str">
        <f t="shared" si="48"/>
        <v/>
      </c>
      <c r="I280" s="34" t="str">
        <f t="shared" si="49"/>
        <v/>
      </c>
      <c r="J280" s="34" t="str">
        <f t="shared" si="50"/>
        <v/>
      </c>
      <c r="K280" s="34" t="str">
        <f t="shared" si="51"/>
        <v/>
      </c>
      <c r="L280" s="34" t="str">
        <f t="shared" si="52"/>
        <v/>
      </c>
      <c r="M280" s="32"/>
      <c r="N280" s="190"/>
      <c r="O280" s="190"/>
      <c r="P280" s="190"/>
      <c r="Q280" s="190"/>
      <c r="R280" s="23"/>
    </row>
    <row r="281" spans="1:18">
      <c r="A281" s="27">
        <f t="shared" ca="1" si="53"/>
        <v>46100</v>
      </c>
      <c r="B281" s="20"/>
      <c r="C281" s="21"/>
      <c r="D281" s="20"/>
      <c r="E281" s="21"/>
      <c r="F281" s="22"/>
      <c r="G281" s="22"/>
      <c r="H281" s="34" t="str">
        <f t="shared" si="48"/>
        <v/>
      </c>
      <c r="I281" s="34" t="str">
        <f t="shared" si="49"/>
        <v/>
      </c>
      <c r="J281" s="34" t="str">
        <f t="shared" si="50"/>
        <v/>
      </c>
      <c r="K281" s="34" t="str">
        <f t="shared" si="51"/>
        <v/>
      </c>
      <c r="L281" s="34" t="str">
        <f t="shared" si="52"/>
        <v/>
      </c>
      <c r="M281" s="32"/>
      <c r="N281" s="190"/>
      <c r="O281" s="190"/>
      <c r="P281" s="190"/>
      <c r="Q281" s="190"/>
      <c r="R281" s="23"/>
    </row>
    <row r="282" spans="1:18">
      <c r="A282" s="27">
        <f t="shared" ca="1" si="53"/>
        <v>46101</v>
      </c>
      <c r="B282" s="20"/>
      <c r="C282" s="21"/>
      <c r="D282" s="20"/>
      <c r="E282" s="21"/>
      <c r="F282" s="22"/>
      <c r="G282" s="22"/>
      <c r="H282" s="34" t="str">
        <f t="shared" si="48"/>
        <v/>
      </c>
      <c r="I282" s="34" t="str">
        <f t="shared" si="49"/>
        <v/>
      </c>
      <c r="J282" s="34" t="str">
        <f t="shared" si="50"/>
        <v/>
      </c>
      <c r="K282" s="34" t="str">
        <f t="shared" si="51"/>
        <v/>
      </c>
      <c r="L282" s="34" t="str">
        <f t="shared" si="52"/>
        <v/>
      </c>
      <c r="M282" s="32"/>
      <c r="N282" s="190"/>
      <c r="O282" s="190"/>
      <c r="P282" s="190"/>
      <c r="Q282" s="190"/>
      <c r="R282" s="23"/>
    </row>
    <row r="283" spans="1:18">
      <c r="A283" s="27">
        <f t="shared" ca="1" si="53"/>
        <v>46102</v>
      </c>
      <c r="B283" s="20"/>
      <c r="C283" s="21"/>
      <c r="D283" s="20"/>
      <c r="E283" s="21"/>
      <c r="F283" s="22"/>
      <c r="G283" s="22"/>
      <c r="H283" s="34" t="str">
        <f t="shared" si="48"/>
        <v/>
      </c>
      <c r="I283" s="34" t="str">
        <f t="shared" si="49"/>
        <v/>
      </c>
      <c r="J283" s="34" t="str">
        <f t="shared" si="50"/>
        <v/>
      </c>
      <c r="K283" s="34" t="str">
        <f t="shared" si="51"/>
        <v/>
      </c>
      <c r="L283" s="34" t="str">
        <f t="shared" si="52"/>
        <v/>
      </c>
      <c r="M283" s="32"/>
      <c r="N283" s="190"/>
      <c r="O283" s="190"/>
      <c r="P283" s="190"/>
      <c r="Q283" s="190"/>
      <c r="R283" s="23"/>
    </row>
    <row r="284" spans="1:18">
      <c r="A284" s="27">
        <f t="shared" ca="1" si="53"/>
        <v>46103</v>
      </c>
      <c r="B284" s="20"/>
      <c r="C284" s="21"/>
      <c r="D284" s="20"/>
      <c r="E284" s="21"/>
      <c r="F284" s="22"/>
      <c r="G284" s="22"/>
      <c r="H284" s="34" t="str">
        <f t="shared" si="48"/>
        <v/>
      </c>
      <c r="I284" s="34" t="str">
        <f t="shared" si="49"/>
        <v/>
      </c>
      <c r="J284" s="34" t="str">
        <f t="shared" si="50"/>
        <v/>
      </c>
      <c r="K284" s="34" t="str">
        <f t="shared" si="51"/>
        <v/>
      </c>
      <c r="L284" s="34" t="str">
        <f t="shared" si="52"/>
        <v/>
      </c>
      <c r="M284" s="32"/>
      <c r="N284" s="190"/>
      <c r="O284" s="190"/>
      <c r="P284" s="190"/>
      <c r="Q284" s="190"/>
      <c r="R284" s="23"/>
    </row>
    <row r="285" spans="1:18">
      <c r="A285" s="27">
        <f t="shared" ca="1" si="53"/>
        <v>46104</v>
      </c>
      <c r="B285" s="20"/>
      <c r="C285" s="21"/>
      <c r="D285" s="20"/>
      <c r="E285" s="21"/>
      <c r="F285" s="22"/>
      <c r="G285" s="22"/>
      <c r="H285" s="34" t="str">
        <f t="shared" si="48"/>
        <v/>
      </c>
      <c r="I285" s="34" t="str">
        <f t="shared" si="49"/>
        <v/>
      </c>
      <c r="J285" s="34" t="str">
        <f t="shared" si="50"/>
        <v/>
      </c>
      <c r="K285" s="34" t="str">
        <f t="shared" si="51"/>
        <v/>
      </c>
      <c r="L285" s="34" t="str">
        <f t="shared" si="52"/>
        <v/>
      </c>
      <c r="M285" s="32"/>
      <c r="N285" s="190"/>
      <c r="O285" s="190"/>
      <c r="P285" s="190"/>
      <c r="Q285" s="190"/>
      <c r="R285" s="23"/>
    </row>
    <row r="286" spans="1:18">
      <c r="A286" s="27">
        <f t="shared" ca="1" si="53"/>
        <v>46105</v>
      </c>
      <c r="B286" s="20"/>
      <c r="C286" s="21"/>
      <c r="D286" s="20"/>
      <c r="E286" s="21"/>
      <c r="F286" s="22"/>
      <c r="G286" s="22"/>
      <c r="H286" s="34" t="str">
        <f t="shared" si="48"/>
        <v/>
      </c>
      <c r="I286" s="34" t="str">
        <f t="shared" si="49"/>
        <v/>
      </c>
      <c r="J286" s="34" t="str">
        <f t="shared" si="50"/>
        <v/>
      </c>
      <c r="K286" s="34" t="str">
        <f t="shared" si="51"/>
        <v/>
      </c>
      <c r="L286" s="34" t="str">
        <f t="shared" si="52"/>
        <v/>
      </c>
      <c r="M286" s="32"/>
      <c r="N286" s="190"/>
      <c r="O286" s="190"/>
      <c r="P286" s="190"/>
      <c r="Q286" s="190"/>
      <c r="R286" s="23"/>
    </row>
    <row r="287" spans="1:18">
      <c r="A287" s="27">
        <f t="shared" ca="1" si="53"/>
        <v>46106</v>
      </c>
      <c r="B287" s="20"/>
      <c r="C287" s="21"/>
      <c r="D287" s="20"/>
      <c r="E287" s="21"/>
      <c r="F287" s="22"/>
      <c r="G287" s="22"/>
      <c r="H287" s="34" t="str">
        <f t="shared" si="48"/>
        <v/>
      </c>
      <c r="I287" s="34" t="str">
        <f t="shared" si="49"/>
        <v/>
      </c>
      <c r="J287" s="34" t="str">
        <f t="shared" si="50"/>
        <v/>
      </c>
      <c r="K287" s="34" t="str">
        <f t="shared" si="51"/>
        <v/>
      </c>
      <c r="L287" s="34" t="str">
        <f t="shared" si="52"/>
        <v/>
      </c>
      <c r="M287" s="32"/>
      <c r="N287" s="190"/>
      <c r="O287" s="190"/>
      <c r="P287" s="190"/>
      <c r="Q287" s="190"/>
      <c r="R287" s="23"/>
    </row>
    <row r="288" spans="1:18">
      <c r="A288" s="27">
        <f t="shared" ca="1" si="53"/>
        <v>46107</v>
      </c>
      <c r="B288" s="20"/>
      <c r="C288" s="21"/>
      <c r="D288" s="20"/>
      <c r="E288" s="21"/>
      <c r="F288" s="22"/>
      <c r="G288" s="22"/>
      <c r="H288" s="34" t="str">
        <f t="shared" si="48"/>
        <v/>
      </c>
      <c r="I288" s="34" t="str">
        <f t="shared" si="49"/>
        <v/>
      </c>
      <c r="J288" s="34" t="str">
        <f t="shared" si="50"/>
        <v/>
      </c>
      <c r="K288" s="34" t="str">
        <f t="shared" si="51"/>
        <v/>
      </c>
      <c r="L288" s="34" t="str">
        <f t="shared" si="52"/>
        <v/>
      </c>
      <c r="M288" s="32"/>
      <c r="N288" s="190"/>
      <c r="O288" s="190"/>
      <c r="P288" s="190"/>
      <c r="Q288" s="190"/>
      <c r="R288" s="23"/>
    </row>
    <row r="289" spans="1:18">
      <c r="A289" s="27">
        <f t="shared" ca="1" si="53"/>
        <v>46108</v>
      </c>
      <c r="B289" s="20"/>
      <c r="C289" s="21"/>
      <c r="D289" s="20"/>
      <c r="E289" s="21"/>
      <c r="F289" s="22"/>
      <c r="G289" s="22"/>
      <c r="H289" s="34" t="str">
        <f t="shared" si="48"/>
        <v/>
      </c>
      <c r="I289" s="34" t="str">
        <f t="shared" si="49"/>
        <v/>
      </c>
      <c r="J289" s="34" t="str">
        <f t="shared" si="50"/>
        <v/>
      </c>
      <c r="K289" s="34" t="str">
        <f t="shared" si="51"/>
        <v/>
      </c>
      <c r="L289" s="34" t="str">
        <f>IF(AND($B289="",$D289=""),"",($C289-$B289-$F289)+($E289-$D289-$G289))</f>
        <v/>
      </c>
      <c r="M289" s="32"/>
      <c r="N289" s="190"/>
      <c r="O289" s="190"/>
      <c r="P289" s="190"/>
      <c r="Q289" s="190"/>
      <c r="R289" s="23"/>
    </row>
    <row r="290" spans="1:18">
      <c r="A290" s="27">
        <f t="shared" ca="1" si="53"/>
        <v>46109</v>
      </c>
      <c r="B290" s="20"/>
      <c r="C290" s="21"/>
      <c r="D290" s="20"/>
      <c r="E290" s="21"/>
      <c r="F290" s="22"/>
      <c r="G290" s="22"/>
      <c r="H290" s="34" t="str">
        <f t="shared" si="48"/>
        <v/>
      </c>
      <c r="I290" s="34" t="str">
        <f t="shared" si="49"/>
        <v/>
      </c>
      <c r="J290" s="34" t="str">
        <f t="shared" si="50"/>
        <v/>
      </c>
      <c r="K290" s="34" t="str">
        <f t="shared" si="51"/>
        <v/>
      </c>
      <c r="L290" s="34" t="str">
        <f>IF(AND($B290="",$D290=""),"",($C290-$B290-$F290)+($E290-$D290-$G290))</f>
        <v/>
      </c>
      <c r="M290" s="32"/>
      <c r="N290" s="190"/>
      <c r="O290" s="190"/>
      <c r="P290" s="190"/>
      <c r="Q290" s="190"/>
      <c r="R290" s="23"/>
    </row>
    <row r="291" spans="1:18">
      <c r="A291" s="27">
        <f t="shared" ca="1" si="53"/>
        <v>46110</v>
      </c>
      <c r="B291" s="20"/>
      <c r="C291" s="21"/>
      <c r="D291" s="20"/>
      <c r="E291" s="21"/>
      <c r="F291" s="22"/>
      <c r="G291" s="22"/>
      <c r="H291" s="34" t="str">
        <f t="shared" si="48"/>
        <v/>
      </c>
      <c r="I291" s="34" t="str">
        <f t="shared" si="49"/>
        <v/>
      </c>
      <c r="J291" s="34" t="str">
        <f t="shared" si="50"/>
        <v/>
      </c>
      <c r="K291" s="34" t="str">
        <f t="shared" si="51"/>
        <v/>
      </c>
      <c r="L291" s="34" t="str">
        <f>IF(AND($B291="",$D291=""),"",($C291-$B291-$F291)+($E291-$D291-$G291))</f>
        <v/>
      </c>
      <c r="M291" s="32"/>
      <c r="N291" s="190"/>
      <c r="O291" s="190"/>
      <c r="P291" s="190"/>
      <c r="Q291" s="190"/>
      <c r="R291" s="23"/>
    </row>
    <row r="292" spans="1:18">
      <c r="A292" s="27">
        <f t="shared" ca="1" si="53"/>
        <v>46111</v>
      </c>
      <c r="B292" s="20"/>
      <c r="C292" s="21"/>
      <c r="D292" s="20"/>
      <c r="E292" s="21"/>
      <c r="F292" s="22"/>
      <c r="G292" s="22"/>
      <c r="H292" s="34" t="str">
        <f t="shared" si="48"/>
        <v/>
      </c>
      <c r="I292" s="34" t="str">
        <f t="shared" si="49"/>
        <v/>
      </c>
      <c r="J292" s="34" t="str">
        <f t="shared" si="50"/>
        <v/>
      </c>
      <c r="K292" s="34" t="str">
        <f t="shared" si="51"/>
        <v/>
      </c>
      <c r="L292" s="34" t="str">
        <f>IF(AND($B292="",$D292=""),"",($C292-$B292-$F292)+($E292-$D292-$G292))</f>
        <v/>
      </c>
      <c r="M292" s="32"/>
      <c r="N292" s="190"/>
      <c r="O292" s="190"/>
      <c r="P292" s="190"/>
      <c r="Q292" s="190"/>
      <c r="R292" s="23"/>
    </row>
    <row r="293" spans="1:18">
      <c r="A293" s="27">
        <f t="shared" ca="1" si="53"/>
        <v>46112</v>
      </c>
      <c r="B293" s="20"/>
      <c r="C293" s="21"/>
      <c r="D293" s="20"/>
      <c r="E293" s="21"/>
      <c r="F293" s="22"/>
      <c r="G293" s="22"/>
      <c r="H293" s="34" t="str">
        <f t="shared" si="48"/>
        <v/>
      </c>
      <c r="I293" s="34" t="str">
        <f t="shared" si="49"/>
        <v/>
      </c>
      <c r="J293" s="34" t="str">
        <f t="shared" si="50"/>
        <v/>
      </c>
      <c r="K293" s="34" t="str">
        <f t="shared" si="51"/>
        <v/>
      </c>
      <c r="L293" s="34" t="str">
        <f>IF(AND($B293="",$D293=""),"",($C293-$B293-$F293)+($E293-$D293-$G293))</f>
        <v/>
      </c>
      <c r="M293" s="32"/>
      <c r="N293" s="190"/>
      <c r="O293" s="190"/>
      <c r="P293" s="190"/>
      <c r="Q293" s="190"/>
      <c r="R293" s="23"/>
    </row>
    <row r="294" spans="1:18">
      <c r="A294" s="5" t="s">
        <v>11</v>
      </c>
      <c r="B294" s="191"/>
      <c r="C294" s="192"/>
      <c r="D294" s="191"/>
      <c r="E294" s="192"/>
      <c r="F294" s="26" t="str">
        <f>IF(SUM($F263:$F293)=0,"",SUM($F263:$F293))</f>
        <v/>
      </c>
      <c r="G294" s="26" t="str">
        <f>IF(SUM($G263:$G293)=0,"",SUM($G263:$G293))</f>
        <v/>
      </c>
      <c r="H294" s="26" t="str">
        <f>IF(SUM(H263:H293)=0,"",SUM(H263:H293))</f>
        <v/>
      </c>
      <c r="I294" s="26" t="str">
        <f>IF(SUM(I263:I293)=0,"",SUM(I263:I293))</f>
        <v/>
      </c>
      <c r="J294" s="26" t="str">
        <f t="shared" ref="J294:K294" si="54">IF(SUM(J263:J293)=0,"",SUM(J263:J293))</f>
        <v/>
      </c>
      <c r="K294" s="26" t="str">
        <f t="shared" si="54"/>
        <v/>
      </c>
      <c r="L294" s="26" t="str">
        <f>IF(SUM($L263:$L293)=0,"",SUM($L263:$L293))</f>
        <v/>
      </c>
      <c r="M294" s="33"/>
      <c r="N294" s="193"/>
      <c r="O294" s="193"/>
      <c r="P294" s="193"/>
      <c r="Q294" s="193"/>
      <c r="R294" s="6"/>
    </row>
  </sheetData>
  <sheetProtection algorithmName="SHA-512" hashValue="8RWs+XZSTdAmssqUB9esKJ8arMvDPQDN6f5gL/75BANgTYJa0OEuyvA+Lf4NqIiCAOXYQZRpS8B6CWzIRi1GNA==" saltValue="o45ScQ7hRafr+437WYcURA==" spinCount="100000" sheet="1" formatRows="0"/>
  <mergeCells count="371">
    <mergeCell ref="A8:A10"/>
    <mergeCell ref="B8:E8"/>
    <mergeCell ref="F8:G9"/>
    <mergeCell ref="H8:K8"/>
    <mergeCell ref="L8:L10"/>
    <mergeCell ref="M8:M10"/>
    <mergeCell ref="N8:Q10"/>
    <mergeCell ref="R8:R10"/>
    <mergeCell ref="B9:C9"/>
    <mergeCell ref="D9:E9"/>
    <mergeCell ref="H9:I9"/>
    <mergeCell ref="J9:K9"/>
    <mergeCell ref="N11:Q11"/>
    <mergeCell ref="B4:L4"/>
    <mergeCell ref="P4:R4"/>
    <mergeCell ref="B5:L5"/>
    <mergeCell ref="N18:Q18"/>
    <mergeCell ref="N19:Q19"/>
    <mergeCell ref="N20:Q20"/>
    <mergeCell ref="N21:Q21"/>
    <mergeCell ref="N22:Q22"/>
    <mergeCell ref="N23:Q23"/>
    <mergeCell ref="N12:Q12"/>
    <mergeCell ref="N13:Q13"/>
    <mergeCell ref="N14:Q14"/>
    <mergeCell ref="N15:Q15"/>
    <mergeCell ref="N16:Q16"/>
    <mergeCell ref="N17:Q17"/>
    <mergeCell ref="N30:Q30"/>
    <mergeCell ref="N31:Q31"/>
    <mergeCell ref="N32:Q32"/>
    <mergeCell ref="N33:Q33"/>
    <mergeCell ref="N34:Q34"/>
    <mergeCell ref="N35:Q35"/>
    <mergeCell ref="N24:Q24"/>
    <mergeCell ref="N25:Q25"/>
    <mergeCell ref="N26:Q26"/>
    <mergeCell ref="N27:Q27"/>
    <mergeCell ref="N28:Q28"/>
    <mergeCell ref="N29:Q29"/>
    <mergeCell ref="A44:A46"/>
    <mergeCell ref="B44:E44"/>
    <mergeCell ref="F44:G45"/>
    <mergeCell ref="H44:K44"/>
    <mergeCell ref="L44:L46"/>
    <mergeCell ref="M44:M46"/>
    <mergeCell ref="N44:Q46"/>
    <mergeCell ref="N36:Q36"/>
    <mergeCell ref="N37:Q37"/>
    <mergeCell ref="N38:Q38"/>
    <mergeCell ref="N39:Q39"/>
    <mergeCell ref="N40:Q40"/>
    <mergeCell ref="N41:Q41"/>
    <mergeCell ref="R44:R46"/>
    <mergeCell ref="B45:C45"/>
    <mergeCell ref="D45:E45"/>
    <mergeCell ref="H45:I45"/>
    <mergeCell ref="J45:K45"/>
    <mergeCell ref="N47:Q47"/>
    <mergeCell ref="B42:C42"/>
    <mergeCell ref="D42:E42"/>
    <mergeCell ref="N42:Q42"/>
    <mergeCell ref="N54:Q54"/>
    <mergeCell ref="N55:Q55"/>
    <mergeCell ref="N56:Q56"/>
    <mergeCell ref="N57:Q57"/>
    <mergeCell ref="N58:Q58"/>
    <mergeCell ref="N59:Q59"/>
    <mergeCell ref="N48:Q48"/>
    <mergeCell ref="N49:Q49"/>
    <mergeCell ref="N50:Q50"/>
    <mergeCell ref="N51:Q51"/>
    <mergeCell ref="N52:Q52"/>
    <mergeCell ref="N53:Q53"/>
    <mergeCell ref="N66:Q66"/>
    <mergeCell ref="N67:Q67"/>
    <mergeCell ref="N68:Q68"/>
    <mergeCell ref="N69:Q69"/>
    <mergeCell ref="N70:Q70"/>
    <mergeCell ref="N71:Q71"/>
    <mergeCell ref="N60:Q60"/>
    <mergeCell ref="N61:Q61"/>
    <mergeCell ref="N62:Q62"/>
    <mergeCell ref="N63:Q63"/>
    <mergeCell ref="N64:Q64"/>
    <mergeCell ref="N65:Q65"/>
    <mergeCell ref="A80:A82"/>
    <mergeCell ref="B80:E80"/>
    <mergeCell ref="F80:G81"/>
    <mergeCell ref="H80:K80"/>
    <mergeCell ref="L80:L82"/>
    <mergeCell ref="M80:M82"/>
    <mergeCell ref="N80:Q82"/>
    <mergeCell ref="N72:Q72"/>
    <mergeCell ref="N73:Q73"/>
    <mergeCell ref="N74:Q74"/>
    <mergeCell ref="N75:Q75"/>
    <mergeCell ref="N76:Q76"/>
    <mergeCell ref="N77:Q77"/>
    <mergeCell ref="R80:R82"/>
    <mergeCell ref="B81:C81"/>
    <mergeCell ref="D81:E81"/>
    <mergeCell ref="H81:I81"/>
    <mergeCell ref="J81:K81"/>
    <mergeCell ref="N83:Q83"/>
    <mergeCell ref="B78:C78"/>
    <mergeCell ref="D78:E78"/>
    <mergeCell ref="N78:Q78"/>
    <mergeCell ref="N90:Q90"/>
    <mergeCell ref="N91:Q91"/>
    <mergeCell ref="N92:Q92"/>
    <mergeCell ref="N93:Q93"/>
    <mergeCell ref="N94:Q94"/>
    <mergeCell ref="N95:Q95"/>
    <mergeCell ref="N84:Q84"/>
    <mergeCell ref="N85:Q85"/>
    <mergeCell ref="N86:Q86"/>
    <mergeCell ref="N87:Q87"/>
    <mergeCell ref="N88:Q88"/>
    <mergeCell ref="N89:Q89"/>
    <mergeCell ref="N102:Q102"/>
    <mergeCell ref="N103:Q103"/>
    <mergeCell ref="N104:Q104"/>
    <mergeCell ref="N105:Q105"/>
    <mergeCell ref="N106:Q106"/>
    <mergeCell ref="N107:Q107"/>
    <mergeCell ref="N96:Q96"/>
    <mergeCell ref="N97:Q97"/>
    <mergeCell ref="N98:Q98"/>
    <mergeCell ref="N99:Q99"/>
    <mergeCell ref="N100:Q100"/>
    <mergeCell ref="N101:Q101"/>
    <mergeCell ref="A116:A118"/>
    <mergeCell ref="B116:E116"/>
    <mergeCell ref="F116:G117"/>
    <mergeCell ref="H116:K116"/>
    <mergeCell ref="L116:L118"/>
    <mergeCell ref="M116:M118"/>
    <mergeCell ref="N116:Q118"/>
    <mergeCell ref="N108:Q108"/>
    <mergeCell ref="N109:Q109"/>
    <mergeCell ref="N110:Q110"/>
    <mergeCell ref="N111:Q111"/>
    <mergeCell ref="N112:Q112"/>
    <mergeCell ref="N113:Q113"/>
    <mergeCell ref="R116:R118"/>
    <mergeCell ref="B117:C117"/>
    <mergeCell ref="D117:E117"/>
    <mergeCell ref="H117:I117"/>
    <mergeCell ref="J117:K117"/>
    <mergeCell ref="N119:Q119"/>
    <mergeCell ref="B114:C114"/>
    <mergeCell ref="D114:E114"/>
    <mergeCell ref="N114:Q114"/>
    <mergeCell ref="N126:Q126"/>
    <mergeCell ref="N127:Q127"/>
    <mergeCell ref="N128:Q128"/>
    <mergeCell ref="N129:Q129"/>
    <mergeCell ref="N130:Q130"/>
    <mergeCell ref="N131:Q131"/>
    <mergeCell ref="N120:Q120"/>
    <mergeCell ref="N121:Q121"/>
    <mergeCell ref="N122:Q122"/>
    <mergeCell ref="N123:Q123"/>
    <mergeCell ref="N124:Q124"/>
    <mergeCell ref="N125:Q125"/>
    <mergeCell ref="N138:Q138"/>
    <mergeCell ref="N139:Q139"/>
    <mergeCell ref="N140:Q140"/>
    <mergeCell ref="N141:Q141"/>
    <mergeCell ref="N142:Q142"/>
    <mergeCell ref="N143:Q143"/>
    <mergeCell ref="N132:Q132"/>
    <mergeCell ref="N133:Q133"/>
    <mergeCell ref="N134:Q134"/>
    <mergeCell ref="N135:Q135"/>
    <mergeCell ref="N136:Q136"/>
    <mergeCell ref="N137:Q137"/>
    <mergeCell ref="A152:A154"/>
    <mergeCell ref="B152:E152"/>
    <mergeCell ref="F152:G153"/>
    <mergeCell ref="H152:K152"/>
    <mergeCell ref="L152:L154"/>
    <mergeCell ref="M152:M154"/>
    <mergeCell ref="N152:Q154"/>
    <mergeCell ref="N144:Q144"/>
    <mergeCell ref="N145:Q145"/>
    <mergeCell ref="N146:Q146"/>
    <mergeCell ref="N147:Q147"/>
    <mergeCell ref="N148:Q148"/>
    <mergeCell ref="N149:Q149"/>
    <mergeCell ref="R152:R154"/>
    <mergeCell ref="B153:C153"/>
    <mergeCell ref="D153:E153"/>
    <mergeCell ref="H153:I153"/>
    <mergeCell ref="J153:K153"/>
    <mergeCell ref="N155:Q155"/>
    <mergeCell ref="B150:C150"/>
    <mergeCell ref="D150:E150"/>
    <mergeCell ref="N150:Q150"/>
    <mergeCell ref="N162:Q162"/>
    <mergeCell ref="N163:Q163"/>
    <mergeCell ref="N164:Q164"/>
    <mergeCell ref="N165:Q165"/>
    <mergeCell ref="N166:Q166"/>
    <mergeCell ref="N167:Q167"/>
    <mergeCell ref="N156:Q156"/>
    <mergeCell ref="N157:Q157"/>
    <mergeCell ref="N158:Q158"/>
    <mergeCell ref="N159:Q159"/>
    <mergeCell ref="N160:Q160"/>
    <mergeCell ref="N161:Q161"/>
    <mergeCell ref="N174:Q174"/>
    <mergeCell ref="N175:Q175"/>
    <mergeCell ref="N176:Q176"/>
    <mergeCell ref="N177:Q177"/>
    <mergeCell ref="N178:Q178"/>
    <mergeCell ref="N179:Q179"/>
    <mergeCell ref="N168:Q168"/>
    <mergeCell ref="N169:Q169"/>
    <mergeCell ref="N170:Q170"/>
    <mergeCell ref="N171:Q171"/>
    <mergeCell ref="N172:Q172"/>
    <mergeCell ref="N173:Q173"/>
    <mergeCell ref="A188:A190"/>
    <mergeCell ref="B188:E188"/>
    <mergeCell ref="F188:G189"/>
    <mergeCell ref="H188:K188"/>
    <mergeCell ref="L188:L190"/>
    <mergeCell ref="M188:M190"/>
    <mergeCell ref="N188:Q190"/>
    <mergeCell ref="N180:Q180"/>
    <mergeCell ref="N181:Q181"/>
    <mergeCell ref="N182:Q182"/>
    <mergeCell ref="N183:Q183"/>
    <mergeCell ref="N184:Q184"/>
    <mergeCell ref="N185:Q185"/>
    <mergeCell ref="R188:R190"/>
    <mergeCell ref="B189:C189"/>
    <mergeCell ref="D189:E189"/>
    <mergeCell ref="H189:I189"/>
    <mergeCell ref="J189:K189"/>
    <mergeCell ref="N191:Q191"/>
    <mergeCell ref="B186:C186"/>
    <mergeCell ref="D186:E186"/>
    <mergeCell ref="N186:Q186"/>
    <mergeCell ref="N198:Q198"/>
    <mergeCell ref="N199:Q199"/>
    <mergeCell ref="N200:Q200"/>
    <mergeCell ref="N201:Q201"/>
    <mergeCell ref="N202:Q202"/>
    <mergeCell ref="N203:Q203"/>
    <mergeCell ref="N192:Q192"/>
    <mergeCell ref="N193:Q193"/>
    <mergeCell ref="N194:Q194"/>
    <mergeCell ref="N195:Q195"/>
    <mergeCell ref="N196:Q196"/>
    <mergeCell ref="N197:Q197"/>
    <mergeCell ref="N210:Q210"/>
    <mergeCell ref="N211:Q211"/>
    <mergeCell ref="N212:Q212"/>
    <mergeCell ref="N213:Q213"/>
    <mergeCell ref="N214:Q214"/>
    <mergeCell ref="N215:Q215"/>
    <mergeCell ref="N204:Q204"/>
    <mergeCell ref="N205:Q205"/>
    <mergeCell ref="N206:Q206"/>
    <mergeCell ref="N207:Q207"/>
    <mergeCell ref="N208:Q208"/>
    <mergeCell ref="N209:Q209"/>
    <mergeCell ref="A224:A226"/>
    <mergeCell ref="B224:E224"/>
    <mergeCell ref="F224:G225"/>
    <mergeCell ref="H224:K224"/>
    <mergeCell ref="L224:L226"/>
    <mergeCell ref="M224:M226"/>
    <mergeCell ref="N224:Q226"/>
    <mergeCell ref="N216:Q216"/>
    <mergeCell ref="N217:Q217"/>
    <mergeCell ref="N218:Q218"/>
    <mergeCell ref="N219:Q219"/>
    <mergeCell ref="N220:Q220"/>
    <mergeCell ref="N221:Q221"/>
    <mergeCell ref="R224:R226"/>
    <mergeCell ref="B225:C225"/>
    <mergeCell ref="D225:E225"/>
    <mergeCell ref="H225:I225"/>
    <mergeCell ref="J225:K225"/>
    <mergeCell ref="N227:Q227"/>
    <mergeCell ref="B222:C222"/>
    <mergeCell ref="D222:E222"/>
    <mergeCell ref="N222:Q222"/>
    <mergeCell ref="N234:Q234"/>
    <mergeCell ref="N235:Q235"/>
    <mergeCell ref="N236:Q236"/>
    <mergeCell ref="N237:Q237"/>
    <mergeCell ref="N238:Q238"/>
    <mergeCell ref="N239:Q239"/>
    <mergeCell ref="N228:Q228"/>
    <mergeCell ref="N229:Q229"/>
    <mergeCell ref="N230:Q230"/>
    <mergeCell ref="N231:Q231"/>
    <mergeCell ref="N232:Q232"/>
    <mergeCell ref="N233:Q233"/>
    <mergeCell ref="N246:Q246"/>
    <mergeCell ref="N247:Q247"/>
    <mergeCell ref="N248:Q248"/>
    <mergeCell ref="N249:Q249"/>
    <mergeCell ref="N250:Q250"/>
    <mergeCell ref="N251:Q251"/>
    <mergeCell ref="N240:Q240"/>
    <mergeCell ref="N241:Q241"/>
    <mergeCell ref="N242:Q242"/>
    <mergeCell ref="N243:Q243"/>
    <mergeCell ref="N244:Q244"/>
    <mergeCell ref="N245:Q245"/>
    <mergeCell ref="A260:A262"/>
    <mergeCell ref="B260:E260"/>
    <mergeCell ref="F260:G261"/>
    <mergeCell ref="H260:K260"/>
    <mergeCell ref="L260:L262"/>
    <mergeCell ref="M260:M262"/>
    <mergeCell ref="N260:Q262"/>
    <mergeCell ref="N252:Q252"/>
    <mergeCell ref="N253:Q253"/>
    <mergeCell ref="N254:Q254"/>
    <mergeCell ref="N255:Q255"/>
    <mergeCell ref="N256:Q256"/>
    <mergeCell ref="N257:Q257"/>
    <mergeCell ref="R260:R262"/>
    <mergeCell ref="B261:C261"/>
    <mergeCell ref="D261:E261"/>
    <mergeCell ref="H261:I261"/>
    <mergeCell ref="J261:K261"/>
    <mergeCell ref="N263:Q263"/>
    <mergeCell ref="B258:C258"/>
    <mergeCell ref="D258:E258"/>
    <mergeCell ref="N258:Q258"/>
    <mergeCell ref="N270:Q270"/>
    <mergeCell ref="N271:Q271"/>
    <mergeCell ref="N272:Q272"/>
    <mergeCell ref="N273:Q273"/>
    <mergeCell ref="N274:Q274"/>
    <mergeCell ref="N275:Q275"/>
    <mergeCell ref="N264:Q264"/>
    <mergeCell ref="N265:Q265"/>
    <mergeCell ref="N266:Q266"/>
    <mergeCell ref="N267:Q267"/>
    <mergeCell ref="N268:Q268"/>
    <mergeCell ref="N269:Q269"/>
    <mergeCell ref="N282:Q282"/>
    <mergeCell ref="N283:Q283"/>
    <mergeCell ref="N284:Q284"/>
    <mergeCell ref="N285:Q285"/>
    <mergeCell ref="N286:Q286"/>
    <mergeCell ref="N287:Q287"/>
    <mergeCell ref="N276:Q276"/>
    <mergeCell ref="N277:Q277"/>
    <mergeCell ref="N278:Q278"/>
    <mergeCell ref="N279:Q279"/>
    <mergeCell ref="N280:Q280"/>
    <mergeCell ref="N281:Q281"/>
    <mergeCell ref="B294:C294"/>
    <mergeCell ref="D294:E294"/>
    <mergeCell ref="N294:Q294"/>
    <mergeCell ref="N288:Q288"/>
    <mergeCell ref="N289:Q289"/>
    <mergeCell ref="N290:Q290"/>
    <mergeCell ref="N291:Q291"/>
    <mergeCell ref="N292:Q292"/>
    <mergeCell ref="N293:Q293"/>
  </mergeCells>
  <phoneticPr fontId="2"/>
  <conditionalFormatting sqref="A12:C13 F12:G13 A14:G41">
    <cfRule type="expression" dxfId="703" priority="9">
      <formula>OR(EDATE($A$11,1)-1&lt;$A12,DATEVALUE("2026/3/31")&lt;$A12)</formula>
    </cfRule>
  </conditionalFormatting>
  <conditionalFormatting sqref="A48:F76 M48:R77 A77:G77 L77">
    <cfRule type="expression" dxfId="702" priority="10">
      <formula>OR(EDATE($A$47,1)-1&lt;$A48,DATEVALUE("2026/3/31")&lt;$A48)</formula>
    </cfRule>
  </conditionalFormatting>
  <conditionalFormatting sqref="A84:G113">
    <cfRule type="expression" dxfId="701" priority="11">
      <formula>OR(EDATE($A$83,1)-1&lt;$A84,DATEVALUE("2026/3/31")&lt;$A84)</formula>
    </cfRule>
  </conditionalFormatting>
  <conditionalFormatting sqref="A120:G149 M120:R149 L149">
    <cfRule type="expression" dxfId="700" priority="12">
      <formula>OR(EDATE($A$119,1)-1&lt;$A120,DATEVALUE("2026/3/31")&lt;$A120)</formula>
    </cfRule>
  </conditionalFormatting>
  <conditionalFormatting sqref="A156:G185">
    <cfRule type="expression" dxfId="699" priority="13">
      <formula>OR(EDATE($A$155,1)-1&lt;$A156,DATEVALUE("2026/3/31")&lt;$A156)</formula>
    </cfRule>
  </conditionalFormatting>
  <conditionalFormatting sqref="A192:G221">
    <cfRule type="expression" dxfId="698" priority="14">
      <formula>OR(EDATE($A$191,1)-1&lt;$A192,DATEVALUE("2026/3/31")&lt;$A192)</formula>
    </cfRule>
  </conditionalFormatting>
  <conditionalFormatting sqref="A228:G257 M228:R257 L255:L257">
    <cfRule type="expression" dxfId="697" priority="15">
      <formula>OR(EDATE($A$227,1)-1&lt;$A228,DATEVALUE("2026/3/31")&lt;$A228)</formula>
    </cfRule>
  </conditionalFormatting>
  <conditionalFormatting sqref="A264:G293 L264:R293">
    <cfRule type="expression" dxfId="696" priority="16">
      <formula>OR(EDATE($A$263,1)-1&lt;$A264,DATEVALUE("2026/3/31")&lt;$A264)</formula>
    </cfRule>
  </conditionalFormatting>
  <conditionalFormatting sqref="B11:C11">
    <cfRule type="expression" dxfId="695" priority="3">
      <formula>OR(EDATE($A$11,1)-1&lt;$A11,DATEVALUE("2026/3/31")&lt;$A11)</formula>
    </cfRule>
  </conditionalFormatting>
  <conditionalFormatting sqref="B4:L5">
    <cfRule type="expression" dxfId="694" priority="8">
      <formula>IF(LEN(B4)&lt;1,TRUE,FALSE)</formula>
    </cfRule>
  </conditionalFormatting>
  <conditionalFormatting sqref="D13:E13">
    <cfRule type="expression" dxfId="693" priority="2">
      <formula>$M$12="✓"</formula>
    </cfRule>
  </conditionalFormatting>
  <conditionalFormatting sqref="M11">
    <cfRule type="expression" dxfId="692" priority="1">
      <formula>OR(EDATE($A$11,1)-1&lt;$A11,DATEVALUE("2026/3/31")&lt;$A11)</formula>
    </cfRule>
  </conditionalFormatting>
  <conditionalFormatting sqref="M12:R41">
    <cfRule type="expression" dxfId="691" priority="4">
      <formula>OR(EDATE($A$11,1)-1&lt;$A12,DATEVALUE("2026/3/31")&lt;$A12)</formula>
    </cfRule>
  </conditionalFormatting>
  <conditionalFormatting sqref="M84:R113">
    <cfRule type="expression" dxfId="690" priority="5">
      <formula>OR(EDATE($A$83,1)-1&lt;$A84,DATEVALUE("2026/3/31")&lt;$A84)</formula>
    </cfRule>
  </conditionalFormatting>
  <conditionalFormatting sqref="M156:R185">
    <cfRule type="expression" dxfId="689" priority="6">
      <formula>OR(EDATE($A$155,1)-1&lt;$A156,DATEVALUE("2026/3/31")&lt;$A156)</formula>
    </cfRule>
  </conditionalFormatting>
  <conditionalFormatting sqref="M192:R221">
    <cfRule type="expression" dxfId="688" priority="7">
      <formula>OR(EDATE($A$191,1)-1&lt;$A192,DATEVALUE("2026/3/31")&lt;$A192)</formula>
    </cfRule>
  </conditionalFormatting>
  <dataValidations count="3">
    <dataValidation type="time" operator="greaterThanOrEqual" allowBlank="1" showInputMessage="1" showErrorMessage="1" sqref="H114:K114 H78:K78 G42:K42 H222:K222 H258:K258 H186:K186 H150:K150 G11:G41 L11:L42 B11:F42 B47:G78 L47:L78 B83:G114 L83:L114 B119:G150 L119:L150 B155:G186 L155:L186 B191:G222 L191:L222 B227:G258 L227:L258 B263:G294 L263:L294 H294:K294" xr:uid="{0F0AFFF7-26E7-42F6-9630-5C30DCBCC5CC}">
      <formula1>0</formula1>
    </dataValidation>
    <dataValidation type="list" allowBlank="1" showInputMessage="1" showErrorMessage="1" sqref="M263:M293 M47:M76 M83:M113 M119:M149 M155:M185 M191:M221 M227:M257 M11:M41" xr:uid="{024062CE-B120-4A71-877C-5B4C55E9385B}">
      <formula1>",✓所定,✓法定"</formula1>
    </dataValidation>
    <dataValidation operator="greaterThanOrEqual" allowBlank="1" showInputMessage="1" showErrorMessage="1" sqref="H191:K221 H155:K185 H227:K257 H11:K41 H119:K149 H47:K77 H83:K113 H263:K293" xr:uid="{B27EC0A0-E491-4C64-8DE1-26648174EC34}"/>
  </dataValidations>
  <printOptions horizontalCentered="1"/>
  <pageMargins left="0.51181102362204722" right="0.51181102362204722" top="0.55118110236220474" bottom="0.55118110236220474" header="0.31496062992125984" footer="0.31496062992125984"/>
  <pageSetup paperSize="9" scale="76" fitToHeight="0" orientation="portrait" r:id="rId1"/>
  <rowBreaks count="7" manualBreakCount="7">
    <brk id="42" max="16383" man="1"/>
    <brk id="78" max="16383" man="1"/>
    <brk id="114" max="16383" man="1"/>
    <brk id="150" max="16383" man="1"/>
    <brk id="186" max="16383" man="1"/>
    <brk id="222" max="16383" man="1"/>
    <brk id="258" max="1638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BC8696-A79C-4F0E-867A-65BA0582711C}">
  <sheetPr>
    <tabColor rgb="FF66CCFF"/>
    <pageSetUpPr fitToPage="1"/>
  </sheetPr>
  <dimension ref="A1:V294"/>
  <sheetViews>
    <sheetView view="pageBreakPreview" zoomScale="115" zoomScaleNormal="100" zoomScaleSheetLayoutView="115" workbookViewId="0">
      <selection activeCell="B11" sqref="B11"/>
    </sheetView>
  </sheetViews>
  <sheetFormatPr defaultColWidth="8.75" defaultRowHeight="14.25"/>
  <cols>
    <col min="1" max="1" width="10.75" style="1" customWidth="1"/>
    <col min="2" max="7" width="7.125" style="1" customWidth="1"/>
    <col min="8" max="11" width="7.125" style="1" hidden="1" customWidth="1"/>
    <col min="12" max="12" width="7.125" style="1" customWidth="1"/>
    <col min="13" max="13" width="6.125" style="9" customWidth="1"/>
    <col min="14" max="14" width="5.75" style="1" customWidth="1"/>
    <col min="15" max="15" width="9.125" style="1" customWidth="1"/>
    <col min="16" max="17" width="8.75" style="1" customWidth="1"/>
    <col min="18" max="18" width="12.75" style="1" customWidth="1"/>
    <col min="19" max="21" width="8.75" style="1" hidden="1" customWidth="1"/>
    <col min="22" max="16384" width="8.75" style="1"/>
  </cols>
  <sheetData>
    <row r="1" spans="1:22" ht="16.5">
      <c r="A1" s="2" t="str" cm="1">
        <f t="array" aca="1" ref="A1" ca="1">"業務日誌" &amp; RIGHT(CELL("filename", A1),U1)</f>
        <v>業務日誌8</v>
      </c>
      <c r="B1" s="3"/>
      <c r="C1" s="3"/>
      <c r="D1" s="3"/>
      <c r="E1" s="3"/>
      <c r="F1" s="3"/>
      <c r="G1" s="3"/>
      <c r="H1" s="3"/>
      <c r="I1" s="3"/>
      <c r="J1" s="3"/>
      <c r="K1" s="3"/>
      <c r="L1" s="3"/>
      <c r="M1" s="3"/>
      <c r="N1" s="3"/>
      <c r="O1" s="3"/>
      <c r="P1" s="3"/>
      <c r="Q1" s="3"/>
      <c r="R1" s="3"/>
      <c r="S1" s="45" t="str" cm="1">
        <f t="array" aca="1" ref="S1" ca="1">"各月内訳表!$E" &amp; 5+ 27*(RIGHT(CELL("filename", A1),U1)-1)</f>
        <v>各月内訳表!$E194</v>
      </c>
      <c r="T1" s="45" t="str" cm="1">
        <f t="array" aca="1" ref="T1" ca="1">"各月内訳表!$G" &amp; 6+ 27*(RIGHT(CELL("filename", A1),U1)-1)</f>
        <v>各月内訳表!$G195</v>
      </c>
      <c r="U1" s="45" cm="1">
        <f t="array" aca="1" ref="U1" ca="1">LEN(CELL("filename",A1))-FIND("日誌",CELL("filename",A1))-1</f>
        <v>1</v>
      </c>
    </row>
    <row r="2" spans="1:22" ht="16.899999999999999" customHeight="1">
      <c r="L2" s="25"/>
      <c r="Q2" s="19" t="s">
        <v>13</v>
      </c>
      <c r="R2" s="163">
        <f>入力ボックス!C8</f>
        <v>0</v>
      </c>
      <c r="S2" s="45"/>
      <c r="T2" s="45"/>
      <c r="U2" s="45" cm="1">
        <f t="array" aca="1" ref="U2" ca="1">LEN(CELL("filename",I2))-FIND("日誌",CELL("filename",I2))-1</f>
        <v>1</v>
      </c>
    </row>
    <row r="3" spans="1:22" ht="16.899999999999999" customHeight="1">
      <c r="L3" s="25"/>
      <c r="Q3" s="19"/>
      <c r="R3" s="28"/>
    </row>
    <row r="4" spans="1:22">
      <c r="A4" s="24" t="s">
        <v>12</v>
      </c>
      <c r="B4" s="201" t="str">
        <f>IF(入力ボックス!$C$4="","",入力ボックス!$C$4)</f>
        <v/>
      </c>
      <c r="C4" s="201"/>
      <c r="D4" s="201"/>
      <c r="E4" s="201"/>
      <c r="F4" s="201"/>
      <c r="G4" s="201"/>
      <c r="H4" s="201"/>
      <c r="I4" s="201"/>
      <c r="J4" s="201"/>
      <c r="K4" s="201"/>
      <c r="L4" s="201"/>
      <c r="O4" s="24" t="s">
        <v>79</v>
      </c>
      <c r="P4" s="202"/>
      <c r="Q4" s="202"/>
      <c r="R4" s="202"/>
    </row>
    <row r="5" spans="1:22" ht="18.75" customHeight="1">
      <c r="A5" s="24" t="s">
        <v>21</v>
      </c>
      <c r="B5" s="201" t="str" cm="1">
        <f t="array" aca="1" ref="B5" ca="1">IF(INDIRECT(S1)="","",INDIRECT(S1))</f>
        <v/>
      </c>
      <c r="C5" s="201"/>
      <c r="D5" s="201"/>
      <c r="E5" s="201"/>
      <c r="F5" s="201"/>
      <c r="G5" s="201"/>
      <c r="H5" s="201"/>
      <c r="I5" s="201"/>
      <c r="J5" s="201"/>
      <c r="K5" s="201"/>
      <c r="L5" s="201"/>
      <c r="O5" s="31" t="s">
        <v>80</v>
      </c>
    </row>
    <row r="6" spans="1:22" ht="18.75" customHeight="1">
      <c r="R6" s="42" t="str">
        <f ca="1">HYPERLINK("#"&amp;S1,"各月内訳表へ")</f>
        <v>各月内訳表へ</v>
      </c>
    </row>
    <row r="8" spans="1:22" ht="27" customHeight="1">
      <c r="A8" s="194" t="s">
        <v>22</v>
      </c>
      <c r="B8" s="189" t="s">
        <v>103</v>
      </c>
      <c r="C8" s="189"/>
      <c r="D8" s="189"/>
      <c r="E8" s="189"/>
      <c r="F8" s="189" t="s">
        <v>23</v>
      </c>
      <c r="G8" s="189"/>
      <c r="H8" s="189" t="s">
        <v>88</v>
      </c>
      <c r="I8" s="189"/>
      <c r="J8" s="189"/>
      <c r="K8" s="189"/>
      <c r="L8" s="189" t="s">
        <v>87</v>
      </c>
      <c r="M8" s="195" t="s">
        <v>96</v>
      </c>
      <c r="N8" s="194" t="s">
        <v>25</v>
      </c>
      <c r="O8" s="194"/>
      <c r="P8" s="194"/>
      <c r="Q8" s="194"/>
      <c r="R8" s="189" t="s">
        <v>100</v>
      </c>
    </row>
    <row r="9" spans="1:22" ht="14.25" customHeight="1">
      <c r="A9" s="194"/>
      <c r="B9" s="189" t="s">
        <v>82</v>
      </c>
      <c r="C9" s="189"/>
      <c r="D9" s="189" t="s">
        <v>84</v>
      </c>
      <c r="E9" s="189"/>
      <c r="F9" s="189"/>
      <c r="G9" s="189"/>
      <c r="H9" s="189" t="s">
        <v>90</v>
      </c>
      <c r="I9" s="189"/>
      <c r="J9" s="189" t="s">
        <v>89</v>
      </c>
      <c r="K9" s="189"/>
      <c r="L9" s="189"/>
      <c r="M9" s="196"/>
      <c r="N9" s="194"/>
      <c r="O9" s="194"/>
      <c r="P9" s="194"/>
      <c r="Q9" s="194"/>
      <c r="R9" s="189"/>
    </row>
    <row r="10" spans="1:22" ht="18" customHeight="1">
      <c r="A10" s="194"/>
      <c r="B10" s="43" t="s">
        <v>26</v>
      </c>
      <c r="C10" s="43" t="s">
        <v>27</v>
      </c>
      <c r="D10" s="43" t="s">
        <v>26</v>
      </c>
      <c r="E10" s="43" t="s">
        <v>27</v>
      </c>
      <c r="F10" s="44" t="s">
        <v>85</v>
      </c>
      <c r="G10" s="44" t="s">
        <v>86</v>
      </c>
      <c r="H10" s="44" t="s">
        <v>81</v>
      </c>
      <c r="I10" s="44" t="s">
        <v>83</v>
      </c>
      <c r="J10" s="44" t="s">
        <v>81</v>
      </c>
      <c r="K10" s="44" t="s">
        <v>95</v>
      </c>
      <c r="L10" s="189"/>
      <c r="M10" s="197"/>
      <c r="N10" s="194"/>
      <c r="O10" s="194"/>
      <c r="P10" s="194"/>
      <c r="Q10" s="194"/>
      <c r="R10" s="194"/>
    </row>
    <row r="11" spans="1:22">
      <c r="A11" s="27" cm="1">
        <f t="array" aca="1" ref="A11" ca="1">DATE("2025","8",IFERROR(INDIRECT(T1),"1"))</f>
        <v>45870</v>
      </c>
      <c r="B11" s="20"/>
      <c r="C11" s="21"/>
      <c r="D11" s="20"/>
      <c r="E11" s="21"/>
      <c r="F11" s="22"/>
      <c r="G11" s="22"/>
      <c r="H11" s="34" t="str">
        <f>IF(OR(B11="",LEFT(M11,1)="✓"),"",C11-B11-F11)</f>
        <v/>
      </c>
      <c r="I11" s="34" t="str">
        <f>IF(OR(D11="",LEFT(M11,1)="✓"),"",E11-D11-G11)</f>
        <v/>
      </c>
      <c r="J11" s="34" t="str">
        <f>IF(AND(B11&lt;&gt;"",M11="✓所定"),C11-B11-F11,"")</f>
        <v/>
      </c>
      <c r="K11" s="34" t="str">
        <f>IF(AND(B11&lt;&gt;"",M11="✓法定"),C11-B11-F11,"")</f>
        <v/>
      </c>
      <c r="L11" s="26" t="str">
        <f>IF(AND($B11="",$D11=""),"",($C11-$B11-$F11)+($E11-$D11-$G11))</f>
        <v/>
      </c>
      <c r="M11" s="32"/>
      <c r="N11" s="190"/>
      <c r="O11" s="190"/>
      <c r="P11" s="190"/>
      <c r="Q11" s="190"/>
      <c r="R11" s="23"/>
      <c r="V11" s="1" t="s">
        <v>171</v>
      </c>
    </row>
    <row r="12" spans="1:22">
      <c r="A12" s="27">
        <f ca="1">A11+1</f>
        <v>45871</v>
      </c>
      <c r="B12" s="20"/>
      <c r="C12" s="21"/>
      <c r="D12" s="20"/>
      <c r="E12" s="21"/>
      <c r="F12" s="22"/>
      <c r="G12" s="22"/>
      <c r="H12" s="34" t="str">
        <f t="shared" ref="H12:H41" si="0">IF(OR(B12="",LEFT(M12,1)="✓"),"",C12-B12-F12)</f>
        <v/>
      </c>
      <c r="I12" s="34" t="str">
        <f t="shared" ref="I12:I41" si="1">IF(OR(D12="",LEFT(M12,1)="✓"),"",E12-D12-G12)</f>
        <v/>
      </c>
      <c r="J12" s="34" t="str">
        <f t="shared" ref="J12:J41" si="2">IF(AND(B12&lt;&gt;"",M12="✓所定"),C12-B12-F12,"")</f>
        <v/>
      </c>
      <c r="K12" s="34" t="str">
        <f t="shared" ref="K12:K41" si="3">IF(AND(B12&lt;&gt;"",M12="✓法定"),C12-B12-F12,"")</f>
        <v/>
      </c>
      <c r="L12" s="26" t="str">
        <f t="shared" ref="L12:L41" si="4">IF(AND($B12="",$D12=""),"",($C12-$B12-$F12)+(E12-D12-G12))</f>
        <v/>
      </c>
      <c r="M12" s="32"/>
      <c r="N12" s="190"/>
      <c r="O12" s="190"/>
      <c r="P12" s="190"/>
      <c r="Q12" s="190"/>
      <c r="R12" s="23"/>
      <c r="V12" s="1" t="s">
        <v>172</v>
      </c>
    </row>
    <row r="13" spans="1:22">
      <c r="A13" s="27">
        <f t="shared" ref="A13:A41" ca="1" si="5">A12+1</f>
        <v>45872</v>
      </c>
      <c r="B13" s="20"/>
      <c r="C13" s="21"/>
      <c r="D13" s="20"/>
      <c r="E13" s="21"/>
      <c r="F13" s="22"/>
      <c r="G13" s="22"/>
      <c r="H13" s="34" t="str">
        <f t="shared" si="0"/>
        <v/>
      </c>
      <c r="I13" s="34" t="str">
        <f t="shared" si="1"/>
        <v/>
      </c>
      <c r="J13" s="34" t="str">
        <f t="shared" si="2"/>
        <v/>
      </c>
      <c r="K13" s="34" t="str">
        <f t="shared" si="3"/>
        <v/>
      </c>
      <c r="L13" s="26" t="str">
        <f t="shared" si="4"/>
        <v/>
      </c>
      <c r="M13" s="32"/>
      <c r="N13" s="190"/>
      <c r="O13" s="190"/>
      <c r="P13" s="190"/>
      <c r="Q13" s="190"/>
      <c r="R13" s="23"/>
    </row>
    <row r="14" spans="1:22">
      <c r="A14" s="27">
        <f t="shared" ca="1" si="5"/>
        <v>45873</v>
      </c>
      <c r="B14" s="20"/>
      <c r="C14" s="21"/>
      <c r="D14" s="20"/>
      <c r="E14" s="21"/>
      <c r="F14" s="22"/>
      <c r="G14" s="22"/>
      <c r="H14" s="34" t="str">
        <f t="shared" si="0"/>
        <v/>
      </c>
      <c r="I14" s="34" t="str">
        <f t="shared" si="1"/>
        <v/>
      </c>
      <c r="J14" s="34" t="str">
        <f t="shared" si="2"/>
        <v/>
      </c>
      <c r="K14" s="34" t="str">
        <f t="shared" si="3"/>
        <v/>
      </c>
      <c r="L14" s="26" t="str">
        <f t="shared" si="4"/>
        <v/>
      </c>
      <c r="M14" s="32"/>
      <c r="N14" s="190"/>
      <c r="O14" s="190"/>
      <c r="P14" s="190"/>
      <c r="Q14" s="190"/>
      <c r="R14" s="23"/>
    </row>
    <row r="15" spans="1:22">
      <c r="A15" s="27">
        <f t="shared" ca="1" si="5"/>
        <v>45874</v>
      </c>
      <c r="B15" s="20"/>
      <c r="C15" s="21"/>
      <c r="D15" s="20"/>
      <c r="E15" s="21"/>
      <c r="F15" s="22"/>
      <c r="G15" s="22"/>
      <c r="H15" s="34" t="str">
        <f t="shared" si="0"/>
        <v/>
      </c>
      <c r="I15" s="34" t="str">
        <f t="shared" si="1"/>
        <v/>
      </c>
      <c r="J15" s="34" t="str">
        <f t="shared" si="2"/>
        <v/>
      </c>
      <c r="K15" s="34" t="str">
        <f t="shared" si="3"/>
        <v/>
      </c>
      <c r="L15" s="26" t="str">
        <f t="shared" si="4"/>
        <v/>
      </c>
      <c r="M15" s="32"/>
      <c r="N15" s="190"/>
      <c r="O15" s="190"/>
      <c r="P15" s="190"/>
      <c r="Q15" s="190"/>
      <c r="R15" s="23"/>
    </row>
    <row r="16" spans="1:22">
      <c r="A16" s="27">
        <f t="shared" ca="1" si="5"/>
        <v>45875</v>
      </c>
      <c r="B16" s="20"/>
      <c r="C16" s="21"/>
      <c r="D16" s="20"/>
      <c r="E16" s="21"/>
      <c r="F16" s="22"/>
      <c r="G16" s="22"/>
      <c r="H16" s="34" t="str">
        <f t="shared" si="0"/>
        <v/>
      </c>
      <c r="I16" s="34" t="str">
        <f t="shared" si="1"/>
        <v/>
      </c>
      <c r="J16" s="34" t="str">
        <f t="shared" si="2"/>
        <v/>
      </c>
      <c r="K16" s="34" t="str">
        <f t="shared" si="3"/>
        <v/>
      </c>
      <c r="L16" s="26" t="str">
        <f t="shared" si="4"/>
        <v/>
      </c>
      <c r="M16" s="32"/>
      <c r="N16" s="190"/>
      <c r="O16" s="190"/>
      <c r="P16" s="190"/>
      <c r="Q16" s="190"/>
      <c r="R16" s="23"/>
    </row>
    <row r="17" spans="1:18">
      <c r="A17" s="27">
        <f t="shared" ca="1" si="5"/>
        <v>45876</v>
      </c>
      <c r="B17" s="20"/>
      <c r="C17" s="21"/>
      <c r="D17" s="20"/>
      <c r="E17" s="21"/>
      <c r="F17" s="22"/>
      <c r="G17" s="22"/>
      <c r="H17" s="34" t="str">
        <f t="shared" si="0"/>
        <v/>
      </c>
      <c r="I17" s="34" t="str">
        <f t="shared" si="1"/>
        <v/>
      </c>
      <c r="J17" s="34" t="str">
        <f t="shared" si="2"/>
        <v/>
      </c>
      <c r="K17" s="34" t="str">
        <f t="shared" si="3"/>
        <v/>
      </c>
      <c r="L17" s="26" t="str">
        <f t="shared" si="4"/>
        <v/>
      </c>
      <c r="M17" s="32"/>
      <c r="N17" s="190"/>
      <c r="O17" s="190"/>
      <c r="P17" s="190"/>
      <c r="Q17" s="190"/>
      <c r="R17" s="23"/>
    </row>
    <row r="18" spans="1:18">
      <c r="A18" s="27">
        <f t="shared" ca="1" si="5"/>
        <v>45877</v>
      </c>
      <c r="B18" s="20"/>
      <c r="C18" s="21"/>
      <c r="D18" s="20"/>
      <c r="E18" s="21"/>
      <c r="F18" s="22"/>
      <c r="G18" s="22"/>
      <c r="H18" s="34" t="str">
        <f t="shared" si="0"/>
        <v/>
      </c>
      <c r="I18" s="34" t="str">
        <f t="shared" si="1"/>
        <v/>
      </c>
      <c r="J18" s="34" t="str">
        <f t="shared" si="2"/>
        <v/>
      </c>
      <c r="K18" s="34" t="str">
        <f t="shared" si="3"/>
        <v/>
      </c>
      <c r="L18" s="26" t="str">
        <f t="shared" si="4"/>
        <v/>
      </c>
      <c r="M18" s="32"/>
      <c r="N18" s="190"/>
      <c r="O18" s="190"/>
      <c r="P18" s="190"/>
      <c r="Q18" s="190"/>
      <c r="R18" s="23"/>
    </row>
    <row r="19" spans="1:18">
      <c r="A19" s="27">
        <f t="shared" ca="1" si="5"/>
        <v>45878</v>
      </c>
      <c r="B19" s="20"/>
      <c r="C19" s="21"/>
      <c r="D19" s="20"/>
      <c r="E19" s="21"/>
      <c r="F19" s="22"/>
      <c r="G19" s="22"/>
      <c r="H19" s="34" t="str">
        <f t="shared" si="0"/>
        <v/>
      </c>
      <c r="I19" s="34" t="str">
        <f t="shared" si="1"/>
        <v/>
      </c>
      <c r="J19" s="34" t="str">
        <f t="shared" si="2"/>
        <v/>
      </c>
      <c r="K19" s="34" t="str">
        <f t="shared" si="3"/>
        <v/>
      </c>
      <c r="L19" s="26" t="str">
        <f t="shared" si="4"/>
        <v/>
      </c>
      <c r="M19" s="32"/>
      <c r="N19" s="190"/>
      <c r="O19" s="190"/>
      <c r="P19" s="190"/>
      <c r="Q19" s="190"/>
      <c r="R19" s="23"/>
    </row>
    <row r="20" spans="1:18">
      <c r="A20" s="27">
        <f t="shared" ca="1" si="5"/>
        <v>45879</v>
      </c>
      <c r="B20" s="20"/>
      <c r="C20" s="21"/>
      <c r="D20" s="20"/>
      <c r="E20" s="21"/>
      <c r="F20" s="22"/>
      <c r="G20" s="22"/>
      <c r="H20" s="34" t="str">
        <f t="shared" si="0"/>
        <v/>
      </c>
      <c r="I20" s="34" t="str">
        <f t="shared" si="1"/>
        <v/>
      </c>
      <c r="J20" s="34" t="str">
        <f t="shared" si="2"/>
        <v/>
      </c>
      <c r="K20" s="34" t="str">
        <f t="shared" si="3"/>
        <v/>
      </c>
      <c r="L20" s="26" t="str">
        <f t="shared" si="4"/>
        <v/>
      </c>
      <c r="M20" s="32"/>
      <c r="N20" s="190"/>
      <c r="O20" s="190"/>
      <c r="P20" s="190"/>
      <c r="Q20" s="190"/>
      <c r="R20" s="23"/>
    </row>
    <row r="21" spans="1:18">
      <c r="A21" s="27">
        <f t="shared" ca="1" si="5"/>
        <v>45880</v>
      </c>
      <c r="B21" s="20"/>
      <c r="C21" s="21"/>
      <c r="D21" s="20"/>
      <c r="E21" s="21"/>
      <c r="F21" s="22"/>
      <c r="G21" s="22"/>
      <c r="H21" s="34" t="str">
        <f t="shared" si="0"/>
        <v/>
      </c>
      <c r="I21" s="34" t="str">
        <f t="shared" si="1"/>
        <v/>
      </c>
      <c r="J21" s="34" t="str">
        <f t="shared" si="2"/>
        <v/>
      </c>
      <c r="K21" s="34" t="str">
        <f t="shared" si="3"/>
        <v/>
      </c>
      <c r="L21" s="26" t="str">
        <f t="shared" si="4"/>
        <v/>
      </c>
      <c r="M21" s="32"/>
      <c r="N21" s="190"/>
      <c r="O21" s="190"/>
      <c r="P21" s="190"/>
      <c r="Q21" s="190"/>
      <c r="R21" s="23"/>
    </row>
    <row r="22" spans="1:18">
      <c r="A22" s="27">
        <f t="shared" ca="1" si="5"/>
        <v>45881</v>
      </c>
      <c r="B22" s="20"/>
      <c r="C22" s="21"/>
      <c r="D22" s="20"/>
      <c r="E22" s="21"/>
      <c r="F22" s="22"/>
      <c r="G22" s="22"/>
      <c r="H22" s="34" t="str">
        <f t="shared" si="0"/>
        <v/>
      </c>
      <c r="I22" s="34" t="str">
        <f t="shared" si="1"/>
        <v/>
      </c>
      <c r="J22" s="34" t="str">
        <f t="shared" si="2"/>
        <v/>
      </c>
      <c r="K22" s="34" t="str">
        <f t="shared" si="3"/>
        <v/>
      </c>
      <c r="L22" s="26" t="str">
        <f t="shared" si="4"/>
        <v/>
      </c>
      <c r="M22" s="32"/>
      <c r="N22" s="190"/>
      <c r="O22" s="190"/>
      <c r="P22" s="190"/>
      <c r="Q22" s="190"/>
      <c r="R22" s="23"/>
    </row>
    <row r="23" spans="1:18">
      <c r="A23" s="27">
        <f t="shared" ca="1" si="5"/>
        <v>45882</v>
      </c>
      <c r="B23" s="20"/>
      <c r="C23" s="21"/>
      <c r="D23" s="20"/>
      <c r="E23" s="21"/>
      <c r="F23" s="22"/>
      <c r="G23" s="22"/>
      <c r="H23" s="34" t="str">
        <f t="shared" si="0"/>
        <v/>
      </c>
      <c r="I23" s="34" t="str">
        <f t="shared" si="1"/>
        <v/>
      </c>
      <c r="J23" s="34" t="str">
        <f t="shared" si="2"/>
        <v/>
      </c>
      <c r="K23" s="34" t="str">
        <f t="shared" si="3"/>
        <v/>
      </c>
      <c r="L23" s="26" t="str">
        <f t="shared" si="4"/>
        <v/>
      </c>
      <c r="M23" s="32"/>
      <c r="N23" s="190"/>
      <c r="O23" s="190"/>
      <c r="P23" s="190"/>
      <c r="Q23" s="190"/>
      <c r="R23" s="23"/>
    </row>
    <row r="24" spans="1:18">
      <c r="A24" s="27">
        <f t="shared" ca="1" si="5"/>
        <v>45883</v>
      </c>
      <c r="B24" s="20"/>
      <c r="C24" s="21"/>
      <c r="D24" s="20"/>
      <c r="E24" s="21"/>
      <c r="F24" s="22"/>
      <c r="G24" s="22"/>
      <c r="H24" s="34" t="str">
        <f t="shared" si="0"/>
        <v/>
      </c>
      <c r="I24" s="34" t="str">
        <f t="shared" si="1"/>
        <v/>
      </c>
      <c r="J24" s="34" t="str">
        <f t="shared" si="2"/>
        <v/>
      </c>
      <c r="K24" s="34" t="str">
        <f t="shared" si="3"/>
        <v/>
      </c>
      <c r="L24" s="26" t="str">
        <f t="shared" si="4"/>
        <v/>
      </c>
      <c r="M24" s="32"/>
      <c r="N24" s="190"/>
      <c r="O24" s="190"/>
      <c r="P24" s="190"/>
      <c r="Q24" s="190"/>
      <c r="R24" s="23"/>
    </row>
    <row r="25" spans="1:18">
      <c r="A25" s="27">
        <f t="shared" ca="1" si="5"/>
        <v>45884</v>
      </c>
      <c r="B25" s="20"/>
      <c r="C25" s="21"/>
      <c r="D25" s="20"/>
      <c r="E25" s="21"/>
      <c r="F25" s="22"/>
      <c r="G25" s="22"/>
      <c r="H25" s="34" t="str">
        <f t="shared" si="0"/>
        <v/>
      </c>
      <c r="I25" s="34" t="str">
        <f t="shared" si="1"/>
        <v/>
      </c>
      <c r="J25" s="34" t="str">
        <f t="shared" si="2"/>
        <v/>
      </c>
      <c r="K25" s="34" t="str">
        <f t="shared" si="3"/>
        <v/>
      </c>
      <c r="L25" s="26" t="str">
        <f t="shared" si="4"/>
        <v/>
      </c>
      <c r="M25" s="32"/>
      <c r="N25" s="190"/>
      <c r="O25" s="190"/>
      <c r="P25" s="190"/>
      <c r="Q25" s="190"/>
      <c r="R25" s="23"/>
    </row>
    <row r="26" spans="1:18">
      <c r="A26" s="27">
        <f t="shared" ca="1" si="5"/>
        <v>45885</v>
      </c>
      <c r="B26" s="20"/>
      <c r="C26" s="21"/>
      <c r="D26" s="20"/>
      <c r="E26" s="21"/>
      <c r="F26" s="22"/>
      <c r="G26" s="22"/>
      <c r="H26" s="34" t="str">
        <f t="shared" si="0"/>
        <v/>
      </c>
      <c r="I26" s="34" t="str">
        <f t="shared" si="1"/>
        <v/>
      </c>
      <c r="J26" s="34" t="str">
        <f t="shared" si="2"/>
        <v/>
      </c>
      <c r="K26" s="34" t="str">
        <f t="shared" si="3"/>
        <v/>
      </c>
      <c r="L26" s="26" t="str">
        <f t="shared" si="4"/>
        <v/>
      </c>
      <c r="M26" s="32"/>
      <c r="N26" s="190"/>
      <c r="O26" s="190"/>
      <c r="P26" s="190"/>
      <c r="Q26" s="190"/>
      <c r="R26" s="23"/>
    </row>
    <row r="27" spans="1:18">
      <c r="A27" s="27">
        <f t="shared" ca="1" si="5"/>
        <v>45886</v>
      </c>
      <c r="B27" s="20"/>
      <c r="C27" s="21"/>
      <c r="D27" s="20"/>
      <c r="E27" s="21"/>
      <c r="F27" s="22"/>
      <c r="G27" s="22"/>
      <c r="H27" s="34" t="str">
        <f t="shared" si="0"/>
        <v/>
      </c>
      <c r="I27" s="34" t="str">
        <f t="shared" si="1"/>
        <v/>
      </c>
      <c r="J27" s="34" t="str">
        <f t="shared" si="2"/>
        <v/>
      </c>
      <c r="K27" s="34" t="str">
        <f t="shared" si="3"/>
        <v/>
      </c>
      <c r="L27" s="26" t="str">
        <f t="shared" si="4"/>
        <v/>
      </c>
      <c r="M27" s="32"/>
      <c r="N27" s="190"/>
      <c r="O27" s="190"/>
      <c r="P27" s="190"/>
      <c r="Q27" s="190"/>
      <c r="R27" s="23"/>
    </row>
    <row r="28" spans="1:18">
      <c r="A28" s="27">
        <f t="shared" ca="1" si="5"/>
        <v>45887</v>
      </c>
      <c r="B28" s="20"/>
      <c r="C28" s="21"/>
      <c r="D28" s="20"/>
      <c r="E28" s="21"/>
      <c r="F28" s="22"/>
      <c r="G28" s="22"/>
      <c r="H28" s="34" t="str">
        <f t="shared" si="0"/>
        <v/>
      </c>
      <c r="I28" s="34" t="str">
        <f t="shared" si="1"/>
        <v/>
      </c>
      <c r="J28" s="34" t="str">
        <f t="shared" si="2"/>
        <v/>
      </c>
      <c r="K28" s="34" t="str">
        <f t="shared" si="3"/>
        <v/>
      </c>
      <c r="L28" s="26" t="str">
        <f t="shared" si="4"/>
        <v/>
      </c>
      <c r="M28" s="32"/>
      <c r="N28" s="190"/>
      <c r="O28" s="190"/>
      <c r="P28" s="190"/>
      <c r="Q28" s="190"/>
      <c r="R28" s="23"/>
    </row>
    <row r="29" spans="1:18">
      <c r="A29" s="27">
        <f t="shared" ca="1" si="5"/>
        <v>45888</v>
      </c>
      <c r="B29" s="20"/>
      <c r="C29" s="21"/>
      <c r="D29" s="20"/>
      <c r="E29" s="21"/>
      <c r="F29" s="22"/>
      <c r="G29" s="22"/>
      <c r="H29" s="34" t="str">
        <f t="shared" si="0"/>
        <v/>
      </c>
      <c r="I29" s="34" t="str">
        <f t="shared" si="1"/>
        <v/>
      </c>
      <c r="J29" s="34" t="str">
        <f t="shared" si="2"/>
        <v/>
      </c>
      <c r="K29" s="34" t="str">
        <f t="shared" si="3"/>
        <v/>
      </c>
      <c r="L29" s="26" t="str">
        <f t="shared" si="4"/>
        <v/>
      </c>
      <c r="M29" s="32"/>
      <c r="N29" s="190"/>
      <c r="O29" s="190"/>
      <c r="P29" s="190"/>
      <c r="Q29" s="190"/>
      <c r="R29" s="23"/>
    </row>
    <row r="30" spans="1:18">
      <c r="A30" s="27">
        <f t="shared" ca="1" si="5"/>
        <v>45889</v>
      </c>
      <c r="B30" s="20"/>
      <c r="C30" s="21"/>
      <c r="D30" s="20"/>
      <c r="E30" s="21"/>
      <c r="F30" s="22"/>
      <c r="G30" s="22"/>
      <c r="H30" s="34" t="str">
        <f t="shared" si="0"/>
        <v/>
      </c>
      <c r="I30" s="34" t="str">
        <f t="shared" si="1"/>
        <v/>
      </c>
      <c r="J30" s="34" t="str">
        <f t="shared" si="2"/>
        <v/>
      </c>
      <c r="K30" s="34" t="str">
        <f t="shared" si="3"/>
        <v/>
      </c>
      <c r="L30" s="26" t="str">
        <f t="shared" si="4"/>
        <v/>
      </c>
      <c r="M30" s="32"/>
      <c r="N30" s="190"/>
      <c r="O30" s="190"/>
      <c r="P30" s="190"/>
      <c r="Q30" s="190"/>
      <c r="R30" s="23"/>
    </row>
    <row r="31" spans="1:18">
      <c r="A31" s="27">
        <f t="shared" ca="1" si="5"/>
        <v>45890</v>
      </c>
      <c r="B31" s="20"/>
      <c r="C31" s="21"/>
      <c r="D31" s="20"/>
      <c r="E31" s="21"/>
      <c r="F31" s="22"/>
      <c r="G31" s="22"/>
      <c r="H31" s="34" t="str">
        <f t="shared" si="0"/>
        <v/>
      </c>
      <c r="I31" s="34" t="str">
        <f t="shared" si="1"/>
        <v/>
      </c>
      <c r="J31" s="34" t="str">
        <f t="shared" si="2"/>
        <v/>
      </c>
      <c r="K31" s="34" t="str">
        <f t="shared" si="3"/>
        <v/>
      </c>
      <c r="L31" s="26" t="str">
        <f t="shared" si="4"/>
        <v/>
      </c>
      <c r="M31" s="32"/>
      <c r="N31" s="190"/>
      <c r="O31" s="190"/>
      <c r="P31" s="190"/>
      <c r="Q31" s="190"/>
      <c r="R31" s="23"/>
    </row>
    <row r="32" spans="1:18">
      <c r="A32" s="27">
        <f t="shared" ca="1" si="5"/>
        <v>45891</v>
      </c>
      <c r="B32" s="20"/>
      <c r="C32" s="21"/>
      <c r="D32" s="20"/>
      <c r="E32" s="21"/>
      <c r="F32" s="22"/>
      <c r="G32" s="22"/>
      <c r="H32" s="34" t="str">
        <f t="shared" si="0"/>
        <v/>
      </c>
      <c r="I32" s="34" t="str">
        <f t="shared" si="1"/>
        <v/>
      </c>
      <c r="J32" s="34" t="str">
        <f t="shared" si="2"/>
        <v/>
      </c>
      <c r="K32" s="34" t="str">
        <f t="shared" si="3"/>
        <v/>
      </c>
      <c r="L32" s="26" t="str">
        <f t="shared" si="4"/>
        <v/>
      </c>
      <c r="M32" s="32"/>
      <c r="N32" s="190"/>
      <c r="O32" s="190"/>
      <c r="P32" s="190"/>
      <c r="Q32" s="190"/>
      <c r="R32" s="23"/>
    </row>
    <row r="33" spans="1:22">
      <c r="A33" s="27">
        <f t="shared" ca="1" si="5"/>
        <v>45892</v>
      </c>
      <c r="B33" s="20"/>
      <c r="C33" s="21"/>
      <c r="D33" s="20"/>
      <c r="E33" s="21"/>
      <c r="F33" s="22"/>
      <c r="G33" s="22"/>
      <c r="H33" s="34" t="str">
        <f t="shared" si="0"/>
        <v/>
      </c>
      <c r="I33" s="34" t="str">
        <f t="shared" si="1"/>
        <v/>
      </c>
      <c r="J33" s="34" t="str">
        <f t="shared" si="2"/>
        <v/>
      </c>
      <c r="K33" s="34" t="str">
        <f t="shared" si="3"/>
        <v/>
      </c>
      <c r="L33" s="26" t="str">
        <f t="shared" si="4"/>
        <v/>
      </c>
      <c r="M33" s="32"/>
      <c r="N33" s="190"/>
      <c r="O33" s="190"/>
      <c r="P33" s="190"/>
      <c r="Q33" s="190"/>
      <c r="R33" s="23"/>
    </row>
    <row r="34" spans="1:22">
      <c r="A34" s="27">
        <f t="shared" ca="1" si="5"/>
        <v>45893</v>
      </c>
      <c r="B34" s="20"/>
      <c r="C34" s="21"/>
      <c r="D34" s="20"/>
      <c r="E34" s="21"/>
      <c r="F34" s="22"/>
      <c r="G34" s="22"/>
      <c r="H34" s="34" t="str">
        <f t="shared" si="0"/>
        <v/>
      </c>
      <c r="I34" s="34" t="str">
        <f t="shared" si="1"/>
        <v/>
      </c>
      <c r="J34" s="34" t="str">
        <f t="shared" si="2"/>
        <v/>
      </c>
      <c r="K34" s="34" t="str">
        <f t="shared" si="3"/>
        <v/>
      </c>
      <c r="L34" s="26" t="str">
        <f t="shared" si="4"/>
        <v/>
      </c>
      <c r="M34" s="32"/>
      <c r="N34" s="190"/>
      <c r="O34" s="190"/>
      <c r="P34" s="190"/>
      <c r="Q34" s="190"/>
      <c r="R34" s="23"/>
    </row>
    <row r="35" spans="1:22">
      <c r="A35" s="27">
        <f t="shared" ca="1" si="5"/>
        <v>45894</v>
      </c>
      <c r="B35" s="20"/>
      <c r="C35" s="21"/>
      <c r="D35" s="20"/>
      <c r="E35" s="21"/>
      <c r="F35" s="22"/>
      <c r="G35" s="22"/>
      <c r="H35" s="34" t="str">
        <f t="shared" si="0"/>
        <v/>
      </c>
      <c r="I35" s="34" t="str">
        <f t="shared" si="1"/>
        <v/>
      </c>
      <c r="J35" s="34" t="str">
        <f t="shared" si="2"/>
        <v/>
      </c>
      <c r="K35" s="34" t="str">
        <f t="shared" si="3"/>
        <v/>
      </c>
      <c r="L35" s="26" t="str">
        <f t="shared" si="4"/>
        <v/>
      </c>
      <c r="M35" s="32"/>
      <c r="N35" s="190"/>
      <c r="O35" s="190"/>
      <c r="P35" s="190"/>
      <c r="Q35" s="190"/>
      <c r="R35" s="23"/>
    </row>
    <row r="36" spans="1:22">
      <c r="A36" s="27">
        <f t="shared" ca="1" si="5"/>
        <v>45895</v>
      </c>
      <c r="B36" s="20"/>
      <c r="C36" s="21"/>
      <c r="D36" s="20"/>
      <c r="E36" s="21"/>
      <c r="F36" s="22"/>
      <c r="G36" s="22"/>
      <c r="H36" s="34" t="str">
        <f t="shared" si="0"/>
        <v/>
      </c>
      <c r="I36" s="34" t="str">
        <f t="shared" si="1"/>
        <v/>
      </c>
      <c r="J36" s="34" t="str">
        <f t="shared" si="2"/>
        <v/>
      </c>
      <c r="K36" s="34" t="str">
        <f t="shared" si="3"/>
        <v/>
      </c>
      <c r="L36" s="26" t="str">
        <f t="shared" si="4"/>
        <v/>
      </c>
      <c r="M36" s="32"/>
      <c r="N36" s="190"/>
      <c r="O36" s="190"/>
      <c r="P36" s="190"/>
      <c r="Q36" s="190"/>
      <c r="R36" s="23"/>
    </row>
    <row r="37" spans="1:22">
      <c r="A37" s="27">
        <f t="shared" ca="1" si="5"/>
        <v>45896</v>
      </c>
      <c r="B37" s="20"/>
      <c r="C37" s="21"/>
      <c r="D37" s="20"/>
      <c r="E37" s="21"/>
      <c r="F37" s="22"/>
      <c r="G37" s="22"/>
      <c r="H37" s="34" t="str">
        <f t="shared" si="0"/>
        <v/>
      </c>
      <c r="I37" s="34" t="str">
        <f t="shared" si="1"/>
        <v/>
      </c>
      <c r="J37" s="34" t="str">
        <f t="shared" si="2"/>
        <v/>
      </c>
      <c r="K37" s="34" t="str">
        <f t="shared" si="3"/>
        <v/>
      </c>
      <c r="L37" s="26" t="str">
        <f t="shared" si="4"/>
        <v/>
      </c>
      <c r="M37" s="32"/>
      <c r="N37" s="190"/>
      <c r="O37" s="190"/>
      <c r="P37" s="190"/>
      <c r="Q37" s="190"/>
      <c r="R37" s="23"/>
    </row>
    <row r="38" spans="1:22">
      <c r="A38" s="27">
        <f t="shared" ca="1" si="5"/>
        <v>45897</v>
      </c>
      <c r="B38" s="20"/>
      <c r="C38" s="21"/>
      <c r="D38" s="20"/>
      <c r="E38" s="21"/>
      <c r="F38" s="22"/>
      <c r="G38" s="22"/>
      <c r="H38" s="34" t="str">
        <f t="shared" si="0"/>
        <v/>
      </c>
      <c r="I38" s="34" t="str">
        <f t="shared" si="1"/>
        <v/>
      </c>
      <c r="J38" s="34" t="str">
        <f t="shared" si="2"/>
        <v/>
      </c>
      <c r="K38" s="34" t="str">
        <f t="shared" si="3"/>
        <v/>
      </c>
      <c r="L38" s="26" t="str">
        <f t="shared" si="4"/>
        <v/>
      </c>
      <c r="M38" s="32"/>
      <c r="N38" s="190"/>
      <c r="O38" s="190"/>
      <c r="P38" s="190"/>
      <c r="Q38" s="190"/>
      <c r="R38" s="23"/>
    </row>
    <row r="39" spans="1:22">
      <c r="A39" s="27">
        <f t="shared" ca="1" si="5"/>
        <v>45898</v>
      </c>
      <c r="B39" s="20"/>
      <c r="C39" s="21"/>
      <c r="D39" s="20"/>
      <c r="E39" s="21"/>
      <c r="F39" s="22"/>
      <c r="G39" s="22"/>
      <c r="H39" s="34" t="str">
        <f t="shared" si="0"/>
        <v/>
      </c>
      <c r="I39" s="34" t="str">
        <f t="shared" si="1"/>
        <v/>
      </c>
      <c r="J39" s="34" t="str">
        <f t="shared" si="2"/>
        <v/>
      </c>
      <c r="K39" s="34" t="str">
        <f t="shared" si="3"/>
        <v/>
      </c>
      <c r="L39" s="26" t="str">
        <f t="shared" si="4"/>
        <v/>
      </c>
      <c r="M39" s="32"/>
      <c r="N39" s="190"/>
      <c r="O39" s="190"/>
      <c r="P39" s="190"/>
      <c r="Q39" s="190"/>
      <c r="R39" s="23"/>
    </row>
    <row r="40" spans="1:22">
      <c r="A40" s="27">
        <f t="shared" ca="1" si="5"/>
        <v>45899</v>
      </c>
      <c r="B40" s="20"/>
      <c r="C40" s="21"/>
      <c r="D40" s="20"/>
      <c r="E40" s="21"/>
      <c r="F40" s="22"/>
      <c r="G40" s="22"/>
      <c r="H40" s="34" t="str">
        <f t="shared" si="0"/>
        <v/>
      </c>
      <c r="I40" s="34" t="str">
        <f t="shared" si="1"/>
        <v/>
      </c>
      <c r="J40" s="34" t="str">
        <f t="shared" si="2"/>
        <v/>
      </c>
      <c r="K40" s="34" t="str">
        <f t="shared" si="3"/>
        <v/>
      </c>
      <c r="L40" s="26" t="str">
        <f t="shared" si="4"/>
        <v/>
      </c>
      <c r="M40" s="32"/>
      <c r="N40" s="190"/>
      <c r="O40" s="190"/>
      <c r="P40" s="190"/>
      <c r="Q40" s="190"/>
      <c r="R40" s="23"/>
    </row>
    <row r="41" spans="1:22">
      <c r="A41" s="27">
        <f t="shared" ca="1" si="5"/>
        <v>45900</v>
      </c>
      <c r="B41" s="20"/>
      <c r="C41" s="21"/>
      <c r="D41" s="20"/>
      <c r="E41" s="21"/>
      <c r="F41" s="22"/>
      <c r="G41" s="22"/>
      <c r="H41" s="34" t="str">
        <f t="shared" si="0"/>
        <v/>
      </c>
      <c r="I41" s="34" t="str">
        <f t="shared" si="1"/>
        <v/>
      </c>
      <c r="J41" s="34" t="str">
        <f t="shared" si="2"/>
        <v/>
      </c>
      <c r="K41" s="34" t="str">
        <f t="shared" si="3"/>
        <v/>
      </c>
      <c r="L41" s="26" t="str">
        <f t="shared" si="4"/>
        <v/>
      </c>
      <c r="M41" s="32"/>
      <c r="N41" s="190"/>
      <c r="O41" s="190"/>
      <c r="P41" s="190"/>
      <c r="Q41" s="190"/>
      <c r="R41" s="23"/>
    </row>
    <row r="42" spans="1:22">
      <c r="A42" s="5" t="s">
        <v>11</v>
      </c>
      <c r="B42" s="191"/>
      <c r="C42" s="192"/>
      <c r="D42" s="191"/>
      <c r="E42" s="192"/>
      <c r="F42" s="26" t="str">
        <f t="shared" ref="F42:K42" si="6">IF(SUM(F11:F41)=0,"",SUM(F11:F41))</f>
        <v/>
      </c>
      <c r="G42" s="26" t="str">
        <f t="shared" si="6"/>
        <v/>
      </c>
      <c r="H42" s="26" t="str">
        <f t="shared" si="6"/>
        <v/>
      </c>
      <c r="I42" s="26" t="str">
        <f t="shared" si="6"/>
        <v/>
      </c>
      <c r="J42" s="26" t="str">
        <f t="shared" si="6"/>
        <v/>
      </c>
      <c r="K42" s="26" t="str">
        <f t="shared" si="6"/>
        <v/>
      </c>
      <c r="L42" s="26" t="str">
        <f>IF(SUM($L11:$L41)=0,"",SUM($L11:$L41))</f>
        <v/>
      </c>
      <c r="M42" s="33"/>
      <c r="N42" s="193"/>
      <c r="O42" s="193"/>
      <c r="P42" s="193"/>
      <c r="Q42" s="193"/>
      <c r="R42" s="6"/>
    </row>
    <row r="44" spans="1:22" ht="27" customHeight="1">
      <c r="A44" s="194" t="s">
        <v>22</v>
      </c>
      <c r="B44" s="189" t="s">
        <v>103</v>
      </c>
      <c r="C44" s="189"/>
      <c r="D44" s="189"/>
      <c r="E44" s="189"/>
      <c r="F44" s="189" t="s">
        <v>23</v>
      </c>
      <c r="G44" s="189"/>
      <c r="H44" s="189" t="s">
        <v>88</v>
      </c>
      <c r="I44" s="189"/>
      <c r="J44" s="189"/>
      <c r="K44" s="189"/>
      <c r="L44" s="189" t="s">
        <v>87</v>
      </c>
      <c r="M44" s="195" t="s">
        <v>96</v>
      </c>
      <c r="N44" s="194" t="s">
        <v>25</v>
      </c>
      <c r="O44" s="194"/>
      <c r="P44" s="194"/>
      <c r="Q44" s="194"/>
      <c r="R44" s="189" t="s">
        <v>100</v>
      </c>
    </row>
    <row r="45" spans="1:22" ht="14.25" customHeight="1">
      <c r="A45" s="194"/>
      <c r="B45" s="189" t="s">
        <v>82</v>
      </c>
      <c r="C45" s="189"/>
      <c r="D45" s="189" t="s">
        <v>84</v>
      </c>
      <c r="E45" s="189"/>
      <c r="F45" s="189"/>
      <c r="G45" s="189"/>
      <c r="H45" s="189" t="s">
        <v>90</v>
      </c>
      <c r="I45" s="189"/>
      <c r="J45" s="189" t="s">
        <v>89</v>
      </c>
      <c r="K45" s="189"/>
      <c r="L45" s="189"/>
      <c r="M45" s="196"/>
      <c r="N45" s="194"/>
      <c r="O45" s="194"/>
      <c r="P45" s="194"/>
      <c r="Q45" s="194"/>
      <c r="R45" s="189"/>
    </row>
    <row r="46" spans="1:22">
      <c r="A46" s="194"/>
      <c r="B46" s="43" t="s">
        <v>26</v>
      </c>
      <c r="C46" s="43" t="s">
        <v>27</v>
      </c>
      <c r="D46" s="43" t="s">
        <v>26</v>
      </c>
      <c r="E46" s="43" t="s">
        <v>27</v>
      </c>
      <c r="F46" s="44" t="s">
        <v>85</v>
      </c>
      <c r="G46" s="44" t="s">
        <v>86</v>
      </c>
      <c r="H46" s="44" t="s">
        <v>81</v>
      </c>
      <c r="I46" s="44" t="s">
        <v>83</v>
      </c>
      <c r="J46" s="44" t="s">
        <v>81</v>
      </c>
      <c r="K46" s="44" t="s">
        <v>95</v>
      </c>
      <c r="L46" s="189"/>
      <c r="M46" s="197"/>
      <c r="N46" s="194"/>
      <c r="O46" s="194"/>
      <c r="P46" s="194"/>
      <c r="Q46" s="194"/>
      <c r="R46" s="194"/>
    </row>
    <row r="47" spans="1:22">
      <c r="A47" s="27" cm="1">
        <f t="array" aca="1" ref="A47" ca="1">DATE("2025","8"+1,IFERROR(INDIRECT(T1),"1"))</f>
        <v>45901</v>
      </c>
      <c r="B47" s="20"/>
      <c r="C47" s="21"/>
      <c r="D47" s="20"/>
      <c r="E47" s="21"/>
      <c r="F47" s="22"/>
      <c r="G47" s="22"/>
      <c r="H47" s="34" t="str">
        <f>IF(OR(B47="",LEFT(M47,1)="✓"),"",C47-B47-F47)</f>
        <v/>
      </c>
      <c r="I47" s="34" t="str">
        <f>IF(OR(D47="",LEFT(M47,1)="✓"),"",E47-D47-G47)</f>
        <v/>
      </c>
      <c r="J47" s="34" t="str">
        <f>IF(AND(B47&lt;&gt;"",M47="✓所定"),C47-B47-F47,"")</f>
        <v/>
      </c>
      <c r="K47" s="34" t="str">
        <f>IF(AND(B47&lt;&gt;"",M47="✓法定"),C47-B47-F47,"")</f>
        <v/>
      </c>
      <c r="L47" s="26" t="str">
        <f>IF(AND($B47="",$D47=""),"",($C47-$B47-$F47)+($E47-$D47-$G47))</f>
        <v/>
      </c>
      <c r="M47" s="32"/>
      <c r="N47" s="190"/>
      <c r="O47" s="190"/>
      <c r="P47" s="190"/>
      <c r="Q47" s="190"/>
      <c r="R47" s="23"/>
      <c r="V47" s="1" t="s">
        <v>171</v>
      </c>
    </row>
    <row r="48" spans="1:22">
      <c r="A48" s="27">
        <f ca="1">A47+1</f>
        <v>45902</v>
      </c>
      <c r="B48" s="20"/>
      <c r="C48" s="21"/>
      <c r="D48" s="20"/>
      <c r="E48" s="21"/>
      <c r="F48" s="22"/>
      <c r="G48" s="22"/>
      <c r="H48" s="34" t="str">
        <f t="shared" ref="H48:H77" si="7">IF(OR(B48="",LEFT(M48,1)="✓"),"",C48-B48-F48)</f>
        <v/>
      </c>
      <c r="I48" s="34" t="str">
        <f t="shared" ref="I48:I77" si="8">IF(OR(D48="",LEFT(M48,1)="✓"),"",E48-D48-G48)</f>
        <v/>
      </c>
      <c r="J48" s="34" t="str">
        <f t="shared" ref="J48:J77" si="9">IF(AND(B48&lt;&gt;"",M48="✓所定"),C48-B48-F48,"")</f>
        <v/>
      </c>
      <c r="K48" s="34" t="str">
        <f t="shared" ref="K48:K77" si="10">IF(AND(B48&lt;&gt;"",M48="✓法定"),C48-B48-F48,"")</f>
        <v/>
      </c>
      <c r="L48" s="26" t="str">
        <f t="shared" ref="L48:L75" si="11">IF(AND($B48="",$D48=""),"",($C48-$B48-$F48)+($E48-$D48-$G48))</f>
        <v/>
      </c>
      <c r="M48" s="32"/>
      <c r="N48" s="190"/>
      <c r="O48" s="190"/>
      <c r="P48" s="190"/>
      <c r="Q48" s="190"/>
      <c r="R48" s="23"/>
      <c r="V48" s="1" t="s">
        <v>172</v>
      </c>
    </row>
    <row r="49" spans="1:18">
      <c r="A49" s="27">
        <f t="shared" ref="A49:A77" ca="1" si="12">A48+1</f>
        <v>45903</v>
      </c>
      <c r="B49" s="20"/>
      <c r="C49" s="21"/>
      <c r="D49" s="20"/>
      <c r="E49" s="21"/>
      <c r="F49" s="22"/>
      <c r="G49" s="22"/>
      <c r="H49" s="34" t="str">
        <f t="shared" si="7"/>
        <v/>
      </c>
      <c r="I49" s="34" t="str">
        <f t="shared" si="8"/>
        <v/>
      </c>
      <c r="J49" s="34" t="str">
        <f t="shared" si="9"/>
        <v/>
      </c>
      <c r="K49" s="34" t="str">
        <f t="shared" si="10"/>
        <v/>
      </c>
      <c r="L49" s="26" t="str">
        <f t="shared" si="11"/>
        <v/>
      </c>
      <c r="M49" s="32"/>
      <c r="N49" s="190"/>
      <c r="O49" s="190"/>
      <c r="P49" s="190"/>
      <c r="Q49" s="190"/>
      <c r="R49" s="23"/>
    </row>
    <row r="50" spans="1:18">
      <c r="A50" s="27">
        <f t="shared" ca="1" si="12"/>
        <v>45904</v>
      </c>
      <c r="B50" s="20"/>
      <c r="C50" s="21"/>
      <c r="D50" s="20"/>
      <c r="E50" s="21"/>
      <c r="F50" s="22"/>
      <c r="G50" s="22"/>
      <c r="H50" s="34" t="str">
        <f t="shared" si="7"/>
        <v/>
      </c>
      <c r="I50" s="34" t="str">
        <f t="shared" si="8"/>
        <v/>
      </c>
      <c r="J50" s="34" t="str">
        <f t="shared" si="9"/>
        <v/>
      </c>
      <c r="K50" s="34" t="str">
        <f t="shared" si="10"/>
        <v/>
      </c>
      <c r="L50" s="26" t="str">
        <f t="shared" si="11"/>
        <v/>
      </c>
      <c r="M50" s="32"/>
      <c r="N50" s="190"/>
      <c r="O50" s="190"/>
      <c r="P50" s="190"/>
      <c r="Q50" s="190"/>
      <c r="R50" s="23"/>
    </row>
    <row r="51" spans="1:18">
      <c r="A51" s="27">
        <f t="shared" ca="1" si="12"/>
        <v>45905</v>
      </c>
      <c r="B51" s="20"/>
      <c r="C51" s="21"/>
      <c r="D51" s="20"/>
      <c r="E51" s="21"/>
      <c r="F51" s="22"/>
      <c r="G51" s="22"/>
      <c r="H51" s="34" t="str">
        <f t="shared" si="7"/>
        <v/>
      </c>
      <c r="I51" s="34" t="str">
        <f t="shared" si="8"/>
        <v/>
      </c>
      <c r="J51" s="34" t="str">
        <f t="shared" si="9"/>
        <v/>
      </c>
      <c r="K51" s="34" t="str">
        <f t="shared" si="10"/>
        <v/>
      </c>
      <c r="L51" s="26" t="str">
        <f t="shared" si="11"/>
        <v/>
      </c>
      <c r="M51" s="32"/>
      <c r="N51" s="190"/>
      <c r="O51" s="190"/>
      <c r="P51" s="190"/>
      <c r="Q51" s="190"/>
      <c r="R51" s="23"/>
    </row>
    <row r="52" spans="1:18">
      <c r="A52" s="27">
        <f t="shared" ca="1" si="12"/>
        <v>45906</v>
      </c>
      <c r="B52" s="20"/>
      <c r="C52" s="21"/>
      <c r="D52" s="20"/>
      <c r="E52" s="21"/>
      <c r="F52" s="22"/>
      <c r="G52" s="22"/>
      <c r="H52" s="34" t="str">
        <f t="shared" si="7"/>
        <v/>
      </c>
      <c r="I52" s="34" t="str">
        <f t="shared" si="8"/>
        <v/>
      </c>
      <c r="J52" s="34" t="str">
        <f t="shared" si="9"/>
        <v/>
      </c>
      <c r="K52" s="34" t="str">
        <f t="shared" si="10"/>
        <v/>
      </c>
      <c r="L52" s="26" t="str">
        <f t="shared" si="11"/>
        <v/>
      </c>
      <c r="M52" s="32"/>
      <c r="N52" s="190"/>
      <c r="O52" s="190"/>
      <c r="P52" s="190"/>
      <c r="Q52" s="190"/>
      <c r="R52" s="23"/>
    </row>
    <row r="53" spans="1:18">
      <c r="A53" s="27">
        <f t="shared" ca="1" si="12"/>
        <v>45907</v>
      </c>
      <c r="B53" s="20"/>
      <c r="C53" s="21"/>
      <c r="D53" s="20"/>
      <c r="E53" s="21"/>
      <c r="F53" s="22"/>
      <c r="G53" s="22"/>
      <c r="H53" s="34" t="str">
        <f t="shared" si="7"/>
        <v/>
      </c>
      <c r="I53" s="34" t="str">
        <f t="shared" si="8"/>
        <v/>
      </c>
      <c r="J53" s="34" t="str">
        <f t="shared" si="9"/>
        <v/>
      </c>
      <c r="K53" s="34" t="str">
        <f t="shared" si="10"/>
        <v/>
      </c>
      <c r="L53" s="26" t="str">
        <f t="shared" si="11"/>
        <v/>
      </c>
      <c r="M53" s="32"/>
      <c r="N53" s="190"/>
      <c r="O53" s="190"/>
      <c r="P53" s="190"/>
      <c r="Q53" s="190"/>
      <c r="R53" s="23"/>
    </row>
    <row r="54" spans="1:18">
      <c r="A54" s="27">
        <f t="shared" ca="1" si="12"/>
        <v>45908</v>
      </c>
      <c r="B54" s="20"/>
      <c r="C54" s="21"/>
      <c r="D54" s="20"/>
      <c r="E54" s="21"/>
      <c r="F54" s="22"/>
      <c r="G54" s="22"/>
      <c r="H54" s="34" t="str">
        <f t="shared" si="7"/>
        <v/>
      </c>
      <c r="I54" s="34" t="str">
        <f t="shared" si="8"/>
        <v/>
      </c>
      <c r="J54" s="34" t="str">
        <f t="shared" si="9"/>
        <v/>
      </c>
      <c r="K54" s="34" t="str">
        <f t="shared" si="10"/>
        <v/>
      </c>
      <c r="L54" s="26" t="str">
        <f t="shared" si="11"/>
        <v/>
      </c>
      <c r="M54" s="32"/>
      <c r="N54" s="190"/>
      <c r="O54" s="190"/>
      <c r="P54" s="190"/>
      <c r="Q54" s="190"/>
      <c r="R54" s="23"/>
    </row>
    <row r="55" spans="1:18">
      <c r="A55" s="27">
        <f t="shared" ca="1" si="12"/>
        <v>45909</v>
      </c>
      <c r="B55" s="20"/>
      <c r="C55" s="21"/>
      <c r="D55" s="20"/>
      <c r="E55" s="21"/>
      <c r="F55" s="22"/>
      <c r="G55" s="22"/>
      <c r="H55" s="34" t="str">
        <f t="shared" si="7"/>
        <v/>
      </c>
      <c r="I55" s="34" t="str">
        <f t="shared" si="8"/>
        <v/>
      </c>
      <c r="J55" s="34" t="str">
        <f t="shared" si="9"/>
        <v/>
      </c>
      <c r="K55" s="34" t="str">
        <f t="shared" si="10"/>
        <v/>
      </c>
      <c r="L55" s="26" t="str">
        <f t="shared" si="11"/>
        <v/>
      </c>
      <c r="M55" s="32"/>
      <c r="N55" s="190"/>
      <c r="O55" s="190"/>
      <c r="P55" s="190"/>
      <c r="Q55" s="190"/>
      <c r="R55" s="23"/>
    </row>
    <row r="56" spans="1:18">
      <c r="A56" s="27">
        <f t="shared" ca="1" si="12"/>
        <v>45910</v>
      </c>
      <c r="B56" s="20"/>
      <c r="C56" s="21"/>
      <c r="D56" s="20"/>
      <c r="E56" s="21"/>
      <c r="F56" s="22"/>
      <c r="G56" s="22"/>
      <c r="H56" s="34" t="str">
        <f t="shared" si="7"/>
        <v/>
      </c>
      <c r="I56" s="34" t="str">
        <f t="shared" si="8"/>
        <v/>
      </c>
      <c r="J56" s="34" t="str">
        <f t="shared" si="9"/>
        <v/>
      </c>
      <c r="K56" s="34" t="str">
        <f t="shared" si="10"/>
        <v/>
      </c>
      <c r="L56" s="26" t="str">
        <f t="shared" si="11"/>
        <v/>
      </c>
      <c r="M56" s="32"/>
      <c r="N56" s="190"/>
      <c r="O56" s="190"/>
      <c r="P56" s="190"/>
      <c r="Q56" s="190"/>
      <c r="R56" s="23"/>
    </row>
    <row r="57" spans="1:18">
      <c r="A57" s="27">
        <f t="shared" ca="1" si="12"/>
        <v>45911</v>
      </c>
      <c r="B57" s="20"/>
      <c r="C57" s="21"/>
      <c r="D57" s="20"/>
      <c r="E57" s="21"/>
      <c r="F57" s="22"/>
      <c r="G57" s="22"/>
      <c r="H57" s="34" t="str">
        <f t="shared" si="7"/>
        <v/>
      </c>
      <c r="I57" s="34" t="str">
        <f t="shared" si="8"/>
        <v/>
      </c>
      <c r="J57" s="34" t="str">
        <f t="shared" si="9"/>
        <v/>
      </c>
      <c r="K57" s="34" t="str">
        <f t="shared" si="10"/>
        <v/>
      </c>
      <c r="L57" s="26" t="str">
        <f t="shared" si="11"/>
        <v/>
      </c>
      <c r="M57" s="32"/>
      <c r="N57" s="190"/>
      <c r="O57" s="190"/>
      <c r="P57" s="190"/>
      <c r="Q57" s="190"/>
      <c r="R57" s="23"/>
    </row>
    <row r="58" spans="1:18">
      <c r="A58" s="27">
        <f t="shared" ca="1" si="12"/>
        <v>45912</v>
      </c>
      <c r="B58" s="20"/>
      <c r="C58" s="21"/>
      <c r="D58" s="20"/>
      <c r="E58" s="21"/>
      <c r="F58" s="22"/>
      <c r="G58" s="22"/>
      <c r="H58" s="34" t="str">
        <f t="shared" si="7"/>
        <v/>
      </c>
      <c r="I58" s="34" t="str">
        <f t="shared" si="8"/>
        <v/>
      </c>
      <c r="J58" s="34" t="str">
        <f t="shared" si="9"/>
        <v/>
      </c>
      <c r="K58" s="34" t="str">
        <f t="shared" si="10"/>
        <v/>
      </c>
      <c r="L58" s="26" t="str">
        <f t="shared" si="11"/>
        <v/>
      </c>
      <c r="M58" s="32"/>
      <c r="N58" s="190"/>
      <c r="O58" s="190"/>
      <c r="P58" s="190"/>
      <c r="Q58" s="190"/>
      <c r="R58" s="23"/>
    </row>
    <row r="59" spans="1:18">
      <c r="A59" s="27">
        <f t="shared" ca="1" si="12"/>
        <v>45913</v>
      </c>
      <c r="B59" s="20"/>
      <c r="C59" s="21"/>
      <c r="D59" s="20"/>
      <c r="E59" s="21"/>
      <c r="F59" s="22"/>
      <c r="G59" s="22"/>
      <c r="H59" s="34" t="str">
        <f t="shared" si="7"/>
        <v/>
      </c>
      <c r="I59" s="34" t="str">
        <f t="shared" si="8"/>
        <v/>
      </c>
      <c r="J59" s="34" t="str">
        <f t="shared" si="9"/>
        <v/>
      </c>
      <c r="K59" s="34" t="str">
        <f t="shared" si="10"/>
        <v/>
      </c>
      <c r="L59" s="26" t="str">
        <f t="shared" si="11"/>
        <v/>
      </c>
      <c r="M59" s="32"/>
      <c r="N59" s="190"/>
      <c r="O59" s="190"/>
      <c r="P59" s="190"/>
      <c r="Q59" s="190"/>
      <c r="R59" s="23"/>
    </row>
    <row r="60" spans="1:18">
      <c r="A60" s="27">
        <f t="shared" ca="1" si="12"/>
        <v>45914</v>
      </c>
      <c r="B60" s="20"/>
      <c r="C60" s="21"/>
      <c r="D60" s="20"/>
      <c r="E60" s="21"/>
      <c r="F60" s="22"/>
      <c r="G60" s="22"/>
      <c r="H60" s="34" t="str">
        <f t="shared" si="7"/>
        <v/>
      </c>
      <c r="I60" s="34" t="str">
        <f t="shared" si="8"/>
        <v/>
      </c>
      <c r="J60" s="34" t="str">
        <f t="shared" si="9"/>
        <v/>
      </c>
      <c r="K60" s="34" t="str">
        <f t="shared" si="10"/>
        <v/>
      </c>
      <c r="L60" s="26" t="str">
        <f t="shared" si="11"/>
        <v/>
      </c>
      <c r="M60" s="32"/>
      <c r="N60" s="190"/>
      <c r="O60" s="190"/>
      <c r="P60" s="190"/>
      <c r="Q60" s="190"/>
      <c r="R60" s="23"/>
    </row>
    <row r="61" spans="1:18">
      <c r="A61" s="27">
        <f t="shared" ca="1" si="12"/>
        <v>45915</v>
      </c>
      <c r="B61" s="20"/>
      <c r="C61" s="21"/>
      <c r="D61" s="20"/>
      <c r="E61" s="21"/>
      <c r="F61" s="22"/>
      <c r="G61" s="22"/>
      <c r="H61" s="34" t="str">
        <f t="shared" si="7"/>
        <v/>
      </c>
      <c r="I61" s="34" t="str">
        <f t="shared" si="8"/>
        <v/>
      </c>
      <c r="J61" s="34" t="str">
        <f t="shared" si="9"/>
        <v/>
      </c>
      <c r="K61" s="34" t="str">
        <f t="shared" si="10"/>
        <v/>
      </c>
      <c r="L61" s="26" t="str">
        <f t="shared" si="11"/>
        <v/>
      </c>
      <c r="M61" s="32"/>
      <c r="N61" s="190"/>
      <c r="O61" s="190"/>
      <c r="P61" s="190"/>
      <c r="Q61" s="190"/>
      <c r="R61" s="23"/>
    </row>
    <row r="62" spans="1:18">
      <c r="A62" s="27">
        <f t="shared" ca="1" si="12"/>
        <v>45916</v>
      </c>
      <c r="B62" s="20"/>
      <c r="C62" s="21"/>
      <c r="D62" s="20"/>
      <c r="E62" s="21"/>
      <c r="F62" s="22"/>
      <c r="G62" s="22"/>
      <c r="H62" s="34" t="str">
        <f t="shared" si="7"/>
        <v/>
      </c>
      <c r="I62" s="34" t="str">
        <f t="shared" si="8"/>
        <v/>
      </c>
      <c r="J62" s="34" t="str">
        <f t="shared" si="9"/>
        <v/>
      </c>
      <c r="K62" s="34" t="str">
        <f t="shared" si="10"/>
        <v/>
      </c>
      <c r="L62" s="26" t="str">
        <f t="shared" si="11"/>
        <v/>
      </c>
      <c r="M62" s="32"/>
      <c r="N62" s="190"/>
      <c r="O62" s="190"/>
      <c r="P62" s="190"/>
      <c r="Q62" s="190"/>
      <c r="R62" s="23"/>
    </row>
    <row r="63" spans="1:18">
      <c r="A63" s="27">
        <f t="shared" ca="1" si="12"/>
        <v>45917</v>
      </c>
      <c r="B63" s="20"/>
      <c r="C63" s="21"/>
      <c r="D63" s="20"/>
      <c r="E63" s="21"/>
      <c r="F63" s="22"/>
      <c r="G63" s="22"/>
      <c r="H63" s="34" t="str">
        <f t="shared" si="7"/>
        <v/>
      </c>
      <c r="I63" s="34" t="str">
        <f t="shared" si="8"/>
        <v/>
      </c>
      <c r="J63" s="34" t="str">
        <f t="shared" si="9"/>
        <v/>
      </c>
      <c r="K63" s="34" t="str">
        <f t="shared" si="10"/>
        <v/>
      </c>
      <c r="L63" s="26" t="str">
        <f t="shared" si="11"/>
        <v/>
      </c>
      <c r="M63" s="32"/>
      <c r="N63" s="190"/>
      <c r="O63" s="190"/>
      <c r="P63" s="190"/>
      <c r="Q63" s="190"/>
      <c r="R63" s="23"/>
    </row>
    <row r="64" spans="1:18">
      <c r="A64" s="27">
        <f t="shared" ca="1" si="12"/>
        <v>45918</v>
      </c>
      <c r="B64" s="20"/>
      <c r="C64" s="21"/>
      <c r="D64" s="20"/>
      <c r="E64" s="21"/>
      <c r="F64" s="22"/>
      <c r="G64" s="22"/>
      <c r="H64" s="34" t="str">
        <f t="shared" si="7"/>
        <v/>
      </c>
      <c r="I64" s="34" t="str">
        <f t="shared" si="8"/>
        <v/>
      </c>
      <c r="J64" s="34" t="str">
        <f t="shared" si="9"/>
        <v/>
      </c>
      <c r="K64" s="34" t="str">
        <f t="shared" si="10"/>
        <v/>
      </c>
      <c r="L64" s="26" t="str">
        <f t="shared" si="11"/>
        <v/>
      </c>
      <c r="M64" s="32"/>
      <c r="N64" s="190"/>
      <c r="O64" s="190"/>
      <c r="P64" s="190"/>
      <c r="Q64" s="190"/>
      <c r="R64" s="23"/>
    </row>
    <row r="65" spans="1:18">
      <c r="A65" s="27">
        <f t="shared" ca="1" si="12"/>
        <v>45919</v>
      </c>
      <c r="B65" s="20"/>
      <c r="C65" s="21"/>
      <c r="D65" s="20"/>
      <c r="E65" s="21"/>
      <c r="F65" s="22"/>
      <c r="G65" s="22"/>
      <c r="H65" s="34" t="str">
        <f t="shared" si="7"/>
        <v/>
      </c>
      <c r="I65" s="34" t="str">
        <f t="shared" si="8"/>
        <v/>
      </c>
      <c r="J65" s="34" t="str">
        <f t="shared" si="9"/>
        <v/>
      </c>
      <c r="K65" s="34" t="str">
        <f t="shared" si="10"/>
        <v/>
      </c>
      <c r="L65" s="26" t="str">
        <f t="shared" si="11"/>
        <v/>
      </c>
      <c r="M65" s="32"/>
      <c r="N65" s="190"/>
      <c r="O65" s="190"/>
      <c r="P65" s="190"/>
      <c r="Q65" s="190"/>
      <c r="R65" s="23"/>
    </row>
    <row r="66" spans="1:18">
      <c r="A66" s="27">
        <f t="shared" ca="1" si="12"/>
        <v>45920</v>
      </c>
      <c r="B66" s="20"/>
      <c r="C66" s="21"/>
      <c r="D66" s="20"/>
      <c r="E66" s="21"/>
      <c r="F66" s="22"/>
      <c r="G66" s="22"/>
      <c r="H66" s="34" t="str">
        <f t="shared" si="7"/>
        <v/>
      </c>
      <c r="I66" s="34" t="str">
        <f t="shared" si="8"/>
        <v/>
      </c>
      <c r="J66" s="34" t="str">
        <f t="shared" si="9"/>
        <v/>
      </c>
      <c r="K66" s="34" t="str">
        <f t="shared" si="10"/>
        <v/>
      </c>
      <c r="L66" s="26" t="str">
        <f t="shared" si="11"/>
        <v/>
      </c>
      <c r="M66" s="32"/>
      <c r="N66" s="190"/>
      <c r="O66" s="190"/>
      <c r="P66" s="190"/>
      <c r="Q66" s="190"/>
      <c r="R66" s="23"/>
    </row>
    <row r="67" spans="1:18">
      <c r="A67" s="27">
        <f t="shared" ca="1" si="12"/>
        <v>45921</v>
      </c>
      <c r="B67" s="20"/>
      <c r="C67" s="21"/>
      <c r="D67" s="20"/>
      <c r="E67" s="21"/>
      <c r="F67" s="22"/>
      <c r="G67" s="22"/>
      <c r="H67" s="34" t="str">
        <f t="shared" si="7"/>
        <v/>
      </c>
      <c r="I67" s="34" t="str">
        <f t="shared" si="8"/>
        <v/>
      </c>
      <c r="J67" s="34" t="str">
        <f t="shared" si="9"/>
        <v/>
      </c>
      <c r="K67" s="34" t="str">
        <f t="shared" si="10"/>
        <v/>
      </c>
      <c r="L67" s="26" t="str">
        <f t="shared" si="11"/>
        <v/>
      </c>
      <c r="M67" s="32"/>
      <c r="N67" s="190"/>
      <c r="O67" s="190"/>
      <c r="P67" s="190"/>
      <c r="Q67" s="190"/>
      <c r="R67" s="23"/>
    </row>
    <row r="68" spans="1:18">
      <c r="A68" s="27">
        <f t="shared" ca="1" si="12"/>
        <v>45922</v>
      </c>
      <c r="B68" s="20"/>
      <c r="C68" s="21"/>
      <c r="D68" s="20"/>
      <c r="E68" s="21"/>
      <c r="F68" s="22"/>
      <c r="G68" s="22"/>
      <c r="H68" s="34" t="str">
        <f t="shared" si="7"/>
        <v/>
      </c>
      <c r="I68" s="34" t="str">
        <f t="shared" si="8"/>
        <v/>
      </c>
      <c r="J68" s="34" t="str">
        <f t="shared" si="9"/>
        <v/>
      </c>
      <c r="K68" s="34" t="str">
        <f t="shared" si="10"/>
        <v/>
      </c>
      <c r="L68" s="26" t="str">
        <f t="shared" si="11"/>
        <v/>
      </c>
      <c r="M68" s="32"/>
      <c r="N68" s="190"/>
      <c r="O68" s="190"/>
      <c r="P68" s="190"/>
      <c r="Q68" s="190"/>
      <c r="R68" s="23"/>
    </row>
    <row r="69" spans="1:18">
      <c r="A69" s="27">
        <f t="shared" ca="1" si="12"/>
        <v>45923</v>
      </c>
      <c r="B69" s="20"/>
      <c r="C69" s="21"/>
      <c r="D69" s="20"/>
      <c r="E69" s="21"/>
      <c r="F69" s="22"/>
      <c r="G69" s="22"/>
      <c r="H69" s="34" t="str">
        <f t="shared" si="7"/>
        <v/>
      </c>
      <c r="I69" s="34" t="str">
        <f t="shared" si="8"/>
        <v/>
      </c>
      <c r="J69" s="34" t="str">
        <f t="shared" si="9"/>
        <v/>
      </c>
      <c r="K69" s="34" t="str">
        <f t="shared" si="10"/>
        <v/>
      </c>
      <c r="L69" s="26" t="str">
        <f t="shared" si="11"/>
        <v/>
      </c>
      <c r="M69" s="32"/>
      <c r="N69" s="190"/>
      <c r="O69" s="190"/>
      <c r="P69" s="190"/>
      <c r="Q69" s="190"/>
      <c r="R69" s="23"/>
    </row>
    <row r="70" spans="1:18">
      <c r="A70" s="27">
        <f t="shared" ca="1" si="12"/>
        <v>45924</v>
      </c>
      <c r="B70" s="20"/>
      <c r="C70" s="21"/>
      <c r="D70" s="20"/>
      <c r="E70" s="21"/>
      <c r="F70" s="22"/>
      <c r="G70" s="22"/>
      <c r="H70" s="34" t="str">
        <f t="shared" si="7"/>
        <v/>
      </c>
      <c r="I70" s="34" t="str">
        <f t="shared" si="8"/>
        <v/>
      </c>
      <c r="J70" s="34" t="str">
        <f t="shared" si="9"/>
        <v/>
      </c>
      <c r="K70" s="34" t="str">
        <f t="shared" si="10"/>
        <v/>
      </c>
      <c r="L70" s="26" t="str">
        <f t="shared" si="11"/>
        <v/>
      </c>
      <c r="M70" s="32"/>
      <c r="N70" s="190"/>
      <c r="O70" s="190"/>
      <c r="P70" s="190"/>
      <c r="Q70" s="190"/>
      <c r="R70" s="23"/>
    </row>
    <row r="71" spans="1:18">
      <c r="A71" s="27">
        <f t="shared" ca="1" si="12"/>
        <v>45925</v>
      </c>
      <c r="B71" s="20"/>
      <c r="C71" s="21"/>
      <c r="D71" s="20"/>
      <c r="E71" s="21"/>
      <c r="F71" s="22"/>
      <c r="G71" s="22"/>
      <c r="H71" s="34" t="str">
        <f t="shared" si="7"/>
        <v/>
      </c>
      <c r="I71" s="34" t="str">
        <f t="shared" si="8"/>
        <v/>
      </c>
      <c r="J71" s="34" t="str">
        <f t="shared" si="9"/>
        <v/>
      </c>
      <c r="K71" s="34" t="str">
        <f t="shared" si="10"/>
        <v/>
      </c>
      <c r="L71" s="26" t="str">
        <f t="shared" si="11"/>
        <v/>
      </c>
      <c r="M71" s="32"/>
      <c r="N71" s="190"/>
      <c r="O71" s="190"/>
      <c r="P71" s="190"/>
      <c r="Q71" s="190"/>
      <c r="R71" s="23"/>
    </row>
    <row r="72" spans="1:18">
      <c r="A72" s="27">
        <f t="shared" ca="1" si="12"/>
        <v>45926</v>
      </c>
      <c r="B72" s="20"/>
      <c r="C72" s="21"/>
      <c r="D72" s="20"/>
      <c r="E72" s="21"/>
      <c r="F72" s="22"/>
      <c r="G72" s="22"/>
      <c r="H72" s="34" t="str">
        <f t="shared" si="7"/>
        <v/>
      </c>
      <c r="I72" s="34" t="str">
        <f t="shared" si="8"/>
        <v/>
      </c>
      <c r="J72" s="34" t="str">
        <f t="shared" si="9"/>
        <v/>
      </c>
      <c r="K72" s="34" t="str">
        <f t="shared" si="10"/>
        <v/>
      </c>
      <c r="L72" s="26" t="str">
        <f t="shared" si="11"/>
        <v/>
      </c>
      <c r="M72" s="32"/>
      <c r="N72" s="190"/>
      <c r="O72" s="190"/>
      <c r="P72" s="190"/>
      <c r="Q72" s="190"/>
      <c r="R72" s="23"/>
    </row>
    <row r="73" spans="1:18">
      <c r="A73" s="27">
        <f t="shared" ca="1" si="12"/>
        <v>45927</v>
      </c>
      <c r="B73" s="20"/>
      <c r="C73" s="21"/>
      <c r="D73" s="20"/>
      <c r="E73" s="21"/>
      <c r="F73" s="22"/>
      <c r="G73" s="22"/>
      <c r="H73" s="34" t="str">
        <f t="shared" si="7"/>
        <v/>
      </c>
      <c r="I73" s="34" t="str">
        <f t="shared" si="8"/>
        <v/>
      </c>
      <c r="J73" s="34" t="str">
        <f t="shared" si="9"/>
        <v/>
      </c>
      <c r="K73" s="34" t="str">
        <f t="shared" si="10"/>
        <v/>
      </c>
      <c r="L73" s="26" t="str">
        <f t="shared" si="11"/>
        <v/>
      </c>
      <c r="M73" s="32"/>
      <c r="N73" s="190"/>
      <c r="O73" s="190"/>
      <c r="P73" s="190"/>
      <c r="Q73" s="190"/>
      <c r="R73" s="23"/>
    </row>
    <row r="74" spans="1:18">
      <c r="A74" s="27">
        <f t="shared" ca="1" si="12"/>
        <v>45928</v>
      </c>
      <c r="B74" s="20"/>
      <c r="C74" s="21"/>
      <c r="D74" s="20"/>
      <c r="E74" s="21"/>
      <c r="F74" s="22"/>
      <c r="G74" s="22"/>
      <c r="H74" s="34" t="str">
        <f t="shared" si="7"/>
        <v/>
      </c>
      <c r="I74" s="34" t="str">
        <f t="shared" si="8"/>
        <v/>
      </c>
      <c r="J74" s="34" t="str">
        <f t="shared" si="9"/>
        <v/>
      </c>
      <c r="K74" s="34" t="str">
        <f t="shared" si="10"/>
        <v/>
      </c>
      <c r="L74" s="26" t="str">
        <f t="shared" si="11"/>
        <v/>
      </c>
      <c r="M74" s="32"/>
      <c r="N74" s="190"/>
      <c r="O74" s="190"/>
      <c r="P74" s="190"/>
      <c r="Q74" s="190"/>
      <c r="R74" s="23"/>
    </row>
    <row r="75" spans="1:18">
      <c r="A75" s="27">
        <f t="shared" ca="1" si="12"/>
        <v>45929</v>
      </c>
      <c r="B75" s="20"/>
      <c r="C75" s="21"/>
      <c r="D75" s="20"/>
      <c r="E75" s="21"/>
      <c r="F75" s="22"/>
      <c r="G75" s="22"/>
      <c r="H75" s="34" t="str">
        <f t="shared" si="7"/>
        <v/>
      </c>
      <c r="I75" s="34" t="str">
        <f t="shared" si="8"/>
        <v/>
      </c>
      <c r="J75" s="34" t="str">
        <f t="shared" si="9"/>
        <v/>
      </c>
      <c r="K75" s="34" t="str">
        <f t="shared" si="10"/>
        <v/>
      </c>
      <c r="L75" s="26" t="str">
        <f t="shared" si="11"/>
        <v/>
      </c>
      <c r="M75" s="32"/>
      <c r="N75" s="190"/>
      <c r="O75" s="190"/>
      <c r="P75" s="190"/>
      <c r="Q75" s="190"/>
      <c r="R75" s="23"/>
    </row>
    <row r="76" spans="1:18">
      <c r="A76" s="27">
        <f t="shared" ca="1" si="12"/>
        <v>45930</v>
      </c>
      <c r="B76" s="20"/>
      <c r="C76" s="21"/>
      <c r="D76" s="20"/>
      <c r="E76" s="21"/>
      <c r="F76" s="22"/>
      <c r="G76" s="22"/>
      <c r="H76" s="34" t="str">
        <f t="shared" si="7"/>
        <v/>
      </c>
      <c r="I76" s="34" t="str">
        <f t="shared" si="8"/>
        <v/>
      </c>
      <c r="J76" s="34" t="str">
        <f t="shared" si="9"/>
        <v/>
      </c>
      <c r="K76" s="34" t="str">
        <f t="shared" si="10"/>
        <v/>
      </c>
      <c r="L76" s="26" t="str">
        <f>IF(AND($B76="",$D76=""),"",($C76-$B76-$F76)+($E76-$D76-$G76))</f>
        <v/>
      </c>
      <c r="M76" s="32"/>
      <c r="N76" s="190"/>
      <c r="O76" s="190"/>
      <c r="P76" s="190"/>
      <c r="Q76" s="190"/>
      <c r="R76" s="23"/>
    </row>
    <row r="77" spans="1:18">
      <c r="A77" s="27">
        <f t="shared" ca="1" si="12"/>
        <v>45931</v>
      </c>
      <c r="B77" s="20"/>
      <c r="C77" s="21"/>
      <c r="D77" s="20"/>
      <c r="E77" s="21"/>
      <c r="F77" s="22"/>
      <c r="G77" s="22"/>
      <c r="H77" s="34" t="str">
        <f t="shared" si="7"/>
        <v/>
      </c>
      <c r="I77" s="34" t="str">
        <f t="shared" si="8"/>
        <v/>
      </c>
      <c r="J77" s="34" t="str">
        <f t="shared" si="9"/>
        <v/>
      </c>
      <c r="K77" s="34" t="str">
        <f t="shared" si="10"/>
        <v/>
      </c>
      <c r="L77" s="26" t="str">
        <f>IF(AND($B77="",$D77=""),"",($C77-$B77-$F77)+($E77-$D77-$G77))</f>
        <v/>
      </c>
      <c r="M77" s="32"/>
      <c r="N77" s="190"/>
      <c r="O77" s="190"/>
      <c r="P77" s="190"/>
      <c r="Q77" s="190"/>
      <c r="R77" s="23"/>
    </row>
    <row r="78" spans="1:18">
      <c r="A78" s="5" t="s">
        <v>11</v>
      </c>
      <c r="B78" s="191"/>
      <c r="C78" s="192"/>
      <c r="D78" s="191"/>
      <c r="E78" s="192"/>
      <c r="F78" s="26" t="str">
        <f>IF(SUM($F47:$F77)=0,"",SUM($F47:$F77))</f>
        <v/>
      </c>
      <c r="G78" s="26" t="str">
        <f>IF(SUM($G47:$G77)=0,"",SUM($G47:$G77))</f>
        <v/>
      </c>
      <c r="H78" s="26" t="str">
        <f>IF(SUM(H47:H77)=0,"",SUM(H47:H77))</f>
        <v/>
      </c>
      <c r="I78" s="26" t="str">
        <f>IF(SUM(I47:I77)=0,"",SUM(I47:I77))</f>
        <v/>
      </c>
      <c r="J78" s="26" t="str">
        <f t="shared" ref="J78:K78" si="13">IF(SUM(J47:J77)=0,"",SUM(J47:J77))</f>
        <v/>
      </c>
      <c r="K78" s="26" t="str">
        <f t="shared" si="13"/>
        <v/>
      </c>
      <c r="L78" s="26" t="str">
        <f>IF(SUM($L47:$L77)=0,"",SUM($L47:$L77))</f>
        <v/>
      </c>
      <c r="M78" s="33"/>
      <c r="N78" s="193"/>
      <c r="O78" s="193"/>
      <c r="P78" s="193"/>
      <c r="Q78" s="193"/>
      <c r="R78" s="6"/>
    </row>
    <row r="80" spans="1:18" ht="27" customHeight="1">
      <c r="A80" s="194" t="s">
        <v>22</v>
      </c>
      <c r="B80" s="189" t="s">
        <v>103</v>
      </c>
      <c r="C80" s="189"/>
      <c r="D80" s="189"/>
      <c r="E80" s="189"/>
      <c r="F80" s="189" t="s">
        <v>23</v>
      </c>
      <c r="G80" s="189"/>
      <c r="H80" s="189" t="s">
        <v>88</v>
      </c>
      <c r="I80" s="189"/>
      <c r="J80" s="189"/>
      <c r="K80" s="189"/>
      <c r="L80" s="189" t="s">
        <v>87</v>
      </c>
      <c r="M80" s="195" t="s">
        <v>96</v>
      </c>
      <c r="N80" s="194" t="s">
        <v>25</v>
      </c>
      <c r="O80" s="194"/>
      <c r="P80" s="194"/>
      <c r="Q80" s="194"/>
      <c r="R80" s="189" t="s">
        <v>100</v>
      </c>
    </row>
    <row r="81" spans="1:22" ht="14.25" customHeight="1">
      <c r="A81" s="194"/>
      <c r="B81" s="189" t="s">
        <v>82</v>
      </c>
      <c r="C81" s="189"/>
      <c r="D81" s="189" t="s">
        <v>84</v>
      </c>
      <c r="E81" s="189"/>
      <c r="F81" s="189"/>
      <c r="G81" s="189"/>
      <c r="H81" s="189" t="s">
        <v>90</v>
      </c>
      <c r="I81" s="189"/>
      <c r="J81" s="189" t="s">
        <v>89</v>
      </c>
      <c r="K81" s="189"/>
      <c r="L81" s="189"/>
      <c r="M81" s="196"/>
      <c r="N81" s="194"/>
      <c r="O81" s="194"/>
      <c r="P81" s="194"/>
      <c r="Q81" s="194"/>
      <c r="R81" s="189"/>
    </row>
    <row r="82" spans="1:22">
      <c r="A82" s="194"/>
      <c r="B82" s="43" t="s">
        <v>26</v>
      </c>
      <c r="C82" s="43" t="s">
        <v>27</v>
      </c>
      <c r="D82" s="43" t="s">
        <v>26</v>
      </c>
      <c r="E82" s="43" t="s">
        <v>27</v>
      </c>
      <c r="F82" s="44" t="s">
        <v>85</v>
      </c>
      <c r="G82" s="44" t="s">
        <v>86</v>
      </c>
      <c r="H82" s="44" t="s">
        <v>81</v>
      </c>
      <c r="I82" s="44" t="s">
        <v>83</v>
      </c>
      <c r="J82" s="44" t="s">
        <v>81</v>
      </c>
      <c r="K82" s="44" t="s">
        <v>95</v>
      </c>
      <c r="L82" s="189"/>
      <c r="M82" s="197"/>
      <c r="N82" s="194"/>
      <c r="O82" s="194"/>
      <c r="P82" s="194"/>
      <c r="Q82" s="194"/>
      <c r="R82" s="194"/>
    </row>
    <row r="83" spans="1:22">
      <c r="A83" s="27" cm="1">
        <f t="array" aca="1" ref="A83" ca="1">DATE("2025","8"+2,IFERROR(INDIRECT(T1),"1"))</f>
        <v>45931</v>
      </c>
      <c r="B83" s="20"/>
      <c r="C83" s="21"/>
      <c r="D83" s="20"/>
      <c r="E83" s="21"/>
      <c r="F83" s="22"/>
      <c r="G83" s="22"/>
      <c r="H83" s="34" t="str">
        <f>IF(OR(B83="",LEFT(M83,1)="✓"),"",C83-B83-F83)</f>
        <v/>
      </c>
      <c r="I83" s="34" t="str">
        <f>IF(OR(D83="",LEFT(M83,1)="✓"),"",E83-D83-G83)</f>
        <v/>
      </c>
      <c r="J83" s="34" t="str">
        <f>IF(AND(B83&lt;&gt;"",M83="✓所定"),C83-B83-F83,"")</f>
        <v/>
      </c>
      <c r="K83" s="34" t="str">
        <f>IF(AND(B83&lt;&gt;"",M83="✓法定"),C83-B83-F83,"")</f>
        <v/>
      </c>
      <c r="L83" s="26" t="str">
        <f>IF(AND($B83="",$D83=""),"",($C83-$B83-$F83)+($E83-$D83-$G83))</f>
        <v/>
      </c>
      <c r="M83" s="32"/>
      <c r="N83" s="190"/>
      <c r="O83" s="190"/>
      <c r="P83" s="190"/>
      <c r="Q83" s="190"/>
      <c r="R83" s="23"/>
      <c r="V83" s="1" t="s">
        <v>171</v>
      </c>
    </row>
    <row r="84" spans="1:22">
      <c r="A84" s="27">
        <f ca="1">A83+1</f>
        <v>45932</v>
      </c>
      <c r="B84" s="20"/>
      <c r="C84" s="21"/>
      <c r="D84" s="20"/>
      <c r="E84" s="21"/>
      <c r="F84" s="22"/>
      <c r="G84" s="22"/>
      <c r="H84" s="34" t="str">
        <f t="shared" ref="H84:H113" si="14">IF(OR(B84="",LEFT(M84,1)="✓"),"",C84-B84-F84)</f>
        <v/>
      </c>
      <c r="I84" s="34" t="str">
        <f t="shared" ref="I84:I113" si="15">IF(OR(D84="",LEFT(M84,1)="✓"),"",E84-D84-G84)</f>
        <v/>
      </c>
      <c r="J84" s="34" t="str">
        <f t="shared" ref="J84:J113" si="16">IF(AND(B84&lt;&gt;"",M84="✓所定"),C84-B84-F84,"")</f>
        <v/>
      </c>
      <c r="K84" s="34" t="str">
        <f t="shared" ref="K84:K113" si="17">IF(AND(B84&lt;&gt;"",M84="✓法定"),C84-B84-F84,"")</f>
        <v/>
      </c>
      <c r="L84" s="26" t="str">
        <f t="shared" ref="L84:L112" si="18">IF(AND($B84="",$D84=""),"",($C84-$B84-$F84)+($E84-$D84-$G84))</f>
        <v/>
      </c>
      <c r="M84" s="32"/>
      <c r="N84" s="190"/>
      <c r="O84" s="190"/>
      <c r="P84" s="190"/>
      <c r="Q84" s="190"/>
      <c r="R84" s="23"/>
      <c r="V84" s="1" t="s">
        <v>172</v>
      </c>
    </row>
    <row r="85" spans="1:22">
      <c r="A85" s="27">
        <f t="shared" ref="A85:A113" ca="1" si="19">A84+1</f>
        <v>45933</v>
      </c>
      <c r="B85" s="20"/>
      <c r="C85" s="21"/>
      <c r="D85" s="20"/>
      <c r="E85" s="21"/>
      <c r="F85" s="22"/>
      <c r="G85" s="22"/>
      <c r="H85" s="34" t="str">
        <f t="shared" si="14"/>
        <v/>
      </c>
      <c r="I85" s="34" t="str">
        <f t="shared" si="15"/>
        <v/>
      </c>
      <c r="J85" s="34" t="str">
        <f t="shared" si="16"/>
        <v/>
      </c>
      <c r="K85" s="34" t="str">
        <f t="shared" si="17"/>
        <v/>
      </c>
      <c r="L85" s="26" t="str">
        <f t="shared" si="18"/>
        <v/>
      </c>
      <c r="M85" s="32"/>
      <c r="N85" s="190"/>
      <c r="O85" s="190"/>
      <c r="P85" s="190"/>
      <c r="Q85" s="190"/>
      <c r="R85" s="23"/>
    </row>
    <row r="86" spans="1:22">
      <c r="A86" s="27">
        <f t="shared" ca="1" si="19"/>
        <v>45934</v>
      </c>
      <c r="B86" s="20"/>
      <c r="C86" s="21"/>
      <c r="D86" s="20"/>
      <c r="E86" s="21"/>
      <c r="F86" s="22"/>
      <c r="G86" s="22"/>
      <c r="H86" s="34" t="str">
        <f t="shared" si="14"/>
        <v/>
      </c>
      <c r="I86" s="34" t="str">
        <f t="shared" si="15"/>
        <v/>
      </c>
      <c r="J86" s="34" t="str">
        <f t="shared" si="16"/>
        <v/>
      </c>
      <c r="K86" s="34" t="str">
        <f t="shared" si="17"/>
        <v/>
      </c>
      <c r="L86" s="26" t="str">
        <f t="shared" si="18"/>
        <v/>
      </c>
      <c r="M86" s="32"/>
      <c r="N86" s="190"/>
      <c r="O86" s="190"/>
      <c r="P86" s="190"/>
      <c r="Q86" s="190"/>
      <c r="R86" s="23"/>
    </row>
    <row r="87" spans="1:22">
      <c r="A87" s="27">
        <f t="shared" ca="1" si="19"/>
        <v>45935</v>
      </c>
      <c r="B87" s="20"/>
      <c r="C87" s="21"/>
      <c r="D87" s="20"/>
      <c r="E87" s="21"/>
      <c r="F87" s="22"/>
      <c r="G87" s="22"/>
      <c r="H87" s="34" t="str">
        <f t="shared" si="14"/>
        <v/>
      </c>
      <c r="I87" s="34" t="str">
        <f t="shared" si="15"/>
        <v/>
      </c>
      <c r="J87" s="34" t="str">
        <f t="shared" si="16"/>
        <v/>
      </c>
      <c r="K87" s="34" t="str">
        <f t="shared" si="17"/>
        <v/>
      </c>
      <c r="L87" s="26" t="str">
        <f t="shared" si="18"/>
        <v/>
      </c>
      <c r="M87" s="32"/>
      <c r="N87" s="190"/>
      <c r="O87" s="190"/>
      <c r="P87" s="190"/>
      <c r="Q87" s="190"/>
      <c r="R87" s="23"/>
    </row>
    <row r="88" spans="1:22">
      <c r="A88" s="27">
        <f t="shared" ca="1" si="19"/>
        <v>45936</v>
      </c>
      <c r="B88" s="20"/>
      <c r="C88" s="21"/>
      <c r="D88" s="20"/>
      <c r="E88" s="21"/>
      <c r="F88" s="22"/>
      <c r="G88" s="22"/>
      <c r="H88" s="34" t="str">
        <f t="shared" si="14"/>
        <v/>
      </c>
      <c r="I88" s="34" t="str">
        <f t="shared" si="15"/>
        <v/>
      </c>
      <c r="J88" s="34" t="str">
        <f t="shared" si="16"/>
        <v/>
      </c>
      <c r="K88" s="34" t="str">
        <f t="shared" si="17"/>
        <v/>
      </c>
      <c r="L88" s="26" t="str">
        <f t="shared" si="18"/>
        <v/>
      </c>
      <c r="M88" s="32"/>
      <c r="N88" s="190"/>
      <c r="O88" s="190"/>
      <c r="P88" s="190"/>
      <c r="Q88" s="190"/>
      <c r="R88" s="23"/>
    </row>
    <row r="89" spans="1:22">
      <c r="A89" s="27">
        <f t="shared" ca="1" si="19"/>
        <v>45937</v>
      </c>
      <c r="B89" s="20"/>
      <c r="C89" s="21"/>
      <c r="D89" s="20"/>
      <c r="E89" s="21"/>
      <c r="F89" s="22"/>
      <c r="G89" s="22"/>
      <c r="H89" s="34" t="str">
        <f t="shared" si="14"/>
        <v/>
      </c>
      <c r="I89" s="34" t="str">
        <f t="shared" si="15"/>
        <v/>
      </c>
      <c r="J89" s="34" t="str">
        <f t="shared" si="16"/>
        <v/>
      </c>
      <c r="K89" s="34" t="str">
        <f t="shared" si="17"/>
        <v/>
      </c>
      <c r="L89" s="26" t="str">
        <f t="shared" si="18"/>
        <v/>
      </c>
      <c r="M89" s="32"/>
      <c r="N89" s="190"/>
      <c r="O89" s="190"/>
      <c r="P89" s="190"/>
      <c r="Q89" s="190"/>
      <c r="R89" s="23"/>
    </row>
    <row r="90" spans="1:22">
      <c r="A90" s="27">
        <f t="shared" ca="1" si="19"/>
        <v>45938</v>
      </c>
      <c r="B90" s="20"/>
      <c r="C90" s="21"/>
      <c r="D90" s="20"/>
      <c r="E90" s="21"/>
      <c r="F90" s="22"/>
      <c r="G90" s="22"/>
      <c r="H90" s="34" t="str">
        <f t="shared" si="14"/>
        <v/>
      </c>
      <c r="I90" s="34" t="str">
        <f t="shared" si="15"/>
        <v/>
      </c>
      <c r="J90" s="34" t="str">
        <f t="shared" si="16"/>
        <v/>
      </c>
      <c r="K90" s="34" t="str">
        <f t="shared" si="17"/>
        <v/>
      </c>
      <c r="L90" s="26" t="str">
        <f t="shared" si="18"/>
        <v/>
      </c>
      <c r="M90" s="32"/>
      <c r="N90" s="190"/>
      <c r="O90" s="190"/>
      <c r="P90" s="190"/>
      <c r="Q90" s="190"/>
      <c r="R90" s="23"/>
    </row>
    <row r="91" spans="1:22">
      <c r="A91" s="27">
        <f t="shared" ca="1" si="19"/>
        <v>45939</v>
      </c>
      <c r="B91" s="20"/>
      <c r="C91" s="21"/>
      <c r="D91" s="20"/>
      <c r="E91" s="21"/>
      <c r="F91" s="22"/>
      <c r="G91" s="22"/>
      <c r="H91" s="34" t="str">
        <f t="shared" si="14"/>
        <v/>
      </c>
      <c r="I91" s="34" t="str">
        <f t="shared" si="15"/>
        <v/>
      </c>
      <c r="J91" s="34" t="str">
        <f t="shared" si="16"/>
        <v/>
      </c>
      <c r="K91" s="34" t="str">
        <f t="shared" si="17"/>
        <v/>
      </c>
      <c r="L91" s="26" t="str">
        <f t="shared" si="18"/>
        <v/>
      </c>
      <c r="M91" s="32"/>
      <c r="N91" s="190"/>
      <c r="O91" s="190"/>
      <c r="P91" s="190"/>
      <c r="Q91" s="190"/>
      <c r="R91" s="23"/>
    </row>
    <row r="92" spans="1:22">
      <c r="A92" s="27">
        <f t="shared" ca="1" si="19"/>
        <v>45940</v>
      </c>
      <c r="B92" s="20"/>
      <c r="C92" s="21"/>
      <c r="D92" s="20"/>
      <c r="E92" s="21"/>
      <c r="F92" s="22"/>
      <c r="G92" s="22"/>
      <c r="H92" s="34" t="str">
        <f t="shared" si="14"/>
        <v/>
      </c>
      <c r="I92" s="34" t="str">
        <f t="shared" si="15"/>
        <v/>
      </c>
      <c r="J92" s="34" t="str">
        <f t="shared" si="16"/>
        <v/>
      </c>
      <c r="K92" s="34" t="str">
        <f t="shared" si="17"/>
        <v/>
      </c>
      <c r="L92" s="26" t="str">
        <f t="shared" si="18"/>
        <v/>
      </c>
      <c r="M92" s="32"/>
      <c r="N92" s="190"/>
      <c r="O92" s="190"/>
      <c r="P92" s="190"/>
      <c r="Q92" s="190"/>
      <c r="R92" s="23"/>
    </row>
    <row r="93" spans="1:22">
      <c r="A93" s="27">
        <f t="shared" ca="1" si="19"/>
        <v>45941</v>
      </c>
      <c r="B93" s="20"/>
      <c r="C93" s="21"/>
      <c r="D93" s="20"/>
      <c r="E93" s="21"/>
      <c r="F93" s="22"/>
      <c r="G93" s="22"/>
      <c r="H93" s="34" t="str">
        <f t="shared" si="14"/>
        <v/>
      </c>
      <c r="I93" s="34" t="str">
        <f t="shared" si="15"/>
        <v/>
      </c>
      <c r="J93" s="34" t="str">
        <f t="shared" si="16"/>
        <v/>
      </c>
      <c r="K93" s="34" t="str">
        <f t="shared" si="17"/>
        <v/>
      </c>
      <c r="L93" s="26" t="str">
        <f t="shared" si="18"/>
        <v/>
      </c>
      <c r="M93" s="32"/>
      <c r="N93" s="190"/>
      <c r="O93" s="190"/>
      <c r="P93" s="190"/>
      <c r="Q93" s="190"/>
      <c r="R93" s="23"/>
    </row>
    <row r="94" spans="1:22">
      <c r="A94" s="27">
        <f t="shared" ca="1" si="19"/>
        <v>45942</v>
      </c>
      <c r="B94" s="20"/>
      <c r="C94" s="21"/>
      <c r="D94" s="20"/>
      <c r="E94" s="21"/>
      <c r="F94" s="22"/>
      <c r="G94" s="22"/>
      <c r="H94" s="34" t="str">
        <f t="shared" si="14"/>
        <v/>
      </c>
      <c r="I94" s="34" t="str">
        <f t="shared" si="15"/>
        <v/>
      </c>
      <c r="J94" s="34" t="str">
        <f t="shared" si="16"/>
        <v/>
      </c>
      <c r="K94" s="34" t="str">
        <f t="shared" si="17"/>
        <v/>
      </c>
      <c r="L94" s="26" t="str">
        <f t="shared" si="18"/>
        <v/>
      </c>
      <c r="M94" s="32"/>
      <c r="N94" s="190"/>
      <c r="O94" s="190"/>
      <c r="P94" s="190"/>
      <c r="Q94" s="190"/>
      <c r="R94" s="23"/>
    </row>
    <row r="95" spans="1:22">
      <c r="A95" s="27">
        <f t="shared" ca="1" si="19"/>
        <v>45943</v>
      </c>
      <c r="B95" s="20"/>
      <c r="C95" s="21"/>
      <c r="D95" s="20"/>
      <c r="E95" s="21"/>
      <c r="F95" s="22"/>
      <c r="G95" s="22"/>
      <c r="H95" s="34" t="str">
        <f t="shared" si="14"/>
        <v/>
      </c>
      <c r="I95" s="34" t="str">
        <f t="shared" si="15"/>
        <v/>
      </c>
      <c r="J95" s="34" t="str">
        <f t="shared" si="16"/>
        <v/>
      </c>
      <c r="K95" s="34" t="str">
        <f t="shared" si="17"/>
        <v/>
      </c>
      <c r="L95" s="26" t="str">
        <f t="shared" si="18"/>
        <v/>
      </c>
      <c r="M95" s="32"/>
      <c r="N95" s="190"/>
      <c r="O95" s="190"/>
      <c r="P95" s="190"/>
      <c r="Q95" s="190"/>
      <c r="R95" s="23"/>
    </row>
    <row r="96" spans="1:22">
      <c r="A96" s="27">
        <f t="shared" ca="1" si="19"/>
        <v>45944</v>
      </c>
      <c r="B96" s="20"/>
      <c r="C96" s="21"/>
      <c r="D96" s="20"/>
      <c r="E96" s="21"/>
      <c r="F96" s="22"/>
      <c r="G96" s="22"/>
      <c r="H96" s="34" t="str">
        <f t="shared" si="14"/>
        <v/>
      </c>
      <c r="I96" s="34" t="str">
        <f t="shared" si="15"/>
        <v/>
      </c>
      <c r="J96" s="34" t="str">
        <f t="shared" si="16"/>
        <v/>
      </c>
      <c r="K96" s="34" t="str">
        <f t="shared" si="17"/>
        <v/>
      </c>
      <c r="L96" s="26" t="str">
        <f t="shared" si="18"/>
        <v/>
      </c>
      <c r="M96" s="32"/>
      <c r="N96" s="190"/>
      <c r="O96" s="190"/>
      <c r="P96" s="190"/>
      <c r="Q96" s="190"/>
      <c r="R96" s="23"/>
    </row>
    <row r="97" spans="1:18">
      <c r="A97" s="27">
        <f t="shared" ca="1" si="19"/>
        <v>45945</v>
      </c>
      <c r="B97" s="20"/>
      <c r="C97" s="21"/>
      <c r="D97" s="20"/>
      <c r="E97" s="21"/>
      <c r="F97" s="22"/>
      <c r="G97" s="22"/>
      <c r="H97" s="34" t="str">
        <f t="shared" si="14"/>
        <v/>
      </c>
      <c r="I97" s="34" t="str">
        <f t="shared" si="15"/>
        <v/>
      </c>
      <c r="J97" s="34" t="str">
        <f t="shared" si="16"/>
        <v/>
      </c>
      <c r="K97" s="34" t="str">
        <f t="shared" si="17"/>
        <v/>
      </c>
      <c r="L97" s="26" t="str">
        <f t="shared" si="18"/>
        <v/>
      </c>
      <c r="M97" s="32"/>
      <c r="N97" s="190"/>
      <c r="O97" s="190"/>
      <c r="P97" s="190"/>
      <c r="Q97" s="190"/>
      <c r="R97" s="23"/>
    </row>
    <row r="98" spans="1:18">
      <c r="A98" s="27">
        <f t="shared" ca="1" si="19"/>
        <v>45946</v>
      </c>
      <c r="B98" s="20"/>
      <c r="C98" s="21"/>
      <c r="D98" s="20"/>
      <c r="E98" s="21"/>
      <c r="F98" s="22"/>
      <c r="G98" s="22"/>
      <c r="H98" s="34" t="str">
        <f t="shared" si="14"/>
        <v/>
      </c>
      <c r="I98" s="34" t="str">
        <f t="shared" si="15"/>
        <v/>
      </c>
      <c r="J98" s="34" t="str">
        <f t="shared" si="16"/>
        <v/>
      </c>
      <c r="K98" s="34" t="str">
        <f t="shared" si="17"/>
        <v/>
      </c>
      <c r="L98" s="26" t="str">
        <f t="shared" si="18"/>
        <v/>
      </c>
      <c r="M98" s="32"/>
      <c r="N98" s="190"/>
      <c r="O98" s="190"/>
      <c r="P98" s="190"/>
      <c r="Q98" s="190"/>
      <c r="R98" s="23"/>
    </row>
    <row r="99" spans="1:18">
      <c r="A99" s="27">
        <f t="shared" ca="1" si="19"/>
        <v>45947</v>
      </c>
      <c r="B99" s="20"/>
      <c r="C99" s="21"/>
      <c r="D99" s="20"/>
      <c r="E99" s="21"/>
      <c r="F99" s="22"/>
      <c r="G99" s="22"/>
      <c r="H99" s="34" t="str">
        <f t="shared" si="14"/>
        <v/>
      </c>
      <c r="I99" s="34" t="str">
        <f t="shared" si="15"/>
        <v/>
      </c>
      <c r="J99" s="34" t="str">
        <f t="shared" si="16"/>
        <v/>
      </c>
      <c r="K99" s="34" t="str">
        <f t="shared" si="17"/>
        <v/>
      </c>
      <c r="L99" s="26" t="str">
        <f t="shared" si="18"/>
        <v/>
      </c>
      <c r="M99" s="32"/>
      <c r="N99" s="190"/>
      <c r="O99" s="190"/>
      <c r="P99" s="190"/>
      <c r="Q99" s="190"/>
      <c r="R99" s="23"/>
    </row>
    <row r="100" spans="1:18">
      <c r="A100" s="27">
        <f t="shared" ca="1" si="19"/>
        <v>45948</v>
      </c>
      <c r="B100" s="20"/>
      <c r="C100" s="21"/>
      <c r="D100" s="20"/>
      <c r="E100" s="21"/>
      <c r="F100" s="22"/>
      <c r="G100" s="22"/>
      <c r="H100" s="34" t="str">
        <f t="shared" si="14"/>
        <v/>
      </c>
      <c r="I100" s="34" t="str">
        <f t="shared" si="15"/>
        <v/>
      </c>
      <c r="J100" s="34" t="str">
        <f t="shared" si="16"/>
        <v/>
      </c>
      <c r="K100" s="34" t="str">
        <f t="shared" si="17"/>
        <v/>
      </c>
      <c r="L100" s="26" t="str">
        <f t="shared" si="18"/>
        <v/>
      </c>
      <c r="M100" s="32"/>
      <c r="N100" s="190"/>
      <c r="O100" s="190"/>
      <c r="P100" s="190"/>
      <c r="Q100" s="190"/>
      <c r="R100" s="23"/>
    </row>
    <row r="101" spans="1:18">
      <c r="A101" s="27">
        <f t="shared" ca="1" si="19"/>
        <v>45949</v>
      </c>
      <c r="B101" s="20"/>
      <c r="C101" s="21"/>
      <c r="D101" s="20"/>
      <c r="E101" s="21"/>
      <c r="F101" s="22"/>
      <c r="G101" s="22"/>
      <c r="H101" s="34" t="str">
        <f t="shared" si="14"/>
        <v/>
      </c>
      <c r="I101" s="34" t="str">
        <f t="shared" si="15"/>
        <v/>
      </c>
      <c r="J101" s="34" t="str">
        <f t="shared" si="16"/>
        <v/>
      </c>
      <c r="K101" s="34" t="str">
        <f t="shared" si="17"/>
        <v/>
      </c>
      <c r="L101" s="26" t="str">
        <f t="shared" si="18"/>
        <v/>
      </c>
      <c r="M101" s="32"/>
      <c r="N101" s="190"/>
      <c r="O101" s="190"/>
      <c r="P101" s="190"/>
      <c r="Q101" s="190"/>
      <c r="R101" s="23"/>
    </row>
    <row r="102" spans="1:18">
      <c r="A102" s="27">
        <f t="shared" ca="1" si="19"/>
        <v>45950</v>
      </c>
      <c r="B102" s="20"/>
      <c r="C102" s="21"/>
      <c r="D102" s="20"/>
      <c r="E102" s="21"/>
      <c r="F102" s="22"/>
      <c r="G102" s="22"/>
      <c r="H102" s="34" t="str">
        <f t="shared" si="14"/>
        <v/>
      </c>
      <c r="I102" s="34" t="str">
        <f t="shared" si="15"/>
        <v/>
      </c>
      <c r="J102" s="34" t="str">
        <f t="shared" si="16"/>
        <v/>
      </c>
      <c r="K102" s="34" t="str">
        <f t="shared" si="17"/>
        <v/>
      </c>
      <c r="L102" s="26" t="str">
        <f t="shared" si="18"/>
        <v/>
      </c>
      <c r="M102" s="32"/>
      <c r="N102" s="190"/>
      <c r="O102" s="190"/>
      <c r="P102" s="190"/>
      <c r="Q102" s="190"/>
      <c r="R102" s="23"/>
    </row>
    <row r="103" spans="1:18">
      <c r="A103" s="27">
        <f t="shared" ca="1" si="19"/>
        <v>45951</v>
      </c>
      <c r="B103" s="20"/>
      <c r="C103" s="21"/>
      <c r="D103" s="20"/>
      <c r="E103" s="21"/>
      <c r="F103" s="22"/>
      <c r="G103" s="22"/>
      <c r="H103" s="34" t="str">
        <f t="shared" si="14"/>
        <v/>
      </c>
      <c r="I103" s="34" t="str">
        <f t="shared" si="15"/>
        <v/>
      </c>
      <c r="J103" s="34" t="str">
        <f t="shared" si="16"/>
        <v/>
      </c>
      <c r="K103" s="34" t="str">
        <f t="shared" si="17"/>
        <v/>
      </c>
      <c r="L103" s="26" t="str">
        <f t="shared" si="18"/>
        <v/>
      </c>
      <c r="M103" s="32"/>
      <c r="N103" s="190"/>
      <c r="O103" s="190"/>
      <c r="P103" s="190"/>
      <c r="Q103" s="190"/>
      <c r="R103" s="23"/>
    </row>
    <row r="104" spans="1:18">
      <c r="A104" s="27">
        <f t="shared" ca="1" si="19"/>
        <v>45952</v>
      </c>
      <c r="B104" s="20"/>
      <c r="C104" s="21"/>
      <c r="D104" s="20"/>
      <c r="E104" s="21"/>
      <c r="F104" s="22"/>
      <c r="G104" s="22"/>
      <c r="H104" s="34" t="str">
        <f t="shared" si="14"/>
        <v/>
      </c>
      <c r="I104" s="34" t="str">
        <f t="shared" si="15"/>
        <v/>
      </c>
      <c r="J104" s="34" t="str">
        <f t="shared" si="16"/>
        <v/>
      </c>
      <c r="K104" s="34" t="str">
        <f t="shared" si="17"/>
        <v/>
      </c>
      <c r="L104" s="26" t="str">
        <f t="shared" si="18"/>
        <v/>
      </c>
      <c r="M104" s="32"/>
      <c r="N104" s="190"/>
      <c r="O104" s="190"/>
      <c r="P104" s="190"/>
      <c r="Q104" s="190"/>
      <c r="R104" s="23"/>
    </row>
    <row r="105" spans="1:18">
      <c r="A105" s="27">
        <f t="shared" ca="1" si="19"/>
        <v>45953</v>
      </c>
      <c r="B105" s="20"/>
      <c r="C105" s="21"/>
      <c r="D105" s="20"/>
      <c r="E105" s="21"/>
      <c r="F105" s="22"/>
      <c r="G105" s="22"/>
      <c r="H105" s="34" t="str">
        <f t="shared" si="14"/>
        <v/>
      </c>
      <c r="I105" s="34" t="str">
        <f t="shared" si="15"/>
        <v/>
      </c>
      <c r="J105" s="34" t="str">
        <f t="shared" si="16"/>
        <v/>
      </c>
      <c r="K105" s="34" t="str">
        <f t="shared" si="17"/>
        <v/>
      </c>
      <c r="L105" s="26" t="str">
        <f t="shared" si="18"/>
        <v/>
      </c>
      <c r="M105" s="32"/>
      <c r="N105" s="190"/>
      <c r="O105" s="190"/>
      <c r="P105" s="190"/>
      <c r="Q105" s="190"/>
      <c r="R105" s="23"/>
    </row>
    <row r="106" spans="1:18">
      <c r="A106" s="27">
        <f t="shared" ca="1" si="19"/>
        <v>45954</v>
      </c>
      <c r="B106" s="20"/>
      <c r="C106" s="21"/>
      <c r="D106" s="20"/>
      <c r="E106" s="21"/>
      <c r="F106" s="22"/>
      <c r="G106" s="22"/>
      <c r="H106" s="34" t="str">
        <f t="shared" si="14"/>
        <v/>
      </c>
      <c r="I106" s="34" t="str">
        <f t="shared" si="15"/>
        <v/>
      </c>
      <c r="J106" s="34" t="str">
        <f t="shared" si="16"/>
        <v/>
      </c>
      <c r="K106" s="34" t="str">
        <f t="shared" si="17"/>
        <v/>
      </c>
      <c r="L106" s="26" t="str">
        <f t="shared" si="18"/>
        <v/>
      </c>
      <c r="M106" s="32"/>
      <c r="N106" s="190"/>
      <c r="O106" s="190"/>
      <c r="P106" s="190"/>
      <c r="Q106" s="190"/>
      <c r="R106" s="23"/>
    </row>
    <row r="107" spans="1:18">
      <c r="A107" s="27">
        <f t="shared" ca="1" si="19"/>
        <v>45955</v>
      </c>
      <c r="B107" s="20"/>
      <c r="C107" s="21"/>
      <c r="D107" s="20"/>
      <c r="E107" s="21"/>
      <c r="F107" s="22"/>
      <c r="G107" s="22"/>
      <c r="H107" s="34" t="str">
        <f t="shared" si="14"/>
        <v/>
      </c>
      <c r="I107" s="34" t="str">
        <f t="shared" si="15"/>
        <v/>
      </c>
      <c r="J107" s="34" t="str">
        <f t="shared" si="16"/>
        <v/>
      </c>
      <c r="K107" s="34" t="str">
        <f t="shared" si="17"/>
        <v/>
      </c>
      <c r="L107" s="26" t="str">
        <f t="shared" si="18"/>
        <v/>
      </c>
      <c r="M107" s="32"/>
      <c r="N107" s="190"/>
      <c r="O107" s="190"/>
      <c r="P107" s="190"/>
      <c r="Q107" s="190"/>
      <c r="R107" s="23"/>
    </row>
    <row r="108" spans="1:18">
      <c r="A108" s="27">
        <f t="shared" ca="1" si="19"/>
        <v>45956</v>
      </c>
      <c r="B108" s="20"/>
      <c r="C108" s="21"/>
      <c r="D108" s="20"/>
      <c r="E108" s="21"/>
      <c r="F108" s="22"/>
      <c r="G108" s="22"/>
      <c r="H108" s="34" t="str">
        <f t="shared" si="14"/>
        <v/>
      </c>
      <c r="I108" s="34" t="str">
        <f t="shared" si="15"/>
        <v/>
      </c>
      <c r="J108" s="34" t="str">
        <f t="shared" si="16"/>
        <v/>
      </c>
      <c r="K108" s="34" t="str">
        <f t="shared" si="17"/>
        <v/>
      </c>
      <c r="L108" s="26" t="str">
        <f t="shared" si="18"/>
        <v/>
      </c>
      <c r="M108" s="32"/>
      <c r="N108" s="190"/>
      <c r="O108" s="190"/>
      <c r="P108" s="190"/>
      <c r="Q108" s="190"/>
      <c r="R108" s="23"/>
    </row>
    <row r="109" spans="1:18">
      <c r="A109" s="27">
        <f t="shared" ca="1" si="19"/>
        <v>45957</v>
      </c>
      <c r="B109" s="20"/>
      <c r="C109" s="21"/>
      <c r="D109" s="20"/>
      <c r="E109" s="21"/>
      <c r="F109" s="22"/>
      <c r="G109" s="22"/>
      <c r="H109" s="34" t="str">
        <f t="shared" si="14"/>
        <v/>
      </c>
      <c r="I109" s="34" t="str">
        <f t="shared" si="15"/>
        <v/>
      </c>
      <c r="J109" s="34" t="str">
        <f t="shared" si="16"/>
        <v/>
      </c>
      <c r="K109" s="34" t="str">
        <f t="shared" si="17"/>
        <v/>
      </c>
      <c r="L109" s="26" t="str">
        <f t="shared" si="18"/>
        <v/>
      </c>
      <c r="M109" s="32"/>
      <c r="N109" s="190"/>
      <c r="O109" s="190"/>
      <c r="P109" s="190"/>
      <c r="Q109" s="190"/>
      <c r="R109" s="23"/>
    </row>
    <row r="110" spans="1:18">
      <c r="A110" s="27">
        <f t="shared" ca="1" si="19"/>
        <v>45958</v>
      </c>
      <c r="B110" s="20"/>
      <c r="C110" s="21"/>
      <c r="D110" s="20"/>
      <c r="E110" s="21"/>
      <c r="F110" s="22"/>
      <c r="G110" s="22"/>
      <c r="H110" s="34" t="str">
        <f t="shared" si="14"/>
        <v/>
      </c>
      <c r="I110" s="34" t="str">
        <f t="shared" si="15"/>
        <v/>
      </c>
      <c r="J110" s="34" t="str">
        <f t="shared" si="16"/>
        <v/>
      </c>
      <c r="K110" s="34" t="str">
        <f t="shared" si="17"/>
        <v/>
      </c>
      <c r="L110" s="26" t="str">
        <f t="shared" si="18"/>
        <v/>
      </c>
      <c r="M110" s="32"/>
      <c r="N110" s="190"/>
      <c r="O110" s="190"/>
      <c r="P110" s="190"/>
      <c r="Q110" s="190"/>
      <c r="R110" s="23"/>
    </row>
    <row r="111" spans="1:18">
      <c r="A111" s="27">
        <f t="shared" ca="1" si="19"/>
        <v>45959</v>
      </c>
      <c r="B111" s="20"/>
      <c r="C111" s="21"/>
      <c r="D111" s="20"/>
      <c r="E111" s="21"/>
      <c r="F111" s="22"/>
      <c r="G111" s="22"/>
      <c r="H111" s="34" t="str">
        <f t="shared" si="14"/>
        <v/>
      </c>
      <c r="I111" s="34" t="str">
        <f t="shared" si="15"/>
        <v/>
      </c>
      <c r="J111" s="34" t="str">
        <f t="shared" si="16"/>
        <v/>
      </c>
      <c r="K111" s="34" t="str">
        <f t="shared" si="17"/>
        <v/>
      </c>
      <c r="L111" s="26" t="str">
        <f t="shared" si="18"/>
        <v/>
      </c>
      <c r="M111" s="32"/>
      <c r="N111" s="190"/>
      <c r="O111" s="190"/>
      <c r="P111" s="190"/>
      <c r="Q111" s="190"/>
      <c r="R111" s="23"/>
    </row>
    <row r="112" spans="1:18">
      <c r="A112" s="27">
        <f t="shared" ca="1" si="19"/>
        <v>45960</v>
      </c>
      <c r="B112" s="20"/>
      <c r="C112" s="21"/>
      <c r="D112" s="20"/>
      <c r="E112" s="21"/>
      <c r="F112" s="22"/>
      <c r="G112" s="22"/>
      <c r="H112" s="34" t="str">
        <f t="shared" si="14"/>
        <v/>
      </c>
      <c r="I112" s="34" t="str">
        <f t="shared" si="15"/>
        <v/>
      </c>
      <c r="J112" s="34" t="str">
        <f t="shared" si="16"/>
        <v/>
      </c>
      <c r="K112" s="34" t="str">
        <f t="shared" si="17"/>
        <v/>
      </c>
      <c r="L112" s="26" t="str">
        <f t="shared" si="18"/>
        <v/>
      </c>
      <c r="M112" s="32"/>
      <c r="N112" s="190"/>
      <c r="O112" s="190"/>
      <c r="P112" s="190"/>
      <c r="Q112" s="190"/>
      <c r="R112" s="23"/>
    </row>
    <row r="113" spans="1:22">
      <c r="A113" s="27">
        <f t="shared" ca="1" si="19"/>
        <v>45961</v>
      </c>
      <c r="B113" s="20"/>
      <c r="C113" s="21"/>
      <c r="D113" s="20"/>
      <c r="E113" s="21"/>
      <c r="F113" s="22"/>
      <c r="G113" s="22"/>
      <c r="H113" s="34" t="str">
        <f t="shared" si="14"/>
        <v/>
      </c>
      <c r="I113" s="34" t="str">
        <f t="shared" si="15"/>
        <v/>
      </c>
      <c r="J113" s="34" t="str">
        <f t="shared" si="16"/>
        <v/>
      </c>
      <c r="K113" s="34" t="str">
        <f t="shared" si="17"/>
        <v/>
      </c>
      <c r="L113" s="26" t="str">
        <f>IF(AND($B113="",$D113=""),"",($C113-$B113-$F113)+($E113-$D113-$G113))</f>
        <v/>
      </c>
      <c r="M113" s="32"/>
      <c r="N113" s="190"/>
      <c r="O113" s="190"/>
      <c r="P113" s="190"/>
      <c r="Q113" s="190"/>
      <c r="R113" s="23"/>
    </row>
    <row r="114" spans="1:22">
      <c r="A114" s="5" t="s">
        <v>11</v>
      </c>
      <c r="B114" s="191"/>
      <c r="C114" s="192"/>
      <c r="D114" s="191"/>
      <c r="E114" s="192"/>
      <c r="F114" s="26" t="str">
        <f>IF(SUM($F83:$F113)=0,"",SUM($F83:$F113))</f>
        <v/>
      </c>
      <c r="G114" s="26" t="str">
        <f>IF(SUM($G83:$G113)=0,"",SUM($G83:$G113))</f>
        <v/>
      </c>
      <c r="H114" s="26" t="str">
        <f>IF(SUM(H83:H113)=0,"",SUM(H83:H113))</f>
        <v/>
      </c>
      <c r="I114" s="26" t="str">
        <f>IF(SUM(I83:I113)=0,"",SUM(I83:I113))</f>
        <v/>
      </c>
      <c r="J114" s="26" t="str">
        <f t="shared" ref="J114:K114" si="20">IF(SUM(J83:J113)=0,"",SUM(J83:J113))</f>
        <v/>
      </c>
      <c r="K114" s="26" t="str">
        <f t="shared" si="20"/>
        <v/>
      </c>
      <c r="L114" s="26" t="str">
        <f>IF(SUM($L83:$L113)=0,"",SUM($L83:$L113))</f>
        <v/>
      </c>
      <c r="M114" s="33"/>
      <c r="N114" s="193"/>
      <c r="O114" s="193"/>
      <c r="P114" s="193"/>
      <c r="Q114" s="193"/>
      <c r="R114" s="6"/>
    </row>
    <row r="116" spans="1:22" ht="27" customHeight="1">
      <c r="A116" s="194" t="s">
        <v>22</v>
      </c>
      <c r="B116" s="189" t="s">
        <v>103</v>
      </c>
      <c r="C116" s="189"/>
      <c r="D116" s="189"/>
      <c r="E116" s="189"/>
      <c r="F116" s="189" t="s">
        <v>23</v>
      </c>
      <c r="G116" s="189"/>
      <c r="H116" s="189" t="s">
        <v>88</v>
      </c>
      <c r="I116" s="189"/>
      <c r="J116" s="189"/>
      <c r="K116" s="189"/>
      <c r="L116" s="189" t="s">
        <v>87</v>
      </c>
      <c r="M116" s="195" t="s">
        <v>96</v>
      </c>
      <c r="N116" s="194" t="s">
        <v>25</v>
      </c>
      <c r="O116" s="194"/>
      <c r="P116" s="194"/>
      <c r="Q116" s="194"/>
      <c r="R116" s="189" t="s">
        <v>100</v>
      </c>
    </row>
    <row r="117" spans="1:22" ht="14.25" customHeight="1">
      <c r="A117" s="194"/>
      <c r="B117" s="189" t="s">
        <v>82</v>
      </c>
      <c r="C117" s="189"/>
      <c r="D117" s="189" t="s">
        <v>84</v>
      </c>
      <c r="E117" s="189"/>
      <c r="F117" s="189"/>
      <c r="G117" s="189"/>
      <c r="H117" s="189" t="s">
        <v>90</v>
      </c>
      <c r="I117" s="189"/>
      <c r="J117" s="189" t="s">
        <v>89</v>
      </c>
      <c r="K117" s="189"/>
      <c r="L117" s="189"/>
      <c r="M117" s="196"/>
      <c r="N117" s="194"/>
      <c r="O117" s="194"/>
      <c r="P117" s="194"/>
      <c r="Q117" s="194"/>
      <c r="R117" s="189"/>
    </row>
    <row r="118" spans="1:22">
      <c r="A118" s="194"/>
      <c r="B118" s="43" t="s">
        <v>26</v>
      </c>
      <c r="C118" s="43" t="s">
        <v>27</v>
      </c>
      <c r="D118" s="43" t="s">
        <v>26</v>
      </c>
      <c r="E118" s="43" t="s">
        <v>27</v>
      </c>
      <c r="F118" s="44" t="s">
        <v>85</v>
      </c>
      <c r="G118" s="44" t="s">
        <v>86</v>
      </c>
      <c r="H118" s="44" t="s">
        <v>81</v>
      </c>
      <c r="I118" s="44" t="s">
        <v>83</v>
      </c>
      <c r="J118" s="44" t="s">
        <v>81</v>
      </c>
      <c r="K118" s="44" t="s">
        <v>95</v>
      </c>
      <c r="L118" s="189"/>
      <c r="M118" s="197"/>
      <c r="N118" s="194"/>
      <c r="O118" s="194"/>
      <c r="P118" s="194"/>
      <c r="Q118" s="194"/>
      <c r="R118" s="194"/>
    </row>
    <row r="119" spans="1:22">
      <c r="A119" s="27" cm="1">
        <f t="array" aca="1" ref="A119" ca="1">DATE("2025","8"+3,IFERROR(INDIRECT(T1),"1"))</f>
        <v>45962</v>
      </c>
      <c r="B119" s="20"/>
      <c r="C119" s="21"/>
      <c r="D119" s="20"/>
      <c r="E119" s="21"/>
      <c r="F119" s="22"/>
      <c r="G119" s="22"/>
      <c r="H119" s="34" t="str">
        <f>IF(OR(B119="",LEFT(M119,1)="✓"),"",C119-B119-F119)</f>
        <v/>
      </c>
      <c r="I119" s="34" t="str">
        <f>IF(OR(D119="",LEFT(M119,1)="✓"),"",E119-D119-G119)</f>
        <v/>
      </c>
      <c r="J119" s="34" t="str">
        <f>IF(AND(B119&lt;&gt;"",M119="✓所定"),C119-B119-F119,"")</f>
        <v/>
      </c>
      <c r="K119" s="34" t="str">
        <f>IF(AND(B119&lt;&gt;"",M119="✓法定"),C119-B119-F119,"")</f>
        <v/>
      </c>
      <c r="L119" s="26" t="str">
        <f>IF(AND($B119="",$D119=""),"",($C119-$B119-$F119)+($E119-$D119-$G119))</f>
        <v/>
      </c>
      <c r="M119" s="32"/>
      <c r="N119" s="198"/>
      <c r="O119" s="199"/>
      <c r="P119" s="199"/>
      <c r="Q119" s="200"/>
      <c r="R119" s="23"/>
      <c r="V119" s="1" t="s">
        <v>171</v>
      </c>
    </row>
    <row r="120" spans="1:22">
      <c r="A120" s="27">
        <f ca="1">A119+1</f>
        <v>45963</v>
      </c>
      <c r="B120" s="20"/>
      <c r="C120" s="21"/>
      <c r="D120" s="20"/>
      <c r="E120" s="21"/>
      <c r="F120" s="22"/>
      <c r="G120" s="22"/>
      <c r="H120" s="34" t="str">
        <f t="shared" ref="H120:H149" si="21">IF(OR(B120="",LEFT(M120,1)="✓"),"",C120-B120-F120)</f>
        <v/>
      </c>
      <c r="I120" s="34" t="str">
        <f t="shared" ref="I120:I149" si="22">IF(OR(D120="",LEFT(M120,1)="✓"),"",E120-D120-G120)</f>
        <v/>
      </c>
      <c r="J120" s="34" t="str">
        <f t="shared" ref="J120:J149" si="23">IF(AND(B120&lt;&gt;"",M120="✓所定"),C120-B120-F120,"")</f>
        <v/>
      </c>
      <c r="K120" s="34" t="str">
        <f t="shared" ref="K120:K149" si="24">IF(AND(B120&lt;&gt;"",M120="✓法定"),C120-B120-F120,"")</f>
        <v/>
      </c>
      <c r="L120" s="26" t="str">
        <f t="shared" ref="L120:L147" si="25">IF(AND($B120="",$D120=""),"",($C120-$B120-$F120)+($E120-$D120-$G120))</f>
        <v/>
      </c>
      <c r="M120" s="32"/>
      <c r="N120" s="190"/>
      <c r="O120" s="190"/>
      <c r="P120" s="190"/>
      <c r="Q120" s="190"/>
      <c r="R120" s="23"/>
      <c r="V120" s="1" t="s">
        <v>172</v>
      </c>
    </row>
    <row r="121" spans="1:22">
      <c r="A121" s="27">
        <f t="shared" ref="A121:A149" ca="1" si="26">A120+1</f>
        <v>45964</v>
      </c>
      <c r="B121" s="20"/>
      <c r="C121" s="21"/>
      <c r="D121" s="20"/>
      <c r="E121" s="21"/>
      <c r="F121" s="22"/>
      <c r="G121" s="22"/>
      <c r="H121" s="34" t="str">
        <f t="shared" si="21"/>
        <v/>
      </c>
      <c r="I121" s="34" t="str">
        <f t="shared" si="22"/>
        <v/>
      </c>
      <c r="J121" s="34" t="str">
        <f t="shared" si="23"/>
        <v/>
      </c>
      <c r="K121" s="34" t="str">
        <f t="shared" si="24"/>
        <v/>
      </c>
      <c r="L121" s="26" t="str">
        <f t="shared" si="25"/>
        <v/>
      </c>
      <c r="M121" s="32"/>
      <c r="N121" s="190"/>
      <c r="O121" s="190"/>
      <c r="P121" s="190"/>
      <c r="Q121" s="190"/>
      <c r="R121" s="23"/>
    </row>
    <row r="122" spans="1:22">
      <c r="A122" s="27">
        <f t="shared" ca="1" si="26"/>
        <v>45965</v>
      </c>
      <c r="B122" s="20"/>
      <c r="C122" s="21"/>
      <c r="D122" s="20"/>
      <c r="E122" s="21"/>
      <c r="F122" s="22"/>
      <c r="G122" s="22"/>
      <c r="H122" s="34" t="str">
        <f t="shared" si="21"/>
        <v/>
      </c>
      <c r="I122" s="34" t="str">
        <f t="shared" si="22"/>
        <v/>
      </c>
      <c r="J122" s="34" t="str">
        <f t="shared" si="23"/>
        <v/>
      </c>
      <c r="K122" s="34" t="str">
        <f t="shared" si="24"/>
        <v/>
      </c>
      <c r="L122" s="26" t="str">
        <f t="shared" si="25"/>
        <v/>
      </c>
      <c r="M122" s="32"/>
      <c r="N122" s="190"/>
      <c r="O122" s="190"/>
      <c r="P122" s="190"/>
      <c r="Q122" s="190"/>
      <c r="R122" s="23"/>
    </row>
    <row r="123" spans="1:22">
      <c r="A123" s="27">
        <f t="shared" ca="1" si="26"/>
        <v>45966</v>
      </c>
      <c r="B123" s="20"/>
      <c r="C123" s="21"/>
      <c r="D123" s="20"/>
      <c r="E123" s="21"/>
      <c r="F123" s="22"/>
      <c r="G123" s="22"/>
      <c r="H123" s="34" t="str">
        <f t="shared" si="21"/>
        <v/>
      </c>
      <c r="I123" s="34" t="str">
        <f t="shared" si="22"/>
        <v/>
      </c>
      <c r="J123" s="34" t="str">
        <f t="shared" si="23"/>
        <v/>
      </c>
      <c r="K123" s="34" t="str">
        <f t="shared" si="24"/>
        <v/>
      </c>
      <c r="L123" s="26" t="str">
        <f t="shared" si="25"/>
        <v/>
      </c>
      <c r="M123" s="32"/>
      <c r="N123" s="190"/>
      <c r="O123" s="190"/>
      <c r="P123" s="190"/>
      <c r="Q123" s="190"/>
      <c r="R123" s="23"/>
    </row>
    <row r="124" spans="1:22">
      <c r="A124" s="27">
        <f t="shared" ca="1" si="26"/>
        <v>45967</v>
      </c>
      <c r="B124" s="20"/>
      <c r="C124" s="21"/>
      <c r="D124" s="20"/>
      <c r="E124" s="21"/>
      <c r="F124" s="22"/>
      <c r="G124" s="22"/>
      <c r="H124" s="34" t="str">
        <f t="shared" si="21"/>
        <v/>
      </c>
      <c r="I124" s="34" t="str">
        <f t="shared" si="22"/>
        <v/>
      </c>
      <c r="J124" s="34" t="str">
        <f t="shared" si="23"/>
        <v/>
      </c>
      <c r="K124" s="34" t="str">
        <f t="shared" si="24"/>
        <v/>
      </c>
      <c r="L124" s="26" t="str">
        <f t="shared" si="25"/>
        <v/>
      </c>
      <c r="M124" s="32"/>
      <c r="N124" s="190"/>
      <c r="O124" s="190"/>
      <c r="P124" s="190"/>
      <c r="Q124" s="190"/>
      <c r="R124" s="23"/>
    </row>
    <row r="125" spans="1:22">
      <c r="A125" s="27">
        <f t="shared" ca="1" si="26"/>
        <v>45968</v>
      </c>
      <c r="B125" s="20"/>
      <c r="C125" s="21"/>
      <c r="D125" s="20"/>
      <c r="E125" s="21"/>
      <c r="F125" s="22"/>
      <c r="G125" s="22"/>
      <c r="H125" s="34" t="str">
        <f t="shared" si="21"/>
        <v/>
      </c>
      <c r="I125" s="34" t="str">
        <f t="shared" si="22"/>
        <v/>
      </c>
      <c r="J125" s="34" t="str">
        <f t="shared" si="23"/>
        <v/>
      </c>
      <c r="K125" s="34" t="str">
        <f t="shared" si="24"/>
        <v/>
      </c>
      <c r="L125" s="26" t="str">
        <f t="shared" si="25"/>
        <v/>
      </c>
      <c r="M125" s="32"/>
      <c r="N125" s="190"/>
      <c r="O125" s="190"/>
      <c r="P125" s="190"/>
      <c r="Q125" s="190"/>
      <c r="R125" s="23"/>
    </row>
    <row r="126" spans="1:22">
      <c r="A126" s="27">
        <f t="shared" ca="1" si="26"/>
        <v>45969</v>
      </c>
      <c r="B126" s="20"/>
      <c r="C126" s="21"/>
      <c r="D126" s="20"/>
      <c r="E126" s="21"/>
      <c r="F126" s="22"/>
      <c r="G126" s="22"/>
      <c r="H126" s="34" t="str">
        <f t="shared" si="21"/>
        <v/>
      </c>
      <c r="I126" s="34" t="str">
        <f t="shared" si="22"/>
        <v/>
      </c>
      <c r="J126" s="34" t="str">
        <f t="shared" si="23"/>
        <v/>
      </c>
      <c r="K126" s="34" t="str">
        <f t="shared" si="24"/>
        <v/>
      </c>
      <c r="L126" s="26" t="str">
        <f t="shared" si="25"/>
        <v/>
      </c>
      <c r="M126" s="32"/>
      <c r="N126" s="190"/>
      <c r="O126" s="190"/>
      <c r="P126" s="190"/>
      <c r="Q126" s="190"/>
      <c r="R126" s="23"/>
    </row>
    <row r="127" spans="1:22">
      <c r="A127" s="27">
        <f t="shared" ca="1" si="26"/>
        <v>45970</v>
      </c>
      <c r="B127" s="20"/>
      <c r="C127" s="21"/>
      <c r="D127" s="20"/>
      <c r="E127" s="21"/>
      <c r="F127" s="22"/>
      <c r="G127" s="22"/>
      <c r="H127" s="34" t="str">
        <f t="shared" si="21"/>
        <v/>
      </c>
      <c r="I127" s="34" t="str">
        <f t="shared" si="22"/>
        <v/>
      </c>
      <c r="J127" s="34" t="str">
        <f t="shared" si="23"/>
        <v/>
      </c>
      <c r="K127" s="34" t="str">
        <f t="shared" si="24"/>
        <v/>
      </c>
      <c r="L127" s="26" t="str">
        <f t="shared" si="25"/>
        <v/>
      </c>
      <c r="M127" s="32"/>
      <c r="N127" s="190"/>
      <c r="O127" s="190"/>
      <c r="P127" s="190"/>
      <c r="Q127" s="190"/>
      <c r="R127" s="23"/>
    </row>
    <row r="128" spans="1:22">
      <c r="A128" s="27">
        <f t="shared" ca="1" si="26"/>
        <v>45971</v>
      </c>
      <c r="B128" s="20"/>
      <c r="C128" s="21"/>
      <c r="D128" s="20"/>
      <c r="E128" s="21"/>
      <c r="F128" s="22"/>
      <c r="G128" s="22"/>
      <c r="H128" s="34" t="str">
        <f t="shared" si="21"/>
        <v/>
      </c>
      <c r="I128" s="34" t="str">
        <f t="shared" si="22"/>
        <v/>
      </c>
      <c r="J128" s="34" t="str">
        <f t="shared" si="23"/>
        <v/>
      </c>
      <c r="K128" s="34" t="str">
        <f t="shared" si="24"/>
        <v/>
      </c>
      <c r="L128" s="26" t="str">
        <f t="shared" si="25"/>
        <v/>
      </c>
      <c r="M128" s="32"/>
      <c r="N128" s="190"/>
      <c r="O128" s="190"/>
      <c r="P128" s="190"/>
      <c r="Q128" s="190"/>
      <c r="R128" s="23"/>
    </row>
    <row r="129" spans="1:18">
      <c r="A129" s="27">
        <f t="shared" ca="1" si="26"/>
        <v>45972</v>
      </c>
      <c r="B129" s="20"/>
      <c r="C129" s="21"/>
      <c r="D129" s="20"/>
      <c r="E129" s="21"/>
      <c r="F129" s="22"/>
      <c r="G129" s="22"/>
      <c r="H129" s="34" t="str">
        <f t="shared" si="21"/>
        <v/>
      </c>
      <c r="I129" s="34" t="str">
        <f t="shared" si="22"/>
        <v/>
      </c>
      <c r="J129" s="34" t="str">
        <f t="shared" si="23"/>
        <v/>
      </c>
      <c r="K129" s="34" t="str">
        <f t="shared" si="24"/>
        <v/>
      </c>
      <c r="L129" s="26" t="str">
        <f t="shared" si="25"/>
        <v/>
      </c>
      <c r="M129" s="32"/>
      <c r="N129" s="190"/>
      <c r="O129" s="190"/>
      <c r="P129" s="190"/>
      <c r="Q129" s="190"/>
      <c r="R129" s="23"/>
    </row>
    <row r="130" spans="1:18">
      <c r="A130" s="27">
        <f t="shared" ca="1" si="26"/>
        <v>45973</v>
      </c>
      <c r="B130" s="20"/>
      <c r="C130" s="21"/>
      <c r="D130" s="20"/>
      <c r="E130" s="21"/>
      <c r="F130" s="22"/>
      <c r="G130" s="22"/>
      <c r="H130" s="34" t="str">
        <f t="shared" si="21"/>
        <v/>
      </c>
      <c r="I130" s="34" t="str">
        <f t="shared" si="22"/>
        <v/>
      </c>
      <c r="J130" s="34" t="str">
        <f t="shared" si="23"/>
        <v/>
      </c>
      <c r="K130" s="34" t="str">
        <f t="shared" si="24"/>
        <v/>
      </c>
      <c r="L130" s="26" t="str">
        <f t="shared" si="25"/>
        <v/>
      </c>
      <c r="M130" s="32"/>
      <c r="N130" s="190"/>
      <c r="O130" s="190"/>
      <c r="P130" s="190"/>
      <c r="Q130" s="190"/>
      <c r="R130" s="23"/>
    </row>
    <row r="131" spans="1:18">
      <c r="A131" s="27">
        <f t="shared" ca="1" si="26"/>
        <v>45974</v>
      </c>
      <c r="B131" s="20"/>
      <c r="C131" s="21"/>
      <c r="D131" s="20"/>
      <c r="E131" s="21"/>
      <c r="F131" s="22"/>
      <c r="G131" s="22"/>
      <c r="H131" s="34" t="str">
        <f t="shared" si="21"/>
        <v/>
      </c>
      <c r="I131" s="34" t="str">
        <f t="shared" si="22"/>
        <v/>
      </c>
      <c r="J131" s="34" t="str">
        <f t="shared" si="23"/>
        <v/>
      </c>
      <c r="K131" s="34" t="str">
        <f t="shared" si="24"/>
        <v/>
      </c>
      <c r="L131" s="26" t="str">
        <f t="shared" si="25"/>
        <v/>
      </c>
      <c r="M131" s="32"/>
      <c r="N131" s="190"/>
      <c r="O131" s="190"/>
      <c r="P131" s="190"/>
      <c r="Q131" s="190"/>
      <c r="R131" s="23"/>
    </row>
    <row r="132" spans="1:18">
      <c r="A132" s="27">
        <f t="shared" ca="1" si="26"/>
        <v>45975</v>
      </c>
      <c r="B132" s="20"/>
      <c r="C132" s="21"/>
      <c r="D132" s="20"/>
      <c r="E132" s="21"/>
      <c r="F132" s="22"/>
      <c r="G132" s="22"/>
      <c r="H132" s="34" t="str">
        <f t="shared" si="21"/>
        <v/>
      </c>
      <c r="I132" s="34" t="str">
        <f t="shared" si="22"/>
        <v/>
      </c>
      <c r="J132" s="34" t="str">
        <f t="shared" si="23"/>
        <v/>
      </c>
      <c r="K132" s="34" t="str">
        <f t="shared" si="24"/>
        <v/>
      </c>
      <c r="L132" s="26" t="str">
        <f t="shared" si="25"/>
        <v/>
      </c>
      <c r="M132" s="32"/>
      <c r="N132" s="190"/>
      <c r="O132" s="190"/>
      <c r="P132" s="190"/>
      <c r="Q132" s="190"/>
      <c r="R132" s="23"/>
    </row>
    <row r="133" spans="1:18">
      <c r="A133" s="27">
        <f t="shared" ca="1" si="26"/>
        <v>45976</v>
      </c>
      <c r="B133" s="20"/>
      <c r="C133" s="21"/>
      <c r="D133" s="20"/>
      <c r="E133" s="21"/>
      <c r="F133" s="22"/>
      <c r="G133" s="22"/>
      <c r="H133" s="34" t="str">
        <f t="shared" si="21"/>
        <v/>
      </c>
      <c r="I133" s="34" t="str">
        <f t="shared" si="22"/>
        <v/>
      </c>
      <c r="J133" s="34" t="str">
        <f t="shared" si="23"/>
        <v/>
      </c>
      <c r="K133" s="34" t="str">
        <f t="shared" si="24"/>
        <v/>
      </c>
      <c r="L133" s="26" t="str">
        <f t="shared" si="25"/>
        <v/>
      </c>
      <c r="M133" s="32"/>
      <c r="N133" s="190"/>
      <c r="O133" s="190"/>
      <c r="P133" s="190"/>
      <c r="Q133" s="190"/>
      <c r="R133" s="23"/>
    </row>
    <row r="134" spans="1:18">
      <c r="A134" s="27">
        <f t="shared" ca="1" si="26"/>
        <v>45977</v>
      </c>
      <c r="B134" s="20"/>
      <c r="C134" s="21"/>
      <c r="D134" s="20"/>
      <c r="E134" s="21"/>
      <c r="F134" s="22"/>
      <c r="G134" s="22"/>
      <c r="H134" s="34" t="str">
        <f t="shared" si="21"/>
        <v/>
      </c>
      <c r="I134" s="34" t="str">
        <f t="shared" si="22"/>
        <v/>
      </c>
      <c r="J134" s="34" t="str">
        <f t="shared" si="23"/>
        <v/>
      </c>
      <c r="K134" s="34" t="str">
        <f t="shared" si="24"/>
        <v/>
      </c>
      <c r="L134" s="26" t="str">
        <f t="shared" si="25"/>
        <v/>
      </c>
      <c r="M134" s="32"/>
      <c r="N134" s="190"/>
      <c r="O134" s="190"/>
      <c r="P134" s="190"/>
      <c r="Q134" s="190"/>
      <c r="R134" s="23"/>
    </row>
    <row r="135" spans="1:18">
      <c r="A135" s="27">
        <f t="shared" ca="1" si="26"/>
        <v>45978</v>
      </c>
      <c r="B135" s="20"/>
      <c r="C135" s="21"/>
      <c r="D135" s="20"/>
      <c r="E135" s="21"/>
      <c r="F135" s="22"/>
      <c r="G135" s="22"/>
      <c r="H135" s="34" t="str">
        <f t="shared" si="21"/>
        <v/>
      </c>
      <c r="I135" s="34" t="str">
        <f t="shared" si="22"/>
        <v/>
      </c>
      <c r="J135" s="34" t="str">
        <f t="shared" si="23"/>
        <v/>
      </c>
      <c r="K135" s="34" t="str">
        <f t="shared" si="24"/>
        <v/>
      </c>
      <c r="L135" s="26" t="str">
        <f t="shared" si="25"/>
        <v/>
      </c>
      <c r="M135" s="32"/>
      <c r="N135" s="190"/>
      <c r="O135" s="190"/>
      <c r="P135" s="190"/>
      <c r="Q135" s="190"/>
      <c r="R135" s="23"/>
    </row>
    <row r="136" spans="1:18">
      <c r="A136" s="27">
        <f t="shared" ca="1" si="26"/>
        <v>45979</v>
      </c>
      <c r="B136" s="20"/>
      <c r="C136" s="21"/>
      <c r="D136" s="20"/>
      <c r="E136" s="21"/>
      <c r="F136" s="22"/>
      <c r="G136" s="22"/>
      <c r="H136" s="34" t="str">
        <f t="shared" si="21"/>
        <v/>
      </c>
      <c r="I136" s="34" t="str">
        <f t="shared" si="22"/>
        <v/>
      </c>
      <c r="J136" s="34" t="str">
        <f t="shared" si="23"/>
        <v/>
      </c>
      <c r="K136" s="34" t="str">
        <f t="shared" si="24"/>
        <v/>
      </c>
      <c r="L136" s="26" t="str">
        <f t="shared" si="25"/>
        <v/>
      </c>
      <c r="M136" s="32"/>
      <c r="N136" s="190"/>
      <c r="O136" s="190"/>
      <c r="P136" s="190"/>
      <c r="Q136" s="190"/>
      <c r="R136" s="23"/>
    </row>
    <row r="137" spans="1:18">
      <c r="A137" s="27">
        <f t="shared" ca="1" si="26"/>
        <v>45980</v>
      </c>
      <c r="B137" s="20"/>
      <c r="C137" s="21"/>
      <c r="D137" s="20"/>
      <c r="E137" s="21"/>
      <c r="F137" s="22"/>
      <c r="G137" s="22"/>
      <c r="H137" s="34" t="str">
        <f t="shared" si="21"/>
        <v/>
      </c>
      <c r="I137" s="34" t="str">
        <f t="shared" si="22"/>
        <v/>
      </c>
      <c r="J137" s="34" t="str">
        <f t="shared" si="23"/>
        <v/>
      </c>
      <c r="K137" s="34" t="str">
        <f t="shared" si="24"/>
        <v/>
      </c>
      <c r="L137" s="26" t="str">
        <f t="shared" si="25"/>
        <v/>
      </c>
      <c r="M137" s="32"/>
      <c r="N137" s="190"/>
      <c r="O137" s="190"/>
      <c r="P137" s="190"/>
      <c r="Q137" s="190"/>
      <c r="R137" s="23"/>
    </row>
    <row r="138" spans="1:18">
      <c r="A138" s="27">
        <f t="shared" ca="1" si="26"/>
        <v>45981</v>
      </c>
      <c r="B138" s="20"/>
      <c r="C138" s="21"/>
      <c r="D138" s="20"/>
      <c r="E138" s="21"/>
      <c r="F138" s="22"/>
      <c r="G138" s="22"/>
      <c r="H138" s="34" t="str">
        <f t="shared" si="21"/>
        <v/>
      </c>
      <c r="I138" s="34" t="str">
        <f t="shared" si="22"/>
        <v/>
      </c>
      <c r="J138" s="34" t="str">
        <f t="shared" si="23"/>
        <v/>
      </c>
      <c r="K138" s="34" t="str">
        <f t="shared" si="24"/>
        <v/>
      </c>
      <c r="L138" s="26" t="str">
        <f t="shared" si="25"/>
        <v/>
      </c>
      <c r="M138" s="32"/>
      <c r="N138" s="190"/>
      <c r="O138" s="190"/>
      <c r="P138" s="190"/>
      <c r="Q138" s="190"/>
      <c r="R138" s="23"/>
    </row>
    <row r="139" spans="1:18">
      <c r="A139" s="27">
        <f t="shared" ca="1" si="26"/>
        <v>45982</v>
      </c>
      <c r="B139" s="20"/>
      <c r="C139" s="21"/>
      <c r="D139" s="20"/>
      <c r="E139" s="21"/>
      <c r="F139" s="22"/>
      <c r="G139" s="22"/>
      <c r="H139" s="34" t="str">
        <f t="shared" si="21"/>
        <v/>
      </c>
      <c r="I139" s="34" t="str">
        <f t="shared" si="22"/>
        <v/>
      </c>
      <c r="J139" s="34" t="str">
        <f t="shared" si="23"/>
        <v/>
      </c>
      <c r="K139" s="34" t="str">
        <f t="shared" si="24"/>
        <v/>
      </c>
      <c r="L139" s="26" t="str">
        <f t="shared" si="25"/>
        <v/>
      </c>
      <c r="M139" s="32"/>
      <c r="N139" s="190"/>
      <c r="O139" s="190"/>
      <c r="P139" s="190"/>
      <c r="Q139" s="190"/>
      <c r="R139" s="23"/>
    </row>
    <row r="140" spans="1:18">
      <c r="A140" s="27">
        <f t="shared" ca="1" si="26"/>
        <v>45983</v>
      </c>
      <c r="B140" s="20"/>
      <c r="C140" s="21"/>
      <c r="D140" s="20"/>
      <c r="E140" s="21"/>
      <c r="F140" s="22"/>
      <c r="G140" s="22"/>
      <c r="H140" s="34" t="str">
        <f t="shared" si="21"/>
        <v/>
      </c>
      <c r="I140" s="34" t="str">
        <f t="shared" si="22"/>
        <v/>
      </c>
      <c r="J140" s="34" t="str">
        <f t="shared" si="23"/>
        <v/>
      </c>
      <c r="K140" s="34" t="str">
        <f t="shared" si="24"/>
        <v/>
      </c>
      <c r="L140" s="26" t="str">
        <f t="shared" si="25"/>
        <v/>
      </c>
      <c r="M140" s="32"/>
      <c r="N140" s="190"/>
      <c r="O140" s="190"/>
      <c r="P140" s="190"/>
      <c r="Q140" s="190"/>
      <c r="R140" s="23"/>
    </row>
    <row r="141" spans="1:18">
      <c r="A141" s="27">
        <f t="shared" ca="1" si="26"/>
        <v>45984</v>
      </c>
      <c r="B141" s="20"/>
      <c r="C141" s="21"/>
      <c r="D141" s="20"/>
      <c r="E141" s="21"/>
      <c r="F141" s="22"/>
      <c r="G141" s="22"/>
      <c r="H141" s="34" t="str">
        <f t="shared" si="21"/>
        <v/>
      </c>
      <c r="I141" s="34" t="str">
        <f t="shared" si="22"/>
        <v/>
      </c>
      <c r="J141" s="34" t="str">
        <f t="shared" si="23"/>
        <v/>
      </c>
      <c r="K141" s="34" t="str">
        <f t="shared" si="24"/>
        <v/>
      </c>
      <c r="L141" s="26" t="str">
        <f t="shared" si="25"/>
        <v/>
      </c>
      <c r="M141" s="32"/>
      <c r="N141" s="190"/>
      <c r="O141" s="190"/>
      <c r="P141" s="190"/>
      <c r="Q141" s="190"/>
      <c r="R141" s="23"/>
    </row>
    <row r="142" spans="1:18">
      <c r="A142" s="27">
        <f t="shared" ca="1" si="26"/>
        <v>45985</v>
      </c>
      <c r="B142" s="20"/>
      <c r="C142" s="21"/>
      <c r="D142" s="20"/>
      <c r="E142" s="21"/>
      <c r="F142" s="22"/>
      <c r="G142" s="22"/>
      <c r="H142" s="34" t="str">
        <f t="shared" si="21"/>
        <v/>
      </c>
      <c r="I142" s="34" t="str">
        <f t="shared" si="22"/>
        <v/>
      </c>
      <c r="J142" s="34" t="str">
        <f t="shared" si="23"/>
        <v/>
      </c>
      <c r="K142" s="34" t="str">
        <f t="shared" si="24"/>
        <v/>
      </c>
      <c r="L142" s="26" t="str">
        <f t="shared" si="25"/>
        <v/>
      </c>
      <c r="M142" s="32"/>
      <c r="N142" s="190"/>
      <c r="O142" s="190"/>
      <c r="P142" s="190"/>
      <c r="Q142" s="190"/>
      <c r="R142" s="23"/>
    </row>
    <row r="143" spans="1:18">
      <c r="A143" s="27">
        <f t="shared" ca="1" si="26"/>
        <v>45986</v>
      </c>
      <c r="B143" s="20"/>
      <c r="C143" s="21"/>
      <c r="D143" s="20"/>
      <c r="E143" s="21"/>
      <c r="F143" s="22"/>
      <c r="G143" s="22"/>
      <c r="H143" s="34" t="str">
        <f t="shared" si="21"/>
        <v/>
      </c>
      <c r="I143" s="34" t="str">
        <f t="shared" si="22"/>
        <v/>
      </c>
      <c r="J143" s="34" t="str">
        <f t="shared" si="23"/>
        <v/>
      </c>
      <c r="K143" s="34" t="str">
        <f t="shared" si="24"/>
        <v/>
      </c>
      <c r="L143" s="26" t="str">
        <f t="shared" si="25"/>
        <v/>
      </c>
      <c r="M143" s="32"/>
      <c r="N143" s="190"/>
      <c r="O143" s="190"/>
      <c r="P143" s="190"/>
      <c r="Q143" s="190"/>
      <c r="R143" s="23"/>
    </row>
    <row r="144" spans="1:18">
      <c r="A144" s="27">
        <f t="shared" ca="1" si="26"/>
        <v>45987</v>
      </c>
      <c r="B144" s="20"/>
      <c r="C144" s="21"/>
      <c r="D144" s="20"/>
      <c r="E144" s="21"/>
      <c r="F144" s="22"/>
      <c r="G144" s="22"/>
      <c r="H144" s="34" t="str">
        <f t="shared" si="21"/>
        <v/>
      </c>
      <c r="I144" s="34" t="str">
        <f t="shared" si="22"/>
        <v/>
      </c>
      <c r="J144" s="34" t="str">
        <f t="shared" si="23"/>
        <v/>
      </c>
      <c r="K144" s="34" t="str">
        <f t="shared" si="24"/>
        <v/>
      </c>
      <c r="L144" s="26" t="str">
        <f t="shared" si="25"/>
        <v/>
      </c>
      <c r="M144" s="32"/>
      <c r="N144" s="190"/>
      <c r="O144" s="190"/>
      <c r="P144" s="190"/>
      <c r="Q144" s="190"/>
      <c r="R144" s="23"/>
    </row>
    <row r="145" spans="1:22">
      <c r="A145" s="27">
        <f t="shared" ca="1" si="26"/>
        <v>45988</v>
      </c>
      <c r="B145" s="20"/>
      <c r="C145" s="21"/>
      <c r="D145" s="20"/>
      <c r="E145" s="21"/>
      <c r="F145" s="22"/>
      <c r="G145" s="22"/>
      <c r="H145" s="34" t="str">
        <f t="shared" si="21"/>
        <v/>
      </c>
      <c r="I145" s="34" t="str">
        <f t="shared" si="22"/>
        <v/>
      </c>
      <c r="J145" s="34" t="str">
        <f t="shared" si="23"/>
        <v/>
      </c>
      <c r="K145" s="34" t="str">
        <f t="shared" si="24"/>
        <v/>
      </c>
      <c r="L145" s="26" t="str">
        <f t="shared" si="25"/>
        <v/>
      </c>
      <c r="M145" s="32"/>
      <c r="N145" s="190"/>
      <c r="O145" s="190"/>
      <c r="P145" s="190"/>
      <c r="Q145" s="190"/>
      <c r="R145" s="23"/>
    </row>
    <row r="146" spans="1:22">
      <c r="A146" s="27">
        <f t="shared" ca="1" si="26"/>
        <v>45989</v>
      </c>
      <c r="B146" s="20"/>
      <c r="C146" s="21"/>
      <c r="D146" s="20"/>
      <c r="E146" s="21"/>
      <c r="F146" s="22"/>
      <c r="G146" s="22"/>
      <c r="H146" s="34" t="str">
        <f t="shared" si="21"/>
        <v/>
      </c>
      <c r="I146" s="34" t="str">
        <f t="shared" si="22"/>
        <v/>
      </c>
      <c r="J146" s="34" t="str">
        <f t="shared" si="23"/>
        <v/>
      </c>
      <c r="K146" s="34" t="str">
        <f t="shared" si="24"/>
        <v/>
      </c>
      <c r="L146" s="26" t="str">
        <f t="shared" si="25"/>
        <v/>
      </c>
      <c r="M146" s="32"/>
      <c r="N146" s="190"/>
      <c r="O146" s="190"/>
      <c r="P146" s="190"/>
      <c r="Q146" s="190"/>
      <c r="R146" s="23"/>
    </row>
    <row r="147" spans="1:22">
      <c r="A147" s="27">
        <f t="shared" ca="1" si="26"/>
        <v>45990</v>
      </c>
      <c r="B147" s="20"/>
      <c r="C147" s="21"/>
      <c r="D147" s="20"/>
      <c r="E147" s="21"/>
      <c r="F147" s="22"/>
      <c r="G147" s="22"/>
      <c r="H147" s="34" t="str">
        <f t="shared" si="21"/>
        <v/>
      </c>
      <c r="I147" s="34" t="str">
        <f t="shared" si="22"/>
        <v/>
      </c>
      <c r="J147" s="34" t="str">
        <f t="shared" si="23"/>
        <v/>
      </c>
      <c r="K147" s="34" t="str">
        <f t="shared" si="24"/>
        <v/>
      </c>
      <c r="L147" s="26" t="str">
        <f t="shared" si="25"/>
        <v/>
      </c>
      <c r="M147" s="32"/>
      <c r="N147" s="190"/>
      <c r="O147" s="190"/>
      <c r="P147" s="190"/>
      <c r="Q147" s="190"/>
      <c r="R147" s="23"/>
    </row>
    <row r="148" spans="1:22">
      <c r="A148" s="27">
        <f t="shared" ca="1" si="26"/>
        <v>45991</v>
      </c>
      <c r="B148" s="20"/>
      <c r="C148" s="21"/>
      <c r="D148" s="20"/>
      <c r="E148" s="21"/>
      <c r="F148" s="22"/>
      <c r="G148" s="22"/>
      <c r="H148" s="34" t="str">
        <f t="shared" si="21"/>
        <v/>
      </c>
      <c r="I148" s="34" t="str">
        <f t="shared" si="22"/>
        <v/>
      </c>
      <c r="J148" s="34" t="str">
        <f t="shared" si="23"/>
        <v/>
      </c>
      <c r="K148" s="34" t="str">
        <f t="shared" si="24"/>
        <v/>
      </c>
      <c r="L148" s="26" t="str">
        <f>IF(AND($B148="",$D148=""),"",($C148-$B148-$F148)+($E148-$D148-$G148))</f>
        <v/>
      </c>
      <c r="M148" s="32"/>
      <c r="N148" s="190"/>
      <c r="O148" s="190"/>
      <c r="P148" s="190"/>
      <c r="Q148" s="190"/>
      <c r="R148" s="23"/>
    </row>
    <row r="149" spans="1:22">
      <c r="A149" s="27">
        <f t="shared" ca="1" si="26"/>
        <v>45992</v>
      </c>
      <c r="B149" s="20"/>
      <c r="C149" s="21"/>
      <c r="D149" s="20"/>
      <c r="E149" s="21"/>
      <c r="F149" s="22"/>
      <c r="G149" s="22"/>
      <c r="H149" s="34" t="str">
        <f t="shared" si="21"/>
        <v/>
      </c>
      <c r="I149" s="34" t="str">
        <f t="shared" si="22"/>
        <v/>
      </c>
      <c r="J149" s="34" t="str">
        <f t="shared" si="23"/>
        <v/>
      </c>
      <c r="K149" s="34" t="str">
        <f t="shared" si="24"/>
        <v/>
      </c>
      <c r="L149" s="26" t="str">
        <f>IF(AND($B149="",$D149=""),"",($C149-$B149-$F149)+($E149-$D149-$G149))</f>
        <v/>
      </c>
      <c r="M149" s="32"/>
      <c r="N149" s="190"/>
      <c r="O149" s="190"/>
      <c r="P149" s="190"/>
      <c r="Q149" s="190"/>
      <c r="R149" s="23"/>
    </row>
    <row r="150" spans="1:22">
      <c r="A150" s="5" t="s">
        <v>11</v>
      </c>
      <c r="B150" s="191"/>
      <c r="C150" s="192"/>
      <c r="D150" s="191"/>
      <c r="E150" s="192"/>
      <c r="F150" s="26" t="str">
        <f>IF(SUM($F119:$F149)=0,"",SUM($F119:$F149))</f>
        <v/>
      </c>
      <c r="G150" s="26" t="str">
        <f>IF(SUM($G119:$G149)=0,"",SUM($G119:$G149))</f>
        <v/>
      </c>
      <c r="H150" s="26" t="str">
        <f>IF(SUM(H119:H149)=0,"",SUM(H119:H149))</f>
        <v/>
      </c>
      <c r="I150" s="26" t="str">
        <f>IF(SUM(I119:I149)=0,"",SUM(I119:I149))</f>
        <v/>
      </c>
      <c r="J150" s="26" t="str">
        <f t="shared" ref="J150:K150" si="27">IF(SUM(J119:J149)=0,"",SUM(J119:J149))</f>
        <v/>
      </c>
      <c r="K150" s="26" t="str">
        <f t="shared" si="27"/>
        <v/>
      </c>
      <c r="L150" s="26" t="str">
        <f>IF(SUM($L119:$L149)=0,"",SUM($L119:$L149))</f>
        <v/>
      </c>
      <c r="M150" s="33"/>
      <c r="N150" s="193"/>
      <c r="O150" s="193"/>
      <c r="P150" s="193"/>
      <c r="Q150" s="193"/>
      <c r="R150" s="6"/>
    </row>
    <row r="152" spans="1:22" ht="27" customHeight="1">
      <c r="A152" s="194" t="s">
        <v>22</v>
      </c>
      <c r="B152" s="189" t="s">
        <v>103</v>
      </c>
      <c r="C152" s="189"/>
      <c r="D152" s="189"/>
      <c r="E152" s="189"/>
      <c r="F152" s="189" t="s">
        <v>23</v>
      </c>
      <c r="G152" s="189"/>
      <c r="H152" s="189" t="s">
        <v>88</v>
      </c>
      <c r="I152" s="189"/>
      <c r="J152" s="189"/>
      <c r="K152" s="189"/>
      <c r="L152" s="189" t="s">
        <v>87</v>
      </c>
      <c r="M152" s="195" t="s">
        <v>96</v>
      </c>
      <c r="N152" s="194" t="s">
        <v>25</v>
      </c>
      <c r="O152" s="194"/>
      <c r="P152" s="194"/>
      <c r="Q152" s="194"/>
      <c r="R152" s="189" t="s">
        <v>100</v>
      </c>
    </row>
    <row r="153" spans="1:22" ht="14.25" customHeight="1">
      <c r="A153" s="194"/>
      <c r="B153" s="189" t="s">
        <v>82</v>
      </c>
      <c r="C153" s="189"/>
      <c r="D153" s="189" t="s">
        <v>84</v>
      </c>
      <c r="E153" s="189"/>
      <c r="F153" s="189"/>
      <c r="G153" s="189"/>
      <c r="H153" s="189" t="s">
        <v>90</v>
      </c>
      <c r="I153" s="189"/>
      <c r="J153" s="189" t="s">
        <v>89</v>
      </c>
      <c r="K153" s="189"/>
      <c r="L153" s="189"/>
      <c r="M153" s="196"/>
      <c r="N153" s="194"/>
      <c r="O153" s="194"/>
      <c r="P153" s="194"/>
      <c r="Q153" s="194"/>
      <c r="R153" s="189"/>
    </row>
    <row r="154" spans="1:22">
      <c r="A154" s="194"/>
      <c r="B154" s="43" t="s">
        <v>26</v>
      </c>
      <c r="C154" s="43" t="s">
        <v>27</v>
      </c>
      <c r="D154" s="43" t="s">
        <v>26</v>
      </c>
      <c r="E154" s="43" t="s">
        <v>27</v>
      </c>
      <c r="F154" s="44" t="s">
        <v>85</v>
      </c>
      <c r="G154" s="44" t="s">
        <v>86</v>
      </c>
      <c r="H154" s="44" t="s">
        <v>81</v>
      </c>
      <c r="I154" s="44" t="s">
        <v>83</v>
      </c>
      <c r="J154" s="44" t="s">
        <v>81</v>
      </c>
      <c r="K154" s="44" t="s">
        <v>95</v>
      </c>
      <c r="L154" s="189"/>
      <c r="M154" s="197"/>
      <c r="N154" s="194"/>
      <c r="O154" s="194"/>
      <c r="P154" s="194"/>
      <c r="Q154" s="194"/>
      <c r="R154" s="194"/>
    </row>
    <row r="155" spans="1:22">
      <c r="A155" s="27" cm="1">
        <f t="array" aca="1" ref="A155" ca="1">DATE("2025","8"+4,IFERROR(INDIRECT(T1),"1"))</f>
        <v>45992</v>
      </c>
      <c r="B155" s="20"/>
      <c r="C155" s="21"/>
      <c r="D155" s="20"/>
      <c r="E155" s="21"/>
      <c r="F155" s="22"/>
      <c r="G155" s="22"/>
      <c r="H155" s="34" t="str">
        <f>IF(OR(B155="",LEFT(M155,1)="✓"),"",C155-B155-F155)</f>
        <v/>
      </c>
      <c r="I155" s="34" t="str">
        <f>IF(OR(D155="",LEFT(M155,1)="✓"),"",E155-D155-G155)</f>
        <v/>
      </c>
      <c r="J155" s="34" t="str">
        <f>IF(AND(B155&lt;&gt;"",M155="✓所定"),C155-B155-F155,"")</f>
        <v/>
      </c>
      <c r="K155" s="34" t="str">
        <f>IF(AND(B155&lt;&gt;"",M155="✓法定"),C155-B155-F155,"")</f>
        <v/>
      </c>
      <c r="L155" s="26" t="str">
        <f t="shared" ref="L155:L185" si="28">IF(AND($B155="",$D155=""),"",($C155-$B155-$F155)+($E155-$D155-$G155))</f>
        <v/>
      </c>
      <c r="M155" s="32"/>
      <c r="N155" s="190"/>
      <c r="O155" s="190"/>
      <c r="P155" s="190"/>
      <c r="Q155" s="190"/>
      <c r="R155" s="23"/>
      <c r="V155" s="1" t="s">
        <v>171</v>
      </c>
    </row>
    <row r="156" spans="1:22">
      <c r="A156" s="27">
        <f ca="1">A155+1</f>
        <v>45993</v>
      </c>
      <c r="B156" s="20"/>
      <c r="C156" s="21"/>
      <c r="D156" s="20"/>
      <c r="E156" s="21"/>
      <c r="F156" s="22"/>
      <c r="G156" s="22"/>
      <c r="H156" s="34" t="str">
        <f t="shared" ref="H156:H185" si="29">IF(OR(B156="",LEFT(M156,1)="✓"),"",C156-B156-F156)</f>
        <v/>
      </c>
      <c r="I156" s="34" t="str">
        <f t="shared" ref="I156:I185" si="30">IF(OR(D156="",LEFT(M156,1)="✓"),"",E156-D156-G156)</f>
        <v/>
      </c>
      <c r="J156" s="34" t="str">
        <f t="shared" ref="J156:J185" si="31">IF(AND(B156&lt;&gt;"",M156="✓所定"),C156-B156-F156,"")</f>
        <v/>
      </c>
      <c r="K156" s="34" t="str">
        <f t="shared" ref="K156:K185" si="32">IF(AND(B156&lt;&gt;"",M156="✓法定"),C156-B156-F156,"")</f>
        <v/>
      </c>
      <c r="L156" s="26" t="str">
        <f t="shared" si="28"/>
        <v/>
      </c>
      <c r="M156" s="32"/>
      <c r="N156" s="190"/>
      <c r="O156" s="190"/>
      <c r="P156" s="190"/>
      <c r="Q156" s="190"/>
      <c r="R156" s="23"/>
      <c r="V156" s="1" t="s">
        <v>172</v>
      </c>
    </row>
    <row r="157" spans="1:22">
      <c r="A157" s="27">
        <f t="shared" ref="A157:A185" ca="1" si="33">A156+1</f>
        <v>45994</v>
      </c>
      <c r="B157" s="20"/>
      <c r="C157" s="21"/>
      <c r="D157" s="20"/>
      <c r="E157" s="21"/>
      <c r="F157" s="22"/>
      <c r="G157" s="22"/>
      <c r="H157" s="34" t="str">
        <f t="shared" si="29"/>
        <v/>
      </c>
      <c r="I157" s="34" t="str">
        <f t="shared" si="30"/>
        <v/>
      </c>
      <c r="J157" s="34" t="str">
        <f t="shared" si="31"/>
        <v/>
      </c>
      <c r="K157" s="34" t="str">
        <f t="shared" si="32"/>
        <v/>
      </c>
      <c r="L157" s="26" t="str">
        <f t="shared" si="28"/>
        <v/>
      </c>
      <c r="M157" s="32"/>
      <c r="N157" s="190"/>
      <c r="O157" s="190"/>
      <c r="P157" s="190"/>
      <c r="Q157" s="190"/>
      <c r="R157" s="23"/>
    </row>
    <row r="158" spans="1:22">
      <c r="A158" s="27">
        <f t="shared" ca="1" si="33"/>
        <v>45995</v>
      </c>
      <c r="B158" s="20"/>
      <c r="C158" s="21"/>
      <c r="D158" s="20"/>
      <c r="E158" s="21"/>
      <c r="F158" s="22"/>
      <c r="G158" s="22"/>
      <c r="H158" s="34" t="str">
        <f t="shared" si="29"/>
        <v/>
      </c>
      <c r="I158" s="34" t="str">
        <f t="shared" si="30"/>
        <v/>
      </c>
      <c r="J158" s="34" t="str">
        <f t="shared" si="31"/>
        <v/>
      </c>
      <c r="K158" s="34" t="str">
        <f t="shared" si="32"/>
        <v/>
      </c>
      <c r="L158" s="26" t="str">
        <f t="shared" si="28"/>
        <v/>
      </c>
      <c r="M158" s="32"/>
      <c r="N158" s="190"/>
      <c r="O158" s="190"/>
      <c r="P158" s="190"/>
      <c r="Q158" s="190"/>
      <c r="R158" s="23"/>
    </row>
    <row r="159" spans="1:22">
      <c r="A159" s="27">
        <f t="shared" ca="1" si="33"/>
        <v>45996</v>
      </c>
      <c r="B159" s="20"/>
      <c r="C159" s="21"/>
      <c r="D159" s="20"/>
      <c r="E159" s="21"/>
      <c r="F159" s="22"/>
      <c r="G159" s="22"/>
      <c r="H159" s="34" t="str">
        <f t="shared" si="29"/>
        <v/>
      </c>
      <c r="I159" s="34" t="str">
        <f t="shared" si="30"/>
        <v/>
      </c>
      <c r="J159" s="34" t="str">
        <f t="shared" si="31"/>
        <v/>
      </c>
      <c r="K159" s="34" t="str">
        <f t="shared" si="32"/>
        <v/>
      </c>
      <c r="L159" s="26" t="str">
        <f t="shared" si="28"/>
        <v/>
      </c>
      <c r="M159" s="32"/>
      <c r="N159" s="190"/>
      <c r="O159" s="190"/>
      <c r="P159" s="190"/>
      <c r="Q159" s="190"/>
      <c r="R159" s="23"/>
    </row>
    <row r="160" spans="1:22">
      <c r="A160" s="27">
        <f t="shared" ca="1" si="33"/>
        <v>45997</v>
      </c>
      <c r="B160" s="20"/>
      <c r="C160" s="21"/>
      <c r="D160" s="20"/>
      <c r="E160" s="21"/>
      <c r="F160" s="22"/>
      <c r="G160" s="22"/>
      <c r="H160" s="34" t="str">
        <f t="shared" si="29"/>
        <v/>
      </c>
      <c r="I160" s="34" t="str">
        <f t="shared" si="30"/>
        <v/>
      </c>
      <c r="J160" s="34" t="str">
        <f t="shared" si="31"/>
        <v/>
      </c>
      <c r="K160" s="34" t="str">
        <f t="shared" si="32"/>
        <v/>
      </c>
      <c r="L160" s="26" t="str">
        <f t="shared" si="28"/>
        <v/>
      </c>
      <c r="M160" s="32"/>
      <c r="N160" s="190"/>
      <c r="O160" s="190"/>
      <c r="P160" s="190"/>
      <c r="Q160" s="190"/>
      <c r="R160" s="23"/>
    </row>
    <row r="161" spans="1:18">
      <c r="A161" s="27">
        <f t="shared" ca="1" si="33"/>
        <v>45998</v>
      </c>
      <c r="B161" s="20"/>
      <c r="C161" s="21"/>
      <c r="D161" s="20"/>
      <c r="E161" s="21"/>
      <c r="F161" s="22"/>
      <c r="G161" s="22"/>
      <c r="H161" s="34" t="str">
        <f t="shared" si="29"/>
        <v/>
      </c>
      <c r="I161" s="34" t="str">
        <f t="shared" si="30"/>
        <v/>
      </c>
      <c r="J161" s="34" t="str">
        <f t="shared" si="31"/>
        <v/>
      </c>
      <c r="K161" s="34" t="str">
        <f t="shared" si="32"/>
        <v/>
      </c>
      <c r="L161" s="26" t="str">
        <f t="shared" si="28"/>
        <v/>
      </c>
      <c r="M161" s="32"/>
      <c r="N161" s="190"/>
      <c r="O161" s="190"/>
      <c r="P161" s="190"/>
      <c r="Q161" s="190"/>
      <c r="R161" s="23"/>
    </row>
    <row r="162" spans="1:18">
      <c r="A162" s="27">
        <f t="shared" ca="1" si="33"/>
        <v>45999</v>
      </c>
      <c r="B162" s="20"/>
      <c r="C162" s="21"/>
      <c r="D162" s="20"/>
      <c r="E162" s="21"/>
      <c r="F162" s="22"/>
      <c r="G162" s="22"/>
      <c r="H162" s="34" t="str">
        <f t="shared" si="29"/>
        <v/>
      </c>
      <c r="I162" s="34" t="str">
        <f t="shared" si="30"/>
        <v/>
      </c>
      <c r="J162" s="34" t="str">
        <f t="shared" si="31"/>
        <v/>
      </c>
      <c r="K162" s="34" t="str">
        <f t="shared" si="32"/>
        <v/>
      </c>
      <c r="L162" s="26" t="str">
        <f t="shared" si="28"/>
        <v/>
      </c>
      <c r="M162" s="32"/>
      <c r="N162" s="190"/>
      <c r="O162" s="190"/>
      <c r="P162" s="190"/>
      <c r="Q162" s="190"/>
      <c r="R162" s="23"/>
    </row>
    <row r="163" spans="1:18">
      <c r="A163" s="27">
        <f t="shared" ca="1" si="33"/>
        <v>46000</v>
      </c>
      <c r="B163" s="20"/>
      <c r="C163" s="21"/>
      <c r="D163" s="20"/>
      <c r="E163" s="21"/>
      <c r="F163" s="22"/>
      <c r="G163" s="22"/>
      <c r="H163" s="34" t="str">
        <f t="shared" si="29"/>
        <v/>
      </c>
      <c r="I163" s="34" t="str">
        <f t="shared" si="30"/>
        <v/>
      </c>
      <c r="J163" s="34" t="str">
        <f t="shared" si="31"/>
        <v/>
      </c>
      <c r="K163" s="34" t="str">
        <f t="shared" si="32"/>
        <v/>
      </c>
      <c r="L163" s="26" t="str">
        <f t="shared" si="28"/>
        <v/>
      </c>
      <c r="M163" s="32"/>
      <c r="N163" s="190"/>
      <c r="O163" s="190"/>
      <c r="P163" s="190"/>
      <c r="Q163" s="190"/>
      <c r="R163" s="23"/>
    </row>
    <row r="164" spans="1:18">
      <c r="A164" s="27">
        <f t="shared" ca="1" si="33"/>
        <v>46001</v>
      </c>
      <c r="B164" s="20"/>
      <c r="C164" s="21"/>
      <c r="D164" s="20"/>
      <c r="E164" s="21"/>
      <c r="F164" s="22"/>
      <c r="G164" s="22"/>
      <c r="H164" s="34" t="str">
        <f t="shared" si="29"/>
        <v/>
      </c>
      <c r="I164" s="34" t="str">
        <f t="shared" si="30"/>
        <v/>
      </c>
      <c r="J164" s="34" t="str">
        <f t="shared" si="31"/>
        <v/>
      </c>
      <c r="K164" s="34" t="str">
        <f t="shared" si="32"/>
        <v/>
      </c>
      <c r="L164" s="26" t="str">
        <f t="shared" si="28"/>
        <v/>
      </c>
      <c r="M164" s="32"/>
      <c r="N164" s="190"/>
      <c r="O164" s="190"/>
      <c r="P164" s="190"/>
      <c r="Q164" s="190"/>
      <c r="R164" s="23"/>
    </row>
    <row r="165" spans="1:18">
      <c r="A165" s="27">
        <f t="shared" ca="1" si="33"/>
        <v>46002</v>
      </c>
      <c r="B165" s="20"/>
      <c r="C165" s="21"/>
      <c r="D165" s="20"/>
      <c r="E165" s="21"/>
      <c r="F165" s="22"/>
      <c r="G165" s="22"/>
      <c r="H165" s="34" t="str">
        <f t="shared" si="29"/>
        <v/>
      </c>
      <c r="I165" s="34" t="str">
        <f t="shared" si="30"/>
        <v/>
      </c>
      <c r="J165" s="34" t="str">
        <f t="shared" si="31"/>
        <v/>
      </c>
      <c r="K165" s="34" t="str">
        <f t="shared" si="32"/>
        <v/>
      </c>
      <c r="L165" s="26" t="str">
        <f t="shared" si="28"/>
        <v/>
      </c>
      <c r="M165" s="32"/>
      <c r="N165" s="190"/>
      <c r="O165" s="190"/>
      <c r="P165" s="190"/>
      <c r="Q165" s="190"/>
      <c r="R165" s="23"/>
    </row>
    <row r="166" spans="1:18">
      <c r="A166" s="27">
        <f t="shared" ca="1" si="33"/>
        <v>46003</v>
      </c>
      <c r="B166" s="20"/>
      <c r="C166" s="21"/>
      <c r="D166" s="20"/>
      <c r="E166" s="21"/>
      <c r="F166" s="22"/>
      <c r="G166" s="22"/>
      <c r="H166" s="34" t="str">
        <f t="shared" si="29"/>
        <v/>
      </c>
      <c r="I166" s="34" t="str">
        <f t="shared" si="30"/>
        <v/>
      </c>
      <c r="J166" s="34" t="str">
        <f t="shared" si="31"/>
        <v/>
      </c>
      <c r="K166" s="34" t="str">
        <f t="shared" si="32"/>
        <v/>
      </c>
      <c r="L166" s="26" t="str">
        <f t="shared" si="28"/>
        <v/>
      </c>
      <c r="M166" s="32"/>
      <c r="N166" s="190"/>
      <c r="O166" s="190"/>
      <c r="P166" s="190"/>
      <c r="Q166" s="190"/>
      <c r="R166" s="23"/>
    </row>
    <row r="167" spans="1:18">
      <c r="A167" s="27">
        <f t="shared" ca="1" si="33"/>
        <v>46004</v>
      </c>
      <c r="B167" s="20"/>
      <c r="C167" s="21"/>
      <c r="D167" s="20"/>
      <c r="E167" s="21"/>
      <c r="F167" s="22"/>
      <c r="G167" s="22"/>
      <c r="H167" s="34" t="str">
        <f t="shared" si="29"/>
        <v/>
      </c>
      <c r="I167" s="34" t="str">
        <f t="shared" si="30"/>
        <v/>
      </c>
      <c r="J167" s="34" t="str">
        <f t="shared" si="31"/>
        <v/>
      </c>
      <c r="K167" s="34" t="str">
        <f t="shared" si="32"/>
        <v/>
      </c>
      <c r="L167" s="26" t="str">
        <f t="shared" si="28"/>
        <v/>
      </c>
      <c r="M167" s="32"/>
      <c r="N167" s="190"/>
      <c r="O167" s="190"/>
      <c r="P167" s="190"/>
      <c r="Q167" s="190"/>
      <c r="R167" s="23"/>
    </row>
    <row r="168" spans="1:18">
      <c r="A168" s="27">
        <f t="shared" ca="1" si="33"/>
        <v>46005</v>
      </c>
      <c r="B168" s="20"/>
      <c r="C168" s="21"/>
      <c r="D168" s="20"/>
      <c r="E168" s="21"/>
      <c r="F168" s="22"/>
      <c r="G168" s="22"/>
      <c r="H168" s="34" t="str">
        <f t="shared" si="29"/>
        <v/>
      </c>
      <c r="I168" s="34" t="str">
        <f t="shared" si="30"/>
        <v/>
      </c>
      <c r="J168" s="34" t="str">
        <f t="shared" si="31"/>
        <v/>
      </c>
      <c r="K168" s="34" t="str">
        <f t="shared" si="32"/>
        <v/>
      </c>
      <c r="L168" s="26" t="str">
        <f t="shared" si="28"/>
        <v/>
      </c>
      <c r="M168" s="32"/>
      <c r="N168" s="190"/>
      <c r="O168" s="190"/>
      <c r="P168" s="190"/>
      <c r="Q168" s="190"/>
      <c r="R168" s="23"/>
    </row>
    <row r="169" spans="1:18">
      <c r="A169" s="27">
        <f t="shared" ca="1" si="33"/>
        <v>46006</v>
      </c>
      <c r="B169" s="20"/>
      <c r="C169" s="21"/>
      <c r="D169" s="20"/>
      <c r="E169" s="21"/>
      <c r="F169" s="22"/>
      <c r="G169" s="22"/>
      <c r="H169" s="34" t="str">
        <f t="shared" si="29"/>
        <v/>
      </c>
      <c r="I169" s="34" t="str">
        <f t="shared" si="30"/>
        <v/>
      </c>
      <c r="J169" s="34" t="str">
        <f t="shared" si="31"/>
        <v/>
      </c>
      <c r="K169" s="34" t="str">
        <f t="shared" si="32"/>
        <v/>
      </c>
      <c r="L169" s="26" t="str">
        <f t="shared" si="28"/>
        <v/>
      </c>
      <c r="M169" s="32"/>
      <c r="N169" s="190"/>
      <c r="O169" s="190"/>
      <c r="P169" s="190"/>
      <c r="Q169" s="190"/>
      <c r="R169" s="23"/>
    </row>
    <row r="170" spans="1:18">
      <c r="A170" s="27">
        <f t="shared" ca="1" si="33"/>
        <v>46007</v>
      </c>
      <c r="B170" s="20"/>
      <c r="C170" s="21"/>
      <c r="D170" s="20"/>
      <c r="E170" s="21"/>
      <c r="F170" s="22"/>
      <c r="G170" s="22"/>
      <c r="H170" s="34" t="str">
        <f t="shared" si="29"/>
        <v/>
      </c>
      <c r="I170" s="34" t="str">
        <f t="shared" si="30"/>
        <v/>
      </c>
      <c r="J170" s="34" t="str">
        <f t="shared" si="31"/>
        <v/>
      </c>
      <c r="K170" s="34" t="str">
        <f t="shared" si="32"/>
        <v/>
      </c>
      <c r="L170" s="26" t="str">
        <f t="shared" si="28"/>
        <v/>
      </c>
      <c r="M170" s="32"/>
      <c r="N170" s="190"/>
      <c r="O170" s="190"/>
      <c r="P170" s="190"/>
      <c r="Q170" s="190"/>
      <c r="R170" s="23"/>
    </row>
    <row r="171" spans="1:18">
      <c r="A171" s="27">
        <f t="shared" ca="1" si="33"/>
        <v>46008</v>
      </c>
      <c r="B171" s="20"/>
      <c r="C171" s="21"/>
      <c r="D171" s="20"/>
      <c r="E171" s="21"/>
      <c r="F171" s="22"/>
      <c r="G171" s="22"/>
      <c r="H171" s="34" t="str">
        <f t="shared" si="29"/>
        <v/>
      </c>
      <c r="I171" s="34" t="str">
        <f t="shared" si="30"/>
        <v/>
      </c>
      <c r="J171" s="34" t="str">
        <f t="shared" si="31"/>
        <v/>
      </c>
      <c r="K171" s="34" t="str">
        <f t="shared" si="32"/>
        <v/>
      </c>
      <c r="L171" s="26" t="str">
        <f t="shared" si="28"/>
        <v/>
      </c>
      <c r="M171" s="32"/>
      <c r="N171" s="190"/>
      <c r="O171" s="190"/>
      <c r="P171" s="190"/>
      <c r="Q171" s="190"/>
      <c r="R171" s="23"/>
    </row>
    <row r="172" spans="1:18">
      <c r="A172" s="27">
        <f t="shared" ca="1" si="33"/>
        <v>46009</v>
      </c>
      <c r="B172" s="20"/>
      <c r="C172" s="21"/>
      <c r="D172" s="20"/>
      <c r="E172" s="21"/>
      <c r="F172" s="22"/>
      <c r="G172" s="22"/>
      <c r="H172" s="34" t="str">
        <f t="shared" si="29"/>
        <v/>
      </c>
      <c r="I172" s="34" t="str">
        <f t="shared" si="30"/>
        <v/>
      </c>
      <c r="J172" s="34" t="str">
        <f t="shared" si="31"/>
        <v/>
      </c>
      <c r="K172" s="34" t="str">
        <f t="shared" si="32"/>
        <v/>
      </c>
      <c r="L172" s="26" t="str">
        <f t="shared" si="28"/>
        <v/>
      </c>
      <c r="M172" s="32"/>
      <c r="N172" s="190"/>
      <c r="O172" s="190"/>
      <c r="P172" s="190"/>
      <c r="Q172" s="190"/>
      <c r="R172" s="23"/>
    </row>
    <row r="173" spans="1:18">
      <c r="A173" s="27">
        <f t="shared" ca="1" si="33"/>
        <v>46010</v>
      </c>
      <c r="B173" s="20"/>
      <c r="C173" s="21"/>
      <c r="D173" s="20"/>
      <c r="E173" s="21"/>
      <c r="F173" s="22"/>
      <c r="G173" s="22"/>
      <c r="H173" s="34" t="str">
        <f t="shared" si="29"/>
        <v/>
      </c>
      <c r="I173" s="34" t="str">
        <f t="shared" si="30"/>
        <v/>
      </c>
      <c r="J173" s="34" t="str">
        <f t="shared" si="31"/>
        <v/>
      </c>
      <c r="K173" s="34" t="str">
        <f t="shared" si="32"/>
        <v/>
      </c>
      <c r="L173" s="26" t="str">
        <f t="shared" si="28"/>
        <v/>
      </c>
      <c r="M173" s="32"/>
      <c r="N173" s="190"/>
      <c r="O173" s="190"/>
      <c r="P173" s="190"/>
      <c r="Q173" s="190"/>
      <c r="R173" s="23"/>
    </row>
    <row r="174" spans="1:18">
      <c r="A174" s="27">
        <f t="shared" ca="1" si="33"/>
        <v>46011</v>
      </c>
      <c r="B174" s="20"/>
      <c r="C174" s="21"/>
      <c r="D174" s="20"/>
      <c r="E174" s="21"/>
      <c r="F174" s="22"/>
      <c r="G174" s="22"/>
      <c r="H174" s="34" t="str">
        <f t="shared" si="29"/>
        <v/>
      </c>
      <c r="I174" s="34" t="str">
        <f t="shared" si="30"/>
        <v/>
      </c>
      <c r="J174" s="34" t="str">
        <f t="shared" si="31"/>
        <v/>
      </c>
      <c r="K174" s="34" t="str">
        <f t="shared" si="32"/>
        <v/>
      </c>
      <c r="L174" s="26" t="str">
        <f t="shared" si="28"/>
        <v/>
      </c>
      <c r="M174" s="32"/>
      <c r="N174" s="190"/>
      <c r="O174" s="190"/>
      <c r="P174" s="190"/>
      <c r="Q174" s="190"/>
      <c r="R174" s="23"/>
    </row>
    <row r="175" spans="1:18">
      <c r="A175" s="27">
        <f t="shared" ca="1" si="33"/>
        <v>46012</v>
      </c>
      <c r="B175" s="20"/>
      <c r="C175" s="21"/>
      <c r="D175" s="20"/>
      <c r="E175" s="21"/>
      <c r="F175" s="22"/>
      <c r="G175" s="22"/>
      <c r="H175" s="34" t="str">
        <f t="shared" si="29"/>
        <v/>
      </c>
      <c r="I175" s="34" t="str">
        <f t="shared" si="30"/>
        <v/>
      </c>
      <c r="J175" s="34" t="str">
        <f t="shared" si="31"/>
        <v/>
      </c>
      <c r="K175" s="34" t="str">
        <f t="shared" si="32"/>
        <v/>
      </c>
      <c r="L175" s="26" t="str">
        <f t="shared" si="28"/>
        <v/>
      </c>
      <c r="M175" s="32"/>
      <c r="N175" s="190"/>
      <c r="O175" s="190"/>
      <c r="P175" s="190"/>
      <c r="Q175" s="190"/>
      <c r="R175" s="23"/>
    </row>
    <row r="176" spans="1:18">
      <c r="A176" s="27">
        <f t="shared" ca="1" si="33"/>
        <v>46013</v>
      </c>
      <c r="B176" s="20"/>
      <c r="C176" s="21"/>
      <c r="D176" s="20"/>
      <c r="E176" s="21"/>
      <c r="F176" s="22"/>
      <c r="G176" s="22"/>
      <c r="H176" s="34" t="str">
        <f t="shared" si="29"/>
        <v/>
      </c>
      <c r="I176" s="34" t="str">
        <f t="shared" si="30"/>
        <v/>
      </c>
      <c r="J176" s="34" t="str">
        <f t="shared" si="31"/>
        <v/>
      </c>
      <c r="K176" s="34" t="str">
        <f t="shared" si="32"/>
        <v/>
      </c>
      <c r="L176" s="26" t="str">
        <f t="shared" si="28"/>
        <v/>
      </c>
      <c r="M176" s="32"/>
      <c r="N176" s="190"/>
      <c r="O176" s="190"/>
      <c r="P176" s="190"/>
      <c r="Q176" s="190"/>
      <c r="R176" s="23"/>
    </row>
    <row r="177" spans="1:22">
      <c r="A177" s="27">
        <f t="shared" ca="1" si="33"/>
        <v>46014</v>
      </c>
      <c r="B177" s="20"/>
      <c r="C177" s="21"/>
      <c r="D177" s="20"/>
      <c r="E177" s="21"/>
      <c r="F177" s="22"/>
      <c r="G177" s="22"/>
      <c r="H177" s="34" t="str">
        <f t="shared" si="29"/>
        <v/>
      </c>
      <c r="I177" s="34" t="str">
        <f t="shared" si="30"/>
        <v/>
      </c>
      <c r="J177" s="34" t="str">
        <f t="shared" si="31"/>
        <v/>
      </c>
      <c r="K177" s="34" t="str">
        <f t="shared" si="32"/>
        <v/>
      </c>
      <c r="L177" s="26" t="str">
        <f t="shared" si="28"/>
        <v/>
      </c>
      <c r="M177" s="32"/>
      <c r="N177" s="190"/>
      <c r="O177" s="190"/>
      <c r="P177" s="190"/>
      <c r="Q177" s="190"/>
      <c r="R177" s="23"/>
    </row>
    <row r="178" spans="1:22">
      <c r="A178" s="27">
        <f t="shared" ca="1" si="33"/>
        <v>46015</v>
      </c>
      <c r="B178" s="20"/>
      <c r="C178" s="21"/>
      <c r="D178" s="20"/>
      <c r="E178" s="21"/>
      <c r="F178" s="22"/>
      <c r="G178" s="22"/>
      <c r="H178" s="34" t="str">
        <f t="shared" si="29"/>
        <v/>
      </c>
      <c r="I178" s="34" t="str">
        <f t="shared" si="30"/>
        <v/>
      </c>
      <c r="J178" s="34" t="str">
        <f t="shared" si="31"/>
        <v/>
      </c>
      <c r="K178" s="34" t="str">
        <f t="shared" si="32"/>
        <v/>
      </c>
      <c r="L178" s="26" t="str">
        <f t="shared" si="28"/>
        <v/>
      </c>
      <c r="M178" s="32"/>
      <c r="N178" s="190"/>
      <c r="O178" s="190"/>
      <c r="P178" s="190"/>
      <c r="Q178" s="190"/>
      <c r="R178" s="23"/>
    </row>
    <row r="179" spans="1:22">
      <c r="A179" s="27">
        <f t="shared" ca="1" si="33"/>
        <v>46016</v>
      </c>
      <c r="B179" s="20"/>
      <c r="C179" s="21"/>
      <c r="D179" s="20"/>
      <c r="E179" s="21"/>
      <c r="F179" s="22"/>
      <c r="G179" s="22"/>
      <c r="H179" s="34" t="str">
        <f t="shared" si="29"/>
        <v/>
      </c>
      <c r="I179" s="34" t="str">
        <f t="shared" si="30"/>
        <v/>
      </c>
      <c r="J179" s="34" t="str">
        <f t="shared" si="31"/>
        <v/>
      </c>
      <c r="K179" s="34" t="str">
        <f t="shared" si="32"/>
        <v/>
      </c>
      <c r="L179" s="26" t="str">
        <f t="shared" si="28"/>
        <v/>
      </c>
      <c r="M179" s="32"/>
      <c r="N179" s="190"/>
      <c r="O179" s="190"/>
      <c r="P179" s="190"/>
      <c r="Q179" s="190"/>
      <c r="R179" s="23"/>
    </row>
    <row r="180" spans="1:22">
      <c r="A180" s="27">
        <f t="shared" ca="1" si="33"/>
        <v>46017</v>
      </c>
      <c r="B180" s="20"/>
      <c r="C180" s="21"/>
      <c r="D180" s="20"/>
      <c r="E180" s="21"/>
      <c r="F180" s="22"/>
      <c r="G180" s="22"/>
      <c r="H180" s="34" t="str">
        <f t="shared" si="29"/>
        <v/>
      </c>
      <c r="I180" s="34" t="str">
        <f t="shared" si="30"/>
        <v/>
      </c>
      <c r="J180" s="34" t="str">
        <f t="shared" si="31"/>
        <v/>
      </c>
      <c r="K180" s="34" t="str">
        <f t="shared" si="32"/>
        <v/>
      </c>
      <c r="L180" s="26" t="str">
        <f t="shared" si="28"/>
        <v/>
      </c>
      <c r="M180" s="32"/>
      <c r="N180" s="190"/>
      <c r="O180" s="190"/>
      <c r="P180" s="190"/>
      <c r="Q180" s="190"/>
      <c r="R180" s="23"/>
    </row>
    <row r="181" spans="1:22">
      <c r="A181" s="27">
        <f t="shared" ca="1" si="33"/>
        <v>46018</v>
      </c>
      <c r="B181" s="20"/>
      <c r="C181" s="21"/>
      <c r="D181" s="20"/>
      <c r="E181" s="21"/>
      <c r="F181" s="22"/>
      <c r="G181" s="22"/>
      <c r="H181" s="34" t="str">
        <f t="shared" si="29"/>
        <v/>
      </c>
      <c r="I181" s="34" t="str">
        <f t="shared" si="30"/>
        <v/>
      </c>
      <c r="J181" s="34" t="str">
        <f t="shared" si="31"/>
        <v/>
      </c>
      <c r="K181" s="34" t="str">
        <f t="shared" si="32"/>
        <v/>
      </c>
      <c r="L181" s="26" t="str">
        <f t="shared" si="28"/>
        <v/>
      </c>
      <c r="M181" s="32"/>
      <c r="N181" s="190"/>
      <c r="O181" s="190"/>
      <c r="P181" s="190"/>
      <c r="Q181" s="190"/>
      <c r="R181" s="23"/>
    </row>
    <row r="182" spans="1:22">
      <c r="A182" s="27">
        <f t="shared" ca="1" si="33"/>
        <v>46019</v>
      </c>
      <c r="B182" s="20"/>
      <c r="C182" s="21"/>
      <c r="D182" s="20"/>
      <c r="E182" s="21"/>
      <c r="F182" s="22"/>
      <c r="G182" s="22"/>
      <c r="H182" s="34" t="str">
        <f t="shared" si="29"/>
        <v/>
      </c>
      <c r="I182" s="34" t="str">
        <f t="shared" si="30"/>
        <v/>
      </c>
      <c r="J182" s="34" t="str">
        <f t="shared" si="31"/>
        <v/>
      </c>
      <c r="K182" s="34" t="str">
        <f t="shared" si="32"/>
        <v/>
      </c>
      <c r="L182" s="26" t="str">
        <f t="shared" si="28"/>
        <v/>
      </c>
      <c r="M182" s="32"/>
      <c r="N182" s="190"/>
      <c r="O182" s="190"/>
      <c r="P182" s="190"/>
      <c r="Q182" s="190"/>
      <c r="R182" s="23"/>
    </row>
    <row r="183" spans="1:22">
      <c r="A183" s="27">
        <f t="shared" ca="1" si="33"/>
        <v>46020</v>
      </c>
      <c r="B183" s="20"/>
      <c r="C183" s="21"/>
      <c r="D183" s="20"/>
      <c r="E183" s="21"/>
      <c r="F183" s="22"/>
      <c r="G183" s="22"/>
      <c r="H183" s="34" t="str">
        <f t="shared" si="29"/>
        <v/>
      </c>
      <c r="I183" s="34" t="str">
        <f t="shared" si="30"/>
        <v/>
      </c>
      <c r="J183" s="34" t="str">
        <f t="shared" si="31"/>
        <v/>
      </c>
      <c r="K183" s="34" t="str">
        <f t="shared" si="32"/>
        <v/>
      </c>
      <c r="L183" s="26" t="str">
        <f t="shared" si="28"/>
        <v/>
      </c>
      <c r="M183" s="32"/>
      <c r="N183" s="190"/>
      <c r="O183" s="190"/>
      <c r="P183" s="190"/>
      <c r="Q183" s="190"/>
      <c r="R183" s="23"/>
    </row>
    <row r="184" spans="1:22">
      <c r="A184" s="27">
        <f t="shared" ca="1" si="33"/>
        <v>46021</v>
      </c>
      <c r="B184" s="20"/>
      <c r="C184" s="21"/>
      <c r="D184" s="20"/>
      <c r="E184" s="21"/>
      <c r="F184" s="22"/>
      <c r="G184" s="22"/>
      <c r="H184" s="34" t="str">
        <f t="shared" si="29"/>
        <v/>
      </c>
      <c r="I184" s="34" t="str">
        <f t="shared" si="30"/>
        <v/>
      </c>
      <c r="J184" s="34" t="str">
        <f t="shared" si="31"/>
        <v/>
      </c>
      <c r="K184" s="34" t="str">
        <f t="shared" si="32"/>
        <v/>
      </c>
      <c r="L184" s="26" t="str">
        <f t="shared" si="28"/>
        <v/>
      </c>
      <c r="M184" s="32"/>
      <c r="N184" s="190"/>
      <c r="O184" s="190"/>
      <c r="P184" s="190"/>
      <c r="Q184" s="190"/>
      <c r="R184" s="23"/>
    </row>
    <row r="185" spans="1:22">
      <c r="A185" s="27">
        <f t="shared" ca="1" si="33"/>
        <v>46022</v>
      </c>
      <c r="B185" s="20"/>
      <c r="C185" s="21"/>
      <c r="D185" s="20"/>
      <c r="E185" s="21"/>
      <c r="F185" s="22"/>
      <c r="G185" s="22"/>
      <c r="H185" s="34" t="str">
        <f t="shared" si="29"/>
        <v/>
      </c>
      <c r="I185" s="34" t="str">
        <f t="shared" si="30"/>
        <v/>
      </c>
      <c r="J185" s="34" t="str">
        <f t="shared" si="31"/>
        <v/>
      </c>
      <c r="K185" s="34" t="str">
        <f t="shared" si="32"/>
        <v/>
      </c>
      <c r="L185" s="26" t="str">
        <f t="shared" si="28"/>
        <v/>
      </c>
      <c r="M185" s="32"/>
      <c r="N185" s="190"/>
      <c r="O185" s="190"/>
      <c r="P185" s="190"/>
      <c r="Q185" s="190"/>
      <c r="R185" s="23"/>
    </row>
    <row r="186" spans="1:22">
      <c r="A186" s="5" t="s">
        <v>11</v>
      </c>
      <c r="B186" s="191"/>
      <c r="C186" s="192"/>
      <c r="D186" s="191"/>
      <c r="E186" s="192"/>
      <c r="F186" s="26" t="str">
        <f>IF(SUM($F155:$F185)=0,"",SUM($F155:$F185))</f>
        <v/>
      </c>
      <c r="G186" s="26" t="str">
        <f>IF(SUM($G155:$G185)=0,"",SUM($G155:$G185))</f>
        <v/>
      </c>
      <c r="H186" s="26" t="str">
        <f>IF(SUM(H155:H185)=0,"",SUM(H155:H185))</f>
        <v/>
      </c>
      <c r="I186" s="26" t="str">
        <f>IF(SUM(I155:I185)=0,"",SUM(I155:I185))</f>
        <v/>
      </c>
      <c r="J186" s="26" t="str">
        <f t="shared" ref="J186:K186" si="34">IF(SUM(J155:J185)=0,"",SUM(J155:J185))</f>
        <v/>
      </c>
      <c r="K186" s="26" t="str">
        <f t="shared" si="34"/>
        <v/>
      </c>
      <c r="L186" s="26" t="str">
        <f>IF(SUM($L155:$L185)=0,"",SUM($L155:$L185))</f>
        <v/>
      </c>
      <c r="M186" s="33"/>
      <c r="N186" s="193"/>
      <c r="O186" s="193"/>
      <c r="P186" s="193"/>
      <c r="Q186" s="193"/>
      <c r="R186" s="6"/>
    </row>
    <row r="188" spans="1:22" ht="27" customHeight="1">
      <c r="A188" s="194" t="s">
        <v>22</v>
      </c>
      <c r="B188" s="189" t="s">
        <v>103</v>
      </c>
      <c r="C188" s="189"/>
      <c r="D188" s="189"/>
      <c r="E188" s="189"/>
      <c r="F188" s="189" t="s">
        <v>23</v>
      </c>
      <c r="G188" s="189"/>
      <c r="H188" s="189" t="s">
        <v>88</v>
      </c>
      <c r="I188" s="189"/>
      <c r="J188" s="189"/>
      <c r="K188" s="189"/>
      <c r="L188" s="189" t="s">
        <v>87</v>
      </c>
      <c r="M188" s="195" t="s">
        <v>96</v>
      </c>
      <c r="N188" s="194" t="s">
        <v>25</v>
      </c>
      <c r="O188" s="194"/>
      <c r="P188" s="194"/>
      <c r="Q188" s="194"/>
      <c r="R188" s="189" t="s">
        <v>100</v>
      </c>
    </row>
    <row r="189" spans="1:22" ht="14.25" customHeight="1">
      <c r="A189" s="194"/>
      <c r="B189" s="189" t="s">
        <v>82</v>
      </c>
      <c r="C189" s="189"/>
      <c r="D189" s="189" t="s">
        <v>84</v>
      </c>
      <c r="E189" s="189"/>
      <c r="F189" s="189"/>
      <c r="G189" s="189"/>
      <c r="H189" s="189" t="s">
        <v>90</v>
      </c>
      <c r="I189" s="189"/>
      <c r="J189" s="189" t="s">
        <v>89</v>
      </c>
      <c r="K189" s="189"/>
      <c r="L189" s="189"/>
      <c r="M189" s="196"/>
      <c r="N189" s="194"/>
      <c r="O189" s="194"/>
      <c r="P189" s="194"/>
      <c r="Q189" s="194"/>
      <c r="R189" s="189"/>
    </row>
    <row r="190" spans="1:22">
      <c r="A190" s="194"/>
      <c r="B190" s="43" t="s">
        <v>26</v>
      </c>
      <c r="C190" s="43" t="s">
        <v>27</v>
      </c>
      <c r="D190" s="43" t="s">
        <v>26</v>
      </c>
      <c r="E190" s="43" t="s">
        <v>27</v>
      </c>
      <c r="F190" s="44" t="s">
        <v>85</v>
      </c>
      <c r="G190" s="44" t="s">
        <v>86</v>
      </c>
      <c r="H190" s="44" t="s">
        <v>81</v>
      </c>
      <c r="I190" s="44" t="s">
        <v>83</v>
      </c>
      <c r="J190" s="44" t="s">
        <v>81</v>
      </c>
      <c r="K190" s="44" t="s">
        <v>95</v>
      </c>
      <c r="L190" s="189"/>
      <c r="M190" s="197"/>
      <c r="N190" s="194"/>
      <c r="O190" s="194"/>
      <c r="P190" s="194"/>
      <c r="Q190" s="194"/>
      <c r="R190" s="194"/>
    </row>
    <row r="191" spans="1:22">
      <c r="A191" s="27" cm="1">
        <f t="array" aca="1" ref="A191" ca="1">DATE("2025","8"+5,IFERROR(INDIRECT(T1),"1"))</f>
        <v>46023</v>
      </c>
      <c r="B191" s="20"/>
      <c r="C191" s="21"/>
      <c r="D191" s="20"/>
      <c r="E191" s="21"/>
      <c r="F191" s="22"/>
      <c r="G191" s="22"/>
      <c r="H191" s="34" t="str">
        <f>IF(OR(B191="",LEFT(M191,1)="✓"),"",C191-B191-F191)</f>
        <v/>
      </c>
      <c r="I191" s="34" t="str">
        <f>IF(OR(D191="",LEFT(M191,1)="✓"),"",E191-D191-G191)</f>
        <v/>
      </c>
      <c r="J191" s="34" t="str">
        <f>IF(AND(B191&lt;&gt;"",M191="✓所定"),C191-B191-F191,"")</f>
        <v/>
      </c>
      <c r="K191" s="34" t="str">
        <f>IF(AND(B191&lt;&gt;"",M191="✓法定"),C191-B191-F191,"")</f>
        <v/>
      </c>
      <c r="L191" s="26" t="str">
        <f>IF(AND($B191="",$D191=""),"",($C191-$B191-$F191)+($E191-$D191-$G191))</f>
        <v/>
      </c>
      <c r="M191" s="32"/>
      <c r="N191" s="190"/>
      <c r="O191" s="190"/>
      <c r="P191" s="190"/>
      <c r="Q191" s="190"/>
      <c r="R191" s="23"/>
      <c r="V191" s="1" t="s">
        <v>171</v>
      </c>
    </row>
    <row r="192" spans="1:22">
      <c r="A192" s="27">
        <f ca="1">A191+1</f>
        <v>46024</v>
      </c>
      <c r="B192" s="20"/>
      <c r="C192" s="21"/>
      <c r="D192" s="20"/>
      <c r="E192" s="21"/>
      <c r="F192" s="22"/>
      <c r="G192" s="22"/>
      <c r="H192" s="34" t="str">
        <f t="shared" ref="H192:H221" si="35">IF(OR(B192="",LEFT(M192,1)="✓"),"",C192-B192-F192)</f>
        <v/>
      </c>
      <c r="I192" s="34" t="str">
        <f t="shared" ref="I192:I221" si="36">IF(OR(D192="",LEFT(M192,1)="✓"),"",E192-D192-G192)</f>
        <v/>
      </c>
      <c r="J192" s="34" t="str">
        <f t="shared" ref="J192:J221" si="37">IF(AND(B192&lt;&gt;"",M192="✓所定"),C192-B192-F192,"")</f>
        <v/>
      </c>
      <c r="K192" s="34" t="str">
        <f t="shared" ref="K192:K221" si="38">IF(AND(B192&lt;&gt;"",M192="✓法定"),C192-B192-F192,"")</f>
        <v/>
      </c>
      <c r="L192" s="26" t="str">
        <f t="shared" ref="L192:L221" si="39">IF(AND($B192="",$D192=""),"",($C192-$B192-$F192)+($E192-$D192-$G192))</f>
        <v/>
      </c>
      <c r="M192" s="32"/>
      <c r="N192" s="190"/>
      <c r="O192" s="190"/>
      <c r="P192" s="190"/>
      <c r="Q192" s="190"/>
      <c r="R192" s="23"/>
      <c r="V192" s="1" t="s">
        <v>172</v>
      </c>
    </row>
    <row r="193" spans="1:18">
      <c r="A193" s="27">
        <f t="shared" ref="A193:A221" ca="1" si="40">A192+1</f>
        <v>46025</v>
      </c>
      <c r="B193" s="20"/>
      <c r="C193" s="21"/>
      <c r="D193" s="20"/>
      <c r="E193" s="21"/>
      <c r="F193" s="22"/>
      <c r="G193" s="22"/>
      <c r="H193" s="34" t="str">
        <f t="shared" si="35"/>
        <v/>
      </c>
      <c r="I193" s="34" t="str">
        <f t="shared" si="36"/>
        <v/>
      </c>
      <c r="J193" s="34" t="str">
        <f t="shared" si="37"/>
        <v/>
      </c>
      <c r="K193" s="34" t="str">
        <f t="shared" si="38"/>
        <v/>
      </c>
      <c r="L193" s="26" t="str">
        <f t="shared" si="39"/>
        <v/>
      </c>
      <c r="M193" s="32"/>
      <c r="N193" s="190"/>
      <c r="O193" s="190"/>
      <c r="P193" s="190"/>
      <c r="Q193" s="190"/>
      <c r="R193" s="23"/>
    </row>
    <row r="194" spans="1:18">
      <c r="A194" s="27">
        <f t="shared" ca="1" si="40"/>
        <v>46026</v>
      </c>
      <c r="B194" s="20"/>
      <c r="C194" s="21"/>
      <c r="D194" s="20"/>
      <c r="E194" s="21"/>
      <c r="F194" s="22"/>
      <c r="G194" s="22"/>
      <c r="H194" s="34" t="str">
        <f t="shared" si="35"/>
        <v/>
      </c>
      <c r="I194" s="34" t="str">
        <f t="shared" si="36"/>
        <v/>
      </c>
      <c r="J194" s="34" t="str">
        <f t="shared" si="37"/>
        <v/>
      </c>
      <c r="K194" s="34" t="str">
        <f t="shared" si="38"/>
        <v/>
      </c>
      <c r="L194" s="26" t="str">
        <f t="shared" si="39"/>
        <v/>
      </c>
      <c r="M194" s="32"/>
      <c r="N194" s="190"/>
      <c r="O194" s="190"/>
      <c r="P194" s="190"/>
      <c r="Q194" s="190"/>
      <c r="R194" s="23"/>
    </row>
    <row r="195" spans="1:18">
      <c r="A195" s="27">
        <f t="shared" ca="1" si="40"/>
        <v>46027</v>
      </c>
      <c r="B195" s="20"/>
      <c r="C195" s="21"/>
      <c r="D195" s="20"/>
      <c r="E195" s="21"/>
      <c r="F195" s="22"/>
      <c r="G195" s="22"/>
      <c r="H195" s="34" t="str">
        <f t="shared" si="35"/>
        <v/>
      </c>
      <c r="I195" s="34" t="str">
        <f t="shared" si="36"/>
        <v/>
      </c>
      <c r="J195" s="34" t="str">
        <f t="shared" si="37"/>
        <v/>
      </c>
      <c r="K195" s="34" t="str">
        <f t="shared" si="38"/>
        <v/>
      </c>
      <c r="L195" s="26" t="str">
        <f t="shared" si="39"/>
        <v/>
      </c>
      <c r="M195" s="32"/>
      <c r="N195" s="190"/>
      <c r="O195" s="190"/>
      <c r="P195" s="190"/>
      <c r="Q195" s="190"/>
      <c r="R195" s="23"/>
    </row>
    <row r="196" spans="1:18">
      <c r="A196" s="27">
        <f t="shared" ca="1" si="40"/>
        <v>46028</v>
      </c>
      <c r="B196" s="20"/>
      <c r="C196" s="21"/>
      <c r="D196" s="20"/>
      <c r="E196" s="21"/>
      <c r="F196" s="22"/>
      <c r="G196" s="22"/>
      <c r="H196" s="34" t="str">
        <f t="shared" si="35"/>
        <v/>
      </c>
      <c r="I196" s="34" t="str">
        <f t="shared" si="36"/>
        <v/>
      </c>
      <c r="J196" s="34" t="str">
        <f t="shared" si="37"/>
        <v/>
      </c>
      <c r="K196" s="34" t="str">
        <f t="shared" si="38"/>
        <v/>
      </c>
      <c r="L196" s="26" t="str">
        <f t="shared" si="39"/>
        <v/>
      </c>
      <c r="M196" s="32"/>
      <c r="N196" s="190"/>
      <c r="O196" s="190"/>
      <c r="P196" s="190"/>
      <c r="Q196" s="190"/>
      <c r="R196" s="23"/>
    </row>
    <row r="197" spans="1:18">
      <c r="A197" s="27">
        <f t="shared" ca="1" si="40"/>
        <v>46029</v>
      </c>
      <c r="B197" s="20"/>
      <c r="C197" s="21"/>
      <c r="D197" s="20"/>
      <c r="E197" s="21"/>
      <c r="F197" s="22"/>
      <c r="G197" s="22"/>
      <c r="H197" s="34" t="str">
        <f t="shared" si="35"/>
        <v/>
      </c>
      <c r="I197" s="34" t="str">
        <f t="shared" si="36"/>
        <v/>
      </c>
      <c r="J197" s="34" t="str">
        <f t="shared" si="37"/>
        <v/>
      </c>
      <c r="K197" s="34" t="str">
        <f t="shared" si="38"/>
        <v/>
      </c>
      <c r="L197" s="26" t="str">
        <f t="shared" si="39"/>
        <v/>
      </c>
      <c r="M197" s="32"/>
      <c r="N197" s="190"/>
      <c r="O197" s="190"/>
      <c r="P197" s="190"/>
      <c r="Q197" s="190"/>
      <c r="R197" s="23"/>
    </row>
    <row r="198" spans="1:18">
      <c r="A198" s="27">
        <f t="shared" ca="1" si="40"/>
        <v>46030</v>
      </c>
      <c r="B198" s="20"/>
      <c r="C198" s="21"/>
      <c r="D198" s="20"/>
      <c r="E198" s="21"/>
      <c r="F198" s="22"/>
      <c r="G198" s="22"/>
      <c r="H198" s="34" t="str">
        <f t="shared" si="35"/>
        <v/>
      </c>
      <c r="I198" s="34" t="str">
        <f t="shared" si="36"/>
        <v/>
      </c>
      <c r="J198" s="34" t="str">
        <f t="shared" si="37"/>
        <v/>
      </c>
      <c r="K198" s="34" t="str">
        <f t="shared" si="38"/>
        <v/>
      </c>
      <c r="L198" s="26" t="str">
        <f t="shared" si="39"/>
        <v/>
      </c>
      <c r="M198" s="32"/>
      <c r="N198" s="190"/>
      <c r="O198" s="190"/>
      <c r="P198" s="190"/>
      <c r="Q198" s="190"/>
      <c r="R198" s="23"/>
    </row>
    <row r="199" spans="1:18">
      <c r="A199" s="27">
        <f t="shared" ca="1" si="40"/>
        <v>46031</v>
      </c>
      <c r="B199" s="20"/>
      <c r="C199" s="21"/>
      <c r="D199" s="20"/>
      <c r="E199" s="21"/>
      <c r="F199" s="22"/>
      <c r="G199" s="22"/>
      <c r="H199" s="34" t="str">
        <f t="shared" si="35"/>
        <v/>
      </c>
      <c r="I199" s="34" t="str">
        <f t="shared" si="36"/>
        <v/>
      </c>
      <c r="J199" s="34" t="str">
        <f t="shared" si="37"/>
        <v/>
      </c>
      <c r="K199" s="34" t="str">
        <f t="shared" si="38"/>
        <v/>
      </c>
      <c r="L199" s="26" t="str">
        <f t="shared" si="39"/>
        <v/>
      </c>
      <c r="M199" s="32"/>
      <c r="N199" s="190"/>
      <c r="O199" s="190"/>
      <c r="P199" s="190"/>
      <c r="Q199" s="190"/>
      <c r="R199" s="23"/>
    </row>
    <row r="200" spans="1:18">
      <c r="A200" s="27">
        <f t="shared" ca="1" si="40"/>
        <v>46032</v>
      </c>
      <c r="B200" s="20"/>
      <c r="C200" s="21"/>
      <c r="D200" s="20"/>
      <c r="E200" s="21"/>
      <c r="F200" s="22"/>
      <c r="G200" s="22"/>
      <c r="H200" s="34" t="str">
        <f t="shared" si="35"/>
        <v/>
      </c>
      <c r="I200" s="34" t="str">
        <f t="shared" si="36"/>
        <v/>
      </c>
      <c r="J200" s="34" t="str">
        <f t="shared" si="37"/>
        <v/>
      </c>
      <c r="K200" s="34" t="str">
        <f t="shared" si="38"/>
        <v/>
      </c>
      <c r="L200" s="26" t="str">
        <f t="shared" si="39"/>
        <v/>
      </c>
      <c r="M200" s="32"/>
      <c r="N200" s="190"/>
      <c r="O200" s="190"/>
      <c r="P200" s="190"/>
      <c r="Q200" s="190"/>
      <c r="R200" s="23"/>
    </row>
    <row r="201" spans="1:18">
      <c r="A201" s="27">
        <f t="shared" ca="1" si="40"/>
        <v>46033</v>
      </c>
      <c r="B201" s="20"/>
      <c r="C201" s="21"/>
      <c r="D201" s="20"/>
      <c r="E201" s="21"/>
      <c r="F201" s="22"/>
      <c r="G201" s="22"/>
      <c r="H201" s="34" t="str">
        <f t="shared" si="35"/>
        <v/>
      </c>
      <c r="I201" s="34" t="str">
        <f t="shared" si="36"/>
        <v/>
      </c>
      <c r="J201" s="34" t="str">
        <f t="shared" si="37"/>
        <v/>
      </c>
      <c r="K201" s="34" t="str">
        <f t="shared" si="38"/>
        <v/>
      </c>
      <c r="L201" s="26" t="str">
        <f t="shared" si="39"/>
        <v/>
      </c>
      <c r="M201" s="32"/>
      <c r="N201" s="190"/>
      <c r="O201" s="190"/>
      <c r="P201" s="190"/>
      <c r="Q201" s="190"/>
      <c r="R201" s="23"/>
    </row>
    <row r="202" spans="1:18">
      <c r="A202" s="27">
        <f t="shared" ca="1" si="40"/>
        <v>46034</v>
      </c>
      <c r="B202" s="20"/>
      <c r="C202" s="21"/>
      <c r="D202" s="20"/>
      <c r="E202" s="21"/>
      <c r="F202" s="22"/>
      <c r="G202" s="22"/>
      <c r="H202" s="34" t="str">
        <f t="shared" si="35"/>
        <v/>
      </c>
      <c r="I202" s="34" t="str">
        <f t="shared" si="36"/>
        <v/>
      </c>
      <c r="J202" s="34" t="str">
        <f t="shared" si="37"/>
        <v/>
      </c>
      <c r="K202" s="34" t="str">
        <f t="shared" si="38"/>
        <v/>
      </c>
      <c r="L202" s="26" t="str">
        <f t="shared" si="39"/>
        <v/>
      </c>
      <c r="M202" s="32"/>
      <c r="N202" s="190"/>
      <c r="O202" s="190"/>
      <c r="P202" s="190"/>
      <c r="Q202" s="190"/>
      <c r="R202" s="23"/>
    </row>
    <row r="203" spans="1:18">
      <c r="A203" s="27">
        <f t="shared" ca="1" si="40"/>
        <v>46035</v>
      </c>
      <c r="B203" s="20"/>
      <c r="C203" s="21"/>
      <c r="D203" s="20"/>
      <c r="E203" s="21"/>
      <c r="F203" s="22"/>
      <c r="G203" s="22"/>
      <c r="H203" s="34" t="str">
        <f t="shared" si="35"/>
        <v/>
      </c>
      <c r="I203" s="34" t="str">
        <f t="shared" si="36"/>
        <v/>
      </c>
      <c r="J203" s="34" t="str">
        <f t="shared" si="37"/>
        <v/>
      </c>
      <c r="K203" s="34" t="str">
        <f t="shared" si="38"/>
        <v/>
      </c>
      <c r="L203" s="26" t="str">
        <f t="shared" si="39"/>
        <v/>
      </c>
      <c r="M203" s="32"/>
      <c r="N203" s="190"/>
      <c r="O203" s="190"/>
      <c r="P203" s="190"/>
      <c r="Q203" s="190"/>
      <c r="R203" s="23"/>
    </row>
    <row r="204" spans="1:18">
      <c r="A204" s="27">
        <f t="shared" ca="1" si="40"/>
        <v>46036</v>
      </c>
      <c r="B204" s="20"/>
      <c r="C204" s="21"/>
      <c r="D204" s="20"/>
      <c r="E204" s="21"/>
      <c r="F204" s="22"/>
      <c r="G204" s="22"/>
      <c r="H204" s="34" t="str">
        <f t="shared" si="35"/>
        <v/>
      </c>
      <c r="I204" s="34" t="str">
        <f t="shared" si="36"/>
        <v/>
      </c>
      <c r="J204" s="34" t="str">
        <f t="shared" si="37"/>
        <v/>
      </c>
      <c r="K204" s="34" t="str">
        <f t="shared" si="38"/>
        <v/>
      </c>
      <c r="L204" s="26" t="str">
        <f t="shared" si="39"/>
        <v/>
      </c>
      <c r="M204" s="32"/>
      <c r="N204" s="190"/>
      <c r="O204" s="190"/>
      <c r="P204" s="190"/>
      <c r="Q204" s="190"/>
      <c r="R204" s="23"/>
    </row>
    <row r="205" spans="1:18">
      <c r="A205" s="27">
        <f t="shared" ca="1" si="40"/>
        <v>46037</v>
      </c>
      <c r="B205" s="20"/>
      <c r="C205" s="21"/>
      <c r="D205" s="20"/>
      <c r="E205" s="21"/>
      <c r="F205" s="22"/>
      <c r="G205" s="22"/>
      <c r="H205" s="34" t="str">
        <f t="shared" si="35"/>
        <v/>
      </c>
      <c r="I205" s="34" t="str">
        <f t="shared" si="36"/>
        <v/>
      </c>
      <c r="J205" s="34" t="str">
        <f t="shared" si="37"/>
        <v/>
      </c>
      <c r="K205" s="34" t="str">
        <f t="shared" si="38"/>
        <v/>
      </c>
      <c r="L205" s="26" t="str">
        <f t="shared" si="39"/>
        <v/>
      </c>
      <c r="M205" s="32"/>
      <c r="N205" s="190"/>
      <c r="O205" s="190"/>
      <c r="P205" s="190"/>
      <c r="Q205" s="190"/>
      <c r="R205" s="23"/>
    </row>
    <row r="206" spans="1:18">
      <c r="A206" s="27">
        <f t="shared" ca="1" si="40"/>
        <v>46038</v>
      </c>
      <c r="B206" s="20"/>
      <c r="C206" s="21"/>
      <c r="D206" s="20"/>
      <c r="E206" s="21"/>
      <c r="F206" s="22"/>
      <c r="G206" s="22"/>
      <c r="H206" s="34" t="str">
        <f t="shared" si="35"/>
        <v/>
      </c>
      <c r="I206" s="34" t="str">
        <f t="shared" si="36"/>
        <v/>
      </c>
      <c r="J206" s="34" t="str">
        <f t="shared" si="37"/>
        <v/>
      </c>
      <c r="K206" s="34" t="str">
        <f t="shared" si="38"/>
        <v/>
      </c>
      <c r="L206" s="26" t="str">
        <f t="shared" si="39"/>
        <v/>
      </c>
      <c r="M206" s="32"/>
      <c r="N206" s="190"/>
      <c r="O206" s="190"/>
      <c r="P206" s="190"/>
      <c r="Q206" s="190"/>
      <c r="R206" s="23"/>
    </row>
    <row r="207" spans="1:18">
      <c r="A207" s="27">
        <f t="shared" ca="1" si="40"/>
        <v>46039</v>
      </c>
      <c r="B207" s="20"/>
      <c r="C207" s="21"/>
      <c r="D207" s="20"/>
      <c r="E207" s="21"/>
      <c r="F207" s="22"/>
      <c r="G207" s="22"/>
      <c r="H207" s="34" t="str">
        <f t="shared" si="35"/>
        <v/>
      </c>
      <c r="I207" s="34" t="str">
        <f t="shared" si="36"/>
        <v/>
      </c>
      <c r="J207" s="34" t="str">
        <f t="shared" si="37"/>
        <v/>
      </c>
      <c r="K207" s="34" t="str">
        <f t="shared" si="38"/>
        <v/>
      </c>
      <c r="L207" s="26" t="str">
        <f t="shared" si="39"/>
        <v/>
      </c>
      <c r="M207" s="32"/>
      <c r="N207" s="190"/>
      <c r="O207" s="190"/>
      <c r="P207" s="190"/>
      <c r="Q207" s="190"/>
      <c r="R207" s="23"/>
    </row>
    <row r="208" spans="1:18">
      <c r="A208" s="27">
        <f t="shared" ca="1" si="40"/>
        <v>46040</v>
      </c>
      <c r="B208" s="20"/>
      <c r="C208" s="21"/>
      <c r="D208" s="20"/>
      <c r="E208" s="21"/>
      <c r="F208" s="22"/>
      <c r="G208" s="22"/>
      <c r="H208" s="34" t="str">
        <f t="shared" si="35"/>
        <v/>
      </c>
      <c r="I208" s="34" t="str">
        <f t="shared" si="36"/>
        <v/>
      </c>
      <c r="J208" s="34" t="str">
        <f t="shared" si="37"/>
        <v/>
      </c>
      <c r="K208" s="34" t="str">
        <f t="shared" si="38"/>
        <v/>
      </c>
      <c r="L208" s="26" t="str">
        <f t="shared" si="39"/>
        <v/>
      </c>
      <c r="M208" s="32"/>
      <c r="N208" s="190"/>
      <c r="O208" s="190"/>
      <c r="P208" s="190"/>
      <c r="Q208" s="190"/>
      <c r="R208" s="23"/>
    </row>
    <row r="209" spans="1:18">
      <c r="A209" s="27">
        <f t="shared" ca="1" si="40"/>
        <v>46041</v>
      </c>
      <c r="B209" s="20"/>
      <c r="C209" s="21"/>
      <c r="D209" s="20"/>
      <c r="E209" s="21"/>
      <c r="F209" s="22"/>
      <c r="G209" s="22"/>
      <c r="H209" s="34" t="str">
        <f t="shared" si="35"/>
        <v/>
      </c>
      <c r="I209" s="34" t="str">
        <f t="shared" si="36"/>
        <v/>
      </c>
      <c r="J209" s="34" t="str">
        <f t="shared" si="37"/>
        <v/>
      </c>
      <c r="K209" s="34" t="str">
        <f t="shared" si="38"/>
        <v/>
      </c>
      <c r="L209" s="26" t="str">
        <f t="shared" si="39"/>
        <v/>
      </c>
      <c r="M209" s="32"/>
      <c r="N209" s="190"/>
      <c r="O209" s="190"/>
      <c r="P209" s="190"/>
      <c r="Q209" s="190"/>
      <c r="R209" s="23"/>
    </row>
    <row r="210" spans="1:18">
      <c r="A210" s="27">
        <f t="shared" ca="1" si="40"/>
        <v>46042</v>
      </c>
      <c r="B210" s="20"/>
      <c r="C210" s="21"/>
      <c r="D210" s="20"/>
      <c r="E210" s="21"/>
      <c r="F210" s="22"/>
      <c r="G210" s="22"/>
      <c r="H210" s="34" t="str">
        <f t="shared" si="35"/>
        <v/>
      </c>
      <c r="I210" s="34" t="str">
        <f t="shared" si="36"/>
        <v/>
      </c>
      <c r="J210" s="34" t="str">
        <f t="shared" si="37"/>
        <v/>
      </c>
      <c r="K210" s="34" t="str">
        <f t="shared" si="38"/>
        <v/>
      </c>
      <c r="L210" s="26" t="str">
        <f t="shared" si="39"/>
        <v/>
      </c>
      <c r="M210" s="32"/>
      <c r="N210" s="190"/>
      <c r="O210" s="190"/>
      <c r="P210" s="190"/>
      <c r="Q210" s="190"/>
      <c r="R210" s="23"/>
    </row>
    <row r="211" spans="1:18">
      <c r="A211" s="27">
        <f t="shared" ca="1" si="40"/>
        <v>46043</v>
      </c>
      <c r="B211" s="20"/>
      <c r="C211" s="21"/>
      <c r="D211" s="20"/>
      <c r="E211" s="21"/>
      <c r="F211" s="22"/>
      <c r="G211" s="22"/>
      <c r="H211" s="34" t="str">
        <f t="shared" si="35"/>
        <v/>
      </c>
      <c r="I211" s="34" t="str">
        <f t="shared" si="36"/>
        <v/>
      </c>
      <c r="J211" s="34" t="str">
        <f t="shared" si="37"/>
        <v/>
      </c>
      <c r="K211" s="34" t="str">
        <f t="shared" si="38"/>
        <v/>
      </c>
      <c r="L211" s="26" t="str">
        <f t="shared" si="39"/>
        <v/>
      </c>
      <c r="M211" s="32"/>
      <c r="N211" s="190"/>
      <c r="O211" s="190"/>
      <c r="P211" s="190"/>
      <c r="Q211" s="190"/>
      <c r="R211" s="23"/>
    </row>
    <row r="212" spans="1:18">
      <c r="A212" s="27">
        <f t="shared" ca="1" si="40"/>
        <v>46044</v>
      </c>
      <c r="B212" s="20"/>
      <c r="C212" s="21"/>
      <c r="D212" s="20"/>
      <c r="E212" s="21"/>
      <c r="F212" s="22"/>
      <c r="G212" s="22"/>
      <c r="H212" s="34" t="str">
        <f t="shared" si="35"/>
        <v/>
      </c>
      <c r="I212" s="34" t="str">
        <f t="shared" si="36"/>
        <v/>
      </c>
      <c r="J212" s="34" t="str">
        <f t="shared" si="37"/>
        <v/>
      </c>
      <c r="K212" s="34" t="str">
        <f t="shared" si="38"/>
        <v/>
      </c>
      <c r="L212" s="26" t="str">
        <f t="shared" si="39"/>
        <v/>
      </c>
      <c r="M212" s="32"/>
      <c r="N212" s="190"/>
      <c r="O212" s="190"/>
      <c r="P212" s="190"/>
      <c r="Q212" s="190"/>
      <c r="R212" s="23"/>
    </row>
    <row r="213" spans="1:18">
      <c r="A213" s="27">
        <f t="shared" ca="1" si="40"/>
        <v>46045</v>
      </c>
      <c r="B213" s="20"/>
      <c r="C213" s="21"/>
      <c r="D213" s="20"/>
      <c r="E213" s="21"/>
      <c r="F213" s="22"/>
      <c r="G213" s="22"/>
      <c r="H213" s="34" t="str">
        <f t="shared" si="35"/>
        <v/>
      </c>
      <c r="I213" s="34" t="str">
        <f t="shared" si="36"/>
        <v/>
      </c>
      <c r="J213" s="34" t="str">
        <f t="shared" si="37"/>
        <v/>
      </c>
      <c r="K213" s="34" t="str">
        <f t="shared" si="38"/>
        <v/>
      </c>
      <c r="L213" s="26" t="str">
        <f t="shared" si="39"/>
        <v/>
      </c>
      <c r="M213" s="32"/>
      <c r="N213" s="190"/>
      <c r="O213" s="190"/>
      <c r="P213" s="190"/>
      <c r="Q213" s="190"/>
      <c r="R213" s="23"/>
    </row>
    <row r="214" spans="1:18">
      <c r="A214" s="27">
        <f t="shared" ca="1" si="40"/>
        <v>46046</v>
      </c>
      <c r="B214" s="20"/>
      <c r="C214" s="21"/>
      <c r="D214" s="20"/>
      <c r="E214" s="21"/>
      <c r="F214" s="22"/>
      <c r="G214" s="22"/>
      <c r="H214" s="34" t="str">
        <f t="shared" si="35"/>
        <v/>
      </c>
      <c r="I214" s="34" t="str">
        <f t="shared" si="36"/>
        <v/>
      </c>
      <c r="J214" s="34" t="str">
        <f t="shared" si="37"/>
        <v/>
      </c>
      <c r="K214" s="34" t="str">
        <f t="shared" si="38"/>
        <v/>
      </c>
      <c r="L214" s="26" t="str">
        <f t="shared" si="39"/>
        <v/>
      </c>
      <c r="M214" s="32"/>
      <c r="N214" s="190"/>
      <c r="O214" s="190"/>
      <c r="P214" s="190"/>
      <c r="Q214" s="190"/>
      <c r="R214" s="23"/>
    </row>
    <row r="215" spans="1:18">
      <c r="A215" s="27">
        <f t="shared" ca="1" si="40"/>
        <v>46047</v>
      </c>
      <c r="B215" s="20"/>
      <c r="C215" s="21"/>
      <c r="D215" s="20"/>
      <c r="E215" s="21"/>
      <c r="F215" s="22"/>
      <c r="G215" s="22"/>
      <c r="H215" s="34" t="str">
        <f t="shared" si="35"/>
        <v/>
      </c>
      <c r="I215" s="34" t="str">
        <f t="shared" si="36"/>
        <v/>
      </c>
      <c r="J215" s="34" t="str">
        <f t="shared" si="37"/>
        <v/>
      </c>
      <c r="K215" s="34" t="str">
        <f t="shared" si="38"/>
        <v/>
      </c>
      <c r="L215" s="26" t="str">
        <f t="shared" si="39"/>
        <v/>
      </c>
      <c r="M215" s="32"/>
      <c r="N215" s="190"/>
      <c r="O215" s="190"/>
      <c r="P215" s="190"/>
      <c r="Q215" s="190"/>
      <c r="R215" s="23"/>
    </row>
    <row r="216" spans="1:18">
      <c r="A216" s="27">
        <f t="shared" ca="1" si="40"/>
        <v>46048</v>
      </c>
      <c r="B216" s="20"/>
      <c r="C216" s="21"/>
      <c r="D216" s="20"/>
      <c r="E216" s="21"/>
      <c r="F216" s="22"/>
      <c r="G216" s="22"/>
      <c r="H216" s="34" t="str">
        <f t="shared" si="35"/>
        <v/>
      </c>
      <c r="I216" s="34" t="str">
        <f t="shared" si="36"/>
        <v/>
      </c>
      <c r="J216" s="34" t="str">
        <f t="shared" si="37"/>
        <v/>
      </c>
      <c r="K216" s="34" t="str">
        <f t="shared" si="38"/>
        <v/>
      </c>
      <c r="L216" s="26" t="str">
        <f t="shared" si="39"/>
        <v/>
      </c>
      <c r="M216" s="32"/>
      <c r="N216" s="190"/>
      <c r="O216" s="190"/>
      <c r="P216" s="190"/>
      <c r="Q216" s="190"/>
      <c r="R216" s="23"/>
    </row>
    <row r="217" spans="1:18">
      <c r="A217" s="27">
        <f t="shared" ca="1" si="40"/>
        <v>46049</v>
      </c>
      <c r="B217" s="20"/>
      <c r="C217" s="21"/>
      <c r="D217" s="20"/>
      <c r="E217" s="21"/>
      <c r="F217" s="22"/>
      <c r="G217" s="22"/>
      <c r="H217" s="34" t="str">
        <f t="shared" si="35"/>
        <v/>
      </c>
      <c r="I217" s="34" t="str">
        <f t="shared" si="36"/>
        <v/>
      </c>
      <c r="J217" s="34" t="str">
        <f t="shared" si="37"/>
        <v/>
      </c>
      <c r="K217" s="34" t="str">
        <f t="shared" si="38"/>
        <v/>
      </c>
      <c r="L217" s="26" t="str">
        <f t="shared" si="39"/>
        <v/>
      </c>
      <c r="M217" s="32"/>
      <c r="N217" s="190"/>
      <c r="O217" s="190"/>
      <c r="P217" s="190"/>
      <c r="Q217" s="190"/>
      <c r="R217" s="23"/>
    </row>
    <row r="218" spans="1:18">
      <c r="A218" s="27">
        <f t="shared" ca="1" si="40"/>
        <v>46050</v>
      </c>
      <c r="B218" s="20"/>
      <c r="C218" s="21"/>
      <c r="D218" s="20"/>
      <c r="E218" s="21"/>
      <c r="F218" s="22"/>
      <c r="G218" s="22"/>
      <c r="H218" s="34" t="str">
        <f t="shared" si="35"/>
        <v/>
      </c>
      <c r="I218" s="34" t="str">
        <f t="shared" si="36"/>
        <v/>
      </c>
      <c r="J218" s="34" t="str">
        <f t="shared" si="37"/>
        <v/>
      </c>
      <c r="K218" s="34" t="str">
        <f t="shared" si="38"/>
        <v/>
      </c>
      <c r="L218" s="26" t="str">
        <f t="shared" si="39"/>
        <v/>
      </c>
      <c r="M218" s="32"/>
      <c r="N218" s="190"/>
      <c r="O218" s="190"/>
      <c r="P218" s="190"/>
      <c r="Q218" s="190"/>
      <c r="R218" s="23"/>
    </row>
    <row r="219" spans="1:18">
      <c r="A219" s="27">
        <f t="shared" ca="1" si="40"/>
        <v>46051</v>
      </c>
      <c r="B219" s="20"/>
      <c r="C219" s="21"/>
      <c r="D219" s="20"/>
      <c r="E219" s="21"/>
      <c r="F219" s="22"/>
      <c r="G219" s="22"/>
      <c r="H219" s="34" t="str">
        <f t="shared" si="35"/>
        <v/>
      </c>
      <c r="I219" s="34" t="str">
        <f t="shared" si="36"/>
        <v/>
      </c>
      <c r="J219" s="34" t="str">
        <f t="shared" si="37"/>
        <v/>
      </c>
      <c r="K219" s="34" t="str">
        <f t="shared" si="38"/>
        <v/>
      </c>
      <c r="L219" s="26" t="str">
        <f t="shared" si="39"/>
        <v/>
      </c>
      <c r="M219" s="32"/>
      <c r="N219" s="190"/>
      <c r="O219" s="190"/>
      <c r="P219" s="190"/>
      <c r="Q219" s="190"/>
      <c r="R219" s="23"/>
    </row>
    <row r="220" spans="1:18">
      <c r="A220" s="27">
        <f t="shared" ca="1" si="40"/>
        <v>46052</v>
      </c>
      <c r="B220" s="20"/>
      <c r="C220" s="21"/>
      <c r="D220" s="20"/>
      <c r="E220" s="21"/>
      <c r="F220" s="22"/>
      <c r="G220" s="22"/>
      <c r="H220" s="34" t="str">
        <f t="shared" si="35"/>
        <v/>
      </c>
      <c r="I220" s="34" t="str">
        <f t="shared" si="36"/>
        <v/>
      </c>
      <c r="J220" s="34" t="str">
        <f t="shared" si="37"/>
        <v/>
      </c>
      <c r="K220" s="34" t="str">
        <f t="shared" si="38"/>
        <v/>
      </c>
      <c r="L220" s="26" t="str">
        <f t="shared" si="39"/>
        <v/>
      </c>
      <c r="M220" s="32"/>
      <c r="N220" s="190"/>
      <c r="O220" s="190"/>
      <c r="P220" s="190"/>
      <c r="Q220" s="190"/>
      <c r="R220" s="23"/>
    </row>
    <row r="221" spans="1:18">
      <c r="A221" s="27">
        <f t="shared" ca="1" si="40"/>
        <v>46053</v>
      </c>
      <c r="B221" s="20"/>
      <c r="C221" s="21"/>
      <c r="D221" s="20"/>
      <c r="E221" s="21"/>
      <c r="F221" s="22"/>
      <c r="G221" s="22"/>
      <c r="H221" s="34" t="str">
        <f t="shared" si="35"/>
        <v/>
      </c>
      <c r="I221" s="34" t="str">
        <f t="shared" si="36"/>
        <v/>
      </c>
      <c r="J221" s="34" t="str">
        <f t="shared" si="37"/>
        <v/>
      </c>
      <c r="K221" s="34" t="str">
        <f t="shared" si="38"/>
        <v/>
      </c>
      <c r="L221" s="26" t="str">
        <f t="shared" si="39"/>
        <v/>
      </c>
      <c r="M221" s="32"/>
      <c r="N221" s="190"/>
      <c r="O221" s="190"/>
      <c r="P221" s="190"/>
      <c r="Q221" s="190"/>
      <c r="R221" s="23"/>
    </row>
    <row r="222" spans="1:18">
      <c r="A222" s="5" t="s">
        <v>11</v>
      </c>
      <c r="B222" s="191"/>
      <c r="C222" s="192"/>
      <c r="D222" s="191"/>
      <c r="E222" s="192"/>
      <c r="F222" s="26" t="str">
        <f>IF(SUM($F191:$F221)=0,"",SUM($F191:$F221))</f>
        <v/>
      </c>
      <c r="G222" s="26" t="str">
        <f>IF(SUM($G191:$G221)=0,"",SUM($G191:$G221))</f>
        <v/>
      </c>
      <c r="H222" s="26" t="str">
        <f>IF(SUM(H191:H221)=0,"",SUM(H191:H221))</f>
        <v/>
      </c>
      <c r="I222" s="26" t="str">
        <f>IF(SUM(I191:I221)=0,"",SUM(I191:I221))</f>
        <v/>
      </c>
      <c r="J222" s="26" t="str">
        <f t="shared" ref="J222:K222" si="41">IF(SUM(J191:J221)=0,"",SUM(J191:J221))</f>
        <v/>
      </c>
      <c r="K222" s="26" t="str">
        <f t="shared" si="41"/>
        <v/>
      </c>
      <c r="L222" s="26" t="str">
        <f>IF(SUM($L191:$L221)=0,"",SUM($L191:$L221))</f>
        <v/>
      </c>
      <c r="M222" s="33"/>
      <c r="N222" s="193"/>
      <c r="O222" s="193"/>
      <c r="P222" s="193"/>
      <c r="Q222" s="193"/>
      <c r="R222" s="6"/>
    </row>
    <row r="224" spans="1:18" ht="27" customHeight="1">
      <c r="A224" s="194" t="s">
        <v>22</v>
      </c>
      <c r="B224" s="189" t="s">
        <v>103</v>
      </c>
      <c r="C224" s="189"/>
      <c r="D224" s="189"/>
      <c r="E224" s="189"/>
      <c r="F224" s="189" t="s">
        <v>23</v>
      </c>
      <c r="G224" s="189"/>
      <c r="H224" s="189" t="s">
        <v>88</v>
      </c>
      <c r="I224" s="189"/>
      <c r="J224" s="189"/>
      <c r="K224" s="189"/>
      <c r="L224" s="189" t="s">
        <v>87</v>
      </c>
      <c r="M224" s="195" t="s">
        <v>96</v>
      </c>
      <c r="N224" s="194" t="s">
        <v>25</v>
      </c>
      <c r="O224" s="194"/>
      <c r="P224" s="194"/>
      <c r="Q224" s="194"/>
      <c r="R224" s="189" t="s">
        <v>100</v>
      </c>
    </row>
    <row r="225" spans="1:22" ht="14.25" customHeight="1">
      <c r="A225" s="194"/>
      <c r="B225" s="189" t="s">
        <v>82</v>
      </c>
      <c r="C225" s="189"/>
      <c r="D225" s="189" t="s">
        <v>84</v>
      </c>
      <c r="E225" s="189"/>
      <c r="F225" s="189"/>
      <c r="G225" s="189"/>
      <c r="H225" s="189" t="s">
        <v>90</v>
      </c>
      <c r="I225" s="189"/>
      <c r="J225" s="189" t="s">
        <v>89</v>
      </c>
      <c r="K225" s="189"/>
      <c r="L225" s="189"/>
      <c r="M225" s="196"/>
      <c r="N225" s="194"/>
      <c r="O225" s="194"/>
      <c r="P225" s="194"/>
      <c r="Q225" s="194"/>
      <c r="R225" s="189"/>
    </row>
    <row r="226" spans="1:22">
      <c r="A226" s="194"/>
      <c r="B226" s="43" t="s">
        <v>26</v>
      </c>
      <c r="C226" s="43" t="s">
        <v>27</v>
      </c>
      <c r="D226" s="43" t="s">
        <v>26</v>
      </c>
      <c r="E226" s="43" t="s">
        <v>27</v>
      </c>
      <c r="F226" s="44" t="s">
        <v>85</v>
      </c>
      <c r="G226" s="44" t="s">
        <v>86</v>
      </c>
      <c r="H226" s="44" t="s">
        <v>81</v>
      </c>
      <c r="I226" s="44" t="s">
        <v>83</v>
      </c>
      <c r="J226" s="44" t="s">
        <v>81</v>
      </c>
      <c r="K226" s="44" t="s">
        <v>95</v>
      </c>
      <c r="L226" s="189"/>
      <c r="M226" s="197"/>
      <c r="N226" s="194"/>
      <c r="O226" s="194"/>
      <c r="P226" s="194"/>
      <c r="Q226" s="194"/>
      <c r="R226" s="194"/>
    </row>
    <row r="227" spans="1:22">
      <c r="A227" s="27" cm="1">
        <f t="array" aca="1" ref="A227" ca="1">DATE("2025","8"+6,IFERROR(INDIRECT(T1),"1"))</f>
        <v>46054</v>
      </c>
      <c r="B227" s="20"/>
      <c r="C227" s="21"/>
      <c r="D227" s="20"/>
      <c r="E227" s="21"/>
      <c r="F227" s="22"/>
      <c r="G227" s="22"/>
      <c r="H227" s="34" t="str">
        <f>IF(OR(B227="",LEFT(M227,1)="✓"),"",C227-B227-F227)</f>
        <v/>
      </c>
      <c r="I227" s="34" t="str">
        <f>IF(OR(D227="",LEFT(M227,1)="✓"),"",E227-D227-G227)</f>
        <v/>
      </c>
      <c r="J227" s="34" t="str">
        <f>IF(AND(B227&lt;&gt;"",M227="✓所定"),C227-B227-F227,"")</f>
        <v/>
      </c>
      <c r="K227" s="34" t="str">
        <f>IF(AND(B227&lt;&gt;"",M227="✓法定"),C227-B227-F227,"")</f>
        <v/>
      </c>
      <c r="L227" s="26" t="str">
        <f t="shared" ref="L227:L253" si="42">IF(AND($B227="",$D227=""),"",($C227-$B227-$F227)+($E227-$D227-$G227))</f>
        <v/>
      </c>
      <c r="M227" s="32"/>
      <c r="N227" s="190"/>
      <c r="O227" s="190"/>
      <c r="P227" s="190"/>
      <c r="Q227" s="190"/>
      <c r="R227" s="23"/>
      <c r="V227" s="1" t="s">
        <v>171</v>
      </c>
    </row>
    <row r="228" spans="1:22">
      <c r="A228" s="27">
        <f ca="1">A227+1</f>
        <v>46055</v>
      </c>
      <c r="B228" s="20"/>
      <c r="C228" s="21"/>
      <c r="D228" s="20"/>
      <c r="E228" s="21"/>
      <c r="F228" s="22"/>
      <c r="G228" s="22"/>
      <c r="H228" s="34" t="str">
        <f t="shared" ref="H228:H257" si="43">IF(OR(B228="",LEFT(M228,1)="✓"),"",C228-B228-F228)</f>
        <v/>
      </c>
      <c r="I228" s="34" t="str">
        <f t="shared" ref="I228:I257" si="44">IF(OR(D228="",LEFT(M228,1)="✓"),"",E228-D228-G228)</f>
        <v/>
      </c>
      <c r="J228" s="34" t="str">
        <f t="shared" ref="J228:J257" si="45">IF(AND(B228&lt;&gt;"",M228="✓所定"),C228-B228-F228,"")</f>
        <v/>
      </c>
      <c r="K228" s="34" t="str">
        <f t="shared" ref="K228:K257" si="46">IF(AND(B228&lt;&gt;"",M228="✓法定"),C228-B228-F228,"")</f>
        <v/>
      </c>
      <c r="L228" s="26" t="str">
        <f t="shared" si="42"/>
        <v/>
      </c>
      <c r="M228" s="32"/>
      <c r="N228" s="190"/>
      <c r="O228" s="190"/>
      <c r="P228" s="190"/>
      <c r="Q228" s="190"/>
      <c r="R228" s="23"/>
      <c r="V228" s="1" t="s">
        <v>172</v>
      </c>
    </row>
    <row r="229" spans="1:22">
      <c r="A229" s="27">
        <f t="shared" ref="A229:A257" ca="1" si="47">A228+1</f>
        <v>46056</v>
      </c>
      <c r="B229" s="20"/>
      <c r="C229" s="21"/>
      <c r="D229" s="20"/>
      <c r="E229" s="21"/>
      <c r="F229" s="22"/>
      <c r="G229" s="22"/>
      <c r="H229" s="34" t="str">
        <f t="shared" si="43"/>
        <v/>
      </c>
      <c r="I229" s="34" t="str">
        <f t="shared" si="44"/>
        <v/>
      </c>
      <c r="J229" s="34" t="str">
        <f t="shared" si="45"/>
        <v/>
      </c>
      <c r="K229" s="34" t="str">
        <f t="shared" si="46"/>
        <v/>
      </c>
      <c r="L229" s="26" t="str">
        <f t="shared" si="42"/>
        <v/>
      </c>
      <c r="M229" s="32"/>
      <c r="N229" s="190"/>
      <c r="O229" s="190"/>
      <c r="P229" s="190"/>
      <c r="Q229" s="190"/>
      <c r="R229" s="23"/>
    </row>
    <row r="230" spans="1:22">
      <c r="A230" s="27">
        <f t="shared" ca="1" si="47"/>
        <v>46057</v>
      </c>
      <c r="B230" s="20"/>
      <c r="C230" s="21"/>
      <c r="D230" s="20"/>
      <c r="E230" s="21"/>
      <c r="F230" s="22"/>
      <c r="G230" s="22"/>
      <c r="H230" s="34" t="str">
        <f t="shared" si="43"/>
        <v/>
      </c>
      <c r="I230" s="34" t="str">
        <f t="shared" si="44"/>
        <v/>
      </c>
      <c r="J230" s="34" t="str">
        <f t="shared" si="45"/>
        <v/>
      </c>
      <c r="K230" s="34" t="str">
        <f t="shared" si="46"/>
        <v/>
      </c>
      <c r="L230" s="26" t="str">
        <f t="shared" si="42"/>
        <v/>
      </c>
      <c r="M230" s="32"/>
      <c r="N230" s="190"/>
      <c r="O230" s="190"/>
      <c r="P230" s="190"/>
      <c r="Q230" s="190"/>
      <c r="R230" s="23"/>
    </row>
    <row r="231" spans="1:22">
      <c r="A231" s="27">
        <f t="shared" ca="1" si="47"/>
        <v>46058</v>
      </c>
      <c r="B231" s="20"/>
      <c r="C231" s="21"/>
      <c r="D231" s="20"/>
      <c r="E231" s="21"/>
      <c r="F231" s="22"/>
      <c r="G231" s="22"/>
      <c r="H231" s="34" t="str">
        <f t="shared" si="43"/>
        <v/>
      </c>
      <c r="I231" s="34" t="str">
        <f t="shared" si="44"/>
        <v/>
      </c>
      <c r="J231" s="34" t="str">
        <f t="shared" si="45"/>
        <v/>
      </c>
      <c r="K231" s="34" t="str">
        <f t="shared" si="46"/>
        <v/>
      </c>
      <c r="L231" s="26" t="str">
        <f t="shared" si="42"/>
        <v/>
      </c>
      <c r="M231" s="32"/>
      <c r="N231" s="190"/>
      <c r="O231" s="190"/>
      <c r="P231" s="190"/>
      <c r="Q231" s="190"/>
      <c r="R231" s="23"/>
    </row>
    <row r="232" spans="1:22">
      <c r="A232" s="27">
        <f t="shared" ca="1" si="47"/>
        <v>46059</v>
      </c>
      <c r="B232" s="20"/>
      <c r="C232" s="21"/>
      <c r="D232" s="20"/>
      <c r="E232" s="21"/>
      <c r="F232" s="22"/>
      <c r="G232" s="22"/>
      <c r="H232" s="34" t="str">
        <f t="shared" si="43"/>
        <v/>
      </c>
      <c r="I232" s="34" t="str">
        <f t="shared" si="44"/>
        <v/>
      </c>
      <c r="J232" s="34" t="str">
        <f t="shared" si="45"/>
        <v/>
      </c>
      <c r="K232" s="34" t="str">
        <f t="shared" si="46"/>
        <v/>
      </c>
      <c r="L232" s="26" t="str">
        <f t="shared" si="42"/>
        <v/>
      </c>
      <c r="M232" s="32"/>
      <c r="N232" s="190"/>
      <c r="O232" s="190"/>
      <c r="P232" s="190"/>
      <c r="Q232" s="190"/>
      <c r="R232" s="23"/>
    </row>
    <row r="233" spans="1:22">
      <c r="A233" s="27">
        <f t="shared" ca="1" si="47"/>
        <v>46060</v>
      </c>
      <c r="B233" s="20"/>
      <c r="C233" s="21"/>
      <c r="D233" s="20"/>
      <c r="E233" s="21"/>
      <c r="F233" s="22"/>
      <c r="G233" s="22"/>
      <c r="H233" s="34" t="str">
        <f t="shared" si="43"/>
        <v/>
      </c>
      <c r="I233" s="34" t="str">
        <f t="shared" si="44"/>
        <v/>
      </c>
      <c r="J233" s="34" t="str">
        <f t="shared" si="45"/>
        <v/>
      </c>
      <c r="K233" s="34" t="str">
        <f t="shared" si="46"/>
        <v/>
      </c>
      <c r="L233" s="26" t="str">
        <f t="shared" si="42"/>
        <v/>
      </c>
      <c r="M233" s="32"/>
      <c r="N233" s="190"/>
      <c r="O233" s="190"/>
      <c r="P233" s="190"/>
      <c r="Q233" s="190"/>
      <c r="R233" s="23"/>
    </row>
    <row r="234" spans="1:22">
      <c r="A234" s="27">
        <f t="shared" ca="1" si="47"/>
        <v>46061</v>
      </c>
      <c r="B234" s="20"/>
      <c r="C234" s="21"/>
      <c r="D234" s="20"/>
      <c r="E234" s="21"/>
      <c r="F234" s="22"/>
      <c r="G234" s="22"/>
      <c r="H234" s="34" t="str">
        <f t="shared" si="43"/>
        <v/>
      </c>
      <c r="I234" s="34" t="str">
        <f t="shared" si="44"/>
        <v/>
      </c>
      <c r="J234" s="34" t="str">
        <f t="shared" si="45"/>
        <v/>
      </c>
      <c r="K234" s="34" t="str">
        <f t="shared" si="46"/>
        <v/>
      </c>
      <c r="L234" s="26" t="str">
        <f t="shared" si="42"/>
        <v/>
      </c>
      <c r="M234" s="32"/>
      <c r="N234" s="190"/>
      <c r="O234" s="190"/>
      <c r="P234" s="190"/>
      <c r="Q234" s="190"/>
      <c r="R234" s="23"/>
    </row>
    <row r="235" spans="1:22">
      <c r="A235" s="27">
        <f t="shared" ca="1" si="47"/>
        <v>46062</v>
      </c>
      <c r="B235" s="20"/>
      <c r="C235" s="21"/>
      <c r="D235" s="20"/>
      <c r="E235" s="21"/>
      <c r="F235" s="22"/>
      <c r="G235" s="22"/>
      <c r="H235" s="34" t="str">
        <f t="shared" si="43"/>
        <v/>
      </c>
      <c r="I235" s="34" t="str">
        <f t="shared" si="44"/>
        <v/>
      </c>
      <c r="J235" s="34" t="str">
        <f t="shared" si="45"/>
        <v/>
      </c>
      <c r="K235" s="34" t="str">
        <f t="shared" si="46"/>
        <v/>
      </c>
      <c r="L235" s="26" t="str">
        <f t="shared" si="42"/>
        <v/>
      </c>
      <c r="M235" s="32"/>
      <c r="N235" s="190"/>
      <c r="O235" s="190"/>
      <c r="P235" s="190"/>
      <c r="Q235" s="190"/>
      <c r="R235" s="23"/>
    </row>
    <row r="236" spans="1:22">
      <c r="A236" s="27">
        <f t="shared" ca="1" si="47"/>
        <v>46063</v>
      </c>
      <c r="B236" s="20"/>
      <c r="C236" s="21"/>
      <c r="D236" s="20"/>
      <c r="E236" s="21"/>
      <c r="F236" s="22"/>
      <c r="G236" s="22"/>
      <c r="H236" s="34" t="str">
        <f t="shared" si="43"/>
        <v/>
      </c>
      <c r="I236" s="34" t="str">
        <f t="shared" si="44"/>
        <v/>
      </c>
      <c r="J236" s="34" t="str">
        <f t="shared" si="45"/>
        <v/>
      </c>
      <c r="K236" s="34" t="str">
        <f t="shared" si="46"/>
        <v/>
      </c>
      <c r="L236" s="26" t="str">
        <f t="shared" si="42"/>
        <v/>
      </c>
      <c r="M236" s="32"/>
      <c r="N236" s="190"/>
      <c r="O236" s="190"/>
      <c r="P236" s="190"/>
      <c r="Q236" s="190"/>
      <c r="R236" s="23"/>
    </row>
    <row r="237" spans="1:22">
      <c r="A237" s="27">
        <f t="shared" ca="1" si="47"/>
        <v>46064</v>
      </c>
      <c r="B237" s="20"/>
      <c r="C237" s="21"/>
      <c r="D237" s="20"/>
      <c r="E237" s="21"/>
      <c r="F237" s="22"/>
      <c r="G237" s="22"/>
      <c r="H237" s="34" t="str">
        <f t="shared" si="43"/>
        <v/>
      </c>
      <c r="I237" s="34" t="str">
        <f t="shared" si="44"/>
        <v/>
      </c>
      <c r="J237" s="34" t="str">
        <f t="shared" si="45"/>
        <v/>
      </c>
      <c r="K237" s="34" t="str">
        <f t="shared" si="46"/>
        <v/>
      </c>
      <c r="L237" s="26" t="str">
        <f t="shared" si="42"/>
        <v/>
      </c>
      <c r="M237" s="32"/>
      <c r="N237" s="190"/>
      <c r="O237" s="190"/>
      <c r="P237" s="190"/>
      <c r="Q237" s="190"/>
      <c r="R237" s="23"/>
    </row>
    <row r="238" spans="1:22">
      <c r="A238" s="27">
        <f t="shared" ca="1" si="47"/>
        <v>46065</v>
      </c>
      <c r="B238" s="20"/>
      <c r="C238" s="21"/>
      <c r="D238" s="20"/>
      <c r="E238" s="21"/>
      <c r="F238" s="22"/>
      <c r="G238" s="22"/>
      <c r="H238" s="34" t="str">
        <f t="shared" si="43"/>
        <v/>
      </c>
      <c r="I238" s="34" t="str">
        <f t="shared" si="44"/>
        <v/>
      </c>
      <c r="J238" s="34" t="str">
        <f t="shared" si="45"/>
        <v/>
      </c>
      <c r="K238" s="34" t="str">
        <f t="shared" si="46"/>
        <v/>
      </c>
      <c r="L238" s="26" t="str">
        <f t="shared" si="42"/>
        <v/>
      </c>
      <c r="M238" s="32"/>
      <c r="N238" s="190"/>
      <c r="O238" s="190"/>
      <c r="P238" s="190"/>
      <c r="Q238" s="190"/>
      <c r="R238" s="23"/>
    </row>
    <row r="239" spans="1:22">
      <c r="A239" s="27">
        <f t="shared" ca="1" si="47"/>
        <v>46066</v>
      </c>
      <c r="B239" s="20"/>
      <c r="C239" s="21"/>
      <c r="D239" s="20"/>
      <c r="E239" s="21"/>
      <c r="F239" s="22"/>
      <c r="G239" s="22"/>
      <c r="H239" s="34" t="str">
        <f t="shared" si="43"/>
        <v/>
      </c>
      <c r="I239" s="34" t="str">
        <f t="shared" si="44"/>
        <v/>
      </c>
      <c r="J239" s="34" t="str">
        <f t="shared" si="45"/>
        <v/>
      </c>
      <c r="K239" s="34" t="str">
        <f t="shared" si="46"/>
        <v/>
      </c>
      <c r="L239" s="26" t="str">
        <f t="shared" si="42"/>
        <v/>
      </c>
      <c r="M239" s="32"/>
      <c r="N239" s="190"/>
      <c r="O239" s="190"/>
      <c r="P239" s="190"/>
      <c r="Q239" s="190"/>
      <c r="R239" s="23"/>
    </row>
    <row r="240" spans="1:22">
      <c r="A240" s="27">
        <f t="shared" ca="1" si="47"/>
        <v>46067</v>
      </c>
      <c r="B240" s="20"/>
      <c r="C240" s="21"/>
      <c r="D240" s="20"/>
      <c r="E240" s="21"/>
      <c r="F240" s="22"/>
      <c r="G240" s="22"/>
      <c r="H240" s="34" t="str">
        <f t="shared" si="43"/>
        <v/>
      </c>
      <c r="I240" s="34" t="str">
        <f t="shared" si="44"/>
        <v/>
      </c>
      <c r="J240" s="34" t="str">
        <f t="shared" si="45"/>
        <v/>
      </c>
      <c r="K240" s="34" t="str">
        <f t="shared" si="46"/>
        <v/>
      </c>
      <c r="L240" s="26" t="str">
        <f t="shared" si="42"/>
        <v/>
      </c>
      <c r="M240" s="32"/>
      <c r="N240" s="190"/>
      <c r="O240" s="190"/>
      <c r="P240" s="190"/>
      <c r="Q240" s="190"/>
      <c r="R240" s="23"/>
    </row>
    <row r="241" spans="1:18">
      <c r="A241" s="27">
        <f t="shared" ca="1" si="47"/>
        <v>46068</v>
      </c>
      <c r="B241" s="20"/>
      <c r="C241" s="21"/>
      <c r="D241" s="20"/>
      <c r="E241" s="21"/>
      <c r="F241" s="22"/>
      <c r="G241" s="22"/>
      <c r="H241" s="34" t="str">
        <f t="shared" si="43"/>
        <v/>
      </c>
      <c r="I241" s="34" t="str">
        <f t="shared" si="44"/>
        <v/>
      </c>
      <c r="J241" s="34" t="str">
        <f t="shared" si="45"/>
        <v/>
      </c>
      <c r="K241" s="34" t="str">
        <f t="shared" si="46"/>
        <v/>
      </c>
      <c r="L241" s="26" t="str">
        <f t="shared" si="42"/>
        <v/>
      </c>
      <c r="M241" s="32"/>
      <c r="N241" s="190"/>
      <c r="O241" s="190"/>
      <c r="P241" s="190"/>
      <c r="Q241" s="190"/>
      <c r="R241" s="23"/>
    </row>
    <row r="242" spans="1:18">
      <c r="A242" s="27">
        <f t="shared" ca="1" si="47"/>
        <v>46069</v>
      </c>
      <c r="B242" s="20"/>
      <c r="C242" s="21"/>
      <c r="D242" s="20"/>
      <c r="E242" s="21"/>
      <c r="F242" s="22"/>
      <c r="G242" s="22"/>
      <c r="H242" s="34" t="str">
        <f t="shared" si="43"/>
        <v/>
      </c>
      <c r="I242" s="34" t="str">
        <f t="shared" si="44"/>
        <v/>
      </c>
      <c r="J242" s="34" t="str">
        <f t="shared" si="45"/>
        <v/>
      </c>
      <c r="K242" s="34" t="str">
        <f t="shared" si="46"/>
        <v/>
      </c>
      <c r="L242" s="26" t="str">
        <f t="shared" si="42"/>
        <v/>
      </c>
      <c r="M242" s="32"/>
      <c r="N242" s="190"/>
      <c r="O242" s="190"/>
      <c r="P242" s="190"/>
      <c r="Q242" s="190"/>
      <c r="R242" s="23"/>
    </row>
    <row r="243" spans="1:18">
      <c r="A243" s="27">
        <f t="shared" ca="1" si="47"/>
        <v>46070</v>
      </c>
      <c r="B243" s="20"/>
      <c r="C243" s="21"/>
      <c r="D243" s="20"/>
      <c r="E243" s="21"/>
      <c r="F243" s="22"/>
      <c r="G243" s="22"/>
      <c r="H243" s="34" t="str">
        <f t="shared" si="43"/>
        <v/>
      </c>
      <c r="I243" s="34" t="str">
        <f t="shared" si="44"/>
        <v/>
      </c>
      <c r="J243" s="34" t="str">
        <f t="shared" si="45"/>
        <v/>
      </c>
      <c r="K243" s="34" t="str">
        <f t="shared" si="46"/>
        <v/>
      </c>
      <c r="L243" s="26" t="str">
        <f t="shared" si="42"/>
        <v/>
      </c>
      <c r="M243" s="32"/>
      <c r="N243" s="190"/>
      <c r="O243" s="190"/>
      <c r="P243" s="190"/>
      <c r="Q243" s="190"/>
      <c r="R243" s="23"/>
    </row>
    <row r="244" spans="1:18">
      <c r="A244" s="27">
        <f t="shared" ca="1" si="47"/>
        <v>46071</v>
      </c>
      <c r="B244" s="20"/>
      <c r="C244" s="21"/>
      <c r="D244" s="20"/>
      <c r="E244" s="21"/>
      <c r="F244" s="22"/>
      <c r="G244" s="22"/>
      <c r="H244" s="34" t="str">
        <f t="shared" si="43"/>
        <v/>
      </c>
      <c r="I244" s="34" t="str">
        <f t="shared" si="44"/>
        <v/>
      </c>
      <c r="J244" s="34" t="str">
        <f t="shared" si="45"/>
        <v/>
      </c>
      <c r="K244" s="34" t="str">
        <f t="shared" si="46"/>
        <v/>
      </c>
      <c r="L244" s="26" t="str">
        <f t="shared" si="42"/>
        <v/>
      </c>
      <c r="M244" s="32"/>
      <c r="N244" s="190"/>
      <c r="O244" s="190"/>
      <c r="P244" s="190"/>
      <c r="Q244" s="190"/>
      <c r="R244" s="23"/>
    </row>
    <row r="245" spans="1:18">
      <c r="A245" s="27">
        <f t="shared" ca="1" si="47"/>
        <v>46072</v>
      </c>
      <c r="B245" s="20"/>
      <c r="C245" s="21"/>
      <c r="D245" s="20"/>
      <c r="E245" s="21"/>
      <c r="F245" s="22"/>
      <c r="G245" s="22"/>
      <c r="H245" s="34" t="str">
        <f t="shared" si="43"/>
        <v/>
      </c>
      <c r="I245" s="34" t="str">
        <f t="shared" si="44"/>
        <v/>
      </c>
      <c r="J245" s="34" t="str">
        <f t="shared" si="45"/>
        <v/>
      </c>
      <c r="K245" s="34" t="str">
        <f t="shared" si="46"/>
        <v/>
      </c>
      <c r="L245" s="26" t="str">
        <f t="shared" si="42"/>
        <v/>
      </c>
      <c r="M245" s="32"/>
      <c r="N245" s="190"/>
      <c r="O245" s="190"/>
      <c r="P245" s="190"/>
      <c r="Q245" s="190"/>
      <c r="R245" s="23"/>
    </row>
    <row r="246" spans="1:18">
      <c r="A246" s="27">
        <f t="shared" ca="1" si="47"/>
        <v>46073</v>
      </c>
      <c r="B246" s="20"/>
      <c r="C246" s="21"/>
      <c r="D246" s="20"/>
      <c r="E246" s="21"/>
      <c r="F246" s="22"/>
      <c r="G246" s="22"/>
      <c r="H246" s="34" t="str">
        <f t="shared" si="43"/>
        <v/>
      </c>
      <c r="I246" s="34" t="str">
        <f t="shared" si="44"/>
        <v/>
      </c>
      <c r="J246" s="34" t="str">
        <f t="shared" si="45"/>
        <v/>
      </c>
      <c r="K246" s="34" t="str">
        <f t="shared" si="46"/>
        <v/>
      </c>
      <c r="L246" s="26" t="str">
        <f t="shared" si="42"/>
        <v/>
      </c>
      <c r="M246" s="32"/>
      <c r="N246" s="190"/>
      <c r="O246" s="190"/>
      <c r="P246" s="190"/>
      <c r="Q246" s="190"/>
      <c r="R246" s="23"/>
    </row>
    <row r="247" spans="1:18">
      <c r="A247" s="27">
        <f t="shared" ca="1" si="47"/>
        <v>46074</v>
      </c>
      <c r="B247" s="20"/>
      <c r="C247" s="21"/>
      <c r="D247" s="20"/>
      <c r="E247" s="21"/>
      <c r="F247" s="22"/>
      <c r="G247" s="22"/>
      <c r="H247" s="34" t="str">
        <f t="shared" si="43"/>
        <v/>
      </c>
      <c r="I247" s="34" t="str">
        <f t="shared" si="44"/>
        <v/>
      </c>
      <c r="J247" s="34" t="str">
        <f t="shared" si="45"/>
        <v/>
      </c>
      <c r="K247" s="34" t="str">
        <f t="shared" si="46"/>
        <v/>
      </c>
      <c r="L247" s="26" t="str">
        <f t="shared" si="42"/>
        <v/>
      </c>
      <c r="M247" s="32"/>
      <c r="N247" s="190"/>
      <c r="O247" s="190"/>
      <c r="P247" s="190"/>
      <c r="Q247" s="190"/>
      <c r="R247" s="23"/>
    </row>
    <row r="248" spans="1:18">
      <c r="A248" s="27">
        <f t="shared" ca="1" si="47"/>
        <v>46075</v>
      </c>
      <c r="B248" s="20"/>
      <c r="C248" s="21"/>
      <c r="D248" s="20"/>
      <c r="E248" s="21"/>
      <c r="F248" s="22"/>
      <c r="G248" s="22"/>
      <c r="H248" s="34" t="str">
        <f t="shared" si="43"/>
        <v/>
      </c>
      <c r="I248" s="34" t="str">
        <f t="shared" si="44"/>
        <v/>
      </c>
      <c r="J248" s="34" t="str">
        <f t="shared" si="45"/>
        <v/>
      </c>
      <c r="K248" s="34" t="str">
        <f t="shared" si="46"/>
        <v/>
      </c>
      <c r="L248" s="26" t="str">
        <f t="shared" si="42"/>
        <v/>
      </c>
      <c r="M248" s="32"/>
      <c r="N248" s="190"/>
      <c r="O248" s="190"/>
      <c r="P248" s="190"/>
      <c r="Q248" s="190"/>
      <c r="R248" s="23"/>
    </row>
    <row r="249" spans="1:18">
      <c r="A249" s="27">
        <f t="shared" ca="1" si="47"/>
        <v>46076</v>
      </c>
      <c r="B249" s="20"/>
      <c r="C249" s="21"/>
      <c r="D249" s="20"/>
      <c r="E249" s="21"/>
      <c r="F249" s="22"/>
      <c r="G249" s="22"/>
      <c r="H249" s="34" t="str">
        <f t="shared" si="43"/>
        <v/>
      </c>
      <c r="I249" s="34" t="str">
        <f t="shared" si="44"/>
        <v/>
      </c>
      <c r="J249" s="34" t="str">
        <f t="shared" si="45"/>
        <v/>
      </c>
      <c r="K249" s="34" t="str">
        <f t="shared" si="46"/>
        <v/>
      </c>
      <c r="L249" s="26" t="str">
        <f t="shared" si="42"/>
        <v/>
      </c>
      <c r="M249" s="32"/>
      <c r="N249" s="190"/>
      <c r="O249" s="190"/>
      <c r="P249" s="190"/>
      <c r="Q249" s="190"/>
      <c r="R249" s="23"/>
    </row>
    <row r="250" spans="1:18">
      <c r="A250" s="27">
        <f t="shared" ca="1" si="47"/>
        <v>46077</v>
      </c>
      <c r="B250" s="20"/>
      <c r="C250" s="21"/>
      <c r="D250" s="20"/>
      <c r="E250" s="21"/>
      <c r="F250" s="22"/>
      <c r="G250" s="22"/>
      <c r="H250" s="34" t="str">
        <f t="shared" si="43"/>
        <v/>
      </c>
      <c r="I250" s="34" t="str">
        <f t="shared" si="44"/>
        <v/>
      </c>
      <c r="J250" s="34" t="str">
        <f t="shared" si="45"/>
        <v/>
      </c>
      <c r="K250" s="34" t="str">
        <f t="shared" si="46"/>
        <v/>
      </c>
      <c r="L250" s="26" t="str">
        <f t="shared" si="42"/>
        <v/>
      </c>
      <c r="M250" s="32"/>
      <c r="N250" s="190"/>
      <c r="O250" s="190"/>
      <c r="P250" s="190"/>
      <c r="Q250" s="190"/>
      <c r="R250" s="23"/>
    </row>
    <row r="251" spans="1:18">
      <c r="A251" s="27">
        <f t="shared" ca="1" si="47"/>
        <v>46078</v>
      </c>
      <c r="B251" s="20"/>
      <c r="C251" s="21"/>
      <c r="D251" s="20"/>
      <c r="E251" s="21"/>
      <c r="F251" s="22"/>
      <c r="G251" s="22"/>
      <c r="H251" s="34" t="str">
        <f t="shared" si="43"/>
        <v/>
      </c>
      <c r="I251" s="34" t="str">
        <f t="shared" si="44"/>
        <v/>
      </c>
      <c r="J251" s="34" t="str">
        <f t="shared" si="45"/>
        <v/>
      </c>
      <c r="K251" s="34" t="str">
        <f t="shared" si="46"/>
        <v/>
      </c>
      <c r="L251" s="26" t="str">
        <f t="shared" si="42"/>
        <v/>
      </c>
      <c r="M251" s="32"/>
      <c r="N251" s="190"/>
      <c r="O251" s="190"/>
      <c r="P251" s="190"/>
      <c r="Q251" s="190"/>
      <c r="R251" s="23"/>
    </row>
    <row r="252" spans="1:18">
      <c r="A252" s="27">
        <f t="shared" ca="1" si="47"/>
        <v>46079</v>
      </c>
      <c r="B252" s="20"/>
      <c r="C252" s="21"/>
      <c r="D252" s="20"/>
      <c r="E252" s="21"/>
      <c r="F252" s="22"/>
      <c r="G252" s="22"/>
      <c r="H252" s="34" t="str">
        <f t="shared" si="43"/>
        <v/>
      </c>
      <c r="I252" s="34" t="str">
        <f t="shared" si="44"/>
        <v/>
      </c>
      <c r="J252" s="34" t="str">
        <f t="shared" si="45"/>
        <v/>
      </c>
      <c r="K252" s="34" t="str">
        <f t="shared" si="46"/>
        <v/>
      </c>
      <c r="L252" s="26" t="str">
        <f t="shared" si="42"/>
        <v/>
      </c>
      <c r="M252" s="32"/>
      <c r="N252" s="190"/>
      <c r="O252" s="190"/>
      <c r="P252" s="190"/>
      <c r="Q252" s="190"/>
      <c r="R252" s="23"/>
    </row>
    <row r="253" spans="1:18">
      <c r="A253" s="27">
        <f t="shared" ca="1" si="47"/>
        <v>46080</v>
      </c>
      <c r="B253" s="20"/>
      <c r="C253" s="21"/>
      <c r="D253" s="20"/>
      <c r="E253" s="21"/>
      <c r="F253" s="22"/>
      <c r="G253" s="22"/>
      <c r="H253" s="34" t="str">
        <f t="shared" si="43"/>
        <v/>
      </c>
      <c r="I253" s="34" t="str">
        <f t="shared" si="44"/>
        <v/>
      </c>
      <c r="J253" s="34" t="str">
        <f t="shared" si="45"/>
        <v/>
      </c>
      <c r="K253" s="34" t="str">
        <f t="shared" si="46"/>
        <v/>
      </c>
      <c r="L253" s="26" t="str">
        <f t="shared" si="42"/>
        <v/>
      </c>
      <c r="M253" s="32"/>
      <c r="N253" s="190"/>
      <c r="O253" s="190"/>
      <c r="P253" s="190"/>
      <c r="Q253" s="190"/>
      <c r="R253" s="23"/>
    </row>
    <row r="254" spans="1:18">
      <c r="A254" s="27">
        <f t="shared" ca="1" si="47"/>
        <v>46081</v>
      </c>
      <c r="B254" s="20"/>
      <c r="C254" s="21"/>
      <c r="D254" s="20"/>
      <c r="E254" s="21"/>
      <c r="F254" s="22"/>
      <c r="G254" s="22"/>
      <c r="H254" s="34" t="str">
        <f t="shared" si="43"/>
        <v/>
      </c>
      <c r="I254" s="34" t="str">
        <f t="shared" si="44"/>
        <v/>
      </c>
      <c r="J254" s="34" t="str">
        <f t="shared" si="45"/>
        <v/>
      </c>
      <c r="K254" s="34" t="str">
        <f t="shared" si="46"/>
        <v/>
      </c>
      <c r="L254" s="26" t="str">
        <f>IF(AND($B254="",$D254=""),"",($C254-$B254-$F254)+($E254-$D254-$G254))</f>
        <v/>
      </c>
      <c r="M254" s="32"/>
      <c r="N254" s="190"/>
      <c r="O254" s="190"/>
      <c r="P254" s="190"/>
      <c r="Q254" s="190"/>
      <c r="R254" s="23"/>
    </row>
    <row r="255" spans="1:18">
      <c r="A255" s="27">
        <f t="shared" ca="1" si="47"/>
        <v>46082</v>
      </c>
      <c r="B255" s="20"/>
      <c r="C255" s="21"/>
      <c r="D255" s="20"/>
      <c r="E255" s="21"/>
      <c r="F255" s="22"/>
      <c r="G255" s="22"/>
      <c r="H255" s="34" t="str">
        <f t="shared" si="43"/>
        <v/>
      </c>
      <c r="I255" s="34" t="str">
        <f t="shared" si="44"/>
        <v/>
      </c>
      <c r="J255" s="34" t="str">
        <f t="shared" si="45"/>
        <v/>
      </c>
      <c r="K255" s="34" t="str">
        <f t="shared" si="46"/>
        <v/>
      </c>
      <c r="L255" s="26" t="str">
        <f>IF(AND($B255="",$D255=""),"",($C255-$B255-$F255)+($E255-$D255-$G255))</f>
        <v/>
      </c>
      <c r="M255" s="32"/>
      <c r="N255" s="190"/>
      <c r="O255" s="190"/>
      <c r="P255" s="190"/>
      <c r="Q255" s="190"/>
      <c r="R255" s="23"/>
    </row>
    <row r="256" spans="1:18">
      <c r="A256" s="27">
        <f t="shared" ca="1" si="47"/>
        <v>46083</v>
      </c>
      <c r="B256" s="20"/>
      <c r="C256" s="21"/>
      <c r="D256" s="20"/>
      <c r="E256" s="21"/>
      <c r="F256" s="22"/>
      <c r="G256" s="22"/>
      <c r="H256" s="34" t="str">
        <f t="shared" si="43"/>
        <v/>
      </c>
      <c r="I256" s="34" t="str">
        <f t="shared" si="44"/>
        <v/>
      </c>
      <c r="J256" s="34" t="str">
        <f t="shared" si="45"/>
        <v/>
      </c>
      <c r="K256" s="34" t="str">
        <f t="shared" si="46"/>
        <v/>
      </c>
      <c r="L256" s="26" t="str">
        <f>IF(AND($B256="",$D256=""),"",($C256-$B256-$F256)+($E256-$D256-$G256))</f>
        <v/>
      </c>
      <c r="M256" s="32"/>
      <c r="N256" s="190"/>
      <c r="O256" s="190"/>
      <c r="P256" s="190"/>
      <c r="Q256" s="190"/>
      <c r="R256" s="23"/>
    </row>
    <row r="257" spans="1:18">
      <c r="A257" s="27">
        <f t="shared" ca="1" si="47"/>
        <v>46084</v>
      </c>
      <c r="B257" s="20"/>
      <c r="C257" s="21"/>
      <c r="D257" s="20"/>
      <c r="E257" s="21"/>
      <c r="F257" s="22"/>
      <c r="G257" s="22"/>
      <c r="H257" s="34" t="str">
        <f t="shared" si="43"/>
        <v/>
      </c>
      <c r="I257" s="34" t="str">
        <f t="shared" si="44"/>
        <v/>
      </c>
      <c r="J257" s="34" t="str">
        <f t="shared" si="45"/>
        <v/>
      </c>
      <c r="K257" s="34" t="str">
        <f t="shared" si="46"/>
        <v/>
      </c>
      <c r="L257" s="26" t="str">
        <f>IF(AND($B257="",$D257=""),"",($C257-$B257-$F257)+($E257-$D257-$G257))</f>
        <v/>
      </c>
      <c r="M257" s="32"/>
      <c r="N257" s="190"/>
      <c r="O257" s="190"/>
      <c r="P257" s="190"/>
      <c r="Q257" s="190"/>
      <c r="R257" s="23"/>
    </row>
    <row r="258" spans="1:18">
      <c r="A258" s="5" t="s">
        <v>11</v>
      </c>
      <c r="B258" s="191"/>
      <c r="C258" s="192"/>
      <c r="D258" s="191"/>
      <c r="E258" s="192"/>
      <c r="F258" s="26" t="str">
        <f>IF(SUM($F227:$F257)=0,"",SUM($F227:$F257))</f>
        <v/>
      </c>
      <c r="G258" s="26" t="str">
        <f>IF(SUM($G227:$G257)=0,"",SUM($G227:$G257))</f>
        <v/>
      </c>
      <c r="H258" s="26" t="str">
        <f>IF(SUM(H227:H257)=0,"",SUM(H227:H257))</f>
        <v/>
      </c>
      <c r="I258" s="26" t="str">
        <f>IF(SUM(I227:I257)=0,"",SUM(I227:I257))</f>
        <v/>
      </c>
      <c r="J258" s="26" t="str">
        <f>IF(SUM(J227:J257)=0,"",SUM(J227:J257))</f>
        <v/>
      </c>
      <c r="K258" s="26" t="str">
        <f>IF(SUM(K227:K257)=0,"",SUM(K227:K257))</f>
        <v/>
      </c>
      <c r="L258" s="26" t="str">
        <f>IF(SUM($L227:$L257)=0,"",SUM($L227:$L257))</f>
        <v/>
      </c>
      <c r="M258" s="33"/>
      <c r="N258" s="193"/>
      <c r="O258" s="193"/>
      <c r="P258" s="193"/>
      <c r="Q258" s="193"/>
      <c r="R258" s="6"/>
    </row>
    <row r="260" spans="1:18" ht="27" customHeight="1">
      <c r="A260" s="194" t="s">
        <v>22</v>
      </c>
      <c r="B260" s="189" t="s">
        <v>103</v>
      </c>
      <c r="C260" s="189"/>
      <c r="D260" s="189"/>
      <c r="E260" s="189"/>
      <c r="F260" s="189" t="s">
        <v>23</v>
      </c>
      <c r="G260" s="189"/>
      <c r="H260" s="189" t="s">
        <v>88</v>
      </c>
      <c r="I260" s="189"/>
      <c r="J260" s="189"/>
      <c r="K260" s="189"/>
      <c r="L260" s="189" t="s">
        <v>87</v>
      </c>
      <c r="M260" s="195" t="s">
        <v>96</v>
      </c>
      <c r="N260" s="194" t="s">
        <v>25</v>
      </c>
      <c r="O260" s="194"/>
      <c r="P260" s="194"/>
      <c r="Q260" s="194"/>
      <c r="R260" s="189" t="s">
        <v>100</v>
      </c>
    </row>
    <row r="261" spans="1:18" ht="14.25" customHeight="1">
      <c r="A261" s="194"/>
      <c r="B261" s="189" t="s">
        <v>82</v>
      </c>
      <c r="C261" s="189"/>
      <c r="D261" s="189" t="s">
        <v>84</v>
      </c>
      <c r="E261" s="189"/>
      <c r="F261" s="189"/>
      <c r="G261" s="189"/>
      <c r="H261" s="189" t="s">
        <v>90</v>
      </c>
      <c r="I261" s="189"/>
      <c r="J261" s="189" t="s">
        <v>89</v>
      </c>
      <c r="K261" s="189"/>
      <c r="L261" s="189"/>
      <c r="M261" s="196"/>
      <c r="N261" s="194"/>
      <c r="O261" s="194"/>
      <c r="P261" s="194"/>
      <c r="Q261" s="194"/>
      <c r="R261" s="189"/>
    </row>
    <row r="262" spans="1:18">
      <c r="A262" s="194"/>
      <c r="B262" s="43" t="s">
        <v>26</v>
      </c>
      <c r="C262" s="43" t="s">
        <v>27</v>
      </c>
      <c r="D262" s="43" t="s">
        <v>26</v>
      </c>
      <c r="E262" s="43" t="s">
        <v>27</v>
      </c>
      <c r="F262" s="44" t="s">
        <v>85</v>
      </c>
      <c r="G262" s="44" t="s">
        <v>86</v>
      </c>
      <c r="H262" s="44" t="s">
        <v>81</v>
      </c>
      <c r="I262" s="44" t="s">
        <v>83</v>
      </c>
      <c r="J262" s="44" t="s">
        <v>81</v>
      </c>
      <c r="K262" s="44" t="s">
        <v>95</v>
      </c>
      <c r="L262" s="189"/>
      <c r="M262" s="197"/>
      <c r="N262" s="194"/>
      <c r="O262" s="194"/>
      <c r="P262" s="194"/>
      <c r="Q262" s="194"/>
      <c r="R262" s="194"/>
    </row>
    <row r="263" spans="1:18">
      <c r="A263" s="27" cm="1">
        <f t="array" aca="1" ref="A263" ca="1">DATE("2025","8"+7,IFERROR(INDIRECT(T1),"1"))</f>
        <v>46082</v>
      </c>
      <c r="B263" s="20"/>
      <c r="C263" s="21"/>
      <c r="D263" s="20"/>
      <c r="E263" s="21"/>
      <c r="F263" s="22"/>
      <c r="G263" s="22"/>
      <c r="H263" s="34" t="str">
        <f>IF(OR(B263="",LEFT(M263,1)="✓"),"",C263-B263-F263)</f>
        <v/>
      </c>
      <c r="I263" s="34" t="str">
        <f>IF(OR(D263="",LEFT(M263,1)="✓"),"",E263-D263-G263)</f>
        <v/>
      </c>
      <c r="J263" s="34" t="str">
        <f>IF(AND(B263&lt;&gt;"",M263="✓所定"),C263-B263-F263,"")</f>
        <v/>
      </c>
      <c r="K263" s="34" t="str">
        <f>IF(AND(B263&lt;&gt;"",M263="✓法定"),C263-B263-F263,"")</f>
        <v/>
      </c>
      <c r="L263" s="34" t="str">
        <f>IF(AND($B263="",$D263=""),"",($C263-$B263-$F263)+($E263-$D263-$G263))</f>
        <v/>
      </c>
      <c r="M263" s="32"/>
      <c r="N263" s="190"/>
      <c r="O263" s="190"/>
      <c r="P263" s="190"/>
      <c r="Q263" s="190"/>
      <c r="R263" s="23"/>
    </row>
    <row r="264" spans="1:18">
      <c r="A264" s="27">
        <f ca="1">A263+1</f>
        <v>46083</v>
      </c>
      <c r="B264" s="20"/>
      <c r="C264" s="21"/>
      <c r="D264" s="20"/>
      <c r="E264" s="21"/>
      <c r="F264" s="22"/>
      <c r="G264" s="22"/>
      <c r="H264" s="34" t="str">
        <f t="shared" ref="H264:H293" si="48">IF(OR(B264="",LEFT(M264,1)="✓"),"",C264-B264-F264)</f>
        <v/>
      </c>
      <c r="I264" s="34" t="str">
        <f t="shared" ref="I264:I293" si="49">IF(OR(D264="",LEFT(M264,1)="✓"),"",E264-D264-G264)</f>
        <v/>
      </c>
      <c r="J264" s="34" t="str">
        <f t="shared" ref="J264:J293" si="50">IF(AND(B264&lt;&gt;"",M264="✓所定"),C264-B264-F264,"")</f>
        <v/>
      </c>
      <c r="K264" s="34" t="str">
        <f t="shared" ref="K264:K293" si="51">IF(AND(B264&lt;&gt;"",M264="✓法定"),C264-B264-F264,"")</f>
        <v/>
      </c>
      <c r="L264" s="34" t="str">
        <f t="shared" ref="L264:L288" si="52">IF(AND($B264="",$D264=""),"",($C264-$B264-$F264)+($E264-$D264-$G264))</f>
        <v/>
      </c>
      <c r="M264" s="32"/>
      <c r="N264" s="190"/>
      <c r="O264" s="190"/>
      <c r="P264" s="190"/>
      <c r="Q264" s="190"/>
      <c r="R264" s="23"/>
    </row>
    <row r="265" spans="1:18">
      <c r="A265" s="27">
        <f t="shared" ref="A265:A293" ca="1" si="53">A264+1</f>
        <v>46084</v>
      </c>
      <c r="B265" s="20"/>
      <c r="C265" s="21"/>
      <c r="D265" s="20"/>
      <c r="E265" s="21"/>
      <c r="F265" s="22"/>
      <c r="G265" s="22"/>
      <c r="H265" s="34" t="str">
        <f t="shared" si="48"/>
        <v/>
      </c>
      <c r="I265" s="34" t="str">
        <f t="shared" si="49"/>
        <v/>
      </c>
      <c r="J265" s="34" t="str">
        <f t="shared" si="50"/>
        <v/>
      </c>
      <c r="K265" s="34" t="str">
        <f t="shared" si="51"/>
        <v/>
      </c>
      <c r="L265" s="34" t="str">
        <f t="shared" si="52"/>
        <v/>
      </c>
      <c r="M265" s="32"/>
      <c r="N265" s="190"/>
      <c r="O265" s="190"/>
      <c r="P265" s="190"/>
      <c r="Q265" s="190"/>
      <c r="R265" s="23"/>
    </row>
    <row r="266" spans="1:18">
      <c r="A266" s="27">
        <f t="shared" ca="1" si="53"/>
        <v>46085</v>
      </c>
      <c r="B266" s="20"/>
      <c r="C266" s="21"/>
      <c r="D266" s="20"/>
      <c r="E266" s="21"/>
      <c r="F266" s="22"/>
      <c r="G266" s="22"/>
      <c r="H266" s="34" t="str">
        <f t="shared" si="48"/>
        <v/>
      </c>
      <c r="I266" s="34" t="str">
        <f t="shared" si="49"/>
        <v/>
      </c>
      <c r="J266" s="34" t="str">
        <f t="shared" si="50"/>
        <v/>
      </c>
      <c r="K266" s="34" t="str">
        <f t="shared" si="51"/>
        <v/>
      </c>
      <c r="L266" s="34" t="str">
        <f t="shared" si="52"/>
        <v/>
      </c>
      <c r="M266" s="32"/>
      <c r="N266" s="190"/>
      <c r="O266" s="190"/>
      <c r="P266" s="190"/>
      <c r="Q266" s="190"/>
      <c r="R266" s="23"/>
    </row>
    <row r="267" spans="1:18">
      <c r="A267" s="27">
        <f t="shared" ca="1" si="53"/>
        <v>46086</v>
      </c>
      <c r="B267" s="20"/>
      <c r="C267" s="21"/>
      <c r="D267" s="20"/>
      <c r="E267" s="21"/>
      <c r="F267" s="22"/>
      <c r="G267" s="22"/>
      <c r="H267" s="34" t="str">
        <f t="shared" si="48"/>
        <v/>
      </c>
      <c r="I267" s="34" t="str">
        <f t="shared" si="49"/>
        <v/>
      </c>
      <c r="J267" s="34" t="str">
        <f t="shared" si="50"/>
        <v/>
      </c>
      <c r="K267" s="34" t="str">
        <f t="shared" si="51"/>
        <v/>
      </c>
      <c r="L267" s="34" t="str">
        <f t="shared" si="52"/>
        <v/>
      </c>
      <c r="M267" s="32"/>
      <c r="N267" s="190"/>
      <c r="O267" s="190"/>
      <c r="P267" s="190"/>
      <c r="Q267" s="190"/>
      <c r="R267" s="23"/>
    </row>
    <row r="268" spans="1:18">
      <c r="A268" s="27">
        <f t="shared" ca="1" si="53"/>
        <v>46087</v>
      </c>
      <c r="B268" s="20"/>
      <c r="C268" s="21"/>
      <c r="D268" s="20"/>
      <c r="E268" s="21"/>
      <c r="F268" s="22"/>
      <c r="G268" s="22"/>
      <c r="H268" s="34" t="str">
        <f t="shared" si="48"/>
        <v/>
      </c>
      <c r="I268" s="34" t="str">
        <f t="shared" si="49"/>
        <v/>
      </c>
      <c r="J268" s="34" t="str">
        <f t="shared" si="50"/>
        <v/>
      </c>
      <c r="K268" s="34" t="str">
        <f t="shared" si="51"/>
        <v/>
      </c>
      <c r="L268" s="34" t="str">
        <f t="shared" si="52"/>
        <v/>
      </c>
      <c r="M268" s="32"/>
      <c r="N268" s="190"/>
      <c r="O268" s="190"/>
      <c r="P268" s="190"/>
      <c r="Q268" s="190"/>
      <c r="R268" s="23"/>
    </row>
    <row r="269" spans="1:18">
      <c r="A269" s="27">
        <f t="shared" ca="1" si="53"/>
        <v>46088</v>
      </c>
      <c r="B269" s="20"/>
      <c r="C269" s="21"/>
      <c r="D269" s="20"/>
      <c r="E269" s="21"/>
      <c r="F269" s="22"/>
      <c r="G269" s="22"/>
      <c r="H269" s="34" t="str">
        <f t="shared" si="48"/>
        <v/>
      </c>
      <c r="I269" s="34" t="str">
        <f t="shared" si="49"/>
        <v/>
      </c>
      <c r="J269" s="34" t="str">
        <f t="shared" si="50"/>
        <v/>
      </c>
      <c r="K269" s="34" t="str">
        <f t="shared" si="51"/>
        <v/>
      </c>
      <c r="L269" s="34" t="str">
        <f t="shared" si="52"/>
        <v/>
      </c>
      <c r="M269" s="32"/>
      <c r="N269" s="190"/>
      <c r="O269" s="190"/>
      <c r="P269" s="190"/>
      <c r="Q269" s="190"/>
      <c r="R269" s="23"/>
    </row>
    <row r="270" spans="1:18">
      <c r="A270" s="27">
        <f t="shared" ca="1" si="53"/>
        <v>46089</v>
      </c>
      <c r="B270" s="20"/>
      <c r="C270" s="21"/>
      <c r="D270" s="20"/>
      <c r="E270" s="21"/>
      <c r="F270" s="22"/>
      <c r="G270" s="22"/>
      <c r="H270" s="34" t="str">
        <f t="shared" si="48"/>
        <v/>
      </c>
      <c r="I270" s="34" t="str">
        <f t="shared" si="49"/>
        <v/>
      </c>
      <c r="J270" s="34" t="str">
        <f t="shared" si="50"/>
        <v/>
      </c>
      <c r="K270" s="34" t="str">
        <f t="shared" si="51"/>
        <v/>
      </c>
      <c r="L270" s="34" t="str">
        <f t="shared" si="52"/>
        <v/>
      </c>
      <c r="M270" s="32"/>
      <c r="N270" s="190"/>
      <c r="O270" s="190"/>
      <c r="P270" s="190"/>
      <c r="Q270" s="190"/>
      <c r="R270" s="23"/>
    </row>
    <row r="271" spans="1:18">
      <c r="A271" s="27">
        <f t="shared" ca="1" si="53"/>
        <v>46090</v>
      </c>
      <c r="B271" s="20"/>
      <c r="C271" s="21"/>
      <c r="D271" s="20"/>
      <c r="E271" s="21"/>
      <c r="F271" s="22"/>
      <c r="G271" s="22"/>
      <c r="H271" s="34" t="str">
        <f t="shared" si="48"/>
        <v/>
      </c>
      <c r="I271" s="34" t="str">
        <f t="shared" si="49"/>
        <v/>
      </c>
      <c r="J271" s="34" t="str">
        <f t="shared" si="50"/>
        <v/>
      </c>
      <c r="K271" s="34" t="str">
        <f t="shared" si="51"/>
        <v/>
      </c>
      <c r="L271" s="34" t="str">
        <f t="shared" si="52"/>
        <v/>
      </c>
      <c r="M271" s="32"/>
      <c r="N271" s="190"/>
      <c r="O271" s="190"/>
      <c r="P271" s="190"/>
      <c r="Q271" s="190"/>
      <c r="R271" s="23"/>
    </row>
    <row r="272" spans="1:18">
      <c r="A272" s="27">
        <f t="shared" ca="1" si="53"/>
        <v>46091</v>
      </c>
      <c r="B272" s="20"/>
      <c r="C272" s="21"/>
      <c r="D272" s="20"/>
      <c r="E272" s="21"/>
      <c r="F272" s="22"/>
      <c r="G272" s="22"/>
      <c r="H272" s="34" t="str">
        <f t="shared" si="48"/>
        <v/>
      </c>
      <c r="I272" s="34" t="str">
        <f t="shared" si="49"/>
        <v/>
      </c>
      <c r="J272" s="34" t="str">
        <f t="shared" si="50"/>
        <v/>
      </c>
      <c r="K272" s="34" t="str">
        <f t="shared" si="51"/>
        <v/>
      </c>
      <c r="L272" s="34" t="str">
        <f t="shared" si="52"/>
        <v/>
      </c>
      <c r="M272" s="32"/>
      <c r="N272" s="190"/>
      <c r="O272" s="190"/>
      <c r="P272" s="190"/>
      <c r="Q272" s="190"/>
      <c r="R272" s="23"/>
    </row>
    <row r="273" spans="1:18">
      <c r="A273" s="27">
        <f t="shared" ca="1" si="53"/>
        <v>46092</v>
      </c>
      <c r="B273" s="20"/>
      <c r="C273" s="21"/>
      <c r="D273" s="20"/>
      <c r="E273" s="21"/>
      <c r="F273" s="22"/>
      <c r="G273" s="22"/>
      <c r="H273" s="34" t="str">
        <f t="shared" si="48"/>
        <v/>
      </c>
      <c r="I273" s="34" t="str">
        <f t="shared" si="49"/>
        <v/>
      </c>
      <c r="J273" s="34" t="str">
        <f t="shared" si="50"/>
        <v/>
      </c>
      <c r="K273" s="34" t="str">
        <f t="shared" si="51"/>
        <v/>
      </c>
      <c r="L273" s="34" t="str">
        <f t="shared" si="52"/>
        <v/>
      </c>
      <c r="M273" s="32"/>
      <c r="N273" s="190"/>
      <c r="O273" s="190"/>
      <c r="P273" s="190"/>
      <c r="Q273" s="190"/>
      <c r="R273" s="23"/>
    </row>
    <row r="274" spans="1:18">
      <c r="A274" s="27">
        <f t="shared" ca="1" si="53"/>
        <v>46093</v>
      </c>
      <c r="B274" s="20"/>
      <c r="C274" s="21"/>
      <c r="D274" s="20"/>
      <c r="E274" s="21"/>
      <c r="F274" s="22"/>
      <c r="G274" s="22"/>
      <c r="H274" s="34" t="str">
        <f t="shared" si="48"/>
        <v/>
      </c>
      <c r="I274" s="34" t="str">
        <f t="shared" si="49"/>
        <v/>
      </c>
      <c r="J274" s="34" t="str">
        <f t="shared" si="50"/>
        <v/>
      </c>
      <c r="K274" s="34" t="str">
        <f t="shared" si="51"/>
        <v/>
      </c>
      <c r="L274" s="34" t="str">
        <f t="shared" si="52"/>
        <v/>
      </c>
      <c r="M274" s="32"/>
      <c r="N274" s="190"/>
      <c r="O274" s="190"/>
      <c r="P274" s="190"/>
      <c r="Q274" s="190"/>
      <c r="R274" s="23"/>
    </row>
    <row r="275" spans="1:18">
      <c r="A275" s="27">
        <f t="shared" ca="1" si="53"/>
        <v>46094</v>
      </c>
      <c r="B275" s="20"/>
      <c r="C275" s="21"/>
      <c r="D275" s="20"/>
      <c r="E275" s="21"/>
      <c r="F275" s="22"/>
      <c r="G275" s="22"/>
      <c r="H275" s="34" t="str">
        <f t="shared" si="48"/>
        <v/>
      </c>
      <c r="I275" s="34" t="str">
        <f t="shared" si="49"/>
        <v/>
      </c>
      <c r="J275" s="34" t="str">
        <f t="shared" si="50"/>
        <v/>
      </c>
      <c r="K275" s="34" t="str">
        <f t="shared" si="51"/>
        <v/>
      </c>
      <c r="L275" s="34" t="str">
        <f t="shared" si="52"/>
        <v/>
      </c>
      <c r="M275" s="32"/>
      <c r="N275" s="190"/>
      <c r="O275" s="190"/>
      <c r="P275" s="190"/>
      <c r="Q275" s="190"/>
      <c r="R275" s="23"/>
    </row>
    <row r="276" spans="1:18">
      <c r="A276" s="27">
        <f t="shared" ca="1" si="53"/>
        <v>46095</v>
      </c>
      <c r="B276" s="20"/>
      <c r="C276" s="21"/>
      <c r="D276" s="20"/>
      <c r="E276" s="21"/>
      <c r="F276" s="22"/>
      <c r="G276" s="22"/>
      <c r="H276" s="34" t="str">
        <f t="shared" si="48"/>
        <v/>
      </c>
      <c r="I276" s="34" t="str">
        <f t="shared" si="49"/>
        <v/>
      </c>
      <c r="J276" s="34" t="str">
        <f t="shared" si="50"/>
        <v/>
      </c>
      <c r="K276" s="34" t="str">
        <f t="shared" si="51"/>
        <v/>
      </c>
      <c r="L276" s="34" t="str">
        <f t="shared" si="52"/>
        <v/>
      </c>
      <c r="M276" s="32"/>
      <c r="N276" s="190"/>
      <c r="O276" s="190"/>
      <c r="P276" s="190"/>
      <c r="Q276" s="190"/>
      <c r="R276" s="23"/>
    </row>
    <row r="277" spans="1:18">
      <c r="A277" s="27">
        <f t="shared" ca="1" si="53"/>
        <v>46096</v>
      </c>
      <c r="B277" s="20"/>
      <c r="C277" s="21"/>
      <c r="D277" s="20"/>
      <c r="E277" s="21"/>
      <c r="F277" s="22"/>
      <c r="G277" s="22"/>
      <c r="H277" s="34" t="str">
        <f t="shared" si="48"/>
        <v/>
      </c>
      <c r="I277" s="34" t="str">
        <f t="shared" si="49"/>
        <v/>
      </c>
      <c r="J277" s="34" t="str">
        <f t="shared" si="50"/>
        <v/>
      </c>
      <c r="K277" s="34" t="str">
        <f t="shared" si="51"/>
        <v/>
      </c>
      <c r="L277" s="34" t="str">
        <f t="shared" si="52"/>
        <v/>
      </c>
      <c r="M277" s="32"/>
      <c r="N277" s="190"/>
      <c r="O277" s="190"/>
      <c r="P277" s="190"/>
      <c r="Q277" s="190"/>
      <c r="R277" s="23"/>
    </row>
    <row r="278" spans="1:18">
      <c r="A278" s="27">
        <f t="shared" ca="1" si="53"/>
        <v>46097</v>
      </c>
      <c r="B278" s="20"/>
      <c r="C278" s="21"/>
      <c r="D278" s="20"/>
      <c r="E278" s="21"/>
      <c r="F278" s="22"/>
      <c r="G278" s="22"/>
      <c r="H278" s="34" t="str">
        <f t="shared" si="48"/>
        <v/>
      </c>
      <c r="I278" s="34" t="str">
        <f t="shared" si="49"/>
        <v/>
      </c>
      <c r="J278" s="34" t="str">
        <f t="shared" si="50"/>
        <v/>
      </c>
      <c r="K278" s="34" t="str">
        <f t="shared" si="51"/>
        <v/>
      </c>
      <c r="L278" s="34" t="str">
        <f t="shared" si="52"/>
        <v/>
      </c>
      <c r="M278" s="32"/>
      <c r="N278" s="190"/>
      <c r="O278" s="190"/>
      <c r="P278" s="190"/>
      <c r="Q278" s="190"/>
      <c r="R278" s="23"/>
    </row>
    <row r="279" spans="1:18">
      <c r="A279" s="27">
        <f t="shared" ca="1" si="53"/>
        <v>46098</v>
      </c>
      <c r="B279" s="20"/>
      <c r="C279" s="21"/>
      <c r="D279" s="20"/>
      <c r="E279" s="21"/>
      <c r="F279" s="22"/>
      <c r="G279" s="22"/>
      <c r="H279" s="34" t="str">
        <f t="shared" si="48"/>
        <v/>
      </c>
      <c r="I279" s="34" t="str">
        <f t="shared" si="49"/>
        <v/>
      </c>
      <c r="J279" s="34" t="str">
        <f t="shared" si="50"/>
        <v/>
      </c>
      <c r="K279" s="34" t="str">
        <f t="shared" si="51"/>
        <v/>
      </c>
      <c r="L279" s="34" t="str">
        <f t="shared" si="52"/>
        <v/>
      </c>
      <c r="M279" s="32"/>
      <c r="N279" s="190"/>
      <c r="O279" s="190"/>
      <c r="P279" s="190"/>
      <c r="Q279" s="190"/>
      <c r="R279" s="23"/>
    </row>
    <row r="280" spans="1:18">
      <c r="A280" s="27">
        <f t="shared" ca="1" si="53"/>
        <v>46099</v>
      </c>
      <c r="B280" s="20"/>
      <c r="C280" s="21"/>
      <c r="D280" s="20"/>
      <c r="E280" s="21"/>
      <c r="F280" s="22"/>
      <c r="G280" s="22"/>
      <c r="H280" s="34" t="str">
        <f t="shared" si="48"/>
        <v/>
      </c>
      <c r="I280" s="34" t="str">
        <f t="shared" si="49"/>
        <v/>
      </c>
      <c r="J280" s="34" t="str">
        <f t="shared" si="50"/>
        <v/>
      </c>
      <c r="K280" s="34" t="str">
        <f t="shared" si="51"/>
        <v/>
      </c>
      <c r="L280" s="34" t="str">
        <f t="shared" si="52"/>
        <v/>
      </c>
      <c r="M280" s="32"/>
      <c r="N280" s="190"/>
      <c r="O280" s="190"/>
      <c r="P280" s="190"/>
      <c r="Q280" s="190"/>
      <c r="R280" s="23"/>
    </row>
    <row r="281" spans="1:18">
      <c r="A281" s="27">
        <f t="shared" ca="1" si="53"/>
        <v>46100</v>
      </c>
      <c r="B281" s="20"/>
      <c r="C281" s="21"/>
      <c r="D281" s="20"/>
      <c r="E281" s="21"/>
      <c r="F281" s="22"/>
      <c r="G281" s="22"/>
      <c r="H281" s="34" t="str">
        <f t="shared" si="48"/>
        <v/>
      </c>
      <c r="I281" s="34" t="str">
        <f t="shared" si="49"/>
        <v/>
      </c>
      <c r="J281" s="34" t="str">
        <f t="shared" si="50"/>
        <v/>
      </c>
      <c r="K281" s="34" t="str">
        <f t="shared" si="51"/>
        <v/>
      </c>
      <c r="L281" s="34" t="str">
        <f t="shared" si="52"/>
        <v/>
      </c>
      <c r="M281" s="32"/>
      <c r="N281" s="190"/>
      <c r="O281" s="190"/>
      <c r="P281" s="190"/>
      <c r="Q281" s="190"/>
      <c r="R281" s="23"/>
    </row>
    <row r="282" spans="1:18">
      <c r="A282" s="27">
        <f t="shared" ca="1" si="53"/>
        <v>46101</v>
      </c>
      <c r="B282" s="20"/>
      <c r="C282" s="21"/>
      <c r="D282" s="20"/>
      <c r="E282" s="21"/>
      <c r="F282" s="22"/>
      <c r="G282" s="22"/>
      <c r="H282" s="34" t="str">
        <f t="shared" si="48"/>
        <v/>
      </c>
      <c r="I282" s="34" t="str">
        <f t="shared" si="49"/>
        <v/>
      </c>
      <c r="J282" s="34" t="str">
        <f t="shared" si="50"/>
        <v/>
      </c>
      <c r="K282" s="34" t="str">
        <f t="shared" si="51"/>
        <v/>
      </c>
      <c r="L282" s="34" t="str">
        <f t="shared" si="52"/>
        <v/>
      </c>
      <c r="M282" s="32"/>
      <c r="N282" s="190"/>
      <c r="O282" s="190"/>
      <c r="P282" s="190"/>
      <c r="Q282" s="190"/>
      <c r="R282" s="23"/>
    </row>
    <row r="283" spans="1:18">
      <c r="A283" s="27">
        <f t="shared" ca="1" si="53"/>
        <v>46102</v>
      </c>
      <c r="B283" s="20"/>
      <c r="C283" s="21"/>
      <c r="D283" s="20"/>
      <c r="E283" s="21"/>
      <c r="F283" s="22"/>
      <c r="G283" s="22"/>
      <c r="H283" s="34" t="str">
        <f t="shared" si="48"/>
        <v/>
      </c>
      <c r="I283" s="34" t="str">
        <f t="shared" si="49"/>
        <v/>
      </c>
      <c r="J283" s="34" t="str">
        <f t="shared" si="50"/>
        <v/>
      </c>
      <c r="K283" s="34" t="str">
        <f t="shared" si="51"/>
        <v/>
      </c>
      <c r="L283" s="34" t="str">
        <f t="shared" si="52"/>
        <v/>
      </c>
      <c r="M283" s="32"/>
      <c r="N283" s="190"/>
      <c r="O283" s="190"/>
      <c r="P283" s="190"/>
      <c r="Q283" s="190"/>
      <c r="R283" s="23"/>
    </row>
    <row r="284" spans="1:18">
      <c r="A284" s="27">
        <f t="shared" ca="1" si="53"/>
        <v>46103</v>
      </c>
      <c r="B284" s="20"/>
      <c r="C284" s="21"/>
      <c r="D284" s="20"/>
      <c r="E284" s="21"/>
      <c r="F284" s="22"/>
      <c r="G284" s="22"/>
      <c r="H284" s="34" t="str">
        <f t="shared" si="48"/>
        <v/>
      </c>
      <c r="I284" s="34" t="str">
        <f t="shared" si="49"/>
        <v/>
      </c>
      <c r="J284" s="34" t="str">
        <f t="shared" si="50"/>
        <v/>
      </c>
      <c r="K284" s="34" t="str">
        <f t="shared" si="51"/>
        <v/>
      </c>
      <c r="L284" s="34" t="str">
        <f t="shared" si="52"/>
        <v/>
      </c>
      <c r="M284" s="32"/>
      <c r="N284" s="190"/>
      <c r="O284" s="190"/>
      <c r="P284" s="190"/>
      <c r="Q284" s="190"/>
      <c r="R284" s="23"/>
    </row>
    <row r="285" spans="1:18">
      <c r="A285" s="27">
        <f t="shared" ca="1" si="53"/>
        <v>46104</v>
      </c>
      <c r="B285" s="20"/>
      <c r="C285" s="21"/>
      <c r="D285" s="20"/>
      <c r="E285" s="21"/>
      <c r="F285" s="22"/>
      <c r="G285" s="22"/>
      <c r="H285" s="34" t="str">
        <f t="shared" si="48"/>
        <v/>
      </c>
      <c r="I285" s="34" t="str">
        <f t="shared" si="49"/>
        <v/>
      </c>
      <c r="J285" s="34" t="str">
        <f t="shared" si="50"/>
        <v/>
      </c>
      <c r="K285" s="34" t="str">
        <f t="shared" si="51"/>
        <v/>
      </c>
      <c r="L285" s="34" t="str">
        <f t="shared" si="52"/>
        <v/>
      </c>
      <c r="M285" s="32"/>
      <c r="N285" s="190"/>
      <c r="O285" s="190"/>
      <c r="P285" s="190"/>
      <c r="Q285" s="190"/>
      <c r="R285" s="23"/>
    </row>
    <row r="286" spans="1:18">
      <c r="A286" s="27">
        <f t="shared" ca="1" si="53"/>
        <v>46105</v>
      </c>
      <c r="B286" s="20"/>
      <c r="C286" s="21"/>
      <c r="D286" s="20"/>
      <c r="E286" s="21"/>
      <c r="F286" s="22"/>
      <c r="G286" s="22"/>
      <c r="H286" s="34" t="str">
        <f t="shared" si="48"/>
        <v/>
      </c>
      <c r="I286" s="34" t="str">
        <f t="shared" si="49"/>
        <v/>
      </c>
      <c r="J286" s="34" t="str">
        <f t="shared" si="50"/>
        <v/>
      </c>
      <c r="K286" s="34" t="str">
        <f t="shared" si="51"/>
        <v/>
      </c>
      <c r="L286" s="34" t="str">
        <f t="shared" si="52"/>
        <v/>
      </c>
      <c r="M286" s="32"/>
      <c r="N286" s="190"/>
      <c r="O286" s="190"/>
      <c r="P286" s="190"/>
      <c r="Q286" s="190"/>
      <c r="R286" s="23"/>
    </row>
    <row r="287" spans="1:18">
      <c r="A287" s="27">
        <f t="shared" ca="1" si="53"/>
        <v>46106</v>
      </c>
      <c r="B287" s="20"/>
      <c r="C287" s="21"/>
      <c r="D287" s="20"/>
      <c r="E287" s="21"/>
      <c r="F287" s="22"/>
      <c r="G287" s="22"/>
      <c r="H287" s="34" t="str">
        <f t="shared" si="48"/>
        <v/>
      </c>
      <c r="I287" s="34" t="str">
        <f t="shared" si="49"/>
        <v/>
      </c>
      <c r="J287" s="34" t="str">
        <f t="shared" si="50"/>
        <v/>
      </c>
      <c r="K287" s="34" t="str">
        <f t="shared" si="51"/>
        <v/>
      </c>
      <c r="L287" s="34" t="str">
        <f t="shared" si="52"/>
        <v/>
      </c>
      <c r="M287" s="32"/>
      <c r="N287" s="190"/>
      <c r="O287" s="190"/>
      <c r="P287" s="190"/>
      <c r="Q287" s="190"/>
      <c r="R287" s="23"/>
    </row>
    <row r="288" spans="1:18">
      <c r="A288" s="27">
        <f t="shared" ca="1" si="53"/>
        <v>46107</v>
      </c>
      <c r="B288" s="20"/>
      <c r="C288" s="21"/>
      <c r="D288" s="20"/>
      <c r="E288" s="21"/>
      <c r="F288" s="22"/>
      <c r="G288" s="22"/>
      <c r="H288" s="34" t="str">
        <f t="shared" si="48"/>
        <v/>
      </c>
      <c r="I288" s="34" t="str">
        <f t="shared" si="49"/>
        <v/>
      </c>
      <c r="J288" s="34" t="str">
        <f t="shared" si="50"/>
        <v/>
      </c>
      <c r="K288" s="34" t="str">
        <f t="shared" si="51"/>
        <v/>
      </c>
      <c r="L288" s="34" t="str">
        <f t="shared" si="52"/>
        <v/>
      </c>
      <c r="M288" s="32"/>
      <c r="N288" s="190"/>
      <c r="O288" s="190"/>
      <c r="P288" s="190"/>
      <c r="Q288" s="190"/>
      <c r="R288" s="23"/>
    </row>
    <row r="289" spans="1:18">
      <c r="A289" s="27">
        <f t="shared" ca="1" si="53"/>
        <v>46108</v>
      </c>
      <c r="B289" s="20"/>
      <c r="C289" s="21"/>
      <c r="D289" s="20"/>
      <c r="E289" s="21"/>
      <c r="F289" s="22"/>
      <c r="G289" s="22"/>
      <c r="H289" s="34" t="str">
        <f t="shared" si="48"/>
        <v/>
      </c>
      <c r="I289" s="34" t="str">
        <f t="shared" si="49"/>
        <v/>
      </c>
      <c r="J289" s="34" t="str">
        <f t="shared" si="50"/>
        <v/>
      </c>
      <c r="K289" s="34" t="str">
        <f t="shared" si="51"/>
        <v/>
      </c>
      <c r="L289" s="34" t="str">
        <f>IF(AND($B289="",$D289=""),"",($C289-$B289-$F289)+($E289-$D289-$G289))</f>
        <v/>
      </c>
      <c r="M289" s="32"/>
      <c r="N289" s="190"/>
      <c r="O289" s="190"/>
      <c r="P289" s="190"/>
      <c r="Q289" s="190"/>
      <c r="R289" s="23"/>
    </row>
    <row r="290" spans="1:18">
      <c r="A290" s="27">
        <f t="shared" ca="1" si="53"/>
        <v>46109</v>
      </c>
      <c r="B290" s="20"/>
      <c r="C290" s="21"/>
      <c r="D290" s="20"/>
      <c r="E290" s="21"/>
      <c r="F290" s="22"/>
      <c r="G290" s="22"/>
      <c r="H290" s="34" t="str">
        <f t="shared" si="48"/>
        <v/>
      </c>
      <c r="I290" s="34" t="str">
        <f t="shared" si="49"/>
        <v/>
      </c>
      <c r="J290" s="34" t="str">
        <f t="shared" si="50"/>
        <v/>
      </c>
      <c r="K290" s="34" t="str">
        <f t="shared" si="51"/>
        <v/>
      </c>
      <c r="L290" s="34" t="str">
        <f>IF(AND($B290="",$D290=""),"",($C290-$B290-$F290)+($E290-$D290-$G290))</f>
        <v/>
      </c>
      <c r="M290" s="32"/>
      <c r="N290" s="190"/>
      <c r="O290" s="190"/>
      <c r="P290" s="190"/>
      <c r="Q290" s="190"/>
      <c r="R290" s="23"/>
    </row>
    <row r="291" spans="1:18">
      <c r="A291" s="27">
        <f t="shared" ca="1" si="53"/>
        <v>46110</v>
      </c>
      <c r="B291" s="20"/>
      <c r="C291" s="21"/>
      <c r="D291" s="20"/>
      <c r="E291" s="21"/>
      <c r="F291" s="22"/>
      <c r="G291" s="22"/>
      <c r="H291" s="34" t="str">
        <f t="shared" si="48"/>
        <v/>
      </c>
      <c r="I291" s="34" t="str">
        <f t="shared" si="49"/>
        <v/>
      </c>
      <c r="J291" s="34" t="str">
        <f t="shared" si="50"/>
        <v/>
      </c>
      <c r="K291" s="34" t="str">
        <f t="shared" si="51"/>
        <v/>
      </c>
      <c r="L291" s="34" t="str">
        <f>IF(AND($B291="",$D291=""),"",($C291-$B291-$F291)+($E291-$D291-$G291))</f>
        <v/>
      </c>
      <c r="M291" s="32"/>
      <c r="N291" s="190"/>
      <c r="O291" s="190"/>
      <c r="P291" s="190"/>
      <c r="Q291" s="190"/>
      <c r="R291" s="23"/>
    </row>
    <row r="292" spans="1:18">
      <c r="A292" s="27">
        <f t="shared" ca="1" si="53"/>
        <v>46111</v>
      </c>
      <c r="B292" s="20"/>
      <c r="C292" s="21"/>
      <c r="D292" s="20"/>
      <c r="E292" s="21"/>
      <c r="F292" s="22"/>
      <c r="G292" s="22"/>
      <c r="H292" s="34" t="str">
        <f t="shared" si="48"/>
        <v/>
      </c>
      <c r="I292" s="34" t="str">
        <f t="shared" si="49"/>
        <v/>
      </c>
      <c r="J292" s="34" t="str">
        <f t="shared" si="50"/>
        <v/>
      </c>
      <c r="K292" s="34" t="str">
        <f t="shared" si="51"/>
        <v/>
      </c>
      <c r="L292" s="34" t="str">
        <f>IF(AND($B292="",$D292=""),"",($C292-$B292-$F292)+($E292-$D292-$G292))</f>
        <v/>
      </c>
      <c r="M292" s="32"/>
      <c r="N292" s="190"/>
      <c r="O292" s="190"/>
      <c r="P292" s="190"/>
      <c r="Q292" s="190"/>
      <c r="R292" s="23"/>
    </row>
    <row r="293" spans="1:18">
      <c r="A293" s="27">
        <f t="shared" ca="1" si="53"/>
        <v>46112</v>
      </c>
      <c r="B293" s="20"/>
      <c r="C293" s="21"/>
      <c r="D293" s="20"/>
      <c r="E293" s="21"/>
      <c r="F293" s="22"/>
      <c r="G293" s="22"/>
      <c r="H293" s="34" t="str">
        <f t="shared" si="48"/>
        <v/>
      </c>
      <c r="I293" s="34" t="str">
        <f t="shared" si="49"/>
        <v/>
      </c>
      <c r="J293" s="34" t="str">
        <f t="shared" si="50"/>
        <v/>
      </c>
      <c r="K293" s="34" t="str">
        <f t="shared" si="51"/>
        <v/>
      </c>
      <c r="L293" s="34" t="str">
        <f>IF(AND($B293="",$D293=""),"",($C293-$B293-$F293)+($E293-$D293-$G293))</f>
        <v/>
      </c>
      <c r="M293" s="32"/>
      <c r="N293" s="190"/>
      <c r="O293" s="190"/>
      <c r="P293" s="190"/>
      <c r="Q293" s="190"/>
      <c r="R293" s="23"/>
    </row>
    <row r="294" spans="1:18">
      <c r="A294" s="5" t="s">
        <v>11</v>
      </c>
      <c r="B294" s="191"/>
      <c r="C294" s="192"/>
      <c r="D294" s="191"/>
      <c r="E294" s="192"/>
      <c r="F294" s="26" t="str">
        <f>IF(SUM($F263:$F293)=0,"",SUM($F263:$F293))</f>
        <v/>
      </c>
      <c r="G294" s="26" t="str">
        <f>IF(SUM($G263:$G293)=0,"",SUM($G263:$G293))</f>
        <v/>
      </c>
      <c r="H294" s="26" t="str">
        <f>IF(SUM(H263:H293)=0,"",SUM(H263:H293))</f>
        <v/>
      </c>
      <c r="I294" s="26" t="str">
        <f>IF(SUM(I263:I293)=0,"",SUM(I263:I293))</f>
        <v/>
      </c>
      <c r="J294" s="26" t="str">
        <f t="shared" ref="J294:K294" si="54">IF(SUM(J263:J293)=0,"",SUM(J263:J293))</f>
        <v/>
      </c>
      <c r="K294" s="26" t="str">
        <f t="shared" si="54"/>
        <v/>
      </c>
      <c r="L294" s="26" t="str">
        <f>IF(SUM($L263:$L293)=0,"",SUM($L263:$L293))</f>
        <v/>
      </c>
      <c r="M294" s="33"/>
      <c r="N294" s="193"/>
      <c r="O294" s="193"/>
      <c r="P294" s="193"/>
      <c r="Q294" s="193"/>
      <c r="R294" s="6"/>
    </row>
  </sheetData>
  <sheetProtection algorithmName="SHA-512" hashValue="8RWs+XZSTdAmssqUB9esKJ8arMvDPQDN6f5gL/75BANgTYJa0OEuyvA+Lf4NqIiCAOXYQZRpS8B6CWzIRi1GNA==" saltValue="o45ScQ7hRafr+437WYcURA==" spinCount="100000" sheet="1" formatRows="0"/>
  <mergeCells count="371">
    <mergeCell ref="A8:A10"/>
    <mergeCell ref="B8:E8"/>
    <mergeCell ref="F8:G9"/>
    <mergeCell ref="H8:K8"/>
    <mergeCell ref="L8:L10"/>
    <mergeCell ref="M8:M10"/>
    <mergeCell ref="N8:Q10"/>
    <mergeCell ref="R8:R10"/>
    <mergeCell ref="B9:C9"/>
    <mergeCell ref="D9:E9"/>
    <mergeCell ref="H9:I9"/>
    <mergeCell ref="J9:K9"/>
    <mergeCell ref="N11:Q11"/>
    <mergeCell ref="B4:L4"/>
    <mergeCell ref="P4:R4"/>
    <mergeCell ref="B5:L5"/>
    <mergeCell ref="N18:Q18"/>
    <mergeCell ref="N19:Q19"/>
    <mergeCell ref="N20:Q20"/>
    <mergeCell ref="N21:Q21"/>
    <mergeCell ref="N22:Q22"/>
    <mergeCell ref="N23:Q23"/>
    <mergeCell ref="N12:Q12"/>
    <mergeCell ref="N13:Q13"/>
    <mergeCell ref="N14:Q14"/>
    <mergeCell ref="N15:Q15"/>
    <mergeCell ref="N16:Q16"/>
    <mergeCell ref="N17:Q17"/>
    <mergeCell ref="N30:Q30"/>
    <mergeCell ref="N31:Q31"/>
    <mergeCell ref="N32:Q32"/>
    <mergeCell ref="N33:Q33"/>
    <mergeCell ref="N34:Q34"/>
    <mergeCell ref="N35:Q35"/>
    <mergeCell ref="N24:Q24"/>
    <mergeCell ref="N25:Q25"/>
    <mergeCell ref="N26:Q26"/>
    <mergeCell ref="N27:Q27"/>
    <mergeCell ref="N28:Q28"/>
    <mergeCell ref="N29:Q29"/>
    <mergeCell ref="A44:A46"/>
    <mergeCell ref="B44:E44"/>
    <mergeCell ref="F44:G45"/>
    <mergeCell ref="H44:K44"/>
    <mergeCell ref="L44:L46"/>
    <mergeCell ref="M44:M46"/>
    <mergeCell ref="N44:Q46"/>
    <mergeCell ref="N36:Q36"/>
    <mergeCell ref="N37:Q37"/>
    <mergeCell ref="N38:Q38"/>
    <mergeCell ref="N39:Q39"/>
    <mergeCell ref="N40:Q40"/>
    <mergeCell ref="N41:Q41"/>
    <mergeCell ref="R44:R46"/>
    <mergeCell ref="B45:C45"/>
    <mergeCell ref="D45:E45"/>
    <mergeCell ref="H45:I45"/>
    <mergeCell ref="J45:K45"/>
    <mergeCell ref="N47:Q47"/>
    <mergeCell ref="B42:C42"/>
    <mergeCell ref="D42:E42"/>
    <mergeCell ref="N42:Q42"/>
    <mergeCell ref="N54:Q54"/>
    <mergeCell ref="N55:Q55"/>
    <mergeCell ref="N56:Q56"/>
    <mergeCell ref="N57:Q57"/>
    <mergeCell ref="N58:Q58"/>
    <mergeCell ref="N59:Q59"/>
    <mergeCell ref="N48:Q48"/>
    <mergeCell ref="N49:Q49"/>
    <mergeCell ref="N50:Q50"/>
    <mergeCell ref="N51:Q51"/>
    <mergeCell ref="N52:Q52"/>
    <mergeCell ref="N53:Q53"/>
    <mergeCell ref="N66:Q66"/>
    <mergeCell ref="N67:Q67"/>
    <mergeCell ref="N68:Q68"/>
    <mergeCell ref="N69:Q69"/>
    <mergeCell ref="N70:Q70"/>
    <mergeCell ref="N71:Q71"/>
    <mergeCell ref="N60:Q60"/>
    <mergeCell ref="N61:Q61"/>
    <mergeCell ref="N62:Q62"/>
    <mergeCell ref="N63:Q63"/>
    <mergeCell ref="N64:Q64"/>
    <mergeCell ref="N65:Q65"/>
    <mergeCell ref="A80:A82"/>
    <mergeCell ref="B80:E80"/>
    <mergeCell ref="F80:G81"/>
    <mergeCell ref="H80:K80"/>
    <mergeCell ref="L80:L82"/>
    <mergeCell ref="M80:M82"/>
    <mergeCell ref="N80:Q82"/>
    <mergeCell ref="N72:Q72"/>
    <mergeCell ref="N73:Q73"/>
    <mergeCell ref="N74:Q74"/>
    <mergeCell ref="N75:Q75"/>
    <mergeCell ref="N76:Q76"/>
    <mergeCell ref="N77:Q77"/>
    <mergeCell ref="R80:R82"/>
    <mergeCell ref="B81:C81"/>
    <mergeCell ref="D81:E81"/>
    <mergeCell ref="H81:I81"/>
    <mergeCell ref="J81:K81"/>
    <mergeCell ref="N83:Q83"/>
    <mergeCell ref="B78:C78"/>
    <mergeCell ref="D78:E78"/>
    <mergeCell ref="N78:Q78"/>
    <mergeCell ref="N90:Q90"/>
    <mergeCell ref="N91:Q91"/>
    <mergeCell ref="N92:Q92"/>
    <mergeCell ref="N93:Q93"/>
    <mergeCell ref="N94:Q94"/>
    <mergeCell ref="N95:Q95"/>
    <mergeCell ref="N84:Q84"/>
    <mergeCell ref="N85:Q85"/>
    <mergeCell ref="N86:Q86"/>
    <mergeCell ref="N87:Q87"/>
    <mergeCell ref="N88:Q88"/>
    <mergeCell ref="N89:Q89"/>
    <mergeCell ref="N102:Q102"/>
    <mergeCell ref="N103:Q103"/>
    <mergeCell ref="N104:Q104"/>
    <mergeCell ref="N105:Q105"/>
    <mergeCell ref="N106:Q106"/>
    <mergeCell ref="N107:Q107"/>
    <mergeCell ref="N96:Q96"/>
    <mergeCell ref="N97:Q97"/>
    <mergeCell ref="N98:Q98"/>
    <mergeCell ref="N99:Q99"/>
    <mergeCell ref="N100:Q100"/>
    <mergeCell ref="N101:Q101"/>
    <mergeCell ref="A116:A118"/>
    <mergeCell ref="B116:E116"/>
    <mergeCell ref="F116:G117"/>
    <mergeCell ref="H116:K116"/>
    <mergeCell ref="L116:L118"/>
    <mergeCell ref="M116:M118"/>
    <mergeCell ref="N116:Q118"/>
    <mergeCell ref="N108:Q108"/>
    <mergeCell ref="N109:Q109"/>
    <mergeCell ref="N110:Q110"/>
    <mergeCell ref="N111:Q111"/>
    <mergeCell ref="N112:Q112"/>
    <mergeCell ref="N113:Q113"/>
    <mergeCell ref="R116:R118"/>
    <mergeCell ref="B117:C117"/>
    <mergeCell ref="D117:E117"/>
    <mergeCell ref="H117:I117"/>
    <mergeCell ref="J117:K117"/>
    <mergeCell ref="N119:Q119"/>
    <mergeCell ref="B114:C114"/>
    <mergeCell ref="D114:E114"/>
    <mergeCell ref="N114:Q114"/>
    <mergeCell ref="N126:Q126"/>
    <mergeCell ref="N127:Q127"/>
    <mergeCell ref="N128:Q128"/>
    <mergeCell ref="N129:Q129"/>
    <mergeCell ref="N130:Q130"/>
    <mergeCell ref="N131:Q131"/>
    <mergeCell ref="N120:Q120"/>
    <mergeCell ref="N121:Q121"/>
    <mergeCell ref="N122:Q122"/>
    <mergeCell ref="N123:Q123"/>
    <mergeCell ref="N124:Q124"/>
    <mergeCell ref="N125:Q125"/>
    <mergeCell ref="N138:Q138"/>
    <mergeCell ref="N139:Q139"/>
    <mergeCell ref="N140:Q140"/>
    <mergeCell ref="N141:Q141"/>
    <mergeCell ref="N142:Q142"/>
    <mergeCell ref="N143:Q143"/>
    <mergeCell ref="N132:Q132"/>
    <mergeCell ref="N133:Q133"/>
    <mergeCell ref="N134:Q134"/>
    <mergeCell ref="N135:Q135"/>
    <mergeCell ref="N136:Q136"/>
    <mergeCell ref="N137:Q137"/>
    <mergeCell ref="A152:A154"/>
    <mergeCell ref="B152:E152"/>
    <mergeCell ref="F152:G153"/>
    <mergeCell ref="H152:K152"/>
    <mergeCell ref="L152:L154"/>
    <mergeCell ref="M152:M154"/>
    <mergeCell ref="N152:Q154"/>
    <mergeCell ref="N144:Q144"/>
    <mergeCell ref="N145:Q145"/>
    <mergeCell ref="N146:Q146"/>
    <mergeCell ref="N147:Q147"/>
    <mergeCell ref="N148:Q148"/>
    <mergeCell ref="N149:Q149"/>
    <mergeCell ref="R152:R154"/>
    <mergeCell ref="B153:C153"/>
    <mergeCell ref="D153:E153"/>
    <mergeCell ref="H153:I153"/>
    <mergeCell ref="J153:K153"/>
    <mergeCell ref="N155:Q155"/>
    <mergeCell ref="B150:C150"/>
    <mergeCell ref="D150:E150"/>
    <mergeCell ref="N150:Q150"/>
    <mergeCell ref="N162:Q162"/>
    <mergeCell ref="N163:Q163"/>
    <mergeCell ref="N164:Q164"/>
    <mergeCell ref="N165:Q165"/>
    <mergeCell ref="N166:Q166"/>
    <mergeCell ref="N167:Q167"/>
    <mergeCell ref="N156:Q156"/>
    <mergeCell ref="N157:Q157"/>
    <mergeCell ref="N158:Q158"/>
    <mergeCell ref="N159:Q159"/>
    <mergeCell ref="N160:Q160"/>
    <mergeCell ref="N161:Q161"/>
    <mergeCell ref="N174:Q174"/>
    <mergeCell ref="N175:Q175"/>
    <mergeCell ref="N176:Q176"/>
    <mergeCell ref="N177:Q177"/>
    <mergeCell ref="N178:Q178"/>
    <mergeCell ref="N179:Q179"/>
    <mergeCell ref="N168:Q168"/>
    <mergeCell ref="N169:Q169"/>
    <mergeCell ref="N170:Q170"/>
    <mergeCell ref="N171:Q171"/>
    <mergeCell ref="N172:Q172"/>
    <mergeCell ref="N173:Q173"/>
    <mergeCell ref="A188:A190"/>
    <mergeCell ref="B188:E188"/>
    <mergeCell ref="F188:G189"/>
    <mergeCell ref="H188:K188"/>
    <mergeCell ref="L188:L190"/>
    <mergeCell ref="M188:M190"/>
    <mergeCell ref="N188:Q190"/>
    <mergeCell ref="N180:Q180"/>
    <mergeCell ref="N181:Q181"/>
    <mergeCell ref="N182:Q182"/>
    <mergeCell ref="N183:Q183"/>
    <mergeCell ref="N184:Q184"/>
    <mergeCell ref="N185:Q185"/>
    <mergeCell ref="R188:R190"/>
    <mergeCell ref="B189:C189"/>
    <mergeCell ref="D189:E189"/>
    <mergeCell ref="H189:I189"/>
    <mergeCell ref="J189:K189"/>
    <mergeCell ref="N191:Q191"/>
    <mergeCell ref="B186:C186"/>
    <mergeCell ref="D186:E186"/>
    <mergeCell ref="N186:Q186"/>
    <mergeCell ref="N198:Q198"/>
    <mergeCell ref="N199:Q199"/>
    <mergeCell ref="N200:Q200"/>
    <mergeCell ref="N201:Q201"/>
    <mergeCell ref="N202:Q202"/>
    <mergeCell ref="N203:Q203"/>
    <mergeCell ref="N192:Q192"/>
    <mergeCell ref="N193:Q193"/>
    <mergeCell ref="N194:Q194"/>
    <mergeCell ref="N195:Q195"/>
    <mergeCell ref="N196:Q196"/>
    <mergeCell ref="N197:Q197"/>
    <mergeCell ref="N210:Q210"/>
    <mergeCell ref="N211:Q211"/>
    <mergeCell ref="N212:Q212"/>
    <mergeCell ref="N213:Q213"/>
    <mergeCell ref="N214:Q214"/>
    <mergeCell ref="N215:Q215"/>
    <mergeCell ref="N204:Q204"/>
    <mergeCell ref="N205:Q205"/>
    <mergeCell ref="N206:Q206"/>
    <mergeCell ref="N207:Q207"/>
    <mergeCell ref="N208:Q208"/>
    <mergeCell ref="N209:Q209"/>
    <mergeCell ref="A224:A226"/>
    <mergeCell ref="B224:E224"/>
    <mergeCell ref="F224:G225"/>
    <mergeCell ref="H224:K224"/>
    <mergeCell ref="L224:L226"/>
    <mergeCell ref="M224:M226"/>
    <mergeCell ref="N224:Q226"/>
    <mergeCell ref="N216:Q216"/>
    <mergeCell ref="N217:Q217"/>
    <mergeCell ref="N218:Q218"/>
    <mergeCell ref="N219:Q219"/>
    <mergeCell ref="N220:Q220"/>
    <mergeCell ref="N221:Q221"/>
    <mergeCell ref="R224:R226"/>
    <mergeCell ref="B225:C225"/>
    <mergeCell ref="D225:E225"/>
    <mergeCell ref="H225:I225"/>
    <mergeCell ref="J225:K225"/>
    <mergeCell ref="N227:Q227"/>
    <mergeCell ref="B222:C222"/>
    <mergeCell ref="D222:E222"/>
    <mergeCell ref="N222:Q222"/>
    <mergeCell ref="N234:Q234"/>
    <mergeCell ref="N235:Q235"/>
    <mergeCell ref="N236:Q236"/>
    <mergeCell ref="N237:Q237"/>
    <mergeCell ref="N238:Q238"/>
    <mergeCell ref="N239:Q239"/>
    <mergeCell ref="N228:Q228"/>
    <mergeCell ref="N229:Q229"/>
    <mergeCell ref="N230:Q230"/>
    <mergeCell ref="N231:Q231"/>
    <mergeCell ref="N232:Q232"/>
    <mergeCell ref="N233:Q233"/>
    <mergeCell ref="N246:Q246"/>
    <mergeCell ref="N247:Q247"/>
    <mergeCell ref="N248:Q248"/>
    <mergeCell ref="N249:Q249"/>
    <mergeCell ref="N250:Q250"/>
    <mergeCell ref="N251:Q251"/>
    <mergeCell ref="N240:Q240"/>
    <mergeCell ref="N241:Q241"/>
    <mergeCell ref="N242:Q242"/>
    <mergeCell ref="N243:Q243"/>
    <mergeCell ref="N244:Q244"/>
    <mergeCell ref="N245:Q245"/>
    <mergeCell ref="A260:A262"/>
    <mergeCell ref="B260:E260"/>
    <mergeCell ref="F260:G261"/>
    <mergeCell ref="H260:K260"/>
    <mergeCell ref="L260:L262"/>
    <mergeCell ref="M260:M262"/>
    <mergeCell ref="N260:Q262"/>
    <mergeCell ref="N252:Q252"/>
    <mergeCell ref="N253:Q253"/>
    <mergeCell ref="N254:Q254"/>
    <mergeCell ref="N255:Q255"/>
    <mergeCell ref="N256:Q256"/>
    <mergeCell ref="N257:Q257"/>
    <mergeCell ref="R260:R262"/>
    <mergeCell ref="B261:C261"/>
    <mergeCell ref="D261:E261"/>
    <mergeCell ref="H261:I261"/>
    <mergeCell ref="J261:K261"/>
    <mergeCell ref="N263:Q263"/>
    <mergeCell ref="B258:C258"/>
    <mergeCell ref="D258:E258"/>
    <mergeCell ref="N258:Q258"/>
    <mergeCell ref="N270:Q270"/>
    <mergeCell ref="N271:Q271"/>
    <mergeCell ref="N272:Q272"/>
    <mergeCell ref="N273:Q273"/>
    <mergeCell ref="N274:Q274"/>
    <mergeCell ref="N275:Q275"/>
    <mergeCell ref="N264:Q264"/>
    <mergeCell ref="N265:Q265"/>
    <mergeCell ref="N266:Q266"/>
    <mergeCell ref="N267:Q267"/>
    <mergeCell ref="N268:Q268"/>
    <mergeCell ref="N269:Q269"/>
    <mergeCell ref="N282:Q282"/>
    <mergeCell ref="N283:Q283"/>
    <mergeCell ref="N284:Q284"/>
    <mergeCell ref="N285:Q285"/>
    <mergeCell ref="N286:Q286"/>
    <mergeCell ref="N287:Q287"/>
    <mergeCell ref="N276:Q276"/>
    <mergeCell ref="N277:Q277"/>
    <mergeCell ref="N278:Q278"/>
    <mergeCell ref="N279:Q279"/>
    <mergeCell ref="N280:Q280"/>
    <mergeCell ref="N281:Q281"/>
    <mergeCell ref="B294:C294"/>
    <mergeCell ref="D294:E294"/>
    <mergeCell ref="N294:Q294"/>
    <mergeCell ref="N288:Q288"/>
    <mergeCell ref="N289:Q289"/>
    <mergeCell ref="N290:Q290"/>
    <mergeCell ref="N291:Q291"/>
    <mergeCell ref="N292:Q292"/>
    <mergeCell ref="N293:Q293"/>
  </mergeCells>
  <phoneticPr fontId="2"/>
  <conditionalFormatting sqref="A12:C13 F12:G13 A14:G41">
    <cfRule type="expression" dxfId="687" priority="9">
      <formula>OR(EDATE($A$11,1)-1&lt;$A12,DATEVALUE("2026/3/31")&lt;$A12)</formula>
    </cfRule>
  </conditionalFormatting>
  <conditionalFormatting sqref="A48:F76 M48:R77 A77:G77 L77">
    <cfRule type="expression" dxfId="686" priority="10">
      <formula>OR(EDATE($A$47,1)-1&lt;$A48,DATEVALUE("2026/3/31")&lt;$A48)</formula>
    </cfRule>
  </conditionalFormatting>
  <conditionalFormatting sqref="A84:G113">
    <cfRule type="expression" dxfId="685" priority="11">
      <formula>OR(EDATE($A$83,1)-1&lt;$A84,DATEVALUE("2026/3/31")&lt;$A84)</formula>
    </cfRule>
  </conditionalFormatting>
  <conditionalFormatting sqref="A120:G149 M120:R149 L149">
    <cfRule type="expression" dxfId="684" priority="12">
      <formula>OR(EDATE($A$119,1)-1&lt;$A120,DATEVALUE("2026/3/31")&lt;$A120)</formula>
    </cfRule>
  </conditionalFormatting>
  <conditionalFormatting sqref="A156:G185">
    <cfRule type="expression" dxfId="683" priority="13">
      <formula>OR(EDATE($A$155,1)-1&lt;$A156,DATEVALUE("2026/3/31")&lt;$A156)</formula>
    </cfRule>
  </conditionalFormatting>
  <conditionalFormatting sqref="A192:G221">
    <cfRule type="expression" dxfId="682" priority="14">
      <formula>OR(EDATE($A$191,1)-1&lt;$A192,DATEVALUE("2026/3/31")&lt;$A192)</formula>
    </cfRule>
  </conditionalFormatting>
  <conditionalFormatting sqref="A228:G257 M228:R257 L255:L257">
    <cfRule type="expression" dxfId="681" priority="15">
      <formula>OR(EDATE($A$227,1)-1&lt;$A228,DATEVALUE("2026/3/31")&lt;$A228)</formula>
    </cfRule>
  </conditionalFormatting>
  <conditionalFormatting sqref="A264:G293 L264:R293">
    <cfRule type="expression" dxfId="680" priority="16">
      <formula>OR(EDATE($A$263,1)-1&lt;$A264,DATEVALUE("2026/3/31")&lt;$A264)</formula>
    </cfRule>
  </conditionalFormatting>
  <conditionalFormatting sqref="B11:C11">
    <cfRule type="expression" dxfId="679" priority="3">
      <formula>OR(EDATE($A$11,1)-1&lt;$A11,DATEVALUE("2026/3/31")&lt;$A11)</formula>
    </cfRule>
  </conditionalFormatting>
  <conditionalFormatting sqref="B4:L5">
    <cfRule type="expression" dxfId="678" priority="8">
      <formula>IF(LEN(B4)&lt;1,TRUE,FALSE)</formula>
    </cfRule>
  </conditionalFormatting>
  <conditionalFormatting sqref="D13:E13">
    <cfRule type="expression" dxfId="677" priority="2">
      <formula>$M$12="✓"</formula>
    </cfRule>
  </conditionalFormatting>
  <conditionalFormatting sqref="M11">
    <cfRule type="expression" dxfId="676" priority="1">
      <formula>OR(EDATE($A$11,1)-1&lt;$A11,DATEVALUE("2026/3/31")&lt;$A11)</formula>
    </cfRule>
  </conditionalFormatting>
  <conditionalFormatting sqref="M12:R41">
    <cfRule type="expression" dxfId="675" priority="4">
      <formula>OR(EDATE($A$11,1)-1&lt;$A12,DATEVALUE("2026/3/31")&lt;$A12)</formula>
    </cfRule>
  </conditionalFormatting>
  <conditionalFormatting sqref="M84:R113">
    <cfRule type="expression" dxfId="674" priority="5">
      <formula>OR(EDATE($A$83,1)-1&lt;$A84,DATEVALUE("2026/3/31")&lt;$A84)</formula>
    </cfRule>
  </conditionalFormatting>
  <conditionalFormatting sqref="M156:R185">
    <cfRule type="expression" dxfId="673" priority="6">
      <formula>OR(EDATE($A$155,1)-1&lt;$A156,DATEVALUE("2026/3/31")&lt;$A156)</formula>
    </cfRule>
  </conditionalFormatting>
  <conditionalFormatting sqref="M192:R221">
    <cfRule type="expression" dxfId="672" priority="7">
      <formula>OR(EDATE($A$191,1)-1&lt;$A192,DATEVALUE("2026/3/31")&lt;$A192)</formula>
    </cfRule>
  </conditionalFormatting>
  <dataValidations count="3">
    <dataValidation operator="greaterThanOrEqual" allowBlank="1" showInputMessage="1" showErrorMessage="1" sqref="H191:K221 H155:K185 H227:K257 H11:K41 H119:K149 H47:K77 H83:K113 H263:K293" xr:uid="{6694BB2B-D989-4ACB-943E-D08D66C65ACE}"/>
    <dataValidation type="list" allowBlank="1" showInputMessage="1" showErrorMessage="1" sqref="M263:M293 M47:M76 M83:M113 M119:M149 M155:M185 M191:M221 M227:M257 M11:M41" xr:uid="{99581B81-C6E0-4721-AC9B-98483372B22B}">
      <formula1>",✓所定,✓法定"</formula1>
    </dataValidation>
    <dataValidation type="time" operator="greaterThanOrEqual" allowBlank="1" showInputMessage="1" showErrorMessage="1" sqref="H114:K114 H78:K78 G42:K42 H222:K222 H258:K258 H186:K186 H150:K150 G11:G41 L11:L42 B11:F42 B47:G78 L47:L78 B83:G114 L83:L114 B119:G150 L119:L150 B155:G186 L155:L186 B191:G222 L191:L222 B227:G258 L227:L258 B263:G294 L263:L294 H294:K294" xr:uid="{0DC9D739-9706-44A4-8EA2-B9E503E1D30D}">
      <formula1>0</formula1>
    </dataValidation>
  </dataValidations>
  <printOptions horizontalCentered="1"/>
  <pageMargins left="0.51181102362204722" right="0.51181102362204722" top="0.55118110236220474" bottom="0.55118110236220474" header="0.31496062992125984" footer="0.31496062992125984"/>
  <pageSetup paperSize="9" scale="76" fitToHeight="0" orientation="portrait" r:id="rId1"/>
  <rowBreaks count="7" manualBreakCount="7">
    <brk id="42" max="16383" man="1"/>
    <brk id="78" max="16383" man="1"/>
    <brk id="114" max="16383" man="1"/>
    <brk id="150" max="16383" man="1"/>
    <brk id="186" max="16383" man="1"/>
    <brk id="222" max="16383" man="1"/>
    <brk id="258" max="16383"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1849FD-04B7-42C8-BDB4-29A205F11A3F}">
  <sheetPr>
    <tabColor rgb="FF66CCFF"/>
    <pageSetUpPr fitToPage="1"/>
  </sheetPr>
  <dimension ref="A1:V294"/>
  <sheetViews>
    <sheetView view="pageBreakPreview" zoomScale="115" zoomScaleNormal="100" zoomScaleSheetLayoutView="115" workbookViewId="0">
      <selection activeCell="B11" sqref="B11"/>
    </sheetView>
  </sheetViews>
  <sheetFormatPr defaultColWidth="8.75" defaultRowHeight="14.25"/>
  <cols>
    <col min="1" max="1" width="10.75" style="1" customWidth="1"/>
    <col min="2" max="7" width="7.125" style="1" customWidth="1"/>
    <col min="8" max="11" width="7.125" style="1" hidden="1" customWidth="1"/>
    <col min="12" max="12" width="7.125" style="1" customWidth="1"/>
    <col min="13" max="13" width="6.125" style="9" customWidth="1"/>
    <col min="14" max="14" width="5.75" style="1" customWidth="1"/>
    <col min="15" max="15" width="9.125" style="1" customWidth="1"/>
    <col min="16" max="17" width="8.75" style="1" customWidth="1"/>
    <col min="18" max="18" width="12.75" style="1" customWidth="1"/>
    <col min="19" max="21" width="8.75" style="1" hidden="1" customWidth="1"/>
    <col min="22" max="16384" width="8.75" style="1"/>
  </cols>
  <sheetData>
    <row r="1" spans="1:22" ht="16.5">
      <c r="A1" s="2" t="str" cm="1">
        <f t="array" aca="1" ref="A1" ca="1">"業務日誌" &amp; RIGHT(CELL("filename", A1),U1)</f>
        <v>業務日誌9</v>
      </c>
      <c r="B1" s="3"/>
      <c r="C1" s="3"/>
      <c r="D1" s="3"/>
      <c r="E1" s="3"/>
      <c r="F1" s="3"/>
      <c r="G1" s="3"/>
      <c r="H1" s="3"/>
      <c r="I1" s="3"/>
      <c r="J1" s="3"/>
      <c r="K1" s="3"/>
      <c r="L1" s="3"/>
      <c r="M1" s="3"/>
      <c r="N1" s="3"/>
      <c r="O1" s="3"/>
      <c r="P1" s="3"/>
      <c r="Q1" s="3"/>
      <c r="R1" s="3"/>
      <c r="S1" s="45" t="str" cm="1">
        <f t="array" aca="1" ref="S1" ca="1">"各月内訳表!$E" &amp; 5+ 27*(RIGHT(CELL("filename", A1),U1)-1)</f>
        <v>各月内訳表!$E221</v>
      </c>
      <c r="T1" s="45" t="str" cm="1">
        <f t="array" aca="1" ref="T1" ca="1">"各月内訳表!$G" &amp; 6+ 27*(RIGHT(CELL("filename", A1),U1)-1)</f>
        <v>各月内訳表!$G222</v>
      </c>
      <c r="U1" s="45" cm="1">
        <f t="array" aca="1" ref="U1" ca="1">LEN(CELL("filename",A1))-FIND("日誌",CELL("filename",A1))-1</f>
        <v>1</v>
      </c>
    </row>
    <row r="2" spans="1:22" ht="16.899999999999999" customHeight="1">
      <c r="L2" s="25"/>
      <c r="Q2" s="19" t="s">
        <v>13</v>
      </c>
      <c r="R2" s="163">
        <f>入力ボックス!C8</f>
        <v>0</v>
      </c>
      <c r="S2" s="45"/>
      <c r="T2" s="45"/>
      <c r="U2" s="45" cm="1">
        <f t="array" aca="1" ref="U2" ca="1">LEN(CELL("filename",I2))-FIND("日誌",CELL("filename",I2))-1</f>
        <v>1</v>
      </c>
    </row>
    <row r="3" spans="1:22" ht="16.899999999999999" customHeight="1">
      <c r="L3" s="25"/>
      <c r="Q3" s="19"/>
      <c r="R3" s="28"/>
    </row>
    <row r="4" spans="1:22">
      <c r="A4" s="24" t="s">
        <v>12</v>
      </c>
      <c r="B4" s="201" t="str">
        <f>IF(入力ボックス!$C$4="","",入力ボックス!$C$4)</f>
        <v/>
      </c>
      <c r="C4" s="201"/>
      <c r="D4" s="201"/>
      <c r="E4" s="201"/>
      <c r="F4" s="201"/>
      <c r="G4" s="201"/>
      <c r="H4" s="201"/>
      <c r="I4" s="201"/>
      <c r="J4" s="201"/>
      <c r="K4" s="201"/>
      <c r="L4" s="201"/>
      <c r="O4" s="24" t="s">
        <v>79</v>
      </c>
      <c r="P4" s="202"/>
      <c r="Q4" s="202"/>
      <c r="R4" s="202"/>
    </row>
    <row r="5" spans="1:22" ht="18.75" customHeight="1">
      <c r="A5" s="24" t="s">
        <v>21</v>
      </c>
      <c r="B5" s="201" t="str" cm="1">
        <f t="array" aca="1" ref="B5" ca="1">IF(INDIRECT(S1)="","",INDIRECT(S1))</f>
        <v/>
      </c>
      <c r="C5" s="201"/>
      <c r="D5" s="201"/>
      <c r="E5" s="201"/>
      <c r="F5" s="201"/>
      <c r="G5" s="201"/>
      <c r="H5" s="201"/>
      <c r="I5" s="201"/>
      <c r="J5" s="201"/>
      <c r="K5" s="201"/>
      <c r="L5" s="201"/>
      <c r="O5" s="31" t="s">
        <v>80</v>
      </c>
    </row>
    <row r="6" spans="1:22" ht="18.75" customHeight="1">
      <c r="R6" s="42" t="str">
        <f ca="1">HYPERLINK("#"&amp;S1,"各月内訳表へ")</f>
        <v>各月内訳表へ</v>
      </c>
    </row>
    <row r="8" spans="1:22" ht="27" customHeight="1">
      <c r="A8" s="194" t="s">
        <v>22</v>
      </c>
      <c r="B8" s="189" t="s">
        <v>103</v>
      </c>
      <c r="C8" s="189"/>
      <c r="D8" s="189"/>
      <c r="E8" s="189"/>
      <c r="F8" s="189" t="s">
        <v>23</v>
      </c>
      <c r="G8" s="189"/>
      <c r="H8" s="189" t="s">
        <v>88</v>
      </c>
      <c r="I8" s="189"/>
      <c r="J8" s="189"/>
      <c r="K8" s="189"/>
      <c r="L8" s="189" t="s">
        <v>87</v>
      </c>
      <c r="M8" s="195" t="s">
        <v>96</v>
      </c>
      <c r="N8" s="194" t="s">
        <v>25</v>
      </c>
      <c r="O8" s="194"/>
      <c r="P8" s="194"/>
      <c r="Q8" s="194"/>
      <c r="R8" s="189" t="s">
        <v>100</v>
      </c>
    </row>
    <row r="9" spans="1:22" ht="14.25" customHeight="1">
      <c r="A9" s="194"/>
      <c r="B9" s="189" t="s">
        <v>82</v>
      </c>
      <c r="C9" s="189"/>
      <c r="D9" s="189" t="s">
        <v>84</v>
      </c>
      <c r="E9" s="189"/>
      <c r="F9" s="189"/>
      <c r="G9" s="189"/>
      <c r="H9" s="189" t="s">
        <v>90</v>
      </c>
      <c r="I9" s="189"/>
      <c r="J9" s="189" t="s">
        <v>89</v>
      </c>
      <c r="K9" s="189"/>
      <c r="L9" s="189"/>
      <c r="M9" s="196"/>
      <c r="N9" s="194"/>
      <c r="O9" s="194"/>
      <c r="P9" s="194"/>
      <c r="Q9" s="194"/>
      <c r="R9" s="189"/>
    </row>
    <row r="10" spans="1:22" ht="18" customHeight="1">
      <c r="A10" s="194"/>
      <c r="B10" s="43" t="s">
        <v>26</v>
      </c>
      <c r="C10" s="43" t="s">
        <v>27</v>
      </c>
      <c r="D10" s="43" t="s">
        <v>26</v>
      </c>
      <c r="E10" s="43" t="s">
        <v>27</v>
      </c>
      <c r="F10" s="44" t="s">
        <v>85</v>
      </c>
      <c r="G10" s="44" t="s">
        <v>86</v>
      </c>
      <c r="H10" s="44" t="s">
        <v>81</v>
      </c>
      <c r="I10" s="44" t="s">
        <v>83</v>
      </c>
      <c r="J10" s="44" t="s">
        <v>81</v>
      </c>
      <c r="K10" s="44" t="s">
        <v>95</v>
      </c>
      <c r="L10" s="189"/>
      <c r="M10" s="197"/>
      <c r="N10" s="194"/>
      <c r="O10" s="194"/>
      <c r="P10" s="194"/>
      <c r="Q10" s="194"/>
      <c r="R10" s="194"/>
    </row>
    <row r="11" spans="1:22">
      <c r="A11" s="27" cm="1">
        <f t="array" aca="1" ref="A11" ca="1">DATE("2025","8",IFERROR(INDIRECT(T1),"1"))</f>
        <v>45870</v>
      </c>
      <c r="B11" s="20"/>
      <c r="C11" s="21"/>
      <c r="D11" s="20"/>
      <c r="E11" s="21"/>
      <c r="F11" s="22"/>
      <c r="G11" s="22"/>
      <c r="H11" s="34" t="str">
        <f>IF(OR(B11="",LEFT(M11,1)="✓"),"",C11-B11-F11)</f>
        <v/>
      </c>
      <c r="I11" s="34" t="str">
        <f>IF(OR(D11="",LEFT(M11,1)="✓"),"",E11-D11-G11)</f>
        <v/>
      </c>
      <c r="J11" s="34" t="str">
        <f>IF(AND(B11&lt;&gt;"",M11="✓所定"),C11-B11-F11,"")</f>
        <v/>
      </c>
      <c r="K11" s="34" t="str">
        <f>IF(AND(B11&lt;&gt;"",M11="✓法定"),C11-B11-F11,"")</f>
        <v/>
      </c>
      <c r="L11" s="26" t="str">
        <f>IF(AND($B11="",$D11=""),"",($C11-$B11-$F11)+($E11-$D11-$G11))</f>
        <v/>
      </c>
      <c r="M11" s="32"/>
      <c r="N11" s="190"/>
      <c r="O11" s="190"/>
      <c r="P11" s="190"/>
      <c r="Q11" s="190"/>
      <c r="R11" s="23"/>
      <c r="V11" s="1" t="s">
        <v>171</v>
      </c>
    </row>
    <row r="12" spans="1:22">
      <c r="A12" s="27">
        <f ca="1">A11+1</f>
        <v>45871</v>
      </c>
      <c r="B12" s="20"/>
      <c r="C12" s="21"/>
      <c r="D12" s="20"/>
      <c r="E12" s="21"/>
      <c r="F12" s="22"/>
      <c r="G12" s="22"/>
      <c r="H12" s="34" t="str">
        <f t="shared" ref="H12:H41" si="0">IF(OR(B12="",LEFT(M12,1)="✓"),"",C12-B12-F12)</f>
        <v/>
      </c>
      <c r="I12" s="34" t="str">
        <f t="shared" ref="I12:I41" si="1">IF(OR(D12="",LEFT(M12,1)="✓"),"",E12-D12-G12)</f>
        <v/>
      </c>
      <c r="J12" s="34" t="str">
        <f t="shared" ref="J12:J41" si="2">IF(AND(B12&lt;&gt;"",M12="✓所定"),C12-B12-F12,"")</f>
        <v/>
      </c>
      <c r="K12" s="34" t="str">
        <f t="shared" ref="K12:K41" si="3">IF(AND(B12&lt;&gt;"",M12="✓法定"),C12-B12-F12,"")</f>
        <v/>
      </c>
      <c r="L12" s="26" t="str">
        <f t="shared" ref="L12:L41" si="4">IF(AND($B12="",$D12=""),"",($C12-$B12-$F12)+(E12-D12-G12))</f>
        <v/>
      </c>
      <c r="M12" s="32"/>
      <c r="N12" s="190"/>
      <c r="O12" s="190"/>
      <c r="P12" s="190"/>
      <c r="Q12" s="190"/>
      <c r="R12" s="23"/>
      <c r="V12" s="1" t="s">
        <v>172</v>
      </c>
    </row>
    <row r="13" spans="1:22">
      <c r="A13" s="27">
        <f t="shared" ref="A13:A41" ca="1" si="5">A12+1</f>
        <v>45872</v>
      </c>
      <c r="B13" s="20"/>
      <c r="C13" s="21"/>
      <c r="D13" s="20"/>
      <c r="E13" s="21"/>
      <c r="F13" s="22"/>
      <c r="G13" s="22"/>
      <c r="H13" s="34" t="str">
        <f t="shared" si="0"/>
        <v/>
      </c>
      <c r="I13" s="34" t="str">
        <f t="shared" si="1"/>
        <v/>
      </c>
      <c r="J13" s="34" t="str">
        <f t="shared" si="2"/>
        <v/>
      </c>
      <c r="K13" s="34" t="str">
        <f t="shared" si="3"/>
        <v/>
      </c>
      <c r="L13" s="26" t="str">
        <f t="shared" si="4"/>
        <v/>
      </c>
      <c r="M13" s="32"/>
      <c r="N13" s="190"/>
      <c r="O13" s="190"/>
      <c r="P13" s="190"/>
      <c r="Q13" s="190"/>
      <c r="R13" s="23"/>
    </row>
    <row r="14" spans="1:22">
      <c r="A14" s="27">
        <f t="shared" ca="1" si="5"/>
        <v>45873</v>
      </c>
      <c r="B14" s="20"/>
      <c r="C14" s="21"/>
      <c r="D14" s="20"/>
      <c r="E14" s="21"/>
      <c r="F14" s="22"/>
      <c r="G14" s="22"/>
      <c r="H14" s="34" t="str">
        <f t="shared" si="0"/>
        <v/>
      </c>
      <c r="I14" s="34" t="str">
        <f t="shared" si="1"/>
        <v/>
      </c>
      <c r="J14" s="34" t="str">
        <f t="shared" si="2"/>
        <v/>
      </c>
      <c r="K14" s="34" t="str">
        <f t="shared" si="3"/>
        <v/>
      </c>
      <c r="L14" s="26" t="str">
        <f t="shared" si="4"/>
        <v/>
      </c>
      <c r="M14" s="32"/>
      <c r="N14" s="190"/>
      <c r="O14" s="190"/>
      <c r="P14" s="190"/>
      <c r="Q14" s="190"/>
      <c r="R14" s="23"/>
    </row>
    <row r="15" spans="1:22">
      <c r="A15" s="27">
        <f t="shared" ca="1" si="5"/>
        <v>45874</v>
      </c>
      <c r="B15" s="20"/>
      <c r="C15" s="21"/>
      <c r="D15" s="20"/>
      <c r="E15" s="21"/>
      <c r="F15" s="22"/>
      <c r="G15" s="22"/>
      <c r="H15" s="34" t="str">
        <f t="shared" si="0"/>
        <v/>
      </c>
      <c r="I15" s="34" t="str">
        <f t="shared" si="1"/>
        <v/>
      </c>
      <c r="J15" s="34" t="str">
        <f t="shared" si="2"/>
        <v/>
      </c>
      <c r="K15" s="34" t="str">
        <f t="shared" si="3"/>
        <v/>
      </c>
      <c r="L15" s="26" t="str">
        <f t="shared" si="4"/>
        <v/>
      </c>
      <c r="M15" s="32"/>
      <c r="N15" s="190"/>
      <c r="O15" s="190"/>
      <c r="P15" s="190"/>
      <c r="Q15" s="190"/>
      <c r="R15" s="23"/>
    </row>
    <row r="16" spans="1:22">
      <c r="A16" s="27">
        <f t="shared" ca="1" si="5"/>
        <v>45875</v>
      </c>
      <c r="B16" s="20"/>
      <c r="C16" s="21"/>
      <c r="D16" s="20"/>
      <c r="E16" s="21"/>
      <c r="F16" s="22"/>
      <c r="G16" s="22"/>
      <c r="H16" s="34" t="str">
        <f t="shared" si="0"/>
        <v/>
      </c>
      <c r="I16" s="34" t="str">
        <f t="shared" si="1"/>
        <v/>
      </c>
      <c r="J16" s="34" t="str">
        <f t="shared" si="2"/>
        <v/>
      </c>
      <c r="K16" s="34" t="str">
        <f t="shared" si="3"/>
        <v/>
      </c>
      <c r="L16" s="26" t="str">
        <f t="shared" si="4"/>
        <v/>
      </c>
      <c r="M16" s="32"/>
      <c r="N16" s="190"/>
      <c r="O16" s="190"/>
      <c r="P16" s="190"/>
      <c r="Q16" s="190"/>
      <c r="R16" s="23"/>
    </row>
    <row r="17" spans="1:18">
      <c r="A17" s="27">
        <f t="shared" ca="1" si="5"/>
        <v>45876</v>
      </c>
      <c r="B17" s="20"/>
      <c r="C17" s="21"/>
      <c r="D17" s="20"/>
      <c r="E17" s="21"/>
      <c r="F17" s="22"/>
      <c r="G17" s="22"/>
      <c r="H17" s="34" t="str">
        <f t="shared" si="0"/>
        <v/>
      </c>
      <c r="I17" s="34" t="str">
        <f t="shared" si="1"/>
        <v/>
      </c>
      <c r="J17" s="34" t="str">
        <f t="shared" si="2"/>
        <v/>
      </c>
      <c r="K17" s="34" t="str">
        <f t="shared" si="3"/>
        <v/>
      </c>
      <c r="L17" s="26" t="str">
        <f t="shared" si="4"/>
        <v/>
      </c>
      <c r="M17" s="32"/>
      <c r="N17" s="190"/>
      <c r="O17" s="190"/>
      <c r="P17" s="190"/>
      <c r="Q17" s="190"/>
      <c r="R17" s="23"/>
    </row>
    <row r="18" spans="1:18">
      <c r="A18" s="27">
        <f t="shared" ca="1" si="5"/>
        <v>45877</v>
      </c>
      <c r="B18" s="20"/>
      <c r="C18" s="21"/>
      <c r="D18" s="20"/>
      <c r="E18" s="21"/>
      <c r="F18" s="22"/>
      <c r="G18" s="22"/>
      <c r="H18" s="34" t="str">
        <f t="shared" si="0"/>
        <v/>
      </c>
      <c r="I18" s="34" t="str">
        <f t="shared" si="1"/>
        <v/>
      </c>
      <c r="J18" s="34" t="str">
        <f t="shared" si="2"/>
        <v/>
      </c>
      <c r="K18" s="34" t="str">
        <f t="shared" si="3"/>
        <v/>
      </c>
      <c r="L18" s="26" t="str">
        <f t="shared" si="4"/>
        <v/>
      </c>
      <c r="M18" s="32"/>
      <c r="N18" s="190"/>
      <c r="O18" s="190"/>
      <c r="P18" s="190"/>
      <c r="Q18" s="190"/>
      <c r="R18" s="23"/>
    </row>
    <row r="19" spans="1:18">
      <c r="A19" s="27">
        <f t="shared" ca="1" si="5"/>
        <v>45878</v>
      </c>
      <c r="B19" s="20"/>
      <c r="C19" s="21"/>
      <c r="D19" s="20"/>
      <c r="E19" s="21"/>
      <c r="F19" s="22"/>
      <c r="G19" s="22"/>
      <c r="H19" s="34" t="str">
        <f t="shared" si="0"/>
        <v/>
      </c>
      <c r="I19" s="34" t="str">
        <f t="shared" si="1"/>
        <v/>
      </c>
      <c r="J19" s="34" t="str">
        <f t="shared" si="2"/>
        <v/>
      </c>
      <c r="K19" s="34" t="str">
        <f t="shared" si="3"/>
        <v/>
      </c>
      <c r="L19" s="26" t="str">
        <f t="shared" si="4"/>
        <v/>
      </c>
      <c r="M19" s="32"/>
      <c r="N19" s="190"/>
      <c r="O19" s="190"/>
      <c r="P19" s="190"/>
      <c r="Q19" s="190"/>
      <c r="R19" s="23"/>
    </row>
    <row r="20" spans="1:18">
      <c r="A20" s="27">
        <f t="shared" ca="1" si="5"/>
        <v>45879</v>
      </c>
      <c r="B20" s="20"/>
      <c r="C20" s="21"/>
      <c r="D20" s="20"/>
      <c r="E20" s="21"/>
      <c r="F20" s="22"/>
      <c r="G20" s="22"/>
      <c r="H20" s="34" t="str">
        <f t="shared" si="0"/>
        <v/>
      </c>
      <c r="I20" s="34" t="str">
        <f t="shared" si="1"/>
        <v/>
      </c>
      <c r="J20" s="34" t="str">
        <f t="shared" si="2"/>
        <v/>
      </c>
      <c r="K20" s="34" t="str">
        <f t="shared" si="3"/>
        <v/>
      </c>
      <c r="L20" s="26" t="str">
        <f t="shared" si="4"/>
        <v/>
      </c>
      <c r="M20" s="32"/>
      <c r="N20" s="190"/>
      <c r="O20" s="190"/>
      <c r="P20" s="190"/>
      <c r="Q20" s="190"/>
      <c r="R20" s="23"/>
    </row>
    <row r="21" spans="1:18">
      <c r="A21" s="27">
        <f t="shared" ca="1" si="5"/>
        <v>45880</v>
      </c>
      <c r="B21" s="20"/>
      <c r="C21" s="21"/>
      <c r="D21" s="20"/>
      <c r="E21" s="21"/>
      <c r="F21" s="22"/>
      <c r="G21" s="22"/>
      <c r="H21" s="34" t="str">
        <f t="shared" si="0"/>
        <v/>
      </c>
      <c r="I21" s="34" t="str">
        <f t="shared" si="1"/>
        <v/>
      </c>
      <c r="J21" s="34" t="str">
        <f t="shared" si="2"/>
        <v/>
      </c>
      <c r="K21" s="34" t="str">
        <f t="shared" si="3"/>
        <v/>
      </c>
      <c r="L21" s="26" t="str">
        <f t="shared" si="4"/>
        <v/>
      </c>
      <c r="M21" s="32"/>
      <c r="N21" s="190"/>
      <c r="O21" s="190"/>
      <c r="P21" s="190"/>
      <c r="Q21" s="190"/>
      <c r="R21" s="23"/>
    </row>
    <row r="22" spans="1:18">
      <c r="A22" s="27">
        <f t="shared" ca="1" si="5"/>
        <v>45881</v>
      </c>
      <c r="B22" s="20"/>
      <c r="C22" s="21"/>
      <c r="D22" s="20"/>
      <c r="E22" s="21"/>
      <c r="F22" s="22"/>
      <c r="G22" s="22"/>
      <c r="H22" s="34" t="str">
        <f t="shared" si="0"/>
        <v/>
      </c>
      <c r="I22" s="34" t="str">
        <f t="shared" si="1"/>
        <v/>
      </c>
      <c r="J22" s="34" t="str">
        <f t="shared" si="2"/>
        <v/>
      </c>
      <c r="K22" s="34" t="str">
        <f t="shared" si="3"/>
        <v/>
      </c>
      <c r="L22" s="26" t="str">
        <f t="shared" si="4"/>
        <v/>
      </c>
      <c r="M22" s="32"/>
      <c r="N22" s="190"/>
      <c r="O22" s="190"/>
      <c r="P22" s="190"/>
      <c r="Q22" s="190"/>
      <c r="R22" s="23"/>
    </row>
    <row r="23" spans="1:18">
      <c r="A23" s="27">
        <f t="shared" ca="1" si="5"/>
        <v>45882</v>
      </c>
      <c r="B23" s="20"/>
      <c r="C23" s="21"/>
      <c r="D23" s="20"/>
      <c r="E23" s="21"/>
      <c r="F23" s="22"/>
      <c r="G23" s="22"/>
      <c r="H23" s="34" t="str">
        <f t="shared" si="0"/>
        <v/>
      </c>
      <c r="I23" s="34" t="str">
        <f t="shared" si="1"/>
        <v/>
      </c>
      <c r="J23" s="34" t="str">
        <f t="shared" si="2"/>
        <v/>
      </c>
      <c r="K23" s="34" t="str">
        <f t="shared" si="3"/>
        <v/>
      </c>
      <c r="L23" s="26" t="str">
        <f t="shared" si="4"/>
        <v/>
      </c>
      <c r="M23" s="32"/>
      <c r="N23" s="190"/>
      <c r="O23" s="190"/>
      <c r="P23" s="190"/>
      <c r="Q23" s="190"/>
      <c r="R23" s="23"/>
    </row>
    <row r="24" spans="1:18">
      <c r="A24" s="27">
        <f t="shared" ca="1" si="5"/>
        <v>45883</v>
      </c>
      <c r="B24" s="20"/>
      <c r="C24" s="21"/>
      <c r="D24" s="20"/>
      <c r="E24" s="21"/>
      <c r="F24" s="22"/>
      <c r="G24" s="22"/>
      <c r="H24" s="34" t="str">
        <f t="shared" si="0"/>
        <v/>
      </c>
      <c r="I24" s="34" t="str">
        <f t="shared" si="1"/>
        <v/>
      </c>
      <c r="J24" s="34" t="str">
        <f t="shared" si="2"/>
        <v/>
      </c>
      <c r="K24" s="34" t="str">
        <f t="shared" si="3"/>
        <v/>
      </c>
      <c r="L24" s="26" t="str">
        <f t="shared" si="4"/>
        <v/>
      </c>
      <c r="M24" s="32"/>
      <c r="N24" s="190"/>
      <c r="O24" s="190"/>
      <c r="P24" s="190"/>
      <c r="Q24" s="190"/>
      <c r="R24" s="23"/>
    </row>
    <row r="25" spans="1:18">
      <c r="A25" s="27">
        <f t="shared" ca="1" si="5"/>
        <v>45884</v>
      </c>
      <c r="B25" s="20"/>
      <c r="C25" s="21"/>
      <c r="D25" s="20"/>
      <c r="E25" s="21"/>
      <c r="F25" s="22"/>
      <c r="G25" s="22"/>
      <c r="H25" s="34" t="str">
        <f t="shared" si="0"/>
        <v/>
      </c>
      <c r="I25" s="34" t="str">
        <f t="shared" si="1"/>
        <v/>
      </c>
      <c r="J25" s="34" t="str">
        <f t="shared" si="2"/>
        <v/>
      </c>
      <c r="K25" s="34" t="str">
        <f t="shared" si="3"/>
        <v/>
      </c>
      <c r="L25" s="26" t="str">
        <f t="shared" si="4"/>
        <v/>
      </c>
      <c r="M25" s="32"/>
      <c r="N25" s="190"/>
      <c r="O25" s="190"/>
      <c r="P25" s="190"/>
      <c r="Q25" s="190"/>
      <c r="R25" s="23"/>
    </row>
    <row r="26" spans="1:18">
      <c r="A26" s="27">
        <f t="shared" ca="1" si="5"/>
        <v>45885</v>
      </c>
      <c r="B26" s="20"/>
      <c r="C26" s="21"/>
      <c r="D26" s="20"/>
      <c r="E26" s="21"/>
      <c r="F26" s="22"/>
      <c r="G26" s="22"/>
      <c r="H26" s="34" t="str">
        <f t="shared" si="0"/>
        <v/>
      </c>
      <c r="I26" s="34" t="str">
        <f t="shared" si="1"/>
        <v/>
      </c>
      <c r="J26" s="34" t="str">
        <f t="shared" si="2"/>
        <v/>
      </c>
      <c r="K26" s="34" t="str">
        <f t="shared" si="3"/>
        <v/>
      </c>
      <c r="L26" s="26" t="str">
        <f t="shared" si="4"/>
        <v/>
      </c>
      <c r="M26" s="32"/>
      <c r="N26" s="190"/>
      <c r="O26" s="190"/>
      <c r="P26" s="190"/>
      <c r="Q26" s="190"/>
      <c r="R26" s="23"/>
    </row>
    <row r="27" spans="1:18">
      <c r="A27" s="27">
        <f t="shared" ca="1" si="5"/>
        <v>45886</v>
      </c>
      <c r="B27" s="20"/>
      <c r="C27" s="21"/>
      <c r="D27" s="20"/>
      <c r="E27" s="21"/>
      <c r="F27" s="22"/>
      <c r="G27" s="22"/>
      <c r="H27" s="34" t="str">
        <f t="shared" si="0"/>
        <v/>
      </c>
      <c r="I27" s="34" t="str">
        <f t="shared" si="1"/>
        <v/>
      </c>
      <c r="J27" s="34" t="str">
        <f t="shared" si="2"/>
        <v/>
      </c>
      <c r="K27" s="34" t="str">
        <f t="shared" si="3"/>
        <v/>
      </c>
      <c r="L27" s="26" t="str">
        <f t="shared" si="4"/>
        <v/>
      </c>
      <c r="M27" s="32"/>
      <c r="N27" s="190"/>
      <c r="O27" s="190"/>
      <c r="P27" s="190"/>
      <c r="Q27" s="190"/>
      <c r="R27" s="23"/>
    </row>
    <row r="28" spans="1:18">
      <c r="A28" s="27">
        <f t="shared" ca="1" si="5"/>
        <v>45887</v>
      </c>
      <c r="B28" s="20"/>
      <c r="C28" s="21"/>
      <c r="D28" s="20"/>
      <c r="E28" s="21"/>
      <c r="F28" s="22"/>
      <c r="G28" s="22"/>
      <c r="H28" s="34" t="str">
        <f t="shared" si="0"/>
        <v/>
      </c>
      <c r="I28" s="34" t="str">
        <f t="shared" si="1"/>
        <v/>
      </c>
      <c r="J28" s="34" t="str">
        <f t="shared" si="2"/>
        <v/>
      </c>
      <c r="K28" s="34" t="str">
        <f t="shared" si="3"/>
        <v/>
      </c>
      <c r="L28" s="26" t="str">
        <f t="shared" si="4"/>
        <v/>
      </c>
      <c r="M28" s="32"/>
      <c r="N28" s="190"/>
      <c r="O28" s="190"/>
      <c r="P28" s="190"/>
      <c r="Q28" s="190"/>
      <c r="R28" s="23"/>
    </row>
    <row r="29" spans="1:18">
      <c r="A29" s="27">
        <f t="shared" ca="1" si="5"/>
        <v>45888</v>
      </c>
      <c r="B29" s="20"/>
      <c r="C29" s="21"/>
      <c r="D29" s="20"/>
      <c r="E29" s="21"/>
      <c r="F29" s="22"/>
      <c r="G29" s="22"/>
      <c r="H29" s="34" t="str">
        <f t="shared" si="0"/>
        <v/>
      </c>
      <c r="I29" s="34" t="str">
        <f t="shared" si="1"/>
        <v/>
      </c>
      <c r="J29" s="34" t="str">
        <f t="shared" si="2"/>
        <v/>
      </c>
      <c r="K29" s="34" t="str">
        <f t="shared" si="3"/>
        <v/>
      </c>
      <c r="L29" s="26" t="str">
        <f t="shared" si="4"/>
        <v/>
      </c>
      <c r="M29" s="32"/>
      <c r="N29" s="190"/>
      <c r="O29" s="190"/>
      <c r="P29" s="190"/>
      <c r="Q29" s="190"/>
      <c r="R29" s="23"/>
    </row>
    <row r="30" spans="1:18">
      <c r="A30" s="27">
        <f t="shared" ca="1" si="5"/>
        <v>45889</v>
      </c>
      <c r="B30" s="20"/>
      <c r="C30" s="21"/>
      <c r="D30" s="20"/>
      <c r="E30" s="21"/>
      <c r="F30" s="22"/>
      <c r="G30" s="22"/>
      <c r="H30" s="34" t="str">
        <f t="shared" si="0"/>
        <v/>
      </c>
      <c r="I30" s="34" t="str">
        <f t="shared" si="1"/>
        <v/>
      </c>
      <c r="J30" s="34" t="str">
        <f t="shared" si="2"/>
        <v/>
      </c>
      <c r="K30" s="34" t="str">
        <f t="shared" si="3"/>
        <v/>
      </c>
      <c r="L30" s="26" t="str">
        <f t="shared" si="4"/>
        <v/>
      </c>
      <c r="M30" s="32"/>
      <c r="N30" s="190"/>
      <c r="O30" s="190"/>
      <c r="P30" s="190"/>
      <c r="Q30" s="190"/>
      <c r="R30" s="23"/>
    </row>
    <row r="31" spans="1:18">
      <c r="A31" s="27">
        <f t="shared" ca="1" si="5"/>
        <v>45890</v>
      </c>
      <c r="B31" s="20"/>
      <c r="C31" s="21"/>
      <c r="D31" s="20"/>
      <c r="E31" s="21"/>
      <c r="F31" s="22"/>
      <c r="G31" s="22"/>
      <c r="H31" s="34" t="str">
        <f t="shared" si="0"/>
        <v/>
      </c>
      <c r="I31" s="34" t="str">
        <f t="shared" si="1"/>
        <v/>
      </c>
      <c r="J31" s="34" t="str">
        <f t="shared" si="2"/>
        <v/>
      </c>
      <c r="K31" s="34" t="str">
        <f t="shared" si="3"/>
        <v/>
      </c>
      <c r="L31" s="26" t="str">
        <f t="shared" si="4"/>
        <v/>
      </c>
      <c r="M31" s="32"/>
      <c r="N31" s="190"/>
      <c r="O31" s="190"/>
      <c r="P31" s="190"/>
      <c r="Q31" s="190"/>
      <c r="R31" s="23"/>
    </row>
    <row r="32" spans="1:18">
      <c r="A32" s="27">
        <f t="shared" ca="1" si="5"/>
        <v>45891</v>
      </c>
      <c r="B32" s="20"/>
      <c r="C32" s="21"/>
      <c r="D32" s="20"/>
      <c r="E32" s="21"/>
      <c r="F32" s="22"/>
      <c r="G32" s="22"/>
      <c r="H32" s="34" t="str">
        <f t="shared" si="0"/>
        <v/>
      </c>
      <c r="I32" s="34" t="str">
        <f t="shared" si="1"/>
        <v/>
      </c>
      <c r="J32" s="34" t="str">
        <f t="shared" si="2"/>
        <v/>
      </c>
      <c r="K32" s="34" t="str">
        <f t="shared" si="3"/>
        <v/>
      </c>
      <c r="L32" s="26" t="str">
        <f t="shared" si="4"/>
        <v/>
      </c>
      <c r="M32" s="32"/>
      <c r="N32" s="190"/>
      <c r="O32" s="190"/>
      <c r="P32" s="190"/>
      <c r="Q32" s="190"/>
      <c r="R32" s="23"/>
    </row>
    <row r="33" spans="1:22">
      <c r="A33" s="27">
        <f t="shared" ca="1" si="5"/>
        <v>45892</v>
      </c>
      <c r="B33" s="20"/>
      <c r="C33" s="21"/>
      <c r="D33" s="20"/>
      <c r="E33" s="21"/>
      <c r="F33" s="22"/>
      <c r="G33" s="22"/>
      <c r="H33" s="34" t="str">
        <f t="shared" si="0"/>
        <v/>
      </c>
      <c r="I33" s="34" t="str">
        <f t="shared" si="1"/>
        <v/>
      </c>
      <c r="J33" s="34" t="str">
        <f t="shared" si="2"/>
        <v/>
      </c>
      <c r="K33" s="34" t="str">
        <f t="shared" si="3"/>
        <v/>
      </c>
      <c r="L33" s="26" t="str">
        <f t="shared" si="4"/>
        <v/>
      </c>
      <c r="M33" s="32"/>
      <c r="N33" s="190"/>
      <c r="O33" s="190"/>
      <c r="P33" s="190"/>
      <c r="Q33" s="190"/>
      <c r="R33" s="23"/>
    </row>
    <row r="34" spans="1:22">
      <c r="A34" s="27">
        <f t="shared" ca="1" si="5"/>
        <v>45893</v>
      </c>
      <c r="B34" s="20"/>
      <c r="C34" s="21"/>
      <c r="D34" s="20"/>
      <c r="E34" s="21"/>
      <c r="F34" s="22"/>
      <c r="G34" s="22"/>
      <c r="H34" s="34" t="str">
        <f t="shared" si="0"/>
        <v/>
      </c>
      <c r="I34" s="34" t="str">
        <f t="shared" si="1"/>
        <v/>
      </c>
      <c r="J34" s="34" t="str">
        <f t="shared" si="2"/>
        <v/>
      </c>
      <c r="K34" s="34" t="str">
        <f t="shared" si="3"/>
        <v/>
      </c>
      <c r="L34" s="26" t="str">
        <f t="shared" si="4"/>
        <v/>
      </c>
      <c r="M34" s="32"/>
      <c r="N34" s="190"/>
      <c r="O34" s="190"/>
      <c r="P34" s="190"/>
      <c r="Q34" s="190"/>
      <c r="R34" s="23"/>
    </row>
    <row r="35" spans="1:22">
      <c r="A35" s="27">
        <f t="shared" ca="1" si="5"/>
        <v>45894</v>
      </c>
      <c r="B35" s="20"/>
      <c r="C35" s="21"/>
      <c r="D35" s="20"/>
      <c r="E35" s="21"/>
      <c r="F35" s="22"/>
      <c r="G35" s="22"/>
      <c r="H35" s="34" t="str">
        <f t="shared" si="0"/>
        <v/>
      </c>
      <c r="I35" s="34" t="str">
        <f t="shared" si="1"/>
        <v/>
      </c>
      <c r="J35" s="34" t="str">
        <f t="shared" si="2"/>
        <v/>
      </c>
      <c r="K35" s="34" t="str">
        <f t="shared" si="3"/>
        <v/>
      </c>
      <c r="L35" s="26" t="str">
        <f t="shared" si="4"/>
        <v/>
      </c>
      <c r="M35" s="32"/>
      <c r="N35" s="190"/>
      <c r="O35" s="190"/>
      <c r="P35" s="190"/>
      <c r="Q35" s="190"/>
      <c r="R35" s="23"/>
    </row>
    <row r="36" spans="1:22">
      <c r="A36" s="27">
        <f t="shared" ca="1" si="5"/>
        <v>45895</v>
      </c>
      <c r="B36" s="20"/>
      <c r="C36" s="21"/>
      <c r="D36" s="20"/>
      <c r="E36" s="21"/>
      <c r="F36" s="22"/>
      <c r="G36" s="22"/>
      <c r="H36" s="34" t="str">
        <f t="shared" si="0"/>
        <v/>
      </c>
      <c r="I36" s="34" t="str">
        <f t="shared" si="1"/>
        <v/>
      </c>
      <c r="J36" s="34" t="str">
        <f t="shared" si="2"/>
        <v/>
      </c>
      <c r="K36" s="34" t="str">
        <f t="shared" si="3"/>
        <v/>
      </c>
      <c r="L36" s="26" t="str">
        <f t="shared" si="4"/>
        <v/>
      </c>
      <c r="M36" s="32"/>
      <c r="N36" s="190"/>
      <c r="O36" s="190"/>
      <c r="P36" s="190"/>
      <c r="Q36" s="190"/>
      <c r="R36" s="23"/>
    </row>
    <row r="37" spans="1:22">
      <c r="A37" s="27">
        <f t="shared" ca="1" si="5"/>
        <v>45896</v>
      </c>
      <c r="B37" s="20"/>
      <c r="C37" s="21"/>
      <c r="D37" s="20"/>
      <c r="E37" s="21"/>
      <c r="F37" s="22"/>
      <c r="G37" s="22"/>
      <c r="H37" s="34" t="str">
        <f t="shared" si="0"/>
        <v/>
      </c>
      <c r="I37" s="34" t="str">
        <f t="shared" si="1"/>
        <v/>
      </c>
      <c r="J37" s="34" t="str">
        <f t="shared" si="2"/>
        <v/>
      </c>
      <c r="K37" s="34" t="str">
        <f t="shared" si="3"/>
        <v/>
      </c>
      <c r="L37" s="26" t="str">
        <f t="shared" si="4"/>
        <v/>
      </c>
      <c r="M37" s="32"/>
      <c r="N37" s="190"/>
      <c r="O37" s="190"/>
      <c r="P37" s="190"/>
      <c r="Q37" s="190"/>
      <c r="R37" s="23"/>
    </row>
    <row r="38" spans="1:22">
      <c r="A38" s="27">
        <f t="shared" ca="1" si="5"/>
        <v>45897</v>
      </c>
      <c r="B38" s="20"/>
      <c r="C38" s="21"/>
      <c r="D38" s="20"/>
      <c r="E38" s="21"/>
      <c r="F38" s="22"/>
      <c r="G38" s="22"/>
      <c r="H38" s="34" t="str">
        <f t="shared" si="0"/>
        <v/>
      </c>
      <c r="I38" s="34" t="str">
        <f t="shared" si="1"/>
        <v/>
      </c>
      <c r="J38" s="34" t="str">
        <f t="shared" si="2"/>
        <v/>
      </c>
      <c r="K38" s="34" t="str">
        <f t="shared" si="3"/>
        <v/>
      </c>
      <c r="L38" s="26" t="str">
        <f t="shared" si="4"/>
        <v/>
      </c>
      <c r="M38" s="32"/>
      <c r="N38" s="190"/>
      <c r="O38" s="190"/>
      <c r="P38" s="190"/>
      <c r="Q38" s="190"/>
      <c r="R38" s="23"/>
    </row>
    <row r="39" spans="1:22">
      <c r="A39" s="27">
        <f t="shared" ca="1" si="5"/>
        <v>45898</v>
      </c>
      <c r="B39" s="20"/>
      <c r="C39" s="21"/>
      <c r="D39" s="20"/>
      <c r="E39" s="21"/>
      <c r="F39" s="22"/>
      <c r="G39" s="22"/>
      <c r="H39" s="34" t="str">
        <f t="shared" si="0"/>
        <v/>
      </c>
      <c r="I39" s="34" t="str">
        <f t="shared" si="1"/>
        <v/>
      </c>
      <c r="J39" s="34" t="str">
        <f t="shared" si="2"/>
        <v/>
      </c>
      <c r="K39" s="34" t="str">
        <f t="shared" si="3"/>
        <v/>
      </c>
      <c r="L39" s="26" t="str">
        <f t="shared" si="4"/>
        <v/>
      </c>
      <c r="M39" s="32"/>
      <c r="N39" s="190"/>
      <c r="O39" s="190"/>
      <c r="P39" s="190"/>
      <c r="Q39" s="190"/>
      <c r="R39" s="23"/>
    </row>
    <row r="40" spans="1:22">
      <c r="A40" s="27">
        <f t="shared" ca="1" si="5"/>
        <v>45899</v>
      </c>
      <c r="B40" s="20"/>
      <c r="C40" s="21"/>
      <c r="D40" s="20"/>
      <c r="E40" s="21"/>
      <c r="F40" s="22"/>
      <c r="G40" s="22"/>
      <c r="H40" s="34" t="str">
        <f t="shared" si="0"/>
        <v/>
      </c>
      <c r="I40" s="34" t="str">
        <f t="shared" si="1"/>
        <v/>
      </c>
      <c r="J40" s="34" t="str">
        <f t="shared" si="2"/>
        <v/>
      </c>
      <c r="K40" s="34" t="str">
        <f t="shared" si="3"/>
        <v/>
      </c>
      <c r="L40" s="26" t="str">
        <f t="shared" si="4"/>
        <v/>
      </c>
      <c r="M40" s="32"/>
      <c r="N40" s="190"/>
      <c r="O40" s="190"/>
      <c r="P40" s="190"/>
      <c r="Q40" s="190"/>
      <c r="R40" s="23"/>
    </row>
    <row r="41" spans="1:22">
      <c r="A41" s="27">
        <f t="shared" ca="1" si="5"/>
        <v>45900</v>
      </c>
      <c r="B41" s="20"/>
      <c r="C41" s="21"/>
      <c r="D41" s="20"/>
      <c r="E41" s="21"/>
      <c r="F41" s="22"/>
      <c r="G41" s="22"/>
      <c r="H41" s="34" t="str">
        <f t="shared" si="0"/>
        <v/>
      </c>
      <c r="I41" s="34" t="str">
        <f t="shared" si="1"/>
        <v/>
      </c>
      <c r="J41" s="34" t="str">
        <f t="shared" si="2"/>
        <v/>
      </c>
      <c r="K41" s="34" t="str">
        <f t="shared" si="3"/>
        <v/>
      </c>
      <c r="L41" s="26" t="str">
        <f t="shared" si="4"/>
        <v/>
      </c>
      <c r="M41" s="32"/>
      <c r="N41" s="190"/>
      <c r="O41" s="190"/>
      <c r="P41" s="190"/>
      <c r="Q41" s="190"/>
      <c r="R41" s="23"/>
    </row>
    <row r="42" spans="1:22">
      <c r="A42" s="5" t="s">
        <v>11</v>
      </c>
      <c r="B42" s="191"/>
      <c r="C42" s="192"/>
      <c r="D42" s="191"/>
      <c r="E42" s="192"/>
      <c r="F42" s="26" t="str">
        <f t="shared" ref="F42:K42" si="6">IF(SUM(F11:F41)=0,"",SUM(F11:F41))</f>
        <v/>
      </c>
      <c r="G42" s="26" t="str">
        <f t="shared" si="6"/>
        <v/>
      </c>
      <c r="H42" s="26" t="str">
        <f t="shared" si="6"/>
        <v/>
      </c>
      <c r="I42" s="26" t="str">
        <f t="shared" si="6"/>
        <v/>
      </c>
      <c r="J42" s="26" t="str">
        <f t="shared" si="6"/>
        <v/>
      </c>
      <c r="K42" s="26" t="str">
        <f t="shared" si="6"/>
        <v/>
      </c>
      <c r="L42" s="26" t="str">
        <f>IF(SUM($L11:$L41)=0,"",SUM($L11:$L41))</f>
        <v/>
      </c>
      <c r="M42" s="33"/>
      <c r="N42" s="193"/>
      <c r="O42" s="193"/>
      <c r="P42" s="193"/>
      <c r="Q42" s="193"/>
      <c r="R42" s="6"/>
    </row>
    <row r="44" spans="1:22" ht="27" customHeight="1">
      <c r="A44" s="194" t="s">
        <v>22</v>
      </c>
      <c r="B44" s="189" t="s">
        <v>103</v>
      </c>
      <c r="C44" s="189"/>
      <c r="D44" s="189"/>
      <c r="E44" s="189"/>
      <c r="F44" s="189" t="s">
        <v>23</v>
      </c>
      <c r="G44" s="189"/>
      <c r="H44" s="189" t="s">
        <v>88</v>
      </c>
      <c r="I44" s="189"/>
      <c r="J44" s="189"/>
      <c r="K44" s="189"/>
      <c r="L44" s="189" t="s">
        <v>87</v>
      </c>
      <c r="M44" s="195" t="s">
        <v>96</v>
      </c>
      <c r="N44" s="194" t="s">
        <v>25</v>
      </c>
      <c r="O44" s="194"/>
      <c r="P44" s="194"/>
      <c r="Q44" s="194"/>
      <c r="R44" s="189" t="s">
        <v>100</v>
      </c>
    </row>
    <row r="45" spans="1:22" ht="14.25" customHeight="1">
      <c r="A45" s="194"/>
      <c r="B45" s="189" t="s">
        <v>82</v>
      </c>
      <c r="C45" s="189"/>
      <c r="D45" s="189" t="s">
        <v>84</v>
      </c>
      <c r="E45" s="189"/>
      <c r="F45" s="189"/>
      <c r="G45" s="189"/>
      <c r="H45" s="189" t="s">
        <v>90</v>
      </c>
      <c r="I45" s="189"/>
      <c r="J45" s="189" t="s">
        <v>89</v>
      </c>
      <c r="K45" s="189"/>
      <c r="L45" s="189"/>
      <c r="M45" s="196"/>
      <c r="N45" s="194"/>
      <c r="O45" s="194"/>
      <c r="P45" s="194"/>
      <c r="Q45" s="194"/>
      <c r="R45" s="189"/>
    </row>
    <row r="46" spans="1:22">
      <c r="A46" s="194"/>
      <c r="B46" s="43" t="s">
        <v>26</v>
      </c>
      <c r="C46" s="43" t="s">
        <v>27</v>
      </c>
      <c r="D46" s="43" t="s">
        <v>26</v>
      </c>
      <c r="E46" s="43" t="s">
        <v>27</v>
      </c>
      <c r="F46" s="44" t="s">
        <v>85</v>
      </c>
      <c r="G46" s="44" t="s">
        <v>86</v>
      </c>
      <c r="H46" s="44" t="s">
        <v>81</v>
      </c>
      <c r="I46" s="44" t="s">
        <v>83</v>
      </c>
      <c r="J46" s="44" t="s">
        <v>81</v>
      </c>
      <c r="K46" s="44" t="s">
        <v>95</v>
      </c>
      <c r="L46" s="189"/>
      <c r="M46" s="197"/>
      <c r="N46" s="194"/>
      <c r="O46" s="194"/>
      <c r="P46" s="194"/>
      <c r="Q46" s="194"/>
      <c r="R46" s="194"/>
    </row>
    <row r="47" spans="1:22">
      <c r="A47" s="27" cm="1">
        <f t="array" aca="1" ref="A47" ca="1">DATE("2025","8"+1,IFERROR(INDIRECT(T1),"1"))</f>
        <v>45901</v>
      </c>
      <c r="B47" s="20"/>
      <c r="C47" s="21"/>
      <c r="D47" s="20"/>
      <c r="E47" s="21"/>
      <c r="F47" s="22"/>
      <c r="G47" s="22"/>
      <c r="H47" s="34" t="str">
        <f>IF(OR(B47="",LEFT(M47,1)="✓"),"",C47-B47-F47)</f>
        <v/>
      </c>
      <c r="I47" s="34" t="str">
        <f>IF(OR(D47="",LEFT(M47,1)="✓"),"",E47-D47-G47)</f>
        <v/>
      </c>
      <c r="J47" s="34" t="str">
        <f>IF(AND(B47&lt;&gt;"",M47="✓所定"),C47-B47-F47,"")</f>
        <v/>
      </c>
      <c r="K47" s="34" t="str">
        <f>IF(AND(B47&lt;&gt;"",M47="✓法定"),C47-B47-F47,"")</f>
        <v/>
      </c>
      <c r="L47" s="26" t="str">
        <f>IF(AND($B47="",$D47=""),"",($C47-$B47-$F47)+($E47-$D47-$G47))</f>
        <v/>
      </c>
      <c r="M47" s="32"/>
      <c r="N47" s="190"/>
      <c r="O47" s="190"/>
      <c r="P47" s="190"/>
      <c r="Q47" s="190"/>
      <c r="R47" s="23"/>
      <c r="V47" s="1" t="s">
        <v>171</v>
      </c>
    </row>
    <row r="48" spans="1:22">
      <c r="A48" s="27">
        <f ca="1">A47+1</f>
        <v>45902</v>
      </c>
      <c r="B48" s="20"/>
      <c r="C48" s="21"/>
      <c r="D48" s="20"/>
      <c r="E48" s="21"/>
      <c r="F48" s="22"/>
      <c r="G48" s="22"/>
      <c r="H48" s="34" t="str">
        <f t="shared" ref="H48:H77" si="7">IF(OR(B48="",LEFT(M48,1)="✓"),"",C48-B48-F48)</f>
        <v/>
      </c>
      <c r="I48" s="34" t="str">
        <f t="shared" ref="I48:I77" si="8">IF(OR(D48="",LEFT(M48,1)="✓"),"",E48-D48-G48)</f>
        <v/>
      </c>
      <c r="J48" s="34" t="str">
        <f t="shared" ref="J48:J77" si="9">IF(AND(B48&lt;&gt;"",M48="✓所定"),C48-B48-F48,"")</f>
        <v/>
      </c>
      <c r="K48" s="34" t="str">
        <f t="shared" ref="K48:K77" si="10">IF(AND(B48&lt;&gt;"",M48="✓法定"),C48-B48-F48,"")</f>
        <v/>
      </c>
      <c r="L48" s="26" t="str">
        <f t="shared" ref="L48:L75" si="11">IF(AND($B48="",$D48=""),"",($C48-$B48-$F48)+($E48-$D48-$G48))</f>
        <v/>
      </c>
      <c r="M48" s="32"/>
      <c r="N48" s="190"/>
      <c r="O48" s="190"/>
      <c r="P48" s="190"/>
      <c r="Q48" s="190"/>
      <c r="R48" s="23"/>
      <c r="V48" s="1" t="s">
        <v>172</v>
      </c>
    </row>
    <row r="49" spans="1:18">
      <c r="A49" s="27">
        <f t="shared" ref="A49:A77" ca="1" si="12">A48+1</f>
        <v>45903</v>
      </c>
      <c r="B49" s="20"/>
      <c r="C49" s="21"/>
      <c r="D49" s="20"/>
      <c r="E49" s="21"/>
      <c r="F49" s="22"/>
      <c r="G49" s="22"/>
      <c r="H49" s="34" t="str">
        <f t="shared" si="7"/>
        <v/>
      </c>
      <c r="I49" s="34" t="str">
        <f t="shared" si="8"/>
        <v/>
      </c>
      <c r="J49" s="34" t="str">
        <f t="shared" si="9"/>
        <v/>
      </c>
      <c r="K49" s="34" t="str">
        <f t="shared" si="10"/>
        <v/>
      </c>
      <c r="L49" s="26" t="str">
        <f t="shared" si="11"/>
        <v/>
      </c>
      <c r="M49" s="32"/>
      <c r="N49" s="190"/>
      <c r="O49" s="190"/>
      <c r="P49" s="190"/>
      <c r="Q49" s="190"/>
      <c r="R49" s="23"/>
    </row>
    <row r="50" spans="1:18">
      <c r="A50" s="27">
        <f t="shared" ca="1" si="12"/>
        <v>45904</v>
      </c>
      <c r="B50" s="20"/>
      <c r="C50" s="21"/>
      <c r="D50" s="20"/>
      <c r="E50" s="21"/>
      <c r="F50" s="22"/>
      <c r="G50" s="22"/>
      <c r="H50" s="34" t="str">
        <f t="shared" si="7"/>
        <v/>
      </c>
      <c r="I50" s="34" t="str">
        <f t="shared" si="8"/>
        <v/>
      </c>
      <c r="J50" s="34" t="str">
        <f t="shared" si="9"/>
        <v/>
      </c>
      <c r="K50" s="34" t="str">
        <f t="shared" si="10"/>
        <v/>
      </c>
      <c r="L50" s="26" t="str">
        <f t="shared" si="11"/>
        <v/>
      </c>
      <c r="M50" s="32"/>
      <c r="N50" s="190"/>
      <c r="O50" s="190"/>
      <c r="P50" s="190"/>
      <c r="Q50" s="190"/>
      <c r="R50" s="23"/>
    </row>
    <row r="51" spans="1:18">
      <c r="A51" s="27">
        <f t="shared" ca="1" si="12"/>
        <v>45905</v>
      </c>
      <c r="B51" s="20"/>
      <c r="C51" s="21"/>
      <c r="D51" s="20"/>
      <c r="E51" s="21"/>
      <c r="F51" s="22"/>
      <c r="G51" s="22"/>
      <c r="H51" s="34" t="str">
        <f t="shared" si="7"/>
        <v/>
      </c>
      <c r="I51" s="34" t="str">
        <f t="shared" si="8"/>
        <v/>
      </c>
      <c r="J51" s="34" t="str">
        <f t="shared" si="9"/>
        <v/>
      </c>
      <c r="K51" s="34" t="str">
        <f t="shared" si="10"/>
        <v/>
      </c>
      <c r="L51" s="26" t="str">
        <f t="shared" si="11"/>
        <v/>
      </c>
      <c r="M51" s="32"/>
      <c r="N51" s="190"/>
      <c r="O51" s="190"/>
      <c r="P51" s="190"/>
      <c r="Q51" s="190"/>
      <c r="R51" s="23"/>
    </row>
    <row r="52" spans="1:18">
      <c r="A52" s="27">
        <f t="shared" ca="1" si="12"/>
        <v>45906</v>
      </c>
      <c r="B52" s="20"/>
      <c r="C52" s="21"/>
      <c r="D52" s="20"/>
      <c r="E52" s="21"/>
      <c r="F52" s="22"/>
      <c r="G52" s="22"/>
      <c r="H52" s="34" t="str">
        <f t="shared" si="7"/>
        <v/>
      </c>
      <c r="I52" s="34" t="str">
        <f t="shared" si="8"/>
        <v/>
      </c>
      <c r="J52" s="34" t="str">
        <f t="shared" si="9"/>
        <v/>
      </c>
      <c r="K52" s="34" t="str">
        <f t="shared" si="10"/>
        <v/>
      </c>
      <c r="L52" s="26" t="str">
        <f t="shared" si="11"/>
        <v/>
      </c>
      <c r="M52" s="32"/>
      <c r="N52" s="190"/>
      <c r="O52" s="190"/>
      <c r="P52" s="190"/>
      <c r="Q52" s="190"/>
      <c r="R52" s="23"/>
    </row>
    <row r="53" spans="1:18">
      <c r="A53" s="27">
        <f t="shared" ca="1" si="12"/>
        <v>45907</v>
      </c>
      <c r="B53" s="20"/>
      <c r="C53" s="21"/>
      <c r="D53" s="20"/>
      <c r="E53" s="21"/>
      <c r="F53" s="22"/>
      <c r="G53" s="22"/>
      <c r="H53" s="34" t="str">
        <f t="shared" si="7"/>
        <v/>
      </c>
      <c r="I53" s="34" t="str">
        <f t="shared" si="8"/>
        <v/>
      </c>
      <c r="J53" s="34" t="str">
        <f t="shared" si="9"/>
        <v/>
      </c>
      <c r="K53" s="34" t="str">
        <f t="shared" si="10"/>
        <v/>
      </c>
      <c r="L53" s="26" t="str">
        <f t="shared" si="11"/>
        <v/>
      </c>
      <c r="M53" s="32"/>
      <c r="N53" s="190"/>
      <c r="O53" s="190"/>
      <c r="P53" s="190"/>
      <c r="Q53" s="190"/>
      <c r="R53" s="23"/>
    </row>
    <row r="54" spans="1:18">
      <c r="A54" s="27">
        <f t="shared" ca="1" si="12"/>
        <v>45908</v>
      </c>
      <c r="B54" s="20"/>
      <c r="C54" s="21"/>
      <c r="D54" s="20"/>
      <c r="E54" s="21"/>
      <c r="F54" s="22"/>
      <c r="G54" s="22"/>
      <c r="H54" s="34" t="str">
        <f t="shared" si="7"/>
        <v/>
      </c>
      <c r="I54" s="34" t="str">
        <f t="shared" si="8"/>
        <v/>
      </c>
      <c r="J54" s="34" t="str">
        <f t="shared" si="9"/>
        <v/>
      </c>
      <c r="K54" s="34" t="str">
        <f t="shared" si="10"/>
        <v/>
      </c>
      <c r="L54" s="26" t="str">
        <f t="shared" si="11"/>
        <v/>
      </c>
      <c r="M54" s="32"/>
      <c r="N54" s="190"/>
      <c r="O54" s="190"/>
      <c r="P54" s="190"/>
      <c r="Q54" s="190"/>
      <c r="R54" s="23"/>
    </row>
    <row r="55" spans="1:18">
      <c r="A55" s="27">
        <f t="shared" ca="1" si="12"/>
        <v>45909</v>
      </c>
      <c r="B55" s="20"/>
      <c r="C55" s="21"/>
      <c r="D55" s="20"/>
      <c r="E55" s="21"/>
      <c r="F55" s="22"/>
      <c r="G55" s="22"/>
      <c r="H55" s="34" t="str">
        <f t="shared" si="7"/>
        <v/>
      </c>
      <c r="I55" s="34" t="str">
        <f t="shared" si="8"/>
        <v/>
      </c>
      <c r="J55" s="34" t="str">
        <f t="shared" si="9"/>
        <v/>
      </c>
      <c r="K55" s="34" t="str">
        <f t="shared" si="10"/>
        <v/>
      </c>
      <c r="L55" s="26" t="str">
        <f t="shared" si="11"/>
        <v/>
      </c>
      <c r="M55" s="32"/>
      <c r="N55" s="190"/>
      <c r="O55" s="190"/>
      <c r="P55" s="190"/>
      <c r="Q55" s="190"/>
      <c r="R55" s="23"/>
    </row>
    <row r="56" spans="1:18">
      <c r="A56" s="27">
        <f t="shared" ca="1" si="12"/>
        <v>45910</v>
      </c>
      <c r="B56" s="20"/>
      <c r="C56" s="21"/>
      <c r="D56" s="20"/>
      <c r="E56" s="21"/>
      <c r="F56" s="22"/>
      <c r="G56" s="22"/>
      <c r="H56" s="34" t="str">
        <f t="shared" si="7"/>
        <v/>
      </c>
      <c r="I56" s="34" t="str">
        <f t="shared" si="8"/>
        <v/>
      </c>
      <c r="J56" s="34" t="str">
        <f t="shared" si="9"/>
        <v/>
      </c>
      <c r="K56" s="34" t="str">
        <f t="shared" si="10"/>
        <v/>
      </c>
      <c r="L56" s="26" t="str">
        <f t="shared" si="11"/>
        <v/>
      </c>
      <c r="M56" s="32"/>
      <c r="N56" s="190"/>
      <c r="O56" s="190"/>
      <c r="P56" s="190"/>
      <c r="Q56" s="190"/>
      <c r="R56" s="23"/>
    </row>
    <row r="57" spans="1:18">
      <c r="A57" s="27">
        <f t="shared" ca="1" si="12"/>
        <v>45911</v>
      </c>
      <c r="B57" s="20"/>
      <c r="C57" s="21"/>
      <c r="D57" s="20"/>
      <c r="E57" s="21"/>
      <c r="F57" s="22"/>
      <c r="G57" s="22"/>
      <c r="H57" s="34" t="str">
        <f t="shared" si="7"/>
        <v/>
      </c>
      <c r="I57" s="34" t="str">
        <f t="shared" si="8"/>
        <v/>
      </c>
      <c r="J57" s="34" t="str">
        <f t="shared" si="9"/>
        <v/>
      </c>
      <c r="K57" s="34" t="str">
        <f t="shared" si="10"/>
        <v/>
      </c>
      <c r="L57" s="26" t="str">
        <f t="shared" si="11"/>
        <v/>
      </c>
      <c r="M57" s="32"/>
      <c r="N57" s="190"/>
      <c r="O57" s="190"/>
      <c r="P57" s="190"/>
      <c r="Q57" s="190"/>
      <c r="R57" s="23"/>
    </row>
    <row r="58" spans="1:18">
      <c r="A58" s="27">
        <f t="shared" ca="1" si="12"/>
        <v>45912</v>
      </c>
      <c r="B58" s="20"/>
      <c r="C58" s="21"/>
      <c r="D58" s="20"/>
      <c r="E58" s="21"/>
      <c r="F58" s="22"/>
      <c r="G58" s="22"/>
      <c r="H58" s="34" t="str">
        <f t="shared" si="7"/>
        <v/>
      </c>
      <c r="I58" s="34" t="str">
        <f t="shared" si="8"/>
        <v/>
      </c>
      <c r="J58" s="34" t="str">
        <f t="shared" si="9"/>
        <v/>
      </c>
      <c r="K58" s="34" t="str">
        <f t="shared" si="10"/>
        <v/>
      </c>
      <c r="L58" s="26" t="str">
        <f t="shared" si="11"/>
        <v/>
      </c>
      <c r="M58" s="32"/>
      <c r="N58" s="190"/>
      <c r="O58" s="190"/>
      <c r="P58" s="190"/>
      <c r="Q58" s="190"/>
      <c r="R58" s="23"/>
    </row>
    <row r="59" spans="1:18">
      <c r="A59" s="27">
        <f t="shared" ca="1" si="12"/>
        <v>45913</v>
      </c>
      <c r="B59" s="20"/>
      <c r="C59" s="21"/>
      <c r="D59" s="20"/>
      <c r="E59" s="21"/>
      <c r="F59" s="22"/>
      <c r="G59" s="22"/>
      <c r="H59" s="34" t="str">
        <f t="shared" si="7"/>
        <v/>
      </c>
      <c r="I59" s="34" t="str">
        <f t="shared" si="8"/>
        <v/>
      </c>
      <c r="J59" s="34" t="str">
        <f t="shared" si="9"/>
        <v/>
      </c>
      <c r="K59" s="34" t="str">
        <f t="shared" si="10"/>
        <v/>
      </c>
      <c r="L59" s="26" t="str">
        <f t="shared" si="11"/>
        <v/>
      </c>
      <c r="M59" s="32"/>
      <c r="N59" s="190"/>
      <c r="O59" s="190"/>
      <c r="P59" s="190"/>
      <c r="Q59" s="190"/>
      <c r="R59" s="23"/>
    </row>
    <row r="60" spans="1:18">
      <c r="A60" s="27">
        <f t="shared" ca="1" si="12"/>
        <v>45914</v>
      </c>
      <c r="B60" s="20"/>
      <c r="C60" s="21"/>
      <c r="D60" s="20"/>
      <c r="E60" s="21"/>
      <c r="F60" s="22"/>
      <c r="G60" s="22"/>
      <c r="H60" s="34" t="str">
        <f t="shared" si="7"/>
        <v/>
      </c>
      <c r="I60" s="34" t="str">
        <f t="shared" si="8"/>
        <v/>
      </c>
      <c r="J60" s="34" t="str">
        <f t="shared" si="9"/>
        <v/>
      </c>
      <c r="K60" s="34" t="str">
        <f t="shared" si="10"/>
        <v/>
      </c>
      <c r="L60" s="26" t="str">
        <f t="shared" si="11"/>
        <v/>
      </c>
      <c r="M60" s="32"/>
      <c r="N60" s="190"/>
      <c r="O60" s="190"/>
      <c r="P60" s="190"/>
      <c r="Q60" s="190"/>
      <c r="R60" s="23"/>
    </row>
    <row r="61" spans="1:18">
      <c r="A61" s="27">
        <f t="shared" ca="1" si="12"/>
        <v>45915</v>
      </c>
      <c r="B61" s="20"/>
      <c r="C61" s="21"/>
      <c r="D61" s="20"/>
      <c r="E61" s="21"/>
      <c r="F61" s="22"/>
      <c r="G61" s="22"/>
      <c r="H61" s="34" t="str">
        <f t="shared" si="7"/>
        <v/>
      </c>
      <c r="I61" s="34" t="str">
        <f t="shared" si="8"/>
        <v/>
      </c>
      <c r="J61" s="34" t="str">
        <f t="shared" si="9"/>
        <v/>
      </c>
      <c r="K61" s="34" t="str">
        <f t="shared" si="10"/>
        <v/>
      </c>
      <c r="L61" s="26" t="str">
        <f t="shared" si="11"/>
        <v/>
      </c>
      <c r="M61" s="32"/>
      <c r="N61" s="190"/>
      <c r="O61" s="190"/>
      <c r="P61" s="190"/>
      <c r="Q61" s="190"/>
      <c r="R61" s="23"/>
    </row>
    <row r="62" spans="1:18">
      <c r="A62" s="27">
        <f t="shared" ca="1" si="12"/>
        <v>45916</v>
      </c>
      <c r="B62" s="20"/>
      <c r="C62" s="21"/>
      <c r="D62" s="20"/>
      <c r="E62" s="21"/>
      <c r="F62" s="22"/>
      <c r="G62" s="22"/>
      <c r="H62" s="34" t="str">
        <f t="shared" si="7"/>
        <v/>
      </c>
      <c r="I62" s="34" t="str">
        <f t="shared" si="8"/>
        <v/>
      </c>
      <c r="J62" s="34" t="str">
        <f t="shared" si="9"/>
        <v/>
      </c>
      <c r="K62" s="34" t="str">
        <f t="shared" si="10"/>
        <v/>
      </c>
      <c r="L62" s="26" t="str">
        <f t="shared" si="11"/>
        <v/>
      </c>
      <c r="M62" s="32"/>
      <c r="N62" s="190"/>
      <c r="O62" s="190"/>
      <c r="P62" s="190"/>
      <c r="Q62" s="190"/>
      <c r="R62" s="23"/>
    </row>
    <row r="63" spans="1:18">
      <c r="A63" s="27">
        <f t="shared" ca="1" si="12"/>
        <v>45917</v>
      </c>
      <c r="B63" s="20"/>
      <c r="C63" s="21"/>
      <c r="D63" s="20"/>
      <c r="E63" s="21"/>
      <c r="F63" s="22"/>
      <c r="G63" s="22"/>
      <c r="H63" s="34" t="str">
        <f t="shared" si="7"/>
        <v/>
      </c>
      <c r="I63" s="34" t="str">
        <f t="shared" si="8"/>
        <v/>
      </c>
      <c r="J63" s="34" t="str">
        <f t="shared" si="9"/>
        <v/>
      </c>
      <c r="K63" s="34" t="str">
        <f t="shared" si="10"/>
        <v/>
      </c>
      <c r="L63" s="26" t="str">
        <f t="shared" si="11"/>
        <v/>
      </c>
      <c r="M63" s="32"/>
      <c r="N63" s="190"/>
      <c r="O63" s="190"/>
      <c r="P63" s="190"/>
      <c r="Q63" s="190"/>
      <c r="R63" s="23"/>
    </row>
    <row r="64" spans="1:18">
      <c r="A64" s="27">
        <f t="shared" ca="1" si="12"/>
        <v>45918</v>
      </c>
      <c r="B64" s="20"/>
      <c r="C64" s="21"/>
      <c r="D64" s="20"/>
      <c r="E64" s="21"/>
      <c r="F64" s="22"/>
      <c r="G64" s="22"/>
      <c r="H64" s="34" t="str">
        <f t="shared" si="7"/>
        <v/>
      </c>
      <c r="I64" s="34" t="str">
        <f t="shared" si="8"/>
        <v/>
      </c>
      <c r="J64" s="34" t="str">
        <f t="shared" si="9"/>
        <v/>
      </c>
      <c r="K64" s="34" t="str">
        <f t="shared" si="10"/>
        <v/>
      </c>
      <c r="L64" s="26" t="str">
        <f t="shared" si="11"/>
        <v/>
      </c>
      <c r="M64" s="32"/>
      <c r="N64" s="190"/>
      <c r="O64" s="190"/>
      <c r="P64" s="190"/>
      <c r="Q64" s="190"/>
      <c r="R64" s="23"/>
    </row>
    <row r="65" spans="1:18">
      <c r="A65" s="27">
        <f t="shared" ca="1" si="12"/>
        <v>45919</v>
      </c>
      <c r="B65" s="20"/>
      <c r="C65" s="21"/>
      <c r="D65" s="20"/>
      <c r="E65" s="21"/>
      <c r="F65" s="22"/>
      <c r="G65" s="22"/>
      <c r="H65" s="34" t="str">
        <f t="shared" si="7"/>
        <v/>
      </c>
      <c r="I65" s="34" t="str">
        <f t="shared" si="8"/>
        <v/>
      </c>
      <c r="J65" s="34" t="str">
        <f t="shared" si="9"/>
        <v/>
      </c>
      <c r="K65" s="34" t="str">
        <f t="shared" si="10"/>
        <v/>
      </c>
      <c r="L65" s="26" t="str">
        <f t="shared" si="11"/>
        <v/>
      </c>
      <c r="M65" s="32"/>
      <c r="N65" s="190"/>
      <c r="O65" s="190"/>
      <c r="P65" s="190"/>
      <c r="Q65" s="190"/>
      <c r="R65" s="23"/>
    </row>
    <row r="66" spans="1:18">
      <c r="A66" s="27">
        <f t="shared" ca="1" si="12"/>
        <v>45920</v>
      </c>
      <c r="B66" s="20"/>
      <c r="C66" s="21"/>
      <c r="D66" s="20"/>
      <c r="E66" s="21"/>
      <c r="F66" s="22"/>
      <c r="G66" s="22"/>
      <c r="H66" s="34" t="str">
        <f t="shared" si="7"/>
        <v/>
      </c>
      <c r="I66" s="34" t="str">
        <f t="shared" si="8"/>
        <v/>
      </c>
      <c r="J66" s="34" t="str">
        <f t="shared" si="9"/>
        <v/>
      </c>
      <c r="K66" s="34" t="str">
        <f t="shared" si="10"/>
        <v/>
      </c>
      <c r="L66" s="26" t="str">
        <f t="shared" si="11"/>
        <v/>
      </c>
      <c r="M66" s="32"/>
      <c r="N66" s="190"/>
      <c r="O66" s="190"/>
      <c r="P66" s="190"/>
      <c r="Q66" s="190"/>
      <c r="R66" s="23"/>
    </row>
    <row r="67" spans="1:18">
      <c r="A67" s="27">
        <f t="shared" ca="1" si="12"/>
        <v>45921</v>
      </c>
      <c r="B67" s="20"/>
      <c r="C67" s="21"/>
      <c r="D67" s="20"/>
      <c r="E67" s="21"/>
      <c r="F67" s="22"/>
      <c r="G67" s="22"/>
      <c r="H67" s="34" t="str">
        <f t="shared" si="7"/>
        <v/>
      </c>
      <c r="I67" s="34" t="str">
        <f t="shared" si="8"/>
        <v/>
      </c>
      <c r="J67" s="34" t="str">
        <f t="shared" si="9"/>
        <v/>
      </c>
      <c r="K67" s="34" t="str">
        <f t="shared" si="10"/>
        <v/>
      </c>
      <c r="L67" s="26" t="str">
        <f t="shared" si="11"/>
        <v/>
      </c>
      <c r="M67" s="32"/>
      <c r="N67" s="190"/>
      <c r="O67" s="190"/>
      <c r="P67" s="190"/>
      <c r="Q67" s="190"/>
      <c r="R67" s="23"/>
    </row>
    <row r="68" spans="1:18">
      <c r="A68" s="27">
        <f t="shared" ca="1" si="12"/>
        <v>45922</v>
      </c>
      <c r="B68" s="20"/>
      <c r="C68" s="21"/>
      <c r="D68" s="20"/>
      <c r="E68" s="21"/>
      <c r="F68" s="22"/>
      <c r="G68" s="22"/>
      <c r="H68" s="34" t="str">
        <f t="shared" si="7"/>
        <v/>
      </c>
      <c r="I68" s="34" t="str">
        <f t="shared" si="8"/>
        <v/>
      </c>
      <c r="J68" s="34" t="str">
        <f t="shared" si="9"/>
        <v/>
      </c>
      <c r="K68" s="34" t="str">
        <f t="shared" si="10"/>
        <v/>
      </c>
      <c r="L68" s="26" t="str">
        <f t="shared" si="11"/>
        <v/>
      </c>
      <c r="M68" s="32"/>
      <c r="N68" s="190"/>
      <c r="O68" s="190"/>
      <c r="P68" s="190"/>
      <c r="Q68" s="190"/>
      <c r="R68" s="23"/>
    </row>
    <row r="69" spans="1:18">
      <c r="A69" s="27">
        <f t="shared" ca="1" si="12"/>
        <v>45923</v>
      </c>
      <c r="B69" s="20"/>
      <c r="C69" s="21"/>
      <c r="D69" s="20"/>
      <c r="E69" s="21"/>
      <c r="F69" s="22"/>
      <c r="G69" s="22"/>
      <c r="H69" s="34" t="str">
        <f t="shared" si="7"/>
        <v/>
      </c>
      <c r="I69" s="34" t="str">
        <f t="shared" si="8"/>
        <v/>
      </c>
      <c r="J69" s="34" t="str">
        <f t="shared" si="9"/>
        <v/>
      </c>
      <c r="K69" s="34" t="str">
        <f t="shared" si="10"/>
        <v/>
      </c>
      <c r="L69" s="26" t="str">
        <f t="shared" si="11"/>
        <v/>
      </c>
      <c r="M69" s="32"/>
      <c r="N69" s="190"/>
      <c r="O69" s="190"/>
      <c r="P69" s="190"/>
      <c r="Q69" s="190"/>
      <c r="R69" s="23"/>
    </row>
    <row r="70" spans="1:18">
      <c r="A70" s="27">
        <f t="shared" ca="1" si="12"/>
        <v>45924</v>
      </c>
      <c r="B70" s="20"/>
      <c r="C70" s="21"/>
      <c r="D70" s="20"/>
      <c r="E70" s="21"/>
      <c r="F70" s="22"/>
      <c r="G70" s="22"/>
      <c r="H70" s="34" t="str">
        <f t="shared" si="7"/>
        <v/>
      </c>
      <c r="I70" s="34" t="str">
        <f t="shared" si="8"/>
        <v/>
      </c>
      <c r="J70" s="34" t="str">
        <f t="shared" si="9"/>
        <v/>
      </c>
      <c r="K70" s="34" t="str">
        <f t="shared" si="10"/>
        <v/>
      </c>
      <c r="L70" s="26" t="str">
        <f t="shared" si="11"/>
        <v/>
      </c>
      <c r="M70" s="32"/>
      <c r="N70" s="190"/>
      <c r="O70" s="190"/>
      <c r="P70" s="190"/>
      <c r="Q70" s="190"/>
      <c r="R70" s="23"/>
    </row>
    <row r="71" spans="1:18">
      <c r="A71" s="27">
        <f t="shared" ca="1" si="12"/>
        <v>45925</v>
      </c>
      <c r="B71" s="20"/>
      <c r="C71" s="21"/>
      <c r="D71" s="20"/>
      <c r="E71" s="21"/>
      <c r="F71" s="22"/>
      <c r="G71" s="22"/>
      <c r="H71" s="34" t="str">
        <f t="shared" si="7"/>
        <v/>
      </c>
      <c r="I71" s="34" t="str">
        <f t="shared" si="8"/>
        <v/>
      </c>
      <c r="J71" s="34" t="str">
        <f t="shared" si="9"/>
        <v/>
      </c>
      <c r="K71" s="34" t="str">
        <f t="shared" si="10"/>
        <v/>
      </c>
      <c r="L71" s="26" t="str">
        <f t="shared" si="11"/>
        <v/>
      </c>
      <c r="M71" s="32"/>
      <c r="N71" s="190"/>
      <c r="O71" s="190"/>
      <c r="P71" s="190"/>
      <c r="Q71" s="190"/>
      <c r="R71" s="23"/>
    </row>
    <row r="72" spans="1:18">
      <c r="A72" s="27">
        <f t="shared" ca="1" si="12"/>
        <v>45926</v>
      </c>
      <c r="B72" s="20"/>
      <c r="C72" s="21"/>
      <c r="D72" s="20"/>
      <c r="E72" s="21"/>
      <c r="F72" s="22"/>
      <c r="G72" s="22"/>
      <c r="H72" s="34" t="str">
        <f t="shared" si="7"/>
        <v/>
      </c>
      <c r="I72" s="34" t="str">
        <f t="shared" si="8"/>
        <v/>
      </c>
      <c r="J72" s="34" t="str">
        <f t="shared" si="9"/>
        <v/>
      </c>
      <c r="K72" s="34" t="str">
        <f t="shared" si="10"/>
        <v/>
      </c>
      <c r="L72" s="26" t="str">
        <f t="shared" si="11"/>
        <v/>
      </c>
      <c r="M72" s="32"/>
      <c r="N72" s="190"/>
      <c r="O72" s="190"/>
      <c r="P72" s="190"/>
      <c r="Q72" s="190"/>
      <c r="R72" s="23"/>
    </row>
    <row r="73" spans="1:18">
      <c r="A73" s="27">
        <f t="shared" ca="1" si="12"/>
        <v>45927</v>
      </c>
      <c r="B73" s="20"/>
      <c r="C73" s="21"/>
      <c r="D73" s="20"/>
      <c r="E73" s="21"/>
      <c r="F73" s="22"/>
      <c r="G73" s="22"/>
      <c r="H73" s="34" t="str">
        <f t="shared" si="7"/>
        <v/>
      </c>
      <c r="I73" s="34" t="str">
        <f t="shared" si="8"/>
        <v/>
      </c>
      <c r="J73" s="34" t="str">
        <f t="shared" si="9"/>
        <v/>
      </c>
      <c r="K73" s="34" t="str">
        <f t="shared" si="10"/>
        <v/>
      </c>
      <c r="L73" s="26" t="str">
        <f t="shared" si="11"/>
        <v/>
      </c>
      <c r="M73" s="32"/>
      <c r="N73" s="190"/>
      <c r="O73" s="190"/>
      <c r="P73" s="190"/>
      <c r="Q73" s="190"/>
      <c r="R73" s="23"/>
    </row>
    <row r="74" spans="1:18">
      <c r="A74" s="27">
        <f t="shared" ca="1" si="12"/>
        <v>45928</v>
      </c>
      <c r="B74" s="20"/>
      <c r="C74" s="21"/>
      <c r="D74" s="20"/>
      <c r="E74" s="21"/>
      <c r="F74" s="22"/>
      <c r="G74" s="22"/>
      <c r="H74" s="34" t="str">
        <f t="shared" si="7"/>
        <v/>
      </c>
      <c r="I74" s="34" t="str">
        <f t="shared" si="8"/>
        <v/>
      </c>
      <c r="J74" s="34" t="str">
        <f t="shared" si="9"/>
        <v/>
      </c>
      <c r="K74" s="34" t="str">
        <f t="shared" si="10"/>
        <v/>
      </c>
      <c r="L74" s="26" t="str">
        <f t="shared" si="11"/>
        <v/>
      </c>
      <c r="M74" s="32"/>
      <c r="N74" s="190"/>
      <c r="O74" s="190"/>
      <c r="P74" s="190"/>
      <c r="Q74" s="190"/>
      <c r="R74" s="23"/>
    </row>
    <row r="75" spans="1:18">
      <c r="A75" s="27">
        <f t="shared" ca="1" si="12"/>
        <v>45929</v>
      </c>
      <c r="B75" s="20"/>
      <c r="C75" s="21"/>
      <c r="D75" s="20"/>
      <c r="E75" s="21"/>
      <c r="F75" s="22"/>
      <c r="G75" s="22"/>
      <c r="H75" s="34" t="str">
        <f t="shared" si="7"/>
        <v/>
      </c>
      <c r="I75" s="34" t="str">
        <f t="shared" si="8"/>
        <v/>
      </c>
      <c r="J75" s="34" t="str">
        <f t="shared" si="9"/>
        <v/>
      </c>
      <c r="K75" s="34" t="str">
        <f t="shared" si="10"/>
        <v/>
      </c>
      <c r="L75" s="26" t="str">
        <f t="shared" si="11"/>
        <v/>
      </c>
      <c r="M75" s="32"/>
      <c r="N75" s="190"/>
      <c r="O75" s="190"/>
      <c r="P75" s="190"/>
      <c r="Q75" s="190"/>
      <c r="R75" s="23"/>
    </row>
    <row r="76" spans="1:18">
      <c r="A76" s="27">
        <f t="shared" ca="1" si="12"/>
        <v>45930</v>
      </c>
      <c r="B76" s="20"/>
      <c r="C76" s="21"/>
      <c r="D76" s="20"/>
      <c r="E76" s="21"/>
      <c r="F76" s="22"/>
      <c r="G76" s="22"/>
      <c r="H76" s="34" t="str">
        <f t="shared" si="7"/>
        <v/>
      </c>
      <c r="I76" s="34" t="str">
        <f t="shared" si="8"/>
        <v/>
      </c>
      <c r="J76" s="34" t="str">
        <f t="shared" si="9"/>
        <v/>
      </c>
      <c r="K76" s="34" t="str">
        <f t="shared" si="10"/>
        <v/>
      </c>
      <c r="L76" s="26" t="str">
        <f>IF(AND($B76="",$D76=""),"",($C76-$B76-$F76)+($E76-$D76-$G76))</f>
        <v/>
      </c>
      <c r="M76" s="32"/>
      <c r="N76" s="190"/>
      <c r="O76" s="190"/>
      <c r="P76" s="190"/>
      <c r="Q76" s="190"/>
      <c r="R76" s="23"/>
    </row>
    <row r="77" spans="1:18">
      <c r="A77" s="27">
        <f t="shared" ca="1" si="12"/>
        <v>45931</v>
      </c>
      <c r="B77" s="20"/>
      <c r="C77" s="21"/>
      <c r="D77" s="20"/>
      <c r="E77" s="21"/>
      <c r="F77" s="22"/>
      <c r="G77" s="22"/>
      <c r="H77" s="34" t="str">
        <f t="shared" si="7"/>
        <v/>
      </c>
      <c r="I77" s="34" t="str">
        <f t="shared" si="8"/>
        <v/>
      </c>
      <c r="J77" s="34" t="str">
        <f t="shared" si="9"/>
        <v/>
      </c>
      <c r="K77" s="34" t="str">
        <f t="shared" si="10"/>
        <v/>
      </c>
      <c r="L77" s="26" t="str">
        <f>IF(AND($B77="",$D77=""),"",($C77-$B77-$F77)+($E77-$D77-$G77))</f>
        <v/>
      </c>
      <c r="M77" s="32"/>
      <c r="N77" s="190"/>
      <c r="O77" s="190"/>
      <c r="P77" s="190"/>
      <c r="Q77" s="190"/>
      <c r="R77" s="23"/>
    </row>
    <row r="78" spans="1:18">
      <c r="A78" s="5" t="s">
        <v>11</v>
      </c>
      <c r="B78" s="191"/>
      <c r="C78" s="192"/>
      <c r="D78" s="191"/>
      <c r="E78" s="192"/>
      <c r="F78" s="26" t="str">
        <f>IF(SUM($F47:$F77)=0,"",SUM($F47:$F77))</f>
        <v/>
      </c>
      <c r="G78" s="26" t="str">
        <f>IF(SUM($G47:$G77)=0,"",SUM($G47:$G77))</f>
        <v/>
      </c>
      <c r="H78" s="26" t="str">
        <f>IF(SUM(H47:H77)=0,"",SUM(H47:H77))</f>
        <v/>
      </c>
      <c r="I78" s="26" t="str">
        <f>IF(SUM(I47:I77)=0,"",SUM(I47:I77))</f>
        <v/>
      </c>
      <c r="J78" s="26" t="str">
        <f t="shared" ref="J78:K78" si="13">IF(SUM(J47:J77)=0,"",SUM(J47:J77))</f>
        <v/>
      </c>
      <c r="K78" s="26" t="str">
        <f t="shared" si="13"/>
        <v/>
      </c>
      <c r="L78" s="26" t="str">
        <f>IF(SUM($L47:$L77)=0,"",SUM($L47:$L77))</f>
        <v/>
      </c>
      <c r="M78" s="33"/>
      <c r="N78" s="193"/>
      <c r="O78" s="193"/>
      <c r="P78" s="193"/>
      <c r="Q78" s="193"/>
      <c r="R78" s="6"/>
    </row>
    <row r="80" spans="1:18" ht="27" customHeight="1">
      <c r="A80" s="194" t="s">
        <v>22</v>
      </c>
      <c r="B80" s="189" t="s">
        <v>103</v>
      </c>
      <c r="C80" s="189"/>
      <c r="D80" s="189"/>
      <c r="E80" s="189"/>
      <c r="F80" s="189" t="s">
        <v>23</v>
      </c>
      <c r="G80" s="189"/>
      <c r="H80" s="189" t="s">
        <v>88</v>
      </c>
      <c r="I80" s="189"/>
      <c r="J80" s="189"/>
      <c r="K80" s="189"/>
      <c r="L80" s="189" t="s">
        <v>87</v>
      </c>
      <c r="M80" s="195" t="s">
        <v>96</v>
      </c>
      <c r="N80" s="194" t="s">
        <v>25</v>
      </c>
      <c r="O80" s="194"/>
      <c r="P80" s="194"/>
      <c r="Q80" s="194"/>
      <c r="R80" s="189" t="s">
        <v>100</v>
      </c>
    </row>
    <row r="81" spans="1:22" ht="14.25" customHeight="1">
      <c r="A81" s="194"/>
      <c r="B81" s="189" t="s">
        <v>82</v>
      </c>
      <c r="C81" s="189"/>
      <c r="D81" s="189" t="s">
        <v>84</v>
      </c>
      <c r="E81" s="189"/>
      <c r="F81" s="189"/>
      <c r="G81" s="189"/>
      <c r="H81" s="189" t="s">
        <v>90</v>
      </c>
      <c r="I81" s="189"/>
      <c r="J81" s="189" t="s">
        <v>89</v>
      </c>
      <c r="K81" s="189"/>
      <c r="L81" s="189"/>
      <c r="M81" s="196"/>
      <c r="N81" s="194"/>
      <c r="O81" s="194"/>
      <c r="P81" s="194"/>
      <c r="Q81" s="194"/>
      <c r="R81" s="189"/>
    </row>
    <row r="82" spans="1:22">
      <c r="A82" s="194"/>
      <c r="B82" s="43" t="s">
        <v>26</v>
      </c>
      <c r="C82" s="43" t="s">
        <v>27</v>
      </c>
      <c r="D82" s="43" t="s">
        <v>26</v>
      </c>
      <c r="E82" s="43" t="s">
        <v>27</v>
      </c>
      <c r="F82" s="44" t="s">
        <v>85</v>
      </c>
      <c r="G82" s="44" t="s">
        <v>86</v>
      </c>
      <c r="H82" s="44" t="s">
        <v>81</v>
      </c>
      <c r="I82" s="44" t="s">
        <v>83</v>
      </c>
      <c r="J82" s="44" t="s">
        <v>81</v>
      </c>
      <c r="K82" s="44" t="s">
        <v>95</v>
      </c>
      <c r="L82" s="189"/>
      <c r="M82" s="197"/>
      <c r="N82" s="194"/>
      <c r="O82" s="194"/>
      <c r="P82" s="194"/>
      <c r="Q82" s="194"/>
      <c r="R82" s="194"/>
    </row>
    <row r="83" spans="1:22">
      <c r="A83" s="27" cm="1">
        <f t="array" aca="1" ref="A83" ca="1">DATE("2025","8"+2,IFERROR(INDIRECT(T1),"1"))</f>
        <v>45931</v>
      </c>
      <c r="B83" s="20"/>
      <c r="C83" s="21"/>
      <c r="D83" s="20"/>
      <c r="E83" s="21"/>
      <c r="F83" s="22"/>
      <c r="G83" s="22"/>
      <c r="H83" s="34" t="str">
        <f>IF(OR(B83="",LEFT(M83,1)="✓"),"",C83-B83-F83)</f>
        <v/>
      </c>
      <c r="I83" s="34" t="str">
        <f>IF(OR(D83="",LEFT(M83,1)="✓"),"",E83-D83-G83)</f>
        <v/>
      </c>
      <c r="J83" s="34" t="str">
        <f>IF(AND(B83&lt;&gt;"",M83="✓所定"),C83-B83-F83,"")</f>
        <v/>
      </c>
      <c r="K83" s="34" t="str">
        <f>IF(AND(B83&lt;&gt;"",M83="✓法定"),C83-B83-F83,"")</f>
        <v/>
      </c>
      <c r="L83" s="26" t="str">
        <f>IF(AND($B83="",$D83=""),"",($C83-$B83-$F83)+($E83-$D83-$G83))</f>
        <v/>
      </c>
      <c r="M83" s="32"/>
      <c r="N83" s="190"/>
      <c r="O83" s="190"/>
      <c r="P83" s="190"/>
      <c r="Q83" s="190"/>
      <c r="R83" s="23"/>
      <c r="V83" s="1" t="s">
        <v>171</v>
      </c>
    </row>
    <row r="84" spans="1:22">
      <c r="A84" s="27">
        <f ca="1">A83+1</f>
        <v>45932</v>
      </c>
      <c r="B84" s="20"/>
      <c r="C84" s="21"/>
      <c r="D84" s="20"/>
      <c r="E84" s="21"/>
      <c r="F84" s="22"/>
      <c r="G84" s="22"/>
      <c r="H84" s="34" t="str">
        <f t="shared" ref="H84:H113" si="14">IF(OR(B84="",LEFT(M84,1)="✓"),"",C84-B84-F84)</f>
        <v/>
      </c>
      <c r="I84" s="34" t="str">
        <f t="shared" ref="I84:I113" si="15">IF(OR(D84="",LEFT(M84,1)="✓"),"",E84-D84-G84)</f>
        <v/>
      </c>
      <c r="J84" s="34" t="str">
        <f t="shared" ref="J84:J113" si="16">IF(AND(B84&lt;&gt;"",M84="✓所定"),C84-B84-F84,"")</f>
        <v/>
      </c>
      <c r="K84" s="34" t="str">
        <f t="shared" ref="K84:K113" si="17">IF(AND(B84&lt;&gt;"",M84="✓法定"),C84-B84-F84,"")</f>
        <v/>
      </c>
      <c r="L84" s="26" t="str">
        <f t="shared" ref="L84:L112" si="18">IF(AND($B84="",$D84=""),"",($C84-$B84-$F84)+($E84-$D84-$G84))</f>
        <v/>
      </c>
      <c r="M84" s="32"/>
      <c r="N84" s="190"/>
      <c r="O84" s="190"/>
      <c r="P84" s="190"/>
      <c r="Q84" s="190"/>
      <c r="R84" s="23"/>
      <c r="V84" s="1" t="s">
        <v>172</v>
      </c>
    </row>
    <row r="85" spans="1:22">
      <c r="A85" s="27">
        <f t="shared" ref="A85:A113" ca="1" si="19">A84+1</f>
        <v>45933</v>
      </c>
      <c r="B85" s="20"/>
      <c r="C85" s="21"/>
      <c r="D85" s="20"/>
      <c r="E85" s="21"/>
      <c r="F85" s="22"/>
      <c r="G85" s="22"/>
      <c r="H85" s="34" t="str">
        <f t="shared" si="14"/>
        <v/>
      </c>
      <c r="I85" s="34" t="str">
        <f t="shared" si="15"/>
        <v/>
      </c>
      <c r="J85" s="34" t="str">
        <f t="shared" si="16"/>
        <v/>
      </c>
      <c r="K85" s="34" t="str">
        <f t="shared" si="17"/>
        <v/>
      </c>
      <c r="L85" s="26" t="str">
        <f t="shared" si="18"/>
        <v/>
      </c>
      <c r="M85" s="32"/>
      <c r="N85" s="190"/>
      <c r="O85" s="190"/>
      <c r="P85" s="190"/>
      <c r="Q85" s="190"/>
      <c r="R85" s="23"/>
    </row>
    <row r="86" spans="1:22">
      <c r="A86" s="27">
        <f t="shared" ca="1" si="19"/>
        <v>45934</v>
      </c>
      <c r="B86" s="20"/>
      <c r="C86" s="21"/>
      <c r="D86" s="20"/>
      <c r="E86" s="21"/>
      <c r="F86" s="22"/>
      <c r="G86" s="22"/>
      <c r="H86" s="34" t="str">
        <f t="shared" si="14"/>
        <v/>
      </c>
      <c r="I86" s="34" t="str">
        <f t="shared" si="15"/>
        <v/>
      </c>
      <c r="J86" s="34" t="str">
        <f t="shared" si="16"/>
        <v/>
      </c>
      <c r="K86" s="34" t="str">
        <f t="shared" si="17"/>
        <v/>
      </c>
      <c r="L86" s="26" t="str">
        <f t="shared" si="18"/>
        <v/>
      </c>
      <c r="M86" s="32"/>
      <c r="N86" s="190"/>
      <c r="O86" s="190"/>
      <c r="P86" s="190"/>
      <c r="Q86" s="190"/>
      <c r="R86" s="23"/>
    </row>
    <row r="87" spans="1:22">
      <c r="A87" s="27">
        <f t="shared" ca="1" si="19"/>
        <v>45935</v>
      </c>
      <c r="B87" s="20"/>
      <c r="C87" s="21"/>
      <c r="D87" s="20"/>
      <c r="E87" s="21"/>
      <c r="F87" s="22"/>
      <c r="G87" s="22"/>
      <c r="H87" s="34" t="str">
        <f t="shared" si="14"/>
        <v/>
      </c>
      <c r="I87" s="34" t="str">
        <f t="shared" si="15"/>
        <v/>
      </c>
      <c r="J87" s="34" t="str">
        <f t="shared" si="16"/>
        <v/>
      </c>
      <c r="K87" s="34" t="str">
        <f t="shared" si="17"/>
        <v/>
      </c>
      <c r="L87" s="26" t="str">
        <f t="shared" si="18"/>
        <v/>
      </c>
      <c r="M87" s="32"/>
      <c r="N87" s="190"/>
      <c r="O87" s="190"/>
      <c r="P87" s="190"/>
      <c r="Q87" s="190"/>
      <c r="R87" s="23"/>
    </row>
    <row r="88" spans="1:22">
      <c r="A88" s="27">
        <f t="shared" ca="1" si="19"/>
        <v>45936</v>
      </c>
      <c r="B88" s="20"/>
      <c r="C88" s="21"/>
      <c r="D88" s="20"/>
      <c r="E88" s="21"/>
      <c r="F88" s="22"/>
      <c r="G88" s="22"/>
      <c r="H88" s="34" t="str">
        <f t="shared" si="14"/>
        <v/>
      </c>
      <c r="I88" s="34" t="str">
        <f t="shared" si="15"/>
        <v/>
      </c>
      <c r="J88" s="34" t="str">
        <f t="shared" si="16"/>
        <v/>
      </c>
      <c r="K88" s="34" t="str">
        <f t="shared" si="17"/>
        <v/>
      </c>
      <c r="L88" s="26" t="str">
        <f t="shared" si="18"/>
        <v/>
      </c>
      <c r="M88" s="32"/>
      <c r="N88" s="190"/>
      <c r="O88" s="190"/>
      <c r="P88" s="190"/>
      <c r="Q88" s="190"/>
      <c r="R88" s="23"/>
    </row>
    <row r="89" spans="1:22">
      <c r="A89" s="27">
        <f t="shared" ca="1" si="19"/>
        <v>45937</v>
      </c>
      <c r="B89" s="20"/>
      <c r="C89" s="21"/>
      <c r="D89" s="20"/>
      <c r="E89" s="21"/>
      <c r="F89" s="22"/>
      <c r="G89" s="22"/>
      <c r="H89" s="34" t="str">
        <f t="shared" si="14"/>
        <v/>
      </c>
      <c r="I89" s="34" t="str">
        <f t="shared" si="15"/>
        <v/>
      </c>
      <c r="J89" s="34" t="str">
        <f t="shared" si="16"/>
        <v/>
      </c>
      <c r="K89" s="34" t="str">
        <f t="shared" si="17"/>
        <v/>
      </c>
      <c r="L89" s="26" t="str">
        <f t="shared" si="18"/>
        <v/>
      </c>
      <c r="M89" s="32"/>
      <c r="N89" s="190"/>
      <c r="O89" s="190"/>
      <c r="P89" s="190"/>
      <c r="Q89" s="190"/>
      <c r="R89" s="23"/>
    </row>
    <row r="90" spans="1:22">
      <c r="A90" s="27">
        <f t="shared" ca="1" si="19"/>
        <v>45938</v>
      </c>
      <c r="B90" s="20"/>
      <c r="C90" s="21"/>
      <c r="D90" s="20"/>
      <c r="E90" s="21"/>
      <c r="F90" s="22"/>
      <c r="G90" s="22"/>
      <c r="H90" s="34" t="str">
        <f t="shared" si="14"/>
        <v/>
      </c>
      <c r="I90" s="34" t="str">
        <f t="shared" si="15"/>
        <v/>
      </c>
      <c r="J90" s="34" t="str">
        <f t="shared" si="16"/>
        <v/>
      </c>
      <c r="K90" s="34" t="str">
        <f t="shared" si="17"/>
        <v/>
      </c>
      <c r="L90" s="26" t="str">
        <f t="shared" si="18"/>
        <v/>
      </c>
      <c r="M90" s="32"/>
      <c r="N90" s="190"/>
      <c r="O90" s="190"/>
      <c r="P90" s="190"/>
      <c r="Q90" s="190"/>
      <c r="R90" s="23"/>
    </row>
    <row r="91" spans="1:22">
      <c r="A91" s="27">
        <f t="shared" ca="1" si="19"/>
        <v>45939</v>
      </c>
      <c r="B91" s="20"/>
      <c r="C91" s="21"/>
      <c r="D91" s="20"/>
      <c r="E91" s="21"/>
      <c r="F91" s="22"/>
      <c r="G91" s="22"/>
      <c r="H91" s="34" t="str">
        <f t="shared" si="14"/>
        <v/>
      </c>
      <c r="I91" s="34" t="str">
        <f t="shared" si="15"/>
        <v/>
      </c>
      <c r="J91" s="34" t="str">
        <f t="shared" si="16"/>
        <v/>
      </c>
      <c r="K91" s="34" t="str">
        <f t="shared" si="17"/>
        <v/>
      </c>
      <c r="L91" s="26" t="str">
        <f t="shared" si="18"/>
        <v/>
      </c>
      <c r="M91" s="32"/>
      <c r="N91" s="190"/>
      <c r="O91" s="190"/>
      <c r="P91" s="190"/>
      <c r="Q91" s="190"/>
      <c r="R91" s="23"/>
    </row>
    <row r="92" spans="1:22">
      <c r="A92" s="27">
        <f t="shared" ca="1" si="19"/>
        <v>45940</v>
      </c>
      <c r="B92" s="20"/>
      <c r="C92" s="21"/>
      <c r="D92" s="20"/>
      <c r="E92" s="21"/>
      <c r="F92" s="22"/>
      <c r="G92" s="22"/>
      <c r="H92" s="34" t="str">
        <f t="shared" si="14"/>
        <v/>
      </c>
      <c r="I92" s="34" t="str">
        <f t="shared" si="15"/>
        <v/>
      </c>
      <c r="J92" s="34" t="str">
        <f t="shared" si="16"/>
        <v/>
      </c>
      <c r="K92" s="34" t="str">
        <f t="shared" si="17"/>
        <v/>
      </c>
      <c r="L92" s="26" t="str">
        <f t="shared" si="18"/>
        <v/>
      </c>
      <c r="M92" s="32"/>
      <c r="N92" s="190"/>
      <c r="O92" s="190"/>
      <c r="P92" s="190"/>
      <c r="Q92" s="190"/>
      <c r="R92" s="23"/>
    </row>
    <row r="93" spans="1:22">
      <c r="A93" s="27">
        <f t="shared" ca="1" si="19"/>
        <v>45941</v>
      </c>
      <c r="B93" s="20"/>
      <c r="C93" s="21"/>
      <c r="D93" s="20"/>
      <c r="E93" s="21"/>
      <c r="F93" s="22"/>
      <c r="G93" s="22"/>
      <c r="H93" s="34" t="str">
        <f t="shared" si="14"/>
        <v/>
      </c>
      <c r="I93" s="34" t="str">
        <f t="shared" si="15"/>
        <v/>
      </c>
      <c r="J93" s="34" t="str">
        <f t="shared" si="16"/>
        <v/>
      </c>
      <c r="K93" s="34" t="str">
        <f t="shared" si="17"/>
        <v/>
      </c>
      <c r="L93" s="26" t="str">
        <f t="shared" si="18"/>
        <v/>
      </c>
      <c r="M93" s="32"/>
      <c r="N93" s="190"/>
      <c r="O93" s="190"/>
      <c r="P93" s="190"/>
      <c r="Q93" s="190"/>
      <c r="R93" s="23"/>
    </row>
    <row r="94" spans="1:22">
      <c r="A94" s="27">
        <f t="shared" ca="1" si="19"/>
        <v>45942</v>
      </c>
      <c r="B94" s="20"/>
      <c r="C94" s="21"/>
      <c r="D94" s="20"/>
      <c r="E94" s="21"/>
      <c r="F94" s="22"/>
      <c r="G94" s="22"/>
      <c r="H94" s="34" t="str">
        <f t="shared" si="14"/>
        <v/>
      </c>
      <c r="I94" s="34" t="str">
        <f t="shared" si="15"/>
        <v/>
      </c>
      <c r="J94" s="34" t="str">
        <f t="shared" si="16"/>
        <v/>
      </c>
      <c r="K94" s="34" t="str">
        <f t="shared" si="17"/>
        <v/>
      </c>
      <c r="L94" s="26" t="str">
        <f t="shared" si="18"/>
        <v/>
      </c>
      <c r="M94" s="32"/>
      <c r="N94" s="190"/>
      <c r="O94" s="190"/>
      <c r="P94" s="190"/>
      <c r="Q94" s="190"/>
      <c r="R94" s="23"/>
    </row>
    <row r="95" spans="1:22">
      <c r="A95" s="27">
        <f t="shared" ca="1" si="19"/>
        <v>45943</v>
      </c>
      <c r="B95" s="20"/>
      <c r="C95" s="21"/>
      <c r="D95" s="20"/>
      <c r="E95" s="21"/>
      <c r="F95" s="22"/>
      <c r="G95" s="22"/>
      <c r="H95" s="34" t="str">
        <f t="shared" si="14"/>
        <v/>
      </c>
      <c r="I95" s="34" t="str">
        <f t="shared" si="15"/>
        <v/>
      </c>
      <c r="J95" s="34" t="str">
        <f t="shared" si="16"/>
        <v/>
      </c>
      <c r="K95" s="34" t="str">
        <f t="shared" si="17"/>
        <v/>
      </c>
      <c r="L95" s="26" t="str">
        <f t="shared" si="18"/>
        <v/>
      </c>
      <c r="M95" s="32"/>
      <c r="N95" s="190"/>
      <c r="O95" s="190"/>
      <c r="P95" s="190"/>
      <c r="Q95" s="190"/>
      <c r="R95" s="23"/>
    </row>
    <row r="96" spans="1:22">
      <c r="A96" s="27">
        <f t="shared" ca="1" si="19"/>
        <v>45944</v>
      </c>
      <c r="B96" s="20"/>
      <c r="C96" s="21"/>
      <c r="D96" s="20"/>
      <c r="E96" s="21"/>
      <c r="F96" s="22"/>
      <c r="G96" s="22"/>
      <c r="H96" s="34" t="str">
        <f t="shared" si="14"/>
        <v/>
      </c>
      <c r="I96" s="34" t="str">
        <f t="shared" si="15"/>
        <v/>
      </c>
      <c r="J96" s="34" t="str">
        <f t="shared" si="16"/>
        <v/>
      </c>
      <c r="K96" s="34" t="str">
        <f t="shared" si="17"/>
        <v/>
      </c>
      <c r="L96" s="26" t="str">
        <f t="shared" si="18"/>
        <v/>
      </c>
      <c r="M96" s="32"/>
      <c r="N96" s="190"/>
      <c r="O96" s="190"/>
      <c r="P96" s="190"/>
      <c r="Q96" s="190"/>
      <c r="R96" s="23"/>
    </row>
    <row r="97" spans="1:18">
      <c r="A97" s="27">
        <f t="shared" ca="1" si="19"/>
        <v>45945</v>
      </c>
      <c r="B97" s="20"/>
      <c r="C97" s="21"/>
      <c r="D97" s="20"/>
      <c r="E97" s="21"/>
      <c r="F97" s="22"/>
      <c r="G97" s="22"/>
      <c r="H97" s="34" t="str">
        <f t="shared" si="14"/>
        <v/>
      </c>
      <c r="I97" s="34" t="str">
        <f t="shared" si="15"/>
        <v/>
      </c>
      <c r="J97" s="34" t="str">
        <f t="shared" si="16"/>
        <v/>
      </c>
      <c r="K97" s="34" t="str">
        <f t="shared" si="17"/>
        <v/>
      </c>
      <c r="L97" s="26" t="str">
        <f t="shared" si="18"/>
        <v/>
      </c>
      <c r="M97" s="32"/>
      <c r="N97" s="190"/>
      <c r="O97" s="190"/>
      <c r="P97" s="190"/>
      <c r="Q97" s="190"/>
      <c r="R97" s="23"/>
    </row>
    <row r="98" spans="1:18">
      <c r="A98" s="27">
        <f t="shared" ca="1" si="19"/>
        <v>45946</v>
      </c>
      <c r="B98" s="20"/>
      <c r="C98" s="21"/>
      <c r="D98" s="20"/>
      <c r="E98" s="21"/>
      <c r="F98" s="22"/>
      <c r="G98" s="22"/>
      <c r="H98" s="34" t="str">
        <f t="shared" si="14"/>
        <v/>
      </c>
      <c r="I98" s="34" t="str">
        <f t="shared" si="15"/>
        <v/>
      </c>
      <c r="J98" s="34" t="str">
        <f t="shared" si="16"/>
        <v/>
      </c>
      <c r="K98" s="34" t="str">
        <f t="shared" si="17"/>
        <v/>
      </c>
      <c r="L98" s="26" t="str">
        <f t="shared" si="18"/>
        <v/>
      </c>
      <c r="M98" s="32"/>
      <c r="N98" s="190"/>
      <c r="O98" s="190"/>
      <c r="P98" s="190"/>
      <c r="Q98" s="190"/>
      <c r="R98" s="23"/>
    </row>
    <row r="99" spans="1:18">
      <c r="A99" s="27">
        <f t="shared" ca="1" si="19"/>
        <v>45947</v>
      </c>
      <c r="B99" s="20"/>
      <c r="C99" s="21"/>
      <c r="D99" s="20"/>
      <c r="E99" s="21"/>
      <c r="F99" s="22"/>
      <c r="G99" s="22"/>
      <c r="H99" s="34" t="str">
        <f t="shared" si="14"/>
        <v/>
      </c>
      <c r="I99" s="34" t="str">
        <f t="shared" si="15"/>
        <v/>
      </c>
      <c r="J99" s="34" t="str">
        <f t="shared" si="16"/>
        <v/>
      </c>
      <c r="K99" s="34" t="str">
        <f t="shared" si="17"/>
        <v/>
      </c>
      <c r="L99" s="26" t="str">
        <f t="shared" si="18"/>
        <v/>
      </c>
      <c r="M99" s="32"/>
      <c r="N99" s="190"/>
      <c r="O99" s="190"/>
      <c r="P99" s="190"/>
      <c r="Q99" s="190"/>
      <c r="R99" s="23"/>
    </row>
    <row r="100" spans="1:18">
      <c r="A100" s="27">
        <f t="shared" ca="1" si="19"/>
        <v>45948</v>
      </c>
      <c r="B100" s="20"/>
      <c r="C100" s="21"/>
      <c r="D100" s="20"/>
      <c r="E100" s="21"/>
      <c r="F100" s="22"/>
      <c r="G100" s="22"/>
      <c r="H100" s="34" t="str">
        <f t="shared" si="14"/>
        <v/>
      </c>
      <c r="I100" s="34" t="str">
        <f t="shared" si="15"/>
        <v/>
      </c>
      <c r="J100" s="34" t="str">
        <f t="shared" si="16"/>
        <v/>
      </c>
      <c r="K100" s="34" t="str">
        <f t="shared" si="17"/>
        <v/>
      </c>
      <c r="L100" s="26" t="str">
        <f t="shared" si="18"/>
        <v/>
      </c>
      <c r="M100" s="32"/>
      <c r="N100" s="190"/>
      <c r="O100" s="190"/>
      <c r="P100" s="190"/>
      <c r="Q100" s="190"/>
      <c r="R100" s="23"/>
    </row>
    <row r="101" spans="1:18">
      <c r="A101" s="27">
        <f t="shared" ca="1" si="19"/>
        <v>45949</v>
      </c>
      <c r="B101" s="20"/>
      <c r="C101" s="21"/>
      <c r="D101" s="20"/>
      <c r="E101" s="21"/>
      <c r="F101" s="22"/>
      <c r="G101" s="22"/>
      <c r="H101" s="34" t="str">
        <f t="shared" si="14"/>
        <v/>
      </c>
      <c r="I101" s="34" t="str">
        <f t="shared" si="15"/>
        <v/>
      </c>
      <c r="J101" s="34" t="str">
        <f t="shared" si="16"/>
        <v/>
      </c>
      <c r="K101" s="34" t="str">
        <f t="shared" si="17"/>
        <v/>
      </c>
      <c r="L101" s="26" t="str">
        <f t="shared" si="18"/>
        <v/>
      </c>
      <c r="M101" s="32"/>
      <c r="N101" s="190"/>
      <c r="O101" s="190"/>
      <c r="P101" s="190"/>
      <c r="Q101" s="190"/>
      <c r="R101" s="23"/>
    </row>
    <row r="102" spans="1:18">
      <c r="A102" s="27">
        <f t="shared" ca="1" si="19"/>
        <v>45950</v>
      </c>
      <c r="B102" s="20"/>
      <c r="C102" s="21"/>
      <c r="D102" s="20"/>
      <c r="E102" s="21"/>
      <c r="F102" s="22"/>
      <c r="G102" s="22"/>
      <c r="H102" s="34" t="str">
        <f t="shared" si="14"/>
        <v/>
      </c>
      <c r="I102" s="34" t="str">
        <f t="shared" si="15"/>
        <v/>
      </c>
      <c r="J102" s="34" t="str">
        <f t="shared" si="16"/>
        <v/>
      </c>
      <c r="K102" s="34" t="str">
        <f t="shared" si="17"/>
        <v/>
      </c>
      <c r="L102" s="26" t="str">
        <f t="shared" si="18"/>
        <v/>
      </c>
      <c r="M102" s="32"/>
      <c r="N102" s="190"/>
      <c r="O102" s="190"/>
      <c r="P102" s="190"/>
      <c r="Q102" s="190"/>
      <c r="R102" s="23"/>
    </row>
    <row r="103" spans="1:18">
      <c r="A103" s="27">
        <f t="shared" ca="1" si="19"/>
        <v>45951</v>
      </c>
      <c r="B103" s="20"/>
      <c r="C103" s="21"/>
      <c r="D103" s="20"/>
      <c r="E103" s="21"/>
      <c r="F103" s="22"/>
      <c r="G103" s="22"/>
      <c r="H103" s="34" t="str">
        <f t="shared" si="14"/>
        <v/>
      </c>
      <c r="I103" s="34" t="str">
        <f t="shared" si="15"/>
        <v/>
      </c>
      <c r="J103" s="34" t="str">
        <f t="shared" si="16"/>
        <v/>
      </c>
      <c r="K103" s="34" t="str">
        <f t="shared" si="17"/>
        <v/>
      </c>
      <c r="L103" s="26" t="str">
        <f t="shared" si="18"/>
        <v/>
      </c>
      <c r="M103" s="32"/>
      <c r="N103" s="190"/>
      <c r="O103" s="190"/>
      <c r="P103" s="190"/>
      <c r="Q103" s="190"/>
      <c r="R103" s="23"/>
    </row>
    <row r="104" spans="1:18">
      <c r="A104" s="27">
        <f t="shared" ca="1" si="19"/>
        <v>45952</v>
      </c>
      <c r="B104" s="20"/>
      <c r="C104" s="21"/>
      <c r="D104" s="20"/>
      <c r="E104" s="21"/>
      <c r="F104" s="22"/>
      <c r="G104" s="22"/>
      <c r="H104" s="34" t="str">
        <f t="shared" si="14"/>
        <v/>
      </c>
      <c r="I104" s="34" t="str">
        <f t="shared" si="15"/>
        <v/>
      </c>
      <c r="J104" s="34" t="str">
        <f t="shared" si="16"/>
        <v/>
      </c>
      <c r="K104" s="34" t="str">
        <f t="shared" si="17"/>
        <v/>
      </c>
      <c r="L104" s="26" t="str">
        <f t="shared" si="18"/>
        <v/>
      </c>
      <c r="M104" s="32"/>
      <c r="N104" s="190"/>
      <c r="O104" s="190"/>
      <c r="P104" s="190"/>
      <c r="Q104" s="190"/>
      <c r="R104" s="23"/>
    </row>
    <row r="105" spans="1:18">
      <c r="A105" s="27">
        <f t="shared" ca="1" si="19"/>
        <v>45953</v>
      </c>
      <c r="B105" s="20"/>
      <c r="C105" s="21"/>
      <c r="D105" s="20"/>
      <c r="E105" s="21"/>
      <c r="F105" s="22"/>
      <c r="G105" s="22"/>
      <c r="H105" s="34" t="str">
        <f t="shared" si="14"/>
        <v/>
      </c>
      <c r="I105" s="34" t="str">
        <f t="shared" si="15"/>
        <v/>
      </c>
      <c r="J105" s="34" t="str">
        <f t="shared" si="16"/>
        <v/>
      </c>
      <c r="K105" s="34" t="str">
        <f t="shared" si="17"/>
        <v/>
      </c>
      <c r="L105" s="26" t="str">
        <f t="shared" si="18"/>
        <v/>
      </c>
      <c r="M105" s="32"/>
      <c r="N105" s="190"/>
      <c r="O105" s="190"/>
      <c r="P105" s="190"/>
      <c r="Q105" s="190"/>
      <c r="R105" s="23"/>
    </row>
    <row r="106" spans="1:18">
      <c r="A106" s="27">
        <f t="shared" ca="1" si="19"/>
        <v>45954</v>
      </c>
      <c r="B106" s="20"/>
      <c r="C106" s="21"/>
      <c r="D106" s="20"/>
      <c r="E106" s="21"/>
      <c r="F106" s="22"/>
      <c r="G106" s="22"/>
      <c r="H106" s="34" t="str">
        <f t="shared" si="14"/>
        <v/>
      </c>
      <c r="I106" s="34" t="str">
        <f t="shared" si="15"/>
        <v/>
      </c>
      <c r="J106" s="34" t="str">
        <f t="shared" si="16"/>
        <v/>
      </c>
      <c r="K106" s="34" t="str">
        <f t="shared" si="17"/>
        <v/>
      </c>
      <c r="L106" s="26" t="str">
        <f t="shared" si="18"/>
        <v/>
      </c>
      <c r="M106" s="32"/>
      <c r="N106" s="190"/>
      <c r="O106" s="190"/>
      <c r="P106" s="190"/>
      <c r="Q106" s="190"/>
      <c r="R106" s="23"/>
    </row>
    <row r="107" spans="1:18">
      <c r="A107" s="27">
        <f t="shared" ca="1" si="19"/>
        <v>45955</v>
      </c>
      <c r="B107" s="20"/>
      <c r="C107" s="21"/>
      <c r="D107" s="20"/>
      <c r="E107" s="21"/>
      <c r="F107" s="22"/>
      <c r="G107" s="22"/>
      <c r="H107" s="34" t="str">
        <f t="shared" si="14"/>
        <v/>
      </c>
      <c r="I107" s="34" t="str">
        <f t="shared" si="15"/>
        <v/>
      </c>
      <c r="J107" s="34" t="str">
        <f t="shared" si="16"/>
        <v/>
      </c>
      <c r="K107" s="34" t="str">
        <f t="shared" si="17"/>
        <v/>
      </c>
      <c r="L107" s="26" t="str">
        <f t="shared" si="18"/>
        <v/>
      </c>
      <c r="M107" s="32"/>
      <c r="N107" s="190"/>
      <c r="O107" s="190"/>
      <c r="P107" s="190"/>
      <c r="Q107" s="190"/>
      <c r="R107" s="23"/>
    </row>
    <row r="108" spans="1:18">
      <c r="A108" s="27">
        <f t="shared" ca="1" si="19"/>
        <v>45956</v>
      </c>
      <c r="B108" s="20"/>
      <c r="C108" s="21"/>
      <c r="D108" s="20"/>
      <c r="E108" s="21"/>
      <c r="F108" s="22"/>
      <c r="G108" s="22"/>
      <c r="H108" s="34" t="str">
        <f t="shared" si="14"/>
        <v/>
      </c>
      <c r="I108" s="34" t="str">
        <f t="shared" si="15"/>
        <v/>
      </c>
      <c r="J108" s="34" t="str">
        <f t="shared" si="16"/>
        <v/>
      </c>
      <c r="K108" s="34" t="str">
        <f t="shared" si="17"/>
        <v/>
      </c>
      <c r="L108" s="26" t="str">
        <f t="shared" si="18"/>
        <v/>
      </c>
      <c r="M108" s="32"/>
      <c r="N108" s="190"/>
      <c r="O108" s="190"/>
      <c r="P108" s="190"/>
      <c r="Q108" s="190"/>
      <c r="R108" s="23"/>
    </row>
    <row r="109" spans="1:18">
      <c r="A109" s="27">
        <f t="shared" ca="1" si="19"/>
        <v>45957</v>
      </c>
      <c r="B109" s="20"/>
      <c r="C109" s="21"/>
      <c r="D109" s="20"/>
      <c r="E109" s="21"/>
      <c r="F109" s="22"/>
      <c r="G109" s="22"/>
      <c r="H109" s="34" t="str">
        <f t="shared" si="14"/>
        <v/>
      </c>
      <c r="I109" s="34" t="str">
        <f t="shared" si="15"/>
        <v/>
      </c>
      <c r="J109" s="34" t="str">
        <f t="shared" si="16"/>
        <v/>
      </c>
      <c r="K109" s="34" t="str">
        <f t="shared" si="17"/>
        <v/>
      </c>
      <c r="L109" s="26" t="str">
        <f t="shared" si="18"/>
        <v/>
      </c>
      <c r="M109" s="32"/>
      <c r="N109" s="190"/>
      <c r="O109" s="190"/>
      <c r="P109" s="190"/>
      <c r="Q109" s="190"/>
      <c r="R109" s="23"/>
    </row>
    <row r="110" spans="1:18">
      <c r="A110" s="27">
        <f t="shared" ca="1" si="19"/>
        <v>45958</v>
      </c>
      <c r="B110" s="20"/>
      <c r="C110" s="21"/>
      <c r="D110" s="20"/>
      <c r="E110" s="21"/>
      <c r="F110" s="22"/>
      <c r="G110" s="22"/>
      <c r="H110" s="34" t="str">
        <f t="shared" si="14"/>
        <v/>
      </c>
      <c r="I110" s="34" t="str">
        <f t="shared" si="15"/>
        <v/>
      </c>
      <c r="J110" s="34" t="str">
        <f t="shared" si="16"/>
        <v/>
      </c>
      <c r="K110" s="34" t="str">
        <f t="shared" si="17"/>
        <v/>
      </c>
      <c r="L110" s="26" t="str">
        <f t="shared" si="18"/>
        <v/>
      </c>
      <c r="M110" s="32"/>
      <c r="N110" s="190"/>
      <c r="O110" s="190"/>
      <c r="P110" s="190"/>
      <c r="Q110" s="190"/>
      <c r="R110" s="23"/>
    </row>
    <row r="111" spans="1:18">
      <c r="A111" s="27">
        <f t="shared" ca="1" si="19"/>
        <v>45959</v>
      </c>
      <c r="B111" s="20"/>
      <c r="C111" s="21"/>
      <c r="D111" s="20"/>
      <c r="E111" s="21"/>
      <c r="F111" s="22"/>
      <c r="G111" s="22"/>
      <c r="H111" s="34" t="str">
        <f t="shared" si="14"/>
        <v/>
      </c>
      <c r="I111" s="34" t="str">
        <f t="shared" si="15"/>
        <v/>
      </c>
      <c r="J111" s="34" t="str">
        <f t="shared" si="16"/>
        <v/>
      </c>
      <c r="K111" s="34" t="str">
        <f t="shared" si="17"/>
        <v/>
      </c>
      <c r="L111" s="26" t="str">
        <f t="shared" si="18"/>
        <v/>
      </c>
      <c r="M111" s="32"/>
      <c r="N111" s="190"/>
      <c r="O111" s="190"/>
      <c r="P111" s="190"/>
      <c r="Q111" s="190"/>
      <c r="R111" s="23"/>
    </row>
    <row r="112" spans="1:18">
      <c r="A112" s="27">
        <f t="shared" ca="1" si="19"/>
        <v>45960</v>
      </c>
      <c r="B112" s="20"/>
      <c r="C112" s="21"/>
      <c r="D112" s="20"/>
      <c r="E112" s="21"/>
      <c r="F112" s="22"/>
      <c r="G112" s="22"/>
      <c r="H112" s="34" t="str">
        <f t="shared" si="14"/>
        <v/>
      </c>
      <c r="I112" s="34" t="str">
        <f t="shared" si="15"/>
        <v/>
      </c>
      <c r="J112" s="34" t="str">
        <f t="shared" si="16"/>
        <v/>
      </c>
      <c r="K112" s="34" t="str">
        <f t="shared" si="17"/>
        <v/>
      </c>
      <c r="L112" s="26" t="str">
        <f t="shared" si="18"/>
        <v/>
      </c>
      <c r="M112" s="32"/>
      <c r="N112" s="190"/>
      <c r="O112" s="190"/>
      <c r="P112" s="190"/>
      <c r="Q112" s="190"/>
      <c r="R112" s="23"/>
    </row>
    <row r="113" spans="1:22">
      <c r="A113" s="27">
        <f t="shared" ca="1" si="19"/>
        <v>45961</v>
      </c>
      <c r="B113" s="20"/>
      <c r="C113" s="21"/>
      <c r="D113" s="20"/>
      <c r="E113" s="21"/>
      <c r="F113" s="22"/>
      <c r="G113" s="22"/>
      <c r="H113" s="34" t="str">
        <f t="shared" si="14"/>
        <v/>
      </c>
      <c r="I113" s="34" t="str">
        <f t="shared" si="15"/>
        <v/>
      </c>
      <c r="J113" s="34" t="str">
        <f t="shared" si="16"/>
        <v/>
      </c>
      <c r="K113" s="34" t="str">
        <f t="shared" si="17"/>
        <v/>
      </c>
      <c r="L113" s="26" t="str">
        <f>IF(AND($B113="",$D113=""),"",($C113-$B113-$F113)+($E113-$D113-$G113))</f>
        <v/>
      </c>
      <c r="M113" s="32"/>
      <c r="N113" s="190"/>
      <c r="O113" s="190"/>
      <c r="P113" s="190"/>
      <c r="Q113" s="190"/>
      <c r="R113" s="23"/>
    </row>
    <row r="114" spans="1:22">
      <c r="A114" s="5" t="s">
        <v>11</v>
      </c>
      <c r="B114" s="191"/>
      <c r="C114" s="192"/>
      <c r="D114" s="191"/>
      <c r="E114" s="192"/>
      <c r="F114" s="26" t="str">
        <f>IF(SUM($F83:$F113)=0,"",SUM($F83:$F113))</f>
        <v/>
      </c>
      <c r="G114" s="26" t="str">
        <f>IF(SUM($G83:$G113)=0,"",SUM($G83:$G113))</f>
        <v/>
      </c>
      <c r="H114" s="26" t="str">
        <f>IF(SUM(H83:H113)=0,"",SUM(H83:H113))</f>
        <v/>
      </c>
      <c r="I114" s="26" t="str">
        <f>IF(SUM(I83:I113)=0,"",SUM(I83:I113))</f>
        <v/>
      </c>
      <c r="J114" s="26" t="str">
        <f t="shared" ref="J114:K114" si="20">IF(SUM(J83:J113)=0,"",SUM(J83:J113))</f>
        <v/>
      </c>
      <c r="K114" s="26" t="str">
        <f t="shared" si="20"/>
        <v/>
      </c>
      <c r="L114" s="26" t="str">
        <f>IF(SUM($L83:$L113)=0,"",SUM($L83:$L113))</f>
        <v/>
      </c>
      <c r="M114" s="33"/>
      <c r="N114" s="193"/>
      <c r="O114" s="193"/>
      <c r="P114" s="193"/>
      <c r="Q114" s="193"/>
      <c r="R114" s="6"/>
    </row>
    <row r="116" spans="1:22" ht="27" customHeight="1">
      <c r="A116" s="194" t="s">
        <v>22</v>
      </c>
      <c r="B116" s="189" t="s">
        <v>103</v>
      </c>
      <c r="C116" s="189"/>
      <c r="D116" s="189"/>
      <c r="E116" s="189"/>
      <c r="F116" s="189" t="s">
        <v>23</v>
      </c>
      <c r="G116" s="189"/>
      <c r="H116" s="189" t="s">
        <v>88</v>
      </c>
      <c r="I116" s="189"/>
      <c r="J116" s="189"/>
      <c r="K116" s="189"/>
      <c r="L116" s="189" t="s">
        <v>87</v>
      </c>
      <c r="M116" s="195" t="s">
        <v>96</v>
      </c>
      <c r="N116" s="194" t="s">
        <v>25</v>
      </c>
      <c r="O116" s="194"/>
      <c r="P116" s="194"/>
      <c r="Q116" s="194"/>
      <c r="R116" s="189" t="s">
        <v>100</v>
      </c>
    </row>
    <row r="117" spans="1:22" ht="14.25" customHeight="1">
      <c r="A117" s="194"/>
      <c r="B117" s="189" t="s">
        <v>82</v>
      </c>
      <c r="C117" s="189"/>
      <c r="D117" s="189" t="s">
        <v>84</v>
      </c>
      <c r="E117" s="189"/>
      <c r="F117" s="189"/>
      <c r="G117" s="189"/>
      <c r="H117" s="189" t="s">
        <v>90</v>
      </c>
      <c r="I117" s="189"/>
      <c r="J117" s="189" t="s">
        <v>89</v>
      </c>
      <c r="K117" s="189"/>
      <c r="L117" s="189"/>
      <c r="M117" s="196"/>
      <c r="N117" s="194"/>
      <c r="O117" s="194"/>
      <c r="P117" s="194"/>
      <c r="Q117" s="194"/>
      <c r="R117" s="189"/>
    </row>
    <row r="118" spans="1:22">
      <c r="A118" s="194"/>
      <c r="B118" s="43" t="s">
        <v>26</v>
      </c>
      <c r="C118" s="43" t="s">
        <v>27</v>
      </c>
      <c r="D118" s="43" t="s">
        <v>26</v>
      </c>
      <c r="E118" s="43" t="s">
        <v>27</v>
      </c>
      <c r="F118" s="44" t="s">
        <v>85</v>
      </c>
      <c r="G118" s="44" t="s">
        <v>86</v>
      </c>
      <c r="H118" s="44" t="s">
        <v>81</v>
      </c>
      <c r="I118" s="44" t="s">
        <v>83</v>
      </c>
      <c r="J118" s="44" t="s">
        <v>81</v>
      </c>
      <c r="K118" s="44" t="s">
        <v>95</v>
      </c>
      <c r="L118" s="189"/>
      <c r="M118" s="197"/>
      <c r="N118" s="194"/>
      <c r="O118" s="194"/>
      <c r="P118" s="194"/>
      <c r="Q118" s="194"/>
      <c r="R118" s="194"/>
    </row>
    <row r="119" spans="1:22">
      <c r="A119" s="27" cm="1">
        <f t="array" aca="1" ref="A119" ca="1">DATE("2025","8"+3,IFERROR(INDIRECT(T1),"1"))</f>
        <v>45962</v>
      </c>
      <c r="B119" s="20"/>
      <c r="C119" s="21"/>
      <c r="D119" s="20"/>
      <c r="E119" s="21"/>
      <c r="F119" s="22"/>
      <c r="G119" s="22"/>
      <c r="H119" s="34" t="str">
        <f>IF(OR(B119="",LEFT(M119,1)="✓"),"",C119-B119-F119)</f>
        <v/>
      </c>
      <c r="I119" s="34" t="str">
        <f>IF(OR(D119="",LEFT(M119,1)="✓"),"",E119-D119-G119)</f>
        <v/>
      </c>
      <c r="J119" s="34" t="str">
        <f>IF(AND(B119&lt;&gt;"",M119="✓所定"),C119-B119-F119,"")</f>
        <v/>
      </c>
      <c r="K119" s="34" t="str">
        <f>IF(AND(B119&lt;&gt;"",M119="✓法定"),C119-B119-F119,"")</f>
        <v/>
      </c>
      <c r="L119" s="26" t="str">
        <f>IF(AND($B119="",$D119=""),"",($C119-$B119-$F119)+($E119-$D119-$G119))</f>
        <v/>
      </c>
      <c r="M119" s="32"/>
      <c r="N119" s="198"/>
      <c r="O119" s="199"/>
      <c r="P119" s="199"/>
      <c r="Q119" s="200"/>
      <c r="R119" s="23"/>
      <c r="V119" s="1" t="s">
        <v>171</v>
      </c>
    </row>
    <row r="120" spans="1:22">
      <c r="A120" s="27">
        <f ca="1">A119+1</f>
        <v>45963</v>
      </c>
      <c r="B120" s="20"/>
      <c r="C120" s="21"/>
      <c r="D120" s="20"/>
      <c r="E120" s="21"/>
      <c r="F120" s="22"/>
      <c r="G120" s="22"/>
      <c r="H120" s="34" t="str">
        <f t="shared" ref="H120:H149" si="21">IF(OR(B120="",LEFT(M120,1)="✓"),"",C120-B120-F120)</f>
        <v/>
      </c>
      <c r="I120" s="34" t="str">
        <f t="shared" ref="I120:I149" si="22">IF(OR(D120="",LEFT(M120,1)="✓"),"",E120-D120-G120)</f>
        <v/>
      </c>
      <c r="J120" s="34" t="str">
        <f t="shared" ref="J120:J149" si="23">IF(AND(B120&lt;&gt;"",M120="✓所定"),C120-B120-F120,"")</f>
        <v/>
      </c>
      <c r="K120" s="34" t="str">
        <f t="shared" ref="K120:K149" si="24">IF(AND(B120&lt;&gt;"",M120="✓法定"),C120-B120-F120,"")</f>
        <v/>
      </c>
      <c r="L120" s="26" t="str">
        <f t="shared" ref="L120:L147" si="25">IF(AND($B120="",$D120=""),"",($C120-$B120-$F120)+($E120-$D120-$G120))</f>
        <v/>
      </c>
      <c r="M120" s="32"/>
      <c r="N120" s="190"/>
      <c r="O120" s="190"/>
      <c r="P120" s="190"/>
      <c r="Q120" s="190"/>
      <c r="R120" s="23"/>
      <c r="V120" s="1" t="s">
        <v>172</v>
      </c>
    </row>
    <row r="121" spans="1:22">
      <c r="A121" s="27">
        <f t="shared" ref="A121:A149" ca="1" si="26">A120+1</f>
        <v>45964</v>
      </c>
      <c r="B121" s="20"/>
      <c r="C121" s="21"/>
      <c r="D121" s="20"/>
      <c r="E121" s="21"/>
      <c r="F121" s="22"/>
      <c r="G121" s="22"/>
      <c r="H121" s="34" t="str">
        <f t="shared" si="21"/>
        <v/>
      </c>
      <c r="I121" s="34" t="str">
        <f t="shared" si="22"/>
        <v/>
      </c>
      <c r="J121" s="34" t="str">
        <f t="shared" si="23"/>
        <v/>
      </c>
      <c r="K121" s="34" t="str">
        <f t="shared" si="24"/>
        <v/>
      </c>
      <c r="L121" s="26" t="str">
        <f t="shared" si="25"/>
        <v/>
      </c>
      <c r="M121" s="32"/>
      <c r="N121" s="190"/>
      <c r="O121" s="190"/>
      <c r="P121" s="190"/>
      <c r="Q121" s="190"/>
      <c r="R121" s="23"/>
    </row>
    <row r="122" spans="1:22">
      <c r="A122" s="27">
        <f t="shared" ca="1" si="26"/>
        <v>45965</v>
      </c>
      <c r="B122" s="20"/>
      <c r="C122" s="21"/>
      <c r="D122" s="20"/>
      <c r="E122" s="21"/>
      <c r="F122" s="22"/>
      <c r="G122" s="22"/>
      <c r="H122" s="34" t="str">
        <f t="shared" si="21"/>
        <v/>
      </c>
      <c r="I122" s="34" t="str">
        <f t="shared" si="22"/>
        <v/>
      </c>
      <c r="J122" s="34" t="str">
        <f t="shared" si="23"/>
        <v/>
      </c>
      <c r="K122" s="34" t="str">
        <f t="shared" si="24"/>
        <v/>
      </c>
      <c r="L122" s="26" t="str">
        <f t="shared" si="25"/>
        <v/>
      </c>
      <c r="M122" s="32"/>
      <c r="N122" s="190"/>
      <c r="O122" s="190"/>
      <c r="P122" s="190"/>
      <c r="Q122" s="190"/>
      <c r="R122" s="23"/>
    </row>
    <row r="123" spans="1:22">
      <c r="A123" s="27">
        <f t="shared" ca="1" si="26"/>
        <v>45966</v>
      </c>
      <c r="B123" s="20"/>
      <c r="C123" s="21"/>
      <c r="D123" s="20"/>
      <c r="E123" s="21"/>
      <c r="F123" s="22"/>
      <c r="G123" s="22"/>
      <c r="H123" s="34" t="str">
        <f t="shared" si="21"/>
        <v/>
      </c>
      <c r="I123" s="34" t="str">
        <f t="shared" si="22"/>
        <v/>
      </c>
      <c r="J123" s="34" t="str">
        <f t="shared" si="23"/>
        <v/>
      </c>
      <c r="K123" s="34" t="str">
        <f t="shared" si="24"/>
        <v/>
      </c>
      <c r="L123" s="26" t="str">
        <f t="shared" si="25"/>
        <v/>
      </c>
      <c r="M123" s="32"/>
      <c r="N123" s="190"/>
      <c r="O123" s="190"/>
      <c r="P123" s="190"/>
      <c r="Q123" s="190"/>
      <c r="R123" s="23"/>
    </row>
    <row r="124" spans="1:22">
      <c r="A124" s="27">
        <f t="shared" ca="1" si="26"/>
        <v>45967</v>
      </c>
      <c r="B124" s="20"/>
      <c r="C124" s="21"/>
      <c r="D124" s="20"/>
      <c r="E124" s="21"/>
      <c r="F124" s="22"/>
      <c r="G124" s="22"/>
      <c r="H124" s="34" t="str">
        <f t="shared" si="21"/>
        <v/>
      </c>
      <c r="I124" s="34" t="str">
        <f t="shared" si="22"/>
        <v/>
      </c>
      <c r="J124" s="34" t="str">
        <f t="shared" si="23"/>
        <v/>
      </c>
      <c r="K124" s="34" t="str">
        <f t="shared" si="24"/>
        <v/>
      </c>
      <c r="L124" s="26" t="str">
        <f t="shared" si="25"/>
        <v/>
      </c>
      <c r="M124" s="32"/>
      <c r="N124" s="190"/>
      <c r="O124" s="190"/>
      <c r="P124" s="190"/>
      <c r="Q124" s="190"/>
      <c r="R124" s="23"/>
    </row>
    <row r="125" spans="1:22">
      <c r="A125" s="27">
        <f t="shared" ca="1" si="26"/>
        <v>45968</v>
      </c>
      <c r="B125" s="20"/>
      <c r="C125" s="21"/>
      <c r="D125" s="20"/>
      <c r="E125" s="21"/>
      <c r="F125" s="22"/>
      <c r="G125" s="22"/>
      <c r="H125" s="34" t="str">
        <f t="shared" si="21"/>
        <v/>
      </c>
      <c r="I125" s="34" t="str">
        <f t="shared" si="22"/>
        <v/>
      </c>
      <c r="J125" s="34" t="str">
        <f t="shared" si="23"/>
        <v/>
      </c>
      <c r="K125" s="34" t="str">
        <f t="shared" si="24"/>
        <v/>
      </c>
      <c r="L125" s="26" t="str">
        <f t="shared" si="25"/>
        <v/>
      </c>
      <c r="M125" s="32"/>
      <c r="N125" s="190"/>
      <c r="O125" s="190"/>
      <c r="P125" s="190"/>
      <c r="Q125" s="190"/>
      <c r="R125" s="23"/>
    </row>
    <row r="126" spans="1:22">
      <c r="A126" s="27">
        <f t="shared" ca="1" si="26"/>
        <v>45969</v>
      </c>
      <c r="B126" s="20"/>
      <c r="C126" s="21"/>
      <c r="D126" s="20"/>
      <c r="E126" s="21"/>
      <c r="F126" s="22"/>
      <c r="G126" s="22"/>
      <c r="H126" s="34" t="str">
        <f t="shared" si="21"/>
        <v/>
      </c>
      <c r="I126" s="34" t="str">
        <f t="shared" si="22"/>
        <v/>
      </c>
      <c r="J126" s="34" t="str">
        <f t="shared" si="23"/>
        <v/>
      </c>
      <c r="K126" s="34" t="str">
        <f t="shared" si="24"/>
        <v/>
      </c>
      <c r="L126" s="26" t="str">
        <f t="shared" si="25"/>
        <v/>
      </c>
      <c r="M126" s="32"/>
      <c r="N126" s="190"/>
      <c r="O126" s="190"/>
      <c r="P126" s="190"/>
      <c r="Q126" s="190"/>
      <c r="R126" s="23"/>
    </row>
    <row r="127" spans="1:22">
      <c r="A127" s="27">
        <f t="shared" ca="1" si="26"/>
        <v>45970</v>
      </c>
      <c r="B127" s="20"/>
      <c r="C127" s="21"/>
      <c r="D127" s="20"/>
      <c r="E127" s="21"/>
      <c r="F127" s="22"/>
      <c r="G127" s="22"/>
      <c r="H127" s="34" t="str">
        <f t="shared" si="21"/>
        <v/>
      </c>
      <c r="I127" s="34" t="str">
        <f t="shared" si="22"/>
        <v/>
      </c>
      <c r="J127" s="34" t="str">
        <f t="shared" si="23"/>
        <v/>
      </c>
      <c r="K127" s="34" t="str">
        <f t="shared" si="24"/>
        <v/>
      </c>
      <c r="L127" s="26" t="str">
        <f t="shared" si="25"/>
        <v/>
      </c>
      <c r="M127" s="32"/>
      <c r="N127" s="190"/>
      <c r="O127" s="190"/>
      <c r="P127" s="190"/>
      <c r="Q127" s="190"/>
      <c r="R127" s="23"/>
    </row>
    <row r="128" spans="1:22">
      <c r="A128" s="27">
        <f t="shared" ca="1" si="26"/>
        <v>45971</v>
      </c>
      <c r="B128" s="20"/>
      <c r="C128" s="21"/>
      <c r="D128" s="20"/>
      <c r="E128" s="21"/>
      <c r="F128" s="22"/>
      <c r="G128" s="22"/>
      <c r="H128" s="34" t="str">
        <f t="shared" si="21"/>
        <v/>
      </c>
      <c r="I128" s="34" t="str">
        <f t="shared" si="22"/>
        <v/>
      </c>
      <c r="J128" s="34" t="str">
        <f t="shared" si="23"/>
        <v/>
      </c>
      <c r="K128" s="34" t="str">
        <f t="shared" si="24"/>
        <v/>
      </c>
      <c r="L128" s="26" t="str">
        <f t="shared" si="25"/>
        <v/>
      </c>
      <c r="M128" s="32"/>
      <c r="N128" s="190"/>
      <c r="O128" s="190"/>
      <c r="P128" s="190"/>
      <c r="Q128" s="190"/>
      <c r="R128" s="23"/>
    </row>
    <row r="129" spans="1:18">
      <c r="A129" s="27">
        <f t="shared" ca="1" si="26"/>
        <v>45972</v>
      </c>
      <c r="B129" s="20"/>
      <c r="C129" s="21"/>
      <c r="D129" s="20"/>
      <c r="E129" s="21"/>
      <c r="F129" s="22"/>
      <c r="G129" s="22"/>
      <c r="H129" s="34" t="str">
        <f t="shared" si="21"/>
        <v/>
      </c>
      <c r="I129" s="34" t="str">
        <f t="shared" si="22"/>
        <v/>
      </c>
      <c r="J129" s="34" t="str">
        <f t="shared" si="23"/>
        <v/>
      </c>
      <c r="K129" s="34" t="str">
        <f t="shared" si="24"/>
        <v/>
      </c>
      <c r="L129" s="26" t="str">
        <f t="shared" si="25"/>
        <v/>
      </c>
      <c r="M129" s="32"/>
      <c r="N129" s="190"/>
      <c r="O129" s="190"/>
      <c r="P129" s="190"/>
      <c r="Q129" s="190"/>
      <c r="R129" s="23"/>
    </row>
    <row r="130" spans="1:18">
      <c r="A130" s="27">
        <f t="shared" ca="1" si="26"/>
        <v>45973</v>
      </c>
      <c r="B130" s="20"/>
      <c r="C130" s="21"/>
      <c r="D130" s="20"/>
      <c r="E130" s="21"/>
      <c r="F130" s="22"/>
      <c r="G130" s="22"/>
      <c r="H130" s="34" t="str">
        <f t="shared" si="21"/>
        <v/>
      </c>
      <c r="I130" s="34" t="str">
        <f t="shared" si="22"/>
        <v/>
      </c>
      <c r="J130" s="34" t="str">
        <f t="shared" si="23"/>
        <v/>
      </c>
      <c r="K130" s="34" t="str">
        <f t="shared" si="24"/>
        <v/>
      </c>
      <c r="L130" s="26" t="str">
        <f t="shared" si="25"/>
        <v/>
      </c>
      <c r="M130" s="32"/>
      <c r="N130" s="190"/>
      <c r="O130" s="190"/>
      <c r="P130" s="190"/>
      <c r="Q130" s="190"/>
      <c r="R130" s="23"/>
    </row>
    <row r="131" spans="1:18">
      <c r="A131" s="27">
        <f t="shared" ca="1" si="26"/>
        <v>45974</v>
      </c>
      <c r="B131" s="20"/>
      <c r="C131" s="21"/>
      <c r="D131" s="20"/>
      <c r="E131" s="21"/>
      <c r="F131" s="22"/>
      <c r="G131" s="22"/>
      <c r="H131" s="34" t="str">
        <f t="shared" si="21"/>
        <v/>
      </c>
      <c r="I131" s="34" t="str">
        <f t="shared" si="22"/>
        <v/>
      </c>
      <c r="J131" s="34" t="str">
        <f t="shared" si="23"/>
        <v/>
      </c>
      <c r="K131" s="34" t="str">
        <f t="shared" si="24"/>
        <v/>
      </c>
      <c r="L131" s="26" t="str">
        <f t="shared" si="25"/>
        <v/>
      </c>
      <c r="M131" s="32"/>
      <c r="N131" s="190"/>
      <c r="O131" s="190"/>
      <c r="P131" s="190"/>
      <c r="Q131" s="190"/>
      <c r="R131" s="23"/>
    </row>
    <row r="132" spans="1:18">
      <c r="A132" s="27">
        <f t="shared" ca="1" si="26"/>
        <v>45975</v>
      </c>
      <c r="B132" s="20"/>
      <c r="C132" s="21"/>
      <c r="D132" s="20"/>
      <c r="E132" s="21"/>
      <c r="F132" s="22"/>
      <c r="G132" s="22"/>
      <c r="H132" s="34" t="str">
        <f t="shared" si="21"/>
        <v/>
      </c>
      <c r="I132" s="34" t="str">
        <f t="shared" si="22"/>
        <v/>
      </c>
      <c r="J132" s="34" t="str">
        <f t="shared" si="23"/>
        <v/>
      </c>
      <c r="K132" s="34" t="str">
        <f t="shared" si="24"/>
        <v/>
      </c>
      <c r="L132" s="26" t="str">
        <f t="shared" si="25"/>
        <v/>
      </c>
      <c r="M132" s="32"/>
      <c r="N132" s="190"/>
      <c r="O132" s="190"/>
      <c r="P132" s="190"/>
      <c r="Q132" s="190"/>
      <c r="R132" s="23"/>
    </row>
    <row r="133" spans="1:18">
      <c r="A133" s="27">
        <f t="shared" ca="1" si="26"/>
        <v>45976</v>
      </c>
      <c r="B133" s="20"/>
      <c r="C133" s="21"/>
      <c r="D133" s="20"/>
      <c r="E133" s="21"/>
      <c r="F133" s="22"/>
      <c r="G133" s="22"/>
      <c r="H133" s="34" t="str">
        <f t="shared" si="21"/>
        <v/>
      </c>
      <c r="I133" s="34" t="str">
        <f t="shared" si="22"/>
        <v/>
      </c>
      <c r="J133" s="34" t="str">
        <f t="shared" si="23"/>
        <v/>
      </c>
      <c r="K133" s="34" t="str">
        <f t="shared" si="24"/>
        <v/>
      </c>
      <c r="L133" s="26" t="str">
        <f t="shared" si="25"/>
        <v/>
      </c>
      <c r="M133" s="32"/>
      <c r="N133" s="190"/>
      <c r="O133" s="190"/>
      <c r="P133" s="190"/>
      <c r="Q133" s="190"/>
      <c r="R133" s="23"/>
    </row>
    <row r="134" spans="1:18">
      <c r="A134" s="27">
        <f t="shared" ca="1" si="26"/>
        <v>45977</v>
      </c>
      <c r="B134" s="20"/>
      <c r="C134" s="21"/>
      <c r="D134" s="20"/>
      <c r="E134" s="21"/>
      <c r="F134" s="22"/>
      <c r="G134" s="22"/>
      <c r="H134" s="34" t="str">
        <f t="shared" si="21"/>
        <v/>
      </c>
      <c r="I134" s="34" t="str">
        <f t="shared" si="22"/>
        <v/>
      </c>
      <c r="J134" s="34" t="str">
        <f t="shared" si="23"/>
        <v/>
      </c>
      <c r="K134" s="34" t="str">
        <f t="shared" si="24"/>
        <v/>
      </c>
      <c r="L134" s="26" t="str">
        <f t="shared" si="25"/>
        <v/>
      </c>
      <c r="M134" s="32"/>
      <c r="N134" s="190"/>
      <c r="O134" s="190"/>
      <c r="P134" s="190"/>
      <c r="Q134" s="190"/>
      <c r="R134" s="23"/>
    </row>
    <row r="135" spans="1:18">
      <c r="A135" s="27">
        <f t="shared" ca="1" si="26"/>
        <v>45978</v>
      </c>
      <c r="B135" s="20"/>
      <c r="C135" s="21"/>
      <c r="D135" s="20"/>
      <c r="E135" s="21"/>
      <c r="F135" s="22"/>
      <c r="G135" s="22"/>
      <c r="H135" s="34" t="str">
        <f t="shared" si="21"/>
        <v/>
      </c>
      <c r="I135" s="34" t="str">
        <f t="shared" si="22"/>
        <v/>
      </c>
      <c r="J135" s="34" t="str">
        <f t="shared" si="23"/>
        <v/>
      </c>
      <c r="K135" s="34" t="str">
        <f t="shared" si="24"/>
        <v/>
      </c>
      <c r="L135" s="26" t="str">
        <f t="shared" si="25"/>
        <v/>
      </c>
      <c r="M135" s="32"/>
      <c r="N135" s="190"/>
      <c r="O135" s="190"/>
      <c r="P135" s="190"/>
      <c r="Q135" s="190"/>
      <c r="R135" s="23"/>
    </row>
    <row r="136" spans="1:18">
      <c r="A136" s="27">
        <f t="shared" ca="1" si="26"/>
        <v>45979</v>
      </c>
      <c r="B136" s="20"/>
      <c r="C136" s="21"/>
      <c r="D136" s="20"/>
      <c r="E136" s="21"/>
      <c r="F136" s="22"/>
      <c r="G136" s="22"/>
      <c r="H136" s="34" t="str">
        <f t="shared" si="21"/>
        <v/>
      </c>
      <c r="I136" s="34" t="str">
        <f t="shared" si="22"/>
        <v/>
      </c>
      <c r="J136" s="34" t="str">
        <f t="shared" si="23"/>
        <v/>
      </c>
      <c r="K136" s="34" t="str">
        <f t="shared" si="24"/>
        <v/>
      </c>
      <c r="L136" s="26" t="str">
        <f t="shared" si="25"/>
        <v/>
      </c>
      <c r="M136" s="32"/>
      <c r="N136" s="190"/>
      <c r="O136" s="190"/>
      <c r="P136" s="190"/>
      <c r="Q136" s="190"/>
      <c r="R136" s="23"/>
    </row>
    <row r="137" spans="1:18">
      <c r="A137" s="27">
        <f t="shared" ca="1" si="26"/>
        <v>45980</v>
      </c>
      <c r="B137" s="20"/>
      <c r="C137" s="21"/>
      <c r="D137" s="20"/>
      <c r="E137" s="21"/>
      <c r="F137" s="22"/>
      <c r="G137" s="22"/>
      <c r="H137" s="34" t="str">
        <f t="shared" si="21"/>
        <v/>
      </c>
      <c r="I137" s="34" t="str">
        <f t="shared" si="22"/>
        <v/>
      </c>
      <c r="J137" s="34" t="str">
        <f t="shared" si="23"/>
        <v/>
      </c>
      <c r="K137" s="34" t="str">
        <f t="shared" si="24"/>
        <v/>
      </c>
      <c r="L137" s="26" t="str">
        <f t="shared" si="25"/>
        <v/>
      </c>
      <c r="M137" s="32"/>
      <c r="N137" s="190"/>
      <c r="O137" s="190"/>
      <c r="P137" s="190"/>
      <c r="Q137" s="190"/>
      <c r="R137" s="23"/>
    </row>
    <row r="138" spans="1:18">
      <c r="A138" s="27">
        <f t="shared" ca="1" si="26"/>
        <v>45981</v>
      </c>
      <c r="B138" s="20"/>
      <c r="C138" s="21"/>
      <c r="D138" s="20"/>
      <c r="E138" s="21"/>
      <c r="F138" s="22"/>
      <c r="G138" s="22"/>
      <c r="H138" s="34" t="str">
        <f t="shared" si="21"/>
        <v/>
      </c>
      <c r="I138" s="34" t="str">
        <f t="shared" si="22"/>
        <v/>
      </c>
      <c r="J138" s="34" t="str">
        <f t="shared" si="23"/>
        <v/>
      </c>
      <c r="K138" s="34" t="str">
        <f t="shared" si="24"/>
        <v/>
      </c>
      <c r="L138" s="26" t="str">
        <f t="shared" si="25"/>
        <v/>
      </c>
      <c r="M138" s="32"/>
      <c r="N138" s="190"/>
      <c r="O138" s="190"/>
      <c r="P138" s="190"/>
      <c r="Q138" s="190"/>
      <c r="R138" s="23"/>
    </row>
    <row r="139" spans="1:18">
      <c r="A139" s="27">
        <f t="shared" ca="1" si="26"/>
        <v>45982</v>
      </c>
      <c r="B139" s="20"/>
      <c r="C139" s="21"/>
      <c r="D139" s="20"/>
      <c r="E139" s="21"/>
      <c r="F139" s="22"/>
      <c r="G139" s="22"/>
      <c r="H139" s="34" t="str">
        <f t="shared" si="21"/>
        <v/>
      </c>
      <c r="I139" s="34" t="str">
        <f t="shared" si="22"/>
        <v/>
      </c>
      <c r="J139" s="34" t="str">
        <f t="shared" si="23"/>
        <v/>
      </c>
      <c r="K139" s="34" t="str">
        <f t="shared" si="24"/>
        <v/>
      </c>
      <c r="L139" s="26" t="str">
        <f t="shared" si="25"/>
        <v/>
      </c>
      <c r="M139" s="32"/>
      <c r="N139" s="190"/>
      <c r="O139" s="190"/>
      <c r="P139" s="190"/>
      <c r="Q139" s="190"/>
      <c r="R139" s="23"/>
    </row>
    <row r="140" spans="1:18">
      <c r="A140" s="27">
        <f t="shared" ca="1" si="26"/>
        <v>45983</v>
      </c>
      <c r="B140" s="20"/>
      <c r="C140" s="21"/>
      <c r="D140" s="20"/>
      <c r="E140" s="21"/>
      <c r="F140" s="22"/>
      <c r="G140" s="22"/>
      <c r="H140" s="34" t="str">
        <f t="shared" si="21"/>
        <v/>
      </c>
      <c r="I140" s="34" t="str">
        <f t="shared" si="22"/>
        <v/>
      </c>
      <c r="J140" s="34" t="str">
        <f t="shared" si="23"/>
        <v/>
      </c>
      <c r="K140" s="34" t="str">
        <f t="shared" si="24"/>
        <v/>
      </c>
      <c r="L140" s="26" t="str">
        <f t="shared" si="25"/>
        <v/>
      </c>
      <c r="M140" s="32"/>
      <c r="N140" s="190"/>
      <c r="O140" s="190"/>
      <c r="P140" s="190"/>
      <c r="Q140" s="190"/>
      <c r="R140" s="23"/>
    </row>
    <row r="141" spans="1:18">
      <c r="A141" s="27">
        <f t="shared" ca="1" si="26"/>
        <v>45984</v>
      </c>
      <c r="B141" s="20"/>
      <c r="C141" s="21"/>
      <c r="D141" s="20"/>
      <c r="E141" s="21"/>
      <c r="F141" s="22"/>
      <c r="G141" s="22"/>
      <c r="H141" s="34" t="str">
        <f t="shared" si="21"/>
        <v/>
      </c>
      <c r="I141" s="34" t="str">
        <f t="shared" si="22"/>
        <v/>
      </c>
      <c r="J141" s="34" t="str">
        <f t="shared" si="23"/>
        <v/>
      </c>
      <c r="K141" s="34" t="str">
        <f t="shared" si="24"/>
        <v/>
      </c>
      <c r="L141" s="26" t="str">
        <f t="shared" si="25"/>
        <v/>
      </c>
      <c r="M141" s="32"/>
      <c r="N141" s="190"/>
      <c r="O141" s="190"/>
      <c r="P141" s="190"/>
      <c r="Q141" s="190"/>
      <c r="R141" s="23"/>
    </row>
    <row r="142" spans="1:18">
      <c r="A142" s="27">
        <f t="shared" ca="1" si="26"/>
        <v>45985</v>
      </c>
      <c r="B142" s="20"/>
      <c r="C142" s="21"/>
      <c r="D142" s="20"/>
      <c r="E142" s="21"/>
      <c r="F142" s="22"/>
      <c r="G142" s="22"/>
      <c r="H142" s="34" t="str">
        <f t="shared" si="21"/>
        <v/>
      </c>
      <c r="I142" s="34" t="str">
        <f t="shared" si="22"/>
        <v/>
      </c>
      <c r="J142" s="34" t="str">
        <f t="shared" si="23"/>
        <v/>
      </c>
      <c r="K142" s="34" t="str">
        <f t="shared" si="24"/>
        <v/>
      </c>
      <c r="L142" s="26" t="str">
        <f t="shared" si="25"/>
        <v/>
      </c>
      <c r="M142" s="32"/>
      <c r="N142" s="190"/>
      <c r="O142" s="190"/>
      <c r="P142" s="190"/>
      <c r="Q142" s="190"/>
      <c r="R142" s="23"/>
    </row>
    <row r="143" spans="1:18">
      <c r="A143" s="27">
        <f t="shared" ca="1" si="26"/>
        <v>45986</v>
      </c>
      <c r="B143" s="20"/>
      <c r="C143" s="21"/>
      <c r="D143" s="20"/>
      <c r="E143" s="21"/>
      <c r="F143" s="22"/>
      <c r="G143" s="22"/>
      <c r="H143" s="34" t="str">
        <f t="shared" si="21"/>
        <v/>
      </c>
      <c r="I143" s="34" t="str">
        <f t="shared" si="22"/>
        <v/>
      </c>
      <c r="J143" s="34" t="str">
        <f t="shared" si="23"/>
        <v/>
      </c>
      <c r="K143" s="34" t="str">
        <f t="shared" si="24"/>
        <v/>
      </c>
      <c r="L143" s="26" t="str">
        <f t="shared" si="25"/>
        <v/>
      </c>
      <c r="M143" s="32"/>
      <c r="N143" s="190"/>
      <c r="O143" s="190"/>
      <c r="P143" s="190"/>
      <c r="Q143" s="190"/>
      <c r="R143" s="23"/>
    </row>
    <row r="144" spans="1:18">
      <c r="A144" s="27">
        <f t="shared" ca="1" si="26"/>
        <v>45987</v>
      </c>
      <c r="B144" s="20"/>
      <c r="C144" s="21"/>
      <c r="D144" s="20"/>
      <c r="E144" s="21"/>
      <c r="F144" s="22"/>
      <c r="G144" s="22"/>
      <c r="H144" s="34" t="str">
        <f t="shared" si="21"/>
        <v/>
      </c>
      <c r="I144" s="34" t="str">
        <f t="shared" si="22"/>
        <v/>
      </c>
      <c r="J144" s="34" t="str">
        <f t="shared" si="23"/>
        <v/>
      </c>
      <c r="K144" s="34" t="str">
        <f t="shared" si="24"/>
        <v/>
      </c>
      <c r="L144" s="26" t="str">
        <f t="shared" si="25"/>
        <v/>
      </c>
      <c r="M144" s="32"/>
      <c r="N144" s="190"/>
      <c r="O144" s="190"/>
      <c r="P144" s="190"/>
      <c r="Q144" s="190"/>
      <c r="R144" s="23"/>
    </row>
    <row r="145" spans="1:22">
      <c r="A145" s="27">
        <f t="shared" ca="1" si="26"/>
        <v>45988</v>
      </c>
      <c r="B145" s="20"/>
      <c r="C145" s="21"/>
      <c r="D145" s="20"/>
      <c r="E145" s="21"/>
      <c r="F145" s="22"/>
      <c r="G145" s="22"/>
      <c r="H145" s="34" t="str">
        <f t="shared" si="21"/>
        <v/>
      </c>
      <c r="I145" s="34" t="str">
        <f t="shared" si="22"/>
        <v/>
      </c>
      <c r="J145" s="34" t="str">
        <f t="shared" si="23"/>
        <v/>
      </c>
      <c r="K145" s="34" t="str">
        <f t="shared" si="24"/>
        <v/>
      </c>
      <c r="L145" s="26" t="str">
        <f t="shared" si="25"/>
        <v/>
      </c>
      <c r="M145" s="32"/>
      <c r="N145" s="190"/>
      <c r="O145" s="190"/>
      <c r="P145" s="190"/>
      <c r="Q145" s="190"/>
      <c r="R145" s="23"/>
    </row>
    <row r="146" spans="1:22">
      <c r="A146" s="27">
        <f t="shared" ca="1" si="26"/>
        <v>45989</v>
      </c>
      <c r="B146" s="20"/>
      <c r="C146" s="21"/>
      <c r="D146" s="20"/>
      <c r="E146" s="21"/>
      <c r="F146" s="22"/>
      <c r="G146" s="22"/>
      <c r="H146" s="34" t="str">
        <f t="shared" si="21"/>
        <v/>
      </c>
      <c r="I146" s="34" t="str">
        <f t="shared" si="22"/>
        <v/>
      </c>
      <c r="J146" s="34" t="str">
        <f t="shared" si="23"/>
        <v/>
      </c>
      <c r="K146" s="34" t="str">
        <f t="shared" si="24"/>
        <v/>
      </c>
      <c r="L146" s="26" t="str">
        <f t="shared" si="25"/>
        <v/>
      </c>
      <c r="M146" s="32"/>
      <c r="N146" s="190"/>
      <c r="O146" s="190"/>
      <c r="P146" s="190"/>
      <c r="Q146" s="190"/>
      <c r="R146" s="23"/>
    </row>
    <row r="147" spans="1:22">
      <c r="A147" s="27">
        <f t="shared" ca="1" si="26"/>
        <v>45990</v>
      </c>
      <c r="B147" s="20"/>
      <c r="C147" s="21"/>
      <c r="D147" s="20"/>
      <c r="E147" s="21"/>
      <c r="F147" s="22"/>
      <c r="G147" s="22"/>
      <c r="H147" s="34" t="str">
        <f t="shared" si="21"/>
        <v/>
      </c>
      <c r="I147" s="34" t="str">
        <f t="shared" si="22"/>
        <v/>
      </c>
      <c r="J147" s="34" t="str">
        <f t="shared" si="23"/>
        <v/>
      </c>
      <c r="K147" s="34" t="str">
        <f t="shared" si="24"/>
        <v/>
      </c>
      <c r="L147" s="26" t="str">
        <f t="shared" si="25"/>
        <v/>
      </c>
      <c r="M147" s="32"/>
      <c r="N147" s="190"/>
      <c r="O147" s="190"/>
      <c r="P147" s="190"/>
      <c r="Q147" s="190"/>
      <c r="R147" s="23"/>
    </row>
    <row r="148" spans="1:22">
      <c r="A148" s="27">
        <f t="shared" ca="1" si="26"/>
        <v>45991</v>
      </c>
      <c r="B148" s="20"/>
      <c r="C148" s="21"/>
      <c r="D148" s="20"/>
      <c r="E148" s="21"/>
      <c r="F148" s="22"/>
      <c r="G148" s="22"/>
      <c r="H148" s="34" t="str">
        <f t="shared" si="21"/>
        <v/>
      </c>
      <c r="I148" s="34" t="str">
        <f t="shared" si="22"/>
        <v/>
      </c>
      <c r="J148" s="34" t="str">
        <f t="shared" si="23"/>
        <v/>
      </c>
      <c r="K148" s="34" t="str">
        <f t="shared" si="24"/>
        <v/>
      </c>
      <c r="L148" s="26" t="str">
        <f>IF(AND($B148="",$D148=""),"",($C148-$B148-$F148)+($E148-$D148-$G148))</f>
        <v/>
      </c>
      <c r="M148" s="32"/>
      <c r="N148" s="190"/>
      <c r="O148" s="190"/>
      <c r="P148" s="190"/>
      <c r="Q148" s="190"/>
      <c r="R148" s="23"/>
    </row>
    <row r="149" spans="1:22">
      <c r="A149" s="27">
        <f t="shared" ca="1" si="26"/>
        <v>45992</v>
      </c>
      <c r="B149" s="20"/>
      <c r="C149" s="21"/>
      <c r="D149" s="20"/>
      <c r="E149" s="21"/>
      <c r="F149" s="22"/>
      <c r="G149" s="22"/>
      <c r="H149" s="34" t="str">
        <f t="shared" si="21"/>
        <v/>
      </c>
      <c r="I149" s="34" t="str">
        <f t="shared" si="22"/>
        <v/>
      </c>
      <c r="J149" s="34" t="str">
        <f t="shared" si="23"/>
        <v/>
      </c>
      <c r="K149" s="34" t="str">
        <f t="shared" si="24"/>
        <v/>
      </c>
      <c r="L149" s="26" t="str">
        <f>IF(AND($B149="",$D149=""),"",($C149-$B149-$F149)+($E149-$D149-$G149))</f>
        <v/>
      </c>
      <c r="M149" s="32"/>
      <c r="N149" s="190"/>
      <c r="O149" s="190"/>
      <c r="P149" s="190"/>
      <c r="Q149" s="190"/>
      <c r="R149" s="23"/>
    </row>
    <row r="150" spans="1:22">
      <c r="A150" s="5" t="s">
        <v>11</v>
      </c>
      <c r="B150" s="191"/>
      <c r="C150" s="192"/>
      <c r="D150" s="191"/>
      <c r="E150" s="192"/>
      <c r="F150" s="26" t="str">
        <f>IF(SUM($F119:$F149)=0,"",SUM($F119:$F149))</f>
        <v/>
      </c>
      <c r="G150" s="26" t="str">
        <f>IF(SUM($G119:$G149)=0,"",SUM($G119:$G149))</f>
        <v/>
      </c>
      <c r="H150" s="26" t="str">
        <f>IF(SUM(H119:H149)=0,"",SUM(H119:H149))</f>
        <v/>
      </c>
      <c r="I150" s="26" t="str">
        <f>IF(SUM(I119:I149)=0,"",SUM(I119:I149))</f>
        <v/>
      </c>
      <c r="J150" s="26" t="str">
        <f t="shared" ref="J150:K150" si="27">IF(SUM(J119:J149)=0,"",SUM(J119:J149))</f>
        <v/>
      </c>
      <c r="K150" s="26" t="str">
        <f t="shared" si="27"/>
        <v/>
      </c>
      <c r="L150" s="26" t="str">
        <f>IF(SUM($L119:$L149)=0,"",SUM($L119:$L149))</f>
        <v/>
      </c>
      <c r="M150" s="33"/>
      <c r="N150" s="193"/>
      <c r="O150" s="193"/>
      <c r="P150" s="193"/>
      <c r="Q150" s="193"/>
      <c r="R150" s="6"/>
    </row>
    <row r="152" spans="1:22" ht="27" customHeight="1">
      <c r="A152" s="194" t="s">
        <v>22</v>
      </c>
      <c r="B152" s="189" t="s">
        <v>103</v>
      </c>
      <c r="C152" s="189"/>
      <c r="D152" s="189"/>
      <c r="E152" s="189"/>
      <c r="F152" s="189" t="s">
        <v>23</v>
      </c>
      <c r="G152" s="189"/>
      <c r="H152" s="189" t="s">
        <v>88</v>
      </c>
      <c r="I152" s="189"/>
      <c r="J152" s="189"/>
      <c r="K152" s="189"/>
      <c r="L152" s="189" t="s">
        <v>87</v>
      </c>
      <c r="M152" s="195" t="s">
        <v>96</v>
      </c>
      <c r="N152" s="194" t="s">
        <v>25</v>
      </c>
      <c r="O152" s="194"/>
      <c r="P152" s="194"/>
      <c r="Q152" s="194"/>
      <c r="R152" s="189" t="s">
        <v>100</v>
      </c>
    </row>
    <row r="153" spans="1:22" ht="14.25" customHeight="1">
      <c r="A153" s="194"/>
      <c r="B153" s="189" t="s">
        <v>82</v>
      </c>
      <c r="C153" s="189"/>
      <c r="D153" s="189" t="s">
        <v>84</v>
      </c>
      <c r="E153" s="189"/>
      <c r="F153" s="189"/>
      <c r="G153" s="189"/>
      <c r="H153" s="189" t="s">
        <v>90</v>
      </c>
      <c r="I153" s="189"/>
      <c r="J153" s="189" t="s">
        <v>89</v>
      </c>
      <c r="K153" s="189"/>
      <c r="L153" s="189"/>
      <c r="M153" s="196"/>
      <c r="N153" s="194"/>
      <c r="O153" s="194"/>
      <c r="P153" s="194"/>
      <c r="Q153" s="194"/>
      <c r="R153" s="189"/>
    </row>
    <row r="154" spans="1:22">
      <c r="A154" s="194"/>
      <c r="B154" s="43" t="s">
        <v>26</v>
      </c>
      <c r="C154" s="43" t="s">
        <v>27</v>
      </c>
      <c r="D154" s="43" t="s">
        <v>26</v>
      </c>
      <c r="E154" s="43" t="s">
        <v>27</v>
      </c>
      <c r="F154" s="44" t="s">
        <v>85</v>
      </c>
      <c r="G154" s="44" t="s">
        <v>86</v>
      </c>
      <c r="H154" s="44" t="s">
        <v>81</v>
      </c>
      <c r="I154" s="44" t="s">
        <v>83</v>
      </c>
      <c r="J154" s="44" t="s">
        <v>81</v>
      </c>
      <c r="K154" s="44" t="s">
        <v>95</v>
      </c>
      <c r="L154" s="189"/>
      <c r="M154" s="197"/>
      <c r="N154" s="194"/>
      <c r="O154" s="194"/>
      <c r="P154" s="194"/>
      <c r="Q154" s="194"/>
      <c r="R154" s="194"/>
    </row>
    <row r="155" spans="1:22">
      <c r="A155" s="27" cm="1">
        <f t="array" aca="1" ref="A155" ca="1">DATE("2025","8"+4,IFERROR(INDIRECT(T1),"1"))</f>
        <v>45992</v>
      </c>
      <c r="B155" s="20"/>
      <c r="C155" s="21"/>
      <c r="D155" s="20"/>
      <c r="E155" s="21"/>
      <c r="F155" s="22"/>
      <c r="G155" s="22"/>
      <c r="H155" s="34" t="str">
        <f>IF(OR(B155="",LEFT(M155,1)="✓"),"",C155-B155-F155)</f>
        <v/>
      </c>
      <c r="I155" s="34" t="str">
        <f>IF(OR(D155="",LEFT(M155,1)="✓"),"",E155-D155-G155)</f>
        <v/>
      </c>
      <c r="J155" s="34" t="str">
        <f>IF(AND(B155&lt;&gt;"",M155="✓所定"),C155-B155-F155,"")</f>
        <v/>
      </c>
      <c r="K155" s="34" t="str">
        <f>IF(AND(B155&lt;&gt;"",M155="✓法定"),C155-B155-F155,"")</f>
        <v/>
      </c>
      <c r="L155" s="26" t="str">
        <f t="shared" ref="L155:L185" si="28">IF(AND($B155="",$D155=""),"",($C155-$B155-$F155)+($E155-$D155-$G155))</f>
        <v/>
      </c>
      <c r="M155" s="32"/>
      <c r="N155" s="190"/>
      <c r="O155" s="190"/>
      <c r="P155" s="190"/>
      <c r="Q155" s="190"/>
      <c r="R155" s="23"/>
      <c r="V155" s="1" t="s">
        <v>171</v>
      </c>
    </row>
    <row r="156" spans="1:22">
      <c r="A156" s="27">
        <f ca="1">A155+1</f>
        <v>45993</v>
      </c>
      <c r="B156" s="20"/>
      <c r="C156" s="21"/>
      <c r="D156" s="20"/>
      <c r="E156" s="21"/>
      <c r="F156" s="22"/>
      <c r="G156" s="22"/>
      <c r="H156" s="34" t="str">
        <f t="shared" ref="H156:H185" si="29">IF(OR(B156="",LEFT(M156,1)="✓"),"",C156-B156-F156)</f>
        <v/>
      </c>
      <c r="I156" s="34" t="str">
        <f t="shared" ref="I156:I185" si="30">IF(OR(D156="",LEFT(M156,1)="✓"),"",E156-D156-G156)</f>
        <v/>
      </c>
      <c r="J156" s="34" t="str">
        <f t="shared" ref="J156:J185" si="31">IF(AND(B156&lt;&gt;"",M156="✓所定"),C156-B156-F156,"")</f>
        <v/>
      </c>
      <c r="K156" s="34" t="str">
        <f t="shared" ref="K156:K185" si="32">IF(AND(B156&lt;&gt;"",M156="✓法定"),C156-B156-F156,"")</f>
        <v/>
      </c>
      <c r="L156" s="26" t="str">
        <f t="shared" si="28"/>
        <v/>
      </c>
      <c r="M156" s="32"/>
      <c r="N156" s="190"/>
      <c r="O156" s="190"/>
      <c r="P156" s="190"/>
      <c r="Q156" s="190"/>
      <c r="R156" s="23"/>
      <c r="V156" s="1" t="s">
        <v>172</v>
      </c>
    </row>
    <row r="157" spans="1:22">
      <c r="A157" s="27">
        <f t="shared" ref="A157:A185" ca="1" si="33">A156+1</f>
        <v>45994</v>
      </c>
      <c r="B157" s="20"/>
      <c r="C157" s="21"/>
      <c r="D157" s="20"/>
      <c r="E157" s="21"/>
      <c r="F157" s="22"/>
      <c r="G157" s="22"/>
      <c r="H157" s="34" t="str">
        <f t="shared" si="29"/>
        <v/>
      </c>
      <c r="I157" s="34" t="str">
        <f t="shared" si="30"/>
        <v/>
      </c>
      <c r="J157" s="34" t="str">
        <f t="shared" si="31"/>
        <v/>
      </c>
      <c r="K157" s="34" t="str">
        <f t="shared" si="32"/>
        <v/>
      </c>
      <c r="L157" s="26" t="str">
        <f t="shared" si="28"/>
        <v/>
      </c>
      <c r="M157" s="32"/>
      <c r="N157" s="190"/>
      <c r="O157" s="190"/>
      <c r="P157" s="190"/>
      <c r="Q157" s="190"/>
      <c r="R157" s="23"/>
    </row>
    <row r="158" spans="1:22">
      <c r="A158" s="27">
        <f t="shared" ca="1" si="33"/>
        <v>45995</v>
      </c>
      <c r="B158" s="20"/>
      <c r="C158" s="21"/>
      <c r="D158" s="20"/>
      <c r="E158" s="21"/>
      <c r="F158" s="22"/>
      <c r="G158" s="22"/>
      <c r="H158" s="34" t="str">
        <f t="shared" si="29"/>
        <v/>
      </c>
      <c r="I158" s="34" t="str">
        <f t="shared" si="30"/>
        <v/>
      </c>
      <c r="J158" s="34" t="str">
        <f t="shared" si="31"/>
        <v/>
      </c>
      <c r="K158" s="34" t="str">
        <f t="shared" si="32"/>
        <v/>
      </c>
      <c r="L158" s="26" t="str">
        <f t="shared" si="28"/>
        <v/>
      </c>
      <c r="M158" s="32"/>
      <c r="N158" s="190"/>
      <c r="O158" s="190"/>
      <c r="P158" s="190"/>
      <c r="Q158" s="190"/>
      <c r="R158" s="23"/>
    </row>
    <row r="159" spans="1:22">
      <c r="A159" s="27">
        <f t="shared" ca="1" si="33"/>
        <v>45996</v>
      </c>
      <c r="B159" s="20"/>
      <c r="C159" s="21"/>
      <c r="D159" s="20"/>
      <c r="E159" s="21"/>
      <c r="F159" s="22"/>
      <c r="G159" s="22"/>
      <c r="H159" s="34" t="str">
        <f t="shared" si="29"/>
        <v/>
      </c>
      <c r="I159" s="34" t="str">
        <f t="shared" si="30"/>
        <v/>
      </c>
      <c r="J159" s="34" t="str">
        <f t="shared" si="31"/>
        <v/>
      </c>
      <c r="K159" s="34" t="str">
        <f t="shared" si="32"/>
        <v/>
      </c>
      <c r="L159" s="26" t="str">
        <f t="shared" si="28"/>
        <v/>
      </c>
      <c r="M159" s="32"/>
      <c r="N159" s="190"/>
      <c r="O159" s="190"/>
      <c r="P159" s="190"/>
      <c r="Q159" s="190"/>
      <c r="R159" s="23"/>
    </row>
    <row r="160" spans="1:22">
      <c r="A160" s="27">
        <f t="shared" ca="1" si="33"/>
        <v>45997</v>
      </c>
      <c r="B160" s="20"/>
      <c r="C160" s="21"/>
      <c r="D160" s="20"/>
      <c r="E160" s="21"/>
      <c r="F160" s="22"/>
      <c r="G160" s="22"/>
      <c r="H160" s="34" t="str">
        <f t="shared" si="29"/>
        <v/>
      </c>
      <c r="I160" s="34" t="str">
        <f t="shared" si="30"/>
        <v/>
      </c>
      <c r="J160" s="34" t="str">
        <f t="shared" si="31"/>
        <v/>
      </c>
      <c r="K160" s="34" t="str">
        <f t="shared" si="32"/>
        <v/>
      </c>
      <c r="L160" s="26" t="str">
        <f t="shared" si="28"/>
        <v/>
      </c>
      <c r="M160" s="32"/>
      <c r="N160" s="190"/>
      <c r="O160" s="190"/>
      <c r="P160" s="190"/>
      <c r="Q160" s="190"/>
      <c r="R160" s="23"/>
    </row>
    <row r="161" spans="1:18">
      <c r="A161" s="27">
        <f t="shared" ca="1" si="33"/>
        <v>45998</v>
      </c>
      <c r="B161" s="20"/>
      <c r="C161" s="21"/>
      <c r="D161" s="20"/>
      <c r="E161" s="21"/>
      <c r="F161" s="22"/>
      <c r="G161" s="22"/>
      <c r="H161" s="34" t="str">
        <f t="shared" si="29"/>
        <v/>
      </c>
      <c r="I161" s="34" t="str">
        <f t="shared" si="30"/>
        <v/>
      </c>
      <c r="J161" s="34" t="str">
        <f t="shared" si="31"/>
        <v/>
      </c>
      <c r="K161" s="34" t="str">
        <f t="shared" si="32"/>
        <v/>
      </c>
      <c r="L161" s="26" t="str">
        <f t="shared" si="28"/>
        <v/>
      </c>
      <c r="M161" s="32"/>
      <c r="N161" s="190"/>
      <c r="O161" s="190"/>
      <c r="P161" s="190"/>
      <c r="Q161" s="190"/>
      <c r="R161" s="23"/>
    </row>
    <row r="162" spans="1:18">
      <c r="A162" s="27">
        <f t="shared" ca="1" si="33"/>
        <v>45999</v>
      </c>
      <c r="B162" s="20"/>
      <c r="C162" s="21"/>
      <c r="D162" s="20"/>
      <c r="E162" s="21"/>
      <c r="F162" s="22"/>
      <c r="G162" s="22"/>
      <c r="H162" s="34" t="str">
        <f t="shared" si="29"/>
        <v/>
      </c>
      <c r="I162" s="34" t="str">
        <f t="shared" si="30"/>
        <v/>
      </c>
      <c r="J162" s="34" t="str">
        <f t="shared" si="31"/>
        <v/>
      </c>
      <c r="K162" s="34" t="str">
        <f t="shared" si="32"/>
        <v/>
      </c>
      <c r="L162" s="26" t="str">
        <f t="shared" si="28"/>
        <v/>
      </c>
      <c r="M162" s="32"/>
      <c r="N162" s="190"/>
      <c r="O162" s="190"/>
      <c r="P162" s="190"/>
      <c r="Q162" s="190"/>
      <c r="R162" s="23"/>
    </row>
    <row r="163" spans="1:18">
      <c r="A163" s="27">
        <f t="shared" ca="1" si="33"/>
        <v>46000</v>
      </c>
      <c r="B163" s="20"/>
      <c r="C163" s="21"/>
      <c r="D163" s="20"/>
      <c r="E163" s="21"/>
      <c r="F163" s="22"/>
      <c r="G163" s="22"/>
      <c r="H163" s="34" t="str">
        <f t="shared" si="29"/>
        <v/>
      </c>
      <c r="I163" s="34" t="str">
        <f t="shared" si="30"/>
        <v/>
      </c>
      <c r="J163" s="34" t="str">
        <f t="shared" si="31"/>
        <v/>
      </c>
      <c r="K163" s="34" t="str">
        <f t="shared" si="32"/>
        <v/>
      </c>
      <c r="L163" s="26" t="str">
        <f t="shared" si="28"/>
        <v/>
      </c>
      <c r="M163" s="32"/>
      <c r="N163" s="190"/>
      <c r="O163" s="190"/>
      <c r="P163" s="190"/>
      <c r="Q163" s="190"/>
      <c r="R163" s="23"/>
    </row>
    <row r="164" spans="1:18">
      <c r="A164" s="27">
        <f t="shared" ca="1" si="33"/>
        <v>46001</v>
      </c>
      <c r="B164" s="20"/>
      <c r="C164" s="21"/>
      <c r="D164" s="20"/>
      <c r="E164" s="21"/>
      <c r="F164" s="22"/>
      <c r="G164" s="22"/>
      <c r="H164" s="34" t="str">
        <f t="shared" si="29"/>
        <v/>
      </c>
      <c r="I164" s="34" t="str">
        <f t="shared" si="30"/>
        <v/>
      </c>
      <c r="J164" s="34" t="str">
        <f t="shared" si="31"/>
        <v/>
      </c>
      <c r="K164" s="34" t="str">
        <f t="shared" si="32"/>
        <v/>
      </c>
      <c r="L164" s="26" t="str">
        <f t="shared" si="28"/>
        <v/>
      </c>
      <c r="M164" s="32"/>
      <c r="N164" s="190"/>
      <c r="O164" s="190"/>
      <c r="P164" s="190"/>
      <c r="Q164" s="190"/>
      <c r="R164" s="23"/>
    </row>
    <row r="165" spans="1:18">
      <c r="A165" s="27">
        <f t="shared" ca="1" si="33"/>
        <v>46002</v>
      </c>
      <c r="B165" s="20"/>
      <c r="C165" s="21"/>
      <c r="D165" s="20"/>
      <c r="E165" s="21"/>
      <c r="F165" s="22"/>
      <c r="G165" s="22"/>
      <c r="H165" s="34" t="str">
        <f t="shared" si="29"/>
        <v/>
      </c>
      <c r="I165" s="34" t="str">
        <f t="shared" si="30"/>
        <v/>
      </c>
      <c r="J165" s="34" t="str">
        <f t="shared" si="31"/>
        <v/>
      </c>
      <c r="K165" s="34" t="str">
        <f t="shared" si="32"/>
        <v/>
      </c>
      <c r="L165" s="26" t="str">
        <f t="shared" si="28"/>
        <v/>
      </c>
      <c r="M165" s="32"/>
      <c r="N165" s="190"/>
      <c r="O165" s="190"/>
      <c r="P165" s="190"/>
      <c r="Q165" s="190"/>
      <c r="R165" s="23"/>
    </row>
    <row r="166" spans="1:18">
      <c r="A166" s="27">
        <f t="shared" ca="1" si="33"/>
        <v>46003</v>
      </c>
      <c r="B166" s="20"/>
      <c r="C166" s="21"/>
      <c r="D166" s="20"/>
      <c r="E166" s="21"/>
      <c r="F166" s="22"/>
      <c r="G166" s="22"/>
      <c r="H166" s="34" t="str">
        <f t="shared" si="29"/>
        <v/>
      </c>
      <c r="I166" s="34" t="str">
        <f t="shared" si="30"/>
        <v/>
      </c>
      <c r="J166" s="34" t="str">
        <f t="shared" si="31"/>
        <v/>
      </c>
      <c r="K166" s="34" t="str">
        <f t="shared" si="32"/>
        <v/>
      </c>
      <c r="L166" s="26" t="str">
        <f t="shared" si="28"/>
        <v/>
      </c>
      <c r="M166" s="32"/>
      <c r="N166" s="190"/>
      <c r="O166" s="190"/>
      <c r="P166" s="190"/>
      <c r="Q166" s="190"/>
      <c r="R166" s="23"/>
    </row>
    <row r="167" spans="1:18">
      <c r="A167" s="27">
        <f t="shared" ca="1" si="33"/>
        <v>46004</v>
      </c>
      <c r="B167" s="20"/>
      <c r="C167" s="21"/>
      <c r="D167" s="20"/>
      <c r="E167" s="21"/>
      <c r="F167" s="22"/>
      <c r="G167" s="22"/>
      <c r="H167" s="34" t="str">
        <f t="shared" si="29"/>
        <v/>
      </c>
      <c r="I167" s="34" t="str">
        <f t="shared" si="30"/>
        <v/>
      </c>
      <c r="J167" s="34" t="str">
        <f t="shared" si="31"/>
        <v/>
      </c>
      <c r="K167" s="34" t="str">
        <f t="shared" si="32"/>
        <v/>
      </c>
      <c r="L167" s="26" t="str">
        <f t="shared" si="28"/>
        <v/>
      </c>
      <c r="M167" s="32"/>
      <c r="N167" s="190"/>
      <c r="O167" s="190"/>
      <c r="P167" s="190"/>
      <c r="Q167" s="190"/>
      <c r="R167" s="23"/>
    </row>
    <row r="168" spans="1:18">
      <c r="A168" s="27">
        <f t="shared" ca="1" si="33"/>
        <v>46005</v>
      </c>
      <c r="B168" s="20"/>
      <c r="C168" s="21"/>
      <c r="D168" s="20"/>
      <c r="E168" s="21"/>
      <c r="F168" s="22"/>
      <c r="G168" s="22"/>
      <c r="H168" s="34" t="str">
        <f t="shared" si="29"/>
        <v/>
      </c>
      <c r="I168" s="34" t="str">
        <f t="shared" si="30"/>
        <v/>
      </c>
      <c r="J168" s="34" t="str">
        <f t="shared" si="31"/>
        <v/>
      </c>
      <c r="K168" s="34" t="str">
        <f t="shared" si="32"/>
        <v/>
      </c>
      <c r="L168" s="26" t="str">
        <f t="shared" si="28"/>
        <v/>
      </c>
      <c r="M168" s="32"/>
      <c r="N168" s="190"/>
      <c r="O168" s="190"/>
      <c r="P168" s="190"/>
      <c r="Q168" s="190"/>
      <c r="R168" s="23"/>
    </row>
    <row r="169" spans="1:18">
      <c r="A169" s="27">
        <f t="shared" ca="1" si="33"/>
        <v>46006</v>
      </c>
      <c r="B169" s="20"/>
      <c r="C169" s="21"/>
      <c r="D169" s="20"/>
      <c r="E169" s="21"/>
      <c r="F169" s="22"/>
      <c r="G169" s="22"/>
      <c r="H169" s="34" t="str">
        <f t="shared" si="29"/>
        <v/>
      </c>
      <c r="I169" s="34" t="str">
        <f t="shared" si="30"/>
        <v/>
      </c>
      <c r="J169" s="34" t="str">
        <f t="shared" si="31"/>
        <v/>
      </c>
      <c r="K169" s="34" t="str">
        <f t="shared" si="32"/>
        <v/>
      </c>
      <c r="L169" s="26" t="str">
        <f t="shared" si="28"/>
        <v/>
      </c>
      <c r="M169" s="32"/>
      <c r="N169" s="190"/>
      <c r="O169" s="190"/>
      <c r="P169" s="190"/>
      <c r="Q169" s="190"/>
      <c r="R169" s="23"/>
    </row>
    <row r="170" spans="1:18">
      <c r="A170" s="27">
        <f t="shared" ca="1" si="33"/>
        <v>46007</v>
      </c>
      <c r="B170" s="20"/>
      <c r="C170" s="21"/>
      <c r="D170" s="20"/>
      <c r="E170" s="21"/>
      <c r="F170" s="22"/>
      <c r="G170" s="22"/>
      <c r="H170" s="34" t="str">
        <f t="shared" si="29"/>
        <v/>
      </c>
      <c r="I170" s="34" t="str">
        <f t="shared" si="30"/>
        <v/>
      </c>
      <c r="J170" s="34" t="str">
        <f t="shared" si="31"/>
        <v/>
      </c>
      <c r="K170" s="34" t="str">
        <f t="shared" si="32"/>
        <v/>
      </c>
      <c r="L170" s="26" t="str">
        <f t="shared" si="28"/>
        <v/>
      </c>
      <c r="M170" s="32"/>
      <c r="N170" s="190"/>
      <c r="O170" s="190"/>
      <c r="P170" s="190"/>
      <c r="Q170" s="190"/>
      <c r="R170" s="23"/>
    </row>
    <row r="171" spans="1:18">
      <c r="A171" s="27">
        <f t="shared" ca="1" si="33"/>
        <v>46008</v>
      </c>
      <c r="B171" s="20"/>
      <c r="C171" s="21"/>
      <c r="D171" s="20"/>
      <c r="E171" s="21"/>
      <c r="F171" s="22"/>
      <c r="G171" s="22"/>
      <c r="H171" s="34" t="str">
        <f t="shared" si="29"/>
        <v/>
      </c>
      <c r="I171" s="34" t="str">
        <f t="shared" si="30"/>
        <v/>
      </c>
      <c r="J171" s="34" t="str">
        <f t="shared" si="31"/>
        <v/>
      </c>
      <c r="K171" s="34" t="str">
        <f t="shared" si="32"/>
        <v/>
      </c>
      <c r="L171" s="26" t="str">
        <f t="shared" si="28"/>
        <v/>
      </c>
      <c r="M171" s="32"/>
      <c r="N171" s="190"/>
      <c r="O171" s="190"/>
      <c r="P171" s="190"/>
      <c r="Q171" s="190"/>
      <c r="R171" s="23"/>
    </row>
    <row r="172" spans="1:18">
      <c r="A172" s="27">
        <f t="shared" ca="1" si="33"/>
        <v>46009</v>
      </c>
      <c r="B172" s="20"/>
      <c r="C172" s="21"/>
      <c r="D172" s="20"/>
      <c r="E172" s="21"/>
      <c r="F172" s="22"/>
      <c r="G172" s="22"/>
      <c r="H172" s="34" t="str">
        <f t="shared" si="29"/>
        <v/>
      </c>
      <c r="I172" s="34" t="str">
        <f t="shared" si="30"/>
        <v/>
      </c>
      <c r="J172" s="34" t="str">
        <f t="shared" si="31"/>
        <v/>
      </c>
      <c r="K172" s="34" t="str">
        <f t="shared" si="32"/>
        <v/>
      </c>
      <c r="L172" s="26" t="str">
        <f t="shared" si="28"/>
        <v/>
      </c>
      <c r="M172" s="32"/>
      <c r="N172" s="190"/>
      <c r="O172" s="190"/>
      <c r="P172" s="190"/>
      <c r="Q172" s="190"/>
      <c r="R172" s="23"/>
    </row>
    <row r="173" spans="1:18">
      <c r="A173" s="27">
        <f t="shared" ca="1" si="33"/>
        <v>46010</v>
      </c>
      <c r="B173" s="20"/>
      <c r="C173" s="21"/>
      <c r="D173" s="20"/>
      <c r="E173" s="21"/>
      <c r="F173" s="22"/>
      <c r="G173" s="22"/>
      <c r="H173" s="34" t="str">
        <f t="shared" si="29"/>
        <v/>
      </c>
      <c r="I173" s="34" t="str">
        <f t="shared" si="30"/>
        <v/>
      </c>
      <c r="J173" s="34" t="str">
        <f t="shared" si="31"/>
        <v/>
      </c>
      <c r="K173" s="34" t="str">
        <f t="shared" si="32"/>
        <v/>
      </c>
      <c r="L173" s="26" t="str">
        <f t="shared" si="28"/>
        <v/>
      </c>
      <c r="M173" s="32"/>
      <c r="N173" s="190"/>
      <c r="O173" s="190"/>
      <c r="P173" s="190"/>
      <c r="Q173" s="190"/>
      <c r="R173" s="23"/>
    </row>
    <row r="174" spans="1:18">
      <c r="A174" s="27">
        <f t="shared" ca="1" si="33"/>
        <v>46011</v>
      </c>
      <c r="B174" s="20"/>
      <c r="C174" s="21"/>
      <c r="D174" s="20"/>
      <c r="E174" s="21"/>
      <c r="F174" s="22"/>
      <c r="G174" s="22"/>
      <c r="H174" s="34" t="str">
        <f t="shared" si="29"/>
        <v/>
      </c>
      <c r="I174" s="34" t="str">
        <f t="shared" si="30"/>
        <v/>
      </c>
      <c r="J174" s="34" t="str">
        <f t="shared" si="31"/>
        <v/>
      </c>
      <c r="K174" s="34" t="str">
        <f t="shared" si="32"/>
        <v/>
      </c>
      <c r="L174" s="26" t="str">
        <f t="shared" si="28"/>
        <v/>
      </c>
      <c r="M174" s="32"/>
      <c r="N174" s="190"/>
      <c r="O174" s="190"/>
      <c r="P174" s="190"/>
      <c r="Q174" s="190"/>
      <c r="R174" s="23"/>
    </row>
    <row r="175" spans="1:18">
      <c r="A175" s="27">
        <f t="shared" ca="1" si="33"/>
        <v>46012</v>
      </c>
      <c r="B175" s="20"/>
      <c r="C175" s="21"/>
      <c r="D175" s="20"/>
      <c r="E175" s="21"/>
      <c r="F175" s="22"/>
      <c r="G175" s="22"/>
      <c r="H175" s="34" t="str">
        <f t="shared" si="29"/>
        <v/>
      </c>
      <c r="I175" s="34" t="str">
        <f t="shared" si="30"/>
        <v/>
      </c>
      <c r="J175" s="34" t="str">
        <f t="shared" si="31"/>
        <v/>
      </c>
      <c r="K175" s="34" t="str">
        <f t="shared" si="32"/>
        <v/>
      </c>
      <c r="L175" s="26" t="str">
        <f t="shared" si="28"/>
        <v/>
      </c>
      <c r="M175" s="32"/>
      <c r="N175" s="190"/>
      <c r="O175" s="190"/>
      <c r="P175" s="190"/>
      <c r="Q175" s="190"/>
      <c r="R175" s="23"/>
    </row>
    <row r="176" spans="1:18">
      <c r="A176" s="27">
        <f t="shared" ca="1" si="33"/>
        <v>46013</v>
      </c>
      <c r="B176" s="20"/>
      <c r="C176" s="21"/>
      <c r="D176" s="20"/>
      <c r="E176" s="21"/>
      <c r="F176" s="22"/>
      <c r="G176" s="22"/>
      <c r="H176" s="34" t="str">
        <f t="shared" si="29"/>
        <v/>
      </c>
      <c r="I176" s="34" t="str">
        <f t="shared" si="30"/>
        <v/>
      </c>
      <c r="J176" s="34" t="str">
        <f t="shared" si="31"/>
        <v/>
      </c>
      <c r="K176" s="34" t="str">
        <f t="shared" si="32"/>
        <v/>
      </c>
      <c r="L176" s="26" t="str">
        <f t="shared" si="28"/>
        <v/>
      </c>
      <c r="M176" s="32"/>
      <c r="N176" s="190"/>
      <c r="O176" s="190"/>
      <c r="P176" s="190"/>
      <c r="Q176" s="190"/>
      <c r="R176" s="23"/>
    </row>
    <row r="177" spans="1:22">
      <c r="A177" s="27">
        <f t="shared" ca="1" si="33"/>
        <v>46014</v>
      </c>
      <c r="B177" s="20"/>
      <c r="C177" s="21"/>
      <c r="D177" s="20"/>
      <c r="E177" s="21"/>
      <c r="F177" s="22"/>
      <c r="G177" s="22"/>
      <c r="H177" s="34" t="str">
        <f t="shared" si="29"/>
        <v/>
      </c>
      <c r="I177" s="34" t="str">
        <f t="shared" si="30"/>
        <v/>
      </c>
      <c r="J177" s="34" t="str">
        <f t="shared" si="31"/>
        <v/>
      </c>
      <c r="K177" s="34" t="str">
        <f t="shared" si="32"/>
        <v/>
      </c>
      <c r="L177" s="26" t="str">
        <f t="shared" si="28"/>
        <v/>
      </c>
      <c r="M177" s="32"/>
      <c r="N177" s="190"/>
      <c r="O177" s="190"/>
      <c r="P177" s="190"/>
      <c r="Q177" s="190"/>
      <c r="R177" s="23"/>
    </row>
    <row r="178" spans="1:22">
      <c r="A178" s="27">
        <f t="shared" ca="1" si="33"/>
        <v>46015</v>
      </c>
      <c r="B178" s="20"/>
      <c r="C178" s="21"/>
      <c r="D178" s="20"/>
      <c r="E178" s="21"/>
      <c r="F178" s="22"/>
      <c r="G178" s="22"/>
      <c r="H178" s="34" t="str">
        <f t="shared" si="29"/>
        <v/>
      </c>
      <c r="I178" s="34" t="str">
        <f t="shared" si="30"/>
        <v/>
      </c>
      <c r="J178" s="34" t="str">
        <f t="shared" si="31"/>
        <v/>
      </c>
      <c r="K178" s="34" t="str">
        <f t="shared" si="32"/>
        <v/>
      </c>
      <c r="L178" s="26" t="str">
        <f t="shared" si="28"/>
        <v/>
      </c>
      <c r="M178" s="32"/>
      <c r="N178" s="190"/>
      <c r="O178" s="190"/>
      <c r="P178" s="190"/>
      <c r="Q178" s="190"/>
      <c r="R178" s="23"/>
    </row>
    <row r="179" spans="1:22">
      <c r="A179" s="27">
        <f t="shared" ca="1" si="33"/>
        <v>46016</v>
      </c>
      <c r="B179" s="20"/>
      <c r="C179" s="21"/>
      <c r="D179" s="20"/>
      <c r="E179" s="21"/>
      <c r="F179" s="22"/>
      <c r="G179" s="22"/>
      <c r="H179" s="34" t="str">
        <f t="shared" si="29"/>
        <v/>
      </c>
      <c r="I179" s="34" t="str">
        <f t="shared" si="30"/>
        <v/>
      </c>
      <c r="J179" s="34" t="str">
        <f t="shared" si="31"/>
        <v/>
      </c>
      <c r="K179" s="34" t="str">
        <f t="shared" si="32"/>
        <v/>
      </c>
      <c r="L179" s="26" t="str">
        <f t="shared" si="28"/>
        <v/>
      </c>
      <c r="M179" s="32"/>
      <c r="N179" s="190"/>
      <c r="O179" s="190"/>
      <c r="P179" s="190"/>
      <c r="Q179" s="190"/>
      <c r="R179" s="23"/>
    </row>
    <row r="180" spans="1:22">
      <c r="A180" s="27">
        <f t="shared" ca="1" si="33"/>
        <v>46017</v>
      </c>
      <c r="B180" s="20"/>
      <c r="C180" s="21"/>
      <c r="D180" s="20"/>
      <c r="E180" s="21"/>
      <c r="F180" s="22"/>
      <c r="G180" s="22"/>
      <c r="H180" s="34" t="str">
        <f t="shared" si="29"/>
        <v/>
      </c>
      <c r="I180" s="34" t="str">
        <f t="shared" si="30"/>
        <v/>
      </c>
      <c r="J180" s="34" t="str">
        <f t="shared" si="31"/>
        <v/>
      </c>
      <c r="K180" s="34" t="str">
        <f t="shared" si="32"/>
        <v/>
      </c>
      <c r="L180" s="26" t="str">
        <f t="shared" si="28"/>
        <v/>
      </c>
      <c r="M180" s="32"/>
      <c r="N180" s="190"/>
      <c r="O180" s="190"/>
      <c r="P180" s="190"/>
      <c r="Q180" s="190"/>
      <c r="R180" s="23"/>
    </row>
    <row r="181" spans="1:22">
      <c r="A181" s="27">
        <f t="shared" ca="1" si="33"/>
        <v>46018</v>
      </c>
      <c r="B181" s="20"/>
      <c r="C181" s="21"/>
      <c r="D181" s="20"/>
      <c r="E181" s="21"/>
      <c r="F181" s="22"/>
      <c r="G181" s="22"/>
      <c r="H181" s="34" t="str">
        <f t="shared" si="29"/>
        <v/>
      </c>
      <c r="I181" s="34" t="str">
        <f t="shared" si="30"/>
        <v/>
      </c>
      <c r="J181" s="34" t="str">
        <f t="shared" si="31"/>
        <v/>
      </c>
      <c r="K181" s="34" t="str">
        <f t="shared" si="32"/>
        <v/>
      </c>
      <c r="L181" s="26" t="str">
        <f t="shared" si="28"/>
        <v/>
      </c>
      <c r="M181" s="32"/>
      <c r="N181" s="190"/>
      <c r="O181" s="190"/>
      <c r="P181" s="190"/>
      <c r="Q181" s="190"/>
      <c r="R181" s="23"/>
    </row>
    <row r="182" spans="1:22">
      <c r="A182" s="27">
        <f t="shared" ca="1" si="33"/>
        <v>46019</v>
      </c>
      <c r="B182" s="20"/>
      <c r="C182" s="21"/>
      <c r="D182" s="20"/>
      <c r="E182" s="21"/>
      <c r="F182" s="22"/>
      <c r="G182" s="22"/>
      <c r="H182" s="34" t="str">
        <f t="shared" si="29"/>
        <v/>
      </c>
      <c r="I182" s="34" t="str">
        <f t="shared" si="30"/>
        <v/>
      </c>
      <c r="J182" s="34" t="str">
        <f t="shared" si="31"/>
        <v/>
      </c>
      <c r="K182" s="34" t="str">
        <f t="shared" si="32"/>
        <v/>
      </c>
      <c r="L182" s="26" t="str">
        <f t="shared" si="28"/>
        <v/>
      </c>
      <c r="M182" s="32"/>
      <c r="N182" s="190"/>
      <c r="O182" s="190"/>
      <c r="P182" s="190"/>
      <c r="Q182" s="190"/>
      <c r="R182" s="23"/>
    </row>
    <row r="183" spans="1:22">
      <c r="A183" s="27">
        <f t="shared" ca="1" si="33"/>
        <v>46020</v>
      </c>
      <c r="B183" s="20"/>
      <c r="C183" s="21"/>
      <c r="D183" s="20"/>
      <c r="E183" s="21"/>
      <c r="F183" s="22"/>
      <c r="G183" s="22"/>
      <c r="H183" s="34" t="str">
        <f t="shared" si="29"/>
        <v/>
      </c>
      <c r="I183" s="34" t="str">
        <f t="shared" si="30"/>
        <v/>
      </c>
      <c r="J183" s="34" t="str">
        <f t="shared" si="31"/>
        <v/>
      </c>
      <c r="K183" s="34" t="str">
        <f t="shared" si="32"/>
        <v/>
      </c>
      <c r="L183" s="26" t="str">
        <f t="shared" si="28"/>
        <v/>
      </c>
      <c r="M183" s="32"/>
      <c r="N183" s="190"/>
      <c r="O183" s="190"/>
      <c r="P183" s="190"/>
      <c r="Q183" s="190"/>
      <c r="R183" s="23"/>
    </row>
    <row r="184" spans="1:22">
      <c r="A184" s="27">
        <f t="shared" ca="1" si="33"/>
        <v>46021</v>
      </c>
      <c r="B184" s="20"/>
      <c r="C184" s="21"/>
      <c r="D184" s="20"/>
      <c r="E184" s="21"/>
      <c r="F184" s="22"/>
      <c r="G184" s="22"/>
      <c r="H184" s="34" t="str">
        <f t="shared" si="29"/>
        <v/>
      </c>
      <c r="I184" s="34" t="str">
        <f t="shared" si="30"/>
        <v/>
      </c>
      <c r="J184" s="34" t="str">
        <f t="shared" si="31"/>
        <v/>
      </c>
      <c r="K184" s="34" t="str">
        <f t="shared" si="32"/>
        <v/>
      </c>
      <c r="L184" s="26" t="str">
        <f t="shared" si="28"/>
        <v/>
      </c>
      <c r="M184" s="32"/>
      <c r="N184" s="190"/>
      <c r="O184" s="190"/>
      <c r="P184" s="190"/>
      <c r="Q184" s="190"/>
      <c r="R184" s="23"/>
    </row>
    <row r="185" spans="1:22">
      <c r="A185" s="27">
        <f t="shared" ca="1" si="33"/>
        <v>46022</v>
      </c>
      <c r="B185" s="20"/>
      <c r="C185" s="21"/>
      <c r="D185" s="20"/>
      <c r="E185" s="21"/>
      <c r="F185" s="22"/>
      <c r="G185" s="22"/>
      <c r="H185" s="34" t="str">
        <f t="shared" si="29"/>
        <v/>
      </c>
      <c r="I185" s="34" t="str">
        <f t="shared" si="30"/>
        <v/>
      </c>
      <c r="J185" s="34" t="str">
        <f t="shared" si="31"/>
        <v/>
      </c>
      <c r="K185" s="34" t="str">
        <f t="shared" si="32"/>
        <v/>
      </c>
      <c r="L185" s="26" t="str">
        <f t="shared" si="28"/>
        <v/>
      </c>
      <c r="M185" s="32"/>
      <c r="N185" s="190"/>
      <c r="O185" s="190"/>
      <c r="P185" s="190"/>
      <c r="Q185" s="190"/>
      <c r="R185" s="23"/>
    </row>
    <row r="186" spans="1:22">
      <c r="A186" s="5" t="s">
        <v>11</v>
      </c>
      <c r="B186" s="191"/>
      <c r="C186" s="192"/>
      <c r="D186" s="191"/>
      <c r="E186" s="192"/>
      <c r="F186" s="26" t="str">
        <f>IF(SUM($F155:$F185)=0,"",SUM($F155:$F185))</f>
        <v/>
      </c>
      <c r="G186" s="26" t="str">
        <f>IF(SUM($G155:$G185)=0,"",SUM($G155:$G185))</f>
        <v/>
      </c>
      <c r="H186" s="26" t="str">
        <f>IF(SUM(H155:H185)=0,"",SUM(H155:H185))</f>
        <v/>
      </c>
      <c r="I186" s="26" t="str">
        <f>IF(SUM(I155:I185)=0,"",SUM(I155:I185))</f>
        <v/>
      </c>
      <c r="J186" s="26" t="str">
        <f t="shared" ref="J186:K186" si="34">IF(SUM(J155:J185)=0,"",SUM(J155:J185))</f>
        <v/>
      </c>
      <c r="K186" s="26" t="str">
        <f t="shared" si="34"/>
        <v/>
      </c>
      <c r="L186" s="26" t="str">
        <f>IF(SUM($L155:$L185)=0,"",SUM($L155:$L185))</f>
        <v/>
      </c>
      <c r="M186" s="33"/>
      <c r="N186" s="193"/>
      <c r="O186" s="193"/>
      <c r="P186" s="193"/>
      <c r="Q186" s="193"/>
      <c r="R186" s="6"/>
    </row>
    <row r="188" spans="1:22" ht="27" customHeight="1">
      <c r="A188" s="194" t="s">
        <v>22</v>
      </c>
      <c r="B188" s="189" t="s">
        <v>103</v>
      </c>
      <c r="C188" s="189"/>
      <c r="D188" s="189"/>
      <c r="E188" s="189"/>
      <c r="F188" s="189" t="s">
        <v>23</v>
      </c>
      <c r="G188" s="189"/>
      <c r="H188" s="189" t="s">
        <v>88</v>
      </c>
      <c r="I188" s="189"/>
      <c r="J188" s="189"/>
      <c r="K188" s="189"/>
      <c r="L188" s="189" t="s">
        <v>87</v>
      </c>
      <c r="M188" s="195" t="s">
        <v>96</v>
      </c>
      <c r="N188" s="194" t="s">
        <v>25</v>
      </c>
      <c r="O188" s="194"/>
      <c r="P188" s="194"/>
      <c r="Q188" s="194"/>
      <c r="R188" s="189" t="s">
        <v>100</v>
      </c>
    </row>
    <row r="189" spans="1:22" ht="14.25" customHeight="1">
      <c r="A189" s="194"/>
      <c r="B189" s="189" t="s">
        <v>82</v>
      </c>
      <c r="C189" s="189"/>
      <c r="D189" s="189" t="s">
        <v>84</v>
      </c>
      <c r="E189" s="189"/>
      <c r="F189" s="189"/>
      <c r="G189" s="189"/>
      <c r="H189" s="189" t="s">
        <v>90</v>
      </c>
      <c r="I189" s="189"/>
      <c r="J189" s="189" t="s">
        <v>89</v>
      </c>
      <c r="K189" s="189"/>
      <c r="L189" s="189"/>
      <c r="M189" s="196"/>
      <c r="N189" s="194"/>
      <c r="O189" s="194"/>
      <c r="P189" s="194"/>
      <c r="Q189" s="194"/>
      <c r="R189" s="189"/>
    </row>
    <row r="190" spans="1:22">
      <c r="A190" s="194"/>
      <c r="B190" s="43" t="s">
        <v>26</v>
      </c>
      <c r="C190" s="43" t="s">
        <v>27</v>
      </c>
      <c r="D190" s="43" t="s">
        <v>26</v>
      </c>
      <c r="E190" s="43" t="s">
        <v>27</v>
      </c>
      <c r="F190" s="44" t="s">
        <v>85</v>
      </c>
      <c r="G190" s="44" t="s">
        <v>86</v>
      </c>
      <c r="H190" s="44" t="s">
        <v>81</v>
      </c>
      <c r="I190" s="44" t="s">
        <v>83</v>
      </c>
      <c r="J190" s="44" t="s">
        <v>81</v>
      </c>
      <c r="K190" s="44" t="s">
        <v>95</v>
      </c>
      <c r="L190" s="189"/>
      <c r="M190" s="197"/>
      <c r="N190" s="194"/>
      <c r="O190" s="194"/>
      <c r="P190" s="194"/>
      <c r="Q190" s="194"/>
      <c r="R190" s="194"/>
    </row>
    <row r="191" spans="1:22">
      <c r="A191" s="27" cm="1">
        <f t="array" aca="1" ref="A191" ca="1">DATE("2025","8"+5,IFERROR(INDIRECT(T1),"1"))</f>
        <v>46023</v>
      </c>
      <c r="B191" s="20"/>
      <c r="C191" s="21"/>
      <c r="D191" s="20"/>
      <c r="E191" s="21"/>
      <c r="F191" s="22"/>
      <c r="G191" s="22"/>
      <c r="H191" s="34" t="str">
        <f>IF(OR(B191="",LEFT(M191,1)="✓"),"",C191-B191-F191)</f>
        <v/>
      </c>
      <c r="I191" s="34" t="str">
        <f>IF(OR(D191="",LEFT(M191,1)="✓"),"",E191-D191-G191)</f>
        <v/>
      </c>
      <c r="J191" s="34" t="str">
        <f>IF(AND(B191&lt;&gt;"",M191="✓所定"),C191-B191-F191,"")</f>
        <v/>
      </c>
      <c r="K191" s="34" t="str">
        <f>IF(AND(B191&lt;&gt;"",M191="✓法定"),C191-B191-F191,"")</f>
        <v/>
      </c>
      <c r="L191" s="26" t="str">
        <f>IF(AND($B191="",$D191=""),"",($C191-$B191-$F191)+($E191-$D191-$G191))</f>
        <v/>
      </c>
      <c r="M191" s="32"/>
      <c r="N191" s="190"/>
      <c r="O191" s="190"/>
      <c r="P191" s="190"/>
      <c r="Q191" s="190"/>
      <c r="R191" s="23"/>
      <c r="V191" s="1" t="s">
        <v>171</v>
      </c>
    </row>
    <row r="192" spans="1:22">
      <c r="A192" s="27">
        <f ca="1">A191+1</f>
        <v>46024</v>
      </c>
      <c r="B192" s="20"/>
      <c r="C192" s="21"/>
      <c r="D192" s="20"/>
      <c r="E192" s="21"/>
      <c r="F192" s="22"/>
      <c r="G192" s="22"/>
      <c r="H192" s="34" t="str">
        <f t="shared" ref="H192:H221" si="35">IF(OR(B192="",LEFT(M192,1)="✓"),"",C192-B192-F192)</f>
        <v/>
      </c>
      <c r="I192" s="34" t="str">
        <f t="shared" ref="I192:I221" si="36">IF(OR(D192="",LEFT(M192,1)="✓"),"",E192-D192-G192)</f>
        <v/>
      </c>
      <c r="J192" s="34" t="str">
        <f t="shared" ref="J192:J221" si="37">IF(AND(B192&lt;&gt;"",M192="✓所定"),C192-B192-F192,"")</f>
        <v/>
      </c>
      <c r="K192" s="34" t="str">
        <f t="shared" ref="K192:K221" si="38">IF(AND(B192&lt;&gt;"",M192="✓法定"),C192-B192-F192,"")</f>
        <v/>
      </c>
      <c r="L192" s="26" t="str">
        <f t="shared" ref="L192:L221" si="39">IF(AND($B192="",$D192=""),"",($C192-$B192-$F192)+($E192-$D192-$G192))</f>
        <v/>
      </c>
      <c r="M192" s="32"/>
      <c r="N192" s="190"/>
      <c r="O192" s="190"/>
      <c r="P192" s="190"/>
      <c r="Q192" s="190"/>
      <c r="R192" s="23"/>
      <c r="V192" s="1" t="s">
        <v>172</v>
      </c>
    </row>
    <row r="193" spans="1:18">
      <c r="A193" s="27">
        <f t="shared" ref="A193:A221" ca="1" si="40">A192+1</f>
        <v>46025</v>
      </c>
      <c r="B193" s="20"/>
      <c r="C193" s="21"/>
      <c r="D193" s="20"/>
      <c r="E193" s="21"/>
      <c r="F193" s="22"/>
      <c r="G193" s="22"/>
      <c r="H193" s="34" t="str">
        <f t="shared" si="35"/>
        <v/>
      </c>
      <c r="I193" s="34" t="str">
        <f t="shared" si="36"/>
        <v/>
      </c>
      <c r="J193" s="34" t="str">
        <f t="shared" si="37"/>
        <v/>
      </c>
      <c r="K193" s="34" t="str">
        <f t="shared" si="38"/>
        <v/>
      </c>
      <c r="L193" s="26" t="str">
        <f t="shared" si="39"/>
        <v/>
      </c>
      <c r="M193" s="32"/>
      <c r="N193" s="190"/>
      <c r="O193" s="190"/>
      <c r="P193" s="190"/>
      <c r="Q193" s="190"/>
      <c r="R193" s="23"/>
    </row>
    <row r="194" spans="1:18">
      <c r="A194" s="27">
        <f t="shared" ca="1" si="40"/>
        <v>46026</v>
      </c>
      <c r="B194" s="20"/>
      <c r="C194" s="21"/>
      <c r="D194" s="20"/>
      <c r="E194" s="21"/>
      <c r="F194" s="22"/>
      <c r="G194" s="22"/>
      <c r="H194" s="34" t="str">
        <f t="shared" si="35"/>
        <v/>
      </c>
      <c r="I194" s="34" t="str">
        <f t="shared" si="36"/>
        <v/>
      </c>
      <c r="J194" s="34" t="str">
        <f t="shared" si="37"/>
        <v/>
      </c>
      <c r="K194" s="34" t="str">
        <f t="shared" si="38"/>
        <v/>
      </c>
      <c r="L194" s="26" t="str">
        <f t="shared" si="39"/>
        <v/>
      </c>
      <c r="M194" s="32"/>
      <c r="N194" s="190"/>
      <c r="O194" s="190"/>
      <c r="P194" s="190"/>
      <c r="Q194" s="190"/>
      <c r="R194" s="23"/>
    </row>
    <row r="195" spans="1:18">
      <c r="A195" s="27">
        <f t="shared" ca="1" si="40"/>
        <v>46027</v>
      </c>
      <c r="B195" s="20"/>
      <c r="C195" s="21"/>
      <c r="D195" s="20"/>
      <c r="E195" s="21"/>
      <c r="F195" s="22"/>
      <c r="G195" s="22"/>
      <c r="H195" s="34" t="str">
        <f t="shared" si="35"/>
        <v/>
      </c>
      <c r="I195" s="34" t="str">
        <f t="shared" si="36"/>
        <v/>
      </c>
      <c r="J195" s="34" t="str">
        <f t="shared" si="37"/>
        <v/>
      </c>
      <c r="K195" s="34" t="str">
        <f t="shared" si="38"/>
        <v/>
      </c>
      <c r="L195" s="26" t="str">
        <f t="shared" si="39"/>
        <v/>
      </c>
      <c r="M195" s="32"/>
      <c r="N195" s="190"/>
      <c r="O195" s="190"/>
      <c r="P195" s="190"/>
      <c r="Q195" s="190"/>
      <c r="R195" s="23"/>
    </row>
    <row r="196" spans="1:18">
      <c r="A196" s="27">
        <f t="shared" ca="1" si="40"/>
        <v>46028</v>
      </c>
      <c r="B196" s="20"/>
      <c r="C196" s="21"/>
      <c r="D196" s="20"/>
      <c r="E196" s="21"/>
      <c r="F196" s="22"/>
      <c r="G196" s="22"/>
      <c r="H196" s="34" t="str">
        <f t="shared" si="35"/>
        <v/>
      </c>
      <c r="I196" s="34" t="str">
        <f t="shared" si="36"/>
        <v/>
      </c>
      <c r="J196" s="34" t="str">
        <f t="shared" si="37"/>
        <v/>
      </c>
      <c r="K196" s="34" t="str">
        <f t="shared" si="38"/>
        <v/>
      </c>
      <c r="L196" s="26" t="str">
        <f t="shared" si="39"/>
        <v/>
      </c>
      <c r="M196" s="32"/>
      <c r="N196" s="190"/>
      <c r="O196" s="190"/>
      <c r="P196" s="190"/>
      <c r="Q196" s="190"/>
      <c r="R196" s="23"/>
    </row>
    <row r="197" spans="1:18">
      <c r="A197" s="27">
        <f t="shared" ca="1" si="40"/>
        <v>46029</v>
      </c>
      <c r="B197" s="20"/>
      <c r="C197" s="21"/>
      <c r="D197" s="20"/>
      <c r="E197" s="21"/>
      <c r="F197" s="22"/>
      <c r="G197" s="22"/>
      <c r="H197" s="34" t="str">
        <f t="shared" si="35"/>
        <v/>
      </c>
      <c r="I197" s="34" t="str">
        <f t="shared" si="36"/>
        <v/>
      </c>
      <c r="J197" s="34" t="str">
        <f t="shared" si="37"/>
        <v/>
      </c>
      <c r="K197" s="34" t="str">
        <f t="shared" si="38"/>
        <v/>
      </c>
      <c r="L197" s="26" t="str">
        <f t="shared" si="39"/>
        <v/>
      </c>
      <c r="M197" s="32"/>
      <c r="N197" s="190"/>
      <c r="O197" s="190"/>
      <c r="P197" s="190"/>
      <c r="Q197" s="190"/>
      <c r="R197" s="23"/>
    </row>
    <row r="198" spans="1:18">
      <c r="A198" s="27">
        <f t="shared" ca="1" si="40"/>
        <v>46030</v>
      </c>
      <c r="B198" s="20"/>
      <c r="C198" s="21"/>
      <c r="D198" s="20"/>
      <c r="E198" s="21"/>
      <c r="F198" s="22"/>
      <c r="G198" s="22"/>
      <c r="H198" s="34" t="str">
        <f t="shared" si="35"/>
        <v/>
      </c>
      <c r="I198" s="34" t="str">
        <f t="shared" si="36"/>
        <v/>
      </c>
      <c r="J198" s="34" t="str">
        <f t="shared" si="37"/>
        <v/>
      </c>
      <c r="K198" s="34" t="str">
        <f t="shared" si="38"/>
        <v/>
      </c>
      <c r="L198" s="26" t="str">
        <f t="shared" si="39"/>
        <v/>
      </c>
      <c r="M198" s="32"/>
      <c r="N198" s="190"/>
      <c r="O198" s="190"/>
      <c r="P198" s="190"/>
      <c r="Q198" s="190"/>
      <c r="R198" s="23"/>
    </row>
    <row r="199" spans="1:18">
      <c r="A199" s="27">
        <f t="shared" ca="1" si="40"/>
        <v>46031</v>
      </c>
      <c r="B199" s="20"/>
      <c r="C199" s="21"/>
      <c r="D199" s="20"/>
      <c r="E199" s="21"/>
      <c r="F199" s="22"/>
      <c r="G199" s="22"/>
      <c r="H199" s="34" t="str">
        <f t="shared" si="35"/>
        <v/>
      </c>
      <c r="I199" s="34" t="str">
        <f t="shared" si="36"/>
        <v/>
      </c>
      <c r="J199" s="34" t="str">
        <f t="shared" si="37"/>
        <v/>
      </c>
      <c r="K199" s="34" t="str">
        <f t="shared" si="38"/>
        <v/>
      </c>
      <c r="L199" s="26" t="str">
        <f t="shared" si="39"/>
        <v/>
      </c>
      <c r="M199" s="32"/>
      <c r="N199" s="190"/>
      <c r="O199" s="190"/>
      <c r="P199" s="190"/>
      <c r="Q199" s="190"/>
      <c r="R199" s="23"/>
    </row>
    <row r="200" spans="1:18">
      <c r="A200" s="27">
        <f t="shared" ca="1" si="40"/>
        <v>46032</v>
      </c>
      <c r="B200" s="20"/>
      <c r="C200" s="21"/>
      <c r="D200" s="20"/>
      <c r="E200" s="21"/>
      <c r="F200" s="22"/>
      <c r="G200" s="22"/>
      <c r="H200" s="34" t="str">
        <f t="shared" si="35"/>
        <v/>
      </c>
      <c r="I200" s="34" t="str">
        <f t="shared" si="36"/>
        <v/>
      </c>
      <c r="J200" s="34" t="str">
        <f t="shared" si="37"/>
        <v/>
      </c>
      <c r="K200" s="34" t="str">
        <f t="shared" si="38"/>
        <v/>
      </c>
      <c r="L200" s="26" t="str">
        <f t="shared" si="39"/>
        <v/>
      </c>
      <c r="M200" s="32"/>
      <c r="N200" s="190"/>
      <c r="O200" s="190"/>
      <c r="P200" s="190"/>
      <c r="Q200" s="190"/>
      <c r="R200" s="23"/>
    </row>
    <row r="201" spans="1:18">
      <c r="A201" s="27">
        <f t="shared" ca="1" si="40"/>
        <v>46033</v>
      </c>
      <c r="B201" s="20"/>
      <c r="C201" s="21"/>
      <c r="D201" s="20"/>
      <c r="E201" s="21"/>
      <c r="F201" s="22"/>
      <c r="G201" s="22"/>
      <c r="H201" s="34" t="str">
        <f t="shared" si="35"/>
        <v/>
      </c>
      <c r="I201" s="34" t="str">
        <f t="shared" si="36"/>
        <v/>
      </c>
      <c r="J201" s="34" t="str">
        <f t="shared" si="37"/>
        <v/>
      </c>
      <c r="K201" s="34" t="str">
        <f t="shared" si="38"/>
        <v/>
      </c>
      <c r="L201" s="26" t="str">
        <f t="shared" si="39"/>
        <v/>
      </c>
      <c r="M201" s="32"/>
      <c r="N201" s="190"/>
      <c r="O201" s="190"/>
      <c r="P201" s="190"/>
      <c r="Q201" s="190"/>
      <c r="R201" s="23"/>
    </row>
    <row r="202" spans="1:18">
      <c r="A202" s="27">
        <f t="shared" ca="1" si="40"/>
        <v>46034</v>
      </c>
      <c r="B202" s="20"/>
      <c r="C202" s="21"/>
      <c r="D202" s="20"/>
      <c r="E202" s="21"/>
      <c r="F202" s="22"/>
      <c r="G202" s="22"/>
      <c r="H202" s="34" t="str">
        <f t="shared" si="35"/>
        <v/>
      </c>
      <c r="I202" s="34" t="str">
        <f t="shared" si="36"/>
        <v/>
      </c>
      <c r="J202" s="34" t="str">
        <f t="shared" si="37"/>
        <v/>
      </c>
      <c r="K202" s="34" t="str">
        <f t="shared" si="38"/>
        <v/>
      </c>
      <c r="L202" s="26" t="str">
        <f t="shared" si="39"/>
        <v/>
      </c>
      <c r="M202" s="32"/>
      <c r="N202" s="190"/>
      <c r="O202" s="190"/>
      <c r="P202" s="190"/>
      <c r="Q202" s="190"/>
      <c r="R202" s="23"/>
    </row>
    <row r="203" spans="1:18">
      <c r="A203" s="27">
        <f t="shared" ca="1" si="40"/>
        <v>46035</v>
      </c>
      <c r="B203" s="20"/>
      <c r="C203" s="21"/>
      <c r="D203" s="20"/>
      <c r="E203" s="21"/>
      <c r="F203" s="22"/>
      <c r="G203" s="22"/>
      <c r="H203" s="34" t="str">
        <f t="shared" si="35"/>
        <v/>
      </c>
      <c r="I203" s="34" t="str">
        <f t="shared" si="36"/>
        <v/>
      </c>
      <c r="J203" s="34" t="str">
        <f t="shared" si="37"/>
        <v/>
      </c>
      <c r="K203" s="34" t="str">
        <f t="shared" si="38"/>
        <v/>
      </c>
      <c r="L203" s="26" t="str">
        <f t="shared" si="39"/>
        <v/>
      </c>
      <c r="M203" s="32"/>
      <c r="N203" s="190"/>
      <c r="O203" s="190"/>
      <c r="P203" s="190"/>
      <c r="Q203" s="190"/>
      <c r="R203" s="23"/>
    </row>
    <row r="204" spans="1:18">
      <c r="A204" s="27">
        <f t="shared" ca="1" si="40"/>
        <v>46036</v>
      </c>
      <c r="B204" s="20"/>
      <c r="C204" s="21"/>
      <c r="D204" s="20"/>
      <c r="E204" s="21"/>
      <c r="F204" s="22"/>
      <c r="G204" s="22"/>
      <c r="H204" s="34" t="str">
        <f t="shared" si="35"/>
        <v/>
      </c>
      <c r="I204" s="34" t="str">
        <f t="shared" si="36"/>
        <v/>
      </c>
      <c r="J204" s="34" t="str">
        <f t="shared" si="37"/>
        <v/>
      </c>
      <c r="K204" s="34" t="str">
        <f t="shared" si="38"/>
        <v/>
      </c>
      <c r="L204" s="26" t="str">
        <f t="shared" si="39"/>
        <v/>
      </c>
      <c r="M204" s="32"/>
      <c r="N204" s="190"/>
      <c r="O204" s="190"/>
      <c r="P204" s="190"/>
      <c r="Q204" s="190"/>
      <c r="R204" s="23"/>
    </row>
    <row r="205" spans="1:18">
      <c r="A205" s="27">
        <f t="shared" ca="1" si="40"/>
        <v>46037</v>
      </c>
      <c r="B205" s="20"/>
      <c r="C205" s="21"/>
      <c r="D205" s="20"/>
      <c r="E205" s="21"/>
      <c r="F205" s="22"/>
      <c r="G205" s="22"/>
      <c r="H205" s="34" t="str">
        <f t="shared" si="35"/>
        <v/>
      </c>
      <c r="I205" s="34" t="str">
        <f t="shared" si="36"/>
        <v/>
      </c>
      <c r="J205" s="34" t="str">
        <f t="shared" si="37"/>
        <v/>
      </c>
      <c r="K205" s="34" t="str">
        <f t="shared" si="38"/>
        <v/>
      </c>
      <c r="L205" s="26" t="str">
        <f t="shared" si="39"/>
        <v/>
      </c>
      <c r="M205" s="32"/>
      <c r="N205" s="190"/>
      <c r="O205" s="190"/>
      <c r="P205" s="190"/>
      <c r="Q205" s="190"/>
      <c r="R205" s="23"/>
    </row>
    <row r="206" spans="1:18">
      <c r="A206" s="27">
        <f t="shared" ca="1" si="40"/>
        <v>46038</v>
      </c>
      <c r="B206" s="20"/>
      <c r="C206" s="21"/>
      <c r="D206" s="20"/>
      <c r="E206" s="21"/>
      <c r="F206" s="22"/>
      <c r="G206" s="22"/>
      <c r="H206" s="34" t="str">
        <f t="shared" si="35"/>
        <v/>
      </c>
      <c r="I206" s="34" t="str">
        <f t="shared" si="36"/>
        <v/>
      </c>
      <c r="J206" s="34" t="str">
        <f t="shared" si="37"/>
        <v/>
      </c>
      <c r="K206" s="34" t="str">
        <f t="shared" si="38"/>
        <v/>
      </c>
      <c r="L206" s="26" t="str">
        <f t="shared" si="39"/>
        <v/>
      </c>
      <c r="M206" s="32"/>
      <c r="N206" s="190"/>
      <c r="O206" s="190"/>
      <c r="P206" s="190"/>
      <c r="Q206" s="190"/>
      <c r="R206" s="23"/>
    </row>
    <row r="207" spans="1:18">
      <c r="A207" s="27">
        <f t="shared" ca="1" si="40"/>
        <v>46039</v>
      </c>
      <c r="B207" s="20"/>
      <c r="C207" s="21"/>
      <c r="D207" s="20"/>
      <c r="E207" s="21"/>
      <c r="F207" s="22"/>
      <c r="G207" s="22"/>
      <c r="H207" s="34" t="str">
        <f t="shared" si="35"/>
        <v/>
      </c>
      <c r="I207" s="34" t="str">
        <f t="shared" si="36"/>
        <v/>
      </c>
      <c r="J207" s="34" t="str">
        <f t="shared" si="37"/>
        <v/>
      </c>
      <c r="K207" s="34" t="str">
        <f t="shared" si="38"/>
        <v/>
      </c>
      <c r="L207" s="26" t="str">
        <f t="shared" si="39"/>
        <v/>
      </c>
      <c r="M207" s="32"/>
      <c r="N207" s="190"/>
      <c r="O207" s="190"/>
      <c r="P207" s="190"/>
      <c r="Q207" s="190"/>
      <c r="R207" s="23"/>
    </row>
    <row r="208" spans="1:18">
      <c r="A208" s="27">
        <f t="shared" ca="1" si="40"/>
        <v>46040</v>
      </c>
      <c r="B208" s="20"/>
      <c r="C208" s="21"/>
      <c r="D208" s="20"/>
      <c r="E208" s="21"/>
      <c r="F208" s="22"/>
      <c r="G208" s="22"/>
      <c r="H208" s="34" t="str">
        <f t="shared" si="35"/>
        <v/>
      </c>
      <c r="I208" s="34" t="str">
        <f t="shared" si="36"/>
        <v/>
      </c>
      <c r="J208" s="34" t="str">
        <f t="shared" si="37"/>
        <v/>
      </c>
      <c r="K208" s="34" t="str">
        <f t="shared" si="38"/>
        <v/>
      </c>
      <c r="L208" s="26" t="str">
        <f t="shared" si="39"/>
        <v/>
      </c>
      <c r="M208" s="32"/>
      <c r="N208" s="190"/>
      <c r="O208" s="190"/>
      <c r="P208" s="190"/>
      <c r="Q208" s="190"/>
      <c r="R208" s="23"/>
    </row>
    <row r="209" spans="1:18">
      <c r="A209" s="27">
        <f t="shared" ca="1" si="40"/>
        <v>46041</v>
      </c>
      <c r="B209" s="20"/>
      <c r="C209" s="21"/>
      <c r="D209" s="20"/>
      <c r="E209" s="21"/>
      <c r="F209" s="22"/>
      <c r="G209" s="22"/>
      <c r="H209" s="34" t="str">
        <f t="shared" si="35"/>
        <v/>
      </c>
      <c r="I209" s="34" t="str">
        <f t="shared" si="36"/>
        <v/>
      </c>
      <c r="J209" s="34" t="str">
        <f t="shared" si="37"/>
        <v/>
      </c>
      <c r="K209" s="34" t="str">
        <f t="shared" si="38"/>
        <v/>
      </c>
      <c r="L209" s="26" t="str">
        <f t="shared" si="39"/>
        <v/>
      </c>
      <c r="M209" s="32"/>
      <c r="N209" s="190"/>
      <c r="O209" s="190"/>
      <c r="P209" s="190"/>
      <c r="Q209" s="190"/>
      <c r="R209" s="23"/>
    </row>
    <row r="210" spans="1:18">
      <c r="A210" s="27">
        <f t="shared" ca="1" si="40"/>
        <v>46042</v>
      </c>
      <c r="B210" s="20"/>
      <c r="C210" s="21"/>
      <c r="D210" s="20"/>
      <c r="E210" s="21"/>
      <c r="F210" s="22"/>
      <c r="G210" s="22"/>
      <c r="H210" s="34" t="str">
        <f t="shared" si="35"/>
        <v/>
      </c>
      <c r="I210" s="34" t="str">
        <f t="shared" si="36"/>
        <v/>
      </c>
      <c r="J210" s="34" t="str">
        <f t="shared" si="37"/>
        <v/>
      </c>
      <c r="K210" s="34" t="str">
        <f t="shared" si="38"/>
        <v/>
      </c>
      <c r="L210" s="26" t="str">
        <f t="shared" si="39"/>
        <v/>
      </c>
      <c r="M210" s="32"/>
      <c r="N210" s="190"/>
      <c r="O210" s="190"/>
      <c r="P210" s="190"/>
      <c r="Q210" s="190"/>
      <c r="R210" s="23"/>
    </row>
    <row r="211" spans="1:18">
      <c r="A211" s="27">
        <f t="shared" ca="1" si="40"/>
        <v>46043</v>
      </c>
      <c r="B211" s="20"/>
      <c r="C211" s="21"/>
      <c r="D211" s="20"/>
      <c r="E211" s="21"/>
      <c r="F211" s="22"/>
      <c r="G211" s="22"/>
      <c r="H211" s="34" t="str">
        <f t="shared" si="35"/>
        <v/>
      </c>
      <c r="I211" s="34" t="str">
        <f t="shared" si="36"/>
        <v/>
      </c>
      <c r="J211" s="34" t="str">
        <f t="shared" si="37"/>
        <v/>
      </c>
      <c r="K211" s="34" t="str">
        <f t="shared" si="38"/>
        <v/>
      </c>
      <c r="L211" s="26" t="str">
        <f t="shared" si="39"/>
        <v/>
      </c>
      <c r="M211" s="32"/>
      <c r="N211" s="190"/>
      <c r="O211" s="190"/>
      <c r="P211" s="190"/>
      <c r="Q211" s="190"/>
      <c r="R211" s="23"/>
    </row>
    <row r="212" spans="1:18">
      <c r="A212" s="27">
        <f t="shared" ca="1" si="40"/>
        <v>46044</v>
      </c>
      <c r="B212" s="20"/>
      <c r="C212" s="21"/>
      <c r="D212" s="20"/>
      <c r="E212" s="21"/>
      <c r="F212" s="22"/>
      <c r="G212" s="22"/>
      <c r="H212" s="34" t="str">
        <f t="shared" si="35"/>
        <v/>
      </c>
      <c r="I212" s="34" t="str">
        <f t="shared" si="36"/>
        <v/>
      </c>
      <c r="J212" s="34" t="str">
        <f t="shared" si="37"/>
        <v/>
      </c>
      <c r="K212" s="34" t="str">
        <f t="shared" si="38"/>
        <v/>
      </c>
      <c r="L212" s="26" t="str">
        <f t="shared" si="39"/>
        <v/>
      </c>
      <c r="M212" s="32"/>
      <c r="N212" s="190"/>
      <c r="O212" s="190"/>
      <c r="P212" s="190"/>
      <c r="Q212" s="190"/>
      <c r="R212" s="23"/>
    </row>
    <row r="213" spans="1:18">
      <c r="A213" s="27">
        <f t="shared" ca="1" si="40"/>
        <v>46045</v>
      </c>
      <c r="B213" s="20"/>
      <c r="C213" s="21"/>
      <c r="D213" s="20"/>
      <c r="E213" s="21"/>
      <c r="F213" s="22"/>
      <c r="G213" s="22"/>
      <c r="H213" s="34" t="str">
        <f t="shared" si="35"/>
        <v/>
      </c>
      <c r="I213" s="34" t="str">
        <f t="shared" si="36"/>
        <v/>
      </c>
      <c r="J213" s="34" t="str">
        <f t="shared" si="37"/>
        <v/>
      </c>
      <c r="K213" s="34" t="str">
        <f t="shared" si="38"/>
        <v/>
      </c>
      <c r="L213" s="26" t="str">
        <f t="shared" si="39"/>
        <v/>
      </c>
      <c r="M213" s="32"/>
      <c r="N213" s="190"/>
      <c r="O213" s="190"/>
      <c r="P213" s="190"/>
      <c r="Q213" s="190"/>
      <c r="R213" s="23"/>
    </row>
    <row r="214" spans="1:18">
      <c r="A214" s="27">
        <f t="shared" ca="1" si="40"/>
        <v>46046</v>
      </c>
      <c r="B214" s="20"/>
      <c r="C214" s="21"/>
      <c r="D214" s="20"/>
      <c r="E214" s="21"/>
      <c r="F214" s="22"/>
      <c r="G214" s="22"/>
      <c r="H214" s="34" t="str">
        <f t="shared" si="35"/>
        <v/>
      </c>
      <c r="I214" s="34" t="str">
        <f t="shared" si="36"/>
        <v/>
      </c>
      <c r="J214" s="34" t="str">
        <f t="shared" si="37"/>
        <v/>
      </c>
      <c r="K214" s="34" t="str">
        <f t="shared" si="38"/>
        <v/>
      </c>
      <c r="L214" s="26" t="str">
        <f t="shared" si="39"/>
        <v/>
      </c>
      <c r="M214" s="32"/>
      <c r="N214" s="190"/>
      <c r="O214" s="190"/>
      <c r="P214" s="190"/>
      <c r="Q214" s="190"/>
      <c r="R214" s="23"/>
    </row>
    <row r="215" spans="1:18">
      <c r="A215" s="27">
        <f t="shared" ca="1" si="40"/>
        <v>46047</v>
      </c>
      <c r="B215" s="20"/>
      <c r="C215" s="21"/>
      <c r="D215" s="20"/>
      <c r="E215" s="21"/>
      <c r="F215" s="22"/>
      <c r="G215" s="22"/>
      <c r="H215" s="34" t="str">
        <f t="shared" si="35"/>
        <v/>
      </c>
      <c r="I215" s="34" t="str">
        <f t="shared" si="36"/>
        <v/>
      </c>
      <c r="J215" s="34" t="str">
        <f t="shared" si="37"/>
        <v/>
      </c>
      <c r="K215" s="34" t="str">
        <f t="shared" si="38"/>
        <v/>
      </c>
      <c r="L215" s="26" t="str">
        <f t="shared" si="39"/>
        <v/>
      </c>
      <c r="M215" s="32"/>
      <c r="N215" s="190"/>
      <c r="O215" s="190"/>
      <c r="P215" s="190"/>
      <c r="Q215" s="190"/>
      <c r="R215" s="23"/>
    </row>
    <row r="216" spans="1:18">
      <c r="A216" s="27">
        <f t="shared" ca="1" si="40"/>
        <v>46048</v>
      </c>
      <c r="B216" s="20"/>
      <c r="C216" s="21"/>
      <c r="D216" s="20"/>
      <c r="E216" s="21"/>
      <c r="F216" s="22"/>
      <c r="G216" s="22"/>
      <c r="H216" s="34" t="str">
        <f t="shared" si="35"/>
        <v/>
      </c>
      <c r="I216" s="34" t="str">
        <f t="shared" si="36"/>
        <v/>
      </c>
      <c r="J216" s="34" t="str">
        <f t="shared" si="37"/>
        <v/>
      </c>
      <c r="K216" s="34" t="str">
        <f t="shared" si="38"/>
        <v/>
      </c>
      <c r="L216" s="26" t="str">
        <f t="shared" si="39"/>
        <v/>
      </c>
      <c r="M216" s="32"/>
      <c r="N216" s="190"/>
      <c r="O216" s="190"/>
      <c r="P216" s="190"/>
      <c r="Q216" s="190"/>
      <c r="R216" s="23"/>
    </row>
    <row r="217" spans="1:18">
      <c r="A217" s="27">
        <f t="shared" ca="1" si="40"/>
        <v>46049</v>
      </c>
      <c r="B217" s="20"/>
      <c r="C217" s="21"/>
      <c r="D217" s="20"/>
      <c r="E217" s="21"/>
      <c r="F217" s="22"/>
      <c r="G217" s="22"/>
      <c r="H217" s="34" t="str">
        <f t="shared" si="35"/>
        <v/>
      </c>
      <c r="I217" s="34" t="str">
        <f t="shared" si="36"/>
        <v/>
      </c>
      <c r="J217" s="34" t="str">
        <f t="shared" si="37"/>
        <v/>
      </c>
      <c r="K217" s="34" t="str">
        <f t="shared" si="38"/>
        <v/>
      </c>
      <c r="L217" s="26" t="str">
        <f t="shared" si="39"/>
        <v/>
      </c>
      <c r="M217" s="32"/>
      <c r="N217" s="190"/>
      <c r="O217" s="190"/>
      <c r="P217" s="190"/>
      <c r="Q217" s="190"/>
      <c r="R217" s="23"/>
    </row>
    <row r="218" spans="1:18">
      <c r="A218" s="27">
        <f t="shared" ca="1" si="40"/>
        <v>46050</v>
      </c>
      <c r="B218" s="20"/>
      <c r="C218" s="21"/>
      <c r="D218" s="20"/>
      <c r="E218" s="21"/>
      <c r="F218" s="22"/>
      <c r="G218" s="22"/>
      <c r="H218" s="34" t="str">
        <f t="shared" si="35"/>
        <v/>
      </c>
      <c r="I218" s="34" t="str">
        <f t="shared" si="36"/>
        <v/>
      </c>
      <c r="J218" s="34" t="str">
        <f t="shared" si="37"/>
        <v/>
      </c>
      <c r="K218" s="34" t="str">
        <f t="shared" si="38"/>
        <v/>
      </c>
      <c r="L218" s="26" t="str">
        <f t="shared" si="39"/>
        <v/>
      </c>
      <c r="M218" s="32"/>
      <c r="N218" s="190"/>
      <c r="O218" s="190"/>
      <c r="P218" s="190"/>
      <c r="Q218" s="190"/>
      <c r="R218" s="23"/>
    </row>
    <row r="219" spans="1:18">
      <c r="A219" s="27">
        <f t="shared" ca="1" si="40"/>
        <v>46051</v>
      </c>
      <c r="B219" s="20"/>
      <c r="C219" s="21"/>
      <c r="D219" s="20"/>
      <c r="E219" s="21"/>
      <c r="F219" s="22"/>
      <c r="G219" s="22"/>
      <c r="H219" s="34" t="str">
        <f t="shared" si="35"/>
        <v/>
      </c>
      <c r="I219" s="34" t="str">
        <f t="shared" si="36"/>
        <v/>
      </c>
      <c r="J219" s="34" t="str">
        <f t="shared" si="37"/>
        <v/>
      </c>
      <c r="K219" s="34" t="str">
        <f t="shared" si="38"/>
        <v/>
      </c>
      <c r="L219" s="26" t="str">
        <f t="shared" si="39"/>
        <v/>
      </c>
      <c r="M219" s="32"/>
      <c r="N219" s="190"/>
      <c r="O219" s="190"/>
      <c r="P219" s="190"/>
      <c r="Q219" s="190"/>
      <c r="R219" s="23"/>
    </row>
    <row r="220" spans="1:18">
      <c r="A220" s="27">
        <f t="shared" ca="1" si="40"/>
        <v>46052</v>
      </c>
      <c r="B220" s="20"/>
      <c r="C220" s="21"/>
      <c r="D220" s="20"/>
      <c r="E220" s="21"/>
      <c r="F220" s="22"/>
      <c r="G220" s="22"/>
      <c r="H220" s="34" t="str">
        <f t="shared" si="35"/>
        <v/>
      </c>
      <c r="I220" s="34" t="str">
        <f t="shared" si="36"/>
        <v/>
      </c>
      <c r="J220" s="34" t="str">
        <f t="shared" si="37"/>
        <v/>
      </c>
      <c r="K220" s="34" t="str">
        <f t="shared" si="38"/>
        <v/>
      </c>
      <c r="L220" s="26" t="str">
        <f t="shared" si="39"/>
        <v/>
      </c>
      <c r="M220" s="32"/>
      <c r="N220" s="190"/>
      <c r="O220" s="190"/>
      <c r="P220" s="190"/>
      <c r="Q220" s="190"/>
      <c r="R220" s="23"/>
    </row>
    <row r="221" spans="1:18">
      <c r="A221" s="27">
        <f t="shared" ca="1" si="40"/>
        <v>46053</v>
      </c>
      <c r="B221" s="20"/>
      <c r="C221" s="21"/>
      <c r="D221" s="20"/>
      <c r="E221" s="21"/>
      <c r="F221" s="22"/>
      <c r="G221" s="22"/>
      <c r="H221" s="34" t="str">
        <f t="shared" si="35"/>
        <v/>
      </c>
      <c r="I221" s="34" t="str">
        <f t="shared" si="36"/>
        <v/>
      </c>
      <c r="J221" s="34" t="str">
        <f t="shared" si="37"/>
        <v/>
      </c>
      <c r="K221" s="34" t="str">
        <f t="shared" si="38"/>
        <v/>
      </c>
      <c r="L221" s="26" t="str">
        <f t="shared" si="39"/>
        <v/>
      </c>
      <c r="M221" s="32"/>
      <c r="N221" s="190"/>
      <c r="O221" s="190"/>
      <c r="P221" s="190"/>
      <c r="Q221" s="190"/>
      <c r="R221" s="23"/>
    </row>
    <row r="222" spans="1:18">
      <c r="A222" s="5" t="s">
        <v>11</v>
      </c>
      <c r="B222" s="191"/>
      <c r="C222" s="192"/>
      <c r="D222" s="191"/>
      <c r="E222" s="192"/>
      <c r="F222" s="26" t="str">
        <f>IF(SUM($F191:$F221)=0,"",SUM($F191:$F221))</f>
        <v/>
      </c>
      <c r="G222" s="26" t="str">
        <f>IF(SUM($G191:$G221)=0,"",SUM($G191:$G221))</f>
        <v/>
      </c>
      <c r="H222" s="26" t="str">
        <f>IF(SUM(H191:H221)=0,"",SUM(H191:H221))</f>
        <v/>
      </c>
      <c r="I222" s="26" t="str">
        <f>IF(SUM(I191:I221)=0,"",SUM(I191:I221))</f>
        <v/>
      </c>
      <c r="J222" s="26" t="str">
        <f t="shared" ref="J222:K222" si="41">IF(SUM(J191:J221)=0,"",SUM(J191:J221))</f>
        <v/>
      </c>
      <c r="K222" s="26" t="str">
        <f t="shared" si="41"/>
        <v/>
      </c>
      <c r="L222" s="26" t="str">
        <f>IF(SUM($L191:$L221)=0,"",SUM($L191:$L221))</f>
        <v/>
      </c>
      <c r="M222" s="33"/>
      <c r="N222" s="193"/>
      <c r="O222" s="193"/>
      <c r="P222" s="193"/>
      <c r="Q222" s="193"/>
      <c r="R222" s="6"/>
    </row>
    <row r="224" spans="1:18" ht="27" customHeight="1">
      <c r="A224" s="194" t="s">
        <v>22</v>
      </c>
      <c r="B224" s="189" t="s">
        <v>103</v>
      </c>
      <c r="C224" s="189"/>
      <c r="D224" s="189"/>
      <c r="E224" s="189"/>
      <c r="F224" s="189" t="s">
        <v>23</v>
      </c>
      <c r="G224" s="189"/>
      <c r="H224" s="189" t="s">
        <v>88</v>
      </c>
      <c r="I224" s="189"/>
      <c r="J224" s="189"/>
      <c r="K224" s="189"/>
      <c r="L224" s="189" t="s">
        <v>87</v>
      </c>
      <c r="M224" s="195" t="s">
        <v>96</v>
      </c>
      <c r="N224" s="194" t="s">
        <v>25</v>
      </c>
      <c r="O224" s="194"/>
      <c r="P224" s="194"/>
      <c r="Q224" s="194"/>
      <c r="R224" s="189" t="s">
        <v>100</v>
      </c>
    </row>
    <row r="225" spans="1:22" ht="14.25" customHeight="1">
      <c r="A225" s="194"/>
      <c r="B225" s="189" t="s">
        <v>82</v>
      </c>
      <c r="C225" s="189"/>
      <c r="D225" s="189" t="s">
        <v>84</v>
      </c>
      <c r="E225" s="189"/>
      <c r="F225" s="189"/>
      <c r="G225" s="189"/>
      <c r="H225" s="189" t="s">
        <v>90</v>
      </c>
      <c r="I225" s="189"/>
      <c r="J225" s="189" t="s">
        <v>89</v>
      </c>
      <c r="K225" s="189"/>
      <c r="L225" s="189"/>
      <c r="M225" s="196"/>
      <c r="N225" s="194"/>
      <c r="O225" s="194"/>
      <c r="P225" s="194"/>
      <c r="Q225" s="194"/>
      <c r="R225" s="189"/>
    </row>
    <row r="226" spans="1:22">
      <c r="A226" s="194"/>
      <c r="B226" s="43" t="s">
        <v>26</v>
      </c>
      <c r="C226" s="43" t="s">
        <v>27</v>
      </c>
      <c r="D226" s="43" t="s">
        <v>26</v>
      </c>
      <c r="E226" s="43" t="s">
        <v>27</v>
      </c>
      <c r="F226" s="44" t="s">
        <v>85</v>
      </c>
      <c r="G226" s="44" t="s">
        <v>86</v>
      </c>
      <c r="H226" s="44" t="s">
        <v>81</v>
      </c>
      <c r="I226" s="44" t="s">
        <v>83</v>
      </c>
      <c r="J226" s="44" t="s">
        <v>81</v>
      </c>
      <c r="K226" s="44" t="s">
        <v>95</v>
      </c>
      <c r="L226" s="189"/>
      <c r="M226" s="197"/>
      <c r="N226" s="194"/>
      <c r="O226" s="194"/>
      <c r="P226" s="194"/>
      <c r="Q226" s="194"/>
      <c r="R226" s="194"/>
    </row>
    <row r="227" spans="1:22">
      <c r="A227" s="27" cm="1">
        <f t="array" aca="1" ref="A227" ca="1">DATE("2025","8"+6,IFERROR(INDIRECT(T1),"1"))</f>
        <v>46054</v>
      </c>
      <c r="B227" s="20"/>
      <c r="C227" s="21"/>
      <c r="D227" s="20"/>
      <c r="E227" s="21"/>
      <c r="F227" s="22"/>
      <c r="G227" s="22"/>
      <c r="H227" s="34" t="str">
        <f>IF(OR(B227="",LEFT(M227,1)="✓"),"",C227-B227-F227)</f>
        <v/>
      </c>
      <c r="I227" s="34" t="str">
        <f>IF(OR(D227="",LEFT(M227,1)="✓"),"",E227-D227-G227)</f>
        <v/>
      </c>
      <c r="J227" s="34" t="str">
        <f>IF(AND(B227&lt;&gt;"",M227="✓所定"),C227-B227-F227,"")</f>
        <v/>
      </c>
      <c r="K227" s="34" t="str">
        <f>IF(AND(B227&lt;&gt;"",M227="✓法定"),C227-B227-F227,"")</f>
        <v/>
      </c>
      <c r="L227" s="26" t="str">
        <f t="shared" ref="L227:L253" si="42">IF(AND($B227="",$D227=""),"",($C227-$B227-$F227)+($E227-$D227-$G227))</f>
        <v/>
      </c>
      <c r="M227" s="32"/>
      <c r="N227" s="190"/>
      <c r="O227" s="190"/>
      <c r="P227" s="190"/>
      <c r="Q227" s="190"/>
      <c r="R227" s="23"/>
      <c r="V227" s="1" t="s">
        <v>171</v>
      </c>
    </row>
    <row r="228" spans="1:22">
      <c r="A228" s="27">
        <f ca="1">A227+1</f>
        <v>46055</v>
      </c>
      <c r="B228" s="20"/>
      <c r="C228" s="21"/>
      <c r="D228" s="20"/>
      <c r="E228" s="21"/>
      <c r="F228" s="22"/>
      <c r="G228" s="22"/>
      <c r="H228" s="34" t="str">
        <f t="shared" ref="H228:H257" si="43">IF(OR(B228="",LEFT(M228,1)="✓"),"",C228-B228-F228)</f>
        <v/>
      </c>
      <c r="I228" s="34" t="str">
        <f t="shared" ref="I228:I257" si="44">IF(OR(D228="",LEFT(M228,1)="✓"),"",E228-D228-G228)</f>
        <v/>
      </c>
      <c r="J228" s="34" t="str">
        <f t="shared" ref="J228:J257" si="45">IF(AND(B228&lt;&gt;"",M228="✓所定"),C228-B228-F228,"")</f>
        <v/>
      </c>
      <c r="K228" s="34" t="str">
        <f t="shared" ref="K228:K257" si="46">IF(AND(B228&lt;&gt;"",M228="✓法定"),C228-B228-F228,"")</f>
        <v/>
      </c>
      <c r="L228" s="26" t="str">
        <f t="shared" si="42"/>
        <v/>
      </c>
      <c r="M228" s="32"/>
      <c r="N228" s="190"/>
      <c r="O228" s="190"/>
      <c r="P228" s="190"/>
      <c r="Q228" s="190"/>
      <c r="R228" s="23"/>
      <c r="V228" s="1" t="s">
        <v>172</v>
      </c>
    </row>
    <row r="229" spans="1:22">
      <c r="A229" s="27">
        <f t="shared" ref="A229:A257" ca="1" si="47">A228+1</f>
        <v>46056</v>
      </c>
      <c r="B229" s="20"/>
      <c r="C229" s="21"/>
      <c r="D229" s="20"/>
      <c r="E229" s="21"/>
      <c r="F229" s="22"/>
      <c r="G229" s="22"/>
      <c r="H229" s="34" t="str">
        <f t="shared" si="43"/>
        <v/>
      </c>
      <c r="I229" s="34" t="str">
        <f t="shared" si="44"/>
        <v/>
      </c>
      <c r="J229" s="34" t="str">
        <f t="shared" si="45"/>
        <v/>
      </c>
      <c r="K229" s="34" t="str">
        <f t="shared" si="46"/>
        <v/>
      </c>
      <c r="L229" s="26" t="str">
        <f t="shared" si="42"/>
        <v/>
      </c>
      <c r="M229" s="32"/>
      <c r="N229" s="190"/>
      <c r="O229" s="190"/>
      <c r="P229" s="190"/>
      <c r="Q229" s="190"/>
      <c r="R229" s="23"/>
    </row>
    <row r="230" spans="1:22">
      <c r="A230" s="27">
        <f t="shared" ca="1" si="47"/>
        <v>46057</v>
      </c>
      <c r="B230" s="20"/>
      <c r="C230" s="21"/>
      <c r="D230" s="20"/>
      <c r="E230" s="21"/>
      <c r="F230" s="22"/>
      <c r="G230" s="22"/>
      <c r="H230" s="34" t="str">
        <f t="shared" si="43"/>
        <v/>
      </c>
      <c r="I230" s="34" t="str">
        <f t="shared" si="44"/>
        <v/>
      </c>
      <c r="J230" s="34" t="str">
        <f t="shared" si="45"/>
        <v/>
      </c>
      <c r="K230" s="34" t="str">
        <f t="shared" si="46"/>
        <v/>
      </c>
      <c r="L230" s="26" t="str">
        <f t="shared" si="42"/>
        <v/>
      </c>
      <c r="M230" s="32"/>
      <c r="N230" s="190"/>
      <c r="O230" s="190"/>
      <c r="P230" s="190"/>
      <c r="Q230" s="190"/>
      <c r="R230" s="23"/>
    </row>
    <row r="231" spans="1:22">
      <c r="A231" s="27">
        <f t="shared" ca="1" si="47"/>
        <v>46058</v>
      </c>
      <c r="B231" s="20"/>
      <c r="C231" s="21"/>
      <c r="D231" s="20"/>
      <c r="E231" s="21"/>
      <c r="F231" s="22"/>
      <c r="G231" s="22"/>
      <c r="H231" s="34" t="str">
        <f t="shared" si="43"/>
        <v/>
      </c>
      <c r="I231" s="34" t="str">
        <f t="shared" si="44"/>
        <v/>
      </c>
      <c r="J231" s="34" t="str">
        <f t="shared" si="45"/>
        <v/>
      </c>
      <c r="K231" s="34" t="str">
        <f t="shared" si="46"/>
        <v/>
      </c>
      <c r="L231" s="26" t="str">
        <f t="shared" si="42"/>
        <v/>
      </c>
      <c r="M231" s="32"/>
      <c r="N231" s="190"/>
      <c r="O231" s="190"/>
      <c r="P231" s="190"/>
      <c r="Q231" s="190"/>
      <c r="R231" s="23"/>
    </row>
    <row r="232" spans="1:22">
      <c r="A232" s="27">
        <f t="shared" ca="1" si="47"/>
        <v>46059</v>
      </c>
      <c r="B232" s="20"/>
      <c r="C232" s="21"/>
      <c r="D232" s="20"/>
      <c r="E232" s="21"/>
      <c r="F232" s="22"/>
      <c r="G232" s="22"/>
      <c r="H232" s="34" t="str">
        <f t="shared" si="43"/>
        <v/>
      </c>
      <c r="I232" s="34" t="str">
        <f t="shared" si="44"/>
        <v/>
      </c>
      <c r="J232" s="34" t="str">
        <f t="shared" si="45"/>
        <v/>
      </c>
      <c r="K232" s="34" t="str">
        <f t="shared" si="46"/>
        <v/>
      </c>
      <c r="L232" s="26" t="str">
        <f t="shared" si="42"/>
        <v/>
      </c>
      <c r="M232" s="32"/>
      <c r="N232" s="190"/>
      <c r="O232" s="190"/>
      <c r="P232" s="190"/>
      <c r="Q232" s="190"/>
      <c r="R232" s="23"/>
    </row>
    <row r="233" spans="1:22">
      <c r="A233" s="27">
        <f t="shared" ca="1" si="47"/>
        <v>46060</v>
      </c>
      <c r="B233" s="20"/>
      <c r="C233" s="21"/>
      <c r="D233" s="20"/>
      <c r="E233" s="21"/>
      <c r="F233" s="22"/>
      <c r="G233" s="22"/>
      <c r="H233" s="34" t="str">
        <f t="shared" si="43"/>
        <v/>
      </c>
      <c r="I233" s="34" t="str">
        <f t="shared" si="44"/>
        <v/>
      </c>
      <c r="J233" s="34" t="str">
        <f t="shared" si="45"/>
        <v/>
      </c>
      <c r="K233" s="34" t="str">
        <f t="shared" si="46"/>
        <v/>
      </c>
      <c r="L233" s="26" t="str">
        <f t="shared" si="42"/>
        <v/>
      </c>
      <c r="M233" s="32"/>
      <c r="N233" s="190"/>
      <c r="O233" s="190"/>
      <c r="P233" s="190"/>
      <c r="Q233" s="190"/>
      <c r="R233" s="23"/>
    </row>
    <row r="234" spans="1:22">
      <c r="A234" s="27">
        <f t="shared" ca="1" si="47"/>
        <v>46061</v>
      </c>
      <c r="B234" s="20"/>
      <c r="C234" s="21"/>
      <c r="D234" s="20"/>
      <c r="E234" s="21"/>
      <c r="F234" s="22"/>
      <c r="G234" s="22"/>
      <c r="H234" s="34" t="str">
        <f t="shared" si="43"/>
        <v/>
      </c>
      <c r="I234" s="34" t="str">
        <f t="shared" si="44"/>
        <v/>
      </c>
      <c r="J234" s="34" t="str">
        <f t="shared" si="45"/>
        <v/>
      </c>
      <c r="K234" s="34" t="str">
        <f t="shared" si="46"/>
        <v/>
      </c>
      <c r="L234" s="26" t="str">
        <f t="shared" si="42"/>
        <v/>
      </c>
      <c r="M234" s="32"/>
      <c r="N234" s="190"/>
      <c r="O234" s="190"/>
      <c r="P234" s="190"/>
      <c r="Q234" s="190"/>
      <c r="R234" s="23"/>
    </row>
    <row r="235" spans="1:22">
      <c r="A235" s="27">
        <f t="shared" ca="1" si="47"/>
        <v>46062</v>
      </c>
      <c r="B235" s="20"/>
      <c r="C235" s="21"/>
      <c r="D235" s="20"/>
      <c r="E235" s="21"/>
      <c r="F235" s="22"/>
      <c r="G235" s="22"/>
      <c r="H235" s="34" t="str">
        <f t="shared" si="43"/>
        <v/>
      </c>
      <c r="I235" s="34" t="str">
        <f t="shared" si="44"/>
        <v/>
      </c>
      <c r="J235" s="34" t="str">
        <f t="shared" si="45"/>
        <v/>
      </c>
      <c r="K235" s="34" t="str">
        <f t="shared" si="46"/>
        <v/>
      </c>
      <c r="L235" s="26" t="str">
        <f t="shared" si="42"/>
        <v/>
      </c>
      <c r="M235" s="32"/>
      <c r="N235" s="190"/>
      <c r="O235" s="190"/>
      <c r="P235" s="190"/>
      <c r="Q235" s="190"/>
      <c r="R235" s="23"/>
    </row>
    <row r="236" spans="1:22">
      <c r="A236" s="27">
        <f t="shared" ca="1" si="47"/>
        <v>46063</v>
      </c>
      <c r="B236" s="20"/>
      <c r="C236" s="21"/>
      <c r="D236" s="20"/>
      <c r="E236" s="21"/>
      <c r="F236" s="22"/>
      <c r="G236" s="22"/>
      <c r="H236" s="34" t="str">
        <f t="shared" si="43"/>
        <v/>
      </c>
      <c r="I236" s="34" t="str">
        <f t="shared" si="44"/>
        <v/>
      </c>
      <c r="J236" s="34" t="str">
        <f t="shared" si="45"/>
        <v/>
      </c>
      <c r="K236" s="34" t="str">
        <f t="shared" si="46"/>
        <v/>
      </c>
      <c r="L236" s="26" t="str">
        <f t="shared" si="42"/>
        <v/>
      </c>
      <c r="M236" s="32"/>
      <c r="N236" s="190"/>
      <c r="O236" s="190"/>
      <c r="P236" s="190"/>
      <c r="Q236" s="190"/>
      <c r="R236" s="23"/>
    </row>
    <row r="237" spans="1:22">
      <c r="A237" s="27">
        <f t="shared" ca="1" si="47"/>
        <v>46064</v>
      </c>
      <c r="B237" s="20"/>
      <c r="C237" s="21"/>
      <c r="D237" s="20"/>
      <c r="E237" s="21"/>
      <c r="F237" s="22"/>
      <c r="G237" s="22"/>
      <c r="H237" s="34" t="str">
        <f t="shared" si="43"/>
        <v/>
      </c>
      <c r="I237" s="34" t="str">
        <f t="shared" si="44"/>
        <v/>
      </c>
      <c r="J237" s="34" t="str">
        <f t="shared" si="45"/>
        <v/>
      </c>
      <c r="K237" s="34" t="str">
        <f t="shared" si="46"/>
        <v/>
      </c>
      <c r="L237" s="26" t="str">
        <f t="shared" si="42"/>
        <v/>
      </c>
      <c r="M237" s="32"/>
      <c r="N237" s="190"/>
      <c r="O237" s="190"/>
      <c r="P237" s="190"/>
      <c r="Q237" s="190"/>
      <c r="R237" s="23"/>
    </row>
    <row r="238" spans="1:22">
      <c r="A238" s="27">
        <f t="shared" ca="1" si="47"/>
        <v>46065</v>
      </c>
      <c r="B238" s="20"/>
      <c r="C238" s="21"/>
      <c r="D238" s="20"/>
      <c r="E238" s="21"/>
      <c r="F238" s="22"/>
      <c r="G238" s="22"/>
      <c r="H238" s="34" t="str">
        <f t="shared" si="43"/>
        <v/>
      </c>
      <c r="I238" s="34" t="str">
        <f t="shared" si="44"/>
        <v/>
      </c>
      <c r="J238" s="34" t="str">
        <f t="shared" si="45"/>
        <v/>
      </c>
      <c r="K238" s="34" t="str">
        <f t="shared" si="46"/>
        <v/>
      </c>
      <c r="L238" s="26" t="str">
        <f t="shared" si="42"/>
        <v/>
      </c>
      <c r="M238" s="32"/>
      <c r="N238" s="190"/>
      <c r="O238" s="190"/>
      <c r="P238" s="190"/>
      <c r="Q238" s="190"/>
      <c r="R238" s="23"/>
    </row>
    <row r="239" spans="1:22">
      <c r="A239" s="27">
        <f t="shared" ca="1" si="47"/>
        <v>46066</v>
      </c>
      <c r="B239" s="20"/>
      <c r="C239" s="21"/>
      <c r="D239" s="20"/>
      <c r="E239" s="21"/>
      <c r="F239" s="22"/>
      <c r="G239" s="22"/>
      <c r="H239" s="34" t="str">
        <f t="shared" si="43"/>
        <v/>
      </c>
      <c r="I239" s="34" t="str">
        <f t="shared" si="44"/>
        <v/>
      </c>
      <c r="J239" s="34" t="str">
        <f t="shared" si="45"/>
        <v/>
      </c>
      <c r="K239" s="34" t="str">
        <f t="shared" si="46"/>
        <v/>
      </c>
      <c r="L239" s="26" t="str">
        <f t="shared" si="42"/>
        <v/>
      </c>
      <c r="M239" s="32"/>
      <c r="N239" s="190"/>
      <c r="O239" s="190"/>
      <c r="P239" s="190"/>
      <c r="Q239" s="190"/>
      <c r="R239" s="23"/>
    </row>
    <row r="240" spans="1:22">
      <c r="A240" s="27">
        <f t="shared" ca="1" si="47"/>
        <v>46067</v>
      </c>
      <c r="B240" s="20"/>
      <c r="C240" s="21"/>
      <c r="D240" s="20"/>
      <c r="E240" s="21"/>
      <c r="F240" s="22"/>
      <c r="G240" s="22"/>
      <c r="H240" s="34" t="str">
        <f t="shared" si="43"/>
        <v/>
      </c>
      <c r="I240" s="34" t="str">
        <f t="shared" si="44"/>
        <v/>
      </c>
      <c r="J240" s="34" t="str">
        <f t="shared" si="45"/>
        <v/>
      </c>
      <c r="K240" s="34" t="str">
        <f t="shared" si="46"/>
        <v/>
      </c>
      <c r="L240" s="26" t="str">
        <f t="shared" si="42"/>
        <v/>
      </c>
      <c r="M240" s="32"/>
      <c r="N240" s="190"/>
      <c r="O240" s="190"/>
      <c r="P240" s="190"/>
      <c r="Q240" s="190"/>
      <c r="R240" s="23"/>
    </row>
    <row r="241" spans="1:18">
      <c r="A241" s="27">
        <f t="shared" ca="1" si="47"/>
        <v>46068</v>
      </c>
      <c r="B241" s="20"/>
      <c r="C241" s="21"/>
      <c r="D241" s="20"/>
      <c r="E241" s="21"/>
      <c r="F241" s="22"/>
      <c r="G241" s="22"/>
      <c r="H241" s="34" t="str">
        <f t="shared" si="43"/>
        <v/>
      </c>
      <c r="I241" s="34" t="str">
        <f t="shared" si="44"/>
        <v/>
      </c>
      <c r="J241" s="34" t="str">
        <f t="shared" si="45"/>
        <v/>
      </c>
      <c r="K241" s="34" t="str">
        <f t="shared" si="46"/>
        <v/>
      </c>
      <c r="L241" s="26" t="str">
        <f t="shared" si="42"/>
        <v/>
      </c>
      <c r="M241" s="32"/>
      <c r="N241" s="190"/>
      <c r="O241" s="190"/>
      <c r="P241" s="190"/>
      <c r="Q241" s="190"/>
      <c r="R241" s="23"/>
    </row>
    <row r="242" spans="1:18">
      <c r="A242" s="27">
        <f t="shared" ca="1" si="47"/>
        <v>46069</v>
      </c>
      <c r="B242" s="20"/>
      <c r="C242" s="21"/>
      <c r="D242" s="20"/>
      <c r="E242" s="21"/>
      <c r="F242" s="22"/>
      <c r="G242" s="22"/>
      <c r="H242" s="34" t="str">
        <f t="shared" si="43"/>
        <v/>
      </c>
      <c r="I242" s="34" t="str">
        <f t="shared" si="44"/>
        <v/>
      </c>
      <c r="J242" s="34" t="str">
        <f t="shared" si="45"/>
        <v/>
      </c>
      <c r="K242" s="34" t="str">
        <f t="shared" si="46"/>
        <v/>
      </c>
      <c r="L242" s="26" t="str">
        <f t="shared" si="42"/>
        <v/>
      </c>
      <c r="M242" s="32"/>
      <c r="N242" s="190"/>
      <c r="O242" s="190"/>
      <c r="P242" s="190"/>
      <c r="Q242" s="190"/>
      <c r="R242" s="23"/>
    </row>
    <row r="243" spans="1:18">
      <c r="A243" s="27">
        <f t="shared" ca="1" si="47"/>
        <v>46070</v>
      </c>
      <c r="B243" s="20"/>
      <c r="C243" s="21"/>
      <c r="D243" s="20"/>
      <c r="E243" s="21"/>
      <c r="F243" s="22"/>
      <c r="G243" s="22"/>
      <c r="H243" s="34" t="str">
        <f t="shared" si="43"/>
        <v/>
      </c>
      <c r="I243" s="34" t="str">
        <f t="shared" si="44"/>
        <v/>
      </c>
      <c r="J243" s="34" t="str">
        <f t="shared" si="45"/>
        <v/>
      </c>
      <c r="K243" s="34" t="str">
        <f t="shared" si="46"/>
        <v/>
      </c>
      <c r="L243" s="26" t="str">
        <f t="shared" si="42"/>
        <v/>
      </c>
      <c r="M243" s="32"/>
      <c r="N243" s="190"/>
      <c r="O243" s="190"/>
      <c r="P243" s="190"/>
      <c r="Q243" s="190"/>
      <c r="R243" s="23"/>
    </row>
    <row r="244" spans="1:18">
      <c r="A244" s="27">
        <f t="shared" ca="1" si="47"/>
        <v>46071</v>
      </c>
      <c r="B244" s="20"/>
      <c r="C244" s="21"/>
      <c r="D244" s="20"/>
      <c r="E244" s="21"/>
      <c r="F244" s="22"/>
      <c r="G244" s="22"/>
      <c r="H244" s="34" t="str">
        <f t="shared" si="43"/>
        <v/>
      </c>
      <c r="I244" s="34" t="str">
        <f t="shared" si="44"/>
        <v/>
      </c>
      <c r="J244" s="34" t="str">
        <f t="shared" si="45"/>
        <v/>
      </c>
      <c r="K244" s="34" t="str">
        <f t="shared" si="46"/>
        <v/>
      </c>
      <c r="L244" s="26" t="str">
        <f t="shared" si="42"/>
        <v/>
      </c>
      <c r="M244" s="32"/>
      <c r="N244" s="190"/>
      <c r="O244" s="190"/>
      <c r="P244" s="190"/>
      <c r="Q244" s="190"/>
      <c r="R244" s="23"/>
    </row>
    <row r="245" spans="1:18">
      <c r="A245" s="27">
        <f t="shared" ca="1" si="47"/>
        <v>46072</v>
      </c>
      <c r="B245" s="20"/>
      <c r="C245" s="21"/>
      <c r="D245" s="20"/>
      <c r="E245" s="21"/>
      <c r="F245" s="22"/>
      <c r="G245" s="22"/>
      <c r="H245" s="34" t="str">
        <f t="shared" si="43"/>
        <v/>
      </c>
      <c r="I245" s="34" t="str">
        <f t="shared" si="44"/>
        <v/>
      </c>
      <c r="J245" s="34" t="str">
        <f t="shared" si="45"/>
        <v/>
      </c>
      <c r="K245" s="34" t="str">
        <f t="shared" si="46"/>
        <v/>
      </c>
      <c r="L245" s="26" t="str">
        <f t="shared" si="42"/>
        <v/>
      </c>
      <c r="M245" s="32"/>
      <c r="N245" s="190"/>
      <c r="O245" s="190"/>
      <c r="P245" s="190"/>
      <c r="Q245" s="190"/>
      <c r="R245" s="23"/>
    </row>
    <row r="246" spans="1:18">
      <c r="A246" s="27">
        <f t="shared" ca="1" si="47"/>
        <v>46073</v>
      </c>
      <c r="B246" s="20"/>
      <c r="C246" s="21"/>
      <c r="D246" s="20"/>
      <c r="E246" s="21"/>
      <c r="F246" s="22"/>
      <c r="G246" s="22"/>
      <c r="H246" s="34" t="str">
        <f t="shared" si="43"/>
        <v/>
      </c>
      <c r="I246" s="34" t="str">
        <f t="shared" si="44"/>
        <v/>
      </c>
      <c r="J246" s="34" t="str">
        <f t="shared" si="45"/>
        <v/>
      </c>
      <c r="K246" s="34" t="str">
        <f t="shared" si="46"/>
        <v/>
      </c>
      <c r="L246" s="26" t="str">
        <f t="shared" si="42"/>
        <v/>
      </c>
      <c r="M246" s="32"/>
      <c r="N246" s="190"/>
      <c r="O246" s="190"/>
      <c r="P246" s="190"/>
      <c r="Q246" s="190"/>
      <c r="R246" s="23"/>
    </row>
    <row r="247" spans="1:18">
      <c r="A247" s="27">
        <f t="shared" ca="1" si="47"/>
        <v>46074</v>
      </c>
      <c r="B247" s="20"/>
      <c r="C247" s="21"/>
      <c r="D247" s="20"/>
      <c r="E247" s="21"/>
      <c r="F247" s="22"/>
      <c r="G247" s="22"/>
      <c r="H247" s="34" t="str">
        <f t="shared" si="43"/>
        <v/>
      </c>
      <c r="I247" s="34" t="str">
        <f t="shared" si="44"/>
        <v/>
      </c>
      <c r="J247" s="34" t="str">
        <f t="shared" si="45"/>
        <v/>
      </c>
      <c r="K247" s="34" t="str">
        <f t="shared" si="46"/>
        <v/>
      </c>
      <c r="L247" s="26" t="str">
        <f t="shared" si="42"/>
        <v/>
      </c>
      <c r="M247" s="32"/>
      <c r="N247" s="190"/>
      <c r="O247" s="190"/>
      <c r="P247" s="190"/>
      <c r="Q247" s="190"/>
      <c r="R247" s="23"/>
    </row>
    <row r="248" spans="1:18">
      <c r="A248" s="27">
        <f t="shared" ca="1" si="47"/>
        <v>46075</v>
      </c>
      <c r="B248" s="20"/>
      <c r="C248" s="21"/>
      <c r="D248" s="20"/>
      <c r="E248" s="21"/>
      <c r="F248" s="22"/>
      <c r="G248" s="22"/>
      <c r="H248" s="34" t="str">
        <f t="shared" si="43"/>
        <v/>
      </c>
      <c r="I248" s="34" t="str">
        <f t="shared" si="44"/>
        <v/>
      </c>
      <c r="J248" s="34" t="str">
        <f t="shared" si="45"/>
        <v/>
      </c>
      <c r="K248" s="34" t="str">
        <f t="shared" si="46"/>
        <v/>
      </c>
      <c r="L248" s="26" t="str">
        <f t="shared" si="42"/>
        <v/>
      </c>
      <c r="M248" s="32"/>
      <c r="N248" s="190"/>
      <c r="O248" s="190"/>
      <c r="P248" s="190"/>
      <c r="Q248" s="190"/>
      <c r="R248" s="23"/>
    </row>
    <row r="249" spans="1:18">
      <c r="A249" s="27">
        <f t="shared" ca="1" si="47"/>
        <v>46076</v>
      </c>
      <c r="B249" s="20"/>
      <c r="C249" s="21"/>
      <c r="D249" s="20"/>
      <c r="E249" s="21"/>
      <c r="F249" s="22"/>
      <c r="G249" s="22"/>
      <c r="H249" s="34" t="str">
        <f t="shared" si="43"/>
        <v/>
      </c>
      <c r="I249" s="34" t="str">
        <f t="shared" si="44"/>
        <v/>
      </c>
      <c r="J249" s="34" t="str">
        <f t="shared" si="45"/>
        <v/>
      </c>
      <c r="K249" s="34" t="str">
        <f t="shared" si="46"/>
        <v/>
      </c>
      <c r="L249" s="26" t="str">
        <f t="shared" si="42"/>
        <v/>
      </c>
      <c r="M249" s="32"/>
      <c r="N249" s="190"/>
      <c r="O249" s="190"/>
      <c r="P249" s="190"/>
      <c r="Q249" s="190"/>
      <c r="R249" s="23"/>
    </row>
    <row r="250" spans="1:18">
      <c r="A250" s="27">
        <f t="shared" ca="1" si="47"/>
        <v>46077</v>
      </c>
      <c r="B250" s="20"/>
      <c r="C250" s="21"/>
      <c r="D250" s="20"/>
      <c r="E250" s="21"/>
      <c r="F250" s="22"/>
      <c r="G250" s="22"/>
      <c r="H250" s="34" t="str">
        <f t="shared" si="43"/>
        <v/>
      </c>
      <c r="I250" s="34" t="str">
        <f t="shared" si="44"/>
        <v/>
      </c>
      <c r="J250" s="34" t="str">
        <f t="shared" si="45"/>
        <v/>
      </c>
      <c r="K250" s="34" t="str">
        <f t="shared" si="46"/>
        <v/>
      </c>
      <c r="L250" s="26" t="str">
        <f t="shared" si="42"/>
        <v/>
      </c>
      <c r="M250" s="32"/>
      <c r="N250" s="190"/>
      <c r="O250" s="190"/>
      <c r="P250" s="190"/>
      <c r="Q250" s="190"/>
      <c r="R250" s="23"/>
    </row>
    <row r="251" spans="1:18">
      <c r="A251" s="27">
        <f t="shared" ca="1" si="47"/>
        <v>46078</v>
      </c>
      <c r="B251" s="20"/>
      <c r="C251" s="21"/>
      <c r="D251" s="20"/>
      <c r="E251" s="21"/>
      <c r="F251" s="22"/>
      <c r="G251" s="22"/>
      <c r="H251" s="34" t="str">
        <f t="shared" si="43"/>
        <v/>
      </c>
      <c r="I251" s="34" t="str">
        <f t="shared" si="44"/>
        <v/>
      </c>
      <c r="J251" s="34" t="str">
        <f t="shared" si="45"/>
        <v/>
      </c>
      <c r="K251" s="34" t="str">
        <f t="shared" si="46"/>
        <v/>
      </c>
      <c r="L251" s="26" t="str">
        <f t="shared" si="42"/>
        <v/>
      </c>
      <c r="M251" s="32"/>
      <c r="N251" s="190"/>
      <c r="O251" s="190"/>
      <c r="P251" s="190"/>
      <c r="Q251" s="190"/>
      <c r="R251" s="23"/>
    </row>
    <row r="252" spans="1:18">
      <c r="A252" s="27">
        <f t="shared" ca="1" si="47"/>
        <v>46079</v>
      </c>
      <c r="B252" s="20"/>
      <c r="C252" s="21"/>
      <c r="D252" s="20"/>
      <c r="E252" s="21"/>
      <c r="F252" s="22"/>
      <c r="G252" s="22"/>
      <c r="H252" s="34" t="str">
        <f t="shared" si="43"/>
        <v/>
      </c>
      <c r="I252" s="34" t="str">
        <f t="shared" si="44"/>
        <v/>
      </c>
      <c r="J252" s="34" t="str">
        <f t="shared" si="45"/>
        <v/>
      </c>
      <c r="K252" s="34" t="str">
        <f t="shared" si="46"/>
        <v/>
      </c>
      <c r="L252" s="26" t="str">
        <f t="shared" si="42"/>
        <v/>
      </c>
      <c r="M252" s="32"/>
      <c r="N252" s="190"/>
      <c r="O252" s="190"/>
      <c r="P252" s="190"/>
      <c r="Q252" s="190"/>
      <c r="R252" s="23"/>
    </row>
    <row r="253" spans="1:18">
      <c r="A253" s="27">
        <f t="shared" ca="1" si="47"/>
        <v>46080</v>
      </c>
      <c r="B253" s="20"/>
      <c r="C253" s="21"/>
      <c r="D253" s="20"/>
      <c r="E253" s="21"/>
      <c r="F253" s="22"/>
      <c r="G253" s="22"/>
      <c r="H253" s="34" t="str">
        <f t="shared" si="43"/>
        <v/>
      </c>
      <c r="I253" s="34" t="str">
        <f t="shared" si="44"/>
        <v/>
      </c>
      <c r="J253" s="34" t="str">
        <f t="shared" si="45"/>
        <v/>
      </c>
      <c r="K253" s="34" t="str">
        <f t="shared" si="46"/>
        <v/>
      </c>
      <c r="L253" s="26" t="str">
        <f t="shared" si="42"/>
        <v/>
      </c>
      <c r="M253" s="32"/>
      <c r="N253" s="190"/>
      <c r="O253" s="190"/>
      <c r="P253" s="190"/>
      <c r="Q253" s="190"/>
      <c r="R253" s="23"/>
    </row>
    <row r="254" spans="1:18">
      <c r="A254" s="27">
        <f t="shared" ca="1" si="47"/>
        <v>46081</v>
      </c>
      <c r="B254" s="20"/>
      <c r="C254" s="21"/>
      <c r="D254" s="20"/>
      <c r="E254" s="21"/>
      <c r="F254" s="22"/>
      <c r="G254" s="22"/>
      <c r="H254" s="34" t="str">
        <f t="shared" si="43"/>
        <v/>
      </c>
      <c r="I254" s="34" t="str">
        <f t="shared" si="44"/>
        <v/>
      </c>
      <c r="J254" s="34" t="str">
        <f t="shared" si="45"/>
        <v/>
      </c>
      <c r="K254" s="34" t="str">
        <f t="shared" si="46"/>
        <v/>
      </c>
      <c r="L254" s="26" t="str">
        <f>IF(AND($B254="",$D254=""),"",($C254-$B254-$F254)+($E254-$D254-$G254))</f>
        <v/>
      </c>
      <c r="M254" s="32"/>
      <c r="N254" s="190"/>
      <c r="O254" s="190"/>
      <c r="P254" s="190"/>
      <c r="Q254" s="190"/>
      <c r="R254" s="23"/>
    </row>
    <row r="255" spans="1:18">
      <c r="A255" s="27">
        <f t="shared" ca="1" si="47"/>
        <v>46082</v>
      </c>
      <c r="B255" s="20"/>
      <c r="C255" s="21"/>
      <c r="D255" s="20"/>
      <c r="E255" s="21"/>
      <c r="F255" s="22"/>
      <c r="G255" s="22"/>
      <c r="H255" s="34" t="str">
        <f t="shared" si="43"/>
        <v/>
      </c>
      <c r="I255" s="34" t="str">
        <f t="shared" si="44"/>
        <v/>
      </c>
      <c r="J255" s="34" t="str">
        <f t="shared" si="45"/>
        <v/>
      </c>
      <c r="K255" s="34" t="str">
        <f t="shared" si="46"/>
        <v/>
      </c>
      <c r="L255" s="26" t="str">
        <f>IF(AND($B255="",$D255=""),"",($C255-$B255-$F255)+($E255-$D255-$G255))</f>
        <v/>
      </c>
      <c r="M255" s="32"/>
      <c r="N255" s="190"/>
      <c r="O255" s="190"/>
      <c r="P255" s="190"/>
      <c r="Q255" s="190"/>
      <c r="R255" s="23"/>
    </row>
    <row r="256" spans="1:18">
      <c r="A256" s="27">
        <f t="shared" ca="1" si="47"/>
        <v>46083</v>
      </c>
      <c r="B256" s="20"/>
      <c r="C256" s="21"/>
      <c r="D256" s="20"/>
      <c r="E256" s="21"/>
      <c r="F256" s="22"/>
      <c r="G256" s="22"/>
      <c r="H256" s="34" t="str">
        <f t="shared" si="43"/>
        <v/>
      </c>
      <c r="I256" s="34" t="str">
        <f t="shared" si="44"/>
        <v/>
      </c>
      <c r="J256" s="34" t="str">
        <f t="shared" si="45"/>
        <v/>
      </c>
      <c r="K256" s="34" t="str">
        <f t="shared" si="46"/>
        <v/>
      </c>
      <c r="L256" s="26" t="str">
        <f>IF(AND($B256="",$D256=""),"",($C256-$B256-$F256)+($E256-$D256-$G256))</f>
        <v/>
      </c>
      <c r="M256" s="32"/>
      <c r="N256" s="190"/>
      <c r="O256" s="190"/>
      <c r="P256" s="190"/>
      <c r="Q256" s="190"/>
      <c r="R256" s="23"/>
    </row>
    <row r="257" spans="1:18">
      <c r="A257" s="27">
        <f t="shared" ca="1" si="47"/>
        <v>46084</v>
      </c>
      <c r="B257" s="20"/>
      <c r="C257" s="21"/>
      <c r="D257" s="20"/>
      <c r="E257" s="21"/>
      <c r="F257" s="22"/>
      <c r="G257" s="22"/>
      <c r="H257" s="34" t="str">
        <f t="shared" si="43"/>
        <v/>
      </c>
      <c r="I257" s="34" t="str">
        <f t="shared" si="44"/>
        <v/>
      </c>
      <c r="J257" s="34" t="str">
        <f t="shared" si="45"/>
        <v/>
      </c>
      <c r="K257" s="34" t="str">
        <f t="shared" si="46"/>
        <v/>
      </c>
      <c r="L257" s="26" t="str">
        <f>IF(AND($B257="",$D257=""),"",($C257-$B257-$F257)+($E257-$D257-$G257))</f>
        <v/>
      </c>
      <c r="M257" s="32"/>
      <c r="N257" s="190"/>
      <c r="O257" s="190"/>
      <c r="P257" s="190"/>
      <c r="Q257" s="190"/>
      <c r="R257" s="23"/>
    </row>
    <row r="258" spans="1:18">
      <c r="A258" s="5" t="s">
        <v>11</v>
      </c>
      <c r="B258" s="191"/>
      <c r="C258" s="192"/>
      <c r="D258" s="191"/>
      <c r="E258" s="192"/>
      <c r="F258" s="26" t="str">
        <f>IF(SUM($F227:$F257)=0,"",SUM($F227:$F257))</f>
        <v/>
      </c>
      <c r="G258" s="26" t="str">
        <f>IF(SUM($G227:$G257)=0,"",SUM($G227:$G257))</f>
        <v/>
      </c>
      <c r="H258" s="26" t="str">
        <f>IF(SUM(H227:H257)=0,"",SUM(H227:H257))</f>
        <v/>
      </c>
      <c r="I258" s="26" t="str">
        <f>IF(SUM(I227:I257)=0,"",SUM(I227:I257))</f>
        <v/>
      </c>
      <c r="J258" s="26" t="str">
        <f>IF(SUM(J227:J257)=0,"",SUM(J227:J257))</f>
        <v/>
      </c>
      <c r="K258" s="26" t="str">
        <f>IF(SUM(K227:K257)=0,"",SUM(K227:K257))</f>
        <v/>
      </c>
      <c r="L258" s="26" t="str">
        <f>IF(SUM($L227:$L257)=0,"",SUM($L227:$L257))</f>
        <v/>
      </c>
      <c r="M258" s="33"/>
      <c r="N258" s="193"/>
      <c r="O258" s="193"/>
      <c r="P258" s="193"/>
      <c r="Q258" s="193"/>
      <c r="R258" s="6"/>
    </row>
    <row r="260" spans="1:18" ht="27" customHeight="1">
      <c r="A260" s="194" t="s">
        <v>22</v>
      </c>
      <c r="B260" s="189" t="s">
        <v>103</v>
      </c>
      <c r="C260" s="189"/>
      <c r="D260" s="189"/>
      <c r="E260" s="189"/>
      <c r="F260" s="189" t="s">
        <v>23</v>
      </c>
      <c r="G260" s="189"/>
      <c r="H260" s="189" t="s">
        <v>88</v>
      </c>
      <c r="I260" s="189"/>
      <c r="J260" s="189"/>
      <c r="K260" s="189"/>
      <c r="L260" s="189" t="s">
        <v>87</v>
      </c>
      <c r="M260" s="195" t="s">
        <v>96</v>
      </c>
      <c r="N260" s="194" t="s">
        <v>25</v>
      </c>
      <c r="O260" s="194"/>
      <c r="P260" s="194"/>
      <c r="Q260" s="194"/>
      <c r="R260" s="189" t="s">
        <v>100</v>
      </c>
    </row>
    <row r="261" spans="1:18" ht="14.25" customHeight="1">
      <c r="A261" s="194"/>
      <c r="B261" s="189" t="s">
        <v>82</v>
      </c>
      <c r="C261" s="189"/>
      <c r="D261" s="189" t="s">
        <v>84</v>
      </c>
      <c r="E261" s="189"/>
      <c r="F261" s="189"/>
      <c r="G261" s="189"/>
      <c r="H261" s="189" t="s">
        <v>90</v>
      </c>
      <c r="I261" s="189"/>
      <c r="J261" s="189" t="s">
        <v>89</v>
      </c>
      <c r="K261" s="189"/>
      <c r="L261" s="189"/>
      <c r="M261" s="196"/>
      <c r="N261" s="194"/>
      <c r="O261" s="194"/>
      <c r="P261" s="194"/>
      <c r="Q261" s="194"/>
      <c r="R261" s="189"/>
    </row>
    <row r="262" spans="1:18">
      <c r="A262" s="194"/>
      <c r="B262" s="43" t="s">
        <v>26</v>
      </c>
      <c r="C262" s="43" t="s">
        <v>27</v>
      </c>
      <c r="D262" s="43" t="s">
        <v>26</v>
      </c>
      <c r="E262" s="43" t="s">
        <v>27</v>
      </c>
      <c r="F262" s="44" t="s">
        <v>85</v>
      </c>
      <c r="G262" s="44" t="s">
        <v>86</v>
      </c>
      <c r="H262" s="44" t="s">
        <v>81</v>
      </c>
      <c r="I262" s="44" t="s">
        <v>83</v>
      </c>
      <c r="J262" s="44" t="s">
        <v>81</v>
      </c>
      <c r="K262" s="44" t="s">
        <v>95</v>
      </c>
      <c r="L262" s="189"/>
      <c r="M262" s="197"/>
      <c r="N262" s="194"/>
      <c r="O262" s="194"/>
      <c r="P262" s="194"/>
      <c r="Q262" s="194"/>
      <c r="R262" s="194"/>
    </row>
    <row r="263" spans="1:18">
      <c r="A263" s="27" cm="1">
        <f t="array" aca="1" ref="A263" ca="1">DATE("2025","8"+7,IFERROR(INDIRECT(T1),"1"))</f>
        <v>46082</v>
      </c>
      <c r="B263" s="20"/>
      <c r="C263" s="21"/>
      <c r="D263" s="20"/>
      <c r="E263" s="21"/>
      <c r="F263" s="22"/>
      <c r="G263" s="22"/>
      <c r="H263" s="34" t="str">
        <f>IF(OR(B263="",LEFT(M263,1)="✓"),"",C263-B263-F263)</f>
        <v/>
      </c>
      <c r="I263" s="34" t="str">
        <f>IF(OR(D263="",LEFT(M263,1)="✓"),"",E263-D263-G263)</f>
        <v/>
      </c>
      <c r="J263" s="34" t="str">
        <f>IF(AND(B263&lt;&gt;"",M263="✓所定"),C263-B263-F263,"")</f>
        <v/>
      </c>
      <c r="K263" s="34" t="str">
        <f>IF(AND(B263&lt;&gt;"",M263="✓法定"),C263-B263-F263,"")</f>
        <v/>
      </c>
      <c r="L263" s="34" t="str">
        <f>IF(AND($B263="",$D263=""),"",($C263-$B263-$F263)+($E263-$D263-$G263))</f>
        <v/>
      </c>
      <c r="M263" s="32"/>
      <c r="N263" s="190"/>
      <c r="O263" s="190"/>
      <c r="P263" s="190"/>
      <c r="Q263" s="190"/>
      <c r="R263" s="23"/>
    </row>
    <row r="264" spans="1:18">
      <c r="A264" s="27">
        <f ca="1">A263+1</f>
        <v>46083</v>
      </c>
      <c r="B264" s="20"/>
      <c r="C264" s="21"/>
      <c r="D264" s="20"/>
      <c r="E264" s="21"/>
      <c r="F264" s="22"/>
      <c r="G264" s="22"/>
      <c r="H264" s="34" t="str">
        <f t="shared" ref="H264:H293" si="48">IF(OR(B264="",LEFT(M264,1)="✓"),"",C264-B264-F264)</f>
        <v/>
      </c>
      <c r="I264" s="34" t="str">
        <f t="shared" ref="I264:I293" si="49">IF(OR(D264="",LEFT(M264,1)="✓"),"",E264-D264-G264)</f>
        <v/>
      </c>
      <c r="J264" s="34" t="str">
        <f t="shared" ref="J264:J293" si="50">IF(AND(B264&lt;&gt;"",M264="✓所定"),C264-B264-F264,"")</f>
        <v/>
      </c>
      <c r="K264" s="34" t="str">
        <f t="shared" ref="K264:K293" si="51">IF(AND(B264&lt;&gt;"",M264="✓法定"),C264-B264-F264,"")</f>
        <v/>
      </c>
      <c r="L264" s="34" t="str">
        <f t="shared" ref="L264:L288" si="52">IF(AND($B264="",$D264=""),"",($C264-$B264-$F264)+($E264-$D264-$G264))</f>
        <v/>
      </c>
      <c r="M264" s="32"/>
      <c r="N264" s="190"/>
      <c r="O264" s="190"/>
      <c r="P264" s="190"/>
      <c r="Q264" s="190"/>
      <c r="R264" s="23"/>
    </row>
    <row r="265" spans="1:18">
      <c r="A265" s="27">
        <f t="shared" ref="A265:A293" ca="1" si="53">A264+1</f>
        <v>46084</v>
      </c>
      <c r="B265" s="20"/>
      <c r="C265" s="21"/>
      <c r="D265" s="20"/>
      <c r="E265" s="21"/>
      <c r="F265" s="22"/>
      <c r="G265" s="22"/>
      <c r="H265" s="34" t="str">
        <f t="shared" si="48"/>
        <v/>
      </c>
      <c r="I265" s="34" t="str">
        <f t="shared" si="49"/>
        <v/>
      </c>
      <c r="J265" s="34" t="str">
        <f t="shared" si="50"/>
        <v/>
      </c>
      <c r="K265" s="34" t="str">
        <f t="shared" si="51"/>
        <v/>
      </c>
      <c r="L265" s="34" t="str">
        <f t="shared" si="52"/>
        <v/>
      </c>
      <c r="M265" s="32"/>
      <c r="N265" s="190"/>
      <c r="O265" s="190"/>
      <c r="P265" s="190"/>
      <c r="Q265" s="190"/>
      <c r="R265" s="23"/>
    </row>
    <row r="266" spans="1:18">
      <c r="A266" s="27">
        <f t="shared" ca="1" si="53"/>
        <v>46085</v>
      </c>
      <c r="B266" s="20"/>
      <c r="C266" s="21"/>
      <c r="D266" s="20"/>
      <c r="E266" s="21"/>
      <c r="F266" s="22"/>
      <c r="G266" s="22"/>
      <c r="H266" s="34" t="str">
        <f t="shared" si="48"/>
        <v/>
      </c>
      <c r="I266" s="34" t="str">
        <f t="shared" si="49"/>
        <v/>
      </c>
      <c r="J266" s="34" t="str">
        <f t="shared" si="50"/>
        <v/>
      </c>
      <c r="K266" s="34" t="str">
        <f t="shared" si="51"/>
        <v/>
      </c>
      <c r="L266" s="34" t="str">
        <f t="shared" si="52"/>
        <v/>
      </c>
      <c r="M266" s="32"/>
      <c r="N266" s="190"/>
      <c r="O266" s="190"/>
      <c r="P266" s="190"/>
      <c r="Q266" s="190"/>
      <c r="R266" s="23"/>
    </row>
    <row r="267" spans="1:18">
      <c r="A267" s="27">
        <f t="shared" ca="1" si="53"/>
        <v>46086</v>
      </c>
      <c r="B267" s="20"/>
      <c r="C267" s="21"/>
      <c r="D267" s="20"/>
      <c r="E267" s="21"/>
      <c r="F267" s="22"/>
      <c r="G267" s="22"/>
      <c r="H267" s="34" t="str">
        <f t="shared" si="48"/>
        <v/>
      </c>
      <c r="I267" s="34" t="str">
        <f t="shared" si="49"/>
        <v/>
      </c>
      <c r="J267" s="34" t="str">
        <f t="shared" si="50"/>
        <v/>
      </c>
      <c r="K267" s="34" t="str">
        <f t="shared" si="51"/>
        <v/>
      </c>
      <c r="L267" s="34" t="str">
        <f t="shared" si="52"/>
        <v/>
      </c>
      <c r="M267" s="32"/>
      <c r="N267" s="190"/>
      <c r="O267" s="190"/>
      <c r="P267" s="190"/>
      <c r="Q267" s="190"/>
      <c r="R267" s="23"/>
    </row>
    <row r="268" spans="1:18">
      <c r="A268" s="27">
        <f t="shared" ca="1" si="53"/>
        <v>46087</v>
      </c>
      <c r="B268" s="20"/>
      <c r="C268" s="21"/>
      <c r="D268" s="20"/>
      <c r="E268" s="21"/>
      <c r="F268" s="22"/>
      <c r="G268" s="22"/>
      <c r="H268" s="34" t="str">
        <f t="shared" si="48"/>
        <v/>
      </c>
      <c r="I268" s="34" t="str">
        <f t="shared" si="49"/>
        <v/>
      </c>
      <c r="J268" s="34" t="str">
        <f t="shared" si="50"/>
        <v/>
      </c>
      <c r="K268" s="34" t="str">
        <f t="shared" si="51"/>
        <v/>
      </c>
      <c r="L268" s="34" t="str">
        <f t="shared" si="52"/>
        <v/>
      </c>
      <c r="M268" s="32"/>
      <c r="N268" s="190"/>
      <c r="O268" s="190"/>
      <c r="P268" s="190"/>
      <c r="Q268" s="190"/>
      <c r="R268" s="23"/>
    </row>
    <row r="269" spans="1:18">
      <c r="A269" s="27">
        <f t="shared" ca="1" si="53"/>
        <v>46088</v>
      </c>
      <c r="B269" s="20"/>
      <c r="C269" s="21"/>
      <c r="D269" s="20"/>
      <c r="E269" s="21"/>
      <c r="F269" s="22"/>
      <c r="G269" s="22"/>
      <c r="H269" s="34" t="str">
        <f t="shared" si="48"/>
        <v/>
      </c>
      <c r="I269" s="34" t="str">
        <f t="shared" si="49"/>
        <v/>
      </c>
      <c r="J269" s="34" t="str">
        <f t="shared" si="50"/>
        <v/>
      </c>
      <c r="K269" s="34" t="str">
        <f t="shared" si="51"/>
        <v/>
      </c>
      <c r="L269" s="34" t="str">
        <f t="shared" si="52"/>
        <v/>
      </c>
      <c r="M269" s="32"/>
      <c r="N269" s="190"/>
      <c r="O269" s="190"/>
      <c r="P269" s="190"/>
      <c r="Q269" s="190"/>
      <c r="R269" s="23"/>
    </row>
    <row r="270" spans="1:18">
      <c r="A270" s="27">
        <f t="shared" ca="1" si="53"/>
        <v>46089</v>
      </c>
      <c r="B270" s="20"/>
      <c r="C270" s="21"/>
      <c r="D270" s="20"/>
      <c r="E270" s="21"/>
      <c r="F270" s="22"/>
      <c r="G270" s="22"/>
      <c r="H270" s="34" t="str">
        <f t="shared" si="48"/>
        <v/>
      </c>
      <c r="I270" s="34" t="str">
        <f t="shared" si="49"/>
        <v/>
      </c>
      <c r="J270" s="34" t="str">
        <f t="shared" si="50"/>
        <v/>
      </c>
      <c r="K270" s="34" t="str">
        <f t="shared" si="51"/>
        <v/>
      </c>
      <c r="L270" s="34" t="str">
        <f t="shared" si="52"/>
        <v/>
      </c>
      <c r="M270" s="32"/>
      <c r="N270" s="190"/>
      <c r="O270" s="190"/>
      <c r="P270" s="190"/>
      <c r="Q270" s="190"/>
      <c r="R270" s="23"/>
    </row>
    <row r="271" spans="1:18">
      <c r="A271" s="27">
        <f t="shared" ca="1" si="53"/>
        <v>46090</v>
      </c>
      <c r="B271" s="20"/>
      <c r="C271" s="21"/>
      <c r="D271" s="20"/>
      <c r="E271" s="21"/>
      <c r="F271" s="22"/>
      <c r="G271" s="22"/>
      <c r="H271" s="34" t="str">
        <f t="shared" si="48"/>
        <v/>
      </c>
      <c r="I271" s="34" t="str">
        <f t="shared" si="49"/>
        <v/>
      </c>
      <c r="J271" s="34" t="str">
        <f t="shared" si="50"/>
        <v/>
      </c>
      <c r="K271" s="34" t="str">
        <f t="shared" si="51"/>
        <v/>
      </c>
      <c r="L271" s="34" t="str">
        <f t="shared" si="52"/>
        <v/>
      </c>
      <c r="M271" s="32"/>
      <c r="N271" s="190"/>
      <c r="O271" s="190"/>
      <c r="P271" s="190"/>
      <c r="Q271" s="190"/>
      <c r="R271" s="23"/>
    </row>
    <row r="272" spans="1:18">
      <c r="A272" s="27">
        <f t="shared" ca="1" si="53"/>
        <v>46091</v>
      </c>
      <c r="B272" s="20"/>
      <c r="C272" s="21"/>
      <c r="D272" s="20"/>
      <c r="E272" s="21"/>
      <c r="F272" s="22"/>
      <c r="G272" s="22"/>
      <c r="H272" s="34" t="str">
        <f t="shared" si="48"/>
        <v/>
      </c>
      <c r="I272" s="34" t="str">
        <f t="shared" si="49"/>
        <v/>
      </c>
      <c r="J272" s="34" t="str">
        <f t="shared" si="50"/>
        <v/>
      </c>
      <c r="K272" s="34" t="str">
        <f t="shared" si="51"/>
        <v/>
      </c>
      <c r="L272" s="34" t="str">
        <f t="shared" si="52"/>
        <v/>
      </c>
      <c r="M272" s="32"/>
      <c r="N272" s="190"/>
      <c r="O272" s="190"/>
      <c r="P272" s="190"/>
      <c r="Q272" s="190"/>
      <c r="R272" s="23"/>
    </row>
    <row r="273" spans="1:18">
      <c r="A273" s="27">
        <f t="shared" ca="1" si="53"/>
        <v>46092</v>
      </c>
      <c r="B273" s="20"/>
      <c r="C273" s="21"/>
      <c r="D273" s="20"/>
      <c r="E273" s="21"/>
      <c r="F273" s="22"/>
      <c r="G273" s="22"/>
      <c r="H273" s="34" t="str">
        <f t="shared" si="48"/>
        <v/>
      </c>
      <c r="I273" s="34" t="str">
        <f t="shared" si="49"/>
        <v/>
      </c>
      <c r="J273" s="34" t="str">
        <f t="shared" si="50"/>
        <v/>
      </c>
      <c r="K273" s="34" t="str">
        <f t="shared" si="51"/>
        <v/>
      </c>
      <c r="L273" s="34" t="str">
        <f t="shared" si="52"/>
        <v/>
      </c>
      <c r="M273" s="32"/>
      <c r="N273" s="190"/>
      <c r="O273" s="190"/>
      <c r="P273" s="190"/>
      <c r="Q273" s="190"/>
      <c r="R273" s="23"/>
    </row>
    <row r="274" spans="1:18">
      <c r="A274" s="27">
        <f t="shared" ca="1" si="53"/>
        <v>46093</v>
      </c>
      <c r="B274" s="20"/>
      <c r="C274" s="21"/>
      <c r="D274" s="20"/>
      <c r="E274" s="21"/>
      <c r="F274" s="22"/>
      <c r="G274" s="22"/>
      <c r="H274" s="34" t="str">
        <f t="shared" si="48"/>
        <v/>
      </c>
      <c r="I274" s="34" t="str">
        <f t="shared" si="49"/>
        <v/>
      </c>
      <c r="J274" s="34" t="str">
        <f t="shared" si="50"/>
        <v/>
      </c>
      <c r="K274" s="34" t="str">
        <f t="shared" si="51"/>
        <v/>
      </c>
      <c r="L274" s="34" t="str">
        <f t="shared" si="52"/>
        <v/>
      </c>
      <c r="M274" s="32"/>
      <c r="N274" s="190"/>
      <c r="O274" s="190"/>
      <c r="P274" s="190"/>
      <c r="Q274" s="190"/>
      <c r="R274" s="23"/>
    </row>
    <row r="275" spans="1:18">
      <c r="A275" s="27">
        <f t="shared" ca="1" si="53"/>
        <v>46094</v>
      </c>
      <c r="B275" s="20"/>
      <c r="C275" s="21"/>
      <c r="D275" s="20"/>
      <c r="E275" s="21"/>
      <c r="F275" s="22"/>
      <c r="G275" s="22"/>
      <c r="H275" s="34" t="str">
        <f t="shared" si="48"/>
        <v/>
      </c>
      <c r="I275" s="34" t="str">
        <f t="shared" si="49"/>
        <v/>
      </c>
      <c r="J275" s="34" t="str">
        <f t="shared" si="50"/>
        <v/>
      </c>
      <c r="K275" s="34" t="str">
        <f t="shared" si="51"/>
        <v/>
      </c>
      <c r="L275" s="34" t="str">
        <f t="shared" si="52"/>
        <v/>
      </c>
      <c r="M275" s="32"/>
      <c r="N275" s="190"/>
      <c r="O275" s="190"/>
      <c r="P275" s="190"/>
      <c r="Q275" s="190"/>
      <c r="R275" s="23"/>
    </row>
    <row r="276" spans="1:18">
      <c r="A276" s="27">
        <f t="shared" ca="1" si="53"/>
        <v>46095</v>
      </c>
      <c r="B276" s="20"/>
      <c r="C276" s="21"/>
      <c r="D276" s="20"/>
      <c r="E276" s="21"/>
      <c r="F276" s="22"/>
      <c r="G276" s="22"/>
      <c r="H276" s="34" t="str">
        <f t="shared" si="48"/>
        <v/>
      </c>
      <c r="I276" s="34" t="str">
        <f t="shared" si="49"/>
        <v/>
      </c>
      <c r="J276" s="34" t="str">
        <f t="shared" si="50"/>
        <v/>
      </c>
      <c r="K276" s="34" t="str">
        <f t="shared" si="51"/>
        <v/>
      </c>
      <c r="L276" s="34" t="str">
        <f t="shared" si="52"/>
        <v/>
      </c>
      <c r="M276" s="32"/>
      <c r="N276" s="190"/>
      <c r="O276" s="190"/>
      <c r="P276" s="190"/>
      <c r="Q276" s="190"/>
      <c r="R276" s="23"/>
    </row>
    <row r="277" spans="1:18">
      <c r="A277" s="27">
        <f t="shared" ca="1" si="53"/>
        <v>46096</v>
      </c>
      <c r="B277" s="20"/>
      <c r="C277" s="21"/>
      <c r="D277" s="20"/>
      <c r="E277" s="21"/>
      <c r="F277" s="22"/>
      <c r="G277" s="22"/>
      <c r="H277" s="34" t="str">
        <f t="shared" si="48"/>
        <v/>
      </c>
      <c r="I277" s="34" t="str">
        <f t="shared" si="49"/>
        <v/>
      </c>
      <c r="J277" s="34" t="str">
        <f t="shared" si="50"/>
        <v/>
      </c>
      <c r="K277" s="34" t="str">
        <f t="shared" si="51"/>
        <v/>
      </c>
      <c r="L277" s="34" t="str">
        <f t="shared" si="52"/>
        <v/>
      </c>
      <c r="M277" s="32"/>
      <c r="N277" s="190"/>
      <c r="O277" s="190"/>
      <c r="P277" s="190"/>
      <c r="Q277" s="190"/>
      <c r="R277" s="23"/>
    </row>
    <row r="278" spans="1:18">
      <c r="A278" s="27">
        <f t="shared" ca="1" si="53"/>
        <v>46097</v>
      </c>
      <c r="B278" s="20"/>
      <c r="C278" s="21"/>
      <c r="D278" s="20"/>
      <c r="E278" s="21"/>
      <c r="F278" s="22"/>
      <c r="G278" s="22"/>
      <c r="H278" s="34" t="str">
        <f t="shared" si="48"/>
        <v/>
      </c>
      <c r="I278" s="34" t="str">
        <f t="shared" si="49"/>
        <v/>
      </c>
      <c r="J278" s="34" t="str">
        <f t="shared" si="50"/>
        <v/>
      </c>
      <c r="K278" s="34" t="str">
        <f t="shared" si="51"/>
        <v/>
      </c>
      <c r="L278" s="34" t="str">
        <f t="shared" si="52"/>
        <v/>
      </c>
      <c r="M278" s="32"/>
      <c r="N278" s="190"/>
      <c r="O278" s="190"/>
      <c r="P278" s="190"/>
      <c r="Q278" s="190"/>
      <c r="R278" s="23"/>
    </row>
    <row r="279" spans="1:18">
      <c r="A279" s="27">
        <f t="shared" ca="1" si="53"/>
        <v>46098</v>
      </c>
      <c r="B279" s="20"/>
      <c r="C279" s="21"/>
      <c r="D279" s="20"/>
      <c r="E279" s="21"/>
      <c r="F279" s="22"/>
      <c r="G279" s="22"/>
      <c r="H279" s="34" t="str">
        <f t="shared" si="48"/>
        <v/>
      </c>
      <c r="I279" s="34" t="str">
        <f t="shared" si="49"/>
        <v/>
      </c>
      <c r="J279" s="34" t="str">
        <f t="shared" si="50"/>
        <v/>
      </c>
      <c r="K279" s="34" t="str">
        <f t="shared" si="51"/>
        <v/>
      </c>
      <c r="L279" s="34" t="str">
        <f t="shared" si="52"/>
        <v/>
      </c>
      <c r="M279" s="32"/>
      <c r="N279" s="190"/>
      <c r="O279" s="190"/>
      <c r="P279" s="190"/>
      <c r="Q279" s="190"/>
      <c r="R279" s="23"/>
    </row>
    <row r="280" spans="1:18">
      <c r="A280" s="27">
        <f t="shared" ca="1" si="53"/>
        <v>46099</v>
      </c>
      <c r="B280" s="20"/>
      <c r="C280" s="21"/>
      <c r="D280" s="20"/>
      <c r="E280" s="21"/>
      <c r="F280" s="22"/>
      <c r="G280" s="22"/>
      <c r="H280" s="34" t="str">
        <f t="shared" si="48"/>
        <v/>
      </c>
      <c r="I280" s="34" t="str">
        <f t="shared" si="49"/>
        <v/>
      </c>
      <c r="J280" s="34" t="str">
        <f t="shared" si="50"/>
        <v/>
      </c>
      <c r="K280" s="34" t="str">
        <f t="shared" si="51"/>
        <v/>
      </c>
      <c r="L280" s="34" t="str">
        <f t="shared" si="52"/>
        <v/>
      </c>
      <c r="M280" s="32"/>
      <c r="N280" s="190"/>
      <c r="O280" s="190"/>
      <c r="P280" s="190"/>
      <c r="Q280" s="190"/>
      <c r="R280" s="23"/>
    </row>
    <row r="281" spans="1:18">
      <c r="A281" s="27">
        <f t="shared" ca="1" si="53"/>
        <v>46100</v>
      </c>
      <c r="B281" s="20"/>
      <c r="C281" s="21"/>
      <c r="D281" s="20"/>
      <c r="E281" s="21"/>
      <c r="F281" s="22"/>
      <c r="G281" s="22"/>
      <c r="H281" s="34" t="str">
        <f t="shared" si="48"/>
        <v/>
      </c>
      <c r="I281" s="34" t="str">
        <f t="shared" si="49"/>
        <v/>
      </c>
      <c r="J281" s="34" t="str">
        <f t="shared" si="50"/>
        <v/>
      </c>
      <c r="K281" s="34" t="str">
        <f t="shared" si="51"/>
        <v/>
      </c>
      <c r="L281" s="34" t="str">
        <f t="shared" si="52"/>
        <v/>
      </c>
      <c r="M281" s="32"/>
      <c r="N281" s="190"/>
      <c r="O281" s="190"/>
      <c r="P281" s="190"/>
      <c r="Q281" s="190"/>
      <c r="R281" s="23"/>
    </row>
    <row r="282" spans="1:18">
      <c r="A282" s="27">
        <f t="shared" ca="1" si="53"/>
        <v>46101</v>
      </c>
      <c r="B282" s="20"/>
      <c r="C282" s="21"/>
      <c r="D282" s="20"/>
      <c r="E282" s="21"/>
      <c r="F282" s="22"/>
      <c r="G282" s="22"/>
      <c r="H282" s="34" t="str">
        <f t="shared" si="48"/>
        <v/>
      </c>
      <c r="I282" s="34" t="str">
        <f t="shared" si="49"/>
        <v/>
      </c>
      <c r="J282" s="34" t="str">
        <f t="shared" si="50"/>
        <v/>
      </c>
      <c r="K282" s="34" t="str">
        <f t="shared" si="51"/>
        <v/>
      </c>
      <c r="L282" s="34" t="str">
        <f t="shared" si="52"/>
        <v/>
      </c>
      <c r="M282" s="32"/>
      <c r="N282" s="190"/>
      <c r="O282" s="190"/>
      <c r="P282" s="190"/>
      <c r="Q282" s="190"/>
      <c r="R282" s="23"/>
    </row>
    <row r="283" spans="1:18">
      <c r="A283" s="27">
        <f t="shared" ca="1" si="53"/>
        <v>46102</v>
      </c>
      <c r="B283" s="20"/>
      <c r="C283" s="21"/>
      <c r="D283" s="20"/>
      <c r="E283" s="21"/>
      <c r="F283" s="22"/>
      <c r="G283" s="22"/>
      <c r="H283" s="34" t="str">
        <f t="shared" si="48"/>
        <v/>
      </c>
      <c r="I283" s="34" t="str">
        <f t="shared" si="49"/>
        <v/>
      </c>
      <c r="J283" s="34" t="str">
        <f t="shared" si="50"/>
        <v/>
      </c>
      <c r="K283" s="34" t="str">
        <f t="shared" si="51"/>
        <v/>
      </c>
      <c r="L283" s="34" t="str">
        <f t="shared" si="52"/>
        <v/>
      </c>
      <c r="M283" s="32"/>
      <c r="N283" s="190"/>
      <c r="O283" s="190"/>
      <c r="P283" s="190"/>
      <c r="Q283" s="190"/>
      <c r="R283" s="23"/>
    </row>
    <row r="284" spans="1:18">
      <c r="A284" s="27">
        <f t="shared" ca="1" si="53"/>
        <v>46103</v>
      </c>
      <c r="B284" s="20"/>
      <c r="C284" s="21"/>
      <c r="D284" s="20"/>
      <c r="E284" s="21"/>
      <c r="F284" s="22"/>
      <c r="G284" s="22"/>
      <c r="H284" s="34" t="str">
        <f t="shared" si="48"/>
        <v/>
      </c>
      <c r="I284" s="34" t="str">
        <f t="shared" si="49"/>
        <v/>
      </c>
      <c r="J284" s="34" t="str">
        <f t="shared" si="50"/>
        <v/>
      </c>
      <c r="K284" s="34" t="str">
        <f t="shared" si="51"/>
        <v/>
      </c>
      <c r="L284" s="34" t="str">
        <f t="shared" si="52"/>
        <v/>
      </c>
      <c r="M284" s="32"/>
      <c r="N284" s="190"/>
      <c r="O284" s="190"/>
      <c r="P284" s="190"/>
      <c r="Q284" s="190"/>
      <c r="R284" s="23"/>
    </row>
    <row r="285" spans="1:18">
      <c r="A285" s="27">
        <f t="shared" ca="1" si="53"/>
        <v>46104</v>
      </c>
      <c r="B285" s="20"/>
      <c r="C285" s="21"/>
      <c r="D285" s="20"/>
      <c r="E285" s="21"/>
      <c r="F285" s="22"/>
      <c r="G285" s="22"/>
      <c r="H285" s="34" t="str">
        <f t="shared" si="48"/>
        <v/>
      </c>
      <c r="I285" s="34" t="str">
        <f t="shared" si="49"/>
        <v/>
      </c>
      <c r="J285" s="34" t="str">
        <f t="shared" si="50"/>
        <v/>
      </c>
      <c r="K285" s="34" t="str">
        <f t="shared" si="51"/>
        <v/>
      </c>
      <c r="L285" s="34" t="str">
        <f t="shared" si="52"/>
        <v/>
      </c>
      <c r="M285" s="32"/>
      <c r="N285" s="190"/>
      <c r="O285" s="190"/>
      <c r="P285" s="190"/>
      <c r="Q285" s="190"/>
      <c r="R285" s="23"/>
    </row>
    <row r="286" spans="1:18">
      <c r="A286" s="27">
        <f t="shared" ca="1" si="53"/>
        <v>46105</v>
      </c>
      <c r="B286" s="20"/>
      <c r="C286" s="21"/>
      <c r="D286" s="20"/>
      <c r="E286" s="21"/>
      <c r="F286" s="22"/>
      <c r="G286" s="22"/>
      <c r="H286" s="34" t="str">
        <f t="shared" si="48"/>
        <v/>
      </c>
      <c r="I286" s="34" t="str">
        <f t="shared" si="49"/>
        <v/>
      </c>
      <c r="J286" s="34" t="str">
        <f t="shared" si="50"/>
        <v/>
      </c>
      <c r="K286" s="34" t="str">
        <f t="shared" si="51"/>
        <v/>
      </c>
      <c r="L286" s="34" t="str">
        <f t="shared" si="52"/>
        <v/>
      </c>
      <c r="M286" s="32"/>
      <c r="N286" s="190"/>
      <c r="O286" s="190"/>
      <c r="P286" s="190"/>
      <c r="Q286" s="190"/>
      <c r="R286" s="23"/>
    </row>
    <row r="287" spans="1:18">
      <c r="A287" s="27">
        <f t="shared" ca="1" si="53"/>
        <v>46106</v>
      </c>
      <c r="B287" s="20"/>
      <c r="C287" s="21"/>
      <c r="D287" s="20"/>
      <c r="E287" s="21"/>
      <c r="F287" s="22"/>
      <c r="G287" s="22"/>
      <c r="H287" s="34" t="str">
        <f t="shared" si="48"/>
        <v/>
      </c>
      <c r="I287" s="34" t="str">
        <f t="shared" si="49"/>
        <v/>
      </c>
      <c r="J287" s="34" t="str">
        <f t="shared" si="50"/>
        <v/>
      </c>
      <c r="K287" s="34" t="str">
        <f t="shared" si="51"/>
        <v/>
      </c>
      <c r="L287" s="34" t="str">
        <f t="shared" si="52"/>
        <v/>
      </c>
      <c r="M287" s="32"/>
      <c r="N287" s="190"/>
      <c r="O287" s="190"/>
      <c r="P287" s="190"/>
      <c r="Q287" s="190"/>
      <c r="R287" s="23"/>
    </row>
    <row r="288" spans="1:18">
      <c r="A288" s="27">
        <f t="shared" ca="1" si="53"/>
        <v>46107</v>
      </c>
      <c r="B288" s="20"/>
      <c r="C288" s="21"/>
      <c r="D288" s="20"/>
      <c r="E288" s="21"/>
      <c r="F288" s="22"/>
      <c r="G288" s="22"/>
      <c r="H288" s="34" t="str">
        <f t="shared" si="48"/>
        <v/>
      </c>
      <c r="I288" s="34" t="str">
        <f t="shared" si="49"/>
        <v/>
      </c>
      <c r="J288" s="34" t="str">
        <f t="shared" si="50"/>
        <v/>
      </c>
      <c r="K288" s="34" t="str">
        <f t="shared" si="51"/>
        <v/>
      </c>
      <c r="L288" s="34" t="str">
        <f t="shared" si="52"/>
        <v/>
      </c>
      <c r="M288" s="32"/>
      <c r="N288" s="190"/>
      <c r="O288" s="190"/>
      <c r="P288" s="190"/>
      <c r="Q288" s="190"/>
      <c r="R288" s="23"/>
    </row>
    <row r="289" spans="1:18">
      <c r="A289" s="27">
        <f t="shared" ca="1" si="53"/>
        <v>46108</v>
      </c>
      <c r="B289" s="20"/>
      <c r="C289" s="21"/>
      <c r="D289" s="20"/>
      <c r="E289" s="21"/>
      <c r="F289" s="22"/>
      <c r="G289" s="22"/>
      <c r="H289" s="34" t="str">
        <f t="shared" si="48"/>
        <v/>
      </c>
      <c r="I289" s="34" t="str">
        <f t="shared" si="49"/>
        <v/>
      </c>
      <c r="J289" s="34" t="str">
        <f t="shared" si="50"/>
        <v/>
      </c>
      <c r="K289" s="34" t="str">
        <f t="shared" si="51"/>
        <v/>
      </c>
      <c r="L289" s="34" t="str">
        <f>IF(AND($B289="",$D289=""),"",($C289-$B289-$F289)+($E289-$D289-$G289))</f>
        <v/>
      </c>
      <c r="M289" s="32"/>
      <c r="N289" s="190"/>
      <c r="O289" s="190"/>
      <c r="P289" s="190"/>
      <c r="Q289" s="190"/>
      <c r="R289" s="23"/>
    </row>
    <row r="290" spans="1:18">
      <c r="A290" s="27">
        <f t="shared" ca="1" si="53"/>
        <v>46109</v>
      </c>
      <c r="B290" s="20"/>
      <c r="C290" s="21"/>
      <c r="D290" s="20"/>
      <c r="E290" s="21"/>
      <c r="F290" s="22"/>
      <c r="G290" s="22"/>
      <c r="H290" s="34" t="str">
        <f t="shared" si="48"/>
        <v/>
      </c>
      <c r="I290" s="34" t="str">
        <f t="shared" si="49"/>
        <v/>
      </c>
      <c r="J290" s="34" t="str">
        <f t="shared" si="50"/>
        <v/>
      </c>
      <c r="K290" s="34" t="str">
        <f t="shared" si="51"/>
        <v/>
      </c>
      <c r="L290" s="34" t="str">
        <f>IF(AND($B290="",$D290=""),"",($C290-$B290-$F290)+($E290-$D290-$G290))</f>
        <v/>
      </c>
      <c r="M290" s="32"/>
      <c r="N290" s="190"/>
      <c r="O290" s="190"/>
      <c r="P290" s="190"/>
      <c r="Q290" s="190"/>
      <c r="R290" s="23"/>
    </row>
    <row r="291" spans="1:18">
      <c r="A291" s="27">
        <f t="shared" ca="1" si="53"/>
        <v>46110</v>
      </c>
      <c r="B291" s="20"/>
      <c r="C291" s="21"/>
      <c r="D291" s="20"/>
      <c r="E291" s="21"/>
      <c r="F291" s="22"/>
      <c r="G291" s="22"/>
      <c r="H291" s="34" t="str">
        <f t="shared" si="48"/>
        <v/>
      </c>
      <c r="I291" s="34" t="str">
        <f t="shared" si="49"/>
        <v/>
      </c>
      <c r="J291" s="34" t="str">
        <f t="shared" si="50"/>
        <v/>
      </c>
      <c r="K291" s="34" t="str">
        <f t="shared" si="51"/>
        <v/>
      </c>
      <c r="L291" s="34" t="str">
        <f>IF(AND($B291="",$D291=""),"",($C291-$B291-$F291)+($E291-$D291-$G291))</f>
        <v/>
      </c>
      <c r="M291" s="32"/>
      <c r="N291" s="190"/>
      <c r="O291" s="190"/>
      <c r="P291" s="190"/>
      <c r="Q291" s="190"/>
      <c r="R291" s="23"/>
    </row>
    <row r="292" spans="1:18">
      <c r="A292" s="27">
        <f t="shared" ca="1" si="53"/>
        <v>46111</v>
      </c>
      <c r="B292" s="20"/>
      <c r="C292" s="21"/>
      <c r="D292" s="20"/>
      <c r="E292" s="21"/>
      <c r="F292" s="22"/>
      <c r="G292" s="22"/>
      <c r="H292" s="34" t="str">
        <f t="shared" si="48"/>
        <v/>
      </c>
      <c r="I292" s="34" t="str">
        <f t="shared" si="49"/>
        <v/>
      </c>
      <c r="J292" s="34" t="str">
        <f t="shared" si="50"/>
        <v/>
      </c>
      <c r="K292" s="34" t="str">
        <f t="shared" si="51"/>
        <v/>
      </c>
      <c r="L292" s="34" t="str">
        <f>IF(AND($B292="",$D292=""),"",($C292-$B292-$F292)+($E292-$D292-$G292))</f>
        <v/>
      </c>
      <c r="M292" s="32"/>
      <c r="N292" s="190"/>
      <c r="O292" s="190"/>
      <c r="P292" s="190"/>
      <c r="Q292" s="190"/>
      <c r="R292" s="23"/>
    </row>
    <row r="293" spans="1:18">
      <c r="A293" s="27">
        <f t="shared" ca="1" si="53"/>
        <v>46112</v>
      </c>
      <c r="B293" s="20"/>
      <c r="C293" s="21"/>
      <c r="D293" s="20"/>
      <c r="E293" s="21"/>
      <c r="F293" s="22"/>
      <c r="G293" s="22"/>
      <c r="H293" s="34" t="str">
        <f t="shared" si="48"/>
        <v/>
      </c>
      <c r="I293" s="34" t="str">
        <f t="shared" si="49"/>
        <v/>
      </c>
      <c r="J293" s="34" t="str">
        <f t="shared" si="50"/>
        <v/>
      </c>
      <c r="K293" s="34" t="str">
        <f t="shared" si="51"/>
        <v/>
      </c>
      <c r="L293" s="34" t="str">
        <f>IF(AND($B293="",$D293=""),"",($C293-$B293-$F293)+($E293-$D293-$G293))</f>
        <v/>
      </c>
      <c r="M293" s="32"/>
      <c r="N293" s="190"/>
      <c r="O293" s="190"/>
      <c r="P293" s="190"/>
      <c r="Q293" s="190"/>
      <c r="R293" s="23"/>
    </row>
    <row r="294" spans="1:18">
      <c r="A294" s="5" t="s">
        <v>11</v>
      </c>
      <c r="B294" s="191"/>
      <c r="C294" s="192"/>
      <c r="D294" s="191"/>
      <c r="E294" s="192"/>
      <c r="F294" s="26" t="str">
        <f>IF(SUM($F263:$F293)=0,"",SUM($F263:$F293))</f>
        <v/>
      </c>
      <c r="G294" s="26" t="str">
        <f>IF(SUM($G263:$G293)=0,"",SUM($G263:$G293))</f>
        <v/>
      </c>
      <c r="H294" s="26" t="str">
        <f>IF(SUM(H263:H293)=0,"",SUM(H263:H293))</f>
        <v/>
      </c>
      <c r="I294" s="26" t="str">
        <f>IF(SUM(I263:I293)=0,"",SUM(I263:I293))</f>
        <v/>
      </c>
      <c r="J294" s="26" t="str">
        <f t="shared" ref="J294:K294" si="54">IF(SUM(J263:J293)=0,"",SUM(J263:J293))</f>
        <v/>
      </c>
      <c r="K294" s="26" t="str">
        <f t="shared" si="54"/>
        <v/>
      </c>
      <c r="L294" s="26" t="str">
        <f>IF(SUM($L263:$L293)=0,"",SUM($L263:$L293))</f>
        <v/>
      </c>
      <c r="M294" s="33"/>
      <c r="N294" s="193"/>
      <c r="O294" s="193"/>
      <c r="P294" s="193"/>
      <c r="Q294" s="193"/>
      <c r="R294" s="6"/>
    </row>
  </sheetData>
  <sheetProtection algorithmName="SHA-512" hashValue="8RWs+XZSTdAmssqUB9esKJ8arMvDPQDN6f5gL/75BANgTYJa0OEuyvA+Lf4NqIiCAOXYQZRpS8B6CWzIRi1GNA==" saltValue="o45ScQ7hRafr+437WYcURA==" spinCount="100000" sheet="1" formatRows="0"/>
  <mergeCells count="371">
    <mergeCell ref="A8:A10"/>
    <mergeCell ref="B8:E8"/>
    <mergeCell ref="F8:G9"/>
    <mergeCell ref="H8:K8"/>
    <mergeCell ref="L8:L10"/>
    <mergeCell ref="M8:M10"/>
    <mergeCell ref="N8:Q10"/>
    <mergeCell ref="R8:R10"/>
    <mergeCell ref="B9:C9"/>
    <mergeCell ref="D9:E9"/>
    <mergeCell ref="H9:I9"/>
    <mergeCell ref="J9:K9"/>
    <mergeCell ref="N11:Q11"/>
    <mergeCell ref="B4:L4"/>
    <mergeCell ref="P4:R4"/>
    <mergeCell ref="B5:L5"/>
    <mergeCell ref="N18:Q18"/>
    <mergeCell ref="N19:Q19"/>
    <mergeCell ref="N20:Q20"/>
    <mergeCell ref="N21:Q21"/>
    <mergeCell ref="N22:Q22"/>
    <mergeCell ref="N23:Q23"/>
    <mergeCell ref="N12:Q12"/>
    <mergeCell ref="N13:Q13"/>
    <mergeCell ref="N14:Q14"/>
    <mergeCell ref="N15:Q15"/>
    <mergeCell ref="N16:Q16"/>
    <mergeCell ref="N17:Q17"/>
    <mergeCell ref="N30:Q30"/>
    <mergeCell ref="N31:Q31"/>
    <mergeCell ref="N32:Q32"/>
    <mergeCell ref="N33:Q33"/>
    <mergeCell ref="N34:Q34"/>
    <mergeCell ref="N35:Q35"/>
    <mergeCell ref="N24:Q24"/>
    <mergeCell ref="N25:Q25"/>
    <mergeCell ref="N26:Q26"/>
    <mergeCell ref="N27:Q27"/>
    <mergeCell ref="N28:Q28"/>
    <mergeCell ref="N29:Q29"/>
    <mergeCell ref="A44:A46"/>
    <mergeCell ref="B44:E44"/>
    <mergeCell ref="F44:G45"/>
    <mergeCell ref="H44:K44"/>
    <mergeCell ref="L44:L46"/>
    <mergeCell ref="M44:M46"/>
    <mergeCell ref="N44:Q46"/>
    <mergeCell ref="N36:Q36"/>
    <mergeCell ref="N37:Q37"/>
    <mergeCell ref="N38:Q38"/>
    <mergeCell ref="N39:Q39"/>
    <mergeCell ref="N40:Q40"/>
    <mergeCell ref="N41:Q41"/>
    <mergeCell ref="R44:R46"/>
    <mergeCell ref="B45:C45"/>
    <mergeCell ref="D45:E45"/>
    <mergeCell ref="H45:I45"/>
    <mergeCell ref="J45:K45"/>
    <mergeCell ref="N47:Q47"/>
    <mergeCell ref="B42:C42"/>
    <mergeCell ref="D42:E42"/>
    <mergeCell ref="N42:Q42"/>
    <mergeCell ref="N54:Q54"/>
    <mergeCell ref="N55:Q55"/>
    <mergeCell ref="N56:Q56"/>
    <mergeCell ref="N57:Q57"/>
    <mergeCell ref="N58:Q58"/>
    <mergeCell ref="N59:Q59"/>
    <mergeCell ref="N48:Q48"/>
    <mergeCell ref="N49:Q49"/>
    <mergeCell ref="N50:Q50"/>
    <mergeCell ref="N51:Q51"/>
    <mergeCell ref="N52:Q52"/>
    <mergeCell ref="N53:Q53"/>
    <mergeCell ref="N66:Q66"/>
    <mergeCell ref="N67:Q67"/>
    <mergeCell ref="N68:Q68"/>
    <mergeCell ref="N69:Q69"/>
    <mergeCell ref="N70:Q70"/>
    <mergeCell ref="N71:Q71"/>
    <mergeCell ref="N60:Q60"/>
    <mergeCell ref="N61:Q61"/>
    <mergeCell ref="N62:Q62"/>
    <mergeCell ref="N63:Q63"/>
    <mergeCell ref="N64:Q64"/>
    <mergeCell ref="N65:Q65"/>
    <mergeCell ref="A80:A82"/>
    <mergeCell ref="B80:E80"/>
    <mergeCell ref="F80:G81"/>
    <mergeCell ref="H80:K80"/>
    <mergeCell ref="L80:L82"/>
    <mergeCell ref="M80:M82"/>
    <mergeCell ref="N80:Q82"/>
    <mergeCell ref="N72:Q72"/>
    <mergeCell ref="N73:Q73"/>
    <mergeCell ref="N74:Q74"/>
    <mergeCell ref="N75:Q75"/>
    <mergeCell ref="N76:Q76"/>
    <mergeCell ref="N77:Q77"/>
    <mergeCell ref="R80:R82"/>
    <mergeCell ref="B81:C81"/>
    <mergeCell ref="D81:E81"/>
    <mergeCell ref="H81:I81"/>
    <mergeCell ref="J81:K81"/>
    <mergeCell ref="N83:Q83"/>
    <mergeCell ref="B78:C78"/>
    <mergeCell ref="D78:E78"/>
    <mergeCell ref="N78:Q78"/>
    <mergeCell ref="N90:Q90"/>
    <mergeCell ref="N91:Q91"/>
    <mergeCell ref="N92:Q92"/>
    <mergeCell ref="N93:Q93"/>
    <mergeCell ref="N94:Q94"/>
    <mergeCell ref="N95:Q95"/>
    <mergeCell ref="N84:Q84"/>
    <mergeCell ref="N85:Q85"/>
    <mergeCell ref="N86:Q86"/>
    <mergeCell ref="N87:Q87"/>
    <mergeCell ref="N88:Q88"/>
    <mergeCell ref="N89:Q89"/>
    <mergeCell ref="N102:Q102"/>
    <mergeCell ref="N103:Q103"/>
    <mergeCell ref="N104:Q104"/>
    <mergeCell ref="N105:Q105"/>
    <mergeCell ref="N106:Q106"/>
    <mergeCell ref="N107:Q107"/>
    <mergeCell ref="N96:Q96"/>
    <mergeCell ref="N97:Q97"/>
    <mergeCell ref="N98:Q98"/>
    <mergeCell ref="N99:Q99"/>
    <mergeCell ref="N100:Q100"/>
    <mergeCell ref="N101:Q101"/>
    <mergeCell ref="A116:A118"/>
    <mergeCell ref="B116:E116"/>
    <mergeCell ref="F116:G117"/>
    <mergeCell ref="H116:K116"/>
    <mergeCell ref="L116:L118"/>
    <mergeCell ref="M116:M118"/>
    <mergeCell ref="N116:Q118"/>
    <mergeCell ref="N108:Q108"/>
    <mergeCell ref="N109:Q109"/>
    <mergeCell ref="N110:Q110"/>
    <mergeCell ref="N111:Q111"/>
    <mergeCell ref="N112:Q112"/>
    <mergeCell ref="N113:Q113"/>
    <mergeCell ref="R116:R118"/>
    <mergeCell ref="B117:C117"/>
    <mergeCell ref="D117:E117"/>
    <mergeCell ref="H117:I117"/>
    <mergeCell ref="J117:K117"/>
    <mergeCell ref="N119:Q119"/>
    <mergeCell ref="B114:C114"/>
    <mergeCell ref="D114:E114"/>
    <mergeCell ref="N114:Q114"/>
    <mergeCell ref="N126:Q126"/>
    <mergeCell ref="N127:Q127"/>
    <mergeCell ref="N128:Q128"/>
    <mergeCell ref="N129:Q129"/>
    <mergeCell ref="N130:Q130"/>
    <mergeCell ref="N131:Q131"/>
    <mergeCell ref="N120:Q120"/>
    <mergeCell ref="N121:Q121"/>
    <mergeCell ref="N122:Q122"/>
    <mergeCell ref="N123:Q123"/>
    <mergeCell ref="N124:Q124"/>
    <mergeCell ref="N125:Q125"/>
    <mergeCell ref="N138:Q138"/>
    <mergeCell ref="N139:Q139"/>
    <mergeCell ref="N140:Q140"/>
    <mergeCell ref="N141:Q141"/>
    <mergeCell ref="N142:Q142"/>
    <mergeCell ref="N143:Q143"/>
    <mergeCell ref="N132:Q132"/>
    <mergeCell ref="N133:Q133"/>
    <mergeCell ref="N134:Q134"/>
    <mergeCell ref="N135:Q135"/>
    <mergeCell ref="N136:Q136"/>
    <mergeCell ref="N137:Q137"/>
    <mergeCell ref="A152:A154"/>
    <mergeCell ref="B152:E152"/>
    <mergeCell ref="F152:G153"/>
    <mergeCell ref="H152:K152"/>
    <mergeCell ref="L152:L154"/>
    <mergeCell ref="M152:M154"/>
    <mergeCell ref="N152:Q154"/>
    <mergeCell ref="N144:Q144"/>
    <mergeCell ref="N145:Q145"/>
    <mergeCell ref="N146:Q146"/>
    <mergeCell ref="N147:Q147"/>
    <mergeCell ref="N148:Q148"/>
    <mergeCell ref="N149:Q149"/>
    <mergeCell ref="R152:R154"/>
    <mergeCell ref="B153:C153"/>
    <mergeCell ref="D153:E153"/>
    <mergeCell ref="H153:I153"/>
    <mergeCell ref="J153:K153"/>
    <mergeCell ref="N155:Q155"/>
    <mergeCell ref="B150:C150"/>
    <mergeCell ref="D150:E150"/>
    <mergeCell ref="N150:Q150"/>
    <mergeCell ref="N162:Q162"/>
    <mergeCell ref="N163:Q163"/>
    <mergeCell ref="N164:Q164"/>
    <mergeCell ref="N165:Q165"/>
    <mergeCell ref="N166:Q166"/>
    <mergeCell ref="N167:Q167"/>
    <mergeCell ref="N156:Q156"/>
    <mergeCell ref="N157:Q157"/>
    <mergeCell ref="N158:Q158"/>
    <mergeCell ref="N159:Q159"/>
    <mergeCell ref="N160:Q160"/>
    <mergeCell ref="N161:Q161"/>
    <mergeCell ref="N174:Q174"/>
    <mergeCell ref="N175:Q175"/>
    <mergeCell ref="N176:Q176"/>
    <mergeCell ref="N177:Q177"/>
    <mergeCell ref="N178:Q178"/>
    <mergeCell ref="N179:Q179"/>
    <mergeCell ref="N168:Q168"/>
    <mergeCell ref="N169:Q169"/>
    <mergeCell ref="N170:Q170"/>
    <mergeCell ref="N171:Q171"/>
    <mergeCell ref="N172:Q172"/>
    <mergeCell ref="N173:Q173"/>
    <mergeCell ref="A188:A190"/>
    <mergeCell ref="B188:E188"/>
    <mergeCell ref="F188:G189"/>
    <mergeCell ref="H188:K188"/>
    <mergeCell ref="L188:L190"/>
    <mergeCell ref="M188:M190"/>
    <mergeCell ref="N188:Q190"/>
    <mergeCell ref="N180:Q180"/>
    <mergeCell ref="N181:Q181"/>
    <mergeCell ref="N182:Q182"/>
    <mergeCell ref="N183:Q183"/>
    <mergeCell ref="N184:Q184"/>
    <mergeCell ref="N185:Q185"/>
    <mergeCell ref="R188:R190"/>
    <mergeCell ref="B189:C189"/>
    <mergeCell ref="D189:E189"/>
    <mergeCell ref="H189:I189"/>
    <mergeCell ref="J189:K189"/>
    <mergeCell ref="N191:Q191"/>
    <mergeCell ref="B186:C186"/>
    <mergeCell ref="D186:E186"/>
    <mergeCell ref="N186:Q186"/>
    <mergeCell ref="N198:Q198"/>
    <mergeCell ref="N199:Q199"/>
    <mergeCell ref="N200:Q200"/>
    <mergeCell ref="N201:Q201"/>
    <mergeCell ref="N202:Q202"/>
    <mergeCell ref="N203:Q203"/>
    <mergeCell ref="N192:Q192"/>
    <mergeCell ref="N193:Q193"/>
    <mergeCell ref="N194:Q194"/>
    <mergeCell ref="N195:Q195"/>
    <mergeCell ref="N196:Q196"/>
    <mergeCell ref="N197:Q197"/>
    <mergeCell ref="N210:Q210"/>
    <mergeCell ref="N211:Q211"/>
    <mergeCell ref="N212:Q212"/>
    <mergeCell ref="N213:Q213"/>
    <mergeCell ref="N214:Q214"/>
    <mergeCell ref="N215:Q215"/>
    <mergeCell ref="N204:Q204"/>
    <mergeCell ref="N205:Q205"/>
    <mergeCell ref="N206:Q206"/>
    <mergeCell ref="N207:Q207"/>
    <mergeCell ref="N208:Q208"/>
    <mergeCell ref="N209:Q209"/>
    <mergeCell ref="A224:A226"/>
    <mergeCell ref="B224:E224"/>
    <mergeCell ref="F224:G225"/>
    <mergeCell ref="H224:K224"/>
    <mergeCell ref="L224:L226"/>
    <mergeCell ref="M224:M226"/>
    <mergeCell ref="N224:Q226"/>
    <mergeCell ref="N216:Q216"/>
    <mergeCell ref="N217:Q217"/>
    <mergeCell ref="N218:Q218"/>
    <mergeCell ref="N219:Q219"/>
    <mergeCell ref="N220:Q220"/>
    <mergeCell ref="N221:Q221"/>
    <mergeCell ref="R224:R226"/>
    <mergeCell ref="B225:C225"/>
    <mergeCell ref="D225:E225"/>
    <mergeCell ref="H225:I225"/>
    <mergeCell ref="J225:K225"/>
    <mergeCell ref="N227:Q227"/>
    <mergeCell ref="B222:C222"/>
    <mergeCell ref="D222:E222"/>
    <mergeCell ref="N222:Q222"/>
    <mergeCell ref="N234:Q234"/>
    <mergeCell ref="N235:Q235"/>
    <mergeCell ref="N236:Q236"/>
    <mergeCell ref="N237:Q237"/>
    <mergeCell ref="N238:Q238"/>
    <mergeCell ref="N239:Q239"/>
    <mergeCell ref="N228:Q228"/>
    <mergeCell ref="N229:Q229"/>
    <mergeCell ref="N230:Q230"/>
    <mergeCell ref="N231:Q231"/>
    <mergeCell ref="N232:Q232"/>
    <mergeCell ref="N233:Q233"/>
    <mergeCell ref="N246:Q246"/>
    <mergeCell ref="N247:Q247"/>
    <mergeCell ref="N248:Q248"/>
    <mergeCell ref="N249:Q249"/>
    <mergeCell ref="N250:Q250"/>
    <mergeCell ref="N251:Q251"/>
    <mergeCell ref="N240:Q240"/>
    <mergeCell ref="N241:Q241"/>
    <mergeCell ref="N242:Q242"/>
    <mergeCell ref="N243:Q243"/>
    <mergeCell ref="N244:Q244"/>
    <mergeCell ref="N245:Q245"/>
    <mergeCell ref="A260:A262"/>
    <mergeCell ref="B260:E260"/>
    <mergeCell ref="F260:G261"/>
    <mergeCell ref="H260:K260"/>
    <mergeCell ref="L260:L262"/>
    <mergeCell ref="M260:M262"/>
    <mergeCell ref="N260:Q262"/>
    <mergeCell ref="N252:Q252"/>
    <mergeCell ref="N253:Q253"/>
    <mergeCell ref="N254:Q254"/>
    <mergeCell ref="N255:Q255"/>
    <mergeCell ref="N256:Q256"/>
    <mergeCell ref="N257:Q257"/>
    <mergeCell ref="R260:R262"/>
    <mergeCell ref="B261:C261"/>
    <mergeCell ref="D261:E261"/>
    <mergeCell ref="H261:I261"/>
    <mergeCell ref="J261:K261"/>
    <mergeCell ref="N263:Q263"/>
    <mergeCell ref="B258:C258"/>
    <mergeCell ref="D258:E258"/>
    <mergeCell ref="N258:Q258"/>
    <mergeCell ref="N270:Q270"/>
    <mergeCell ref="N271:Q271"/>
    <mergeCell ref="N272:Q272"/>
    <mergeCell ref="N273:Q273"/>
    <mergeCell ref="N274:Q274"/>
    <mergeCell ref="N275:Q275"/>
    <mergeCell ref="N264:Q264"/>
    <mergeCell ref="N265:Q265"/>
    <mergeCell ref="N266:Q266"/>
    <mergeCell ref="N267:Q267"/>
    <mergeCell ref="N268:Q268"/>
    <mergeCell ref="N269:Q269"/>
    <mergeCell ref="N282:Q282"/>
    <mergeCell ref="N283:Q283"/>
    <mergeCell ref="N284:Q284"/>
    <mergeCell ref="N285:Q285"/>
    <mergeCell ref="N286:Q286"/>
    <mergeCell ref="N287:Q287"/>
    <mergeCell ref="N276:Q276"/>
    <mergeCell ref="N277:Q277"/>
    <mergeCell ref="N278:Q278"/>
    <mergeCell ref="N279:Q279"/>
    <mergeCell ref="N280:Q280"/>
    <mergeCell ref="N281:Q281"/>
    <mergeCell ref="B294:C294"/>
    <mergeCell ref="D294:E294"/>
    <mergeCell ref="N294:Q294"/>
    <mergeCell ref="N288:Q288"/>
    <mergeCell ref="N289:Q289"/>
    <mergeCell ref="N290:Q290"/>
    <mergeCell ref="N291:Q291"/>
    <mergeCell ref="N292:Q292"/>
    <mergeCell ref="N293:Q293"/>
  </mergeCells>
  <phoneticPr fontId="2"/>
  <conditionalFormatting sqref="A12:C13 F12:G13 A14:G41">
    <cfRule type="expression" dxfId="671" priority="9">
      <formula>OR(EDATE($A$11,1)-1&lt;$A12,DATEVALUE("2026/3/31")&lt;$A12)</formula>
    </cfRule>
  </conditionalFormatting>
  <conditionalFormatting sqref="A48:F76 M48:R77 A77:G77 L77">
    <cfRule type="expression" dxfId="670" priority="10">
      <formula>OR(EDATE($A$47,1)-1&lt;$A48,DATEVALUE("2026/3/31")&lt;$A48)</formula>
    </cfRule>
  </conditionalFormatting>
  <conditionalFormatting sqref="A84:G113">
    <cfRule type="expression" dxfId="669" priority="11">
      <formula>OR(EDATE($A$83,1)-1&lt;$A84,DATEVALUE("2026/3/31")&lt;$A84)</formula>
    </cfRule>
  </conditionalFormatting>
  <conditionalFormatting sqref="A120:G149 M120:R149 L149">
    <cfRule type="expression" dxfId="668" priority="12">
      <formula>OR(EDATE($A$119,1)-1&lt;$A120,DATEVALUE("2026/3/31")&lt;$A120)</formula>
    </cfRule>
  </conditionalFormatting>
  <conditionalFormatting sqref="A156:G185">
    <cfRule type="expression" dxfId="667" priority="13">
      <formula>OR(EDATE($A$155,1)-1&lt;$A156,DATEVALUE("2026/3/31")&lt;$A156)</formula>
    </cfRule>
  </conditionalFormatting>
  <conditionalFormatting sqref="A192:G221">
    <cfRule type="expression" dxfId="666" priority="14">
      <formula>OR(EDATE($A$191,1)-1&lt;$A192,DATEVALUE("2026/3/31")&lt;$A192)</formula>
    </cfRule>
  </conditionalFormatting>
  <conditionalFormatting sqref="A228:G257 M228:R257 L255:L257">
    <cfRule type="expression" dxfId="665" priority="15">
      <formula>OR(EDATE($A$227,1)-1&lt;$A228,DATEVALUE("2026/3/31")&lt;$A228)</formula>
    </cfRule>
  </conditionalFormatting>
  <conditionalFormatting sqref="A264:G293 L264:R293">
    <cfRule type="expression" dxfId="664" priority="16">
      <formula>OR(EDATE($A$263,1)-1&lt;$A264,DATEVALUE("2026/3/31")&lt;$A264)</formula>
    </cfRule>
  </conditionalFormatting>
  <conditionalFormatting sqref="B11:C11">
    <cfRule type="expression" dxfId="663" priority="3">
      <formula>OR(EDATE($A$11,1)-1&lt;$A11,DATEVALUE("2026/3/31")&lt;$A11)</formula>
    </cfRule>
  </conditionalFormatting>
  <conditionalFormatting sqref="B4:L5">
    <cfRule type="expression" dxfId="662" priority="8">
      <formula>IF(LEN(B4)&lt;1,TRUE,FALSE)</formula>
    </cfRule>
  </conditionalFormatting>
  <conditionalFormatting sqref="D13:E13">
    <cfRule type="expression" dxfId="661" priority="2">
      <formula>$M$12="✓"</formula>
    </cfRule>
  </conditionalFormatting>
  <conditionalFormatting sqref="M11">
    <cfRule type="expression" dxfId="660" priority="1">
      <formula>OR(EDATE($A$11,1)-1&lt;$A11,DATEVALUE("2026/3/31")&lt;$A11)</formula>
    </cfRule>
  </conditionalFormatting>
  <conditionalFormatting sqref="M12:R41">
    <cfRule type="expression" dxfId="659" priority="4">
      <formula>OR(EDATE($A$11,1)-1&lt;$A12,DATEVALUE("2026/3/31")&lt;$A12)</formula>
    </cfRule>
  </conditionalFormatting>
  <conditionalFormatting sqref="M84:R113">
    <cfRule type="expression" dxfId="658" priority="5">
      <formula>OR(EDATE($A$83,1)-1&lt;$A84,DATEVALUE("2026/3/31")&lt;$A84)</formula>
    </cfRule>
  </conditionalFormatting>
  <conditionalFormatting sqref="M156:R185">
    <cfRule type="expression" dxfId="657" priority="6">
      <formula>OR(EDATE($A$155,1)-1&lt;$A156,DATEVALUE("2026/3/31")&lt;$A156)</formula>
    </cfRule>
  </conditionalFormatting>
  <conditionalFormatting sqref="M192:R221">
    <cfRule type="expression" dxfId="656" priority="7">
      <formula>OR(EDATE($A$191,1)-1&lt;$A192,DATEVALUE("2026/3/31")&lt;$A192)</formula>
    </cfRule>
  </conditionalFormatting>
  <dataValidations count="3">
    <dataValidation operator="greaterThanOrEqual" allowBlank="1" showInputMessage="1" showErrorMessage="1" sqref="H191:K221 H155:K185 H227:K257 H11:K41 H119:K149 H47:K77 H83:K113 H263:K293" xr:uid="{F56C368C-3340-4ADA-883A-5CC87D4C76E1}"/>
    <dataValidation type="list" allowBlank="1" showInputMessage="1" showErrorMessage="1" sqref="M263:M293 M47:M76 M83:M113 M119:M149 M155:M185 M191:M221 M227:M257 M11:M41" xr:uid="{8DBC03AD-515F-4404-9C6F-973853B4687D}">
      <formula1>",✓所定,✓法定"</formula1>
    </dataValidation>
    <dataValidation type="time" operator="greaterThanOrEqual" allowBlank="1" showInputMessage="1" showErrorMessage="1" sqref="H114:K114 H78:K78 G42:K42 H222:K222 H258:K258 H186:K186 H150:K150 G11:G41 L11:L42 B11:F42 B47:G78 L47:L78 B83:G114 L83:L114 B119:G150 L119:L150 B155:G186 L155:L186 B191:G222 L191:L222 B227:G258 L227:L258 B263:G294 L263:L294 H294:K294" xr:uid="{910305E6-5C48-4096-A12E-67E8748484AB}">
      <formula1>0</formula1>
    </dataValidation>
  </dataValidations>
  <printOptions horizontalCentered="1"/>
  <pageMargins left="0.51181102362204722" right="0.51181102362204722" top="0.55118110236220474" bottom="0.55118110236220474" header="0.31496062992125984" footer="0.31496062992125984"/>
  <pageSetup paperSize="9" scale="76" fitToHeight="0" orientation="portrait" r:id="rId1"/>
  <rowBreaks count="7" manualBreakCount="7">
    <brk id="42" max="16383" man="1"/>
    <brk id="78" max="16383" man="1"/>
    <brk id="114" max="16383" man="1"/>
    <brk id="150" max="16383" man="1"/>
    <brk id="186" max="16383" man="1"/>
    <brk id="222" max="16383" man="1"/>
    <brk id="258" max="16383"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988FB6-9102-44D1-94F1-0A10A4845BC1}">
  <sheetPr>
    <tabColor rgb="FF66CCFF"/>
    <pageSetUpPr fitToPage="1"/>
  </sheetPr>
  <dimension ref="A1:V294"/>
  <sheetViews>
    <sheetView view="pageBreakPreview" zoomScale="115" zoomScaleNormal="100" zoomScaleSheetLayoutView="115" workbookViewId="0">
      <selection activeCell="B11" sqref="B11"/>
    </sheetView>
  </sheetViews>
  <sheetFormatPr defaultColWidth="8.75" defaultRowHeight="14.25"/>
  <cols>
    <col min="1" max="1" width="10.75" style="1" customWidth="1"/>
    <col min="2" max="7" width="7.125" style="1" customWidth="1"/>
    <col min="8" max="11" width="7.125" style="1" hidden="1" customWidth="1"/>
    <col min="12" max="12" width="7.125" style="1" customWidth="1"/>
    <col min="13" max="13" width="6.125" style="9" customWidth="1"/>
    <col min="14" max="14" width="5.75" style="1" customWidth="1"/>
    <col min="15" max="15" width="9.125" style="1" customWidth="1"/>
    <col min="16" max="17" width="8.75" style="1" customWidth="1"/>
    <col min="18" max="18" width="12.75" style="1" customWidth="1"/>
    <col min="19" max="21" width="8.75" style="1" hidden="1" customWidth="1"/>
    <col min="22" max="16384" width="8.75" style="1"/>
  </cols>
  <sheetData>
    <row r="1" spans="1:22" ht="16.5">
      <c r="A1" s="2" t="str" cm="1">
        <f t="array" aca="1" ref="A1" ca="1">"業務日誌" &amp; RIGHT(CELL("filename", A1),U1)</f>
        <v>業務日誌10</v>
      </c>
      <c r="B1" s="3"/>
      <c r="C1" s="3"/>
      <c r="D1" s="3"/>
      <c r="E1" s="3"/>
      <c r="F1" s="3"/>
      <c r="G1" s="3"/>
      <c r="H1" s="3"/>
      <c r="I1" s="3"/>
      <c r="J1" s="3"/>
      <c r="K1" s="3"/>
      <c r="L1" s="3"/>
      <c r="M1" s="3"/>
      <c r="N1" s="3"/>
      <c r="O1" s="3"/>
      <c r="P1" s="3"/>
      <c r="Q1" s="3"/>
      <c r="R1" s="3"/>
      <c r="S1" s="45" t="str" cm="1">
        <f t="array" aca="1" ref="S1" ca="1">"各月内訳表!$E" &amp; 5+ 27*(RIGHT(CELL("filename", A1),U1)-1)</f>
        <v>各月内訳表!$E248</v>
      </c>
      <c r="T1" s="45" t="str" cm="1">
        <f t="array" aca="1" ref="T1" ca="1">"各月内訳表!$G" &amp; 6+ 27*(RIGHT(CELL("filename", A1),U1)-1)</f>
        <v>各月内訳表!$G249</v>
      </c>
      <c r="U1" s="45" cm="1">
        <f t="array" aca="1" ref="U1" ca="1">LEN(CELL("filename",A1))-FIND("日誌",CELL("filename",A1))-1</f>
        <v>2</v>
      </c>
    </row>
    <row r="2" spans="1:22" ht="16.899999999999999" customHeight="1">
      <c r="L2" s="25"/>
      <c r="Q2" s="19" t="s">
        <v>13</v>
      </c>
      <c r="R2" s="163">
        <f>入力ボックス!C8</f>
        <v>0</v>
      </c>
      <c r="S2" s="45"/>
      <c r="T2" s="45"/>
      <c r="U2" s="45" cm="1">
        <f t="array" aca="1" ref="U2" ca="1">LEN(CELL("filename",I2))-FIND("日誌",CELL("filename",I2))-1</f>
        <v>2</v>
      </c>
    </row>
    <row r="3" spans="1:22" ht="16.899999999999999" customHeight="1">
      <c r="L3" s="25"/>
      <c r="Q3" s="19"/>
      <c r="R3" s="28"/>
    </row>
    <row r="4" spans="1:22">
      <c r="A4" s="24" t="s">
        <v>12</v>
      </c>
      <c r="B4" s="201" t="str">
        <f>IF(入力ボックス!$C$4="","",入力ボックス!$C$4)</f>
        <v/>
      </c>
      <c r="C4" s="201"/>
      <c r="D4" s="201"/>
      <c r="E4" s="201"/>
      <c r="F4" s="201"/>
      <c r="G4" s="201"/>
      <c r="H4" s="201"/>
      <c r="I4" s="201"/>
      <c r="J4" s="201"/>
      <c r="K4" s="201"/>
      <c r="L4" s="201"/>
      <c r="O4" s="24" t="s">
        <v>79</v>
      </c>
      <c r="P4" s="202"/>
      <c r="Q4" s="202"/>
      <c r="R4" s="202"/>
    </row>
    <row r="5" spans="1:22" ht="18.75" customHeight="1">
      <c r="A5" s="24" t="s">
        <v>21</v>
      </c>
      <c r="B5" s="201" t="str" cm="1">
        <f t="array" aca="1" ref="B5" ca="1">IF(INDIRECT(S1)="","",INDIRECT(S1))</f>
        <v/>
      </c>
      <c r="C5" s="201"/>
      <c r="D5" s="201"/>
      <c r="E5" s="201"/>
      <c r="F5" s="201"/>
      <c r="G5" s="201"/>
      <c r="H5" s="201"/>
      <c r="I5" s="201"/>
      <c r="J5" s="201"/>
      <c r="K5" s="201"/>
      <c r="L5" s="201"/>
      <c r="O5" s="31" t="s">
        <v>80</v>
      </c>
    </row>
    <row r="6" spans="1:22" ht="18.75" customHeight="1">
      <c r="R6" s="42" t="str">
        <f ca="1">HYPERLINK("#"&amp;S1,"各月内訳表へ")</f>
        <v>各月内訳表へ</v>
      </c>
    </row>
    <row r="8" spans="1:22" ht="27" customHeight="1">
      <c r="A8" s="194" t="s">
        <v>22</v>
      </c>
      <c r="B8" s="189" t="s">
        <v>103</v>
      </c>
      <c r="C8" s="189"/>
      <c r="D8" s="189"/>
      <c r="E8" s="189"/>
      <c r="F8" s="189" t="s">
        <v>23</v>
      </c>
      <c r="G8" s="189"/>
      <c r="H8" s="189" t="s">
        <v>88</v>
      </c>
      <c r="I8" s="189"/>
      <c r="J8" s="189"/>
      <c r="K8" s="189"/>
      <c r="L8" s="189" t="s">
        <v>87</v>
      </c>
      <c r="M8" s="195" t="s">
        <v>96</v>
      </c>
      <c r="N8" s="194" t="s">
        <v>25</v>
      </c>
      <c r="O8" s="194"/>
      <c r="P8" s="194"/>
      <c r="Q8" s="194"/>
      <c r="R8" s="189" t="s">
        <v>100</v>
      </c>
    </row>
    <row r="9" spans="1:22" ht="14.25" customHeight="1">
      <c r="A9" s="194"/>
      <c r="B9" s="189" t="s">
        <v>82</v>
      </c>
      <c r="C9" s="189"/>
      <c r="D9" s="189" t="s">
        <v>84</v>
      </c>
      <c r="E9" s="189"/>
      <c r="F9" s="189"/>
      <c r="G9" s="189"/>
      <c r="H9" s="189" t="s">
        <v>90</v>
      </c>
      <c r="I9" s="189"/>
      <c r="J9" s="189" t="s">
        <v>89</v>
      </c>
      <c r="K9" s="189"/>
      <c r="L9" s="189"/>
      <c r="M9" s="196"/>
      <c r="N9" s="194"/>
      <c r="O9" s="194"/>
      <c r="P9" s="194"/>
      <c r="Q9" s="194"/>
      <c r="R9" s="189"/>
    </row>
    <row r="10" spans="1:22" ht="18" customHeight="1">
      <c r="A10" s="194"/>
      <c r="B10" s="43" t="s">
        <v>26</v>
      </c>
      <c r="C10" s="43" t="s">
        <v>27</v>
      </c>
      <c r="D10" s="43" t="s">
        <v>26</v>
      </c>
      <c r="E10" s="43" t="s">
        <v>27</v>
      </c>
      <c r="F10" s="44" t="s">
        <v>85</v>
      </c>
      <c r="G10" s="44" t="s">
        <v>86</v>
      </c>
      <c r="H10" s="44" t="s">
        <v>81</v>
      </c>
      <c r="I10" s="44" t="s">
        <v>83</v>
      </c>
      <c r="J10" s="44" t="s">
        <v>81</v>
      </c>
      <c r="K10" s="44" t="s">
        <v>95</v>
      </c>
      <c r="L10" s="189"/>
      <c r="M10" s="197"/>
      <c r="N10" s="194"/>
      <c r="O10" s="194"/>
      <c r="P10" s="194"/>
      <c r="Q10" s="194"/>
      <c r="R10" s="194"/>
    </row>
    <row r="11" spans="1:22">
      <c r="A11" s="27" cm="1">
        <f t="array" aca="1" ref="A11" ca="1">DATE("2025","8",IFERROR(INDIRECT(T1),"1"))</f>
        <v>45870</v>
      </c>
      <c r="B11" s="20"/>
      <c r="C11" s="21"/>
      <c r="D11" s="20"/>
      <c r="E11" s="21"/>
      <c r="F11" s="22"/>
      <c r="G11" s="22"/>
      <c r="H11" s="34" t="str">
        <f>IF(OR(B11="",LEFT(M11,1)="✓"),"",C11-B11-F11)</f>
        <v/>
      </c>
      <c r="I11" s="34" t="str">
        <f>IF(OR(D11="",LEFT(M11,1)="✓"),"",E11-D11-G11)</f>
        <v/>
      </c>
      <c r="J11" s="34" t="str">
        <f>IF(AND(B11&lt;&gt;"",M11="✓所定"),C11-B11-F11,"")</f>
        <v/>
      </c>
      <c r="K11" s="34" t="str">
        <f>IF(AND(B11&lt;&gt;"",M11="✓法定"),C11-B11-F11,"")</f>
        <v/>
      </c>
      <c r="L11" s="26" t="str">
        <f>IF(AND($B11="",$D11=""),"",($C11-$B11-$F11)+($E11-$D11-$G11))</f>
        <v/>
      </c>
      <c r="M11" s="32"/>
      <c r="N11" s="190"/>
      <c r="O11" s="190"/>
      <c r="P11" s="190"/>
      <c r="Q11" s="190"/>
      <c r="R11" s="23"/>
      <c r="V11" s="1" t="s">
        <v>171</v>
      </c>
    </row>
    <row r="12" spans="1:22">
      <c r="A12" s="27">
        <f ca="1">A11+1</f>
        <v>45871</v>
      </c>
      <c r="B12" s="20"/>
      <c r="C12" s="21"/>
      <c r="D12" s="20"/>
      <c r="E12" s="21"/>
      <c r="F12" s="22"/>
      <c r="G12" s="22"/>
      <c r="H12" s="34" t="str">
        <f t="shared" ref="H12:H41" si="0">IF(OR(B12="",LEFT(M12,1)="✓"),"",C12-B12-F12)</f>
        <v/>
      </c>
      <c r="I12" s="34" t="str">
        <f t="shared" ref="I12:I41" si="1">IF(OR(D12="",LEFT(M12,1)="✓"),"",E12-D12-G12)</f>
        <v/>
      </c>
      <c r="J12" s="34" t="str">
        <f t="shared" ref="J12:J41" si="2">IF(AND(B12&lt;&gt;"",M12="✓所定"),C12-B12-F12,"")</f>
        <v/>
      </c>
      <c r="K12" s="34" t="str">
        <f t="shared" ref="K12:K41" si="3">IF(AND(B12&lt;&gt;"",M12="✓法定"),C12-B12-F12,"")</f>
        <v/>
      </c>
      <c r="L12" s="26" t="str">
        <f t="shared" ref="L12:L41" si="4">IF(AND($B12="",$D12=""),"",($C12-$B12-$F12)+(E12-D12-G12))</f>
        <v/>
      </c>
      <c r="M12" s="32"/>
      <c r="N12" s="190"/>
      <c r="O12" s="190"/>
      <c r="P12" s="190"/>
      <c r="Q12" s="190"/>
      <c r="R12" s="23"/>
      <c r="V12" s="1" t="s">
        <v>172</v>
      </c>
    </row>
    <row r="13" spans="1:22">
      <c r="A13" s="27">
        <f t="shared" ref="A13:A41" ca="1" si="5">A12+1</f>
        <v>45872</v>
      </c>
      <c r="B13" s="20"/>
      <c r="C13" s="21"/>
      <c r="D13" s="20"/>
      <c r="E13" s="21"/>
      <c r="F13" s="22"/>
      <c r="G13" s="22"/>
      <c r="H13" s="34" t="str">
        <f t="shared" si="0"/>
        <v/>
      </c>
      <c r="I13" s="34" t="str">
        <f t="shared" si="1"/>
        <v/>
      </c>
      <c r="J13" s="34" t="str">
        <f t="shared" si="2"/>
        <v/>
      </c>
      <c r="K13" s="34" t="str">
        <f t="shared" si="3"/>
        <v/>
      </c>
      <c r="L13" s="26" t="str">
        <f t="shared" si="4"/>
        <v/>
      </c>
      <c r="M13" s="32"/>
      <c r="N13" s="190"/>
      <c r="O13" s="190"/>
      <c r="P13" s="190"/>
      <c r="Q13" s="190"/>
      <c r="R13" s="23"/>
    </row>
    <row r="14" spans="1:22">
      <c r="A14" s="27">
        <f t="shared" ca="1" si="5"/>
        <v>45873</v>
      </c>
      <c r="B14" s="20"/>
      <c r="C14" s="21"/>
      <c r="D14" s="20"/>
      <c r="E14" s="21"/>
      <c r="F14" s="22"/>
      <c r="G14" s="22"/>
      <c r="H14" s="34" t="str">
        <f t="shared" si="0"/>
        <v/>
      </c>
      <c r="I14" s="34" t="str">
        <f t="shared" si="1"/>
        <v/>
      </c>
      <c r="J14" s="34" t="str">
        <f t="shared" si="2"/>
        <v/>
      </c>
      <c r="K14" s="34" t="str">
        <f t="shared" si="3"/>
        <v/>
      </c>
      <c r="L14" s="26" t="str">
        <f t="shared" si="4"/>
        <v/>
      </c>
      <c r="M14" s="32"/>
      <c r="N14" s="190"/>
      <c r="O14" s="190"/>
      <c r="P14" s="190"/>
      <c r="Q14" s="190"/>
      <c r="R14" s="23"/>
    </row>
    <row r="15" spans="1:22">
      <c r="A15" s="27">
        <f t="shared" ca="1" si="5"/>
        <v>45874</v>
      </c>
      <c r="B15" s="20"/>
      <c r="C15" s="21"/>
      <c r="D15" s="20"/>
      <c r="E15" s="21"/>
      <c r="F15" s="22"/>
      <c r="G15" s="22"/>
      <c r="H15" s="34" t="str">
        <f t="shared" si="0"/>
        <v/>
      </c>
      <c r="I15" s="34" t="str">
        <f t="shared" si="1"/>
        <v/>
      </c>
      <c r="J15" s="34" t="str">
        <f t="shared" si="2"/>
        <v/>
      </c>
      <c r="K15" s="34" t="str">
        <f t="shared" si="3"/>
        <v/>
      </c>
      <c r="L15" s="26" t="str">
        <f t="shared" si="4"/>
        <v/>
      </c>
      <c r="M15" s="32"/>
      <c r="N15" s="190"/>
      <c r="O15" s="190"/>
      <c r="P15" s="190"/>
      <c r="Q15" s="190"/>
      <c r="R15" s="23"/>
    </row>
    <row r="16" spans="1:22">
      <c r="A16" s="27">
        <f t="shared" ca="1" si="5"/>
        <v>45875</v>
      </c>
      <c r="B16" s="20"/>
      <c r="C16" s="21"/>
      <c r="D16" s="20"/>
      <c r="E16" s="21"/>
      <c r="F16" s="22"/>
      <c r="G16" s="22"/>
      <c r="H16" s="34" t="str">
        <f t="shared" si="0"/>
        <v/>
      </c>
      <c r="I16" s="34" t="str">
        <f t="shared" si="1"/>
        <v/>
      </c>
      <c r="J16" s="34" t="str">
        <f t="shared" si="2"/>
        <v/>
      </c>
      <c r="K16" s="34" t="str">
        <f t="shared" si="3"/>
        <v/>
      </c>
      <c r="L16" s="26" t="str">
        <f t="shared" si="4"/>
        <v/>
      </c>
      <c r="M16" s="32"/>
      <c r="N16" s="190"/>
      <c r="O16" s="190"/>
      <c r="P16" s="190"/>
      <c r="Q16" s="190"/>
      <c r="R16" s="23"/>
    </row>
    <row r="17" spans="1:18">
      <c r="A17" s="27">
        <f t="shared" ca="1" si="5"/>
        <v>45876</v>
      </c>
      <c r="B17" s="20"/>
      <c r="C17" s="21"/>
      <c r="D17" s="20"/>
      <c r="E17" s="21"/>
      <c r="F17" s="22"/>
      <c r="G17" s="22"/>
      <c r="H17" s="34" t="str">
        <f t="shared" si="0"/>
        <v/>
      </c>
      <c r="I17" s="34" t="str">
        <f t="shared" si="1"/>
        <v/>
      </c>
      <c r="J17" s="34" t="str">
        <f t="shared" si="2"/>
        <v/>
      </c>
      <c r="K17" s="34" t="str">
        <f t="shared" si="3"/>
        <v/>
      </c>
      <c r="L17" s="26" t="str">
        <f t="shared" si="4"/>
        <v/>
      </c>
      <c r="M17" s="32"/>
      <c r="N17" s="190"/>
      <c r="O17" s="190"/>
      <c r="P17" s="190"/>
      <c r="Q17" s="190"/>
      <c r="R17" s="23"/>
    </row>
    <row r="18" spans="1:18">
      <c r="A18" s="27">
        <f t="shared" ca="1" si="5"/>
        <v>45877</v>
      </c>
      <c r="B18" s="20"/>
      <c r="C18" s="21"/>
      <c r="D18" s="20"/>
      <c r="E18" s="21"/>
      <c r="F18" s="22"/>
      <c r="G18" s="22"/>
      <c r="H18" s="34" t="str">
        <f t="shared" si="0"/>
        <v/>
      </c>
      <c r="I18" s="34" t="str">
        <f t="shared" si="1"/>
        <v/>
      </c>
      <c r="J18" s="34" t="str">
        <f t="shared" si="2"/>
        <v/>
      </c>
      <c r="K18" s="34" t="str">
        <f t="shared" si="3"/>
        <v/>
      </c>
      <c r="L18" s="26" t="str">
        <f t="shared" si="4"/>
        <v/>
      </c>
      <c r="M18" s="32"/>
      <c r="N18" s="190"/>
      <c r="O18" s="190"/>
      <c r="P18" s="190"/>
      <c r="Q18" s="190"/>
      <c r="R18" s="23"/>
    </row>
    <row r="19" spans="1:18">
      <c r="A19" s="27">
        <f t="shared" ca="1" si="5"/>
        <v>45878</v>
      </c>
      <c r="B19" s="20"/>
      <c r="C19" s="21"/>
      <c r="D19" s="20"/>
      <c r="E19" s="21"/>
      <c r="F19" s="22"/>
      <c r="G19" s="22"/>
      <c r="H19" s="34" t="str">
        <f t="shared" si="0"/>
        <v/>
      </c>
      <c r="I19" s="34" t="str">
        <f t="shared" si="1"/>
        <v/>
      </c>
      <c r="J19" s="34" t="str">
        <f t="shared" si="2"/>
        <v/>
      </c>
      <c r="K19" s="34" t="str">
        <f t="shared" si="3"/>
        <v/>
      </c>
      <c r="L19" s="26" t="str">
        <f t="shared" si="4"/>
        <v/>
      </c>
      <c r="M19" s="32"/>
      <c r="N19" s="190"/>
      <c r="O19" s="190"/>
      <c r="P19" s="190"/>
      <c r="Q19" s="190"/>
      <c r="R19" s="23"/>
    </row>
    <row r="20" spans="1:18">
      <c r="A20" s="27">
        <f t="shared" ca="1" si="5"/>
        <v>45879</v>
      </c>
      <c r="B20" s="20"/>
      <c r="C20" s="21"/>
      <c r="D20" s="20"/>
      <c r="E20" s="21"/>
      <c r="F20" s="22"/>
      <c r="G20" s="22"/>
      <c r="H20" s="34" t="str">
        <f t="shared" si="0"/>
        <v/>
      </c>
      <c r="I20" s="34" t="str">
        <f t="shared" si="1"/>
        <v/>
      </c>
      <c r="J20" s="34" t="str">
        <f t="shared" si="2"/>
        <v/>
      </c>
      <c r="K20" s="34" t="str">
        <f t="shared" si="3"/>
        <v/>
      </c>
      <c r="L20" s="26" t="str">
        <f t="shared" si="4"/>
        <v/>
      </c>
      <c r="M20" s="32"/>
      <c r="N20" s="190"/>
      <c r="O20" s="190"/>
      <c r="P20" s="190"/>
      <c r="Q20" s="190"/>
      <c r="R20" s="23"/>
    </row>
    <row r="21" spans="1:18">
      <c r="A21" s="27">
        <f t="shared" ca="1" si="5"/>
        <v>45880</v>
      </c>
      <c r="B21" s="20"/>
      <c r="C21" s="21"/>
      <c r="D21" s="20"/>
      <c r="E21" s="21"/>
      <c r="F21" s="22"/>
      <c r="G21" s="22"/>
      <c r="H21" s="34" t="str">
        <f t="shared" si="0"/>
        <v/>
      </c>
      <c r="I21" s="34" t="str">
        <f t="shared" si="1"/>
        <v/>
      </c>
      <c r="J21" s="34" t="str">
        <f t="shared" si="2"/>
        <v/>
      </c>
      <c r="K21" s="34" t="str">
        <f t="shared" si="3"/>
        <v/>
      </c>
      <c r="L21" s="26" t="str">
        <f t="shared" si="4"/>
        <v/>
      </c>
      <c r="M21" s="32"/>
      <c r="N21" s="190"/>
      <c r="O21" s="190"/>
      <c r="P21" s="190"/>
      <c r="Q21" s="190"/>
      <c r="R21" s="23"/>
    </row>
    <row r="22" spans="1:18">
      <c r="A22" s="27">
        <f t="shared" ca="1" si="5"/>
        <v>45881</v>
      </c>
      <c r="B22" s="20"/>
      <c r="C22" s="21"/>
      <c r="D22" s="20"/>
      <c r="E22" s="21"/>
      <c r="F22" s="22"/>
      <c r="G22" s="22"/>
      <c r="H22" s="34" t="str">
        <f t="shared" si="0"/>
        <v/>
      </c>
      <c r="I22" s="34" t="str">
        <f t="shared" si="1"/>
        <v/>
      </c>
      <c r="J22" s="34" t="str">
        <f t="shared" si="2"/>
        <v/>
      </c>
      <c r="K22" s="34" t="str">
        <f t="shared" si="3"/>
        <v/>
      </c>
      <c r="L22" s="26" t="str">
        <f t="shared" si="4"/>
        <v/>
      </c>
      <c r="M22" s="32"/>
      <c r="N22" s="190"/>
      <c r="O22" s="190"/>
      <c r="P22" s="190"/>
      <c r="Q22" s="190"/>
      <c r="R22" s="23"/>
    </row>
    <row r="23" spans="1:18">
      <c r="A23" s="27">
        <f t="shared" ca="1" si="5"/>
        <v>45882</v>
      </c>
      <c r="B23" s="20"/>
      <c r="C23" s="21"/>
      <c r="D23" s="20"/>
      <c r="E23" s="21"/>
      <c r="F23" s="22"/>
      <c r="G23" s="22"/>
      <c r="H23" s="34" t="str">
        <f t="shared" si="0"/>
        <v/>
      </c>
      <c r="I23" s="34" t="str">
        <f t="shared" si="1"/>
        <v/>
      </c>
      <c r="J23" s="34" t="str">
        <f t="shared" si="2"/>
        <v/>
      </c>
      <c r="K23" s="34" t="str">
        <f t="shared" si="3"/>
        <v/>
      </c>
      <c r="L23" s="26" t="str">
        <f t="shared" si="4"/>
        <v/>
      </c>
      <c r="M23" s="32"/>
      <c r="N23" s="190"/>
      <c r="O23" s="190"/>
      <c r="P23" s="190"/>
      <c r="Q23" s="190"/>
      <c r="R23" s="23"/>
    </row>
    <row r="24" spans="1:18">
      <c r="A24" s="27">
        <f t="shared" ca="1" si="5"/>
        <v>45883</v>
      </c>
      <c r="B24" s="20"/>
      <c r="C24" s="21"/>
      <c r="D24" s="20"/>
      <c r="E24" s="21"/>
      <c r="F24" s="22"/>
      <c r="G24" s="22"/>
      <c r="H24" s="34" t="str">
        <f t="shared" si="0"/>
        <v/>
      </c>
      <c r="I24" s="34" t="str">
        <f t="shared" si="1"/>
        <v/>
      </c>
      <c r="J24" s="34" t="str">
        <f t="shared" si="2"/>
        <v/>
      </c>
      <c r="K24" s="34" t="str">
        <f t="shared" si="3"/>
        <v/>
      </c>
      <c r="L24" s="26" t="str">
        <f t="shared" si="4"/>
        <v/>
      </c>
      <c r="M24" s="32"/>
      <c r="N24" s="190"/>
      <c r="O24" s="190"/>
      <c r="P24" s="190"/>
      <c r="Q24" s="190"/>
      <c r="R24" s="23"/>
    </row>
    <row r="25" spans="1:18">
      <c r="A25" s="27">
        <f t="shared" ca="1" si="5"/>
        <v>45884</v>
      </c>
      <c r="B25" s="20"/>
      <c r="C25" s="21"/>
      <c r="D25" s="20"/>
      <c r="E25" s="21"/>
      <c r="F25" s="22"/>
      <c r="G25" s="22"/>
      <c r="H25" s="34" t="str">
        <f t="shared" si="0"/>
        <v/>
      </c>
      <c r="I25" s="34" t="str">
        <f t="shared" si="1"/>
        <v/>
      </c>
      <c r="J25" s="34" t="str">
        <f t="shared" si="2"/>
        <v/>
      </c>
      <c r="K25" s="34" t="str">
        <f t="shared" si="3"/>
        <v/>
      </c>
      <c r="L25" s="26" t="str">
        <f t="shared" si="4"/>
        <v/>
      </c>
      <c r="M25" s="32"/>
      <c r="N25" s="190"/>
      <c r="O25" s="190"/>
      <c r="P25" s="190"/>
      <c r="Q25" s="190"/>
      <c r="R25" s="23"/>
    </row>
    <row r="26" spans="1:18">
      <c r="A26" s="27">
        <f t="shared" ca="1" si="5"/>
        <v>45885</v>
      </c>
      <c r="B26" s="20"/>
      <c r="C26" s="21"/>
      <c r="D26" s="20"/>
      <c r="E26" s="21"/>
      <c r="F26" s="22"/>
      <c r="G26" s="22"/>
      <c r="H26" s="34" t="str">
        <f t="shared" si="0"/>
        <v/>
      </c>
      <c r="I26" s="34" t="str">
        <f t="shared" si="1"/>
        <v/>
      </c>
      <c r="J26" s="34" t="str">
        <f t="shared" si="2"/>
        <v/>
      </c>
      <c r="K26" s="34" t="str">
        <f t="shared" si="3"/>
        <v/>
      </c>
      <c r="L26" s="26" t="str">
        <f t="shared" si="4"/>
        <v/>
      </c>
      <c r="M26" s="32"/>
      <c r="N26" s="190"/>
      <c r="O26" s="190"/>
      <c r="P26" s="190"/>
      <c r="Q26" s="190"/>
      <c r="R26" s="23"/>
    </row>
    <row r="27" spans="1:18">
      <c r="A27" s="27">
        <f t="shared" ca="1" si="5"/>
        <v>45886</v>
      </c>
      <c r="B27" s="20"/>
      <c r="C27" s="21"/>
      <c r="D27" s="20"/>
      <c r="E27" s="21"/>
      <c r="F27" s="22"/>
      <c r="G27" s="22"/>
      <c r="H27" s="34" t="str">
        <f t="shared" si="0"/>
        <v/>
      </c>
      <c r="I27" s="34" t="str">
        <f t="shared" si="1"/>
        <v/>
      </c>
      <c r="J27" s="34" t="str">
        <f t="shared" si="2"/>
        <v/>
      </c>
      <c r="K27" s="34" t="str">
        <f t="shared" si="3"/>
        <v/>
      </c>
      <c r="L27" s="26" t="str">
        <f t="shared" si="4"/>
        <v/>
      </c>
      <c r="M27" s="32"/>
      <c r="N27" s="190"/>
      <c r="O27" s="190"/>
      <c r="P27" s="190"/>
      <c r="Q27" s="190"/>
      <c r="R27" s="23"/>
    </row>
    <row r="28" spans="1:18">
      <c r="A28" s="27">
        <f t="shared" ca="1" si="5"/>
        <v>45887</v>
      </c>
      <c r="B28" s="20"/>
      <c r="C28" s="21"/>
      <c r="D28" s="20"/>
      <c r="E28" s="21"/>
      <c r="F28" s="22"/>
      <c r="G28" s="22"/>
      <c r="H28" s="34" t="str">
        <f t="shared" si="0"/>
        <v/>
      </c>
      <c r="I28" s="34" t="str">
        <f t="shared" si="1"/>
        <v/>
      </c>
      <c r="J28" s="34" t="str">
        <f t="shared" si="2"/>
        <v/>
      </c>
      <c r="K28" s="34" t="str">
        <f t="shared" si="3"/>
        <v/>
      </c>
      <c r="L28" s="26" t="str">
        <f t="shared" si="4"/>
        <v/>
      </c>
      <c r="M28" s="32"/>
      <c r="N28" s="190"/>
      <c r="O28" s="190"/>
      <c r="P28" s="190"/>
      <c r="Q28" s="190"/>
      <c r="R28" s="23"/>
    </row>
    <row r="29" spans="1:18">
      <c r="A29" s="27">
        <f t="shared" ca="1" si="5"/>
        <v>45888</v>
      </c>
      <c r="B29" s="20"/>
      <c r="C29" s="21"/>
      <c r="D29" s="20"/>
      <c r="E29" s="21"/>
      <c r="F29" s="22"/>
      <c r="G29" s="22"/>
      <c r="H29" s="34" t="str">
        <f t="shared" si="0"/>
        <v/>
      </c>
      <c r="I29" s="34" t="str">
        <f t="shared" si="1"/>
        <v/>
      </c>
      <c r="J29" s="34" t="str">
        <f t="shared" si="2"/>
        <v/>
      </c>
      <c r="K29" s="34" t="str">
        <f t="shared" si="3"/>
        <v/>
      </c>
      <c r="L29" s="26" t="str">
        <f t="shared" si="4"/>
        <v/>
      </c>
      <c r="M29" s="32"/>
      <c r="N29" s="190"/>
      <c r="O29" s="190"/>
      <c r="P29" s="190"/>
      <c r="Q29" s="190"/>
      <c r="R29" s="23"/>
    </row>
    <row r="30" spans="1:18">
      <c r="A30" s="27">
        <f t="shared" ca="1" si="5"/>
        <v>45889</v>
      </c>
      <c r="B30" s="20"/>
      <c r="C30" s="21"/>
      <c r="D30" s="20"/>
      <c r="E30" s="21"/>
      <c r="F30" s="22"/>
      <c r="G30" s="22"/>
      <c r="H30" s="34" t="str">
        <f t="shared" si="0"/>
        <v/>
      </c>
      <c r="I30" s="34" t="str">
        <f t="shared" si="1"/>
        <v/>
      </c>
      <c r="J30" s="34" t="str">
        <f t="shared" si="2"/>
        <v/>
      </c>
      <c r="K30" s="34" t="str">
        <f t="shared" si="3"/>
        <v/>
      </c>
      <c r="L30" s="26" t="str">
        <f t="shared" si="4"/>
        <v/>
      </c>
      <c r="M30" s="32"/>
      <c r="N30" s="190"/>
      <c r="O30" s="190"/>
      <c r="P30" s="190"/>
      <c r="Q30" s="190"/>
      <c r="R30" s="23"/>
    </row>
    <row r="31" spans="1:18">
      <c r="A31" s="27">
        <f t="shared" ca="1" si="5"/>
        <v>45890</v>
      </c>
      <c r="B31" s="20"/>
      <c r="C31" s="21"/>
      <c r="D31" s="20"/>
      <c r="E31" s="21"/>
      <c r="F31" s="22"/>
      <c r="G31" s="22"/>
      <c r="H31" s="34" t="str">
        <f t="shared" si="0"/>
        <v/>
      </c>
      <c r="I31" s="34" t="str">
        <f t="shared" si="1"/>
        <v/>
      </c>
      <c r="J31" s="34" t="str">
        <f t="shared" si="2"/>
        <v/>
      </c>
      <c r="K31" s="34" t="str">
        <f t="shared" si="3"/>
        <v/>
      </c>
      <c r="L31" s="26" t="str">
        <f t="shared" si="4"/>
        <v/>
      </c>
      <c r="M31" s="32"/>
      <c r="N31" s="190"/>
      <c r="O31" s="190"/>
      <c r="P31" s="190"/>
      <c r="Q31" s="190"/>
      <c r="R31" s="23"/>
    </row>
    <row r="32" spans="1:18">
      <c r="A32" s="27">
        <f t="shared" ca="1" si="5"/>
        <v>45891</v>
      </c>
      <c r="B32" s="20"/>
      <c r="C32" s="21"/>
      <c r="D32" s="20"/>
      <c r="E32" s="21"/>
      <c r="F32" s="22"/>
      <c r="G32" s="22"/>
      <c r="H32" s="34" t="str">
        <f t="shared" si="0"/>
        <v/>
      </c>
      <c r="I32" s="34" t="str">
        <f t="shared" si="1"/>
        <v/>
      </c>
      <c r="J32" s="34" t="str">
        <f t="shared" si="2"/>
        <v/>
      </c>
      <c r="K32" s="34" t="str">
        <f t="shared" si="3"/>
        <v/>
      </c>
      <c r="L32" s="26" t="str">
        <f t="shared" si="4"/>
        <v/>
      </c>
      <c r="M32" s="32"/>
      <c r="N32" s="190"/>
      <c r="O32" s="190"/>
      <c r="P32" s="190"/>
      <c r="Q32" s="190"/>
      <c r="R32" s="23"/>
    </row>
    <row r="33" spans="1:22">
      <c r="A33" s="27">
        <f t="shared" ca="1" si="5"/>
        <v>45892</v>
      </c>
      <c r="B33" s="20"/>
      <c r="C33" s="21"/>
      <c r="D33" s="20"/>
      <c r="E33" s="21"/>
      <c r="F33" s="22"/>
      <c r="G33" s="22"/>
      <c r="H33" s="34" t="str">
        <f t="shared" si="0"/>
        <v/>
      </c>
      <c r="I33" s="34" t="str">
        <f t="shared" si="1"/>
        <v/>
      </c>
      <c r="J33" s="34" t="str">
        <f t="shared" si="2"/>
        <v/>
      </c>
      <c r="K33" s="34" t="str">
        <f t="shared" si="3"/>
        <v/>
      </c>
      <c r="L33" s="26" t="str">
        <f t="shared" si="4"/>
        <v/>
      </c>
      <c r="M33" s="32"/>
      <c r="N33" s="190"/>
      <c r="O33" s="190"/>
      <c r="P33" s="190"/>
      <c r="Q33" s="190"/>
      <c r="R33" s="23"/>
    </row>
    <row r="34" spans="1:22">
      <c r="A34" s="27">
        <f t="shared" ca="1" si="5"/>
        <v>45893</v>
      </c>
      <c r="B34" s="20"/>
      <c r="C34" s="21"/>
      <c r="D34" s="20"/>
      <c r="E34" s="21"/>
      <c r="F34" s="22"/>
      <c r="G34" s="22"/>
      <c r="H34" s="34" t="str">
        <f t="shared" si="0"/>
        <v/>
      </c>
      <c r="I34" s="34" t="str">
        <f t="shared" si="1"/>
        <v/>
      </c>
      <c r="J34" s="34" t="str">
        <f t="shared" si="2"/>
        <v/>
      </c>
      <c r="K34" s="34" t="str">
        <f t="shared" si="3"/>
        <v/>
      </c>
      <c r="L34" s="26" t="str">
        <f t="shared" si="4"/>
        <v/>
      </c>
      <c r="M34" s="32"/>
      <c r="N34" s="190"/>
      <c r="O34" s="190"/>
      <c r="P34" s="190"/>
      <c r="Q34" s="190"/>
      <c r="R34" s="23"/>
    </row>
    <row r="35" spans="1:22">
      <c r="A35" s="27">
        <f t="shared" ca="1" si="5"/>
        <v>45894</v>
      </c>
      <c r="B35" s="20"/>
      <c r="C35" s="21"/>
      <c r="D35" s="20"/>
      <c r="E35" s="21"/>
      <c r="F35" s="22"/>
      <c r="G35" s="22"/>
      <c r="H35" s="34" t="str">
        <f t="shared" si="0"/>
        <v/>
      </c>
      <c r="I35" s="34" t="str">
        <f t="shared" si="1"/>
        <v/>
      </c>
      <c r="J35" s="34" t="str">
        <f t="shared" si="2"/>
        <v/>
      </c>
      <c r="K35" s="34" t="str">
        <f t="shared" si="3"/>
        <v/>
      </c>
      <c r="L35" s="26" t="str">
        <f t="shared" si="4"/>
        <v/>
      </c>
      <c r="M35" s="32"/>
      <c r="N35" s="190"/>
      <c r="O35" s="190"/>
      <c r="P35" s="190"/>
      <c r="Q35" s="190"/>
      <c r="R35" s="23"/>
    </row>
    <row r="36" spans="1:22">
      <c r="A36" s="27">
        <f t="shared" ca="1" si="5"/>
        <v>45895</v>
      </c>
      <c r="B36" s="20"/>
      <c r="C36" s="21"/>
      <c r="D36" s="20"/>
      <c r="E36" s="21"/>
      <c r="F36" s="22"/>
      <c r="G36" s="22"/>
      <c r="H36" s="34" t="str">
        <f t="shared" si="0"/>
        <v/>
      </c>
      <c r="I36" s="34" t="str">
        <f t="shared" si="1"/>
        <v/>
      </c>
      <c r="J36" s="34" t="str">
        <f t="shared" si="2"/>
        <v/>
      </c>
      <c r="K36" s="34" t="str">
        <f t="shared" si="3"/>
        <v/>
      </c>
      <c r="L36" s="26" t="str">
        <f t="shared" si="4"/>
        <v/>
      </c>
      <c r="M36" s="32"/>
      <c r="N36" s="190"/>
      <c r="O36" s="190"/>
      <c r="P36" s="190"/>
      <c r="Q36" s="190"/>
      <c r="R36" s="23"/>
    </row>
    <row r="37" spans="1:22">
      <c r="A37" s="27">
        <f t="shared" ca="1" si="5"/>
        <v>45896</v>
      </c>
      <c r="B37" s="20"/>
      <c r="C37" s="21"/>
      <c r="D37" s="20"/>
      <c r="E37" s="21"/>
      <c r="F37" s="22"/>
      <c r="G37" s="22"/>
      <c r="H37" s="34" t="str">
        <f t="shared" si="0"/>
        <v/>
      </c>
      <c r="I37" s="34" t="str">
        <f t="shared" si="1"/>
        <v/>
      </c>
      <c r="J37" s="34" t="str">
        <f t="shared" si="2"/>
        <v/>
      </c>
      <c r="K37" s="34" t="str">
        <f t="shared" si="3"/>
        <v/>
      </c>
      <c r="L37" s="26" t="str">
        <f t="shared" si="4"/>
        <v/>
      </c>
      <c r="M37" s="32"/>
      <c r="N37" s="190"/>
      <c r="O37" s="190"/>
      <c r="P37" s="190"/>
      <c r="Q37" s="190"/>
      <c r="R37" s="23"/>
    </row>
    <row r="38" spans="1:22">
      <c r="A38" s="27">
        <f t="shared" ca="1" si="5"/>
        <v>45897</v>
      </c>
      <c r="B38" s="20"/>
      <c r="C38" s="21"/>
      <c r="D38" s="20"/>
      <c r="E38" s="21"/>
      <c r="F38" s="22"/>
      <c r="G38" s="22"/>
      <c r="H38" s="34" t="str">
        <f t="shared" si="0"/>
        <v/>
      </c>
      <c r="I38" s="34" t="str">
        <f t="shared" si="1"/>
        <v/>
      </c>
      <c r="J38" s="34" t="str">
        <f t="shared" si="2"/>
        <v/>
      </c>
      <c r="K38" s="34" t="str">
        <f t="shared" si="3"/>
        <v/>
      </c>
      <c r="L38" s="26" t="str">
        <f t="shared" si="4"/>
        <v/>
      </c>
      <c r="M38" s="32"/>
      <c r="N38" s="190"/>
      <c r="O38" s="190"/>
      <c r="P38" s="190"/>
      <c r="Q38" s="190"/>
      <c r="R38" s="23"/>
    </row>
    <row r="39" spans="1:22">
      <c r="A39" s="27">
        <f t="shared" ca="1" si="5"/>
        <v>45898</v>
      </c>
      <c r="B39" s="20"/>
      <c r="C39" s="21"/>
      <c r="D39" s="20"/>
      <c r="E39" s="21"/>
      <c r="F39" s="22"/>
      <c r="G39" s="22"/>
      <c r="H39" s="34" t="str">
        <f t="shared" si="0"/>
        <v/>
      </c>
      <c r="I39" s="34" t="str">
        <f t="shared" si="1"/>
        <v/>
      </c>
      <c r="J39" s="34" t="str">
        <f t="shared" si="2"/>
        <v/>
      </c>
      <c r="K39" s="34" t="str">
        <f t="shared" si="3"/>
        <v/>
      </c>
      <c r="L39" s="26" t="str">
        <f t="shared" si="4"/>
        <v/>
      </c>
      <c r="M39" s="32"/>
      <c r="N39" s="190"/>
      <c r="O39" s="190"/>
      <c r="P39" s="190"/>
      <c r="Q39" s="190"/>
      <c r="R39" s="23"/>
    </row>
    <row r="40" spans="1:22">
      <c r="A40" s="27">
        <f t="shared" ca="1" si="5"/>
        <v>45899</v>
      </c>
      <c r="B40" s="20"/>
      <c r="C40" s="21"/>
      <c r="D40" s="20"/>
      <c r="E40" s="21"/>
      <c r="F40" s="22"/>
      <c r="G40" s="22"/>
      <c r="H40" s="34" t="str">
        <f t="shared" si="0"/>
        <v/>
      </c>
      <c r="I40" s="34" t="str">
        <f t="shared" si="1"/>
        <v/>
      </c>
      <c r="J40" s="34" t="str">
        <f t="shared" si="2"/>
        <v/>
      </c>
      <c r="K40" s="34" t="str">
        <f t="shared" si="3"/>
        <v/>
      </c>
      <c r="L40" s="26" t="str">
        <f t="shared" si="4"/>
        <v/>
      </c>
      <c r="M40" s="32"/>
      <c r="N40" s="190"/>
      <c r="O40" s="190"/>
      <c r="P40" s="190"/>
      <c r="Q40" s="190"/>
      <c r="R40" s="23"/>
    </row>
    <row r="41" spans="1:22">
      <c r="A41" s="27">
        <f t="shared" ca="1" si="5"/>
        <v>45900</v>
      </c>
      <c r="B41" s="20"/>
      <c r="C41" s="21"/>
      <c r="D41" s="20"/>
      <c r="E41" s="21"/>
      <c r="F41" s="22"/>
      <c r="G41" s="22"/>
      <c r="H41" s="34" t="str">
        <f t="shared" si="0"/>
        <v/>
      </c>
      <c r="I41" s="34" t="str">
        <f t="shared" si="1"/>
        <v/>
      </c>
      <c r="J41" s="34" t="str">
        <f t="shared" si="2"/>
        <v/>
      </c>
      <c r="K41" s="34" t="str">
        <f t="shared" si="3"/>
        <v/>
      </c>
      <c r="L41" s="26" t="str">
        <f t="shared" si="4"/>
        <v/>
      </c>
      <c r="M41" s="32"/>
      <c r="N41" s="190"/>
      <c r="O41" s="190"/>
      <c r="P41" s="190"/>
      <c r="Q41" s="190"/>
      <c r="R41" s="23"/>
    </row>
    <row r="42" spans="1:22">
      <c r="A42" s="5" t="s">
        <v>11</v>
      </c>
      <c r="B42" s="191"/>
      <c r="C42" s="192"/>
      <c r="D42" s="191"/>
      <c r="E42" s="192"/>
      <c r="F42" s="26" t="str">
        <f t="shared" ref="F42:K42" si="6">IF(SUM(F11:F41)=0,"",SUM(F11:F41))</f>
        <v/>
      </c>
      <c r="G42" s="26" t="str">
        <f t="shared" si="6"/>
        <v/>
      </c>
      <c r="H42" s="26" t="str">
        <f t="shared" si="6"/>
        <v/>
      </c>
      <c r="I42" s="26" t="str">
        <f t="shared" si="6"/>
        <v/>
      </c>
      <c r="J42" s="26" t="str">
        <f t="shared" si="6"/>
        <v/>
      </c>
      <c r="K42" s="26" t="str">
        <f t="shared" si="6"/>
        <v/>
      </c>
      <c r="L42" s="26" t="str">
        <f>IF(SUM($L11:$L41)=0,"",SUM($L11:$L41))</f>
        <v/>
      </c>
      <c r="M42" s="33"/>
      <c r="N42" s="193"/>
      <c r="O42" s="193"/>
      <c r="P42" s="193"/>
      <c r="Q42" s="193"/>
      <c r="R42" s="6"/>
    </row>
    <row r="44" spans="1:22" ht="27" customHeight="1">
      <c r="A44" s="194" t="s">
        <v>22</v>
      </c>
      <c r="B44" s="189" t="s">
        <v>103</v>
      </c>
      <c r="C44" s="189"/>
      <c r="D44" s="189"/>
      <c r="E44" s="189"/>
      <c r="F44" s="189" t="s">
        <v>23</v>
      </c>
      <c r="G44" s="189"/>
      <c r="H44" s="189" t="s">
        <v>88</v>
      </c>
      <c r="I44" s="189"/>
      <c r="J44" s="189"/>
      <c r="K44" s="189"/>
      <c r="L44" s="189" t="s">
        <v>87</v>
      </c>
      <c r="M44" s="195" t="s">
        <v>96</v>
      </c>
      <c r="N44" s="194" t="s">
        <v>25</v>
      </c>
      <c r="O44" s="194"/>
      <c r="P44" s="194"/>
      <c r="Q44" s="194"/>
      <c r="R44" s="189" t="s">
        <v>100</v>
      </c>
    </row>
    <row r="45" spans="1:22" ht="14.25" customHeight="1">
      <c r="A45" s="194"/>
      <c r="B45" s="189" t="s">
        <v>82</v>
      </c>
      <c r="C45" s="189"/>
      <c r="D45" s="189" t="s">
        <v>84</v>
      </c>
      <c r="E45" s="189"/>
      <c r="F45" s="189"/>
      <c r="G45" s="189"/>
      <c r="H45" s="189" t="s">
        <v>90</v>
      </c>
      <c r="I45" s="189"/>
      <c r="J45" s="189" t="s">
        <v>89</v>
      </c>
      <c r="K45" s="189"/>
      <c r="L45" s="189"/>
      <c r="M45" s="196"/>
      <c r="N45" s="194"/>
      <c r="O45" s="194"/>
      <c r="P45" s="194"/>
      <c r="Q45" s="194"/>
      <c r="R45" s="189"/>
    </row>
    <row r="46" spans="1:22">
      <c r="A46" s="194"/>
      <c r="B46" s="43" t="s">
        <v>26</v>
      </c>
      <c r="C46" s="43" t="s">
        <v>27</v>
      </c>
      <c r="D46" s="43" t="s">
        <v>26</v>
      </c>
      <c r="E46" s="43" t="s">
        <v>27</v>
      </c>
      <c r="F46" s="44" t="s">
        <v>85</v>
      </c>
      <c r="G46" s="44" t="s">
        <v>86</v>
      </c>
      <c r="H46" s="44" t="s">
        <v>81</v>
      </c>
      <c r="I46" s="44" t="s">
        <v>83</v>
      </c>
      <c r="J46" s="44" t="s">
        <v>81</v>
      </c>
      <c r="K46" s="44" t="s">
        <v>95</v>
      </c>
      <c r="L46" s="189"/>
      <c r="M46" s="197"/>
      <c r="N46" s="194"/>
      <c r="O46" s="194"/>
      <c r="P46" s="194"/>
      <c r="Q46" s="194"/>
      <c r="R46" s="194"/>
    </row>
    <row r="47" spans="1:22">
      <c r="A47" s="27" cm="1">
        <f t="array" aca="1" ref="A47" ca="1">DATE("2025","8"+1,IFERROR(INDIRECT(T1),"1"))</f>
        <v>45901</v>
      </c>
      <c r="B47" s="20"/>
      <c r="C47" s="21"/>
      <c r="D47" s="20"/>
      <c r="E47" s="21"/>
      <c r="F47" s="22"/>
      <c r="G47" s="22"/>
      <c r="H47" s="34" t="str">
        <f>IF(OR(B47="",LEFT(M47,1)="✓"),"",C47-B47-F47)</f>
        <v/>
      </c>
      <c r="I47" s="34" t="str">
        <f>IF(OR(D47="",LEFT(M47,1)="✓"),"",E47-D47-G47)</f>
        <v/>
      </c>
      <c r="J47" s="34" t="str">
        <f>IF(AND(B47&lt;&gt;"",M47="✓所定"),C47-B47-F47,"")</f>
        <v/>
      </c>
      <c r="K47" s="34" t="str">
        <f>IF(AND(B47&lt;&gt;"",M47="✓法定"),C47-B47-F47,"")</f>
        <v/>
      </c>
      <c r="L47" s="26" t="str">
        <f>IF(AND($B47="",$D47=""),"",($C47-$B47-$F47)+($E47-$D47-$G47))</f>
        <v/>
      </c>
      <c r="M47" s="32"/>
      <c r="N47" s="190"/>
      <c r="O47" s="190"/>
      <c r="P47" s="190"/>
      <c r="Q47" s="190"/>
      <c r="R47" s="23"/>
      <c r="V47" s="1" t="s">
        <v>171</v>
      </c>
    </row>
    <row r="48" spans="1:22">
      <c r="A48" s="27">
        <f ca="1">A47+1</f>
        <v>45902</v>
      </c>
      <c r="B48" s="20"/>
      <c r="C48" s="21"/>
      <c r="D48" s="20"/>
      <c r="E48" s="21"/>
      <c r="F48" s="22"/>
      <c r="G48" s="22"/>
      <c r="H48" s="34" t="str">
        <f t="shared" ref="H48:H77" si="7">IF(OR(B48="",LEFT(M48,1)="✓"),"",C48-B48-F48)</f>
        <v/>
      </c>
      <c r="I48" s="34" t="str">
        <f t="shared" ref="I48:I77" si="8">IF(OR(D48="",LEFT(M48,1)="✓"),"",E48-D48-G48)</f>
        <v/>
      </c>
      <c r="J48" s="34" t="str">
        <f t="shared" ref="J48:J77" si="9">IF(AND(B48&lt;&gt;"",M48="✓所定"),C48-B48-F48,"")</f>
        <v/>
      </c>
      <c r="K48" s="34" t="str">
        <f t="shared" ref="K48:K77" si="10">IF(AND(B48&lt;&gt;"",M48="✓法定"),C48-B48-F48,"")</f>
        <v/>
      </c>
      <c r="L48" s="26" t="str">
        <f t="shared" ref="L48:L75" si="11">IF(AND($B48="",$D48=""),"",($C48-$B48-$F48)+($E48-$D48-$G48))</f>
        <v/>
      </c>
      <c r="M48" s="32"/>
      <c r="N48" s="190"/>
      <c r="O48" s="190"/>
      <c r="P48" s="190"/>
      <c r="Q48" s="190"/>
      <c r="R48" s="23"/>
      <c r="V48" s="1" t="s">
        <v>172</v>
      </c>
    </row>
    <row r="49" spans="1:18">
      <c r="A49" s="27">
        <f t="shared" ref="A49:A77" ca="1" si="12">A48+1</f>
        <v>45903</v>
      </c>
      <c r="B49" s="20"/>
      <c r="C49" s="21"/>
      <c r="D49" s="20"/>
      <c r="E49" s="21"/>
      <c r="F49" s="22"/>
      <c r="G49" s="22"/>
      <c r="H49" s="34" t="str">
        <f t="shared" si="7"/>
        <v/>
      </c>
      <c r="I49" s="34" t="str">
        <f t="shared" si="8"/>
        <v/>
      </c>
      <c r="J49" s="34" t="str">
        <f t="shared" si="9"/>
        <v/>
      </c>
      <c r="K49" s="34" t="str">
        <f t="shared" si="10"/>
        <v/>
      </c>
      <c r="L49" s="26" t="str">
        <f t="shared" si="11"/>
        <v/>
      </c>
      <c r="M49" s="32"/>
      <c r="N49" s="190"/>
      <c r="O49" s="190"/>
      <c r="P49" s="190"/>
      <c r="Q49" s="190"/>
      <c r="R49" s="23"/>
    </row>
    <row r="50" spans="1:18">
      <c r="A50" s="27">
        <f t="shared" ca="1" si="12"/>
        <v>45904</v>
      </c>
      <c r="B50" s="20"/>
      <c r="C50" s="21"/>
      <c r="D50" s="20"/>
      <c r="E50" s="21"/>
      <c r="F50" s="22"/>
      <c r="G50" s="22"/>
      <c r="H50" s="34" t="str">
        <f t="shared" si="7"/>
        <v/>
      </c>
      <c r="I50" s="34" t="str">
        <f t="shared" si="8"/>
        <v/>
      </c>
      <c r="J50" s="34" t="str">
        <f t="shared" si="9"/>
        <v/>
      </c>
      <c r="K50" s="34" t="str">
        <f t="shared" si="10"/>
        <v/>
      </c>
      <c r="L50" s="26" t="str">
        <f t="shared" si="11"/>
        <v/>
      </c>
      <c r="M50" s="32"/>
      <c r="N50" s="190"/>
      <c r="O50" s="190"/>
      <c r="P50" s="190"/>
      <c r="Q50" s="190"/>
      <c r="R50" s="23"/>
    </row>
    <row r="51" spans="1:18">
      <c r="A51" s="27">
        <f t="shared" ca="1" si="12"/>
        <v>45905</v>
      </c>
      <c r="B51" s="20"/>
      <c r="C51" s="21"/>
      <c r="D51" s="20"/>
      <c r="E51" s="21"/>
      <c r="F51" s="22"/>
      <c r="G51" s="22"/>
      <c r="H51" s="34" t="str">
        <f t="shared" si="7"/>
        <v/>
      </c>
      <c r="I51" s="34" t="str">
        <f t="shared" si="8"/>
        <v/>
      </c>
      <c r="J51" s="34" t="str">
        <f t="shared" si="9"/>
        <v/>
      </c>
      <c r="K51" s="34" t="str">
        <f t="shared" si="10"/>
        <v/>
      </c>
      <c r="L51" s="26" t="str">
        <f t="shared" si="11"/>
        <v/>
      </c>
      <c r="M51" s="32"/>
      <c r="N51" s="190"/>
      <c r="O51" s="190"/>
      <c r="P51" s="190"/>
      <c r="Q51" s="190"/>
      <c r="R51" s="23"/>
    </row>
    <row r="52" spans="1:18">
      <c r="A52" s="27">
        <f t="shared" ca="1" si="12"/>
        <v>45906</v>
      </c>
      <c r="B52" s="20"/>
      <c r="C52" s="21"/>
      <c r="D52" s="20"/>
      <c r="E52" s="21"/>
      <c r="F52" s="22"/>
      <c r="G52" s="22"/>
      <c r="H52" s="34" t="str">
        <f t="shared" si="7"/>
        <v/>
      </c>
      <c r="I52" s="34" t="str">
        <f t="shared" si="8"/>
        <v/>
      </c>
      <c r="J52" s="34" t="str">
        <f t="shared" si="9"/>
        <v/>
      </c>
      <c r="K52" s="34" t="str">
        <f t="shared" si="10"/>
        <v/>
      </c>
      <c r="L52" s="26" t="str">
        <f t="shared" si="11"/>
        <v/>
      </c>
      <c r="M52" s="32"/>
      <c r="N52" s="190"/>
      <c r="O52" s="190"/>
      <c r="P52" s="190"/>
      <c r="Q52" s="190"/>
      <c r="R52" s="23"/>
    </row>
    <row r="53" spans="1:18">
      <c r="A53" s="27">
        <f t="shared" ca="1" si="12"/>
        <v>45907</v>
      </c>
      <c r="B53" s="20"/>
      <c r="C53" s="21"/>
      <c r="D53" s="20"/>
      <c r="E53" s="21"/>
      <c r="F53" s="22"/>
      <c r="G53" s="22"/>
      <c r="H53" s="34" t="str">
        <f t="shared" si="7"/>
        <v/>
      </c>
      <c r="I53" s="34" t="str">
        <f t="shared" si="8"/>
        <v/>
      </c>
      <c r="J53" s="34" t="str">
        <f t="shared" si="9"/>
        <v/>
      </c>
      <c r="K53" s="34" t="str">
        <f t="shared" si="10"/>
        <v/>
      </c>
      <c r="L53" s="26" t="str">
        <f t="shared" si="11"/>
        <v/>
      </c>
      <c r="M53" s="32"/>
      <c r="N53" s="190"/>
      <c r="O53" s="190"/>
      <c r="P53" s="190"/>
      <c r="Q53" s="190"/>
      <c r="R53" s="23"/>
    </row>
    <row r="54" spans="1:18">
      <c r="A54" s="27">
        <f t="shared" ca="1" si="12"/>
        <v>45908</v>
      </c>
      <c r="B54" s="20"/>
      <c r="C54" s="21"/>
      <c r="D54" s="20"/>
      <c r="E54" s="21"/>
      <c r="F54" s="22"/>
      <c r="G54" s="22"/>
      <c r="H54" s="34" t="str">
        <f t="shared" si="7"/>
        <v/>
      </c>
      <c r="I54" s="34" t="str">
        <f t="shared" si="8"/>
        <v/>
      </c>
      <c r="J54" s="34" t="str">
        <f t="shared" si="9"/>
        <v/>
      </c>
      <c r="K54" s="34" t="str">
        <f t="shared" si="10"/>
        <v/>
      </c>
      <c r="L54" s="26" t="str">
        <f t="shared" si="11"/>
        <v/>
      </c>
      <c r="M54" s="32"/>
      <c r="N54" s="190"/>
      <c r="O54" s="190"/>
      <c r="P54" s="190"/>
      <c r="Q54" s="190"/>
      <c r="R54" s="23"/>
    </row>
    <row r="55" spans="1:18">
      <c r="A55" s="27">
        <f t="shared" ca="1" si="12"/>
        <v>45909</v>
      </c>
      <c r="B55" s="20"/>
      <c r="C55" s="21"/>
      <c r="D55" s="20"/>
      <c r="E55" s="21"/>
      <c r="F55" s="22"/>
      <c r="G55" s="22"/>
      <c r="H55" s="34" t="str">
        <f t="shared" si="7"/>
        <v/>
      </c>
      <c r="I55" s="34" t="str">
        <f t="shared" si="8"/>
        <v/>
      </c>
      <c r="J55" s="34" t="str">
        <f t="shared" si="9"/>
        <v/>
      </c>
      <c r="K55" s="34" t="str">
        <f t="shared" si="10"/>
        <v/>
      </c>
      <c r="L55" s="26" t="str">
        <f t="shared" si="11"/>
        <v/>
      </c>
      <c r="M55" s="32"/>
      <c r="N55" s="190"/>
      <c r="O55" s="190"/>
      <c r="P55" s="190"/>
      <c r="Q55" s="190"/>
      <c r="R55" s="23"/>
    </row>
    <row r="56" spans="1:18">
      <c r="A56" s="27">
        <f t="shared" ca="1" si="12"/>
        <v>45910</v>
      </c>
      <c r="B56" s="20"/>
      <c r="C56" s="21"/>
      <c r="D56" s="20"/>
      <c r="E56" s="21"/>
      <c r="F56" s="22"/>
      <c r="G56" s="22"/>
      <c r="H56" s="34" t="str">
        <f t="shared" si="7"/>
        <v/>
      </c>
      <c r="I56" s="34" t="str">
        <f t="shared" si="8"/>
        <v/>
      </c>
      <c r="J56" s="34" t="str">
        <f t="shared" si="9"/>
        <v/>
      </c>
      <c r="K56" s="34" t="str">
        <f t="shared" si="10"/>
        <v/>
      </c>
      <c r="L56" s="26" t="str">
        <f t="shared" si="11"/>
        <v/>
      </c>
      <c r="M56" s="32"/>
      <c r="N56" s="190"/>
      <c r="O56" s="190"/>
      <c r="P56" s="190"/>
      <c r="Q56" s="190"/>
      <c r="R56" s="23"/>
    </row>
    <row r="57" spans="1:18">
      <c r="A57" s="27">
        <f t="shared" ca="1" si="12"/>
        <v>45911</v>
      </c>
      <c r="B57" s="20"/>
      <c r="C57" s="21"/>
      <c r="D57" s="20"/>
      <c r="E57" s="21"/>
      <c r="F57" s="22"/>
      <c r="G57" s="22"/>
      <c r="H57" s="34" t="str">
        <f t="shared" si="7"/>
        <v/>
      </c>
      <c r="I57" s="34" t="str">
        <f t="shared" si="8"/>
        <v/>
      </c>
      <c r="J57" s="34" t="str">
        <f t="shared" si="9"/>
        <v/>
      </c>
      <c r="K57" s="34" t="str">
        <f t="shared" si="10"/>
        <v/>
      </c>
      <c r="L57" s="26" t="str">
        <f t="shared" si="11"/>
        <v/>
      </c>
      <c r="M57" s="32"/>
      <c r="N57" s="190"/>
      <c r="O57" s="190"/>
      <c r="P57" s="190"/>
      <c r="Q57" s="190"/>
      <c r="R57" s="23"/>
    </row>
    <row r="58" spans="1:18">
      <c r="A58" s="27">
        <f t="shared" ca="1" si="12"/>
        <v>45912</v>
      </c>
      <c r="B58" s="20"/>
      <c r="C58" s="21"/>
      <c r="D58" s="20"/>
      <c r="E58" s="21"/>
      <c r="F58" s="22"/>
      <c r="G58" s="22"/>
      <c r="H58" s="34" t="str">
        <f t="shared" si="7"/>
        <v/>
      </c>
      <c r="I58" s="34" t="str">
        <f t="shared" si="8"/>
        <v/>
      </c>
      <c r="J58" s="34" t="str">
        <f t="shared" si="9"/>
        <v/>
      </c>
      <c r="K58" s="34" t="str">
        <f t="shared" si="10"/>
        <v/>
      </c>
      <c r="L58" s="26" t="str">
        <f t="shared" si="11"/>
        <v/>
      </c>
      <c r="M58" s="32"/>
      <c r="N58" s="190"/>
      <c r="O58" s="190"/>
      <c r="P58" s="190"/>
      <c r="Q58" s="190"/>
      <c r="R58" s="23"/>
    </row>
    <row r="59" spans="1:18">
      <c r="A59" s="27">
        <f t="shared" ca="1" si="12"/>
        <v>45913</v>
      </c>
      <c r="B59" s="20"/>
      <c r="C59" s="21"/>
      <c r="D59" s="20"/>
      <c r="E59" s="21"/>
      <c r="F59" s="22"/>
      <c r="G59" s="22"/>
      <c r="H59" s="34" t="str">
        <f t="shared" si="7"/>
        <v/>
      </c>
      <c r="I59" s="34" t="str">
        <f t="shared" si="8"/>
        <v/>
      </c>
      <c r="J59" s="34" t="str">
        <f t="shared" si="9"/>
        <v/>
      </c>
      <c r="K59" s="34" t="str">
        <f t="shared" si="10"/>
        <v/>
      </c>
      <c r="L59" s="26" t="str">
        <f t="shared" si="11"/>
        <v/>
      </c>
      <c r="M59" s="32"/>
      <c r="N59" s="190"/>
      <c r="O59" s="190"/>
      <c r="P59" s="190"/>
      <c r="Q59" s="190"/>
      <c r="R59" s="23"/>
    </row>
    <row r="60" spans="1:18">
      <c r="A60" s="27">
        <f t="shared" ca="1" si="12"/>
        <v>45914</v>
      </c>
      <c r="B60" s="20"/>
      <c r="C60" s="21"/>
      <c r="D60" s="20"/>
      <c r="E60" s="21"/>
      <c r="F60" s="22"/>
      <c r="G60" s="22"/>
      <c r="H60" s="34" t="str">
        <f t="shared" si="7"/>
        <v/>
      </c>
      <c r="I60" s="34" t="str">
        <f t="shared" si="8"/>
        <v/>
      </c>
      <c r="J60" s="34" t="str">
        <f t="shared" si="9"/>
        <v/>
      </c>
      <c r="K60" s="34" t="str">
        <f t="shared" si="10"/>
        <v/>
      </c>
      <c r="L60" s="26" t="str">
        <f t="shared" si="11"/>
        <v/>
      </c>
      <c r="M60" s="32"/>
      <c r="N60" s="190"/>
      <c r="O60" s="190"/>
      <c r="P60" s="190"/>
      <c r="Q60" s="190"/>
      <c r="R60" s="23"/>
    </row>
    <row r="61" spans="1:18">
      <c r="A61" s="27">
        <f t="shared" ca="1" si="12"/>
        <v>45915</v>
      </c>
      <c r="B61" s="20"/>
      <c r="C61" s="21"/>
      <c r="D61" s="20"/>
      <c r="E61" s="21"/>
      <c r="F61" s="22"/>
      <c r="G61" s="22"/>
      <c r="H61" s="34" t="str">
        <f t="shared" si="7"/>
        <v/>
      </c>
      <c r="I61" s="34" t="str">
        <f t="shared" si="8"/>
        <v/>
      </c>
      <c r="J61" s="34" t="str">
        <f t="shared" si="9"/>
        <v/>
      </c>
      <c r="K61" s="34" t="str">
        <f t="shared" si="10"/>
        <v/>
      </c>
      <c r="L61" s="26" t="str">
        <f t="shared" si="11"/>
        <v/>
      </c>
      <c r="M61" s="32"/>
      <c r="N61" s="190"/>
      <c r="O61" s="190"/>
      <c r="P61" s="190"/>
      <c r="Q61" s="190"/>
      <c r="R61" s="23"/>
    </row>
    <row r="62" spans="1:18">
      <c r="A62" s="27">
        <f t="shared" ca="1" si="12"/>
        <v>45916</v>
      </c>
      <c r="B62" s="20"/>
      <c r="C62" s="21"/>
      <c r="D62" s="20"/>
      <c r="E62" s="21"/>
      <c r="F62" s="22"/>
      <c r="G62" s="22"/>
      <c r="H62" s="34" t="str">
        <f t="shared" si="7"/>
        <v/>
      </c>
      <c r="I62" s="34" t="str">
        <f t="shared" si="8"/>
        <v/>
      </c>
      <c r="J62" s="34" t="str">
        <f t="shared" si="9"/>
        <v/>
      </c>
      <c r="K62" s="34" t="str">
        <f t="shared" si="10"/>
        <v/>
      </c>
      <c r="L62" s="26" t="str">
        <f t="shared" si="11"/>
        <v/>
      </c>
      <c r="M62" s="32"/>
      <c r="N62" s="190"/>
      <c r="O62" s="190"/>
      <c r="P62" s="190"/>
      <c r="Q62" s="190"/>
      <c r="R62" s="23"/>
    </row>
    <row r="63" spans="1:18">
      <c r="A63" s="27">
        <f t="shared" ca="1" si="12"/>
        <v>45917</v>
      </c>
      <c r="B63" s="20"/>
      <c r="C63" s="21"/>
      <c r="D63" s="20"/>
      <c r="E63" s="21"/>
      <c r="F63" s="22"/>
      <c r="G63" s="22"/>
      <c r="H63" s="34" t="str">
        <f t="shared" si="7"/>
        <v/>
      </c>
      <c r="I63" s="34" t="str">
        <f t="shared" si="8"/>
        <v/>
      </c>
      <c r="J63" s="34" t="str">
        <f t="shared" si="9"/>
        <v/>
      </c>
      <c r="K63" s="34" t="str">
        <f t="shared" si="10"/>
        <v/>
      </c>
      <c r="L63" s="26" t="str">
        <f t="shared" si="11"/>
        <v/>
      </c>
      <c r="M63" s="32"/>
      <c r="N63" s="190"/>
      <c r="O63" s="190"/>
      <c r="P63" s="190"/>
      <c r="Q63" s="190"/>
      <c r="R63" s="23"/>
    </row>
    <row r="64" spans="1:18">
      <c r="A64" s="27">
        <f t="shared" ca="1" si="12"/>
        <v>45918</v>
      </c>
      <c r="B64" s="20"/>
      <c r="C64" s="21"/>
      <c r="D64" s="20"/>
      <c r="E64" s="21"/>
      <c r="F64" s="22"/>
      <c r="G64" s="22"/>
      <c r="H64" s="34" t="str">
        <f t="shared" si="7"/>
        <v/>
      </c>
      <c r="I64" s="34" t="str">
        <f t="shared" si="8"/>
        <v/>
      </c>
      <c r="J64" s="34" t="str">
        <f t="shared" si="9"/>
        <v/>
      </c>
      <c r="K64" s="34" t="str">
        <f t="shared" si="10"/>
        <v/>
      </c>
      <c r="L64" s="26" t="str">
        <f t="shared" si="11"/>
        <v/>
      </c>
      <c r="M64" s="32"/>
      <c r="N64" s="190"/>
      <c r="O64" s="190"/>
      <c r="P64" s="190"/>
      <c r="Q64" s="190"/>
      <c r="R64" s="23"/>
    </row>
    <row r="65" spans="1:18">
      <c r="A65" s="27">
        <f t="shared" ca="1" si="12"/>
        <v>45919</v>
      </c>
      <c r="B65" s="20"/>
      <c r="C65" s="21"/>
      <c r="D65" s="20"/>
      <c r="E65" s="21"/>
      <c r="F65" s="22"/>
      <c r="G65" s="22"/>
      <c r="H65" s="34" t="str">
        <f t="shared" si="7"/>
        <v/>
      </c>
      <c r="I65" s="34" t="str">
        <f t="shared" si="8"/>
        <v/>
      </c>
      <c r="J65" s="34" t="str">
        <f t="shared" si="9"/>
        <v/>
      </c>
      <c r="K65" s="34" t="str">
        <f t="shared" si="10"/>
        <v/>
      </c>
      <c r="L65" s="26" t="str">
        <f t="shared" si="11"/>
        <v/>
      </c>
      <c r="M65" s="32"/>
      <c r="N65" s="190"/>
      <c r="O65" s="190"/>
      <c r="P65" s="190"/>
      <c r="Q65" s="190"/>
      <c r="R65" s="23"/>
    </row>
    <row r="66" spans="1:18">
      <c r="A66" s="27">
        <f t="shared" ca="1" si="12"/>
        <v>45920</v>
      </c>
      <c r="B66" s="20"/>
      <c r="C66" s="21"/>
      <c r="D66" s="20"/>
      <c r="E66" s="21"/>
      <c r="F66" s="22"/>
      <c r="G66" s="22"/>
      <c r="H66" s="34" t="str">
        <f t="shared" si="7"/>
        <v/>
      </c>
      <c r="I66" s="34" t="str">
        <f t="shared" si="8"/>
        <v/>
      </c>
      <c r="J66" s="34" t="str">
        <f t="shared" si="9"/>
        <v/>
      </c>
      <c r="K66" s="34" t="str">
        <f t="shared" si="10"/>
        <v/>
      </c>
      <c r="L66" s="26" t="str">
        <f t="shared" si="11"/>
        <v/>
      </c>
      <c r="M66" s="32"/>
      <c r="N66" s="190"/>
      <c r="O66" s="190"/>
      <c r="P66" s="190"/>
      <c r="Q66" s="190"/>
      <c r="R66" s="23"/>
    </row>
    <row r="67" spans="1:18">
      <c r="A67" s="27">
        <f t="shared" ca="1" si="12"/>
        <v>45921</v>
      </c>
      <c r="B67" s="20"/>
      <c r="C67" s="21"/>
      <c r="D67" s="20"/>
      <c r="E67" s="21"/>
      <c r="F67" s="22"/>
      <c r="G67" s="22"/>
      <c r="H67" s="34" t="str">
        <f t="shared" si="7"/>
        <v/>
      </c>
      <c r="I67" s="34" t="str">
        <f t="shared" si="8"/>
        <v/>
      </c>
      <c r="J67" s="34" t="str">
        <f t="shared" si="9"/>
        <v/>
      </c>
      <c r="K67" s="34" t="str">
        <f t="shared" si="10"/>
        <v/>
      </c>
      <c r="L67" s="26" t="str">
        <f t="shared" si="11"/>
        <v/>
      </c>
      <c r="M67" s="32"/>
      <c r="N67" s="190"/>
      <c r="O67" s="190"/>
      <c r="P67" s="190"/>
      <c r="Q67" s="190"/>
      <c r="R67" s="23"/>
    </row>
    <row r="68" spans="1:18">
      <c r="A68" s="27">
        <f t="shared" ca="1" si="12"/>
        <v>45922</v>
      </c>
      <c r="B68" s="20"/>
      <c r="C68" s="21"/>
      <c r="D68" s="20"/>
      <c r="E68" s="21"/>
      <c r="F68" s="22"/>
      <c r="G68" s="22"/>
      <c r="H68" s="34" t="str">
        <f t="shared" si="7"/>
        <v/>
      </c>
      <c r="I68" s="34" t="str">
        <f t="shared" si="8"/>
        <v/>
      </c>
      <c r="J68" s="34" t="str">
        <f t="shared" si="9"/>
        <v/>
      </c>
      <c r="K68" s="34" t="str">
        <f t="shared" si="10"/>
        <v/>
      </c>
      <c r="L68" s="26" t="str">
        <f t="shared" si="11"/>
        <v/>
      </c>
      <c r="M68" s="32"/>
      <c r="N68" s="190"/>
      <c r="O68" s="190"/>
      <c r="P68" s="190"/>
      <c r="Q68" s="190"/>
      <c r="R68" s="23"/>
    </row>
    <row r="69" spans="1:18">
      <c r="A69" s="27">
        <f t="shared" ca="1" si="12"/>
        <v>45923</v>
      </c>
      <c r="B69" s="20"/>
      <c r="C69" s="21"/>
      <c r="D69" s="20"/>
      <c r="E69" s="21"/>
      <c r="F69" s="22"/>
      <c r="G69" s="22"/>
      <c r="H69" s="34" t="str">
        <f t="shared" si="7"/>
        <v/>
      </c>
      <c r="I69" s="34" t="str">
        <f t="shared" si="8"/>
        <v/>
      </c>
      <c r="J69" s="34" t="str">
        <f t="shared" si="9"/>
        <v/>
      </c>
      <c r="K69" s="34" t="str">
        <f t="shared" si="10"/>
        <v/>
      </c>
      <c r="L69" s="26" t="str">
        <f t="shared" si="11"/>
        <v/>
      </c>
      <c r="M69" s="32"/>
      <c r="N69" s="190"/>
      <c r="O69" s="190"/>
      <c r="P69" s="190"/>
      <c r="Q69" s="190"/>
      <c r="R69" s="23"/>
    </row>
    <row r="70" spans="1:18">
      <c r="A70" s="27">
        <f t="shared" ca="1" si="12"/>
        <v>45924</v>
      </c>
      <c r="B70" s="20"/>
      <c r="C70" s="21"/>
      <c r="D70" s="20"/>
      <c r="E70" s="21"/>
      <c r="F70" s="22"/>
      <c r="G70" s="22"/>
      <c r="H70" s="34" t="str">
        <f t="shared" si="7"/>
        <v/>
      </c>
      <c r="I70" s="34" t="str">
        <f t="shared" si="8"/>
        <v/>
      </c>
      <c r="J70" s="34" t="str">
        <f t="shared" si="9"/>
        <v/>
      </c>
      <c r="K70" s="34" t="str">
        <f t="shared" si="10"/>
        <v/>
      </c>
      <c r="L70" s="26" t="str">
        <f t="shared" si="11"/>
        <v/>
      </c>
      <c r="M70" s="32"/>
      <c r="N70" s="190"/>
      <c r="O70" s="190"/>
      <c r="P70" s="190"/>
      <c r="Q70" s="190"/>
      <c r="R70" s="23"/>
    </row>
    <row r="71" spans="1:18">
      <c r="A71" s="27">
        <f t="shared" ca="1" si="12"/>
        <v>45925</v>
      </c>
      <c r="B71" s="20"/>
      <c r="C71" s="21"/>
      <c r="D71" s="20"/>
      <c r="E71" s="21"/>
      <c r="F71" s="22"/>
      <c r="G71" s="22"/>
      <c r="H71" s="34" t="str">
        <f t="shared" si="7"/>
        <v/>
      </c>
      <c r="I71" s="34" t="str">
        <f t="shared" si="8"/>
        <v/>
      </c>
      <c r="J71" s="34" t="str">
        <f t="shared" si="9"/>
        <v/>
      </c>
      <c r="K71" s="34" t="str">
        <f t="shared" si="10"/>
        <v/>
      </c>
      <c r="L71" s="26" t="str">
        <f t="shared" si="11"/>
        <v/>
      </c>
      <c r="M71" s="32"/>
      <c r="N71" s="190"/>
      <c r="O71" s="190"/>
      <c r="P71" s="190"/>
      <c r="Q71" s="190"/>
      <c r="R71" s="23"/>
    </row>
    <row r="72" spans="1:18">
      <c r="A72" s="27">
        <f t="shared" ca="1" si="12"/>
        <v>45926</v>
      </c>
      <c r="B72" s="20"/>
      <c r="C72" s="21"/>
      <c r="D72" s="20"/>
      <c r="E72" s="21"/>
      <c r="F72" s="22"/>
      <c r="G72" s="22"/>
      <c r="H72" s="34" t="str">
        <f t="shared" si="7"/>
        <v/>
      </c>
      <c r="I72" s="34" t="str">
        <f t="shared" si="8"/>
        <v/>
      </c>
      <c r="J72" s="34" t="str">
        <f t="shared" si="9"/>
        <v/>
      </c>
      <c r="K72" s="34" t="str">
        <f t="shared" si="10"/>
        <v/>
      </c>
      <c r="L72" s="26" t="str">
        <f t="shared" si="11"/>
        <v/>
      </c>
      <c r="M72" s="32"/>
      <c r="N72" s="190"/>
      <c r="O72" s="190"/>
      <c r="P72" s="190"/>
      <c r="Q72" s="190"/>
      <c r="R72" s="23"/>
    </row>
    <row r="73" spans="1:18">
      <c r="A73" s="27">
        <f t="shared" ca="1" si="12"/>
        <v>45927</v>
      </c>
      <c r="B73" s="20"/>
      <c r="C73" s="21"/>
      <c r="D73" s="20"/>
      <c r="E73" s="21"/>
      <c r="F73" s="22"/>
      <c r="G73" s="22"/>
      <c r="H73" s="34" t="str">
        <f t="shared" si="7"/>
        <v/>
      </c>
      <c r="I73" s="34" t="str">
        <f t="shared" si="8"/>
        <v/>
      </c>
      <c r="J73" s="34" t="str">
        <f t="shared" si="9"/>
        <v/>
      </c>
      <c r="K73" s="34" t="str">
        <f t="shared" si="10"/>
        <v/>
      </c>
      <c r="L73" s="26" t="str">
        <f t="shared" si="11"/>
        <v/>
      </c>
      <c r="M73" s="32"/>
      <c r="N73" s="190"/>
      <c r="O73" s="190"/>
      <c r="P73" s="190"/>
      <c r="Q73" s="190"/>
      <c r="R73" s="23"/>
    </row>
    <row r="74" spans="1:18">
      <c r="A74" s="27">
        <f t="shared" ca="1" si="12"/>
        <v>45928</v>
      </c>
      <c r="B74" s="20"/>
      <c r="C74" s="21"/>
      <c r="D74" s="20"/>
      <c r="E74" s="21"/>
      <c r="F74" s="22"/>
      <c r="G74" s="22"/>
      <c r="H74" s="34" t="str">
        <f t="shared" si="7"/>
        <v/>
      </c>
      <c r="I74" s="34" t="str">
        <f t="shared" si="8"/>
        <v/>
      </c>
      <c r="J74" s="34" t="str">
        <f t="shared" si="9"/>
        <v/>
      </c>
      <c r="K74" s="34" t="str">
        <f t="shared" si="10"/>
        <v/>
      </c>
      <c r="L74" s="26" t="str">
        <f t="shared" si="11"/>
        <v/>
      </c>
      <c r="M74" s="32"/>
      <c r="N74" s="190"/>
      <c r="O74" s="190"/>
      <c r="P74" s="190"/>
      <c r="Q74" s="190"/>
      <c r="R74" s="23"/>
    </row>
    <row r="75" spans="1:18">
      <c r="A75" s="27">
        <f t="shared" ca="1" si="12"/>
        <v>45929</v>
      </c>
      <c r="B75" s="20"/>
      <c r="C75" s="21"/>
      <c r="D75" s="20"/>
      <c r="E75" s="21"/>
      <c r="F75" s="22"/>
      <c r="G75" s="22"/>
      <c r="H75" s="34" t="str">
        <f t="shared" si="7"/>
        <v/>
      </c>
      <c r="I75" s="34" t="str">
        <f t="shared" si="8"/>
        <v/>
      </c>
      <c r="J75" s="34" t="str">
        <f t="shared" si="9"/>
        <v/>
      </c>
      <c r="K75" s="34" t="str">
        <f t="shared" si="10"/>
        <v/>
      </c>
      <c r="L75" s="26" t="str">
        <f t="shared" si="11"/>
        <v/>
      </c>
      <c r="M75" s="32"/>
      <c r="N75" s="190"/>
      <c r="O75" s="190"/>
      <c r="P75" s="190"/>
      <c r="Q75" s="190"/>
      <c r="R75" s="23"/>
    </row>
    <row r="76" spans="1:18">
      <c r="A76" s="27">
        <f t="shared" ca="1" si="12"/>
        <v>45930</v>
      </c>
      <c r="B76" s="20"/>
      <c r="C76" s="21"/>
      <c r="D76" s="20"/>
      <c r="E76" s="21"/>
      <c r="F76" s="22"/>
      <c r="G76" s="22"/>
      <c r="H76" s="34" t="str">
        <f t="shared" si="7"/>
        <v/>
      </c>
      <c r="I76" s="34" t="str">
        <f t="shared" si="8"/>
        <v/>
      </c>
      <c r="J76" s="34" t="str">
        <f t="shared" si="9"/>
        <v/>
      </c>
      <c r="K76" s="34" t="str">
        <f t="shared" si="10"/>
        <v/>
      </c>
      <c r="L76" s="26" t="str">
        <f>IF(AND($B76="",$D76=""),"",($C76-$B76-$F76)+($E76-$D76-$G76))</f>
        <v/>
      </c>
      <c r="M76" s="32"/>
      <c r="N76" s="190"/>
      <c r="O76" s="190"/>
      <c r="P76" s="190"/>
      <c r="Q76" s="190"/>
      <c r="R76" s="23"/>
    </row>
    <row r="77" spans="1:18">
      <c r="A77" s="27">
        <f t="shared" ca="1" si="12"/>
        <v>45931</v>
      </c>
      <c r="B77" s="20"/>
      <c r="C77" s="21"/>
      <c r="D77" s="20"/>
      <c r="E77" s="21"/>
      <c r="F77" s="22"/>
      <c r="G77" s="22"/>
      <c r="H77" s="34" t="str">
        <f t="shared" si="7"/>
        <v/>
      </c>
      <c r="I77" s="34" t="str">
        <f t="shared" si="8"/>
        <v/>
      </c>
      <c r="J77" s="34" t="str">
        <f t="shared" si="9"/>
        <v/>
      </c>
      <c r="K77" s="34" t="str">
        <f t="shared" si="10"/>
        <v/>
      </c>
      <c r="L77" s="26" t="str">
        <f>IF(AND($B77="",$D77=""),"",($C77-$B77-$F77)+($E77-$D77-$G77))</f>
        <v/>
      </c>
      <c r="M77" s="32"/>
      <c r="N77" s="190"/>
      <c r="O77" s="190"/>
      <c r="P77" s="190"/>
      <c r="Q77" s="190"/>
      <c r="R77" s="23"/>
    </row>
    <row r="78" spans="1:18">
      <c r="A78" s="5" t="s">
        <v>11</v>
      </c>
      <c r="B78" s="191"/>
      <c r="C78" s="192"/>
      <c r="D78" s="191"/>
      <c r="E78" s="192"/>
      <c r="F78" s="26" t="str">
        <f>IF(SUM($F47:$F77)=0,"",SUM($F47:$F77))</f>
        <v/>
      </c>
      <c r="G78" s="26" t="str">
        <f>IF(SUM($G47:$G77)=0,"",SUM($G47:$G77))</f>
        <v/>
      </c>
      <c r="H78" s="26" t="str">
        <f>IF(SUM(H47:H77)=0,"",SUM(H47:H77))</f>
        <v/>
      </c>
      <c r="I78" s="26" t="str">
        <f>IF(SUM(I47:I77)=0,"",SUM(I47:I77))</f>
        <v/>
      </c>
      <c r="J78" s="26" t="str">
        <f t="shared" ref="J78:K78" si="13">IF(SUM(J47:J77)=0,"",SUM(J47:J77))</f>
        <v/>
      </c>
      <c r="K78" s="26" t="str">
        <f t="shared" si="13"/>
        <v/>
      </c>
      <c r="L78" s="26" t="str">
        <f>IF(SUM($L47:$L77)=0,"",SUM($L47:$L77))</f>
        <v/>
      </c>
      <c r="M78" s="33"/>
      <c r="N78" s="193"/>
      <c r="O78" s="193"/>
      <c r="P78" s="193"/>
      <c r="Q78" s="193"/>
      <c r="R78" s="6"/>
    </row>
    <row r="80" spans="1:18" ht="27" customHeight="1">
      <c r="A80" s="194" t="s">
        <v>22</v>
      </c>
      <c r="B80" s="189" t="s">
        <v>103</v>
      </c>
      <c r="C80" s="189"/>
      <c r="D80" s="189"/>
      <c r="E80" s="189"/>
      <c r="F80" s="189" t="s">
        <v>23</v>
      </c>
      <c r="G80" s="189"/>
      <c r="H80" s="189" t="s">
        <v>88</v>
      </c>
      <c r="I80" s="189"/>
      <c r="J80" s="189"/>
      <c r="K80" s="189"/>
      <c r="L80" s="189" t="s">
        <v>87</v>
      </c>
      <c r="M80" s="195" t="s">
        <v>96</v>
      </c>
      <c r="N80" s="194" t="s">
        <v>25</v>
      </c>
      <c r="O80" s="194"/>
      <c r="P80" s="194"/>
      <c r="Q80" s="194"/>
      <c r="R80" s="189" t="s">
        <v>100</v>
      </c>
    </row>
    <row r="81" spans="1:22" ht="14.25" customHeight="1">
      <c r="A81" s="194"/>
      <c r="B81" s="189" t="s">
        <v>82</v>
      </c>
      <c r="C81" s="189"/>
      <c r="D81" s="189" t="s">
        <v>84</v>
      </c>
      <c r="E81" s="189"/>
      <c r="F81" s="189"/>
      <c r="G81" s="189"/>
      <c r="H81" s="189" t="s">
        <v>90</v>
      </c>
      <c r="I81" s="189"/>
      <c r="J81" s="189" t="s">
        <v>89</v>
      </c>
      <c r="K81" s="189"/>
      <c r="L81" s="189"/>
      <c r="M81" s="196"/>
      <c r="N81" s="194"/>
      <c r="O81" s="194"/>
      <c r="P81" s="194"/>
      <c r="Q81" s="194"/>
      <c r="R81" s="189"/>
    </row>
    <row r="82" spans="1:22">
      <c r="A82" s="194"/>
      <c r="B82" s="43" t="s">
        <v>26</v>
      </c>
      <c r="C82" s="43" t="s">
        <v>27</v>
      </c>
      <c r="D82" s="43" t="s">
        <v>26</v>
      </c>
      <c r="E82" s="43" t="s">
        <v>27</v>
      </c>
      <c r="F82" s="44" t="s">
        <v>85</v>
      </c>
      <c r="G82" s="44" t="s">
        <v>86</v>
      </c>
      <c r="H82" s="44" t="s">
        <v>81</v>
      </c>
      <c r="I82" s="44" t="s">
        <v>83</v>
      </c>
      <c r="J82" s="44" t="s">
        <v>81</v>
      </c>
      <c r="K82" s="44" t="s">
        <v>95</v>
      </c>
      <c r="L82" s="189"/>
      <c r="M82" s="197"/>
      <c r="N82" s="194"/>
      <c r="O82" s="194"/>
      <c r="P82" s="194"/>
      <c r="Q82" s="194"/>
      <c r="R82" s="194"/>
    </row>
    <row r="83" spans="1:22">
      <c r="A83" s="27" cm="1">
        <f t="array" aca="1" ref="A83" ca="1">DATE("2025","8"+2,IFERROR(INDIRECT(T1),"1"))</f>
        <v>45931</v>
      </c>
      <c r="B83" s="20"/>
      <c r="C83" s="21"/>
      <c r="D83" s="20"/>
      <c r="E83" s="21"/>
      <c r="F83" s="22"/>
      <c r="G83" s="22"/>
      <c r="H83" s="34" t="str">
        <f>IF(OR(B83="",LEFT(M83,1)="✓"),"",C83-B83-F83)</f>
        <v/>
      </c>
      <c r="I83" s="34" t="str">
        <f>IF(OR(D83="",LEFT(M83,1)="✓"),"",E83-D83-G83)</f>
        <v/>
      </c>
      <c r="J83" s="34" t="str">
        <f>IF(AND(B83&lt;&gt;"",M83="✓所定"),C83-B83-F83,"")</f>
        <v/>
      </c>
      <c r="K83" s="34" t="str">
        <f>IF(AND(B83&lt;&gt;"",M83="✓法定"),C83-B83-F83,"")</f>
        <v/>
      </c>
      <c r="L83" s="26" t="str">
        <f>IF(AND($B83="",$D83=""),"",($C83-$B83-$F83)+($E83-$D83-$G83))</f>
        <v/>
      </c>
      <c r="M83" s="32"/>
      <c r="N83" s="190"/>
      <c r="O83" s="190"/>
      <c r="P83" s="190"/>
      <c r="Q83" s="190"/>
      <c r="R83" s="23"/>
      <c r="V83" s="1" t="s">
        <v>171</v>
      </c>
    </row>
    <row r="84" spans="1:22">
      <c r="A84" s="27">
        <f ca="1">A83+1</f>
        <v>45932</v>
      </c>
      <c r="B84" s="20"/>
      <c r="C84" s="21"/>
      <c r="D84" s="20"/>
      <c r="E84" s="21"/>
      <c r="F84" s="22"/>
      <c r="G84" s="22"/>
      <c r="H84" s="34" t="str">
        <f t="shared" ref="H84:H113" si="14">IF(OR(B84="",LEFT(M84,1)="✓"),"",C84-B84-F84)</f>
        <v/>
      </c>
      <c r="I84" s="34" t="str">
        <f t="shared" ref="I84:I113" si="15">IF(OR(D84="",LEFT(M84,1)="✓"),"",E84-D84-G84)</f>
        <v/>
      </c>
      <c r="J84" s="34" t="str">
        <f t="shared" ref="J84:J113" si="16">IF(AND(B84&lt;&gt;"",M84="✓所定"),C84-B84-F84,"")</f>
        <v/>
      </c>
      <c r="K84" s="34" t="str">
        <f t="shared" ref="K84:K113" si="17">IF(AND(B84&lt;&gt;"",M84="✓法定"),C84-B84-F84,"")</f>
        <v/>
      </c>
      <c r="L84" s="26" t="str">
        <f t="shared" ref="L84:L112" si="18">IF(AND($B84="",$D84=""),"",($C84-$B84-$F84)+($E84-$D84-$G84))</f>
        <v/>
      </c>
      <c r="M84" s="32"/>
      <c r="N84" s="190"/>
      <c r="O84" s="190"/>
      <c r="P84" s="190"/>
      <c r="Q84" s="190"/>
      <c r="R84" s="23"/>
      <c r="V84" s="1" t="s">
        <v>172</v>
      </c>
    </row>
    <row r="85" spans="1:22">
      <c r="A85" s="27">
        <f t="shared" ref="A85:A113" ca="1" si="19">A84+1</f>
        <v>45933</v>
      </c>
      <c r="B85" s="20"/>
      <c r="C85" s="21"/>
      <c r="D85" s="20"/>
      <c r="E85" s="21"/>
      <c r="F85" s="22"/>
      <c r="G85" s="22"/>
      <c r="H85" s="34" t="str">
        <f t="shared" si="14"/>
        <v/>
      </c>
      <c r="I85" s="34" t="str">
        <f t="shared" si="15"/>
        <v/>
      </c>
      <c r="J85" s="34" t="str">
        <f t="shared" si="16"/>
        <v/>
      </c>
      <c r="K85" s="34" t="str">
        <f t="shared" si="17"/>
        <v/>
      </c>
      <c r="L85" s="26" t="str">
        <f t="shared" si="18"/>
        <v/>
      </c>
      <c r="M85" s="32"/>
      <c r="N85" s="190"/>
      <c r="O85" s="190"/>
      <c r="P85" s="190"/>
      <c r="Q85" s="190"/>
      <c r="R85" s="23"/>
    </row>
    <row r="86" spans="1:22">
      <c r="A86" s="27">
        <f t="shared" ca="1" si="19"/>
        <v>45934</v>
      </c>
      <c r="B86" s="20"/>
      <c r="C86" s="21"/>
      <c r="D86" s="20"/>
      <c r="E86" s="21"/>
      <c r="F86" s="22"/>
      <c r="G86" s="22"/>
      <c r="H86" s="34" t="str">
        <f t="shared" si="14"/>
        <v/>
      </c>
      <c r="I86" s="34" t="str">
        <f t="shared" si="15"/>
        <v/>
      </c>
      <c r="J86" s="34" t="str">
        <f t="shared" si="16"/>
        <v/>
      </c>
      <c r="K86" s="34" t="str">
        <f t="shared" si="17"/>
        <v/>
      </c>
      <c r="L86" s="26" t="str">
        <f t="shared" si="18"/>
        <v/>
      </c>
      <c r="M86" s="32"/>
      <c r="N86" s="190"/>
      <c r="O86" s="190"/>
      <c r="P86" s="190"/>
      <c r="Q86" s="190"/>
      <c r="R86" s="23"/>
    </row>
    <row r="87" spans="1:22">
      <c r="A87" s="27">
        <f t="shared" ca="1" si="19"/>
        <v>45935</v>
      </c>
      <c r="B87" s="20"/>
      <c r="C87" s="21"/>
      <c r="D87" s="20"/>
      <c r="E87" s="21"/>
      <c r="F87" s="22"/>
      <c r="G87" s="22"/>
      <c r="H87" s="34" t="str">
        <f t="shared" si="14"/>
        <v/>
      </c>
      <c r="I87" s="34" t="str">
        <f t="shared" si="15"/>
        <v/>
      </c>
      <c r="J87" s="34" t="str">
        <f t="shared" si="16"/>
        <v/>
      </c>
      <c r="K87" s="34" t="str">
        <f t="shared" si="17"/>
        <v/>
      </c>
      <c r="L87" s="26" t="str">
        <f t="shared" si="18"/>
        <v/>
      </c>
      <c r="M87" s="32"/>
      <c r="N87" s="190"/>
      <c r="O87" s="190"/>
      <c r="P87" s="190"/>
      <c r="Q87" s="190"/>
      <c r="R87" s="23"/>
    </row>
    <row r="88" spans="1:22">
      <c r="A88" s="27">
        <f t="shared" ca="1" si="19"/>
        <v>45936</v>
      </c>
      <c r="B88" s="20"/>
      <c r="C88" s="21"/>
      <c r="D88" s="20"/>
      <c r="E88" s="21"/>
      <c r="F88" s="22"/>
      <c r="G88" s="22"/>
      <c r="H88" s="34" t="str">
        <f t="shared" si="14"/>
        <v/>
      </c>
      <c r="I88" s="34" t="str">
        <f t="shared" si="15"/>
        <v/>
      </c>
      <c r="J88" s="34" t="str">
        <f t="shared" si="16"/>
        <v/>
      </c>
      <c r="K88" s="34" t="str">
        <f t="shared" si="17"/>
        <v/>
      </c>
      <c r="L88" s="26" t="str">
        <f t="shared" si="18"/>
        <v/>
      </c>
      <c r="M88" s="32"/>
      <c r="N88" s="190"/>
      <c r="O88" s="190"/>
      <c r="P88" s="190"/>
      <c r="Q88" s="190"/>
      <c r="R88" s="23"/>
    </row>
    <row r="89" spans="1:22">
      <c r="A89" s="27">
        <f t="shared" ca="1" si="19"/>
        <v>45937</v>
      </c>
      <c r="B89" s="20"/>
      <c r="C89" s="21"/>
      <c r="D89" s="20"/>
      <c r="E89" s="21"/>
      <c r="F89" s="22"/>
      <c r="G89" s="22"/>
      <c r="H89" s="34" t="str">
        <f t="shared" si="14"/>
        <v/>
      </c>
      <c r="I89" s="34" t="str">
        <f t="shared" si="15"/>
        <v/>
      </c>
      <c r="J89" s="34" t="str">
        <f t="shared" si="16"/>
        <v/>
      </c>
      <c r="K89" s="34" t="str">
        <f t="shared" si="17"/>
        <v/>
      </c>
      <c r="L89" s="26" t="str">
        <f t="shared" si="18"/>
        <v/>
      </c>
      <c r="M89" s="32"/>
      <c r="N89" s="190"/>
      <c r="O89" s="190"/>
      <c r="P89" s="190"/>
      <c r="Q89" s="190"/>
      <c r="R89" s="23"/>
    </row>
    <row r="90" spans="1:22">
      <c r="A90" s="27">
        <f t="shared" ca="1" si="19"/>
        <v>45938</v>
      </c>
      <c r="B90" s="20"/>
      <c r="C90" s="21"/>
      <c r="D90" s="20"/>
      <c r="E90" s="21"/>
      <c r="F90" s="22"/>
      <c r="G90" s="22"/>
      <c r="H90" s="34" t="str">
        <f t="shared" si="14"/>
        <v/>
      </c>
      <c r="I90" s="34" t="str">
        <f t="shared" si="15"/>
        <v/>
      </c>
      <c r="J90" s="34" t="str">
        <f t="shared" si="16"/>
        <v/>
      </c>
      <c r="K90" s="34" t="str">
        <f t="shared" si="17"/>
        <v/>
      </c>
      <c r="L90" s="26" t="str">
        <f t="shared" si="18"/>
        <v/>
      </c>
      <c r="M90" s="32"/>
      <c r="N90" s="190"/>
      <c r="O90" s="190"/>
      <c r="P90" s="190"/>
      <c r="Q90" s="190"/>
      <c r="R90" s="23"/>
    </row>
    <row r="91" spans="1:22">
      <c r="A91" s="27">
        <f t="shared" ca="1" si="19"/>
        <v>45939</v>
      </c>
      <c r="B91" s="20"/>
      <c r="C91" s="21"/>
      <c r="D91" s="20"/>
      <c r="E91" s="21"/>
      <c r="F91" s="22"/>
      <c r="G91" s="22"/>
      <c r="H91" s="34" t="str">
        <f t="shared" si="14"/>
        <v/>
      </c>
      <c r="I91" s="34" t="str">
        <f t="shared" si="15"/>
        <v/>
      </c>
      <c r="J91" s="34" t="str">
        <f t="shared" si="16"/>
        <v/>
      </c>
      <c r="K91" s="34" t="str">
        <f t="shared" si="17"/>
        <v/>
      </c>
      <c r="L91" s="26" t="str">
        <f t="shared" si="18"/>
        <v/>
      </c>
      <c r="M91" s="32"/>
      <c r="N91" s="190"/>
      <c r="O91" s="190"/>
      <c r="P91" s="190"/>
      <c r="Q91" s="190"/>
      <c r="R91" s="23"/>
    </row>
    <row r="92" spans="1:22">
      <c r="A92" s="27">
        <f t="shared" ca="1" si="19"/>
        <v>45940</v>
      </c>
      <c r="B92" s="20"/>
      <c r="C92" s="21"/>
      <c r="D92" s="20"/>
      <c r="E92" s="21"/>
      <c r="F92" s="22"/>
      <c r="G92" s="22"/>
      <c r="H92" s="34" t="str">
        <f t="shared" si="14"/>
        <v/>
      </c>
      <c r="I92" s="34" t="str">
        <f t="shared" si="15"/>
        <v/>
      </c>
      <c r="J92" s="34" t="str">
        <f t="shared" si="16"/>
        <v/>
      </c>
      <c r="K92" s="34" t="str">
        <f t="shared" si="17"/>
        <v/>
      </c>
      <c r="L92" s="26" t="str">
        <f t="shared" si="18"/>
        <v/>
      </c>
      <c r="M92" s="32"/>
      <c r="N92" s="190"/>
      <c r="O92" s="190"/>
      <c r="P92" s="190"/>
      <c r="Q92" s="190"/>
      <c r="R92" s="23"/>
    </row>
    <row r="93" spans="1:22">
      <c r="A93" s="27">
        <f t="shared" ca="1" si="19"/>
        <v>45941</v>
      </c>
      <c r="B93" s="20"/>
      <c r="C93" s="21"/>
      <c r="D93" s="20"/>
      <c r="E93" s="21"/>
      <c r="F93" s="22"/>
      <c r="G93" s="22"/>
      <c r="H93" s="34" t="str">
        <f t="shared" si="14"/>
        <v/>
      </c>
      <c r="I93" s="34" t="str">
        <f t="shared" si="15"/>
        <v/>
      </c>
      <c r="J93" s="34" t="str">
        <f t="shared" si="16"/>
        <v/>
      </c>
      <c r="K93" s="34" t="str">
        <f t="shared" si="17"/>
        <v/>
      </c>
      <c r="L93" s="26" t="str">
        <f t="shared" si="18"/>
        <v/>
      </c>
      <c r="M93" s="32"/>
      <c r="N93" s="190"/>
      <c r="O93" s="190"/>
      <c r="P93" s="190"/>
      <c r="Q93" s="190"/>
      <c r="R93" s="23"/>
    </row>
    <row r="94" spans="1:22">
      <c r="A94" s="27">
        <f t="shared" ca="1" si="19"/>
        <v>45942</v>
      </c>
      <c r="B94" s="20"/>
      <c r="C94" s="21"/>
      <c r="D94" s="20"/>
      <c r="E94" s="21"/>
      <c r="F94" s="22"/>
      <c r="G94" s="22"/>
      <c r="H94" s="34" t="str">
        <f t="shared" si="14"/>
        <v/>
      </c>
      <c r="I94" s="34" t="str">
        <f t="shared" si="15"/>
        <v/>
      </c>
      <c r="J94" s="34" t="str">
        <f t="shared" si="16"/>
        <v/>
      </c>
      <c r="K94" s="34" t="str">
        <f t="shared" si="17"/>
        <v/>
      </c>
      <c r="L94" s="26" t="str">
        <f t="shared" si="18"/>
        <v/>
      </c>
      <c r="M94" s="32"/>
      <c r="N94" s="190"/>
      <c r="O94" s="190"/>
      <c r="P94" s="190"/>
      <c r="Q94" s="190"/>
      <c r="R94" s="23"/>
    </row>
    <row r="95" spans="1:22">
      <c r="A95" s="27">
        <f t="shared" ca="1" si="19"/>
        <v>45943</v>
      </c>
      <c r="B95" s="20"/>
      <c r="C95" s="21"/>
      <c r="D95" s="20"/>
      <c r="E95" s="21"/>
      <c r="F95" s="22"/>
      <c r="G95" s="22"/>
      <c r="H95" s="34" t="str">
        <f t="shared" si="14"/>
        <v/>
      </c>
      <c r="I95" s="34" t="str">
        <f t="shared" si="15"/>
        <v/>
      </c>
      <c r="J95" s="34" t="str">
        <f t="shared" si="16"/>
        <v/>
      </c>
      <c r="K95" s="34" t="str">
        <f t="shared" si="17"/>
        <v/>
      </c>
      <c r="L95" s="26" t="str">
        <f t="shared" si="18"/>
        <v/>
      </c>
      <c r="M95" s="32"/>
      <c r="N95" s="190"/>
      <c r="O95" s="190"/>
      <c r="P95" s="190"/>
      <c r="Q95" s="190"/>
      <c r="R95" s="23"/>
    </row>
    <row r="96" spans="1:22">
      <c r="A96" s="27">
        <f t="shared" ca="1" si="19"/>
        <v>45944</v>
      </c>
      <c r="B96" s="20"/>
      <c r="C96" s="21"/>
      <c r="D96" s="20"/>
      <c r="E96" s="21"/>
      <c r="F96" s="22"/>
      <c r="G96" s="22"/>
      <c r="H96" s="34" t="str">
        <f t="shared" si="14"/>
        <v/>
      </c>
      <c r="I96" s="34" t="str">
        <f t="shared" si="15"/>
        <v/>
      </c>
      <c r="J96" s="34" t="str">
        <f t="shared" si="16"/>
        <v/>
      </c>
      <c r="K96" s="34" t="str">
        <f t="shared" si="17"/>
        <v/>
      </c>
      <c r="L96" s="26" t="str">
        <f t="shared" si="18"/>
        <v/>
      </c>
      <c r="M96" s="32"/>
      <c r="N96" s="190"/>
      <c r="O96" s="190"/>
      <c r="P96" s="190"/>
      <c r="Q96" s="190"/>
      <c r="R96" s="23"/>
    </row>
    <row r="97" spans="1:18">
      <c r="A97" s="27">
        <f t="shared" ca="1" si="19"/>
        <v>45945</v>
      </c>
      <c r="B97" s="20"/>
      <c r="C97" s="21"/>
      <c r="D97" s="20"/>
      <c r="E97" s="21"/>
      <c r="F97" s="22"/>
      <c r="G97" s="22"/>
      <c r="H97" s="34" t="str">
        <f t="shared" si="14"/>
        <v/>
      </c>
      <c r="I97" s="34" t="str">
        <f t="shared" si="15"/>
        <v/>
      </c>
      <c r="J97" s="34" t="str">
        <f t="shared" si="16"/>
        <v/>
      </c>
      <c r="K97" s="34" t="str">
        <f t="shared" si="17"/>
        <v/>
      </c>
      <c r="L97" s="26" t="str">
        <f t="shared" si="18"/>
        <v/>
      </c>
      <c r="M97" s="32"/>
      <c r="N97" s="190"/>
      <c r="O97" s="190"/>
      <c r="P97" s="190"/>
      <c r="Q97" s="190"/>
      <c r="R97" s="23"/>
    </row>
    <row r="98" spans="1:18">
      <c r="A98" s="27">
        <f t="shared" ca="1" si="19"/>
        <v>45946</v>
      </c>
      <c r="B98" s="20"/>
      <c r="C98" s="21"/>
      <c r="D98" s="20"/>
      <c r="E98" s="21"/>
      <c r="F98" s="22"/>
      <c r="G98" s="22"/>
      <c r="H98" s="34" t="str">
        <f t="shared" si="14"/>
        <v/>
      </c>
      <c r="I98" s="34" t="str">
        <f t="shared" si="15"/>
        <v/>
      </c>
      <c r="J98" s="34" t="str">
        <f t="shared" si="16"/>
        <v/>
      </c>
      <c r="K98" s="34" t="str">
        <f t="shared" si="17"/>
        <v/>
      </c>
      <c r="L98" s="26" t="str">
        <f t="shared" si="18"/>
        <v/>
      </c>
      <c r="M98" s="32"/>
      <c r="N98" s="190"/>
      <c r="O98" s="190"/>
      <c r="P98" s="190"/>
      <c r="Q98" s="190"/>
      <c r="R98" s="23"/>
    </row>
    <row r="99" spans="1:18">
      <c r="A99" s="27">
        <f t="shared" ca="1" si="19"/>
        <v>45947</v>
      </c>
      <c r="B99" s="20"/>
      <c r="C99" s="21"/>
      <c r="D99" s="20"/>
      <c r="E99" s="21"/>
      <c r="F99" s="22"/>
      <c r="G99" s="22"/>
      <c r="H99" s="34" t="str">
        <f t="shared" si="14"/>
        <v/>
      </c>
      <c r="I99" s="34" t="str">
        <f t="shared" si="15"/>
        <v/>
      </c>
      <c r="J99" s="34" t="str">
        <f t="shared" si="16"/>
        <v/>
      </c>
      <c r="K99" s="34" t="str">
        <f t="shared" si="17"/>
        <v/>
      </c>
      <c r="L99" s="26" t="str">
        <f t="shared" si="18"/>
        <v/>
      </c>
      <c r="M99" s="32"/>
      <c r="N99" s="190"/>
      <c r="O99" s="190"/>
      <c r="P99" s="190"/>
      <c r="Q99" s="190"/>
      <c r="R99" s="23"/>
    </row>
    <row r="100" spans="1:18">
      <c r="A100" s="27">
        <f t="shared" ca="1" si="19"/>
        <v>45948</v>
      </c>
      <c r="B100" s="20"/>
      <c r="C100" s="21"/>
      <c r="D100" s="20"/>
      <c r="E100" s="21"/>
      <c r="F100" s="22"/>
      <c r="G100" s="22"/>
      <c r="H100" s="34" t="str">
        <f t="shared" si="14"/>
        <v/>
      </c>
      <c r="I100" s="34" t="str">
        <f t="shared" si="15"/>
        <v/>
      </c>
      <c r="J100" s="34" t="str">
        <f t="shared" si="16"/>
        <v/>
      </c>
      <c r="K100" s="34" t="str">
        <f t="shared" si="17"/>
        <v/>
      </c>
      <c r="L100" s="26" t="str">
        <f t="shared" si="18"/>
        <v/>
      </c>
      <c r="M100" s="32"/>
      <c r="N100" s="190"/>
      <c r="O100" s="190"/>
      <c r="P100" s="190"/>
      <c r="Q100" s="190"/>
      <c r="R100" s="23"/>
    </row>
    <row r="101" spans="1:18">
      <c r="A101" s="27">
        <f t="shared" ca="1" si="19"/>
        <v>45949</v>
      </c>
      <c r="B101" s="20"/>
      <c r="C101" s="21"/>
      <c r="D101" s="20"/>
      <c r="E101" s="21"/>
      <c r="F101" s="22"/>
      <c r="G101" s="22"/>
      <c r="H101" s="34" t="str">
        <f t="shared" si="14"/>
        <v/>
      </c>
      <c r="I101" s="34" t="str">
        <f t="shared" si="15"/>
        <v/>
      </c>
      <c r="J101" s="34" t="str">
        <f t="shared" si="16"/>
        <v/>
      </c>
      <c r="K101" s="34" t="str">
        <f t="shared" si="17"/>
        <v/>
      </c>
      <c r="L101" s="26" t="str">
        <f t="shared" si="18"/>
        <v/>
      </c>
      <c r="M101" s="32"/>
      <c r="N101" s="190"/>
      <c r="O101" s="190"/>
      <c r="P101" s="190"/>
      <c r="Q101" s="190"/>
      <c r="R101" s="23"/>
    </row>
    <row r="102" spans="1:18">
      <c r="A102" s="27">
        <f t="shared" ca="1" si="19"/>
        <v>45950</v>
      </c>
      <c r="B102" s="20"/>
      <c r="C102" s="21"/>
      <c r="D102" s="20"/>
      <c r="E102" s="21"/>
      <c r="F102" s="22"/>
      <c r="G102" s="22"/>
      <c r="H102" s="34" t="str">
        <f t="shared" si="14"/>
        <v/>
      </c>
      <c r="I102" s="34" t="str">
        <f t="shared" si="15"/>
        <v/>
      </c>
      <c r="J102" s="34" t="str">
        <f t="shared" si="16"/>
        <v/>
      </c>
      <c r="K102" s="34" t="str">
        <f t="shared" si="17"/>
        <v/>
      </c>
      <c r="L102" s="26" t="str">
        <f t="shared" si="18"/>
        <v/>
      </c>
      <c r="M102" s="32"/>
      <c r="N102" s="190"/>
      <c r="O102" s="190"/>
      <c r="P102" s="190"/>
      <c r="Q102" s="190"/>
      <c r="R102" s="23"/>
    </row>
    <row r="103" spans="1:18">
      <c r="A103" s="27">
        <f t="shared" ca="1" si="19"/>
        <v>45951</v>
      </c>
      <c r="B103" s="20"/>
      <c r="C103" s="21"/>
      <c r="D103" s="20"/>
      <c r="E103" s="21"/>
      <c r="F103" s="22"/>
      <c r="G103" s="22"/>
      <c r="H103" s="34" t="str">
        <f t="shared" si="14"/>
        <v/>
      </c>
      <c r="I103" s="34" t="str">
        <f t="shared" si="15"/>
        <v/>
      </c>
      <c r="J103" s="34" t="str">
        <f t="shared" si="16"/>
        <v/>
      </c>
      <c r="K103" s="34" t="str">
        <f t="shared" si="17"/>
        <v/>
      </c>
      <c r="L103" s="26" t="str">
        <f t="shared" si="18"/>
        <v/>
      </c>
      <c r="M103" s="32"/>
      <c r="N103" s="190"/>
      <c r="O103" s="190"/>
      <c r="P103" s="190"/>
      <c r="Q103" s="190"/>
      <c r="R103" s="23"/>
    </row>
    <row r="104" spans="1:18">
      <c r="A104" s="27">
        <f t="shared" ca="1" si="19"/>
        <v>45952</v>
      </c>
      <c r="B104" s="20"/>
      <c r="C104" s="21"/>
      <c r="D104" s="20"/>
      <c r="E104" s="21"/>
      <c r="F104" s="22"/>
      <c r="G104" s="22"/>
      <c r="H104" s="34" t="str">
        <f t="shared" si="14"/>
        <v/>
      </c>
      <c r="I104" s="34" t="str">
        <f t="shared" si="15"/>
        <v/>
      </c>
      <c r="J104" s="34" t="str">
        <f t="shared" si="16"/>
        <v/>
      </c>
      <c r="K104" s="34" t="str">
        <f t="shared" si="17"/>
        <v/>
      </c>
      <c r="L104" s="26" t="str">
        <f t="shared" si="18"/>
        <v/>
      </c>
      <c r="M104" s="32"/>
      <c r="N104" s="190"/>
      <c r="O104" s="190"/>
      <c r="P104" s="190"/>
      <c r="Q104" s="190"/>
      <c r="R104" s="23"/>
    </row>
    <row r="105" spans="1:18">
      <c r="A105" s="27">
        <f t="shared" ca="1" si="19"/>
        <v>45953</v>
      </c>
      <c r="B105" s="20"/>
      <c r="C105" s="21"/>
      <c r="D105" s="20"/>
      <c r="E105" s="21"/>
      <c r="F105" s="22"/>
      <c r="G105" s="22"/>
      <c r="H105" s="34" t="str">
        <f t="shared" si="14"/>
        <v/>
      </c>
      <c r="I105" s="34" t="str">
        <f t="shared" si="15"/>
        <v/>
      </c>
      <c r="J105" s="34" t="str">
        <f t="shared" si="16"/>
        <v/>
      </c>
      <c r="K105" s="34" t="str">
        <f t="shared" si="17"/>
        <v/>
      </c>
      <c r="L105" s="26" t="str">
        <f t="shared" si="18"/>
        <v/>
      </c>
      <c r="M105" s="32"/>
      <c r="N105" s="190"/>
      <c r="O105" s="190"/>
      <c r="P105" s="190"/>
      <c r="Q105" s="190"/>
      <c r="R105" s="23"/>
    </row>
    <row r="106" spans="1:18">
      <c r="A106" s="27">
        <f t="shared" ca="1" si="19"/>
        <v>45954</v>
      </c>
      <c r="B106" s="20"/>
      <c r="C106" s="21"/>
      <c r="D106" s="20"/>
      <c r="E106" s="21"/>
      <c r="F106" s="22"/>
      <c r="G106" s="22"/>
      <c r="H106" s="34" t="str">
        <f t="shared" si="14"/>
        <v/>
      </c>
      <c r="I106" s="34" t="str">
        <f t="shared" si="15"/>
        <v/>
      </c>
      <c r="J106" s="34" t="str">
        <f t="shared" si="16"/>
        <v/>
      </c>
      <c r="K106" s="34" t="str">
        <f t="shared" si="17"/>
        <v/>
      </c>
      <c r="L106" s="26" t="str">
        <f t="shared" si="18"/>
        <v/>
      </c>
      <c r="M106" s="32"/>
      <c r="N106" s="190"/>
      <c r="O106" s="190"/>
      <c r="P106" s="190"/>
      <c r="Q106" s="190"/>
      <c r="R106" s="23"/>
    </row>
    <row r="107" spans="1:18">
      <c r="A107" s="27">
        <f t="shared" ca="1" si="19"/>
        <v>45955</v>
      </c>
      <c r="B107" s="20"/>
      <c r="C107" s="21"/>
      <c r="D107" s="20"/>
      <c r="E107" s="21"/>
      <c r="F107" s="22"/>
      <c r="G107" s="22"/>
      <c r="H107" s="34" t="str">
        <f t="shared" si="14"/>
        <v/>
      </c>
      <c r="I107" s="34" t="str">
        <f t="shared" si="15"/>
        <v/>
      </c>
      <c r="J107" s="34" t="str">
        <f t="shared" si="16"/>
        <v/>
      </c>
      <c r="K107" s="34" t="str">
        <f t="shared" si="17"/>
        <v/>
      </c>
      <c r="L107" s="26" t="str">
        <f t="shared" si="18"/>
        <v/>
      </c>
      <c r="M107" s="32"/>
      <c r="N107" s="190"/>
      <c r="O107" s="190"/>
      <c r="P107" s="190"/>
      <c r="Q107" s="190"/>
      <c r="R107" s="23"/>
    </row>
    <row r="108" spans="1:18">
      <c r="A108" s="27">
        <f t="shared" ca="1" si="19"/>
        <v>45956</v>
      </c>
      <c r="B108" s="20"/>
      <c r="C108" s="21"/>
      <c r="D108" s="20"/>
      <c r="E108" s="21"/>
      <c r="F108" s="22"/>
      <c r="G108" s="22"/>
      <c r="H108" s="34" t="str">
        <f t="shared" si="14"/>
        <v/>
      </c>
      <c r="I108" s="34" t="str">
        <f t="shared" si="15"/>
        <v/>
      </c>
      <c r="J108" s="34" t="str">
        <f t="shared" si="16"/>
        <v/>
      </c>
      <c r="K108" s="34" t="str">
        <f t="shared" si="17"/>
        <v/>
      </c>
      <c r="L108" s="26" t="str">
        <f t="shared" si="18"/>
        <v/>
      </c>
      <c r="M108" s="32"/>
      <c r="N108" s="190"/>
      <c r="O108" s="190"/>
      <c r="P108" s="190"/>
      <c r="Q108" s="190"/>
      <c r="R108" s="23"/>
    </row>
    <row r="109" spans="1:18">
      <c r="A109" s="27">
        <f t="shared" ca="1" si="19"/>
        <v>45957</v>
      </c>
      <c r="B109" s="20"/>
      <c r="C109" s="21"/>
      <c r="D109" s="20"/>
      <c r="E109" s="21"/>
      <c r="F109" s="22"/>
      <c r="G109" s="22"/>
      <c r="H109" s="34" t="str">
        <f t="shared" si="14"/>
        <v/>
      </c>
      <c r="I109" s="34" t="str">
        <f t="shared" si="15"/>
        <v/>
      </c>
      <c r="J109" s="34" t="str">
        <f t="shared" si="16"/>
        <v/>
      </c>
      <c r="K109" s="34" t="str">
        <f t="shared" si="17"/>
        <v/>
      </c>
      <c r="L109" s="26" t="str">
        <f t="shared" si="18"/>
        <v/>
      </c>
      <c r="M109" s="32"/>
      <c r="N109" s="190"/>
      <c r="O109" s="190"/>
      <c r="P109" s="190"/>
      <c r="Q109" s="190"/>
      <c r="R109" s="23"/>
    </row>
    <row r="110" spans="1:18">
      <c r="A110" s="27">
        <f t="shared" ca="1" si="19"/>
        <v>45958</v>
      </c>
      <c r="B110" s="20"/>
      <c r="C110" s="21"/>
      <c r="D110" s="20"/>
      <c r="E110" s="21"/>
      <c r="F110" s="22"/>
      <c r="G110" s="22"/>
      <c r="H110" s="34" t="str">
        <f t="shared" si="14"/>
        <v/>
      </c>
      <c r="I110" s="34" t="str">
        <f t="shared" si="15"/>
        <v/>
      </c>
      <c r="J110" s="34" t="str">
        <f t="shared" si="16"/>
        <v/>
      </c>
      <c r="K110" s="34" t="str">
        <f t="shared" si="17"/>
        <v/>
      </c>
      <c r="L110" s="26" t="str">
        <f t="shared" si="18"/>
        <v/>
      </c>
      <c r="M110" s="32"/>
      <c r="N110" s="190"/>
      <c r="O110" s="190"/>
      <c r="P110" s="190"/>
      <c r="Q110" s="190"/>
      <c r="R110" s="23"/>
    </row>
    <row r="111" spans="1:18">
      <c r="A111" s="27">
        <f t="shared" ca="1" si="19"/>
        <v>45959</v>
      </c>
      <c r="B111" s="20"/>
      <c r="C111" s="21"/>
      <c r="D111" s="20"/>
      <c r="E111" s="21"/>
      <c r="F111" s="22"/>
      <c r="G111" s="22"/>
      <c r="H111" s="34" t="str">
        <f t="shared" si="14"/>
        <v/>
      </c>
      <c r="I111" s="34" t="str">
        <f t="shared" si="15"/>
        <v/>
      </c>
      <c r="J111" s="34" t="str">
        <f t="shared" si="16"/>
        <v/>
      </c>
      <c r="K111" s="34" t="str">
        <f t="shared" si="17"/>
        <v/>
      </c>
      <c r="L111" s="26" t="str">
        <f t="shared" si="18"/>
        <v/>
      </c>
      <c r="M111" s="32"/>
      <c r="N111" s="190"/>
      <c r="O111" s="190"/>
      <c r="P111" s="190"/>
      <c r="Q111" s="190"/>
      <c r="R111" s="23"/>
    </row>
    <row r="112" spans="1:18">
      <c r="A112" s="27">
        <f t="shared" ca="1" si="19"/>
        <v>45960</v>
      </c>
      <c r="B112" s="20"/>
      <c r="C112" s="21"/>
      <c r="D112" s="20"/>
      <c r="E112" s="21"/>
      <c r="F112" s="22"/>
      <c r="G112" s="22"/>
      <c r="H112" s="34" t="str">
        <f t="shared" si="14"/>
        <v/>
      </c>
      <c r="I112" s="34" t="str">
        <f t="shared" si="15"/>
        <v/>
      </c>
      <c r="J112" s="34" t="str">
        <f t="shared" si="16"/>
        <v/>
      </c>
      <c r="K112" s="34" t="str">
        <f t="shared" si="17"/>
        <v/>
      </c>
      <c r="L112" s="26" t="str">
        <f t="shared" si="18"/>
        <v/>
      </c>
      <c r="M112" s="32"/>
      <c r="N112" s="190"/>
      <c r="O112" s="190"/>
      <c r="P112" s="190"/>
      <c r="Q112" s="190"/>
      <c r="R112" s="23"/>
    </row>
    <row r="113" spans="1:22">
      <c r="A113" s="27">
        <f t="shared" ca="1" si="19"/>
        <v>45961</v>
      </c>
      <c r="B113" s="20"/>
      <c r="C113" s="21"/>
      <c r="D113" s="20"/>
      <c r="E113" s="21"/>
      <c r="F113" s="22"/>
      <c r="G113" s="22"/>
      <c r="H113" s="34" t="str">
        <f t="shared" si="14"/>
        <v/>
      </c>
      <c r="I113" s="34" t="str">
        <f t="shared" si="15"/>
        <v/>
      </c>
      <c r="J113" s="34" t="str">
        <f t="shared" si="16"/>
        <v/>
      </c>
      <c r="K113" s="34" t="str">
        <f t="shared" si="17"/>
        <v/>
      </c>
      <c r="L113" s="26" t="str">
        <f>IF(AND($B113="",$D113=""),"",($C113-$B113-$F113)+($E113-$D113-$G113))</f>
        <v/>
      </c>
      <c r="M113" s="32"/>
      <c r="N113" s="190"/>
      <c r="O113" s="190"/>
      <c r="P113" s="190"/>
      <c r="Q113" s="190"/>
      <c r="R113" s="23"/>
    </row>
    <row r="114" spans="1:22">
      <c r="A114" s="5" t="s">
        <v>11</v>
      </c>
      <c r="B114" s="191"/>
      <c r="C114" s="192"/>
      <c r="D114" s="191"/>
      <c r="E114" s="192"/>
      <c r="F114" s="26" t="str">
        <f>IF(SUM($F83:$F113)=0,"",SUM($F83:$F113))</f>
        <v/>
      </c>
      <c r="G114" s="26" t="str">
        <f>IF(SUM($G83:$G113)=0,"",SUM($G83:$G113))</f>
        <v/>
      </c>
      <c r="H114" s="26" t="str">
        <f>IF(SUM(H83:H113)=0,"",SUM(H83:H113))</f>
        <v/>
      </c>
      <c r="I114" s="26" t="str">
        <f>IF(SUM(I83:I113)=0,"",SUM(I83:I113))</f>
        <v/>
      </c>
      <c r="J114" s="26" t="str">
        <f t="shared" ref="J114:K114" si="20">IF(SUM(J83:J113)=0,"",SUM(J83:J113))</f>
        <v/>
      </c>
      <c r="K114" s="26" t="str">
        <f t="shared" si="20"/>
        <v/>
      </c>
      <c r="L114" s="26" t="str">
        <f>IF(SUM($L83:$L113)=0,"",SUM($L83:$L113))</f>
        <v/>
      </c>
      <c r="M114" s="33"/>
      <c r="N114" s="193"/>
      <c r="O114" s="193"/>
      <c r="P114" s="193"/>
      <c r="Q114" s="193"/>
      <c r="R114" s="6"/>
    </row>
    <row r="116" spans="1:22" ht="27" customHeight="1">
      <c r="A116" s="194" t="s">
        <v>22</v>
      </c>
      <c r="B116" s="189" t="s">
        <v>103</v>
      </c>
      <c r="C116" s="189"/>
      <c r="D116" s="189"/>
      <c r="E116" s="189"/>
      <c r="F116" s="189" t="s">
        <v>23</v>
      </c>
      <c r="G116" s="189"/>
      <c r="H116" s="189" t="s">
        <v>88</v>
      </c>
      <c r="I116" s="189"/>
      <c r="J116" s="189"/>
      <c r="K116" s="189"/>
      <c r="L116" s="189" t="s">
        <v>87</v>
      </c>
      <c r="M116" s="195" t="s">
        <v>96</v>
      </c>
      <c r="N116" s="194" t="s">
        <v>25</v>
      </c>
      <c r="O116" s="194"/>
      <c r="P116" s="194"/>
      <c r="Q116" s="194"/>
      <c r="R116" s="189" t="s">
        <v>100</v>
      </c>
    </row>
    <row r="117" spans="1:22" ht="14.25" customHeight="1">
      <c r="A117" s="194"/>
      <c r="B117" s="189" t="s">
        <v>82</v>
      </c>
      <c r="C117" s="189"/>
      <c r="D117" s="189" t="s">
        <v>84</v>
      </c>
      <c r="E117" s="189"/>
      <c r="F117" s="189"/>
      <c r="G117" s="189"/>
      <c r="H117" s="189" t="s">
        <v>90</v>
      </c>
      <c r="I117" s="189"/>
      <c r="J117" s="189" t="s">
        <v>89</v>
      </c>
      <c r="K117" s="189"/>
      <c r="L117" s="189"/>
      <c r="M117" s="196"/>
      <c r="N117" s="194"/>
      <c r="O117" s="194"/>
      <c r="P117" s="194"/>
      <c r="Q117" s="194"/>
      <c r="R117" s="189"/>
    </row>
    <row r="118" spans="1:22">
      <c r="A118" s="194"/>
      <c r="B118" s="43" t="s">
        <v>26</v>
      </c>
      <c r="C118" s="43" t="s">
        <v>27</v>
      </c>
      <c r="D118" s="43" t="s">
        <v>26</v>
      </c>
      <c r="E118" s="43" t="s">
        <v>27</v>
      </c>
      <c r="F118" s="44" t="s">
        <v>85</v>
      </c>
      <c r="G118" s="44" t="s">
        <v>86</v>
      </c>
      <c r="H118" s="44" t="s">
        <v>81</v>
      </c>
      <c r="I118" s="44" t="s">
        <v>83</v>
      </c>
      <c r="J118" s="44" t="s">
        <v>81</v>
      </c>
      <c r="K118" s="44" t="s">
        <v>95</v>
      </c>
      <c r="L118" s="189"/>
      <c r="M118" s="197"/>
      <c r="N118" s="194"/>
      <c r="O118" s="194"/>
      <c r="P118" s="194"/>
      <c r="Q118" s="194"/>
      <c r="R118" s="194"/>
    </row>
    <row r="119" spans="1:22">
      <c r="A119" s="27" cm="1">
        <f t="array" aca="1" ref="A119" ca="1">DATE("2025","8"+3,IFERROR(INDIRECT(T1),"1"))</f>
        <v>45962</v>
      </c>
      <c r="B119" s="20"/>
      <c r="C119" s="21"/>
      <c r="D119" s="20"/>
      <c r="E119" s="21"/>
      <c r="F119" s="22"/>
      <c r="G119" s="22"/>
      <c r="H119" s="34" t="str">
        <f>IF(OR(B119="",LEFT(M119,1)="✓"),"",C119-B119-F119)</f>
        <v/>
      </c>
      <c r="I119" s="34" t="str">
        <f>IF(OR(D119="",LEFT(M119,1)="✓"),"",E119-D119-G119)</f>
        <v/>
      </c>
      <c r="J119" s="34" t="str">
        <f>IF(AND(B119&lt;&gt;"",M119="✓所定"),C119-B119-F119,"")</f>
        <v/>
      </c>
      <c r="K119" s="34" t="str">
        <f>IF(AND(B119&lt;&gt;"",M119="✓法定"),C119-B119-F119,"")</f>
        <v/>
      </c>
      <c r="L119" s="26" t="str">
        <f>IF(AND($B119="",$D119=""),"",($C119-$B119-$F119)+($E119-$D119-$G119))</f>
        <v/>
      </c>
      <c r="M119" s="32"/>
      <c r="N119" s="198"/>
      <c r="O119" s="199"/>
      <c r="P119" s="199"/>
      <c r="Q119" s="200"/>
      <c r="R119" s="23"/>
      <c r="V119" s="1" t="s">
        <v>171</v>
      </c>
    </row>
    <row r="120" spans="1:22">
      <c r="A120" s="27">
        <f ca="1">A119+1</f>
        <v>45963</v>
      </c>
      <c r="B120" s="20"/>
      <c r="C120" s="21"/>
      <c r="D120" s="20"/>
      <c r="E120" s="21"/>
      <c r="F120" s="22"/>
      <c r="G120" s="22"/>
      <c r="H120" s="34" t="str">
        <f t="shared" ref="H120:H149" si="21">IF(OR(B120="",LEFT(M120,1)="✓"),"",C120-B120-F120)</f>
        <v/>
      </c>
      <c r="I120" s="34" t="str">
        <f t="shared" ref="I120:I149" si="22">IF(OR(D120="",LEFT(M120,1)="✓"),"",E120-D120-G120)</f>
        <v/>
      </c>
      <c r="J120" s="34" t="str">
        <f t="shared" ref="J120:J149" si="23">IF(AND(B120&lt;&gt;"",M120="✓所定"),C120-B120-F120,"")</f>
        <v/>
      </c>
      <c r="K120" s="34" t="str">
        <f t="shared" ref="K120:K149" si="24">IF(AND(B120&lt;&gt;"",M120="✓法定"),C120-B120-F120,"")</f>
        <v/>
      </c>
      <c r="L120" s="26" t="str">
        <f t="shared" ref="L120:L147" si="25">IF(AND($B120="",$D120=""),"",($C120-$B120-$F120)+($E120-$D120-$G120))</f>
        <v/>
      </c>
      <c r="M120" s="32"/>
      <c r="N120" s="190"/>
      <c r="O120" s="190"/>
      <c r="P120" s="190"/>
      <c r="Q120" s="190"/>
      <c r="R120" s="23"/>
      <c r="V120" s="1" t="s">
        <v>172</v>
      </c>
    </row>
    <row r="121" spans="1:22">
      <c r="A121" s="27">
        <f t="shared" ref="A121:A149" ca="1" si="26">A120+1</f>
        <v>45964</v>
      </c>
      <c r="B121" s="20"/>
      <c r="C121" s="21"/>
      <c r="D121" s="20"/>
      <c r="E121" s="21"/>
      <c r="F121" s="22"/>
      <c r="G121" s="22"/>
      <c r="H121" s="34" t="str">
        <f t="shared" si="21"/>
        <v/>
      </c>
      <c r="I121" s="34" t="str">
        <f t="shared" si="22"/>
        <v/>
      </c>
      <c r="J121" s="34" t="str">
        <f t="shared" si="23"/>
        <v/>
      </c>
      <c r="K121" s="34" t="str">
        <f t="shared" si="24"/>
        <v/>
      </c>
      <c r="L121" s="26" t="str">
        <f t="shared" si="25"/>
        <v/>
      </c>
      <c r="M121" s="32"/>
      <c r="N121" s="190"/>
      <c r="O121" s="190"/>
      <c r="P121" s="190"/>
      <c r="Q121" s="190"/>
      <c r="R121" s="23"/>
    </row>
    <row r="122" spans="1:22">
      <c r="A122" s="27">
        <f t="shared" ca="1" si="26"/>
        <v>45965</v>
      </c>
      <c r="B122" s="20"/>
      <c r="C122" s="21"/>
      <c r="D122" s="20"/>
      <c r="E122" s="21"/>
      <c r="F122" s="22"/>
      <c r="G122" s="22"/>
      <c r="H122" s="34" t="str">
        <f t="shared" si="21"/>
        <v/>
      </c>
      <c r="I122" s="34" t="str">
        <f t="shared" si="22"/>
        <v/>
      </c>
      <c r="J122" s="34" t="str">
        <f t="shared" si="23"/>
        <v/>
      </c>
      <c r="K122" s="34" t="str">
        <f t="shared" si="24"/>
        <v/>
      </c>
      <c r="L122" s="26" t="str">
        <f t="shared" si="25"/>
        <v/>
      </c>
      <c r="M122" s="32"/>
      <c r="N122" s="190"/>
      <c r="O122" s="190"/>
      <c r="P122" s="190"/>
      <c r="Q122" s="190"/>
      <c r="R122" s="23"/>
    </row>
    <row r="123" spans="1:22">
      <c r="A123" s="27">
        <f t="shared" ca="1" si="26"/>
        <v>45966</v>
      </c>
      <c r="B123" s="20"/>
      <c r="C123" s="21"/>
      <c r="D123" s="20"/>
      <c r="E123" s="21"/>
      <c r="F123" s="22"/>
      <c r="G123" s="22"/>
      <c r="H123" s="34" t="str">
        <f t="shared" si="21"/>
        <v/>
      </c>
      <c r="I123" s="34" t="str">
        <f t="shared" si="22"/>
        <v/>
      </c>
      <c r="J123" s="34" t="str">
        <f t="shared" si="23"/>
        <v/>
      </c>
      <c r="K123" s="34" t="str">
        <f t="shared" si="24"/>
        <v/>
      </c>
      <c r="L123" s="26" t="str">
        <f t="shared" si="25"/>
        <v/>
      </c>
      <c r="M123" s="32"/>
      <c r="N123" s="190"/>
      <c r="O123" s="190"/>
      <c r="P123" s="190"/>
      <c r="Q123" s="190"/>
      <c r="R123" s="23"/>
    </row>
    <row r="124" spans="1:22">
      <c r="A124" s="27">
        <f t="shared" ca="1" si="26"/>
        <v>45967</v>
      </c>
      <c r="B124" s="20"/>
      <c r="C124" s="21"/>
      <c r="D124" s="20"/>
      <c r="E124" s="21"/>
      <c r="F124" s="22"/>
      <c r="G124" s="22"/>
      <c r="H124" s="34" t="str">
        <f t="shared" si="21"/>
        <v/>
      </c>
      <c r="I124" s="34" t="str">
        <f t="shared" si="22"/>
        <v/>
      </c>
      <c r="J124" s="34" t="str">
        <f t="shared" si="23"/>
        <v/>
      </c>
      <c r="K124" s="34" t="str">
        <f t="shared" si="24"/>
        <v/>
      </c>
      <c r="L124" s="26" t="str">
        <f t="shared" si="25"/>
        <v/>
      </c>
      <c r="M124" s="32"/>
      <c r="N124" s="190"/>
      <c r="O124" s="190"/>
      <c r="P124" s="190"/>
      <c r="Q124" s="190"/>
      <c r="R124" s="23"/>
    </row>
    <row r="125" spans="1:22">
      <c r="A125" s="27">
        <f t="shared" ca="1" si="26"/>
        <v>45968</v>
      </c>
      <c r="B125" s="20"/>
      <c r="C125" s="21"/>
      <c r="D125" s="20"/>
      <c r="E125" s="21"/>
      <c r="F125" s="22"/>
      <c r="G125" s="22"/>
      <c r="H125" s="34" t="str">
        <f t="shared" si="21"/>
        <v/>
      </c>
      <c r="I125" s="34" t="str">
        <f t="shared" si="22"/>
        <v/>
      </c>
      <c r="J125" s="34" t="str">
        <f t="shared" si="23"/>
        <v/>
      </c>
      <c r="K125" s="34" t="str">
        <f t="shared" si="24"/>
        <v/>
      </c>
      <c r="L125" s="26" t="str">
        <f t="shared" si="25"/>
        <v/>
      </c>
      <c r="M125" s="32"/>
      <c r="N125" s="190"/>
      <c r="O125" s="190"/>
      <c r="P125" s="190"/>
      <c r="Q125" s="190"/>
      <c r="R125" s="23"/>
    </row>
    <row r="126" spans="1:22">
      <c r="A126" s="27">
        <f t="shared" ca="1" si="26"/>
        <v>45969</v>
      </c>
      <c r="B126" s="20"/>
      <c r="C126" s="21"/>
      <c r="D126" s="20"/>
      <c r="E126" s="21"/>
      <c r="F126" s="22"/>
      <c r="G126" s="22"/>
      <c r="H126" s="34" t="str">
        <f t="shared" si="21"/>
        <v/>
      </c>
      <c r="I126" s="34" t="str">
        <f t="shared" si="22"/>
        <v/>
      </c>
      <c r="J126" s="34" t="str">
        <f t="shared" si="23"/>
        <v/>
      </c>
      <c r="K126" s="34" t="str">
        <f t="shared" si="24"/>
        <v/>
      </c>
      <c r="L126" s="26" t="str">
        <f t="shared" si="25"/>
        <v/>
      </c>
      <c r="M126" s="32"/>
      <c r="N126" s="190"/>
      <c r="O126" s="190"/>
      <c r="P126" s="190"/>
      <c r="Q126" s="190"/>
      <c r="R126" s="23"/>
    </row>
    <row r="127" spans="1:22">
      <c r="A127" s="27">
        <f t="shared" ca="1" si="26"/>
        <v>45970</v>
      </c>
      <c r="B127" s="20"/>
      <c r="C127" s="21"/>
      <c r="D127" s="20"/>
      <c r="E127" s="21"/>
      <c r="F127" s="22"/>
      <c r="G127" s="22"/>
      <c r="H127" s="34" t="str">
        <f t="shared" si="21"/>
        <v/>
      </c>
      <c r="I127" s="34" t="str">
        <f t="shared" si="22"/>
        <v/>
      </c>
      <c r="J127" s="34" t="str">
        <f t="shared" si="23"/>
        <v/>
      </c>
      <c r="K127" s="34" t="str">
        <f t="shared" si="24"/>
        <v/>
      </c>
      <c r="L127" s="26" t="str">
        <f t="shared" si="25"/>
        <v/>
      </c>
      <c r="M127" s="32"/>
      <c r="N127" s="190"/>
      <c r="O127" s="190"/>
      <c r="P127" s="190"/>
      <c r="Q127" s="190"/>
      <c r="R127" s="23"/>
    </row>
    <row r="128" spans="1:22">
      <c r="A128" s="27">
        <f t="shared" ca="1" si="26"/>
        <v>45971</v>
      </c>
      <c r="B128" s="20"/>
      <c r="C128" s="21"/>
      <c r="D128" s="20"/>
      <c r="E128" s="21"/>
      <c r="F128" s="22"/>
      <c r="G128" s="22"/>
      <c r="H128" s="34" t="str">
        <f t="shared" si="21"/>
        <v/>
      </c>
      <c r="I128" s="34" t="str">
        <f t="shared" si="22"/>
        <v/>
      </c>
      <c r="J128" s="34" t="str">
        <f t="shared" si="23"/>
        <v/>
      </c>
      <c r="K128" s="34" t="str">
        <f t="shared" si="24"/>
        <v/>
      </c>
      <c r="L128" s="26" t="str">
        <f t="shared" si="25"/>
        <v/>
      </c>
      <c r="M128" s="32"/>
      <c r="N128" s="190"/>
      <c r="O128" s="190"/>
      <c r="P128" s="190"/>
      <c r="Q128" s="190"/>
      <c r="R128" s="23"/>
    </row>
    <row r="129" spans="1:18">
      <c r="A129" s="27">
        <f t="shared" ca="1" si="26"/>
        <v>45972</v>
      </c>
      <c r="B129" s="20"/>
      <c r="C129" s="21"/>
      <c r="D129" s="20"/>
      <c r="E129" s="21"/>
      <c r="F129" s="22"/>
      <c r="G129" s="22"/>
      <c r="H129" s="34" t="str">
        <f t="shared" si="21"/>
        <v/>
      </c>
      <c r="I129" s="34" t="str">
        <f t="shared" si="22"/>
        <v/>
      </c>
      <c r="J129" s="34" t="str">
        <f t="shared" si="23"/>
        <v/>
      </c>
      <c r="K129" s="34" t="str">
        <f t="shared" si="24"/>
        <v/>
      </c>
      <c r="L129" s="26" t="str">
        <f t="shared" si="25"/>
        <v/>
      </c>
      <c r="M129" s="32"/>
      <c r="N129" s="190"/>
      <c r="O129" s="190"/>
      <c r="P129" s="190"/>
      <c r="Q129" s="190"/>
      <c r="R129" s="23"/>
    </row>
    <row r="130" spans="1:18">
      <c r="A130" s="27">
        <f t="shared" ca="1" si="26"/>
        <v>45973</v>
      </c>
      <c r="B130" s="20"/>
      <c r="C130" s="21"/>
      <c r="D130" s="20"/>
      <c r="E130" s="21"/>
      <c r="F130" s="22"/>
      <c r="G130" s="22"/>
      <c r="H130" s="34" t="str">
        <f t="shared" si="21"/>
        <v/>
      </c>
      <c r="I130" s="34" t="str">
        <f t="shared" si="22"/>
        <v/>
      </c>
      <c r="J130" s="34" t="str">
        <f t="shared" si="23"/>
        <v/>
      </c>
      <c r="K130" s="34" t="str">
        <f t="shared" si="24"/>
        <v/>
      </c>
      <c r="L130" s="26" t="str">
        <f t="shared" si="25"/>
        <v/>
      </c>
      <c r="M130" s="32"/>
      <c r="N130" s="190"/>
      <c r="O130" s="190"/>
      <c r="P130" s="190"/>
      <c r="Q130" s="190"/>
      <c r="R130" s="23"/>
    </row>
    <row r="131" spans="1:18">
      <c r="A131" s="27">
        <f t="shared" ca="1" si="26"/>
        <v>45974</v>
      </c>
      <c r="B131" s="20"/>
      <c r="C131" s="21"/>
      <c r="D131" s="20"/>
      <c r="E131" s="21"/>
      <c r="F131" s="22"/>
      <c r="G131" s="22"/>
      <c r="H131" s="34" t="str">
        <f t="shared" si="21"/>
        <v/>
      </c>
      <c r="I131" s="34" t="str">
        <f t="shared" si="22"/>
        <v/>
      </c>
      <c r="J131" s="34" t="str">
        <f t="shared" si="23"/>
        <v/>
      </c>
      <c r="K131" s="34" t="str">
        <f t="shared" si="24"/>
        <v/>
      </c>
      <c r="L131" s="26" t="str">
        <f t="shared" si="25"/>
        <v/>
      </c>
      <c r="M131" s="32"/>
      <c r="N131" s="190"/>
      <c r="O131" s="190"/>
      <c r="P131" s="190"/>
      <c r="Q131" s="190"/>
      <c r="R131" s="23"/>
    </row>
    <row r="132" spans="1:18">
      <c r="A132" s="27">
        <f t="shared" ca="1" si="26"/>
        <v>45975</v>
      </c>
      <c r="B132" s="20"/>
      <c r="C132" s="21"/>
      <c r="D132" s="20"/>
      <c r="E132" s="21"/>
      <c r="F132" s="22"/>
      <c r="G132" s="22"/>
      <c r="H132" s="34" t="str">
        <f t="shared" si="21"/>
        <v/>
      </c>
      <c r="I132" s="34" t="str">
        <f t="shared" si="22"/>
        <v/>
      </c>
      <c r="J132" s="34" t="str">
        <f t="shared" si="23"/>
        <v/>
      </c>
      <c r="K132" s="34" t="str">
        <f t="shared" si="24"/>
        <v/>
      </c>
      <c r="L132" s="26" t="str">
        <f t="shared" si="25"/>
        <v/>
      </c>
      <c r="M132" s="32"/>
      <c r="N132" s="190"/>
      <c r="O132" s="190"/>
      <c r="P132" s="190"/>
      <c r="Q132" s="190"/>
      <c r="R132" s="23"/>
    </row>
    <row r="133" spans="1:18">
      <c r="A133" s="27">
        <f t="shared" ca="1" si="26"/>
        <v>45976</v>
      </c>
      <c r="B133" s="20"/>
      <c r="C133" s="21"/>
      <c r="D133" s="20"/>
      <c r="E133" s="21"/>
      <c r="F133" s="22"/>
      <c r="G133" s="22"/>
      <c r="H133" s="34" t="str">
        <f t="shared" si="21"/>
        <v/>
      </c>
      <c r="I133" s="34" t="str">
        <f t="shared" si="22"/>
        <v/>
      </c>
      <c r="J133" s="34" t="str">
        <f t="shared" si="23"/>
        <v/>
      </c>
      <c r="K133" s="34" t="str">
        <f t="shared" si="24"/>
        <v/>
      </c>
      <c r="L133" s="26" t="str">
        <f t="shared" si="25"/>
        <v/>
      </c>
      <c r="M133" s="32"/>
      <c r="N133" s="190"/>
      <c r="O133" s="190"/>
      <c r="P133" s="190"/>
      <c r="Q133" s="190"/>
      <c r="R133" s="23"/>
    </row>
    <row r="134" spans="1:18">
      <c r="A134" s="27">
        <f t="shared" ca="1" si="26"/>
        <v>45977</v>
      </c>
      <c r="B134" s="20"/>
      <c r="C134" s="21"/>
      <c r="D134" s="20"/>
      <c r="E134" s="21"/>
      <c r="F134" s="22"/>
      <c r="G134" s="22"/>
      <c r="H134" s="34" t="str">
        <f t="shared" si="21"/>
        <v/>
      </c>
      <c r="I134" s="34" t="str">
        <f t="shared" si="22"/>
        <v/>
      </c>
      <c r="J134" s="34" t="str">
        <f t="shared" si="23"/>
        <v/>
      </c>
      <c r="K134" s="34" t="str">
        <f t="shared" si="24"/>
        <v/>
      </c>
      <c r="L134" s="26" t="str">
        <f t="shared" si="25"/>
        <v/>
      </c>
      <c r="M134" s="32"/>
      <c r="N134" s="190"/>
      <c r="O134" s="190"/>
      <c r="P134" s="190"/>
      <c r="Q134" s="190"/>
      <c r="R134" s="23"/>
    </row>
    <row r="135" spans="1:18">
      <c r="A135" s="27">
        <f t="shared" ca="1" si="26"/>
        <v>45978</v>
      </c>
      <c r="B135" s="20"/>
      <c r="C135" s="21"/>
      <c r="D135" s="20"/>
      <c r="E135" s="21"/>
      <c r="F135" s="22"/>
      <c r="G135" s="22"/>
      <c r="H135" s="34" t="str">
        <f t="shared" si="21"/>
        <v/>
      </c>
      <c r="I135" s="34" t="str">
        <f t="shared" si="22"/>
        <v/>
      </c>
      <c r="J135" s="34" t="str">
        <f t="shared" si="23"/>
        <v/>
      </c>
      <c r="K135" s="34" t="str">
        <f t="shared" si="24"/>
        <v/>
      </c>
      <c r="L135" s="26" t="str">
        <f t="shared" si="25"/>
        <v/>
      </c>
      <c r="M135" s="32"/>
      <c r="N135" s="190"/>
      <c r="O135" s="190"/>
      <c r="P135" s="190"/>
      <c r="Q135" s="190"/>
      <c r="R135" s="23"/>
    </row>
    <row r="136" spans="1:18">
      <c r="A136" s="27">
        <f t="shared" ca="1" si="26"/>
        <v>45979</v>
      </c>
      <c r="B136" s="20"/>
      <c r="C136" s="21"/>
      <c r="D136" s="20"/>
      <c r="E136" s="21"/>
      <c r="F136" s="22"/>
      <c r="G136" s="22"/>
      <c r="H136" s="34" t="str">
        <f t="shared" si="21"/>
        <v/>
      </c>
      <c r="I136" s="34" t="str">
        <f t="shared" si="22"/>
        <v/>
      </c>
      <c r="J136" s="34" t="str">
        <f t="shared" si="23"/>
        <v/>
      </c>
      <c r="K136" s="34" t="str">
        <f t="shared" si="24"/>
        <v/>
      </c>
      <c r="L136" s="26" t="str">
        <f t="shared" si="25"/>
        <v/>
      </c>
      <c r="M136" s="32"/>
      <c r="N136" s="190"/>
      <c r="O136" s="190"/>
      <c r="P136" s="190"/>
      <c r="Q136" s="190"/>
      <c r="R136" s="23"/>
    </row>
    <row r="137" spans="1:18">
      <c r="A137" s="27">
        <f t="shared" ca="1" si="26"/>
        <v>45980</v>
      </c>
      <c r="B137" s="20"/>
      <c r="C137" s="21"/>
      <c r="D137" s="20"/>
      <c r="E137" s="21"/>
      <c r="F137" s="22"/>
      <c r="G137" s="22"/>
      <c r="H137" s="34" t="str">
        <f t="shared" si="21"/>
        <v/>
      </c>
      <c r="I137" s="34" t="str">
        <f t="shared" si="22"/>
        <v/>
      </c>
      <c r="J137" s="34" t="str">
        <f t="shared" si="23"/>
        <v/>
      </c>
      <c r="K137" s="34" t="str">
        <f t="shared" si="24"/>
        <v/>
      </c>
      <c r="L137" s="26" t="str">
        <f t="shared" si="25"/>
        <v/>
      </c>
      <c r="M137" s="32"/>
      <c r="N137" s="190"/>
      <c r="O137" s="190"/>
      <c r="P137" s="190"/>
      <c r="Q137" s="190"/>
      <c r="R137" s="23"/>
    </row>
    <row r="138" spans="1:18">
      <c r="A138" s="27">
        <f t="shared" ca="1" si="26"/>
        <v>45981</v>
      </c>
      <c r="B138" s="20"/>
      <c r="C138" s="21"/>
      <c r="D138" s="20"/>
      <c r="E138" s="21"/>
      <c r="F138" s="22"/>
      <c r="G138" s="22"/>
      <c r="H138" s="34" t="str">
        <f t="shared" si="21"/>
        <v/>
      </c>
      <c r="I138" s="34" t="str">
        <f t="shared" si="22"/>
        <v/>
      </c>
      <c r="J138" s="34" t="str">
        <f t="shared" si="23"/>
        <v/>
      </c>
      <c r="K138" s="34" t="str">
        <f t="shared" si="24"/>
        <v/>
      </c>
      <c r="L138" s="26" t="str">
        <f t="shared" si="25"/>
        <v/>
      </c>
      <c r="M138" s="32"/>
      <c r="N138" s="190"/>
      <c r="O138" s="190"/>
      <c r="P138" s="190"/>
      <c r="Q138" s="190"/>
      <c r="R138" s="23"/>
    </row>
    <row r="139" spans="1:18">
      <c r="A139" s="27">
        <f t="shared" ca="1" si="26"/>
        <v>45982</v>
      </c>
      <c r="B139" s="20"/>
      <c r="C139" s="21"/>
      <c r="D139" s="20"/>
      <c r="E139" s="21"/>
      <c r="F139" s="22"/>
      <c r="G139" s="22"/>
      <c r="H139" s="34" t="str">
        <f t="shared" si="21"/>
        <v/>
      </c>
      <c r="I139" s="34" t="str">
        <f t="shared" si="22"/>
        <v/>
      </c>
      <c r="J139" s="34" t="str">
        <f t="shared" si="23"/>
        <v/>
      </c>
      <c r="K139" s="34" t="str">
        <f t="shared" si="24"/>
        <v/>
      </c>
      <c r="L139" s="26" t="str">
        <f t="shared" si="25"/>
        <v/>
      </c>
      <c r="M139" s="32"/>
      <c r="N139" s="190"/>
      <c r="O139" s="190"/>
      <c r="P139" s="190"/>
      <c r="Q139" s="190"/>
      <c r="R139" s="23"/>
    </row>
    <row r="140" spans="1:18">
      <c r="A140" s="27">
        <f t="shared" ca="1" si="26"/>
        <v>45983</v>
      </c>
      <c r="B140" s="20"/>
      <c r="C140" s="21"/>
      <c r="D140" s="20"/>
      <c r="E140" s="21"/>
      <c r="F140" s="22"/>
      <c r="G140" s="22"/>
      <c r="H140" s="34" t="str">
        <f t="shared" si="21"/>
        <v/>
      </c>
      <c r="I140" s="34" t="str">
        <f t="shared" si="22"/>
        <v/>
      </c>
      <c r="J140" s="34" t="str">
        <f t="shared" si="23"/>
        <v/>
      </c>
      <c r="K140" s="34" t="str">
        <f t="shared" si="24"/>
        <v/>
      </c>
      <c r="L140" s="26" t="str">
        <f t="shared" si="25"/>
        <v/>
      </c>
      <c r="M140" s="32"/>
      <c r="N140" s="190"/>
      <c r="O140" s="190"/>
      <c r="P140" s="190"/>
      <c r="Q140" s="190"/>
      <c r="R140" s="23"/>
    </row>
    <row r="141" spans="1:18">
      <c r="A141" s="27">
        <f t="shared" ca="1" si="26"/>
        <v>45984</v>
      </c>
      <c r="B141" s="20"/>
      <c r="C141" s="21"/>
      <c r="D141" s="20"/>
      <c r="E141" s="21"/>
      <c r="F141" s="22"/>
      <c r="G141" s="22"/>
      <c r="H141" s="34" t="str">
        <f t="shared" si="21"/>
        <v/>
      </c>
      <c r="I141" s="34" t="str">
        <f t="shared" si="22"/>
        <v/>
      </c>
      <c r="J141" s="34" t="str">
        <f t="shared" si="23"/>
        <v/>
      </c>
      <c r="K141" s="34" t="str">
        <f t="shared" si="24"/>
        <v/>
      </c>
      <c r="L141" s="26" t="str">
        <f t="shared" si="25"/>
        <v/>
      </c>
      <c r="M141" s="32"/>
      <c r="N141" s="190"/>
      <c r="O141" s="190"/>
      <c r="P141" s="190"/>
      <c r="Q141" s="190"/>
      <c r="R141" s="23"/>
    </row>
    <row r="142" spans="1:18">
      <c r="A142" s="27">
        <f t="shared" ca="1" si="26"/>
        <v>45985</v>
      </c>
      <c r="B142" s="20"/>
      <c r="C142" s="21"/>
      <c r="D142" s="20"/>
      <c r="E142" s="21"/>
      <c r="F142" s="22"/>
      <c r="G142" s="22"/>
      <c r="H142" s="34" t="str">
        <f t="shared" si="21"/>
        <v/>
      </c>
      <c r="I142" s="34" t="str">
        <f t="shared" si="22"/>
        <v/>
      </c>
      <c r="J142" s="34" t="str">
        <f t="shared" si="23"/>
        <v/>
      </c>
      <c r="K142" s="34" t="str">
        <f t="shared" si="24"/>
        <v/>
      </c>
      <c r="L142" s="26" t="str">
        <f t="shared" si="25"/>
        <v/>
      </c>
      <c r="M142" s="32"/>
      <c r="N142" s="190"/>
      <c r="O142" s="190"/>
      <c r="P142" s="190"/>
      <c r="Q142" s="190"/>
      <c r="R142" s="23"/>
    </row>
    <row r="143" spans="1:18">
      <c r="A143" s="27">
        <f t="shared" ca="1" si="26"/>
        <v>45986</v>
      </c>
      <c r="B143" s="20"/>
      <c r="C143" s="21"/>
      <c r="D143" s="20"/>
      <c r="E143" s="21"/>
      <c r="F143" s="22"/>
      <c r="G143" s="22"/>
      <c r="H143" s="34" t="str">
        <f t="shared" si="21"/>
        <v/>
      </c>
      <c r="I143" s="34" t="str">
        <f t="shared" si="22"/>
        <v/>
      </c>
      <c r="J143" s="34" t="str">
        <f t="shared" si="23"/>
        <v/>
      </c>
      <c r="K143" s="34" t="str">
        <f t="shared" si="24"/>
        <v/>
      </c>
      <c r="L143" s="26" t="str">
        <f t="shared" si="25"/>
        <v/>
      </c>
      <c r="M143" s="32"/>
      <c r="N143" s="190"/>
      <c r="O143" s="190"/>
      <c r="P143" s="190"/>
      <c r="Q143" s="190"/>
      <c r="R143" s="23"/>
    </row>
    <row r="144" spans="1:18">
      <c r="A144" s="27">
        <f t="shared" ca="1" si="26"/>
        <v>45987</v>
      </c>
      <c r="B144" s="20"/>
      <c r="C144" s="21"/>
      <c r="D144" s="20"/>
      <c r="E144" s="21"/>
      <c r="F144" s="22"/>
      <c r="G144" s="22"/>
      <c r="H144" s="34" t="str">
        <f t="shared" si="21"/>
        <v/>
      </c>
      <c r="I144" s="34" t="str">
        <f t="shared" si="22"/>
        <v/>
      </c>
      <c r="J144" s="34" t="str">
        <f t="shared" si="23"/>
        <v/>
      </c>
      <c r="K144" s="34" t="str">
        <f t="shared" si="24"/>
        <v/>
      </c>
      <c r="L144" s="26" t="str">
        <f t="shared" si="25"/>
        <v/>
      </c>
      <c r="M144" s="32"/>
      <c r="N144" s="190"/>
      <c r="O144" s="190"/>
      <c r="P144" s="190"/>
      <c r="Q144" s="190"/>
      <c r="R144" s="23"/>
    </row>
    <row r="145" spans="1:22">
      <c r="A145" s="27">
        <f t="shared" ca="1" si="26"/>
        <v>45988</v>
      </c>
      <c r="B145" s="20"/>
      <c r="C145" s="21"/>
      <c r="D145" s="20"/>
      <c r="E145" s="21"/>
      <c r="F145" s="22"/>
      <c r="G145" s="22"/>
      <c r="H145" s="34" t="str">
        <f t="shared" si="21"/>
        <v/>
      </c>
      <c r="I145" s="34" t="str">
        <f t="shared" si="22"/>
        <v/>
      </c>
      <c r="J145" s="34" t="str">
        <f t="shared" si="23"/>
        <v/>
      </c>
      <c r="K145" s="34" t="str">
        <f t="shared" si="24"/>
        <v/>
      </c>
      <c r="L145" s="26" t="str">
        <f t="shared" si="25"/>
        <v/>
      </c>
      <c r="M145" s="32"/>
      <c r="N145" s="190"/>
      <c r="O145" s="190"/>
      <c r="P145" s="190"/>
      <c r="Q145" s="190"/>
      <c r="R145" s="23"/>
    </row>
    <row r="146" spans="1:22">
      <c r="A146" s="27">
        <f t="shared" ca="1" si="26"/>
        <v>45989</v>
      </c>
      <c r="B146" s="20"/>
      <c r="C146" s="21"/>
      <c r="D146" s="20"/>
      <c r="E146" s="21"/>
      <c r="F146" s="22"/>
      <c r="G146" s="22"/>
      <c r="H146" s="34" t="str">
        <f t="shared" si="21"/>
        <v/>
      </c>
      <c r="I146" s="34" t="str">
        <f t="shared" si="22"/>
        <v/>
      </c>
      <c r="J146" s="34" t="str">
        <f t="shared" si="23"/>
        <v/>
      </c>
      <c r="K146" s="34" t="str">
        <f t="shared" si="24"/>
        <v/>
      </c>
      <c r="L146" s="26" t="str">
        <f t="shared" si="25"/>
        <v/>
      </c>
      <c r="M146" s="32"/>
      <c r="N146" s="190"/>
      <c r="O146" s="190"/>
      <c r="P146" s="190"/>
      <c r="Q146" s="190"/>
      <c r="R146" s="23"/>
    </row>
    <row r="147" spans="1:22">
      <c r="A147" s="27">
        <f t="shared" ca="1" si="26"/>
        <v>45990</v>
      </c>
      <c r="B147" s="20"/>
      <c r="C147" s="21"/>
      <c r="D147" s="20"/>
      <c r="E147" s="21"/>
      <c r="F147" s="22"/>
      <c r="G147" s="22"/>
      <c r="H147" s="34" t="str">
        <f t="shared" si="21"/>
        <v/>
      </c>
      <c r="I147" s="34" t="str">
        <f t="shared" si="22"/>
        <v/>
      </c>
      <c r="J147" s="34" t="str">
        <f t="shared" si="23"/>
        <v/>
      </c>
      <c r="K147" s="34" t="str">
        <f t="shared" si="24"/>
        <v/>
      </c>
      <c r="L147" s="26" t="str">
        <f t="shared" si="25"/>
        <v/>
      </c>
      <c r="M147" s="32"/>
      <c r="N147" s="190"/>
      <c r="O147" s="190"/>
      <c r="P147" s="190"/>
      <c r="Q147" s="190"/>
      <c r="R147" s="23"/>
    </row>
    <row r="148" spans="1:22">
      <c r="A148" s="27">
        <f t="shared" ca="1" si="26"/>
        <v>45991</v>
      </c>
      <c r="B148" s="20"/>
      <c r="C148" s="21"/>
      <c r="D148" s="20"/>
      <c r="E148" s="21"/>
      <c r="F148" s="22"/>
      <c r="G148" s="22"/>
      <c r="H148" s="34" t="str">
        <f t="shared" si="21"/>
        <v/>
      </c>
      <c r="I148" s="34" t="str">
        <f t="shared" si="22"/>
        <v/>
      </c>
      <c r="J148" s="34" t="str">
        <f t="shared" si="23"/>
        <v/>
      </c>
      <c r="K148" s="34" t="str">
        <f t="shared" si="24"/>
        <v/>
      </c>
      <c r="L148" s="26" t="str">
        <f>IF(AND($B148="",$D148=""),"",($C148-$B148-$F148)+($E148-$D148-$G148))</f>
        <v/>
      </c>
      <c r="M148" s="32"/>
      <c r="N148" s="190"/>
      <c r="O148" s="190"/>
      <c r="P148" s="190"/>
      <c r="Q148" s="190"/>
      <c r="R148" s="23"/>
    </row>
    <row r="149" spans="1:22">
      <c r="A149" s="27">
        <f t="shared" ca="1" si="26"/>
        <v>45992</v>
      </c>
      <c r="B149" s="20"/>
      <c r="C149" s="21"/>
      <c r="D149" s="20"/>
      <c r="E149" s="21"/>
      <c r="F149" s="22"/>
      <c r="G149" s="22"/>
      <c r="H149" s="34" t="str">
        <f t="shared" si="21"/>
        <v/>
      </c>
      <c r="I149" s="34" t="str">
        <f t="shared" si="22"/>
        <v/>
      </c>
      <c r="J149" s="34" t="str">
        <f t="shared" si="23"/>
        <v/>
      </c>
      <c r="K149" s="34" t="str">
        <f t="shared" si="24"/>
        <v/>
      </c>
      <c r="L149" s="26" t="str">
        <f>IF(AND($B149="",$D149=""),"",($C149-$B149-$F149)+($E149-$D149-$G149))</f>
        <v/>
      </c>
      <c r="M149" s="32"/>
      <c r="N149" s="190"/>
      <c r="O149" s="190"/>
      <c r="P149" s="190"/>
      <c r="Q149" s="190"/>
      <c r="R149" s="23"/>
    </row>
    <row r="150" spans="1:22">
      <c r="A150" s="5" t="s">
        <v>11</v>
      </c>
      <c r="B150" s="191"/>
      <c r="C150" s="192"/>
      <c r="D150" s="191"/>
      <c r="E150" s="192"/>
      <c r="F150" s="26" t="str">
        <f>IF(SUM($F119:$F149)=0,"",SUM($F119:$F149))</f>
        <v/>
      </c>
      <c r="G150" s="26" t="str">
        <f>IF(SUM($G119:$G149)=0,"",SUM($G119:$G149))</f>
        <v/>
      </c>
      <c r="H150" s="26" t="str">
        <f>IF(SUM(H119:H149)=0,"",SUM(H119:H149))</f>
        <v/>
      </c>
      <c r="I150" s="26" t="str">
        <f>IF(SUM(I119:I149)=0,"",SUM(I119:I149))</f>
        <v/>
      </c>
      <c r="J150" s="26" t="str">
        <f t="shared" ref="J150:K150" si="27">IF(SUM(J119:J149)=0,"",SUM(J119:J149))</f>
        <v/>
      </c>
      <c r="K150" s="26" t="str">
        <f t="shared" si="27"/>
        <v/>
      </c>
      <c r="L150" s="26" t="str">
        <f>IF(SUM($L119:$L149)=0,"",SUM($L119:$L149))</f>
        <v/>
      </c>
      <c r="M150" s="33"/>
      <c r="N150" s="193"/>
      <c r="O150" s="193"/>
      <c r="P150" s="193"/>
      <c r="Q150" s="193"/>
      <c r="R150" s="6"/>
    </row>
    <row r="152" spans="1:22" ht="27" customHeight="1">
      <c r="A152" s="194" t="s">
        <v>22</v>
      </c>
      <c r="B152" s="189" t="s">
        <v>103</v>
      </c>
      <c r="C152" s="189"/>
      <c r="D152" s="189"/>
      <c r="E152" s="189"/>
      <c r="F152" s="189" t="s">
        <v>23</v>
      </c>
      <c r="G152" s="189"/>
      <c r="H152" s="189" t="s">
        <v>88</v>
      </c>
      <c r="I152" s="189"/>
      <c r="J152" s="189"/>
      <c r="K152" s="189"/>
      <c r="L152" s="189" t="s">
        <v>87</v>
      </c>
      <c r="M152" s="195" t="s">
        <v>96</v>
      </c>
      <c r="N152" s="194" t="s">
        <v>25</v>
      </c>
      <c r="O152" s="194"/>
      <c r="P152" s="194"/>
      <c r="Q152" s="194"/>
      <c r="R152" s="189" t="s">
        <v>100</v>
      </c>
    </row>
    <row r="153" spans="1:22" ht="14.25" customHeight="1">
      <c r="A153" s="194"/>
      <c r="B153" s="189" t="s">
        <v>82</v>
      </c>
      <c r="C153" s="189"/>
      <c r="D153" s="189" t="s">
        <v>84</v>
      </c>
      <c r="E153" s="189"/>
      <c r="F153" s="189"/>
      <c r="G153" s="189"/>
      <c r="H153" s="189" t="s">
        <v>90</v>
      </c>
      <c r="I153" s="189"/>
      <c r="J153" s="189" t="s">
        <v>89</v>
      </c>
      <c r="K153" s="189"/>
      <c r="L153" s="189"/>
      <c r="M153" s="196"/>
      <c r="N153" s="194"/>
      <c r="O153" s="194"/>
      <c r="P153" s="194"/>
      <c r="Q153" s="194"/>
      <c r="R153" s="189"/>
    </row>
    <row r="154" spans="1:22">
      <c r="A154" s="194"/>
      <c r="B154" s="43" t="s">
        <v>26</v>
      </c>
      <c r="C154" s="43" t="s">
        <v>27</v>
      </c>
      <c r="D154" s="43" t="s">
        <v>26</v>
      </c>
      <c r="E154" s="43" t="s">
        <v>27</v>
      </c>
      <c r="F154" s="44" t="s">
        <v>85</v>
      </c>
      <c r="G154" s="44" t="s">
        <v>86</v>
      </c>
      <c r="H154" s="44" t="s">
        <v>81</v>
      </c>
      <c r="I154" s="44" t="s">
        <v>83</v>
      </c>
      <c r="J154" s="44" t="s">
        <v>81</v>
      </c>
      <c r="K154" s="44" t="s">
        <v>95</v>
      </c>
      <c r="L154" s="189"/>
      <c r="M154" s="197"/>
      <c r="N154" s="194"/>
      <c r="O154" s="194"/>
      <c r="P154" s="194"/>
      <c r="Q154" s="194"/>
      <c r="R154" s="194"/>
    </row>
    <row r="155" spans="1:22">
      <c r="A155" s="27" cm="1">
        <f t="array" aca="1" ref="A155" ca="1">DATE("2025","8"+4,IFERROR(INDIRECT(T1),"1"))</f>
        <v>45992</v>
      </c>
      <c r="B155" s="20"/>
      <c r="C155" s="21"/>
      <c r="D155" s="20"/>
      <c r="E155" s="21"/>
      <c r="F155" s="22"/>
      <c r="G155" s="22"/>
      <c r="H155" s="34" t="str">
        <f>IF(OR(B155="",LEFT(M155,1)="✓"),"",C155-B155-F155)</f>
        <v/>
      </c>
      <c r="I155" s="34" t="str">
        <f>IF(OR(D155="",LEFT(M155,1)="✓"),"",E155-D155-G155)</f>
        <v/>
      </c>
      <c r="J155" s="34" t="str">
        <f>IF(AND(B155&lt;&gt;"",M155="✓所定"),C155-B155-F155,"")</f>
        <v/>
      </c>
      <c r="K155" s="34" t="str">
        <f>IF(AND(B155&lt;&gt;"",M155="✓法定"),C155-B155-F155,"")</f>
        <v/>
      </c>
      <c r="L155" s="26" t="str">
        <f t="shared" ref="L155:L185" si="28">IF(AND($B155="",$D155=""),"",($C155-$B155-$F155)+($E155-$D155-$G155))</f>
        <v/>
      </c>
      <c r="M155" s="32"/>
      <c r="N155" s="190"/>
      <c r="O155" s="190"/>
      <c r="P155" s="190"/>
      <c r="Q155" s="190"/>
      <c r="R155" s="23"/>
      <c r="V155" s="1" t="s">
        <v>171</v>
      </c>
    </row>
    <row r="156" spans="1:22">
      <c r="A156" s="27">
        <f ca="1">A155+1</f>
        <v>45993</v>
      </c>
      <c r="B156" s="20"/>
      <c r="C156" s="21"/>
      <c r="D156" s="20"/>
      <c r="E156" s="21"/>
      <c r="F156" s="22"/>
      <c r="G156" s="22"/>
      <c r="H156" s="34" t="str">
        <f t="shared" ref="H156:H185" si="29">IF(OR(B156="",LEFT(M156,1)="✓"),"",C156-B156-F156)</f>
        <v/>
      </c>
      <c r="I156" s="34" t="str">
        <f t="shared" ref="I156:I185" si="30">IF(OR(D156="",LEFT(M156,1)="✓"),"",E156-D156-G156)</f>
        <v/>
      </c>
      <c r="J156" s="34" t="str">
        <f t="shared" ref="J156:J185" si="31">IF(AND(B156&lt;&gt;"",M156="✓所定"),C156-B156-F156,"")</f>
        <v/>
      </c>
      <c r="K156" s="34" t="str">
        <f t="shared" ref="K156:K185" si="32">IF(AND(B156&lt;&gt;"",M156="✓法定"),C156-B156-F156,"")</f>
        <v/>
      </c>
      <c r="L156" s="26" t="str">
        <f t="shared" si="28"/>
        <v/>
      </c>
      <c r="M156" s="32"/>
      <c r="N156" s="190"/>
      <c r="O156" s="190"/>
      <c r="P156" s="190"/>
      <c r="Q156" s="190"/>
      <c r="R156" s="23"/>
      <c r="V156" s="1" t="s">
        <v>172</v>
      </c>
    </row>
    <row r="157" spans="1:22">
      <c r="A157" s="27">
        <f t="shared" ref="A157:A185" ca="1" si="33">A156+1</f>
        <v>45994</v>
      </c>
      <c r="B157" s="20"/>
      <c r="C157" s="21"/>
      <c r="D157" s="20"/>
      <c r="E157" s="21"/>
      <c r="F157" s="22"/>
      <c r="G157" s="22"/>
      <c r="H157" s="34" t="str">
        <f t="shared" si="29"/>
        <v/>
      </c>
      <c r="I157" s="34" t="str">
        <f t="shared" si="30"/>
        <v/>
      </c>
      <c r="J157" s="34" t="str">
        <f t="shared" si="31"/>
        <v/>
      </c>
      <c r="K157" s="34" t="str">
        <f t="shared" si="32"/>
        <v/>
      </c>
      <c r="L157" s="26" t="str">
        <f t="shared" si="28"/>
        <v/>
      </c>
      <c r="M157" s="32"/>
      <c r="N157" s="190"/>
      <c r="O157" s="190"/>
      <c r="P157" s="190"/>
      <c r="Q157" s="190"/>
      <c r="R157" s="23"/>
    </row>
    <row r="158" spans="1:22">
      <c r="A158" s="27">
        <f t="shared" ca="1" si="33"/>
        <v>45995</v>
      </c>
      <c r="B158" s="20"/>
      <c r="C158" s="21"/>
      <c r="D158" s="20"/>
      <c r="E158" s="21"/>
      <c r="F158" s="22"/>
      <c r="G158" s="22"/>
      <c r="H158" s="34" t="str">
        <f t="shared" si="29"/>
        <v/>
      </c>
      <c r="I158" s="34" t="str">
        <f t="shared" si="30"/>
        <v/>
      </c>
      <c r="J158" s="34" t="str">
        <f t="shared" si="31"/>
        <v/>
      </c>
      <c r="K158" s="34" t="str">
        <f t="shared" si="32"/>
        <v/>
      </c>
      <c r="L158" s="26" t="str">
        <f t="shared" si="28"/>
        <v/>
      </c>
      <c r="M158" s="32"/>
      <c r="N158" s="190"/>
      <c r="O158" s="190"/>
      <c r="P158" s="190"/>
      <c r="Q158" s="190"/>
      <c r="R158" s="23"/>
    </row>
    <row r="159" spans="1:22">
      <c r="A159" s="27">
        <f t="shared" ca="1" si="33"/>
        <v>45996</v>
      </c>
      <c r="B159" s="20"/>
      <c r="C159" s="21"/>
      <c r="D159" s="20"/>
      <c r="E159" s="21"/>
      <c r="F159" s="22"/>
      <c r="G159" s="22"/>
      <c r="H159" s="34" t="str">
        <f t="shared" si="29"/>
        <v/>
      </c>
      <c r="I159" s="34" t="str">
        <f t="shared" si="30"/>
        <v/>
      </c>
      <c r="J159" s="34" t="str">
        <f t="shared" si="31"/>
        <v/>
      </c>
      <c r="K159" s="34" t="str">
        <f t="shared" si="32"/>
        <v/>
      </c>
      <c r="L159" s="26" t="str">
        <f t="shared" si="28"/>
        <v/>
      </c>
      <c r="M159" s="32"/>
      <c r="N159" s="190"/>
      <c r="O159" s="190"/>
      <c r="P159" s="190"/>
      <c r="Q159" s="190"/>
      <c r="R159" s="23"/>
    </row>
    <row r="160" spans="1:22">
      <c r="A160" s="27">
        <f t="shared" ca="1" si="33"/>
        <v>45997</v>
      </c>
      <c r="B160" s="20"/>
      <c r="C160" s="21"/>
      <c r="D160" s="20"/>
      <c r="E160" s="21"/>
      <c r="F160" s="22"/>
      <c r="G160" s="22"/>
      <c r="H160" s="34" t="str">
        <f t="shared" si="29"/>
        <v/>
      </c>
      <c r="I160" s="34" t="str">
        <f t="shared" si="30"/>
        <v/>
      </c>
      <c r="J160" s="34" t="str">
        <f t="shared" si="31"/>
        <v/>
      </c>
      <c r="K160" s="34" t="str">
        <f t="shared" si="32"/>
        <v/>
      </c>
      <c r="L160" s="26" t="str">
        <f t="shared" si="28"/>
        <v/>
      </c>
      <c r="M160" s="32"/>
      <c r="N160" s="190"/>
      <c r="O160" s="190"/>
      <c r="P160" s="190"/>
      <c r="Q160" s="190"/>
      <c r="R160" s="23"/>
    </row>
    <row r="161" spans="1:18">
      <c r="A161" s="27">
        <f t="shared" ca="1" si="33"/>
        <v>45998</v>
      </c>
      <c r="B161" s="20"/>
      <c r="C161" s="21"/>
      <c r="D161" s="20"/>
      <c r="E161" s="21"/>
      <c r="F161" s="22"/>
      <c r="G161" s="22"/>
      <c r="H161" s="34" t="str">
        <f t="shared" si="29"/>
        <v/>
      </c>
      <c r="I161" s="34" t="str">
        <f t="shared" si="30"/>
        <v/>
      </c>
      <c r="J161" s="34" t="str">
        <f t="shared" si="31"/>
        <v/>
      </c>
      <c r="K161" s="34" t="str">
        <f t="shared" si="32"/>
        <v/>
      </c>
      <c r="L161" s="26" t="str">
        <f t="shared" si="28"/>
        <v/>
      </c>
      <c r="M161" s="32"/>
      <c r="N161" s="190"/>
      <c r="O161" s="190"/>
      <c r="P161" s="190"/>
      <c r="Q161" s="190"/>
      <c r="R161" s="23"/>
    </row>
    <row r="162" spans="1:18">
      <c r="A162" s="27">
        <f t="shared" ca="1" si="33"/>
        <v>45999</v>
      </c>
      <c r="B162" s="20"/>
      <c r="C162" s="21"/>
      <c r="D162" s="20"/>
      <c r="E162" s="21"/>
      <c r="F162" s="22"/>
      <c r="G162" s="22"/>
      <c r="H162" s="34" t="str">
        <f t="shared" si="29"/>
        <v/>
      </c>
      <c r="I162" s="34" t="str">
        <f t="shared" si="30"/>
        <v/>
      </c>
      <c r="J162" s="34" t="str">
        <f t="shared" si="31"/>
        <v/>
      </c>
      <c r="K162" s="34" t="str">
        <f t="shared" si="32"/>
        <v/>
      </c>
      <c r="L162" s="26" t="str">
        <f t="shared" si="28"/>
        <v/>
      </c>
      <c r="M162" s="32"/>
      <c r="N162" s="190"/>
      <c r="O162" s="190"/>
      <c r="P162" s="190"/>
      <c r="Q162" s="190"/>
      <c r="R162" s="23"/>
    </row>
    <row r="163" spans="1:18">
      <c r="A163" s="27">
        <f t="shared" ca="1" si="33"/>
        <v>46000</v>
      </c>
      <c r="B163" s="20"/>
      <c r="C163" s="21"/>
      <c r="D163" s="20"/>
      <c r="E163" s="21"/>
      <c r="F163" s="22"/>
      <c r="G163" s="22"/>
      <c r="H163" s="34" t="str">
        <f t="shared" si="29"/>
        <v/>
      </c>
      <c r="I163" s="34" t="str">
        <f t="shared" si="30"/>
        <v/>
      </c>
      <c r="J163" s="34" t="str">
        <f t="shared" si="31"/>
        <v/>
      </c>
      <c r="K163" s="34" t="str">
        <f t="shared" si="32"/>
        <v/>
      </c>
      <c r="L163" s="26" t="str">
        <f t="shared" si="28"/>
        <v/>
      </c>
      <c r="M163" s="32"/>
      <c r="N163" s="190"/>
      <c r="O163" s="190"/>
      <c r="P163" s="190"/>
      <c r="Q163" s="190"/>
      <c r="R163" s="23"/>
    </row>
    <row r="164" spans="1:18">
      <c r="A164" s="27">
        <f t="shared" ca="1" si="33"/>
        <v>46001</v>
      </c>
      <c r="B164" s="20"/>
      <c r="C164" s="21"/>
      <c r="D164" s="20"/>
      <c r="E164" s="21"/>
      <c r="F164" s="22"/>
      <c r="G164" s="22"/>
      <c r="H164" s="34" t="str">
        <f t="shared" si="29"/>
        <v/>
      </c>
      <c r="I164" s="34" t="str">
        <f t="shared" si="30"/>
        <v/>
      </c>
      <c r="J164" s="34" t="str">
        <f t="shared" si="31"/>
        <v/>
      </c>
      <c r="K164" s="34" t="str">
        <f t="shared" si="32"/>
        <v/>
      </c>
      <c r="L164" s="26" t="str">
        <f t="shared" si="28"/>
        <v/>
      </c>
      <c r="M164" s="32"/>
      <c r="N164" s="190"/>
      <c r="O164" s="190"/>
      <c r="P164" s="190"/>
      <c r="Q164" s="190"/>
      <c r="R164" s="23"/>
    </row>
    <row r="165" spans="1:18">
      <c r="A165" s="27">
        <f t="shared" ca="1" si="33"/>
        <v>46002</v>
      </c>
      <c r="B165" s="20"/>
      <c r="C165" s="21"/>
      <c r="D165" s="20"/>
      <c r="E165" s="21"/>
      <c r="F165" s="22"/>
      <c r="G165" s="22"/>
      <c r="H165" s="34" t="str">
        <f t="shared" si="29"/>
        <v/>
      </c>
      <c r="I165" s="34" t="str">
        <f t="shared" si="30"/>
        <v/>
      </c>
      <c r="J165" s="34" t="str">
        <f t="shared" si="31"/>
        <v/>
      </c>
      <c r="K165" s="34" t="str">
        <f t="shared" si="32"/>
        <v/>
      </c>
      <c r="L165" s="26" t="str">
        <f t="shared" si="28"/>
        <v/>
      </c>
      <c r="M165" s="32"/>
      <c r="N165" s="190"/>
      <c r="O165" s="190"/>
      <c r="P165" s="190"/>
      <c r="Q165" s="190"/>
      <c r="R165" s="23"/>
    </row>
    <row r="166" spans="1:18">
      <c r="A166" s="27">
        <f t="shared" ca="1" si="33"/>
        <v>46003</v>
      </c>
      <c r="B166" s="20"/>
      <c r="C166" s="21"/>
      <c r="D166" s="20"/>
      <c r="E166" s="21"/>
      <c r="F166" s="22"/>
      <c r="G166" s="22"/>
      <c r="H166" s="34" t="str">
        <f t="shared" si="29"/>
        <v/>
      </c>
      <c r="I166" s="34" t="str">
        <f t="shared" si="30"/>
        <v/>
      </c>
      <c r="J166" s="34" t="str">
        <f t="shared" si="31"/>
        <v/>
      </c>
      <c r="K166" s="34" t="str">
        <f t="shared" si="32"/>
        <v/>
      </c>
      <c r="L166" s="26" t="str">
        <f t="shared" si="28"/>
        <v/>
      </c>
      <c r="M166" s="32"/>
      <c r="N166" s="190"/>
      <c r="O166" s="190"/>
      <c r="P166" s="190"/>
      <c r="Q166" s="190"/>
      <c r="R166" s="23"/>
    </row>
    <row r="167" spans="1:18">
      <c r="A167" s="27">
        <f t="shared" ca="1" si="33"/>
        <v>46004</v>
      </c>
      <c r="B167" s="20"/>
      <c r="C167" s="21"/>
      <c r="D167" s="20"/>
      <c r="E167" s="21"/>
      <c r="F167" s="22"/>
      <c r="G167" s="22"/>
      <c r="H167" s="34" t="str">
        <f t="shared" si="29"/>
        <v/>
      </c>
      <c r="I167" s="34" t="str">
        <f t="shared" si="30"/>
        <v/>
      </c>
      <c r="J167" s="34" t="str">
        <f t="shared" si="31"/>
        <v/>
      </c>
      <c r="K167" s="34" t="str">
        <f t="shared" si="32"/>
        <v/>
      </c>
      <c r="L167" s="26" t="str">
        <f t="shared" si="28"/>
        <v/>
      </c>
      <c r="M167" s="32"/>
      <c r="N167" s="190"/>
      <c r="O167" s="190"/>
      <c r="P167" s="190"/>
      <c r="Q167" s="190"/>
      <c r="R167" s="23"/>
    </row>
    <row r="168" spans="1:18">
      <c r="A168" s="27">
        <f t="shared" ca="1" si="33"/>
        <v>46005</v>
      </c>
      <c r="B168" s="20"/>
      <c r="C168" s="21"/>
      <c r="D168" s="20"/>
      <c r="E168" s="21"/>
      <c r="F168" s="22"/>
      <c r="G168" s="22"/>
      <c r="H168" s="34" t="str">
        <f t="shared" si="29"/>
        <v/>
      </c>
      <c r="I168" s="34" t="str">
        <f t="shared" si="30"/>
        <v/>
      </c>
      <c r="J168" s="34" t="str">
        <f t="shared" si="31"/>
        <v/>
      </c>
      <c r="K168" s="34" t="str">
        <f t="shared" si="32"/>
        <v/>
      </c>
      <c r="L168" s="26" t="str">
        <f t="shared" si="28"/>
        <v/>
      </c>
      <c r="M168" s="32"/>
      <c r="N168" s="190"/>
      <c r="O168" s="190"/>
      <c r="P168" s="190"/>
      <c r="Q168" s="190"/>
      <c r="R168" s="23"/>
    </row>
    <row r="169" spans="1:18">
      <c r="A169" s="27">
        <f t="shared" ca="1" si="33"/>
        <v>46006</v>
      </c>
      <c r="B169" s="20"/>
      <c r="C169" s="21"/>
      <c r="D169" s="20"/>
      <c r="E169" s="21"/>
      <c r="F169" s="22"/>
      <c r="G169" s="22"/>
      <c r="H169" s="34" t="str">
        <f t="shared" si="29"/>
        <v/>
      </c>
      <c r="I169" s="34" t="str">
        <f t="shared" si="30"/>
        <v/>
      </c>
      <c r="J169" s="34" t="str">
        <f t="shared" si="31"/>
        <v/>
      </c>
      <c r="K169" s="34" t="str">
        <f t="shared" si="32"/>
        <v/>
      </c>
      <c r="L169" s="26" t="str">
        <f t="shared" si="28"/>
        <v/>
      </c>
      <c r="M169" s="32"/>
      <c r="N169" s="190"/>
      <c r="O169" s="190"/>
      <c r="P169" s="190"/>
      <c r="Q169" s="190"/>
      <c r="R169" s="23"/>
    </row>
    <row r="170" spans="1:18">
      <c r="A170" s="27">
        <f t="shared" ca="1" si="33"/>
        <v>46007</v>
      </c>
      <c r="B170" s="20"/>
      <c r="C170" s="21"/>
      <c r="D170" s="20"/>
      <c r="E170" s="21"/>
      <c r="F170" s="22"/>
      <c r="G170" s="22"/>
      <c r="H170" s="34" t="str">
        <f t="shared" si="29"/>
        <v/>
      </c>
      <c r="I170" s="34" t="str">
        <f t="shared" si="30"/>
        <v/>
      </c>
      <c r="J170" s="34" t="str">
        <f t="shared" si="31"/>
        <v/>
      </c>
      <c r="K170" s="34" t="str">
        <f t="shared" si="32"/>
        <v/>
      </c>
      <c r="L170" s="26" t="str">
        <f t="shared" si="28"/>
        <v/>
      </c>
      <c r="M170" s="32"/>
      <c r="N170" s="190"/>
      <c r="O170" s="190"/>
      <c r="P170" s="190"/>
      <c r="Q170" s="190"/>
      <c r="R170" s="23"/>
    </row>
    <row r="171" spans="1:18">
      <c r="A171" s="27">
        <f t="shared" ca="1" si="33"/>
        <v>46008</v>
      </c>
      <c r="B171" s="20"/>
      <c r="C171" s="21"/>
      <c r="D171" s="20"/>
      <c r="E171" s="21"/>
      <c r="F171" s="22"/>
      <c r="G171" s="22"/>
      <c r="H171" s="34" t="str">
        <f t="shared" si="29"/>
        <v/>
      </c>
      <c r="I171" s="34" t="str">
        <f t="shared" si="30"/>
        <v/>
      </c>
      <c r="J171" s="34" t="str">
        <f t="shared" si="31"/>
        <v/>
      </c>
      <c r="K171" s="34" t="str">
        <f t="shared" si="32"/>
        <v/>
      </c>
      <c r="L171" s="26" t="str">
        <f t="shared" si="28"/>
        <v/>
      </c>
      <c r="M171" s="32"/>
      <c r="N171" s="190"/>
      <c r="O171" s="190"/>
      <c r="P171" s="190"/>
      <c r="Q171" s="190"/>
      <c r="R171" s="23"/>
    </row>
    <row r="172" spans="1:18">
      <c r="A172" s="27">
        <f t="shared" ca="1" si="33"/>
        <v>46009</v>
      </c>
      <c r="B172" s="20"/>
      <c r="C172" s="21"/>
      <c r="D172" s="20"/>
      <c r="E172" s="21"/>
      <c r="F172" s="22"/>
      <c r="G172" s="22"/>
      <c r="H172" s="34" t="str">
        <f t="shared" si="29"/>
        <v/>
      </c>
      <c r="I172" s="34" t="str">
        <f t="shared" si="30"/>
        <v/>
      </c>
      <c r="J172" s="34" t="str">
        <f t="shared" si="31"/>
        <v/>
      </c>
      <c r="K172" s="34" t="str">
        <f t="shared" si="32"/>
        <v/>
      </c>
      <c r="L172" s="26" t="str">
        <f t="shared" si="28"/>
        <v/>
      </c>
      <c r="M172" s="32"/>
      <c r="N172" s="190"/>
      <c r="O172" s="190"/>
      <c r="P172" s="190"/>
      <c r="Q172" s="190"/>
      <c r="R172" s="23"/>
    </row>
    <row r="173" spans="1:18">
      <c r="A173" s="27">
        <f t="shared" ca="1" si="33"/>
        <v>46010</v>
      </c>
      <c r="B173" s="20"/>
      <c r="C173" s="21"/>
      <c r="D173" s="20"/>
      <c r="E173" s="21"/>
      <c r="F173" s="22"/>
      <c r="G173" s="22"/>
      <c r="H173" s="34" t="str">
        <f t="shared" si="29"/>
        <v/>
      </c>
      <c r="I173" s="34" t="str">
        <f t="shared" si="30"/>
        <v/>
      </c>
      <c r="J173" s="34" t="str">
        <f t="shared" si="31"/>
        <v/>
      </c>
      <c r="K173" s="34" t="str">
        <f t="shared" si="32"/>
        <v/>
      </c>
      <c r="L173" s="26" t="str">
        <f t="shared" si="28"/>
        <v/>
      </c>
      <c r="M173" s="32"/>
      <c r="N173" s="190"/>
      <c r="O173" s="190"/>
      <c r="P173" s="190"/>
      <c r="Q173" s="190"/>
      <c r="R173" s="23"/>
    </row>
    <row r="174" spans="1:18">
      <c r="A174" s="27">
        <f t="shared" ca="1" si="33"/>
        <v>46011</v>
      </c>
      <c r="B174" s="20"/>
      <c r="C174" s="21"/>
      <c r="D174" s="20"/>
      <c r="E174" s="21"/>
      <c r="F174" s="22"/>
      <c r="G174" s="22"/>
      <c r="H174" s="34" t="str">
        <f t="shared" si="29"/>
        <v/>
      </c>
      <c r="I174" s="34" t="str">
        <f t="shared" si="30"/>
        <v/>
      </c>
      <c r="J174" s="34" t="str">
        <f t="shared" si="31"/>
        <v/>
      </c>
      <c r="K174" s="34" t="str">
        <f t="shared" si="32"/>
        <v/>
      </c>
      <c r="L174" s="26" t="str">
        <f t="shared" si="28"/>
        <v/>
      </c>
      <c r="M174" s="32"/>
      <c r="N174" s="190"/>
      <c r="O174" s="190"/>
      <c r="P174" s="190"/>
      <c r="Q174" s="190"/>
      <c r="R174" s="23"/>
    </row>
    <row r="175" spans="1:18">
      <c r="A175" s="27">
        <f t="shared" ca="1" si="33"/>
        <v>46012</v>
      </c>
      <c r="B175" s="20"/>
      <c r="C175" s="21"/>
      <c r="D175" s="20"/>
      <c r="E175" s="21"/>
      <c r="F175" s="22"/>
      <c r="G175" s="22"/>
      <c r="H175" s="34" t="str">
        <f t="shared" si="29"/>
        <v/>
      </c>
      <c r="I175" s="34" t="str">
        <f t="shared" si="30"/>
        <v/>
      </c>
      <c r="J175" s="34" t="str">
        <f t="shared" si="31"/>
        <v/>
      </c>
      <c r="K175" s="34" t="str">
        <f t="shared" si="32"/>
        <v/>
      </c>
      <c r="L175" s="26" t="str">
        <f t="shared" si="28"/>
        <v/>
      </c>
      <c r="M175" s="32"/>
      <c r="N175" s="190"/>
      <c r="O175" s="190"/>
      <c r="P175" s="190"/>
      <c r="Q175" s="190"/>
      <c r="R175" s="23"/>
    </row>
    <row r="176" spans="1:18">
      <c r="A176" s="27">
        <f t="shared" ca="1" si="33"/>
        <v>46013</v>
      </c>
      <c r="B176" s="20"/>
      <c r="C176" s="21"/>
      <c r="D176" s="20"/>
      <c r="E176" s="21"/>
      <c r="F176" s="22"/>
      <c r="G176" s="22"/>
      <c r="H176" s="34" t="str">
        <f t="shared" si="29"/>
        <v/>
      </c>
      <c r="I176" s="34" t="str">
        <f t="shared" si="30"/>
        <v/>
      </c>
      <c r="J176" s="34" t="str">
        <f t="shared" si="31"/>
        <v/>
      </c>
      <c r="K176" s="34" t="str">
        <f t="shared" si="32"/>
        <v/>
      </c>
      <c r="L176" s="26" t="str">
        <f t="shared" si="28"/>
        <v/>
      </c>
      <c r="M176" s="32"/>
      <c r="N176" s="190"/>
      <c r="O176" s="190"/>
      <c r="P176" s="190"/>
      <c r="Q176" s="190"/>
      <c r="R176" s="23"/>
    </row>
    <row r="177" spans="1:22">
      <c r="A177" s="27">
        <f t="shared" ca="1" si="33"/>
        <v>46014</v>
      </c>
      <c r="B177" s="20"/>
      <c r="C177" s="21"/>
      <c r="D177" s="20"/>
      <c r="E177" s="21"/>
      <c r="F177" s="22"/>
      <c r="G177" s="22"/>
      <c r="H177" s="34" t="str">
        <f t="shared" si="29"/>
        <v/>
      </c>
      <c r="I177" s="34" t="str">
        <f t="shared" si="30"/>
        <v/>
      </c>
      <c r="J177" s="34" t="str">
        <f t="shared" si="31"/>
        <v/>
      </c>
      <c r="K177" s="34" t="str">
        <f t="shared" si="32"/>
        <v/>
      </c>
      <c r="L177" s="26" t="str">
        <f t="shared" si="28"/>
        <v/>
      </c>
      <c r="M177" s="32"/>
      <c r="N177" s="190"/>
      <c r="O177" s="190"/>
      <c r="P177" s="190"/>
      <c r="Q177" s="190"/>
      <c r="R177" s="23"/>
    </row>
    <row r="178" spans="1:22">
      <c r="A178" s="27">
        <f t="shared" ca="1" si="33"/>
        <v>46015</v>
      </c>
      <c r="B178" s="20"/>
      <c r="C178" s="21"/>
      <c r="D178" s="20"/>
      <c r="E178" s="21"/>
      <c r="F178" s="22"/>
      <c r="G178" s="22"/>
      <c r="H178" s="34" t="str">
        <f t="shared" si="29"/>
        <v/>
      </c>
      <c r="I178" s="34" t="str">
        <f t="shared" si="30"/>
        <v/>
      </c>
      <c r="J178" s="34" t="str">
        <f t="shared" si="31"/>
        <v/>
      </c>
      <c r="K178" s="34" t="str">
        <f t="shared" si="32"/>
        <v/>
      </c>
      <c r="L178" s="26" t="str">
        <f t="shared" si="28"/>
        <v/>
      </c>
      <c r="M178" s="32"/>
      <c r="N178" s="190"/>
      <c r="O178" s="190"/>
      <c r="P178" s="190"/>
      <c r="Q178" s="190"/>
      <c r="R178" s="23"/>
    </row>
    <row r="179" spans="1:22">
      <c r="A179" s="27">
        <f t="shared" ca="1" si="33"/>
        <v>46016</v>
      </c>
      <c r="B179" s="20"/>
      <c r="C179" s="21"/>
      <c r="D179" s="20"/>
      <c r="E179" s="21"/>
      <c r="F179" s="22"/>
      <c r="G179" s="22"/>
      <c r="H179" s="34" t="str">
        <f t="shared" si="29"/>
        <v/>
      </c>
      <c r="I179" s="34" t="str">
        <f t="shared" si="30"/>
        <v/>
      </c>
      <c r="J179" s="34" t="str">
        <f t="shared" si="31"/>
        <v/>
      </c>
      <c r="K179" s="34" t="str">
        <f t="shared" si="32"/>
        <v/>
      </c>
      <c r="L179" s="26" t="str">
        <f t="shared" si="28"/>
        <v/>
      </c>
      <c r="M179" s="32"/>
      <c r="N179" s="190"/>
      <c r="O179" s="190"/>
      <c r="P179" s="190"/>
      <c r="Q179" s="190"/>
      <c r="R179" s="23"/>
    </row>
    <row r="180" spans="1:22">
      <c r="A180" s="27">
        <f t="shared" ca="1" si="33"/>
        <v>46017</v>
      </c>
      <c r="B180" s="20"/>
      <c r="C180" s="21"/>
      <c r="D180" s="20"/>
      <c r="E180" s="21"/>
      <c r="F180" s="22"/>
      <c r="G180" s="22"/>
      <c r="H180" s="34" t="str">
        <f t="shared" si="29"/>
        <v/>
      </c>
      <c r="I180" s="34" t="str">
        <f t="shared" si="30"/>
        <v/>
      </c>
      <c r="J180" s="34" t="str">
        <f t="shared" si="31"/>
        <v/>
      </c>
      <c r="K180" s="34" t="str">
        <f t="shared" si="32"/>
        <v/>
      </c>
      <c r="L180" s="26" t="str">
        <f t="shared" si="28"/>
        <v/>
      </c>
      <c r="M180" s="32"/>
      <c r="N180" s="190"/>
      <c r="O180" s="190"/>
      <c r="P180" s="190"/>
      <c r="Q180" s="190"/>
      <c r="R180" s="23"/>
    </row>
    <row r="181" spans="1:22">
      <c r="A181" s="27">
        <f t="shared" ca="1" si="33"/>
        <v>46018</v>
      </c>
      <c r="B181" s="20"/>
      <c r="C181" s="21"/>
      <c r="D181" s="20"/>
      <c r="E181" s="21"/>
      <c r="F181" s="22"/>
      <c r="G181" s="22"/>
      <c r="H181" s="34" t="str">
        <f t="shared" si="29"/>
        <v/>
      </c>
      <c r="I181" s="34" t="str">
        <f t="shared" si="30"/>
        <v/>
      </c>
      <c r="J181" s="34" t="str">
        <f t="shared" si="31"/>
        <v/>
      </c>
      <c r="K181" s="34" t="str">
        <f t="shared" si="32"/>
        <v/>
      </c>
      <c r="L181" s="26" t="str">
        <f t="shared" si="28"/>
        <v/>
      </c>
      <c r="M181" s="32"/>
      <c r="N181" s="190"/>
      <c r="O181" s="190"/>
      <c r="P181" s="190"/>
      <c r="Q181" s="190"/>
      <c r="R181" s="23"/>
    </row>
    <row r="182" spans="1:22">
      <c r="A182" s="27">
        <f t="shared" ca="1" si="33"/>
        <v>46019</v>
      </c>
      <c r="B182" s="20"/>
      <c r="C182" s="21"/>
      <c r="D182" s="20"/>
      <c r="E182" s="21"/>
      <c r="F182" s="22"/>
      <c r="G182" s="22"/>
      <c r="H182" s="34" t="str">
        <f t="shared" si="29"/>
        <v/>
      </c>
      <c r="I182" s="34" t="str">
        <f t="shared" si="30"/>
        <v/>
      </c>
      <c r="J182" s="34" t="str">
        <f t="shared" si="31"/>
        <v/>
      </c>
      <c r="K182" s="34" t="str">
        <f t="shared" si="32"/>
        <v/>
      </c>
      <c r="L182" s="26" t="str">
        <f t="shared" si="28"/>
        <v/>
      </c>
      <c r="M182" s="32"/>
      <c r="N182" s="190"/>
      <c r="O182" s="190"/>
      <c r="P182" s="190"/>
      <c r="Q182" s="190"/>
      <c r="R182" s="23"/>
    </row>
    <row r="183" spans="1:22">
      <c r="A183" s="27">
        <f t="shared" ca="1" si="33"/>
        <v>46020</v>
      </c>
      <c r="B183" s="20"/>
      <c r="C183" s="21"/>
      <c r="D183" s="20"/>
      <c r="E183" s="21"/>
      <c r="F183" s="22"/>
      <c r="G183" s="22"/>
      <c r="H183" s="34" t="str">
        <f t="shared" si="29"/>
        <v/>
      </c>
      <c r="I183" s="34" t="str">
        <f t="shared" si="30"/>
        <v/>
      </c>
      <c r="J183" s="34" t="str">
        <f t="shared" si="31"/>
        <v/>
      </c>
      <c r="K183" s="34" t="str">
        <f t="shared" si="32"/>
        <v/>
      </c>
      <c r="L183" s="26" t="str">
        <f t="shared" si="28"/>
        <v/>
      </c>
      <c r="M183" s="32"/>
      <c r="N183" s="190"/>
      <c r="O183" s="190"/>
      <c r="P183" s="190"/>
      <c r="Q183" s="190"/>
      <c r="R183" s="23"/>
    </row>
    <row r="184" spans="1:22">
      <c r="A184" s="27">
        <f t="shared" ca="1" si="33"/>
        <v>46021</v>
      </c>
      <c r="B184" s="20"/>
      <c r="C184" s="21"/>
      <c r="D184" s="20"/>
      <c r="E184" s="21"/>
      <c r="F184" s="22"/>
      <c r="G184" s="22"/>
      <c r="H184" s="34" t="str">
        <f t="shared" si="29"/>
        <v/>
      </c>
      <c r="I184" s="34" t="str">
        <f t="shared" si="30"/>
        <v/>
      </c>
      <c r="J184" s="34" t="str">
        <f t="shared" si="31"/>
        <v/>
      </c>
      <c r="K184" s="34" t="str">
        <f t="shared" si="32"/>
        <v/>
      </c>
      <c r="L184" s="26" t="str">
        <f t="shared" si="28"/>
        <v/>
      </c>
      <c r="M184" s="32"/>
      <c r="N184" s="190"/>
      <c r="O184" s="190"/>
      <c r="P184" s="190"/>
      <c r="Q184" s="190"/>
      <c r="R184" s="23"/>
    </row>
    <row r="185" spans="1:22">
      <c r="A185" s="27">
        <f t="shared" ca="1" si="33"/>
        <v>46022</v>
      </c>
      <c r="B185" s="20"/>
      <c r="C185" s="21"/>
      <c r="D185" s="20"/>
      <c r="E185" s="21"/>
      <c r="F185" s="22"/>
      <c r="G185" s="22"/>
      <c r="H185" s="34" t="str">
        <f t="shared" si="29"/>
        <v/>
      </c>
      <c r="I185" s="34" t="str">
        <f t="shared" si="30"/>
        <v/>
      </c>
      <c r="J185" s="34" t="str">
        <f t="shared" si="31"/>
        <v/>
      </c>
      <c r="K185" s="34" t="str">
        <f t="shared" si="32"/>
        <v/>
      </c>
      <c r="L185" s="26" t="str">
        <f t="shared" si="28"/>
        <v/>
      </c>
      <c r="M185" s="32"/>
      <c r="N185" s="190"/>
      <c r="O185" s="190"/>
      <c r="P185" s="190"/>
      <c r="Q185" s="190"/>
      <c r="R185" s="23"/>
    </row>
    <row r="186" spans="1:22">
      <c r="A186" s="5" t="s">
        <v>11</v>
      </c>
      <c r="B186" s="191"/>
      <c r="C186" s="192"/>
      <c r="D186" s="191"/>
      <c r="E186" s="192"/>
      <c r="F186" s="26" t="str">
        <f>IF(SUM($F155:$F185)=0,"",SUM($F155:$F185))</f>
        <v/>
      </c>
      <c r="G186" s="26" t="str">
        <f>IF(SUM($G155:$G185)=0,"",SUM($G155:$G185))</f>
        <v/>
      </c>
      <c r="H186" s="26" t="str">
        <f>IF(SUM(H155:H185)=0,"",SUM(H155:H185))</f>
        <v/>
      </c>
      <c r="I186" s="26" t="str">
        <f>IF(SUM(I155:I185)=0,"",SUM(I155:I185))</f>
        <v/>
      </c>
      <c r="J186" s="26" t="str">
        <f t="shared" ref="J186:K186" si="34">IF(SUM(J155:J185)=0,"",SUM(J155:J185))</f>
        <v/>
      </c>
      <c r="K186" s="26" t="str">
        <f t="shared" si="34"/>
        <v/>
      </c>
      <c r="L186" s="26" t="str">
        <f>IF(SUM($L155:$L185)=0,"",SUM($L155:$L185))</f>
        <v/>
      </c>
      <c r="M186" s="33"/>
      <c r="N186" s="193"/>
      <c r="O186" s="193"/>
      <c r="P186" s="193"/>
      <c r="Q186" s="193"/>
      <c r="R186" s="6"/>
    </row>
    <row r="188" spans="1:22" ht="27" customHeight="1">
      <c r="A188" s="194" t="s">
        <v>22</v>
      </c>
      <c r="B188" s="189" t="s">
        <v>103</v>
      </c>
      <c r="C188" s="189"/>
      <c r="D188" s="189"/>
      <c r="E188" s="189"/>
      <c r="F188" s="189" t="s">
        <v>23</v>
      </c>
      <c r="G188" s="189"/>
      <c r="H188" s="189" t="s">
        <v>88</v>
      </c>
      <c r="I188" s="189"/>
      <c r="J188" s="189"/>
      <c r="K188" s="189"/>
      <c r="L188" s="189" t="s">
        <v>87</v>
      </c>
      <c r="M188" s="195" t="s">
        <v>96</v>
      </c>
      <c r="N188" s="194" t="s">
        <v>25</v>
      </c>
      <c r="O188" s="194"/>
      <c r="P188" s="194"/>
      <c r="Q188" s="194"/>
      <c r="R188" s="189" t="s">
        <v>100</v>
      </c>
    </row>
    <row r="189" spans="1:22" ht="14.25" customHeight="1">
      <c r="A189" s="194"/>
      <c r="B189" s="189" t="s">
        <v>82</v>
      </c>
      <c r="C189" s="189"/>
      <c r="D189" s="189" t="s">
        <v>84</v>
      </c>
      <c r="E189" s="189"/>
      <c r="F189" s="189"/>
      <c r="G189" s="189"/>
      <c r="H189" s="189" t="s">
        <v>90</v>
      </c>
      <c r="I189" s="189"/>
      <c r="J189" s="189" t="s">
        <v>89</v>
      </c>
      <c r="K189" s="189"/>
      <c r="L189" s="189"/>
      <c r="M189" s="196"/>
      <c r="N189" s="194"/>
      <c r="O189" s="194"/>
      <c r="P189" s="194"/>
      <c r="Q189" s="194"/>
      <c r="R189" s="189"/>
    </row>
    <row r="190" spans="1:22">
      <c r="A190" s="194"/>
      <c r="B190" s="43" t="s">
        <v>26</v>
      </c>
      <c r="C190" s="43" t="s">
        <v>27</v>
      </c>
      <c r="D190" s="43" t="s">
        <v>26</v>
      </c>
      <c r="E190" s="43" t="s">
        <v>27</v>
      </c>
      <c r="F190" s="44" t="s">
        <v>85</v>
      </c>
      <c r="G190" s="44" t="s">
        <v>86</v>
      </c>
      <c r="H190" s="44" t="s">
        <v>81</v>
      </c>
      <c r="I190" s="44" t="s">
        <v>83</v>
      </c>
      <c r="J190" s="44" t="s">
        <v>81</v>
      </c>
      <c r="K190" s="44" t="s">
        <v>95</v>
      </c>
      <c r="L190" s="189"/>
      <c r="M190" s="197"/>
      <c r="N190" s="194"/>
      <c r="O190" s="194"/>
      <c r="P190" s="194"/>
      <c r="Q190" s="194"/>
      <c r="R190" s="194"/>
    </row>
    <row r="191" spans="1:22">
      <c r="A191" s="27" cm="1">
        <f t="array" aca="1" ref="A191" ca="1">DATE("2025","8"+5,IFERROR(INDIRECT(T1),"1"))</f>
        <v>46023</v>
      </c>
      <c r="B191" s="20"/>
      <c r="C191" s="21"/>
      <c r="D191" s="20"/>
      <c r="E191" s="21"/>
      <c r="F191" s="22"/>
      <c r="G191" s="22"/>
      <c r="H191" s="34" t="str">
        <f>IF(OR(B191="",LEFT(M191,1)="✓"),"",C191-B191-F191)</f>
        <v/>
      </c>
      <c r="I191" s="34" t="str">
        <f>IF(OR(D191="",LEFT(M191,1)="✓"),"",E191-D191-G191)</f>
        <v/>
      </c>
      <c r="J191" s="34" t="str">
        <f>IF(AND(B191&lt;&gt;"",M191="✓所定"),C191-B191-F191,"")</f>
        <v/>
      </c>
      <c r="K191" s="34" t="str">
        <f>IF(AND(B191&lt;&gt;"",M191="✓法定"),C191-B191-F191,"")</f>
        <v/>
      </c>
      <c r="L191" s="26" t="str">
        <f>IF(AND($B191="",$D191=""),"",($C191-$B191-$F191)+($E191-$D191-$G191))</f>
        <v/>
      </c>
      <c r="M191" s="32"/>
      <c r="N191" s="190"/>
      <c r="O191" s="190"/>
      <c r="P191" s="190"/>
      <c r="Q191" s="190"/>
      <c r="R191" s="23"/>
      <c r="V191" s="1" t="s">
        <v>171</v>
      </c>
    </row>
    <row r="192" spans="1:22">
      <c r="A192" s="27">
        <f ca="1">A191+1</f>
        <v>46024</v>
      </c>
      <c r="B192" s="20"/>
      <c r="C192" s="21"/>
      <c r="D192" s="20"/>
      <c r="E192" s="21"/>
      <c r="F192" s="22"/>
      <c r="G192" s="22"/>
      <c r="H192" s="34" t="str">
        <f t="shared" ref="H192:H221" si="35">IF(OR(B192="",LEFT(M192,1)="✓"),"",C192-B192-F192)</f>
        <v/>
      </c>
      <c r="I192" s="34" t="str">
        <f t="shared" ref="I192:I221" si="36">IF(OR(D192="",LEFT(M192,1)="✓"),"",E192-D192-G192)</f>
        <v/>
      </c>
      <c r="J192" s="34" t="str">
        <f t="shared" ref="J192:J221" si="37">IF(AND(B192&lt;&gt;"",M192="✓所定"),C192-B192-F192,"")</f>
        <v/>
      </c>
      <c r="K192" s="34" t="str">
        <f t="shared" ref="K192:K221" si="38">IF(AND(B192&lt;&gt;"",M192="✓法定"),C192-B192-F192,"")</f>
        <v/>
      </c>
      <c r="L192" s="26" t="str">
        <f t="shared" ref="L192:L221" si="39">IF(AND($B192="",$D192=""),"",($C192-$B192-$F192)+($E192-$D192-$G192))</f>
        <v/>
      </c>
      <c r="M192" s="32"/>
      <c r="N192" s="190"/>
      <c r="O192" s="190"/>
      <c r="P192" s="190"/>
      <c r="Q192" s="190"/>
      <c r="R192" s="23"/>
      <c r="V192" s="1" t="s">
        <v>172</v>
      </c>
    </row>
    <row r="193" spans="1:18">
      <c r="A193" s="27">
        <f t="shared" ref="A193:A221" ca="1" si="40">A192+1</f>
        <v>46025</v>
      </c>
      <c r="B193" s="20"/>
      <c r="C193" s="21"/>
      <c r="D193" s="20"/>
      <c r="E193" s="21"/>
      <c r="F193" s="22"/>
      <c r="G193" s="22"/>
      <c r="H193" s="34" t="str">
        <f t="shared" si="35"/>
        <v/>
      </c>
      <c r="I193" s="34" t="str">
        <f t="shared" si="36"/>
        <v/>
      </c>
      <c r="J193" s="34" t="str">
        <f t="shared" si="37"/>
        <v/>
      </c>
      <c r="K193" s="34" t="str">
        <f t="shared" si="38"/>
        <v/>
      </c>
      <c r="L193" s="26" t="str">
        <f t="shared" si="39"/>
        <v/>
      </c>
      <c r="M193" s="32"/>
      <c r="N193" s="190"/>
      <c r="O193" s="190"/>
      <c r="P193" s="190"/>
      <c r="Q193" s="190"/>
      <c r="R193" s="23"/>
    </row>
    <row r="194" spans="1:18">
      <c r="A194" s="27">
        <f t="shared" ca="1" si="40"/>
        <v>46026</v>
      </c>
      <c r="B194" s="20"/>
      <c r="C194" s="21"/>
      <c r="D194" s="20"/>
      <c r="E194" s="21"/>
      <c r="F194" s="22"/>
      <c r="G194" s="22"/>
      <c r="H194" s="34" t="str">
        <f t="shared" si="35"/>
        <v/>
      </c>
      <c r="I194" s="34" t="str">
        <f t="shared" si="36"/>
        <v/>
      </c>
      <c r="J194" s="34" t="str">
        <f t="shared" si="37"/>
        <v/>
      </c>
      <c r="K194" s="34" t="str">
        <f t="shared" si="38"/>
        <v/>
      </c>
      <c r="L194" s="26" t="str">
        <f t="shared" si="39"/>
        <v/>
      </c>
      <c r="M194" s="32"/>
      <c r="N194" s="190"/>
      <c r="O194" s="190"/>
      <c r="P194" s="190"/>
      <c r="Q194" s="190"/>
      <c r="R194" s="23"/>
    </row>
    <row r="195" spans="1:18">
      <c r="A195" s="27">
        <f t="shared" ca="1" si="40"/>
        <v>46027</v>
      </c>
      <c r="B195" s="20"/>
      <c r="C195" s="21"/>
      <c r="D195" s="20"/>
      <c r="E195" s="21"/>
      <c r="F195" s="22"/>
      <c r="G195" s="22"/>
      <c r="H195" s="34" t="str">
        <f t="shared" si="35"/>
        <v/>
      </c>
      <c r="I195" s="34" t="str">
        <f t="shared" si="36"/>
        <v/>
      </c>
      <c r="J195" s="34" t="str">
        <f t="shared" si="37"/>
        <v/>
      </c>
      <c r="K195" s="34" t="str">
        <f t="shared" si="38"/>
        <v/>
      </c>
      <c r="L195" s="26" t="str">
        <f t="shared" si="39"/>
        <v/>
      </c>
      <c r="M195" s="32"/>
      <c r="N195" s="190"/>
      <c r="O195" s="190"/>
      <c r="P195" s="190"/>
      <c r="Q195" s="190"/>
      <c r="R195" s="23"/>
    </row>
    <row r="196" spans="1:18">
      <c r="A196" s="27">
        <f t="shared" ca="1" si="40"/>
        <v>46028</v>
      </c>
      <c r="B196" s="20"/>
      <c r="C196" s="21"/>
      <c r="D196" s="20"/>
      <c r="E196" s="21"/>
      <c r="F196" s="22"/>
      <c r="G196" s="22"/>
      <c r="H196" s="34" t="str">
        <f t="shared" si="35"/>
        <v/>
      </c>
      <c r="I196" s="34" t="str">
        <f t="shared" si="36"/>
        <v/>
      </c>
      <c r="J196" s="34" t="str">
        <f t="shared" si="37"/>
        <v/>
      </c>
      <c r="K196" s="34" t="str">
        <f t="shared" si="38"/>
        <v/>
      </c>
      <c r="L196" s="26" t="str">
        <f t="shared" si="39"/>
        <v/>
      </c>
      <c r="M196" s="32"/>
      <c r="N196" s="190"/>
      <c r="O196" s="190"/>
      <c r="P196" s="190"/>
      <c r="Q196" s="190"/>
      <c r="R196" s="23"/>
    </row>
    <row r="197" spans="1:18">
      <c r="A197" s="27">
        <f t="shared" ca="1" si="40"/>
        <v>46029</v>
      </c>
      <c r="B197" s="20"/>
      <c r="C197" s="21"/>
      <c r="D197" s="20"/>
      <c r="E197" s="21"/>
      <c r="F197" s="22"/>
      <c r="G197" s="22"/>
      <c r="H197" s="34" t="str">
        <f t="shared" si="35"/>
        <v/>
      </c>
      <c r="I197" s="34" t="str">
        <f t="shared" si="36"/>
        <v/>
      </c>
      <c r="J197" s="34" t="str">
        <f t="shared" si="37"/>
        <v/>
      </c>
      <c r="K197" s="34" t="str">
        <f t="shared" si="38"/>
        <v/>
      </c>
      <c r="L197" s="26" t="str">
        <f t="shared" si="39"/>
        <v/>
      </c>
      <c r="M197" s="32"/>
      <c r="N197" s="190"/>
      <c r="O197" s="190"/>
      <c r="P197" s="190"/>
      <c r="Q197" s="190"/>
      <c r="R197" s="23"/>
    </row>
    <row r="198" spans="1:18">
      <c r="A198" s="27">
        <f t="shared" ca="1" si="40"/>
        <v>46030</v>
      </c>
      <c r="B198" s="20"/>
      <c r="C198" s="21"/>
      <c r="D198" s="20"/>
      <c r="E198" s="21"/>
      <c r="F198" s="22"/>
      <c r="G198" s="22"/>
      <c r="H198" s="34" t="str">
        <f t="shared" si="35"/>
        <v/>
      </c>
      <c r="I198" s="34" t="str">
        <f t="shared" si="36"/>
        <v/>
      </c>
      <c r="J198" s="34" t="str">
        <f t="shared" si="37"/>
        <v/>
      </c>
      <c r="K198" s="34" t="str">
        <f t="shared" si="38"/>
        <v/>
      </c>
      <c r="L198" s="26" t="str">
        <f t="shared" si="39"/>
        <v/>
      </c>
      <c r="M198" s="32"/>
      <c r="N198" s="190"/>
      <c r="O198" s="190"/>
      <c r="P198" s="190"/>
      <c r="Q198" s="190"/>
      <c r="R198" s="23"/>
    </row>
    <row r="199" spans="1:18">
      <c r="A199" s="27">
        <f t="shared" ca="1" si="40"/>
        <v>46031</v>
      </c>
      <c r="B199" s="20"/>
      <c r="C199" s="21"/>
      <c r="D199" s="20"/>
      <c r="E199" s="21"/>
      <c r="F199" s="22"/>
      <c r="G199" s="22"/>
      <c r="H199" s="34" t="str">
        <f t="shared" si="35"/>
        <v/>
      </c>
      <c r="I199" s="34" t="str">
        <f t="shared" si="36"/>
        <v/>
      </c>
      <c r="J199" s="34" t="str">
        <f t="shared" si="37"/>
        <v/>
      </c>
      <c r="K199" s="34" t="str">
        <f t="shared" si="38"/>
        <v/>
      </c>
      <c r="L199" s="26" t="str">
        <f t="shared" si="39"/>
        <v/>
      </c>
      <c r="M199" s="32"/>
      <c r="N199" s="190"/>
      <c r="O199" s="190"/>
      <c r="P199" s="190"/>
      <c r="Q199" s="190"/>
      <c r="R199" s="23"/>
    </row>
    <row r="200" spans="1:18">
      <c r="A200" s="27">
        <f t="shared" ca="1" si="40"/>
        <v>46032</v>
      </c>
      <c r="B200" s="20"/>
      <c r="C200" s="21"/>
      <c r="D200" s="20"/>
      <c r="E200" s="21"/>
      <c r="F200" s="22"/>
      <c r="G200" s="22"/>
      <c r="H200" s="34" t="str">
        <f t="shared" si="35"/>
        <v/>
      </c>
      <c r="I200" s="34" t="str">
        <f t="shared" si="36"/>
        <v/>
      </c>
      <c r="J200" s="34" t="str">
        <f t="shared" si="37"/>
        <v/>
      </c>
      <c r="K200" s="34" t="str">
        <f t="shared" si="38"/>
        <v/>
      </c>
      <c r="L200" s="26" t="str">
        <f t="shared" si="39"/>
        <v/>
      </c>
      <c r="M200" s="32"/>
      <c r="N200" s="190"/>
      <c r="O200" s="190"/>
      <c r="P200" s="190"/>
      <c r="Q200" s="190"/>
      <c r="R200" s="23"/>
    </row>
    <row r="201" spans="1:18">
      <c r="A201" s="27">
        <f t="shared" ca="1" si="40"/>
        <v>46033</v>
      </c>
      <c r="B201" s="20"/>
      <c r="C201" s="21"/>
      <c r="D201" s="20"/>
      <c r="E201" s="21"/>
      <c r="F201" s="22"/>
      <c r="G201" s="22"/>
      <c r="H201" s="34" t="str">
        <f t="shared" si="35"/>
        <v/>
      </c>
      <c r="I201" s="34" t="str">
        <f t="shared" si="36"/>
        <v/>
      </c>
      <c r="J201" s="34" t="str">
        <f t="shared" si="37"/>
        <v/>
      </c>
      <c r="K201" s="34" t="str">
        <f t="shared" si="38"/>
        <v/>
      </c>
      <c r="L201" s="26" t="str">
        <f t="shared" si="39"/>
        <v/>
      </c>
      <c r="M201" s="32"/>
      <c r="N201" s="190"/>
      <c r="O201" s="190"/>
      <c r="P201" s="190"/>
      <c r="Q201" s="190"/>
      <c r="R201" s="23"/>
    </row>
    <row r="202" spans="1:18">
      <c r="A202" s="27">
        <f t="shared" ca="1" si="40"/>
        <v>46034</v>
      </c>
      <c r="B202" s="20"/>
      <c r="C202" s="21"/>
      <c r="D202" s="20"/>
      <c r="E202" s="21"/>
      <c r="F202" s="22"/>
      <c r="G202" s="22"/>
      <c r="H202" s="34" t="str">
        <f t="shared" si="35"/>
        <v/>
      </c>
      <c r="I202" s="34" t="str">
        <f t="shared" si="36"/>
        <v/>
      </c>
      <c r="J202" s="34" t="str">
        <f t="shared" si="37"/>
        <v/>
      </c>
      <c r="K202" s="34" t="str">
        <f t="shared" si="38"/>
        <v/>
      </c>
      <c r="L202" s="26" t="str">
        <f t="shared" si="39"/>
        <v/>
      </c>
      <c r="M202" s="32"/>
      <c r="N202" s="190"/>
      <c r="O202" s="190"/>
      <c r="P202" s="190"/>
      <c r="Q202" s="190"/>
      <c r="R202" s="23"/>
    </row>
    <row r="203" spans="1:18">
      <c r="A203" s="27">
        <f t="shared" ca="1" si="40"/>
        <v>46035</v>
      </c>
      <c r="B203" s="20"/>
      <c r="C203" s="21"/>
      <c r="D203" s="20"/>
      <c r="E203" s="21"/>
      <c r="F203" s="22"/>
      <c r="G203" s="22"/>
      <c r="H203" s="34" t="str">
        <f t="shared" si="35"/>
        <v/>
      </c>
      <c r="I203" s="34" t="str">
        <f t="shared" si="36"/>
        <v/>
      </c>
      <c r="J203" s="34" t="str">
        <f t="shared" si="37"/>
        <v/>
      </c>
      <c r="K203" s="34" t="str">
        <f t="shared" si="38"/>
        <v/>
      </c>
      <c r="L203" s="26" t="str">
        <f t="shared" si="39"/>
        <v/>
      </c>
      <c r="M203" s="32"/>
      <c r="N203" s="190"/>
      <c r="O203" s="190"/>
      <c r="P203" s="190"/>
      <c r="Q203" s="190"/>
      <c r="R203" s="23"/>
    </row>
    <row r="204" spans="1:18">
      <c r="A204" s="27">
        <f t="shared" ca="1" si="40"/>
        <v>46036</v>
      </c>
      <c r="B204" s="20"/>
      <c r="C204" s="21"/>
      <c r="D204" s="20"/>
      <c r="E204" s="21"/>
      <c r="F204" s="22"/>
      <c r="G204" s="22"/>
      <c r="H204" s="34" t="str">
        <f t="shared" si="35"/>
        <v/>
      </c>
      <c r="I204" s="34" t="str">
        <f t="shared" si="36"/>
        <v/>
      </c>
      <c r="J204" s="34" t="str">
        <f t="shared" si="37"/>
        <v/>
      </c>
      <c r="K204" s="34" t="str">
        <f t="shared" si="38"/>
        <v/>
      </c>
      <c r="L204" s="26" t="str">
        <f t="shared" si="39"/>
        <v/>
      </c>
      <c r="M204" s="32"/>
      <c r="N204" s="190"/>
      <c r="O204" s="190"/>
      <c r="P204" s="190"/>
      <c r="Q204" s="190"/>
      <c r="R204" s="23"/>
    </row>
    <row r="205" spans="1:18">
      <c r="A205" s="27">
        <f t="shared" ca="1" si="40"/>
        <v>46037</v>
      </c>
      <c r="B205" s="20"/>
      <c r="C205" s="21"/>
      <c r="D205" s="20"/>
      <c r="E205" s="21"/>
      <c r="F205" s="22"/>
      <c r="G205" s="22"/>
      <c r="H205" s="34" t="str">
        <f t="shared" si="35"/>
        <v/>
      </c>
      <c r="I205" s="34" t="str">
        <f t="shared" si="36"/>
        <v/>
      </c>
      <c r="J205" s="34" t="str">
        <f t="shared" si="37"/>
        <v/>
      </c>
      <c r="K205" s="34" t="str">
        <f t="shared" si="38"/>
        <v/>
      </c>
      <c r="L205" s="26" t="str">
        <f t="shared" si="39"/>
        <v/>
      </c>
      <c r="M205" s="32"/>
      <c r="N205" s="190"/>
      <c r="O205" s="190"/>
      <c r="P205" s="190"/>
      <c r="Q205" s="190"/>
      <c r="R205" s="23"/>
    </row>
    <row r="206" spans="1:18">
      <c r="A206" s="27">
        <f t="shared" ca="1" si="40"/>
        <v>46038</v>
      </c>
      <c r="B206" s="20"/>
      <c r="C206" s="21"/>
      <c r="D206" s="20"/>
      <c r="E206" s="21"/>
      <c r="F206" s="22"/>
      <c r="G206" s="22"/>
      <c r="H206" s="34" t="str">
        <f t="shared" si="35"/>
        <v/>
      </c>
      <c r="I206" s="34" t="str">
        <f t="shared" si="36"/>
        <v/>
      </c>
      <c r="J206" s="34" t="str">
        <f t="shared" si="37"/>
        <v/>
      </c>
      <c r="K206" s="34" t="str">
        <f t="shared" si="38"/>
        <v/>
      </c>
      <c r="L206" s="26" t="str">
        <f t="shared" si="39"/>
        <v/>
      </c>
      <c r="M206" s="32"/>
      <c r="N206" s="190"/>
      <c r="O206" s="190"/>
      <c r="P206" s="190"/>
      <c r="Q206" s="190"/>
      <c r="R206" s="23"/>
    </row>
    <row r="207" spans="1:18">
      <c r="A207" s="27">
        <f t="shared" ca="1" si="40"/>
        <v>46039</v>
      </c>
      <c r="B207" s="20"/>
      <c r="C207" s="21"/>
      <c r="D207" s="20"/>
      <c r="E207" s="21"/>
      <c r="F207" s="22"/>
      <c r="G207" s="22"/>
      <c r="H207" s="34" t="str">
        <f t="shared" si="35"/>
        <v/>
      </c>
      <c r="I207" s="34" t="str">
        <f t="shared" si="36"/>
        <v/>
      </c>
      <c r="J207" s="34" t="str">
        <f t="shared" si="37"/>
        <v/>
      </c>
      <c r="K207" s="34" t="str">
        <f t="shared" si="38"/>
        <v/>
      </c>
      <c r="L207" s="26" t="str">
        <f t="shared" si="39"/>
        <v/>
      </c>
      <c r="M207" s="32"/>
      <c r="N207" s="190"/>
      <c r="O207" s="190"/>
      <c r="P207" s="190"/>
      <c r="Q207" s="190"/>
      <c r="R207" s="23"/>
    </row>
    <row r="208" spans="1:18">
      <c r="A208" s="27">
        <f t="shared" ca="1" si="40"/>
        <v>46040</v>
      </c>
      <c r="B208" s="20"/>
      <c r="C208" s="21"/>
      <c r="D208" s="20"/>
      <c r="E208" s="21"/>
      <c r="F208" s="22"/>
      <c r="G208" s="22"/>
      <c r="H208" s="34" t="str">
        <f t="shared" si="35"/>
        <v/>
      </c>
      <c r="I208" s="34" t="str">
        <f t="shared" si="36"/>
        <v/>
      </c>
      <c r="J208" s="34" t="str">
        <f t="shared" si="37"/>
        <v/>
      </c>
      <c r="K208" s="34" t="str">
        <f t="shared" si="38"/>
        <v/>
      </c>
      <c r="L208" s="26" t="str">
        <f t="shared" si="39"/>
        <v/>
      </c>
      <c r="M208" s="32"/>
      <c r="N208" s="190"/>
      <c r="O208" s="190"/>
      <c r="P208" s="190"/>
      <c r="Q208" s="190"/>
      <c r="R208" s="23"/>
    </row>
    <row r="209" spans="1:18">
      <c r="A209" s="27">
        <f t="shared" ca="1" si="40"/>
        <v>46041</v>
      </c>
      <c r="B209" s="20"/>
      <c r="C209" s="21"/>
      <c r="D209" s="20"/>
      <c r="E209" s="21"/>
      <c r="F209" s="22"/>
      <c r="G209" s="22"/>
      <c r="H209" s="34" t="str">
        <f t="shared" si="35"/>
        <v/>
      </c>
      <c r="I209" s="34" t="str">
        <f t="shared" si="36"/>
        <v/>
      </c>
      <c r="J209" s="34" t="str">
        <f t="shared" si="37"/>
        <v/>
      </c>
      <c r="K209" s="34" t="str">
        <f t="shared" si="38"/>
        <v/>
      </c>
      <c r="L209" s="26" t="str">
        <f t="shared" si="39"/>
        <v/>
      </c>
      <c r="M209" s="32"/>
      <c r="N209" s="190"/>
      <c r="O209" s="190"/>
      <c r="P209" s="190"/>
      <c r="Q209" s="190"/>
      <c r="R209" s="23"/>
    </row>
    <row r="210" spans="1:18">
      <c r="A210" s="27">
        <f t="shared" ca="1" si="40"/>
        <v>46042</v>
      </c>
      <c r="B210" s="20"/>
      <c r="C210" s="21"/>
      <c r="D210" s="20"/>
      <c r="E210" s="21"/>
      <c r="F210" s="22"/>
      <c r="G210" s="22"/>
      <c r="H210" s="34" t="str">
        <f t="shared" si="35"/>
        <v/>
      </c>
      <c r="I210" s="34" t="str">
        <f t="shared" si="36"/>
        <v/>
      </c>
      <c r="J210" s="34" t="str">
        <f t="shared" si="37"/>
        <v/>
      </c>
      <c r="K210" s="34" t="str">
        <f t="shared" si="38"/>
        <v/>
      </c>
      <c r="L210" s="26" t="str">
        <f t="shared" si="39"/>
        <v/>
      </c>
      <c r="M210" s="32"/>
      <c r="N210" s="190"/>
      <c r="O210" s="190"/>
      <c r="P210" s="190"/>
      <c r="Q210" s="190"/>
      <c r="R210" s="23"/>
    </row>
    <row r="211" spans="1:18">
      <c r="A211" s="27">
        <f t="shared" ca="1" si="40"/>
        <v>46043</v>
      </c>
      <c r="B211" s="20"/>
      <c r="C211" s="21"/>
      <c r="D211" s="20"/>
      <c r="E211" s="21"/>
      <c r="F211" s="22"/>
      <c r="G211" s="22"/>
      <c r="H211" s="34" t="str">
        <f t="shared" si="35"/>
        <v/>
      </c>
      <c r="I211" s="34" t="str">
        <f t="shared" si="36"/>
        <v/>
      </c>
      <c r="J211" s="34" t="str">
        <f t="shared" si="37"/>
        <v/>
      </c>
      <c r="K211" s="34" t="str">
        <f t="shared" si="38"/>
        <v/>
      </c>
      <c r="L211" s="26" t="str">
        <f t="shared" si="39"/>
        <v/>
      </c>
      <c r="M211" s="32"/>
      <c r="N211" s="190"/>
      <c r="O211" s="190"/>
      <c r="P211" s="190"/>
      <c r="Q211" s="190"/>
      <c r="R211" s="23"/>
    </row>
    <row r="212" spans="1:18">
      <c r="A212" s="27">
        <f t="shared" ca="1" si="40"/>
        <v>46044</v>
      </c>
      <c r="B212" s="20"/>
      <c r="C212" s="21"/>
      <c r="D212" s="20"/>
      <c r="E212" s="21"/>
      <c r="F212" s="22"/>
      <c r="G212" s="22"/>
      <c r="H212" s="34" t="str">
        <f t="shared" si="35"/>
        <v/>
      </c>
      <c r="I212" s="34" t="str">
        <f t="shared" si="36"/>
        <v/>
      </c>
      <c r="J212" s="34" t="str">
        <f t="shared" si="37"/>
        <v/>
      </c>
      <c r="K212" s="34" t="str">
        <f t="shared" si="38"/>
        <v/>
      </c>
      <c r="L212" s="26" t="str">
        <f t="shared" si="39"/>
        <v/>
      </c>
      <c r="M212" s="32"/>
      <c r="N212" s="190"/>
      <c r="O212" s="190"/>
      <c r="P212" s="190"/>
      <c r="Q212" s="190"/>
      <c r="R212" s="23"/>
    </row>
    <row r="213" spans="1:18">
      <c r="A213" s="27">
        <f t="shared" ca="1" si="40"/>
        <v>46045</v>
      </c>
      <c r="B213" s="20"/>
      <c r="C213" s="21"/>
      <c r="D213" s="20"/>
      <c r="E213" s="21"/>
      <c r="F213" s="22"/>
      <c r="G213" s="22"/>
      <c r="H213" s="34" t="str">
        <f t="shared" si="35"/>
        <v/>
      </c>
      <c r="I213" s="34" t="str">
        <f t="shared" si="36"/>
        <v/>
      </c>
      <c r="J213" s="34" t="str">
        <f t="shared" si="37"/>
        <v/>
      </c>
      <c r="K213" s="34" t="str">
        <f t="shared" si="38"/>
        <v/>
      </c>
      <c r="L213" s="26" t="str">
        <f t="shared" si="39"/>
        <v/>
      </c>
      <c r="M213" s="32"/>
      <c r="N213" s="190"/>
      <c r="O213" s="190"/>
      <c r="P213" s="190"/>
      <c r="Q213" s="190"/>
      <c r="R213" s="23"/>
    </row>
    <row r="214" spans="1:18">
      <c r="A214" s="27">
        <f t="shared" ca="1" si="40"/>
        <v>46046</v>
      </c>
      <c r="B214" s="20"/>
      <c r="C214" s="21"/>
      <c r="D214" s="20"/>
      <c r="E214" s="21"/>
      <c r="F214" s="22"/>
      <c r="G214" s="22"/>
      <c r="H214" s="34" t="str">
        <f t="shared" si="35"/>
        <v/>
      </c>
      <c r="I214" s="34" t="str">
        <f t="shared" si="36"/>
        <v/>
      </c>
      <c r="J214" s="34" t="str">
        <f t="shared" si="37"/>
        <v/>
      </c>
      <c r="K214" s="34" t="str">
        <f t="shared" si="38"/>
        <v/>
      </c>
      <c r="L214" s="26" t="str">
        <f t="shared" si="39"/>
        <v/>
      </c>
      <c r="M214" s="32"/>
      <c r="N214" s="190"/>
      <c r="O214" s="190"/>
      <c r="P214" s="190"/>
      <c r="Q214" s="190"/>
      <c r="R214" s="23"/>
    </row>
    <row r="215" spans="1:18">
      <c r="A215" s="27">
        <f t="shared" ca="1" si="40"/>
        <v>46047</v>
      </c>
      <c r="B215" s="20"/>
      <c r="C215" s="21"/>
      <c r="D215" s="20"/>
      <c r="E215" s="21"/>
      <c r="F215" s="22"/>
      <c r="G215" s="22"/>
      <c r="H215" s="34" t="str">
        <f t="shared" si="35"/>
        <v/>
      </c>
      <c r="I215" s="34" t="str">
        <f t="shared" si="36"/>
        <v/>
      </c>
      <c r="J215" s="34" t="str">
        <f t="shared" si="37"/>
        <v/>
      </c>
      <c r="K215" s="34" t="str">
        <f t="shared" si="38"/>
        <v/>
      </c>
      <c r="L215" s="26" t="str">
        <f t="shared" si="39"/>
        <v/>
      </c>
      <c r="M215" s="32"/>
      <c r="N215" s="190"/>
      <c r="O215" s="190"/>
      <c r="P215" s="190"/>
      <c r="Q215" s="190"/>
      <c r="R215" s="23"/>
    </row>
    <row r="216" spans="1:18">
      <c r="A216" s="27">
        <f t="shared" ca="1" si="40"/>
        <v>46048</v>
      </c>
      <c r="B216" s="20"/>
      <c r="C216" s="21"/>
      <c r="D216" s="20"/>
      <c r="E216" s="21"/>
      <c r="F216" s="22"/>
      <c r="G216" s="22"/>
      <c r="H216" s="34" t="str">
        <f t="shared" si="35"/>
        <v/>
      </c>
      <c r="I216" s="34" t="str">
        <f t="shared" si="36"/>
        <v/>
      </c>
      <c r="J216" s="34" t="str">
        <f t="shared" si="37"/>
        <v/>
      </c>
      <c r="K216" s="34" t="str">
        <f t="shared" si="38"/>
        <v/>
      </c>
      <c r="L216" s="26" t="str">
        <f t="shared" si="39"/>
        <v/>
      </c>
      <c r="M216" s="32"/>
      <c r="N216" s="190"/>
      <c r="O216" s="190"/>
      <c r="P216" s="190"/>
      <c r="Q216" s="190"/>
      <c r="R216" s="23"/>
    </row>
    <row r="217" spans="1:18">
      <c r="A217" s="27">
        <f t="shared" ca="1" si="40"/>
        <v>46049</v>
      </c>
      <c r="B217" s="20"/>
      <c r="C217" s="21"/>
      <c r="D217" s="20"/>
      <c r="E217" s="21"/>
      <c r="F217" s="22"/>
      <c r="G217" s="22"/>
      <c r="H217" s="34" t="str">
        <f t="shared" si="35"/>
        <v/>
      </c>
      <c r="I217" s="34" t="str">
        <f t="shared" si="36"/>
        <v/>
      </c>
      <c r="J217" s="34" t="str">
        <f t="shared" si="37"/>
        <v/>
      </c>
      <c r="K217" s="34" t="str">
        <f t="shared" si="38"/>
        <v/>
      </c>
      <c r="L217" s="26" t="str">
        <f t="shared" si="39"/>
        <v/>
      </c>
      <c r="M217" s="32"/>
      <c r="N217" s="190"/>
      <c r="O217" s="190"/>
      <c r="P217" s="190"/>
      <c r="Q217" s="190"/>
      <c r="R217" s="23"/>
    </row>
    <row r="218" spans="1:18">
      <c r="A218" s="27">
        <f t="shared" ca="1" si="40"/>
        <v>46050</v>
      </c>
      <c r="B218" s="20"/>
      <c r="C218" s="21"/>
      <c r="D218" s="20"/>
      <c r="E218" s="21"/>
      <c r="F218" s="22"/>
      <c r="G218" s="22"/>
      <c r="H218" s="34" t="str">
        <f t="shared" si="35"/>
        <v/>
      </c>
      <c r="I218" s="34" t="str">
        <f t="shared" si="36"/>
        <v/>
      </c>
      <c r="J218" s="34" t="str">
        <f t="shared" si="37"/>
        <v/>
      </c>
      <c r="K218" s="34" t="str">
        <f t="shared" si="38"/>
        <v/>
      </c>
      <c r="L218" s="26" t="str">
        <f t="shared" si="39"/>
        <v/>
      </c>
      <c r="M218" s="32"/>
      <c r="N218" s="190"/>
      <c r="O218" s="190"/>
      <c r="P218" s="190"/>
      <c r="Q218" s="190"/>
      <c r="R218" s="23"/>
    </row>
    <row r="219" spans="1:18">
      <c r="A219" s="27">
        <f t="shared" ca="1" si="40"/>
        <v>46051</v>
      </c>
      <c r="B219" s="20"/>
      <c r="C219" s="21"/>
      <c r="D219" s="20"/>
      <c r="E219" s="21"/>
      <c r="F219" s="22"/>
      <c r="G219" s="22"/>
      <c r="H219" s="34" t="str">
        <f t="shared" si="35"/>
        <v/>
      </c>
      <c r="I219" s="34" t="str">
        <f t="shared" si="36"/>
        <v/>
      </c>
      <c r="J219" s="34" t="str">
        <f t="shared" si="37"/>
        <v/>
      </c>
      <c r="K219" s="34" t="str">
        <f t="shared" si="38"/>
        <v/>
      </c>
      <c r="L219" s="26" t="str">
        <f t="shared" si="39"/>
        <v/>
      </c>
      <c r="M219" s="32"/>
      <c r="N219" s="190"/>
      <c r="O219" s="190"/>
      <c r="P219" s="190"/>
      <c r="Q219" s="190"/>
      <c r="R219" s="23"/>
    </row>
    <row r="220" spans="1:18">
      <c r="A220" s="27">
        <f t="shared" ca="1" si="40"/>
        <v>46052</v>
      </c>
      <c r="B220" s="20"/>
      <c r="C220" s="21"/>
      <c r="D220" s="20"/>
      <c r="E220" s="21"/>
      <c r="F220" s="22"/>
      <c r="G220" s="22"/>
      <c r="H220" s="34" t="str">
        <f t="shared" si="35"/>
        <v/>
      </c>
      <c r="I220" s="34" t="str">
        <f t="shared" si="36"/>
        <v/>
      </c>
      <c r="J220" s="34" t="str">
        <f t="shared" si="37"/>
        <v/>
      </c>
      <c r="K220" s="34" t="str">
        <f t="shared" si="38"/>
        <v/>
      </c>
      <c r="L220" s="26" t="str">
        <f t="shared" si="39"/>
        <v/>
      </c>
      <c r="M220" s="32"/>
      <c r="N220" s="190"/>
      <c r="O220" s="190"/>
      <c r="P220" s="190"/>
      <c r="Q220" s="190"/>
      <c r="R220" s="23"/>
    </row>
    <row r="221" spans="1:18">
      <c r="A221" s="27">
        <f t="shared" ca="1" si="40"/>
        <v>46053</v>
      </c>
      <c r="B221" s="20"/>
      <c r="C221" s="21"/>
      <c r="D221" s="20"/>
      <c r="E221" s="21"/>
      <c r="F221" s="22"/>
      <c r="G221" s="22"/>
      <c r="H221" s="34" t="str">
        <f t="shared" si="35"/>
        <v/>
      </c>
      <c r="I221" s="34" t="str">
        <f t="shared" si="36"/>
        <v/>
      </c>
      <c r="J221" s="34" t="str">
        <f t="shared" si="37"/>
        <v/>
      </c>
      <c r="K221" s="34" t="str">
        <f t="shared" si="38"/>
        <v/>
      </c>
      <c r="L221" s="26" t="str">
        <f t="shared" si="39"/>
        <v/>
      </c>
      <c r="M221" s="32"/>
      <c r="N221" s="190"/>
      <c r="O221" s="190"/>
      <c r="P221" s="190"/>
      <c r="Q221" s="190"/>
      <c r="R221" s="23"/>
    </row>
    <row r="222" spans="1:18">
      <c r="A222" s="5" t="s">
        <v>11</v>
      </c>
      <c r="B222" s="191"/>
      <c r="C222" s="192"/>
      <c r="D222" s="191"/>
      <c r="E222" s="192"/>
      <c r="F222" s="26" t="str">
        <f>IF(SUM($F191:$F221)=0,"",SUM($F191:$F221))</f>
        <v/>
      </c>
      <c r="G222" s="26" t="str">
        <f>IF(SUM($G191:$G221)=0,"",SUM($G191:$G221))</f>
        <v/>
      </c>
      <c r="H222" s="26" t="str">
        <f>IF(SUM(H191:H221)=0,"",SUM(H191:H221))</f>
        <v/>
      </c>
      <c r="I222" s="26" t="str">
        <f>IF(SUM(I191:I221)=0,"",SUM(I191:I221))</f>
        <v/>
      </c>
      <c r="J222" s="26" t="str">
        <f t="shared" ref="J222:K222" si="41">IF(SUM(J191:J221)=0,"",SUM(J191:J221))</f>
        <v/>
      </c>
      <c r="K222" s="26" t="str">
        <f t="shared" si="41"/>
        <v/>
      </c>
      <c r="L222" s="26" t="str">
        <f>IF(SUM($L191:$L221)=0,"",SUM($L191:$L221))</f>
        <v/>
      </c>
      <c r="M222" s="33"/>
      <c r="N222" s="193"/>
      <c r="O222" s="193"/>
      <c r="P222" s="193"/>
      <c r="Q222" s="193"/>
      <c r="R222" s="6"/>
    </row>
    <row r="224" spans="1:18" ht="27" customHeight="1">
      <c r="A224" s="194" t="s">
        <v>22</v>
      </c>
      <c r="B224" s="189" t="s">
        <v>103</v>
      </c>
      <c r="C224" s="189"/>
      <c r="D224" s="189"/>
      <c r="E224" s="189"/>
      <c r="F224" s="189" t="s">
        <v>23</v>
      </c>
      <c r="G224" s="189"/>
      <c r="H224" s="189" t="s">
        <v>88</v>
      </c>
      <c r="I224" s="189"/>
      <c r="J224" s="189"/>
      <c r="K224" s="189"/>
      <c r="L224" s="189" t="s">
        <v>87</v>
      </c>
      <c r="M224" s="195" t="s">
        <v>96</v>
      </c>
      <c r="N224" s="194" t="s">
        <v>25</v>
      </c>
      <c r="O224" s="194"/>
      <c r="P224" s="194"/>
      <c r="Q224" s="194"/>
      <c r="R224" s="189" t="s">
        <v>100</v>
      </c>
    </row>
    <row r="225" spans="1:22" ht="14.25" customHeight="1">
      <c r="A225" s="194"/>
      <c r="B225" s="189" t="s">
        <v>82</v>
      </c>
      <c r="C225" s="189"/>
      <c r="D225" s="189" t="s">
        <v>84</v>
      </c>
      <c r="E225" s="189"/>
      <c r="F225" s="189"/>
      <c r="G225" s="189"/>
      <c r="H225" s="189" t="s">
        <v>90</v>
      </c>
      <c r="I225" s="189"/>
      <c r="J225" s="189" t="s">
        <v>89</v>
      </c>
      <c r="K225" s="189"/>
      <c r="L225" s="189"/>
      <c r="M225" s="196"/>
      <c r="N225" s="194"/>
      <c r="O225" s="194"/>
      <c r="P225" s="194"/>
      <c r="Q225" s="194"/>
      <c r="R225" s="189"/>
    </row>
    <row r="226" spans="1:22">
      <c r="A226" s="194"/>
      <c r="B226" s="43" t="s">
        <v>26</v>
      </c>
      <c r="C226" s="43" t="s">
        <v>27</v>
      </c>
      <c r="D226" s="43" t="s">
        <v>26</v>
      </c>
      <c r="E226" s="43" t="s">
        <v>27</v>
      </c>
      <c r="F226" s="44" t="s">
        <v>85</v>
      </c>
      <c r="G226" s="44" t="s">
        <v>86</v>
      </c>
      <c r="H226" s="44" t="s">
        <v>81</v>
      </c>
      <c r="I226" s="44" t="s">
        <v>83</v>
      </c>
      <c r="J226" s="44" t="s">
        <v>81</v>
      </c>
      <c r="K226" s="44" t="s">
        <v>95</v>
      </c>
      <c r="L226" s="189"/>
      <c r="M226" s="197"/>
      <c r="N226" s="194"/>
      <c r="O226" s="194"/>
      <c r="P226" s="194"/>
      <c r="Q226" s="194"/>
      <c r="R226" s="194"/>
    </row>
    <row r="227" spans="1:22">
      <c r="A227" s="27" cm="1">
        <f t="array" aca="1" ref="A227" ca="1">DATE("2025","8"+6,IFERROR(INDIRECT(T1),"1"))</f>
        <v>46054</v>
      </c>
      <c r="B227" s="20"/>
      <c r="C227" s="21"/>
      <c r="D227" s="20"/>
      <c r="E227" s="21"/>
      <c r="F227" s="22"/>
      <c r="G227" s="22"/>
      <c r="H227" s="34" t="str">
        <f>IF(OR(B227="",LEFT(M227,1)="✓"),"",C227-B227-F227)</f>
        <v/>
      </c>
      <c r="I227" s="34" t="str">
        <f>IF(OR(D227="",LEFT(M227,1)="✓"),"",E227-D227-G227)</f>
        <v/>
      </c>
      <c r="J227" s="34" t="str">
        <f>IF(AND(B227&lt;&gt;"",M227="✓所定"),C227-B227-F227,"")</f>
        <v/>
      </c>
      <c r="K227" s="34" t="str">
        <f>IF(AND(B227&lt;&gt;"",M227="✓法定"),C227-B227-F227,"")</f>
        <v/>
      </c>
      <c r="L227" s="26" t="str">
        <f t="shared" ref="L227:L253" si="42">IF(AND($B227="",$D227=""),"",($C227-$B227-$F227)+($E227-$D227-$G227))</f>
        <v/>
      </c>
      <c r="M227" s="32"/>
      <c r="N227" s="190"/>
      <c r="O227" s="190"/>
      <c r="P227" s="190"/>
      <c r="Q227" s="190"/>
      <c r="R227" s="23"/>
      <c r="V227" s="1" t="s">
        <v>171</v>
      </c>
    </row>
    <row r="228" spans="1:22">
      <c r="A228" s="27">
        <f ca="1">A227+1</f>
        <v>46055</v>
      </c>
      <c r="B228" s="20"/>
      <c r="C228" s="21"/>
      <c r="D228" s="20"/>
      <c r="E228" s="21"/>
      <c r="F228" s="22"/>
      <c r="G228" s="22"/>
      <c r="H228" s="34" t="str">
        <f t="shared" ref="H228:H257" si="43">IF(OR(B228="",LEFT(M228,1)="✓"),"",C228-B228-F228)</f>
        <v/>
      </c>
      <c r="I228" s="34" t="str">
        <f t="shared" ref="I228:I257" si="44">IF(OR(D228="",LEFT(M228,1)="✓"),"",E228-D228-G228)</f>
        <v/>
      </c>
      <c r="J228" s="34" t="str">
        <f t="shared" ref="J228:J257" si="45">IF(AND(B228&lt;&gt;"",M228="✓所定"),C228-B228-F228,"")</f>
        <v/>
      </c>
      <c r="K228" s="34" t="str">
        <f t="shared" ref="K228:K257" si="46">IF(AND(B228&lt;&gt;"",M228="✓法定"),C228-B228-F228,"")</f>
        <v/>
      </c>
      <c r="L228" s="26" t="str">
        <f t="shared" si="42"/>
        <v/>
      </c>
      <c r="M228" s="32"/>
      <c r="N228" s="190"/>
      <c r="O228" s="190"/>
      <c r="P228" s="190"/>
      <c r="Q228" s="190"/>
      <c r="R228" s="23"/>
      <c r="V228" s="1" t="s">
        <v>172</v>
      </c>
    </row>
    <row r="229" spans="1:22">
      <c r="A229" s="27">
        <f t="shared" ref="A229:A257" ca="1" si="47">A228+1</f>
        <v>46056</v>
      </c>
      <c r="B229" s="20"/>
      <c r="C229" s="21"/>
      <c r="D229" s="20"/>
      <c r="E229" s="21"/>
      <c r="F229" s="22"/>
      <c r="G229" s="22"/>
      <c r="H229" s="34" t="str">
        <f t="shared" si="43"/>
        <v/>
      </c>
      <c r="I229" s="34" t="str">
        <f t="shared" si="44"/>
        <v/>
      </c>
      <c r="J229" s="34" t="str">
        <f t="shared" si="45"/>
        <v/>
      </c>
      <c r="K229" s="34" t="str">
        <f t="shared" si="46"/>
        <v/>
      </c>
      <c r="L229" s="26" t="str">
        <f t="shared" si="42"/>
        <v/>
      </c>
      <c r="M229" s="32"/>
      <c r="N229" s="190"/>
      <c r="O229" s="190"/>
      <c r="P229" s="190"/>
      <c r="Q229" s="190"/>
      <c r="R229" s="23"/>
    </row>
    <row r="230" spans="1:22">
      <c r="A230" s="27">
        <f t="shared" ca="1" si="47"/>
        <v>46057</v>
      </c>
      <c r="B230" s="20"/>
      <c r="C230" s="21"/>
      <c r="D230" s="20"/>
      <c r="E230" s="21"/>
      <c r="F230" s="22"/>
      <c r="G230" s="22"/>
      <c r="H230" s="34" t="str">
        <f t="shared" si="43"/>
        <v/>
      </c>
      <c r="I230" s="34" t="str">
        <f t="shared" si="44"/>
        <v/>
      </c>
      <c r="J230" s="34" t="str">
        <f t="shared" si="45"/>
        <v/>
      </c>
      <c r="K230" s="34" t="str">
        <f t="shared" si="46"/>
        <v/>
      </c>
      <c r="L230" s="26" t="str">
        <f t="shared" si="42"/>
        <v/>
      </c>
      <c r="M230" s="32"/>
      <c r="N230" s="190"/>
      <c r="O230" s="190"/>
      <c r="P230" s="190"/>
      <c r="Q230" s="190"/>
      <c r="R230" s="23"/>
    </row>
    <row r="231" spans="1:22">
      <c r="A231" s="27">
        <f t="shared" ca="1" si="47"/>
        <v>46058</v>
      </c>
      <c r="B231" s="20"/>
      <c r="C231" s="21"/>
      <c r="D231" s="20"/>
      <c r="E231" s="21"/>
      <c r="F231" s="22"/>
      <c r="G231" s="22"/>
      <c r="H231" s="34" t="str">
        <f t="shared" si="43"/>
        <v/>
      </c>
      <c r="I231" s="34" t="str">
        <f t="shared" si="44"/>
        <v/>
      </c>
      <c r="J231" s="34" t="str">
        <f t="shared" si="45"/>
        <v/>
      </c>
      <c r="K231" s="34" t="str">
        <f t="shared" si="46"/>
        <v/>
      </c>
      <c r="L231" s="26" t="str">
        <f t="shared" si="42"/>
        <v/>
      </c>
      <c r="M231" s="32"/>
      <c r="N231" s="190"/>
      <c r="O231" s="190"/>
      <c r="P231" s="190"/>
      <c r="Q231" s="190"/>
      <c r="R231" s="23"/>
    </row>
    <row r="232" spans="1:22">
      <c r="A232" s="27">
        <f t="shared" ca="1" si="47"/>
        <v>46059</v>
      </c>
      <c r="B232" s="20"/>
      <c r="C232" s="21"/>
      <c r="D232" s="20"/>
      <c r="E232" s="21"/>
      <c r="F232" s="22"/>
      <c r="G232" s="22"/>
      <c r="H232" s="34" t="str">
        <f t="shared" si="43"/>
        <v/>
      </c>
      <c r="I232" s="34" t="str">
        <f t="shared" si="44"/>
        <v/>
      </c>
      <c r="J232" s="34" t="str">
        <f t="shared" si="45"/>
        <v/>
      </c>
      <c r="K232" s="34" t="str">
        <f t="shared" si="46"/>
        <v/>
      </c>
      <c r="L232" s="26" t="str">
        <f t="shared" si="42"/>
        <v/>
      </c>
      <c r="M232" s="32"/>
      <c r="N232" s="190"/>
      <c r="O232" s="190"/>
      <c r="P232" s="190"/>
      <c r="Q232" s="190"/>
      <c r="R232" s="23"/>
    </row>
    <row r="233" spans="1:22">
      <c r="A233" s="27">
        <f t="shared" ca="1" si="47"/>
        <v>46060</v>
      </c>
      <c r="B233" s="20"/>
      <c r="C233" s="21"/>
      <c r="D233" s="20"/>
      <c r="E233" s="21"/>
      <c r="F233" s="22"/>
      <c r="G233" s="22"/>
      <c r="H233" s="34" t="str">
        <f t="shared" si="43"/>
        <v/>
      </c>
      <c r="I233" s="34" t="str">
        <f t="shared" si="44"/>
        <v/>
      </c>
      <c r="J233" s="34" t="str">
        <f t="shared" si="45"/>
        <v/>
      </c>
      <c r="K233" s="34" t="str">
        <f t="shared" si="46"/>
        <v/>
      </c>
      <c r="L233" s="26" t="str">
        <f t="shared" si="42"/>
        <v/>
      </c>
      <c r="M233" s="32"/>
      <c r="N233" s="190"/>
      <c r="O233" s="190"/>
      <c r="P233" s="190"/>
      <c r="Q233" s="190"/>
      <c r="R233" s="23"/>
    </row>
    <row r="234" spans="1:22">
      <c r="A234" s="27">
        <f t="shared" ca="1" si="47"/>
        <v>46061</v>
      </c>
      <c r="B234" s="20"/>
      <c r="C234" s="21"/>
      <c r="D234" s="20"/>
      <c r="E234" s="21"/>
      <c r="F234" s="22"/>
      <c r="G234" s="22"/>
      <c r="H234" s="34" t="str">
        <f t="shared" si="43"/>
        <v/>
      </c>
      <c r="I234" s="34" t="str">
        <f t="shared" si="44"/>
        <v/>
      </c>
      <c r="J234" s="34" t="str">
        <f t="shared" si="45"/>
        <v/>
      </c>
      <c r="K234" s="34" t="str">
        <f t="shared" si="46"/>
        <v/>
      </c>
      <c r="L234" s="26" t="str">
        <f t="shared" si="42"/>
        <v/>
      </c>
      <c r="M234" s="32"/>
      <c r="N234" s="190"/>
      <c r="O234" s="190"/>
      <c r="P234" s="190"/>
      <c r="Q234" s="190"/>
      <c r="R234" s="23"/>
    </row>
    <row r="235" spans="1:22">
      <c r="A235" s="27">
        <f t="shared" ca="1" si="47"/>
        <v>46062</v>
      </c>
      <c r="B235" s="20"/>
      <c r="C235" s="21"/>
      <c r="D235" s="20"/>
      <c r="E235" s="21"/>
      <c r="F235" s="22"/>
      <c r="G235" s="22"/>
      <c r="H235" s="34" t="str">
        <f t="shared" si="43"/>
        <v/>
      </c>
      <c r="I235" s="34" t="str">
        <f t="shared" si="44"/>
        <v/>
      </c>
      <c r="J235" s="34" t="str">
        <f t="shared" si="45"/>
        <v/>
      </c>
      <c r="K235" s="34" t="str">
        <f t="shared" si="46"/>
        <v/>
      </c>
      <c r="L235" s="26" t="str">
        <f t="shared" si="42"/>
        <v/>
      </c>
      <c r="M235" s="32"/>
      <c r="N235" s="190"/>
      <c r="O235" s="190"/>
      <c r="P235" s="190"/>
      <c r="Q235" s="190"/>
      <c r="R235" s="23"/>
    </row>
    <row r="236" spans="1:22">
      <c r="A236" s="27">
        <f t="shared" ca="1" si="47"/>
        <v>46063</v>
      </c>
      <c r="B236" s="20"/>
      <c r="C236" s="21"/>
      <c r="D236" s="20"/>
      <c r="E236" s="21"/>
      <c r="F236" s="22"/>
      <c r="G236" s="22"/>
      <c r="H236" s="34" t="str">
        <f t="shared" si="43"/>
        <v/>
      </c>
      <c r="I236" s="34" t="str">
        <f t="shared" si="44"/>
        <v/>
      </c>
      <c r="J236" s="34" t="str">
        <f t="shared" si="45"/>
        <v/>
      </c>
      <c r="K236" s="34" t="str">
        <f t="shared" si="46"/>
        <v/>
      </c>
      <c r="L236" s="26" t="str">
        <f t="shared" si="42"/>
        <v/>
      </c>
      <c r="M236" s="32"/>
      <c r="N236" s="190"/>
      <c r="O236" s="190"/>
      <c r="P236" s="190"/>
      <c r="Q236" s="190"/>
      <c r="R236" s="23"/>
    </row>
    <row r="237" spans="1:22">
      <c r="A237" s="27">
        <f t="shared" ca="1" si="47"/>
        <v>46064</v>
      </c>
      <c r="B237" s="20"/>
      <c r="C237" s="21"/>
      <c r="D237" s="20"/>
      <c r="E237" s="21"/>
      <c r="F237" s="22"/>
      <c r="G237" s="22"/>
      <c r="H237" s="34" t="str">
        <f t="shared" si="43"/>
        <v/>
      </c>
      <c r="I237" s="34" t="str">
        <f t="shared" si="44"/>
        <v/>
      </c>
      <c r="J237" s="34" t="str">
        <f t="shared" si="45"/>
        <v/>
      </c>
      <c r="K237" s="34" t="str">
        <f t="shared" si="46"/>
        <v/>
      </c>
      <c r="L237" s="26" t="str">
        <f t="shared" si="42"/>
        <v/>
      </c>
      <c r="M237" s="32"/>
      <c r="N237" s="190"/>
      <c r="O237" s="190"/>
      <c r="P237" s="190"/>
      <c r="Q237" s="190"/>
      <c r="R237" s="23"/>
    </row>
    <row r="238" spans="1:22">
      <c r="A238" s="27">
        <f t="shared" ca="1" si="47"/>
        <v>46065</v>
      </c>
      <c r="B238" s="20"/>
      <c r="C238" s="21"/>
      <c r="D238" s="20"/>
      <c r="E238" s="21"/>
      <c r="F238" s="22"/>
      <c r="G238" s="22"/>
      <c r="H238" s="34" t="str">
        <f t="shared" si="43"/>
        <v/>
      </c>
      <c r="I238" s="34" t="str">
        <f t="shared" si="44"/>
        <v/>
      </c>
      <c r="J238" s="34" t="str">
        <f t="shared" si="45"/>
        <v/>
      </c>
      <c r="K238" s="34" t="str">
        <f t="shared" si="46"/>
        <v/>
      </c>
      <c r="L238" s="26" t="str">
        <f t="shared" si="42"/>
        <v/>
      </c>
      <c r="M238" s="32"/>
      <c r="N238" s="190"/>
      <c r="O238" s="190"/>
      <c r="P238" s="190"/>
      <c r="Q238" s="190"/>
      <c r="R238" s="23"/>
    </row>
    <row r="239" spans="1:22">
      <c r="A239" s="27">
        <f t="shared" ca="1" si="47"/>
        <v>46066</v>
      </c>
      <c r="B239" s="20"/>
      <c r="C239" s="21"/>
      <c r="D239" s="20"/>
      <c r="E239" s="21"/>
      <c r="F239" s="22"/>
      <c r="G239" s="22"/>
      <c r="H239" s="34" t="str">
        <f t="shared" si="43"/>
        <v/>
      </c>
      <c r="I239" s="34" t="str">
        <f t="shared" si="44"/>
        <v/>
      </c>
      <c r="J239" s="34" t="str">
        <f t="shared" si="45"/>
        <v/>
      </c>
      <c r="K239" s="34" t="str">
        <f t="shared" si="46"/>
        <v/>
      </c>
      <c r="L239" s="26" t="str">
        <f t="shared" si="42"/>
        <v/>
      </c>
      <c r="M239" s="32"/>
      <c r="N239" s="190"/>
      <c r="O239" s="190"/>
      <c r="P239" s="190"/>
      <c r="Q239" s="190"/>
      <c r="R239" s="23"/>
    </row>
    <row r="240" spans="1:22">
      <c r="A240" s="27">
        <f t="shared" ca="1" si="47"/>
        <v>46067</v>
      </c>
      <c r="B240" s="20"/>
      <c r="C240" s="21"/>
      <c r="D240" s="20"/>
      <c r="E240" s="21"/>
      <c r="F240" s="22"/>
      <c r="G240" s="22"/>
      <c r="H240" s="34" t="str">
        <f t="shared" si="43"/>
        <v/>
      </c>
      <c r="I240" s="34" t="str">
        <f t="shared" si="44"/>
        <v/>
      </c>
      <c r="J240" s="34" t="str">
        <f t="shared" si="45"/>
        <v/>
      </c>
      <c r="K240" s="34" t="str">
        <f t="shared" si="46"/>
        <v/>
      </c>
      <c r="L240" s="26" t="str">
        <f t="shared" si="42"/>
        <v/>
      </c>
      <c r="M240" s="32"/>
      <c r="N240" s="190"/>
      <c r="O240" s="190"/>
      <c r="P240" s="190"/>
      <c r="Q240" s="190"/>
      <c r="R240" s="23"/>
    </row>
    <row r="241" spans="1:18">
      <c r="A241" s="27">
        <f t="shared" ca="1" si="47"/>
        <v>46068</v>
      </c>
      <c r="B241" s="20"/>
      <c r="C241" s="21"/>
      <c r="D241" s="20"/>
      <c r="E241" s="21"/>
      <c r="F241" s="22"/>
      <c r="G241" s="22"/>
      <c r="H241" s="34" t="str">
        <f t="shared" si="43"/>
        <v/>
      </c>
      <c r="I241" s="34" t="str">
        <f t="shared" si="44"/>
        <v/>
      </c>
      <c r="J241" s="34" t="str">
        <f t="shared" si="45"/>
        <v/>
      </c>
      <c r="K241" s="34" t="str">
        <f t="shared" si="46"/>
        <v/>
      </c>
      <c r="L241" s="26" t="str">
        <f t="shared" si="42"/>
        <v/>
      </c>
      <c r="M241" s="32"/>
      <c r="N241" s="190"/>
      <c r="O241" s="190"/>
      <c r="P241" s="190"/>
      <c r="Q241" s="190"/>
      <c r="R241" s="23"/>
    </row>
    <row r="242" spans="1:18">
      <c r="A242" s="27">
        <f t="shared" ca="1" si="47"/>
        <v>46069</v>
      </c>
      <c r="B242" s="20"/>
      <c r="C242" s="21"/>
      <c r="D242" s="20"/>
      <c r="E242" s="21"/>
      <c r="F242" s="22"/>
      <c r="G242" s="22"/>
      <c r="H242" s="34" t="str">
        <f t="shared" si="43"/>
        <v/>
      </c>
      <c r="I242" s="34" t="str">
        <f t="shared" si="44"/>
        <v/>
      </c>
      <c r="J242" s="34" t="str">
        <f t="shared" si="45"/>
        <v/>
      </c>
      <c r="K242" s="34" t="str">
        <f t="shared" si="46"/>
        <v/>
      </c>
      <c r="L242" s="26" t="str">
        <f t="shared" si="42"/>
        <v/>
      </c>
      <c r="M242" s="32"/>
      <c r="N242" s="190"/>
      <c r="O242" s="190"/>
      <c r="P242" s="190"/>
      <c r="Q242" s="190"/>
      <c r="R242" s="23"/>
    </row>
    <row r="243" spans="1:18">
      <c r="A243" s="27">
        <f t="shared" ca="1" si="47"/>
        <v>46070</v>
      </c>
      <c r="B243" s="20"/>
      <c r="C243" s="21"/>
      <c r="D243" s="20"/>
      <c r="E243" s="21"/>
      <c r="F243" s="22"/>
      <c r="G243" s="22"/>
      <c r="H243" s="34" t="str">
        <f t="shared" si="43"/>
        <v/>
      </c>
      <c r="I243" s="34" t="str">
        <f t="shared" si="44"/>
        <v/>
      </c>
      <c r="J243" s="34" t="str">
        <f t="shared" si="45"/>
        <v/>
      </c>
      <c r="K243" s="34" t="str">
        <f t="shared" si="46"/>
        <v/>
      </c>
      <c r="L243" s="26" t="str">
        <f t="shared" si="42"/>
        <v/>
      </c>
      <c r="M243" s="32"/>
      <c r="N243" s="190"/>
      <c r="O243" s="190"/>
      <c r="P243" s="190"/>
      <c r="Q243" s="190"/>
      <c r="R243" s="23"/>
    </row>
    <row r="244" spans="1:18">
      <c r="A244" s="27">
        <f t="shared" ca="1" si="47"/>
        <v>46071</v>
      </c>
      <c r="B244" s="20"/>
      <c r="C244" s="21"/>
      <c r="D244" s="20"/>
      <c r="E244" s="21"/>
      <c r="F244" s="22"/>
      <c r="G244" s="22"/>
      <c r="H244" s="34" t="str">
        <f t="shared" si="43"/>
        <v/>
      </c>
      <c r="I244" s="34" t="str">
        <f t="shared" si="44"/>
        <v/>
      </c>
      <c r="J244" s="34" t="str">
        <f t="shared" si="45"/>
        <v/>
      </c>
      <c r="K244" s="34" t="str">
        <f t="shared" si="46"/>
        <v/>
      </c>
      <c r="L244" s="26" t="str">
        <f t="shared" si="42"/>
        <v/>
      </c>
      <c r="M244" s="32"/>
      <c r="N244" s="190"/>
      <c r="O244" s="190"/>
      <c r="P244" s="190"/>
      <c r="Q244" s="190"/>
      <c r="R244" s="23"/>
    </row>
    <row r="245" spans="1:18">
      <c r="A245" s="27">
        <f t="shared" ca="1" si="47"/>
        <v>46072</v>
      </c>
      <c r="B245" s="20"/>
      <c r="C245" s="21"/>
      <c r="D245" s="20"/>
      <c r="E245" s="21"/>
      <c r="F245" s="22"/>
      <c r="G245" s="22"/>
      <c r="H245" s="34" t="str">
        <f t="shared" si="43"/>
        <v/>
      </c>
      <c r="I245" s="34" t="str">
        <f t="shared" si="44"/>
        <v/>
      </c>
      <c r="J245" s="34" t="str">
        <f t="shared" si="45"/>
        <v/>
      </c>
      <c r="K245" s="34" t="str">
        <f t="shared" si="46"/>
        <v/>
      </c>
      <c r="L245" s="26" t="str">
        <f t="shared" si="42"/>
        <v/>
      </c>
      <c r="M245" s="32"/>
      <c r="N245" s="190"/>
      <c r="O245" s="190"/>
      <c r="P245" s="190"/>
      <c r="Q245" s="190"/>
      <c r="R245" s="23"/>
    </row>
    <row r="246" spans="1:18">
      <c r="A246" s="27">
        <f t="shared" ca="1" si="47"/>
        <v>46073</v>
      </c>
      <c r="B246" s="20"/>
      <c r="C246" s="21"/>
      <c r="D246" s="20"/>
      <c r="E246" s="21"/>
      <c r="F246" s="22"/>
      <c r="G246" s="22"/>
      <c r="H246" s="34" t="str">
        <f t="shared" si="43"/>
        <v/>
      </c>
      <c r="I246" s="34" t="str">
        <f t="shared" si="44"/>
        <v/>
      </c>
      <c r="J246" s="34" t="str">
        <f t="shared" si="45"/>
        <v/>
      </c>
      <c r="K246" s="34" t="str">
        <f t="shared" si="46"/>
        <v/>
      </c>
      <c r="L246" s="26" t="str">
        <f t="shared" si="42"/>
        <v/>
      </c>
      <c r="M246" s="32"/>
      <c r="N246" s="190"/>
      <c r="O246" s="190"/>
      <c r="P246" s="190"/>
      <c r="Q246" s="190"/>
      <c r="R246" s="23"/>
    </row>
    <row r="247" spans="1:18">
      <c r="A247" s="27">
        <f t="shared" ca="1" si="47"/>
        <v>46074</v>
      </c>
      <c r="B247" s="20"/>
      <c r="C247" s="21"/>
      <c r="D247" s="20"/>
      <c r="E247" s="21"/>
      <c r="F247" s="22"/>
      <c r="G247" s="22"/>
      <c r="H247" s="34" t="str">
        <f t="shared" si="43"/>
        <v/>
      </c>
      <c r="I247" s="34" t="str">
        <f t="shared" si="44"/>
        <v/>
      </c>
      <c r="J247" s="34" t="str">
        <f t="shared" si="45"/>
        <v/>
      </c>
      <c r="K247" s="34" t="str">
        <f t="shared" si="46"/>
        <v/>
      </c>
      <c r="L247" s="26" t="str">
        <f t="shared" si="42"/>
        <v/>
      </c>
      <c r="M247" s="32"/>
      <c r="N247" s="190"/>
      <c r="O247" s="190"/>
      <c r="P247" s="190"/>
      <c r="Q247" s="190"/>
      <c r="R247" s="23"/>
    </row>
    <row r="248" spans="1:18">
      <c r="A248" s="27">
        <f t="shared" ca="1" si="47"/>
        <v>46075</v>
      </c>
      <c r="B248" s="20"/>
      <c r="C248" s="21"/>
      <c r="D248" s="20"/>
      <c r="E248" s="21"/>
      <c r="F248" s="22"/>
      <c r="G248" s="22"/>
      <c r="H248" s="34" t="str">
        <f t="shared" si="43"/>
        <v/>
      </c>
      <c r="I248" s="34" t="str">
        <f t="shared" si="44"/>
        <v/>
      </c>
      <c r="J248" s="34" t="str">
        <f t="shared" si="45"/>
        <v/>
      </c>
      <c r="K248" s="34" t="str">
        <f t="shared" si="46"/>
        <v/>
      </c>
      <c r="L248" s="26" t="str">
        <f t="shared" si="42"/>
        <v/>
      </c>
      <c r="M248" s="32"/>
      <c r="N248" s="190"/>
      <c r="O248" s="190"/>
      <c r="P248" s="190"/>
      <c r="Q248" s="190"/>
      <c r="R248" s="23"/>
    </row>
    <row r="249" spans="1:18">
      <c r="A249" s="27">
        <f t="shared" ca="1" si="47"/>
        <v>46076</v>
      </c>
      <c r="B249" s="20"/>
      <c r="C249" s="21"/>
      <c r="D249" s="20"/>
      <c r="E249" s="21"/>
      <c r="F249" s="22"/>
      <c r="G249" s="22"/>
      <c r="H249" s="34" t="str">
        <f t="shared" si="43"/>
        <v/>
      </c>
      <c r="I249" s="34" t="str">
        <f t="shared" si="44"/>
        <v/>
      </c>
      <c r="J249" s="34" t="str">
        <f t="shared" si="45"/>
        <v/>
      </c>
      <c r="K249" s="34" t="str">
        <f t="shared" si="46"/>
        <v/>
      </c>
      <c r="L249" s="26" t="str">
        <f t="shared" si="42"/>
        <v/>
      </c>
      <c r="M249" s="32"/>
      <c r="N249" s="190"/>
      <c r="O249" s="190"/>
      <c r="P249" s="190"/>
      <c r="Q249" s="190"/>
      <c r="R249" s="23"/>
    </row>
    <row r="250" spans="1:18">
      <c r="A250" s="27">
        <f t="shared" ca="1" si="47"/>
        <v>46077</v>
      </c>
      <c r="B250" s="20"/>
      <c r="C250" s="21"/>
      <c r="D250" s="20"/>
      <c r="E250" s="21"/>
      <c r="F250" s="22"/>
      <c r="G250" s="22"/>
      <c r="H250" s="34" t="str">
        <f t="shared" si="43"/>
        <v/>
      </c>
      <c r="I250" s="34" t="str">
        <f t="shared" si="44"/>
        <v/>
      </c>
      <c r="J250" s="34" t="str">
        <f t="shared" si="45"/>
        <v/>
      </c>
      <c r="K250" s="34" t="str">
        <f t="shared" si="46"/>
        <v/>
      </c>
      <c r="L250" s="26" t="str">
        <f t="shared" si="42"/>
        <v/>
      </c>
      <c r="M250" s="32"/>
      <c r="N250" s="190"/>
      <c r="O250" s="190"/>
      <c r="P250" s="190"/>
      <c r="Q250" s="190"/>
      <c r="R250" s="23"/>
    </row>
    <row r="251" spans="1:18">
      <c r="A251" s="27">
        <f t="shared" ca="1" si="47"/>
        <v>46078</v>
      </c>
      <c r="B251" s="20"/>
      <c r="C251" s="21"/>
      <c r="D251" s="20"/>
      <c r="E251" s="21"/>
      <c r="F251" s="22"/>
      <c r="G251" s="22"/>
      <c r="H251" s="34" t="str">
        <f t="shared" si="43"/>
        <v/>
      </c>
      <c r="I251" s="34" t="str">
        <f t="shared" si="44"/>
        <v/>
      </c>
      <c r="J251" s="34" t="str">
        <f t="shared" si="45"/>
        <v/>
      </c>
      <c r="K251" s="34" t="str">
        <f t="shared" si="46"/>
        <v/>
      </c>
      <c r="L251" s="26" t="str">
        <f t="shared" si="42"/>
        <v/>
      </c>
      <c r="M251" s="32"/>
      <c r="N251" s="190"/>
      <c r="O251" s="190"/>
      <c r="P251" s="190"/>
      <c r="Q251" s="190"/>
      <c r="R251" s="23"/>
    </row>
    <row r="252" spans="1:18">
      <c r="A252" s="27">
        <f t="shared" ca="1" si="47"/>
        <v>46079</v>
      </c>
      <c r="B252" s="20"/>
      <c r="C252" s="21"/>
      <c r="D252" s="20"/>
      <c r="E252" s="21"/>
      <c r="F252" s="22"/>
      <c r="G252" s="22"/>
      <c r="H252" s="34" t="str">
        <f t="shared" si="43"/>
        <v/>
      </c>
      <c r="I252" s="34" t="str">
        <f t="shared" si="44"/>
        <v/>
      </c>
      <c r="J252" s="34" t="str">
        <f t="shared" si="45"/>
        <v/>
      </c>
      <c r="K252" s="34" t="str">
        <f t="shared" si="46"/>
        <v/>
      </c>
      <c r="L252" s="26" t="str">
        <f t="shared" si="42"/>
        <v/>
      </c>
      <c r="M252" s="32"/>
      <c r="N252" s="190"/>
      <c r="O252" s="190"/>
      <c r="P252" s="190"/>
      <c r="Q252" s="190"/>
      <c r="R252" s="23"/>
    </row>
    <row r="253" spans="1:18">
      <c r="A253" s="27">
        <f t="shared" ca="1" si="47"/>
        <v>46080</v>
      </c>
      <c r="B253" s="20"/>
      <c r="C253" s="21"/>
      <c r="D253" s="20"/>
      <c r="E253" s="21"/>
      <c r="F253" s="22"/>
      <c r="G253" s="22"/>
      <c r="H253" s="34" t="str">
        <f t="shared" si="43"/>
        <v/>
      </c>
      <c r="I253" s="34" t="str">
        <f t="shared" si="44"/>
        <v/>
      </c>
      <c r="J253" s="34" t="str">
        <f t="shared" si="45"/>
        <v/>
      </c>
      <c r="K253" s="34" t="str">
        <f t="shared" si="46"/>
        <v/>
      </c>
      <c r="L253" s="26" t="str">
        <f t="shared" si="42"/>
        <v/>
      </c>
      <c r="M253" s="32"/>
      <c r="N253" s="190"/>
      <c r="O253" s="190"/>
      <c r="P253" s="190"/>
      <c r="Q253" s="190"/>
      <c r="R253" s="23"/>
    </row>
    <row r="254" spans="1:18">
      <c r="A254" s="27">
        <f t="shared" ca="1" si="47"/>
        <v>46081</v>
      </c>
      <c r="B254" s="20"/>
      <c r="C254" s="21"/>
      <c r="D254" s="20"/>
      <c r="E254" s="21"/>
      <c r="F254" s="22"/>
      <c r="G254" s="22"/>
      <c r="H254" s="34" t="str">
        <f t="shared" si="43"/>
        <v/>
      </c>
      <c r="I254" s="34" t="str">
        <f t="shared" si="44"/>
        <v/>
      </c>
      <c r="J254" s="34" t="str">
        <f t="shared" si="45"/>
        <v/>
      </c>
      <c r="K254" s="34" t="str">
        <f t="shared" si="46"/>
        <v/>
      </c>
      <c r="L254" s="26" t="str">
        <f>IF(AND($B254="",$D254=""),"",($C254-$B254-$F254)+($E254-$D254-$G254))</f>
        <v/>
      </c>
      <c r="M254" s="32"/>
      <c r="N254" s="190"/>
      <c r="O254" s="190"/>
      <c r="P254" s="190"/>
      <c r="Q254" s="190"/>
      <c r="R254" s="23"/>
    </row>
    <row r="255" spans="1:18">
      <c r="A255" s="27">
        <f t="shared" ca="1" si="47"/>
        <v>46082</v>
      </c>
      <c r="B255" s="20"/>
      <c r="C255" s="21"/>
      <c r="D255" s="20"/>
      <c r="E255" s="21"/>
      <c r="F255" s="22"/>
      <c r="G255" s="22"/>
      <c r="H255" s="34" t="str">
        <f t="shared" si="43"/>
        <v/>
      </c>
      <c r="I255" s="34" t="str">
        <f t="shared" si="44"/>
        <v/>
      </c>
      <c r="J255" s="34" t="str">
        <f t="shared" si="45"/>
        <v/>
      </c>
      <c r="K255" s="34" t="str">
        <f t="shared" si="46"/>
        <v/>
      </c>
      <c r="L255" s="26" t="str">
        <f>IF(AND($B255="",$D255=""),"",($C255-$B255-$F255)+($E255-$D255-$G255))</f>
        <v/>
      </c>
      <c r="M255" s="32"/>
      <c r="N255" s="190"/>
      <c r="O255" s="190"/>
      <c r="P255" s="190"/>
      <c r="Q255" s="190"/>
      <c r="R255" s="23"/>
    </row>
    <row r="256" spans="1:18">
      <c r="A256" s="27">
        <f t="shared" ca="1" si="47"/>
        <v>46083</v>
      </c>
      <c r="B256" s="20"/>
      <c r="C256" s="21"/>
      <c r="D256" s="20"/>
      <c r="E256" s="21"/>
      <c r="F256" s="22"/>
      <c r="G256" s="22"/>
      <c r="H256" s="34" t="str">
        <f t="shared" si="43"/>
        <v/>
      </c>
      <c r="I256" s="34" t="str">
        <f t="shared" si="44"/>
        <v/>
      </c>
      <c r="J256" s="34" t="str">
        <f t="shared" si="45"/>
        <v/>
      </c>
      <c r="K256" s="34" t="str">
        <f t="shared" si="46"/>
        <v/>
      </c>
      <c r="L256" s="26" t="str">
        <f>IF(AND($B256="",$D256=""),"",($C256-$B256-$F256)+($E256-$D256-$G256))</f>
        <v/>
      </c>
      <c r="M256" s="32"/>
      <c r="N256" s="190"/>
      <c r="O256" s="190"/>
      <c r="P256" s="190"/>
      <c r="Q256" s="190"/>
      <c r="R256" s="23"/>
    </row>
    <row r="257" spans="1:18">
      <c r="A257" s="27">
        <f t="shared" ca="1" si="47"/>
        <v>46084</v>
      </c>
      <c r="B257" s="20"/>
      <c r="C257" s="21"/>
      <c r="D257" s="20"/>
      <c r="E257" s="21"/>
      <c r="F257" s="22"/>
      <c r="G257" s="22"/>
      <c r="H257" s="34" t="str">
        <f t="shared" si="43"/>
        <v/>
      </c>
      <c r="I257" s="34" t="str">
        <f t="shared" si="44"/>
        <v/>
      </c>
      <c r="J257" s="34" t="str">
        <f t="shared" si="45"/>
        <v/>
      </c>
      <c r="K257" s="34" t="str">
        <f t="shared" si="46"/>
        <v/>
      </c>
      <c r="L257" s="26" t="str">
        <f>IF(AND($B257="",$D257=""),"",($C257-$B257-$F257)+($E257-$D257-$G257))</f>
        <v/>
      </c>
      <c r="M257" s="32"/>
      <c r="N257" s="190"/>
      <c r="O257" s="190"/>
      <c r="P257" s="190"/>
      <c r="Q257" s="190"/>
      <c r="R257" s="23"/>
    </row>
    <row r="258" spans="1:18">
      <c r="A258" s="5" t="s">
        <v>11</v>
      </c>
      <c r="B258" s="191"/>
      <c r="C258" s="192"/>
      <c r="D258" s="191"/>
      <c r="E258" s="192"/>
      <c r="F258" s="26" t="str">
        <f>IF(SUM($F227:$F257)=0,"",SUM($F227:$F257))</f>
        <v/>
      </c>
      <c r="G258" s="26" t="str">
        <f>IF(SUM($G227:$G257)=0,"",SUM($G227:$G257))</f>
        <v/>
      </c>
      <c r="H258" s="26" t="str">
        <f>IF(SUM(H227:H257)=0,"",SUM(H227:H257))</f>
        <v/>
      </c>
      <c r="I258" s="26" t="str">
        <f>IF(SUM(I227:I257)=0,"",SUM(I227:I257))</f>
        <v/>
      </c>
      <c r="J258" s="26" t="str">
        <f>IF(SUM(J227:J257)=0,"",SUM(J227:J257))</f>
        <v/>
      </c>
      <c r="K258" s="26" t="str">
        <f>IF(SUM(K227:K257)=0,"",SUM(K227:K257))</f>
        <v/>
      </c>
      <c r="L258" s="26" t="str">
        <f>IF(SUM($L227:$L257)=0,"",SUM($L227:$L257))</f>
        <v/>
      </c>
      <c r="M258" s="33"/>
      <c r="N258" s="193"/>
      <c r="O258" s="193"/>
      <c r="P258" s="193"/>
      <c r="Q258" s="193"/>
      <c r="R258" s="6"/>
    </row>
    <row r="260" spans="1:18" ht="27" customHeight="1">
      <c r="A260" s="194" t="s">
        <v>22</v>
      </c>
      <c r="B260" s="189" t="s">
        <v>103</v>
      </c>
      <c r="C260" s="189"/>
      <c r="D260" s="189"/>
      <c r="E260" s="189"/>
      <c r="F260" s="189" t="s">
        <v>23</v>
      </c>
      <c r="G260" s="189"/>
      <c r="H260" s="189" t="s">
        <v>88</v>
      </c>
      <c r="I260" s="189"/>
      <c r="J260" s="189"/>
      <c r="K260" s="189"/>
      <c r="L260" s="189" t="s">
        <v>87</v>
      </c>
      <c r="M260" s="195" t="s">
        <v>96</v>
      </c>
      <c r="N260" s="194" t="s">
        <v>25</v>
      </c>
      <c r="O260" s="194"/>
      <c r="P260" s="194"/>
      <c r="Q260" s="194"/>
      <c r="R260" s="189" t="s">
        <v>100</v>
      </c>
    </row>
    <row r="261" spans="1:18" ht="14.25" customHeight="1">
      <c r="A261" s="194"/>
      <c r="B261" s="189" t="s">
        <v>82</v>
      </c>
      <c r="C261" s="189"/>
      <c r="D261" s="189" t="s">
        <v>84</v>
      </c>
      <c r="E261" s="189"/>
      <c r="F261" s="189"/>
      <c r="G261" s="189"/>
      <c r="H261" s="189" t="s">
        <v>90</v>
      </c>
      <c r="I261" s="189"/>
      <c r="J261" s="189" t="s">
        <v>89</v>
      </c>
      <c r="K261" s="189"/>
      <c r="L261" s="189"/>
      <c r="M261" s="196"/>
      <c r="N261" s="194"/>
      <c r="O261" s="194"/>
      <c r="P261" s="194"/>
      <c r="Q261" s="194"/>
      <c r="R261" s="189"/>
    </row>
    <row r="262" spans="1:18">
      <c r="A262" s="194"/>
      <c r="B262" s="43" t="s">
        <v>26</v>
      </c>
      <c r="C262" s="43" t="s">
        <v>27</v>
      </c>
      <c r="D262" s="43" t="s">
        <v>26</v>
      </c>
      <c r="E262" s="43" t="s">
        <v>27</v>
      </c>
      <c r="F262" s="44" t="s">
        <v>85</v>
      </c>
      <c r="G262" s="44" t="s">
        <v>86</v>
      </c>
      <c r="H262" s="44" t="s">
        <v>81</v>
      </c>
      <c r="I262" s="44" t="s">
        <v>83</v>
      </c>
      <c r="J262" s="44" t="s">
        <v>81</v>
      </c>
      <c r="K262" s="44" t="s">
        <v>95</v>
      </c>
      <c r="L262" s="189"/>
      <c r="M262" s="197"/>
      <c r="N262" s="194"/>
      <c r="O262" s="194"/>
      <c r="P262" s="194"/>
      <c r="Q262" s="194"/>
      <c r="R262" s="194"/>
    </row>
    <row r="263" spans="1:18">
      <c r="A263" s="27" cm="1">
        <f t="array" aca="1" ref="A263" ca="1">DATE("2025","8"+7,IFERROR(INDIRECT(T1),"1"))</f>
        <v>46082</v>
      </c>
      <c r="B263" s="20"/>
      <c r="C263" s="21"/>
      <c r="D263" s="20"/>
      <c r="E263" s="21"/>
      <c r="F263" s="22"/>
      <c r="G263" s="22"/>
      <c r="H263" s="34" t="str">
        <f>IF(OR(B263="",LEFT(M263,1)="✓"),"",C263-B263-F263)</f>
        <v/>
      </c>
      <c r="I263" s="34" t="str">
        <f>IF(OR(D263="",LEFT(M263,1)="✓"),"",E263-D263-G263)</f>
        <v/>
      </c>
      <c r="J263" s="34" t="str">
        <f>IF(AND(B263&lt;&gt;"",M263="✓所定"),C263-B263-F263,"")</f>
        <v/>
      </c>
      <c r="K263" s="34" t="str">
        <f>IF(AND(B263&lt;&gt;"",M263="✓法定"),C263-B263-F263,"")</f>
        <v/>
      </c>
      <c r="L263" s="34" t="str">
        <f>IF(AND($B263="",$D263=""),"",($C263-$B263-$F263)+($E263-$D263-$G263))</f>
        <v/>
      </c>
      <c r="M263" s="32"/>
      <c r="N263" s="190"/>
      <c r="O263" s="190"/>
      <c r="P263" s="190"/>
      <c r="Q263" s="190"/>
      <c r="R263" s="23"/>
    </row>
    <row r="264" spans="1:18">
      <c r="A264" s="27">
        <f ca="1">A263+1</f>
        <v>46083</v>
      </c>
      <c r="B264" s="20"/>
      <c r="C264" s="21"/>
      <c r="D264" s="20"/>
      <c r="E264" s="21"/>
      <c r="F264" s="22"/>
      <c r="G264" s="22"/>
      <c r="H264" s="34" t="str">
        <f t="shared" ref="H264:H293" si="48">IF(OR(B264="",LEFT(M264,1)="✓"),"",C264-B264-F264)</f>
        <v/>
      </c>
      <c r="I264" s="34" t="str">
        <f t="shared" ref="I264:I293" si="49">IF(OR(D264="",LEFT(M264,1)="✓"),"",E264-D264-G264)</f>
        <v/>
      </c>
      <c r="J264" s="34" t="str">
        <f t="shared" ref="J264:J293" si="50">IF(AND(B264&lt;&gt;"",M264="✓所定"),C264-B264-F264,"")</f>
        <v/>
      </c>
      <c r="K264" s="34" t="str">
        <f t="shared" ref="K264:K293" si="51">IF(AND(B264&lt;&gt;"",M264="✓法定"),C264-B264-F264,"")</f>
        <v/>
      </c>
      <c r="L264" s="34" t="str">
        <f t="shared" ref="L264:L288" si="52">IF(AND($B264="",$D264=""),"",($C264-$B264-$F264)+($E264-$D264-$G264))</f>
        <v/>
      </c>
      <c r="M264" s="32"/>
      <c r="N264" s="190"/>
      <c r="O264" s="190"/>
      <c r="P264" s="190"/>
      <c r="Q264" s="190"/>
      <c r="R264" s="23"/>
    </row>
    <row r="265" spans="1:18">
      <c r="A265" s="27">
        <f t="shared" ref="A265:A293" ca="1" si="53">A264+1</f>
        <v>46084</v>
      </c>
      <c r="B265" s="20"/>
      <c r="C265" s="21"/>
      <c r="D265" s="20"/>
      <c r="E265" s="21"/>
      <c r="F265" s="22"/>
      <c r="G265" s="22"/>
      <c r="H265" s="34" t="str">
        <f t="shared" si="48"/>
        <v/>
      </c>
      <c r="I265" s="34" t="str">
        <f t="shared" si="49"/>
        <v/>
      </c>
      <c r="J265" s="34" t="str">
        <f t="shared" si="50"/>
        <v/>
      </c>
      <c r="K265" s="34" t="str">
        <f t="shared" si="51"/>
        <v/>
      </c>
      <c r="L265" s="34" t="str">
        <f t="shared" si="52"/>
        <v/>
      </c>
      <c r="M265" s="32"/>
      <c r="N265" s="190"/>
      <c r="O265" s="190"/>
      <c r="P265" s="190"/>
      <c r="Q265" s="190"/>
      <c r="R265" s="23"/>
    </row>
    <row r="266" spans="1:18">
      <c r="A266" s="27">
        <f t="shared" ca="1" si="53"/>
        <v>46085</v>
      </c>
      <c r="B266" s="20"/>
      <c r="C266" s="21"/>
      <c r="D266" s="20"/>
      <c r="E266" s="21"/>
      <c r="F266" s="22"/>
      <c r="G266" s="22"/>
      <c r="H266" s="34" t="str">
        <f t="shared" si="48"/>
        <v/>
      </c>
      <c r="I266" s="34" t="str">
        <f t="shared" si="49"/>
        <v/>
      </c>
      <c r="J266" s="34" t="str">
        <f t="shared" si="50"/>
        <v/>
      </c>
      <c r="K266" s="34" t="str">
        <f t="shared" si="51"/>
        <v/>
      </c>
      <c r="L266" s="34" t="str">
        <f t="shared" si="52"/>
        <v/>
      </c>
      <c r="M266" s="32"/>
      <c r="N266" s="190"/>
      <c r="O266" s="190"/>
      <c r="P266" s="190"/>
      <c r="Q266" s="190"/>
      <c r="R266" s="23"/>
    </row>
    <row r="267" spans="1:18">
      <c r="A267" s="27">
        <f t="shared" ca="1" si="53"/>
        <v>46086</v>
      </c>
      <c r="B267" s="20"/>
      <c r="C267" s="21"/>
      <c r="D267" s="20"/>
      <c r="E267" s="21"/>
      <c r="F267" s="22"/>
      <c r="G267" s="22"/>
      <c r="H267" s="34" t="str">
        <f t="shared" si="48"/>
        <v/>
      </c>
      <c r="I267" s="34" t="str">
        <f t="shared" si="49"/>
        <v/>
      </c>
      <c r="J267" s="34" t="str">
        <f t="shared" si="50"/>
        <v/>
      </c>
      <c r="K267" s="34" t="str">
        <f t="shared" si="51"/>
        <v/>
      </c>
      <c r="L267" s="34" t="str">
        <f t="shared" si="52"/>
        <v/>
      </c>
      <c r="M267" s="32"/>
      <c r="N267" s="190"/>
      <c r="O267" s="190"/>
      <c r="P267" s="190"/>
      <c r="Q267" s="190"/>
      <c r="R267" s="23"/>
    </row>
    <row r="268" spans="1:18">
      <c r="A268" s="27">
        <f t="shared" ca="1" si="53"/>
        <v>46087</v>
      </c>
      <c r="B268" s="20"/>
      <c r="C268" s="21"/>
      <c r="D268" s="20"/>
      <c r="E268" s="21"/>
      <c r="F268" s="22"/>
      <c r="G268" s="22"/>
      <c r="H268" s="34" t="str">
        <f t="shared" si="48"/>
        <v/>
      </c>
      <c r="I268" s="34" t="str">
        <f t="shared" si="49"/>
        <v/>
      </c>
      <c r="J268" s="34" t="str">
        <f t="shared" si="50"/>
        <v/>
      </c>
      <c r="K268" s="34" t="str">
        <f t="shared" si="51"/>
        <v/>
      </c>
      <c r="L268" s="34" t="str">
        <f t="shared" si="52"/>
        <v/>
      </c>
      <c r="M268" s="32"/>
      <c r="N268" s="190"/>
      <c r="O268" s="190"/>
      <c r="P268" s="190"/>
      <c r="Q268" s="190"/>
      <c r="R268" s="23"/>
    </row>
    <row r="269" spans="1:18">
      <c r="A269" s="27">
        <f t="shared" ca="1" si="53"/>
        <v>46088</v>
      </c>
      <c r="B269" s="20"/>
      <c r="C269" s="21"/>
      <c r="D269" s="20"/>
      <c r="E269" s="21"/>
      <c r="F269" s="22"/>
      <c r="G269" s="22"/>
      <c r="H269" s="34" t="str">
        <f t="shared" si="48"/>
        <v/>
      </c>
      <c r="I269" s="34" t="str">
        <f t="shared" si="49"/>
        <v/>
      </c>
      <c r="J269" s="34" t="str">
        <f t="shared" si="50"/>
        <v/>
      </c>
      <c r="K269" s="34" t="str">
        <f t="shared" si="51"/>
        <v/>
      </c>
      <c r="L269" s="34" t="str">
        <f t="shared" si="52"/>
        <v/>
      </c>
      <c r="M269" s="32"/>
      <c r="N269" s="190"/>
      <c r="O269" s="190"/>
      <c r="P269" s="190"/>
      <c r="Q269" s="190"/>
      <c r="R269" s="23"/>
    </row>
    <row r="270" spans="1:18">
      <c r="A270" s="27">
        <f t="shared" ca="1" si="53"/>
        <v>46089</v>
      </c>
      <c r="B270" s="20"/>
      <c r="C270" s="21"/>
      <c r="D270" s="20"/>
      <c r="E270" s="21"/>
      <c r="F270" s="22"/>
      <c r="G270" s="22"/>
      <c r="H270" s="34" t="str">
        <f t="shared" si="48"/>
        <v/>
      </c>
      <c r="I270" s="34" t="str">
        <f t="shared" si="49"/>
        <v/>
      </c>
      <c r="J270" s="34" t="str">
        <f t="shared" si="50"/>
        <v/>
      </c>
      <c r="K270" s="34" t="str">
        <f t="shared" si="51"/>
        <v/>
      </c>
      <c r="L270" s="34" t="str">
        <f t="shared" si="52"/>
        <v/>
      </c>
      <c r="M270" s="32"/>
      <c r="N270" s="190"/>
      <c r="O270" s="190"/>
      <c r="P270" s="190"/>
      <c r="Q270" s="190"/>
      <c r="R270" s="23"/>
    </row>
    <row r="271" spans="1:18">
      <c r="A271" s="27">
        <f t="shared" ca="1" si="53"/>
        <v>46090</v>
      </c>
      <c r="B271" s="20"/>
      <c r="C271" s="21"/>
      <c r="D271" s="20"/>
      <c r="E271" s="21"/>
      <c r="F271" s="22"/>
      <c r="G271" s="22"/>
      <c r="H271" s="34" t="str">
        <f t="shared" si="48"/>
        <v/>
      </c>
      <c r="I271" s="34" t="str">
        <f t="shared" si="49"/>
        <v/>
      </c>
      <c r="J271" s="34" t="str">
        <f t="shared" si="50"/>
        <v/>
      </c>
      <c r="K271" s="34" t="str">
        <f t="shared" si="51"/>
        <v/>
      </c>
      <c r="L271" s="34" t="str">
        <f t="shared" si="52"/>
        <v/>
      </c>
      <c r="M271" s="32"/>
      <c r="N271" s="190"/>
      <c r="O271" s="190"/>
      <c r="P271" s="190"/>
      <c r="Q271" s="190"/>
      <c r="R271" s="23"/>
    </row>
    <row r="272" spans="1:18">
      <c r="A272" s="27">
        <f t="shared" ca="1" si="53"/>
        <v>46091</v>
      </c>
      <c r="B272" s="20"/>
      <c r="C272" s="21"/>
      <c r="D272" s="20"/>
      <c r="E272" s="21"/>
      <c r="F272" s="22"/>
      <c r="G272" s="22"/>
      <c r="H272" s="34" t="str">
        <f t="shared" si="48"/>
        <v/>
      </c>
      <c r="I272" s="34" t="str">
        <f t="shared" si="49"/>
        <v/>
      </c>
      <c r="J272" s="34" t="str">
        <f t="shared" si="50"/>
        <v/>
      </c>
      <c r="K272" s="34" t="str">
        <f t="shared" si="51"/>
        <v/>
      </c>
      <c r="L272" s="34" t="str">
        <f t="shared" si="52"/>
        <v/>
      </c>
      <c r="M272" s="32"/>
      <c r="N272" s="190"/>
      <c r="O272" s="190"/>
      <c r="P272" s="190"/>
      <c r="Q272" s="190"/>
      <c r="R272" s="23"/>
    </row>
    <row r="273" spans="1:18">
      <c r="A273" s="27">
        <f t="shared" ca="1" si="53"/>
        <v>46092</v>
      </c>
      <c r="B273" s="20"/>
      <c r="C273" s="21"/>
      <c r="D273" s="20"/>
      <c r="E273" s="21"/>
      <c r="F273" s="22"/>
      <c r="G273" s="22"/>
      <c r="H273" s="34" t="str">
        <f t="shared" si="48"/>
        <v/>
      </c>
      <c r="I273" s="34" t="str">
        <f t="shared" si="49"/>
        <v/>
      </c>
      <c r="J273" s="34" t="str">
        <f t="shared" si="50"/>
        <v/>
      </c>
      <c r="K273" s="34" t="str">
        <f t="shared" si="51"/>
        <v/>
      </c>
      <c r="L273" s="34" t="str">
        <f t="shared" si="52"/>
        <v/>
      </c>
      <c r="M273" s="32"/>
      <c r="N273" s="190"/>
      <c r="O273" s="190"/>
      <c r="P273" s="190"/>
      <c r="Q273" s="190"/>
      <c r="R273" s="23"/>
    </row>
    <row r="274" spans="1:18">
      <c r="A274" s="27">
        <f t="shared" ca="1" si="53"/>
        <v>46093</v>
      </c>
      <c r="B274" s="20"/>
      <c r="C274" s="21"/>
      <c r="D274" s="20"/>
      <c r="E274" s="21"/>
      <c r="F274" s="22"/>
      <c r="G274" s="22"/>
      <c r="H274" s="34" t="str">
        <f t="shared" si="48"/>
        <v/>
      </c>
      <c r="I274" s="34" t="str">
        <f t="shared" si="49"/>
        <v/>
      </c>
      <c r="J274" s="34" t="str">
        <f t="shared" si="50"/>
        <v/>
      </c>
      <c r="K274" s="34" t="str">
        <f t="shared" si="51"/>
        <v/>
      </c>
      <c r="L274" s="34" t="str">
        <f t="shared" si="52"/>
        <v/>
      </c>
      <c r="M274" s="32"/>
      <c r="N274" s="190"/>
      <c r="O274" s="190"/>
      <c r="P274" s="190"/>
      <c r="Q274" s="190"/>
      <c r="R274" s="23"/>
    </row>
    <row r="275" spans="1:18">
      <c r="A275" s="27">
        <f t="shared" ca="1" si="53"/>
        <v>46094</v>
      </c>
      <c r="B275" s="20"/>
      <c r="C275" s="21"/>
      <c r="D275" s="20"/>
      <c r="E275" s="21"/>
      <c r="F275" s="22"/>
      <c r="G275" s="22"/>
      <c r="H275" s="34" t="str">
        <f t="shared" si="48"/>
        <v/>
      </c>
      <c r="I275" s="34" t="str">
        <f t="shared" si="49"/>
        <v/>
      </c>
      <c r="J275" s="34" t="str">
        <f t="shared" si="50"/>
        <v/>
      </c>
      <c r="K275" s="34" t="str">
        <f t="shared" si="51"/>
        <v/>
      </c>
      <c r="L275" s="34" t="str">
        <f t="shared" si="52"/>
        <v/>
      </c>
      <c r="M275" s="32"/>
      <c r="N275" s="190"/>
      <c r="O275" s="190"/>
      <c r="P275" s="190"/>
      <c r="Q275" s="190"/>
      <c r="R275" s="23"/>
    </row>
    <row r="276" spans="1:18">
      <c r="A276" s="27">
        <f t="shared" ca="1" si="53"/>
        <v>46095</v>
      </c>
      <c r="B276" s="20"/>
      <c r="C276" s="21"/>
      <c r="D276" s="20"/>
      <c r="E276" s="21"/>
      <c r="F276" s="22"/>
      <c r="G276" s="22"/>
      <c r="H276" s="34" t="str">
        <f t="shared" si="48"/>
        <v/>
      </c>
      <c r="I276" s="34" t="str">
        <f t="shared" si="49"/>
        <v/>
      </c>
      <c r="J276" s="34" t="str">
        <f t="shared" si="50"/>
        <v/>
      </c>
      <c r="K276" s="34" t="str">
        <f t="shared" si="51"/>
        <v/>
      </c>
      <c r="L276" s="34" t="str">
        <f t="shared" si="52"/>
        <v/>
      </c>
      <c r="M276" s="32"/>
      <c r="N276" s="190"/>
      <c r="O276" s="190"/>
      <c r="P276" s="190"/>
      <c r="Q276" s="190"/>
      <c r="R276" s="23"/>
    </row>
    <row r="277" spans="1:18">
      <c r="A277" s="27">
        <f t="shared" ca="1" si="53"/>
        <v>46096</v>
      </c>
      <c r="B277" s="20"/>
      <c r="C277" s="21"/>
      <c r="D277" s="20"/>
      <c r="E277" s="21"/>
      <c r="F277" s="22"/>
      <c r="G277" s="22"/>
      <c r="H277" s="34" t="str">
        <f t="shared" si="48"/>
        <v/>
      </c>
      <c r="I277" s="34" t="str">
        <f t="shared" si="49"/>
        <v/>
      </c>
      <c r="J277" s="34" t="str">
        <f t="shared" si="50"/>
        <v/>
      </c>
      <c r="K277" s="34" t="str">
        <f t="shared" si="51"/>
        <v/>
      </c>
      <c r="L277" s="34" t="str">
        <f t="shared" si="52"/>
        <v/>
      </c>
      <c r="M277" s="32"/>
      <c r="N277" s="190"/>
      <c r="O277" s="190"/>
      <c r="P277" s="190"/>
      <c r="Q277" s="190"/>
      <c r="R277" s="23"/>
    </row>
    <row r="278" spans="1:18">
      <c r="A278" s="27">
        <f t="shared" ca="1" si="53"/>
        <v>46097</v>
      </c>
      <c r="B278" s="20"/>
      <c r="C278" s="21"/>
      <c r="D278" s="20"/>
      <c r="E278" s="21"/>
      <c r="F278" s="22"/>
      <c r="G278" s="22"/>
      <c r="H278" s="34" t="str">
        <f t="shared" si="48"/>
        <v/>
      </c>
      <c r="I278" s="34" t="str">
        <f t="shared" si="49"/>
        <v/>
      </c>
      <c r="J278" s="34" t="str">
        <f t="shared" si="50"/>
        <v/>
      </c>
      <c r="K278" s="34" t="str">
        <f t="shared" si="51"/>
        <v/>
      </c>
      <c r="L278" s="34" t="str">
        <f t="shared" si="52"/>
        <v/>
      </c>
      <c r="M278" s="32"/>
      <c r="N278" s="190"/>
      <c r="O278" s="190"/>
      <c r="P278" s="190"/>
      <c r="Q278" s="190"/>
      <c r="R278" s="23"/>
    </row>
    <row r="279" spans="1:18">
      <c r="A279" s="27">
        <f t="shared" ca="1" si="53"/>
        <v>46098</v>
      </c>
      <c r="B279" s="20"/>
      <c r="C279" s="21"/>
      <c r="D279" s="20"/>
      <c r="E279" s="21"/>
      <c r="F279" s="22"/>
      <c r="G279" s="22"/>
      <c r="H279" s="34" t="str">
        <f t="shared" si="48"/>
        <v/>
      </c>
      <c r="I279" s="34" t="str">
        <f t="shared" si="49"/>
        <v/>
      </c>
      <c r="J279" s="34" t="str">
        <f t="shared" si="50"/>
        <v/>
      </c>
      <c r="K279" s="34" t="str">
        <f t="shared" si="51"/>
        <v/>
      </c>
      <c r="L279" s="34" t="str">
        <f t="shared" si="52"/>
        <v/>
      </c>
      <c r="M279" s="32"/>
      <c r="N279" s="190"/>
      <c r="O279" s="190"/>
      <c r="P279" s="190"/>
      <c r="Q279" s="190"/>
      <c r="R279" s="23"/>
    </row>
    <row r="280" spans="1:18">
      <c r="A280" s="27">
        <f t="shared" ca="1" si="53"/>
        <v>46099</v>
      </c>
      <c r="B280" s="20"/>
      <c r="C280" s="21"/>
      <c r="D280" s="20"/>
      <c r="E280" s="21"/>
      <c r="F280" s="22"/>
      <c r="G280" s="22"/>
      <c r="H280" s="34" t="str">
        <f t="shared" si="48"/>
        <v/>
      </c>
      <c r="I280" s="34" t="str">
        <f t="shared" si="49"/>
        <v/>
      </c>
      <c r="J280" s="34" t="str">
        <f t="shared" si="50"/>
        <v/>
      </c>
      <c r="K280" s="34" t="str">
        <f t="shared" si="51"/>
        <v/>
      </c>
      <c r="L280" s="34" t="str">
        <f t="shared" si="52"/>
        <v/>
      </c>
      <c r="M280" s="32"/>
      <c r="N280" s="190"/>
      <c r="O280" s="190"/>
      <c r="P280" s="190"/>
      <c r="Q280" s="190"/>
      <c r="R280" s="23"/>
    </row>
    <row r="281" spans="1:18">
      <c r="A281" s="27">
        <f t="shared" ca="1" si="53"/>
        <v>46100</v>
      </c>
      <c r="B281" s="20"/>
      <c r="C281" s="21"/>
      <c r="D281" s="20"/>
      <c r="E281" s="21"/>
      <c r="F281" s="22"/>
      <c r="G281" s="22"/>
      <c r="H281" s="34" t="str">
        <f t="shared" si="48"/>
        <v/>
      </c>
      <c r="I281" s="34" t="str">
        <f t="shared" si="49"/>
        <v/>
      </c>
      <c r="J281" s="34" t="str">
        <f t="shared" si="50"/>
        <v/>
      </c>
      <c r="K281" s="34" t="str">
        <f t="shared" si="51"/>
        <v/>
      </c>
      <c r="L281" s="34" t="str">
        <f t="shared" si="52"/>
        <v/>
      </c>
      <c r="M281" s="32"/>
      <c r="N281" s="190"/>
      <c r="O281" s="190"/>
      <c r="P281" s="190"/>
      <c r="Q281" s="190"/>
      <c r="R281" s="23"/>
    </row>
    <row r="282" spans="1:18">
      <c r="A282" s="27">
        <f t="shared" ca="1" si="53"/>
        <v>46101</v>
      </c>
      <c r="B282" s="20"/>
      <c r="C282" s="21"/>
      <c r="D282" s="20"/>
      <c r="E282" s="21"/>
      <c r="F282" s="22"/>
      <c r="G282" s="22"/>
      <c r="H282" s="34" t="str">
        <f t="shared" si="48"/>
        <v/>
      </c>
      <c r="I282" s="34" t="str">
        <f t="shared" si="49"/>
        <v/>
      </c>
      <c r="J282" s="34" t="str">
        <f t="shared" si="50"/>
        <v/>
      </c>
      <c r="K282" s="34" t="str">
        <f t="shared" si="51"/>
        <v/>
      </c>
      <c r="L282" s="34" t="str">
        <f t="shared" si="52"/>
        <v/>
      </c>
      <c r="M282" s="32"/>
      <c r="N282" s="190"/>
      <c r="O282" s="190"/>
      <c r="P282" s="190"/>
      <c r="Q282" s="190"/>
      <c r="R282" s="23"/>
    </row>
    <row r="283" spans="1:18">
      <c r="A283" s="27">
        <f t="shared" ca="1" si="53"/>
        <v>46102</v>
      </c>
      <c r="B283" s="20"/>
      <c r="C283" s="21"/>
      <c r="D283" s="20"/>
      <c r="E283" s="21"/>
      <c r="F283" s="22"/>
      <c r="G283" s="22"/>
      <c r="H283" s="34" t="str">
        <f t="shared" si="48"/>
        <v/>
      </c>
      <c r="I283" s="34" t="str">
        <f t="shared" si="49"/>
        <v/>
      </c>
      <c r="J283" s="34" t="str">
        <f t="shared" si="50"/>
        <v/>
      </c>
      <c r="K283" s="34" t="str">
        <f t="shared" si="51"/>
        <v/>
      </c>
      <c r="L283" s="34" t="str">
        <f t="shared" si="52"/>
        <v/>
      </c>
      <c r="M283" s="32"/>
      <c r="N283" s="190"/>
      <c r="O283" s="190"/>
      <c r="P283" s="190"/>
      <c r="Q283" s="190"/>
      <c r="R283" s="23"/>
    </row>
    <row r="284" spans="1:18">
      <c r="A284" s="27">
        <f t="shared" ca="1" si="53"/>
        <v>46103</v>
      </c>
      <c r="B284" s="20"/>
      <c r="C284" s="21"/>
      <c r="D284" s="20"/>
      <c r="E284" s="21"/>
      <c r="F284" s="22"/>
      <c r="G284" s="22"/>
      <c r="H284" s="34" t="str">
        <f t="shared" si="48"/>
        <v/>
      </c>
      <c r="I284" s="34" t="str">
        <f t="shared" si="49"/>
        <v/>
      </c>
      <c r="J284" s="34" t="str">
        <f t="shared" si="50"/>
        <v/>
      </c>
      <c r="K284" s="34" t="str">
        <f t="shared" si="51"/>
        <v/>
      </c>
      <c r="L284" s="34" t="str">
        <f t="shared" si="52"/>
        <v/>
      </c>
      <c r="M284" s="32"/>
      <c r="N284" s="190"/>
      <c r="O284" s="190"/>
      <c r="P284" s="190"/>
      <c r="Q284" s="190"/>
      <c r="R284" s="23"/>
    </row>
    <row r="285" spans="1:18">
      <c r="A285" s="27">
        <f t="shared" ca="1" si="53"/>
        <v>46104</v>
      </c>
      <c r="B285" s="20"/>
      <c r="C285" s="21"/>
      <c r="D285" s="20"/>
      <c r="E285" s="21"/>
      <c r="F285" s="22"/>
      <c r="G285" s="22"/>
      <c r="H285" s="34" t="str">
        <f t="shared" si="48"/>
        <v/>
      </c>
      <c r="I285" s="34" t="str">
        <f t="shared" si="49"/>
        <v/>
      </c>
      <c r="J285" s="34" t="str">
        <f t="shared" si="50"/>
        <v/>
      </c>
      <c r="K285" s="34" t="str">
        <f t="shared" si="51"/>
        <v/>
      </c>
      <c r="L285" s="34" t="str">
        <f t="shared" si="52"/>
        <v/>
      </c>
      <c r="M285" s="32"/>
      <c r="N285" s="190"/>
      <c r="O285" s="190"/>
      <c r="P285" s="190"/>
      <c r="Q285" s="190"/>
      <c r="R285" s="23"/>
    </row>
    <row r="286" spans="1:18">
      <c r="A286" s="27">
        <f t="shared" ca="1" si="53"/>
        <v>46105</v>
      </c>
      <c r="B286" s="20"/>
      <c r="C286" s="21"/>
      <c r="D286" s="20"/>
      <c r="E286" s="21"/>
      <c r="F286" s="22"/>
      <c r="G286" s="22"/>
      <c r="H286" s="34" t="str">
        <f t="shared" si="48"/>
        <v/>
      </c>
      <c r="I286" s="34" t="str">
        <f t="shared" si="49"/>
        <v/>
      </c>
      <c r="J286" s="34" t="str">
        <f t="shared" si="50"/>
        <v/>
      </c>
      <c r="K286" s="34" t="str">
        <f t="shared" si="51"/>
        <v/>
      </c>
      <c r="L286" s="34" t="str">
        <f t="shared" si="52"/>
        <v/>
      </c>
      <c r="M286" s="32"/>
      <c r="N286" s="190"/>
      <c r="O286" s="190"/>
      <c r="P286" s="190"/>
      <c r="Q286" s="190"/>
      <c r="R286" s="23"/>
    </row>
    <row r="287" spans="1:18">
      <c r="A287" s="27">
        <f t="shared" ca="1" si="53"/>
        <v>46106</v>
      </c>
      <c r="B287" s="20"/>
      <c r="C287" s="21"/>
      <c r="D287" s="20"/>
      <c r="E287" s="21"/>
      <c r="F287" s="22"/>
      <c r="G287" s="22"/>
      <c r="H287" s="34" t="str">
        <f t="shared" si="48"/>
        <v/>
      </c>
      <c r="I287" s="34" t="str">
        <f t="shared" si="49"/>
        <v/>
      </c>
      <c r="J287" s="34" t="str">
        <f t="shared" si="50"/>
        <v/>
      </c>
      <c r="K287" s="34" t="str">
        <f t="shared" si="51"/>
        <v/>
      </c>
      <c r="L287" s="34" t="str">
        <f t="shared" si="52"/>
        <v/>
      </c>
      <c r="M287" s="32"/>
      <c r="N287" s="190"/>
      <c r="O287" s="190"/>
      <c r="P287" s="190"/>
      <c r="Q287" s="190"/>
      <c r="R287" s="23"/>
    </row>
    <row r="288" spans="1:18">
      <c r="A288" s="27">
        <f t="shared" ca="1" si="53"/>
        <v>46107</v>
      </c>
      <c r="B288" s="20"/>
      <c r="C288" s="21"/>
      <c r="D288" s="20"/>
      <c r="E288" s="21"/>
      <c r="F288" s="22"/>
      <c r="G288" s="22"/>
      <c r="H288" s="34" t="str">
        <f t="shared" si="48"/>
        <v/>
      </c>
      <c r="I288" s="34" t="str">
        <f t="shared" si="49"/>
        <v/>
      </c>
      <c r="J288" s="34" t="str">
        <f t="shared" si="50"/>
        <v/>
      </c>
      <c r="K288" s="34" t="str">
        <f t="shared" si="51"/>
        <v/>
      </c>
      <c r="L288" s="34" t="str">
        <f t="shared" si="52"/>
        <v/>
      </c>
      <c r="M288" s="32"/>
      <c r="N288" s="190"/>
      <c r="O288" s="190"/>
      <c r="P288" s="190"/>
      <c r="Q288" s="190"/>
      <c r="R288" s="23"/>
    </row>
    <row r="289" spans="1:18">
      <c r="A289" s="27">
        <f t="shared" ca="1" si="53"/>
        <v>46108</v>
      </c>
      <c r="B289" s="20"/>
      <c r="C289" s="21"/>
      <c r="D289" s="20"/>
      <c r="E289" s="21"/>
      <c r="F289" s="22"/>
      <c r="G289" s="22"/>
      <c r="H289" s="34" t="str">
        <f t="shared" si="48"/>
        <v/>
      </c>
      <c r="I289" s="34" t="str">
        <f t="shared" si="49"/>
        <v/>
      </c>
      <c r="J289" s="34" t="str">
        <f t="shared" si="50"/>
        <v/>
      </c>
      <c r="K289" s="34" t="str">
        <f t="shared" si="51"/>
        <v/>
      </c>
      <c r="L289" s="34" t="str">
        <f>IF(AND($B289="",$D289=""),"",($C289-$B289-$F289)+($E289-$D289-$G289))</f>
        <v/>
      </c>
      <c r="M289" s="32"/>
      <c r="N289" s="190"/>
      <c r="O289" s="190"/>
      <c r="P289" s="190"/>
      <c r="Q289" s="190"/>
      <c r="R289" s="23"/>
    </row>
    <row r="290" spans="1:18">
      <c r="A290" s="27">
        <f t="shared" ca="1" si="53"/>
        <v>46109</v>
      </c>
      <c r="B290" s="20"/>
      <c r="C290" s="21"/>
      <c r="D290" s="20"/>
      <c r="E290" s="21"/>
      <c r="F290" s="22"/>
      <c r="G290" s="22"/>
      <c r="H290" s="34" t="str">
        <f t="shared" si="48"/>
        <v/>
      </c>
      <c r="I290" s="34" t="str">
        <f t="shared" si="49"/>
        <v/>
      </c>
      <c r="J290" s="34" t="str">
        <f t="shared" si="50"/>
        <v/>
      </c>
      <c r="K290" s="34" t="str">
        <f t="shared" si="51"/>
        <v/>
      </c>
      <c r="L290" s="34" t="str">
        <f>IF(AND($B290="",$D290=""),"",($C290-$B290-$F290)+($E290-$D290-$G290))</f>
        <v/>
      </c>
      <c r="M290" s="32"/>
      <c r="N290" s="190"/>
      <c r="O290" s="190"/>
      <c r="P290" s="190"/>
      <c r="Q290" s="190"/>
      <c r="R290" s="23"/>
    </row>
    <row r="291" spans="1:18">
      <c r="A291" s="27">
        <f t="shared" ca="1" si="53"/>
        <v>46110</v>
      </c>
      <c r="B291" s="20"/>
      <c r="C291" s="21"/>
      <c r="D291" s="20"/>
      <c r="E291" s="21"/>
      <c r="F291" s="22"/>
      <c r="G291" s="22"/>
      <c r="H291" s="34" t="str">
        <f t="shared" si="48"/>
        <v/>
      </c>
      <c r="I291" s="34" t="str">
        <f t="shared" si="49"/>
        <v/>
      </c>
      <c r="J291" s="34" t="str">
        <f t="shared" si="50"/>
        <v/>
      </c>
      <c r="K291" s="34" t="str">
        <f t="shared" si="51"/>
        <v/>
      </c>
      <c r="L291" s="34" t="str">
        <f>IF(AND($B291="",$D291=""),"",($C291-$B291-$F291)+($E291-$D291-$G291))</f>
        <v/>
      </c>
      <c r="M291" s="32"/>
      <c r="N291" s="190"/>
      <c r="O291" s="190"/>
      <c r="P291" s="190"/>
      <c r="Q291" s="190"/>
      <c r="R291" s="23"/>
    </row>
    <row r="292" spans="1:18">
      <c r="A292" s="27">
        <f t="shared" ca="1" si="53"/>
        <v>46111</v>
      </c>
      <c r="B292" s="20"/>
      <c r="C292" s="21"/>
      <c r="D292" s="20"/>
      <c r="E292" s="21"/>
      <c r="F292" s="22"/>
      <c r="G292" s="22"/>
      <c r="H292" s="34" t="str">
        <f t="shared" si="48"/>
        <v/>
      </c>
      <c r="I292" s="34" t="str">
        <f t="shared" si="49"/>
        <v/>
      </c>
      <c r="J292" s="34" t="str">
        <f t="shared" si="50"/>
        <v/>
      </c>
      <c r="K292" s="34" t="str">
        <f t="shared" si="51"/>
        <v/>
      </c>
      <c r="L292" s="34" t="str">
        <f>IF(AND($B292="",$D292=""),"",($C292-$B292-$F292)+($E292-$D292-$G292))</f>
        <v/>
      </c>
      <c r="M292" s="32"/>
      <c r="N292" s="190"/>
      <c r="O292" s="190"/>
      <c r="P292" s="190"/>
      <c r="Q292" s="190"/>
      <c r="R292" s="23"/>
    </row>
    <row r="293" spans="1:18">
      <c r="A293" s="27">
        <f t="shared" ca="1" si="53"/>
        <v>46112</v>
      </c>
      <c r="B293" s="20"/>
      <c r="C293" s="21"/>
      <c r="D293" s="20"/>
      <c r="E293" s="21"/>
      <c r="F293" s="22"/>
      <c r="G293" s="22"/>
      <c r="H293" s="34" t="str">
        <f t="shared" si="48"/>
        <v/>
      </c>
      <c r="I293" s="34" t="str">
        <f t="shared" si="49"/>
        <v/>
      </c>
      <c r="J293" s="34" t="str">
        <f t="shared" si="50"/>
        <v/>
      </c>
      <c r="K293" s="34" t="str">
        <f t="shared" si="51"/>
        <v/>
      </c>
      <c r="L293" s="34" t="str">
        <f>IF(AND($B293="",$D293=""),"",($C293-$B293-$F293)+($E293-$D293-$G293))</f>
        <v/>
      </c>
      <c r="M293" s="32"/>
      <c r="N293" s="190"/>
      <c r="O293" s="190"/>
      <c r="P293" s="190"/>
      <c r="Q293" s="190"/>
      <c r="R293" s="23"/>
    </row>
    <row r="294" spans="1:18">
      <c r="A294" s="5" t="s">
        <v>11</v>
      </c>
      <c r="B294" s="191"/>
      <c r="C294" s="192"/>
      <c r="D294" s="191"/>
      <c r="E294" s="192"/>
      <c r="F294" s="26" t="str">
        <f>IF(SUM($F263:$F293)=0,"",SUM($F263:$F293))</f>
        <v/>
      </c>
      <c r="G294" s="26" t="str">
        <f>IF(SUM($G263:$G293)=0,"",SUM($G263:$G293))</f>
        <v/>
      </c>
      <c r="H294" s="26" t="str">
        <f>IF(SUM(H263:H293)=0,"",SUM(H263:H293))</f>
        <v/>
      </c>
      <c r="I294" s="26" t="str">
        <f>IF(SUM(I263:I293)=0,"",SUM(I263:I293))</f>
        <v/>
      </c>
      <c r="J294" s="26" t="str">
        <f t="shared" ref="J294:K294" si="54">IF(SUM(J263:J293)=0,"",SUM(J263:J293))</f>
        <v/>
      </c>
      <c r="K294" s="26" t="str">
        <f t="shared" si="54"/>
        <v/>
      </c>
      <c r="L294" s="26" t="str">
        <f>IF(SUM($L263:$L293)=0,"",SUM($L263:$L293))</f>
        <v/>
      </c>
      <c r="M294" s="33"/>
      <c r="N294" s="193"/>
      <c r="O294" s="193"/>
      <c r="P294" s="193"/>
      <c r="Q294" s="193"/>
      <c r="R294" s="6"/>
    </row>
  </sheetData>
  <sheetProtection algorithmName="SHA-512" hashValue="8RWs+XZSTdAmssqUB9esKJ8arMvDPQDN6f5gL/75BANgTYJa0OEuyvA+Lf4NqIiCAOXYQZRpS8B6CWzIRi1GNA==" saltValue="o45ScQ7hRafr+437WYcURA==" spinCount="100000" sheet="1" formatRows="0"/>
  <mergeCells count="371">
    <mergeCell ref="A8:A10"/>
    <mergeCell ref="B8:E8"/>
    <mergeCell ref="F8:G9"/>
    <mergeCell ref="H8:K8"/>
    <mergeCell ref="L8:L10"/>
    <mergeCell ref="M8:M10"/>
    <mergeCell ref="N8:Q10"/>
    <mergeCell ref="R8:R10"/>
    <mergeCell ref="B9:C9"/>
    <mergeCell ref="D9:E9"/>
    <mergeCell ref="H9:I9"/>
    <mergeCell ref="J9:K9"/>
    <mergeCell ref="N11:Q11"/>
    <mergeCell ref="B4:L4"/>
    <mergeCell ref="P4:R4"/>
    <mergeCell ref="B5:L5"/>
    <mergeCell ref="N18:Q18"/>
    <mergeCell ref="N19:Q19"/>
    <mergeCell ref="N20:Q20"/>
    <mergeCell ref="N21:Q21"/>
    <mergeCell ref="N22:Q22"/>
    <mergeCell ref="N23:Q23"/>
    <mergeCell ref="N12:Q12"/>
    <mergeCell ref="N13:Q13"/>
    <mergeCell ref="N14:Q14"/>
    <mergeCell ref="N15:Q15"/>
    <mergeCell ref="N16:Q16"/>
    <mergeCell ref="N17:Q17"/>
    <mergeCell ref="N30:Q30"/>
    <mergeCell ref="N31:Q31"/>
    <mergeCell ref="N32:Q32"/>
    <mergeCell ref="N33:Q33"/>
    <mergeCell ref="N34:Q34"/>
    <mergeCell ref="N35:Q35"/>
    <mergeCell ref="N24:Q24"/>
    <mergeCell ref="N25:Q25"/>
    <mergeCell ref="N26:Q26"/>
    <mergeCell ref="N27:Q27"/>
    <mergeCell ref="N28:Q28"/>
    <mergeCell ref="N29:Q29"/>
    <mergeCell ref="A44:A46"/>
    <mergeCell ref="B44:E44"/>
    <mergeCell ref="F44:G45"/>
    <mergeCell ref="H44:K44"/>
    <mergeCell ref="L44:L46"/>
    <mergeCell ref="M44:M46"/>
    <mergeCell ref="N44:Q46"/>
    <mergeCell ref="N36:Q36"/>
    <mergeCell ref="N37:Q37"/>
    <mergeCell ref="N38:Q38"/>
    <mergeCell ref="N39:Q39"/>
    <mergeCell ref="N40:Q40"/>
    <mergeCell ref="N41:Q41"/>
    <mergeCell ref="R44:R46"/>
    <mergeCell ref="B45:C45"/>
    <mergeCell ref="D45:E45"/>
    <mergeCell ref="H45:I45"/>
    <mergeCell ref="J45:K45"/>
    <mergeCell ref="N47:Q47"/>
    <mergeCell ref="B42:C42"/>
    <mergeCell ref="D42:E42"/>
    <mergeCell ref="N42:Q42"/>
    <mergeCell ref="N54:Q54"/>
    <mergeCell ref="N55:Q55"/>
    <mergeCell ref="N56:Q56"/>
    <mergeCell ref="N57:Q57"/>
    <mergeCell ref="N58:Q58"/>
    <mergeCell ref="N59:Q59"/>
    <mergeCell ref="N48:Q48"/>
    <mergeCell ref="N49:Q49"/>
    <mergeCell ref="N50:Q50"/>
    <mergeCell ref="N51:Q51"/>
    <mergeCell ref="N52:Q52"/>
    <mergeCell ref="N53:Q53"/>
    <mergeCell ref="N66:Q66"/>
    <mergeCell ref="N67:Q67"/>
    <mergeCell ref="N68:Q68"/>
    <mergeCell ref="N69:Q69"/>
    <mergeCell ref="N70:Q70"/>
    <mergeCell ref="N71:Q71"/>
    <mergeCell ref="N60:Q60"/>
    <mergeCell ref="N61:Q61"/>
    <mergeCell ref="N62:Q62"/>
    <mergeCell ref="N63:Q63"/>
    <mergeCell ref="N64:Q64"/>
    <mergeCell ref="N65:Q65"/>
    <mergeCell ref="A80:A82"/>
    <mergeCell ref="B80:E80"/>
    <mergeCell ref="F80:G81"/>
    <mergeCell ref="H80:K80"/>
    <mergeCell ref="L80:L82"/>
    <mergeCell ref="M80:M82"/>
    <mergeCell ref="N80:Q82"/>
    <mergeCell ref="N72:Q72"/>
    <mergeCell ref="N73:Q73"/>
    <mergeCell ref="N74:Q74"/>
    <mergeCell ref="N75:Q75"/>
    <mergeCell ref="N76:Q76"/>
    <mergeCell ref="N77:Q77"/>
    <mergeCell ref="R80:R82"/>
    <mergeCell ref="B81:C81"/>
    <mergeCell ref="D81:E81"/>
    <mergeCell ref="H81:I81"/>
    <mergeCell ref="J81:K81"/>
    <mergeCell ref="N83:Q83"/>
    <mergeCell ref="B78:C78"/>
    <mergeCell ref="D78:E78"/>
    <mergeCell ref="N78:Q78"/>
    <mergeCell ref="N90:Q90"/>
    <mergeCell ref="N91:Q91"/>
    <mergeCell ref="N92:Q92"/>
    <mergeCell ref="N93:Q93"/>
    <mergeCell ref="N94:Q94"/>
    <mergeCell ref="N95:Q95"/>
    <mergeCell ref="N84:Q84"/>
    <mergeCell ref="N85:Q85"/>
    <mergeCell ref="N86:Q86"/>
    <mergeCell ref="N87:Q87"/>
    <mergeCell ref="N88:Q88"/>
    <mergeCell ref="N89:Q89"/>
    <mergeCell ref="N102:Q102"/>
    <mergeCell ref="N103:Q103"/>
    <mergeCell ref="N104:Q104"/>
    <mergeCell ref="N105:Q105"/>
    <mergeCell ref="N106:Q106"/>
    <mergeCell ref="N107:Q107"/>
    <mergeCell ref="N96:Q96"/>
    <mergeCell ref="N97:Q97"/>
    <mergeCell ref="N98:Q98"/>
    <mergeCell ref="N99:Q99"/>
    <mergeCell ref="N100:Q100"/>
    <mergeCell ref="N101:Q101"/>
    <mergeCell ref="A116:A118"/>
    <mergeCell ref="B116:E116"/>
    <mergeCell ref="F116:G117"/>
    <mergeCell ref="H116:K116"/>
    <mergeCell ref="L116:L118"/>
    <mergeCell ref="M116:M118"/>
    <mergeCell ref="N116:Q118"/>
    <mergeCell ref="N108:Q108"/>
    <mergeCell ref="N109:Q109"/>
    <mergeCell ref="N110:Q110"/>
    <mergeCell ref="N111:Q111"/>
    <mergeCell ref="N112:Q112"/>
    <mergeCell ref="N113:Q113"/>
    <mergeCell ref="R116:R118"/>
    <mergeCell ref="B117:C117"/>
    <mergeCell ref="D117:E117"/>
    <mergeCell ref="H117:I117"/>
    <mergeCell ref="J117:K117"/>
    <mergeCell ref="N119:Q119"/>
    <mergeCell ref="B114:C114"/>
    <mergeCell ref="D114:E114"/>
    <mergeCell ref="N114:Q114"/>
    <mergeCell ref="N126:Q126"/>
    <mergeCell ref="N127:Q127"/>
    <mergeCell ref="N128:Q128"/>
    <mergeCell ref="N129:Q129"/>
    <mergeCell ref="N130:Q130"/>
    <mergeCell ref="N131:Q131"/>
    <mergeCell ref="N120:Q120"/>
    <mergeCell ref="N121:Q121"/>
    <mergeCell ref="N122:Q122"/>
    <mergeCell ref="N123:Q123"/>
    <mergeCell ref="N124:Q124"/>
    <mergeCell ref="N125:Q125"/>
    <mergeCell ref="N138:Q138"/>
    <mergeCell ref="N139:Q139"/>
    <mergeCell ref="N140:Q140"/>
    <mergeCell ref="N141:Q141"/>
    <mergeCell ref="N142:Q142"/>
    <mergeCell ref="N143:Q143"/>
    <mergeCell ref="N132:Q132"/>
    <mergeCell ref="N133:Q133"/>
    <mergeCell ref="N134:Q134"/>
    <mergeCell ref="N135:Q135"/>
    <mergeCell ref="N136:Q136"/>
    <mergeCell ref="N137:Q137"/>
    <mergeCell ref="A152:A154"/>
    <mergeCell ref="B152:E152"/>
    <mergeCell ref="F152:G153"/>
    <mergeCell ref="H152:K152"/>
    <mergeCell ref="L152:L154"/>
    <mergeCell ref="M152:M154"/>
    <mergeCell ref="N152:Q154"/>
    <mergeCell ref="N144:Q144"/>
    <mergeCell ref="N145:Q145"/>
    <mergeCell ref="N146:Q146"/>
    <mergeCell ref="N147:Q147"/>
    <mergeCell ref="N148:Q148"/>
    <mergeCell ref="N149:Q149"/>
    <mergeCell ref="R152:R154"/>
    <mergeCell ref="B153:C153"/>
    <mergeCell ref="D153:E153"/>
    <mergeCell ref="H153:I153"/>
    <mergeCell ref="J153:K153"/>
    <mergeCell ref="N155:Q155"/>
    <mergeCell ref="B150:C150"/>
    <mergeCell ref="D150:E150"/>
    <mergeCell ref="N150:Q150"/>
    <mergeCell ref="N162:Q162"/>
    <mergeCell ref="N163:Q163"/>
    <mergeCell ref="N164:Q164"/>
    <mergeCell ref="N165:Q165"/>
    <mergeCell ref="N166:Q166"/>
    <mergeCell ref="N167:Q167"/>
    <mergeCell ref="N156:Q156"/>
    <mergeCell ref="N157:Q157"/>
    <mergeCell ref="N158:Q158"/>
    <mergeCell ref="N159:Q159"/>
    <mergeCell ref="N160:Q160"/>
    <mergeCell ref="N161:Q161"/>
    <mergeCell ref="N174:Q174"/>
    <mergeCell ref="N175:Q175"/>
    <mergeCell ref="N176:Q176"/>
    <mergeCell ref="N177:Q177"/>
    <mergeCell ref="N178:Q178"/>
    <mergeCell ref="N179:Q179"/>
    <mergeCell ref="N168:Q168"/>
    <mergeCell ref="N169:Q169"/>
    <mergeCell ref="N170:Q170"/>
    <mergeCell ref="N171:Q171"/>
    <mergeCell ref="N172:Q172"/>
    <mergeCell ref="N173:Q173"/>
    <mergeCell ref="A188:A190"/>
    <mergeCell ref="B188:E188"/>
    <mergeCell ref="F188:G189"/>
    <mergeCell ref="H188:K188"/>
    <mergeCell ref="L188:L190"/>
    <mergeCell ref="M188:M190"/>
    <mergeCell ref="N188:Q190"/>
    <mergeCell ref="N180:Q180"/>
    <mergeCell ref="N181:Q181"/>
    <mergeCell ref="N182:Q182"/>
    <mergeCell ref="N183:Q183"/>
    <mergeCell ref="N184:Q184"/>
    <mergeCell ref="N185:Q185"/>
    <mergeCell ref="R188:R190"/>
    <mergeCell ref="B189:C189"/>
    <mergeCell ref="D189:E189"/>
    <mergeCell ref="H189:I189"/>
    <mergeCell ref="J189:K189"/>
    <mergeCell ref="N191:Q191"/>
    <mergeCell ref="B186:C186"/>
    <mergeCell ref="D186:E186"/>
    <mergeCell ref="N186:Q186"/>
    <mergeCell ref="N198:Q198"/>
    <mergeCell ref="N199:Q199"/>
    <mergeCell ref="N200:Q200"/>
    <mergeCell ref="N201:Q201"/>
    <mergeCell ref="N202:Q202"/>
    <mergeCell ref="N203:Q203"/>
    <mergeCell ref="N192:Q192"/>
    <mergeCell ref="N193:Q193"/>
    <mergeCell ref="N194:Q194"/>
    <mergeCell ref="N195:Q195"/>
    <mergeCell ref="N196:Q196"/>
    <mergeCell ref="N197:Q197"/>
    <mergeCell ref="N210:Q210"/>
    <mergeCell ref="N211:Q211"/>
    <mergeCell ref="N212:Q212"/>
    <mergeCell ref="N213:Q213"/>
    <mergeCell ref="N214:Q214"/>
    <mergeCell ref="N215:Q215"/>
    <mergeCell ref="N204:Q204"/>
    <mergeCell ref="N205:Q205"/>
    <mergeCell ref="N206:Q206"/>
    <mergeCell ref="N207:Q207"/>
    <mergeCell ref="N208:Q208"/>
    <mergeCell ref="N209:Q209"/>
    <mergeCell ref="A224:A226"/>
    <mergeCell ref="B224:E224"/>
    <mergeCell ref="F224:G225"/>
    <mergeCell ref="H224:K224"/>
    <mergeCell ref="L224:L226"/>
    <mergeCell ref="M224:M226"/>
    <mergeCell ref="N224:Q226"/>
    <mergeCell ref="N216:Q216"/>
    <mergeCell ref="N217:Q217"/>
    <mergeCell ref="N218:Q218"/>
    <mergeCell ref="N219:Q219"/>
    <mergeCell ref="N220:Q220"/>
    <mergeCell ref="N221:Q221"/>
    <mergeCell ref="R224:R226"/>
    <mergeCell ref="B225:C225"/>
    <mergeCell ref="D225:E225"/>
    <mergeCell ref="H225:I225"/>
    <mergeCell ref="J225:K225"/>
    <mergeCell ref="N227:Q227"/>
    <mergeCell ref="B222:C222"/>
    <mergeCell ref="D222:E222"/>
    <mergeCell ref="N222:Q222"/>
    <mergeCell ref="N234:Q234"/>
    <mergeCell ref="N235:Q235"/>
    <mergeCell ref="N236:Q236"/>
    <mergeCell ref="N237:Q237"/>
    <mergeCell ref="N238:Q238"/>
    <mergeCell ref="N239:Q239"/>
    <mergeCell ref="N228:Q228"/>
    <mergeCell ref="N229:Q229"/>
    <mergeCell ref="N230:Q230"/>
    <mergeCell ref="N231:Q231"/>
    <mergeCell ref="N232:Q232"/>
    <mergeCell ref="N233:Q233"/>
    <mergeCell ref="N246:Q246"/>
    <mergeCell ref="N247:Q247"/>
    <mergeCell ref="N248:Q248"/>
    <mergeCell ref="N249:Q249"/>
    <mergeCell ref="N250:Q250"/>
    <mergeCell ref="N251:Q251"/>
    <mergeCell ref="N240:Q240"/>
    <mergeCell ref="N241:Q241"/>
    <mergeCell ref="N242:Q242"/>
    <mergeCell ref="N243:Q243"/>
    <mergeCell ref="N244:Q244"/>
    <mergeCell ref="N245:Q245"/>
    <mergeCell ref="A260:A262"/>
    <mergeCell ref="B260:E260"/>
    <mergeCell ref="F260:G261"/>
    <mergeCell ref="H260:K260"/>
    <mergeCell ref="L260:L262"/>
    <mergeCell ref="M260:M262"/>
    <mergeCell ref="N260:Q262"/>
    <mergeCell ref="N252:Q252"/>
    <mergeCell ref="N253:Q253"/>
    <mergeCell ref="N254:Q254"/>
    <mergeCell ref="N255:Q255"/>
    <mergeCell ref="N256:Q256"/>
    <mergeCell ref="N257:Q257"/>
    <mergeCell ref="R260:R262"/>
    <mergeCell ref="B261:C261"/>
    <mergeCell ref="D261:E261"/>
    <mergeCell ref="H261:I261"/>
    <mergeCell ref="J261:K261"/>
    <mergeCell ref="N263:Q263"/>
    <mergeCell ref="B258:C258"/>
    <mergeCell ref="D258:E258"/>
    <mergeCell ref="N258:Q258"/>
    <mergeCell ref="N270:Q270"/>
    <mergeCell ref="N271:Q271"/>
    <mergeCell ref="N272:Q272"/>
    <mergeCell ref="N273:Q273"/>
    <mergeCell ref="N274:Q274"/>
    <mergeCell ref="N275:Q275"/>
    <mergeCell ref="N264:Q264"/>
    <mergeCell ref="N265:Q265"/>
    <mergeCell ref="N266:Q266"/>
    <mergeCell ref="N267:Q267"/>
    <mergeCell ref="N268:Q268"/>
    <mergeCell ref="N269:Q269"/>
    <mergeCell ref="N282:Q282"/>
    <mergeCell ref="N283:Q283"/>
    <mergeCell ref="N284:Q284"/>
    <mergeCell ref="N285:Q285"/>
    <mergeCell ref="N286:Q286"/>
    <mergeCell ref="N287:Q287"/>
    <mergeCell ref="N276:Q276"/>
    <mergeCell ref="N277:Q277"/>
    <mergeCell ref="N278:Q278"/>
    <mergeCell ref="N279:Q279"/>
    <mergeCell ref="N280:Q280"/>
    <mergeCell ref="N281:Q281"/>
    <mergeCell ref="B294:C294"/>
    <mergeCell ref="D294:E294"/>
    <mergeCell ref="N294:Q294"/>
    <mergeCell ref="N288:Q288"/>
    <mergeCell ref="N289:Q289"/>
    <mergeCell ref="N290:Q290"/>
    <mergeCell ref="N291:Q291"/>
    <mergeCell ref="N292:Q292"/>
    <mergeCell ref="N293:Q293"/>
  </mergeCells>
  <phoneticPr fontId="2"/>
  <conditionalFormatting sqref="A12:C13 F12:G13 A14:G41">
    <cfRule type="expression" dxfId="655" priority="9">
      <formula>OR(EDATE($A$11,1)-1&lt;$A12,DATEVALUE("2026/3/31")&lt;$A12)</formula>
    </cfRule>
  </conditionalFormatting>
  <conditionalFormatting sqref="A48:F76 M48:R77 A77:G77 L77">
    <cfRule type="expression" dxfId="654" priority="10">
      <formula>OR(EDATE($A$47,1)-1&lt;$A48,DATEVALUE("2026/3/31")&lt;$A48)</formula>
    </cfRule>
  </conditionalFormatting>
  <conditionalFormatting sqref="A84:G113">
    <cfRule type="expression" dxfId="653" priority="11">
      <formula>OR(EDATE($A$83,1)-1&lt;$A84,DATEVALUE("2026/3/31")&lt;$A84)</formula>
    </cfRule>
  </conditionalFormatting>
  <conditionalFormatting sqref="A120:G149 M120:R149 L149">
    <cfRule type="expression" dxfId="652" priority="12">
      <formula>OR(EDATE($A$119,1)-1&lt;$A120,DATEVALUE("2026/3/31")&lt;$A120)</formula>
    </cfRule>
  </conditionalFormatting>
  <conditionalFormatting sqref="A156:G185">
    <cfRule type="expression" dxfId="651" priority="13">
      <formula>OR(EDATE($A$155,1)-1&lt;$A156,DATEVALUE("2026/3/31")&lt;$A156)</formula>
    </cfRule>
  </conditionalFormatting>
  <conditionalFormatting sqref="A192:G221">
    <cfRule type="expression" dxfId="650" priority="14">
      <formula>OR(EDATE($A$191,1)-1&lt;$A192,DATEVALUE("2026/3/31")&lt;$A192)</formula>
    </cfRule>
  </conditionalFormatting>
  <conditionalFormatting sqref="A228:G257 M228:R257 L255:L257">
    <cfRule type="expression" dxfId="649" priority="15">
      <formula>OR(EDATE($A$227,1)-1&lt;$A228,DATEVALUE("2026/3/31")&lt;$A228)</formula>
    </cfRule>
  </conditionalFormatting>
  <conditionalFormatting sqref="A264:G293 L264:R293">
    <cfRule type="expression" dxfId="648" priority="16">
      <formula>OR(EDATE($A$263,1)-1&lt;$A264,DATEVALUE("2026/3/31")&lt;$A264)</formula>
    </cfRule>
  </conditionalFormatting>
  <conditionalFormatting sqref="B11:C11">
    <cfRule type="expression" dxfId="647" priority="3">
      <formula>OR(EDATE($A$11,1)-1&lt;$A11,DATEVALUE("2026/3/31")&lt;$A11)</formula>
    </cfRule>
  </conditionalFormatting>
  <conditionalFormatting sqref="B4:L5">
    <cfRule type="expression" dxfId="646" priority="8">
      <formula>IF(LEN(B4)&lt;1,TRUE,FALSE)</formula>
    </cfRule>
  </conditionalFormatting>
  <conditionalFormatting sqref="D13:E13">
    <cfRule type="expression" dxfId="645" priority="2">
      <formula>$M$12="✓"</formula>
    </cfRule>
  </conditionalFormatting>
  <conditionalFormatting sqref="M11">
    <cfRule type="expression" dxfId="644" priority="1">
      <formula>OR(EDATE($A$11,1)-1&lt;$A11,DATEVALUE("2026/3/31")&lt;$A11)</formula>
    </cfRule>
  </conditionalFormatting>
  <conditionalFormatting sqref="M12:R41">
    <cfRule type="expression" dxfId="643" priority="4">
      <formula>OR(EDATE($A$11,1)-1&lt;$A12,DATEVALUE("2026/3/31")&lt;$A12)</formula>
    </cfRule>
  </conditionalFormatting>
  <conditionalFormatting sqref="M84:R113">
    <cfRule type="expression" dxfId="642" priority="5">
      <formula>OR(EDATE($A$83,1)-1&lt;$A84,DATEVALUE("2026/3/31")&lt;$A84)</formula>
    </cfRule>
  </conditionalFormatting>
  <conditionalFormatting sqref="M156:R185">
    <cfRule type="expression" dxfId="641" priority="6">
      <formula>OR(EDATE($A$155,1)-1&lt;$A156,DATEVALUE("2026/3/31")&lt;$A156)</formula>
    </cfRule>
  </conditionalFormatting>
  <conditionalFormatting sqref="M192:R221">
    <cfRule type="expression" dxfId="640" priority="7">
      <formula>OR(EDATE($A$191,1)-1&lt;$A192,DATEVALUE("2026/3/31")&lt;$A192)</formula>
    </cfRule>
  </conditionalFormatting>
  <dataValidations count="3">
    <dataValidation type="time" operator="greaterThanOrEqual" allowBlank="1" showInputMessage="1" showErrorMessage="1" sqref="H114:K114 H78:K78 G42:K42 H222:K222 H258:K258 H186:K186 H150:K150 G11:G41 L11:L42 B11:F42 B47:G78 L47:L78 B83:G114 L83:L114 B119:G150 L119:L150 B155:G186 L155:L186 B191:G222 L191:L222 B227:G258 L227:L258 B263:G294 L263:L294 H294:K294" xr:uid="{3041541E-8D95-4919-BAD1-39385B9AF198}">
      <formula1>0</formula1>
    </dataValidation>
    <dataValidation type="list" allowBlank="1" showInputMessage="1" showErrorMessage="1" sqref="M263:M293 M47:M76 M83:M113 M119:M149 M155:M185 M191:M221 M227:M257 M11:M41" xr:uid="{61EB745C-8BC6-4D27-AA3A-BE6652E622DB}">
      <formula1>",✓所定,✓法定"</formula1>
    </dataValidation>
    <dataValidation operator="greaterThanOrEqual" allowBlank="1" showInputMessage="1" showErrorMessage="1" sqref="H191:K221 H155:K185 H227:K257 H11:K41 H119:K149 H47:K77 H83:K113 H263:K293" xr:uid="{1AE36580-D534-419F-886D-01A4702AACD3}"/>
  </dataValidations>
  <printOptions horizontalCentered="1"/>
  <pageMargins left="0.51181102362204722" right="0.51181102362204722" top="0.55118110236220474" bottom="0.55118110236220474" header="0.31496062992125984" footer="0.31496062992125984"/>
  <pageSetup paperSize="9" scale="76" fitToHeight="0" orientation="portrait" r:id="rId1"/>
  <rowBreaks count="7" manualBreakCount="7">
    <brk id="42" max="16383" man="1"/>
    <brk id="78" max="16383" man="1"/>
    <brk id="114" max="16383" man="1"/>
    <brk id="150" max="16383" man="1"/>
    <brk id="186" max="16383" man="1"/>
    <brk id="222" max="16383" man="1"/>
    <brk id="258"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FAEC84-2560-42D5-9F37-FEEF25CC95A8}">
  <sheetPr>
    <tabColor rgb="FF66CCFF"/>
    <pageSetUpPr fitToPage="1"/>
  </sheetPr>
  <dimension ref="A1:V294"/>
  <sheetViews>
    <sheetView view="pageBreakPreview" zoomScale="115" zoomScaleNormal="100" zoomScaleSheetLayoutView="115" workbookViewId="0">
      <selection activeCell="B11" sqref="B11"/>
    </sheetView>
  </sheetViews>
  <sheetFormatPr defaultColWidth="8.75" defaultRowHeight="14.25"/>
  <cols>
    <col min="1" max="1" width="10.75" style="1" customWidth="1"/>
    <col min="2" max="7" width="7.125" style="1" customWidth="1"/>
    <col min="8" max="11" width="7.125" style="1" hidden="1" customWidth="1"/>
    <col min="12" max="12" width="7.125" style="1" customWidth="1"/>
    <col min="13" max="13" width="6.125" style="9" customWidth="1"/>
    <col min="14" max="14" width="5.75" style="1" customWidth="1"/>
    <col min="15" max="15" width="9.125" style="1" customWidth="1"/>
    <col min="16" max="17" width="8.75" style="1" customWidth="1"/>
    <col min="18" max="18" width="12.75" style="1" customWidth="1"/>
    <col min="19" max="21" width="8.75" style="1" hidden="1" customWidth="1"/>
    <col min="22" max="16384" width="8.75" style="1"/>
  </cols>
  <sheetData>
    <row r="1" spans="1:22" ht="16.5">
      <c r="A1" s="2" t="str" cm="1">
        <f t="array" aca="1" ref="A1" ca="1">"業務日誌" &amp; RIGHT(CELL("filename", A1),U1)</f>
        <v>業務日誌11</v>
      </c>
      <c r="B1" s="3"/>
      <c r="C1" s="3"/>
      <c r="D1" s="3"/>
      <c r="E1" s="3"/>
      <c r="F1" s="3"/>
      <c r="G1" s="3"/>
      <c r="H1" s="3"/>
      <c r="I1" s="3"/>
      <c r="J1" s="3"/>
      <c r="K1" s="3"/>
      <c r="L1" s="3"/>
      <c r="M1" s="3"/>
      <c r="N1" s="3"/>
      <c r="O1" s="3"/>
      <c r="P1" s="3"/>
      <c r="Q1" s="3"/>
      <c r="R1" s="3"/>
      <c r="S1" s="45" t="str" cm="1">
        <f t="array" aca="1" ref="S1" ca="1">"各月内訳表!$E" &amp; 5+ 27*(RIGHT(CELL("filename", A1),U1)-1)</f>
        <v>各月内訳表!$E275</v>
      </c>
      <c r="T1" s="45" t="str" cm="1">
        <f t="array" aca="1" ref="T1" ca="1">"各月内訳表!$G" &amp; 6+ 27*(RIGHT(CELL("filename", A1),U1)-1)</f>
        <v>各月内訳表!$G276</v>
      </c>
      <c r="U1" s="45" cm="1">
        <f t="array" aca="1" ref="U1" ca="1">LEN(CELL("filename",A1))-FIND("日誌",CELL("filename",A1))-1</f>
        <v>2</v>
      </c>
    </row>
    <row r="2" spans="1:22" ht="16.899999999999999" customHeight="1">
      <c r="L2" s="25"/>
      <c r="Q2" s="19" t="s">
        <v>13</v>
      </c>
      <c r="R2" s="163">
        <f>入力ボックス!C8</f>
        <v>0</v>
      </c>
      <c r="S2" s="45"/>
      <c r="T2" s="45"/>
      <c r="U2" s="45" cm="1">
        <f t="array" aca="1" ref="U2" ca="1">LEN(CELL("filename",I2))-FIND("日誌",CELL("filename",I2))-1</f>
        <v>2</v>
      </c>
    </row>
    <row r="3" spans="1:22" ht="16.899999999999999" customHeight="1">
      <c r="L3" s="25"/>
      <c r="Q3" s="19"/>
      <c r="R3" s="28"/>
    </row>
    <row r="4" spans="1:22">
      <c r="A4" s="24" t="s">
        <v>12</v>
      </c>
      <c r="B4" s="201" t="str">
        <f>IF(入力ボックス!$C$4="","",入力ボックス!$C$4)</f>
        <v/>
      </c>
      <c r="C4" s="201"/>
      <c r="D4" s="201"/>
      <c r="E4" s="201"/>
      <c r="F4" s="201"/>
      <c r="G4" s="201"/>
      <c r="H4" s="201"/>
      <c r="I4" s="201"/>
      <c r="J4" s="201"/>
      <c r="K4" s="201"/>
      <c r="L4" s="201"/>
      <c r="O4" s="24" t="s">
        <v>79</v>
      </c>
      <c r="P4" s="202"/>
      <c r="Q4" s="202"/>
      <c r="R4" s="202"/>
    </row>
    <row r="5" spans="1:22" ht="18.75" customHeight="1">
      <c r="A5" s="24" t="s">
        <v>21</v>
      </c>
      <c r="B5" s="201" t="str" cm="1">
        <f t="array" aca="1" ref="B5" ca="1">IF(INDIRECT(S1)="","",INDIRECT(S1))</f>
        <v/>
      </c>
      <c r="C5" s="201"/>
      <c r="D5" s="201"/>
      <c r="E5" s="201"/>
      <c r="F5" s="201"/>
      <c r="G5" s="201"/>
      <c r="H5" s="201"/>
      <c r="I5" s="201"/>
      <c r="J5" s="201"/>
      <c r="K5" s="201"/>
      <c r="L5" s="201"/>
      <c r="O5" s="31" t="s">
        <v>80</v>
      </c>
    </row>
    <row r="6" spans="1:22" ht="18.75" customHeight="1">
      <c r="R6" s="42" t="str">
        <f ca="1">HYPERLINK("#"&amp;S1,"各月内訳表へ")</f>
        <v>各月内訳表へ</v>
      </c>
    </row>
    <row r="8" spans="1:22" ht="27" customHeight="1">
      <c r="A8" s="194" t="s">
        <v>22</v>
      </c>
      <c r="B8" s="189" t="s">
        <v>103</v>
      </c>
      <c r="C8" s="189"/>
      <c r="D8" s="189"/>
      <c r="E8" s="189"/>
      <c r="F8" s="189" t="s">
        <v>23</v>
      </c>
      <c r="G8" s="189"/>
      <c r="H8" s="189" t="s">
        <v>88</v>
      </c>
      <c r="I8" s="189"/>
      <c r="J8" s="189"/>
      <c r="K8" s="189"/>
      <c r="L8" s="189" t="s">
        <v>87</v>
      </c>
      <c r="M8" s="195" t="s">
        <v>96</v>
      </c>
      <c r="N8" s="194" t="s">
        <v>25</v>
      </c>
      <c r="O8" s="194"/>
      <c r="P8" s="194"/>
      <c r="Q8" s="194"/>
      <c r="R8" s="189" t="s">
        <v>100</v>
      </c>
    </row>
    <row r="9" spans="1:22" ht="14.25" customHeight="1">
      <c r="A9" s="194"/>
      <c r="B9" s="189" t="s">
        <v>82</v>
      </c>
      <c r="C9" s="189"/>
      <c r="D9" s="189" t="s">
        <v>84</v>
      </c>
      <c r="E9" s="189"/>
      <c r="F9" s="189"/>
      <c r="G9" s="189"/>
      <c r="H9" s="189" t="s">
        <v>90</v>
      </c>
      <c r="I9" s="189"/>
      <c r="J9" s="189" t="s">
        <v>89</v>
      </c>
      <c r="K9" s="189"/>
      <c r="L9" s="189"/>
      <c r="M9" s="196"/>
      <c r="N9" s="194"/>
      <c r="O9" s="194"/>
      <c r="P9" s="194"/>
      <c r="Q9" s="194"/>
      <c r="R9" s="189"/>
    </row>
    <row r="10" spans="1:22" ht="18" customHeight="1">
      <c r="A10" s="194"/>
      <c r="B10" s="43" t="s">
        <v>26</v>
      </c>
      <c r="C10" s="43" t="s">
        <v>27</v>
      </c>
      <c r="D10" s="43" t="s">
        <v>26</v>
      </c>
      <c r="E10" s="43" t="s">
        <v>27</v>
      </c>
      <c r="F10" s="44" t="s">
        <v>85</v>
      </c>
      <c r="G10" s="44" t="s">
        <v>86</v>
      </c>
      <c r="H10" s="44" t="s">
        <v>81</v>
      </c>
      <c r="I10" s="44" t="s">
        <v>83</v>
      </c>
      <c r="J10" s="44" t="s">
        <v>81</v>
      </c>
      <c r="K10" s="44" t="s">
        <v>95</v>
      </c>
      <c r="L10" s="189"/>
      <c r="M10" s="197"/>
      <c r="N10" s="194"/>
      <c r="O10" s="194"/>
      <c r="P10" s="194"/>
      <c r="Q10" s="194"/>
      <c r="R10" s="194"/>
    </row>
    <row r="11" spans="1:22">
      <c r="A11" s="27" cm="1">
        <f t="array" aca="1" ref="A11" ca="1">DATE("2025","8",IFERROR(INDIRECT(T1),"1"))</f>
        <v>45870</v>
      </c>
      <c r="B11" s="20"/>
      <c r="C11" s="21"/>
      <c r="D11" s="20"/>
      <c r="E11" s="21"/>
      <c r="F11" s="22"/>
      <c r="G11" s="22"/>
      <c r="H11" s="34" t="str">
        <f>IF(OR(B11="",LEFT(M11,1)="✓"),"",C11-B11-F11)</f>
        <v/>
      </c>
      <c r="I11" s="34" t="str">
        <f>IF(OR(D11="",LEFT(M11,1)="✓"),"",E11-D11-G11)</f>
        <v/>
      </c>
      <c r="J11" s="34" t="str">
        <f>IF(AND(B11&lt;&gt;"",M11="✓所定"),C11-B11-F11,"")</f>
        <v/>
      </c>
      <c r="K11" s="34" t="str">
        <f>IF(AND(B11&lt;&gt;"",M11="✓法定"),C11-B11-F11,"")</f>
        <v/>
      </c>
      <c r="L11" s="26" t="str">
        <f>IF(AND($B11="",$D11=""),"",($C11-$B11-$F11)+($E11-$D11-$G11))</f>
        <v/>
      </c>
      <c r="M11" s="32"/>
      <c r="N11" s="190"/>
      <c r="O11" s="190"/>
      <c r="P11" s="190"/>
      <c r="Q11" s="190"/>
      <c r="R11" s="23"/>
      <c r="V11" s="1" t="s">
        <v>171</v>
      </c>
    </row>
    <row r="12" spans="1:22">
      <c r="A12" s="27">
        <f ca="1">A11+1</f>
        <v>45871</v>
      </c>
      <c r="B12" s="20"/>
      <c r="C12" s="21"/>
      <c r="D12" s="20"/>
      <c r="E12" s="21"/>
      <c r="F12" s="22"/>
      <c r="G12" s="22"/>
      <c r="H12" s="34" t="str">
        <f t="shared" ref="H12:H41" si="0">IF(OR(B12="",LEFT(M12,1)="✓"),"",C12-B12-F12)</f>
        <v/>
      </c>
      <c r="I12" s="34" t="str">
        <f t="shared" ref="I12:I41" si="1">IF(OR(D12="",LEFT(M12,1)="✓"),"",E12-D12-G12)</f>
        <v/>
      </c>
      <c r="J12" s="34" t="str">
        <f t="shared" ref="J12:J41" si="2">IF(AND(B12&lt;&gt;"",M12="✓所定"),C12-B12-F12,"")</f>
        <v/>
      </c>
      <c r="K12" s="34" t="str">
        <f t="shared" ref="K12:K41" si="3">IF(AND(B12&lt;&gt;"",M12="✓法定"),C12-B12-F12,"")</f>
        <v/>
      </c>
      <c r="L12" s="26" t="str">
        <f t="shared" ref="L12:L41" si="4">IF(AND($B12="",$D12=""),"",($C12-$B12-$F12)+(E12-D12-G12))</f>
        <v/>
      </c>
      <c r="M12" s="32"/>
      <c r="N12" s="190"/>
      <c r="O12" s="190"/>
      <c r="P12" s="190"/>
      <c r="Q12" s="190"/>
      <c r="R12" s="23"/>
      <c r="V12" s="1" t="s">
        <v>172</v>
      </c>
    </row>
    <row r="13" spans="1:22">
      <c r="A13" s="27">
        <f t="shared" ref="A13:A41" ca="1" si="5">A12+1</f>
        <v>45872</v>
      </c>
      <c r="B13" s="20"/>
      <c r="C13" s="21"/>
      <c r="D13" s="20"/>
      <c r="E13" s="21"/>
      <c r="F13" s="22"/>
      <c r="G13" s="22"/>
      <c r="H13" s="34" t="str">
        <f t="shared" si="0"/>
        <v/>
      </c>
      <c r="I13" s="34" t="str">
        <f t="shared" si="1"/>
        <v/>
      </c>
      <c r="J13" s="34" t="str">
        <f t="shared" si="2"/>
        <v/>
      </c>
      <c r="K13" s="34" t="str">
        <f t="shared" si="3"/>
        <v/>
      </c>
      <c r="L13" s="26" t="str">
        <f t="shared" si="4"/>
        <v/>
      </c>
      <c r="M13" s="32"/>
      <c r="N13" s="190"/>
      <c r="O13" s="190"/>
      <c r="P13" s="190"/>
      <c r="Q13" s="190"/>
      <c r="R13" s="23"/>
    </row>
    <row r="14" spans="1:22">
      <c r="A14" s="27">
        <f t="shared" ca="1" si="5"/>
        <v>45873</v>
      </c>
      <c r="B14" s="20"/>
      <c r="C14" s="21"/>
      <c r="D14" s="20"/>
      <c r="E14" s="21"/>
      <c r="F14" s="22"/>
      <c r="G14" s="22"/>
      <c r="H14" s="34" t="str">
        <f t="shared" si="0"/>
        <v/>
      </c>
      <c r="I14" s="34" t="str">
        <f t="shared" si="1"/>
        <v/>
      </c>
      <c r="J14" s="34" t="str">
        <f t="shared" si="2"/>
        <v/>
      </c>
      <c r="K14" s="34" t="str">
        <f t="shared" si="3"/>
        <v/>
      </c>
      <c r="L14" s="26" t="str">
        <f t="shared" si="4"/>
        <v/>
      </c>
      <c r="M14" s="32"/>
      <c r="N14" s="190"/>
      <c r="O14" s="190"/>
      <c r="P14" s="190"/>
      <c r="Q14" s="190"/>
      <c r="R14" s="23"/>
    </row>
    <row r="15" spans="1:22">
      <c r="A15" s="27">
        <f t="shared" ca="1" si="5"/>
        <v>45874</v>
      </c>
      <c r="B15" s="20"/>
      <c r="C15" s="21"/>
      <c r="D15" s="20"/>
      <c r="E15" s="21"/>
      <c r="F15" s="22"/>
      <c r="G15" s="22"/>
      <c r="H15" s="34" t="str">
        <f t="shared" si="0"/>
        <v/>
      </c>
      <c r="I15" s="34" t="str">
        <f t="shared" si="1"/>
        <v/>
      </c>
      <c r="J15" s="34" t="str">
        <f t="shared" si="2"/>
        <v/>
      </c>
      <c r="K15" s="34" t="str">
        <f t="shared" si="3"/>
        <v/>
      </c>
      <c r="L15" s="26" t="str">
        <f t="shared" si="4"/>
        <v/>
      </c>
      <c r="M15" s="32"/>
      <c r="N15" s="190"/>
      <c r="O15" s="190"/>
      <c r="P15" s="190"/>
      <c r="Q15" s="190"/>
      <c r="R15" s="23"/>
    </row>
    <row r="16" spans="1:22">
      <c r="A16" s="27">
        <f t="shared" ca="1" si="5"/>
        <v>45875</v>
      </c>
      <c r="B16" s="20"/>
      <c r="C16" s="21"/>
      <c r="D16" s="20"/>
      <c r="E16" s="21"/>
      <c r="F16" s="22"/>
      <c r="G16" s="22"/>
      <c r="H16" s="34" t="str">
        <f t="shared" si="0"/>
        <v/>
      </c>
      <c r="I16" s="34" t="str">
        <f t="shared" si="1"/>
        <v/>
      </c>
      <c r="J16" s="34" t="str">
        <f t="shared" si="2"/>
        <v/>
      </c>
      <c r="K16" s="34" t="str">
        <f t="shared" si="3"/>
        <v/>
      </c>
      <c r="L16" s="26" t="str">
        <f t="shared" si="4"/>
        <v/>
      </c>
      <c r="M16" s="32"/>
      <c r="N16" s="190"/>
      <c r="O16" s="190"/>
      <c r="P16" s="190"/>
      <c r="Q16" s="190"/>
      <c r="R16" s="23"/>
    </row>
    <row r="17" spans="1:18">
      <c r="A17" s="27">
        <f t="shared" ca="1" si="5"/>
        <v>45876</v>
      </c>
      <c r="B17" s="20"/>
      <c r="C17" s="21"/>
      <c r="D17" s="20"/>
      <c r="E17" s="21"/>
      <c r="F17" s="22"/>
      <c r="G17" s="22"/>
      <c r="H17" s="34" t="str">
        <f t="shared" si="0"/>
        <v/>
      </c>
      <c r="I17" s="34" t="str">
        <f t="shared" si="1"/>
        <v/>
      </c>
      <c r="J17" s="34" t="str">
        <f t="shared" si="2"/>
        <v/>
      </c>
      <c r="K17" s="34" t="str">
        <f t="shared" si="3"/>
        <v/>
      </c>
      <c r="L17" s="26" t="str">
        <f t="shared" si="4"/>
        <v/>
      </c>
      <c r="M17" s="32"/>
      <c r="N17" s="190"/>
      <c r="O17" s="190"/>
      <c r="P17" s="190"/>
      <c r="Q17" s="190"/>
      <c r="R17" s="23"/>
    </row>
    <row r="18" spans="1:18">
      <c r="A18" s="27">
        <f t="shared" ca="1" si="5"/>
        <v>45877</v>
      </c>
      <c r="B18" s="20"/>
      <c r="C18" s="21"/>
      <c r="D18" s="20"/>
      <c r="E18" s="21"/>
      <c r="F18" s="22"/>
      <c r="G18" s="22"/>
      <c r="H18" s="34" t="str">
        <f t="shared" si="0"/>
        <v/>
      </c>
      <c r="I18" s="34" t="str">
        <f t="shared" si="1"/>
        <v/>
      </c>
      <c r="J18" s="34" t="str">
        <f t="shared" si="2"/>
        <v/>
      </c>
      <c r="K18" s="34" t="str">
        <f t="shared" si="3"/>
        <v/>
      </c>
      <c r="L18" s="26" t="str">
        <f t="shared" si="4"/>
        <v/>
      </c>
      <c r="M18" s="32"/>
      <c r="N18" s="190"/>
      <c r="O18" s="190"/>
      <c r="P18" s="190"/>
      <c r="Q18" s="190"/>
      <c r="R18" s="23"/>
    </row>
    <row r="19" spans="1:18">
      <c r="A19" s="27">
        <f t="shared" ca="1" si="5"/>
        <v>45878</v>
      </c>
      <c r="B19" s="20"/>
      <c r="C19" s="21"/>
      <c r="D19" s="20"/>
      <c r="E19" s="21"/>
      <c r="F19" s="22"/>
      <c r="G19" s="22"/>
      <c r="H19" s="34" t="str">
        <f t="shared" si="0"/>
        <v/>
      </c>
      <c r="I19" s="34" t="str">
        <f t="shared" si="1"/>
        <v/>
      </c>
      <c r="J19" s="34" t="str">
        <f t="shared" si="2"/>
        <v/>
      </c>
      <c r="K19" s="34" t="str">
        <f t="shared" si="3"/>
        <v/>
      </c>
      <c r="L19" s="26" t="str">
        <f t="shared" si="4"/>
        <v/>
      </c>
      <c r="M19" s="32"/>
      <c r="N19" s="190"/>
      <c r="O19" s="190"/>
      <c r="P19" s="190"/>
      <c r="Q19" s="190"/>
      <c r="R19" s="23"/>
    </row>
    <row r="20" spans="1:18">
      <c r="A20" s="27">
        <f t="shared" ca="1" si="5"/>
        <v>45879</v>
      </c>
      <c r="B20" s="20"/>
      <c r="C20" s="21"/>
      <c r="D20" s="20"/>
      <c r="E20" s="21"/>
      <c r="F20" s="22"/>
      <c r="G20" s="22"/>
      <c r="H20" s="34" t="str">
        <f t="shared" si="0"/>
        <v/>
      </c>
      <c r="I20" s="34" t="str">
        <f t="shared" si="1"/>
        <v/>
      </c>
      <c r="J20" s="34" t="str">
        <f t="shared" si="2"/>
        <v/>
      </c>
      <c r="K20" s="34" t="str">
        <f t="shared" si="3"/>
        <v/>
      </c>
      <c r="L20" s="26" t="str">
        <f t="shared" si="4"/>
        <v/>
      </c>
      <c r="M20" s="32"/>
      <c r="N20" s="190"/>
      <c r="O20" s="190"/>
      <c r="P20" s="190"/>
      <c r="Q20" s="190"/>
      <c r="R20" s="23"/>
    </row>
    <row r="21" spans="1:18">
      <c r="A21" s="27">
        <f t="shared" ca="1" si="5"/>
        <v>45880</v>
      </c>
      <c r="B21" s="20"/>
      <c r="C21" s="21"/>
      <c r="D21" s="20"/>
      <c r="E21" s="21"/>
      <c r="F21" s="22"/>
      <c r="G21" s="22"/>
      <c r="H21" s="34" t="str">
        <f t="shared" si="0"/>
        <v/>
      </c>
      <c r="I21" s="34" t="str">
        <f t="shared" si="1"/>
        <v/>
      </c>
      <c r="J21" s="34" t="str">
        <f t="shared" si="2"/>
        <v/>
      </c>
      <c r="K21" s="34" t="str">
        <f t="shared" si="3"/>
        <v/>
      </c>
      <c r="L21" s="26" t="str">
        <f t="shared" si="4"/>
        <v/>
      </c>
      <c r="M21" s="32"/>
      <c r="N21" s="190"/>
      <c r="O21" s="190"/>
      <c r="P21" s="190"/>
      <c r="Q21" s="190"/>
      <c r="R21" s="23"/>
    </row>
    <row r="22" spans="1:18">
      <c r="A22" s="27">
        <f t="shared" ca="1" si="5"/>
        <v>45881</v>
      </c>
      <c r="B22" s="20"/>
      <c r="C22" s="21"/>
      <c r="D22" s="20"/>
      <c r="E22" s="21"/>
      <c r="F22" s="22"/>
      <c r="G22" s="22"/>
      <c r="H22" s="34" t="str">
        <f t="shared" si="0"/>
        <v/>
      </c>
      <c r="I22" s="34" t="str">
        <f t="shared" si="1"/>
        <v/>
      </c>
      <c r="J22" s="34" t="str">
        <f t="shared" si="2"/>
        <v/>
      </c>
      <c r="K22" s="34" t="str">
        <f t="shared" si="3"/>
        <v/>
      </c>
      <c r="L22" s="26" t="str">
        <f t="shared" si="4"/>
        <v/>
      </c>
      <c r="M22" s="32"/>
      <c r="N22" s="190"/>
      <c r="O22" s="190"/>
      <c r="P22" s="190"/>
      <c r="Q22" s="190"/>
      <c r="R22" s="23"/>
    </row>
    <row r="23" spans="1:18">
      <c r="A23" s="27">
        <f t="shared" ca="1" si="5"/>
        <v>45882</v>
      </c>
      <c r="B23" s="20"/>
      <c r="C23" s="21"/>
      <c r="D23" s="20"/>
      <c r="E23" s="21"/>
      <c r="F23" s="22"/>
      <c r="G23" s="22"/>
      <c r="H23" s="34" t="str">
        <f t="shared" si="0"/>
        <v/>
      </c>
      <c r="I23" s="34" t="str">
        <f t="shared" si="1"/>
        <v/>
      </c>
      <c r="J23" s="34" t="str">
        <f t="shared" si="2"/>
        <v/>
      </c>
      <c r="K23" s="34" t="str">
        <f t="shared" si="3"/>
        <v/>
      </c>
      <c r="L23" s="26" t="str">
        <f t="shared" si="4"/>
        <v/>
      </c>
      <c r="M23" s="32"/>
      <c r="N23" s="190"/>
      <c r="O23" s="190"/>
      <c r="P23" s="190"/>
      <c r="Q23" s="190"/>
      <c r="R23" s="23"/>
    </row>
    <row r="24" spans="1:18">
      <c r="A24" s="27">
        <f t="shared" ca="1" si="5"/>
        <v>45883</v>
      </c>
      <c r="B24" s="20"/>
      <c r="C24" s="21"/>
      <c r="D24" s="20"/>
      <c r="E24" s="21"/>
      <c r="F24" s="22"/>
      <c r="G24" s="22"/>
      <c r="H24" s="34" t="str">
        <f t="shared" si="0"/>
        <v/>
      </c>
      <c r="I24" s="34" t="str">
        <f t="shared" si="1"/>
        <v/>
      </c>
      <c r="J24" s="34" t="str">
        <f t="shared" si="2"/>
        <v/>
      </c>
      <c r="K24" s="34" t="str">
        <f t="shared" si="3"/>
        <v/>
      </c>
      <c r="L24" s="26" t="str">
        <f t="shared" si="4"/>
        <v/>
      </c>
      <c r="M24" s="32"/>
      <c r="N24" s="190"/>
      <c r="O24" s="190"/>
      <c r="P24" s="190"/>
      <c r="Q24" s="190"/>
      <c r="R24" s="23"/>
    </row>
    <row r="25" spans="1:18">
      <c r="A25" s="27">
        <f t="shared" ca="1" si="5"/>
        <v>45884</v>
      </c>
      <c r="B25" s="20"/>
      <c r="C25" s="21"/>
      <c r="D25" s="20"/>
      <c r="E25" s="21"/>
      <c r="F25" s="22"/>
      <c r="G25" s="22"/>
      <c r="H25" s="34" t="str">
        <f t="shared" si="0"/>
        <v/>
      </c>
      <c r="I25" s="34" t="str">
        <f t="shared" si="1"/>
        <v/>
      </c>
      <c r="J25" s="34" t="str">
        <f t="shared" si="2"/>
        <v/>
      </c>
      <c r="K25" s="34" t="str">
        <f t="shared" si="3"/>
        <v/>
      </c>
      <c r="L25" s="26" t="str">
        <f t="shared" si="4"/>
        <v/>
      </c>
      <c r="M25" s="32"/>
      <c r="N25" s="190"/>
      <c r="O25" s="190"/>
      <c r="P25" s="190"/>
      <c r="Q25" s="190"/>
      <c r="R25" s="23"/>
    </row>
    <row r="26" spans="1:18">
      <c r="A26" s="27">
        <f t="shared" ca="1" si="5"/>
        <v>45885</v>
      </c>
      <c r="B26" s="20"/>
      <c r="C26" s="21"/>
      <c r="D26" s="20"/>
      <c r="E26" s="21"/>
      <c r="F26" s="22"/>
      <c r="G26" s="22"/>
      <c r="H26" s="34" t="str">
        <f t="shared" si="0"/>
        <v/>
      </c>
      <c r="I26" s="34" t="str">
        <f t="shared" si="1"/>
        <v/>
      </c>
      <c r="J26" s="34" t="str">
        <f t="shared" si="2"/>
        <v/>
      </c>
      <c r="K26" s="34" t="str">
        <f t="shared" si="3"/>
        <v/>
      </c>
      <c r="L26" s="26" t="str">
        <f t="shared" si="4"/>
        <v/>
      </c>
      <c r="M26" s="32"/>
      <c r="N26" s="190"/>
      <c r="O26" s="190"/>
      <c r="P26" s="190"/>
      <c r="Q26" s="190"/>
      <c r="R26" s="23"/>
    </row>
    <row r="27" spans="1:18">
      <c r="A27" s="27">
        <f t="shared" ca="1" si="5"/>
        <v>45886</v>
      </c>
      <c r="B27" s="20"/>
      <c r="C27" s="21"/>
      <c r="D27" s="20"/>
      <c r="E27" s="21"/>
      <c r="F27" s="22"/>
      <c r="G27" s="22"/>
      <c r="H27" s="34" t="str">
        <f t="shared" si="0"/>
        <v/>
      </c>
      <c r="I27" s="34" t="str">
        <f t="shared" si="1"/>
        <v/>
      </c>
      <c r="J27" s="34" t="str">
        <f t="shared" si="2"/>
        <v/>
      </c>
      <c r="K27" s="34" t="str">
        <f t="shared" si="3"/>
        <v/>
      </c>
      <c r="L27" s="26" t="str">
        <f t="shared" si="4"/>
        <v/>
      </c>
      <c r="M27" s="32"/>
      <c r="N27" s="190"/>
      <c r="O27" s="190"/>
      <c r="P27" s="190"/>
      <c r="Q27" s="190"/>
      <c r="R27" s="23"/>
    </row>
    <row r="28" spans="1:18">
      <c r="A28" s="27">
        <f t="shared" ca="1" si="5"/>
        <v>45887</v>
      </c>
      <c r="B28" s="20"/>
      <c r="C28" s="21"/>
      <c r="D28" s="20"/>
      <c r="E28" s="21"/>
      <c r="F28" s="22"/>
      <c r="G28" s="22"/>
      <c r="H28" s="34" t="str">
        <f t="shared" si="0"/>
        <v/>
      </c>
      <c r="I28" s="34" t="str">
        <f t="shared" si="1"/>
        <v/>
      </c>
      <c r="J28" s="34" t="str">
        <f t="shared" si="2"/>
        <v/>
      </c>
      <c r="K28" s="34" t="str">
        <f t="shared" si="3"/>
        <v/>
      </c>
      <c r="L28" s="26" t="str">
        <f t="shared" si="4"/>
        <v/>
      </c>
      <c r="M28" s="32"/>
      <c r="N28" s="190"/>
      <c r="O28" s="190"/>
      <c r="P28" s="190"/>
      <c r="Q28" s="190"/>
      <c r="R28" s="23"/>
    </row>
    <row r="29" spans="1:18">
      <c r="A29" s="27">
        <f t="shared" ca="1" si="5"/>
        <v>45888</v>
      </c>
      <c r="B29" s="20"/>
      <c r="C29" s="21"/>
      <c r="D29" s="20"/>
      <c r="E29" s="21"/>
      <c r="F29" s="22"/>
      <c r="G29" s="22"/>
      <c r="H29" s="34" t="str">
        <f t="shared" si="0"/>
        <v/>
      </c>
      <c r="I29" s="34" t="str">
        <f t="shared" si="1"/>
        <v/>
      </c>
      <c r="J29" s="34" t="str">
        <f t="shared" si="2"/>
        <v/>
      </c>
      <c r="K29" s="34" t="str">
        <f t="shared" si="3"/>
        <v/>
      </c>
      <c r="L29" s="26" t="str">
        <f t="shared" si="4"/>
        <v/>
      </c>
      <c r="M29" s="32"/>
      <c r="N29" s="190"/>
      <c r="O29" s="190"/>
      <c r="P29" s="190"/>
      <c r="Q29" s="190"/>
      <c r="R29" s="23"/>
    </row>
    <row r="30" spans="1:18">
      <c r="A30" s="27">
        <f t="shared" ca="1" si="5"/>
        <v>45889</v>
      </c>
      <c r="B30" s="20"/>
      <c r="C30" s="21"/>
      <c r="D30" s="20"/>
      <c r="E30" s="21"/>
      <c r="F30" s="22"/>
      <c r="G30" s="22"/>
      <c r="H30" s="34" t="str">
        <f t="shared" si="0"/>
        <v/>
      </c>
      <c r="I30" s="34" t="str">
        <f t="shared" si="1"/>
        <v/>
      </c>
      <c r="J30" s="34" t="str">
        <f t="shared" si="2"/>
        <v/>
      </c>
      <c r="K30" s="34" t="str">
        <f t="shared" si="3"/>
        <v/>
      </c>
      <c r="L30" s="26" t="str">
        <f t="shared" si="4"/>
        <v/>
      </c>
      <c r="M30" s="32"/>
      <c r="N30" s="190"/>
      <c r="O30" s="190"/>
      <c r="P30" s="190"/>
      <c r="Q30" s="190"/>
      <c r="R30" s="23"/>
    </row>
    <row r="31" spans="1:18">
      <c r="A31" s="27">
        <f t="shared" ca="1" si="5"/>
        <v>45890</v>
      </c>
      <c r="B31" s="20"/>
      <c r="C31" s="21"/>
      <c r="D31" s="20"/>
      <c r="E31" s="21"/>
      <c r="F31" s="22"/>
      <c r="G31" s="22"/>
      <c r="H31" s="34" t="str">
        <f t="shared" si="0"/>
        <v/>
      </c>
      <c r="I31" s="34" t="str">
        <f t="shared" si="1"/>
        <v/>
      </c>
      <c r="J31" s="34" t="str">
        <f t="shared" si="2"/>
        <v/>
      </c>
      <c r="K31" s="34" t="str">
        <f t="shared" si="3"/>
        <v/>
      </c>
      <c r="L31" s="26" t="str">
        <f t="shared" si="4"/>
        <v/>
      </c>
      <c r="M31" s="32"/>
      <c r="N31" s="190"/>
      <c r="O31" s="190"/>
      <c r="P31" s="190"/>
      <c r="Q31" s="190"/>
      <c r="R31" s="23"/>
    </row>
    <row r="32" spans="1:18">
      <c r="A32" s="27">
        <f t="shared" ca="1" si="5"/>
        <v>45891</v>
      </c>
      <c r="B32" s="20"/>
      <c r="C32" s="21"/>
      <c r="D32" s="20"/>
      <c r="E32" s="21"/>
      <c r="F32" s="22"/>
      <c r="G32" s="22"/>
      <c r="H32" s="34" t="str">
        <f t="shared" si="0"/>
        <v/>
      </c>
      <c r="I32" s="34" t="str">
        <f t="shared" si="1"/>
        <v/>
      </c>
      <c r="J32" s="34" t="str">
        <f t="shared" si="2"/>
        <v/>
      </c>
      <c r="K32" s="34" t="str">
        <f t="shared" si="3"/>
        <v/>
      </c>
      <c r="L32" s="26" t="str">
        <f t="shared" si="4"/>
        <v/>
      </c>
      <c r="M32" s="32"/>
      <c r="N32" s="190"/>
      <c r="O32" s="190"/>
      <c r="P32" s="190"/>
      <c r="Q32" s="190"/>
      <c r="R32" s="23"/>
    </row>
    <row r="33" spans="1:22">
      <c r="A33" s="27">
        <f t="shared" ca="1" si="5"/>
        <v>45892</v>
      </c>
      <c r="B33" s="20"/>
      <c r="C33" s="21"/>
      <c r="D33" s="20"/>
      <c r="E33" s="21"/>
      <c r="F33" s="22"/>
      <c r="G33" s="22"/>
      <c r="H33" s="34" t="str">
        <f t="shared" si="0"/>
        <v/>
      </c>
      <c r="I33" s="34" t="str">
        <f t="shared" si="1"/>
        <v/>
      </c>
      <c r="J33" s="34" t="str">
        <f t="shared" si="2"/>
        <v/>
      </c>
      <c r="K33" s="34" t="str">
        <f t="shared" si="3"/>
        <v/>
      </c>
      <c r="L33" s="26" t="str">
        <f t="shared" si="4"/>
        <v/>
      </c>
      <c r="M33" s="32"/>
      <c r="N33" s="190"/>
      <c r="O33" s="190"/>
      <c r="P33" s="190"/>
      <c r="Q33" s="190"/>
      <c r="R33" s="23"/>
    </row>
    <row r="34" spans="1:22">
      <c r="A34" s="27">
        <f t="shared" ca="1" si="5"/>
        <v>45893</v>
      </c>
      <c r="B34" s="20"/>
      <c r="C34" s="21"/>
      <c r="D34" s="20"/>
      <c r="E34" s="21"/>
      <c r="F34" s="22"/>
      <c r="G34" s="22"/>
      <c r="H34" s="34" t="str">
        <f t="shared" si="0"/>
        <v/>
      </c>
      <c r="I34" s="34" t="str">
        <f t="shared" si="1"/>
        <v/>
      </c>
      <c r="J34" s="34" t="str">
        <f t="shared" si="2"/>
        <v/>
      </c>
      <c r="K34" s="34" t="str">
        <f t="shared" si="3"/>
        <v/>
      </c>
      <c r="L34" s="26" t="str">
        <f t="shared" si="4"/>
        <v/>
      </c>
      <c r="M34" s="32"/>
      <c r="N34" s="190"/>
      <c r="O34" s="190"/>
      <c r="P34" s="190"/>
      <c r="Q34" s="190"/>
      <c r="R34" s="23"/>
    </row>
    <row r="35" spans="1:22">
      <c r="A35" s="27">
        <f t="shared" ca="1" si="5"/>
        <v>45894</v>
      </c>
      <c r="B35" s="20"/>
      <c r="C35" s="21"/>
      <c r="D35" s="20"/>
      <c r="E35" s="21"/>
      <c r="F35" s="22"/>
      <c r="G35" s="22"/>
      <c r="H35" s="34" t="str">
        <f t="shared" si="0"/>
        <v/>
      </c>
      <c r="I35" s="34" t="str">
        <f t="shared" si="1"/>
        <v/>
      </c>
      <c r="J35" s="34" t="str">
        <f t="shared" si="2"/>
        <v/>
      </c>
      <c r="K35" s="34" t="str">
        <f t="shared" si="3"/>
        <v/>
      </c>
      <c r="L35" s="26" t="str">
        <f t="shared" si="4"/>
        <v/>
      </c>
      <c r="M35" s="32"/>
      <c r="N35" s="190"/>
      <c r="O35" s="190"/>
      <c r="P35" s="190"/>
      <c r="Q35" s="190"/>
      <c r="R35" s="23"/>
    </row>
    <row r="36" spans="1:22">
      <c r="A36" s="27">
        <f t="shared" ca="1" si="5"/>
        <v>45895</v>
      </c>
      <c r="B36" s="20"/>
      <c r="C36" s="21"/>
      <c r="D36" s="20"/>
      <c r="E36" s="21"/>
      <c r="F36" s="22"/>
      <c r="G36" s="22"/>
      <c r="H36" s="34" t="str">
        <f t="shared" si="0"/>
        <v/>
      </c>
      <c r="I36" s="34" t="str">
        <f t="shared" si="1"/>
        <v/>
      </c>
      <c r="J36" s="34" t="str">
        <f t="shared" si="2"/>
        <v/>
      </c>
      <c r="K36" s="34" t="str">
        <f t="shared" si="3"/>
        <v/>
      </c>
      <c r="L36" s="26" t="str">
        <f t="shared" si="4"/>
        <v/>
      </c>
      <c r="M36" s="32"/>
      <c r="N36" s="190"/>
      <c r="O36" s="190"/>
      <c r="P36" s="190"/>
      <c r="Q36" s="190"/>
      <c r="R36" s="23"/>
    </row>
    <row r="37" spans="1:22">
      <c r="A37" s="27">
        <f t="shared" ca="1" si="5"/>
        <v>45896</v>
      </c>
      <c r="B37" s="20"/>
      <c r="C37" s="21"/>
      <c r="D37" s="20"/>
      <c r="E37" s="21"/>
      <c r="F37" s="22"/>
      <c r="G37" s="22"/>
      <c r="H37" s="34" t="str">
        <f t="shared" si="0"/>
        <v/>
      </c>
      <c r="I37" s="34" t="str">
        <f t="shared" si="1"/>
        <v/>
      </c>
      <c r="J37" s="34" t="str">
        <f t="shared" si="2"/>
        <v/>
      </c>
      <c r="K37" s="34" t="str">
        <f t="shared" si="3"/>
        <v/>
      </c>
      <c r="L37" s="26" t="str">
        <f t="shared" si="4"/>
        <v/>
      </c>
      <c r="M37" s="32"/>
      <c r="N37" s="190"/>
      <c r="O37" s="190"/>
      <c r="P37" s="190"/>
      <c r="Q37" s="190"/>
      <c r="R37" s="23"/>
    </row>
    <row r="38" spans="1:22">
      <c r="A38" s="27">
        <f t="shared" ca="1" si="5"/>
        <v>45897</v>
      </c>
      <c r="B38" s="20"/>
      <c r="C38" s="21"/>
      <c r="D38" s="20"/>
      <c r="E38" s="21"/>
      <c r="F38" s="22"/>
      <c r="G38" s="22"/>
      <c r="H38" s="34" t="str">
        <f t="shared" si="0"/>
        <v/>
      </c>
      <c r="I38" s="34" t="str">
        <f t="shared" si="1"/>
        <v/>
      </c>
      <c r="J38" s="34" t="str">
        <f t="shared" si="2"/>
        <v/>
      </c>
      <c r="K38" s="34" t="str">
        <f t="shared" si="3"/>
        <v/>
      </c>
      <c r="L38" s="26" t="str">
        <f t="shared" si="4"/>
        <v/>
      </c>
      <c r="M38" s="32"/>
      <c r="N38" s="190"/>
      <c r="O38" s="190"/>
      <c r="P38" s="190"/>
      <c r="Q38" s="190"/>
      <c r="R38" s="23"/>
    </row>
    <row r="39" spans="1:22">
      <c r="A39" s="27">
        <f t="shared" ca="1" si="5"/>
        <v>45898</v>
      </c>
      <c r="B39" s="20"/>
      <c r="C39" s="21"/>
      <c r="D39" s="20"/>
      <c r="E39" s="21"/>
      <c r="F39" s="22"/>
      <c r="G39" s="22"/>
      <c r="H39" s="34" t="str">
        <f t="shared" si="0"/>
        <v/>
      </c>
      <c r="I39" s="34" t="str">
        <f t="shared" si="1"/>
        <v/>
      </c>
      <c r="J39" s="34" t="str">
        <f t="shared" si="2"/>
        <v/>
      </c>
      <c r="K39" s="34" t="str">
        <f t="shared" si="3"/>
        <v/>
      </c>
      <c r="L39" s="26" t="str">
        <f t="shared" si="4"/>
        <v/>
      </c>
      <c r="M39" s="32"/>
      <c r="N39" s="190"/>
      <c r="O39" s="190"/>
      <c r="P39" s="190"/>
      <c r="Q39" s="190"/>
      <c r="R39" s="23"/>
    </row>
    <row r="40" spans="1:22">
      <c r="A40" s="27">
        <f t="shared" ca="1" si="5"/>
        <v>45899</v>
      </c>
      <c r="B40" s="20"/>
      <c r="C40" s="21"/>
      <c r="D40" s="20"/>
      <c r="E40" s="21"/>
      <c r="F40" s="22"/>
      <c r="G40" s="22"/>
      <c r="H40" s="34" t="str">
        <f t="shared" si="0"/>
        <v/>
      </c>
      <c r="I40" s="34" t="str">
        <f t="shared" si="1"/>
        <v/>
      </c>
      <c r="J40" s="34" t="str">
        <f t="shared" si="2"/>
        <v/>
      </c>
      <c r="K40" s="34" t="str">
        <f t="shared" si="3"/>
        <v/>
      </c>
      <c r="L40" s="26" t="str">
        <f t="shared" si="4"/>
        <v/>
      </c>
      <c r="M40" s="32"/>
      <c r="N40" s="190"/>
      <c r="O40" s="190"/>
      <c r="P40" s="190"/>
      <c r="Q40" s="190"/>
      <c r="R40" s="23"/>
    </row>
    <row r="41" spans="1:22">
      <c r="A41" s="27">
        <f t="shared" ca="1" si="5"/>
        <v>45900</v>
      </c>
      <c r="B41" s="20"/>
      <c r="C41" s="21"/>
      <c r="D41" s="20"/>
      <c r="E41" s="21"/>
      <c r="F41" s="22"/>
      <c r="G41" s="22"/>
      <c r="H41" s="34" t="str">
        <f t="shared" si="0"/>
        <v/>
      </c>
      <c r="I41" s="34" t="str">
        <f t="shared" si="1"/>
        <v/>
      </c>
      <c r="J41" s="34" t="str">
        <f t="shared" si="2"/>
        <v/>
      </c>
      <c r="K41" s="34" t="str">
        <f t="shared" si="3"/>
        <v/>
      </c>
      <c r="L41" s="26" t="str">
        <f t="shared" si="4"/>
        <v/>
      </c>
      <c r="M41" s="32"/>
      <c r="N41" s="190"/>
      <c r="O41" s="190"/>
      <c r="P41" s="190"/>
      <c r="Q41" s="190"/>
      <c r="R41" s="23"/>
    </row>
    <row r="42" spans="1:22">
      <c r="A42" s="5" t="s">
        <v>11</v>
      </c>
      <c r="B42" s="191"/>
      <c r="C42" s="192"/>
      <c r="D42" s="191"/>
      <c r="E42" s="192"/>
      <c r="F42" s="26" t="str">
        <f t="shared" ref="F42:K42" si="6">IF(SUM(F11:F41)=0,"",SUM(F11:F41))</f>
        <v/>
      </c>
      <c r="G42" s="26" t="str">
        <f t="shared" si="6"/>
        <v/>
      </c>
      <c r="H42" s="26" t="str">
        <f t="shared" si="6"/>
        <v/>
      </c>
      <c r="I42" s="26" t="str">
        <f t="shared" si="6"/>
        <v/>
      </c>
      <c r="J42" s="26" t="str">
        <f t="shared" si="6"/>
        <v/>
      </c>
      <c r="K42" s="26" t="str">
        <f t="shared" si="6"/>
        <v/>
      </c>
      <c r="L42" s="26" t="str">
        <f>IF(SUM($L11:$L41)=0,"",SUM($L11:$L41))</f>
        <v/>
      </c>
      <c r="M42" s="33"/>
      <c r="N42" s="193"/>
      <c r="O42" s="193"/>
      <c r="P42" s="193"/>
      <c r="Q42" s="193"/>
      <c r="R42" s="6"/>
    </row>
    <row r="44" spans="1:22" ht="27" customHeight="1">
      <c r="A44" s="194" t="s">
        <v>22</v>
      </c>
      <c r="B44" s="189" t="s">
        <v>103</v>
      </c>
      <c r="C44" s="189"/>
      <c r="D44" s="189"/>
      <c r="E44" s="189"/>
      <c r="F44" s="189" t="s">
        <v>23</v>
      </c>
      <c r="G44" s="189"/>
      <c r="H44" s="189" t="s">
        <v>88</v>
      </c>
      <c r="I44" s="189"/>
      <c r="J44" s="189"/>
      <c r="K44" s="189"/>
      <c r="L44" s="189" t="s">
        <v>87</v>
      </c>
      <c r="M44" s="195" t="s">
        <v>96</v>
      </c>
      <c r="N44" s="194" t="s">
        <v>25</v>
      </c>
      <c r="O44" s="194"/>
      <c r="P44" s="194"/>
      <c r="Q44" s="194"/>
      <c r="R44" s="189" t="s">
        <v>100</v>
      </c>
    </row>
    <row r="45" spans="1:22" ht="14.25" customHeight="1">
      <c r="A45" s="194"/>
      <c r="B45" s="189" t="s">
        <v>82</v>
      </c>
      <c r="C45" s="189"/>
      <c r="D45" s="189" t="s">
        <v>84</v>
      </c>
      <c r="E45" s="189"/>
      <c r="F45" s="189"/>
      <c r="G45" s="189"/>
      <c r="H45" s="189" t="s">
        <v>90</v>
      </c>
      <c r="I45" s="189"/>
      <c r="J45" s="189" t="s">
        <v>89</v>
      </c>
      <c r="K45" s="189"/>
      <c r="L45" s="189"/>
      <c r="M45" s="196"/>
      <c r="N45" s="194"/>
      <c r="O45" s="194"/>
      <c r="P45" s="194"/>
      <c r="Q45" s="194"/>
      <c r="R45" s="189"/>
    </row>
    <row r="46" spans="1:22">
      <c r="A46" s="194"/>
      <c r="B46" s="43" t="s">
        <v>26</v>
      </c>
      <c r="C46" s="43" t="s">
        <v>27</v>
      </c>
      <c r="D46" s="43" t="s">
        <v>26</v>
      </c>
      <c r="E46" s="43" t="s">
        <v>27</v>
      </c>
      <c r="F46" s="44" t="s">
        <v>85</v>
      </c>
      <c r="G46" s="44" t="s">
        <v>86</v>
      </c>
      <c r="H46" s="44" t="s">
        <v>81</v>
      </c>
      <c r="I46" s="44" t="s">
        <v>83</v>
      </c>
      <c r="J46" s="44" t="s">
        <v>81</v>
      </c>
      <c r="K46" s="44" t="s">
        <v>95</v>
      </c>
      <c r="L46" s="189"/>
      <c r="M46" s="197"/>
      <c r="N46" s="194"/>
      <c r="O46" s="194"/>
      <c r="P46" s="194"/>
      <c r="Q46" s="194"/>
      <c r="R46" s="194"/>
    </row>
    <row r="47" spans="1:22">
      <c r="A47" s="27" cm="1">
        <f t="array" aca="1" ref="A47" ca="1">DATE("2025","8"+1,IFERROR(INDIRECT(T1),"1"))</f>
        <v>45901</v>
      </c>
      <c r="B47" s="20"/>
      <c r="C47" s="21"/>
      <c r="D47" s="20"/>
      <c r="E47" s="21"/>
      <c r="F47" s="22"/>
      <c r="G47" s="22"/>
      <c r="H47" s="34" t="str">
        <f>IF(OR(B47="",LEFT(M47,1)="✓"),"",C47-B47-F47)</f>
        <v/>
      </c>
      <c r="I47" s="34" t="str">
        <f>IF(OR(D47="",LEFT(M47,1)="✓"),"",E47-D47-G47)</f>
        <v/>
      </c>
      <c r="J47" s="34" t="str">
        <f>IF(AND(B47&lt;&gt;"",M47="✓所定"),C47-B47-F47,"")</f>
        <v/>
      </c>
      <c r="K47" s="34" t="str">
        <f>IF(AND(B47&lt;&gt;"",M47="✓法定"),C47-B47-F47,"")</f>
        <v/>
      </c>
      <c r="L47" s="26" t="str">
        <f>IF(AND($B47="",$D47=""),"",($C47-$B47-$F47)+($E47-$D47-$G47))</f>
        <v/>
      </c>
      <c r="M47" s="32"/>
      <c r="N47" s="190"/>
      <c r="O47" s="190"/>
      <c r="P47" s="190"/>
      <c r="Q47" s="190"/>
      <c r="R47" s="23"/>
      <c r="V47" s="1" t="s">
        <v>171</v>
      </c>
    </row>
    <row r="48" spans="1:22">
      <c r="A48" s="27">
        <f ca="1">A47+1</f>
        <v>45902</v>
      </c>
      <c r="B48" s="20"/>
      <c r="C48" s="21"/>
      <c r="D48" s="20"/>
      <c r="E48" s="21"/>
      <c r="F48" s="22"/>
      <c r="G48" s="22"/>
      <c r="H48" s="34" t="str">
        <f t="shared" ref="H48:H77" si="7">IF(OR(B48="",LEFT(M48,1)="✓"),"",C48-B48-F48)</f>
        <v/>
      </c>
      <c r="I48" s="34" t="str">
        <f t="shared" ref="I48:I77" si="8">IF(OR(D48="",LEFT(M48,1)="✓"),"",E48-D48-G48)</f>
        <v/>
      </c>
      <c r="J48" s="34" t="str">
        <f t="shared" ref="J48:J77" si="9">IF(AND(B48&lt;&gt;"",M48="✓所定"),C48-B48-F48,"")</f>
        <v/>
      </c>
      <c r="K48" s="34" t="str">
        <f t="shared" ref="K48:K77" si="10">IF(AND(B48&lt;&gt;"",M48="✓法定"),C48-B48-F48,"")</f>
        <v/>
      </c>
      <c r="L48" s="26" t="str">
        <f t="shared" ref="L48:L75" si="11">IF(AND($B48="",$D48=""),"",($C48-$B48-$F48)+($E48-$D48-$G48))</f>
        <v/>
      </c>
      <c r="M48" s="32"/>
      <c r="N48" s="190"/>
      <c r="O48" s="190"/>
      <c r="P48" s="190"/>
      <c r="Q48" s="190"/>
      <c r="R48" s="23"/>
      <c r="V48" s="1" t="s">
        <v>172</v>
      </c>
    </row>
    <row r="49" spans="1:18">
      <c r="A49" s="27">
        <f t="shared" ref="A49:A77" ca="1" si="12">A48+1</f>
        <v>45903</v>
      </c>
      <c r="B49" s="20"/>
      <c r="C49" s="21"/>
      <c r="D49" s="20"/>
      <c r="E49" s="21"/>
      <c r="F49" s="22"/>
      <c r="G49" s="22"/>
      <c r="H49" s="34" t="str">
        <f t="shared" si="7"/>
        <v/>
      </c>
      <c r="I49" s="34" t="str">
        <f t="shared" si="8"/>
        <v/>
      </c>
      <c r="J49" s="34" t="str">
        <f t="shared" si="9"/>
        <v/>
      </c>
      <c r="K49" s="34" t="str">
        <f t="shared" si="10"/>
        <v/>
      </c>
      <c r="L49" s="26" t="str">
        <f t="shared" si="11"/>
        <v/>
      </c>
      <c r="M49" s="32"/>
      <c r="N49" s="190"/>
      <c r="O49" s="190"/>
      <c r="P49" s="190"/>
      <c r="Q49" s="190"/>
      <c r="R49" s="23"/>
    </row>
    <row r="50" spans="1:18">
      <c r="A50" s="27">
        <f t="shared" ca="1" si="12"/>
        <v>45904</v>
      </c>
      <c r="B50" s="20"/>
      <c r="C50" s="21"/>
      <c r="D50" s="20"/>
      <c r="E50" s="21"/>
      <c r="F50" s="22"/>
      <c r="G50" s="22"/>
      <c r="H50" s="34" t="str">
        <f t="shared" si="7"/>
        <v/>
      </c>
      <c r="I50" s="34" t="str">
        <f t="shared" si="8"/>
        <v/>
      </c>
      <c r="J50" s="34" t="str">
        <f t="shared" si="9"/>
        <v/>
      </c>
      <c r="K50" s="34" t="str">
        <f t="shared" si="10"/>
        <v/>
      </c>
      <c r="L50" s="26" t="str">
        <f t="shared" si="11"/>
        <v/>
      </c>
      <c r="M50" s="32"/>
      <c r="N50" s="190"/>
      <c r="O50" s="190"/>
      <c r="P50" s="190"/>
      <c r="Q50" s="190"/>
      <c r="R50" s="23"/>
    </row>
    <row r="51" spans="1:18">
      <c r="A51" s="27">
        <f t="shared" ca="1" si="12"/>
        <v>45905</v>
      </c>
      <c r="B51" s="20"/>
      <c r="C51" s="21"/>
      <c r="D51" s="20"/>
      <c r="E51" s="21"/>
      <c r="F51" s="22"/>
      <c r="G51" s="22"/>
      <c r="H51" s="34" t="str">
        <f t="shared" si="7"/>
        <v/>
      </c>
      <c r="I51" s="34" t="str">
        <f t="shared" si="8"/>
        <v/>
      </c>
      <c r="J51" s="34" t="str">
        <f t="shared" si="9"/>
        <v/>
      </c>
      <c r="K51" s="34" t="str">
        <f t="shared" si="10"/>
        <v/>
      </c>
      <c r="L51" s="26" t="str">
        <f t="shared" si="11"/>
        <v/>
      </c>
      <c r="M51" s="32"/>
      <c r="N51" s="190"/>
      <c r="O51" s="190"/>
      <c r="P51" s="190"/>
      <c r="Q51" s="190"/>
      <c r="R51" s="23"/>
    </row>
    <row r="52" spans="1:18">
      <c r="A52" s="27">
        <f t="shared" ca="1" si="12"/>
        <v>45906</v>
      </c>
      <c r="B52" s="20"/>
      <c r="C52" s="21"/>
      <c r="D52" s="20"/>
      <c r="E52" s="21"/>
      <c r="F52" s="22"/>
      <c r="G52" s="22"/>
      <c r="H52" s="34" t="str">
        <f t="shared" si="7"/>
        <v/>
      </c>
      <c r="I52" s="34" t="str">
        <f t="shared" si="8"/>
        <v/>
      </c>
      <c r="J52" s="34" t="str">
        <f t="shared" si="9"/>
        <v/>
      </c>
      <c r="K52" s="34" t="str">
        <f t="shared" si="10"/>
        <v/>
      </c>
      <c r="L52" s="26" t="str">
        <f t="shared" si="11"/>
        <v/>
      </c>
      <c r="M52" s="32"/>
      <c r="N52" s="190"/>
      <c r="O52" s="190"/>
      <c r="P52" s="190"/>
      <c r="Q52" s="190"/>
      <c r="R52" s="23"/>
    </row>
    <row r="53" spans="1:18">
      <c r="A53" s="27">
        <f t="shared" ca="1" si="12"/>
        <v>45907</v>
      </c>
      <c r="B53" s="20"/>
      <c r="C53" s="21"/>
      <c r="D53" s="20"/>
      <c r="E53" s="21"/>
      <c r="F53" s="22"/>
      <c r="G53" s="22"/>
      <c r="H53" s="34" t="str">
        <f t="shared" si="7"/>
        <v/>
      </c>
      <c r="I53" s="34" t="str">
        <f t="shared" si="8"/>
        <v/>
      </c>
      <c r="J53" s="34" t="str">
        <f t="shared" si="9"/>
        <v/>
      </c>
      <c r="K53" s="34" t="str">
        <f t="shared" si="10"/>
        <v/>
      </c>
      <c r="L53" s="26" t="str">
        <f t="shared" si="11"/>
        <v/>
      </c>
      <c r="M53" s="32"/>
      <c r="N53" s="190"/>
      <c r="O53" s="190"/>
      <c r="P53" s="190"/>
      <c r="Q53" s="190"/>
      <c r="R53" s="23"/>
    </row>
    <row r="54" spans="1:18">
      <c r="A54" s="27">
        <f t="shared" ca="1" si="12"/>
        <v>45908</v>
      </c>
      <c r="B54" s="20"/>
      <c r="C54" s="21"/>
      <c r="D54" s="20"/>
      <c r="E54" s="21"/>
      <c r="F54" s="22"/>
      <c r="G54" s="22"/>
      <c r="H54" s="34" t="str">
        <f t="shared" si="7"/>
        <v/>
      </c>
      <c r="I54" s="34" t="str">
        <f t="shared" si="8"/>
        <v/>
      </c>
      <c r="J54" s="34" t="str">
        <f t="shared" si="9"/>
        <v/>
      </c>
      <c r="K54" s="34" t="str">
        <f t="shared" si="10"/>
        <v/>
      </c>
      <c r="L54" s="26" t="str">
        <f t="shared" si="11"/>
        <v/>
      </c>
      <c r="M54" s="32"/>
      <c r="N54" s="190"/>
      <c r="O54" s="190"/>
      <c r="P54" s="190"/>
      <c r="Q54" s="190"/>
      <c r="R54" s="23"/>
    </row>
    <row r="55" spans="1:18">
      <c r="A55" s="27">
        <f t="shared" ca="1" si="12"/>
        <v>45909</v>
      </c>
      <c r="B55" s="20"/>
      <c r="C55" s="21"/>
      <c r="D55" s="20"/>
      <c r="E55" s="21"/>
      <c r="F55" s="22"/>
      <c r="G55" s="22"/>
      <c r="H55" s="34" t="str">
        <f t="shared" si="7"/>
        <v/>
      </c>
      <c r="I55" s="34" t="str">
        <f t="shared" si="8"/>
        <v/>
      </c>
      <c r="J55" s="34" t="str">
        <f t="shared" si="9"/>
        <v/>
      </c>
      <c r="K55" s="34" t="str">
        <f t="shared" si="10"/>
        <v/>
      </c>
      <c r="L55" s="26" t="str">
        <f t="shared" si="11"/>
        <v/>
      </c>
      <c r="M55" s="32"/>
      <c r="N55" s="190"/>
      <c r="O55" s="190"/>
      <c r="P55" s="190"/>
      <c r="Q55" s="190"/>
      <c r="R55" s="23"/>
    </row>
    <row r="56" spans="1:18">
      <c r="A56" s="27">
        <f t="shared" ca="1" si="12"/>
        <v>45910</v>
      </c>
      <c r="B56" s="20"/>
      <c r="C56" s="21"/>
      <c r="D56" s="20"/>
      <c r="E56" s="21"/>
      <c r="F56" s="22"/>
      <c r="G56" s="22"/>
      <c r="H56" s="34" t="str">
        <f t="shared" si="7"/>
        <v/>
      </c>
      <c r="I56" s="34" t="str">
        <f t="shared" si="8"/>
        <v/>
      </c>
      <c r="J56" s="34" t="str">
        <f t="shared" si="9"/>
        <v/>
      </c>
      <c r="K56" s="34" t="str">
        <f t="shared" si="10"/>
        <v/>
      </c>
      <c r="L56" s="26" t="str">
        <f t="shared" si="11"/>
        <v/>
      </c>
      <c r="M56" s="32"/>
      <c r="N56" s="190"/>
      <c r="O56" s="190"/>
      <c r="P56" s="190"/>
      <c r="Q56" s="190"/>
      <c r="R56" s="23"/>
    </row>
    <row r="57" spans="1:18">
      <c r="A57" s="27">
        <f t="shared" ca="1" si="12"/>
        <v>45911</v>
      </c>
      <c r="B57" s="20"/>
      <c r="C57" s="21"/>
      <c r="D57" s="20"/>
      <c r="E57" s="21"/>
      <c r="F57" s="22"/>
      <c r="G57" s="22"/>
      <c r="H57" s="34" t="str">
        <f t="shared" si="7"/>
        <v/>
      </c>
      <c r="I57" s="34" t="str">
        <f t="shared" si="8"/>
        <v/>
      </c>
      <c r="J57" s="34" t="str">
        <f t="shared" si="9"/>
        <v/>
      </c>
      <c r="K57" s="34" t="str">
        <f t="shared" si="10"/>
        <v/>
      </c>
      <c r="L57" s="26" t="str">
        <f t="shared" si="11"/>
        <v/>
      </c>
      <c r="M57" s="32"/>
      <c r="N57" s="190"/>
      <c r="O57" s="190"/>
      <c r="P57" s="190"/>
      <c r="Q57" s="190"/>
      <c r="R57" s="23"/>
    </row>
    <row r="58" spans="1:18">
      <c r="A58" s="27">
        <f t="shared" ca="1" si="12"/>
        <v>45912</v>
      </c>
      <c r="B58" s="20"/>
      <c r="C58" s="21"/>
      <c r="D58" s="20"/>
      <c r="E58" s="21"/>
      <c r="F58" s="22"/>
      <c r="G58" s="22"/>
      <c r="H58" s="34" t="str">
        <f t="shared" si="7"/>
        <v/>
      </c>
      <c r="I58" s="34" t="str">
        <f t="shared" si="8"/>
        <v/>
      </c>
      <c r="J58" s="34" t="str">
        <f t="shared" si="9"/>
        <v/>
      </c>
      <c r="K58" s="34" t="str">
        <f t="shared" si="10"/>
        <v/>
      </c>
      <c r="L58" s="26" t="str">
        <f t="shared" si="11"/>
        <v/>
      </c>
      <c r="M58" s="32"/>
      <c r="N58" s="190"/>
      <c r="O58" s="190"/>
      <c r="P58" s="190"/>
      <c r="Q58" s="190"/>
      <c r="R58" s="23"/>
    </row>
    <row r="59" spans="1:18">
      <c r="A59" s="27">
        <f t="shared" ca="1" si="12"/>
        <v>45913</v>
      </c>
      <c r="B59" s="20"/>
      <c r="C59" s="21"/>
      <c r="D59" s="20"/>
      <c r="E59" s="21"/>
      <c r="F59" s="22"/>
      <c r="G59" s="22"/>
      <c r="H59" s="34" t="str">
        <f t="shared" si="7"/>
        <v/>
      </c>
      <c r="I59" s="34" t="str">
        <f t="shared" si="8"/>
        <v/>
      </c>
      <c r="J59" s="34" t="str">
        <f t="shared" si="9"/>
        <v/>
      </c>
      <c r="K59" s="34" t="str">
        <f t="shared" si="10"/>
        <v/>
      </c>
      <c r="L59" s="26" t="str">
        <f t="shared" si="11"/>
        <v/>
      </c>
      <c r="M59" s="32"/>
      <c r="N59" s="190"/>
      <c r="O59" s="190"/>
      <c r="P59" s="190"/>
      <c r="Q59" s="190"/>
      <c r="R59" s="23"/>
    </row>
    <row r="60" spans="1:18">
      <c r="A60" s="27">
        <f t="shared" ca="1" si="12"/>
        <v>45914</v>
      </c>
      <c r="B60" s="20"/>
      <c r="C60" s="21"/>
      <c r="D60" s="20"/>
      <c r="E60" s="21"/>
      <c r="F60" s="22"/>
      <c r="G60" s="22"/>
      <c r="H60" s="34" t="str">
        <f t="shared" si="7"/>
        <v/>
      </c>
      <c r="I60" s="34" t="str">
        <f t="shared" si="8"/>
        <v/>
      </c>
      <c r="J60" s="34" t="str">
        <f t="shared" si="9"/>
        <v/>
      </c>
      <c r="K60" s="34" t="str">
        <f t="shared" si="10"/>
        <v/>
      </c>
      <c r="L60" s="26" t="str">
        <f t="shared" si="11"/>
        <v/>
      </c>
      <c r="M60" s="32"/>
      <c r="N60" s="190"/>
      <c r="O60" s="190"/>
      <c r="P60" s="190"/>
      <c r="Q60" s="190"/>
      <c r="R60" s="23"/>
    </row>
    <row r="61" spans="1:18">
      <c r="A61" s="27">
        <f t="shared" ca="1" si="12"/>
        <v>45915</v>
      </c>
      <c r="B61" s="20"/>
      <c r="C61" s="21"/>
      <c r="D61" s="20"/>
      <c r="E61" s="21"/>
      <c r="F61" s="22"/>
      <c r="G61" s="22"/>
      <c r="H61" s="34" t="str">
        <f t="shared" si="7"/>
        <v/>
      </c>
      <c r="I61" s="34" t="str">
        <f t="shared" si="8"/>
        <v/>
      </c>
      <c r="J61" s="34" t="str">
        <f t="shared" si="9"/>
        <v/>
      </c>
      <c r="K61" s="34" t="str">
        <f t="shared" si="10"/>
        <v/>
      </c>
      <c r="L61" s="26" t="str">
        <f t="shared" si="11"/>
        <v/>
      </c>
      <c r="M61" s="32"/>
      <c r="N61" s="190"/>
      <c r="O61" s="190"/>
      <c r="P61" s="190"/>
      <c r="Q61" s="190"/>
      <c r="R61" s="23"/>
    </row>
    <row r="62" spans="1:18">
      <c r="A62" s="27">
        <f t="shared" ca="1" si="12"/>
        <v>45916</v>
      </c>
      <c r="B62" s="20"/>
      <c r="C62" s="21"/>
      <c r="D62" s="20"/>
      <c r="E62" s="21"/>
      <c r="F62" s="22"/>
      <c r="G62" s="22"/>
      <c r="H62" s="34" t="str">
        <f t="shared" si="7"/>
        <v/>
      </c>
      <c r="I62" s="34" t="str">
        <f t="shared" si="8"/>
        <v/>
      </c>
      <c r="J62" s="34" t="str">
        <f t="shared" si="9"/>
        <v/>
      </c>
      <c r="K62" s="34" t="str">
        <f t="shared" si="10"/>
        <v/>
      </c>
      <c r="L62" s="26" t="str">
        <f t="shared" si="11"/>
        <v/>
      </c>
      <c r="M62" s="32"/>
      <c r="N62" s="190"/>
      <c r="O62" s="190"/>
      <c r="P62" s="190"/>
      <c r="Q62" s="190"/>
      <c r="R62" s="23"/>
    </row>
    <row r="63" spans="1:18">
      <c r="A63" s="27">
        <f t="shared" ca="1" si="12"/>
        <v>45917</v>
      </c>
      <c r="B63" s="20"/>
      <c r="C63" s="21"/>
      <c r="D63" s="20"/>
      <c r="E63" s="21"/>
      <c r="F63" s="22"/>
      <c r="G63" s="22"/>
      <c r="H63" s="34" t="str">
        <f t="shared" si="7"/>
        <v/>
      </c>
      <c r="I63" s="34" t="str">
        <f t="shared" si="8"/>
        <v/>
      </c>
      <c r="J63" s="34" t="str">
        <f t="shared" si="9"/>
        <v/>
      </c>
      <c r="K63" s="34" t="str">
        <f t="shared" si="10"/>
        <v/>
      </c>
      <c r="L63" s="26" t="str">
        <f t="shared" si="11"/>
        <v/>
      </c>
      <c r="M63" s="32"/>
      <c r="N63" s="190"/>
      <c r="O63" s="190"/>
      <c r="P63" s="190"/>
      <c r="Q63" s="190"/>
      <c r="R63" s="23"/>
    </row>
    <row r="64" spans="1:18">
      <c r="A64" s="27">
        <f t="shared" ca="1" si="12"/>
        <v>45918</v>
      </c>
      <c r="B64" s="20"/>
      <c r="C64" s="21"/>
      <c r="D64" s="20"/>
      <c r="E64" s="21"/>
      <c r="F64" s="22"/>
      <c r="G64" s="22"/>
      <c r="H64" s="34" t="str">
        <f t="shared" si="7"/>
        <v/>
      </c>
      <c r="I64" s="34" t="str">
        <f t="shared" si="8"/>
        <v/>
      </c>
      <c r="J64" s="34" t="str">
        <f t="shared" si="9"/>
        <v/>
      </c>
      <c r="K64" s="34" t="str">
        <f t="shared" si="10"/>
        <v/>
      </c>
      <c r="L64" s="26" t="str">
        <f t="shared" si="11"/>
        <v/>
      </c>
      <c r="M64" s="32"/>
      <c r="N64" s="190"/>
      <c r="O64" s="190"/>
      <c r="P64" s="190"/>
      <c r="Q64" s="190"/>
      <c r="R64" s="23"/>
    </row>
    <row r="65" spans="1:18">
      <c r="A65" s="27">
        <f t="shared" ca="1" si="12"/>
        <v>45919</v>
      </c>
      <c r="B65" s="20"/>
      <c r="C65" s="21"/>
      <c r="D65" s="20"/>
      <c r="E65" s="21"/>
      <c r="F65" s="22"/>
      <c r="G65" s="22"/>
      <c r="H65" s="34" t="str">
        <f t="shared" si="7"/>
        <v/>
      </c>
      <c r="I65" s="34" t="str">
        <f t="shared" si="8"/>
        <v/>
      </c>
      <c r="J65" s="34" t="str">
        <f t="shared" si="9"/>
        <v/>
      </c>
      <c r="K65" s="34" t="str">
        <f t="shared" si="10"/>
        <v/>
      </c>
      <c r="L65" s="26" t="str">
        <f t="shared" si="11"/>
        <v/>
      </c>
      <c r="M65" s="32"/>
      <c r="N65" s="190"/>
      <c r="O65" s="190"/>
      <c r="P65" s="190"/>
      <c r="Q65" s="190"/>
      <c r="R65" s="23"/>
    </row>
    <row r="66" spans="1:18">
      <c r="A66" s="27">
        <f t="shared" ca="1" si="12"/>
        <v>45920</v>
      </c>
      <c r="B66" s="20"/>
      <c r="C66" s="21"/>
      <c r="D66" s="20"/>
      <c r="E66" s="21"/>
      <c r="F66" s="22"/>
      <c r="G66" s="22"/>
      <c r="H66" s="34" t="str">
        <f t="shared" si="7"/>
        <v/>
      </c>
      <c r="I66" s="34" t="str">
        <f t="shared" si="8"/>
        <v/>
      </c>
      <c r="J66" s="34" t="str">
        <f t="shared" si="9"/>
        <v/>
      </c>
      <c r="K66" s="34" t="str">
        <f t="shared" si="10"/>
        <v/>
      </c>
      <c r="L66" s="26" t="str">
        <f t="shared" si="11"/>
        <v/>
      </c>
      <c r="M66" s="32"/>
      <c r="N66" s="190"/>
      <c r="O66" s="190"/>
      <c r="P66" s="190"/>
      <c r="Q66" s="190"/>
      <c r="R66" s="23"/>
    </row>
    <row r="67" spans="1:18">
      <c r="A67" s="27">
        <f t="shared" ca="1" si="12"/>
        <v>45921</v>
      </c>
      <c r="B67" s="20"/>
      <c r="C67" s="21"/>
      <c r="D67" s="20"/>
      <c r="E67" s="21"/>
      <c r="F67" s="22"/>
      <c r="G67" s="22"/>
      <c r="H67" s="34" t="str">
        <f t="shared" si="7"/>
        <v/>
      </c>
      <c r="I67" s="34" t="str">
        <f t="shared" si="8"/>
        <v/>
      </c>
      <c r="J67" s="34" t="str">
        <f t="shared" si="9"/>
        <v/>
      </c>
      <c r="K67" s="34" t="str">
        <f t="shared" si="10"/>
        <v/>
      </c>
      <c r="L67" s="26" t="str">
        <f t="shared" si="11"/>
        <v/>
      </c>
      <c r="M67" s="32"/>
      <c r="N67" s="190"/>
      <c r="O67" s="190"/>
      <c r="P67" s="190"/>
      <c r="Q67" s="190"/>
      <c r="R67" s="23"/>
    </row>
    <row r="68" spans="1:18">
      <c r="A68" s="27">
        <f t="shared" ca="1" si="12"/>
        <v>45922</v>
      </c>
      <c r="B68" s="20"/>
      <c r="C68" s="21"/>
      <c r="D68" s="20"/>
      <c r="E68" s="21"/>
      <c r="F68" s="22"/>
      <c r="G68" s="22"/>
      <c r="H68" s="34" t="str">
        <f t="shared" si="7"/>
        <v/>
      </c>
      <c r="I68" s="34" t="str">
        <f t="shared" si="8"/>
        <v/>
      </c>
      <c r="J68" s="34" t="str">
        <f t="shared" si="9"/>
        <v/>
      </c>
      <c r="K68" s="34" t="str">
        <f t="shared" si="10"/>
        <v/>
      </c>
      <c r="L68" s="26" t="str">
        <f t="shared" si="11"/>
        <v/>
      </c>
      <c r="M68" s="32"/>
      <c r="N68" s="190"/>
      <c r="O68" s="190"/>
      <c r="P68" s="190"/>
      <c r="Q68" s="190"/>
      <c r="R68" s="23"/>
    </row>
    <row r="69" spans="1:18">
      <c r="A69" s="27">
        <f t="shared" ca="1" si="12"/>
        <v>45923</v>
      </c>
      <c r="B69" s="20"/>
      <c r="C69" s="21"/>
      <c r="D69" s="20"/>
      <c r="E69" s="21"/>
      <c r="F69" s="22"/>
      <c r="G69" s="22"/>
      <c r="H69" s="34" t="str">
        <f t="shared" si="7"/>
        <v/>
      </c>
      <c r="I69" s="34" t="str">
        <f t="shared" si="8"/>
        <v/>
      </c>
      <c r="J69" s="34" t="str">
        <f t="shared" si="9"/>
        <v/>
      </c>
      <c r="K69" s="34" t="str">
        <f t="shared" si="10"/>
        <v/>
      </c>
      <c r="L69" s="26" t="str">
        <f t="shared" si="11"/>
        <v/>
      </c>
      <c r="M69" s="32"/>
      <c r="N69" s="190"/>
      <c r="O69" s="190"/>
      <c r="P69" s="190"/>
      <c r="Q69" s="190"/>
      <c r="R69" s="23"/>
    </row>
    <row r="70" spans="1:18">
      <c r="A70" s="27">
        <f t="shared" ca="1" si="12"/>
        <v>45924</v>
      </c>
      <c r="B70" s="20"/>
      <c r="C70" s="21"/>
      <c r="D70" s="20"/>
      <c r="E70" s="21"/>
      <c r="F70" s="22"/>
      <c r="G70" s="22"/>
      <c r="H70" s="34" t="str">
        <f t="shared" si="7"/>
        <v/>
      </c>
      <c r="I70" s="34" t="str">
        <f t="shared" si="8"/>
        <v/>
      </c>
      <c r="J70" s="34" t="str">
        <f t="shared" si="9"/>
        <v/>
      </c>
      <c r="K70" s="34" t="str">
        <f t="shared" si="10"/>
        <v/>
      </c>
      <c r="L70" s="26" t="str">
        <f t="shared" si="11"/>
        <v/>
      </c>
      <c r="M70" s="32"/>
      <c r="N70" s="190"/>
      <c r="O70" s="190"/>
      <c r="P70" s="190"/>
      <c r="Q70" s="190"/>
      <c r="R70" s="23"/>
    </row>
    <row r="71" spans="1:18">
      <c r="A71" s="27">
        <f t="shared" ca="1" si="12"/>
        <v>45925</v>
      </c>
      <c r="B71" s="20"/>
      <c r="C71" s="21"/>
      <c r="D71" s="20"/>
      <c r="E71" s="21"/>
      <c r="F71" s="22"/>
      <c r="G71" s="22"/>
      <c r="H71" s="34" t="str">
        <f t="shared" si="7"/>
        <v/>
      </c>
      <c r="I71" s="34" t="str">
        <f t="shared" si="8"/>
        <v/>
      </c>
      <c r="J71" s="34" t="str">
        <f t="shared" si="9"/>
        <v/>
      </c>
      <c r="K71" s="34" t="str">
        <f t="shared" si="10"/>
        <v/>
      </c>
      <c r="L71" s="26" t="str">
        <f t="shared" si="11"/>
        <v/>
      </c>
      <c r="M71" s="32"/>
      <c r="N71" s="190"/>
      <c r="O71" s="190"/>
      <c r="P71" s="190"/>
      <c r="Q71" s="190"/>
      <c r="R71" s="23"/>
    </row>
    <row r="72" spans="1:18">
      <c r="A72" s="27">
        <f t="shared" ca="1" si="12"/>
        <v>45926</v>
      </c>
      <c r="B72" s="20"/>
      <c r="C72" s="21"/>
      <c r="D72" s="20"/>
      <c r="E72" s="21"/>
      <c r="F72" s="22"/>
      <c r="G72" s="22"/>
      <c r="H72" s="34" t="str">
        <f t="shared" si="7"/>
        <v/>
      </c>
      <c r="I72" s="34" t="str">
        <f t="shared" si="8"/>
        <v/>
      </c>
      <c r="J72" s="34" t="str">
        <f t="shared" si="9"/>
        <v/>
      </c>
      <c r="K72" s="34" t="str">
        <f t="shared" si="10"/>
        <v/>
      </c>
      <c r="L72" s="26" t="str">
        <f t="shared" si="11"/>
        <v/>
      </c>
      <c r="M72" s="32"/>
      <c r="N72" s="190"/>
      <c r="O72" s="190"/>
      <c r="P72" s="190"/>
      <c r="Q72" s="190"/>
      <c r="R72" s="23"/>
    </row>
    <row r="73" spans="1:18">
      <c r="A73" s="27">
        <f t="shared" ca="1" si="12"/>
        <v>45927</v>
      </c>
      <c r="B73" s="20"/>
      <c r="C73" s="21"/>
      <c r="D73" s="20"/>
      <c r="E73" s="21"/>
      <c r="F73" s="22"/>
      <c r="G73" s="22"/>
      <c r="H73" s="34" t="str">
        <f t="shared" si="7"/>
        <v/>
      </c>
      <c r="I73" s="34" t="str">
        <f t="shared" si="8"/>
        <v/>
      </c>
      <c r="J73" s="34" t="str">
        <f t="shared" si="9"/>
        <v/>
      </c>
      <c r="K73" s="34" t="str">
        <f t="shared" si="10"/>
        <v/>
      </c>
      <c r="L73" s="26" t="str">
        <f t="shared" si="11"/>
        <v/>
      </c>
      <c r="M73" s="32"/>
      <c r="N73" s="190"/>
      <c r="O73" s="190"/>
      <c r="P73" s="190"/>
      <c r="Q73" s="190"/>
      <c r="R73" s="23"/>
    </row>
    <row r="74" spans="1:18">
      <c r="A74" s="27">
        <f t="shared" ca="1" si="12"/>
        <v>45928</v>
      </c>
      <c r="B74" s="20"/>
      <c r="C74" s="21"/>
      <c r="D74" s="20"/>
      <c r="E74" s="21"/>
      <c r="F74" s="22"/>
      <c r="G74" s="22"/>
      <c r="H74" s="34" t="str">
        <f t="shared" si="7"/>
        <v/>
      </c>
      <c r="I74" s="34" t="str">
        <f t="shared" si="8"/>
        <v/>
      </c>
      <c r="J74" s="34" t="str">
        <f t="shared" si="9"/>
        <v/>
      </c>
      <c r="K74" s="34" t="str">
        <f t="shared" si="10"/>
        <v/>
      </c>
      <c r="L74" s="26" t="str">
        <f t="shared" si="11"/>
        <v/>
      </c>
      <c r="M74" s="32"/>
      <c r="N74" s="190"/>
      <c r="O74" s="190"/>
      <c r="P74" s="190"/>
      <c r="Q74" s="190"/>
      <c r="R74" s="23"/>
    </row>
    <row r="75" spans="1:18">
      <c r="A75" s="27">
        <f t="shared" ca="1" si="12"/>
        <v>45929</v>
      </c>
      <c r="B75" s="20"/>
      <c r="C75" s="21"/>
      <c r="D75" s="20"/>
      <c r="E75" s="21"/>
      <c r="F75" s="22"/>
      <c r="G75" s="22"/>
      <c r="H75" s="34" t="str">
        <f t="shared" si="7"/>
        <v/>
      </c>
      <c r="I75" s="34" t="str">
        <f t="shared" si="8"/>
        <v/>
      </c>
      <c r="J75" s="34" t="str">
        <f t="shared" si="9"/>
        <v/>
      </c>
      <c r="K75" s="34" t="str">
        <f t="shared" si="10"/>
        <v/>
      </c>
      <c r="L75" s="26" t="str">
        <f t="shared" si="11"/>
        <v/>
      </c>
      <c r="M75" s="32"/>
      <c r="N75" s="190"/>
      <c r="O75" s="190"/>
      <c r="P75" s="190"/>
      <c r="Q75" s="190"/>
      <c r="R75" s="23"/>
    </row>
    <row r="76" spans="1:18">
      <c r="A76" s="27">
        <f t="shared" ca="1" si="12"/>
        <v>45930</v>
      </c>
      <c r="B76" s="20"/>
      <c r="C76" s="21"/>
      <c r="D76" s="20"/>
      <c r="E76" s="21"/>
      <c r="F76" s="22"/>
      <c r="G76" s="22"/>
      <c r="H76" s="34" t="str">
        <f t="shared" si="7"/>
        <v/>
      </c>
      <c r="I76" s="34" t="str">
        <f t="shared" si="8"/>
        <v/>
      </c>
      <c r="J76" s="34" t="str">
        <f t="shared" si="9"/>
        <v/>
      </c>
      <c r="K76" s="34" t="str">
        <f t="shared" si="10"/>
        <v/>
      </c>
      <c r="L76" s="26" t="str">
        <f>IF(AND($B76="",$D76=""),"",($C76-$B76-$F76)+($E76-$D76-$G76))</f>
        <v/>
      </c>
      <c r="M76" s="32"/>
      <c r="N76" s="190"/>
      <c r="O76" s="190"/>
      <c r="P76" s="190"/>
      <c r="Q76" s="190"/>
      <c r="R76" s="23"/>
    </row>
    <row r="77" spans="1:18">
      <c r="A77" s="27">
        <f t="shared" ca="1" si="12"/>
        <v>45931</v>
      </c>
      <c r="B77" s="20"/>
      <c r="C77" s="21"/>
      <c r="D77" s="20"/>
      <c r="E77" s="21"/>
      <c r="F77" s="22"/>
      <c r="G77" s="22"/>
      <c r="H77" s="34" t="str">
        <f t="shared" si="7"/>
        <v/>
      </c>
      <c r="I77" s="34" t="str">
        <f t="shared" si="8"/>
        <v/>
      </c>
      <c r="J77" s="34" t="str">
        <f t="shared" si="9"/>
        <v/>
      </c>
      <c r="K77" s="34" t="str">
        <f t="shared" si="10"/>
        <v/>
      </c>
      <c r="L77" s="26" t="str">
        <f>IF(AND($B77="",$D77=""),"",($C77-$B77-$F77)+($E77-$D77-$G77))</f>
        <v/>
      </c>
      <c r="M77" s="32"/>
      <c r="N77" s="190"/>
      <c r="O77" s="190"/>
      <c r="P77" s="190"/>
      <c r="Q77" s="190"/>
      <c r="R77" s="23"/>
    </row>
    <row r="78" spans="1:18">
      <c r="A78" s="5" t="s">
        <v>11</v>
      </c>
      <c r="B78" s="191"/>
      <c r="C78" s="192"/>
      <c r="D78" s="191"/>
      <c r="E78" s="192"/>
      <c r="F78" s="26" t="str">
        <f>IF(SUM($F47:$F77)=0,"",SUM($F47:$F77))</f>
        <v/>
      </c>
      <c r="G78" s="26" t="str">
        <f>IF(SUM($G47:$G77)=0,"",SUM($G47:$G77))</f>
        <v/>
      </c>
      <c r="H78" s="26" t="str">
        <f>IF(SUM(H47:H77)=0,"",SUM(H47:H77))</f>
        <v/>
      </c>
      <c r="I78" s="26" t="str">
        <f>IF(SUM(I47:I77)=0,"",SUM(I47:I77))</f>
        <v/>
      </c>
      <c r="J78" s="26" t="str">
        <f t="shared" ref="J78:K78" si="13">IF(SUM(J47:J77)=0,"",SUM(J47:J77))</f>
        <v/>
      </c>
      <c r="K78" s="26" t="str">
        <f t="shared" si="13"/>
        <v/>
      </c>
      <c r="L78" s="26" t="str">
        <f>IF(SUM($L47:$L77)=0,"",SUM($L47:$L77))</f>
        <v/>
      </c>
      <c r="M78" s="33"/>
      <c r="N78" s="193"/>
      <c r="O78" s="193"/>
      <c r="P78" s="193"/>
      <c r="Q78" s="193"/>
      <c r="R78" s="6"/>
    </row>
    <row r="80" spans="1:18" ht="27" customHeight="1">
      <c r="A80" s="194" t="s">
        <v>22</v>
      </c>
      <c r="B80" s="189" t="s">
        <v>103</v>
      </c>
      <c r="C80" s="189"/>
      <c r="D80" s="189"/>
      <c r="E80" s="189"/>
      <c r="F80" s="189" t="s">
        <v>23</v>
      </c>
      <c r="G80" s="189"/>
      <c r="H80" s="189" t="s">
        <v>88</v>
      </c>
      <c r="I80" s="189"/>
      <c r="J80" s="189"/>
      <c r="K80" s="189"/>
      <c r="L80" s="189" t="s">
        <v>87</v>
      </c>
      <c r="M80" s="195" t="s">
        <v>96</v>
      </c>
      <c r="N80" s="194" t="s">
        <v>25</v>
      </c>
      <c r="O80" s="194"/>
      <c r="P80" s="194"/>
      <c r="Q80" s="194"/>
      <c r="R80" s="189" t="s">
        <v>100</v>
      </c>
    </row>
    <row r="81" spans="1:22" ht="14.25" customHeight="1">
      <c r="A81" s="194"/>
      <c r="B81" s="189" t="s">
        <v>82</v>
      </c>
      <c r="C81" s="189"/>
      <c r="D81" s="189" t="s">
        <v>84</v>
      </c>
      <c r="E81" s="189"/>
      <c r="F81" s="189"/>
      <c r="G81" s="189"/>
      <c r="H81" s="189" t="s">
        <v>90</v>
      </c>
      <c r="I81" s="189"/>
      <c r="J81" s="189" t="s">
        <v>89</v>
      </c>
      <c r="K81" s="189"/>
      <c r="L81" s="189"/>
      <c r="M81" s="196"/>
      <c r="N81" s="194"/>
      <c r="O81" s="194"/>
      <c r="P81" s="194"/>
      <c r="Q81" s="194"/>
      <c r="R81" s="189"/>
    </row>
    <row r="82" spans="1:22">
      <c r="A82" s="194"/>
      <c r="B82" s="43" t="s">
        <v>26</v>
      </c>
      <c r="C82" s="43" t="s">
        <v>27</v>
      </c>
      <c r="D82" s="43" t="s">
        <v>26</v>
      </c>
      <c r="E82" s="43" t="s">
        <v>27</v>
      </c>
      <c r="F82" s="44" t="s">
        <v>85</v>
      </c>
      <c r="G82" s="44" t="s">
        <v>86</v>
      </c>
      <c r="H82" s="44" t="s">
        <v>81</v>
      </c>
      <c r="I82" s="44" t="s">
        <v>83</v>
      </c>
      <c r="J82" s="44" t="s">
        <v>81</v>
      </c>
      <c r="K82" s="44" t="s">
        <v>95</v>
      </c>
      <c r="L82" s="189"/>
      <c r="M82" s="197"/>
      <c r="N82" s="194"/>
      <c r="O82" s="194"/>
      <c r="P82" s="194"/>
      <c r="Q82" s="194"/>
      <c r="R82" s="194"/>
    </row>
    <row r="83" spans="1:22">
      <c r="A83" s="27" cm="1">
        <f t="array" aca="1" ref="A83" ca="1">DATE("2025","8"+2,IFERROR(INDIRECT(T1),"1"))</f>
        <v>45931</v>
      </c>
      <c r="B83" s="20"/>
      <c r="C83" s="21"/>
      <c r="D83" s="20"/>
      <c r="E83" s="21"/>
      <c r="F83" s="22"/>
      <c r="G83" s="22"/>
      <c r="H83" s="34" t="str">
        <f>IF(OR(B83="",LEFT(M83,1)="✓"),"",C83-B83-F83)</f>
        <v/>
      </c>
      <c r="I83" s="34" t="str">
        <f>IF(OR(D83="",LEFT(M83,1)="✓"),"",E83-D83-G83)</f>
        <v/>
      </c>
      <c r="J83" s="34" t="str">
        <f>IF(AND(B83&lt;&gt;"",M83="✓所定"),C83-B83-F83,"")</f>
        <v/>
      </c>
      <c r="K83" s="34" t="str">
        <f>IF(AND(B83&lt;&gt;"",M83="✓法定"),C83-B83-F83,"")</f>
        <v/>
      </c>
      <c r="L83" s="26" t="str">
        <f>IF(AND($B83="",$D83=""),"",($C83-$B83-$F83)+($E83-$D83-$G83))</f>
        <v/>
      </c>
      <c r="M83" s="32"/>
      <c r="N83" s="190"/>
      <c r="O83" s="190"/>
      <c r="P83" s="190"/>
      <c r="Q83" s="190"/>
      <c r="R83" s="23"/>
      <c r="V83" s="1" t="s">
        <v>171</v>
      </c>
    </row>
    <row r="84" spans="1:22">
      <c r="A84" s="27">
        <f ca="1">A83+1</f>
        <v>45932</v>
      </c>
      <c r="B84" s="20"/>
      <c r="C84" s="21"/>
      <c r="D84" s="20"/>
      <c r="E84" s="21"/>
      <c r="F84" s="22"/>
      <c r="G84" s="22"/>
      <c r="H84" s="34" t="str">
        <f t="shared" ref="H84:H113" si="14">IF(OR(B84="",LEFT(M84,1)="✓"),"",C84-B84-F84)</f>
        <v/>
      </c>
      <c r="I84" s="34" t="str">
        <f t="shared" ref="I84:I113" si="15">IF(OR(D84="",LEFT(M84,1)="✓"),"",E84-D84-G84)</f>
        <v/>
      </c>
      <c r="J84" s="34" t="str">
        <f t="shared" ref="J84:J113" si="16">IF(AND(B84&lt;&gt;"",M84="✓所定"),C84-B84-F84,"")</f>
        <v/>
      </c>
      <c r="K84" s="34" t="str">
        <f t="shared" ref="K84:K113" si="17">IF(AND(B84&lt;&gt;"",M84="✓法定"),C84-B84-F84,"")</f>
        <v/>
      </c>
      <c r="L84" s="26" t="str">
        <f t="shared" ref="L84:L112" si="18">IF(AND($B84="",$D84=""),"",($C84-$B84-$F84)+($E84-$D84-$G84))</f>
        <v/>
      </c>
      <c r="M84" s="32"/>
      <c r="N84" s="190"/>
      <c r="O84" s="190"/>
      <c r="P84" s="190"/>
      <c r="Q84" s="190"/>
      <c r="R84" s="23"/>
      <c r="V84" s="1" t="s">
        <v>172</v>
      </c>
    </row>
    <row r="85" spans="1:22">
      <c r="A85" s="27">
        <f t="shared" ref="A85:A113" ca="1" si="19">A84+1</f>
        <v>45933</v>
      </c>
      <c r="B85" s="20"/>
      <c r="C85" s="21"/>
      <c r="D85" s="20"/>
      <c r="E85" s="21"/>
      <c r="F85" s="22"/>
      <c r="G85" s="22"/>
      <c r="H85" s="34" t="str">
        <f t="shared" si="14"/>
        <v/>
      </c>
      <c r="I85" s="34" t="str">
        <f t="shared" si="15"/>
        <v/>
      </c>
      <c r="J85" s="34" t="str">
        <f t="shared" si="16"/>
        <v/>
      </c>
      <c r="K85" s="34" t="str">
        <f t="shared" si="17"/>
        <v/>
      </c>
      <c r="L85" s="26" t="str">
        <f t="shared" si="18"/>
        <v/>
      </c>
      <c r="M85" s="32"/>
      <c r="N85" s="190"/>
      <c r="O85" s="190"/>
      <c r="P85" s="190"/>
      <c r="Q85" s="190"/>
      <c r="R85" s="23"/>
    </row>
    <row r="86" spans="1:22">
      <c r="A86" s="27">
        <f t="shared" ca="1" si="19"/>
        <v>45934</v>
      </c>
      <c r="B86" s="20"/>
      <c r="C86" s="21"/>
      <c r="D86" s="20"/>
      <c r="E86" s="21"/>
      <c r="F86" s="22"/>
      <c r="G86" s="22"/>
      <c r="H86" s="34" t="str">
        <f t="shared" si="14"/>
        <v/>
      </c>
      <c r="I86" s="34" t="str">
        <f t="shared" si="15"/>
        <v/>
      </c>
      <c r="J86" s="34" t="str">
        <f t="shared" si="16"/>
        <v/>
      </c>
      <c r="K86" s="34" t="str">
        <f t="shared" si="17"/>
        <v/>
      </c>
      <c r="L86" s="26" t="str">
        <f t="shared" si="18"/>
        <v/>
      </c>
      <c r="M86" s="32"/>
      <c r="N86" s="190"/>
      <c r="O86" s="190"/>
      <c r="P86" s="190"/>
      <c r="Q86" s="190"/>
      <c r="R86" s="23"/>
    </row>
    <row r="87" spans="1:22">
      <c r="A87" s="27">
        <f t="shared" ca="1" si="19"/>
        <v>45935</v>
      </c>
      <c r="B87" s="20"/>
      <c r="C87" s="21"/>
      <c r="D87" s="20"/>
      <c r="E87" s="21"/>
      <c r="F87" s="22"/>
      <c r="G87" s="22"/>
      <c r="H87" s="34" t="str">
        <f t="shared" si="14"/>
        <v/>
      </c>
      <c r="I87" s="34" t="str">
        <f t="shared" si="15"/>
        <v/>
      </c>
      <c r="J87" s="34" t="str">
        <f t="shared" si="16"/>
        <v/>
      </c>
      <c r="K87" s="34" t="str">
        <f t="shared" si="17"/>
        <v/>
      </c>
      <c r="L87" s="26" t="str">
        <f t="shared" si="18"/>
        <v/>
      </c>
      <c r="M87" s="32"/>
      <c r="N87" s="190"/>
      <c r="O87" s="190"/>
      <c r="P87" s="190"/>
      <c r="Q87" s="190"/>
      <c r="R87" s="23"/>
    </row>
    <row r="88" spans="1:22">
      <c r="A88" s="27">
        <f t="shared" ca="1" si="19"/>
        <v>45936</v>
      </c>
      <c r="B88" s="20"/>
      <c r="C88" s="21"/>
      <c r="D88" s="20"/>
      <c r="E88" s="21"/>
      <c r="F88" s="22"/>
      <c r="G88" s="22"/>
      <c r="H88" s="34" t="str">
        <f t="shared" si="14"/>
        <v/>
      </c>
      <c r="I88" s="34" t="str">
        <f t="shared" si="15"/>
        <v/>
      </c>
      <c r="J88" s="34" t="str">
        <f t="shared" si="16"/>
        <v/>
      </c>
      <c r="K88" s="34" t="str">
        <f t="shared" si="17"/>
        <v/>
      </c>
      <c r="L88" s="26" t="str">
        <f t="shared" si="18"/>
        <v/>
      </c>
      <c r="M88" s="32"/>
      <c r="N88" s="190"/>
      <c r="O88" s="190"/>
      <c r="P88" s="190"/>
      <c r="Q88" s="190"/>
      <c r="R88" s="23"/>
    </row>
    <row r="89" spans="1:22">
      <c r="A89" s="27">
        <f t="shared" ca="1" si="19"/>
        <v>45937</v>
      </c>
      <c r="B89" s="20"/>
      <c r="C89" s="21"/>
      <c r="D89" s="20"/>
      <c r="E89" s="21"/>
      <c r="F89" s="22"/>
      <c r="G89" s="22"/>
      <c r="H89" s="34" t="str">
        <f t="shared" si="14"/>
        <v/>
      </c>
      <c r="I89" s="34" t="str">
        <f t="shared" si="15"/>
        <v/>
      </c>
      <c r="J89" s="34" t="str">
        <f t="shared" si="16"/>
        <v/>
      </c>
      <c r="K89" s="34" t="str">
        <f t="shared" si="17"/>
        <v/>
      </c>
      <c r="L89" s="26" t="str">
        <f t="shared" si="18"/>
        <v/>
      </c>
      <c r="M89" s="32"/>
      <c r="N89" s="190"/>
      <c r="O89" s="190"/>
      <c r="P89" s="190"/>
      <c r="Q89" s="190"/>
      <c r="R89" s="23"/>
    </row>
    <row r="90" spans="1:22">
      <c r="A90" s="27">
        <f t="shared" ca="1" si="19"/>
        <v>45938</v>
      </c>
      <c r="B90" s="20"/>
      <c r="C90" s="21"/>
      <c r="D90" s="20"/>
      <c r="E90" s="21"/>
      <c r="F90" s="22"/>
      <c r="G90" s="22"/>
      <c r="H90" s="34" t="str">
        <f t="shared" si="14"/>
        <v/>
      </c>
      <c r="I90" s="34" t="str">
        <f t="shared" si="15"/>
        <v/>
      </c>
      <c r="J90" s="34" t="str">
        <f t="shared" si="16"/>
        <v/>
      </c>
      <c r="K90" s="34" t="str">
        <f t="shared" si="17"/>
        <v/>
      </c>
      <c r="L90" s="26" t="str">
        <f t="shared" si="18"/>
        <v/>
      </c>
      <c r="M90" s="32"/>
      <c r="N90" s="190"/>
      <c r="O90" s="190"/>
      <c r="P90" s="190"/>
      <c r="Q90" s="190"/>
      <c r="R90" s="23"/>
    </row>
    <row r="91" spans="1:22">
      <c r="A91" s="27">
        <f t="shared" ca="1" si="19"/>
        <v>45939</v>
      </c>
      <c r="B91" s="20"/>
      <c r="C91" s="21"/>
      <c r="D91" s="20"/>
      <c r="E91" s="21"/>
      <c r="F91" s="22"/>
      <c r="G91" s="22"/>
      <c r="H91" s="34" t="str">
        <f t="shared" si="14"/>
        <v/>
      </c>
      <c r="I91" s="34" t="str">
        <f t="shared" si="15"/>
        <v/>
      </c>
      <c r="J91" s="34" t="str">
        <f t="shared" si="16"/>
        <v/>
      </c>
      <c r="K91" s="34" t="str">
        <f t="shared" si="17"/>
        <v/>
      </c>
      <c r="L91" s="26" t="str">
        <f t="shared" si="18"/>
        <v/>
      </c>
      <c r="M91" s="32"/>
      <c r="N91" s="190"/>
      <c r="O91" s="190"/>
      <c r="P91" s="190"/>
      <c r="Q91" s="190"/>
      <c r="R91" s="23"/>
    </row>
    <row r="92" spans="1:22">
      <c r="A92" s="27">
        <f t="shared" ca="1" si="19"/>
        <v>45940</v>
      </c>
      <c r="B92" s="20"/>
      <c r="C92" s="21"/>
      <c r="D92" s="20"/>
      <c r="E92" s="21"/>
      <c r="F92" s="22"/>
      <c r="G92" s="22"/>
      <c r="H92" s="34" t="str">
        <f t="shared" si="14"/>
        <v/>
      </c>
      <c r="I92" s="34" t="str">
        <f t="shared" si="15"/>
        <v/>
      </c>
      <c r="J92" s="34" t="str">
        <f t="shared" si="16"/>
        <v/>
      </c>
      <c r="K92" s="34" t="str">
        <f t="shared" si="17"/>
        <v/>
      </c>
      <c r="L92" s="26" t="str">
        <f t="shared" si="18"/>
        <v/>
      </c>
      <c r="M92" s="32"/>
      <c r="N92" s="190"/>
      <c r="O92" s="190"/>
      <c r="P92" s="190"/>
      <c r="Q92" s="190"/>
      <c r="R92" s="23"/>
    </row>
    <row r="93" spans="1:22">
      <c r="A93" s="27">
        <f t="shared" ca="1" si="19"/>
        <v>45941</v>
      </c>
      <c r="B93" s="20"/>
      <c r="C93" s="21"/>
      <c r="D93" s="20"/>
      <c r="E93" s="21"/>
      <c r="F93" s="22"/>
      <c r="G93" s="22"/>
      <c r="H93" s="34" t="str">
        <f t="shared" si="14"/>
        <v/>
      </c>
      <c r="I93" s="34" t="str">
        <f t="shared" si="15"/>
        <v/>
      </c>
      <c r="J93" s="34" t="str">
        <f t="shared" si="16"/>
        <v/>
      </c>
      <c r="K93" s="34" t="str">
        <f t="shared" si="17"/>
        <v/>
      </c>
      <c r="L93" s="26" t="str">
        <f t="shared" si="18"/>
        <v/>
      </c>
      <c r="M93" s="32"/>
      <c r="N93" s="190"/>
      <c r="O93" s="190"/>
      <c r="P93" s="190"/>
      <c r="Q93" s="190"/>
      <c r="R93" s="23"/>
    </row>
    <row r="94" spans="1:22">
      <c r="A94" s="27">
        <f t="shared" ca="1" si="19"/>
        <v>45942</v>
      </c>
      <c r="B94" s="20"/>
      <c r="C94" s="21"/>
      <c r="D94" s="20"/>
      <c r="E94" s="21"/>
      <c r="F94" s="22"/>
      <c r="G94" s="22"/>
      <c r="H94" s="34" t="str">
        <f t="shared" si="14"/>
        <v/>
      </c>
      <c r="I94" s="34" t="str">
        <f t="shared" si="15"/>
        <v/>
      </c>
      <c r="J94" s="34" t="str">
        <f t="shared" si="16"/>
        <v/>
      </c>
      <c r="K94" s="34" t="str">
        <f t="shared" si="17"/>
        <v/>
      </c>
      <c r="L94" s="26" t="str">
        <f t="shared" si="18"/>
        <v/>
      </c>
      <c r="M94" s="32"/>
      <c r="N94" s="190"/>
      <c r="O94" s="190"/>
      <c r="P94" s="190"/>
      <c r="Q94" s="190"/>
      <c r="R94" s="23"/>
    </row>
    <row r="95" spans="1:22">
      <c r="A95" s="27">
        <f t="shared" ca="1" si="19"/>
        <v>45943</v>
      </c>
      <c r="B95" s="20"/>
      <c r="C95" s="21"/>
      <c r="D95" s="20"/>
      <c r="E95" s="21"/>
      <c r="F95" s="22"/>
      <c r="G95" s="22"/>
      <c r="H95" s="34" t="str">
        <f t="shared" si="14"/>
        <v/>
      </c>
      <c r="I95" s="34" t="str">
        <f t="shared" si="15"/>
        <v/>
      </c>
      <c r="J95" s="34" t="str">
        <f t="shared" si="16"/>
        <v/>
      </c>
      <c r="K95" s="34" t="str">
        <f t="shared" si="17"/>
        <v/>
      </c>
      <c r="L95" s="26" t="str">
        <f t="shared" si="18"/>
        <v/>
      </c>
      <c r="M95" s="32"/>
      <c r="N95" s="190"/>
      <c r="O95" s="190"/>
      <c r="P95" s="190"/>
      <c r="Q95" s="190"/>
      <c r="R95" s="23"/>
    </row>
    <row r="96" spans="1:22">
      <c r="A96" s="27">
        <f t="shared" ca="1" si="19"/>
        <v>45944</v>
      </c>
      <c r="B96" s="20"/>
      <c r="C96" s="21"/>
      <c r="D96" s="20"/>
      <c r="E96" s="21"/>
      <c r="F96" s="22"/>
      <c r="G96" s="22"/>
      <c r="H96" s="34" t="str">
        <f t="shared" si="14"/>
        <v/>
      </c>
      <c r="I96" s="34" t="str">
        <f t="shared" si="15"/>
        <v/>
      </c>
      <c r="J96" s="34" t="str">
        <f t="shared" si="16"/>
        <v/>
      </c>
      <c r="K96" s="34" t="str">
        <f t="shared" si="17"/>
        <v/>
      </c>
      <c r="L96" s="26" t="str">
        <f t="shared" si="18"/>
        <v/>
      </c>
      <c r="M96" s="32"/>
      <c r="N96" s="190"/>
      <c r="O96" s="190"/>
      <c r="P96" s="190"/>
      <c r="Q96" s="190"/>
      <c r="R96" s="23"/>
    </row>
    <row r="97" spans="1:18">
      <c r="A97" s="27">
        <f t="shared" ca="1" si="19"/>
        <v>45945</v>
      </c>
      <c r="B97" s="20"/>
      <c r="C97" s="21"/>
      <c r="D97" s="20"/>
      <c r="E97" s="21"/>
      <c r="F97" s="22"/>
      <c r="G97" s="22"/>
      <c r="H97" s="34" t="str">
        <f t="shared" si="14"/>
        <v/>
      </c>
      <c r="I97" s="34" t="str">
        <f t="shared" si="15"/>
        <v/>
      </c>
      <c r="J97" s="34" t="str">
        <f t="shared" si="16"/>
        <v/>
      </c>
      <c r="K97" s="34" t="str">
        <f t="shared" si="17"/>
        <v/>
      </c>
      <c r="L97" s="26" t="str">
        <f t="shared" si="18"/>
        <v/>
      </c>
      <c r="M97" s="32"/>
      <c r="N97" s="190"/>
      <c r="O97" s="190"/>
      <c r="P97" s="190"/>
      <c r="Q97" s="190"/>
      <c r="R97" s="23"/>
    </row>
    <row r="98" spans="1:18">
      <c r="A98" s="27">
        <f t="shared" ca="1" si="19"/>
        <v>45946</v>
      </c>
      <c r="B98" s="20"/>
      <c r="C98" s="21"/>
      <c r="D98" s="20"/>
      <c r="E98" s="21"/>
      <c r="F98" s="22"/>
      <c r="G98" s="22"/>
      <c r="H98" s="34" t="str">
        <f t="shared" si="14"/>
        <v/>
      </c>
      <c r="I98" s="34" t="str">
        <f t="shared" si="15"/>
        <v/>
      </c>
      <c r="J98" s="34" t="str">
        <f t="shared" si="16"/>
        <v/>
      </c>
      <c r="K98" s="34" t="str">
        <f t="shared" si="17"/>
        <v/>
      </c>
      <c r="L98" s="26" t="str">
        <f t="shared" si="18"/>
        <v/>
      </c>
      <c r="M98" s="32"/>
      <c r="N98" s="190"/>
      <c r="O98" s="190"/>
      <c r="P98" s="190"/>
      <c r="Q98" s="190"/>
      <c r="R98" s="23"/>
    </row>
    <row r="99" spans="1:18">
      <c r="A99" s="27">
        <f t="shared" ca="1" si="19"/>
        <v>45947</v>
      </c>
      <c r="B99" s="20"/>
      <c r="C99" s="21"/>
      <c r="D99" s="20"/>
      <c r="E99" s="21"/>
      <c r="F99" s="22"/>
      <c r="G99" s="22"/>
      <c r="H99" s="34" t="str">
        <f t="shared" si="14"/>
        <v/>
      </c>
      <c r="I99" s="34" t="str">
        <f t="shared" si="15"/>
        <v/>
      </c>
      <c r="J99" s="34" t="str">
        <f t="shared" si="16"/>
        <v/>
      </c>
      <c r="K99" s="34" t="str">
        <f t="shared" si="17"/>
        <v/>
      </c>
      <c r="L99" s="26" t="str">
        <f t="shared" si="18"/>
        <v/>
      </c>
      <c r="M99" s="32"/>
      <c r="N99" s="190"/>
      <c r="O99" s="190"/>
      <c r="P99" s="190"/>
      <c r="Q99" s="190"/>
      <c r="R99" s="23"/>
    </row>
    <row r="100" spans="1:18">
      <c r="A100" s="27">
        <f t="shared" ca="1" si="19"/>
        <v>45948</v>
      </c>
      <c r="B100" s="20"/>
      <c r="C100" s="21"/>
      <c r="D100" s="20"/>
      <c r="E100" s="21"/>
      <c r="F100" s="22"/>
      <c r="G100" s="22"/>
      <c r="H100" s="34" t="str">
        <f t="shared" si="14"/>
        <v/>
      </c>
      <c r="I100" s="34" t="str">
        <f t="shared" si="15"/>
        <v/>
      </c>
      <c r="J100" s="34" t="str">
        <f t="shared" si="16"/>
        <v/>
      </c>
      <c r="K100" s="34" t="str">
        <f t="shared" si="17"/>
        <v/>
      </c>
      <c r="L100" s="26" t="str">
        <f t="shared" si="18"/>
        <v/>
      </c>
      <c r="M100" s="32"/>
      <c r="N100" s="190"/>
      <c r="O100" s="190"/>
      <c r="P100" s="190"/>
      <c r="Q100" s="190"/>
      <c r="R100" s="23"/>
    </row>
    <row r="101" spans="1:18">
      <c r="A101" s="27">
        <f t="shared" ca="1" si="19"/>
        <v>45949</v>
      </c>
      <c r="B101" s="20"/>
      <c r="C101" s="21"/>
      <c r="D101" s="20"/>
      <c r="E101" s="21"/>
      <c r="F101" s="22"/>
      <c r="G101" s="22"/>
      <c r="H101" s="34" t="str">
        <f t="shared" si="14"/>
        <v/>
      </c>
      <c r="I101" s="34" t="str">
        <f t="shared" si="15"/>
        <v/>
      </c>
      <c r="J101" s="34" t="str">
        <f t="shared" si="16"/>
        <v/>
      </c>
      <c r="K101" s="34" t="str">
        <f t="shared" si="17"/>
        <v/>
      </c>
      <c r="L101" s="26" t="str">
        <f t="shared" si="18"/>
        <v/>
      </c>
      <c r="M101" s="32"/>
      <c r="N101" s="190"/>
      <c r="O101" s="190"/>
      <c r="P101" s="190"/>
      <c r="Q101" s="190"/>
      <c r="R101" s="23"/>
    </row>
    <row r="102" spans="1:18">
      <c r="A102" s="27">
        <f t="shared" ca="1" si="19"/>
        <v>45950</v>
      </c>
      <c r="B102" s="20"/>
      <c r="C102" s="21"/>
      <c r="D102" s="20"/>
      <c r="E102" s="21"/>
      <c r="F102" s="22"/>
      <c r="G102" s="22"/>
      <c r="H102" s="34" t="str">
        <f t="shared" si="14"/>
        <v/>
      </c>
      <c r="I102" s="34" t="str">
        <f t="shared" si="15"/>
        <v/>
      </c>
      <c r="J102" s="34" t="str">
        <f t="shared" si="16"/>
        <v/>
      </c>
      <c r="K102" s="34" t="str">
        <f t="shared" si="17"/>
        <v/>
      </c>
      <c r="L102" s="26" t="str">
        <f t="shared" si="18"/>
        <v/>
      </c>
      <c r="M102" s="32"/>
      <c r="N102" s="190"/>
      <c r="O102" s="190"/>
      <c r="P102" s="190"/>
      <c r="Q102" s="190"/>
      <c r="R102" s="23"/>
    </row>
    <row r="103" spans="1:18">
      <c r="A103" s="27">
        <f t="shared" ca="1" si="19"/>
        <v>45951</v>
      </c>
      <c r="B103" s="20"/>
      <c r="C103" s="21"/>
      <c r="D103" s="20"/>
      <c r="E103" s="21"/>
      <c r="F103" s="22"/>
      <c r="G103" s="22"/>
      <c r="H103" s="34" t="str">
        <f t="shared" si="14"/>
        <v/>
      </c>
      <c r="I103" s="34" t="str">
        <f t="shared" si="15"/>
        <v/>
      </c>
      <c r="J103" s="34" t="str">
        <f t="shared" si="16"/>
        <v/>
      </c>
      <c r="K103" s="34" t="str">
        <f t="shared" si="17"/>
        <v/>
      </c>
      <c r="L103" s="26" t="str">
        <f t="shared" si="18"/>
        <v/>
      </c>
      <c r="M103" s="32"/>
      <c r="N103" s="190"/>
      <c r="O103" s="190"/>
      <c r="P103" s="190"/>
      <c r="Q103" s="190"/>
      <c r="R103" s="23"/>
    </row>
    <row r="104" spans="1:18">
      <c r="A104" s="27">
        <f t="shared" ca="1" si="19"/>
        <v>45952</v>
      </c>
      <c r="B104" s="20"/>
      <c r="C104" s="21"/>
      <c r="D104" s="20"/>
      <c r="E104" s="21"/>
      <c r="F104" s="22"/>
      <c r="G104" s="22"/>
      <c r="H104" s="34" t="str">
        <f t="shared" si="14"/>
        <v/>
      </c>
      <c r="I104" s="34" t="str">
        <f t="shared" si="15"/>
        <v/>
      </c>
      <c r="J104" s="34" t="str">
        <f t="shared" si="16"/>
        <v/>
      </c>
      <c r="K104" s="34" t="str">
        <f t="shared" si="17"/>
        <v/>
      </c>
      <c r="L104" s="26" t="str">
        <f t="shared" si="18"/>
        <v/>
      </c>
      <c r="M104" s="32"/>
      <c r="N104" s="190"/>
      <c r="O104" s="190"/>
      <c r="P104" s="190"/>
      <c r="Q104" s="190"/>
      <c r="R104" s="23"/>
    </row>
    <row r="105" spans="1:18">
      <c r="A105" s="27">
        <f t="shared" ca="1" si="19"/>
        <v>45953</v>
      </c>
      <c r="B105" s="20"/>
      <c r="C105" s="21"/>
      <c r="D105" s="20"/>
      <c r="E105" s="21"/>
      <c r="F105" s="22"/>
      <c r="G105" s="22"/>
      <c r="H105" s="34" t="str">
        <f t="shared" si="14"/>
        <v/>
      </c>
      <c r="I105" s="34" t="str">
        <f t="shared" si="15"/>
        <v/>
      </c>
      <c r="J105" s="34" t="str">
        <f t="shared" si="16"/>
        <v/>
      </c>
      <c r="K105" s="34" t="str">
        <f t="shared" si="17"/>
        <v/>
      </c>
      <c r="L105" s="26" t="str">
        <f t="shared" si="18"/>
        <v/>
      </c>
      <c r="M105" s="32"/>
      <c r="N105" s="190"/>
      <c r="O105" s="190"/>
      <c r="P105" s="190"/>
      <c r="Q105" s="190"/>
      <c r="R105" s="23"/>
    </row>
    <row r="106" spans="1:18">
      <c r="A106" s="27">
        <f t="shared" ca="1" si="19"/>
        <v>45954</v>
      </c>
      <c r="B106" s="20"/>
      <c r="C106" s="21"/>
      <c r="D106" s="20"/>
      <c r="E106" s="21"/>
      <c r="F106" s="22"/>
      <c r="G106" s="22"/>
      <c r="H106" s="34" t="str">
        <f t="shared" si="14"/>
        <v/>
      </c>
      <c r="I106" s="34" t="str">
        <f t="shared" si="15"/>
        <v/>
      </c>
      <c r="J106" s="34" t="str">
        <f t="shared" si="16"/>
        <v/>
      </c>
      <c r="K106" s="34" t="str">
        <f t="shared" si="17"/>
        <v/>
      </c>
      <c r="L106" s="26" t="str">
        <f t="shared" si="18"/>
        <v/>
      </c>
      <c r="M106" s="32"/>
      <c r="N106" s="190"/>
      <c r="O106" s="190"/>
      <c r="P106" s="190"/>
      <c r="Q106" s="190"/>
      <c r="R106" s="23"/>
    </row>
    <row r="107" spans="1:18">
      <c r="A107" s="27">
        <f t="shared" ca="1" si="19"/>
        <v>45955</v>
      </c>
      <c r="B107" s="20"/>
      <c r="C107" s="21"/>
      <c r="D107" s="20"/>
      <c r="E107" s="21"/>
      <c r="F107" s="22"/>
      <c r="G107" s="22"/>
      <c r="H107" s="34" t="str">
        <f t="shared" si="14"/>
        <v/>
      </c>
      <c r="I107" s="34" t="str">
        <f t="shared" si="15"/>
        <v/>
      </c>
      <c r="J107" s="34" t="str">
        <f t="shared" si="16"/>
        <v/>
      </c>
      <c r="K107" s="34" t="str">
        <f t="shared" si="17"/>
        <v/>
      </c>
      <c r="L107" s="26" t="str">
        <f t="shared" si="18"/>
        <v/>
      </c>
      <c r="M107" s="32"/>
      <c r="N107" s="190"/>
      <c r="O107" s="190"/>
      <c r="P107" s="190"/>
      <c r="Q107" s="190"/>
      <c r="R107" s="23"/>
    </row>
    <row r="108" spans="1:18">
      <c r="A108" s="27">
        <f t="shared" ca="1" si="19"/>
        <v>45956</v>
      </c>
      <c r="B108" s="20"/>
      <c r="C108" s="21"/>
      <c r="D108" s="20"/>
      <c r="E108" s="21"/>
      <c r="F108" s="22"/>
      <c r="G108" s="22"/>
      <c r="H108" s="34" t="str">
        <f t="shared" si="14"/>
        <v/>
      </c>
      <c r="I108" s="34" t="str">
        <f t="shared" si="15"/>
        <v/>
      </c>
      <c r="J108" s="34" t="str">
        <f t="shared" si="16"/>
        <v/>
      </c>
      <c r="K108" s="34" t="str">
        <f t="shared" si="17"/>
        <v/>
      </c>
      <c r="L108" s="26" t="str">
        <f t="shared" si="18"/>
        <v/>
      </c>
      <c r="M108" s="32"/>
      <c r="N108" s="190"/>
      <c r="O108" s="190"/>
      <c r="P108" s="190"/>
      <c r="Q108" s="190"/>
      <c r="R108" s="23"/>
    </row>
    <row r="109" spans="1:18">
      <c r="A109" s="27">
        <f t="shared" ca="1" si="19"/>
        <v>45957</v>
      </c>
      <c r="B109" s="20"/>
      <c r="C109" s="21"/>
      <c r="D109" s="20"/>
      <c r="E109" s="21"/>
      <c r="F109" s="22"/>
      <c r="G109" s="22"/>
      <c r="H109" s="34" t="str">
        <f t="shared" si="14"/>
        <v/>
      </c>
      <c r="I109" s="34" t="str">
        <f t="shared" si="15"/>
        <v/>
      </c>
      <c r="J109" s="34" t="str">
        <f t="shared" si="16"/>
        <v/>
      </c>
      <c r="K109" s="34" t="str">
        <f t="shared" si="17"/>
        <v/>
      </c>
      <c r="L109" s="26" t="str">
        <f t="shared" si="18"/>
        <v/>
      </c>
      <c r="M109" s="32"/>
      <c r="N109" s="190"/>
      <c r="O109" s="190"/>
      <c r="P109" s="190"/>
      <c r="Q109" s="190"/>
      <c r="R109" s="23"/>
    </row>
    <row r="110" spans="1:18">
      <c r="A110" s="27">
        <f t="shared" ca="1" si="19"/>
        <v>45958</v>
      </c>
      <c r="B110" s="20"/>
      <c r="C110" s="21"/>
      <c r="D110" s="20"/>
      <c r="E110" s="21"/>
      <c r="F110" s="22"/>
      <c r="G110" s="22"/>
      <c r="H110" s="34" t="str">
        <f t="shared" si="14"/>
        <v/>
      </c>
      <c r="I110" s="34" t="str">
        <f t="shared" si="15"/>
        <v/>
      </c>
      <c r="J110" s="34" t="str">
        <f t="shared" si="16"/>
        <v/>
      </c>
      <c r="K110" s="34" t="str">
        <f t="shared" si="17"/>
        <v/>
      </c>
      <c r="L110" s="26" t="str">
        <f t="shared" si="18"/>
        <v/>
      </c>
      <c r="M110" s="32"/>
      <c r="N110" s="190"/>
      <c r="O110" s="190"/>
      <c r="P110" s="190"/>
      <c r="Q110" s="190"/>
      <c r="R110" s="23"/>
    </row>
    <row r="111" spans="1:18">
      <c r="A111" s="27">
        <f t="shared" ca="1" si="19"/>
        <v>45959</v>
      </c>
      <c r="B111" s="20"/>
      <c r="C111" s="21"/>
      <c r="D111" s="20"/>
      <c r="E111" s="21"/>
      <c r="F111" s="22"/>
      <c r="G111" s="22"/>
      <c r="H111" s="34" t="str">
        <f t="shared" si="14"/>
        <v/>
      </c>
      <c r="I111" s="34" t="str">
        <f t="shared" si="15"/>
        <v/>
      </c>
      <c r="J111" s="34" t="str">
        <f t="shared" si="16"/>
        <v/>
      </c>
      <c r="K111" s="34" t="str">
        <f t="shared" si="17"/>
        <v/>
      </c>
      <c r="L111" s="26" t="str">
        <f t="shared" si="18"/>
        <v/>
      </c>
      <c r="M111" s="32"/>
      <c r="N111" s="190"/>
      <c r="O111" s="190"/>
      <c r="P111" s="190"/>
      <c r="Q111" s="190"/>
      <c r="R111" s="23"/>
    </row>
    <row r="112" spans="1:18">
      <c r="A112" s="27">
        <f t="shared" ca="1" si="19"/>
        <v>45960</v>
      </c>
      <c r="B112" s="20"/>
      <c r="C112" s="21"/>
      <c r="D112" s="20"/>
      <c r="E112" s="21"/>
      <c r="F112" s="22"/>
      <c r="G112" s="22"/>
      <c r="H112" s="34" t="str">
        <f t="shared" si="14"/>
        <v/>
      </c>
      <c r="I112" s="34" t="str">
        <f t="shared" si="15"/>
        <v/>
      </c>
      <c r="J112" s="34" t="str">
        <f t="shared" si="16"/>
        <v/>
      </c>
      <c r="K112" s="34" t="str">
        <f t="shared" si="17"/>
        <v/>
      </c>
      <c r="L112" s="26" t="str">
        <f t="shared" si="18"/>
        <v/>
      </c>
      <c r="M112" s="32"/>
      <c r="N112" s="190"/>
      <c r="O112" s="190"/>
      <c r="P112" s="190"/>
      <c r="Q112" s="190"/>
      <c r="R112" s="23"/>
    </row>
    <row r="113" spans="1:22">
      <c r="A113" s="27">
        <f t="shared" ca="1" si="19"/>
        <v>45961</v>
      </c>
      <c r="B113" s="20"/>
      <c r="C113" s="21"/>
      <c r="D113" s="20"/>
      <c r="E113" s="21"/>
      <c r="F113" s="22"/>
      <c r="G113" s="22"/>
      <c r="H113" s="34" t="str">
        <f t="shared" si="14"/>
        <v/>
      </c>
      <c r="I113" s="34" t="str">
        <f t="shared" si="15"/>
        <v/>
      </c>
      <c r="J113" s="34" t="str">
        <f t="shared" si="16"/>
        <v/>
      </c>
      <c r="K113" s="34" t="str">
        <f t="shared" si="17"/>
        <v/>
      </c>
      <c r="L113" s="26" t="str">
        <f>IF(AND($B113="",$D113=""),"",($C113-$B113-$F113)+($E113-$D113-$G113))</f>
        <v/>
      </c>
      <c r="M113" s="32"/>
      <c r="N113" s="190"/>
      <c r="O113" s="190"/>
      <c r="P113" s="190"/>
      <c r="Q113" s="190"/>
      <c r="R113" s="23"/>
    </row>
    <row r="114" spans="1:22">
      <c r="A114" s="5" t="s">
        <v>11</v>
      </c>
      <c r="B114" s="191"/>
      <c r="C114" s="192"/>
      <c r="D114" s="191"/>
      <c r="E114" s="192"/>
      <c r="F114" s="26" t="str">
        <f>IF(SUM($F83:$F113)=0,"",SUM($F83:$F113))</f>
        <v/>
      </c>
      <c r="G114" s="26" t="str">
        <f>IF(SUM($G83:$G113)=0,"",SUM($G83:$G113))</f>
        <v/>
      </c>
      <c r="H114" s="26" t="str">
        <f>IF(SUM(H83:H113)=0,"",SUM(H83:H113))</f>
        <v/>
      </c>
      <c r="I114" s="26" t="str">
        <f>IF(SUM(I83:I113)=0,"",SUM(I83:I113))</f>
        <v/>
      </c>
      <c r="J114" s="26" t="str">
        <f t="shared" ref="J114:K114" si="20">IF(SUM(J83:J113)=0,"",SUM(J83:J113))</f>
        <v/>
      </c>
      <c r="K114" s="26" t="str">
        <f t="shared" si="20"/>
        <v/>
      </c>
      <c r="L114" s="26" t="str">
        <f>IF(SUM($L83:$L113)=0,"",SUM($L83:$L113))</f>
        <v/>
      </c>
      <c r="M114" s="33"/>
      <c r="N114" s="193"/>
      <c r="O114" s="193"/>
      <c r="P114" s="193"/>
      <c r="Q114" s="193"/>
      <c r="R114" s="6"/>
    </row>
    <row r="116" spans="1:22" ht="27" customHeight="1">
      <c r="A116" s="194" t="s">
        <v>22</v>
      </c>
      <c r="B116" s="189" t="s">
        <v>103</v>
      </c>
      <c r="C116" s="189"/>
      <c r="D116" s="189"/>
      <c r="E116" s="189"/>
      <c r="F116" s="189" t="s">
        <v>23</v>
      </c>
      <c r="G116" s="189"/>
      <c r="H116" s="189" t="s">
        <v>88</v>
      </c>
      <c r="I116" s="189"/>
      <c r="J116" s="189"/>
      <c r="K116" s="189"/>
      <c r="L116" s="189" t="s">
        <v>87</v>
      </c>
      <c r="M116" s="195" t="s">
        <v>96</v>
      </c>
      <c r="N116" s="194" t="s">
        <v>25</v>
      </c>
      <c r="O116" s="194"/>
      <c r="P116" s="194"/>
      <c r="Q116" s="194"/>
      <c r="R116" s="189" t="s">
        <v>100</v>
      </c>
    </row>
    <row r="117" spans="1:22" ht="14.25" customHeight="1">
      <c r="A117" s="194"/>
      <c r="B117" s="189" t="s">
        <v>82</v>
      </c>
      <c r="C117" s="189"/>
      <c r="D117" s="189" t="s">
        <v>84</v>
      </c>
      <c r="E117" s="189"/>
      <c r="F117" s="189"/>
      <c r="G117" s="189"/>
      <c r="H117" s="189" t="s">
        <v>90</v>
      </c>
      <c r="I117" s="189"/>
      <c r="J117" s="189" t="s">
        <v>89</v>
      </c>
      <c r="K117" s="189"/>
      <c r="L117" s="189"/>
      <c r="M117" s="196"/>
      <c r="N117" s="194"/>
      <c r="O117" s="194"/>
      <c r="P117" s="194"/>
      <c r="Q117" s="194"/>
      <c r="R117" s="189"/>
    </row>
    <row r="118" spans="1:22">
      <c r="A118" s="194"/>
      <c r="B118" s="43" t="s">
        <v>26</v>
      </c>
      <c r="C118" s="43" t="s">
        <v>27</v>
      </c>
      <c r="D118" s="43" t="s">
        <v>26</v>
      </c>
      <c r="E118" s="43" t="s">
        <v>27</v>
      </c>
      <c r="F118" s="44" t="s">
        <v>85</v>
      </c>
      <c r="G118" s="44" t="s">
        <v>86</v>
      </c>
      <c r="H118" s="44" t="s">
        <v>81</v>
      </c>
      <c r="I118" s="44" t="s">
        <v>83</v>
      </c>
      <c r="J118" s="44" t="s">
        <v>81</v>
      </c>
      <c r="K118" s="44" t="s">
        <v>95</v>
      </c>
      <c r="L118" s="189"/>
      <c r="M118" s="197"/>
      <c r="N118" s="194"/>
      <c r="O118" s="194"/>
      <c r="P118" s="194"/>
      <c r="Q118" s="194"/>
      <c r="R118" s="194"/>
    </row>
    <row r="119" spans="1:22">
      <c r="A119" s="27" cm="1">
        <f t="array" aca="1" ref="A119" ca="1">DATE("2025","8"+3,IFERROR(INDIRECT(T1),"1"))</f>
        <v>45962</v>
      </c>
      <c r="B119" s="20"/>
      <c r="C119" s="21"/>
      <c r="D119" s="20"/>
      <c r="E119" s="21"/>
      <c r="F119" s="22"/>
      <c r="G119" s="22"/>
      <c r="H119" s="34" t="str">
        <f>IF(OR(B119="",LEFT(M119,1)="✓"),"",C119-B119-F119)</f>
        <v/>
      </c>
      <c r="I119" s="34" t="str">
        <f>IF(OR(D119="",LEFT(M119,1)="✓"),"",E119-D119-G119)</f>
        <v/>
      </c>
      <c r="J119" s="34" t="str">
        <f>IF(AND(B119&lt;&gt;"",M119="✓所定"),C119-B119-F119,"")</f>
        <v/>
      </c>
      <c r="K119" s="34" t="str">
        <f>IF(AND(B119&lt;&gt;"",M119="✓法定"),C119-B119-F119,"")</f>
        <v/>
      </c>
      <c r="L119" s="26" t="str">
        <f>IF(AND($B119="",$D119=""),"",($C119-$B119-$F119)+($E119-$D119-$G119))</f>
        <v/>
      </c>
      <c r="M119" s="32"/>
      <c r="N119" s="198"/>
      <c r="O119" s="199"/>
      <c r="P119" s="199"/>
      <c r="Q119" s="200"/>
      <c r="R119" s="23"/>
      <c r="V119" s="1" t="s">
        <v>171</v>
      </c>
    </row>
    <row r="120" spans="1:22">
      <c r="A120" s="27">
        <f ca="1">A119+1</f>
        <v>45963</v>
      </c>
      <c r="B120" s="20"/>
      <c r="C120" s="21"/>
      <c r="D120" s="20"/>
      <c r="E120" s="21"/>
      <c r="F120" s="22"/>
      <c r="G120" s="22"/>
      <c r="H120" s="34" t="str">
        <f t="shared" ref="H120:H149" si="21">IF(OR(B120="",LEFT(M120,1)="✓"),"",C120-B120-F120)</f>
        <v/>
      </c>
      <c r="I120" s="34" t="str">
        <f t="shared" ref="I120:I149" si="22">IF(OR(D120="",LEFT(M120,1)="✓"),"",E120-D120-G120)</f>
        <v/>
      </c>
      <c r="J120" s="34" t="str">
        <f t="shared" ref="J120:J149" si="23">IF(AND(B120&lt;&gt;"",M120="✓所定"),C120-B120-F120,"")</f>
        <v/>
      </c>
      <c r="K120" s="34" t="str">
        <f t="shared" ref="K120:K149" si="24">IF(AND(B120&lt;&gt;"",M120="✓法定"),C120-B120-F120,"")</f>
        <v/>
      </c>
      <c r="L120" s="26" t="str">
        <f t="shared" ref="L120:L147" si="25">IF(AND($B120="",$D120=""),"",($C120-$B120-$F120)+($E120-$D120-$G120))</f>
        <v/>
      </c>
      <c r="M120" s="32"/>
      <c r="N120" s="190"/>
      <c r="O120" s="190"/>
      <c r="P120" s="190"/>
      <c r="Q120" s="190"/>
      <c r="R120" s="23"/>
      <c r="V120" s="1" t="s">
        <v>172</v>
      </c>
    </row>
    <row r="121" spans="1:22">
      <c r="A121" s="27">
        <f t="shared" ref="A121:A149" ca="1" si="26">A120+1</f>
        <v>45964</v>
      </c>
      <c r="B121" s="20"/>
      <c r="C121" s="21"/>
      <c r="D121" s="20"/>
      <c r="E121" s="21"/>
      <c r="F121" s="22"/>
      <c r="G121" s="22"/>
      <c r="H121" s="34" t="str">
        <f t="shared" si="21"/>
        <v/>
      </c>
      <c r="I121" s="34" t="str">
        <f t="shared" si="22"/>
        <v/>
      </c>
      <c r="J121" s="34" t="str">
        <f t="shared" si="23"/>
        <v/>
      </c>
      <c r="K121" s="34" t="str">
        <f t="shared" si="24"/>
        <v/>
      </c>
      <c r="L121" s="26" t="str">
        <f t="shared" si="25"/>
        <v/>
      </c>
      <c r="M121" s="32"/>
      <c r="N121" s="190"/>
      <c r="O121" s="190"/>
      <c r="P121" s="190"/>
      <c r="Q121" s="190"/>
      <c r="R121" s="23"/>
    </row>
    <row r="122" spans="1:22">
      <c r="A122" s="27">
        <f t="shared" ca="1" si="26"/>
        <v>45965</v>
      </c>
      <c r="B122" s="20"/>
      <c r="C122" s="21"/>
      <c r="D122" s="20"/>
      <c r="E122" s="21"/>
      <c r="F122" s="22"/>
      <c r="G122" s="22"/>
      <c r="H122" s="34" t="str">
        <f t="shared" si="21"/>
        <v/>
      </c>
      <c r="I122" s="34" t="str">
        <f t="shared" si="22"/>
        <v/>
      </c>
      <c r="J122" s="34" t="str">
        <f t="shared" si="23"/>
        <v/>
      </c>
      <c r="K122" s="34" t="str">
        <f t="shared" si="24"/>
        <v/>
      </c>
      <c r="L122" s="26" t="str">
        <f t="shared" si="25"/>
        <v/>
      </c>
      <c r="M122" s="32"/>
      <c r="N122" s="190"/>
      <c r="O122" s="190"/>
      <c r="P122" s="190"/>
      <c r="Q122" s="190"/>
      <c r="R122" s="23"/>
    </row>
    <row r="123" spans="1:22">
      <c r="A123" s="27">
        <f t="shared" ca="1" si="26"/>
        <v>45966</v>
      </c>
      <c r="B123" s="20"/>
      <c r="C123" s="21"/>
      <c r="D123" s="20"/>
      <c r="E123" s="21"/>
      <c r="F123" s="22"/>
      <c r="G123" s="22"/>
      <c r="H123" s="34" t="str">
        <f t="shared" si="21"/>
        <v/>
      </c>
      <c r="I123" s="34" t="str">
        <f t="shared" si="22"/>
        <v/>
      </c>
      <c r="J123" s="34" t="str">
        <f t="shared" si="23"/>
        <v/>
      </c>
      <c r="K123" s="34" t="str">
        <f t="shared" si="24"/>
        <v/>
      </c>
      <c r="L123" s="26" t="str">
        <f t="shared" si="25"/>
        <v/>
      </c>
      <c r="M123" s="32"/>
      <c r="N123" s="190"/>
      <c r="O123" s="190"/>
      <c r="P123" s="190"/>
      <c r="Q123" s="190"/>
      <c r="R123" s="23"/>
    </row>
    <row r="124" spans="1:22">
      <c r="A124" s="27">
        <f t="shared" ca="1" si="26"/>
        <v>45967</v>
      </c>
      <c r="B124" s="20"/>
      <c r="C124" s="21"/>
      <c r="D124" s="20"/>
      <c r="E124" s="21"/>
      <c r="F124" s="22"/>
      <c r="G124" s="22"/>
      <c r="H124" s="34" t="str">
        <f t="shared" si="21"/>
        <v/>
      </c>
      <c r="I124" s="34" t="str">
        <f t="shared" si="22"/>
        <v/>
      </c>
      <c r="J124" s="34" t="str">
        <f t="shared" si="23"/>
        <v/>
      </c>
      <c r="K124" s="34" t="str">
        <f t="shared" si="24"/>
        <v/>
      </c>
      <c r="L124" s="26" t="str">
        <f t="shared" si="25"/>
        <v/>
      </c>
      <c r="M124" s="32"/>
      <c r="N124" s="190"/>
      <c r="O124" s="190"/>
      <c r="P124" s="190"/>
      <c r="Q124" s="190"/>
      <c r="R124" s="23"/>
    </row>
    <row r="125" spans="1:22">
      <c r="A125" s="27">
        <f t="shared" ca="1" si="26"/>
        <v>45968</v>
      </c>
      <c r="B125" s="20"/>
      <c r="C125" s="21"/>
      <c r="D125" s="20"/>
      <c r="E125" s="21"/>
      <c r="F125" s="22"/>
      <c r="G125" s="22"/>
      <c r="H125" s="34" t="str">
        <f t="shared" si="21"/>
        <v/>
      </c>
      <c r="I125" s="34" t="str">
        <f t="shared" si="22"/>
        <v/>
      </c>
      <c r="J125" s="34" t="str">
        <f t="shared" si="23"/>
        <v/>
      </c>
      <c r="K125" s="34" t="str">
        <f t="shared" si="24"/>
        <v/>
      </c>
      <c r="L125" s="26" t="str">
        <f t="shared" si="25"/>
        <v/>
      </c>
      <c r="M125" s="32"/>
      <c r="N125" s="190"/>
      <c r="O125" s="190"/>
      <c r="P125" s="190"/>
      <c r="Q125" s="190"/>
      <c r="R125" s="23"/>
    </row>
    <row r="126" spans="1:22">
      <c r="A126" s="27">
        <f t="shared" ca="1" si="26"/>
        <v>45969</v>
      </c>
      <c r="B126" s="20"/>
      <c r="C126" s="21"/>
      <c r="D126" s="20"/>
      <c r="E126" s="21"/>
      <c r="F126" s="22"/>
      <c r="G126" s="22"/>
      <c r="H126" s="34" t="str">
        <f t="shared" si="21"/>
        <v/>
      </c>
      <c r="I126" s="34" t="str">
        <f t="shared" si="22"/>
        <v/>
      </c>
      <c r="J126" s="34" t="str">
        <f t="shared" si="23"/>
        <v/>
      </c>
      <c r="K126" s="34" t="str">
        <f t="shared" si="24"/>
        <v/>
      </c>
      <c r="L126" s="26" t="str">
        <f t="shared" si="25"/>
        <v/>
      </c>
      <c r="M126" s="32"/>
      <c r="N126" s="190"/>
      <c r="O126" s="190"/>
      <c r="P126" s="190"/>
      <c r="Q126" s="190"/>
      <c r="R126" s="23"/>
    </row>
    <row r="127" spans="1:22">
      <c r="A127" s="27">
        <f t="shared" ca="1" si="26"/>
        <v>45970</v>
      </c>
      <c r="B127" s="20"/>
      <c r="C127" s="21"/>
      <c r="D127" s="20"/>
      <c r="E127" s="21"/>
      <c r="F127" s="22"/>
      <c r="G127" s="22"/>
      <c r="H127" s="34" t="str">
        <f t="shared" si="21"/>
        <v/>
      </c>
      <c r="I127" s="34" t="str">
        <f t="shared" si="22"/>
        <v/>
      </c>
      <c r="J127" s="34" t="str">
        <f t="shared" si="23"/>
        <v/>
      </c>
      <c r="K127" s="34" t="str">
        <f t="shared" si="24"/>
        <v/>
      </c>
      <c r="L127" s="26" t="str">
        <f t="shared" si="25"/>
        <v/>
      </c>
      <c r="M127" s="32"/>
      <c r="N127" s="190"/>
      <c r="O127" s="190"/>
      <c r="P127" s="190"/>
      <c r="Q127" s="190"/>
      <c r="R127" s="23"/>
    </row>
    <row r="128" spans="1:22">
      <c r="A128" s="27">
        <f t="shared" ca="1" si="26"/>
        <v>45971</v>
      </c>
      <c r="B128" s="20"/>
      <c r="C128" s="21"/>
      <c r="D128" s="20"/>
      <c r="E128" s="21"/>
      <c r="F128" s="22"/>
      <c r="G128" s="22"/>
      <c r="H128" s="34" t="str">
        <f t="shared" si="21"/>
        <v/>
      </c>
      <c r="I128" s="34" t="str">
        <f t="shared" si="22"/>
        <v/>
      </c>
      <c r="J128" s="34" t="str">
        <f t="shared" si="23"/>
        <v/>
      </c>
      <c r="K128" s="34" t="str">
        <f t="shared" si="24"/>
        <v/>
      </c>
      <c r="L128" s="26" t="str">
        <f t="shared" si="25"/>
        <v/>
      </c>
      <c r="M128" s="32"/>
      <c r="N128" s="190"/>
      <c r="O128" s="190"/>
      <c r="P128" s="190"/>
      <c r="Q128" s="190"/>
      <c r="R128" s="23"/>
    </row>
    <row r="129" spans="1:18">
      <c r="A129" s="27">
        <f t="shared" ca="1" si="26"/>
        <v>45972</v>
      </c>
      <c r="B129" s="20"/>
      <c r="C129" s="21"/>
      <c r="D129" s="20"/>
      <c r="E129" s="21"/>
      <c r="F129" s="22"/>
      <c r="G129" s="22"/>
      <c r="H129" s="34" t="str">
        <f t="shared" si="21"/>
        <v/>
      </c>
      <c r="I129" s="34" t="str">
        <f t="shared" si="22"/>
        <v/>
      </c>
      <c r="J129" s="34" t="str">
        <f t="shared" si="23"/>
        <v/>
      </c>
      <c r="K129" s="34" t="str">
        <f t="shared" si="24"/>
        <v/>
      </c>
      <c r="L129" s="26" t="str">
        <f t="shared" si="25"/>
        <v/>
      </c>
      <c r="M129" s="32"/>
      <c r="N129" s="190"/>
      <c r="O129" s="190"/>
      <c r="P129" s="190"/>
      <c r="Q129" s="190"/>
      <c r="R129" s="23"/>
    </row>
    <row r="130" spans="1:18">
      <c r="A130" s="27">
        <f t="shared" ca="1" si="26"/>
        <v>45973</v>
      </c>
      <c r="B130" s="20"/>
      <c r="C130" s="21"/>
      <c r="D130" s="20"/>
      <c r="E130" s="21"/>
      <c r="F130" s="22"/>
      <c r="G130" s="22"/>
      <c r="H130" s="34" t="str">
        <f t="shared" si="21"/>
        <v/>
      </c>
      <c r="I130" s="34" t="str">
        <f t="shared" si="22"/>
        <v/>
      </c>
      <c r="J130" s="34" t="str">
        <f t="shared" si="23"/>
        <v/>
      </c>
      <c r="K130" s="34" t="str">
        <f t="shared" si="24"/>
        <v/>
      </c>
      <c r="L130" s="26" t="str">
        <f t="shared" si="25"/>
        <v/>
      </c>
      <c r="M130" s="32"/>
      <c r="N130" s="190"/>
      <c r="O130" s="190"/>
      <c r="P130" s="190"/>
      <c r="Q130" s="190"/>
      <c r="R130" s="23"/>
    </row>
    <row r="131" spans="1:18">
      <c r="A131" s="27">
        <f t="shared" ca="1" si="26"/>
        <v>45974</v>
      </c>
      <c r="B131" s="20"/>
      <c r="C131" s="21"/>
      <c r="D131" s="20"/>
      <c r="E131" s="21"/>
      <c r="F131" s="22"/>
      <c r="G131" s="22"/>
      <c r="H131" s="34" t="str">
        <f t="shared" si="21"/>
        <v/>
      </c>
      <c r="I131" s="34" t="str">
        <f t="shared" si="22"/>
        <v/>
      </c>
      <c r="J131" s="34" t="str">
        <f t="shared" si="23"/>
        <v/>
      </c>
      <c r="K131" s="34" t="str">
        <f t="shared" si="24"/>
        <v/>
      </c>
      <c r="L131" s="26" t="str">
        <f t="shared" si="25"/>
        <v/>
      </c>
      <c r="M131" s="32"/>
      <c r="N131" s="190"/>
      <c r="O131" s="190"/>
      <c r="P131" s="190"/>
      <c r="Q131" s="190"/>
      <c r="R131" s="23"/>
    </row>
    <row r="132" spans="1:18">
      <c r="A132" s="27">
        <f t="shared" ca="1" si="26"/>
        <v>45975</v>
      </c>
      <c r="B132" s="20"/>
      <c r="C132" s="21"/>
      <c r="D132" s="20"/>
      <c r="E132" s="21"/>
      <c r="F132" s="22"/>
      <c r="G132" s="22"/>
      <c r="H132" s="34" t="str">
        <f t="shared" si="21"/>
        <v/>
      </c>
      <c r="I132" s="34" t="str">
        <f t="shared" si="22"/>
        <v/>
      </c>
      <c r="J132" s="34" t="str">
        <f t="shared" si="23"/>
        <v/>
      </c>
      <c r="K132" s="34" t="str">
        <f t="shared" si="24"/>
        <v/>
      </c>
      <c r="L132" s="26" t="str">
        <f t="shared" si="25"/>
        <v/>
      </c>
      <c r="M132" s="32"/>
      <c r="N132" s="190"/>
      <c r="O132" s="190"/>
      <c r="P132" s="190"/>
      <c r="Q132" s="190"/>
      <c r="R132" s="23"/>
    </row>
    <row r="133" spans="1:18">
      <c r="A133" s="27">
        <f t="shared" ca="1" si="26"/>
        <v>45976</v>
      </c>
      <c r="B133" s="20"/>
      <c r="C133" s="21"/>
      <c r="D133" s="20"/>
      <c r="E133" s="21"/>
      <c r="F133" s="22"/>
      <c r="G133" s="22"/>
      <c r="H133" s="34" t="str">
        <f t="shared" si="21"/>
        <v/>
      </c>
      <c r="I133" s="34" t="str">
        <f t="shared" si="22"/>
        <v/>
      </c>
      <c r="J133" s="34" t="str">
        <f t="shared" si="23"/>
        <v/>
      </c>
      <c r="K133" s="34" t="str">
        <f t="shared" si="24"/>
        <v/>
      </c>
      <c r="L133" s="26" t="str">
        <f t="shared" si="25"/>
        <v/>
      </c>
      <c r="M133" s="32"/>
      <c r="N133" s="190"/>
      <c r="O133" s="190"/>
      <c r="P133" s="190"/>
      <c r="Q133" s="190"/>
      <c r="R133" s="23"/>
    </row>
    <row r="134" spans="1:18">
      <c r="A134" s="27">
        <f t="shared" ca="1" si="26"/>
        <v>45977</v>
      </c>
      <c r="B134" s="20"/>
      <c r="C134" s="21"/>
      <c r="D134" s="20"/>
      <c r="E134" s="21"/>
      <c r="F134" s="22"/>
      <c r="G134" s="22"/>
      <c r="H134" s="34" t="str">
        <f t="shared" si="21"/>
        <v/>
      </c>
      <c r="I134" s="34" t="str">
        <f t="shared" si="22"/>
        <v/>
      </c>
      <c r="J134" s="34" t="str">
        <f t="shared" si="23"/>
        <v/>
      </c>
      <c r="K134" s="34" t="str">
        <f t="shared" si="24"/>
        <v/>
      </c>
      <c r="L134" s="26" t="str">
        <f t="shared" si="25"/>
        <v/>
      </c>
      <c r="M134" s="32"/>
      <c r="N134" s="190"/>
      <c r="O134" s="190"/>
      <c r="P134" s="190"/>
      <c r="Q134" s="190"/>
      <c r="R134" s="23"/>
    </row>
    <row r="135" spans="1:18">
      <c r="A135" s="27">
        <f t="shared" ca="1" si="26"/>
        <v>45978</v>
      </c>
      <c r="B135" s="20"/>
      <c r="C135" s="21"/>
      <c r="D135" s="20"/>
      <c r="E135" s="21"/>
      <c r="F135" s="22"/>
      <c r="G135" s="22"/>
      <c r="H135" s="34" t="str">
        <f t="shared" si="21"/>
        <v/>
      </c>
      <c r="I135" s="34" t="str">
        <f t="shared" si="22"/>
        <v/>
      </c>
      <c r="J135" s="34" t="str">
        <f t="shared" si="23"/>
        <v/>
      </c>
      <c r="K135" s="34" t="str">
        <f t="shared" si="24"/>
        <v/>
      </c>
      <c r="L135" s="26" t="str">
        <f t="shared" si="25"/>
        <v/>
      </c>
      <c r="M135" s="32"/>
      <c r="N135" s="190"/>
      <c r="O135" s="190"/>
      <c r="P135" s="190"/>
      <c r="Q135" s="190"/>
      <c r="R135" s="23"/>
    </row>
    <row r="136" spans="1:18">
      <c r="A136" s="27">
        <f t="shared" ca="1" si="26"/>
        <v>45979</v>
      </c>
      <c r="B136" s="20"/>
      <c r="C136" s="21"/>
      <c r="D136" s="20"/>
      <c r="E136" s="21"/>
      <c r="F136" s="22"/>
      <c r="G136" s="22"/>
      <c r="H136" s="34" t="str">
        <f t="shared" si="21"/>
        <v/>
      </c>
      <c r="I136" s="34" t="str">
        <f t="shared" si="22"/>
        <v/>
      </c>
      <c r="J136" s="34" t="str">
        <f t="shared" si="23"/>
        <v/>
      </c>
      <c r="K136" s="34" t="str">
        <f t="shared" si="24"/>
        <v/>
      </c>
      <c r="L136" s="26" t="str">
        <f t="shared" si="25"/>
        <v/>
      </c>
      <c r="M136" s="32"/>
      <c r="N136" s="190"/>
      <c r="O136" s="190"/>
      <c r="P136" s="190"/>
      <c r="Q136" s="190"/>
      <c r="R136" s="23"/>
    </row>
    <row r="137" spans="1:18">
      <c r="A137" s="27">
        <f t="shared" ca="1" si="26"/>
        <v>45980</v>
      </c>
      <c r="B137" s="20"/>
      <c r="C137" s="21"/>
      <c r="D137" s="20"/>
      <c r="E137" s="21"/>
      <c r="F137" s="22"/>
      <c r="G137" s="22"/>
      <c r="H137" s="34" t="str">
        <f t="shared" si="21"/>
        <v/>
      </c>
      <c r="I137" s="34" t="str">
        <f t="shared" si="22"/>
        <v/>
      </c>
      <c r="J137" s="34" t="str">
        <f t="shared" si="23"/>
        <v/>
      </c>
      <c r="K137" s="34" t="str">
        <f t="shared" si="24"/>
        <v/>
      </c>
      <c r="L137" s="26" t="str">
        <f t="shared" si="25"/>
        <v/>
      </c>
      <c r="M137" s="32"/>
      <c r="N137" s="190"/>
      <c r="O137" s="190"/>
      <c r="P137" s="190"/>
      <c r="Q137" s="190"/>
      <c r="R137" s="23"/>
    </row>
    <row r="138" spans="1:18">
      <c r="A138" s="27">
        <f t="shared" ca="1" si="26"/>
        <v>45981</v>
      </c>
      <c r="B138" s="20"/>
      <c r="C138" s="21"/>
      <c r="D138" s="20"/>
      <c r="E138" s="21"/>
      <c r="F138" s="22"/>
      <c r="G138" s="22"/>
      <c r="H138" s="34" t="str">
        <f t="shared" si="21"/>
        <v/>
      </c>
      <c r="I138" s="34" t="str">
        <f t="shared" si="22"/>
        <v/>
      </c>
      <c r="J138" s="34" t="str">
        <f t="shared" si="23"/>
        <v/>
      </c>
      <c r="K138" s="34" t="str">
        <f t="shared" si="24"/>
        <v/>
      </c>
      <c r="L138" s="26" t="str">
        <f t="shared" si="25"/>
        <v/>
      </c>
      <c r="M138" s="32"/>
      <c r="N138" s="190"/>
      <c r="O138" s="190"/>
      <c r="P138" s="190"/>
      <c r="Q138" s="190"/>
      <c r="R138" s="23"/>
    </row>
    <row r="139" spans="1:18">
      <c r="A139" s="27">
        <f t="shared" ca="1" si="26"/>
        <v>45982</v>
      </c>
      <c r="B139" s="20"/>
      <c r="C139" s="21"/>
      <c r="D139" s="20"/>
      <c r="E139" s="21"/>
      <c r="F139" s="22"/>
      <c r="G139" s="22"/>
      <c r="H139" s="34" t="str">
        <f t="shared" si="21"/>
        <v/>
      </c>
      <c r="I139" s="34" t="str">
        <f t="shared" si="22"/>
        <v/>
      </c>
      <c r="J139" s="34" t="str">
        <f t="shared" si="23"/>
        <v/>
      </c>
      <c r="K139" s="34" t="str">
        <f t="shared" si="24"/>
        <v/>
      </c>
      <c r="L139" s="26" t="str">
        <f t="shared" si="25"/>
        <v/>
      </c>
      <c r="M139" s="32"/>
      <c r="N139" s="190"/>
      <c r="O139" s="190"/>
      <c r="P139" s="190"/>
      <c r="Q139" s="190"/>
      <c r="R139" s="23"/>
    </row>
    <row r="140" spans="1:18">
      <c r="A140" s="27">
        <f t="shared" ca="1" si="26"/>
        <v>45983</v>
      </c>
      <c r="B140" s="20"/>
      <c r="C140" s="21"/>
      <c r="D140" s="20"/>
      <c r="E140" s="21"/>
      <c r="F140" s="22"/>
      <c r="G140" s="22"/>
      <c r="H140" s="34" t="str">
        <f t="shared" si="21"/>
        <v/>
      </c>
      <c r="I140" s="34" t="str">
        <f t="shared" si="22"/>
        <v/>
      </c>
      <c r="J140" s="34" t="str">
        <f t="shared" si="23"/>
        <v/>
      </c>
      <c r="K140" s="34" t="str">
        <f t="shared" si="24"/>
        <v/>
      </c>
      <c r="L140" s="26" t="str">
        <f t="shared" si="25"/>
        <v/>
      </c>
      <c r="M140" s="32"/>
      <c r="N140" s="190"/>
      <c r="O140" s="190"/>
      <c r="P140" s="190"/>
      <c r="Q140" s="190"/>
      <c r="R140" s="23"/>
    </row>
    <row r="141" spans="1:18">
      <c r="A141" s="27">
        <f t="shared" ca="1" si="26"/>
        <v>45984</v>
      </c>
      <c r="B141" s="20"/>
      <c r="C141" s="21"/>
      <c r="D141" s="20"/>
      <c r="E141" s="21"/>
      <c r="F141" s="22"/>
      <c r="G141" s="22"/>
      <c r="H141" s="34" t="str">
        <f t="shared" si="21"/>
        <v/>
      </c>
      <c r="I141" s="34" t="str">
        <f t="shared" si="22"/>
        <v/>
      </c>
      <c r="J141" s="34" t="str">
        <f t="shared" si="23"/>
        <v/>
      </c>
      <c r="K141" s="34" t="str">
        <f t="shared" si="24"/>
        <v/>
      </c>
      <c r="L141" s="26" t="str">
        <f t="shared" si="25"/>
        <v/>
      </c>
      <c r="M141" s="32"/>
      <c r="N141" s="190"/>
      <c r="O141" s="190"/>
      <c r="P141" s="190"/>
      <c r="Q141" s="190"/>
      <c r="R141" s="23"/>
    </row>
    <row r="142" spans="1:18">
      <c r="A142" s="27">
        <f t="shared" ca="1" si="26"/>
        <v>45985</v>
      </c>
      <c r="B142" s="20"/>
      <c r="C142" s="21"/>
      <c r="D142" s="20"/>
      <c r="E142" s="21"/>
      <c r="F142" s="22"/>
      <c r="G142" s="22"/>
      <c r="H142" s="34" t="str">
        <f t="shared" si="21"/>
        <v/>
      </c>
      <c r="I142" s="34" t="str">
        <f t="shared" si="22"/>
        <v/>
      </c>
      <c r="J142" s="34" t="str">
        <f t="shared" si="23"/>
        <v/>
      </c>
      <c r="K142" s="34" t="str">
        <f t="shared" si="24"/>
        <v/>
      </c>
      <c r="L142" s="26" t="str">
        <f t="shared" si="25"/>
        <v/>
      </c>
      <c r="M142" s="32"/>
      <c r="N142" s="190"/>
      <c r="O142" s="190"/>
      <c r="P142" s="190"/>
      <c r="Q142" s="190"/>
      <c r="R142" s="23"/>
    </row>
    <row r="143" spans="1:18">
      <c r="A143" s="27">
        <f t="shared" ca="1" si="26"/>
        <v>45986</v>
      </c>
      <c r="B143" s="20"/>
      <c r="C143" s="21"/>
      <c r="D143" s="20"/>
      <c r="E143" s="21"/>
      <c r="F143" s="22"/>
      <c r="G143" s="22"/>
      <c r="H143" s="34" t="str">
        <f t="shared" si="21"/>
        <v/>
      </c>
      <c r="I143" s="34" t="str">
        <f t="shared" si="22"/>
        <v/>
      </c>
      <c r="J143" s="34" t="str">
        <f t="shared" si="23"/>
        <v/>
      </c>
      <c r="K143" s="34" t="str">
        <f t="shared" si="24"/>
        <v/>
      </c>
      <c r="L143" s="26" t="str">
        <f t="shared" si="25"/>
        <v/>
      </c>
      <c r="M143" s="32"/>
      <c r="N143" s="190"/>
      <c r="O143" s="190"/>
      <c r="P143" s="190"/>
      <c r="Q143" s="190"/>
      <c r="R143" s="23"/>
    </row>
    <row r="144" spans="1:18">
      <c r="A144" s="27">
        <f t="shared" ca="1" si="26"/>
        <v>45987</v>
      </c>
      <c r="B144" s="20"/>
      <c r="C144" s="21"/>
      <c r="D144" s="20"/>
      <c r="E144" s="21"/>
      <c r="F144" s="22"/>
      <c r="G144" s="22"/>
      <c r="H144" s="34" t="str">
        <f t="shared" si="21"/>
        <v/>
      </c>
      <c r="I144" s="34" t="str">
        <f t="shared" si="22"/>
        <v/>
      </c>
      <c r="J144" s="34" t="str">
        <f t="shared" si="23"/>
        <v/>
      </c>
      <c r="K144" s="34" t="str">
        <f t="shared" si="24"/>
        <v/>
      </c>
      <c r="L144" s="26" t="str">
        <f t="shared" si="25"/>
        <v/>
      </c>
      <c r="M144" s="32"/>
      <c r="N144" s="190"/>
      <c r="O144" s="190"/>
      <c r="P144" s="190"/>
      <c r="Q144" s="190"/>
      <c r="R144" s="23"/>
    </row>
    <row r="145" spans="1:22">
      <c r="A145" s="27">
        <f t="shared" ca="1" si="26"/>
        <v>45988</v>
      </c>
      <c r="B145" s="20"/>
      <c r="C145" s="21"/>
      <c r="D145" s="20"/>
      <c r="E145" s="21"/>
      <c r="F145" s="22"/>
      <c r="G145" s="22"/>
      <c r="H145" s="34" t="str">
        <f t="shared" si="21"/>
        <v/>
      </c>
      <c r="I145" s="34" t="str">
        <f t="shared" si="22"/>
        <v/>
      </c>
      <c r="J145" s="34" t="str">
        <f t="shared" si="23"/>
        <v/>
      </c>
      <c r="K145" s="34" t="str">
        <f t="shared" si="24"/>
        <v/>
      </c>
      <c r="L145" s="26" t="str">
        <f t="shared" si="25"/>
        <v/>
      </c>
      <c r="M145" s="32"/>
      <c r="N145" s="190"/>
      <c r="O145" s="190"/>
      <c r="P145" s="190"/>
      <c r="Q145" s="190"/>
      <c r="R145" s="23"/>
    </row>
    <row r="146" spans="1:22">
      <c r="A146" s="27">
        <f t="shared" ca="1" si="26"/>
        <v>45989</v>
      </c>
      <c r="B146" s="20"/>
      <c r="C146" s="21"/>
      <c r="D146" s="20"/>
      <c r="E146" s="21"/>
      <c r="F146" s="22"/>
      <c r="G146" s="22"/>
      <c r="H146" s="34" t="str">
        <f t="shared" si="21"/>
        <v/>
      </c>
      <c r="I146" s="34" t="str">
        <f t="shared" si="22"/>
        <v/>
      </c>
      <c r="J146" s="34" t="str">
        <f t="shared" si="23"/>
        <v/>
      </c>
      <c r="K146" s="34" t="str">
        <f t="shared" si="24"/>
        <v/>
      </c>
      <c r="L146" s="26" t="str">
        <f t="shared" si="25"/>
        <v/>
      </c>
      <c r="M146" s="32"/>
      <c r="N146" s="190"/>
      <c r="O146" s="190"/>
      <c r="P146" s="190"/>
      <c r="Q146" s="190"/>
      <c r="R146" s="23"/>
    </row>
    <row r="147" spans="1:22">
      <c r="A147" s="27">
        <f t="shared" ca="1" si="26"/>
        <v>45990</v>
      </c>
      <c r="B147" s="20"/>
      <c r="C147" s="21"/>
      <c r="D147" s="20"/>
      <c r="E147" s="21"/>
      <c r="F147" s="22"/>
      <c r="G147" s="22"/>
      <c r="H147" s="34" t="str">
        <f t="shared" si="21"/>
        <v/>
      </c>
      <c r="I147" s="34" t="str">
        <f t="shared" si="22"/>
        <v/>
      </c>
      <c r="J147" s="34" t="str">
        <f t="shared" si="23"/>
        <v/>
      </c>
      <c r="K147" s="34" t="str">
        <f t="shared" si="24"/>
        <v/>
      </c>
      <c r="L147" s="26" t="str">
        <f t="shared" si="25"/>
        <v/>
      </c>
      <c r="M147" s="32"/>
      <c r="N147" s="190"/>
      <c r="O147" s="190"/>
      <c r="P147" s="190"/>
      <c r="Q147" s="190"/>
      <c r="R147" s="23"/>
    </row>
    <row r="148" spans="1:22">
      <c r="A148" s="27">
        <f t="shared" ca="1" si="26"/>
        <v>45991</v>
      </c>
      <c r="B148" s="20"/>
      <c r="C148" s="21"/>
      <c r="D148" s="20"/>
      <c r="E148" s="21"/>
      <c r="F148" s="22"/>
      <c r="G148" s="22"/>
      <c r="H148" s="34" t="str">
        <f t="shared" si="21"/>
        <v/>
      </c>
      <c r="I148" s="34" t="str">
        <f t="shared" si="22"/>
        <v/>
      </c>
      <c r="J148" s="34" t="str">
        <f t="shared" si="23"/>
        <v/>
      </c>
      <c r="K148" s="34" t="str">
        <f t="shared" si="24"/>
        <v/>
      </c>
      <c r="L148" s="26" t="str">
        <f>IF(AND($B148="",$D148=""),"",($C148-$B148-$F148)+($E148-$D148-$G148))</f>
        <v/>
      </c>
      <c r="M148" s="32"/>
      <c r="N148" s="190"/>
      <c r="O148" s="190"/>
      <c r="P148" s="190"/>
      <c r="Q148" s="190"/>
      <c r="R148" s="23"/>
    </row>
    <row r="149" spans="1:22">
      <c r="A149" s="27">
        <f t="shared" ca="1" si="26"/>
        <v>45992</v>
      </c>
      <c r="B149" s="20"/>
      <c r="C149" s="21"/>
      <c r="D149" s="20"/>
      <c r="E149" s="21"/>
      <c r="F149" s="22"/>
      <c r="G149" s="22"/>
      <c r="H149" s="34" t="str">
        <f t="shared" si="21"/>
        <v/>
      </c>
      <c r="I149" s="34" t="str">
        <f t="shared" si="22"/>
        <v/>
      </c>
      <c r="J149" s="34" t="str">
        <f t="shared" si="23"/>
        <v/>
      </c>
      <c r="K149" s="34" t="str">
        <f t="shared" si="24"/>
        <v/>
      </c>
      <c r="L149" s="26" t="str">
        <f>IF(AND($B149="",$D149=""),"",($C149-$B149-$F149)+($E149-$D149-$G149))</f>
        <v/>
      </c>
      <c r="M149" s="32"/>
      <c r="N149" s="190"/>
      <c r="O149" s="190"/>
      <c r="P149" s="190"/>
      <c r="Q149" s="190"/>
      <c r="R149" s="23"/>
    </row>
    <row r="150" spans="1:22">
      <c r="A150" s="5" t="s">
        <v>11</v>
      </c>
      <c r="B150" s="191"/>
      <c r="C150" s="192"/>
      <c r="D150" s="191"/>
      <c r="E150" s="192"/>
      <c r="F150" s="26" t="str">
        <f>IF(SUM($F119:$F149)=0,"",SUM($F119:$F149))</f>
        <v/>
      </c>
      <c r="G150" s="26" t="str">
        <f>IF(SUM($G119:$G149)=0,"",SUM($G119:$G149))</f>
        <v/>
      </c>
      <c r="H150" s="26" t="str">
        <f>IF(SUM(H119:H149)=0,"",SUM(H119:H149))</f>
        <v/>
      </c>
      <c r="I150" s="26" t="str">
        <f>IF(SUM(I119:I149)=0,"",SUM(I119:I149))</f>
        <v/>
      </c>
      <c r="J150" s="26" t="str">
        <f t="shared" ref="J150:K150" si="27">IF(SUM(J119:J149)=0,"",SUM(J119:J149))</f>
        <v/>
      </c>
      <c r="K150" s="26" t="str">
        <f t="shared" si="27"/>
        <v/>
      </c>
      <c r="L150" s="26" t="str">
        <f>IF(SUM($L119:$L149)=0,"",SUM($L119:$L149))</f>
        <v/>
      </c>
      <c r="M150" s="33"/>
      <c r="N150" s="193"/>
      <c r="O150" s="193"/>
      <c r="P150" s="193"/>
      <c r="Q150" s="193"/>
      <c r="R150" s="6"/>
    </row>
    <row r="152" spans="1:22" ht="27" customHeight="1">
      <c r="A152" s="194" t="s">
        <v>22</v>
      </c>
      <c r="B152" s="189" t="s">
        <v>103</v>
      </c>
      <c r="C152" s="189"/>
      <c r="D152" s="189"/>
      <c r="E152" s="189"/>
      <c r="F152" s="189" t="s">
        <v>23</v>
      </c>
      <c r="G152" s="189"/>
      <c r="H152" s="189" t="s">
        <v>88</v>
      </c>
      <c r="I152" s="189"/>
      <c r="J152" s="189"/>
      <c r="K152" s="189"/>
      <c r="L152" s="189" t="s">
        <v>87</v>
      </c>
      <c r="M152" s="195" t="s">
        <v>96</v>
      </c>
      <c r="N152" s="194" t="s">
        <v>25</v>
      </c>
      <c r="O152" s="194"/>
      <c r="P152" s="194"/>
      <c r="Q152" s="194"/>
      <c r="R152" s="189" t="s">
        <v>100</v>
      </c>
    </row>
    <row r="153" spans="1:22" ht="14.25" customHeight="1">
      <c r="A153" s="194"/>
      <c r="B153" s="189" t="s">
        <v>82</v>
      </c>
      <c r="C153" s="189"/>
      <c r="D153" s="189" t="s">
        <v>84</v>
      </c>
      <c r="E153" s="189"/>
      <c r="F153" s="189"/>
      <c r="G153" s="189"/>
      <c r="H153" s="189" t="s">
        <v>90</v>
      </c>
      <c r="I153" s="189"/>
      <c r="J153" s="189" t="s">
        <v>89</v>
      </c>
      <c r="K153" s="189"/>
      <c r="L153" s="189"/>
      <c r="M153" s="196"/>
      <c r="N153" s="194"/>
      <c r="O153" s="194"/>
      <c r="P153" s="194"/>
      <c r="Q153" s="194"/>
      <c r="R153" s="189"/>
    </row>
    <row r="154" spans="1:22">
      <c r="A154" s="194"/>
      <c r="B154" s="43" t="s">
        <v>26</v>
      </c>
      <c r="C154" s="43" t="s">
        <v>27</v>
      </c>
      <c r="D154" s="43" t="s">
        <v>26</v>
      </c>
      <c r="E154" s="43" t="s">
        <v>27</v>
      </c>
      <c r="F154" s="44" t="s">
        <v>85</v>
      </c>
      <c r="G154" s="44" t="s">
        <v>86</v>
      </c>
      <c r="H154" s="44" t="s">
        <v>81</v>
      </c>
      <c r="I154" s="44" t="s">
        <v>83</v>
      </c>
      <c r="J154" s="44" t="s">
        <v>81</v>
      </c>
      <c r="K154" s="44" t="s">
        <v>95</v>
      </c>
      <c r="L154" s="189"/>
      <c r="M154" s="197"/>
      <c r="N154" s="194"/>
      <c r="O154" s="194"/>
      <c r="P154" s="194"/>
      <c r="Q154" s="194"/>
      <c r="R154" s="194"/>
    </row>
    <row r="155" spans="1:22">
      <c r="A155" s="27" cm="1">
        <f t="array" aca="1" ref="A155" ca="1">DATE("2025","8"+4,IFERROR(INDIRECT(T1),"1"))</f>
        <v>45992</v>
      </c>
      <c r="B155" s="20"/>
      <c r="C155" s="21"/>
      <c r="D155" s="20"/>
      <c r="E155" s="21"/>
      <c r="F155" s="22"/>
      <c r="G155" s="22"/>
      <c r="H155" s="34" t="str">
        <f>IF(OR(B155="",LEFT(M155,1)="✓"),"",C155-B155-F155)</f>
        <v/>
      </c>
      <c r="I155" s="34" t="str">
        <f>IF(OR(D155="",LEFT(M155,1)="✓"),"",E155-D155-G155)</f>
        <v/>
      </c>
      <c r="J155" s="34" t="str">
        <f>IF(AND(B155&lt;&gt;"",M155="✓所定"),C155-B155-F155,"")</f>
        <v/>
      </c>
      <c r="K155" s="34" t="str">
        <f>IF(AND(B155&lt;&gt;"",M155="✓法定"),C155-B155-F155,"")</f>
        <v/>
      </c>
      <c r="L155" s="26" t="str">
        <f t="shared" ref="L155:L185" si="28">IF(AND($B155="",$D155=""),"",($C155-$B155-$F155)+($E155-$D155-$G155))</f>
        <v/>
      </c>
      <c r="M155" s="32"/>
      <c r="N155" s="190"/>
      <c r="O155" s="190"/>
      <c r="P155" s="190"/>
      <c r="Q155" s="190"/>
      <c r="R155" s="23"/>
      <c r="V155" s="1" t="s">
        <v>171</v>
      </c>
    </row>
    <row r="156" spans="1:22">
      <c r="A156" s="27">
        <f ca="1">A155+1</f>
        <v>45993</v>
      </c>
      <c r="B156" s="20"/>
      <c r="C156" s="21"/>
      <c r="D156" s="20"/>
      <c r="E156" s="21"/>
      <c r="F156" s="22"/>
      <c r="G156" s="22"/>
      <c r="H156" s="34" t="str">
        <f t="shared" ref="H156:H185" si="29">IF(OR(B156="",LEFT(M156,1)="✓"),"",C156-B156-F156)</f>
        <v/>
      </c>
      <c r="I156" s="34" t="str">
        <f t="shared" ref="I156:I185" si="30">IF(OR(D156="",LEFT(M156,1)="✓"),"",E156-D156-G156)</f>
        <v/>
      </c>
      <c r="J156" s="34" t="str">
        <f t="shared" ref="J156:J185" si="31">IF(AND(B156&lt;&gt;"",M156="✓所定"),C156-B156-F156,"")</f>
        <v/>
      </c>
      <c r="K156" s="34" t="str">
        <f t="shared" ref="K156:K185" si="32">IF(AND(B156&lt;&gt;"",M156="✓法定"),C156-B156-F156,"")</f>
        <v/>
      </c>
      <c r="L156" s="26" t="str">
        <f t="shared" si="28"/>
        <v/>
      </c>
      <c r="M156" s="32"/>
      <c r="N156" s="190"/>
      <c r="O156" s="190"/>
      <c r="P156" s="190"/>
      <c r="Q156" s="190"/>
      <c r="R156" s="23"/>
      <c r="V156" s="1" t="s">
        <v>172</v>
      </c>
    </row>
    <row r="157" spans="1:22">
      <c r="A157" s="27">
        <f t="shared" ref="A157:A185" ca="1" si="33">A156+1</f>
        <v>45994</v>
      </c>
      <c r="B157" s="20"/>
      <c r="C157" s="21"/>
      <c r="D157" s="20"/>
      <c r="E157" s="21"/>
      <c r="F157" s="22"/>
      <c r="G157" s="22"/>
      <c r="H157" s="34" t="str">
        <f t="shared" si="29"/>
        <v/>
      </c>
      <c r="I157" s="34" t="str">
        <f t="shared" si="30"/>
        <v/>
      </c>
      <c r="J157" s="34" t="str">
        <f t="shared" si="31"/>
        <v/>
      </c>
      <c r="K157" s="34" t="str">
        <f t="shared" si="32"/>
        <v/>
      </c>
      <c r="L157" s="26" t="str">
        <f t="shared" si="28"/>
        <v/>
      </c>
      <c r="M157" s="32"/>
      <c r="N157" s="190"/>
      <c r="O157" s="190"/>
      <c r="P157" s="190"/>
      <c r="Q157" s="190"/>
      <c r="R157" s="23"/>
    </row>
    <row r="158" spans="1:22">
      <c r="A158" s="27">
        <f t="shared" ca="1" si="33"/>
        <v>45995</v>
      </c>
      <c r="B158" s="20"/>
      <c r="C158" s="21"/>
      <c r="D158" s="20"/>
      <c r="E158" s="21"/>
      <c r="F158" s="22"/>
      <c r="G158" s="22"/>
      <c r="H158" s="34" t="str">
        <f t="shared" si="29"/>
        <v/>
      </c>
      <c r="I158" s="34" t="str">
        <f t="shared" si="30"/>
        <v/>
      </c>
      <c r="J158" s="34" t="str">
        <f t="shared" si="31"/>
        <v/>
      </c>
      <c r="K158" s="34" t="str">
        <f t="shared" si="32"/>
        <v/>
      </c>
      <c r="L158" s="26" t="str">
        <f t="shared" si="28"/>
        <v/>
      </c>
      <c r="M158" s="32"/>
      <c r="N158" s="190"/>
      <c r="O158" s="190"/>
      <c r="P158" s="190"/>
      <c r="Q158" s="190"/>
      <c r="R158" s="23"/>
    </row>
    <row r="159" spans="1:22">
      <c r="A159" s="27">
        <f t="shared" ca="1" si="33"/>
        <v>45996</v>
      </c>
      <c r="B159" s="20"/>
      <c r="C159" s="21"/>
      <c r="D159" s="20"/>
      <c r="E159" s="21"/>
      <c r="F159" s="22"/>
      <c r="G159" s="22"/>
      <c r="H159" s="34" t="str">
        <f t="shared" si="29"/>
        <v/>
      </c>
      <c r="I159" s="34" t="str">
        <f t="shared" si="30"/>
        <v/>
      </c>
      <c r="J159" s="34" t="str">
        <f t="shared" si="31"/>
        <v/>
      </c>
      <c r="K159" s="34" t="str">
        <f t="shared" si="32"/>
        <v/>
      </c>
      <c r="L159" s="26" t="str">
        <f t="shared" si="28"/>
        <v/>
      </c>
      <c r="M159" s="32"/>
      <c r="N159" s="190"/>
      <c r="O159" s="190"/>
      <c r="P159" s="190"/>
      <c r="Q159" s="190"/>
      <c r="R159" s="23"/>
    </row>
    <row r="160" spans="1:22">
      <c r="A160" s="27">
        <f t="shared" ca="1" si="33"/>
        <v>45997</v>
      </c>
      <c r="B160" s="20"/>
      <c r="C160" s="21"/>
      <c r="D160" s="20"/>
      <c r="E160" s="21"/>
      <c r="F160" s="22"/>
      <c r="G160" s="22"/>
      <c r="H160" s="34" t="str">
        <f t="shared" si="29"/>
        <v/>
      </c>
      <c r="I160" s="34" t="str">
        <f t="shared" si="30"/>
        <v/>
      </c>
      <c r="J160" s="34" t="str">
        <f t="shared" si="31"/>
        <v/>
      </c>
      <c r="K160" s="34" t="str">
        <f t="shared" si="32"/>
        <v/>
      </c>
      <c r="L160" s="26" t="str">
        <f t="shared" si="28"/>
        <v/>
      </c>
      <c r="M160" s="32"/>
      <c r="N160" s="190"/>
      <c r="O160" s="190"/>
      <c r="P160" s="190"/>
      <c r="Q160" s="190"/>
      <c r="R160" s="23"/>
    </row>
    <row r="161" spans="1:18">
      <c r="A161" s="27">
        <f t="shared" ca="1" si="33"/>
        <v>45998</v>
      </c>
      <c r="B161" s="20"/>
      <c r="C161" s="21"/>
      <c r="D161" s="20"/>
      <c r="E161" s="21"/>
      <c r="F161" s="22"/>
      <c r="G161" s="22"/>
      <c r="H161" s="34" t="str">
        <f t="shared" si="29"/>
        <v/>
      </c>
      <c r="I161" s="34" t="str">
        <f t="shared" si="30"/>
        <v/>
      </c>
      <c r="J161" s="34" t="str">
        <f t="shared" si="31"/>
        <v/>
      </c>
      <c r="K161" s="34" t="str">
        <f t="shared" si="32"/>
        <v/>
      </c>
      <c r="L161" s="26" t="str">
        <f t="shared" si="28"/>
        <v/>
      </c>
      <c r="M161" s="32"/>
      <c r="N161" s="190"/>
      <c r="O161" s="190"/>
      <c r="P161" s="190"/>
      <c r="Q161" s="190"/>
      <c r="R161" s="23"/>
    </row>
    <row r="162" spans="1:18">
      <c r="A162" s="27">
        <f t="shared" ca="1" si="33"/>
        <v>45999</v>
      </c>
      <c r="B162" s="20"/>
      <c r="C162" s="21"/>
      <c r="D162" s="20"/>
      <c r="E162" s="21"/>
      <c r="F162" s="22"/>
      <c r="G162" s="22"/>
      <c r="H162" s="34" t="str">
        <f t="shared" si="29"/>
        <v/>
      </c>
      <c r="I162" s="34" t="str">
        <f t="shared" si="30"/>
        <v/>
      </c>
      <c r="J162" s="34" t="str">
        <f t="shared" si="31"/>
        <v/>
      </c>
      <c r="K162" s="34" t="str">
        <f t="shared" si="32"/>
        <v/>
      </c>
      <c r="L162" s="26" t="str">
        <f t="shared" si="28"/>
        <v/>
      </c>
      <c r="M162" s="32"/>
      <c r="N162" s="190"/>
      <c r="O162" s="190"/>
      <c r="P162" s="190"/>
      <c r="Q162" s="190"/>
      <c r="R162" s="23"/>
    </row>
    <row r="163" spans="1:18">
      <c r="A163" s="27">
        <f t="shared" ca="1" si="33"/>
        <v>46000</v>
      </c>
      <c r="B163" s="20"/>
      <c r="C163" s="21"/>
      <c r="D163" s="20"/>
      <c r="E163" s="21"/>
      <c r="F163" s="22"/>
      <c r="G163" s="22"/>
      <c r="H163" s="34" t="str">
        <f t="shared" si="29"/>
        <v/>
      </c>
      <c r="I163" s="34" t="str">
        <f t="shared" si="30"/>
        <v/>
      </c>
      <c r="J163" s="34" t="str">
        <f t="shared" si="31"/>
        <v/>
      </c>
      <c r="K163" s="34" t="str">
        <f t="shared" si="32"/>
        <v/>
      </c>
      <c r="L163" s="26" t="str">
        <f t="shared" si="28"/>
        <v/>
      </c>
      <c r="M163" s="32"/>
      <c r="N163" s="190"/>
      <c r="O163" s="190"/>
      <c r="P163" s="190"/>
      <c r="Q163" s="190"/>
      <c r="R163" s="23"/>
    </row>
    <row r="164" spans="1:18">
      <c r="A164" s="27">
        <f t="shared" ca="1" si="33"/>
        <v>46001</v>
      </c>
      <c r="B164" s="20"/>
      <c r="C164" s="21"/>
      <c r="D164" s="20"/>
      <c r="E164" s="21"/>
      <c r="F164" s="22"/>
      <c r="G164" s="22"/>
      <c r="H164" s="34" t="str">
        <f t="shared" si="29"/>
        <v/>
      </c>
      <c r="I164" s="34" t="str">
        <f t="shared" si="30"/>
        <v/>
      </c>
      <c r="J164" s="34" t="str">
        <f t="shared" si="31"/>
        <v/>
      </c>
      <c r="K164" s="34" t="str">
        <f t="shared" si="32"/>
        <v/>
      </c>
      <c r="L164" s="26" t="str">
        <f t="shared" si="28"/>
        <v/>
      </c>
      <c r="M164" s="32"/>
      <c r="N164" s="190"/>
      <c r="O164" s="190"/>
      <c r="P164" s="190"/>
      <c r="Q164" s="190"/>
      <c r="R164" s="23"/>
    </row>
    <row r="165" spans="1:18">
      <c r="A165" s="27">
        <f t="shared" ca="1" si="33"/>
        <v>46002</v>
      </c>
      <c r="B165" s="20"/>
      <c r="C165" s="21"/>
      <c r="D165" s="20"/>
      <c r="E165" s="21"/>
      <c r="F165" s="22"/>
      <c r="G165" s="22"/>
      <c r="H165" s="34" t="str">
        <f t="shared" si="29"/>
        <v/>
      </c>
      <c r="I165" s="34" t="str">
        <f t="shared" si="30"/>
        <v/>
      </c>
      <c r="J165" s="34" t="str">
        <f t="shared" si="31"/>
        <v/>
      </c>
      <c r="K165" s="34" t="str">
        <f t="shared" si="32"/>
        <v/>
      </c>
      <c r="L165" s="26" t="str">
        <f t="shared" si="28"/>
        <v/>
      </c>
      <c r="M165" s="32"/>
      <c r="N165" s="190"/>
      <c r="O165" s="190"/>
      <c r="P165" s="190"/>
      <c r="Q165" s="190"/>
      <c r="R165" s="23"/>
    </row>
    <row r="166" spans="1:18">
      <c r="A166" s="27">
        <f t="shared" ca="1" si="33"/>
        <v>46003</v>
      </c>
      <c r="B166" s="20"/>
      <c r="C166" s="21"/>
      <c r="D166" s="20"/>
      <c r="E166" s="21"/>
      <c r="F166" s="22"/>
      <c r="G166" s="22"/>
      <c r="H166" s="34" t="str">
        <f t="shared" si="29"/>
        <v/>
      </c>
      <c r="I166" s="34" t="str">
        <f t="shared" si="30"/>
        <v/>
      </c>
      <c r="J166" s="34" t="str">
        <f t="shared" si="31"/>
        <v/>
      </c>
      <c r="K166" s="34" t="str">
        <f t="shared" si="32"/>
        <v/>
      </c>
      <c r="L166" s="26" t="str">
        <f t="shared" si="28"/>
        <v/>
      </c>
      <c r="M166" s="32"/>
      <c r="N166" s="190"/>
      <c r="O166" s="190"/>
      <c r="P166" s="190"/>
      <c r="Q166" s="190"/>
      <c r="R166" s="23"/>
    </row>
    <row r="167" spans="1:18">
      <c r="A167" s="27">
        <f t="shared" ca="1" si="33"/>
        <v>46004</v>
      </c>
      <c r="B167" s="20"/>
      <c r="C167" s="21"/>
      <c r="D167" s="20"/>
      <c r="E167" s="21"/>
      <c r="F167" s="22"/>
      <c r="G167" s="22"/>
      <c r="H167" s="34" t="str">
        <f t="shared" si="29"/>
        <v/>
      </c>
      <c r="I167" s="34" t="str">
        <f t="shared" si="30"/>
        <v/>
      </c>
      <c r="J167" s="34" t="str">
        <f t="shared" si="31"/>
        <v/>
      </c>
      <c r="K167" s="34" t="str">
        <f t="shared" si="32"/>
        <v/>
      </c>
      <c r="L167" s="26" t="str">
        <f t="shared" si="28"/>
        <v/>
      </c>
      <c r="M167" s="32"/>
      <c r="N167" s="190"/>
      <c r="O167" s="190"/>
      <c r="P167" s="190"/>
      <c r="Q167" s="190"/>
      <c r="R167" s="23"/>
    </row>
    <row r="168" spans="1:18">
      <c r="A168" s="27">
        <f t="shared" ca="1" si="33"/>
        <v>46005</v>
      </c>
      <c r="B168" s="20"/>
      <c r="C168" s="21"/>
      <c r="D168" s="20"/>
      <c r="E168" s="21"/>
      <c r="F168" s="22"/>
      <c r="G168" s="22"/>
      <c r="H168" s="34" t="str">
        <f t="shared" si="29"/>
        <v/>
      </c>
      <c r="I168" s="34" t="str">
        <f t="shared" si="30"/>
        <v/>
      </c>
      <c r="J168" s="34" t="str">
        <f t="shared" si="31"/>
        <v/>
      </c>
      <c r="K168" s="34" t="str">
        <f t="shared" si="32"/>
        <v/>
      </c>
      <c r="L168" s="26" t="str">
        <f t="shared" si="28"/>
        <v/>
      </c>
      <c r="M168" s="32"/>
      <c r="N168" s="190"/>
      <c r="O168" s="190"/>
      <c r="P168" s="190"/>
      <c r="Q168" s="190"/>
      <c r="R168" s="23"/>
    </row>
    <row r="169" spans="1:18">
      <c r="A169" s="27">
        <f t="shared" ca="1" si="33"/>
        <v>46006</v>
      </c>
      <c r="B169" s="20"/>
      <c r="C169" s="21"/>
      <c r="D169" s="20"/>
      <c r="E169" s="21"/>
      <c r="F169" s="22"/>
      <c r="G169" s="22"/>
      <c r="H169" s="34" t="str">
        <f t="shared" si="29"/>
        <v/>
      </c>
      <c r="I169" s="34" t="str">
        <f t="shared" si="30"/>
        <v/>
      </c>
      <c r="J169" s="34" t="str">
        <f t="shared" si="31"/>
        <v/>
      </c>
      <c r="K169" s="34" t="str">
        <f t="shared" si="32"/>
        <v/>
      </c>
      <c r="L169" s="26" t="str">
        <f t="shared" si="28"/>
        <v/>
      </c>
      <c r="M169" s="32"/>
      <c r="N169" s="190"/>
      <c r="O169" s="190"/>
      <c r="P169" s="190"/>
      <c r="Q169" s="190"/>
      <c r="R169" s="23"/>
    </row>
    <row r="170" spans="1:18">
      <c r="A170" s="27">
        <f t="shared" ca="1" si="33"/>
        <v>46007</v>
      </c>
      <c r="B170" s="20"/>
      <c r="C170" s="21"/>
      <c r="D170" s="20"/>
      <c r="E170" s="21"/>
      <c r="F170" s="22"/>
      <c r="G170" s="22"/>
      <c r="H170" s="34" t="str">
        <f t="shared" si="29"/>
        <v/>
      </c>
      <c r="I170" s="34" t="str">
        <f t="shared" si="30"/>
        <v/>
      </c>
      <c r="J170" s="34" t="str">
        <f t="shared" si="31"/>
        <v/>
      </c>
      <c r="K170" s="34" t="str">
        <f t="shared" si="32"/>
        <v/>
      </c>
      <c r="L170" s="26" t="str">
        <f t="shared" si="28"/>
        <v/>
      </c>
      <c r="M170" s="32"/>
      <c r="N170" s="190"/>
      <c r="O170" s="190"/>
      <c r="P170" s="190"/>
      <c r="Q170" s="190"/>
      <c r="R170" s="23"/>
    </row>
    <row r="171" spans="1:18">
      <c r="A171" s="27">
        <f t="shared" ca="1" si="33"/>
        <v>46008</v>
      </c>
      <c r="B171" s="20"/>
      <c r="C171" s="21"/>
      <c r="D171" s="20"/>
      <c r="E171" s="21"/>
      <c r="F171" s="22"/>
      <c r="G171" s="22"/>
      <c r="H171" s="34" t="str">
        <f t="shared" si="29"/>
        <v/>
      </c>
      <c r="I171" s="34" t="str">
        <f t="shared" si="30"/>
        <v/>
      </c>
      <c r="J171" s="34" t="str">
        <f t="shared" si="31"/>
        <v/>
      </c>
      <c r="K171" s="34" t="str">
        <f t="shared" si="32"/>
        <v/>
      </c>
      <c r="L171" s="26" t="str">
        <f t="shared" si="28"/>
        <v/>
      </c>
      <c r="M171" s="32"/>
      <c r="N171" s="190"/>
      <c r="O171" s="190"/>
      <c r="P171" s="190"/>
      <c r="Q171" s="190"/>
      <c r="R171" s="23"/>
    </row>
    <row r="172" spans="1:18">
      <c r="A172" s="27">
        <f t="shared" ca="1" si="33"/>
        <v>46009</v>
      </c>
      <c r="B172" s="20"/>
      <c r="C172" s="21"/>
      <c r="D172" s="20"/>
      <c r="E172" s="21"/>
      <c r="F172" s="22"/>
      <c r="G172" s="22"/>
      <c r="H172" s="34" t="str">
        <f t="shared" si="29"/>
        <v/>
      </c>
      <c r="I172" s="34" t="str">
        <f t="shared" si="30"/>
        <v/>
      </c>
      <c r="J172" s="34" t="str">
        <f t="shared" si="31"/>
        <v/>
      </c>
      <c r="K172" s="34" t="str">
        <f t="shared" si="32"/>
        <v/>
      </c>
      <c r="L172" s="26" t="str">
        <f t="shared" si="28"/>
        <v/>
      </c>
      <c r="M172" s="32"/>
      <c r="N172" s="190"/>
      <c r="O172" s="190"/>
      <c r="P172" s="190"/>
      <c r="Q172" s="190"/>
      <c r="R172" s="23"/>
    </row>
    <row r="173" spans="1:18">
      <c r="A173" s="27">
        <f t="shared" ca="1" si="33"/>
        <v>46010</v>
      </c>
      <c r="B173" s="20"/>
      <c r="C173" s="21"/>
      <c r="D173" s="20"/>
      <c r="E173" s="21"/>
      <c r="F173" s="22"/>
      <c r="G173" s="22"/>
      <c r="H173" s="34" t="str">
        <f t="shared" si="29"/>
        <v/>
      </c>
      <c r="I173" s="34" t="str">
        <f t="shared" si="30"/>
        <v/>
      </c>
      <c r="J173" s="34" t="str">
        <f t="shared" si="31"/>
        <v/>
      </c>
      <c r="K173" s="34" t="str">
        <f t="shared" si="32"/>
        <v/>
      </c>
      <c r="L173" s="26" t="str">
        <f t="shared" si="28"/>
        <v/>
      </c>
      <c r="M173" s="32"/>
      <c r="N173" s="190"/>
      <c r="O173" s="190"/>
      <c r="P173" s="190"/>
      <c r="Q173" s="190"/>
      <c r="R173" s="23"/>
    </row>
    <row r="174" spans="1:18">
      <c r="A174" s="27">
        <f t="shared" ca="1" si="33"/>
        <v>46011</v>
      </c>
      <c r="B174" s="20"/>
      <c r="C174" s="21"/>
      <c r="D174" s="20"/>
      <c r="E174" s="21"/>
      <c r="F174" s="22"/>
      <c r="G174" s="22"/>
      <c r="H174" s="34" t="str">
        <f t="shared" si="29"/>
        <v/>
      </c>
      <c r="I174" s="34" t="str">
        <f t="shared" si="30"/>
        <v/>
      </c>
      <c r="J174" s="34" t="str">
        <f t="shared" si="31"/>
        <v/>
      </c>
      <c r="K174" s="34" t="str">
        <f t="shared" si="32"/>
        <v/>
      </c>
      <c r="L174" s="26" t="str">
        <f t="shared" si="28"/>
        <v/>
      </c>
      <c r="M174" s="32"/>
      <c r="N174" s="190"/>
      <c r="O174" s="190"/>
      <c r="P174" s="190"/>
      <c r="Q174" s="190"/>
      <c r="R174" s="23"/>
    </row>
    <row r="175" spans="1:18">
      <c r="A175" s="27">
        <f t="shared" ca="1" si="33"/>
        <v>46012</v>
      </c>
      <c r="B175" s="20"/>
      <c r="C175" s="21"/>
      <c r="D175" s="20"/>
      <c r="E175" s="21"/>
      <c r="F175" s="22"/>
      <c r="G175" s="22"/>
      <c r="H175" s="34" t="str">
        <f t="shared" si="29"/>
        <v/>
      </c>
      <c r="I175" s="34" t="str">
        <f t="shared" si="30"/>
        <v/>
      </c>
      <c r="J175" s="34" t="str">
        <f t="shared" si="31"/>
        <v/>
      </c>
      <c r="K175" s="34" t="str">
        <f t="shared" si="32"/>
        <v/>
      </c>
      <c r="L175" s="26" t="str">
        <f t="shared" si="28"/>
        <v/>
      </c>
      <c r="M175" s="32"/>
      <c r="N175" s="190"/>
      <c r="O175" s="190"/>
      <c r="P175" s="190"/>
      <c r="Q175" s="190"/>
      <c r="R175" s="23"/>
    </row>
    <row r="176" spans="1:18">
      <c r="A176" s="27">
        <f t="shared" ca="1" si="33"/>
        <v>46013</v>
      </c>
      <c r="B176" s="20"/>
      <c r="C176" s="21"/>
      <c r="D176" s="20"/>
      <c r="E176" s="21"/>
      <c r="F176" s="22"/>
      <c r="G176" s="22"/>
      <c r="H176" s="34" t="str">
        <f t="shared" si="29"/>
        <v/>
      </c>
      <c r="I176" s="34" t="str">
        <f t="shared" si="30"/>
        <v/>
      </c>
      <c r="J176" s="34" t="str">
        <f t="shared" si="31"/>
        <v/>
      </c>
      <c r="K176" s="34" t="str">
        <f t="shared" si="32"/>
        <v/>
      </c>
      <c r="L176" s="26" t="str">
        <f t="shared" si="28"/>
        <v/>
      </c>
      <c r="M176" s="32"/>
      <c r="N176" s="190"/>
      <c r="O176" s="190"/>
      <c r="P176" s="190"/>
      <c r="Q176" s="190"/>
      <c r="R176" s="23"/>
    </row>
    <row r="177" spans="1:22">
      <c r="A177" s="27">
        <f t="shared" ca="1" si="33"/>
        <v>46014</v>
      </c>
      <c r="B177" s="20"/>
      <c r="C177" s="21"/>
      <c r="D177" s="20"/>
      <c r="E177" s="21"/>
      <c r="F177" s="22"/>
      <c r="G177" s="22"/>
      <c r="H177" s="34" t="str">
        <f t="shared" si="29"/>
        <v/>
      </c>
      <c r="I177" s="34" t="str">
        <f t="shared" si="30"/>
        <v/>
      </c>
      <c r="J177" s="34" t="str">
        <f t="shared" si="31"/>
        <v/>
      </c>
      <c r="K177" s="34" t="str">
        <f t="shared" si="32"/>
        <v/>
      </c>
      <c r="L177" s="26" t="str">
        <f t="shared" si="28"/>
        <v/>
      </c>
      <c r="M177" s="32"/>
      <c r="N177" s="190"/>
      <c r="O177" s="190"/>
      <c r="P177" s="190"/>
      <c r="Q177" s="190"/>
      <c r="R177" s="23"/>
    </row>
    <row r="178" spans="1:22">
      <c r="A178" s="27">
        <f t="shared" ca="1" si="33"/>
        <v>46015</v>
      </c>
      <c r="B178" s="20"/>
      <c r="C178" s="21"/>
      <c r="D178" s="20"/>
      <c r="E178" s="21"/>
      <c r="F178" s="22"/>
      <c r="G178" s="22"/>
      <c r="H178" s="34" t="str">
        <f t="shared" si="29"/>
        <v/>
      </c>
      <c r="I178" s="34" t="str">
        <f t="shared" si="30"/>
        <v/>
      </c>
      <c r="J178" s="34" t="str">
        <f t="shared" si="31"/>
        <v/>
      </c>
      <c r="K178" s="34" t="str">
        <f t="shared" si="32"/>
        <v/>
      </c>
      <c r="L178" s="26" t="str">
        <f t="shared" si="28"/>
        <v/>
      </c>
      <c r="M178" s="32"/>
      <c r="N178" s="190"/>
      <c r="O178" s="190"/>
      <c r="P178" s="190"/>
      <c r="Q178" s="190"/>
      <c r="R178" s="23"/>
    </row>
    <row r="179" spans="1:22">
      <c r="A179" s="27">
        <f t="shared" ca="1" si="33"/>
        <v>46016</v>
      </c>
      <c r="B179" s="20"/>
      <c r="C179" s="21"/>
      <c r="D179" s="20"/>
      <c r="E179" s="21"/>
      <c r="F179" s="22"/>
      <c r="G179" s="22"/>
      <c r="H179" s="34" t="str">
        <f t="shared" si="29"/>
        <v/>
      </c>
      <c r="I179" s="34" t="str">
        <f t="shared" si="30"/>
        <v/>
      </c>
      <c r="J179" s="34" t="str">
        <f t="shared" si="31"/>
        <v/>
      </c>
      <c r="K179" s="34" t="str">
        <f t="shared" si="32"/>
        <v/>
      </c>
      <c r="L179" s="26" t="str">
        <f t="shared" si="28"/>
        <v/>
      </c>
      <c r="M179" s="32"/>
      <c r="N179" s="190"/>
      <c r="O179" s="190"/>
      <c r="P179" s="190"/>
      <c r="Q179" s="190"/>
      <c r="R179" s="23"/>
    </row>
    <row r="180" spans="1:22">
      <c r="A180" s="27">
        <f t="shared" ca="1" si="33"/>
        <v>46017</v>
      </c>
      <c r="B180" s="20"/>
      <c r="C180" s="21"/>
      <c r="D180" s="20"/>
      <c r="E180" s="21"/>
      <c r="F180" s="22"/>
      <c r="G180" s="22"/>
      <c r="H180" s="34" t="str">
        <f t="shared" si="29"/>
        <v/>
      </c>
      <c r="I180" s="34" t="str">
        <f t="shared" si="30"/>
        <v/>
      </c>
      <c r="J180" s="34" t="str">
        <f t="shared" si="31"/>
        <v/>
      </c>
      <c r="K180" s="34" t="str">
        <f t="shared" si="32"/>
        <v/>
      </c>
      <c r="L180" s="26" t="str">
        <f t="shared" si="28"/>
        <v/>
      </c>
      <c r="M180" s="32"/>
      <c r="N180" s="190"/>
      <c r="O180" s="190"/>
      <c r="P180" s="190"/>
      <c r="Q180" s="190"/>
      <c r="R180" s="23"/>
    </row>
    <row r="181" spans="1:22">
      <c r="A181" s="27">
        <f t="shared" ca="1" si="33"/>
        <v>46018</v>
      </c>
      <c r="B181" s="20"/>
      <c r="C181" s="21"/>
      <c r="D181" s="20"/>
      <c r="E181" s="21"/>
      <c r="F181" s="22"/>
      <c r="G181" s="22"/>
      <c r="H181" s="34" t="str">
        <f t="shared" si="29"/>
        <v/>
      </c>
      <c r="I181" s="34" t="str">
        <f t="shared" si="30"/>
        <v/>
      </c>
      <c r="J181" s="34" t="str">
        <f t="shared" si="31"/>
        <v/>
      </c>
      <c r="K181" s="34" t="str">
        <f t="shared" si="32"/>
        <v/>
      </c>
      <c r="L181" s="26" t="str">
        <f t="shared" si="28"/>
        <v/>
      </c>
      <c r="M181" s="32"/>
      <c r="N181" s="190"/>
      <c r="O181" s="190"/>
      <c r="P181" s="190"/>
      <c r="Q181" s="190"/>
      <c r="R181" s="23"/>
    </row>
    <row r="182" spans="1:22">
      <c r="A182" s="27">
        <f t="shared" ca="1" si="33"/>
        <v>46019</v>
      </c>
      <c r="B182" s="20"/>
      <c r="C182" s="21"/>
      <c r="D182" s="20"/>
      <c r="E182" s="21"/>
      <c r="F182" s="22"/>
      <c r="G182" s="22"/>
      <c r="H182" s="34" t="str">
        <f t="shared" si="29"/>
        <v/>
      </c>
      <c r="I182" s="34" t="str">
        <f t="shared" si="30"/>
        <v/>
      </c>
      <c r="J182" s="34" t="str">
        <f t="shared" si="31"/>
        <v/>
      </c>
      <c r="K182" s="34" t="str">
        <f t="shared" si="32"/>
        <v/>
      </c>
      <c r="L182" s="26" t="str">
        <f t="shared" si="28"/>
        <v/>
      </c>
      <c r="M182" s="32"/>
      <c r="N182" s="190"/>
      <c r="O182" s="190"/>
      <c r="P182" s="190"/>
      <c r="Q182" s="190"/>
      <c r="R182" s="23"/>
    </row>
    <row r="183" spans="1:22">
      <c r="A183" s="27">
        <f t="shared" ca="1" si="33"/>
        <v>46020</v>
      </c>
      <c r="B183" s="20"/>
      <c r="C183" s="21"/>
      <c r="D183" s="20"/>
      <c r="E183" s="21"/>
      <c r="F183" s="22"/>
      <c r="G183" s="22"/>
      <c r="H183" s="34" t="str">
        <f t="shared" si="29"/>
        <v/>
      </c>
      <c r="I183" s="34" t="str">
        <f t="shared" si="30"/>
        <v/>
      </c>
      <c r="J183" s="34" t="str">
        <f t="shared" si="31"/>
        <v/>
      </c>
      <c r="K183" s="34" t="str">
        <f t="shared" si="32"/>
        <v/>
      </c>
      <c r="L183" s="26" t="str">
        <f t="shared" si="28"/>
        <v/>
      </c>
      <c r="M183" s="32"/>
      <c r="N183" s="190"/>
      <c r="O183" s="190"/>
      <c r="P183" s="190"/>
      <c r="Q183" s="190"/>
      <c r="R183" s="23"/>
    </row>
    <row r="184" spans="1:22">
      <c r="A184" s="27">
        <f t="shared" ca="1" si="33"/>
        <v>46021</v>
      </c>
      <c r="B184" s="20"/>
      <c r="C184" s="21"/>
      <c r="D184" s="20"/>
      <c r="E184" s="21"/>
      <c r="F184" s="22"/>
      <c r="G184" s="22"/>
      <c r="H184" s="34" t="str">
        <f t="shared" si="29"/>
        <v/>
      </c>
      <c r="I184" s="34" t="str">
        <f t="shared" si="30"/>
        <v/>
      </c>
      <c r="J184" s="34" t="str">
        <f t="shared" si="31"/>
        <v/>
      </c>
      <c r="K184" s="34" t="str">
        <f t="shared" si="32"/>
        <v/>
      </c>
      <c r="L184" s="26" t="str">
        <f t="shared" si="28"/>
        <v/>
      </c>
      <c r="M184" s="32"/>
      <c r="N184" s="190"/>
      <c r="O184" s="190"/>
      <c r="P184" s="190"/>
      <c r="Q184" s="190"/>
      <c r="R184" s="23"/>
    </row>
    <row r="185" spans="1:22">
      <c r="A185" s="27">
        <f t="shared" ca="1" si="33"/>
        <v>46022</v>
      </c>
      <c r="B185" s="20"/>
      <c r="C185" s="21"/>
      <c r="D185" s="20"/>
      <c r="E185" s="21"/>
      <c r="F185" s="22"/>
      <c r="G185" s="22"/>
      <c r="H185" s="34" t="str">
        <f t="shared" si="29"/>
        <v/>
      </c>
      <c r="I185" s="34" t="str">
        <f t="shared" si="30"/>
        <v/>
      </c>
      <c r="J185" s="34" t="str">
        <f t="shared" si="31"/>
        <v/>
      </c>
      <c r="K185" s="34" t="str">
        <f t="shared" si="32"/>
        <v/>
      </c>
      <c r="L185" s="26" t="str">
        <f t="shared" si="28"/>
        <v/>
      </c>
      <c r="M185" s="32"/>
      <c r="N185" s="190"/>
      <c r="O185" s="190"/>
      <c r="P185" s="190"/>
      <c r="Q185" s="190"/>
      <c r="R185" s="23"/>
    </row>
    <row r="186" spans="1:22">
      <c r="A186" s="5" t="s">
        <v>11</v>
      </c>
      <c r="B186" s="191"/>
      <c r="C186" s="192"/>
      <c r="D186" s="191"/>
      <c r="E186" s="192"/>
      <c r="F186" s="26" t="str">
        <f>IF(SUM($F155:$F185)=0,"",SUM($F155:$F185))</f>
        <v/>
      </c>
      <c r="G186" s="26" t="str">
        <f>IF(SUM($G155:$G185)=0,"",SUM($G155:$G185))</f>
        <v/>
      </c>
      <c r="H186" s="26" t="str">
        <f>IF(SUM(H155:H185)=0,"",SUM(H155:H185))</f>
        <v/>
      </c>
      <c r="I186" s="26" t="str">
        <f>IF(SUM(I155:I185)=0,"",SUM(I155:I185))</f>
        <v/>
      </c>
      <c r="J186" s="26" t="str">
        <f t="shared" ref="J186:K186" si="34">IF(SUM(J155:J185)=0,"",SUM(J155:J185))</f>
        <v/>
      </c>
      <c r="K186" s="26" t="str">
        <f t="shared" si="34"/>
        <v/>
      </c>
      <c r="L186" s="26" t="str">
        <f>IF(SUM($L155:$L185)=0,"",SUM($L155:$L185))</f>
        <v/>
      </c>
      <c r="M186" s="33"/>
      <c r="N186" s="193"/>
      <c r="O186" s="193"/>
      <c r="P186" s="193"/>
      <c r="Q186" s="193"/>
      <c r="R186" s="6"/>
    </row>
    <row r="188" spans="1:22" ht="27" customHeight="1">
      <c r="A188" s="194" t="s">
        <v>22</v>
      </c>
      <c r="B188" s="189" t="s">
        <v>103</v>
      </c>
      <c r="C188" s="189"/>
      <c r="D188" s="189"/>
      <c r="E188" s="189"/>
      <c r="F188" s="189" t="s">
        <v>23</v>
      </c>
      <c r="G188" s="189"/>
      <c r="H188" s="189" t="s">
        <v>88</v>
      </c>
      <c r="I188" s="189"/>
      <c r="J188" s="189"/>
      <c r="K188" s="189"/>
      <c r="L188" s="189" t="s">
        <v>87</v>
      </c>
      <c r="M188" s="195" t="s">
        <v>96</v>
      </c>
      <c r="N188" s="194" t="s">
        <v>25</v>
      </c>
      <c r="O188" s="194"/>
      <c r="P188" s="194"/>
      <c r="Q188" s="194"/>
      <c r="R188" s="189" t="s">
        <v>100</v>
      </c>
    </row>
    <row r="189" spans="1:22" ht="14.25" customHeight="1">
      <c r="A189" s="194"/>
      <c r="B189" s="189" t="s">
        <v>82</v>
      </c>
      <c r="C189" s="189"/>
      <c r="D189" s="189" t="s">
        <v>84</v>
      </c>
      <c r="E189" s="189"/>
      <c r="F189" s="189"/>
      <c r="G189" s="189"/>
      <c r="H189" s="189" t="s">
        <v>90</v>
      </c>
      <c r="I189" s="189"/>
      <c r="J189" s="189" t="s">
        <v>89</v>
      </c>
      <c r="K189" s="189"/>
      <c r="L189" s="189"/>
      <c r="M189" s="196"/>
      <c r="N189" s="194"/>
      <c r="O189" s="194"/>
      <c r="P189" s="194"/>
      <c r="Q189" s="194"/>
      <c r="R189" s="189"/>
    </row>
    <row r="190" spans="1:22">
      <c r="A190" s="194"/>
      <c r="B190" s="43" t="s">
        <v>26</v>
      </c>
      <c r="C190" s="43" t="s">
        <v>27</v>
      </c>
      <c r="D190" s="43" t="s">
        <v>26</v>
      </c>
      <c r="E190" s="43" t="s">
        <v>27</v>
      </c>
      <c r="F190" s="44" t="s">
        <v>85</v>
      </c>
      <c r="G190" s="44" t="s">
        <v>86</v>
      </c>
      <c r="H190" s="44" t="s">
        <v>81</v>
      </c>
      <c r="I190" s="44" t="s">
        <v>83</v>
      </c>
      <c r="J190" s="44" t="s">
        <v>81</v>
      </c>
      <c r="K190" s="44" t="s">
        <v>95</v>
      </c>
      <c r="L190" s="189"/>
      <c r="M190" s="197"/>
      <c r="N190" s="194"/>
      <c r="O190" s="194"/>
      <c r="P190" s="194"/>
      <c r="Q190" s="194"/>
      <c r="R190" s="194"/>
    </row>
    <row r="191" spans="1:22">
      <c r="A191" s="27" cm="1">
        <f t="array" aca="1" ref="A191" ca="1">DATE("2025","8"+5,IFERROR(INDIRECT(T1),"1"))</f>
        <v>46023</v>
      </c>
      <c r="B191" s="20"/>
      <c r="C191" s="21"/>
      <c r="D191" s="20"/>
      <c r="E191" s="21"/>
      <c r="F191" s="22"/>
      <c r="G191" s="22"/>
      <c r="H191" s="34" t="str">
        <f>IF(OR(B191="",LEFT(M191,1)="✓"),"",C191-B191-F191)</f>
        <v/>
      </c>
      <c r="I191" s="34" t="str">
        <f>IF(OR(D191="",LEFT(M191,1)="✓"),"",E191-D191-G191)</f>
        <v/>
      </c>
      <c r="J191" s="34" t="str">
        <f>IF(AND(B191&lt;&gt;"",M191="✓所定"),C191-B191-F191,"")</f>
        <v/>
      </c>
      <c r="K191" s="34" t="str">
        <f>IF(AND(B191&lt;&gt;"",M191="✓法定"),C191-B191-F191,"")</f>
        <v/>
      </c>
      <c r="L191" s="26" t="str">
        <f>IF(AND($B191="",$D191=""),"",($C191-$B191-$F191)+($E191-$D191-$G191))</f>
        <v/>
      </c>
      <c r="M191" s="32"/>
      <c r="N191" s="190"/>
      <c r="O191" s="190"/>
      <c r="P191" s="190"/>
      <c r="Q191" s="190"/>
      <c r="R191" s="23"/>
      <c r="V191" s="1" t="s">
        <v>171</v>
      </c>
    </row>
    <row r="192" spans="1:22">
      <c r="A192" s="27">
        <f ca="1">A191+1</f>
        <v>46024</v>
      </c>
      <c r="B192" s="20"/>
      <c r="C192" s="21"/>
      <c r="D192" s="20"/>
      <c r="E192" s="21"/>
      <c r="F192" s="22"/>
      <c r="G192" s="22"/>
      <c r="H192" s="34" t="str">
        <f t="shared" ref="H192:H221" si="35">IF(OR(B192="",LEFT(M192,1)="✓"),"",C192-B192-F192)</f>
        <v/>
      </c>
      <c r="I192" s="34" t="str">
        <f t="shared" ref="I192:I221" si="36">IF(OR(D192="",LEFT(M192,1)="✓"),"",E192-D192-G192)</f>
        <v/>
      </c>
      <c r="J192" s="34" t="str">
        <f t="shared" ref="J192:J221" si="37">IF(AND(B192&lt;&gt;"",M192="✓所定"),C192-B192-F192,"")</f>
        <v/>
      </c>
      <c r="K192" s="34" t="str">
        <f t="shared" ref="K192:K221" si="38">IF(AND(B192&lt;&gt;"",M192="✓法定"),C192-B192-F192,"")</f>
        <v/>
      </c>
      <c r="L192" s="26" t="str">
        <f t="shared" ref="L192:L221" si="39">IF(AND($B192="",$D192=""),"",($C192-$B192-$F192)+($E192-$D192-$G192))</f>
        <v/>
      </c>
      <c r="M192" s="32"/>
      <c r="N192" s="190"/>
      <c r="O192" s="190"/>
      <c r="P192" s="190"/>
      <c r="Q192" s="190"/>
      <c r="R192" s="23"/>
      <c r="V192" s="1" t="s">
        <v>172</v>
      </c>
    </row>
    <row r="193" spans="1:18">
      <c r="A193" s="27">
        <f t="shared" ref="A193:A221" ca="1" si="40">A192+1</f>
        <v>46025</v>
      </c>
      <c r="B193" s="20"/>
      <c r="C193" s="21"/>
      <c r="D193" s="20"/>
      <c r="E193" s="21"/>
      <c r="F193" s="22"/>
      <c r="G193" s="22"/>
      <c r="H193" s="34" t="str">
        <f t="shared" si="35"/>
        <v/>
      </c>
      <c r="I193" s="34" t="str">
        <f t="shared" si="36"/>
        <v/>
      </c>
      <c r="J193" s="34" t="str">
        <f t="shared" si="37"/>
        <v/>
      </c>
      <c r="K193" s="34" t="str">
        <f t="shared" si="38"/>
        <v/>
      </c>
      <c r="L193" s="26" t="str">
        <f t="shared" si="39"/>
        <v/>
      </c>
      <c r="M193" s="32"/>
      <c r="N193" s="190"/>
      <c r="O193" s="190"/>
      <c r="P193" s="190"/>
      <c r="Q193" s="190"/>
      <c r="R193" s="23"/>
    </row>
    <row r="194" spans="1:18">
      <c r="A194" s="27">
        <f t="shared" ca="1" si="40"/>
        <v>46026</v>
      </c>
      <c r="B194" s="20"/>
      <c r="C194" s="21"/>
      <c r="D194" s="20"/>
      <c r="E194" s="21"/>
      <c r="F194" s="22"/>
      <c r="G194" s="22"/>
      <c r="H194" s="34" t="str">
        <f t="shared" si="35"/>
        <v/>
      </c>
      <c r="I194" s="34" t="str">
        <f t="shared" si="36"/>
        <v/>
      </c>
      <c r="J194" s="34" t="str">
        <f t="shared" si="37"/>
        <v/>
      </c>
      <c r="K194" s="34" t="str">
        <f t="shared" si="38"/>
        <v/>
      </c>
      <c r="L194" s="26" t="str">
        <f t="shared" si="39"/>
        <v/>
      </c>
      <c r="M194" s="32"/>
      <c r="N194" s="190"/>
      <c r="O194" s="190"/>
      <c r="P194" s="190"/>
      <c r="Q194" s="190"/>
      <c r="R194" s="23"/>
    </row>
    <row r="195" spans="1:18">
      <c r="A195" s="27">
        <f t="shared" ca="1" si="40"/>
        <v>46027</v>
      </c>
      <c r="B195" s="20"/>
      <c r="C195" s="21"/>
      <c r="D195" s="20"/>
      <c r="E195" s="21"/>
      <c r="F195" s="22"/>
      <c r="G195" s="22"/>
      <c r="H195" s="34" t="str">
        <f t="shared" si="35"/>
        <v/>
      </c>
      <c r="I195" s="34" t="str">
        <f t="shared" si="36"/>
        <v/>
      </c>
      <c r="J195" s="34" t="str">
        <f t="shared" si="37"/>
        <v/>
      </c>
      <c r="K195" s="34" t="str">
        <f t="shared" si="38"/>
        <v/>
      </c>
      <c r="L195" s="26" t="str">
        <f t="shared" si="39"/>
        <v/>
      </c>
      <c r="M195" s="32"/>
      <c r="N195" s="190"/>
      <c r="O195" s="190"/>
      <c r="P195" s="190"/>
      <c r="Q195" s="190"/>
      <c r="R195" s="23"/>
    </row>
    <row r="196" spans="1:18">
      <c r="A196" s="27">
        <f t="shared" ca="1" si="40"/>
        <v>46028</v>
      </c>
      <c r="B196" s="20"/>
      <c r="C196" s="21"/>
      <c r="D196" s="20"/>
      <c r="E196" s="21"/>
      <c r="F196" s="22"/>
      <c r="G196" s="22"/>
      <c r="H196" s="34" t="str">
        <f t="shared" si="35"/>
        <v/>
      </c>
      <c r="I196" s="34" t="str">
        <f t="shared" si="36"/>
        <v/>
      </c>
      <c r="J196" s="34" t="str">
        <f t="shared" si="37"/>
        <v/>
      </c>
      <c r="K196" s="34" t="str">
        <f t="shared" si="38"/>
        <v/>
      </c>
      <c r="L196" s="26" t="str">
        <f t="shared" si="39"/>
        <v/>
      </c>
      <c r="M196" s="32"/>
      <c r="N196" s="190"/>
      <c r="O196" s="190"/>
      <c r="P196" s="190"/>
      <c r="Q196" s="190"/>
      <c r="R196" s="23"/>
    </row>
    <row r="197" spans="1:18">
      <c r="A197" s="27">
        <f t="shared" ca="1" si="40"/>
        <v>46029</v>
      </c>
      <c r="B197" s="20"/>
      <c r="C197" s="21"/>
      <c r="D197" s="20"/>
      <c r="E197" s="21"/>
      <c r="F197" s="22"/>
      <c r="G197" s="22"/>
      <c r="H197" s="34" t="str">
        <f t="shared" si="35"/>
        <v/>
      </c>
      <c r="I197" s="34" t="str">
        <f t="shared" si="36"/>
        <v/>
      </c>
      <c r="J197" s="34" t="str">
        <f t="shared" si="37"/>
        <v/>
      </c>
      <c r="K197" s="34" t="str">
        <f t="shared" si="38"/>
        <v/>
      </c>
      <c r="L197" s="26" t="str">
        <f t="shared" si="39"/>
        <v/>
      </c>
      <c r="M197" s="32"/>
      <c r="N197" s="190"/>
      <c r="O197" s="190"/>
      <c r="P197" s="190"/>
      <c r="Q197" s="190"/>
      <c r="R197" s="23"/>
    </row>
    <row r="198" spans="1:18">
      <c r="A198" s="27">
        <f t="shared" ca="1" si="40"/>
        <v>46030</v>
      </c>
      <c r="B198" s="20"/>
      <c r="C198" s="21"/>
      <c r="D198" s="20"/>
      <c r="E198" s="21"/>
      <c r="F198" s="22"/>
      <c r="G198" s="22"/>
      <c r="H198" s="34" t="str">
        <f t="shared" si="35"/>
        <v/>
      </c>
      <c r="I198" s="34" t="str">
        <f t="shared" si="36"/>
        <v/>
      </c>
      <c r="J198" s="34" t="str">
        <f t="shared" si="37"/>
        <v/>
      </c>
      <c r="K198" s="34" t="str">
        <f t="shared" si="38"/>
        <v/>
      </c>
      <c r="L198" s="26" t="str">
        <f t="shared" si="39"/>
        <v/>
      </c>
      <c r="M198" s="32"/>
      <c r="N198" s="190"/>
      <c r="O198" s="190"/>
      <c r="P198" s="190"/>
      <c r="Q198" s="190"/>
      <c r="R198" s="23"/>
    </row>
    <row r="199" spans="1:18">
      <c r="A199" s="27">
        <f t="shared" ca="1" si="40"/>
        <v>46031</v>
      </c>
      <c r="B199" s="20"/>
      <c r="C199" s="21"/>
      <c r="D199" s="20"/>
      <c r="E199" s="21"/>
      <c r="F199" s="22"/>
      <c r="G199" s="22"/>
      <c r="H199" s="34" t="str">
        <f t="shared" si="35"/>
        <v/>
      </c>
      <c r="I199" s="34" t="str">
        <f t="shared" si="36"/>
        <v/>
      </c>
      <c r="J199" s="34" t="str">
        <f t="shared" si="37"/>
        <v/>
      </c>
      <c r="K199" s="34" t="str">
        <f t="shared" si="38"/>
        <v/>
      </c>
      <c r="L199" s="26" t="str">
        <f t="shared" si="39"/>
        <v/>
      </c>
      <c r="M199" s="32"/>
      <c r="N199" s="190"/>
      <c r="O199" s="190"/>
      <c r="P199" s="190"/>
      <c r="Q199" s="190"/>
      <c r="R199" s="23"/>
    </row>
    <row r="200" spans="1:18">
      <c r="A200" s="27">
        <f t="shared" ca="1" si="40"/>
        <v>46032</v>
      </c>
      <c r="B200" s="20"/>
      <c r="C200" s="21"/>
      <c r="D200" s="20"/>
      <c r="E200" s="21"/>
      <c r="F200" s="22"/>
      <c r="G200" s="22"/>
      <c r="H200" s="34" t="str">
        <f t="shared" si="35"/>
        <v/>
      </c>
      <c r="I200" s="34" t="str">
        <f t="shared" si="36"/>
        <v/>
      </c>
      <c r="J200" s="34" t="str">
        <f t="shared" si="37"/>
        <v/>
      </c>
      <c r="K200" s="34" t="str">
        <f t="shared" si="38"/>
        <v/>
      </c>
      <c r="L200" s="26" t="str">
        <f t="shared" si="39"/>
        <v/>
      </c>
      <c r="M200" s="32"/>
      <c r="N200" s="190"/>
      <c r="O200" s="190"/>
      <c r="P200" s="190"/>
      <c r="Q200" s="190"/>
      <c r="R200" s="23"/>
    </row>
    <row r="201" spans="1:18">
      <c r="A201" s="27">
        <f t="shared" ca="1" si="40"/>
        <v>46033</v>
      </c>
      <c r="B201" s="20"/>
      <c r="C201" s="21"/>
      <c r="D201" s="20"/>
      <c r="E201" s="21"/>
      <c r="F201" s="22"/>
      <c r="G201" s="22"/>
      <c r="H201" s="34" t="str">
        <f t="shared" si="35"/>
        <v/>
      </c>
      <c r="I201" s="34" t="str">
        <f t="shared" si="36"/>
        <v/>
      </c>
      <c r="J201" s="34" t="str">
        <f t="shared" si="37"/>
        <v/>
      </c>
      <c r="K201" s="34" t="str">
        <f t="shared" si="38"/>
        <v/>
      </c>
      <c r="L201" s="26" t="str">
        <f t="shared" si="39"/>
        <v/>
      </c>
      <c r="M201" s="32"/>
      <c r="N201" s="190"/>
      <c r="O201" s="190"/>
      <c r="P201" s="190"/>
      <c r="Q201" s="190"/>
      <c r="R201" s="23"/>
    </row>
    <row r="202" spans="1:18">
      <c r="A202" s="27">
        <f t="shared" ca="1" si="40"/>
        <v>46034</v>
      </c>
      <c r="B202" s="20"/>
      <c r="C202" s="21"/>
      <c r="D202" s="20"/>
      <c r="E202" s="21"/>
      <c r="F202" s="22"/>
      <c r="G202" s="22"/>
      <c r="H202" s="34" t="str">
        <f t="shared" si="35"/>
        <v/>
      </c>
      <c r="I202" s="34" t="str">
        <f t="shared" si="36"/>
        <v/>
      </c>
      <c r="J202" s="34" t="str">
        <f t="shared" si="37"/>
        <v/>
      </c>
      <c r="K202" s="34" t="str">
        <f t="shared" si="38"/>
        <v/>
      </c>
      <c r="L202" s="26" t="str">
        <f t="shared" si="39"/>
        <v/>
      </c>
      <c r="M202" s="32"/>
      <c r="N202" s="190"/>
      <c r="O202" s="190"/>
      <c r="P202" s="190"/>
      <c r="Q202" s="190"/>
      <c r="R202" s="23"/>
    </row>
    <row r="203" spans="1:18">
      <c r="A203" s="27">
        <f t="shared" ca="1" si="40"/>
        <v>46035</v>
      </c>
      <c r="B203" s="20"/>
      <c r="C203" s="21"/>
      <c r="D203" s="20"/>
      <c r="E203" s="21"/>
      <c r="F203" s="22"/>
      <c r="G203" s="22"/>
      <c r="H203" s="34" t="str">
        <f t="shared" si="35"/>
        <v/>
      </c>
      <c r="I203" s="34" t="str">
        <f t="shared" si="36"/>
        <v/>
      </c>
      <c r="J203" s="34" t="str">
        <f t="shared" si="37"/>
        <v/>
      </c>
      <c r="K203" s="34" t="str">
        <f t="shared" si="38"/>
        <v/>
      </c>
      <c r="L203" s="26" t="str">
        <f t="shared" si="39"/>
        <v/>
      </c>
      <c r="M203" s="32"/>
      <c r="N203" s="190"/>
      <c r="O203" s="190"/>
      <c r="P203" s="190"/>
      <c r="Q203" s="190"/>
      <c r="R203" s="23"/>
    </row>
    <row r="204" spans="1:18">
      <c r="A204" s="27">
        <f t="shared" ca="1" si="40"/>
        <v>46036</v>
      </c>
      <c r="B204" s="20"/>
      <c r="C204" s="21"/>
      <c r="D204" s="20"/>
      <c r="E204" s="21"/>
      <c r="F204" s="22"/>
      <c r="G204" s="22"/>
      <c r="H204" s="34" t="str">
        <f t="shared" si="35"/>
        <v/>
      </c>
      <c r="I204" s="34" t="str">
        <f t="shared" si="36"/>
        <v/>
      </c>
      <c r="J204" s="34" t="str">
        <f t="shared" si="37"/>
        <v/>
      </c>
      <c r="K204" s="34" t="str">
        <f t="shared" si="38"/>
        <v/>
      </c>
      <c r="L204" s="26" t="str">
        <f t="shared" si="39"/>
        <v/>
      </c>
      <c r="M204" s="32"/>
      <c r="N204" s="190"/>
      <c r="O204" s="190"/>
      <c r="P204" s="190"/>
      <c r="Q204" s="190"/>
      <c r="R204" s="23"/>
    </row>
    <row r="205" spans="1:18">
      <c r="A205" s="27">
        <f t="shared" ca="1" si="40"/>
        <v>46037</v>
      </c>
      <c r="B205" s="20"/>
      <c r="C205" s="21"/>
      <c r="D205" s="20"/>
      <c r="E205" s="21"/>
      <c r="F205" s="22"/>
      <c r="G205" s="22"/>
      <c r="H205" s="34" t="str">
        <f t="shared" si="35"/>
        <v/>
      </c>
      <c r="I205" s="34" t="str">
        <f t="shared" si="36"/>
        <v/>
      </c>
      <c r="J205" s="34" t="str">
        <f t="shared" si="37"/>
        <v/>
      </c>
      <c r="K205" s="34" t="str">
        <f t="shared" si="38"/>
        <v/>
      </c>
      <c r="L205" s="26" t="str">
        <f t="shared" si="39"/>
        <v/>
      </c>
      <c r="M205" s="32"/>
      <c r="N205" s="190"/>
      <c r="O205" s="190"/>
      <c r="P205" s="190"/>
      <c r="Q205" s="190"/>
      <c r="R205" s="23"/>
    </row>
    <row r="206" spans="1:18">
      <c r="A206" s="27">
        <f t="shared" ca="1" si="40"/>
        <v>46038</v>
      </c>
      <c r="B206" s="20"/>
      <c r="C206" s="21"/>
      <c r="D206" s="20"/>
      <c r="E206" s="21"/>
      <c r="F206" s="22"/>
      <c r="G206" s="22"/>
      <c r="H206" s="34" t="str">
        <f t="shared" si="35"/>
        <v/>
      </c>
      <c r="I206" s="34" t="str">
        <f t="shared" si="36"/>
        <v/>
      </c>
      <c r="J206" s="34" t="str">
        <f t="shared" si="37"/>
        <v/>
      </c>
      <c r="K206" s="34" t="str">
        <f t="shared" si="38"/>
        <v/>
      </c>
      <c r="L206" s="26" t="str">
        <f t="shared" si="39"/>
        <v/>
      </c>
      <c r="M206" s="32"/>
      <c r="N206" s="190"/>
      <c r="O206" s="190"/>
      <c r="P206" s="190"/>
      <c r="Q206" s="190"/>
      <c r="R206" s="23"/>
    </row>
    <row r="207" spans="1:18">
      <c r="A207" s="27">
        <f t="shared" ca="1" si="40"/>
        <v>46039</v>
      </c>
      <c r="B207" s="20"/>
      <c r="C207" s="21"/>
      <c r="D207" s="20"/>
      <c r="E207" s="21"/>
      <c r="F207" s="22"/>
      <c r="G207" s="22"/>
      <c r="H207" s="34" t="str">
        <f t="shared" si="35"/>
        <v/>
      </c>
      <c r="I207" s="34" t="str">
        <f t="shared" si="36"/>
        <v/>
      </c>
      <c r="J207" s="34" t="str">
        <f t="shared" si="37"/>
        <v/>
      </c>
      <c r="K207" s="34" t="str">
        <f t="shared" si="38"/>
        <v/>
      </c>
      <c r="L207" s="26" t="str">
        <f t="shared" si="39"/>
        <v/>
      </c>
      <c r="M207" s="32"/>
      <c r="N207" s="190"/>
      <c r="O207" s="190"/>
      <c r="P207" s="190"/>
      <c r="Q207" s="190"/>
      <c r="R207" s="23"/>
    </row>
    <row r="208" spans="1:18">
      <c r="A208" s="27">
        <f t="shared" ca="1" si="40"/>
        <v>46040</v>
      </c>
      <c r="B208" s="20"/>
      <c r="C208" s="21"/>
      <c r="D208" s="20"/>
      <c r="E208" s="21"/>
      <c r="F208" s="22"/>
      <c r="G208" s="22"/>
      <c r="H208" s="34" t="str">
        <f t="shared" si="35"/>
        <v/>
      </c>
      <c r="I208" s="34" t="str">
        <f t="shared" si="36"/>
        <v/>
      </c>
      <c r="J208" s="34" t="str">
        <f t="shared" si="37"/>
        <v/>
      </c>
      <c r="K208" s="34" t="str">
        <f t="shared" si="38"/>
        <v/>
      </c>
      <c r="L208" s="26" t="str">
        <f t="shared" si="39"/>
        <v/>
      </c>
      <c r="M208" s="32"/>
      <c r="N208" s="190"/>
      <c r="O208" s="190"/>
      <c r="P208" s="190"/>
      <c r="Q208" s="190"/>
      <c r="R208" s="23"/>
    </row>
    <row r="209" spans="1:18">
      <c r="A209" s="27">
        <f t="shared" ca="1" si="40"/>
        <v>46041</v>
      </c>
      <c r="B209" s="20"/>
      <c r="C209" s="21"/>
      <c r="D209" s="20"/>
      <c r="E209" s="21"/>
      <c r="F209" s="22"/>
      <c r="G209" s="22"/>
      <c r="H209" s="34" t="str">
        <f t="shared" si="35"/>
        <v/>
      </c>
      <c r="I209" s="34" t="str">
        <f t="shared" si="36"/>
        <v/>
      </c>
      <c r="J209" s="34" t="str">
        <f t="shared" si="37"/>
        <v/>
      </c>
      <c r="K209" s="34" t="str">
        <f t="shared" si="38"/>
        <v/>
      </c>
      <c r="L209" s="26" t="str">
        <f t="shared" si="39"/>
        <v/>
      </c>
      <c r="M209" s="32"/>
      <c r="N209" s="190"/>
      <c r="O209" s="190"/>
      <c r="P209" s="190"/>
      <c r="Q209" s="190"/>
      <c r="R209" s="23"/>
    </row>
    <row r="210" spans="1:18">
      <c r="A210" s="27">
        <f t="shared" ca="1" si="40"/>
        <v>46042</v>
      </c>
      <c r="B210" s="20"/>
      <c r="C210" s="21"/>
      <c r="D210" s="20"/>
      <c r="E210" s="21"/>
      <c r="F210" s="22"/>
      <c r="G210" s="22"/>
      <c r="H210" s="34" t="str">
        <f t="shared" si="35"/>
        <v/>
      </c>
      <c r="I210" s="34" t="str">
        <f t="shared" si="36"/>
        <v/>
      </c>
      <c r="J210" s="34" t="str">
        <f t="shared" si="37"/>
        <v/>
      </c>
      <c r="K210" s="34" t="str">
        <f t="shared" si="38"/>
        <v/>
      </c>
      <c r="L210" s="26" t="str">
        <f t="shared" si="39"/>
        <v/>
      </c>
      <c r="M210" s="32"/>
      <c r="N210" s="190"/>
      <c r="O210" s="190"/>
      <c r="P210" s="190"/>
      <c r="Q210" s="190"/>
      <c r="R210" s="23"/>
    </row>
    <row r="211" spans="1:18">
      <c r="A211" s="27">
        <f t="shared" ca="1" si="40"/>
        <v>46043</v>
      </c>
      <c r="B211" s="20"/>
      <c r="C211" s="21"/>
      <c r="D211" s="20"/>
      <c r="E211" s="21"/>
      <c r="F211" s="22"/>
      <c r="G211" s="22"/>
      <c r="H211" s="34" t="str">
        <f t="shared" si="35"/>
        <v/>
      </c>
      <c r="I211" s="34" t="str">
        <f t="shared" si="36"/>
        <v/>
      </c>
      <c r="J211" s="34" t="str">
        <f t="shared" si="37"/>
        <v/>
      </c>
      <c r="K211" s="34" t="str">
        <f t="shared" si="38"/>
        <v/>
      </c>
      <c r="L211" s="26" t="str">
        <f t="shared" si="39"/>
        <v/>
      </c>
      <c r="M211" s="32"/>
      <c r="N211" s="190"/>
      <c r="O211" s="190"/>
      <c r="P211" s="190"/>
      <c r="Q211" s="190"/>
      <c r="R211" s="23"/>
    </row>
    <row r="212" spans="1:18">
      <c r="A212" s="27">
        <f t="shared" ca="1" si="40"/>
        <v>46044</v>
      </c>
      <c r="B212" s="20"/>
      <c r="C212" s="21"/>
      <c r="D212" s="20"/>
      <c r="E212" s="21"/>
      <c r="F212" s="22"/>
      <c r="G212" s="22"/>
      <c r="H212" s="34" t="str">
        <f t="shared" si="35"/>
        <v/>
      </c>
      <c r="I212" s="34" t="str">
        <f t="shared" si="36"/>
        <v/>
      </c>
      <c r="J212" s="34" t="str">
        <f t="shared" si="37"/>
        <v/>
      </c>
      <c r="K212" s="34" t="str">
        <f t="shared" si="38"/>
        <v/>
      </c>
      <c r="L212" s="26" t="str">
        <f t="shared" si="39"/>
        <v/>
      </c>
      <c r="M212" s="32"/>
      <c r="N212" s="190"/>
      <c r="O212" s="190"/>
      <c r="P212" s="190"/>
      <c r="Q212" s="190"/>
      <c r="R212" s="23"/>
    </row>
    <row r="213" spans="1:18">
      <c r="A213" s="27">
        <f t="shared" ca="1" si="40"/>
        <v>46045</v>
      </c>
      <c r="B213" s="20"/>
      <c r="C213" s="21"/>
      <c r="D213" s="20"/>
      <c r="E213" s="21"/>
      <c r="F213" s="22"/>
      <c r="G213" s="22"/>
      <c r="H213" s="34" t="str">
        <f t="shared" si="35"/>
        <v/>
      </c>
      <c r="I213" s="34" t="str">
        <f t="shared" si="36"/>
        <v/>
      </c>
      <c r="J213" s="34" t="str">
        <f t="shared" si="37"/>
        <v/>
      </c>
      <c r="K213" s="34" t="str">
        <f t="shared" si="38"/>
        <v/>
      </c>
      <c r="L213" s="26" t="str">
        <f t="shared" si="39"/>
        <v/>
      </c>
      <c r="M213" s="32"/>
      <c r="N213" s="190"/>
      <c r="O213" s="190"/>
      <c r="P213" s="190"/>
      <c r="Q213" s="190"/>
      <c r="R213" s="23"/>
    </row>
    <row r="214" spans="1:18">
      <c r="A214" s="27">
        <f t="shared" ca="1" si="40"/>
        <v>46046</v>
      </c>
      <c r="B214" s="20"/>
      <c r="C214" s="21"/>
      <c r="D214" s="20"/>
      <c r="E214" s="21"/>
      <c r="F214" s="22"/>
      <c r="G214" s="22"/>
      <c r="H214" s="34" t="str">
        <f t="shared" si="35"/>
        <v/>
      </c>
      <c r="I214" s="34" t="str">
        <f t="shared" si="36"/>
        <v/>
      </c>
      <c r="J214" s="34" t="str">
        <f t="shared" si="37"/>
        <v/>
      </c>
      <c r="K214" s="34" t="str">
        <f t="shared" si="38"/>
        <v/>
      </c>
      <c r="L214" s="26" t="str">
        <f t="shared" si="39"/>
        <v/>
      </c>
      <c r="M214" s="32"/>
      <c r="N214" s="190"/>
      <c r="O214" s="190"/>
      <c r="P214" s="190"/>
      <c r="Q214" s="190"/>
      <c r="R214" s="23"/>
    </row>
    <row r="215" spans="1:18">
      <c r="A215" s="27">
        <f t="shared" ca="1" si="40"/>
        <v>46047</v>
      </c>
      <c r="B215" s="20"/>
      <c r="C215" s="21"/>
      <c r="D215" s="20"/>
      <c r="E215" s="21"/>
      <c r="F215" s="22"/>
      <c r="G215" s="22"/>
      <c r="H215" s="34" t="str">
        <f t="shared" si="35"/>
        <v/>
      </c>
      <c r="I215" s="34" t="str">
        <f t="shared" si="36"/>
        <v/>
      </c>
      <c r="J215" s="34" t="str">
        <f t="shared" si="37"/>
        <v/>
      </c>
      <c r="K215" s="34" t="str">
        <f t="shared" si="38"/>
        <v/>
      </c>
      <c r="L215" s="26" t="str">
        <f t="shared" si="39"/>
        <v/>
      </c>
      <c r="M215" s="32"/>
      <c r="N215" s="190"/>
      <c r="O215" s="190"/>
      <c r="P215" s="190"/>
      <c r="Q215" s="190"/>
      <c r="R215" s="23"/>
    </row>
    <row r="216" spans="1:18">
      <c r="A216" s="27">
        <f t="shared" ca="1" si="40"/>
        <v>46048</v>
      </c>
      <c r="B216" s="20"/>
      <c r="C216" s="21"/>
      <c r="D216" s="20"/>
      <c r="E216" s="21"/>
      <c r="F216" s="22"/>
      <c r="G216" s="22"/>
      <c r="H216" s="34" t="str">
        <f t="shared" si="35"/>
        <v/>
      </c>
      <c r="I216" s="34" t="str">
        <f t="shared" si="36"/>
        <v/>
      </c>
      <c r="J216" s="34" t="str">
        <f t="shared" si="37"/>
        <v/>
      </c>
      <c r="K216" s="34" t="str">
        <f t="shared" si="38"/>
        <v/>
      </c>
      <c r="L216" s="26" t="str">
        <f t="shared" si="39"/>
        <v/>
      </c>
      <c r="M216" s="32"/>
      <c r="N216" s="190"/>
      <c r="O216" s="190"/>
      <c r="P216" s="190"/>
      <c r="Q216" s="190"/>
      <c r="R216" s="23"/>
    </row>
    <row r="217" spans="1:18">
      <c r="A217" s="27">
        <f t="shared" ca="1" si="40"/>
        <v>46049</v>
      </c>
      <c r="B217" s="20"/>
      <c r="C217" s="21"/>
      <c r="D217" s="20"/>
      <c r="E217" s="21"/>
      <c r="F217" s="22"/>
      <c r="G217" s="22"/>
      <c r="H217" s="34" t="str">
        <f t="shared" si="35"/>
        <v/>
      </c>
      <c r="I217" s="34" t="str">
        <f t="shared" si="36"/>
        <v/>
      </c>
      <c r="J217" s="34" t="str">
        <f t="shared" si="37"/>
        <v/>
      </c>
      <c r="K217" s="34" t="str">
        <f t="shared" si="38"/>
        <v/>
      </c>
      <c r="L217" s="26" t="str">
        <f t="shared" si="39"/>
        <v/>
      </c>
      <c r="M217" s="32"/>
      <c r="N217" s="190"/>
      <c r="O217" s="190"/>
      <c r="P217" s="190"/>
      <c r="Q217" s="190"/>
      <c r="R217" s="23"/>
    </row>
    <row r="218" spans="1:18">
      <c r="A218" s="27">
        <f t="shared" ca="1" si="40"/>
        <v>46050</v>
      </c>
      <c r="B218" s="20"/>
      <c r="C218" s="21"/>
      <c r="D218" s="20"/>
      <c r="E218" s="21"/>
      <c r="F218" s="22"/>
      <c r="G218" s="22"/>
      <c r="H218" s="34" t="str">
        <f t="shared" si="35"/>
        <v/>
      </c>
      <c r="I218" s="34" t="str">
        <f t="shared" si="36"/>
        <v/>
      </c>
      <c r="J218" s="34" t="str">
        <f t="shared" si="37"/>
        <v/>
      </c>
      <c r="K218" s="34" t="str">
        <f t="shared" si="38"/>
        <v/>
      </c>
      <c r="L218" s="26" t="str">
        <f t="shared" si="39"/>
        <v/>
      </c>
      <c r="M218" s="32"/>
      <c r="N218" s="190"/>
      <c r="O218" s="190"/>
      <c r="P218" s="190"/>
      <c r="Q218" s="190"/>
      <c r="R218" s="23"/>
    </row>
    <row r="219" spans="1:18">
      <c r="A219" s="27">
        <f t="shared" ca="1" si="40"/>
        <v>46051</v>
      </c>
      <c r="B219" s="20"/>
      <c r="C219" s="21"/>
      <c r="D219" s="20"/>
      <c r="E219" s="21"/>
      <c r="F219" s="22"/>
      <c r="G219" s="22"/>
      <c r="H219" s="34" t="str">
        <f t="shared" si="35"/>
        <v/>
      </c>
      <c r="I219" s="34" t="str">
        <f t="shared" si="36"/>
        <v/>
      </c>
      <c r="J219" s="34" t="str">
        <f t="shared" si="37"/>
        <v/>
      </c>
      <c r="K219" s="34" t="str">
        <f t="shared" si="38"/>
        <v/>
      </c>
      <c r="L219" s="26" t="str">
        <f t="shared" si="39"/>
        <v/>
      </c>
      <c r="M219" s="32"/>
      <c r="N219" s="190"/>
      <c r="O219" s="190"/>
      <c r="P219" s="190"/>
      <c r="Q219" s="190"/>
      <c r="R219" s="23"/>
    </row>
    <row r="220" spans="1:18">
      <c r="A220" s="27">
        <f t="shared" ca="1" si="40"/>
        <v>46052</v>
      </c>
      <c r="B220" s="20"/>
      <c r="C220" s="21"/>
      <c r="D220" s="20"/>
      <c r="E220" s="21"/>
      <c r="F220" s="22"/>
      <c r="G220" s="22"/>
      <c r="H220" s="34" t="str">
        <f t="shared" si="35"/>
        <v/>
      </c>
      <c r="I220" s="34" t="str">
        <f t="shared" si="36"/>
        <v/>
      </c>
      <c r="J220" s="34" t="str">
        <f t="shared" si="37"/>
        <v/>
      </c>
      <c r="K220" s="34" t="str">
        <f t="shared" si="38"/>
        <v/>
      </c>
      <c r="L220" s="26" t="str">
        <f t="shared" si="39"/>
        <v/>
      </c>
      <c r="M220" s="32"/>
      <c r="N220" s="190"/>
      <c r="O220" s="190"/>
      <c r="P220" s="190"/>
      <c r="Q220" s="190"/>
      <c r="R220" s="23"/>
    </row>
    <row r="221" spans="1:18">
      <c r="A221" s="27">
        <f t="shared" ca="1" si="40"/>
        <v>46053</v>
      </c>
      <c r="B221" s="20"/>
      <c r="C221" s="21"/>
      <c r="D221" s="20"/>
      <c r="E221" s="21"/>
      <c r="F221" s="22"/>
      <c r="G221" s="22"/>
      <c r="H221" s="34" t="str">
        <f t="shared" si="35"/>
        <v/>
      </c>
      <c r="I221" s="34" t="str">
        <f t="shared" si="36"/>
        <v/>
      </c>
      <c r="J221" s="34" t="str">
        <f t="shared" si="37"/>
        <v/>
      </c>
      <c r="K221" s="34" t="str">
        <f t="shared" si="38"/>
        <v/>
      </c>
      <c r="L221" s="26" t="str">
        <f t="shared" si="39"/>
        <v/>
      </c>
      <c r="M221" s="32"/>
      <c r="N221" s="190"/>
      <c r="O221" s="190"/>
      <c r="P221" s="190"/>
      <c r="Q221" s="190"/>
      <c r="R221" s="23"/>
    </row>
    <row r="222" spans="1:18">
      <c r="A222" s="5" t="s">
        <v>11</v>
      </c>
      <c r="B222" s="191"/>
      <c r="C222" s="192"/>
      <c r="D222" s="191"/>
      <c r="E222" s="192"/>
      <c r="F222" s="26" t="str">
        <f>IF(SUM($F191:$F221)=0,"",SUM($F191:$F221))</f>
        <v/>
      </c>
      <c r="G222" s="26" t="str">
        <f>IF(SUM($G191:$G221)=0,"",SUM($G191:$G221))</f>
        <v/>
      </c>
      <c r="H222" s="26" t="str">
        <f>IF(SUM(H191:H221)=0,"",SUM(H191:H221))</f>
        <v/>
      </c>
      <c r="I222" s="26" t="str">
        <f>IF(SUM(I191:I221)=0,"",SUM(I191:I221))</f>
        <v/>
      </c>
      <c r="J222" s="26" t="str">
        <f t="shared" ref="J222:K222" si="41">IF(SUM(J191:J221)=0,"",SUM(J191:J221))</f>
        <v/>
      </c>
      <c r="K222" s="26" t="str">
        <f t="shared" si="41"/>
        <v/>
      </c>
      <c r="L222" s="26" t="str">
        <f>IF(SUM($L191:$L221)=0,"",SUM($L191:$L221))</f>
        <v/>
      </c>
      <c r="M222" s="33"/>
      <c r="N222" s="193"/>
      <c r="O222" s="193"/>
      <c r="P222" s="193"/>
      <c r="Q222" s="193"/>
      <c r="R222" s="6"/>
    </row>
    <row r="224" spans="1:18" ht="27" customHeight="1">
      <c r="A224" s="194" t="s">
        <v>22</v>
      </c>
      <c r="B224" s="189" t="s">
        <v>103</v>
      </c>
      <c r="C224" s="189"/>
      <c r="D224" s="189"/>
      <c r="E224" s="189"/>
      <c r="F224" s="189" t="s">
        <v>23</v>
      </c>
      <c r="G224" s="189"/>
      <c r="H224" s="189" t="s">
        <v>88</v>
      </c>
      <c r="I224" s="189"/>
      <c r="J224" s="189"/>
      <c r="K224" s="189"/>
      <c r="L224" s="189" t="s">
        <v>87</v>
      </c>
      <c r="M224" s="195" t="s">
        <v>96</v>
      </c>
      <c r="N224" s="194" t="s">
        <v>25</v>
      </c>
      <c r="O224" s="194"/>
      <c r="P224" s="194"/>
      <c r="Q224" s="194"/>
      <c r="R224" s="189" t="s">
        <v>100</v>
      </c>
    </row>
    <row r="225" spans="1:22" ht="14.25" customHeight="1">
      <c r="A225" s="194"/>
      <c r="B225" s="189" t="s">
        <v>82</v>
      </c>
      <c r="C225" s="189"/>
      <c r="D225" s="189" t="s">
        <v>84</v>
      </c>
      <c r="E225" s="189"/>
      <c r="F225" s="189"/>
      <c r="G225" s="189"/>
      <c r="H225" s="189" t="s">
        <v>90</v>
      </c>
      <c r="I225" s="189"/>
      <c r="J225" s="189" t="s">
        <v>89</v>
      </c>
      <c r="K225" s="189"/>
      <c r="L225" s="189"/>
      <c r="M225" s="196"/>
      <c r="N225" s="194"/>
      <c r="O225" s="194"/>
      <c r="P225" s="194"/>
      <c r="Q225" s="194"/>
      <c r="R225" s="189"/>
    </row>
    <row r="226" spans="1:22">
      <c r="A226" s="194"/>
      <c r="B226" s="43" t="s">
        <v>26</v>
      </c>
      <c r="C226" s="43" t="s">
        <v>27</v>
      </c>
      <c r="D226" s="43" t="s">
        <v>26</v>
      </c>
      <c r="E226" s="43" t="s">
        <v>27</v>
      </c>
      <c r="F226" s="44" t="s">
        <v>85</v>
      </c>
      <c r="G226" s="44" t="s">
        <v>86</v>
      </c>
      <c r="H226" s="44" t="s">
        <v>81</v>
      </c>
      <c r="I226" s="44" t="s">
        <v>83</v>
      </c>
      <c r="J226" s="44" t="s">
        <v>81</v>
      </c>
      <c r="K226" s="44" t="s">
        <v>95</v>
      </c>
      <c r="L226" s="189"/>
      <c r="M226" s="197"/>
      <c r="N226" s="194"/>
      <c r="O226" s="194"/>
      <c r="P226" s="194"/>
      <c r="Q226" s="194"/>
      <c r="R226" s="194"/>
    </row>
    <row r="227" spans="1:22">
      <c r="A227" s="27" cm="1">
        <f t="array" aca="1" ref="A227" ca="1">DATE("2025","8"+6,IFERROR(INDIRECT(T1),"1"))</f>
        <v>46054</v>
      </c>
      <c r="B227" s="20"/>
      <c r="C227" s="21"/>
      <c r="D227" s="20"/>
      <c r="E227" s="21"/>
      <c r="F227" s="22"/>
      <c r="G227" s="22"/>
      <c r="H227" s="34" t="str">
        <f>IF(OR(B227="",LEFT(M227,1)="✓"),"",C227-B227-F227)</f>
        <v/>
      </c>
      <c r="I227" s="34" t="str">
        <f>IF(OR(D227="",LEFT(M227,1)="✓"),"",E227-D227-G227)</f>
        <v/>
      </c>
      <c r="J227" s="34" t="str">
        <f>IF(AND(B227&lt;&gt;"",M227="✓所定"),C227-B227-F227,"")</f>
        <v/>
      </c>
      <c r="K227" s="34" t="str">
        <f>IF(AND(B227&lt;&gt;"",M227="✓法定"),C227-B227-F227,"")</f>
        <v/>
      </c>
      <c r="L227" s="26" t="str">
        <f t="shared" ref="L227:L253" si="42">IF(AND($B227="",$D227=""),"",($C227-$B227-$F227)+($E227-$D227-$G227))</f>
        <v/>
      </c>
      <c r="M227" s="32"/>
      <c r="N227" s="190"/>
      <c r="O227" s="190"/>
      <c r="P227" s="190"/>
      <c r="Q227" s="190"/>
      <c r="R227" s="23"/>
      <c r="V227" s="1" t="s">
        <v>171</v>
      </c>
    </row>
    <row r="228" spans="1:22">
      <c r="A228" s="27">
        <f ca="1">A227+1</f>
        <v>46055</v>
      </c>
      <c r="B228" s="20"/>
      <c r="C228" s="21"/>
      <c r="D228" s="20"/>
      <c r="E228" s="21"/>
      <c r="F228" s="22"/>
      <c r="G228" s="22"/>
      <c r="H228" s="34" t="str">
        <f t="shared" ref="H228:H257" si="43">IF(OR(B228="",LEFT(M228,1)="✓"),"",C228-B228-F228)</f>
        <v/>
      </c>
      <c r="I228" s="34" t="str">
        <f t="shared" ref="I228:I257" si="44">IF(OR(D228="",LEFT(M228,1)="✓"),"",E228-D228-G228)</f>
        <v/>
      </c>
      <c r="J228" s="34" t="str">
        <f t="shared" ref="J228:J257" si="45">IF(AND(B228&lt;&gt;"",M228="✓所定"),C228-B228-F228,"")</f>
        <v/>
      </c>
      <c r="K228" s="34" t="str">
        <f t="shared" ref="K228:K257" si="46">IF(AND(B228&lt;&gt;"",M228="✓法定"),C228-B228-F228,"")</f>
        <v/>
      </c>
      <c r="L228" s="26" t="str">
        <f t="shared" si="42"/>
        <v/>
      </c>
      <c r="M228" s="32"/>
      <c r="N228" s="190"/>
      <c r="O228" s="190"/>
      <c r="P228" s="190"/>
      <c r="Q228" s="190"/>
      <c r="R228" s="23"/>
      <c r="V228" s="1" t="s">
        <v>172</v>
      </c>
    </row>
    <row r="229" spans="1:22">
      <c r="A229" s="27">
        <f t="shared" ref="A229:A257" ca="1" si="47">A228+1</f>
        <v>46056</v>
      </c>
      <c r="B229" s="20"/>
      <c r="C229" s="21"/>
      <c r="D229" s="20"/>
      <c r="E229" s="21"/>
      <c r="F229" s="22"/>
      <c r="G229" s="22"/>
      <c r="H229" s="34" t="str">
        <f t="shared" si="43"/>
        <v/>
      </c>
      <c r="I229" s="34" t="str">
        <f t="shared" si="44"/>
        <v/>
      </c>
      <c r="J229" s="34" t="str">
        <f t="shared" si="45"/>
        <v/>
      </c>
      <c r="K229" s="34" t="str">
        <f t="shared" si="46"/>
        <v/>
      </c>
      <c r="L229" s="26" t="str">
        <f t="shared" si="42"/>
        <v/>
      </c>
      <c r="M229" s="32"/>
      <c r="N229" s="190"/>
      <c r="O229" s="190"/>
      <c r="P229" s="190"/>
      <c r="Q229" s="190"/>
      <c r="R229" s="23"/>
    </row>
    <row r="230" spans="1:22">
      <c r="A230" s="27">
        <f t="shared" ca="1" si="47"/>
        <v>46057</v>
      </c>
      <c r="B230" s="20"/>
      <c r="C230" s="21"/>
      <c r="D230" s="20"/>
      <c r="E230" s="21"/>
      <c r="F230" s="22"/>
      <c r="G230" s="22"/>
      <c r="H230" s="34" t="str">
        <f t="shared" si="43"/>
        <v/>
      </c>
      <c r="I230" s="34" t="str">
        <f t="shared" si="44"/>
        <v/>
      </c>
      <c r="J230" s="34" t="str">
        <f t="shared" si="45"/>
        <v/>
      </c>
      <c r="K230" s="34" t="str">
        <f t="shared" si="46"/>
        <v/>
      </c>
      <c r="L230" s="26" t="str">
        <f t="shared" si="42"/>
        <v/>
      </c>
      <c r="M230" s="32"/>
      <c r="N230" s="190"/>
      <c r="O230" s="190"/>
      <c r="P230" s="190"/>
      <c r="Q230" s="190"/>
      <c r="R230" s="23"/>
    </row>
    <row r="231" spans="1:22">
      <c r="A231" s="27">
        <f t="shared" ca="1" si="47"/>
        <v>46058</v>
      </c>
      <c r="B231" s="20"/>
      <c r="C231" s="21"/>
      <c r="D231" s="20"/>
      <c r="E231" s="21"/>
      <c r="F231" s="22"/>
      <c r="G231" s="22"/>
      <c r="H231" s="34" t="str">
        <f t="shared" si="43"/>
        <v/>
      </c>
      <c r="I231" s="34" t="str">
        <f t="shared" si="44"/>
        <v/>
      </c>
      <c r="J231" s="34" t="str">
        <f t="shared" si="45"/>
        <v/>
      </c>
      <c r="K231" s="34" t="str">
        <f t="shared" si="46"/>
        <v/>
      </c>
      <c r="L231" s="26" t="str">
        <f t="shared" si="42"/>
        <v/>
      </c>
      <c r="M231" s="32"/>
      <c r="N231" s="190"/>
      <c r="O231" s="190"/>
      <c r="P231" s="190"/>
      <c r="Q231" s="190"/>
      <c r="R231" s="23"/>
    </row>
    <row r="232" spans="1:22">
      <c r="A232" s="27">
        <f t="shared" ca="1" si="47"/>
        <v>46059</v>
      </c>
      <c r="B232" s="20"/>
      <c r="C232" s="21"/>
      <c r="D232" s="20"/>
      <c r="E232" s="21"/>
      <c r="F232" s="22"/>
      <c r="G232" s="22"/>
      <c r="H232" s="34" t="str">
        <f t="shared" si="43"/>
        <v/>
      </c>
      <c r="I232" s="34" t="str">
        <f t="shared" si="44"/>
        <v/>
      </c>
      <c r="J232" s="34" t="str">
        <f t="shared" si="45"/>
        <v/>
      </c>
      <c r="K232" s="34" t="str">
        <f t="shared" si="46"/>
        <v/>
      </c>
      <c r="L232" s="26" t="str">
        <f t="shared" si="42"/>
        <v/>
      </c>
      <c r="M232" s="32"/>
      <c r="N232" s="190"/>
      <c r="O232" s="190"/>
      <c r="P232" s="190"/>
      <c r="Q232" s="190"/>
      <c r="R232" s="23"/>
    </row>
    <row r="233" spans="1:22">
      <c r="A233" s="27">
        <f t="shared" ca="1" si="47"/>
        <v>46060</v>
      </c>
      <c r="B233" s="20"/>
      <c r="C233" s="21"/>
      <c r="D233" s="20"/>
      <c r="E233" s="21"/>
      <c r="F233" s="22"/>
      <c r="G233" s="22"/>
      <c r="H233" s="34" t="str">
        <f t="shared" si="43"/>
        <v/>
      </c>
      <c r="I233" s="34" t="str">
        <f t="shared" si="44"/>
        <v/>
      </c>
      <c r="J233" s="34" t="str">
        <f t="shared" si="45"/>
        <v/>
      </c>
      <c r="K233" s="34" t="str">
        <f t="shared" si="46"/>
        <v/>
      </c>
      <c r="L233" s="26" t="str">
        <f t="shared" si="42"/>
        <v/>
      </c>
      <c r="M233" s="32"/>
      <c r="N233" s="190"/>
      <c r="O233" s="190"/>
      <c r="P233" s="190"/>
      <c r="Q233" s="190"/>
      <c r="R233" s="23"/>
    </row>
    <row r="234" spans="1:22">
      <c r="A234" s="27">
        <f t="shared" ca="1" si="47"/>
        <v>46061</v>
      </c>
      <c r="B234" s="20"/>
      <c r="C234" s="21"/>
      <c r="D234" s="20"/>
      <c r="E234" s="21"/>
      <c r="F234" s="22"/>
      <c r="G234" s="22"/>
      <c r="H234" s="34" t="str">
        <f t="shared" si="43"/>
        <v/>
      </c>
      <c r="I234" s="34" t="str">
        <f t="shared" si="44"/>
        <v/>
      </c>
      <c r="J234" s="34" t="str">
        <f t="shared" si="45"/>
        <v/>
      </c>
      <c r="K234" s="34" t="str">
        <f t="shared" si="46"/>
        <v/>
      </c>
      <c r="L234" s="26" t="str">
        <f t="shared" si="42"/>
        <v/>
      </c>
      <c r="M234" s="32"/>
      <c r="N234" s="190"/>
      <c r="O234" s="190"/>
      <c r="P234" s="190"/>
      <c r="Q234" s="190"/>
      <c r="R234" s="23"/>
    </row>
    <row r="235" spans="1:22">
      <c r="A235" s="27">
        <f t="shared" ca="1" si="47"/>
        <v>46062</v>
      </c>
      <c r="B235" s="20"/>
      <c r="C235" s="21"/>
      <c r="D235" s="20"/>
      <c r="E235" s="21"/>
      <c r="F235" s="22"/>
      <c r="G235" s="22"/>
      <c r="H235" s="34" t="str">
        <f t="shared" si="43"/>
        <v/>
      </c>
      <c r="I235" s="34" t="str">
        <f t="shared" si="44"/>
        <v/>
      </c>
      <c r="J235" s="34" t="str">
        <f t="shared" si="45"/>
        <v/>
      </c>
      <c r="K235" s="34" t="str">
        <f t="shared" si="46"/>
        <v/>
      </c>
      <c r="L235" s="26" t="str">
        <f t="shared" si="42"/>
        <v/>
      </c>
      <c r="M235" s="32"/>
      <c r="N235" s="190"/>
      <c r="O235" s="190"/>
      <c r="P235" s="190"/>
      <c r="Q235" s="190"/>
      <c r="R235" s="23"/>
    </row>
    <row r="236" spans="1:22">
      <c r="A236" s="27">
        <f t="shared" ca="1" si="47"/>
        <v>46063</v>
      </c>
      <c r="B236" s="20"/>
      <c r="C236" s="21"/>
      <c r="D236" s="20"/>
      <c r="E236" s="21"/>
      <c r="F236" s="22"/>
      <c r="G236" s="22"/>
      <c r="H236" s="34" t="str">
        <f t="shared" si="43"/>
        <v/>
      </c>
      <c r="I236" s="34" t="str">
        <f t="shared" si="44"/>
        <v/>
      </c>
      <c r="J236" s="34" t="str">
        <f t="shared" si="45"/>
        <v/>
      </c>
      <c r="K236" s="34" t="str">
        <f t="shared" si="46"/>
        <v/>
      </c>
      <c r="L236" s="26" t="str">
        <f t="shared" si="42"/>
        <v/>
      </c>
      <c r="M236" s="32"/>
      <c r="N236" s="190"/>
      <c r="O236" s="190"/>
      <c r="P236" s="190"/>
      <c r="Q236" s="190"/>
      <c r="R236" s="23"/>
    </row>
    <row r="237" spans="1:22">
      <c r="A237" s="27">
        <f t="shared" ca="1" si="47"/>
        <v>46064</v>
      </c>
      <c r="B237" s="20"/>
      <c r="C237" s="21"/>
      <c r="D237" s="20"/>
      <c r="E237" s="21"/>
      <c r="F237" s="22"/>
      <c r="G237" s="22"/>
      <c r="H237" s="34" t="str">
        <f t="shared" si="43"/>
        <v/>
      </c>
      <c r="I237" s="34" t="str">
        <f t="shared" si="44"/>
        <v/>
      </c>
      <c r="J237" s="34" t="str">
        <f t="shared" si="45"/>
        <v/>
      </c>
      <c r="K237" s="34" t="str">
        <f t="shared" si="46"/>
        <v/>
      </c>
      <c r="L237" s="26" t="str">
        <f t="shared" si="42"/>
        <v/>
      </c>
      <c r="M237" s="32"/>
      <c r="N237" s="190"/>
      <c r="O237" s="190"/>
      <c r="P237" s="190"/>
      <c r="Q237" s="190"/>
      <c r="R237" s="23"/>
    </row>
    <row r="238" spans="1:22">
      <c r="A238" s="27">
        <f t="shared" ca="1" si="47"/>
        <v>46065</v>
      </c>
      <c r="B238" s="20"/>
      <c r="C238" s="21"/>
      <c r="D238" s="20"/>
      <c r="E238" s="21"/>
      <c r="F238" s="22"/>
      <c r="G238" s="22"/>
      <c r="H238" s="34" t="str">
        <f t="shared" si="43"/>
        <v/>
      </c>
      <c r="I238" s="34" t="str">
        <f t="shared" si="44"/>
        <v/>
      </c>
      <c r="J238" s="34" t="str">
        <f t="shared" si="45"/>
        <v/>
      </c>
      <c r="K238" s="34" t="str">
        <f t="shared" si="46"/>
        <v/>
      </c>
      <c r="L238" s="26" t="str">
        <f t="shared" si="42"/>
        <v/>
      </c>
      <c r="M238" s="32"/>
      <c r="N238" s="190"/>
      <c r="O238" s="190"/>
      <c r="P238" s="190"/>
      <c r="Q238" s="190"/>
      <c r="R238" s="23"/>
    </row>
    <row r="239" spans="1:22">
      <c r="A239" s="27">
        <f t="shared" ca="1" si="47"/>
        <v>46066</v>
      </c>
      <c r="B239" s="20"/>
      <c r="C239" s="21"/>
      <c r="D239" s="20"/>
      <c r="E239" s="21"/>
      <c r="F239" s="22"/>
      <c r="G239" s="22"/>
      <c r="H239" s="34" t="str">
        <f t="shared" si="43"/>
        <v/>
      </c>
      <c r="I239" s="34" t="str">
        <f t="shared" si="44"/>
        <v/>
      </c>
      <c r="J239" s="34" t="str">
        <f t="shared" si="45"/>
        <v/>
      </c>
      <c r="K239" s="34" t="str">
        <f t="shared" si="46"/>
        <v/>
      </c>
      <c r="L239" s="26" t="str">
        <f t="shared" si="42"/>
        <v/>
      </c>
      <c r="M239" s="32"/>
      <c r="N239" s="190"/>
      <c r="O239" s="190"/>
      <c r="P239" s="190"/>
      <c r="Q239" s="190"/>
      <c r="R239" s="23"/>
    </row>
    <row r="240" spans="1:22">
      <c r="A240" s="27">
        <f t="shared" ca="1" si="47"/>
        <v>46067</v>
      </c>
      <c r="B240" s="20"/>
      <c r="C240" s="21"/>
      <c r="D240" s="20"/>
      <c r="E240" s="21"/>
      <c r="F240" s="22"/>
      <c r="G240" s="22"/>
      <c r="H240" s="34" t="str">
        <f t="shared" si="43"/>
        <v/>
      </c>
      <c r="I240" s="34" t="str">
        <f t="shared" si="44"/>
        <v/>
      </c>
      <c r="J240" s="34" t="str">
        <f t="shared" si="45"/>
        <v/>
      </c>
      <c r="K240" s="34" t="str">
        <f t="shared" si="46"/>
        <v/>
      </c>
      <c r="L240" s="26" t="str">
        <f t="shared" si="42"/>
        <v/>
      </c>
      <c r="M240" s="32"/>
      <c r="N240" s="190"/>
      <c r="O240" s="190"/>
      <c r="P240" s="190"/>
      <c r="Q240" s="190"/>
      <c r="R240" s="23"/>
    </row>
    <row r="241" spans="1:18">
      <c r="A241" s="27">
        <f t="shared" ca="1" si="47"/>
        <v>46068</v>
      </c>
      <c r="B241" s="20"/>
      <c r="C241" s="21"/>
      <c r="D241" s="20"/>
      <c r="E241" s="21"/>
      <c r="F241" s="22"/>
      <c r="G241" s="22"/>
      <c r="H241" s="34" t="str">
        <f t="shared" si="43"/>
        <v/>
      </c>
      <c r="I241" s="34" t="str">
        <f t="shared" si="44"/>
        <v/>
      </c>
      <c r="J241" s="34" t="str">
        <f t="shared" si="45"/>
        <v/>
      </c>
      <c r="K241" s="34" t="str">
        <f t="shared" si="46"/>
        <v/>
      </c>
      <c r="L241" s="26" t="str">
        <f t="shared" si="42"/>
        <v/>
      </c>
      <c r="M241" s="32"/>
      <c r="N241" s="190"/>
      <c r="O241" s="190"/>
      <c r="P241" s="190"/>
      <c r="Q241" s="190"/>
      <c r="R241" s="23"/>
    </row>
    <row r="242" spans="1:18">
      <c r="A242" s="27">
        <f t="shared" ca="1" si="47"/>
        <v>46069</v>
      </c>
      <c r="B242" s="20"/>
      <c r="C242" s="21"/>
      <c r="D242" s="20"/>
      <c r="E242" s="21"/>
      <c r="F242" s="22"/>
      <c r="G242" s="22"/>
      <c r="H242" s="34" t="str">
        <f t="shared" si="43"/>
        <v/>
      </c>
      <c r="I242" s="34" t="str">
        <f t="shared" si="44"/>
        <v/>
      </c>
      <c r="J242" s="34" t="str">
        <f t="shared" si="45"/>
        <v/>
      </c>
      <c r="K242" s="34" t="str">
        <f t="shared" si="46"/>
        <v/>
      </c>
      <c r="L242" s="26" t="str">
        <f t="shared" si="42"/>
        <v/>
      </c>
      <c r="M242" s="32"/>
      <c r="N242" s="190"/>
      <c r="O242" s="190"/>
      <c r="P242" s="190"/>
      <c r="Q242" s="190"/>
      <c r="R242" s="23"/>
    </row>
    <row r="243" spans="1:18">
      <c r="A243" s="27">
        <f t="shared" ca="1" si="47"/>
        <v>46070</v>
      </c>
      <c r="B243" s="20"/>
      <c r="C243" s="21"/>
      <c r="D243" s="20"/>
      <c r="E243" s="21"/>
      <c r="F243" s="22"/>
      <c r="G243" s="22"/>
      <c r="H243" s="34" t="str">
        <f t="shared" si="43"/>
        <v/>
      </c>
      <c r="I243" s="34" t="str">
        <f t="shared" si="44"/>
        <v/>
      </c>
      <c r="J243" s="34" t="str">
        <f t="shared" si="45"/>
        <v/>
      </c>
      <c r="K243" s="34" t="str">
        <f t="shared" si="46"/>
        <v/>
      </c>
      <c r="L243" s="26" t="str">
        <f t="shared" si="42"/>
        <v/>
      </c>
      <c r="M243" s="32"/>
      <c r="N243" s="190"/>
      <c r="O243" s="190"/>
      <c r="P243" s="190"/>
      <c r="Q243" s="190"/>
      <c r="R243" s="23"/>
    </row>
    <row r="244" spans="1:18">
      <c r="A244" s="27">
        <f t="shared" ca="1" si="47"/>
        <v>46071</v>
      </c>
      <c r="B244" s="20"/>
      <c r="C244" s="21"/>
      <c r="D244" s="20"/>
      <c r="E244" s="21"/>
      <c r="F244" s="22"/>
      <c r="G244" s="22"/>
      <c r="H244" s="34" t="str">
        <f t="shared" si="43"/>
        <v/>
      </c>
      <c r="I244" s="34" t="str">
        <f t="shared" si="44"/>
        <v/>
      </c>
      <c r="J244" s="34" t="str">
        <f t="shared" si="45"/>
        <v/>
      </c>
      <c r="K244" s="34" t="str">
        <f t="shared" si="46"/>
        <v/>
      </c>
      <c r="L244" s="26" t="str">
        <f t="shared" si="42"/>
        <v/>
      </c>
      <c r="M244" s="32"/>
      <c r="N244" s="190"/>
      <c r="O244" s="190"/>
      <c r="P244" s="190"/>
      <c r="Q244" s="190"/>
      <c r="R244" s="23"/>
    </row>
    <row r="245" spans="1:18">
      <c r="A245" s="27">
        <f t="shared" ca="1" si="47"/>
        <v>46072</v>
      </c>
      <c r="B245" s="20"/>
      <c r="C245" s="21"/>
      <c r="D245" s="20"/>
      <c r="E245" s="21"/>
      <c r="F245" s="22"/>
      <c r="G245" s="22"/>
      <c r="H245" s="34" t="str">
        <f t="shared" si="43"/>
        <v/>
      </c>
      <c r="I245" s="34" t="str">
        <f t="shared" si="44"/>
        <v/>
      </c>
      <c r="J245" s="34" t="str">
        <f t="shared" si="45"/>
        <v/>
      </c>
      <c r="K245" s="34" t="str">
        <f t="shared" si="46"/>
        <v/>
      </c>
      <c r="L245" s="26" t="str">
        <f t="shared" si="42"/>
        <v/>
      </c>
      <c r="M245" s="32"/>
      <c r="N245" s="190"/>
      <c r="O245" s="190"/>
      <c r="P245" s="190"/>
      <c r="Q245" s="190"/>
      <c r="R245" s="23"/>
    </row>
    <row r="246" spans="1:18">
      <c r="A246" s="27">
        <f t="shared" ca="1" si="47"/>
        <v>46073</v>
      </c>
      <c r="B246" s="20"/>
      <c r="C246" s="21"/>
      <c r="D246" s="20"/>
      <c r="E246" s="21"/>
      <c r="F246" s="22"/>
      <c r="G246" s="22"/>
      <c r="H246" s="34" t="str">
        <f t="shared" si="43"/>
        <v/>
      </c>
      <c r="I246" s="34" t="str">
        <f t="shared" si="44"/>
        <v/>
      </c>
      <c r="J246" s="34" t="str">
        <f t="shared" si="45"/>
        <v/>
      </c>
      <c r="K246" s="34" t="str">
        <f t="shared" si="46"/>
        <v/>
      </c>
      <c r="L246" s="26" t="str">
        <f t="shared" si="42"/>
        <v/>
      </c>
      <c r="M246" s="32"/>
      <c r="N246" s="190"/>
      <c r="O246" s="190"/>
      <c r="P246" s="190"/>
      <c r="Q246" s="190"/>
      <c r="R246" s="23"/>
    </row>
    <row r="247" spans="1:18">
      <c r="A247" s="27">
        <f t="shared" ca="1" si="47"/>
        <v>46074</v>
      </c>
      <c r="B247" s="20"/>
      <c r="C247" s="21"/>
      <c r="D247" s="20"/>
      <c r="E247" s="21"/>
      <c r="F247" s="22"/>
      <c r="G247" s="22"/>
      <c r="H247" s="34" t="str">
        <f t="shared" si="43"/>
        <v/>
      </c>
      <c r="I247" s="34" t="str">
        <f t="shared" si="44"/>
        <v/>
      </c>
      <c r="J247" s="34" t="str">
        <f t="shared" si="45"/>
        <v/>
      </c>
      <c r="K247" s="34" t="str">
        <f t="shared" si="46"/>
        <v/>
      </c>
      <c r="L247" s="26" t="str">
        <f t="shared" si="42"/>
        <v/>
      </c>
      <c r="M247" s="32"/>
      <c r="N247" s="190"/>
      <c r="O247" s="190"/>
      <c r="P247" s="190"/>
      <c r="Q247" s="190"/>
      <c r="R247" s="23"/>
    </row>
    <row r="248" spans="1:18">
      <c r="A248" s="27">
        <f t="shared" ca="1" si="47"/>
        <v>46075</v>
      </c>
      <c r="B248" s="20"/>
      <c r="C248" s="21"/>
      <c r="D248" s="20"/>
      <c r="E248" s="21"/>
      <c r="F248" s="22"/>
      <c r="G248" s="22"/>
      <c r="H248" s="34" t="str">
        <f t="shared" si="43"/>
        <v/>
      </c>
      <c r="I248" s="34" t="str">
        <f t="shared" si="44"/>
        <v/>
      </c>
      <c r="J248" s="34" t="str">
        <f t="shared" si="45"/>
        <v/>
      </c>
      <c r="K248" s="34" t="str">
        <f t="shared" si="46"/>
        <v/>
      </c>
      <c r="L248" s="26" t="str">
        <f t="shared" si="42"/>
        <v/>
      </c>
      <c r="M248" s="32"/>
      <c r="N248" s="190"/>
      <c r="O248" s="190"/>
      <c r="P248" s="190"/>
      <c r="Q248" s="190"/>
      <c r="R248" s="23"/>
    </row>
    <row r="249" spans="1:18">
      <c r="A249" s="27">
        <f t="shared" ca="1" si="47"/>
        <v>46076</v>
      </c>
      <c r="B249" s="20"/>
      <c r="C249" s="21"/>
      <c r="D249" s="20"/>
      <c r="E249" s="21"/>
      <c r="F249" s="22"/>
      <c r="G249" s="22"/>
      <c r="H249" s="34" t="str">
        <f t="shared" si="43"/>
        <v/>
      </c>
      <c r="I249" s="34" t="str">
        <f t="shared" si="44"/>
        <v/>
      </c>
      <c r="J249" s="34" t="str">
        <f t="shared" si="45"/>
        <v/>
      </c>
      <c r="K249" s="34" t="str">
        <f t="shared" si="46"/>
        <v/>
      </c>
      <c r="L249" s="26" t="str">
        <f t="shared" si="42"/>
        <v/>
      </c>
      <c r="M249" s="32"/>
      <c r="N249" s="190"/>
      <c r="O249" s="190"/>
      <c r="P249" s="190"/>
      <c r="Q249" s="190"/>
      <c r="R249" s="23"/>
    </row>
    <row r="250" spans="1:18">
      <c r="A250" s="27">
        <f t="shared" ca="1" si="47"/>
        <v>46077</v>
      </c>
      <c r="B250" s="20"/>
      <c r="C250" s="21"/>
      <c r="D250" s="20"/>
      <c r="E250" s="21"/>
      <c r="F250" s="22"/>
      <c r="G250" s="22"/>
      <c r="H250" s="34" t="str">
        <f t="shared" si="43"/>
        <v/>
      </c>
      <c r="I250" s="34" t="str">
        <f t="shared" si="44"/>
        <v/>
      </c>
      <c r="J250" s="34" t="str">
        <f t="shared" si="45"/>
        <v/>
      </c>
      <c r="K250" s="34" t="str">
        <f t="shared" si="46"/>
        <v/>
      </c>
      <c r="L250" s="26" t="str">
        <f t="shared" si="42"/>
        <v/>
      </c>
      <c r="M250" s="32"/>
      <c r="N250" s="190"/>
      <c r="O250" s="190"/>
      <c r="P250" s="190"/>
      <c r="Q250" s="190"/>
      <c r="R250" s="23"/>
    </row>
    <row r="251" spans="1:18">
      <c r="A251" s="27">
        <f t="shared" ca="1" si="47"/>
        <v>46078</v>
      </c>
      <c r="B251" s="20"/>
      <c r="C251" s="21"/>
      <c r="D251" s="20"/>
      <c r="E251" s="21"/>
      <c r="F251" s="22"/>
      <c r="G251" s="22"/>
      <c r="H251" s="34" t="str">
        <f t="shared" si="43"/>
        <v/>
      </c>
      <c r="I251" s="34" t="str">
        <f t="shared" si="44"/>
        <v/>
      </c>
      <c r="J251" s="34" t="str">
        <f t="shared" si="45"/>
        <v/>
      </c>
      <c r="K251" s="34" t="str">
        <f t="shared" si="46"/>
        <v/>
      </c>
      <c r="L251" s="26" t="str">
        <f t="shared" si="42"/>
        <v/>
      </c>
      <c r="M251" s="32"/>
      <c r="N251" s="190"/>
      <c r="O251" s="190"/>
      <c r="P251" s="190"/>
      <c r="Q251" s="190"/>
      <c r="R251" s="23"/>
    </row>
    <row r="252" spans="1:18">
      <c r="A252" s="27">
        <f t="shared" ca="1" si="47"/>
        <v>46079</v>
      </c>
      <c r="B252" s="20"/>
      <c r="C252" s="21"/>
      <c r="D252" s="20"/>
      <c r="E252" s="21"/>
      <c r="F252" s="22"/>
      <c r="G252" s="22"/>
      <c r="H252" s="34" t="str">
        <f t="shared" si="43"/>
        <v/>
      </c>
      <c r="I252" s="34" t="str">
        <f t="shared" si="44"/>
        <v/>
      </c>
      <c r="J252" s="34" t="str">
        <f t="shared" si="45"/>
        <v/>
      </c>
      <c r="K252" s="34" t="str">
        <f t="shared" si="46"/>
        <v/>
      </c>
      <c r="L252" s="26" t="str">
        <f t="shared" si="42"/>
        <v/>
      </c>
      <c r="M252" s="32"/>
      <c r="N252" s="190"/>
      <c r="O252" s="190"/>
      <c r="P252" s="190"/>
      <c r="Q252" s="190"/>
      <c r="R252" s="23"/>
    </row>
    <row r="253" spans="1:18">
      <c r="A253" s="27">
        <f t="shared" ca="1" si="47"/>
        <v>46080</v>
      </c>
      <c r="B253" s="20"/>
      <c r="C253" s="21"/>
      <c r="D253" s="20"/>
      <c r="E253" s="21"/>
      <c r="F253" s="22"/>
      <c r="G253" s="22"/>
      <c r="H253" s="34" t="str">
        <f t="shared" si="43"/>
        <v/>
      </c>
      <c r="I253" s="34" t="str">
        <f t="shared" si="44"/>
        <v/>
      </c>
      <c r="J253" s="34" t="str">
        <f t="shared" si="45"/>
        <v/>
      </c>
      <c r="K253" s="34" t="str">
        <f t="shared" si="46"/>
        <v/>
      </c>
      <c r="L253" s="26" t="str">
        <f t="shared" si="42"/>
        <v/>
      </c>
      <c r="M253" s="32"/>
      <c r="N253" s="190"/>
      <c r="O253" s="190"/>
      <c r="P253" s="190"/>
      <c r="Q253" s="190"/>
      <c r="R253" s="23"/>
    </row>
    <row r="254" spans="1:18">
      <c r="A254" s="27">
        <f t="shared" ca="1" si="47"/>
        <v>46081</v>
      </c>
      <c r="B254" s="20"/>
      <c r="C254" s="21"/>
      <c r="D254" s="20"/>
      <c r="E254" s="21"/>
      <c r="F254" s="22"/>
      <c r="G254" s="22"/>
      <c r="H254" s="34" t="str">
        <f t="shared" si="43"/>
        <v/>
      </c>
      <c r="I254" s="34" t="str">
        <f t="shared" si="44"/>
        <v/>
      </c>
      <c r="J254" s="34" t="str">
        <f t="shared" si="45"/>
        <v/>
      </c>
      <c r="K254" s="34" t="str">
        <f t="shared" si="46"/>
        <v/>
      </c>
      <c r="L254" s="26" t="str">
        <f>IF(AND($B254="",$D254=""),"",($C254-$B254-$F254)+($E254-$D254-$G254))</f>
        <v/>
      </c>
      <c r="M254" s="32"/>
      <c r="N254" s="190"/>
      <c r="O254" s="190"/>
      <c r="P254" s="190"/>
      <c r="Q254" s="190"/>
      <c r="R254" s="23"/>
    </row>
    <row r="255" spans="1:18">
      <c r="A255" s="27">
        <f t="shared" ca="1" si="47"/>
        <v>46082</v>
      </c>
      <c r="B255" s="20"/>
      <c r="C255" s="21"/>
      <c r="D255" s="20"/>
      <c r="E255" s="21"/>
      <c r="F255" s="22"/>
      <c r="G255" s="22"/>
      <c r="H255" s="34" t="str">
        <f t="shared" si="43"/>
        <v/>
      </c>
      <c r="I255" s="34" t="str">
        <f t="shared" si="44"/>
        <v/>
      </c>
      <c r="J255" s="34" t="str">
        <f t="shared" si="45"/>
        <v/>
      </c>
      <c r="K255" s="34" t="str">
        <f t="shared" si="46"/>
        <v/>
      </c>
      <c r="L255" s="26" t="str">
        <f>IF(AND($B255="",$D255=""),"",($C255-$B255-$F255)+($E255-$D255-$G255))</f>
        <v/>
      </c>
      <c r="M255" s="32"/>
      <c r="N255" s="190"/>
      <c r="O255" s="190"/>
      <c r="P255" s="190"/>
      <c r="Q255" s="190"/>
      <c r="R255" s="23"/>
    </row>
    <row r="256" spans="1:18">
      <c r="A256" s="27">
        <f t="shared" ca="1" si="47"/>
        <v>46083</v>
      </c>
      <c r="B256" s="20"/>
      <c r="C256" s="21"/>
      <c r="D256" s="20"/>
      <c r="E256" s="21"/>
      <c r="F256" s="22"/>
      <c r="G256" s="22"/>
      <c r="H256" s="34" t="str">
        <f t="shared" si="43"/>
        <v/>
      </c>
      <c r="I256" s="34" t="str">
        <f t="shared" si="44"/>
        <v/>
      </c>
      <c r="J256" s="34" t="str">
        <f t="shared" si="45"/>
        <v/>
      </c>
      <c r="K256" s="34" t="str">
        <f t="shared" si="46"/>
        <v/>
      </c>
      <c r="L256" s="26" t="str">
        <f>IF(AND($B256="",$D256=""),"",($C256-$B256-$F256)+($E256-$D256-$G256))</f>
        <v/>
      </c>
      <c r="M256" s="32"/>
      <c r="N256" s="190"/>
      <c r="O256" s="190"/>
      <c r="P256" s="190"/>
      <c r="Q256" s="190"/>
      <c r="R256" s="23"/>
    </row>
    <row r="257" spans="1:18">
      <c r="A257" s="27">
        <f t="shared" ca="1" si="47"/>
        <v>46084</v>
      </c>
      <c r="B257" s="20"/>
      <c r="C257" s="21"/>
      <c r="D257" s="20"/>
      <c r="E257" s="21"/>
      <c r="F257" s="22"/>
      <c r="G257" s="22"/>
      <c r="H257" s="34" t="str">
        <f t="shared" si="43"/>
        <v/>
      </c>
      <c r="I257" s="34" t="str">
        <f t="shared" si="44"/>
        <v/>
      </c>
      <c r="J257" s="34" t="str">
        <f t="shared" si="45"/>
        <v/>
      </c>
      <c r="K257" s="34" t="str">
        <f t="shared" si="46"/>
        <v/>
      </c>
      <c r="L257" s="26" t="str">
        <f>IF(AND($B257="",$D257=""),"",($C257-$B257-$F257)+($E257-$D257-$G257))</f>
        <v/>
      </c>
      <c r="M257" s="32"/>
      <c r="N257" s="190"/>
      <c r="O257" s="190"/>
      <c r="P257" s="190"/>
      <c r="Q257" s="190"/>
      <c r="R257" s="23"/>
    </row>
    <row r="258" spans="1:18">
      <c r="A258" s="5" t="s">
        <v>11</v>
      </c>
      <c r="B258" s="191"/>
      <c r="C258" s="192"/>
      <c r="D258" s="191"/>
      <c r="E258" s="192"/>
      <c r="F258" s="26" t="str">
        <f>IF(SUM($F227:$F257)=0,"",SUM($F227:$F257))</f>
        <v/>
      </c>
      <c r="G258" s="26" t="str">
        <f>IF(SUM($G227:$G257)=0,"",SUM($G227:$G257))</f>
        <v/>
      </c>
      <c r="H258" s="26" t="str">
        <f>IF(SUM(H227:H257)=0,"",SUM(H227:H257))</f>
        <v/>
      </c>
      <c r="I258" s="26" t="str">
        <f>IF(SUM(I227:I257)=0,"",SUM(I227:I257))</f>
        <v/>
      </c>
      <c r="J258" s="26" t="str">
        <f>IF(SUM(J227:J257)=0,"",SUM(J227:J257))</f>
        <v/>
      </c>
      <c r="K258" s="26" t="str">
        <f>IF(SUM(K227:K257)=0,"",SUM(K227:K257))</f>
        <v/>
      </c>
      <c r="L258" s="26" t="str">
        <f>IF(SUM($L227:$L257)=0,"",SUM($L227:$L257))</f>
        <v/>
      </c>
      <c r="M258" s="33"/>
      <c r="N258" s="193"/>
      <c r="O258" s="193"/>
      <c r="P258" s="193"/>
      <c r="Q258" s="193"/>
      <c r="R258" s="6"/>
    </row>
    <row r="260" spans="1:18" ht="27" customHeight="1">
      <c r="A260" s="194" t="s">
        <v>22</v>
      </c>
      <c r="B260" s="189" t="s">
        <v>103</v>
      </c>
      <c r="C260" s="189"/>
      <c r="D260" s="189"/>
      <c r="E260" s="189"/>
      <c r="F260" s="189" t="s">
        <v>23</v>
      </c>
      <c r="G260" s="189"/>
      <c r="H260" s="189" t="s">
        <v>88</v>
      </c>
      <c r="I260" s="189"/>
      <c r="J260" s="189"/>
      <c r="K260" s="189"/>
      <c r="L260" s="189" t="s">
        <v>87</v>
      </c>
      <c r="M260" s="195" t="s">
        <v>96</v>
      </c>
      <c r="N260" s="194" t="s">
        <v>25</v>
      </c>
      <c r="O260" s="194"/>
      <c r="P260" s="194"/>
      <c r="Q260" s="194"/>
      <c r="R260" s="189" t="s">
        <v>100</v>
      </c>
    </row>
    <row r="261" spans="1:18" ht="14.25" customHeight="1">
      <c r="A261" s="194"/>
      <c r="B261" s="189" t="s">
        <v>82</v>
      </c>
      <c r="C261" s="189"/>
      <c r="D261" s="189" t="s">
        <v>84</v>
      </c>
      <c r="E261" s="189"/>
      <c r="F261" s="189"/>
      <c r="G261" s="189"/>
      <c r="H261" s="189" t="s">
        <v>90</v>
      </c>
      <c r="I261" s="189"/>
      <c r="J261" s="189" t="s">
        <v>89</v>
      </c>
      <c r="K261" s="189"/>
      <c r="L261" s="189"/>
      <c r="M261" s="196"/>
      <c r="N261" s="194"/>
      <c r="O261" s="194"/>
      <c r="P261" s="194"/>
      <c r="Q261" s="194"/>
      <c r="R261" s="189"/>
    </row>
    <row r="262" spans="1:18">
      <c r="A262" s="194"/>
      <c r="B262" s="43" t="s">
        <v>26</v>
      </c>
      <c r="C262" s="43" t="s">
        <v>27</v>
      </c>
      <c r="D262" s="43" t="s">
        <v>26</v>
      </c>
      <c r="E262" s="43" t="s">
        <v>27</v>
      </c>
      <c r="F262" s="44" t="s">
        <v>85</v>
      </c>
      <c r="G262" s="44" t="s">
        <v>86</v>
      </c>
      <c r="H262" s="44" t="s">
        <v>81</v>
      </c>
      <c r="I262" s="44" t="s">
        <v>83</v>
      </c>
      <c r="J262" s="44" t="s">
        <v>81</v>
      </c>
      <c r="K262" s="44" t="s">
        <v>95</v>
      </c>
      <c r="L262" s="189"/>
      <c r="M262" s="197"/>
      <c r="N262" s="194"/>
      <c r="O262" s="194"/>
      <c r="P262" s="194"/>
      <c r="Q262" s="194"/>
      <c r="R262" s="194"/>
    </row>
    <row r="263" spans="1:18">
      <c r="A263" s="27" cm="1">
        <f t="array" aca="1" ref="A263" ca="1">DATE("2025","8"+7,IFERROR(INDIRECT(T1),"1"))</f>
        <v>46082</v>
      </c>
      <c r="B263" s="20"/>
      <c r="C263" s="21"/>
      <c r="D263" s="20"/>
      <c r="E263" s="21"/>
      <c r="F263" s="22"/>
      <c r="G263" s="22"/>
      <c r="H263" s="34" t="str">
        <f>IF(OR(B263="",LEFT(M263,1)="✓"),"",C263-B263-F263)</f>
        <v/>
      </c>
      <c r="I263" s="34" t="str">
        <f>IF(OR(D263="",LEFT(M263,1)="✓"),"",E263-D263-G263)</f>
        <v/>
      </c>
      <c r="J263" s="34" t="str">
        <f>IF(AND(B263&lt;&gt;"",M263="✓所定"),C263-B263-F263,"")</f>
        <v/>
      </c>
      <c r="K263" s="34" t="str">
        <f>IF(AND(B263&lt;&gt;"",M263="✓法定"),C263-B263-F263,"")</f>
        <v/>
      </c>
      <c r="L263" s="34" t="str">
        <f>IF(AND($B263="",$D263=""),"",($C263-$B263-$F263)+($E263-$D263-$G263))</f>
        <v/>
      </c>
      <c r="M263" s="32"/>
      <c r="N263" s="190"/>
      <c r="O263" s="190"/>
      <c r="P263" s="190"/>
      <c r="Q263" s="190"/>
      <c r="R263" s="23"/>
    </row>
    <row r="264" spans="1:18">
      <c r="A264" s="27">
        <f ca="1">A263+1</f>
        <v>46083</v>
      </c>
      <c r="B264" s="20"/>
      <c r="C264" s="21"/>
      <c r="D264" s="20"/>
      <c r="E264" s="21"/>
      <c r="F264" s="22"/>
      <c r="G264" s="22"/>
      <c r="H264" s="34" t="str">
        <f t="shared" ref="H264:H293" si="48">IF(OR(B264="",LEFT(M264,1)="✓"),"",C264-B264-F264)</f>
        <v/>
      </c>
      <c r="I264" s="34" t="str">
        <f t="shared" ref="I264:I293" si="49">IF(OR(D264="",LEFT(M264,1)="✓"),"",E264-D264-G264)</f>
        <v/>
      </c>
      <c r="J264" s="34" t="str">
        <f t="shared" ref="J264:J293" si="50">IF(AND(B264&lt;&gt;"",M264="✓所定"),C264-B264-F264,"")</f>
        <v/>
      </c>
      <c r="K264" s="34" t="str">
        <f t="shared" ref="K264:K293" si="51">IF(AND(B264&lt;&gt;"",M264="✓法定"),C264-B264-F264,"")</f>
        <v/>
      </c>
      <c r="L264" s="34" t="str">
        <f t="shared" ref="L264:L288" si="52">IF(AND($B264="",$D264=""),"",($C264-$B264-$F264)+($E264-$D264-$G264))</f>
        <v/>
      </c>
      <c r="M264" s="32"/>
      <c r="N264" s="190"/>
      <c r="O264" s="190"/>
      <c r="P264" s="190"/>
      <c r="Q264" s="190"/>
      <c r="R264" s="23"/>
    </row>
    <row r="265" spans="1:18">
      <c r="A265" s="27">
        <f t="shared" ref="A265:A293" ca="1" si="53">A264+1</f>
        <v>46084</v>
      </c>
      <c r="B265" s="20"/>
      <c r="C265" s="21"/>
      <c r="D265" s="20"/>
      <c r="E265" s="21"/>
      <c r="F265" s="22"/>
      <c r="G265" s="22"/>
      <c r="H265" s="34" t="str">
        <f t="shared" si="48"/>
        <v/>
      </c>
      <c r="I265" s="34" t="str">
        <f t="shared" si="49"/>
        <v/>
      </c>
      <c r="J265" s="34" t="str">
        <f t="shared" si="50"/>
        <v/>
      </c>
      <c r="K265" s="34" t="str">
        <f t="shared" si="51"/>
        <v/>
      </c>
      <c r="L265" s="34" t="str">
        <f t="shared" si="52"/>
        <v/>
      </c>
      <c r="M265" s="32"/>
      <c r="N265" s="190"/>
      <c r="O265" s="190"/>
      <c r="P265" s="190"/>
      <c r="Q265" s="190"/>
      <c r="R265" s="23"/>
    </row>
    <row r="266" spans="1:18">
      <c r="A266" s="27">
        <f t="shared" ca="1" si="53"/>
        <v>46085</v>
      </c>
      <c r="B266" s="20"/>
      <c r="C266" s="21"/>
      <c r="D266" s="20"/>
      <c r="E266" s="21"/>
      <c r="F266" s="22"/>
      <c r="G266" s="22"/>
      <c r="H266" s="34" t="str">
        <f t="shared" si="48"/>
        <v/>
      </c>
      <c r="I266" s="34" t="str">
        <f t="shared" si="49"/>
        <v/>
      </c>
      <c r="J266" s="34" t="str">
        <f t="shared" si="50"/>
        <v/>
      </c>
      <c r="K266" s="34" t="str">
        <f t="shared" si="51"/>
        <v/>
      </c>
      <c r="L266" s="34" t="str">
        <f t="shared" si="52"/>
        <v/>
      </c>
      <c r="M266" s="32"/>
      <c r="N266" s="190"/>
      <c r="O266" s="190"/>
      <c r="P266" s="190"/>
      <c r="Q266" s="190"/>
      <c r="R266" s="23"/>
    </row>
    <row r="267" spans="1:18">
      <c r="A267" s="27">
        <f t="shared" ca="1" si="53"/>
        <v>46086</v>
      </c>
      <c r="B267" s="20"/>
      <c r="C267" s="21"/>
      <c r="D267" s="20"/>
      <c r="E267" s="21"/>
      <c r="F267" s="22"/>
      <c r="G267" s="22"/>
      <c r="H267" s="34" t="str">
        <f t="shared" si="48"/>
        <v/>
      </c>
      <c r="I267" s="34" t="str">
        <f t="shared" si="49"/>
        <v/>
      </c>
      <c r="J267" s="34" t="str">
        <f t="shared" si="50"/>
        <v/>
      </c>
      <c r="K267" s="34" t="str">
        <f t="shared" si="51"/>
        <v/>
      </c>
      <c r="L267" s="34" t="str">
        <f t="shared" si="52"/>
        <v/>
      </c>
      <c r="M267" s="32"/>
      <c r="N267" s="190"/>
      <c r="O267" s="190"/>
      <c r="P267" s="190"/>
      <c r="Q267" s="190"/>
      <c r="R267" s="23"/>
    </row>
    <row r="268" spans="1:18">
      <c r="A268" s="27">
        <f t="shared" ca="1" si="53"/>
        <v>46087</v>
      </c>
      <c r="B268" s="20"/>
      <c r="C268" s="21"/>
      <c r="D268" s="20"/>
      <c r="E268" s="21"/>
      <c r="F268" s="22"/>
      <c r="G268" s="22"/>
      <c r="H268" s="34" t="str">
        <f t="shared" si="48"/>
        <v/>
      </c>
      <c r="I268" s="34" t="str">
        <f t="shared" si="49"/>
        <v/>
      </c>
      <c r="J268" s="34" t="str">
        <f t="shared" si="50"/>
        <v/>
      </c>
      <c r="K268" s="34" t="str">
        <f t="shared" si="51"/>
        <v/>
      </c>
      <c r="L268" s="34" t="str">
        <f t="shared" si="52"/>
        <v/>
      </c>
      <c r="M268" s="32"/>
      <c r="N268" s="190"/>
      <c r="O268" s="190"/>
      <c r="P268" s="190"/>
      <c r="Q268" s="190"/>
      <c r="R268" s="23"/>
    </row>
    <row r="269" spans="1:18">
      <c r="A269" s="27">
        <f t="shared" ca="1" si="53"/>
        <v>46088</v>
      </c>
      <c r="B269" s="20"/>
      <c r="C269" s="21"/>
      <c r="D269" s="20"/>
      <c r="E269" s="21"/>
      <c r="F269" s="22"/>
      <c r="G269" s="22"/>
      <c r="H269" s="34" t="str">
        <f t="shared" si="48"/>
        <v/>
      </c>
      <c r="I269" s="34" t="str">
        <f t="shared" si="49"/>
        <v/>
      </c>
      <c r="J269" s="34" t="str">
        <f t="shared" si="50"/>
        <v/>
      </c>
      <c r="K269" s="34" t="str">
        <f t="shared" si="51"/>
        <v/>
      </c>
      <c r="L269" s="34" t="str">
        <f t="shared" si="52"/>
        <v/>
      </c>
      <c r="M269" s="32"/>
      <c r="N269" s="190"/>
      <c r="O269" s="190"/>
      <c r="P269" s="190"/>
      <c r="Q269" s="190"/>
      <c r="R269" s="23"/>
    </row>
    <row r="270" spans="1:18">
      <c r="A270" s="27">
        <f t="shared" ca="1" si="53"/>
        <v>46089</v>
      </c>
      <c r="B270" s="20"/>
      <c r="C270" s="21"/>
      <c r="D270" s="20"/>
      <c r="E270" s="21"/>
      <c r="F270" s="22"/>
      <c r="G270" s="22"/>
      <c r="H270" s="34" t="str">
        <f t="shared" si="48"/>
        <v/>
      </c>
      <c r="I270" s="34" t="str">
        <f t="shared" si="49"/>
        <v/>
      </c>
      <c r="J270" s="34" t="str">
        <f t="shared" si="50"/>
        <v/>
      </c>
      <c r="K270" s="34" t="str">
        <f t="shared" si="51"/>
        <v/>
      </c>
      <c r="L270" s="34" t="str">
        <f t="shared" si="52"/>
        <v/>
      </c>
      <c r="M270" s="32"/>
      <c r="N270" s="190"/>
      <c r="O270" s="190"/>
      <c r="P270" s="190"/>
      <c r="Q270" s="190"/>
      <c r="R270" s="23"/>
    </row>
    <row r="271" spans="1:18">
      <c r="A271" s="27">
        <f t="shared" ca="1" si="53"/>
        <v>46090</v>
      </c>
      <c r="B271" s="20"/>
      <c r="C271" s="21"/>
      <c r="D271" s="20"/>
      <c r="E271" s="21"/>
      <c r="F271" s="22"/>
      <c r="G271" s="22"/>
      <c r="H271" s="34" t="str">
        <f t="shared" si="48"/>
        <v/>
      </c>
      <c r="I271" s="34" t="str">
        <f t="shared" si="49"/>
        <v/>
      </c>
      <c r="J271" s="34" t="str">
        <f t="shared" si="50"/>
        <v/>
      </c>
      <c r="K271" s="34" t="str">
        <f t="shared" si="51"/>
        <v/>
      </c>
      <c r="L271" s="34" t="str">
        <f t="shared" si="52"/>
        <v/>
      </c>
      <c r="M271" s="32"/>
      <c r="N271" s="190"/>
      <c r="O271" s="190"/>
      <c r="P271" s="190"/>
      <c r="Q271" s="190"/>
      <c r="R271" s="23"/>
    </row>
    <row r="272" spans="1:18">
      <c r="A272" s="27">
        <f t="shared" ca="1" si="53"/>
        <v>46091</v>
      </c>
      <c r="B272" s="20"/>
      <c r="C272" s="21"/>
      <c r="D272" s="20"/>
      <c r="E272" s="21"/>
      <c r="F272" s="22"/>
      <c r="G272" s="22"/>
      <c r="H272" s="34" t="str">
        <f t="shared" si="48"/>
        <v/>
      </c>
      <c r="I272" s="34" t="str">
        <f t="shared" si="49"/>
        <v/>
      </c>
      <c r="J272" s="34" t="str">
        <f t="shared" si="50"/>
        <v/>
      </c>
      <c r="K272" s="34" t="str">
        <f t="shared" si="51"/>
        <v/>
      </c>
      <c r="L272" s="34" t="str">
        <f t="shared" si="52"/>
        <v/>
      </c>
      <c r="M272" s="32"/>
      <c r="N272" s="190"/>
      <c r="O272" s="190"/>
      <c r="P272" s="190"/>
      <c r="Q272" s="190"/>
      <c r="R272" s="23"/>
    </row>
    <row r="273" spans="1:18">
      <c r="A273" s="27">
        <f t="shared" ca="1" si="53"/>
        <v>46092</v>
      </c>
      <c r="B273" s="20"/>
      <c r="C273" s="21"/>
      <c r="D273" s="20"/>
      <c r="E273" s="21"/>
      <c r="F273" s="22"/>
      <c r="G273" s="22"/>
      <c r="H273" s="34" t="str">
        <f t="shared" si="48"/>
        <v/>
      </c>
      <c r="I273" s="34" t="str">
        <f t="shared" si="49"/>
        <v/>
      </c>
      <c r="J273" s="34" t="str">
        <f t="shared" si="50"/>
        <v/>
      </c>
      <c r="K273" s="34" t="str">
        <f t="shared" si="51"/>
        <v/>
      </c>
      <c r="L273" s="34" t="str">
        <f t="shared" si="52"/>
        <v/>
      </c>
      <c r="M273" s="32"/>
      <c r="N273" s="190"/>
      <c r="O273" s="190"/>
      <c r="P273" s="190"/>
      <c r="Q273" s="190"/>
      <c r="R273" s="23"/>
    </row>
    <row r="274" spans="1:18">
      <c r="A274" s="27">
        <f t="shared" ca="1" si="53"/>
        <v>46093</v>
      </c>
      <c r="B274" s="20"/>
      <c r="C274" s="21"/>
      <c r="D274" s="20"/>
      <c r="E274" s="21"/>
      <c r="F274" s="22"/>
      <c r="G274" s="22"/>
      <c r="H274" s="34" t="str">
        <f t="shared" si="48"/>
        <v/>
      </c>
      <c r="I274" s="34" t="str">
        <f t="shared" si="49"/>
        <v/>
      </c>
      <c r="J274" s="34" t="str">
        <f t="shared" si="50"/>
        <v/>
      </c>
      <c r="K274" s="34" t="str">
        <f t="shared" si="51"/>
        <v/>
      </c>
      <c r="L274" s="34" t="str">
        <f t="shared" si="52"/>
        <v/>
      </c>
      <c r="M274" s="32"/>
      <c r="N274" s="190"/>
      <c r="O274" s="190"/>
      <c r="P274" s="190"/>
      <c r="Q274" s="190"/>
      <c r="R274" s="23"/>
    </row>
    <row r="275" spans="1:18">
      <c r="A275" s="27">
        <f t="shared" ca="1" si="53"/>
        <v>46094</v>
      </c>
      <c r="B275" s="20"/>
      <c r="C275" s="21"/>
      <c r="D275" s="20"/>
      <c r="E275" s="21"/>
      <c r="F275" s="22"/>
      <c r="G275" s="22"/>
      <c r="H275" s="34" t="str">
        <f t="shared" si="48"/>
        <v/>
      </c>
      <c r="I275" s="34" t="str">
        <f t="shared" si="49"/>
        <v/>
      </c>
      <c r="J275" s="34" t="str">
        <f t="shared" si="50"/>
        <v/>
      </c>
      <c r="K275" s="34" t="str">
        <f t="shared" si="51"/>
        <v/>
      </c>
      <c r="L275" s="34" t="str">
        <f t="shared" si="52"/>
        <v/>
      </c>
      <c r="M275" s="32"/>
      <c r="N275" s="190"/>
      <c r="O275" s="190"/>
      <c r="P275" s="190"/>
      <c r="Q275" s="190"/>
      <c r="R275" s="23"/>
    </row>
    <row r="276" spans="1:18">
      <c r="A276" s="27">
        <f t="shared" ca="1" si="53"/>
        <v>46095</v>
      </c>
      <c r="B276" s="20"/>
      <c r="C276" s="21"/>
      <c r="D276" s="20"/>
      <c r="E276" s="21"/>
      <c r="F276" s="22"/>
      <c r="G276" s="22"/>
      <c r="H276" s="34" t="str">
        <f t="shared" si="48"/>
        <v/>
      </c>
      <c r="I276" s="34" t="str">
        <f t="shared" si="49"/>
        <v/>
      </c>
      <c r="J276" s="34" t="str">
        <f t="shared" si="50"/>
        <v/>
      </c>
      <c r="K276" s="34" t="str">
        <f t="shared" si="51"/>
        <v/>
      </c>
      <c r="L276" s="34" t="str">
        <f t="shared" si="52"/>
        <v/>
      </c>
      <c r="M276" s="32"/>
      <c r="N276" s="190"/>
      <c r="O276" s="190"/>
      <c r="P276" s="190"/>
      <c r="Q276" s="190"/>
      <c r="R276" s="23"/>
    </row>
    <row r="277" spans="1:18">
      <c r="A277" s="27">
        <f t="shared" ca="1" si="53"/>
        <v>46096</v>
      </c>
      <c r="B277" s="20"/>
      <c r="C277" s="21"/>
      <c r="D277" s="20"/>
      <c r="E277" s="21"/>
      <c r="F277" s="22"/>
      <c r="G277" s="22"/>
      <c r="H277" s="34" t="str">
        <f t="shared" si="48"/>
        <v/>
      </c>
      <c r="I277" s="34" t="str">
        <f t="shared" si="49"/>
        <v/>
      </c>
      <c r="J277" s="34" t="str">
        <f t="shared" si="50"/>
        <v/>
      </c>
      <c r="K277" s="34" t="str">
        <f t="shared" si="51"/>
        <v/>
      </c>
      <c r="L277" s="34" t="str">
        <f t="shared" si="52"/>
        <v/>
      </c>
      <c r="M277" s="32"/>
      <c r="N277" s="190"/>
      <c r="O277" s="190"/>
      <c r="P277" s="190"/>
      <c r="Q277" s="190"/>
      <c r="R277" s="23"/>
    </row>
    <row r="278" spans="1:18">
      <c r="A278" s="27">
        <f t="shared" ca="1" si="53"/>
        <v>46097</v>
      </c>
      <c r="B278" s="20"/>
      <c r="C278" s="21"/>
      <c r="D278" s="20"/>
      <c r="E278" s="21"/>
      <c r="F278" s="22"/>
      <c r="G278" s="22"/>
      <c r="H278" s="34" t="str">
        <f t="shared" si="48"/>
        <v/>
      </c>
      <c r="I278" s="34" t="str">
        <f t="shared" si="49"/>
        <v/>
      </c>
      <c r="J278" s="34" t="str">
        <f t="shared" si="50"/>
        <v/>
      </c>
      <c r="K278" s="34" t="str">
        <f t="shared" si="51"/>
        <v/>
      </c>
      <c r="L278" s="34" t="str">
        <f t="shared" si="52"/>
        <v/>
      </c>
      <c r="M278" s="32"/>
      <c r="N278" s="190"/>
      <c r="O278" s="190"/>
      <c r="P278" s="190"/>
      <c r="Q278" s="190"/>
      <c r="R278" s="23"/>
    </row>
    <row r="279" spans="1:18">
      <c r="A279" s="27">
        <f t="shared" ca="1" si="53"/>
        <v>46098</v>
      </c>
      <c r="B279" s="20"/>
      <c r="C279" s="21"/>
      <c r="D279" s="20"/>
      <c r="E279" s="21"/>
      <c r="F279" s="22"/>
      <c r="G279" s="22"/>
      <c r="H279" s="34" t="str">
        <f t="shared" si="48"/>
        <v/>
      </c>
      <c r="I279" s="34" t="str">
        <f t="shared" si="49"/>
        <v/>
      </c>
      <c r="J279" s="34" t="str">
        <f t="shared" si="50"/>
        <v/>
      </c>
      <c r="K279" s="34" t="str">
        <f t="shared" si="51"/>
        <v/>
      </c>
      <c r="L279" s="34" t="str">
        <f t="shared" si="52"/>
        <v/>
      </c>
      <c r="M279" s="32"/>
      <c r="N279" s="190"/>
      <c r="O279" s="190"/>
      <c r="P279" s="190"/>
      <c r="Q279" s="190"/>
      <c r="R279" s="23"/>
    </row>
    <row r="280" spans="1:18">
      <c r="A280" s="27">
        <f t="shared" ca="1" si="53"/>
        <v>46099</v>
      </c>
      <c r="B280" s="20"/>
      <c r="C280" s="21"/>
      <c r="D280" s="20"/>
      <c r="E280" s="21"/>
      <c r="F280" s="22"/>
      <c r="G280" s="22"/>
      <c r="H280" s="34" t="str">
        <f t="shared" si="48"/>
        <v/>
      </c>
      <c r="I280" s="34" t="str">
        <f t="shared" si="49"/>
        <v/>
      </c>
      <c r="J280" s="34" t="str">
        <f t="shared" si="50"/>
        <v/>
      </c>
      <c r="K280" s="34" t="str">
        <f t="shared" si="51"/>
        <v/>
      </c>
      <c r="L280" s="34" t="str">
        <f t="shared" si="52"/>
        <v/>
      </c>
      <c r="M280" s="32"/>
      <c r="N280" s="190"/>
      <c r="O280" s="190"/>
      <c r="P280" s="190"/>
      <c r="Q280" s="190"/>
      <c r="R280" s="23"/>
    </row>
    <row r="281" spans="1:18">
      <c r="A281" s="27">
        <f t="shared" ca="1" si="53"/>
        <v>46100</v>
      </c>
      <c r="B281" s="20"/>
      <c r="C281" s="21"/>
      <c r="D281" s="20"/>
      <c r="E281" s="21"/>
      <c r="F281" s="22"/>
      <c r="G281" s="22"/>
      <c r="H281" s="34" t="str">
        <f t="shared" si="48"/>
        <v/>
      </c>
      <c r="I281" s="34" t="str">
        <f t="shared" si="49"/>
        <v/>
      </c>
      <c r="J281" s="34" t="str">
        <f t="shared" si="50"/>
        <v/>
      </c>
      <c r="K281" s="34" t="str">
        <f t="shared" si="51"/>
        <v/>
      </c>
      <c r="L281" s="34" t="str">
        <f t="shared" si="52"/>
        <v/>
      </c>
      <c r="M281" s="32"/>
      <c r="N281" s="190"/>
      <c r="O281" s="190"/>
      <c r="P281" s="190"/>
      <c r="Q281" s="190"/>
      <c r="R281" s="23"/>
    </row>
    <row r="282" spans="1:18">
      <c r="A282" s="27">
        <f t="shared" ca="1" si="53"/>
        <v>46101</v>
      </c>
      <c r="B282" s="20"/>
      <c r="C282" s="21"/>
      <c r="D282" s="20"/>
      <c r="E282" s="21"/>
      <c r="F282" s="22"/>
      <c r="G282" s="22"/>
      <c r="H282" s="34" t="str">
        <f t="shared" si="48"/>
        <v/>
      </c>
      <c r="I282" s="34" t="str">
        <f t="shared" si="49"/>
        <v/>
      </c>
      <c r="J282" s="34" t="str">
        <f t="shared" si="50"/>
        <v/>
      </c>
      <c r="K282" s="34" t="str">
        <f t="shared" si="51"/>
        <v/>
      </c>
      <c r="L282" s="34" t="str">
        <f t="shared" si="52"/>
        <v/>
      </c>
      <c r="M282" s="32"/>
      <c r="N282" s="190"/>
      <c r="O282" s="190"/>
      <c r="P282" s="190"/>
      <c r="Q282" s="190"/>
      <c r="R282" s="23"/>
    </row>
    <row r="283" spans="1:18">
      <c r="A283" s="27">
        <f t="shared" ca="1" si="53"/>
        <v>46102</v>
      </c>
      <c r="B283" s="20"/>
      <c r="C283" s="21"/>
      <c r="D283" s="20"/>
      <c r="E283" s="21"/>
      <c r="F283" s="22"/>
      <c r="G283" s="22"/>
      <c r="H283" s="34" t="str">
        <f t="shared" si="48"/>
        <v/>
      </c>
      <c r="I283" s="34" t="str">
        <f t="shared" si="49"/>
        <v/>
      </c>
      <c r="J283" s="34" t="str">
        <f t="shared" si="50"/>
        <v/>
      </c>
      <c r="K283" s="34" t="str">
        <f t="shared" si="51"/>
        <v/>
      </c>
      <c r="L283" s="34" t="str">
        <f t="shared" si="52"/>
        <v/>
      </c>
      <c r="M283" s="32"/>
      <c r="N283" s="190"/>
      <c r="O283" s="190"/>
      <c r="P283" s="190"/>
      <c r="Q283" s="190"/>
      <c r="R283" s="23"/>
    </row>
    <row r="284" spans="1:18">
      <c r="A284" s="27">
        <f t="shared" ca="1" si="53"/>
        <v>46103</v>
      </c>
      <c r="B284" s="20"/>
      <c r="C284" s="21"/>
      <c r="D284" s="20"/>
      <c r="E284" s="21"/>
      <c r="F284" s="22"/>
      <c r="G284" s="22"/>
      <c r="H284" s="34" t="str">
        <f t="shared" si="48"/>
        <v/>
      </c>
      <c r="I284" s="34" t="str">
        <f t="shared" si="49"/>
        <v/>
      </c>
      <c r="J284" s="34" t="str">
        <f t="shared" si="50"/>
        <v/>
      </c>
      <c r="K284" s="34" t="str">
        <f t="shared" si="51"/>
        <v/>
      </c>
      <c r="L284" s="34" t="str">
        <f t="shared" si="52"/>
        <v/>
      </c>
      <c r="M284" s="32"/>
      <c r="N284" s="190"/>
      <c r="O284" s="190"/>
      <c r="P284" s="190"/>
      <c r="Q284" s="190"/>
      <c r="R284" s="23"/>
    </row>
    <row r="285" spans="1:18">
      <c r="A285" s="27">
        <f t="shared" ca="1" si="53"/>
        <v>46104</v>
      </c>
      <c r="B285" s="20"/>
      <c r="C285" s="21"/>
      <c r="D285" s="20"/>
      <c r="E285" s="21"/>
      <c r="F285" s="22"/>
      <c r="G285" s="22"/>
      <c r="H285" s="34" t="str">
        <f t="shared" si="48"/>
        <v/>
      </c>
      <c r="I285" s="34" t="str">
        <f t="shared" si="49"/>
        <v/>
      </c>
      <c r="J285" s="34" t="str">
        <f t="shared" si="50"/>
        <v/>
      </c>
      <c r="K285" s="34" t="str">
        <f t="shared" si="51"/>
        <v/>
      </c>
      <c r="L285" s="34" t="str">
        <f t="shared" si="52"/>
        <v/>
      </c>
      <c r="M285" s="32"/>
      <c r="N285" s="190"/>
      <c r="O285" s="190"/>
      <c r="P285" s="190"/>
      <c r="Q285" s="190"/>
      <c r="R285" s="23"/>
    </row>
    <row r="286" spans="1:18">
      <c r="A286" s="27">
        <f t="shared" ca="1" si="53"/>
        <v>46105</v>
      </c>
      <c r="B286" s="20"/>
      <c r="C286" s="21"/>
      <c r="D286" s="20"/>
      <c r="E286" s="21"/>
      <c r="F286" s="22"/>
      <c r="G286" s="22"/>
      <c r="H286" s="34" t="str">
        <f t="shared" si="48"/>
        <v/>
      </c>
      <c r="I286" s="34" t="str">
        <f t="shared" si="49"/>
        <v/>
      </c>
      <c r="J286" s="34" t="str">
        <f t="shared" si="50"/>
        <v/>
      </c>
      <c r="K286" s="34" t="str">
        <f t="shared" si="51"/>
        <v/>
      </c>
      <c r="L286" s="34" t="str">
        <f t="shared" si="52"/>
        <v/>
      </c>
      <c r="M286" s="32"/>
      <c r="N286" s="190"/>
      <c r="O286" s="190"/>
      <c r="P286" s="190"/>
      <c r="Q286" s="190"/>
      <c r="R286" s="23"/>
    </row>
    <row r="287" spans="1:18">
      <c r="A287" s="27">
        <f t="shared" ca="1" si="53"/>
        <v>46106</v>
      </c>
      <c r="B287" s="20"/>
      <c r="C287" s="21"/>
      <c r="D287" s="20"/>
      <c r="E287" s="21"/>
      <c r="F287" s="22"/>
      <c r="G287" s="22"/>
      <c r="H287" s="34" t="str">
        <f t="shared" si="48"/>
        <v/>
      </c>
      <c r="I287" s="34" t="str">
        <f t="shared" si="49"/>
        <v/>
      </c>
      <c r="J287" s="34" t="str">
        <f t="shared" si="50"/>
        <v/>
      </c>
      <c r="K287" s="34" t="str">
        <f t="shared" si="51"/>
        <v/>
      </c>
      <c r="L287" s="34" t="str">
        <f t="shared" si="52"/>
        <v/>
      </c>
      <c r="M287" s="32"/>
      <c r="N287" s="190"/>
      <c r="O287" s="190"/>
      <c r="P287" s="190"/>
      <c r="Q287" s="190"/>
      <c r="R287" s="23"/>
    </row>
    <row r="288" spans="1:18">
      <c r="A288" s="27">
        <f t="shared" ca="1" si="53"/>
        <v>46107</v>
      </c>
      <c r="B288" s="20"/>
      <c r="C288" s="21"/>
      <c r="D288" s="20"/>
      <c r="E288" s="21"/>
      <c r="F288" s="22"/>
      <c r="G288" s="22"/>
      <c r="H288" s="34" t="str">
        <f t="shared" si="48"/>
        <v/>
      </c>
      <c r="I288" s="34" t="str">
        <f t="shared" si="49"/>
        <v/>
      </c>
      <c r="J288" s="34" t="str">
        <f t="shared" si="50"/>
        <v/>
      </c>
      <c r="K288" s="34" t="str">
        <f t="shared" si="51"/>
        <v/>
      </c>
      <c r="L288" s="34" t="str">
        <f t="shared" si="52"/>
        <v/>
      </c>
      <c r="M288" s="32"/>
      <c r="N288" s="190"/>
      <c r="O288" s="190"/>
      <c r="P288" s="190"/>
      <c r="Q288" s="190"/>
      <c r="R288" s="23"/>
    </row>
    <row r="289" spans="1:18">
      <c r="A289" s="27">
        <f t="shared" ca="1" si="53"/>
        <v>46108</v>
      </c>
      <c r="B289" s="20"/>
      <c r="C289" s="21"/>
      <c r="D289" s="20"/>
      <c r="E289" s="21"/>
      <c r="F289" s="22"/>
      <c r="G289" s="22"/>
      <c r="H289" s="34" t="str">
        <f t="shared" si="48"/>
        <v/>
      </c>
      <c r="I289" s="34" t="str">
        <f t="shared" si="49"/>
        <v/>
      </c>
      <c r="J289" s="34" t="str">
        <f t="shared" si="50"/>
        <v/>
      </c>
      <c r="K289" s="34" t="str">
        <f t="shared" si="51"/>
        <v/>
      </c>
      <c r="L289" s="34" t="str">
        <f>IF(AND($B289="",$D289=""),"",($C289-$B289-$F289)+($E289-$D289-$G289))</f>
        <v/>
      </c>
      <c r="M289" s="32"/>
      <c r="N289" s="190"/>
      <c r="O289" s="190"/>
      <c r="P289" s="190"/>
      <c r="Q289" s="190"/>
      <c r="R289" s="23"/>
    </row>
    <row r="290" spans="1:18">
      <c r="A290" s="27">
        <f t="shared" ca="1" si="53"/>
        <v>46109</v>
      </c>
      <c r="B290" s="20"/>
      <c r="C290" s="21"/>
      <c r="D290" s="20"/>
      <c r="E290" s="21"/>
      <c r="F290" s="22"/>
      <c r="G290" s="22"/>
      <c r="H290" s="34" t="str">
        <f t="shared" si="48"/>
        <v/>
      </c>
      <c r="I290" s="34" t="str">
        <f t="shared" si="49"/>
        <v/>
      </c>
      <c r="J290" s="34" t="str">
        <f t="shared" si="50"/>
        <v/>
      </c>
      <c r="K290" s="34" t="str">
        <f t="shared" si="51"/>
        <v/>
      </c>
      <c r="L290" s="34" t="str">
        <f>IF(AND($B290="",$D290=""),"",($C290-$B290-$F290)+($E290-$D290-$G290))</f>
        <v/>
      </c>
      <c r="M290" s="32"/>
      <c r="N290" s="190"/>
      <c r="O290" s="190"/>
      <c r="P290" s="190"/>
      <c r="Q290" s="190"/>
      <c r="R290" s="23"/>
    </row>
    <row r="291" spans="1:18">
      <c r="A291" s="27">
        <f t="shared" ca="1" si="53"/>
        <v>46110</v>
      </c>
      <c r="B291" s="20"/>
      <c r="C291" s="21"/>
      <c r="D291" s="20"/>
      <c r="E291" s="21"/>
      <c r="F291" s="22"/>
      <c r="G291" s="22"/>
      <c r="H291" s="34" t="str">
        <f t="shared" si="48"/>
        <v/>
      </c>
      <c r="I291" s="34" t="str">
        <f t="shared" si="49"/>
        <v/>
      </c>
      <c r="J291" s="34" t="str">
        <f t="shared" si="50"/>
        <v/>
      </c>
      <c r="K291" s="34" t="str">
        <f t="shared" si="51"/>
        <v/>
      </c>
      <c r="L291" s="34" t="str">
        <f>IF(AND($B291="",$D291=""),"",($C291-$B291-$F291)+($E291-$D291-$G291))</f>
        <v/>
      </c>
      <c r="M291" s="32"/>
      <c r="N291" s="190"/>
      <c r="O291" s="190"/>
      <c r="P291" s="190"/>
      <c r="Q291" s="190"/>
      <c r="R291" s="23"/>
    </row>
    <row r="292" spans="1:18">
      <c r="A292" s="27">
        <f t="shared" ca="1" si="53"/>
        <v>46111</v>
      </c>
      <c r="B292" s="20"/>
      <c r="C292" s="21"/>
      <c r="D292" s="20"/>
      <c r="E292" s="21"/>
      <c r="F292" s="22"/>
      <c r="G292" s="22"/>
      <c r="H292" s="34" t="str">
        <f t="shared" si="48"/>
        <v/>
      </c>
      <c r="I292" s="34" t="str">
        <f t="shared" si="49"/>
        <v/>
      </c>
      <c r="J292" s="34" t="str">
        <f t="shared" si="50"/>
        <v/>
      </c>
      <c r="K292" s="34" t="str">
        <f t="shared" si="51"/>
        <v/>
      </c>
      <c r="L292" s="34" t="str">
        <f>IF(AND($B292="",$D292=""),"",($C292-$B292-$F292)+($E292-$D292-$G292))</f>
        <v/>
      </c>
      <c r="M292" s="32"/>
      <c r="N292" s="190"/>
      <c r="O292" s="190"/>
      <c r="P292" s="190"/>
      <c r="Q292" s="190"/>
      <c r="R292" s="23"/>
    </row>
    <row r="293" spans="1:18">
      <c r="A293" s="27">
        <f t="shared" ca="1" si="53"/>
        <v>46112</v>
      </c>
      <c r="B293" s="20"/>
      <c r="C293" s="21"/>
      <c r="D293" s="20"/>
      <c r="E293" s="21"/>
      <c r="F293" s="22"/>
      <c r="G293" s="22"/>
      <c r="H293" s="34" t="str">
        <f t="shared" si="48"/>
        <v/>
      </c>
      <c r="I293" s="34" t="str">
        <f t="shared" si="49"/>
        <v/>
      </c>
      <c r="J293" s="34" t="str">
        <f t="shared" si="50"/>
        <v/>
      </c>
      <c r="K293" s="34" t="str">
        <f t="shared" si="51"/>
        <v/>
      </c>
      <c r="L293" s="34" t="str">
        <f>IF(AND($B293="",$D293=""),"",($C293-$B293-$F293)+($E293-$D293-$G293))</f>
        <v/>
      </c>
      <c r="M293" s="32"/>
      <c r="N293" s="190"/>
      <c r="O293" s="190"/>
      <c r="P293" s="190"/>
      <c r="Q293" s="190"/>
      <c r="R293" s="23"/>
    </row>
    <row r="294" spans="1:18">
      <c r="A294" s="5" t="s">
        <v>11</v>
      </c>
      <c r="B294" s="191"/>
      <c r="C294" s="192"/>
      <c r="D294" s="191"/>
      <c r="E294" s="192"/>
      <c r="F294" s="26" t="str">
        <f>IF(SUM($F263:$F293)=0,"",SUM($F263:$F293))</f>
        <v/>
      </c>
      <c r="G294" s="26" t="str">
        <f>IF(SUM($G263:$G293)=0,"",SUM($G263:$G293))</f>
        <v/>
      </c>
      <c r="H294" s="26" t="str">
        <f>IF(SUM(H263:H293)=0,"",SUM(H263:H293))</f>
        <v/>
      </c>
      <c r="I294" s="26" t="str">
        <f>IF(SUM(I263:I293)=0,"",SUM(I263:I293))</f>
        <v/>
      </c>
      <c r="J294" s="26" t="str">
        <f t="shared" ref="J294:K294" si="54">IF(SUM(J263:J293)=0,"",SUM(J263:J293))</f>
        <v/>
      </c>
      <c r="K294" s="26" t="str">
        <f t="shared" si="54"/>
        <v/>
      </c>
      <c r="L294" s="26" t="str">
        <f>IF(SUM($L263:$L293)=0,"",SUM($L263:$L293))</f>
        <v/>
      </c>
      <c r="M294" s="33"/>
      <c r="N294" s="193"/>
      <c r="O294" s="193"/>
      <c r="P294" s="193"/>
      <c r="Q294" s="193"/>
      <c r="R294" s="6"/>
    </row>
  </sheetData>
  <sheetProtection algorithmName="SHA-512" hashValue="8RWs+XZSTdAmssqUB9esKJ8arMvDPQDN6f5gL/75BANgTYJa0OEuyvA+Lf4NqIiCAOXYQZRpS8B6CWzIRi1GNA==" saltValue="o45ScQ7hRafr+437WYcURA==" spinCount="100000" sheet="1" formatRows="0"/>
  <mergeCells count="371">
    <mergeCell ref="A8:A10"/>
    <mergeCell ref="B8:E8"/>
    <mergeCell ref="F8:G9"/>
    <mergeCell ref="H8:K8"/>
    <mergeCell ref="L8:L10"/>
    <mergeCell ref="M8:M10"/>
    <mergeCell ref="N8:Q10"/>
    <mergeCell ref="R8:R10"/>
    <mergeCell ref="B9:C9"/>
    <mergeCell ref="D9:E9"/>
    <mergeCell ref="H9:I9"/>
    <mergeCell ref="J9:K9"/>
    <mergeCell ref="N11:Q11"/>
    <mergeCell ref="B4:L4"/>
    <mergeCell ref="P4:R4"/>
    <mergeCell ref="B5:L5"/>
    <mergeCell ref="N18:Q18"/>
    <mergeCell ref="N19:Q19"/>
    <mergeCell ref="N20:Q20"/>
    <mergeCell ref="N21:Q21"/>
    <mergeCell ref="N22:Q22"/>
    <mergeCell ref="N23:Q23"/>
    <mergeCell ref="N12:Q12"/>
    <mergeCell ref="N13:Q13"/>
    <mergeCell ref="N14:Q14"/>
    <mergeCell ref="N15:Q15"/>
    <mergeCell ref="N16:Q16"/>
    <mergeCell ref="N17:Q17"/>
    <mergeCell ref="N30:Q30"/>
    <mergeCell ref="N31:Q31"/>
    <mergeCell ref="N32:Q32"/>
    <mergeCell ref="N33:Q33"/>
    <mergeCell ref="N34:Q34"/>
    <mergeCell ref="N35:Q35"/>
    <mergeCell ref="N24:Q24"/>
    <mergeCell ref="N25:Q25"/>
    <mergeCell ref="N26:Q26"/>
    <mergeCell ref="N27:Q27"/>
    <mergeCell ref="N28:Q28"/>
    <mergeCell ref="N29:Q29"/>
    <mergeCell ref="A44:A46"/>
    <mergeCell ref="B44:E44"/>
    <mergeCell ref="F44:G45"/>
    <mergeCell ref="H44:K44"/>
    <mergeCell ref="L44:L46"/>
    <mergeCell ref="M44:M46"/>
    <mergeCell ref="N44:Q46"/>
    <mergeCell ref="N36:Q36"/>
    <mergeCell ref="N37:Q37"/>
    <mergeCell ref="N38:Q38"/>
    <mergeCell ref="N39:Q39"/>
    <mergeCell ref="N40:Q40"/>
    <mergeCell ref="N41:Q41"/>
    <mergeCell ref="R44:R46"/>
    <mergeCell ref="B45:C45"/>
    <mergeCell ref="D45:E45"/>
    <mergeCell ref="H45:I45"/>
    <mergeCell ref="J45:K45"/>
    <mergeCell ref="N47:Q47"/>
    <mergeCell ref="B42:C42"/>
    <mergeCell ref="D42:E42"/>
    <mergeCell ref="N42:Q42"/>
    <mergeCell ref="N54:Q54"/>
    <mergeCell ref="N55:Q55"/>
    <mergeCell ref="N56:Q56"/>
    <mergeCell ref="N57:Q57"/>
    <mergeCell ref="N58:Q58"/>
    <mergeCell ref="N59:Q59"/>
    <mergeCell ref="N48:Q48"/>
    <mergeCell ref="N49:Q49"/>
    <mergeCell ref="N50:Q50"/>
    <mergeCell ref="N51:Q51"/>
    <mergeCell ref="N52:Q52"/>
    <mergeCell ref="N53:Q53"/>
    <mergeCell ref="N66:Q66"/>
    <mergeCell ref="N67:Q67"/>
    <mergeCell ref="N68:Q68"/>
    <mergeCell ref="N69:Q69"/>
    <mergeCell ref="N70:Q70"/>
    <mergeCell ref="N71:Q71"/>
    <mergeCell ref="N60:Q60"/>
    <mergeCell ref="N61:Q61"/>
    <mergeCell ref="N62:Q62"/>
    <mergeCell ref="N63:Q63"/>
    <mergeCell ref="N64:Q64"/>
    <mergeCell ref="N65:Q65"/>
    <mergeCell ref="A80:A82"/>
    <mergeCell ref="B80:E80"/>
    <mergeCell ref="F80:G81"/>
    <mergeCell ref="H80:K80"/>
    <mergeCell ref="L80:L82"/>
    <mergeCell ref="M80:M82"/>
    <mergeCell ref="N80:Q82"/>
    <mergeCell ref="N72:Q72"/>
    <mergeCell ref="N73:Q73"/>
    <mergeCell ref="N74:Q74"/>
    <mergeCell ref="N75:Q75"/>
    <mergeCell ref="N76:Q76"/>
    <mergeCell ref="N77:Q77"/>
    <mergeCell ref="R80:R82"/>
    <mergeCell ref="B81:C81"/>
    <mergeCell ref="D81:E81"/>
    <mergeCell ref="H81:I81"/>
    <mergeCell ref="J81:K81"/>
    <mergeCell ref="N83:Q83"/>
    <mergeCell ref="B78:C78"/>
    <mergeCell ref="D78:E78"/>
    <mergeCell ref="N78:Q78"/>
    <mergeCell ref="N90:Q90"/>
    <mergeCell ref="N91:Q91"/>
    <mergeCell ref="N92:Q92"/>
    <mergeCell ref="N93:Q93"/>
    <mergeCell ref="N94:Q94"/>
    <mergeCell ref="N95:Q95"/>
    <mergeCell ref="N84:Q84"/>
    <mergeCell ref="N85:Q85"/>
    <mergeCell ref="N86:Q86"/>
    <mergeCell ref="N87:Q87"/>
    <mergeCell ref="N88:Q88"/>
    <mergeCell ref="N89:Q89"/>
    <mergeCell ref="N102:Q102"/>
    <mergeCell ref="N103:Q103"/>
    <mergeCell ref="N104:Q104"/>
    <mergeCell ref="N105:Q105"/>
    <mergeCell ref="N106:Q106"/>
    <mergeCell ref="N107:Q107"/>
    <mergeCell ref="N96:Q96"/>
    <mergeCell ref="N97:Q97"/>
    <mergeCell ref="N98:Q98"/>
    <mergeCell ref="N99:Q99"/>
    <mergeCell ref="N100:Q100"/>
    <mergeCell ref="N101:Q101"/>
    <mergeCell ref="A116:A118"/>
    <mergeCell ref="B116:E116"/>
    <mergeCell ref="F116:G117"/>
    <mergeCell ref="H116:K116"/>
    <mergeCell ref="L116:L118"/>
    <mergeCell ref="M116:M118"/>
    <mergeCell ref="N116:Q118"/>
    <mergeCell ref="N108:Q108"/>
    <mergeCell ref="N109:Q109"/>
    <mergeCell ref="N110:Q110"/>
    <mergeCell ref="N111:Q111"/>
    <mergeCell ref="N112:Q112"/>
    <mergeCell ref="N113:Q113"/>
    <mergeCell ref="R116:R118"/>
    <mergeCell ref="B117:C117"/>
    <mergeCell ref="D117:E117"/>
    <mergeCell ref="H117:I117"/>
    <mergeCell ref="J117:K117"/>
    <mergeCell ref="N119:Q119"/>
    <mergeCell ref="B114:C114"/>
    <mergeCell ref="D114:E114"/>
    <mergeCell ref="N114:Q114"/>
    <mergeCell ref="N126:Q126"/>
    <mergeCell ref="N127:Q127"/>
    <mergeCell ref="N128:Q128"/>
    <mergeCell ref="N129:Q129"/>
    <mergeCell ref="N130:Q130"/>
    <mergeCell ref="N131:Q131"/>
    <mergeCell ref="N120:Q120"/>
    <mergeCell ref="N121:Q121"/>
    <mergeCell ref="N122:Q122"/>
    <mergeCell ref="N123:Q123"/>
    <mergeCell ref="N124:Q124"/>
    <mergeCell ref="N125:Q125"/>
    <mergeCell ref="N138:Q138"/>
    <mergeCell ref="N139:Q139"/>
    <mergeCell ref="N140:Q140"/>
    <mergeCell ref="N141:Q141"/>
    <mergeCell ref="N142:Q142"/>
    <mergeCell ref="N143:Q143"/>
    <mergeCell ref="N132:Q132"/>
    <mergeCell ref="N133:Q133"/>
    <mergeCell ref="N134:Q134"/>
    <mergeCell ref="N135:Q135"/>
    <mergeCell ref="N136:Q136"/>
    <mergeCell ref="N137:Q137"/>
    <mergeCell ref="A152:A154"/>
    <mergeCell ref="B152:E152"/>
    <mergeCell ref="F152:G153"/>
    <mergeCell ref="H152:K152"/>
    <mergeCell ref="L152:L154"/>
    <mergeCell ref="M152:M154"/>
    <mergeCell ref="N152:Q154"/>
    <mergeCell ref="N144:Q144"/>
    <mergeCell ref="N145:Q145"/>
    <mergeCell ref="N146:Q146"/>
    <mergeCell ref="N147:Q147"/>
    <mergeCell ref="N148:Q148"/>
    <mergeCell ref="N149:Q149"/>
    <mergeCell ref="R152:R154"/>
    <mergeCell ref="B153:C153"/>
    <mergeCell ref="D153:E153"/>
    <mergeCell ref="H153:I153"/>
    <mergeCell ref="J153:K153"/>
    <mergeCell ref="N155:Q155"/>
    <mergeCell ref="B150:C150"/>
    <mergeCell ref="D150:E150"/>
    <mergeCell ref="N150:Q150"/>
    <mergeCell ref="N162:Q162"/>
    <mergeCell ref="N163:Q163"/>
    <mergeCell ref="N164:Q164"/>
    <mergeCell ref="N165:Q165"/>
    <mergeCell ref="N166:Q166"/>
    <mergeCell ref="N167:Q167"/>
    <mergeCell ref="N156:Q156"/>
    <mergeCell ref="N157:Q157"/>
    <mergeCell ref="N158:Q158"/>
    <mergeCell ref="N159:Q159"/>
    <mergeCell ref="N160:Q160"/>
    <mergeCell ref="N161:Q161"/>
    <mergeCell ref="N174:Q174"/>
    <mergeCell ref="N175:Q175"/>
    <mergeCell ref="N176:Q176"/>
    <mergeCell ref="N177:Q177"/>
    <mergeCell ref="N178:Q178"/>
    <mergeCell ref="N179:Q179"/>
    <mergeCell ref="N168:Q168"/>
    <mergeCell ref="N169:Q169"/>
    <mergeCell ref="N170:Q170"/>
    <mergeCell ref="N171:Q171"/>
    <mergeCell ref="N172:Q172"/>
    <mergeCell ref="N173:Q173"/>
    <mergeCell ref="A188:A190"/>
    <mergeCell ref="B188:E188"/>
    <mergeCell ref="F188:G189"/>
    <mergeCell ref="H188:K188"/>
    <mergeCell ref="L188:L190"/>
    <mergeCell ref="M188:M190"/>
    <mergeCell ref="N188:Q190"/>
    <mergeCell ref="N180:Q180"/>
    <mergeCell ref="N181:Q181"/>
    <mergeCell ref="N182:Q182"/>
    <mergeCell ref="N183:Q183"/>
    <mergeCell ref="N184:Q184"/>
    <mergeCell ref="N185:Q185"/>
    <mergeCell ref="R188:R190"/>
    <mergeCell ref="B189:C189"/>
    <mergeCell ref="D189:E189"/>
    <mergeCell ref="H189:I189"/>
    <mergeCell ref="J189:K189"/>
    <mergeCell ref="N191:Q191"/>
    <mergeCell ref="B186:C186"/>
    <mergeCell ref="D186:E186"/>
    <mergeCell ref="N186:Q186"/>
    <mergeCell ref="N198:Q198"/>
    <mergeCell ref="N199:Q199"/>
    <mergeCell ref="N200:Q200"/>
    <mergeCell ref="N201:Q201"/>
    <mergeCell ref="N202:Q202"/>
    <mergeCell ref="N203:Q203"/>
    <mergeCell ref="N192:Q192"/>
    <mergeCell ref="N193:Q193"/>
    <mergeCell ref="N194:Q194"/>
    <mergeCell ref="N195:Q195"/>
    <mergeCell ref="N196:Q196"/>
    <mergeCell ref="N197:Q197"/>
    <mergeCell ref="N210:Q210"/>
    <mergeCell ref="N211:Q211"/>
    <mergeCell ref="N212:Q212"/>
    <mergeCell ref="N213:Q213"/>
    <mergeCell ref="N214:Q214"/>
    <mergeCell ref="N215:Q215"/>
    <mergeCell ref="N204:Q204"/>
    <mergeCell ref="N205:Q205"/>
    <mergeCell ref="N206:Q206"/>
    <mergeCell ref="N207:Q207"/>
    <mergeCell ref="N208:Q208"/>
    <mergeCell ref="N209:Q209"/>
    <mergeCell ref="A224:A226"/>
    <mergeCell ref="B224:E224"/>
    <mergeCell ref="F224:G225"/>
    <mergeCell ref="H224:K224"/>
    <mergeCell ref="L224:L226"/>
    <mergeCell ref="M224:M226"/>
    <mergeCell ref="N224:Q226"/>
    <mergeCell ref="N216:Q216"/>
    <mergeCell ref="N217:Q217"/>
    <mergeCell ref="N218:Q218"/>
    <mergeCell ref="N219:Q219"/>
    <mergeCell ref="N220:Q220"/>
    <mergeCell ref="N221:Q221"/>
    <mergeCell ref="R224:R226"/>
    <mergeCell ref="B225:C225"/>
    <mergeCell ref="D225:E225"/>
    <mergeCell ref="H225:I225"/>
    <mergeCell ref="J225:K225"/>
    <mergeCell ref="N227:Q227"/>
    <mergeCell ref="B222:C222"/>
    <mergeCell ref="D222:E222"/>
    <mergeCell ref="N222:Q222"/>
    <mergeCell ref="N234:Q234"/>
    <mergeCell ref="N235:Q235"/>
    <mergeCell ref="N236:Q236"/>
    <mergeCell ref="N237:Q237"/>
    <mergeCell ref="N238:Q238"/>
    <mergeCell ref="N239:Q239"/>
    <mergeCell ref="N228:Q228"/>
    <mergeCell ref="N229:Q229"/>
    <mergeCell ref="N230:Q230"/>
    <mergeCell ref="N231:Q231"/>
    <mergeCell ref="N232:Q232"/>
    <mergeCell ref="N233:Q233"/>
    <mergeCell ref="N246:Q246"/>
    <mergeCell ref="N247:Q247"/>
    <mergeCell ref="N248:Q248"/>
    <mergeCell ref="N249:Q249"/>
    <mergeCell ref="N250:Q250"/>
    <mergeCell ref="N251:Q251"/>
    <mergeCell ref="N240:Q240"/>
    <mergeCell ref="N241:Q241"/>
    <mergeCell ref="N242:Q242"/>
    <mergeCell ref="N243:Q243"/>
    <mergeCell ref="N244:Q244"/>
    <mergeCell ref="N245:Q245"/>
    <mergeCell ref="A260:A262"/>
    <mergeCell ref="B260:E260"/>
    <mergeCell ref="F260:G261"/>
    <mergeCell ref="H260:K260"/>
    <mergeCell ref="L260:L262"/>
    <mergeCell ref="M260:M262"/>
    <mergeCell ref="N260:Q262"/>
    <mergeCell ref="N252:Q252"/>
    <mergeCell ref="N253:Q253"/>
    <mergeCell ref="N254:Q254"/>
    <mergeCell ref="N255:Q255"/>
    <mergeCell ref="N256:Q256"/>
    <mergeCell ref="N257:Q257"/>
    <mergeCell ref="R260:R262"/>
    <mergeCell ref="B261:C261"/>
    <mergeCell ref="D261:E261"/>
    <mergeCell ref="H261:I261"/>
    <mergeCell ref="J261:K261"/>
    <mergeCell ref="N263:Q263"/>
    <mergeCell ref="B258:C258"/>
    <mergeCell ref="D258:E258"/>
    <mergeCell ref="N258:Q258"/>
    <mergeCell ref="N270:Q270"/>
    <mergeCell ref="N271:Q271"/>
    <mergeCell ref="N272:Q272"/>
    <mergeCell ref="N273:Q273"/>
    <mergeCell ref="N274:Q274"/>
    <mergeCell ref="N275:Q275"/>
    <mergeCell ref="N264:Q264"/>
    <mergeCell ref="N265:Q265"/>
    <mergeCell ref="N266:Q266"/>
    <mergeCell ref="N267:Q267"/>
    <mergeCell ref="N268:Q268"/>
    <mergeCell ref="N269:Q269"/>
    <mergeCell ref="N282:Q282"/>
    <mergeCell ref="N283:Q283"/>
    <mergeCell ref="N284:Q284"/>
    <mergeCell ref="N285:Q285"/>
    <mergeCell ref="N286:Q286"/>
    <mergeCell ref="N287:Q287"/>
    <mergeCell ref="N276:Q276"/>
    <mergeCell ref="N277:Q277"/>
    <mergeCell ref="N278:Q278"/>
    <mergeCell ref="N279:Q279"/>
    <mergeCell ref="N280:Q280"/>
    <mergeCell ref="N281:Q281"/>
    <mergeCell ref="B294:C294"/>
    <mergeCell ref="D294:E294"/>
    <mergeCell ref="N294:Q294"/>
    <mergeCell ref="N288:Q288"/>
    <mergeCell ref="N289:Q289"/>
    <mergeCell ref="N290:Q290"/>
    <mergeCell ref="N291:Q291"/>
    <mergeCell ref="N292:Q292"/>
    <mergeCell ref="N293:Q293"/>
  </mergeCells>
  <phoneticPr fontId="2"/>
  <conditionalFormatting sqref="A12:C13 F12:G13 A14:G41">
    <cfRule type="expression" dxfId="639" priority="9">
      <formula>OR(EDATE($A$11,1)-1&lt;$A12,DATEVALUE("2026/3/31")&lt;$A12)</formula>
    </cfRule>
  </conditionalFormatting>
  <conditionalFormatting sqref="A48:F76 M48:R77 A77:G77 L77">
    <cfRule type="expression" dxfId="638" priority="10">
      <formula>OR(EDATE($A$47,1)-1&lt;$A48,DATEVALUE("2026/3/31")&lt;$A48)</formula>
    </cfRule>
  </conditionalFormatting>
  <conditionalFormatting sqref="A84:G113">
    <cfRule type="expression" dxfId="637" priority="11">
      <formula>OR(EDATE($A$83,1)-1&lt;$A84,DATEVALUE("2026/3/31")&lt;$A84)</formula>
    </cfRule>
  </conditionalFormatting>
  <conditionalFormatting sqref="A120:G149 M120:R149 L149">
    <cfRule type="expression" dxfId="636" priority="12">
      <formula>OR(EDATE($A$119,1)-1&lt;$A120,DATEVALUE("2026/3/31")&lt;$A120)</formula>
    </cfRule>
  </conditionalFormatting>
  <conditionalFormatting sqref="A156:G185">
    <cfRule type="expression" dxfId="635" priority="13">
      <formula>OR(EDATE($A$155,1)-1&lt;$A156,DATEVALUE("2026/3/31")&lt;$A156)</formula>
    </cfRule>
  </conditionalFormatting>
  <conditionalFormatting sqref="A192:G221">
    <cfRule type="expression" dxfId="634" priority="14">
      <formula>OR(EDATE($A$191,1)-1&lt;$A192,DATEVALUE("2026/3/31")&lt;$A192)</formula>
    </cfRule>
  </conditionalFormatting>
  <conditionalFormatting sqref="A228:G257 M228:R257 L255:L257">
    <cfRule type="expression" dxfId="633" priority="15">
      <formula>OR(EDATE($A$227,1)-1&lt;$A228,DATEVALUE("2026/3/31")&lt;$A228)</formula>
    </cfRule>
  </conditionalFormatting>
  <conditionalFormatting sqref="A264:G293 L264:R293">
    <cfRule type="expression" dxfId="632" priority="16">
      <formula>OR(EDATE($A$263,1)-1&lt;$A264,DATEVALUE("2026/3/31")&lt;$A264)</formula>
    </cfRule>
  </conditionalFormatting>
  <conditionalFormatting sqref="B11:C11">
    <cfRule type="expression" dxfId="631" priority="3">
      <formula>OR(EDATE($A$11,1)-1&lt;$A11,DATEVALUE("2026/3/31")&lt;$A11)</formula>
    </cfRule>
  </conditionalFormatting>
  <conditionalFormatting sqref="B4:L5">
    <cfRule type="expression" dxfId="630" priority="8">
      <formula>IF(LEN(B4)&lt;1,TRUE,FALSE)</formula>
    </cfRule>
  </conditionalFormatting>
  <conditionalFormatting sqref="D13:E13">
    <cfRule type="expression" dxfId="629" priority="2">
      <formula>$M$12="✓"</formula>
    </cfRule>
  </conditionalFormatting>
  <conditionalFormatting sqref="M11">
    <cfRule type="expression" dxfId="628" priority="1">
      <formula>OR(EDATE($A$11,1)-1&lt;$A11,DATEVALUE("2026/3/31")&lt;$A11)</formula>
    </cfRule>
  </conditionalFormatting>
  <conditionalFormatting sqref="M12:R41">
    <cfRule type="expression" dxfId="627" priority="4">
      <formula>OR(EDATE($A$11,1)-1&lt;$A12,DATEVALUE("2026/3/31")&lt;$A12)</formula>
    </cfRule>
  </conditionalFormatting>
  <conditionalFormatting sqref="M84:R113">
    <cfRule type="expression" dxfId="626" priority="5">
      <formula>OR(EDATE($A$83,1)-1&lt;$A84,DATEVALUE("2026/3/31")&lt;$A84)</formula>
    </cfRule>
  </conditionalFormatting>
  <conditionalFormatting sqref="M156:R185">
    <cfRule type="expression" dxfId="625" priority="6">
      <formula>OR(EDATE($A$155,1)-1&lt;$A156,DATEVALUE("2026/3/31")&lt;$A156)</formula>
    </cfRule>
  </conditionalFormatting>
  <conditionalFormatting sqref="M192:R221">
    <cfRule type="expression" dxfId="624" priority="7">
      <formula>OR(EDATE($A$191,1)-1&lt;$A192,DATEVALUE("2026/3/31")&lt;$A192)</formula>
    </cfRule>
  </conditionalFormatting>
  <dataValidations count="3">
    <dataValidation operator="greaterThanOrEqual" allowBlank="1" showInputMessage="1" showErrorMessage="1" sqref="H191:K221 H155:K185 H227:K257 H11:K41 H119:K149 H47:K77 H83:K113 H263:K293" xr:uid="{E5CD612D-CBA7-45D5-BE34-01F3A7520BCE}"/>
    <dataValidation type="list" allowBlank="1" showInputMessage="1" showErrorMessage="1" sqref="M263:M293 M47:M76 M83:M113 M119:M149 M155:M185 M191:M221 M227:M257 M11:M41" xr:uid="{107EC24A-C3AD-454B-843B-8275BF83DDB5}">
      <formula1>",✓所定,✓法定"</formula1>
    </dataValidation>
    <dataValidation type="time" operator="greaterThanOrEqual" allowBlank="1" showInputMessage="1" showErrorMessage="1" sqref="H114:K114 H78:K78 G42:K42 H222:K222 H258:K258 H186:K186 H150:K150 G11:G41 L11:L42 B11:F42 B47:G78 L47:L78 B83:G114 L83:L114 B119:G150 L119:L150 B155:G186 L155:L186 B191:G222 L191:L222 B227:G258 L227:L258 B263:G294 L263:L294 H294:K294" xr:uid="{47EF6398-BB2F-4A99-86BC-4C59B291D508}">
      <formula1>0</formula1>
    </dataValidation>
  </dataValidations>
  <printOptions horizontalCentered="1"/>
  <pageMargins left="0.51181102362204722" right="0.51181102362204722" top="0.55118110236220474" bottom="0.55118110236220474" header="0.31496062992125984" footer="0.31496062992125984"/>
  <pageSetup paperSize="9" scale="76" fitToHeight="0" orientation="portrait" r:id="rId1"/>
  <rowBreaks count="7" manualBreakCount="7">
    <brk id="42" max="16383" man="1"/>
    <brk id="78" max="16383" man="1"/>
    <brk id="114" max="16383" man="1"/>
    <brk id="150" max="16383" man="1"/>
    <brk id="186" max="16383" man="1"/>
    <brk id="222" max="16383" man="1"/>
    <brk id="258" max="16383"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33944A-0399-4B0C-ACD0-5A520014B9A2}">
  <sheetPr>
    <tabColor rgb="FF66CCFF"/>
    <pageSetUpPr fitToPage="1"/>
  </sheetPr>
  <dimension ref="A1:V294"/>
  <sheetViews>
    <sheetView view="pageBreakPreview" zoomScale="115" zoomScaleNormal="100" zoomScaleSheetLayoutView="115" workbookViewId="0">
      <selection activeCell="B11" sqref="B11"/>
    </sheetView>
  </sheetViews>
  <sheetFormatPr defaultColWidth="8.75" defaultRowHeight="14.25"/>
  <cols>
    <col min="1" max="1" width="10.75" style="1" customWidth="1"/>
    <col min="2" max="7" width="7.125" style="1" customWidth="1"/>
    <col min="8" max="11" width="7.125" style="1" hidden="1" customWidth="1"/>
    <col min="12" max="12" width="7.125" style="1" customWidth="1"/>
    <col min="13" max="13" width="6.125" style="9" customWidth="1"/>
    <col min="14" max="14" width="5.75" style="1" customWidth="1"/>
    <col min="15" max="15" width="9.125" style="1" customWidth="1"/>
    <col min="16" max="17" width="8.75" style="1" customWidth="1"/>
    <col min="18" max="18" width="12.75" style="1" customWidth="1"/>
    <col min="19" max="21" width="8.75" style="1" hidden="1" customWidth="1"/>
    <col min="22" max="16384" width="8.75" style="1"/>
  </cols>
  <sheetData>
    <row r="1" spans="1:22" ht="16.5">
      <c r="A1" s="2" t="str" cm="1">
        <f t="array" aca="1" ref="A1" ca="1">"業務日誌" &amp; RIGHT(CELL("filename", A1),U1)</f>
        <v>業務日誌12</v>
      </c>
      <c r="B1" s="3"/>
      <c r="C1" s="3"/>
      <c r="D1" s="3"/>
      <c r="E1" s="3"/>
      <c r="F1" s="3"/>
      <c r="G1" s="3"/>
      <c r="H1" s="3"/>
      <c r="I1" s="3"/>
      <c r="J1" s="3"/>
      <c r="K1" s="3"/>
      <c r="L1" s="3"/>
      <c r="M1" s="3"/>
      <c r="N1" s="3"/>
      <c r="O1" s="3"/>
      <c r="P1" s="3"/>
      <c r="Q1" s="3"/>
      <c r="R1" s="3"/>
      <c r="S1" s="45" t="str" cm="1">
        <f t="array" aca="1" ref="S1" ca="1">"各月内訳表!$E" &amp; 5+ 27*(RIGHT(CELL("filename", A1),U1)-1)</f>
        <v>各月内訳表!$E302</v>
      </c>
      <c r="T1" s="45" t="str" cm="1">
        <f t="array" aca="1" ref="T1" ca="1">"各月内訳表!$G" &amp; 6+ 27*(RIGHT(CELL("filename", A1),U1)-1)</f>
        <v>各月内訳表!$G303</v>
      </c>
      <c r="U1" s="45" cm="1">
        <f t="array" aca="1" ref="U1" ca="1">LEN(CELL("filename",A1))-FIND("日誌",CELL("filename",A1))-1</f>
        <v>2</v>
      </c>
    </row>
    <row r="2" spans="1:22" ht="16.899999999999999" customHeight="1">
      <c r="L2" s="25"/>
      <c r="Q2" s="19" t="s">
        <v>13</v>
      </c>
      <c r="R2" s="163">
        <f>入力ボックス!C8</f>
        <v>0</v>
      </c>
      <c r="S2" s="45"/>
      <c r="T2" s="45"/>
      <c r="U2" s="45" cm="1">
        <f t="array" aca="1" ref="U2" ca="1">LEN(CELL("filename",I2))-FIND("日誌",CELL("filename",I2))-1</f>
        <v>2</v>
      </c>
    </row>
    <row r="3" spans="1:22" ht="16.899999999999999" customHeight="1">
      <c r="L3" s="25"/>
      <c r="Q3" s="19"/>
      <c r="R3" s="28"/>
    </row>
    <row r="4" spans="1:22">
      <c r="A4" s="24" t="s">
        <v>12</v>
      </c>
      <c r="B4" s="201" t="str">
        <f>IF(入力ボックス!$C$4="","",入力ボックス!$C$4)</f>
        <v/>
      </c>
      <c r="C4" s="201"/>
      <c r="D4" s="201"/>
      <c r="E4" s="201"/>
      <c r="F4" s="201"/>
      <c r="G4" s="201"/>
      <c r="H4" s="201"/>
      <c r="I4" s="201"/>
      <c r="J4" s="201"/>
      <c r="K4" s="201"/>
      <c r="L4" s="201"/>
      <c r="O4" s="24" t="s">
        <v>79</v>
      </c>
      <c r="P4" s="202"/>
      <c r="Q4" s="202"/>
      <c r="R4" s="202"/>
    </row>
    <row r="5" spans="1:22" ht="18.75" customHeight="1">
      <c r="A5" s="24" t="s">
        <v>21</v>
      </c>
      <c r="B5" s="201" t="str" cm="1">
        <f t="array" aca="1" ref="B5" ca="1">IF(INDIRECT(S1)="","",INDIRECT(S1))</f>
        <v/>
      </c>
      <c r="C5" s="201"/>
      <c r="D5" s="201"/>
      <c r="E5" s="201"/>
      <c r="F5" s="201"/>
      <c r="G5" s="201"/>
      <c r="H5" s="201"/>
      <c r="I5" s="201"/>
      <c r="J5" s="201"/>
      <c r="K5" s="201"/>
      <c r="L5" s="201"/>
      <c r="O5" s="31" t="s">
        <v>80</v>
      </c>
    </row>
    <row r="6" spans="1:22" ht="18.75" customHeight="1">
      <c r="R6" s="42" t="str">
        <f ca="1">HYPERLINK("#"&amp;S1,"各月内訳表へ")</f>
        <v>各月内訳表へ</v>
      </c>
    </row>
    <row r="8" spans="1:22" ht="27" customHeight="1">
      <c r="A8" s="194" t="s">
        <v>22</v>
      </c>
      <c r="B8" s="189" t="s">
        <v>103</v>
      </c>
      <c r="C8" s="189"/>
      <c r="D8" s="189"/>
      <c r="E8" s="189"/>
      <c r="F8" s="189" t="s">
        <v>23</v>
      </c>
      <c r="G8" s="189"/>
      <c r="H8" s="189" t="s">
        <v>88</v>
      </c>
      <c r="I8" s="189"/>
      <c r="J8" s="189"/>
      <c r="K8" s="189"/>
      <c r="L8" s="189" t="s">
        <v>87</v>
      </c>
      <c r="M8" s="195" t="s">
        <v>96</v>
      </c>
      <c r="N8" s="194" t="s">
        <v>25</v>
      </c>
      <c r="O8" s="194"/>
      <c r="P8" s="194"/>
      <c r="Q8" s="194"/>
      <c r="R8" s="189" t="s">
        <v>100</v>
      </c>
    </row>
    <row r="9" spans="1:22" ht="14.25" customHeight="1">
      <c r="A9" s="194"/>
      <c r="B9" s="189" t="s">
        <v>82</v>
      </c>
      <c r="C9" s="189"/>
      <c r="D9" s="189" t="s">
        <v>84</v>
      </c>
      <c r="E9" s="189"/>
      <c r="F9" s="189"/>
      <c r="G9" s="189"/>
      <c r="H9" s="189" t="s">
        <v>90</v>
      </c>
      <c r="I9" s="189"/>
      <c r="J9" s="189" t="s">
        <v>89</v>
      </c>
      <c r="K9" s="189"/>
      <c r="L9" s="189"/>
      <c r="M9" s="196"/>
      <c r="N9" s="194"/>
      <c r="O9" s="194"/>
      <c r="P9" s="194"/>
      <c r="Q9" s="194"/>
      <c r="R9" s="189"/>
    </row>
    <row r="10" spans="1:22" ht="18" customHeight="1">
      <c r="A10" s="194"/>
      <c r="B10" s="43" t="s">
        <v>26</v>
      </c>
      <c r="C10" s="43" t="s">
        <v>27</v>
      </c>
      <c r="D10" s="43" t="s">
        <v>26</v>
      </c>
      <c r="E10" s="43" t="s">
        <v>27</v>
      </c>
      <c r="F10" s="44" t="s">
        <v>85</v>
      </c>
      <c r="G10" s="44" t="s">
        <v>86</v>
      </c>
      <c r="H10" s="44" t="s">
        <v>81</v>
      </c>
      <c r="I10" s="44" t="s">
        <v>83</v>
      </c>
      <c r="J10" s="44" t="s">
        <v>81</v>
      </c>
      <c r="K10" s="44" t="s">
        <v>95</v>
      </c>
      <c r="L10" s="189"/>
      <c r="M10" s="197"/>
      <c r="N10" s="194"/>
      <c r="O10" s="194"/>
      <c r="P10" s="194"/>
      <c r="Q10" s="194"/>
      <c r="R10" s="194"/>
    </row>
    <row r="11" spans="1:22">
      <c r="A11" s="27" cm="1">
        <f t="array" aca="1" ref="A11" ca="1">DATE("2025","8",IFERROR(INDIRECT(T1),"1"))</f>
        <v>45870</v>
      </c>
      <c r="B11" s="20"/>
      <c r="C11" s="21"/>
      <c r="D11" s="20"/>
      <c r="E11" s="21"/>
      <c r="F11" s="22"/>
      <c r="G11" s="22"/>
      <c r="H11" s="34" t="str">
        <f>IF(OR(B11="",LEFT(M11,1)="✓"),"",C11-B11-F11)</f>
        <v/>
      </c>
      <c r="I11" s="34" t="str">
        <f>IF(OR(D11="",LEFT(M11,1)="✓"),"",E11-D11-G11)</f>
        <v/>
      </c>
      <c r="J11" s="34" t="str">
        <f>IF(AND(B11&lt;&gt;"",M11="✓所定"),C11-B11-F11,"")</f>
        <v/>
      </c>
      <c r="K11" s="34" t="str">
        <f>IF(AND(B11&lt;&gt;"",M11="✓法定"),C11-B11-F11,"")</f>
        <v/>
      </c>
      <c r="L11" s="26" t="str">
        <f>IF(AND($B11="",$D11=""),"",($C11-$B11-$F11)+($E11-$D11-$G11))</f>
        <v/>
      </c>
      <c r="M11" s="32"/>
      <c r="N11" s="190"/>
      <c r="O11" s="190"/>
      <c r="P11" s="190"/>
      <c r="Q11" s="190"/>
      <c r="R11" s="23"/>
      <c r="V11" s="1" t="s">
        <v>171</v>
      </c>
    </row>
    <row r="12" spans="1:22">
      <c r="A12" s="27">
        <f ca="1">A11+1</f>
        <v>45871</v>
      </c>
      <c r="B12" s="20"/>
      <c r="C12" s="21"/>
      <c r="D12" s="20"/>
      <c r="E12" s="21"/>
      <c r="F12" s="22"/>
      <c r="G12" s="22"/>
      <c r="H12" s="34" t="str">
        <f t="shared" ref="H12:H41" si="0">IF(OR(B12="",LEFT(M12,1)="✓"),"",C12-B12-F12)</f>
        <v/>
      </c>
      <c r="I12" s="34" t="str">
        <f t="shared" ref="I12:I41" si="1">IF(OR(D12="",LEFT(M12,1)="✓"),"",E12-D12-G12)</f>
        <v/>
      </c>
      <c r="J12" s="34" t="str">
        <f t="shared" ref="J12:J41" si="2">IF(AND(B12&lt;&gt;"",M12="✓所定"),C12-B12-F12,"")</f>
        <v/>
      </c>
      <c r="K12" s="34" t="str">
        <f t="shared" ref="K12:K41" si="3">IF(AND(B12&lt;&gt;"",M12="✓法定"),C12-B12-F12,"")</f>
        <v/>
      </c>
      <c r="L12" s="26" t="str">
        <f t="shared" ref="L12:L41" si="4">IF(AND($B12="",$D12=""),"",($C12-$B12-$F12)+(E12-D12-G12))</f>
        <v/>
      </c>
      <c r="M12" s="32"/>
      <c r="N12" s="190"/>
      <c r="O12" s="190"/>
      <c r="P12" s="190"/>
      <c r="Q12" s="190"/>
      <c r="R12" s="23"/>
      <c r="V12" s="1" t="s">
        <v>172</v>
      </c>
    </row>
    <row r="13" spans="1:22">
      <c r="A13" s="27">
        <f t="shared" ref="A13:A41" ca="1" si="5">A12+1</f>
        <v>45872</v>
      </c>
      <c r="B13" s="20"/>
      <c r="C13" s="21"/>
      <c r="D13" s="20"/>
      <c r="E13" s="21"/>
      <c r="F13" s="22"/>
      <c r="G13" s="22"/>
      <c r="H13" s="34" t="str">
        <f t="shared" si="0"/>
        <v/>
      </c>
      <c r="I13" s="34" t="str">
        <f t="shared" si="1"/>
        <v/>
      </c>
      <c r="J13" s="34" t="str">
        <f t="shared" si="2"/>
        <v/>
      </c>
      <c r="K13" s="34" t="str">
        <f t="shared" si="3"/>
        <v/>
      </c>
      <c r="L13" s="26" t="str">
        <f t="shared" si="4"/>
        <v/>
      </c>
      <c r="M13" s="32"/>
      <c r="N13" s="190"/>
      <c r="O13" s="190"/>
      <c r="P13" s="190"/>
      <c r="Q13" s="190"/>
      <c r="R13" s="23"/>
    </row>
    <row r="14" spans="1:22">
      <c r="A14" s="27">
        <f t="shared" ca="1" si="5"/>
        <v>45873</v>
      </c>
      <c r="B14" s="20"/>
      <c r="C14" s="21"/>
      <c r="D14" s="20"/>
      <c r="E14" s="21"/>
      <c r="F14" s="22"/>
      <c r="G14" s="22"/>
      <c r="H14" s="34" t="str">
        <f t="shared" si="0"/>
        <v/>
      </c>
      <c r="I14" s="34" t="str">
        <f t="shared" si="1"/>
        <v/>
      </c>
      <c r="J14" s="34" t="str">
        <f t="shared" si="2"/>
        <v/>
      </c>
      <c r="K14" s="34" t="str">
        <f t="shared" si="3"/>
        <v/>
      </c>
      <c r="L14" s="26" t="str">
        <f t="shared" si="4"/>
        <v/>
      </c>
      <c r="M14" s="32"/>
      <c r="N14" s="190"/>
      <c r="O14" s="190"/>
      <c r="P14" s="190"/>
      <c r="Q14" s="190"/>
      <c r="R14" s="23"/>
    </row>
    <row r="15" spans="1:22">
      <c r="A15" s="27">
        <f t="shared" ca="1" si="5"/>
        <v>45874</v>
      </c>
      <c r="B15" s="20"/>
      <c r="C15" s="21"/>
      <c r="D15" s="20"/>
      <c r="E15" s="21"/>
      <c r="F15" s="22"/>
      <c r="G15" s="22"/>
      <c r="H15" s="34" t="str">
        <f t="shared" si="0"/>
        <v/>
      </c>
      <c r="I15" s="34" t="str">
        <f t="shared" si="1"/>
        <v/>
      </c>
      <c r="J15" s="34" t="str">
        <f t="shared" si="2"/>
        <v/>
      </c>
      <c r="K15" s="34" t="str">
        <f t="shared" si="3"/>
        <v/>
      </c>
      <c r="L15" s="26" t="str">
        <f t="shared" si="4"/>
        <v/>
      </c>
      <c r="M15" s="32"/>
      <c r="N15" s="190"/>
      <c r="O15" s="190"/>
      <c r="P15" s="190"/>
      <c r="Q15" s="190"/>
      <c r="R15" s="23"/>
    </row>
    <row r="16" spans="1:22">
      <c r="A16" s="27">
        <f t="shared" ca="1" si="5"/>
        <v>45875</v>
      </c>
      <c r="B16" s="20"/>
      <c r="C16" s="21"/>
      <c r="D16" s="20"/>
      <c r="E16" s="21"/>
      <c r="F16" s="22"/>
      <c r="G16" s="22"/>
      <c r="H16" s="34" t="str">
        <f t="shared" si="0"/>
        <v/>
      </c>
      <c r="I16" s="34" t="str">
        <f t="shared" si="1"/>
        <v/>
      </c>
      <c r="J16" s="34" t="str">
        <f t="shared" si="2"/>
        <v/>
      </c>
      <c r="K16" s="34" t="str">
        <f t="shared" si="3"/>
        <v/>
      </c>
      <c r="L16" s="26" t="str">
        <f t="shared" si="4"/>
        <v/>
      </c>
      <c r="M16" s="32"/>
      <c r="N16" s="190"/>
      <c r="O16" s="190"/>
      <c r="P16" s="190"/>
      <c r="Q16" s="190"/>
      <c r="R16" s="23"/>
    </row>
    <row r="17" spans="1:18">
      <c r="A17" s="27">
        <f t="shared" ca="1" si="5"/>
        <v>45876</v>
      </c>
      <c r="B17" s="20"/>
      <c r="C17" s="21"/>
      <c r="D17" s="20"/>
      <c r="E17" s="21"/>
      <c r="F17" s="22"/>
      <c r="G17" s="22"/>
      <c r="H17" s="34" t="str">
        <f t="shared" si="0"/>
        <v/>
      </c>
      <c r="I17" s="34" t="str">
        <f t="shared" si="1"/>
        <v/>
      </c>
      <c r="J17" s="34" t="str">
        <f t="shared" si="2"/>
        <v/>
      </c>
      <c r="K17" s="34" t="str">
        <f t="shared" si="3"/>
        <v/>
      </c>
      <c r="L17" s="26" t="str">
        <f t="shared" si="4"/>
        <v/>
      </c>
      <c r="M17" s="32"/>
      <c r="N17" s="190"/>
      <c r="O17" s="190"/>
      <c r="P17" s="190"/>
      <c r="Q17" s="190"/>
      <c r="R17" s="23"/>
    </row>
    <row r="18" spans="1:18">
      <c r="A18" s="27">
        <f t="shared" ca="1" si="5"/>
        <v>45877</v>
      </c>
      <c r="B18" s="20"/>
      <c r="C18" s="21"/>
      <c r="D18" s="20"/>
      <c r="E18" s="21"/>
      <c r="F18" s="22"/>
      <c r="G18" s="22"/>
      <c r="H18" s="34" t="str">
        <f t="shared" si="0"/>
        <v/>
      </c>
      <c r="I18" s="34" t="str">
        <f t="shared" si="1"/>
        <v/>
      </c>
      <c r="J18" s="34" t="str">
        <f t="shared" si="2"/>
        <v/>
      </c>
      <c r="K18" s="34" t="str">
        <f t="shared" si="3"/>
        <v/>
      </c>
      <c r="L18" s="26" t="str">
        <f t="shared" si="4"/>
        <v/>
      </c>
      <c r="M18" s="32"/>
      <c r="N18" s="190"/>
      <c r="O18" s="190"/>
      <c r="P18" s="190"/>
      <c r="Q18" s="190"/>
      <c r="R18" s="23"/>
    </row>
    <row r="19" spans="1:18">
      <c r="A19" s="27">
        <f t="shared" ca="1" si="5"/>
        <v>45878</v>
      </c>
      <c r="B19" s="20"/>
      <c r="C19" s="21"/>
      <c r="D19" s="20"/>
      <c r="E19" s="21"/>
      <c r="F19" s="22"/>
      <c r="G19" s="22"/>
      <c r="H19" s="34" t="str">
        <f t="shared" si="0"/>
        <v/>
      </c>
      <c r="I19" s="34" t="str">
        <f t="shared" si="1"/>
        <v/>
      </c>
      <c r="J19" s="34" t="str">
        <f t="shared" si="2"/>
        <v/>
      </c>
      <c r="K19" s="34" t="str">
        <f t="shared" si="3"/>
        <v/>
      </c>
      <c r="L19" s="26" t="str">
        <f t="shared" si="4"/>
        <v/>
      </c>
      <c r="M19" s="32"/>
      <c r="N19" s="190"/>
      <c r="O19" s="190"/>
      <c r="P19" s="190"/>
      <c r="Q19" s="190"/>
      <c r="R19" s="23"/>
    </row>
    <row r="20" spans="1:18">
      <c r="A20" s="27">
        <f t="shared" ca="1" si="5"/>
        <v>45879</v>
      </c>
      <c r="B20" s="20"/>
      <c r="C20" s="21"/>
      <c r="D20" s="20"/>
      <c r="E20" s="21"/>
      <c r="F20" s="22"/>
      <c r="G20" s="22"/>
      <c r="H20" s="34" t="str">
        <f t="shared" si="0"/>
        <v/>
      </c>
      <c r="I20" s="34" t="str">
        <f t="shared" si="1"/>
        <v/>
      </c>
      <c r="J20" s="34" t="str">
        <f t="shared" si="2"/>
        <v/>
      </c>
      <c r="K20" s="34" t="str">
        <f t="shared" si="3"/>
        <v/>
      </c>
      <c r="L20" s="26" t="str">
        <f t="shared" si="4"/>
        <v/>
      </c>
      <c r="M20" s="32"/>
      <c r="N20" s="190"/>
      <c r="O20" s="190"/>
      <c r="P20" s="190"/>
      <c r="Q20" s="190"/>
      <c r="R20" s="23"/>
    </row>
    <row r="21" spans="1:18">
      <c r="A21" s="27">
        <f t="shared" ca="1" si="5"/>
        <v>45880</v>
      </c>
      <c r="B21" s="20"/>
      <c r="C21" s="21"/>
      <c r="D21" s="20"/>
      <c r="E21" s="21"/>
      <c r="F21" s="22"/>
      <c r="G21" s="22"/>
      <c r="H21" s="34" t="str">
        <f t="shared" si="0"/>
        <v/>
      </c>
      <c r="I21" s="34" t="str">
        <f t="shared" si="1"/>
        <v/>
      </c>
      <c r="J21" s="34" t="str">
        <f t="shared" si="2"/>
        <v/>
      </c>
      <c r="K21" s="34" t="str">
        <f t="shared" si="3"/>
        <v/>
      </c>
      <c r="L21" s="26" t="str">
        <f t="shared" si="4"/>
        <v/>
      </c>
      <c r="M21" s="32"/>
      <c r="N21" s="190"/>
      <c r="O21" s="190"/>
      <c r="P21" s="190"/>
      <c r="Q21" s="190"/>
      <c r="R21" s="23"/>
    </row>
    <row r="22" spans="1:18">
      <c r="A22" s="27">
        <f t="shared" ca="1" si="5"/>
        <v>45881</v>
      </c>
      <c r="B22" s="20"/>
      <c r="C22" s="21"/>
      <c r="D22" s="20"/>
      <c r="E22" s="21"/>
      <c r="F22" s="22"/>
      <c r="G22" s="22"/>
      <c r="H22" s="34" t="str">
        <f t="shared" si="0"/>
        <v/>
      </c>
      <c r="I22" s="34" t="str">
        <f t="shared" si="1"/>
        <v/>
      </c>
      <c r="J22" s="34" t="str">
        <f t="shared" si="2"/>
        <v/>
      </c>
      <c r="K22" s="34" t="str">
        <f t="shared" si="3"/>
        <v/>
      </c>
      <c r="L22" s="26" t="str">
        <f t="shared" si="4"/>
        <v/>
      </c>
      <c r="M22" s="32"/>
      <c r="N22" s="190"/>
      <c r="O22" s="190"/>
      <c r="P22" s="190"/>
      <c r="Q22" s="190"/>
      <c r="R22" s="23"/>
    </row>
    <row r="23" spans="1:18">
      <c r="A23" s="27">
        <f t="shared" ca="1" si="5"/>
        <v>45882</v>
      </c>
      <c r="B23" s="20"/>
      <c r="C23" s="21"/>
      <c r="D23" s="20"/>
      <c r="E23" s="21"/>
      <c r="F23" s="22"/>
      <c r="G23" s="22"/>
      <c r="H23" s="34" t="str">
        <f t="shared" si="0"/>
        <v/>
      </c>
      <c r="I23" s="34" t="str">
        <f t="shared" si="1"/>
        <v/>
      </c>
      <c r="J23" s="34" t="str">
        <f t="shared" si="2"/>
        <v/>
      </c>
      <c r="K23" s="34" t="str">
        <f t="shared" si="3"/>
        <v/>
      </c>
      <c r="L23" s="26" t="str">
        <f t="shared" si="4"/>
        <v/>
      </c>
      <c r="M23" s="32"/>
      <c r="N23" s="190"/>
      <c r="O23" s="190"/>
      <c r="P23" s="190"/>
      <c r="Q23" s="190"/>
      <c r="R23" s="23"/>
    </row>
    <row r="24" spans="1:18">
      <c r="A24" s="27">
        <f t="shared" ca="1" si="5"/>
        <v>45883</v>
      </c>
      <c r="B24" s="20"/>
      <c r="C24" s="21"/>
      <c r="D24" s="20"/>
      <c r="E24" s="21"/>
      <c r="F24" s="22"/>
      <c r="G24" s="22"/>
      <c r="H24" s="34" t="str">
        <f t="shared" si="0"/>
        <v/>
      </c>
      <c r="I24" s="34" t="str">
        <f t="shared" si="1"/>
        <v/>
      </c>
      <c r="J24" s="34" t="str">
        <f t="shared" si="2"/>
        <v/>
      </c>
      <c r="K24" s="34" t="str">
        <f t="shared" si="3"/>
        <v/>
      </c>
      <c r="L24" s="26" t="str">
        <f t="shared" si="4"/>
        <v/>
      </c>
      <c r="M24" s="32"/>
      <c r="N24" s="190"/>
      <c r="O24" s="190"/>
      <c r="P24" s="190"/>
      <c r="Q24" s="190"/>
      <c r="R24" s="23"/>
    </row>
    <row r="25" spans="1:18">
      <c r="A25" s="27">
        <f t="shared" ca="1" si="5"/>
        <v>45884</v>
      </c>
      <c r="B25" s="20"/>
      <c r="C25" s="21"/>
      <c r="D25" s="20"/>
      <c r="E25" s="21"/>
      <c r="F25" s="22"/>
      <c r="G25" s="22"/>
      <c r="H25" s="34" t="str">
        <f t="shared" si="0"/>
        <v/>
      </c>
      <c r="I25" s="34" t="str">
        <f t="shared" si="1"/>
        <v/>
      </c>
      <c r="J25" s="34" t="str">
        <f t="shared" si="2"/>
        <v/>
      </c>
      <c r="K25" s="34" t="str">
        <f t="shared" si="3"/>
        <v/>
      </c>
      <c r="L25" s="26" t="str">
        <f t="shared" si="4"/>
        <v/>
      </c>
      <c r="M25" s="32"/>
      <c r="N25" s="190"/>
      <c r="O25" s="190"/>
      <c r="P25" s="190"/>
      <c r="Q25" s="190"/>
      <c r="R25" s="23"/>
    </row>
    <row r="26" spans="1:18">
      <c r="A26" s="27">
        <f t="shared" ca="1" si="5"/>
        <v>45885</v>
      </c>
      <c r="B26" s="20"/>
      <c r="C26" s="21"/>
      <c r="D26" s="20"/>
      <c r="E26" s="21"/>
      <c r="F26" s="22"/>
      <c r="G26" s="22"/>
      <c r="H26" s="34" t="str">
        <f t="shared" si="0"/>
        <v/>
      </c>
      <c r="I26" s="34" t="str">
        <f t="shared" si="1"/>
        <v/>
      </c>
      <c r="J26" s="34" t="str">
        <f t="shared" si="2"/>
        <v/>
      </c>
      <c r="K26" s="34" t="str">
        <f t="shared" si="3"/>
        <v/>
      </c>
      <c r="L26" s="26" t="str">
        <f t="shared" si="4"/>
        <v/>
      </c>
      <c r="M26" s="32"/>
      <c r="N26" s="190"/>
      <c r="O26" s="190"/>
      <c r="P26" s="190"/>
      <c r="Q26" s="190"/>
      <c r="R26" s="23"/>
    </row>
    <row r="27" spans="1:18">
      <c r="A27" s="27">
        <f t="shared" ca="1" si="5"/>
        <v>45886</v>
      </c>
      <c r="B27" s="20"/>
      <c r="C27" s="21"/>
      <c r="D27" s="20"/>
      <c r="E27" s="21"/>
      <c r="F27" s="22"/>
      <c r="G27" s="22"/>
      <c r="H27" s="34" t="str">
        <f t="shared" si="0"/>
        <v/>
      </c>
      <c r="I27" s="34" t="str">
        <f t="shared" si="1"/>
        <v/>
      </c>
      <c r="J27" s="34" t="str">
        <f t="shared" si="2"/>
        <v/>
      </c>
      <c r="K27" s="34" t="str">
        <f t="shared" si="3"/>
        <v/>
      </c>
      <c r="L27" s="26" t="str">
        <f t="shared" si="4"/>
        <v/>
      </c>
      <c r="M27" s="32"/>
      <c r="N27" s="190"/>
      <c r="O27" s="190"/>
      <c r="P27" s="190"/>
      <c r="Q27" s="190"/>
      <c r="R27" s="23"/>
    </row>
    <row r="28" spans="1:18">
      <c r="A28" s="27">
        <f t="shared" ca="1" si="5"/>
        <v>45887</v>
      </c>
      <c r="B28" s="20"/>
      <c r="C28" s="21"/>
      <c r="D28" s="20"/>
      <c r="E28" s="21"/>
      <c r="F28" s="22"/>
      <c r="G28" s="22"/>
      <c r="H28" s="34" t="str">
        <f t="shared" si="0"/>
        <v/>
      </c>
      <c r="I28" s="34" t="str">
        <f t="shared" si="1"/>
        <v/>
      </c>
      <c r="J28" s="34" t="str">
        <f t="shared" si="2"/>
        <v/>
      </c>
      <c r="K28" s="34" t="str">
        <f t="shared" si="3"/>
        <v/>
      </c>
      <c r="L28" s="26" t="str">
        <f t="shared" si="4"/>
        <v/>
      </c>
      <c r="M28" s="32"/>
      <c r="N28" s="190"/>
      <c r="O28" s="190"/>
      <c r="P28" s="190"/>
      <c r="Q28" s="190"/>
      <c r="R28" s="23"/>
    </row>
    <row r="29" spans="1:18">
      <c r="A29" s="27">
        <f t="shared" ca="1" si="5"/>
        <v>45888</v>
      </c>
      <c r="B29" s="20"/>
      <c r="C29" s="21"/>
      <c r="D29" s="20"/>
      <c r="E29" s="21"/>
      <c r="F29" s="22"/>
      <c r="G29" s="22"/>
      <c r="H29" s="34" t="str">
        <f t="shared" si="0"/>
        <v/>
      </c>
      <c r="I29" s="34" t="str">
        <f t="shared" si="1"/>
        <v/>
      </c>
      <c r="J29" s="34" t="str">
        <f t="shared" si="2"/>
        <v/>
      </c>
      <c r="K29" s="34" t="str">
        <f t="shared" si="3"/>
        <v/>
      </c>
      <c r="L29" s="26" t="str">
        <f t="shared" si="4"/>
        <v/>
      </c>
      <c r="M29" s="32"/>
      <c r="N29" s="190"/>
      <c r="O29" s="190"/>
      <c r="P29" s="190"/>
      <c r="Q29" s="190"/>
      <c r="R29" s="23"/>
    </row>
    <row r="30" spans="1:18">
      <c r="A30" s="27">
        <f t="shared" ca="1" si="5"/>
        <v>45889</v>
      </c>
      <c r="B30" s="20"/>
      <c r="C30" s="21"/>
      <c r="D30" s="20"/>
      <c r="E30" s="21"/>
      <c r="F30" s="22"/>
      <c r="G30" s="22"/>
      <c r="H30" s="34" t="str">
        <f t="shared" si="0"/>
        <v/>
      </c>
      <c r="I30" s="34" t="str">
        <f t="shared" si="1"/>
        <v/>
      </c>
      <c r="J30" s="34" t="str">
        <f t="shared" si="2"/>
        <v/>
      </c>
      <c r="K30" s="34" t="str">
        <f t="shared" si="3"/>
        <v/>
      </c>
      <c r="L30" s="26" t="str">
        <f t="shared" si="4"/>
        <v/>
      </c>
      <c r="M30" s="32"/>
      <c r="N30" s="190"/>
      <c r="O30" s="190"/>
      <c r="P30" s="190"/>
      <c r="Q30" s="190"/>
      <c r="R30" s="23"/>
    </row>
    <row r="31" spans="1:18">
      <c r="A31" s="27">
        <f t="shared" ca="1" si="5"/>
        <v>45890</v>
      </c>
      <c r="B31" s="20"/>
      <c r="C31" s="21"/>
      <c r="D31" s="20"/>
      <c r="E31" s="21"/>
      <c r="F31" s="22"/>
      <c r="G31" s="22"/>
      <c r="H31" s="34" t="str">
        <f t="shared" si="0"/>
        <v/>
      </c>
      <c r="I31" s="34" t="str">
        <f t="shared" si="1"/>
        <v/>
      </c>
      <c r="J31" s="34" t="str">
        <f t="shared" si="2"/>
        <v/>
      </c>
      <c r="K31" s="34" t="str">
        <f t="shared" si="3"/>
        <v/>
      </c>
      <c r="L31" s="26" t="str">
        <f t="shared" si="4"/>
        <v/>
      </c>
      <c r="M31" s="32"/>
      <c r="N31" s="190"/>
      <c r="O31" s="190"/>
      <c r="P31" s="190"/>
      <c r="Q31" s="190"/>
      <c r="R31" s="23"/>
    </row>
    <row r="32" spans="1:18">
      <c r="A32" s="27">
        <f t="shared" ca="1" si="5"/>
        <v>45891</v>
      </c>
      <c r="B32" s="20"/>
      <c r="C32" s="21"/>
      <c r="D32" s="20"/>
      <c r="E32" s="21"/>
      <c r="F32" s="22"/>
      <c r="G32" s="22"/>
      <c r="H32" s="34" t="str">
        <f t="shared" si="0"/>
        <v/>
      </c>
      <c r="I32" s="34" t="str">
        <f t="shared" si="1"/>
        <v/>
      </c>
      <c r="J32" s="34" t="str">
        <f t="shared" si="2"/>
        <v/>
      </c>
      <c r="K32" s="34" t="str">
        <f t="shared" si="3"/>
        <v/>
      </c>
      <c r="L32" s="26" t="str">
        <f t="shared" si="4"/>
        <v/>
      </c>
      <c r="M32" s="32"/>
      <c r="N32" s="190"/>
      <c r="O32" s="190"/>
      <c r="P32" s="190"/>
      <c r="Q32" s="190"/>
      <c r="R32" s="23"/>
    </row>
    <row r="33" spans="1:22">
      <c r="A33" s="27">
        <f t="shared" ca="1" si="5"/>
        <v>45892</v>
      </c>
      <c r="B33" s="20"/>
      <c r="C33" s="21"/>
      <c r="D33" s="20"/>
      <c r="E33" s="21"/>
      <c r="F33" s="22"/>
      <c r="G33" s="22"/>
      <c r="H33" s="34" t="str">
        <f t="shared" si="0"/>
        <v/>
      </c>
      <c r="I33" s="34" t="str">
        <f t="shared" si="1"/>
        <v/>
      </c>
      <c r="J33" s="34" t="str">
        <f t="shared" si="2"/>
        <v/>
      </c>
      <c r="K33" s="34" t="str">
        <f t="shared" si="3"/>
        <v/>
      </c>
      <c r="L33" s="26" t="str">
        <f t="shared" si="4"/>
        <v/>
      </c>
      <c r="M33" s="32"/>
      <c r="N33" s="190"/>
      <c r="O33" s="190"/>
      <c r="P33" s="190"/>
      <c r="Q33" s="190"/>
      <c r="R33" s="23"/>
    </row>
    <row r="34" spans="1:22">
      <c r="A34" s="27">
        <f t="shared" ca="1" si="5"/>
        <v>45893</v>
      </c>
      <c r="B34" s="20"/>
      <c r="C34" s="21"/>
      <c r="D34" s="20"/>
      <c r="E34" s="21"/>
      <c r="F34" s="22"/>
      <c r="G34" s="22"/>
      <c r="H34" s="34" t="str">
        <f t="shared" si="0"/>
        <v/>
      </c>
      <c r="I34" s="34" t="str">
        <f t="shared" si="1"/>
        <v/>
      </c>
      <c r="J34" s="34" t="str">
        <f t="shared" si="2"/>
        <v/>
      </c>
      <c r="K34" s="34" t="str">
        <f t="shared" si="3"/>
        <v/>
      </c>
      <c r="L34" s="26" t="str">
        <f t="shared" si="4"/>
        <v/>
      </c>
      <c r="M34" s="32"/>
      <c r="N34" s="190"/>
      <c r="O34" s="190"/>
      <c r="P34" s="190"/>
      <c r="Q34" s="190"/>
      <c r="R34" s="23"/>
    </row>
    <row r="35" spans="1:22">
      <c r="A35" s="27">
        <f t="shared" ca="1" si="5"/>
        <v>45894</v>
      </c>
      <c r="B35" s="20"/>
      <c r="C35" s="21"/>
      <c r="D35" s="20"/>
      <c r="E35" s="21"/>
      <c r="F35" s="22"/>
      <c r="G35" s="22"/>
      <c r="H35" s="34" t="str">
        <f t="shared" si="0"/>
        <v/>
      </c>
      <c r="I35" s="34" t="str">
        <f t="shared" si="1"/>
        <v/>
      </c>
      <c r="J35" s="34" t="str">
        <f t="shared" si="2"/>
        <v/>
      </c>
      <c r="K35" s="34" t="str">
        <f t="shared" si="3"/>
        <v/>
      </c>
      <c r="L35" s="26" t="str">
        <f t="shared" si="4"/>
        <v/>
      </c>
      <c r="M35" s="32"/>
      <c r="N35" s="190"/>
      <c r="O35" s="190"/>
      <c r="P35" s="190"/>
      <c r="Q35" s="190"/>
      <c r="R35" s="23"/>
    </row>
    <row r="36" spans="1:22">
      <c r="A36" s="27">
        <f t="shared" ca="1" si="5"/>
        <v>45895</v>
      </c>
      <c r="B36" s="20"/>
      <c r="C36" s="21"/>
      <c r="D36" s="20"/>
      <c r="E36" s="21"/>
      <c r="F36" s="22"/>
      <c r="G36" s="22"/>
      <c r="H36" s="34" t="str">
        <f t="shared" si="0"/>
        <v/>
      </c>
      <c r="I36" s="34" t="str">
        <f t="shared" si="1"/>
        <v/>
      </c>
      <c r="J36" s="34" t="str">
        <f t="shared" si="2"/>
        <v/>
      </c>
      <c r="K36" s="34" t="str">
        <f t="shared" si="3"/>
        <v/>
      </c>
      <c r="L36" s="26" t="str">
        <f t="shared" si="4"/>
        <v/>
      </c>
      <c r="M36" s="32"/>
      <c r="N36" s="190"/>
      <c r="O36" s="190"/>
      <c r="P36" s="190"/>
      <c r="Q36" s="190"/>
      <c r="R36" s="23"/>
    </row>
    <row r="37" spans="1:22">
      <c r="A37" s="27">
        <f t="shared" ca="1" si="5"/>
        <v>45896</v>
      </c>
      <c r="B37" s="20"/>
      <c r="C37" s="21"/>
      <c r="D37" s="20"/>
      <c r="E37" s="21"/>
      <c r="F37" s="22"/>
      <c r="G37" s="22"/>
      <c r="H37" s="34" t="str">
        <f t="shared" si="0"/>
        <v/>
      </c>
      <c r="I37" s="34" t="str">
        <f t="shared" si="1"/>
        <v/>
      </c>
      <c r="J37" s="34" t="str">
        <f t="shared" si="2"/>
        <v/>
      </c>
      <c r="K37" s="34" t="str">
        <f t="shared" si="3"/>
        <v/>
      </c>
      <c r="L37" s="26" t="str">
        <f t="shared" si="4"/>
        <v/>
      </c>
      <c r="M37" s="32"/>
      <c r="N37" s="190"/>
      <c r="O37" s="190"/>
      <c r="P37" s="190"/>
      <c r="Q37" s="190"/>
      <c r="R37" s="23"/>
    </row>
    <row r="38" spans="1:22">
      <c r="A38" s="27">
        <f t="shared" ca="1" si="5"/>
        <v>45897</v>
      </c>
      <c r="B38" s="20"/>
      <c r="C38" s="21"/>
      <c r="D38" s="20"/>
      <c r="E38" s="21"/>
      <c r="F38" s="22"/>
      <c r="G38" s="22"/>
      <c r="H38" s="34" t="str">
        <f t="shared" si="0"/>
        <v/>
      </c>
      <c r="I38" s="34" t="str">
        <f t="shared" si="1"/>
        <v/>
      </c>
      <c r="J38" s="34" t="str">
        <f t="shared" si="2"/>
        <v/>
      </c>
      <c r="K38" s="34" t="str">
        <f t="shared" si="3"/>
        <v/>
      </c>
      <c r="L38" s="26" t="str">
        <f t="shared" si="4"/>
        <v/>
      </c>
      <c r="M38" s="32"/>
      <c r="N38" s="190"/>
      <c r="O38" s="190"/>
      <c r="P38" s="190"/>
      <c r="Q38" s="190"/>
      <c r="R38" s="23"/>
    </row>
    <row r="39" spans="1:22">
      <c r="A39" s="27">
        <f t="shared" ca="1" si="5"/>
        <v>45898</v>
      </c>
      <c r="B39" s="20"/>
      <c r="C39" s="21"/>
      <c r="D39" s="20"/>
      <c r="E39" s="21"/>
      <c r="F39" s="22"/>
      <c r="G39" s="22"/>
      <c r="H39" s="34" t="str">
        <f t="shared" si="0"/>
        <v/>
      </c>
      <c r="I39" s="34" t="str">
        <f t="shared" si="1"/>
        <v/>
      </c>
      <c r="J39" s="34" t="str">
        <f t="shared" si="2"/>
        <v/>
      </c>
      <c r="K39" s="34" t="str">
        <f t="shared" si="3"/>
        <v/>
      </c>
      <c r="L39" s="26" t="str">
        <f t="shared" si="4"/>
        <v/>
      </c>
      <c r="M39" s="32"/>
      <c r="N39" s="190"/>
      <c r="O39" s="190"/>
      <c r="P39" s="190"/>
      <c r="Q39" s="190"/>
      <c r="R39" s="23"/>
    </row>
    <row r="40" spans="1:22">
      <c r="A40" s="27">
        <f t="shared" ca="1" si="5"/>
        <v>45899</v>
      </c>
      <c r="B40" s="20"/>
      <c r="C40" s="21"/>
      <c r="D40" s="20"/>
      <c r="E40" s="21"/>
      <c r="F40" s="22"/>
      <c r="G40" s="22"/>
      <c r="H40" s="34" t="str">
        <f t="shared" si="0"/>
        <v/>
      </c>
      <c r="I40" s="34" t="str">
        <f t="shared" si="1"/>
        <v/>
      </c>
      <c r="J40" s="34" t="str">
        <f t="shared" si="2"/>
        <v/>
      </c>
      <c r="K40" s="34" t="str">
        <f t="shared" si="3"/>
        <v/>
      </c>
      <c r="L40" s="26" t="str">
        <f t="shared" si="4"/>
        <v/>
      </c>
      <c r="M40" s="32"/>
      <c r="N40" s="190"/>
      <c r="O40" s="190"/>
      <c r="P40" s="190"/>
      <c r="Q40" s="190"/>
      <c r="R40" s="23"/>
    </row>
    <row r="41" spans="1:22">
      <c r="A41" s="27">
        <f t="shared" ca="1" si="5"/>
        <v>45900</v>
      </c>
      <c r="B41" s="20"/>
      <c r="C41" s="21"/>
      <c r="D41" s="20"/>
      <c r="E41" s="21"/>
      <c r="F41" s="22"/>
      <c r="G41" s="22"/>
      <c r="H41" s="34" t="str">
        <f t="shared" si="0"/>
        <v/>
      </c>
      <c r="I41" s="34" t="str">
        <f t="shared" si="1"/>
        <v/>
      </c>
      <c r="J41" s="34" t="str">
        <f t="shared" si="2"/>
        <v/>
      </c>
      <c r="K41" s="34" t="str">
        <f t="shared" si="3"/>
        <v/>
      </c>
      <c r="L41" s="26" t="str">
        <f t="shared" si="4"/>
        <v/>
      </c>
      <c r="M41" s="32"/>
      <c r="N41" s="190"/>
      <c r="O41" s="190"/>
      <c r="P41" s="190"/>
      <c r="Q41" s="190"/>
      <c r="R41" s="23"/>
    </row>
    <row r="42" spans="1:22">
      <c r="A42" s="5" t="s">
        <v>11</v>
      </c>
      <c r="B42" s="191"/>
      <c r="C42" s="192"/>
      <c r="D42" s="191"/>
      <c r="E42" s="192"/>
      <c r="F42" s="26" t="str">
        <f t="shared" ref="F42:K42" si="6">IF(SUM(F11:F41)=0,"",SUM(F11:F41))</f>
        <v/>
      </c>
      <c r="G42" s="26" t="str">
        <f t="shared" si="6"/>
        <v/>
      </c>
      <c r="H42" s="26" t="str">
        <f t="shared" si="6"/>
        <v/>
      </c>
      <c r="I42" s="26" t="str">
        <f t="shared" si="6"/>
        <v/>
      </c>
      <c r="J42" s="26" t="str">
        <f t="shared" si="6"/>
        <v/>
      </c>
      <c r="K42" s="26" t="str">
        <f t="shared" si="6"/>
        <v/>
      </c>
      <c r="L42" s="26" t="str">
        <f>IF(SUM($L11:$L41)=0,"",SUM($L11:$L41))</f>
        <v/>
      </c>
      <c r="M42" s="33"/>
      <c r="N42" s="193"/>
      <c r="O42" s="193"/>
      <c r="P42" s="193"/>
      <c r="Q42" s="193"/>
      <c r="R42" s="6"/>
    </row>
    <row r="44" spans="1:22" ht="27" customHeight="1">
      <c r="A44" s="194" t="s">
        <v>22</v>
      </c>
      <c r="B44" s="189" t="s">
        <v>103</v>
      </c>
      <c r="C44" s="189"/>
      <c r="D44" s="189"/>
      <c r="E44" s="189"/>
      <c r="F44" s="189" t="s">
        <v>23</v>
      </c>
      <c r="G44" s="189"/>
      <c r="H44" s="189" t="s">
        <v>88</v>
      </c>
      <c r="I44" s="189"/>
      <c r="J44" s="189"/>
      <c r="K44" s="189"/>
      <c r="L44" s="189" t="s">
        <v>87</v>
      </c>
      <c r="M44" s="195" t="s">
        <v>96</v>
      </c>
      <c r="N44" s="194" t="s">
        <v>25</v>
      </c>
      <c r="O44" s="194"/>
      <c r="P44" s="194"/>
      <c r="Q44" s="194"/>
      <c r="R44" s="189" t="s">
        <v>100</v>
      </c>
    </row>
    <row r="45" spans="1:22" ht="14.25" customHeight="1">
      <c r="A45" s="194"/>
      <c r="B45" s="189" t="s">
        <v>82</v>
      </c>
      <c r="C45" s="189"/>
      <c r="D45" s="189" t="s">
        <v>84</v>
      </c>
      <c r="E45" s="189"/>
      <c r="F45" s="189"/>
      <c r="G45" s="189"/>
      <c r="H45" s="189" t="s">
        <v>90</v>
      </c>
      <c r="I45" s="189"/>
      <c r="J45" s="189" t="s">
        <v>89</v>
      </c>
      <c r="K45" s="189"/>
      <c r="L45" s="189"/>
      <c r="M45" s="196"/>
      <c r="N45" s="194"/>
      <c r="O45" s="194"/>
      <c r="P45" s="194"/>
      <c r="Q45" s="194"/>
      <c r="R45" s="189"/>
    </row>
    <row r="46" spans="1:22">
      <c r="A46" s="194"/>
      <c r="B46" s="43" t="s">
        <v>26</v>
      </c>
      <c r="C46" s="43" t="s">
        <v>27</v>
      </c>
      <c r="D46" s="43" t="s">
        <v>26</v>
      </c>
      <c r="E46" s="43" t="s">
        <v>27</v>
      </c>
      <c r="F46" s="44" t="s">
        <v>85</v>
      </c>
      <c r="G46" s="44" t="s">
        <v>86</v>
      </c>
      <c r="H46" s="44" t="s">
        <v>81</v>
      </c>
      <c r="I46" s="44" t="s">
        <v>83</v>
      </c>
      <c r="J46" s="44" t="s">
        <v>81</v>
      </c>
      <c r="K46" s="44" t="s">
        <v>95</v>
      </c>
      <c r="L46" s="189"/>
      <c r="M46" s="197"/>
      <c r="N46" s="194"/>
      <c r="O46" s="194"/>
      <c r="P46" s="194"/>
      <c r="Q46" s="194"/>
      <c r="R46" s="194"/>
    </row>
    <row r="47" spans="1:22">
      <c r="A47" s="27" cm="1">
        <f t="array" aca="1" ref="A47" ca="1">DATE("2025","8"+1,IFERROR(INDIRECT(T1),"1"))</f>
        <v>45901</v>
      </c>
      <c r="B47" s="20"/>
      <c r="C47" s="21"/>
      <c r="D47" s="20"/>
      <c r="E47" s="21"/>
      <c r="F47" s="22"/>
      <c r="G47" s="22"/>
      <c r="H47" s="34" t="str">
        <f>IF(OR(B47="",LEFT(M47,1)="✓"),"",C47-B47-F47)</f>
        <v/>
      </c>
      <c r="I47" s="34" t="str">
        <f>IF(OR(D47="",LEFT(M47,1)="✓"),"",E47-D47-G47)</f>
        <v/>
      </c>
      <c r="J47" s="34" t="str">
        <f>IF(AND(B47&lt;&gt;"",M47="✓所定"),C47-B47-F47,"")</f>
        <v/>
      </c>
      <c r="K47" s="34" t="str">
        <f>IF(AND(B47&lt;&gt;"",M47="✓法定"),C47-B47-F47,"")</f>
        <v/>
      </c>
      <c r="L47" s="26" t="str">
        <f>IF(AND($B47="",$D47=""),"",($C47-$B47-$F47)+($E47-$D47-$G47))</f>
        <v/>
      </c>
      <c r="M47" s="32"/>
      <c r="N47" s="190"/>
      <c r="O47" s="190"/>
      <c r="P47" s="190"/>
      <c r="Q47" s="190"/>
      <c r="R47" s="23"/>
      <c r="V47" s="1" t="s">
        <v>171</v>
      </c>
    </row>
    <row r="48" spans="1:22">
      <c r="A48" s="27">
        <f ca="1">A47+1</f>
        <v>45902</v>
      </c>
      <c r="B48" s="20"/>
      <c r="C48" s="21"/>
      <c r="D48" s="20"/>
      <c r="E48" s="21"/>
      <c r="F48" s="22"/>
      <c r="G48" s="22"/>
      <c r="H48" s="34" t="str">
        <f t="shared" ref="H48:H77" si="7">IF(OR(B48="",LEFT(M48,1)="✓"),"",C48-B48-F48)</f>
        <v/>
      </c>
      <c r="I48" s="34" t="str">
        <f t="shared" ref="I48:I77" si="8">IF(OR(D48="",LEFT(M48,1)="✓"),"",E48-D48-G48)</f>
        <v/>
      </c>
      <c r="J48" s="34" t="str">
        <f t="shared" ref="J48:J77" si="9">IF(AND(B48&lt;&gt;"",M48="✓所定"),C48-B48-F48,"")</f>
        <v/>
      </c>
      <c r="K48" s="34" t="str">
        <f t="shared" ref="K48:K77" si="10">IF(AND(B48&lt;&gt;"",M48="✓法定"),C48-B48-F48,"")</f>
        <v/>
      </c>
      <c r="L48" s="26" t="str">
        <f t="shared" ref="L48:L75" si="11">IF(AND($B48="",$D48=""),"",($C48-$B48-$F48)+($E48-$D48-$G48))</f>
        <v/>
      </c>
      <c r="M48" s="32"/>
      <c r="N48" s="190"/>
      <c r="O48" s="190"/>
      <c r="P48" s="190"/>
      <c r="Q48" s="190"/>
      <c r="R48" s="23"/>
      <c r="V48" s="1" t="s">
        <v>172</v>
      </c>
    </row>
    <row r="49" spans="1:18">
      <c r="A49" s="27">
        <f t="shared" ref="A49:A77" ca="1" si="12">A48+1</f>
        <v>45903</v>
      </c>
      <c r="B49" s="20"/>
      <c r="C49" s="21"/>
      <c r="D49" s="20"/>
      <c r="E49" s="21"/>
      <c r="F49" s="22"/>
      <c r="G49" s="22"/>
      <c r="H49" s="34" t="str">
        <f t="shared" si="7"/>
        <v/>
      </c>
      <c r="I49" s="34" t="str">
        <f t="shared" si="8"/>
        <v/>
      </c>
      <c r="J49" s="34" t="str">
        <f t="shared" si="9"/>
        <v/>
      </c>
      <c r="K49" s="34" t="str">
        <f t="shared" si="10"/>
        <v/>
      </c>
      <c r="L49" s="26" t="str">
        <f t="shared" si="11"/>
        <v/>
      </c>
      <c r="M49" s="32"/>
      <c r="N49" s="190"/>
      <c r="O49" s="190"/>
      <c r="P49" s="190"/>
      <c r="Q49" s="190"/>
      <c r="R49" s="23"/>
    </row>
    <row r="50" spans="1:18">
      <c r="A50" s="27">
        <f t="shared" ca="1" si="12"/>
        <v>45904</v>
      </c>
      <c r="B50" s="20"/>
      <c r="C50" s="21"/>
      <c r="D50" s="20"/>
      <c r="E50" s="21"/>
      <c r="F50" s="22"/>
      <c r="G50" s="22"/>
      <c r="H50" s="34" t="str">
        <f t="shared" si="7"/>
        <v/>
      </c>
      <c r="I50" s="34" t="str">
        <f t="shared" si="8"/>
        <v/>
      </c>
      <c r="J50" s="34" t="str">
        <f t="shared" si="9"/>
        <v/>
      </c>
      <c r="K50" s="34" t="str">
        <f t="shared" si="10"/>
        <v/>
      </c>
      <c r="L50" s="26" t="str">
        <f t="shared" si="11"/>
        <v/>
      </c>
      <c r="M50" s="32"/>
      <c r="N50" s="190"/>
      <c r="O50" s="190"/>
      <c r="P50" s="190"/>
      <c r="Q50" s="190"/>
      <c r="R50" s="23"/>
    </row>
    <row r="51" spans="1:18">
      <c r="A51" s="27">
        <f t="shared" ca="1" si="12"/>
        <v>45905</v>
      </c>
      <c r="B51" s="20"/>
      <c r="C51" s="21"/>
      <c r="D51" s="20"/>
      <c r="E51" s="21"/>
      <c r="F51" s="22"/>
      <c r="G51" s="22"/>
      <c r="H51" s="34" t="str">
        <f t="shared" si="7"/>
        <v/>
      </c>
      <c r="I51" s="34" t="str">
        <f t="shared" si="8"/>
        <v/>
      </c>
      <c r="J51" s="34" t="str">
        <f t="shared" si="9"/>
        <v/>
      </c>
      <c r="K51" s="34" t="str">
        <f t="shared" si="10"/>
        <v/>
      </c>
      <c r="L51" s="26" t="str">
        <f t="shared" si="11"/>
        <v/>
      </c>
      <c r="M51" s="32"/>
      <c r="N51" s="190"/>
      <c r="O51" s="190"/>
      <c r="P51" s="190"/>
      <c r="Q51" s="190"/>
      <c r="R51" s="23"/>
    </row>
    <row r="52" spans="1:18">
      <c r="A52" s="27">
        <f t="shared" ca="1" si="12"/>
        <v>45906</v>
      </c>
      <c r="B52" s="20"/>
      <c r="C52" s="21"/>
      <c r="D52" s="20"/>
      <c r="E52" s="21"/>
      <c r="F52" s="22"/>
      <c r="G52" s="22"/>
      <c r="H52" s="34" t="str">
        <f t="shared" si="7"/>
        <v/>
      </c>
      <c r="I52" s="34" t="str">
        <f t="shared" si="8"/>
        <v/>
      </c>
      <c r="J52" s="34" t="str">
        <f t="shared" si="9"/>
        <v/>
      </c>
      <c r="K52" s="34" t="str">
        <f t="shared" si="10"/>
        <v/>
      </c>
      <c r="L52" s="26" t="str">
        <f t="shared" si="11"/>
        <v/>
      </c>
      <c r="M52" s="32"/>
      <c r="N52" s="190"/>
      <c r="O52" s="190"/>
      <c r="P52" s="190"/>
      <c r="Q52" s="190"/>
      <c r="R52" s="23"/>
    </row>
    <row r="53" spans="1:18">
      <c r="A53" s="27">
        <f t="shared" ca="1" si="12"/>
        <v>45907</v>
      </c>
      <c r="B53" s="20"/>
      <c r="C53" s="21"/>
      <c r="D53" s="20"/>
      <c r="E53" s="21"/>
      <c r="F53" s="22"/>
      <c r="G53" s="22"/>
      <c r="H53" s="34" t="str">
        <f t="shared" si="7"/>
        <v/>
      </c>
      <c r="I53" s="34" t="str">
        <f t="shared" si="8"/>
        <v/>
      </c>
      <c r="J53" s="34" t="str">
        <f t="shared" si="9"/>
        <v/>
      </c>
      <c r="K53" s="34" t="str">
        <f t="shared" si="10"/>
        <v/>
      </c>
      <c r="L53" s="26" t="str">
        <f t="shared" si="11"/>
        <v/>
      </c>
      <c r="M53" s="32"/>
      <c r="N53" s="190"/>
      <c r="O53" s="190"/>
      <c r="P53" s="190"/>
      <c r="Q53" s="190"/>
      <c r="R53" s="23"/>
    </row>
    <row r="54" spans="1:18">
      <c r="A54" s="27">
        <f t="shared" ca="1" si="12"/>
        <v>45908</v>
      </c>
      <c r="B54" s="20"/>
      <c r="C54" s="21"/>
      <c r="D54" s="20"/>
      <c r="E54" s="21"/>
      <c r="F54" s="22"/>
      <c r="G54" s="22"/>
      <c r="H54" s="34" t="str">
        <f t="shared" si="7"/>
        <v/>
      </c>
      <c r="I54" s="34" t="str">
        <f t="shared" si="8"/>
        <v/>
      </c>
      <c r="J54" s="34" t="str">
        <f t="shared" si="9"/>
        <v/>
      </c>
      <c r="K54" s="34" t="str">
        <f t="shared" si="10"/>
        <v/>
      </c>
      <c r="L54" s="26" t="str">
        <f t="shared" si="11"/>
        <v/>
      </c>
      <c r="M54" s="32"/>
      <c r="N54" s="190"/>
      <c r="O54" s="190"/>
      <c r="P54" s="190"/>
      <c r="Q54" s="190"/>
      <c r="R54" s="23"/>
    </row>
    <row r="55" spans="1:18">
      <c r="A55" s="27">
        <f t="shared" ca="1" si="12"/>
        <v>45909</v>
      </c>
      <c r="B55" s="20"/>
      <c r="C55" s="21"/>
      <c r="D55" s="20"/>
      <c r="E55" s="21"/>
      <c r="F55" s="22"/>
      <c r="G55" s="22"/>
      <c r="H55" s="34" t="str">
        <f t="shared" si="7"/>
        <v/>
      </c>
      <c r="I55" s="34" t="str">
        <f t="shared" si="8"/>
        <v/>
      </c>
      <c r="J55" s="34" t="str">
        <f t="shared" si="9"/>
        <v/>
      </c>
      <c r="K55" s="34" t="str">
        <f t="shared" si="10"/>
        <v/>
      </c>
      <c r="L55" s="26" t="str">
        <f t="shared" si="11"/>
        <v/>
      </c>
      <c r="M55" s="32"/>
      <c r="N55" s="190"/>
      <c r="O55" s="190"/>
      <c r="P55" s="190"/>
      <c r="Q55" s="190"/>
      <c r="R55" s="23"/>
    </row>
    <row r="56" spans="1:18">
      <c r="A56" s="27">
        <f t="shared" ca="1" si="12"/>
        <v>45910</v>
      </c>
      <c r="B56" s="20"/>
      <c r="C56" s="21"/>
      <c r="D56" s="20"/>
      <c r="E56" s="21"/>
      <c r="F56" s="22"/>
      <c r="G56" s="22"/>
      <c r="H56" s="34" t="str">
        <f t="shared" si="7"/>
        <v/>
      </c>
      <c r="I56" s="34" t="str">
        <f t="shared" si="8"/>
        <v/>
      </c>
      <c r="J56" s="34" t="str">
        <f t="shared" si="9"/>
        <v/>
      </c>
      <c r="K56" s="34" t="str">
        <f t="shared" si="10"/>
        <v/>
      </c>
      <c r="L56" s="26" t="str">
        <f t="shared" si="11"/>
        <v/>
      </c>
      <c r="M56" s="32"/>
      <c r="N56" s="190"/>
      <c r="O56" s="190"/>
      <c r="P56" s="190"/>
      <c r="Q56" s="190"/>
      <c r="R56" s="23"/>
    </row>
    <row r="57" spans="1:18">
      <c r="A57" s="27">
        <f t="shared" ca="1" si="12"/>
        <v>45911</v>
      </c>
      <c r="B57" s="20"/>
      <c r="C57" s="21"/>
      <c r="D57" s="20"/>
      <c r="E57" s="21"/>
      <c r="F57" s="22"/>
      <c r="G57" s="22"/>
      <c r="H57" s="34" t="str">
        <f t="shared" si="7"/>
        <v/>
      </c>
      <c r="I57" s="34" t="str">
        <f t="shared" si="8"/>
        <v/>
      </c>
      <c r="J57" s="34" t="str">
        <f t="shared" si="9"/>
        <v/>
      </c>
      <c r="K57" s="34" t="str">
        <f t="shared" si="10"/>
        <v/>
      </c>
      <c r="L57" s="26" t="str">
        <f t="shared" si="11"/>
        <v/>
      </c>
      <c r="M57" s="32"/>
      <c r="N57" s="190"/>
      <c r="O57" s="190"/>
      <c r="P57" s="190"/>
      <c r="Q57" s="190"/>
      <c r="R57" s="23"/>
    </row>
    <row r="58" spans="1:18">
      <c r="A58" s="27">
        <f t="shared" ca="1" si="12"/>
        <v>45912</v>
      </c>
      <c r="B58" s="20"/>
      <c r="C58" s="21"/>
      <c r="D58" s="20"/>
      <c r="E58" s="21"/>
      <c r="F58" s="22"/>
      <c r="G58" s="22"/>
      <c r="H58" s="34" t="str">
        <f t="shared" si="7"/>
        <v/>
      </c>
      <c r="I58" s="34" t="str">
        <f t="shared" si="8"/>
        <v/>
      </c>
      <c r="J58" s="34" t="str">
        <f t="shared" si="9"/>
        <v/>
      </c>
      <c r="K58" s="34" t="str">
        <f t="shared" si="10"/>
        <v/>
      </c>
      <c r="L58" s="26" t="str">
        <f t="shared" si="11"/>
        <v/>
      </c>
      <c r="M58" s="32"/>
      <c r="N58" s="190"/>
      <c r="O58" s="190"/>
      <c r="P58" s="190"/>
      <c r="Q58" s="190"/>
      <c r="R58" s="23"/>
    </row>
    <row r="59" spans="1:18">
      <c r="A59" s="27">
        <f t="shared" ca="1" si="12"/>
        <v>45913</v>
      </c>
      <c r="B59" s="20"/>
      <c r="C59" s="21"/>
      <c r="D59" s="20"/>
      <c r="E59" s="21"/>
      <c r="F59" s="22"/>
      <c r="G59" s="22"/>
      <c r="H59" s="34" t="str">
        <f t="shared" si="7"/>
        <v/>
      </c>
      <c r="I59" s="34" t="str">
        <f t="shared" si="8"/>
        <v/>
      </c>
      <c r="J59" s="34" t="str">
        <f t="shared" si="9"/>
        <v/>
      </c>
      <c r="K59" s="34" t="str">
        <f t="shared" si="10"/>
        <v/>
      </c>
      <c r="L59" s="26" t="str">
        <f t="shared" si="11"/>
        <v/>
      </c>
      <c r="M59" s="32"/>
      <c r="N59" s="190"/>
      <c r="O59" s="190"/>
      <c r="P59" s="190"/>
      <c r="Q59" s="190"/>
      <c r="R59" s="23"/>
    </row>
    <row r="60" spans="1:18">
      <c r="A60" s="27">
        <f t="shared" ca="1" si="12"/>
        <v>45914</v>
      </c>
      <c r="B60" s="20"/>
      <c r="C60" s="21"/>
      <c r="D60" s="20"/>
      <c r="E60" s="21"/>
      <c r="F60" s="22"/>
      <c r="G60" s="22"/>
      <c r="H60" s="34" t="str">
        <f t="shared" si="7"/>
        <v/>
      </c>
      <c r="I60" s="34" t="str">
        <f t="shared" si="8"/>
        <v/>
      </c>
      <c r="J60" s="34" t="str">
        <f t="shared" si="9"/>
        <v/>
      </c>
      <c r="K60" s="34" t="str">
        <f t="shared" si="10"/>
        <v/>
      </c>
      <c r="L60" s="26" t="str">
        <f t="shared" si="11"/>
        <v/>
      </c>
      <c r="M60" s="32"/>
      <c r="N60" s="190"/>
      <c r="O60" s="190"/>
      <c r="P60" s="190"/>
      <c r="Q60" s="190"/>
      <c r="R60" s="23"/>
    </row>
    <row r="61" spans="1:18">
      <c r="A61" s="27">
        <f t="shared" ca="1" si="12"/>
        <v>45915</v>
      </c>
      <c r="B61" s="20"/>
      <c r="C61" s="21"/>
      <c r="D61" s="20"/>
      <c r="E61" s="21"/>
      <c r="F61" s="22"/>
      <c r="G61" s="22"/>
      <c r="H61" s="34" t="str">
        <f t="shared" si="7"/>
        <v/>
      </c>
      <c r="I61" s="34" t="str">
        <f t="shared" si="8"/>
        <v/>
      </c>
      <c r="J61" s="34" t="str">
        <f t="shared" si="9"/>
        <v/>
      </c>
      <c r="K61" s="34" t="str">
        <f t="shared" si="10"/>
        <v/>
      </c>
      <c r="L61" s="26" t="str">
        <f t="shared" si="11"/>
        <v/>
      </c>
      <c r="M61" s="32"/>
      <c r="N61" s="190"/>
      <c r="O61" s="190"/>
      <c r="P61" s="190"/>
      <c r="Q61" s="190"/>
      <c r="R61" s="23"/>
    </row>
    <row r="62" spans="1:18">
      <c r="A62" s="27">
        <f t="shared" ca="1" si="12"/>
        <v>45916</v>
      </c>
      <c r="B62" s="20"/>
      <c r="C62" s="21"/>
      <c r="D62" s="20"/>
      <c r="E62" s="21"/>
      <c r="F62" s="22"/>
      <c r="G62" s="22"/>
      <c r="H62" s="34" t="str">
        <f t="shared" si="7"/>
        <v/>
      </c>
      <c r="I62" s="34" t="str">
        <f t="shared" si="8"/>
        <v/>
      </c>
      <c r="J62" s="34" t="str">
        <f t="shared" si="9"/>
        <v/>
      </c>
      <c r="K62" s="34" t="str">
        <f t="shared" si="10"/>
        <v/>
      </c>
      <c r="L62" s="26" t="str">
        <f t="shared" si="11"/>
        <v/>
      </c>
      <c r="M62" s="32"/>
      <c r="N62" s="190"/>
      <c r="O62" s="190"/>
      <c r="P62" s="190"/>
      <c r="Q62" s="190"/>
      <c r="R62" s="23"/>
    </row>
    <row r="63" spans="1:18">
      <c r="A63" s="27">
        <f t="shared" ca="1" si="12"/>
        <v>45917</v>
      </c>
      <c r="B63" s="20"/>
      <c r="C63" s="21"/>
      <c r="D63" s="20"/>
      <c r="E63" s="21"/>
      <c r="F63" s="22"/>
      <c r="G63" s="22"/>
      <c r="H63" s="34" t="str">
        <f t="shared" si="7"/>
        <v/>
      </c>
      <c r="I63" s="34" t="str">
        <f t="shared" si="8"/>
        <v/>
      </c>
      <c r="J63" s="34" t="str">
        <f t="shared" si="9"/>
        <v/>
      </c>
      <c r="K63" s="34" t="str">
        <f t="shared" si="10"/>
        <v/>
      </c>
      <c r="L63" s="26" t="str">
        <f t="shared" si="11"/>
        <v/>
      </c>
      <c r="M63" s="32"/>
      <c r="N63" s="190"/>
      <c r="O63" s="190"/>
      <c r="P63" s="190"/>
      <c r="Q63" s="190"/>
      <c r="R63" s="23"/>
    </row>
    <row r="64" spans="1:18">
      <c r="A64" s="27">
        <f t="shared" ca="1" si="12"/>
        <v>45918</v>
      </c>
      <c r="B64" s="20"/>
      <c r="C64" s="21"/>
      <c r="D64" s="20"/>
      <c r="E64" s="21"/>
      <c r="F64" s="22"/>
      <c r="G64" s="22"/>
      <c r="H64" s="34" t="str">
        <f t="shared" si="7"/>
        <v/>
      </c>
      <c r="I64" s="34" t="str">
        <f t="shared" si="8"/>
        <v/>
      </c>
      <c r="J64" s="34" t="str">
        <f t="shared" si="9"/>
        <v/>
      </c>
      <c r="K64" s="34" t="str">
        <f t="shared" si="10"/>
        <v/>
      </c>
      <c r="L64" s="26" t="str">
        <f t="shared" si="11"/>
        <v/>
      </c>
      <c r="M64" s="32"/>
      <c r="N64" s="190"/>
      <c r="O64" s="190"/>
      <c r="P64" s="190"/>
      <c r="Q64" s="190"/>
      <c r="R64" s="23"/>
    </row>
    <row r="65" spans="1:18">
      <c r="A65" s="27">
        <f t="shared" ca="1" si="12"/>
        <v>45919</v>
      </c>
      <c r="B65" s="20"/>
      <c r="C65" s="21"/>
      <c r="D65" s="20"/>
      <c r="E65" s="21"/>
      <c r="F65" s="22"/>
      <c r="G65" s="22"/>
      <c r="H65" s="34" t="str">
        <f t="shared" si="7"/>
        <v/>
      </c>
      <c r="I65" s="34" t="str">
        <f t="shared" si="8"/>
        <v/>
      </c>
      <c r="J65" s="34" t="str">
        <f t="shared" si="9"/>
        <v/>
      </c>
      <c r="K65" s="34" t="str">
        <f t="shared" si="10"/>
        <v/>
      </c>
      <c r="L65" s="26" t="str">
        <f t="shared" si="11"/>
        <v/>
      </c>
      <c r="M65" s="32"/>
      <c r="N65" s="190"/>
      <c r="O65" s="190"/>
      <c r="P65" s="190"/>
      <c r="Q65" s="190"/>
      <c r="R65" s="23"/>
    </row>
    <row r="66" spans="1:18">
      <c r="A66" s="27">
        <f t="shared" ca="1" si="12"/>
        <v>45920</v>
      </c>
      <c r="B66" s="20"/>
      <c r="C66" s="21"/>
      <c r="D66" s="20"/>
      <c r="E66" s="21"/>
      <c r="F66" s="22"/>
      <c r="G66" s="22"/>
      <c r="H66" s="34" t="str">
        <f t="shared" si="7"/>
        <v/>
      </c>
      <c r="I66" s="34" t="str">
        <f t="shared" si="8"/>
        <v/>
      </c>
      <c r="J66" s="34" t="str">
        <f t="shared" si="9"/>
        <v/>
      </c>
      <c r="K66" s="34" t="str">
        <f t="shared" si="10"/>
        <v/>
      </c>
      <c r="L66" s="26" t="str">
        <f t="shared" si="11"/>
        <v/>
      </c>
      <c r="M66" s="32"/>
      <c r="N66" s="190"/>
      <c r="O66" s="190"/>
      <c r="P66" s="190"/>
      <c r="Q66" s="190"/>
      <c r="R66" s="23"/>
    </row>
    <row r="67" spans="1:18">
      <c r="A67" s="27">
        <f t="shared" ca="1" si="12"/>
        <v>45921</v>
      </c>
      <c r="B67" s="20"/>
      <c r="C67" s="21"/>
      <c r="D67" s="20"/>
      <c r="E67" s="21"/>
      <c r="F67" s="22"/>
      <c r="G67" s="22"/>
      <c r="H67" s="34" t="str">
        <f t="shared" si="7"/>
        <v/>
      </c>
      <c r="I67" s="34" t="str">
        <f t="shared" si="8"/>
        <v/>
      </c>
      <c r="J67" s="34" t="str">
        <f t="shared" si="9"/>
        <v/>
      </c>
      <c r="K67" s="34" t="str">
        <f t="shared" si="10"/>
        <v/>
      </c>
      <c r="L67" s="26" t="str">
        <f t="shared" si="11"/>
        <v/>
      </c>
      <c r="M67" s="32"/>
      <c r="N67" s="190"/>
      <c r="O67" s="190"/>
      <c r="P67" s="190"/>
      <c r="Q67" s="190"/>
      <c r="R67" s="23"/>
    </row>
    <row r="68" spans="1:18">
      <c r="A68" s="27">
        <f t="shared" ca="1" si="12"/>
        <v>45922</v>
      </c>
      <c r="B68" s="20"/>
      <c r="C68" s="21"/>
      <c r="D68" s="20"/>
      <c r="E68" s="21"/>
      <c r="F68" s="22"/>
      <c r="G68" s="22"/>
      <c r="H68" s="34" t="str">
        <f t="shared" si="7"/>
        <v/>
      </c>
      <c r="I68" s="34" t="str">
        <f t="shared" si="8"/>
        <v/>
      </c>
      <c r="J68" s="34" t="str">
        <f t="shared" si="9"/>
        <v/>
      </c>
      <c r="K68" s="34" t="str">
        <f t="shared" si="10"/>
        <v/>
      </c>
      <c r="L68" s="26" t="str">
        <f t="shared" si="11"/>
        <v/>
      </c>
      <c r="M68" s="32"/>
      <c r="N68" s="190"/>
      <c r="O68" s="190"/>
      <c r="P68" s="190"/>
      <c r="Q68" s="190"/>
      <c r="R68" s="23"/>
    </row>
    <row r="69" spans="1:18">
      <c r="A69" s="27">
        <f t="shared" ca="1" si="12"/>
        <v>45923</v>
      </c>
      <c r="B69" s="20"/>
      <c r="C69" s="21"/>
      <c r="D69" s="20"/>
      <c r="E69" s="21"/>
      <c r="F69" s="22"/>
      <c r="G69" s="22"/>
      <c r="H69" s="34" t="str">
        <f t="shared" si="7"/>
        <v/>
      </c>
      <c r="I69" s="34" t="str">
        <f t="shared" si="8"/>
        <v/>
      </c>
      <c r="J69" s="34" t="str">
        <f t="shared" si="9"/>
        <v/>
      </c>
      <c r="K69" s="34" t="str">
        <f t="shared" si="10"/>
        <v/>
      </c>
      <c r="L69" s="26" t="str">
        <f t="shared" si="11"/>
        <v/>
      </c>
      <c r="M69" s="32"/>
      <c r="N69" s="190"/>
      <c r="O69" s="190"/>
      <c r="P69" s="190"/>
      <c r="Q69" s="190"/>
      <c r="R69" s="23"/>
    </row>
    <row r="70" spans="1:18">
      <c r="A70" s="27">
        <f t="shared" ca="1" si="12"/>
        <v>45924</v>
      </c>
      <c r="B70" s="20"/>
      <c r="C70" s="21"/>
      <c r="D70" s="20"/>
      <c r="E70" s="21"/>
      <c r="F70" s="22"/>
      <c r="G70" s="22"/>
      <c r="H70" s="34" t="str">
        <f t="shared" si="7"/>
        <v/>
      </c>
      <c r="I70" s="34" t="str">
        <f t="shared" si="8"/>
        <v/>
      </c>
      <c r="J70" s="34" t="str">
        <f t="shared" si="9"/>
        <v/>
      </c>
      <c r="K70" s="34" t="str">
        <f t="shared" si="10"/>
        <v/>
      </c>
      <c r="L70" s="26" t="str">
        <f t="shared" si="11"/>
        <v/>
      </c>
      <c r="M70" s="32"/>
      <c r="N70" s="190"/>
      <c r="O70" s="190"/>
      <c r="P70" s="190"/>
      <c r="Q70" s="190"/>
      <c r="R70" s="23"/>
    </row>
    <row r="71" spans="1:18">
      <c r="A71" s="27">
        <f t="shared" ca="1" si="12"/>
        <v>45925</v>
      </c>
      <c r="B71" s="20"/>
      <c r="C71" s="21"/>
      <c r="D71" s="20"/>
      <c r="E71" s="21"/>
      <c r="F71" s="22"/>
      <c r="G71" s="22"/>
      <c r="H71" s="34" t="str">
        <f t="shared" si="7"/>
        <v/>
      </c>
      <c r="I71" s="34" t="str">
        <f t="shared" si="8"/>
        <v/>
      </c>
      <c r="J71" s="34" t="str">
        <f t="shared" si="9"/>
        <v/>
      </c>
      <c r="K71" s="34" t="str">
        <f t="shared" si="10"/>
        <v/>
      </c>
      <c r="L71" s="26" t="str">
        <f t="shared" si="11"/>
        <v/>
      </c>
      <c r="M71" s="32"/>
      <c r="N71" s="190"/>
      <c r="O71" s="190"/>
      <c r="P71" s="190"/>
      <c r="Q71" s="190"/>
      <c r="R71" s="23"/>
    </row>
    <row r="72" spans="1:18">
      <c r="A72" s="27">
        <f t="shared" ca="1" si="12"/>
        <v>45926</v>
      </c>
      <c r="B72" s="20"/>
      <c r="C72" s="21"/>
      <c r="D72" s="20"/>
      <c r="E72" s="21"/>
      <c r="F72" s="22"/>
      <c r="G72" s="22"/>
      <c r="H72" s="34" t="str">
        <f t="shared" si="7"/>
        <v/>
      </c>
      <c r="I72" s="34" t="str">
        <f t="shared" si="8"/>
        <v/>
      </c>
      <c r="J72" s="34" t="str">
        <f t="shared" si="9"/>
        <v/>
      </c>
      <c r="K72" s="34" t="str">
        <f t="shared" si="10"/>
        <v/>
      </c>
      <c r="L72" s="26" t="str">
        <f t="shared" si="11"/>
        <v/>
      </c>
      <c r="M72" s="32"/>
      <c r="N72" s="190"/>
      <c r="O72" s="190"/>
      <c r="P72" s="190"/>
      <c r="Q72" s="190"/>
      <c r="R72" s="23"/>
    </row>
    <row r="73" spans="1:18">
      <c r="A73" s="27">
        <f t="shared" ca="1" si="12"/>
        <v>45927</v>
      </c>
      <c r="B73" s="20"/>
      <c r="C73" s="21"/>
      <c r="D73" s="20"/>
      <c r="E73" s="21"/>
      <c r="F73" s="22"/>
      <c r="G73" s="22"/>
      <c r="H73" s="34" t="str">
        <f t="shared" si="7"/>
        <v/>
      </c>
      <c r="I73" s="34" t="str">
        <f t="shared" si="8"/>
        <v/>
      </c>
      <c r="J73" s="34" t="str">
        <f t="shared" si="9"/>
        <v/>
      </c>
      <c r="K73" s="34" t="str">
        <f t="shared" si="10"/>
        <v/>
      </c>
      <c r="L73" s="26" t="str">
        <f t="shared" si="11"/>
        <v/>
      </c>
      <c r="M73" s="32"/>
      <c r="N73" s="190"/>
      <c r="O73" s="190"/>
      <c r="P73" s="190"/>
      <c r="Q73" s="190"/>
      <c r="R73" s="23"/>
    </row>
    <row r="74" spans="1:18">
      <c r="A74" s="27">
        <f t="shared" ca="1" si="12"/>
        <v>45928</v>
      </c>
      <c r="B74" s="20"/>
      <c r="C74" s="21"/>
      <c r="D74" s="20"/>
      <c r="E74" s="21"/>
      <c r="F74" s="22"/>
      <c r="G74" s="22"/>
      <c r="H74" s="34" t="str">
        <f t="shared" si="7"/>
        <v/>
      </c>
      <c r="I74" s="34" t="str">
        <f t="shared" si="8"/>
        <v/>
      </c>
      <c r="J74" s="34" t="str">
        <f t="shared" si="9"/>
        <v/>
      </c>
      <c r="K74" s="34" t="str">
        <f t="shared" si="10"/>
        <v/>
      </c>
      <c r="L74" s="26" t="str">
        <f t="shared" si="11"/>
        <v/>
      </c>
      <c r="M74" s="32"/>
      <c r="N74" s="190"/>
      <c r="O74" s="190"/>
      <c r="P74" s="190"/>
      <c r="Q74" s="190"/>
      <c r="R74" s="23"/>
    </row>
    <row r="75" spans="1:18">
      <c r="A75" s="27">
        <f t="shared" ca="1" si="12"/>
        <v>45929</v>
      </c>
      <c r="B75" s="20"/>
      <c r="C75" s="21"/>
      <c r="D75" s="20"/>
      <c r="E75" s="21"/>
      <c r="F75" s="22"/>
      <c r="G75" s="22"/>
      <c r="H75" s="34" t="str">
        <f t="shared" si="7"/>
        <v/>
      </c>
      <c r="I75" s="34" t="str">
        <f t="shared" si="8"/>
        <v/>
      </c>
      <c r="J75" s="34" t="str">
        <f t="shared" si="9"/>
        <v/>
      </c>
      <c r="K75" s="34" t="str">
        <f t="shared" si="10"/>
        <v/>
      </c>
      <c r="L75" s="26" t="str">
        <f t="shared" si="11"/>
        <v/>
      </c>
      <c r="M75" s="32"/>
      <c r="N75" s="190"/>
      <c r="O75" s="190"/>
      <c r="P75" s="190"/>
      <c r="Q75" s="190"/>
      <c r="R75" s="23"/>
    </row>
    <row r="76" spans="1:18">
      <c r="A76" s="27">
        <f t="shared" ca="1" si="12"/>
        <v>45930</v>
      </c>
      <c r="B76" s="20"/>
      <c r="C76" s="21"/>
      <c r="D76" s="20"/>
      <c r="E76" s="21"/>
      <c r="F76" s="22"/>
      <c r="G76" s="22"/>
      <c r="H76" s="34" t="str">
        <f t="shared" si="7"/>
        <v/>
      </c>
      <c r="I76" s="34" t="str">
        <f t="shared" si="8"/>
        <v/>
      </c>
      <c r="J76" s="34" t="str">
        <f t="shared" si="9"/>
        <v/>
      </c>
      <c r="K76" s="34" t="str">
        <f t="shared" si="10"/>
        <v/>
      </c>
      <c r="L76" s="26" t="str">
        <f>IF(AND($B76="",$D76=""),"",($C76-$B76-$F76)+($E76-$D76-$G76))</f>
        <v/>
      </c>
      <c r="M76" s="32"/>
      <c r="N76" s="190"/>
      <c r="O76" s="190"/>
      <c r="P76" s="190"/>
      <c r="Q76" s="190"/>
      <c r="R76" s="23"/>
    </row>
    <row r="77" spans="1:18">
      <c r="A77" s="27">
        <f t="shared" ca="1" si="12"/>
        <v>45931</v>
      </c>
      <c r="B77" s="20"/>
      <c r="C77" s="21"/>
      <c r="D77" s="20"/>
      <c r="E77" s="21"/>
      <c r="F77" s="22"/>
      <c r="G77" s="22"/>
      <c r="H77" s="34" t="str">
        <f t="shared" si="7"/>
        <v/>
      </c>
      <c r="I77" s="34" t="str">
        <f t="shared" si="8"/>
        <v/>
      </c>
      <c r="J77" s="34" t="str">
        <f t="shared" si="9"/>
        <v/>
      </c>
      <c r="K77" s="34" t="str">
        <f t="shared" si="10"/>
        <v/>
      </c>
      <c r="L77" s="26" t="str">
        <f>IF(AND($B77="",$D77=""),"",($C77-$B77-$F77)+($E77-$D77-$G77))</f>
        <v/>
      </c>
      <c r="M77" s="32"/>
      <c r="N77" s="190"/>
      <c r="O77" s="190"/>
      <c r="P77" s="190"/>
      <c r="Q77" s="190"/>
      <c r="R77" s="23"/>
    </row>
    <row r="78" spans="1:18">
      <c r="A78" s="5" t="s">
        <v>11</v>
      </c>
      <c r="B78" s="191"/>
      <c r="C78" s="192"/>
      <c r="D78" s="191"/>
      <c r="E78" s="192"/>
      <c r="F78" s="26" t="str">
        <f>IF(SUM($F47:$F77)=0,"",SUM($F47:$F77))</f>
        <v/>
      </c>
      <c r="G78" s="26" t="str">
        <f>IF(SUM($G47:$G77)=0,"",SUM($G47:$G77))</f>
        <v/>
      </c>
      <c r="H78" s="26" t="str">
        <f>IF(SUM(H47:H77)=0,"",SUM(H47:H77))</f>
        <v/>
      </c>
      <c r="I78" s="26" t="str">
        <f>IF(SUM(I47:I77)=0,"",SUM(I47:I77))</f>
        <v/>
      </c>
      <c r="J78" s="26" t="str">
        <f t="shared" ref="J78:K78" si="13">IF(SUM(J47:J77)=0,"",SUM(J47:J77))</f>
        <v/>
      </c>
      <c r="K78" s="26" t="str">
        <f t="shared" si="13"/>
        <v/>
      </c>
      <c r="L78" s="26" t="str">
        <f>IF(SUM($L47:$L77)=0,"",SUM($L47:$L77))</f>
        <v/>
      </c>
      <c r="M78" s="33"/>
      <c r="N78" s="193"/>
      <c r="O78" s="193"/>
      <c r="P78" s="193"/>
      <c r="Q78" s="193"/>
      <c r="R78" s="6"/>
    </row>
    <row r="80" spans="1:18" ht="27" customHeight="1">
      <c r="A80" s="194" t="s">
        <v>22</v>
      </c>
      <c r="B80" s="189" t="s">
        <v>103</v>
      </c>
      <c r="C80" s="189"/>
      <c r="D80" s="189"/>
      <c r="E80" s="189"/>
      <c r="F80" s="189" t="s">
        <v>23</v>
      </c>
      <c r="G80" s="189"/>
      <c r="H80" s="189" t="s">
        <v>88</v>
      </c>
      <c r="I80" s="189"/>
      <c r="J80" s="189"/>
      <c r="K80" s="189"/>
      <c r="L80" s="189" t="s">
        <v>87</v>
      </c>
      <c r="M80" s="195" t="s">
        <v>96</v>
      </c>
      <c r="N80" s="194" t="s">
        <v>25</v>
      </c>
      <c r="O80" s="194"/>
      <c r="P80" s="194"/>
      <c r="Q80" s="194"/>
      <c r="R80" s="189" t="s">
        <v>100</v>
      </c>
    </row>
    <row r="81" spans="1:22" ht="14.25" customHeight="1">
      <c r="A81" s="194"/>
      <c r="B81" s="189" t="s">
        <v>82</v>
      </c>
      <c r="C81" s="189"/>
      <c r="D81" s="189" t="s">
        <v>84</v>
      </c>
      <c r="E81" s="189"/>
      <c r="F81" s="189"/>
      <c r="G81" s="189"/>
      <c r="H81" s="189" t="s">
        <v>90</v>
      </c>
      <c r="I81" s="189"/>
      <c r="J81" s="189" t="s">
        <v>89</v>
      </c>
      <c r="K81" s="189"/>
      <c r="L81" s="189"/>
      <c r="M81" s="196"/>
      <c r="N81" s="194"/>
      <c r="O81" s="194"/>
      <c r="P81" s="194"/>
      <c r="Q81" s="194"/>
      <c r="R81" s="189"/>
    </row>
    <row r="82" spans="1:22">
      <c r="A82" s="194"/>
      <c r="B82" s="43" t="s">
        <v>26</v>
      </c>
      <c r="C82" s="43" t="s">
        <v>27</v>
      </c>
      <c r="D82" s="43" t="s">
        <v>26</v>
      </c>
      <c r="E82" s="43" t="s">
        <v>27</v>
      </c>
      <c r="F82" s="44" t="s">
        <v>85</v>
      </c>
      <c r="G82" s="44" t="s">
        <v>86</v>
      </c>
      <c r="H82" s="44" t="s">
        <v>81</v>
      </c>
      <c r="I82" s="44" t="s">
        <v>83</v>
      </c>
      <c r="J82" s="44" t="s">
        <v>81</v>
      </c>
      <c r="K82" s="44" t="s">
        <v>95</v>
      </c>
      <c r="L82" s="189"/>
      <c r="M82" s="197"/>
      <c r="N82" s="194"/>
      <c r="O82" s="194"/>
      <c r="P82" s="194"/>
      <c r="Q82" s="194"/>
      <c r="R82" s="194"/>
    </row>
    <row r="83" spans="1:22">
      <c r="A83" s="27" cm="1">
        <f t="array" aca="1" ref="A83" ca="1">DATE("2025","8"+2,IFERROR(INDIRECT(T1),"1"))</f>
        <v>45931</v>
      </c>
      <c r="B83" s="20"/>
      <c r="C83" s="21"/>
      <c r="D83" s="20"/>
      <c r="E83" s="21"/>
      <c r="F83" s="22"/>
      <c r="G83" s="22"/>
      <c r="H83" s="34" t="str">
        <f>IF(OR(B83="",LEFT(M83,1)="✓"),"",C83-B83-F83)</f>
        <v/>
      </c>
      <c r="I83" s="34" t="str">
        <f>IF(OR(D83="",LEFT(M83,1)="✓"),"",E83-D83-G83)</f>
        <v/>
      </c>
      <c r="J83" s="34" t="str">
        <f>IF(AND(B83&lt;&gt;"",M83="✓所定"),C83-B83-F83,"")</f>
        <v/>
      </c>
      <c r="K83" s="34" t="str">
        <f>IF(AND(B83&lt;&gt;"",M83="✓法定"),C83-B83-F83,"")</f>
        <v/>
      </c>
      <c r="L83" s="26" t="str">
        <f>IF(AND($B83="",$D83=""),"",($C83-$B83-$F83)+($E83-$D83-$G83))</f>
        <v/>
      </c>
      <c r="M83" s="32"/>
      <c r="N83" s="190"/>
      <c r="O83" s="190"/>
      <c r="P83" s="190"/>
      <c r="Q83" s="190"/>
      <c r="R83" s="23"/>
      <c r="V83" s="1" t="s">
        <v>171</v>
      </c>
    </row>
    <row r="84" spans="1:22">
      <c r="A84" s="27">
        <f ca="1">A83+1</f>
        <v>45932</v>
      </c>
      <c r="B84" s="20"/>
      <c r="C84" s="21"/>
      <c r="D84" s="20"/>
      <c r="E84" s="21"/>
      <c r="F84" s="22"/>
      <c r="G84" s="22"/>
      <c r="H84" s="34" t="str">
        <f t="shared" ref="H84:H113" si="14">IF(OR(B84="",LEFT(M84,1)="✓"),"",C84-B84-F84)</f>
        <v/>
      </c>
      <c r="I84" s="34" t="str">
        <f t="shared" ref="I84:I113" si="15">IF(OR(D84="",LEFT(M84,1)="✓"),"",E84-D84-G84)</f>
        <v/>
      </c>
      <c r="J84" s="34" t="str">
        <f t="shared" ref="J84:J113" si="16">IF(AND(B84&lt;&gt;"",M84="✓所定"),C84-B84-F84,"")</f>
        <v/>
      </c>
      <c r="K84" s="34" t="str">
        <f t="shared" ref="K84:K113" si="17">IF(AND(B84&lt;&gt;"",M84="✓法定"),C84-B84-F84,"")</f>
        <v/>
      </c>
      <c r="L84" s="26" t="str">
        <f t="shared" ref="L84:L112" si="18">IF(AND($B84="",$D84=""),"",($C84-$B84-$F84)+($E84-$D84-$G84))</f>
        <v/>
      </c>
      <c r="M84" s="32"/>
      <c r="N84" s="190"/>
      <c r="O84" s="190"/>
      <c r="P84" s="190"/>
      <c r="Q84" s="190"/>
      <c r="R84" s="23"/>
      <c r="V84" s="1" t="s">
        <v>172</v>
      </c>
    </row>
    <row r="85" spans="1:22">
      <c r="A85" s="27">
        <f t="shared" ref="A85:A113" ca="1" si="19">A84+1</f>
        <v>45933</v>
      </c>
      <c r="B85" s="20"/>
      <c r="C85" s="21"/>
      <c r="D85" s="20"/>
      <c r="E85" s="21"/>
      <c r="F85" s="22"/>
      <c r="G85" s="22"/>
      <c r="H85" s="34" t="str">
        <f t="shared" si="14"/>
        <v/>
      </c>
      <c r="I85" s="34" t="str">
        <f t="shared" si="15"/>
        <v/>
      </c>
      <c r="J85" s="34" t="str">
        <f t="shared" si="16"/>
        <v/>
      </c>
      <c r="K85" s="34" t="str">
        <f t="shared" si="17"/>
        <v/>
      </c>
      <c r="L85" s="26" t="str">
        <f t="shared" si="18"/>
        <v/>
      </c>
      <c r="M85" s="32"/>
      <c r="N85" s="190"/>
      <c r="O85" s="190"/>
      <c r="P85" s="190"/>
      <c r="Q85" s="190"/>
      <c r="R85" s="23"/>
    </row>
    <row r="86" spans="1:22">
      <c r="A86" s="27">
        <f t="shared" ca="1" si="19"/>
        <v>45934</v>
      </c>
      <c r="B86" s="20"/>
      <c r="C86" s="21"/>
      <c r="D86" s="20"/>
      <c r="E86" s="21"/>
      <c r="F86" s="22"/>
      <c r="G86" s="22"/>
      <c r="H86" s="34" t="str">
        <f t="shared" si="14"/>
        <v/>
      </c>
      <c r="I86" s="34" t="str">
        <f t="shared" si="15"/>
        <v/>
      </c>
      <c r="J86" s="34" t="str">
        <f t="shared" si="16"/>
        <v/>
      </c>
      <c r="K86" s="34" t="str">
        <f t="shared" si="17"/>
        <v/>
      </c>
      <c r="L86" s="26" t="str">
        <f t="shared" si="18"/>
        <v/>
      </c>
      <c r="M86" s="32"/>
      <c r="N86" s="190"/>
      <c r="O86" s="190"/>
      <c r="P86" s="190"/>
      <c r="Q86" s="190"/>
      <c r="R86" s="23"/>
    </row>
    <row r="87" spans="1:22">
      <c r="A87" s="27">
        <f t="shared" ca="1" si="19"/>
        <v>45935</v>
      </c>
      <c r="B87" s="20"/>
      <c r="C87" s="21"/>
      <c r="D87" s="20"/>
      <c r="E87" s="21"/>
      <c r="F87" s="22"/>
      <c r="G87" s="22"/>
      <c r="H87" s="34" t="str">
        <f t="shared" si="14"/>
        <v/>
      </c>
      <c r="I87" s="34" t="str">
        <f t="shared" si="15"/>
        <v/>
      </c>
      <c r="J87" s="34" t="str">
        <f t="shared" si="16"/>
        <v/>
      </c>
      <c r="K87" s="34" t="str">
        <f t="shared" si="17"/>
        <v/>
      </c>
      <c r="L87" s="26" t="str">
        <f t="shared" si="18"/>
        <v/>
      </c>
      <c r="M87" s="32"/>
      <c r="N87" s="190"/>
      <c r="O87" s="190"/>
      <c r="P87" s="190"/>
      <c r="Q87" s="190"/>
      <c r="R87" s="23"/>
    </row>
    <row r="88" spans="1:22">
      <c r="A88" s="27">
        <f t="shared" ca="1" si="19"/>
        <v>45936</v>
      </c>
      <c r="B88" s="20"/>
      <c r="C88" s="21"/>
      <c r="D88" s="20"/>
      <c r="E88" s="21"/>
      <c r="F88" s="22"/>
      <c r="G88" s="22"/>
      <c r="H88" s="34" t="str">
        <f t="shared" si="14"/>
        <v/>
      </c>
      <c r="I88" s="34" t="str">
        <f t="shared" si="15"/>
        <v/>
      </c>
      <c r="J88" s="34" t="str">
        <f t="shared" si="16"/>
        <v/>
      </c>
      <c r="K88" s="34" t="str">
        <f t="shared" si="17"/>
        <v/>
      </c>
      <c r="L88" s="26" t="str">
        <f t="shared" si="18"/>
        <v/>
      </c>
      <c r="M88" s="32"/>
      <c r="N88" s="190"/>
      <c r="O88" s="190"/>
      <c r="P88" s="190"/>
      <c r="Q88" s="190"/>
      <c r="R88" s="23"/>
    </row>
    <row r="89" spans="1:22">
      <c r="A89" s="27">
        <f t="shared" ca="1" si="19"/>
        <v>45937</v>
      </c>
      <c r="B89" s="20"/>
      <c r="C89" s="21"/>
      <c r="D89" s="20"/>
      <c r="E89" s="21"/>
      <c r="F89" s="22"/>
      <c r="G89" s="22"/>
      <c r="H89" s="34" t="str">
        <f t="shared" si="14"/>
        <v/>
      </c>
      <c r="I89" s="34" t="str">
        <f t="shared" si="15"/>
        <v/>
      </c>
      <c r="J89" s="34" t="str">
        <f t="shared" si="16"/>
        <v/>
      </c>
      <c r="K89" s="34" t="str">
        <f t="shared" si="17"/>
        <v/>
      </c>
      <c r="L89" s="26" t="str">
        <f t="shared" si="18"/>
        <v/>
      </c>
      <c r="M89" s="32"/>
      <c r="N89" s="190"/>
      <c r="O89" s="190"/>
      <c r="P89" s="190"/>
      <c r="Q89" s="190"/>
      <c r="R89" s="23"/>
    </row>
    <row r="90" spans="1:22">
      <c r="A90" s="27">
        <f t="shared" ca="1" si="19"/>
        <v>45938</v>
      </c>
      <c r="B90" s="20"/>
      <c r="C90" s="21"/>
      <c r="D90" s="20"/>
      <c r="E90" s="21"/>
      <c r="F90" s="22"/>
      <c r="G90" s="22"/>
      <c r="H90" s="34" t="str">
        <f t="shared" si="14"/>
        <v/>
      </c>
      <c r="I90" s="34" t="str">
        <f t="shared" si="15"/>
        <v/>
      </c>
      <c r="J90" s="34" t="str">
        <f t="shared" si="16"/>
        <v/>
      </c>
      <c r="K90" s="34" t="str">
        <f t="shared" si="17"/>
        <v/>
      </c>
      <c r="L90" s="26" t="str">
        <f t="shared" si="18"/>
        <v/>
      </c>
      <c r="M90" s="32"/>
      <c r="N90" s="190"/>
      <c r="O90" s="190"/>
      <c r="P90" s="190"/>
      <c r="Q90" s="190"/>
      <c r="R90" s="23"/>
    </row>
    <row r="91" spans="1:22">
      <c r="A91" s="27">
        <f t="shared" ca="1" si="19"/>
        <v>45939</v>
      </c>
      <c r="B91" s="20"/>
      <c r="C91" s="21"/>
      <c r="D91" s="20"/>
      <c r="E91" s="21"/>
      <c r="F91" s="22"/>
      <c r="G91" s="22"/>
      <c r="H91" s="34" t="str">
        <f t="shared" si="14"/>
        <v/>
      </c>
      <c r="I91" s="34" t="str">
        <f t="shared" si="15"/>
        <v/>
      </c>
      <c r="J91" s="34" t="str">
        <f t="shared" si="16"/>
        <v/>
      </c>
      <c r="K91" s="34" t="str">
        <f t="shared" si="17"/>
        <v/>
      </c>
      <c r="L91" s="26" t="str">
        <f t="shared" si="18"/>
        <v/>
      </c>
      <c r="M91" s="32"/>
      <c r="N91" s="190"/>
      <c r="O91" s="190"/>
      <c r="P91" s="190"/>
      <c r="Q91" s="190"/>
      <c r="R91" s="23"/>
    </row>
    <row r="92" spans="1:22">
      <c r="A92" s="27">
        <f t="shared" ca="1" si="19"/>
        <v>45940</v>
      </c>
      <c r="B92" s="20"/>
      <c r="C92" s="21"/>
      <c r="D92" s="20"/>
      <c r="E92" s="21"/>
      <c r="F92" s="22"/>
      <c r="G92" s="22"/>
      <c r="H92" s="34" t="str">
        <f t="shared" si="14"/>
        <v/>
      </c>
      <c r="I92" s="34" t="str">
        <f t="shared" si="15"/>
        <v/>
      </c>
      <c r="J92" s="34" t="str">
        <f t="shared" si="16"/>
        <v/>
      </c>
      <c r="K92" s="34" t="str">
        <f t="shared" si="17"/>
        <v/>
      </c>
      <c r="L92" s="26" t="str">
        <f t="shared" si="18"/>
        <v/>
      </c>
      <c r="M92" s="32"/>
      <c r="N92" s="190"/>
      <c r="O92" s="190"/>
      <c r="P92" s="190"/>
      <c r="Q92" s="190"/>
      <c r="R92" s="23"/>
    </row>
    <row r="93" spans="1:22">
      <c r="A93" s="27">
        <f t="shared" ca="1" si="19"/>
        <v>45941</v>
      </c>
      <c r="B93" s="20"/>
      <c r="C93" s="21"/>
      <c r="D93" s="20"/>
      <c r="E93" s="21"/>
      <c r="F93" s="22"/>
      <c r="G93" s="22"/>
      <c r="H93" s="34" t="str">
        <f t="shared" si="14"/>
        <v/>
      </c>
      <c r="I93" s="34" t="str">
        <f t="shared" si="15"/>
        <v/>
      </c>
      <c r="J93" s="34" t="str">
        <f t="shared" si="16"/>
        <v/>
      </c>
      <c r="K93" s="34" t="str">
        <f t="shared" si="17"/>
        <v/>
      </c>
      <c r="L93" s="26" t="str">
        <f t="shared" si="18"/>
        <v/>
      </c>
      <c r="M93" s="32"/>
      <c r="N93" s="190"/>
      <c r="O93" s="190"/>
      <c r="P93" s="190"/>
      <c r="Q93" s="190"/>
      <c r="R93" s="23"/>
    </row>
    <row r="94" spans="1:22">
      <c r="A94" s="27">
        <f t="shared" ca="1" si="19"/>
        <v>45942</v>
      </c>
      <c r="B94" s="20"/>
      <c r="C94" s="21"/>
      <c r="D94" s="20"/>
      <c r="E94" s="21"/>
      <c r="F94" s="22"/>
      <c r="G94" s="22"/>
      <c r="H94" s="34" t="str">
        <f t="shared" si="14"/>
        <v/>
      </c>
      <c r="I94" s="34" t="str">
        <f t="shared" si="15"/>
        <v/>
      </c>
      <c r="J94" s="34" t="str">
        <f t="shared" si="16"/>
        <v/>
      </c>
      <c r="K94" s="34" t="str">
        <f t="shared" si="17"/>
        <v/>
      </c>
      <c r="L94" s="26" t="str">
        <f t="shared" si="18"/>
        <v/>
      </c>
      <c r="M94" s="32"/>
      <c r="N94" s="190"/>
      <c r="O94" s="190"/>
      <c r="P94" s="190"/>
      <c r="Q94" s="190"/>
      <c r="R94" s="23"/>
    </row>
    <row r="95" spans="1:22">
      <c r="A95" s="27">
        <f t="shared" ca="1" si="19"/>
        <v>45943</v>
      </c>
      <c r="B95" s="20"/>
      <c r="C95" s="21"/>
      <c r="D95" s="20"/>
      <c r="E95" s="21"/>
      <c r="F95" s="22"/>
      <c r="G95" s="22"/>
      <c r="H95" s="34" t="str">
        <f t="shared" si="14"/>
        <v/>
      </c>
      <c r="I95" s="34" t="str">
        <f t="shared" si="15"/>
        <v/>
      </c>
      <c r="J95" s="34" t="str">
        <f t="shared" si="16"/>
        <v/>
      </c>
      <c r="K95" s="34" t="str">
        <f t="shared" si="17"/>
        <v/>
      </c>
      <c r="L95" s="26" t="str">
        <f t="shared" si="18"/>
        <v/>
      </c>
      <c r="M95" s="32"/>
      <c r="N95" s="190"/>
      <c r="O95" s="190"/>
      <c r="P95" s="190"/>
      <c r="Q95" s="190"/>
      <c r="R95" s="23"/>
    </row>
    <row r="96" spans="1:22">
      <c r="A96" s="27">
        <f t="shared" ca="1" si="19"/>
        <v>45944</v>
      </c>
      <c r="B96" s="20"/>
      <c r="C96" s="21"/>
      <c r="D96" s="20"/>
      <c r="E96" s="21"/>
      <c r="F96" s="22"/>
      <c r="G96" s="22"/>
      <c r="H96" s="34" t="str">
        <f t="shared" si="14"/>
        <v/>
      </c>
      <c r="I96" s="34" t="str">
        <f t="shared" si="15"/>
        <v/>
      </c>
      <c r="J96" s="34" t="str">
        <f t="shared" si="16"/>
        <v/>
      </c>
      <c r="K96" s="34" t="str">
        <f t="shared" si="17"/>
        <v/>
      </c>
      <c r="L96" s="26" t="str">
        <f t="shared" si="18"/>
        <v/>
      </c>
      <c r="M96" s="32"/>
      <c r="N96" s="190"/>
      <c r="O96" s="190"/>
      <c r="P96" s="190"/>
      <c r="Q96" s="190"/>
      <c r="R96" s="23"/>
    </row>
    <row r="97" spans="1:18">
      <c r="A97" s="27">
        <f t="shared" ca="1" si="19"/>
        <v>45945</v>
      </c>
      <c r="B97" s="20"/>
      <c r="C97" s="21"/>
      <c r="D97" s="20"/>
      <c r="E97" s="21"/>
      <c r="F97" s="22"/>
      <c r="G97" s="22"/>
      <c r="H97" s="34" t="str">
        <f t="shared" si="14"/>
        <v/>
      </c>
      <c r="I97" s="34" t="str">
        <f t="shared" si="15"/>
        <v/>
      </c>
      <c r="J97" s="34" t="str">
        <f t="shared" si="16"/>
        <v/>
      </c>
      <c r="K97" s="34" t="str">
        <f t="shared" si="17"/>
        <v/>
      </c>
      <c r="L97" s="26" t="str">
        <f t="shared" si="18"/>
        <v/>
      </c>
      <c r="M97" s="32"/>
      <c r="N97" s="190"/>
      <c r="O97" s="190"/>
      <c r="P97" s="190"/>
      <c r="Q97" s="190"/>
      <c r="R97" s="23"/>
    </row>
    <row r="98" spans="1:18">
      <c r="A98" s="27">
        <f t="shared" ca="1" si="19"/>
        <v>45946</v>
      </c>
      <c r="B98" s="20"/>
      <c r="C98" s="21"/>
      <c r="D98" s="20"/>
      <c r="E98" s="21"/>
      <c r="F98" s="22"/>
      <c r="G98" s="22"/>
      <c r="H98" s="34" t="str">
        <f t="shared" si="14"/>
        <v/>
      </c>
      <c r="I98" s="34" t="str">
        <f t="shared" si="15"/>
        <v/>
      </c>
      <c r="J98" s="34" t="str">
        <f t="shared" si="16"/>
        <v/>
      </c>
      <c r="K98" s="34" t="str">
        <f t="shared" si="17"/>
        <v/>
      </c>
      <c r="L98" s="26" t="str">
        <f t="shared" si="18"/>
        <v/>
      </c>
      <c r="M98" s="32"/>
      <c r="N98" s="190"/>
      <c r="O98" s="190"/>
      <c r="P98" s="190"/>
      <c r="Q98" s="190"/>
      <c r="R98" s="23"/>
    </row>
    <row r="99" spans="1:18">
      <c r="A99" s="27">
        <f t="shared" ca="1" si="19"/>
        <v>45947</v>
      </c>
      <c r="B99" s="20"/>
      <c r="C99" s="21"/>
      <c r="D99" s="20"/>
      <c r="E99" s="21"/>
      <c r="F99" s="22"/>
      <c r="G99" s="22"/>
      <c r="H99" s="34" t="str">
        <f t="shared" si="14"/>
        <v/>
      </c>
      <c r="I99" s="34" t="str">
        <f t="shared" si="15"/>
        <v/>
      </c>
      <c r="J99" s="34" t="str">
        <f t="shared" si="16"/>
        <v/>
      </c>
      <c r="K99" s="34" t="str">
        <f t="shared" si="17"/>
        <v/>
      </c>
      <c r="L99" s="26" t="str">
        <f t="shared" si="18"/>
        <v/>
      </c>
      <c r="M99" s="32"/>
      <c r="N99" s="190"/>
      <c r="O99" s="190"/>
      <c r="P99" s="190"/>
      <c r="Q99" s="190"/>
      <c r="R99" s="23"/>
    </row>
    <row r="100" spans="1:18">
      <c r="A100" s="27">
        <f t="shared" ca="1" si="19"/>
        <v>45948</v>
      </c>
      <c r="B100" s="20"/>
      <c r="C100" s="21"/>
      <c r="D100" s="20"/>
      <c r="E100" s="21"/>
      <c r="F100" s="22"/>
      <c r="G100" s="22"/>
      <c r="H100" s="34" t="str">
        <f t="shared" si="14"/>
        <v/>
      </c>
      <c r="I100" s="34" t="str">
        <f t="shared" si="15"/>
        <v/>
      </c>
      <c r="J100" s="34" t="str">
        <f t="shared" si="16"/>
        <v/>
      </c>
      <c r="K100" s="34" t="str">
        <f t="shared" si="17"/>
        <v/>
      </c>
      <c r="L100" s="26" t="str">
        <f t="shared" si="18"/>
        <v/>
      </c>
      <c r="M100" s="32"/>
      <c r="N100" s="190"/>
      <c r="O100" s="190"/>
      <c r="P100" s="190"/>
      <c r="Q100" s="190"/>
      <c r="R100" s="23"/>
    </row>
    <row r="101" spans="1:18">
      <c r="A101" s="27">
        <f t="shared" ca="1" si="19"/>
        <v>45949</v>
      </c>
      <c r="B101" s="20"/>
      <c r="C101" s="21"/>
      <c r="D101" s="20"/>
      <c r="E101" s="21"/>
      <c r="F101" s="22"/>
      <c r="G101" s="22"/>
      <c r="H101" s="34" t="str">
        <f t="shared" si="14"/>
        <v/>
      </c>
      <c r="I101" s="34" t="str">
        <f t="shared" si="15"/>
        <v/>
      </c>
      <c r="J101" s="34" t="str">
        <f t="shared" si="16"/>
        <v/>
      </c>
      <c r="K101" s="34" t="str">
        <f t="shared" si="17"/>
        <v/>
      </c>
      <c r="L101" s="26" t="str">
        <f t="shared" si="18"/>
        <v/>
      </c>
      <c r="M101" s="32"/>
      <c r="N101" s="190"/>
      <c r="O101" s="190"/>
      <c r="P101" s="190"/>
      <c r="Q101" s="190"/>
      <c r="R101" s="23"/>
    </row>
    <row r="102" spans="1:18">
      <c r="A102" s="27">
        <f t="shared" ca="1" si="19"/>
        <v>45950</v>
      </c>
      <c r="B102" s="20"/>
      <c r="C102" s="21"/>
      <c r="D102" s="20"/>
      <c r="E102" s="21"/>
      <c r="F102" s="22"/>
      <c r="G102" s="22"/>
      <c r="H102" s="34" t="str">
        <f t="shared" si="14"/>
        <v/>
      </c>
      <c r="I102" s="34" t="str">
        <f t="shared" si="15"/>
        <v/>
      </c>
      <c r="J102" s="34" t="str">
        <f t="shared" si="16"/>
        <v/>
      </c>
      <c r="K102" s="34" t="str">
        <f t="shared" si="17"/>
        <v/>
      </c>
      <c r="L102" s="26" t="str">
        <f t="shared" si="18"/>
        <v/>
      </c>
      <c r="M102" s="32"/>
      <c r="N102" s="190"/>
      <c r="O102" s="190"/>
      <c r="P102" s="190"/>
      <c r="Q102" s="190"/>
      <c r="R102" s="23"/>
    </row>
    <row r="103" spans="1:18">
      <c r="A103" s="27">
        <f t="shared" ca="1" si="19"/>
        <v>45951</v>
      </c>
      <c r="B103" s="20"/>
      <c r="C103" s="21"/>
      <c r="D103" s="20"/>
      <c r="E103" s="21"/>
      <c r="F103" s="22"/>
      <c r="G103" s="22"/>
      <c r="H103" s="34" t="str">
        <f t="shared" si="14"/>
        <v/>
      </c>
      <c r="I103" s="34" t="str">
        <f t="shared" si="15"/>
        <v/>
      </c>
      <c r="J103" s="34" t="str">
        <f t="shared" si="16"/>
        <v/>
      </c>
      <c r="K103" s="34" t="str">
        <f t="shared" si="17"/>
        <v/>
      </c>
      <c r="L103" s="26" t="str">
        <f t="shared" si="18"/>
        <v/>
      </c>
      <c r="M103" s="32"/>
      <c r="N103" s="190"/>
      <c r="O103" s="190"/>
      <c r="P103" s="190"/>
      <c r="Q103" s="190"/>
      <c r="R103" s="23"/>
    </row>
    <row r="104" spans="1:18">
      <c r="A104" s="27">
        <f t="shared" ca="1" si="19"/>
        <v>45952</v>
      </c>
      <c r="B104" s="20"/>
      <c r="C104" s="21"/>
      <c r="D104" s="20"/>
      <c r="E104" s="21"/>
      <c r="F104" s="22"/>
      <c r="G104" s="22"/>
      <c r="H104" s="34" t="str">
        <f t="shared" si="14"/>
        <v/>
      </c>
      <c r="I104" s="34" t="str">
        <f t="shared" si="15"/>
        <v/>
      </c>
      <c r="J104" s="34" t="str">
        <f t="shared" si="16"/>
        <v/>
      </c>
      <c r="K104" s="34" t="str">
        <f t="shared" si="17"/>
        <v/>
      </c>
      <c r="L104" s="26" t="str">
        <f t="shared" si="18"/>
        <v/>
      </c>
      <c r="M104" s="32"/>
      <c r="N104" s="190"/>
      <c r="O104" s="190"/>
      <c r="P104" s="190"/>
      <c r="Q104" s="190"/>
      <c r="R104" s="23"/>
    </row>
    <row r="105" spans="1:18">
      <c r="A105" s="27">
        <f t="shared" ca="1" si="19"/>
        <v>45953</v>
      </c>
      <c r="B105" s="20"/>
      <c r="C105" s="21"/>
      <c r="D105" s="20"/>
      <c r="E105" s="21"/>
      <c r="F105" s="22"/>
      <c r="G105" s="22"/>
      <c r="H105" s="34" t="str">
        <f t="shared" si="14"/>
        <v/>
      </c>
      <c r="I105" s="34" t="str">
        <f t="shared" si="15"/>
        <v/>
      </c>
      <c r="J105" s="34" t="str">
        <f t="shared" si="16"/>
        <v/>
      </c>
      <c r="K105" s="34" t="str">
        <f t="shared" si="17"/>
        <v/>
      </c>
      <c r="L105" s="26" t="str">
        <f t="shared" si="18"/>
        <v/>
      </c>
      <c r="M105" s="32"/>
      <c r="N105" s="190"/>
      <c r="O105" s="190"/>
      <c r="P105" s="190"/>
      <c r="Q105" s="190"/>
      <c r="R105" s="23"/>
    </row>
    <row r="106" spans="1:18">
      <c r="A106" s="27">
        <f t="shared" ca="1" si="19"/>
        <v>45954</v>
      </c>
      <c r="B106" s="20"/>
      <c r="C106" s="21"/>
      <c r="D106" s="20"/>
      <c r="E106" s="21"/>
      <c r="F106" s="22"/>
      <c r="G106" s="22"/>
      <c r="H106" s="34" t="str">
        <f t="shared" si="14"/>
        <v/>
      </c>
      <c r="I106" s="34" t="str">
        <f t="shared" si="15"/>
        <v/>
      </c>
      <c r="J106" s="34" t="str">
        <f t="shared" si="16"/>
        <v/>
      </c>
      <c r="K106" s="34" t="str">
        <f t="shared" si="17"/>
        <v/>
      </c>
      <c r="L106" s="26" t="str">
        <f t="shared" si="18"/>
        <v/>
      </c>
      <c r="M106" s="32"/>
      <c r="N106" s="190"/>
      <c r="O106" s="190"/>
      <c r="P106" s="190"/>
      <c r="Q106" s="190"/>
      <c r="R106" s="23"/>
    </row>
    <row r="107" spans="1:18">
      <c r="A107" s="27">
        <f t="shared" ca="1" si="19"/>
        <v>45955</v>
      </c>
      <c r="B107" s="20"/>
      <c r="C107" s="21"/>
      <c r="D107" s="20"/>
      <c r="E107" s="21"/>
      <c r="F107" s="22"/>
      <c r="G107" s="22"/>
      <c r="H107" s="34" t="str">
        <f t="shared" si="14"/>
        <v/>
      </c>
      <c r="I107" s="34" t="str">
        <f t="shared" si="15"/>
        <v/>
      </c>
      <c r="J107" s="34" t="str">
        <f t="shared" si="16"/>
        <v/>
      </c>
      <c r="K107" s="34" t="str">
        <f t="shared" si="17"/>
        <v/>
      </c>
      <c r="L107" s="26" t="str">
        <f t="shared" si="18"/>
        <v/>
      </c>
      <c r="M107" s="32"/>
      <c r="N107" s="190"/>
      <c r="O107" s="190"/>
      <c r="P107" s="190"/>
      <c r="Q107" s="190"/>
      <c r="R107" s="23"/>
    </row>
    <row r="108" spans="1:18">
      <c r="A108" s="27">
        <f t="shared" ca="1" si="19"/>
        <v>45956</v>
      </c>
      <c r="B108" s="20"/>
      <c r="C108" s="21"/>
      <c r="D108" s="20"/>
      <c r="E108" s="21"/>
      <c r="F108" s="22"/>
      <c r="G108" s="22"/>
      <c r="H108" s="34" t="str">
        <f t="shared" si="14"/>
        <v/>
      </c>
      <c r="I108" s="34" t="str">
        <f t="shared" si="15"/>
        <v/>
      </c>
      <c r="J108" s="34" t="str">
        <f t="shared" si="16"/>
        <v/>
      </c>
      <c r="K108" s="34" t="str">
        <f t="shared" si="17"/>
        <v/>
      </c>
      <c r="L108" s="26" t="str">
        <f t="shared" si="18"/>
        <v/>
      </c>
      <c r="M108" s="32"/>
      <c r="N108" s="190"/>
      <c r="O108" s="190"/>
      <c r="P108" s="190"/>
      <c r="Q108" s="190"/>
      <c r="R108" s="23"/>
    </row>
    <row r="109" spans="1:18">
      <c r="A109" s="27">
        <f t="shared" ca="1" si="19"/>
        <v>45957</v>
      </c>
      <c r="B109" s="20"/>
      <c r="C109" s="21"/>
      <c r="D109" s="20"/>
      <c r="E109" s="21"/>
      <c r="F109" s="22"/>
      <c r="G109" s="22"/>
      <c r="H109" s="34" t="str">
        <f t="shared" si="14"/>
        <v/>
      </c>
      <c r="I109" s="34" t="str">
        <f t="shared" si="15"/>
        <v/>
      </c>
      <c r="J109" s="34" t="str">
        <f t="shared" si="16"/>
        <v/>
      </c>
      <c r="K109" s="34" t="str">
        <f t="shared" si="17"/>
        <v/>
      </c>
      <c r="L109" s="26" t="str">
        <f t="shared" si="18"/>
        <v/>
      </c>
      <c r="M109" s="32"/>
      <c r="N109" s="190"/>
      <c r="O109" s="190"/>
      <c r="P109" s="190"/>
      <c r="Q109" s="190"/>
      <c r="R109" s="23"/>
    </row>
    <row r="110" spans="1:18">
      <c r="A110" s="27">
        <f t="shared" ca="1" si="19"/>
        <v>45958</v>
      </c>
      <c r="B110" s="20"/>
      <c r="C110" s="21"/>
      <c r="D110" s="20"/>
      <c r="E110" s="21"/>
      <c r="F110" s="22"/>
      <c r="G110" s="22"/>
      <c r="H110" s="34" t="str">
        <f t="shared" si="14"/>
        <v/>
      </c>
      <c r="I110" s="34" t="str">
        <f t="shared" si="15"/>
        <v/>
      </c>
      <c r="J110" s="34" t="str">
        <f t="shared" si="16"/>
        <v/>
      </c>
      <c r="K110" s="34" t="str">
        <f t="shared" si="17"/>
        <v/>
      </c>
      <c r="L110" s="26" t="str">
        <f t="shared" si="18"/>
        <v/>
      </c>
      <c r="M110" s="32"/>
      <c r="N110" s="190"/>
      <c r="O110" s="190"/>
      <c r="P110" s="190"/>
      <c r="Q110" s="190"/>
      <c r="R110" s="23"/>
    </row>
    <row r="111" spans="1:18">
      <c r="A111" s="27">
        <f t="shared" ca="1" si="19"/>
        <v>45959</v>
      </c>
      <c r="B111" s="20"/>
      <c r="C111" s="21"/>
      <c r="D111" s="20"/>
      <c r="E111" s="21"/>
      <c r="F111" s="22"/>
      <c r="G111" s="22"/>
      <c r="H111" s="34" t="str">
        <f t="shared" si="14"/>
        <v/>
      </c>
      <c r="I111" s="34" t="str">
        <f t="shared" si="15"/>
        <v/>
      </c>
      <c r="J111" s="34" t="str">
        <f t="shared" si="16"/>
        <v/>
      </c>
      <c r="K111" s="34" t="str">
        <f t="shared" si="17"/>
        <v/>
      </c>
      <c r="L111" s="26" t="str">
        <f t="shared" si="18"/>
        <v/>
      </c>
      <c r="M111" s="32"/>
      <c r="N111" s="190"/>
      <c r="O111" s="190"/>
      <c r="P111" s="190"/>
      <c r="Q111" s="190"/>
      <c r="R111" s="23"/>
    </row>
    <row r="112" spans="1:18">
      <c r="A112" s="27">
        <f t="shared" ca="1" si="19"/>
        <v>45960</v>
      </c>
      <c r="B112" s="20"/>
      <c r="C112" s="21"/>
      <c r="D112" s="20"/>
      <c r="E112" s="21"/>
      <c r="F112" s="22"/>
      <c r="G112" s="22"/>
      <c r="H112" s="34" t="str">
        <f t="shared" si="14"/>
        <v/>
      </c>
      <c r="I112" s="34" t="str">
        <f t="shared" si="15"/>
        <v/>
      </c>
      <c r="J112" s="34" t="str">
        <f t="shared" si="16"/>
        <v/>
      </c>
      <c r="K112" s="34" t="str">
        <f t="shared" si="17"/>
        <v/>
      </c>
      <c r="L112" s="26" t="str">
        <f t="shared" si="18"/>
        <v/>
      </c>
      <c r="M112" s="32"/>
      <c r="N112" s="190"/>
      <c r="O112" s="190"/>
      <c r="P112" s="190"/>
      <c r="Q112" s="190"/>
      <c r="R112" s="23"/>
    </row>
    <row r="113" spans="1:22">
      <c r="A113" s="27">
        <f t="shared" ca="1" si="19"/>
        <v>45961</v>
      </c>
      <c r="B113" s="20"/>
      <c r="C113" s="21"/>
      <c r="D113" s="20"/>
      <c r="E113" s="21"/>
      <c r="F113" s="22"/>
      <c r="G113" s="22"/>
      <c r="H113" s="34" t="str">
        <f t="shared" si="14"/>
        <v/>
      </c>
      <c r="I113" s="34" t="str">
        <f t="shared" si="15"/>
        <v/>
      </c>
      <c r="J113" s="34" t="str">
        <f t="shared" si="16"/>
        <v/>
      </c>
      <c r="K113" s="34" t="str">
        <f t="shared" si="17"/>
        <v/>
      </c>
      <c r="L113" s="26" t="str">
        <f>IF(AND($B113="",$D113=""),"",($C113-$B113-$F113)+($E113-$D113-$G113))</f>
        <v/>
      </c>
      <c r="M113" s="32"/>
      <c r="N113" s="190"/>
      <c r="O113" s="190"/>
      <c r="P113" s="190"/>
      <c r="Q113" s="190"/>
      <c r="R113" s="23"/>
    </row>
    <row r="114" spans="1:22">
      <c r="A114" s="5" t="s">
        <v>11</v>
      </c>
      <c r="B114" s="191"/>
      <c r="C114" s="192"/>
      <c r="D114" s="191"/>
      <c r="E114" s="192"/>
      <c r="F114" s="26" t="str">
        <f>IF(SUM($F83:$F113)=0,"",SUM($F83:$F113))</f>
        <v/>
      </c>
      <c r="G114" s="26" t="str">
        <f>IF(SUM($G83:$G113)=0,"",SUM($G83:$G113))</f>
        <v/>
      </c>
      <c r="H114" s="26" t="str">
        <f>IF(SUM(H83:H113)=0,"",SUM(H83:H113))</f>
        <v/>
      </c>
      <c r="I114" s="26" t="str">
        <f>IF(SUM(I83:I113)=0,"",SUM(I83:I113))</f>
        <v/>
      </c>
      <c r="J114" s="26" t="str">
        <f t="shared" ref="J114:K114" si="20">IF(SUM(J83:J113)=0,"",SUM(J83:J113))</f>
        <v/>
      </c>
      <c r="K114" s="26" t="str">
        <f t="shared" si="20"/>
        <v/>
      </c>
      <c r="L114" s="26" t="str">
        <f>IF(SUM($L83:$L113)=0,"",SUM($L83:$L113))</f>
        <v/>
      </c>
      <c r="M114" s="33"/>
      <c r="N114" s="193"/>
      <c r="O114" s="193"/>
      <c r="P114" s="193"/>
      <c r="Q114" s="193"/>
      <c r="R114" s="6"/>
    </row>
    <row r="116" spans="1:22" ht="27" customHeight="1">
      <c r="A116" s="194" t="s">
        <v>22</v>
      </c>
      <c r="B116" s="189" t="s">
        <v>103</v>
      </c>
      <c r="C116" s="189"/>
      <c r="D116" s="189"/>
      <c r="E116" s="189"/>
      <c r="F116" s="189" t="s">
        <v>23</v>
      </c>
      <c r="G116" s="189"/>
      <c r="H116" s="189" t="s">
        <v>88</v>
      </c>
      <c r="I116" s="189"/>
      <c r="J116" s="189"/>
      <c r="K116" s="189"/>
      <c r="L116" s="189" t="s">
        <v>87</v>
      </c>
      <c r="M116" s="195" t="s">
        <v>96</v>
      </c>
      <c r="N116" s="194" t="s">
        <v>25</v>
      </c>
      <c r="O116" s="194"/>
      <c r="P116" s="194"/>
      <c r="Q116" s="194"/>
      <c r="R116" s="189" t="s">
        <v>100</v>
      </c>
    </row>
    <row r="117" spans="1:22" ht="14.25" customHeight="1">
      <c r="A117" s="194"/>
      <c r="B117" s="189" t="s">
        <v>82</v>
      </c>
      <c r="C117" s="189"/>
      <c r="D117" s="189" t="s">
        <v>84</v>
      </c>
      <c r="E117" s="189"/>
      <c r="F117" s="189"/>
      <c r="G117" s="189"/>
      <c r="H117" s="189" t="s">
        <v>90</v>
      </c>
      <c r="I117" s="189"/>
      <c r="J117" s="189" t="s">
        <v>89</v>
      </c>
      <c r="K117" s="189"/>
      <c r="L117" s="189"/>
      <c r="M117" s="196"/>
      <c r="N117" s="194"/>
      <c r="O117" s="194"/>
      <c r="P117" s="194"/>
      <c r="Q117" s="194"/>
      <c r="R117" s="189"/>
    </row>
    <row r="118" spans="1:22">
      <c r="A118" s="194"/>
      <c r="B118" s="43" t="s">
        <v>26</v>
      </c>
      <c r="C118" s="43" t="s">
        <v>27</v>
      </c>
      <c r="D118" s="43" t="s">
        <v>26</v>
      </c>
      <c r="E118" s="43" t="s">
        <v>27</v>
      </c>
      <c r="F118" s="44" t="s">
        <v>85</v>
      </c>
      <c r="G118" s="44" t="s">
        <v>86</v>
      </c>
      <c r="H118" s="44" t="s">
        <v>81</v>
      </c>
      <c r="I118" s="44" t="s">
        <v>83</v>
      </c>
      <c r="J118" s="44" t="s">
        <v>81</v>
      </c>
      <c r="K118" s="44" t="s">
        <v>95</v>
      </c>
      <c r="L118" s="189"/>
      <c r="M118" s="197"/>
      <c r="N118" s="194"/>
      <c r="O118" s="194"/>
      <c r="P118" s="194"/>
      <c r="Q118" s="194"/>
      <c r="R118" s="194"/>
    </row>
    <row r="119" spans="1:22">
      <c r="A119" s="27" cm="1">
        <f t="array" aca="1" ref="A119" ca="1">DATE("2025","8"+3,IFERROR(INDIRECT(T1),"1"))</f>
        <v>45962</v>
      </c>
      <c r="B119" s="20"/>
      <c r="C119" s="21"/>
      <c r="D119" s="20"/>
      <c r="E119" s="21"/>
      <c r="F119" s="22"/>
      <c r="G119" s="22"/>
      <c r="H119" s="34" t="str">
        <f>IF(OR(B119="",LEFT(M119,1)="✓"),"",C119-B119-F119)</f>
        <v/>
      </c>
      <c r="I119" s="34" t="str">
        <f>IF(OR(D119="",LEFT(M119,1)="✓"),"",E119-D119-G119)</f>
        <v/>
      </c>
      <c r="J119" s="34" t="str">
        <f>IF(AND(B119&lt;&gt;"",M119="✓所定"),C119-B119-F119,"")</f>
        <v/>
      </c>
      <c r="K119" s="34" t="str">
        <f>IF(AND(B119&lt;&gt;"",M119="✓法定"),C119-B119-F119,"")</f>
        <v/>
      </c>
      <c r="L119" s="26" t="str">
        <f>IF(AND($B119="",$D119=""),"",($C119-$B119-$F119)+($E119-$D119-$G119))</f>
        <v/>
      </c>
      <c r="M119" s="32"/>
      <c r="N119" s="198"/>
      <c r="O119" s="199"/>
      <c r="P119" s="199"/>
      <c r="Q119" s="200"/>
      <c r="R119" s="23"/>
      <c r="V119" s="1" t="s">
        <v>171</v>
      </c>
    </row>
    <row r="120" spans="1:22">
      <c r="A120" s="27">
        <f ca="1">A119+1</f>
        <v>45963</v>
      </c>
      <c r="B120" s="20"/>
      <c r="C120" s="21"/>
      <c r="D120" s="20"/>
      <c r="E120" s="21"/>
      <c r="F120" s="22"/>
      <c r="G120" s="22"/>
      <c r="H120" s="34" t="str">
        <f t="shared" ref="H120:H149" si="21">IF(OR(B120="",LEFT(M120,1)="✓"),"",C120-B120-F120)</f>
        <v/>
      </c>
      <c r="I120" s="34" t="str">
        <f t="shared" ref="I120:I149" si="22">IF(OR(D120="",LEFT(M120,1)="✓"),"",E120-D120-G120)</f>
        <v/>
      </c>
      <c r="J120" s="34" t="str">
        <f t="shared" ref="J120:J149" si="23">IF(AND(B120&lt;&gt;"",M120="✓所定"),C120-B120-F120,"")</f>
        <v/>
      </c>
      <c r="K120" s="34" t="str">
        <f t="shared" ref="K120:K149" si="24">IF(AND(B120&lt;&gt;"",M120="✓法定"),C120-B120-F120,"")</f>
        <v/>
      </c>
      <c r="L120" s="26" t="str">
        <f t="shared" ref="L120:L147" si="25">IF(AND($B120="",$D120=""),"",($C120-$B120-$F120)+($E120-$D120-$G120))</f>
        <v/>
      </c>
      <c r="M120" s="32"/>
      <c r="N120" s="190"/>
      <c r="O120" s="190"/>
      <c r="P120" s="190"/>
      <c r="Q120" s="190"/>
      <c r="R120" s="23"/>
      <c r="V120" s="1" t="s">
        <v>172</v>
      </c>
    </row>
    <row r="121" spans="1:22">
      <c r="A121" s="27">
        <f t="shared" ref="A121:A149" ca="1" si="26">A120+1</f>
        <v>45964</v>
      </c>
      <c r="B121" s="20"/>
      <c r="C121" s="21"/>
      <c r="D121" s="20"/>
      <c r="E121" s="21"/>
      <c r="F121" s="22"/>
      <c r="G121" s="22"/>
      <c r="H121" s="34" t="str">
        <f t="shared" si="21"/>
        <v/>
      </c>
      <c r="I121" s="34" t="str">
        <f t="shared" si="22"/>
        <v/>
      </c>
      <c r="J121" s="34" t="str">
        <f t="shared" si="23"/>
        <v/>
      </c>
      <c r="K121" s="34" t="str">
        <f t="shared" si="24"/>
        <v/>
      </c>
      <c r="L121" s="26" t="str">
        <f t="shared" si="25"/>
        <v/>
      </c>
      <c r="M121" s="32"/>
      <c r="N121" s="190"/>
      <c r="O121" s="190"/>
      <c r="P121" s="190"/>
      <c r="Q121" s="190"/>
      <c r="R121" s="23"/>
    </row>
    <row r="122" spans="1:22">
      <c r="A122" s="27">
        <f t="shared" ca="1" si="26"/>
        <v>45965</v>
      </c>
      <c r="B122" s="20"/>
      <c r="C122" s="21"/>
      <c r="D122" s="20"/>
      <c r="E122" s="21"/>
      <c r="F122" s="22"/>
      <c r="G122" s="22"/>
      <c r="H122" s="34" t="str">
        <f t="shared" si="21"/>
        <v/>
      </c>
      <c r="I122" s="34" t="str">
        <f t="shared" si="22"/>
        <v/>
      </c>
      <c r="J122" s="34" t="str">
        <f t="shared" si="23"/>
        <v/>
      </c>
      <c r="K122" s="34" t="str">
        <f t="shared" si="24"/>
        <v/>
      </c>
      <c r="L122" s="26" t="str">
        <f t="shared" si="25"/>
        <v/>
      </c>
      <c r="M122" s="32"/>
      <c r="N122" s="190"/>
      <c r="O122" s="190"/>
      <c r="P122" s="190"/>
      <c r="Q122" s="190"/>
      <c r="R122" s="23"/>
    </row>
    <row r="123" spans="1:22">
      <c r="A123" s="27">
        <f t="shared" ca="1" si="26"/>
        <v>45966</v>
      </c>
      <c r="B123" s="20"/>
      <c r="C123" s="21"/>
      <c r="D123" s="20"/>
      <c r="E123" s="21"/>
      <c r="F123" s="22"/>
      <c r="G123" s="22"/>
      <c r="H123" s="34" t="str">
        <f t="shared" si="21"/>
        <v/>
      </c>
      <c r="I123" s="34" t="str">
        <f t="shared" si="22"/>
        <v/>
      </c>
      <c r="J123" s="34" t="str">
        <f t="shared" si="23"/>
        <v/>
      </c>
      <c r="K123" s="34" t="str">
        <f t="shared" si="24"/>
        <v/>
      </c>
      <c r="L123" s="26" t="str">
        <f t="shared" si="25"/>
        <v/>
      </c>
      <c r="M123" s="32"/>
      <c r="N123" s="190"/>
      <c r="O123" s="190"/>
      <c r="P123" s="190"/>
      <c r="Q123" s="190"/>
      <c r="R123" s="23"/>
    </row>
    <row r="124" spans="1:22">
      <c r="A124" s="27">
        <f t="shared" ca="1" si="26"/>
        <v>45967</v>
      </c>
      <c r="B124" s="20"/>
      <c r="C124" s="21"/>
      <c r="D124" s="20"/>
      <c r="E124" s="21"/>
      <c r="F124" s="22"/>
      <c r="G124" s="22"/>
      <c r="H124" s="34" t="str">
        <f t="shared" si="21"/>
        <v/>
      </c>
      <c r="I124" s="34" t="str">
        <f t="shared" si="22"/>
        <v/>
      </c>
      <c r="J124" s="34" t="str">
        <f t="shared" si="23"/>
        <v/>
      </c>
      <c r="K124" s="34" t="str">
        <f t="shared" si="24"/>
        <v/>
      </c>
      <c r="L124" s="26" t="str">
        <f t="shared" si="25"/>
        <v/>
      </c>
      <c r="M124" s="32"/>
      <c r="N124" s="190"/>
      <c r="O124" s="190"/>
      <c r="P124" s="190"/>
      <c r="Q124" s="190"/>
      <c r="R124" s="23"/>
    </row>
    <row r="125" spans="1:22">
      <c r="A125" s="27">
        <f t="shared" ca="1" si="26"/>
        <v>45968</v>
      </c>
      <c r="B125" s="20"/>
      <c r="C125" s="21"/>
      <c r="D125" s="20"/>
      <c r="E125" s="21"/>
      <c r="F125" s="22"/>
      <c r="G125" s="22"/>
      <c r="H125" s="34" t="str">
        <f t="shared" si="21"/>
        <v/>
      </c>
      <c r="I125" s="34" t="str">
        <f t="shared" si="22"/>
        <v/>
      </c>
      <c r="J125" s="34" t="str">
        <f t="shared" si="23"/>
        <v/>
      </c>
      <c r="K125" s="34" t="str">
        <f t="shared" si="24"/>
        <v/>
      </c>
      <c r="L125" s="26" t="str">
        <f t="shared" si="25"/>
        <v/>
      </c>
      <c r="M125" s="32"/>
      <c r="N125" s="190"/>
      <c r="O125" s="190"/>
      <c r="P125" s="190"/>
      <c r="Q125" s="190"/>
      <c r="R125" s="23"/>
    </row>
    <row r="126" spans="1:22">
      <c r="A126" s="27">
        <f t="shared" ca="1" si="26"/>
        <v>45969</v>
      </c>
      <c r="B126" s="20"/>
      <c r="C126" s="21"/>
      <c r="D126" s="20"/>
      <c r="E126" s="21"/>
      <c r="F126" s="22"/>
      <c r="G126" s="22"/>
      <c r="H126" s="34" t="str">
        <f t="shared" si="21"/>
        <v/>
      </c>
      <c r="I126" s="34" t="str">
        <f t="shared" si="22"/>
        <v/>
      </c>
      <c r="J126" s="34" t="str">
        <f t="shared" si="23"/>
        <v/>
      </c>
      <c r="K126" s="34" t="str">
        <f t="shared" si="24"/>
        <v/>
      </c>
      <c r="L126" s="26" t="str">
        <f t="shared" si="25"/>
        <v/>
      </c>
      <c r="M126" s="32"/>
      <c r="N126" s="190"/>
      <c r="O126" s="190"/>
      <c r="P126" s="190"/>
      <c r="Q126" s="190"/>
      <c r="R126" s="23"/>
    </row>
    <row r="127" spans="1:22">
      <c r="A127" s="27">
        <f t="shared" ca="1" si="26"/>
        <v>45970</v>
      </c>
      <c r="B127" s="20"/>
      <c r="C127" s="21"/>
      <c r="D127" s="20"/>
      <c r="E127" s="21"/>
      <c r="F127" s="22"/>
      <c r="G127" s="22"/>
      <c r="H127" s="34" t="str">
        <f t="shared" si="21"/>
        <v/>
      </c>
      <c r="I127" s="34" t="str">
        <f t="shared" si="22"/>
        <v/>
      </c>
      <c r="J127" s="34" t="str">
        <f t="shared" si="23"/>
        <v/>
      </c>
      <c r="K127" s="34" t="str">
        <f t="shared" si="24"/>
        <v/>
      </c>
      <c r="L127" s="26" t="str">
        <f t="shared" si="25"/>
        <v/>
      </c>
      <c r="M127" s="32"/>
      <c r="N127" s="190"/>
      <c r="O127" s="190"/>
      <c r="P127" s="190"/>
      <c r="Q127" s="190"/>
      <c r="R127" s="23"/>
    </row>
    <row r="128" spans="1:22">
      <c r="A128" s="27">
        <f t="shared" ca="1" si="26"/>
        <v>45971</v>
      </c>
      <c r="B128" s="20"/>
      <c r="C128" s="21"/>
      <c r="D128" s="20"/>
      <c r="E128" s="21"/>
      <c r="F128" s="22"/>
      <c r="G128" s="22"/>
      <c r="H128" s="34" t="str">
        <f t="shared" si="21"/>
        <v/>
      </c>
      <c r="I128" s="34" t="str">
        <f t="shared" si="22"/>
        <v/>
      </c>
      <c r="J128" s="34" t="str">
        <f t="shared" si="23"/>
        <v/>
      </c>
      <c r="K128" s="34" t="str">
        <f t="shared" si="24"/>
        <v/>
      </c>
      <c r="L128" s="26" t="str">
        <f t="shared" si="25"/>
        <v/>
      </c>
      <c r="M128" s="32"/>
      <c r="N128" s="190"/>
      <c r="O128" s="190"/>
      <c r="P128" s="190"/>
      <c r="Q128" s="190"/>
      <c r="R128" s="23"/>
    </row>
    <row r="129" spans="1:18">
      <c r="A129" s="27">
        <f t="shared" ca="1" si="26"/>
        <v>45972</v>
      </c>
      <c r="B129" s="20"/>
      <c r="C129" s="21"/>
      <c r="D129" s="20"/>
      <c r="E129" s="21"/>
      <c r="F129" s="22"/>
      <c r="G129" s="22"/>
      <c r="H129" s="34" t="str">
        <f t="shared" si="21"/>
        <v/>
      </c>
      <c r="I129" s="34" t="str">
        <f t="shared" si="22"/>
        <v/>
      </c>
      <c r="J129" s="34" t="str">
        <f t="shared" si="23"/>
        <v/>
      </c>
      <c r="K129" s="34" t="str">
        <f t="shared" si="24"/>
        <v/>
      </c>
      <c r="L129" s="26" t="str">
        <f t="shared" si="25"/>
        <v/>
      </c>
      <c r="M129" s="32"/>
      <c r="N129" s="190"/>
      <c r="O129" s="190"/>
      <c r="P129" s="190"/>
      <c r="Q129" s="190"/>
      <c r="R129" s="23"/>
    </row>
    <row r="130" spans="1:18">
      <c r="A130" s="27">
        <f t="shared" ca="1" si="26"/>
        <v>45973</v>
      </c>
      <c r="B130" s="20"/>
      <c r="C130" s="21"/>
      <c r="D130" s="20"/>
      <c r="E130" s="21"/>
      <c r="F130" s="22"/>
      <c r="G130" s="22"/>
      <c r="H130" s="34" t="str">
        <f t="shared" si="21"/>
        <v/>
      </c>
      <c r="I130" s="34" t="str">
        <f t="shared" si="22"/>
        <v/>
      </c>
      <c r="J130" s="34" t="str">
        <f t="shared" si="23"/>
        <v/>
      </c>
      <c r="K130" s="34" t="str">
        <f t="shared" si="24"/>
        <v/>
      </c>
      <c r="L130" s="26" t="str">
        <f t="shared" si="25"/>
        <v/>
      </c>
      <c r="M130" s="32"/>
      <c r="N130" s="190"/>
      <c r="O130" s="190"/>
      <c r="P130" s="190"/>
      <c r="Q130" s="190"/>
      <c r="R130" s="23"/>
    </row>
    <row r="131" spans="1:18">
      <c r="A131" s="27">
        <f t="shared" ca="1" si="26"/>
        <v>45974</v>
      </c>
      <c r="B131" s="20"/>
      <c r="C131" s="21"/>
      <c r="D131" s="20"/>
      <c r="E131" s="21"/>
      <c r="F131" s="22"/>
      <c r="G131" s="22"/>
      <c r="H131" s="34" t="str">
        <f t="shared" si="21"/>
        <v/>
      </c>
      <c r="I131" s="34" t="str">
        <f t="shared" si="22"/>
        <v/>
      </c>
      <c r="J131" s="34" t="str">
        <f t="shared" si="23"/>
        <v/>
      </c>
      <c r="K131" s="34" t="str">
        <f t="shared" si="24"/>
        <v/>
      </c>
      <c r="L131" s="26" t="str">
        <f t="shared" si="25"/>
        <v/>
      </c>
      <c r="M131" s="32"/>
      <c r="N131" s="190"/>
      <c r="O131" s="190"/>
      <c r="P131" s="190"/>
      <c r="Q131" s="190"/>
      <c r="R131" s="23"/>
    </row>
    <row r="132" spans="1:18">
      <c r="A132" s="27">
        <f t="shared" ca="1" si="26"/>
        <v>45975</v>
      </c>
      <c r="B132" s="20"/>
      <c r="C132" s="21"/>
      <c r="D132" s="20"/>
      <c r="E132" s="21"/>
      <c r="F132" s="22"/>
      <c r="G132" s="22"/>
      <c r="H132" s="34" t="str">
        <f t="shared" si="21"/>
        <v/>
      </c>
      <c r="I132" s="34" t="str">
        <f t="shared" si="22"/>
        <v/>
      </c>
      <c r="J132" s="34" t="str">
        <f t="shared" si="23"/>
        <v/>
      </c>
      <c r="K132" s="34" t="str">
        <f t="shared" si="24"/>
        <v/>
      </c>
      <c r="L132" s="26" t="str">
        <f t="shared" si="25"/>
        <v/>
      </c>
      <c r="M132" s="32"/>
      <c r="N132" s="190"/>
      <c r="O132" s="190"/>
      <c r="P132" s="190"/>
      <c r="Q132" s="190"/>
      <c r="R132" s="23"/>
    </row>
    <row r="133" spans="1:18">
      <c r="A133" s="27">
        <f t="shared" ca="1" si="26"/>
        <v>45976</v>
      </c>
      <c r="B133" s="20"/>
      <c r="C133" s="21"/>
      <c r="D133" s="20"/>
      <c r="E133" s="21"/>
      <c r="F133" s="22"/>
      <c r="G133" s="22"/>
      <c r="H133" s="34" t="str">
        <f t="shared" si="21"/>
        <v/>
      </c>
      <c r="I133" s="34" t="str">
        <f t="shared" si="22"/>
        <v/>
      </c>
      <c r="J133" s="34" t="str">
        <f t="shared" si="23"/>
        <v/>
      </c>
      <c r="K133" s="34" t="str">
        <f t="shared" si="24"/>
        <v/>
      </c>
      <c r="L133" s="26" t="str">
        <f t="shared" si="25"/>
        <v/>
      </c>
      <c r="M133" s="32"/>
      <c r="N133" s="190"/>
      <c r="O133" s="190"/>
      <c r="P133" s="190"/>
      <c r="Q133" s="190"/>
      <c r="R133" s="23"/>
    </row>
    <row r="134" spans="1:18">
      <c r="A134" s="27">
        <f t="shared" ca="1" si="26"/>
        <v>45977</v>
      </c>
      <c r="B134" s="20"/>
      <c r="C134" s="21"/>
      <c r="D134" s="20"/>
      <c r="E134" s="21"/>
      <c r="F134" s="22"/>
      <c r="G134" s="22"/>
      <c r="H134" s="34" t="str">
        <f t="shared" si="21"/>
        <v/>
      </c>
      <c r="I134" s="34" t="str">
        <f t="shared" si="22"/>
        <v/>
      </c>
      <c r="J134" s="34" t="str">
        <f t="shared" si="23"/>
        <v/>
      </c>
      <c r="K134" s="34" t="str">
        <f t="shared" si="24"/>
        <v/>
      </c>
      <c r="L134" s="26" t="str">
        <f t="shared" si="25"/>
        <v/>
      </c>
      <c r="M134" s="32"/>
      <c r="N134" s="190"/>
      <c r="O134" s="190"/>
      <c r="P134" s="190"/>
      <c r="Q134" s="190"/>
      <c r="R134" s="23"/>
    </row>
    <row r="135" spans="1:18">
      <c r="A135" s="27">
        <f t="shared" ca="1" si="26"/>
        <v>45978</v>
      </c>
      <c r="B135" s="20"/>
      <c r="C135" s="21"/>
      <c r="D135" s="20"/>
      <c r="E135" s="21"/>
      <c r="F135" s="22"/>
      <c r="G135" s="22"/>
      <c r="H135" s="34" t="str">
        <f t="shared" si="21"/>
        <v/>
      </c>
      <c r="I135" s="34" t="str">
        <f t="shared" si="22"/>
        <v/>
      </c>
      <c r="J135" s="34" t="str">
        <f t="shared" si="23"/>
        <v/>
      </c>
      <c r="K135" s="34" t="str">
        <f t="shared" si="24"/>
        <v/>
      </c>
      <c r="L135" s="26" t="str">
        <f t="shared" si="25"/>
        <v/>
      </c>
      <c r="M135" s="32"/>
      <c r="N135" s="190"/>
      <c r="O135" s="190"/>
      <c r="P135" s="190"/>
      <c r="Q135" s="190"/>
      <c r="R135" s="23"/>
    </row>
    <row r="136" spans="1:18">
      <c r="A136" s="27">
        <f t="shared" ca="1" si="26"/>
        <v>45979</v>
      </c>
      <c r="B136" s="20"/>
      <c r="C136" s="21"/>
      <c r="D136" s="20"/>
      <c r="E136" s="21"/>
      <c r="F136" s="22"/>
      <c r="G136" s="22"/>
      <c r="H136" s="34" t="str">
        <f t="shared" si="21"/>
        <v/>
      </c>
      <c r="I136" s="34" t="str">
        <f t="shared" si="22"/>
        <v/>
      </c>
      <c r="J136" s="34" t="str">
        <f t="shared" si="23"/>
        <v/>
      </c>
      <c r="K136" s="34" t="str">
        <f t="shared" si="24"/>
        <v/>
      </c>
      <c r="L136" s="26" t="str">
        <f t="shared" si="25"/>
        <v/>
      </c>
      <c r="M136" s="32"/>
      <c r="N136" s="190"/>
      <c r="O136" s="190"/>
      <c r="P136" s="190"/>
      <c r="Q136" s="190"/>
      <c r="R136" s="23"/>
    </row>
    <row r="137" spans="1:18">
      <c r="A137" s="27">
        <f t="shared" ca="1" si="26"/>
        <v>45980</v>
      </c>
      <c r="B137" s="20"/>
      <c r="C137" s="21"/>
      <c r="D137" s="20"/>
      <c r="E137" s="21"/>
      <c r="F137" s="22"/>
      <c r="G137" s="22"/>
      <c r="H137" s="34" t="str">
        <f t="shared" si="21"/>
        <v/>
      </c>
      <c r="I137" s="34" t="str">
        <f t="shared" si="22"/>
        <v/>
      </c>
      <c r="J137" s="34" t="str">
        <f t="shared" si="23"/>
        <v/>
      </c>
      <c r="K137" s="34" t="str">
        <f t="shared" si="24"/>
        <v/>
      </c>
      <c r="L137" s="26" t="str">
        <f t="shared" si="25"/>
        <v/>
      </c>
      <c r="M137" s="32"/>
      <c r="N137" s="190"/>
      <c r="O137" s="190"/>
      <c r="P137" s="190"/>
      <c r="Q137" s="190"/>
      <c r="R137" s="23"/>
    </row>
    <row r="138" spans="1:18">
      <c r="A138" s="27">
        <f t="shared" ca="1" si="26"/>
        <v>45981</v>
      </c>
      <c r="B138" s="20"/>
      <c r="C138" s="21"/>
      <c r="D138" s="20"/>
      <c r="E138" s="21"/>
      <c r="F138" s="22"/>
      <c r="G138" s="22"/>
      <c r="H138" s="34" t="str">
        <f t="shared" si="21"/>
        <v/>
      </c>
      <c r="I138" s="34" t="str">
        <f t="shared" si="22"/>
        <v/>
      </c>
      <c r="J138" s="34" t="str">
        <f t="shared" si="23"/>
        <v/>
      </c>
      <c r="K138" s="34" t="str">
        <f t="shared" si="24"/>
        <v/>
      </c>
      <c r="L138" s="26" t="str">
        <f t="shared" si="25"/>
        <v/>
      </c>
      <c r="M138" s="32"/>
      <c r="N138" s="190"/>
      <c r="O138" s="190"/>
      <c r="P138" s="190"/>
      <c r="Q138" s="190"/>
      <c r="R138" s="23"/>
    </row>
    <row r="139" spans="1:18">
      <c r="A139" s="27">
        <f t="shared" ca="1" si="26"/>
        <v>45982</v>
      </c>
      <c r="B139" s="20"/>
      <c r="C139" s="21"/>
      <c r="D139" s="20"/>
      <c r="E139" s="21"/>
      <c r="F139" s="22"/>
      <c r="G139" s="22"/>
      <c r="H139" s="34" t="str">
        <f t="shared" si="21"/>
        <v/>
      </c>
      <c r="I139" s="34" t="str">
        <f t="shared" si="22"/>
        <v/>
      </c>
      <c r="J139" s="34" t="str">
        <f t="shared" si="23"/>
        <v/>
      </c>
      <c r="K139" s="34" t="str">
        <f t="shared" si="24"/>
        <v/>
      </c>
      <c r="L139" s="26" t="str">
        <f t="shared" si="25"/>
        <v/>
      </c>
      <c r="M139" s="32"/>
      <c r="N139" s="190"/>
      <c r="O139" s="190"/>
      <c r="P139" s="190"/>
      <c r="Q139" s="190"/>
      <c r="R139" s="23"/>
    </row>
    <row r="140" spans="1:18">
      <c r="A140" s="27">
        <f t="shared" ca="1" si="26"/>
        <v>45983</v>
      </c>
      <c r="B140" s="20"/>
      <c r="C140" s="21"/>
      <c r="D140" s="20"/>
      <c r="E140" s="21"/>
      <c r="F140" s="22"/>
      <c r="G140" s="22"/>
      <c r="H140" s="34" t="str">
        <f t="shared" si="21"/>
        <v/>
      </c>
      <c r="I140" s="34" t="str">
        <f t="shared" si="22"/>
        <v/>
      </c>
      <c r="J140" s="34" t="str">
        <f t="shared" si="23"/>
        <v/>
      </c>
      <c r="K140" s="34" t="str">
        <f t="shared" si="24"/>
        <v/>
      </c>
      <c r="L140" s="26" t="str">
        <f t="shared" si="25"/>
        <v/>
      </c>
      <c r="M140" s="32"/>
      <c r="N140" s="190"/>
      <c r="O140" s="190"/>
      <c r="P140" s="190"/>
      <c r="Q140" s="190"/>
      <c r="R140" s="23"/>
    </row>
    <row r="141" spans="1:18">
      <c r="A141" s="27">
        <f t="shared" ca="1" si="26"/>
        <v>45984</v>
      </c>
      <c r="B141" s="20"/>
      <c r="C141" s="21"/>
      <c r="D141" s="20"/>
      <c r="E141" s="21"/>
      <c r="F141" s="22"/>
      <c r="G141" s="22"/>
      <c r="H141" s="34" t="str">
        <f t="shared" si="21"/>
        <v/>
      </c>
      <c r="I141" s="34" t="str">
        <f t="shared" si="22"/>
        <v/>
      </c>
      <c r="J141" s="34" t="str">
        <f t="shared" si="23"/>
        <v/>
      </c>
      <c r="K141" s="34" t="str">
        <f t="shared" si="24"/>
        <v/>
      </c>
      <c r="L141" s="26" t="str">
        <f t="shared" si="25"/>
        <v/>
      </c>
      <c r="M141" s="32"/>
      <c r="N141" s="190"/>
      <c r="O141" s="190"/>
      <c r="P141" s="190"/>
      <c r="Q141" s="190"/>
      <c r="R141" s="23"/>
    </row>
    <row r="142" spans="1:18">
      <c r="A142" s="27">
        <f t="shared" ca="1" si="26"/>
        <v>45985</v>
      </c>
      <c r="B142" s="20"/>
      <c r="C142" s="21"/>
      <c r="D142" s="20"/>
      <c r="E142" s="21"/>
      <c r="F142" s="22"/>
      <c r="G142" s="22"/>
      <c r="H142" s="34" t="str">
        <f t="shared" si="21"/>
        <v/>
      </c>
      <c r="I142" s="34" t="str">
        <f t="shared" si="22"/>
        <v/>
      </c>
      <c r="J142" s="34" t="str">
        <f t="shared" si="23"/>
        <v/>
      </c>
      <c r="K142" s="34" t="str">
        <f t="shared" si="24"/>
        <v/>
      </c>
      <c r="L142" s="26" t="str">
        <f t="shared" si="25"/>
        <v/>
      </c>
      <c r="M142" s="32"/>
      <c r="N142" s="190"/>
      <c r="O142" s="190"/>
      <c r="P142" s="190"/>
      <c r="Q142" s="190"/>
      <c r="R142" s="23"/>
    </row>
    <row r="143" spans="1:18">
      <c r="A143" s="27">
        <f t="shared" ca="1" si="26"/>
        <v>45986</v>
      </c>
      <c r="B143" s="20"/>
      <c r="C143" s="21"/>
      <c r="D143" s="20"/>
      <c r="E143" s="21"/>
      <c r="F143" s="22"/>
      <c r="G143" s="22"/>
      <c r="H143" s="34" t="str">
        <f t="shared" si="21"/>
        <v/>
      </c>
      <c r="I143" s="34" t="str">
        <f t="shared" si="22"/>
        <v/>
      </c>
      <c r="J143" s="34" t="str">
        <f t="shared" si="23"/>
        <v/>
      </c>
      <c r="K143" s="34" t="str">
        <f t="shared" si="24"/>
        <v/>
      </c>
      <c r="L143" s="26" t="str">
        <f t="shared" si="25"/>
        <v/>
      </c>
      <c r="M143" s="32"/>
      <c r="N143" s="190"/>
      <c r="O143" s="190"/>
      <c r="P143" s="190"/>
      <c r="Q143" s="190"/>
      <c r="R143" s="23"/>
    </row>
    <row r="144" spans="1:18">
      <c r="A144" s="27">
        <f t="shared" ca="1" si="26"/>
        <v>45987</v>
      </c>
      <c r="B144" s="20"/>
      <c r="C144" s="21"/>
      <c r="D144" s="20"/>
      <c r="E144" s="21"/>
      <c r="F144" s="22"/>
      <c r="G144" s="22"/>
      <c r="H144" s="34" t="str">
        <f t="shared" si="21"/>
        <v/>
      </c>
      <c r="I144" s="34" t="str">
        <f t="shared" si="22"/>
        <v/>
      </c>
      <c r="J144" s="34" t="str">
        <f t="shared" si="23"/>
        <v/>
      </c>
      <c r="K144" s="34" t="str">
        <f t="shared" si="24"/>
        <v/>
      </c>
      <c r="L144" s="26" t="str">
        <f t="shared" si="25"/>
        <v/>
      </c>
      <c r="M144" s="32"/>
      <c r="N144" s="190"/>
      <c r="O144" s="190"/>
      <c r="P144" s="190"/>
      <c r="Q144" s="190"/>
      <c r="R144" s="23"/>
    </row>
    <row r="145" spans="1:22">
      <c r="A145" s="27">
        <f t="shared" ca="1" si="26"/>
        <v>45988</v>
      </c>
      <c r="B145" s="20"/>
      <c r="C145" s="21"/>
      <c r="D145" s="20"/>
      <c r="E145" s="21"/>
      <c r="F145" s="22"/>
      <c r="G145" s="22"/>
      <c r="H145" s="34" t="str">
        <f t="shared" si="21"/>
        <v/>
      </c>
      <c r="I145" s="34" t="str">
        <f t="shared" si="22"/>
        <v/>
      </c>
      <c r="J145" s="34" t="str">
        <f t="shared" si="23"/>
        <v/>
      </c>
      <c r="K145" s="34" t="str">
        <f t="shared" si="24"/>
        <v/>
      </c>
      <c r="L145" s="26" t="str">
        <f t="shared" si="25"/>
        <v/>
      </c>
      <c r="M145" s="32"/>
      <c r="N145" s="190"/>
      <c r="O145" s="190"/>
      <c r="P145" s="190"/>
      <c r="Q145" s="190"/>
      <c r="R145" s="23"/>
    </row>
    <row r="146" spans="1:22">
      <c r="A146" s="27">
        <f t="shared" ca="1" si="26"/>
        <v>45989</v>
      </c>
      <c r="B146" s="20"/>
      <c r="C146" s="21"/>
      <c r="D146" s="20"/>
      <c r="E146" s="21"/>
      <c r="F146" s="22"/>
      <c r="G146" s="22"/>
      <c r="H146" s="34" t="str">
        <f t="shared" si="21"/>
        <v/>
      </c>
      <c r="I146" s="34" t="str">
        <f t="shared" si="22"/>
        <v/>
      </c>
      <c r="J146" s="34" t="str">
        <f t="shared" si="23"/>
        <v/>
      </c>
      <c r="K146" s="34" t="str">
        <f t="shared" si="24"/>
        <v/>
      </c>
      <c r="L146" s="26" t="str">
        <f t="shared" si="25"/>
        <v/>
      </c>
      <c r="M146" s="32"/>
      <c r="N146" s="190"/>
      <c r="O146" s="190"/>
      <c r="P146" s="190"/>
      <c r="Q146" s="190"/>
      <c r="R146" s="23"/>
    </row>
    <row r="147" spans="1:22">
      <c r="A147" s="27">
        <f t="shared" ca="1" si="26"/>
        <v>45990</v>
      </c>
      <c r="B147" s="20"/>
      <c r="C147" s="21"/>
      <c r="D147" s="20"/>
      <c r="E147" s="21"/>
      <c r="F147" s="22"/>
      <c r="G147" s="22"/>
      <c r="H147" s="34" t="str">
        <f t="shared" si="21"/>
        <v/>
      </c>
      <c r="I147" s="34" t="str">
        <f t="shared" si="22"/>
        <v/>
      </c>
      <c r="J147" s="34" t="str">
        <f t="shared" si="23"/>
        <v/>
      </c>
      <c r="K147" s="34" t="str">
        <f t="shared" si="24"/>
        <v/>
      </c>
      <c r="L147" s="26" t="str">
        <f t="shared" si="25"/>
        <v/>
      </c>
      <c r="M147" s="32"/>
      <c r="N147" s="190"/>
      <c r="O147" s="190"/>
      <c r="P147" s="190"/>
      <c r="Q147" s="190"/>
      <c r="R147" s="23"/>
    </row>
    <row r="148" spans="1:22">
      <c r="A148" s="27">
        <f t="shared" ca="1" si="26"/>
        <v>45991</v>
      </c>
      <c r="B148" s="20"/>
      <c r="C148" s="21"/>
      <c r="D148" s="20"/>
      <c r="E148" s="21"/>
      <c r="F148" s="22"/>
      <c r="G148" s="22"/>
      <c r="H148" s="34" t="str">
        <f t="shared" si="21"/>
        <v/>
      </c>
      <c r="I148" s="34" t="str">
        <f t="shared" si="22"/>
        <v/>
      </c>
      <c r="J148" s="34" t="str">
        <f t="shared" si="23"/>
        <v/>
      </c>
      <c r="K148" s="34" t="str">
        <f t="shared" si="24"/>
        <v/>
      </c>
      <c r="L148" s="26" t="str">
        <f>IF(AND($B148="",$D148=""),"",($C148-$B148-$F148)+($E148-$D148-$G148))</f>
        <v/>
      </c>
      <c r="M148" s="32"/>
      <c r="N148" s="190"/>
      <c r="O148" s="190"/>
      <c r="P148" s="190"/>
      <c r="Q148" s="190"/>
      <c r="R148" s="23"/>
    </row>
    <row r="149" spans="1:22">
      <c r="A149" s="27">
        <f t="shared" ca="1" si="26"/>
        <v>45992</v>
      </c>
      <c r="B149" s="20"/>
      <c r="C149" s="21"/>
      <c r="D149" s="20"/>
      <c r="E149" s="21"/>
      <c r="F149" s="22"/>
      <c r="G149" s="22"/>
      <c r="H149" s="34" t="str">
        <f t="shared" si="21"/>
        <v/>
      </c>
      <c r="I149" s="34" t="str">
        <f t="shared" si="22"/>
        <v/>
      </c>
      <c r="J149" s="34" t="str">
        <f t="shared" si="23"/>
        <v/>
      </c>
      <c r="K149" s="34" t="str">
        <f t="shared" si="24"/>
        <v/>
      </c>
      <c r="L149" s="26" t="str">
        <f>IF(AND($B149="",$D149=""),"",($C149-$B149-$F149)+($E149-$D149-$G149))</f>
        <v/>
      </c>
      <c r="M149" s="32"/>
      <c r="N149" s="190"/>
      <c r="O149" s="190"/>
      <c r="P149" s="190"/>
      <c r="Q149" s="190"/>
      <c r="R149" s="23"/>
    </row>
    <row r="150" spans="1:22">
      <c r="A150" s="5" t="s">
        <v>11</v>
      </c>
      <c r="B150" s="191"/>
      <c r="C150" s="192"/>
      <c r="D150" s="191"/>
      <c r="E150" s="192"/>
      <c r="F150" s="26" t="str">
        <f>IF(SUM($F119:$F149)=0,"",SUM($F119:$F149))</f>
        <v/>
      </c>
      <c r="G150" s="26" t="str">
        <f>IF(SUM($G119:$G149)=0,"",SUM($G119:$G149))</f>
        <v/>
      </c>
      <c r="H150" s="26" t="str">
        <f>IF(SUM(H119:H149)=0,"",SUM(H119:H149))</f>
        <v/>
      </c>
      <c r="I150" s="26" t="str">
        <f>IF(SUM(I119:I149)=0,"",SUM(I119:I149))</f>
        <v/>
      </c>
      <c r="J150" s="26" t="str">
        <f t="shared" ref="J150:K150" si="27">IF(SUM(J119:J149)=0,"",SUM(J119:J149))</f>
        <v/>
      </c>
      <c r="K150" s="26" t="str">
        <f t="shared" si="27"/>
        <v/>
      </c>
      <c r="L150" s="26" t="str">
        <f>IF(SUM($L119:$L149)=0,"",SUM($L119:$L149))</f>
        <v/>
      </c>
      <c r="M150" s="33"/>
      <c r="N150" s="193"/>
      <c r="O150" s="193"/>
      <c r="P150" s="193"/>
      <c r="Q150" s="193"/>
      <c r="R150" s="6"/>
    </row>
    <row r="152" spans="1:22" ht="27" customHeight="1">
      <c r="A152" s="194" t="s">
        <v>22</v>
      </c>
      <c r="B152" s="189" t="s">
        <v>103</v>
      </c>
      <c r="C152" s="189"/>
      <c r="D152" s="189"/>
      <c r="E152" s="189"/>
      <c r="F152" s="189" t="s">
        <v>23</v>
      </c>
      <c r="G152" s="189"/>
      <c r="H152" s="189" t="s">
        <v>88</v>
      </c>
      <c r="I152" s="189"/>
      <c r="J152" s="189"/>
      <c r="K152" s="189"/>
      <c r="L152" s="189" t="s">
        <v>87</v>
      </c>
      <c r="M152" s="195" t="s">
        <v>96</v>
      </c>
      <c r="N152" s="194" t="s">
        <v>25</v>
      </c>
      <c r="O152" s="194"/>
      <c r="P152" s="194"/>
      <c r="Q152" s="194"/>
      <c r="R152" s="189" t="s">
        <v>100</v>
      </c>
    </row>
    <row r="153" spans="1:22" ht="14.25" customHeight="1">
      <c r="A153" s="194"/>
      <c r="B153" s="189" t="s">
        <v>82</v>
      </c>
      <c r="C153" s="189"/>
      <c r="D153" s="189" t="s">
        <v>84</v>
      </c>
      <c r="E153" s="189"/>
      <c r="F153" s="189"/>
      <c r="G153" s="189"/>
      <c r="H153" s="189" t="s">
        <v>90</v>
      </c>
      <c r="I153" s="189"/>
      <c r="J153" s="189" t="s">
        <v>89</v>
      </c>
      <c r="K153" s="189"/>
      <c r="L153" s="189"/>
      <c r="M153" s="196"/>
      <c r="N153" s="194"/>
      <c r="O153" s="194"/>
      <c r="P153" s="194"/>
      <c r="Q153" s="194"/>
      <c r="R153" s="189"/>
    </row>
    <row r="154" spans="1:22">
      <c r="A154" s="194"/>
      <c r="B154" s="43" t="s">
        <v>26</v>
      </c>
      <c r="C154" s="43" t="s">
        <v>27</v>
      </c>
      <c r="D154" s="43" t="s">
        <v>26</v>
      </c>
      <c r="E154" s="43" t="s">
        <v>27</v>
      </c>
      <c r="F154" s="44" t="s">
        <v>85</v>
      </c>
      <c r="G154" s="44" t="s">
        <v>86</v>
      </c>
      <c r="H154" s="44" t="s">
        <v>81</v>
      </c>
      <c r="I154" s="44" t="s">
        <v>83</v>
      </c>
      <c r="J154" s="44" t="s">
        <v>81</v>
      </c>
      <c r="K154" s="44" t="s">
        <v>95</v>
      </c>
      <c r="L154" s="189"/>
      <c r="M154" s="197"/>
      <c r="N154" s="194"/>
      <c r="O154" s="194"/>
      <c r="P154" s="194"/>
      <c r="Q154" s="194"/>
      <c r="R154" s="194"/>
    </row>
    <row r="155" spans="1:22">
      <c r="A155" s="27" cm="1">
        <f t="array" aca="1" ref="A155" ca="1">DATE("2025","8"+4,IFERROR(INDIRECT(T1),"1"))</f>
        <v>45992</v>
      </c>
      <c r="B155" s="20"/>
      <c r="C155" s="21"/>
      <c r="D155" s="20"/>
      <c r="E155" s="21"/>
      <c r="F155" s="22"/>
      <c r="G155" s="22"/>
      <c r="H155" s="34" t="str">
        <f>IF(OR(B155="",LEFT(M155,1)="✓"),"",C155-B155-F155)</f>
        <v/>
      </c>
      <c r="I155" s="34" t="str">
        <f>IF(OR(D155="",LEFT(M155,1)="✓"),"",E155-D155-G155)</f>
        <v/>
      </c>
      <c r="J155" s="34" t="str">
        <f>IF(AND(B155&lt;&gt;"",M155="✓所定"),C155-B155-F155,"")</f>
        <v/>
      </c>
      <c r="K155" s="34" t="str">
        <f>IF(AND(B155&lt;&gt;"",M155="✓法定"),C155-B155-F155,"")</f>
        <v/>
      </c>
      <c r="L155" s="26" t="str">
        <f t="shared" ref="L155:L185" si="28">IF(AND($B155="",$D155=""),"",($C155-$B155-$F155)+($E155-$D155-$G155))</f>
        <v/>
      </c>
      <c r="M155" s="32"/>
      <c r="N155" s="190"/>
      <c r="O155" s="190"/>
      <c r="P155" s="190"/>
      <c r="Q155" s="190"/>
      <c r="R155" s="23"/>
      <c r="V155" s="1" t="s">
        <v>171</v>
      </c>
    </row>
    <row r="156" spans="1:22">
      <c r="A156" s="27">
        <f ca="1">A155+1</f>
        <v>45993</v>
      </c>
      <c r="B156" s="20"/>
      <c r="C156" s="21"/>
      <c r="D156" s="20"/>
      <c r="E156" s="21"/>
      <c r="F156" s="22"/>
      <c r="G156" s="22"/>
      <c r="H156" s="34" t="str">
        <f t="shared" ref="H156:H185" si="29">IF(OR(B156="",LEFT(M156,1)="✓"),"",C156-B156-F156)</f>
        <v/>
      </c>
      <c r="I156" s="34" t="str">
        <f t="shared" ref="I156:I185" si="30">IF(OR(D156="",LEFT(M156,1)="✓"),"",E156-D156-G156)</f>
        <v/>
      </c>
      <c r="J156" s="34" t="str">
        <f t="shared" ref="J156:J185" si="31">IF(AND(B156&lt;&gt;"",M156="✓所定"),C156-B156-F156,"")</f>
        <v/>
      </c>
      <c r="K156" s="34" t="str">
        <f t="shared" ref="K156:K185" si="32">IF(AND(B156&lt;&gt;"",M156="✓法定"),C156-B156-F156,"")</f>
        <v/>
      </c>
      <c r="L156" s="26" t="str">
        <f t="shared" si="28"/>
        <v/>
      </c>
      <c r="M156" s="32"/>
      <c r="N156" s="190"/>
      <c r="O156" s="190"/>
      <c r="P156" s="190"/>
      <c r="Q156" s="190"/>
      <c r="R156" s="23"/>
      <c r="V156" s="1" t="s">
        <v>172</v>
      </c>
    </row>
    <row r="157" spans="1:22">
      <c r="A157" s="27">
        <f t="shared" ref="A157:A185" ca="1" si="33">A156+1</f>
        <v>45994</v>
      </c>
      <c r="B157" s="20"/>
      <c r="C157" s="21"/>
      <c r="D157" s="20"/>
      <c r="E157" s="21"/>
      <c r="F157" s="22"/>
      <c r="G157" s="22"/>
      <c r="H157" s="34" t="str">
        <f t="shared" si="29"/>
        <v/>
      </c>
      <c r="I157" s="34" t="str">
        <f t="shared" si="30"/>
        <v/>
      </c>
      <c r="J157" s="34" t="str">
        <f t="shared" si="31"/>
        <v/>
      </c>
      <c r="K157" s="34" t="str">
        <f t="shared" si="32"/>
        <v/>
      </c>
      <c r="L157" s="26" t="str">
        <f t="shared" si="28"/>
        <v/>
      </c>
      <c r="M157" s="32"/>
      <c r="N157" s="190"/>
      <c r="O157" s="190"/>
      <c r="P157" s="190"/>
      <c r="Q157" s="190"/>
      <c r="R157" s="23"/>
    </row>
    <row r="158" spans="1:22">
      <c r="A158" s="27">
        <f t="shared" ca="1" si="33"/>
        <v>45995</v>
      </c>
      <c r="B158" s="20"/>
      <c r="C158" s="21"/>
      <c r="D158" s="20"/>
      <c r="E158" s="21"/>
      <c r="F158" s="22"/>
      <c r="G158" s="22"/>
      <c r="H158" s="34" t="str">
        <f t="shared" si="29"/>
        <v/>
      </c>
      <c r="I158" s="34" t="str">
        <f t="shared" si="30"/>
        <v/>
      </c>
      <c r="J158" s="34" t="str">
        <f t="shared" si="31"/>
        <v/>
      </c>
      <c r="K158" s="34" t="str">
        <f t="shared" si="32"/>
        <v/>
      </c>
      <c r="L158" s="26" t="str">
        <f t="shared" si="28"/>
        <v/>
      </c>
      <c r="M158" s="32"/>
      <c r="N158" s="190"/>
      <c r="O158" s="190"/>
      <c r="P158" s="190"/>
      <c r="Q158" s="190"/>
      <c r="R158" s="23"/>
    </row>
    <row r="159" spans="1:22">
      <c r="A159" s="27">
        <f t="shared" ca="1" si="33"/>
        <v>45996</v>
      </c>
      <c r="B159" s="20"/>
      <c r="C159" s="21"/>
      <c r="D159" s="20"/>
      <c r="E159" s="21"/>
      <c r="F159" s="22"/>
      <c r="G159" s="22"/>
      <c r="H159" s="34" t="str">
        <f t="shared" si="29"/>
        <v/>
      </c>
      <c r="I159" s="34" t="str">
        <f t="shared" si="30"/>
        <v/>
      </c>
      <c r="J159" s="34" t="str">
        <f t="shared" si="31"/>
        <v/>
      </c>
      <c r="K159" s="34" t="str">
        <f t="shared" si="32"/>
        <v/>
      </c>
      <c r="L159" s="26" t="str">
        <f t="shared" si="28"/>
        <v/>
      </c>
      <c r="M159" s="32"/>
      <c r="N159" s="190"/>
      <c r="O159" s="190"/>
      <c r="P159" s="190"/>
      <c r="Q159" s="190"/>
      <c r="R159" s="23"/>
    </row>
    <row r="160" spans="1:22">
      <c r="A160" s="27">
        <f t="shared" ca="1" si="33"/>
        <v>45997</v>
      </c>
      <c r="B160" s="20"/>
      <c r="C160" s="21"/>
      <c r="D160" s="20"/>
      <c r="E160" s="21"/>
      <c r="F160" s="22"/>
      <c r="G160" s="22"/>
      <c r="H160" s="34" t="str">
        <f t="shared" si="29"/>
        <v/>
      </c>
      <c r="I160" s="34" t="str">
        <f t="shared" si="30"/>
        <v/>
      </c>
      <c r="J160" s="34" t="str">
        <f t="shared" si="31"/>
        <v/>
      </c>
      <c r="K160" s="34" t="str">
        <f t="shared" si="32"/>
        <v/>
      </c>
      <c r="L160" s="26" t="str">
        <f t="shared" si="28"/>
        <v/>
      </c>
      <c r="M160" s="32"/>
      <c r="N160" s="190"/>
      <c r="O160" s="190"/>
      <c r="P160" s="190"/>
      <c r="Q160" s="190"/>
      <c r="R160" s="23"/>
    </row>
    <row r="161" spans="1:18">
      <c r="A161" s="27">
        <f t="shared" ca="1" si="33"/>
        <v>45998</v>
      </c>
      <c r="B161" s="20"/>
      <c r="C161" s="21"/>
      <c r="D161" s="20"/>
      <c r="E161" s="21"/>
      <c r="F161" s="22"/>
      <c r="G161" s="22"/>
      <c r="H161" s="34" t="str">
        <f t="shared" si="29"/>
        <v/>
      </c>
      <c r="I161" s="34" t="str">
        <f t="shared" si="30"/>
        <v/>
      </c>
      <c r="J161" s="34" t="str">
        <f t="shared" si="31"/>
        <v/>
      </c>
      <c r="K161" s="34" t="str">
        <f t="shared" si="32"/>
        <v/>
      </c>
      <c r="L161" s="26" t="str">
        <f t="shared" si="28"/>
        <v/>
      </c>
      <c r="M161" s="32"/>
      <c r="N161" s="190"/>
      <c r="O161" s="190"/>
      <c r="P161" s="190"/>
      <c r="Q161" s="190"/>
      <c r="R161" s="23"/>
    </row>
    <row r="162" spans="1:18">
      <c r="A162" s="27">
        <f t="shared" ca="1" si="33"/>
        <v>45999</v>
      </c>
      <c r="B162" s="20"/>
      <c r="C162" s="21"/>
      <c r="D162" s="20"/>
      <c r="E162" s="21"/>
      <c r="F162" s="22"/>
      <c r="G162" s="22"/>
      <c r="H162" s="34" t="str">
        <f t="shared" si="29"/>
        <v/>
      </c>
      <c r="I162" s="34" t="str">
        <f t="shared" si="30"/>
        <v/>
      </c>
      <c r="J162" s="34" t="str">
        <f t="shared" si="31"/>
        <v/>
      </c>
      <c r="K162" s="34" t="str">
        <f t="shared" si="32"/>
        <v/>
      </c>
      <c r="L162" s="26" t="str">
        <f t="shared" si="28"/>
        <v/>
      </c>
      <c r="M162" s="32"/>
      <c r="N162" s="190"/>
      <c r="O162" s="190"/>
      <c r="P162" s="190"/>
      <c r="Q162" s="190"/>
      <c r="R162" s="23"/>
    </row>
    <row r="163" spans="1:18">
      <c r="A163" s="27">
        <f t="shared" ca="1" si="33"/>
        <v>46000</v>
      </c>
      <c r="B163" s="20"/>
      <c r="C163" s="21"/>
      <c r="D163" s="20"/>
      <c r="E163" s="21"/>
      <c r="F163" s="22"/>
      <c r="G163" s="22"/>
      <c r="H163" s="34" t="str">
        <f t="shared" si="29"/>
        <v/>
      </c>
      <c r="I163" s="34" t="str">
        <f t="shared" si="30"/>
        <v/>
      </c>
      <c r="J163" s="34" t="str">
        <f t="shared" si="31"/>
        <v/>
      </c>
      <c r="K163" s="34" t="str">
        <f t="shared" si="32"/>
        <v/>
      </c>
      <c r="L163" s="26" t="str">
        <f t="shared" si="28"/>
        <v/>
      </c>
      <c r="M163" s="32"/>
      <c r="N163" s="190"/>
      <c r="O163" s="190"/>
      <c r="P163" s="190"/>
      <c r="Q163" s="190"/>
      <c r="R163" s="23"/>
    </row>
    <row r="164" spans="1:18">
      <c r="A164" s="27">
        <f t="shared" ca="1" si="33"/>
        <v>46001</v>
      </c>
      <c r="B164" s="20"/>
      <c r="C164" s="21"/>
      <c r="D164" s="20"/>
      <c r="E164" s="21"/>
      <c r="F164" s="22"/>
      <c r="G164" s="22"/>
      <c r="H164" s="34" t="str">
        <f t="shared" si="29"/>
        <v/>
      </c>
      <c r="I164" s="34" t="str">
        <f t="shared" si="30"/>
        <v/>
      </c>
      <c r="J164" s="34" t="str">
        <f t="shared" si="31"/>
        <v/>
      </c>
      <c r="K164" s="34" t="str">
        <f t="shared" si="32"/>
        <v/>
      </c>
      <c r="L164" s="26" t="str">
        <f t="shared" si="28"/>
        <v/>
      </c>
      <c r="M164" s="32"/>
      <c r="N164" s="190"/>
      <c r="O164" s="190"/>
      <c r="P164" s="190"/>
      <c r="Q164" s="190"/>
      <c r="R164" s="23"/>
    </row>
    <row r="165" spans="1:18">
      <c r="A165" s="27">
        <f t="shared" ca="1" si="33"/>
        <v>46002</v>
      </c>
      <c r="B165" s="20"/>
      <c r="C165" s="21"/>
      <c r="D165" s="20"/>
      <c r="E165" s="21"/>
      <c r="F165" s="22"/>
      <c r="G165" s="22"/>
      <c r="H165" s="34" t="str">
        <f t="shared" si="29"/>
        <v/>
      </c>
      <c r="I165" s="34" t="str">
        <f t="shared" si="30"/>
        <v/>
      </c>
      <c r="J165" s="34" t="str">
        <f t="shared" si="31"/>
        <v/>
      </c>
      <c r="K165" s="34" t="str">
        <f t="shared" si="32"/>
        <v/>
      </c>
      <c r="L165" s="26" t="str">
        <f t="shared" si="28"/>
        <v/>
      </c>
      <c r="M165" s="32"/>
      <c r="N165" s="190"/>
      <c r="O165" s="190"/>
      <c r="P165" s="190"/>
      <c r="Q165" s="190"/>
      <c r="R165" s="23"/>
    </row>
    <row r="166" spans="1:18">
      <c r="A166" s="27">
        <f t="shared" ca="1" si="33"/>
        <v>46003</v>
      </c>
      <c r="B166" s="20"/>
      <c r="C166" s="21"/>
      <c r="D166" s="20"/>
      <c r="E166" s="21"/>
      <c r="F166" s="22"/>
      <c r="G166" s="22"/>
      <c r="H166" s="34" t="str">
        <f t="shared" si="29"/>
        <v/>
      </c>
      <c r="I166" s="34" t="str">
        <f t="shared" si="30"/>
        <v/>
      </c>
      <c r="J166" s="34" t="str">
        <f t="shared" si="31"/>
        <v/>
      </c>
      <c r="K166" s="34" t="str">
        <f t="shared" si="32"/>
        <v/>
      </c>
      <c r="L166" s="26" t="str">
        <f t="shared" si="28"/>
        <v/>
      </c>
      <c r="M166" s="32"/>
      <c r="N166" s="190"/>
      <c r="O166" s="190"/>
      <c r="P166" s="190"/>
      <c r="Q166" s="190"/>
      <c r="R166" s="23"/>
    </row>
    <row r="167" spans="1:18">
      <c r="A167" s="27">
        <f t="shared" ca="1" si="33"/>
        <v>46004</v>
      </c>
      <c r="B167" s="20"/>
      <c r="C167" s="21"/>
      <c r="D167" s="20"/>
      <c r="E167" s="21"/>
      <c r="F167" s="22"/>
      <c r="G167" s="22"/>
      <c r="H167" s="34" t="str">
        <f t="shared" si="29"/>
        <v/>
      </c>
      <c r="I167" s="34" t="str">
        <f t="shared" si="30"/>
        <v/>
      </c>
      <c r="J167" s="34" t="str">
        <f t="shared" si="31"/>
        <v/>
      </c>
      <c r="K167" s="34" t="str">
        <f t="shared" si="32"/>
        <v/>
      </c>
      <c r="L167" s="26" t="str">
        <f t="shared" si="28"/>
        <v/>
      </c>
      <c r="M167" s="32"/>
      <c r="N167" s="190"/>
      <c r="O167" s="190"/>
      <c r="P167" s="190"/>
      <c r="Q167" s="190"/>
      <c r="R167" s="23"/>
    </row>
    <row r="168" spans="1:18">
      <c r="A168" s="27">
        <f t="shared" ca="1" si="33"/>
        <v>46005</v>
      </c>
      <c r="B168" s="20"/>
      <c r="C168" s="21"/>
      <c r="D168" s="20"/>
      <c r="E168" s="21"/>
      <c r="F168" s="22"/>
      <c r="G168" s="22"/>
      <c r="H168" s="34" t="str">
        <f t="shared" si="29"/>
        <v/>
      </c>
      <c r="I168" s="34" t="str">
        <f t="shared" si="30"/>
        <v/>
      </c>
      <c r="J168" s="34" t="str">
        <f t="shared" si="31"/>
        <v/>
      </c>
      <c r="K168" s="34" t="str">
        <f t="shared" si="32"/>
        <v/>
      </c>
      <c r="L168" s="26" t="str">
        <f t="shared" si="28"/>
        <v/>
      </c>
      <c r="M168" s="32"/>
      <c r="N168" s="190"/>
      <c r="O168" s="190"/>
      <c r="P168" s="190"/>
      <c r="Q168" s="190"/>
      <c r="R168" s="23"/>
    </row>
    <row r="169" spans="1:18">
      <c r="A169" s="27">
        <f t="shared" ca="1" si="33"/>
        <v>46006</v>
      </c>
      <c r="B169" s="20"/>
      <c r="C169" s="21"/>
      <c r="D169" s="20"/>
      <c r="E169" s="21"/>
      <c r="F169" s="22"/>
      <c r="G169" s="22"/>
      <c r="H169" s="34" t="str">
        <f t="shared" si="29"/>
        <v/>
      </c>
      <c r="I169" s="34" t="str">
        <f t="shared" si="30"/>
        <v/>
      </c>
      <c r="J169" s="34" t="str">
        <f t="shared" si="31"/>
        <v/>
      </c>
      <c r="K169" s="34" t="str">
        <f t="shared" si="32"/>
        <v/>
      </c>
      <c r="L169" s="26" t="str">
        <f t="shared" si="28"/>
        <v/>
      </c>
      <c r="M169" s="32"/>
      <c r="N169" s="190"/>
      <c r="O169" s="190"/>
      <c r="P169" s="190"/>
      <c r="Q169" s="190"/>
      <c r="R169" s="23"/>
    </row>
    <row r="170" spans="1:18">
      <c r="A170" s="27">
        <f t="shared" ca="1" si="33"/>
        <v>46007</v>
      </c>
      <c r="B170" s="20"/>
      <c r="C170" s="21"/>
      <c r="D170" s="20"/>
      <c r="E170" s="21"/>
      <c r="F170" s="22"/>
      <c r="G170" s="22"/>
      <c r="H170" s="34" t="str">
        <f t="shared" si="29"/>
        <v/>
      </c>
      <c r="I170" s="34" t="str">
        <f t="shared" si="30"/>
        <v/>
      </c>
      <c r="J170" s="34" t="str">
        <f t="shared" si="31"/>
        <v/>
      </c>
      <c r="K170" s="34" t="str">
        <f t="shared" si="32"/>
        <v/>
      </c>
      <c r="L170" s="26" t="str">
        <f t="shared" si="28"/>
        <v/>
      </c>
      <c r="M170" s="32"/>
      <c r="N170" s="190"/>
      <c r="O170" s="190"/>
      <c r="P170" s="190"/>
      <c r="Q170" s="190"/>
      <c r="R170" s="23"/>
    </row>
    <row r="171" spans="1:18">
      <c r="A171" s="27">
        <f t="shared" ca="1" si="33"/>
        <v>46008</v>
      </c>
      <c r="B171" s="20"/>
      <c r="C171" s="21"/>
      <c r="D171" s="20"/>
      <c r="E171" s="21"/>
      <c r="F171" s="22"/>
      <c r="G171" s="22"/>
      <c r="H171" s="34" t="str">
        <f t="shared" si="29"/>
        <v/>
      </c>
      <c r="I171" s="34" t="str">
        <f t="shared" si="30"/>
        <v/>
      </c>
      <c r="J171" s="34" t="str">
        <f t="shared" si="31"/>
        <v/>
      </c>
      <c r="K171" s="34" t="str">
        <f t="shared" si="32"/>
        <v/>
      </c>
      <c r="L171" s="26" t="str">
        <f t="shared" si="28"/>
        <v/>
      </c>
      <c r="M171" s="32"/>
      <c r="N171" s="190"/>
      <c r="O171" s="190"/>
      <c r="P171" s="190"/>
      <c r="Q171" s="190"/>
      <c r="R171" s="23"/>
    </row>
    <row r="172" spans="1:18">
      <c r="A172" s="27">
        <f t="shared" ca="1" si="33"/>
        <v>46009</v>
      </c>
      <c r="B172" s="20"/>
      <c r="C172" s="21"/>
      <c r="D172" s="20"/>
      <c r="E172" s="21"/>
      <c r="F172" s="22"/>
      <c r="G172" s="22"/>
      <c r="H172" s="34" t="str">
        <f t="shared" si="29"/>
        <v/>
      </c>
      <c r="I172" s="34" t="str">
        <f t="shared" si="30"/>
        <v/>
      </c>
      <c r="J172" s="34" t="str">
        <f t="shared" si="31"/>
        <v/>
      </c>
      <c r="K172" s="34" t="str">
        <f t="shared" si="32"/>
        <v/>
      </c>
      <c r="L172" s="26" t="str">
        <f t="shared" si="28"/>
        <v/>
      </c>
      <c r="M172" s="32"/>
      <c r="N172" s="190"/>
      <c r="O172" s="190"/>
      <c r="P172" s="190"/>
      <c r="Q172" s="190"/>
      <c r="R172" s="23"/>
    </row>
    <row r="173" spans="1:18">
      <c r="A173" s="27">
        <f t="shared" ca="1" si="33"/>
        <v>46010</v>
      </c>
      <c r="B173" s="20"/>
      <c r="C173" s="21"/>
      <c r="D173" s="20"/>
      <c r="E173" s="21"/>
      <c r="F173" s="22"/>
      <c r="G173" s="22"/>
      <c r="H173" s="34" t="str">
        <f t="shared" si="29"/>
        <v/>
      </c>
      <c r="I173" s="34" t="str">
        <f t="shared" si="30"/>
        <v/>
      </c>
      <c r="J173" s="34" t="str">
        <f t="shared" si="31"/>
        <v/>
      </c>
      <c r="K173" s="34" t="str">
        <f t="shared" si="32"/>
        <v/>
      </c>
      <c r="L173" s="26" t="str">
        <f t="shared" si="28"/>
        <v/>
      </c>
      <c r="M173" s="32"/>
      <c r="N173" s="190"/>
      <c r="O173" s="190"/>
      <c r="P173" s="190"/>
      <c r="Q173" s="190"/>
      <c r="R173" s="23"/>
    </row>
    <row r="174" spans="1:18">
      <c r="A174" s="27">
        <f t="shared" ca="1" si="33"/>
        <v>46011</v>
      </c>
      <c r="B174" s="20"/>
      <c r="C174" s="21"/>
      <c r="D174" s="20"/>
      <c r="E174" s="21"/>
      <c r="F174" s="22"/>
      <c r="G174" s="22"/>
      <c r="H174" s="34" t="str">
        <f t="shared" si="29"/>
        <v/>
      </c>
      <c r="I174" s="34" t="str">
        <f t="shared" si="30"/>
        <v/>
      </c>
      <c r="J174" s="34" t="str">
        <f t="shared" si="31"/>
        <v/>
      </c>
      <c r="K174" s="34" t="str">
        <f t="shared" si="32"/>
        <v/>
      </c>
      <c r="L174" s="26" t="str">
        <f t="shared" si="28"/>
        <v/>
      </c>
      <c r="M174" s="32"/>
      <c r="N174" s="190"/>
      <c r="O174" s="190"/>
      <c r="P174" s="190"/>
      <c r="Q174" s="190"/>
      <c r="R174" s="23"/>
    </row>
    <row r="175" spans="1:18">
      <c r="A175" s="27">
        <f t="shared" ca="1" si="33"/>
        <v>46012</v>
      </c>
      <c r="B175" s="20"/>
      <c r="C175" s="21"/>
      <c r="D175" s="20"/>
      <c r="E175" s="21"/>
      <c r="F175" s="22"/>
      <c r="G175" s="22"/>
      <c r="H175" s="34" t="str">
        <f t="shared" si="29"/>
        <v/>
      </c>
      <c r="I175" s="34" t="str">
        <f t="shared" si="30"/>
        <v/>
      </c>
      <c r="J175" s="34" t="str">
        <f t="shared" si="31"/>
        <v/>
      </c>
      <c r="K175" s="34" t="str">
        <f t="shared" si="32"/>
        <v/>
      </c>
      <c r="L175" s="26" t="str">
        <f t="shared" si="28"/>
        <v/>
      </c>
      <c r="M175" s="32"/>
      <c r="N175" s="190"/>
      <c r="O175" s="190"/>
      <c r="P175" s="190"/>
      <c r="Q175" s="190"/>
      <c r="R175" s="23"/>
    </row>
    <row r="176" spans="1:18">
      <c r="A176" s="27">
        <f t="shared" ca="1" si="33"/>
        <v>46013</v>
      </c>
      <c r="B176" s="20"/>
      <c r="C176" s="21"/>
      <c r="D176" s="20"/>
      <c r="E176" s="21"/>
      <c r="F176" s="22"/>
      <c r="G176" s="22"/>
      <c r="H176" s="34" t="str">
        <f t="shared" si="29"/>
        <v/>
      </c>
      <c r="I176" s="34" t="str">
        <f t="shared" si="30"/>
        <v/>
      </c>
      <c r="J176" s="34" t="str">
        <f t="shared" si="31"/>
        <v/>
      </c>
      <c r="K176" s="34" t="str">
        <f t="shared" si="32"/>
        <v/>
      </c>
      <c r="L176" s="26" t="str">
        <f t="shared" si="28"/>
        <v/>
      </c>
      <c r="M176" s="32"/>
      <c r="N176" s="190"/>
      <c r="O176" s="190"/>
      <c r="P176" s="190"/>
      <c r="Q176" s="190"/>
      <c r="R176" s="23"/>
    </row>
    <row r="177" spans="1:22">
      <c r="A177" s="27">
        <f t="shared" ca="1" si="33"/>
        <v>46014</v>
      </c>
      <c r="B177" s="20"/>
      <c r="C177" s="21"/>
      <c r="D177" s="20"/>
      <c r="E177" s="21"/>
      <c r="F177" s="22"/>
      <c r="G177" s="22"/>
      <c r="H177" s="34" t="str">
        <f t="shared" si="29"/>
        <v/>
      </c>
      <c r="I177" s="34" t="str">
        <f t="shared" si="30"/>
        <v/>
      </c>
      <c r="J177" s="34" t="str">
        <f t="shared" si="31"/>
        <v/>
      </c>
      <c r="K177" s="34" t="str">
        <f t="shared" si="32"/>
        <v/>
      </c>
      <c r="L177" s="26" t="str">
        <f t="shared" si="28"/>
        <v/>
      </c>
      <c r="M177" s="32"/>
      <c r="N177" s="190"/>
      <c r="O177" s="190"/>
      <c r="P177" s="190"/>
      <c r="Q177" s="190"/>
      <c r="R177" s="23"/>
    </row>
    <row r="178" spans="1:22">
      <c r="A178" s="27">
        <f t="shared" ca="1" si="33"/>
        <v>46015</v>
      </c>
      <c r="B178" s="20"/>
      <c r="C178" s="21"/>
      <c r="D178" s="20"/>
      <c r="E178" s="21"/>
      <c r="F178" s="22"/>
      <c r="G178" s="22"/>
      <c r="H178" s="34" t="str">
        <f t="shared" si="29"/>
        <v/>
      </c>
      <c r="I178" s="34" t="str">
        <f t="shared" si="30"/>
        <v/>
      </c>
      <c r="J178" s="34" t="str">
        <f t="shared" si="31"/>
        <v/>
      </c>
      <c r="K178" s="34" t="str">
        <f t="shared" si="32"/>
        <v/>
      </c>
      <c r="L178" s="26" t="str">
        <f t="shared" si="28"/>
        <v/>
      </c>
      <c r="M178" s="32"/>
      <c r="N178" s="190"/>
      <c r="O178" s="190"/>
      <c r="P178" s="190"/>
      <c r="Q178" s="190"/>
      <c r="R178" s="23"/>
    </row>
    <row r="179" spans="1:22">
      <c r="A179" s="27">
        <f t="shared" ca="1" si="33"/>
        <v>46016</v>
      </c>
      <c r="B179" s="20"/>
      <c r="C179" s="21"/>
      <c r="D179" s="20"/>
      <c r="E179" s="21"/>
      <c r="F179" s="22"/>
      <c r="G179" s="22"/>
      <c r="H179" s="34" t="str">
        <f t="shared" si="29"/>
        <v/>
      </c>
      <c r="I179" s="34" t="str">
        <f t="shared" si="30"/>
        <v/>
      </c>
      <c r="J179" s="34" t="str">
        <f t="shared" si="31"/>
        <v/>
      </c>
      <c r="K179" s="34" t="str">
        <f t="shared" si="32"/>
        <v/>
      </c>
      <c r="L179" s="26" t="str">
        <f t="shared" si="28"/>
        <v/>
      </c>
      <c r="M179" s="32"/>
      <c r="N179" s="190"/>
      <c r="O179" s="190"/>
      <c r="P179" s="190"/>
      <c r="Q179" s="190"/>
      <c r="R179" s="23"/>
    </row>
    <row r="180" spans="1:22">
      <c r="A180" s="27">
        <f t="shared" ca="1" si="33"/>
        <v>46017</v>
      </c>
      <c r="B180" s="20"/>
      <c r="C180" s="21"/>
      <c r="D180" s="20"/>
      <c r="E180" s="21"/>
      <c r="F180" s="22"/>
      <c r="G180" s="22"/>
      <c r="H180" s="34" t="str">
        <f t="shared" si="29"/>
        <v/>
      </c>
      <c r="I180" s="34" t="str">
        <f t="shared" si="30"/>
        <v/>
      </c>
      <c r="J180" s="34" t="str">
        <f t="shared" si="31"/>
        <v/>
      </c>
      <c r="K180" s="34" t="str">
        <f t="shared" si="32"/>
        <v/>
      </c>
      <c r="L180" s="26" t="str">
        <f t="shared" si="28"/>
        <v/>
      </c>
      <c r="M180" s="32"/>
      <c r="N180" s="190"/>
      <c r="O180" s="190"/>
      <c r="P180" s="190"/>
      <c r="Q180" s="190"/>
      <c r="R180" s="23"/>
    </row>
    <row r="181" spans="1:22">
      <c r="A181" s="27">
        <f t="shared" ca="1" si="33"/>
        <v>46018</v>
      </c>
      <c r="B181" s="20"/>
      <c r="C181" s="21"/>
      <c r="D181" s="20"/>
      <c r="E181" s="21"/>
      <c r="F181" s="22"/>
      <c r="G181" s="22"/>
      <c r="H181" s="34" t="str">
        <f t="shared" si="29"/>
        <v/>
      </c>
      <c r="I181" s="34" t="str">
        <f t="shared" si="30"/>
        <v/>
      </c>
      <c r="J181" s="34" t="str">
        <f t="shared" si="31"/>
        <v/>
      </c>
      <c r="K181" s="34" t="str">
        <f t="shared" si="32"/>
        <v/>
      </c>
      <c r="L181" s="26" t="str">
        <f t="shared" si="28"/>
        <v/>
      </c>
      <c r="M181" s="32"/>
      <c r="N181" s="190"/>
      <c r="O181" s="190"/>
      <c r="P181" s="190"/>
      <c r="Q181" s="190"/>
      <c r="R181" s="23"/>
    </row>
    <row r="182" spans="1:22">
      <c r="A182" s="27">
        <f t="shared" ca="1" si="33"/>
        <v>46019</v>
      </c>
      <c r="B182" s="20"/>
      <c r="C182" s="21"/>
      <c r="D182" s="20"/>
      <c r="E182" s="21"/>
      <c r="F182" s="22"/>
      <c r="G182" s="22"/>
      <c r="H182" s="34" t="str">
        <f t="shared" si="29"/>
        <v/>
      </c>
      <c r="I182" s="34" t="str">
        <f t="shared" si="30"/>
        <v/>
      </c>
      <c r="J182" s="34" t="str">
        <f t="shared" si="31"/>
        <v/>
      </c>
      <c r="K182" s="34" t="str">
        <f t="shared" si="32"/>
        <v/>
      </c>
      <c r="L182" s="26" t="str">
        <f t="shared" si="28"/>
        <v/>
      </c>
      <c r="M182" s="32"/>
      <c r="N182" s="190"/>
      <c r="O182" s="190"/>
      <c r="P182" s="190"/>
      <c r="Q182" s="190"/>
      <c r="R182" s="23"/>
    </row>
    <row r="183" spans="1:22">
      <c r="A183" s="27">
        <f t="shared" ca="1" si="33"/>
        <v>46020</v>
      </c>
      <c r="B183" s="20"/>
      <c r="C183" s="21"/>
      <c r="D183" s="20"/>
      <c r="E183" s="21"/>
      <c r="F183" s="22"/>
      <c r="G183" s="22"/>
      <c r="H183" s="34" t="str">
        <f t="shared" si="29"/>
        <v/>
      </c>
      <c r="I183" s="34" t="str">
        <f t="shared" si="30"/>
        <v/>
      </c>
      <c r="J183" s="34" t="str">
        <f t="shared" si="31"/>
        <v/>
      </c>
      <c r="K183" s="34" t="str">
        <f t="shared" si="32"/>
        <v/>
      </c>
      <c r="L183" s="26" t="str">
        <f t="shared" si="28"/>
        <v/>
      </c>
      <c r="M183" s="32"/>
      <c r="N183" s="190"/>
      <c r="O183" s="190"/>
      <c r="P183" s="190"/>
      <c r="Q183" s="190"/>
      <c r="R183" s="23"/>
    </row>
    <row r="184" spans="1:22">
      <c r="A184" s="27">
        <f t="shared" ca="1" si="33"/>
        <v>46021</v>
      </c>
      <c r="B184" s="20"/>
      <c r="C184" s="21"/>
      <c r="D184" s="20"/>
      <c r="E184" s="21"/>
      <c r="F184" s="22"/>
      <c r="G184" s="22"/>
      <c r="H184" s="34" t="str">
        <f t="shared" si="29"/>
        <v/>
      </c>
      <c r="I184" s="34" t="str">
        <f t="shared" si="30"/>
        <v/>
      </c>
      <c r="J184" s="34" t="str">
        <f t="shared" si="31"/>
        <v/>
      </c>
      <c r="K184" s="34" t="str">
        <f t="shared" si="32"/>
        <v/>
      </c>
      <c r="L184" s="26" t="str">
        <f t="shared" si="28"/>
        <v/>
      </c>
      <c r="M184" s="32"/>
      <c r="N184" s="190"/>
      <c r="O184" s="190"/>
      <c r="P184" s="190"/>
      <c r="Q184" s="190"/>
      <c r="R184" s="23"/>
    </row>
    <row r="185" spans="1:22">
      <c r="A185" s="27">
        <f t="shared" ca="1" si="33"/>
        <v>46022</v>
      </c>
      <c r="B185" s="20"/>
      <c r="C185" s="21"/>
      <c r="D185" s="20"/>
      <c r="E185" s="21"/>
      <c r="F185" s="22"/>
      <c r="G185" s="22"/>
      <c r="H185" s="34" t="str">
        <f t="shared" si="29"/>
        <v/>
      </c>
      <c r="I185" s="34" t="str">
        <f t="shared" si="30"/>
        <v/>
      </c>
      <c r="J185" s="34" t="str">
        <f t="shared" si="31"/>
        <v/>
      </c>
      <c r="K185" s="34" t="str">
        <f t="shared" si="32"/>
        <v/>
      </c>
      <c r="L185" s="26" t="str">
        <f t="shared" si="28"/>
        <v/>
      </c>
      <c r="M185" s="32"/>
      <c r="N185" s="190"/>
      <c r="O185" s="190"/>
      <c r="P185" s="190"/>
      <c r="Q185" s="190"/>
      <c r="R185" s="23"/>
    </row>
    <row r="186" spans="1:22">
      <c r="A186" s="5" t="s">
        <v>11</v>
      </c>
      <c r="B186" s="191"/>
      <c r="C186" s="192"/>
      <c r="D186" s="191"/>
      <c r="E186" s="192"/>
      <c r="F186" s="26" t="str">
        <f>IF(SUM($F155:$F185)=0,"",SUM($F155:$F185))</f>
        <v/>
      </c>
      <c r="G186" s="26" t="str">
        <f>IF(SUM($G155:$G185)=0,"",SUM($G155:$G185))</f>
        <v/>
      </c>
      <c r="H186" s="26" t="str">
        <f>IF(SUM(H155:H185)=0,"",SUM(H155:H185))</f>
        <v/>
      </c>
      <c r="I186" s="26" t="str">
        <f>IF(SUM(I155:I185)=0,"",SUM(I155:I185))</f>
        <v/>
      </c>
      <c r="J186" s="26" t="str">
        <f t="shared" ref="J186:K186" si="34">IF(SUM(J155:J185)=0,"",SUM(J155:J185))</f>
        <v/>
      </c>
      <c r="K186" s="26" t="str">
        <f t="shared" si="34"/>
        <v/>
      </c>
      <c r="L186" s="26" t="str">
        <f>IF(SUM($L155:$L185)=0,"",SUM($L155:$L185))</f>
        <v/>
      </c>
      <c r="M186" s="33"/>
      <c r="N186" s="193"/>
      <c r="O186" s="193"/>
      <c r="P186" s="193"/>
      <c r="Q186" s="193"/>
      <c r="R186" s="6"/>
    </row>
    <row r="188" spans="1:22" ht="27" customHeight="1">
      <c r="A188" s="194" t="s">
        <v>22</v>
      </c>
      <c r="B188" s="189" t="s">
        <v>103</v>
      </c>
      <c r="C188" s="189"/>
      <c r="D188" s="189"/>
      <c r="E188" s="189"/>
      <c r="F188" s="189" t="s">
        <v>23</v>
      </c>
      <c r="G188" s="189"/>
      <c r="H188" s="189" t="s">
        <v>88</v>
      </c>
      <c r="I188" s="189"/>
      <c r="J188" s="189"/>
      <c r="K188" s="189"/>
      <c r="L188" s="189" t="s">
        <v>87</v>
      </c>
      <c r="M188" s="195" t="s">
        <v>96</v>
      </c>
      <c r="N188" s="194" t="s">
        <v>25</v>
      </c>
      <c r="O188" s="194"/>
      <c r="P188" s="194"/>
      <c r="Q188" s="194"/>
      <c r="R188" s="189" t="s">
        <v>100</v>
      </c>
    </row>
    <row r="189" spans="1:22" ht="14.25" customHeight="1">
      <c r="A189" s="194"/>
      <c r="B189" s="189" t="s">
        <v>82</v>
      </c>
      <c r="C189" s="189"/>
      <c r="D189" s="189" t="s">
        <v>84</v>
      </c>
      <c r="E189" s="189"/>
      <c r="F189" s="189"/>
      <c r="G189" s="189"/>
      <c r="H189" s="189" t="s">
        <v>90</v>
      </c>
      <c r="I189" s="189"/>
      <c r="J189" s="189" t="s">
        <v>89</v>
      </c>
      <c r="K189" s="189"/>
      <c r="L189" s="189"/>
      <c r="M189" s="196"/>
      <c r="N189" s="194"/>
      <c r="O189" s="194"/>
      <c r="P189" s="194"/>
      <c r="Q189" s="194"/>
      <c r="R189" s="189"/>
    </row>
    <row r="190" spans="1:22">
      <c r="A190" s="194"/>
      <c r="B190" s="43" t="s">
        <v>26</v>
      </c>
      <c r="C190" s="43" t="s">
        <v>27</v>
      </c>
      <c r="D190" s="43" t="s">
        <v>26</v>
      </c>
      <c r="E190" s="43" t="s">
        <v>27</v>
      </c>
      <c r="F190" s="44" t="s">
        <v>85</v>
      </c>
      <c r="G190" s="44" t="s">
        <v>86</v>
      </c>
      <c r="H190" s="44" t="s">
        <v>81</v>
      </c>
      <c r="I190" s="44" t="s">
        <v>83</v>
      </c>
      <c r="J190" s="44" t="s">
        <v>81</v>
      </c>
      <c r="K190" s="44" t="s">
        <v>95</v>
      </c>
      <c r="L190" s="189"/>
      <c r="M190" s="197"/>
      <c r="N190" s="194"/>
      <c r="O190" s="194"/>
      <c r="P190" s="194"/>
      <c r="Q190" s="194"/>
      <c r="R190" s="194"/>
    </row>
    <row r="191" spans="1:22">
      <c r="A191" s="27" cm="1">
        <f t="array" aca="1" ref="A191" ca="1">DATE("2025","8"+5,IFERROR(INDIRECT(T1),"1"))</f>
        <v>46023</v>
      </c>
      <c r="B191" s="20"/>
      <c r="C191" s="21"/>
      <c r="D191" s="20"/>
      <c r="E191" s="21"/>
      <c r="F191" s="22"/>
      <c r="G191" s="22"/>
      <c r="H191" s="34" t="str">
        <f>IF(OR(B191="",LEFT(M191,1)="✓"),"",C191-B191-F191)</f>
        <v/>
      </c>
      <c r="I191" s="34" t="str">
        <f>IF(OR(D191="",LEFT(M191,1)="✓"),"",E191-D191-G191)</f>
        <v/>
      </c>
      <c r="J191" s="34" t="str">
        <f>IF(AND(B191&lt;&gt;"",M191="✓所定"),C191-B191-F191,"")</f>
        <v/>
      </c>
      <c r="K191" s="34" t="str">
        <f>IF(AND(B191&lt;&gt;"",M191="✓法定"),C191-B191-F191,"")</f>
        <v/>
      </c>
      <c r="L191" s="26" t="str">
        <f>IF(AND($B191="",$D191=""),"",($C191-$B191-$F191)+($E191-$D191-$G191))</f>
        <v/>
      </c>
      <c r="M191" s="32"/>
      <c r="N191" s="190"/>
      <c r="O191" s="190"/>
      <c r="P191" s="190"/>
      <c r="Q191" s="190"/>
      <c r="R191" s="23"/>
      <c r="V191" s="1" t="s">
        <v>171</v>
      </c>
    </row>
    <row r="192" spans="1:22">
      <c r="A192" s="27">
        <f ca="1">A191+1</f>
        <v>46024</v>
      </c>
      <c r="B192" s="20"/>
      <c r="C192" s="21"/>
      <c r="D192" s="20"/>
      <c r="E192" s="21"/>
      <c r="F192" s="22"/>
      <c r="G192" s="22"/>
      <c r="H192" s="34" t="str">
        <f t="shared" ref="H192:H221" si="35">IF(OR(B192="",LEFT(M192,1)="✓"),"",C192-B192-F192)</f>
        <v/>
      </c>
      <c r="I192" s="34" t="str">
        <f t="shared" ref="I192:I221" si="36">IF(OR(D192="",LEFT(M192,1)="✓"),"",E192-D192-G192)</f>
        <v/>
      </c>
      <c r="J192" s="34" t="str">
        <f t="shared" ref="J192:J221" si="37">IF(AND(B192&lt;&gt;"",M192="✓所定"),C192-B192-F192,"")</f>
        <v/>
      </c>
      <c r="K192" s="34" t="str">
        <f t="shared" ref="K192:K221" si="38">IF(AND(B192&lt;&gt;"",M192="✓法定"),C192-B192-F192,"")</f>
        <v/>
      </c>
      <c r="L192" s="26" t="str">
        <f t="shared" ref="L192:L221" si="39">IF(AND($B192="",$D192=""),"",($C192-$B192-$F192)+($E192-$D192-$G192))</f>
        <v/>
      </c>
      <c r="M192" s="32"/>
      <c r="N192" s="190"/>
      <c r="O192" s="190"/>
      <c r="P192" s="190"/>
      <c r="Q192" s="190"/>
      <c r="R192" s="23"/>
      <c r="V192" s="1" t="s">
        <v>172</v>
      </c>
    </row>
    <row r="193" spans="1:18">
      <c r="A193" s="27">
        <f t="shared" ref="A193:A221" ca="1" si="40">A192+1</f>
        <v>46025</v>
      </c>
      <c r="B193" s="20"/>
      <c r="C193" s="21"/>
      <c r="D193" s="20"/>
      <c r="E193" s="21"/>
      <c r="F193" s="22"/>
      <c r="G193" s="22"/>
      <c r="H193" s="34" t="str">
        <f t="shared" si="35"/>
        <v/>
      </c>
      <c r="I193" s="34" t="str">
        <f t="shared" si="36"/>
        <v/>
      </c>
      <c r="J193" s="34" t="str">
        <f t="shared" si="37"/>
        <v/>
      </c>
      <c r="K193" s="34" t="str">
        <f t="shared" si="38"/>
        <v/>
      </c>
      <c r="L193" s="26" t="str">
        <f t="shared" si="39"/>
        <v/>
      </c>
      <c r="M193" s="32"/>
      <c r="N193" s="190"/>
      <c r="O193" s="190"/>
      <c r="P193" s="190"/>
      <c r="Q193" s="190"/>
      <c r="R193" s="23"/>
    </row>
    <row r="194" spans="1:18">
      <c r="A194" s="27">
        <f t="shared" ca="1" si="40"/>
        <v>46026</v>
      </c>
      <c r="B194" s="20"/>
      <c r="C194" s="21"/>
      <c r="D194" s="20"/>
      <c r="E194" s="21"/>
      <c r="F194" s="22"/>
      <c r="G194" s="22"/>
      <c r="H194" s="34" t="str">
        <f t="shared" si="35"/>
        <v/>
      </c>
      <c r="I194" s="34" t="str">
        <f t="shared" si="36"/>
        <v/>
      </c>
      <c r="J194" s="34" t="str">
        <f t="shared" si="37"/>
        <v/>
      </c>
      <c r="K194" s="34" t="str">
        <f t="shared" si="38"/>
        <v/>
      </c>
      <c r="L194" s="26" t="str">
        <f t="shared" si="39"/>
        <v/>
      </c>
      <c r="M194" s="32"/>
      <c r="N194" s="190"/>
      <c r="O194" s="190"/>
      <c r="P194" s="190"/>
      <c r="Q194" s="190"/>
      <c r="R194" s="23"/>
    </row>
    <row r="195" spans="1:18">
      <c r="A195" s="27">
        <f t="shared" ca="1" si="40"/>
        <v>46027</v>
      </c>
      <c r="B195" s="20"/>
      <c r="C195" s="21"/>
      <c r="D195" s="20"/>
      <c r="E195" s="21"/>
      <c r="F195" s="22"/>
      <c r="G195" s="22"/>
      <c r="H195" s="34" t="str">
        <f t="shared" si="35"/>
        <v/>
      </c>
      <c r="I195" s="34" t="str">
        <f t="shared" si="36"/>
        <v/>
      </c>
      <c r="J195" s="34" t="str">
        <f t="shared" si="37"/>
        <v/>
      </c>
      <c r="K195" s="34" t="str">
        <f t="shared" si="38"/>
        <v/>
      </c>
      <c r="L195" s="26" t="str">
        <f t="shared" si="39"/>
        <v/>
      </c>
      <c r="M195" s="32"/>
      <c r="N195" s="190"/>
      <c r="O195" s="190"/>
      <c r="P195" s="190"/>
      <c r="Q195" s="190"/>
      <c r="R195" s="23"/>
    </row>
    <row r="196" spans="1:18">
      <c r="A196" s="27">
        <f t="shared" ca="1" si="40"/>
        <v>46028</v>
      </c>
      <c r="B196" s="20"/>
      <c r="C196" s="21"/>
      <c r="D196" s="20"/>
      <c r="E196" s="21"/>
      <c r="F196" s="22"/>
      <c r="G196" s="22"/>
      <c r="H196" s="34" t="str">
        <f t="shared" si="35"/>
        <v/>
      </c>
      <c r="I196" s="34" t="str">
        <f t="shared" si="36"/>
        <v/>
      </c>
      <c r="J196" s="34" t="str">
        <f t="shared" si="37"/>
        <v/>
      </c>
      <c r="K196" s="34" t="str">
        <f t="shared" si="38"/>
        <v/>
      </c>
      <c r="L196" s="26" t="str">
        <f t="shared" si="39"/>
        <v/>
      </c>
      <c r="M196" s="32"/>
      <c r="N196" s="190"/>
      <c r="O196" s="190"/>
      <c r="P196" s="190"/>
      <c r="Q196" s="190"/>
      <c r="R196" s="23"/>
    </row>
    <row r="197" spans="1:18">
      <c r="A197" s="27">
        <f t="shared" ca="1" si="40"/>
        <v>46029</v>
      </c>
      <c r="B197" s="20"/>
      <c r="C197" s="21"/>
      <c r="D197" s="20"/>
      <c r="E197" s="21"/>
      <c r="F197" s="22"/>
      <c r="G197" s="22"/>
      <c r="H197" s="34" t="str">
        <f t="shared" si="35"/>
        <v/>
      </c>
      <c r="I197" s="34" t="str">
        <f t="shared" si="36"/>
        <v/>
      </c>
      <c r="J197" s="34" t="str">
        <f t="shared" si="37"/>
        <v/>
      </c>
      <c r="K197" s="34" t="str">
        <f t="shared" si="38"/>
        <v/>
      </c>
      <c r="L197" s="26" t="str">
        <f t="shared" si="39"/>
        <v/>
      </c>
      <c r="M197" s="32"/>
      <c r="N197" s="190"/>
      <c r="O197" s="190"/>
      <c r="P197" s="190"/>
      <c r="Q197" s="190"/>
      <c r="R197" s="23"/>
    </row>
    <row r="198" spans="1:18">
      <c r="A198" s="27">
        <f t="shared" ca="1" si="40"/>
        <v>46030</v>
      </c>
      <c r="B198" s="20"/>
      <c r="C198" s="21"/>
      <c r="D198" s="20"/>
      <c r="E198" s="21"/>
      <c r="F198" s="22"/>
      <c r="G198" s="22"/>
      <c r="H198" s="34" t="str">
        <f t="shared" si="35"/>
        <v/>
      </c>
      <c r="I198" s="34" t="str">
        <f t="shared" si="36"/>
        <v/>
      </c>
      <c r="J198" s="34" t="str">
        <f t="shared" si="37"/>
        <v/>
      </c>
      <c r="K198" s="34" t="str">
        <f t="shared" si="38"/>
        <v/>
      </c>
      <c r="L198" s="26" t="str">
        <f t="shared" si="39"/>
        <v/>
      </c>
      <c r="M198" s="32"/>
      <c r="N198" s="190"/>
      <c r="O198" s="190"/>
      <c r="P198" s="190"/>
      <c r="Q198" s="190"/>
      <c r="R198" s="23"/>
    </row>
    <row r="199" spans="1:18">
      <c r="A199" s="27">
        <f t="shared" ca="1" si="40"/>
        <v>46031</v>
      </c>
      <c r="B199" s="20"/>
      <c r="C199" s="21"/>
      <c r="D199" s="20"/>
      <c r="E199" s="21"/>
      <c r="F199" s="22"/>
      <c r="G199" s="22"/>
      <c r="H199" s="34" t="str">
        <f t="shared" si="35"/>
        <v/>
      </c>
      <c r="I199" s="34" t="str">
        <f t="shared" si="36"/>
        <v/>
      </c>
      <c r="J199" s="34" t="str">
        <f t="shared" si="37"/>
        <v/>
      </c>
      <c r="K199" s="34" t="str">
        <f t="shared" si="38"/>
        <v/>
      </c>
      <c r="L199" s="26" t="str">
        <f t="shared" si="39"/>
        <v/>
      </c>
      <c r="M199" s="32"/>
      <c r="N199" s="190"/>
      <c r="O199" s="190"/>
      <c r="P199" s="190"/>
      <c r="Q199" s="190"/>
      <c r="R199" s="23"/>
    </row>
    <row r="200" spans="1:18">
      <c r="A200" s="27">
        <f t="shared" ca="1" si="40"/>
        <v>46032</v>
      </c>
      <c r="B200" s="20"/>
      <c r="C200" s="21"/>
      <c r="D200" s="20"/>
      <c r="E200" s="21"/>
      <c r="F200" s="22"/>
      <c r="G200" s="22"/>
      <c r="H200" s="34" t="str">
        <f t="shared" si="35"/>
        <v/>
      </c>
      <c r="I200" s="34" t="str">
        <f t="shared" si="36"/>
        <v/>
      </c>
      <c r="J200" s="34" t="str">
        <f t="shared" si="37"/>
        <v/>
      </c>
      <c r="K200" s="34" t="str">
        <f t="shared" si="38"/>
        <v/>
      </c>
      <c r="L200" s="26" t="str">
        <f t="shared" si="39"/>
        <v/>
      </c>
      <c r="M200" s="32"/>
      <c r="N200" s="190"/>
      <c r="O200" s="190"/>
      <c r="P200" s="190"/>
      <c r="Q200" s="190"/>
      <c r="R200" s="23"/>
    </row>
    <row r="201" spans="1:18">
      <c r="A201" s="27">
        <f t="shared" ca="1" si="40"/>
        <v>46033</v>
      </c>
      <c r="B201" s="20"/>
      <c r="C201" s="21"/>
      <c r="D201" s="20"/>
      <c r="E201" s="21"/>
      <c r="F201" s="22"/>
      <c r="G201" s="22"/>
      <c r="H201" s="34" t="str">
        <f t="shared" si="35"/>
        <v/>
      </c>
      <c r="I201" s="34" t="str">
        <f t="shared" si="36"/>
        <v/>
      </c>
      <c r="J201" s="34" t="str">
        <f t="shared" si="37"/>
        <v/>
      </c>
      <c r="K201" s="34" t="str">
        <f t="shared" si="38"/>
        <v/>
      </c>
      <c r="L201" s="26" t="str">
        <f t="shared" si="39"/>
        <v/>
      </c>
      <c r="M201" s="32"/>
      <c r="N201" s="190"/>
      <c r="O201" s="190"/>
      <c r="P201" s="190"/>
      <c r="Q201" s="190"/>
      <c r="R201" s="23"/>
    </row>
    <row r="202" spans="1:18">
      <c r="A202" s="27">
        <f t="shared" ca="1" si="40"/>
        <v>46034</v>
      </c>
      <c r="B202" s="20"/>
      <c r="C202" s="21"/>
      <c r="D202" s="20"/>
      <c r="E202" s="21"/>
      <c r="F202" s="22"/>
      <c r="G202" s="22"/>
      <c r="H202" s="34" t="str">
        <f t="shared" si="35"/>
        <v/>
      </c>
      <c r="I202" s="34" t="str">
        <f t="shared" si="36"/>
        <v/>
      </c>
      <c r="J202" s="34" t="str">
        <f t="shared" si="37"/>
        <v/>
      </c>
      <c r="K202" s="34" t="str">
        <f t="shared" si="38"/>
        <v/>
      </c>
      <c r="L202" s="26" t="str">
        <f t="shared" si="39"/>
        <v/>
      </c>
      <c r="M202" s="32"/>
      <c r="N202" s="190"/>
      <c r="O202" s="190"/>
      <c r="P202" s="190"/>
      <c r="Q202" s="190"/>
      <c r="R202" s="23"/>
    </row>
    <row r="203" spans="1:18">
      <c r="A203" s="27">
        <f t="shared" ca="1" si="40"/>
        <v>46035</v>
      </c>
      <c r="B203" s="20"/>
      <c r="C203" s="21"/>
      <c r="D203" s="20"/>
      <c r="E203" s="21"/>
      <c r="F203" s="22"/>
      <c r="G203" s="22"/>
      <c r="H203" s="34" t="str">
        <f t="shared" si="35"/>
        <v/>
      </c>
      <c r="I203" s="34" t="str">
        <f t="shared" si="36"/>
        <v/>
      </c>
      <c r="J203" s="34" t="str">
        <f t="shared" si="37"/>
        <v/>
      </c>
      <c r="K203" s="34" t="str">
        <f t="shared" si="38"/>
        <v/>
      </c>
      <c r="L203" s="26" t="str">
        <f t="shared" si="39"/>
        <v/>
      </c>
      <c r="M203" s="32"/>
      <c r="N203" s="190"/>
      <c r="O203" s="190"/>
      <c r="P203" s="190"/>
      <c r="Q203" s="190"/>
      <c r="R203" s="23"/>
    </row>
    <row r="204" spans="1:18">
      <c r="A204" s="27">
        <f t="shared" ca="1" si="40"/>
        <v>46036</v>
      </c>
      <c r="B204" s="20"/>
      <c r="C204" s="21"/>
      <c r="D204" s="20"/>
      <c r="E204" s="21"/>
      <c r="F204" s="22"/>
      <c r="G204" s="22"/>
      <c r="H204" s="34" t="str">
        <f t="shared" si="35"/>
        <v/>
      </c>
      <c r="I204" s="34" t="str">
        <f t="shared" si="36"/>
        <v/>
      </c>
      <c r="J204" s="34" t="str">
        <f t="shared" si="37"/>
        <v/>
      </c>
      <c r="K204" s="34" t="str">
        <f t="shared" si="38"/>
        <v/>
      </c>
      <c r="L204" s="26" t="str">
        <f t="shared" si="39"/>
        <v/>
      </c>
      <c r="M204" s="32"/>
      <c r="N204" s="190"/>
      <c r="O204" s="190"/>
      <c r="P204" s="190"/>
      <c r="Q204" s="190"/>
      <c r="R204" s="23"/>
    </row>
    <row r="205" spans="1:18">
      <c r="A205" s="27">
        <f t="shared" ca="1" si="40"/>
        <v>46037</v>
      </c>
      <c r="B205" s="20"/>
      <c r="C205" s="21"/>
      <c r="D205" s="20"/>
      <c r="E205" s="21"/>
      <c r="F205" s="22"/>
      <c r="G205" s="22"/>
      <c r="H205" s="34" t="str">
        <f t="shared" si="35"/>
        <v/>
      </c>
      <c r="I205" s="34" t="str">
        <f t="shared" si="36"/>
        <v/>
      </c>
      <c r="J205" s="34" t="str">
        <f t="shared" si="37"/>
        <v/>
      </c>
      <c r="K205" s="34" t="str">
        <f t="shared" si="38"/>
        <v/>
      </c>
      <c r="L205" s="26" t="str">
        <f t="shared" si="39"/>
        <v/>
      </c>
      <c r="M205" s="32"/>
      <c r="N205" s="190"/>
      <c r="O205" s="190"/>
      <c r="P205" s="190"/>
      <c r="Q205" s="190"/>
      <c r="R205" s="23"/>
    </row>
    <row r="206" spans="1:18">
      <c r="A206" s="27">
        <f t="shared" ca="1" si="40"/>
        <v>46038</v>
      </c>
      <c r="B206" s="20"/>
      <c r="C206" s="21"/>
      <c r="D206" s="20"/>
      <c r="E206" s="21"/>
      <c r="F206" s="22"/>
      <c r="G206" s="22"/>
      <c r="H206" s="34" t="str">
        <f t="shared" si="35"/>
        <v/>
      </c>
      <c r="I206" s="34" t="str">
        <f t="shared" si="36"/>
        <v/>
      </c>
      <c r="J206" s="34" t="str">
        <f t="shared" si="37"/>
        <v/>
      </c>
      <c r="K206" s="34" t="str">
        <f t="shared" si="38"/>
        <v/>
      </c>
      <c r="L206" s="26" t="str">
        <f t="shared" si="39"/>
        <v/>
      </c>
      <c r="M206" s="32"/>
      <c r="N206" s="190"/>
      <c r="O206" s="190"/>
      <c r="P206" s="190"/>
      <c r="Q206" s="190"/>
      <c r="R206" s="23"/>
    </row>
    <row r="207" spans="1:18">
      <c r="A207" s="27">
        <f t="shared" ca="1" si="40"/>
        <v>46039</v>
      </c>
      <c r="B207" s="20"/>
      <c r="C207" s="21"/>
      <c r="D207" s="20"/>
      <c r="E207" s="21"/>
      <c r="F207" s="22"/>
      <c r="G207" s="22"/>
      <c r="H207" s="34" t="str">
        <f t="shared" si="35"/>
        <v/>
      </c>
      <c r="I207" s="34" t="str">
        <f t="shared" si="36"/>
        <v/>
      </c>
      <c r="J207" s="34" t="str">
        <f t="shared" si="37"/>
        <v/>
      </c>
      <c r="K207" s="34" t="str">
        <f t="shared" si="38"/>
        <v/>
      </c>
      <c r="L207" s="26" t="str">
        <f t="shared" si="39"/>
        <v/>
      </c>
      <c r="M207" s="32"/>
      <c r="N207" s="190"/>
      <c r="O207" s="190"/>
      <c r="P207" s="190"/>
      <c r="Q207" s="190"/>
      <c r="R207" s="23"/>
    </row>
    <row r="208" spans="1:18">
      <c r="A208" s="27">
        <f t="shared" ca="1" si="40"/>
        <v>46040</v>
      </c>
      <c r="B208" s="20"/>
      <c r="C208" s="21"/>
      <c r="D208" s="20"/>
      <c r="E208" s="21"/>
      <c r="F208" s="22"/>
      <c r="G208" s="22"/>
      <c r="H208" s="34" t="str">
        <f t="shared" si="35"/>
        <v/>
      </c>
      <c r="I208" s="34" t="str">
        <f t="shared" si="36"/>
        <v/>
      </c>
      <c r="J208" s="34" t="str">
        <f t="shared" si="37"/>
        <v/>
      </c>
      <c r="K208" s="34" t="str">
        <f t="shared" si="38"/>
        <v/>
      </c>
      <c r="L208" s="26" t="str">
        <f t="shared" si="39"/>
        <v/>
      </c>
      <c r="M208" s="32"/>
      <c r="N208" s="190"/>
      <c r="O208" s="190"/>
      <c r="P208" s="190"/>
      <c r="Q208" s="190"/>
      <c r="R208" s="23"/>
    </row>
    <row r="209" spans="1:18">
      <c r="A209" s="27">
        <f t="shared" ca="1" si="40"/>
        <v>46041</v>
      </c>
      <c r="B209" s="20"/>
      <c r="C209" s="21"/>
      <c r="D209" s="20"/>
      <c r="E209" s="21"/>
      <c r="F209" s="22"/>
      <c r="G209" s="22"/>
      <c r="H209" s="34" t="str">
        <f t="shared" si="35"/>
        <v/>
      </c>
      <c r="I209" s="34" t="str">
        <f t="shared" si="36"/>
        <v/>
      </c>
      <c r="J209" s="34" t="str">
        <f t="shared" si="37"/>
        <v/>
      </c>
      <c r="K209" s="34" t="str">
        <f t="shared" si="38"/>
        <v/>
      </c>
      <c r="L209" s="26" t="str">
        <f t="shared" si="39"/>
        <v/>
      </c>
      <c r="M209" s="32"/>
      <c r="N209" s="190"/>
      <c r="O209" s="190"/>
      <c r="P209" s="190"/>
      <c r="Q209" s="190"/>
      <c r="R209" s="23"/>
    </row>
    <row r="210" spans="1:18">
      <c r="A210" s="27">
        <f t="shared" ca="1" si="40"/>
        <v>46042</v>
      </c>
      <c r="B210" s="20"/>
      <c r="C210" s="21"/>
      <c r="D210" s="20"/>
      <c r="E210" s="21"/>
      <c r="F210" s="22"/>
      <c r="G210" s="22"/>
      <c r="H210" s="34" t="str">
        <f t="shared" si="35"/>
        <v/>
      </c>
      <c r="I210" s="34" t="str">
        <f t="shared" si="36"/>
        <v/>
      </c>
      <c r="J210" s="34" t="str">
        <f t="shared" si="37"/>
        <v/>
      </c>
      <c r="K210" s="34" t="str">
        <f t="shared" si="38"/>
        <v/>
      </c>
      <c r="L210" s="26" t="str">
        <f t="shared" si="39"/>
        <v/>
      </c>
      <c r="M210" s="32"/>
      <c r="N210" s="190"/>
      <c r="O210" s="190"/>
      <c r="P210" s="190"/>
      <c r="Q210" s="190"/>
      <c r="R210" s="23"/>
    </row>
    <row r="211" spans="1:18">
      <c r="A211" s="27">
        <f t="shared" ca="1" si="40"/>
        <v>46043</v>
      </c>
      <c r="B211" s="20"/>
      <c r="C211" s="21"/>
      <c r="D211" s="20"/>
      <c r="E211" s="21"/>
      <c r="F211" s="22"/>
      <c r="G211" s="22"/>
      <c r="H211" s="34" t="str">
        <f t="shared" si="35"/>
        <v/>
      </c>
      <c r="I211" s="34" t="str">
        <f t="shared" si="36"/>
        <v/>
      </c>
      <c r="J211" s="34" t="str">
        <f t="shared" si="37"/>
        <v/>
      </c>
      <c r="K211" s="34" t="str">
        <f t="shared" si="38"/>
        <v/>
      </c>
      <c r="L211" s="26" t="str">
        <f t="shared" si="39"/>
        <v/>
      </c>
      <c r="M211" s="32"/>
      <c r="N211" s="190"/>
      <c r="O211" s="190"/>
      <c r="P211" s="190"/>
      <c r="Q211" s="190"/>
      <c r="R211" s="23"/>
    </row>
    <row r="212" spans="1:18">
      <c r="A212" s="27">
        <f t="shared" ca="1" si="40"/>
        <v>46044</v>
      </c>
      <c r="B212" s="20"/>
      <c r="C212" s="21"/>
      <c r="D212" s="20"/>
      <c r="E212" s="21"/>
      <c r="F212" s="22"/>
      <c r="G212" s="22"/>
      <c r="H212" s="34" t="str">
        <f t="shared" si="35"/>
        <v/>
      </c>
      <c r="I212" s="34" t="str">
        <f t="shared" si="36"/>
        <v/>
      </c>
      <c r="J212" s="34" t="str">
        <f t="shared" si="37"/>
        <v/>
      </c>
      <c r="K212" s="34" t="str">
        <f t="shared" si="38"/>
        <v/>
      </c>
      <c r="L212" s="26" t="str">
        <f t="shared" si="39"/>
        <v/>
      </c>
      <c r="M212" s="32"/>
      <c r="N212" s="190"/>
      <c r="O212" s="190"/>
      <c r="P212" s="190"/>
      <c r="Q212" s="190"/>
      <c r="R212" s="23"/>
    </row>
    <row r="213" spans="1:18">
      <c r="A213" s="27">
        <f t="shared" ca="1" si="40"/>
        <v>46045</v>
      </c>
      <c r="B213" s="20"/>
      <c r="C213" s="21"/>
      <c r="D213" s="20"/>
      <c r="E213" s="21"/>
      <c r="F213" s="22"/>
      <c r="G213" s="22"/>
      <c r="H213" s="34" t="str">
        <f t="shared" si="35"/>
        <v/>
      </c>
      <c r="I213" s="34" t="str">
        <f t="shared" si="36"/>
        <v/>
      </c>
      <c r="J213" s="34" t="str">
        <f t="shared" si="37"/>
        <v/>
      </c>
      <c r="K213" s="34" t="str">
        <f t="shared" si="38"/>
        <v/>
      </c>
      <c r="L213" s="26" t="str">
        <f t="shared" si="39"/>
        <v/>
      </c>
      <c r="M213" s="32"/>
      <c r="N213" s="190"/>
      <c r="O213" s="190"/>
      <c r="P213" s="190"/>
      <c r="Q213" s="190"/>
      <c r="R213" s="23"/>
    </row>
    <row r="214" spans="1:18">
      <c r="A214" s="27">
        <f t="shared" ca="1" si="40"/>
        <v>46046</v>
      </c>
      <c r="B214" s="20"/>
      <c r="C214" s="21"/>
      <c r="D214" s="20"/>
      <c r="E214" s="21"/>
      <c r="F214" s="22"/>
      <c r="G214" s="22"/>
      <c r="H214" s="34" t="str">
        <f t="shared" si="35"/>
        <v/>
      </c>
      <c r="I214" s="34" t="str">
        <f t="shared" si="36"/>
        <v/>
      </c>
      <c r="J214" s="34" t="str">
        <f t="shared" si="37"/>
        <v/>
      </c>
      <c r="K214" s="34" t="str">
        <f t="shared" si="38"/>
        <v/>
      </c>
      <c r="L214" s="26" t="str">
        <f t="shared" si="39"/>
        <v/>
      </c>
      <c r="M214" s="32"/>
      <c r="N214" s="190"/>
      <c r="O214" s="190"/>
      <c r="P214" s="190"/>
      <c r="Q214" s="190"/>
      <c r="R214" s="23"/>
    </row>
    <row r="215" spans="1:18">
      <c r="A215" s="27">
        <f t="shared" ca="1" si="40"/>
        <v>46047</v>
      </c>
      <c r="B215" s="20"/>
      <c r="C215" s="21"/>
      <c r="D215" s="20"/>
      <c r="E215" s="21"/>
      <c r="F215" s="22"/>
      <c r="G215" s="22"/>
      <c r="H215" s="34" t="str">
        <f t="shared" si="35"/>
        <v/>
      </c>
      <c r="I215" s="34" t="str">
        <f t="shared" si="36"/>
        <v/>
      </c>
      <c r="J215" s="34" t="str">
        <f t="shared" si="37"/>
        <v/>
      </c>
      <c r="K215" s="34" t="str">
        <f t="shared" si="38"/>
        <v/>
      </c>
      <c r="L215" s="26" t="str">
        <f t="shared" si="39"/>
        <v/>
      </c>
      <c r="M215" s="32"/>
      <c r="N215" s="190"/>
      <c r="O215" s="190"/>
      <c r="P215" s="190"/>
      <c r="Q215" s="190"/>
      <c r="R215" s="23"/>
    </row>
    <row r="216" spans="1:18">
      <c r="A216" s="27">
        <f t="shared" ca="1" si="40"/>
        <v>46048</v>
      </c>
      <c r="B216" s="20"/>
      <c r="C216" s="21"/>
      <c r="D216" s="20"/>
      <c r="E216" s="21"/>
      <c r="F216" s="22"/>
      <c r="G216" s="22"/>
      <c r="H216" s="34" t="str">
        <f t="shared" si="35"/>
        <v/>
      </c>
      <c r="I216" s="34" t="str">
        <f t="shared" si="36"/>
        <v/>
      </c>
      <c r="J216" s="34" t="str">
        <f t="shared" si="37"/>
        <v/>
      </c>
      <c r="K216" s="34" t="str">
        <f t="shared" si="38"/>
        <v/>
      </c>
      <c r="L216" s="26" t="str">
        <f t="shared" si="39"/>
        <v/>
      </c>
      <c r="M216" s="32"/>
      <c r="N216" s="190"/>
      <c r="O216" s="190"/>
      <c r="P216" s="190"/>
      <c r="Q216" s="190"/>
      <c r="R216" s="23"/>
    </row>
    <row r="217" spans="1:18">
      <c r="A217" s="27">
        <f t="shared" ca="1" si="40"/>
        <v>46049</v>
      </c>
      <c r="B217" s="20"/>
      <c r="C217" s="21"/>
      <c r="D217" s="20"/>
      <c r="E217" s="21"/>
      <c r="F217" s="22"/>
      <c r="G217" s="22"/>
      <c r="H217" s="34" t="str">
        <f t="shared" si="35"/>
        <v/>
      </c>
      <c r="I217" s="34" t="str">
        <f t="shared" si="36"/>
        <v/>
      </c>
      <c r="J217" s="34" t="str">
        <f t="shared" si="37"/>
        <v/>
      </c>
      <c r="K217" s="34" t="str">
        <f t="shared" si="38"/>
        <v/>
      </c>
      <c r="L217" s="26" t="str">
        <f t="shared" si="39"/>
        <v/>
      </c>
      <c r="M217" s="32"/>
      <c r="N217" s="190"/>
      <c r="O217" s="190"/>
      <c r="P217" s="190"/>
      <c r="Q217" s="190"/>
      <c r="R217" s="23"/>
    </row>
    <row r="218" spans="1:18">
      <c r="A218" s="27">
        <f t="shared" ca="1" si="40"/>
        <v>46050</v>
      </c>
      <c r="B218" s="20"/>
      <c r="C218" s="21"/>
      <c r="D218" s="20"/>
      <c r="E218" s="21"/>
      <c r="F218" s="22"/>
      <c r="G218" s="22"/>
      <c r="H218" s="34" t="str">
        <f t="shared" si="35"/>
        <v/>
      </c>
      <c r="I218" s="34" t="str">
        <f t="shared" si="36"/>
        <v/>
      </c>
      <c r="J218" s="34" t="str">
        <f t="shared" si="37"/>
        <v/>
      </c>
      <c r="K218" s="34" t="str">
        <f t="shared" si="38"/>
        <v/>
      </c>
      <c r="L218" s="26" t="str">
        <f t="shared" si="39"/>
        <v/>
      </c>
      <c r="M218" s="32"/>
      <c r="N218" s="190"/>
      <c r="O218" s="190"/>
      <c r="P218" s="190"/>
      <c r="Q218" s="190"/>
      <c r="R218" s="23"/>
    </row>
    <row r="219" spans="1:18">
      <c r="A219" s="27">
        <f t="shared" ca="1" si="40"/>
        <v>46051</v>
      </c>
      <c r="B219" s="20"/>
      <c r="C219" s="21"/>
      <c r="D219" s="20"/>
      <c r="E219" s="21"/>
      <c r="F219" s="22"/>
      <c r="G219" s="22"/>
      <c r="H219" s="34" t="str">
        <f t="shared" si="35"/>
        <v/>
      </c>
      <c r="I219" s="34" t="str">
        <f t="shared" si="36"/>
        <v/>
      </c>
      <c r="J219" s="34" t="str">
        <f t="shared" si="37"/>
        <v/>
      </c>
      <c r="K219" s="34" t="str">
        <f t="shared" si="38"/>
        <v/>
      </c>
      <c r="L219" s="26" t="str">
        <f t="shared" si="39"/>
        <v/>
      </c>
      <c r="M219" s="32"/>
      <c r="N219" s="190"/>
      <c r="O219" s="190"/>
      <c r="P219" s="190"/>
      <c r="Q219" s="190"/>
      <c r="R219" s="23"/>
    </row>
    <row r="220" spans="1:18">
      <c r="A220" s="27">
        <f t="shared" ca="1" si="40"/>
        <v>46052</v>
      </c>
      <c r="B220" s="20"/>
      <c r="C220" s="21"/>
      <c r="D220" s="20"/>
      <c r="E220" s="21"/>
      <c r="F220" s="22"/>
      <c r="G220" s="22"/>
      <c r="H220" s="34" t="str">
        <f t="shared" si="35"/>
        <v/>
      </c>
      <c r="I220" s="34" t="str">
        <f t="shared" si="36"/>
        <v/>
      </c>
      <c r="J220" s="34" t="str">
        <f t="shared" si="37"/>
        <v/>
      </c>
      <c r="K220" s="34" t="str">
        <f t="shared" si="38"/>
        <v/>
      </c>
      <c r="L220" s="26" t="str">
        <f t="shared" si="39"/>
        <v/>
      </c>
      <c r="M220" s="32"/>
      <c r="N220" s="190"/>
      <c r="O220" s="190"/>
      <c r="P220" s="190"/>
      <c r="Q220" s="190"/>
      <c r="R220" s="23"/>
    </row>
    <row r="221" spans="1:18">
      <c r="A221" s="27">
        <f t="shared" ca="1" si="40"/>
        <v>46053</v>
      </c>
      <c r="B221" s="20"/>
      <c r="C221" s="21"/>
      <c r="D221" s="20"/>
      <c r="E221" s="21"/>
      <c r="F221" s="22"/>
      <c r="G221" s="22"/>
      <c r="H221" s="34" t="str">
        <f t="shared" si="35"/>
        <v/>
      </c>
      <c r="I221" s="34" t="str">
        <f t="shared" si="36"/>
        <v/>
      </c>
      <c r="J221" s="34" t="str">
        <f t="shared" si="37"/>
        <v/>
      </c>
      <c r="K221" s="34" t="str">
        <f t="shared" si="38"/>
        <v/>
      </c>
      <c r="L221" s="26" t="str">
        <f t="shared" si="39"/>
        <v/>
      </c>
      <c r="M221" s="32"/>
      <c r="N221" s="190"/>
      <c r="O221" s="190"/>
      <c r="P221" s="190"/>
      <c r="Q221" s="190"/>
      <c r="R221" s="23"/>
    </row>
    <row r="222" spans="1:18">
      <c r="A222" s="5" t="s">
        <v>11</v>
      </c>
      <c r="B222" s="191"/>
      <c r="C222" s="192"/>
      <c r="D222" s="191"/>
      <c r="E222" s="192"/>
      <c r="F222" s="26" t="str">
        <f>IF(SUM($F191:$F221)=0,"",SUM($F191:$F221))</f>
        <v/>
      </c>
      <c r="G222" s="26" t="str">
        <f>IF(SUM($G191:$G221)=0,"",SUM($G191:$G221))</f>
        <v/>
      </c>
      <c r="H222" s="26" t="str">
        <f>IF(SUM(H191:H221)=0,"",SUM(H191:H221))</f>
        <v/>
      </c>
      <c r="I222" s="26" t="str">
        <f>IF(SUM(I191:I221)=0,"",SUM(I191:I221))</f>
        <v/>
      </c>
      <c r="J222" s="26" t="str">
        <f t="shared" ref="J222:K222" si="41">IF(SUM(J191:J221)=0,"",SUM(J191:J221))</f>
        <v/>
      </c>
      <c r="K222" s="26" t="str">
        <f t="shared" si="41"/>
        <v/>
      </c>
      <c r="L222" s="26" t="str">
        <f>IF(SUM($L191:$L221)=0,"",SUM($L191:$L221))</f>
        <v/>
      </c>
      <c r="M222" s="33"/>
      <c r="N222" s="193"/>
      <c r="O222" s="193"/>
      <c r="P222" s="193"/>
      <c r="Q222" s="193"/>
      <c r="R222" s="6"/>
    </row>
    <row r="224" spans="1:18" ht="27" customHeight="1">
      <c r="A224" s="194" t="s">
        <v>22</v>
      </c>
      <c r="B224" s="189" t="s">
        <v>103</v>
      </c>
      <c r="C224" s="189"/>
      <c r="D224" s="189"/>
      <c r="E224" s="189"/>
      <c r="F224" s="189" t="s">
        <v>23</v>
      </c>
      <c r="G224" s="189"/>
      <c r="H224" s="189" t="s">
        <v>88</v>
      </c>
      <c r="I224" s="189"/>
      <c r="J224" s="189"/>
      <c r="K224" s="189"/>
      <c r="L224" s="189" t="s">
        <v>87</v>
      </c>
      <c r="M224" s="195" t="s">
        <v>96</v>
      </c>
      <c r="N224" s="194" t="s">
        <v>25</v>
      </c>
      <c r="O224" s="194"/>
      <c r="P224" s="194"/>
      <c r="Q224" s="194"/>
      <c r="R224" s="189" t="s">
        <v>100</v>
      </c>
    </row>
    <row r="225" spans="1:22" ht="14.25" customHeight="1">
      <c r="A225" s="194"/>
      <c r="B225" s="189" t="s">
        <v>82</v>
      </c>
      <c r="C225" s="189"/>
      <c r="D225" s="189" t="s">
        <v>84</v>
      </c>
      <c r="E225" s="189"/>
      <c r="F225" s="189"/>
      <c r="G225" s="189"/>
      <c r="H225" s="189" t="s">
        <v>90</v>
      </c>
      <c r="I225" s="189"/>
      <c r="J225" s="189" t="s">
        <v>89</v>
      </c>
      <c r="K225" s="189"/>
      <c r="L225" s="189"/>
      <c r="M225" s="196"/>
      <c r="N225" s="194"/>
      <c r="O225" s="194"/>
      <c r="P225" s="194"/>
      <c r="Q225" s="194"/>
      <c r="R225" s="189"/>
    </row>
    <row r="226" spans="1:22">
      <c r="A226" s="194"/>
      <c r="B226" s="43" t="s">
        <v>26</v>
      </c>
      <c r="C226" s="43" t="s">
        <v>27</v>
      </c>
      <c r="D226" s="43" t="s">
        <v>26</v>
      </c>
      <c r="E226" s="43" t="s">
        <v>27</v>
      </c>
      <c r="F226" s="44" t="s">
        <v>85</v>
      </c>
      <c r="G226" s="44" t="s">
        <v>86</v>
      </c>
      <c r="H226" s="44" t="s">
        <v>81</v>
      </c>
      <c r="I226" s="44" t="s">
        <v>83</v>
      </c>
      <c r="J226" s="44" t="s">
        <v>81</v>
      </c>
      <c r="K226" s="44" t="s">
        <v>95</v>
      </c>
      <c r="L226" s="189"/>
      <c r="M226" s="197"/>
      <c r="N226" s="194"/>
      <c r="O226" s="194"/>
      <c r="P226" s="194"/>
      <c r="Q226" s="194"/>
      <c r="R226" s="194"/>
    </row>
    <row r="227" spans="1:22">
      <c r="A227" s="27" cm="1">
        <f t="array" aca="1" ref="A227" ca="1">DATE("2025","8"+6,IFERROR(INDIRECT(T1),"1"))</f>
        <v>46054</v>
      </c>
      <c r="B227" s="20"/>
      <c r="C227" s="21"/>
      <c r="D227" s="20"/>
      <c r="E227" s="21"/>
      <c r="F227" s="22"/>
      <c r="G227" s="22"/>
      <c r="H227" s="34" t="str">
        <f>IF(OR(B227="",LEFT(M227,1)="✓"),"",C227-B227-F227)</f>
        <v/>
      </c>
      <c r="I227" s="34" t="str">
        <f>IF(OR(D227="",LEFT(M227,1)="✓"),"",E227-D227-G227)</f>
        <v/>
      </c>
      <c r="J227" s="34" t="str">
        <f>IF(AND(B227&lt;&gt;"",M227="✓所定"),C227-B227-F227,"")</f>
        <v/>
      </c>
      <c r="K227" s="34" t="str">
        <f>IF(AND(B227&lt;&gt;"",M227="✓法定"),C227-B227-F227,"")</f>
        <v/>
      </c>
      <c r="L227" s="26" t="str">
        <f t="shared" ref="L227:L253" si="42">IF(AND($B227="",$D227=""),"",($C227-$B227-$F227)+($E227-$D227-$G227))</f>
        <v/>
      </c>
      <c r="M227" s="32"/>
      <c r="N227" s="190"/>
      <c r="O227" s="190"/>
      <c r="P227" s="190"/>
      <c r="Q227" s="190"/>
      <c r="R227" s="23"/>
      <c r="V227" s="1" t="s">
        <v>171</v>
      </c>
    </row>
    <row r="228" spans="1:22">
      <c r="A228" s="27">
        <f ca="1">A227+1</f>
        <v>46055</v>
      </c>
      <c r="B228" s="20"/>
      <c r="C228" s="21"/>
      <c r="D228" s="20"/>
      <c r="E228" s="21"/>
      <c r="F228" s="22"/>
      <c r="G228" s="22"/>
      <c r="H228" s="34" t="str">
        <f t="shared" ref="H228:H257" si="43">IF(OR(B228="",LEFT(M228,1)="✓"),"",C228-B228-F228)</f>
        <v/>
      </c>
      <c r="I228" s="34" t="str">
        <f t="shared" ref="I228:I257" si="44">IF(OR(D228="",LEFT(M228,1)="✓"),"",E228-D228-G228)</f>
        <v/>
      </c>
      <c r="J228" s="34" t="str">
        <f t="shared" ref="J228:J257" si="45">IF(AND(B228&lt;&gt;"",M228="✓所定"),C228-B228-F228,"")</f>
        <v/>
      </c>
      <c r="K228" s="34" t="str">
        <f t="shared" ref="K228:K257" si="46">IF(AND(B228&lt;&gt;"",M228="✓法定"),C228-B228-F228,"")</f>
        <v/>
      </c>
      <c r="L228" s="26" t="str">
        <f t="shared" si="42"/>
        <v/>
      </c>
      <c r="M228" s="32"/>
      <c r="N228" s="190"/>
      <c r="O228" s="190"/>
      <c r="P228" s="190"/>
      <c r="Q228" s="190"/>
      <c r="R228" s="23"/>
      <c r="V228" s="1" t="s">
        <v>172</v>
      </c>
    </row>
    <row r="229" spans="1:22">
      <c r="A229" s="27">
        <f t="shared" ref="A229:A257" ca="1" si="47">A228+1</f>
        <v>46056</v>
      </c>
      <c r="B229" s="20"/>
      <c r="C229" s="21"/>
      <c r="D229" s="20"/>
      <c r="E229" s="21"/>
      <c r="F229" s="22"/>
      <c r="G229" s="22"/>
      <c r="H229" s="34" t="str">
        <f t="shared" si="43"/>
        <v/>
      </c>
      <c r="I229" s="34" t="str">
        <f t="shared" si="44"/>
        <v/>
      </c>
      <c r="J229" s="34" t="str">
        <f t="shared" si="45"/>
        <v/>
      </c>
      <c r="K229" s="34" t="str">
        <f t="shared" si="46"/>
        <v/>
      </c>
      <c r="L229" s="26" t="str">
        <f t="shared" si="42"/>
        <v/>
      </c>
      <c r="M229" s="32"/>
      <c r="N229" s="190"/>
      <c r="O229" s="190"/>
      <c r="P229" s="190"/>
      <c r="Q229" s="190"/>
      <c r="R229" s="23"/>
    </row>
    <row r="230" spans="1:22">
      <c r="A230" s="27">
        <f t="shared" ca="1" si="47"/>
        <v>46057</v>
      </c>
      <c r="B230" s="20"/>
      <c r="C230" s="21"/>
      <c r="D230" s="20"/>
      <c r="E230" s="21"/>
      <c r="F230" s="22"/>
      <c r="G230" s="22"/>
      <c r="H230" s="34" t="str">
        <f t="shared" si="43"/>
        <v/>
      </c>
      <c r="I230" s="34" t="str">
        <f t="shared" si="44"/>
        <v/>
      </c>
      <c r="J230" s="34" t="str">
        <f t="shared" si="45"/>
        <v/>
      </c>
      <c r="K230" s="34" t="str">
        <f t="shared" si="46"/>
        <v/>
      </c>
      <c r="L230" s="26" t="str">
        <f t="shared" si="42"/>
        <v/>
      </c>
      <c r="M230" s="32"/>
      <c r="N230" s="190"/>
      <c r="O230" s="190"/>
      <c r="P230" s="190"/>
      <c r="Q230" s="190"/>
      <c r="R230" s="23"/>
    </row>
    <row r="231" spans="1:22">
      <c r="A231" s="27">
        <f t="shared" ca="1" si="47"/>
        <v>46058</v>
      </c>
      <c r="B231" s="20"/>
      <c r="C231" s="21"/>
      <c r="D231" s="20"/>
      <c r="E231" s="21"/>
      <c r="F231" s="22"/>
      <c r="G231" s="22"/>
      <c r="H231" s="34" t="str">
        <f t="shared" si="43"/>
        <v/>
      </c>
      <c r="I231" s="34" t="str">
        <f t="shared" si="44"/>
        <v/>
      </c>
      <c r="J231" s="34" t="str">
        <f t="shared" si="45"/>
        <v/>
      </c>
      <c r="K231" s="34" t="str">
        <f t="shared" si="46"/>
        <v/>
      </c>
      <c r="L231" s="26" t="str">
        <f t="shared" si="42"/>
        <v/>
      </c>
      <c r="M231" s="32"/>
      <c r="N231" s="190"/>
      <c r="O231" s="190"/>
      <c r="P231" s="190"/>
      <c r="Q231" s="190"/>
      <c r="R231" s="23"/>
    </row>
    <row r="232" spans="1:22">
      <c r="A232" s="27">
        <f t="shared" ca="1" si="47"/>
        <v>46059</v>
      </c>
      <c r="B232" s="20"/>
      <c r="C232" s="21"/>
      <c r="D232" s="20"/>
      <c r="E232" s="21"/>
      <c r="F232" s="22"/>
      <c r="G232" s="22"/>
      <c r="H232" s="34" t="str">
        <f t="shared" si="43"/>
        <v/>
      </c>
      <c r="I232" s="34" t="str">
        <f t="shared" si="44"/>
        <v/>
      </c>
      <c r="J232" s="34" t="str">
        <f t="shared" si="45"/>
        <v/>
      </c>
      <c r="K232" s="34" t="str">
        <f t="shared" si="46"/>
        <v/>
      </c>
      <c r="L232" s="26" t="str">
        <f t="shared" si="42"/>
        <v/>
      </c>
      <c r="M232" s="32"/>
      <c r="N232" s="190"/>
      <c r="O232" s="190"/>
      <c r="P232" s="190"/>
      <c r="Q232" s="190"/>
      <c r="R232" s="23"/>
    </row>
    <row r="233" spans="1:22">
      <c r="A233" s="27">
        <f t="shared" ca="1" si="47"/>
        <v>46060</v>
      </c>
      <c r="B233" s="20"/>
      <c r="C233" s="21"/>
      <c r="D233" s="20"/>
      <c r="E233" s="21"/>
      <c r="F233" s="22"/>
      <c r="G233" s="22"/>
      <c r="H233" s="34" t="str">
        <f t="shared" si="43"/>
        <v/>
      </c>
      <c r="I233" s="34" t="str">
        <f t="shared" si="44"/>
        <v/>
      </c>
      <c r="J233" s="34" t="str">
        <f t="shared" si="45"/>
        <v/>
      </c>
      <c r="K233" s="34" t="str">
        <f t="shared" si="46"/>
        <v/>
      </c>
      <c r="L233" s="26" t="str">
        <f t="shared" si="42"/>
        <v/>
      </c>
      <c r="M233" s="32"/>
      <c r="N233" s="190"/>
      <c r="O233" s="190"/>
      <c r="P233" s="190"/>
      <c r="Q233" s="190"/>
      <c r="R233" s="23"/>
    </row>
    <row r="234" spans="1:22">
      <c r="A234" s="27">
        <f t="shared" ca="1" si="47"/>
        <v>46061</v>
      </c>
      <c r="B234" s="20"/>
      <c r="C234" s="21"/>
      <c r="D234" s="20"/>
      <c r="E234" s="21"/>
      <c r="F234" s="22"/>
      <c r="G234" s="22"/>
      <c r="H234" s="34" t="str">
        <f t="shared" si="43"/>
        <v/>
      </c>
      <c r="I234" s="34" t="str">
        <f t="shared" si="44"/>
        <v/>
      </c>
      <c r="J234" s="34" t="str">
        <f t="shared" si="45"/>
        <v/>
      </c>
      <c r="K234" s="34" t="str">
        <f t="shared" si="46"/>
        <v/>
      </c>
      <c r="L234" s="26" t="str">
        <f t="shared" si="42"/>
        <v/>
      </c>
      <c r="M234" s="32"/>
      <c r="N234" s="190"/>
      <c r="O234" s="190"/>
      <c r="P234" s="190"/>
      <c r="Q234" s="190"/>
      <c r="R234" s="23"/>
    </row>
    <row r="235" spans="1:22">
      <c r="A235" s="27">
        <f t="shared" ca="1" si="47"/>
        <v>46062</v>
      </c>
      <c r="B235" s="20"/>
      <c r="C235" s="21"/>
      <c r="D235" s="20"/>
      <c r="E235" s="21"/>
      <c r="F235" s="22"/>
      <c r="G235" s="22"/>
      <c r="H235" s="34" t="str">
        <f t="shared" si="43"/>
        <v/>
      </c>
      <c r="I235" s="34" t="str">
        <f t="shared" si="44"/>
        <v/>
      </c>
      <c r="J235" s="34" t="str">
        <f t="shared" si="45"/>
        <v/>
      </c>
      <c r="K235" s="34" t="str">
        <f t="shared" si="46"/>
        <v/>
      </c>
      <c r="L235" s="26" t="str">
        <f t="shared" si="42"/>
        <v/>
      </c>
      <c r="M235" s="32"/>
      <c r="N235" s="190"/>
      <c r="O235" s="190"/>
      <c r="P235" s="190"/>
      <c r="Q235" s="190"/>
      <c r="R235" s="23"/>
    </row>
    <row r="236" spans="1:22">
      <c r="A236" s="27">
        <f t="shared" ca="1" si="47"/>
        <v>46063</v>
      </c>
      <c r="B236" s="20"/>
      <c r="C236" s="21"/>
      <c r="D236" s="20"/>
      <c r="E236" s="21"/>
      <c r="F236" s="22"/>
      <c r="G236" s="22"/>
      <c r="H236" s="34" t="str">
        <f t="shared" si="43"/>
        <v/>
      </c>
      <c r="I236" s="34" t="str">
        <f t="shared" si="44"/>
        <v/>
      </c>
      <c r="J236" s="34" t="str">
        <f t="shared" si="45"/>
        <v/>
      </c>
      <c r="K236" s="34" t="str">
        <f t="shared" si="46"/>
        <v/>
      </c>
      <c r="L236" s="26" t="str">
        <f t="shared" si="42"/>
        <v/>
      </c>
      <c r="M236" s="32"/>
      <c r="N236" s="190"/>
      <c r="O236" s="190"/>
      <c r="P236" s="190"/>
      <c r="Q236" s="190"/>
      <c r="R236" s="23"/>
    </row>
    <row r="237" spans="1:22">
      <c r="A237" s="27">
        <f t="shared" ca="1" si="47"/>
        <v>46064</v>
      </c>
      <c r="B237" s="20"/>
      <c r="C237" s="21"/>
      <c r="D237" s="20"/>
      <c r="E237" s="21"/>
      <c r="F237" s="22"/>
      <c r="G237" s="22"/>
      <c r="H237" s="34" t="str">
        <f t="shared" si="43"/>
        <v/>
      </c>
      <c r="I237" s="34" t="str">
        <f t="shared" si="44"/>
        <v/>
      </c>
      <c r="J237" s="34" t="str">
        <f t="shared" si="45"/>
        <v/>
      </c>
      <c r="K237" s="34" t="str">
        <f t="shared" si="46"/>
        <v/>
      </c>
      <c r="L237" s="26" t="str">
        <f t="shared" si="42"/>
        <v/>
      </c>
      <c r="M237" s="32"/>
      <c r="N237" s="190"/>
      <c r="O237" s="190"/>
      <c r="P237" s="190"/>
      <c r="Q237" s="190"/>
      <c r="R237" s="23"/>
    </row>
    <row r="238" spans="1:22">
      <c r="A238" s="27">
        <f t="shared" ca="1" si="47"/>
        <v>46065</v>
      </c>
      <c r="B238" s="20"/>
      <c r="C238" s="21"/>
      <c r="D238" s="20"/>
      <c r="E238" s="21"/>
      <c r="F238" s="22"/>
      <c r="G238" s="22"/>
      <c r="H238" s="34" t="str">
        <f t="shared" si="43"/>
        <v/>
      </c>
      <c r="I238" s="34" t="str">
        <f t="shared" si="44"/>
        <v/>
      </c>
      <c r="J238" s="34" t="str">
        <f t="shared" si="45"/>
        <v/>
      </c>
      <c r="K238" s="34" t="str">
        <f t="shared" si="46"/>
        <v/>
      </c>
      <c r="L238" s="26" t="str">
        <f t="shared" si="42"/>
        <v/>
      </c>
      <c r="M238" s="32"/>
      <c r="N238" s="190"/>
      <c r="O238" s="190"/>
      <c r="P238" s="190"/>
      <c r="Q238" s="190"/>
      <c r="R238" s="23"/>
    </row>
    <row r="239" spans="1:22">
      <c r="A239" s="27">
        <f t="shared" ca="1" si="47"/>
        <v>46066</v>
      </c>
      <c r="B239" s="20"/>
      <c r="C239" s="21"/>
      <c r="D239" s="20"/>
      <c r="E239" s="21"/>
      <c r="F239" s="22"/>
      <c r="G239" s="22"/>
      <c r="H239" s="34" t="str">
        <f t="shared" si="43"/>
        <v/>
      </c>
      <c r="I239" s="34" t="str">
        <f t="shared" si="44"/>
        <v/>
      </c>
      <c r="J239" s="34" t="str">
        <f t="shared" si="45"/>
        <v/>
      </c>
      <c r="K239" s="34" t="str">
        <f t="shared" si="46"/>
        <v/>
      </c>
      <c r="L239" s="26" t="str">
        <f t="shared" si="42"/>
        <v/>
      </c>
      <c r="M239" s="32"/>
      <c r="N239" s="190"/>
      <c r="O239" s="190"/>
      <c r="P239" s="190"/>
      <c r="Q239" s="190"/>
      <c r="R239" s="23"/>
    </row>
    <row r="240" spans="1:22">
      <c r="A240" s="27">
        <f t="shared" ca="1" si="47"/>
        <v>46067</v>
      </c>
      <c r="B240" s="20"/>
      <c r="C240" s="21"/>
      <c r="D240" s="20"/>
      <c r="E240" s="21"/>
      <c r="F240" s="22"/>
      <c r="G240" s="22"/>
      <c r="H240" s="34" t="str">
        <f t="shared" si="43"/>
        <v/>
      </c>
      <c r="I240" s="34" t="str">
        <f t="shared" si="44"/>
        <v/>
      </c>
      <c r="J240" s="34" t="str">
        <f t="shared" si="45"/>
        <v/>
      </c>
      <c r="K240" s="34" t="str">
        <f t="shared" si="46"/>
        <v/>
      </c>
      <c r="L240" s="26" t="str">
        <f t="shared" si="42"/>
        <v/>
      </c>
      <c r="M240" s="32"/>
      <c r="N240" s="190"/>
      <c r="O240" s="190"/>
      <c r="P240" s="190"/>
      <c r="Q240" s="190"/>
      <c r="R240" s="23"/>
    </row>
    <row r="241" spans="1:18">
      <c r="A241" s="27">
        <f t="shared" ca="1" si="47"/>
        <v>46068</v>
      </c>
      <c r="B241" s="20"/>
      <c r="C241" s="21"/>
      <c r="D241" s="20"/>
      <c r="E241" s="21"/>
      <c r="F241" s="22"/>
      <c r="G241" s="22"/>
      <c r="H241" s="34" t="str">
        <f t="shared" si="43"/>
        <v/>
      </c>
      <c r="I241" s="34" t="str">
        <f t="shared" si="44"/>
        <v/>
      </c>
      <c r="J241" s="34" t="str">
        <f t="shared" si="45"/>
        <v/>
      </c>
      <c r="K241" s="34" t="str">
        <f t="shared" si="46"/>
        <v/>
      </c>
      <c r="L241" s="26" t="str">
        <f t="shared" si="42"/>
        <v/>
      </c>
      <c r="M241" s="32"/>
      <c r="N241" s="190"/>
      <c r="O241" s="190"/>
      <c r="P241" s="190"/>
      <c r="Q241" s="190"/>
      <c r="R241" s="23"/>
    </row>
    <row r="242" spans="1:18">
      <c r="A242" s="27">
        <f t="shared" ca="1" si="47"/>
        <v>46069</v>
      </c>
      <c r="B242" s="20"/>
      <c r="C242" s="21"/>
      <c r="D242" s="20"/>
      <c r="E242" s="21"/>
      <c r="F242" s="22"/>
      <c r="G242" s="22"/>
      <c r="H242" s="34" t="str">
        <f t="shared" si="43"/>
        <v/>
      </c>
      <c r="I242" s="34" t="str">
        <f t="shared" si="44"/>
        <v/>
      </c>
      <c r="J242" s="34" t="str">
        <f t="shared" si="45"/>
        <v/>
      </c>
      <c r="K242" s="34" t="str">
        <f t="shared" si="46"/>
        <v/>
      </c>
      <c r="L242" s="26" t="str">
        <f t="shared" si="42"/>
        <v/>
      </c>
      <c r="M242" s="32"/>
      <c r="N242" s="190"/>
      <c r="O242" s="190"/>
      <c r="P242" s="190"/>
      <c r="Q242" s="190"/>
      <c r="R242" s="23"/>
    </row>
    <row r="243" spans="1:18">
      <c r="A243" s="27">
        <f t="shared" ca="1" si="47"/>
        <v>46070</v>
      </c>
      <c r="B243" s="20"/>
      <c r="C243" s="21"/>
      <c r="D243" s="20"/>
      <c r="E243" s="21"/>
      <c r="F243" s="22"/>
      <c r="G243" s="22"/>
      <c r="H243" s="34" t="str">
        <f t="shared" si="43"/>
        <v/>
      </c>
      <c r="I243" s="34" t="str">
        <f t="shared" si="44"/>
        <v/>
      </c>
      <c r="J243" s="34" t="str">
        <f t="shared" si="45"/>
        <v/>
      </c>
      <c r="K243" s="34" t="str">
        <f t="shared" si="46"/>
        <v/>
      </c>
      <c r="L243" s="26" t="str">
        <f t="shared" si="42"/>
        <v/>
      </c>
      <c r="M243" s="32"/>
      <c r="N243" s="190"/>
      <c r="O243" s="190"/>
      <c r="P243" s="190"/>
      <c r="Q243" s="190"/>
      <c r="R243" s="23"/>
    </row>
    <row r="244" spans="1:18">
      <c r="A244" s="27">
        <f t="shared" ca="1" si="47"/>
        <v>46071</v>
      </c>
      <c r="B244" s="20"/>
      <c r="C244" s="21"/>
      <c r="D244" s="20"/>
      <c r="E244" s="21"/>
      <c r="F244" s="22"/>
      <c r="G244" s="22"/>
      <c r="H244" s="34" t="str">
        <f t="shared" si="43"/>
        <v/>
      </c>
      <c r="I244" s="34" t="str">
        <f t="shared" si="44"/>
        <v/>
      </c>
      <c r="J244" s="34" t="str">
        <f t="shared" si="45"/>
        <v/>
      </c>
      <c r="K244" s="34" t="str">
        <f t="shared" si="46"/>
        <v/>
      </c>
      <c r="L244" s="26" t="str">
        <f t="shared" si="42"/>
        <v/>
      </c>
      <c r="M244" s="32"/>
      <c r="N244" s="190"/>
      <c r="O244" s="190"/>
      <c r="P244" s="190"/>
      <c r="Q244" s="190"/>
      <c r="R244" s="23"/>
    </row>
    <row r="245" spans="1:18">
      <c r="A245" s="27">
        <f t="shared" ca="1" si="47"/>
        <v>46072</v>
      </c>
      <c r="B245" s="20"/>
      <c r="C245" s="21"/>
      <c r="D245" s="20"/>
      <c r="E245" s="21"/>
      <c r="F245" s="22"/>
      <c r="G245" s="22"/>
      <c r="H245" s="34" t="str">
        <f t="shared" si="43"/>
        <v/>
      </c>
      <c r="I245" s="34" t="str">
        <f t="shared" si="44"/>
        <v/>
      </c>
      <c r="J245" s="34" t="str">
        <f t="shared" si="45"/>
        <v/>
      </c>
      <c r="K245" s="34" t="str">
        <f t="shared" si="46"/>
        <v/>
      </c>
      <c r="L245" s="26" t="str">
        <f t="shared" si="42"/>
        <v/>
      </c>
      <c r="M245" s="32"/>
      <c r="N245" s="190"/>
      <c r="O245" s="190"/>
      <c r="P245" s="190"/>
      <c r="Q245" s="190"/>
      <c r="R245" s="23"/>
    </row>
    <row r="246" spans="1:18">
      <c r="A246" s="27">
        <f t="shared" ca="1" si="47"/>
        <v>46073</v>
      </c>
      <c r="B246" s="20"/>
      <c r="C246" s="21"/>
      <c r="D246" s="20"/>
      <c r="E246" s="21"/>
      <c r="F246" s="22"/>
      <c r="G246" s="22"/>
      <c r="H246" s="34" t="str">
        <f t="shared" si="43"/>
        <v/>
      </c>
      <c r="I246" s="34" t="str">
        <f t="shared" si="44"/>
        <v/>
      </c>
      <c r="J246" s="34" t="str">
        <f t="shared" si="45"/>
        <v/>
      </c>
      <c r="K246" s="34" t="str">
        <f t="shared" si="46"/>
        <v/>
      </c>
      <c r="L246" s="26" t="str">
        <f t="shared" si="42"/>
        <v/>
      </c>
      <c r="M246" s="32"/>
      <c r="N246" s="190"/>
      <c r="O246" s="190"/>
      <c r="P246" s="190"/>
      <c r="Q246" s="190"/>
      <c r="R246" s="23"/>
    </row>
    <row r="247" spans="1:18">
      <c r="A247" s="27">
        <f t="shared" ca="1" si="47"/>
        <v>46074</v>
      </c>
      <c r="B247" s="20"/>
      <c r="C247" s="21"/>
      <c r="D247" s="20"/>
      <c r="E247" s="21"/>
      <c r="F247" s="22"/>
      <c r="G247" s="22"/>
      <c r="H247" s="34" t="str">
        <f t="shared" si="43"/>
        <v/>
      </c>
      <c r="I247" s="34" t="str">
        <f t="shared" si="44"/>
        <v/>
      </c>
      <c r="J247" s="34" t="str">
        <f t="shared" si="45"/>
        <v/>
      </c>
      <c r="K247" s="34" t="str">
        <f t="shared" si="46"/>
        <v/>
      </c>
      <c r="L247" s="26" t="str">
        <f t="shared" si="42"/>
        <v/>
      </c>
      <c r="M247" s="32"/>
      <c r="N247" s="190"/>
      <c r="O247" s="190"/>
      <c r="P247" s="190"/>
      <c r="Q247" s="190"/>
      <c r="R247" s="23"/>
    </row>
    <row r="248" spans="1:18">
      <c r="A248" s="27">
        <f t="shared" ca="1" si="47"/>
        <v>46075</v>
      </c>
      <c r="B248" s="20"/>
      <c r="C248" s="21"/>
      <c r="D248" s="20"/>
      <c r="E248" s="21"/>
      <c r="F248" s="22"/>
      <c r="G248" s="22"/>
      <c r="H248" s="34" t="str">
        <f t="shared" si="43"/>
        <v/>
      </c>
      <c r="I248" s="34" t="str">
        <f t="shared" si="44"/>
        <v/>
      </c>
      <c r="J248" s="34" t="str">
        <f t="shared" si="45"/>
        <v/>
      </c>
      <c r="K248" s="34" t="str">
        <f t="shared" si="46"/>
        <v/>
      </c>
      <c r="L248" s="26" t="str">
        <f t="shared" si="42"/>
        <v/>
      </c>
      <c r="M248" s="32"/>
      <c r="N248" s="190"/>
      <c r="O248" s="190"/>
      <c r="P248" s="190"/>
      <c r="Q248" s="190"/>
      <c r="R248" s="23"/>
    </row>
    <row r="249" spans="1:18">
      <c r="A249" s="27">
        <f t="shared" ca="1" si="47"/>
        <v>46076</v>
      </c>
      <c r="B249" s="20"/>
      <c r="C249" s="21"/>
      <c r="D249" s="20"/>
      <c r="E249" s="21"/>
      <c r="F249" s="22"/>
      <c r="G249" s="22"/>
      <c r="H249" s="34" t="str">
        <f t="shared" si="43"/>
        <v/>
      </c>
      <c r="I249" s="34" t="str">
        <f t="shared" si="44"/>
        <v/>
      </c>
      <c r="J249" s="34" t="str">
        <f t="shared" si="45"/>
        <v/>
      </c>
      <c r="K249" s="34" t="str">
        <f t="shared" si="46"/>
        <v/>
      </c>
      <c r="L249" s="26" t="str">
        <f t="shared" si="42"/>
        <v/>
      </c>
      <c r="M249" s="32"/>
      <c r="N249" s="190"/>
      <c r="O249" s="190"/>
      <c r="P249" s="190"/>
      <c r="Q249" s="190"/>
      <c r="R249" s="23"/>
    </row>
    <row r="250" spans="1:18">
      <c r="A250" s="27">
        <f t="shared" ca="1" si="47"/>
        <v>46077</v>
      </c>
      <c r="B250" s="20"/>
      <c r="C250" s="21"/>
      <c r="D250" s="20"/>
      <c r="E250" s="21"/>
      <c r="F250" s="22"/>
      <c r="G250" s="22"/>
      <c r="H250" s="34" t="str">
        <f t="shared" si="43"/>
        <v/>
      </c>
      <c r="I250" s="34" t="str">
        <f t="shared" si="44"/>
        <v/>
      </c>
      <c r="J250" s="34" t="str">
        <f t="shared" si="45"/>
        <v/>
      </c>
      <c r="K250" s="34" t="str">
        <f t="shared" si="46"/>
        <v/>
      </c>
      <c r="L250" s="26" t="str">
        <f t="shared" si="42"/>
        <v/>
      </c>
      <c r="M250" s="32"/>
      <c r="N250" s="190"/>
      <c r="O250" s="190"/>
      <c r="P250" s="190"/>
      <c r="Q250" s="190"/>
      <c r="R250" s="23"/>
    </row>
    <row r="251" spans="1:18">
      <c r="A251" s="27">
        <f t="shared" ca="1" si="47"/>
        <v>46078</v>
      </c>
      <c r="B251" s="20"/>
      <c r="C251" s="21"/>
      <c r="D251" s="20"/>
      <c r="E251" s="21"/>
      <c r="F251" s="22"/>
      <c r="G251" s="22"/>
      <c r="H251" s="34" t="str">
        <f t="shared" si="43"/>
        <v/>
      </c>
      <c r="I251" s="34" t="str">
        <f t="shared" si="44"/>
        <v/>
      </c>
      <c r="J251" s="34" t="str">
        <f t="shared" si="45"/>
        <v/>
      </c>
      <c r="K251" s="34" t="str">
        <f t="shared" si="46"/>
        <v/>
      </c>
      <c r="L251" s="26" t="str">
        <f t="shared" si="42"/>
        <v/>
      </c>
      <c r="M251" s="32"/>
      <c r="N251" s="190"/>
      <c r="O251" s="190"/>
      <c r="P251" s="190"/>
      <c r="Q251" s="190"/>
      <c r="R251" s="23"/>
    </row>
    <row r="252" spans="1:18">
      <c r="A252" s="27">
        <f t="shared" ca="1" si="47"/>
        <v>46079</v>
      </c>
      <c r="B252" s="20"/>
      <c r="C252" s="21"/>
      <c r="D252" s="20"/>
      <c r="E252" s="21"/>
      <c r="F252" s="22"/>
      <c r="G252" s="22"/>
      <c r="H252" s="34" t="str">
        <f t="shared" si="43"/>
        <v/>
      </c>
      <c r="I252" s="34" t="str">
        <f t="shared" si="44"/>
        <v/>
      </c>
      <c r="J252" s="34" t="str">
        <f t="shared" si="45"/>
        <v/>
      </c>
      <c r="K252" s="34" t="str">
        <f t="shared" si="46"/>
        <v/>
      </c>
      <c r="L252" s="26" t="str">
        <f t="shared" si="42"/>
        <v/>
      </c>
      <c r="M252" s="32"/>
      <c r="N252" s="190"/>
      <c r="O252" s="190"/>
      <c r="P252" s="190"/>
      <c r="Q252" s="190"/>
      <c r="R252" s="23"/>
    </row>
    <row r="253" spans="1:18">
      <c r="A253" s="27">
        <f t="shared" ca="1" si="47"/>
        <v>46080</v>
      </c>
      <c r="B253" s="20"/>
      <c r="C253" s="21"/>
      <c r="D253" s="20"/>
      <c r="E253" s="21"/>
      <c r="F253" s="22"/>
      <c r="G253" s="22"/>
      <c r="H253" s="34" t="str">
        <f t="shared" si="43"/>
        <v/>
      </c>
      <c r="I253" s="34" t="str">
        <f t="shared" si="44"/>
        <v/>
      </c>
      <c r="J253" s="34" t="str">
        <f t="shared" si="45"/>
        <v/>
      </c>
      <c r="K253" s="34" t="str">
        <f t="shared" si="46"/>
        <v/>
      </c>
      <c r="L253" s="26" t="str">
        <f t="shared" si="42"/>
        <v/>
      </c>
      <c r="M253" s="32"/>
      <c r="N253" s="190"/>
      <c r="O253" s="190"/>
      <c r="P253" s="190"/>
      <c r="Q253" s="190"/>
      <c r="R253" s="23"/>
    </row>
    <row r="254" spans="1:18">
      <c r="A254" s="27">
        <f t="shared" ca="1" si="47"/>
        <v>46081</v>
      </c>
      <c r="B254" s="20"/>
      <c r="C254" s="21"/>
      <c r="D254" s="20"/>
      <c r="E254" s="21"/>
      <c r="F254" s="22"/>
      <c r="G254" s="22"/>
      <c r="H254" s="34" t="str">
        <f t="shared" si="43"/>
        <v/>
      </c>
      <c r="I254" s="34" t="str">
        <f t="shared" si="44"/>
        <v/>
      </c>
      <c r="J254" s="34" t="str">
        <f t="shared" si="45"/>
        <v/>
      </c>
      <c r="K254" s="34" t="str">
        <f t="shared" si="46"/>
        <v/>
      </c>
      <c r="L254" s="26" t="str">
        <f>IF(AND($B254="",$D254=""),"",($C254-$B254-$F254)+($E254-$D254-$G254))</f>
        <v/>
      </c>
      <c r="M254" s="32"/>
      <c r="N254" s="190"/>
      <c r="O254" s="190"/>
      <c r="P254" s="190"/>
      <c r="Q254" s="190"/>
      <c r="R254" s="23"/>
    </row>
    <row r="255" spans="1:18">
      <c r="A255" s="27">
        <f t="shared" ca="1" si="47"/>
        <v>46082</v>
      </c>
      <c r="B255" s="20"/>
      <c r="C255" s="21"/>
      <c r="D255" s="20"/>
      <c r="E255" s="21"/>
      <c r="F255" s="22"/>
      <c r="G255" s="22"/>
      <c r="H255" s="34" t="str">
        <f t="shared" si="43"/>
        <v/>
      </c>
      <c r="I255" s="34" t="str">
        <f t="shared" si="44"/>
        <v/>
      </c>
      <c r="J255" s="34" t="str">
        <f t="shared" si="45"/>
        <v/>
      </c>
      <c r="K255" s="34" t="str">
        <f t="shared" si="46"/>
        <v/>
      </c>
      <c r="L255" s="26" t="str">
        <f>IF(AND($B255="",$D255=""),"",($C255-$B255-$F255)+($E255-$D255-$G255))</f>
        <v/>
      </c>
      <c r="M255" s="32"/>
      <c r="N255" s="190"/>
      <c r="O255" s="190"/>
      <c r="P255" s="190"/>
      <c r="Q255" s="190"/>
      <c r="R255" s="23"/>
    </row>
    <row r="256" spans="1:18">
      <c r="A256" s="27">
        <f t="shared" ca="1" si="47"/>
        <v>46083</v>
      </c>
      <c r="B256" s="20"/>
      <c r="C256" s="21"/>
      <c r="D256" s="20"/>
      <c r="E256" s="21"/>
      <c r="F256" s="22"/>
      <c r="G256" s="22"/>
      <c r="H256" s="34" t="str">
        <f t="shared" si="43"/>
        <v/>
      </c>
      <c r="I256" s="34" t="str">
        <f t="shared" si="44"/>
        <v/>
      </c>
      <c r="J256" s="34" t="str">
        <f t="shared" si="45"/>
        <v/>
      </c>
      <c r="K256" s="34" t="str">
        <f t="shared" si="46"/>
        <v/>
      </c>
      <c r="L256" s="26" t="str">
        <f>IF(AND($B256="",$D256=""),"",($C256-$B256-$F256)+($E256-$D256-$G256))</f>
        <v/>
      </c>
      <c r="M256" s="32"/>
      <c r="N256" s="190"/>
      <c r="O256" s="190"/>
      <c r="P256" s="190"/>
      <c r="Q256" s="190"/>
      <c r="R256" s="23"/>
    </row>
    <row r="257" spans="1:18">
      <c r="A257" s="27">
        <f t="shared" ca="1" si="47"/>
        <v>46084</v>
      </c>
      <c r="B257" s="20"/>
      <c r="C257" s="21"/>
      <c r="D257" s="20"/>
      <c r="E257" s="21"/>
      <c r="F257" s="22"/>
      <c r="G257" s="22"/>
      <c r="H257" s="34" t="str">
        <f t="shared" si="43"/>
        <v/>
      </c>
      <c r="I257" s="34" t="str">
        <f t="shared" si="44"/>
        <v/>
      </c>
      <c r="J257" s="34" t="str">
        <f t="shared" si="45"/>
        <v/>
      </c>
      <c r="K257" s="34" t="str">
        <f t="shared" si="46"/>
        <v/>
      </c>
      <c r="L257" s="26" t="str">
        <f>IF(AND($B257="",$D257=""),"",($C257-$B257-$F257)+($E257-$D257-$G257))</f>
        <v/>
      </c>
      <c r="M257" s="32"/>
      <c r="N257" s="190"/>
      <c r="O257" s="190"/>
      <c r="P257" s="190"/>
      <c r="Q257" s="190"/>
      <c r="R257" s="23"/>
    </row>
    <row r="258" spans="1:18">
      <c r="A258" s="5" t="s">
        <v>11</v>
      </c>
      <c r="B258" s="191"/>
      <c r="C258" s="192"/>
      <c r="D258" s="191"/>
      <c r="E258" s="192"/>
      <c r="F258" s="26" t="str">
        <f>IF(SUM($F227:$F257)=0,"",SUM($F227:$F257))</f>
        <v/>
      </c>
      <c r="G258" s="26" t="str">
        <f>IF(SUM($G227:$G257)=0,"",SUM($G227:$G257))</f>
        <v/>
      </c>
      <c r="H258" s="26" t="str">
        <f>IF(SUM(H227:H257)=0,"",SUM(H227:H257))</f>
        <v/>
      </c>
      <c r="I258" s="26" t="str">
        <f>IF(SUM(I227:I257)=0,"",SUM(I227:I257))</f>
        <v/>
      </c>
      <c r="J258" s="26" t="str">
        <f>IF(SUM(J227:J257)=0,"",SUM(J227:J257))</f>
        <v/>
      </c>
      <c r="K258" s="26" t="str">
        <f>IF(SUM(K227:K257)=0,"",SUM(K227:K257))</f>
        <v/>
      </c>
      <c r="L258" s="26" t="str">
        <f>IF(SUM($L227:$L257)=0,"",SUM($L227:$L257))</f>
        <v/>
      </c>
      <c r="M258" s="33"/>
      <c r="N258" s="193"/>
      <c r="O258" s="193"/>
      <c r="P258" s="193"/>
      <c r="Q258" s="193"/>
      <c r="R258" s="6"/>
    </row>
    <row r="260" spans="1:18" ht="27" customHeight="1">
      <c r="A260" s="194" t="s">
        <v>22</v>
      </c>
      <c r="B260" s="189" t="s">
        <v>103</v>
      </c>
      <c r="C260" s="189"/>
      <c r="D260" s="189"/>
      <c r="E260" s="189"/>
      <c r="F260" s="189" t="s">
        <v>23</v>
      </c>
      <c r="G260" s="189"/>
      <c r="H260" s="189" t="s">
        <v>88</v>
      </c>
      <c r="I260" s="189"/>
      <c r="J260" s="189"/>
      <c r="K260" s="189"/>
      <c r="L260" s="189" t="s">
        <v>87</v>
      </c>
      <c r="M260" s="195" t="s">
        <v>96</v>
      </c>
      <c r="N260" s="194" t="s">
        <v>25</v>
      </c>
      <c r="O260" s="194"/>
      <c r="P260" s="194"/>
      <c r="Q260" s="194"/>
      <c r="R260" s="189" t="s">
        <v>100</v>
      </c>
    </row>
    <row r="261" spans="1:18" ht="14.25" customHeight="1">
      <c r="A261" s="194"/>
      <c r="B261" s="189" t="s">
        <v>82</v>
      </c>
      <c r="C261" s="189"/>
      <c r="D261" s="189" t="s">
        <v>84</v>
      </c>
      <c r="E261" s="189"/>
      <c r="F261" s="189"/>
      <c r="G261" s="189"/>
      <c r="H261" s="189" t="s">
        <v>90</v>
      </c>
      <c r="I261" s="189"/>
      <c r="J261" s="189" t="s">
        <v>89</v>
      </c>
      <c r="K261" s="189"/>
      <c r="L261" s="189"/>
      <c r="M261" s="196"/>
      <c r="N261" s="194"/>
      <c r="O261" s="194"/>
      <c r="P261" s="194"/>
      <c r="Q261" s="194"/>
      <c r="R261" s="189"/>
    </row>
    <row r="262" spans="1:18">
      <c r="A262" s="194"/>
      <c r="B262" s="43" t="s">
        <v>26</v>
      </c>
      <c r="C262" s="43" t="s">
        <v>27</v>
      </c>
      <c r="D262" s="43" t="s">
        <v>26</v>
      </c>
      <c r="E262" s="43" t="s">
        <v>27</v>
      </c>
      <c r="F262" s="44" t="s">
        <v>85</v>
      </c>
      <c r="G262" s="44" t="s">
        <v>86</v>
      </c>
      <c r="H262" s="44" t="s">
        <v>81</v>
      </c>
      <c r="I262" s="44" t="s">
        <v>83</v>
      </c>
      <c r="J262" s="44" t="s">
        <v>81</v>
      </c>
      <c r="K262" s="44" t="s">
        <v>95</v>
      </c>
      <c r="L262" s="189"/>
      <c r="M262" s="197"/>
      <c r="N262" s="194"/>
      <c r="O262" s="194"/>
      <c r="P262" s="194"/>
      <c r="Q262" s="194"/>
      <c r="R262" s="194"/>
    </row>
    <row r="263" spans="1:18">
      <c r="A263" s="27" cm="1">
        <f t="array" aca="1" ref="A263" ca="1">DATE("2025","8"+7,IFERROR(INDIRECT(T1),"1"))</f>
        <v>46082</v>
      </c>
      <c r="B263" s="20"/>
      <c r="C263" s="21"/>
      <c r="D263" s="20"/>
      <c r="E263" s="21"/>
      <c r="F263" s="22"/>
      <c r="G263" s="22"/>
      <c r="H263" s="34" t="str">
        <f>IF(OR(B263="",LEFT(M263,1)="✓"),"",C263-B263-F263)</f>
        <v/>
      </c>
      <c r="I263" s="34" t="str">
        <f>IF(OR(D263="",LEFT(M263,1)="✓"),"",E263-D263-G263)</f>
        <v/>
      </c>
      <c r="J263" s="34" t="str">
        <f>IF(AND(B263&lt;&gt;"",M263="✓所定"),C263-B263-F263,"")</f>
        <v/>
      </c>
      <c r="K263" s="34" t="str">
        <f>IF(AND(B263&lt;&gt;"",M263="✓法定"),C263-B263-F263,"")</f>
        <v/>
      </c>
      <c r="L263" s="34" t="str">
        <f>IF(AND($B263="",$D263=""),"",($C263-$B263-$F263)+($E263-$D263-$G263))</f>
        <v/>
      </c>
      <c r="M263" s="32"/>
      <c r="N263" s="190"/>
      <c r="O263" s="190"/>
      <c r="P263" s="190"/>
      <c r="Q263" s="190"/>
      <c r="R263" s="23"/>
    </row>
    <row r="264" spans="1:18">
      <c r="A264" s="27">
        <f ca="1">A263+1</f>
        <v>46083</v>
      </c>
      <c r="B264" s="20"/>
      <c r="C264" s="21"/>
      <c r="D264" s="20"/>
      <c r="E264" s="21"/>
      <c r="F264" s="22"/>
      <c r="G264" s="22"/>
      <c r="H264" s="34" t="str">
        <f t="shared" ref="H264:H293" si="48">IF(OR(B264="",LEFT(M264,1)="✓"),"",C264-B264-F264)</f>
        <v/>
      </c>
      <c r="I264" s="34" t="str">
        <f t="shared" ref="I264:I293" si="49">IF(OR(D264="",LEFT(M264,1)="✓"),"",E264-D264-G264)</f>
        <v/>
      </c>
      <c r="J264" s="34" t="str">
        <f t="shared" ref="J264:J293" si="50">IF(AND(B264&lt;&gt;"",M264="✓所定"),C264-B264-F264,"")</f>
        <v/>
      </c>
      <c r="K264" s="34" t="str">
        <f t="shared" ref="K264:K293" si="51">IF(AND(B264&lt;&gt;"",M264="✓法定"),C264-B264-F264,"")</f>
        <v/>
      </c>
      <c r="L264" s="34" t="str">
        <f t="shared" ref="L264:L288" si="52">IF(AND($B264="",$D264=""),"",($C264-$B264-$F264)+($E264-$D264-$G264))</f>
        <v/>
      </c>
      <c r="M264" s="32"/>
      <c r="N264" s="190"/>
      <c r="O264" s="190"/>
      <c r="P264" s="190"/>
      <c r="Q264" s="190"/>
      <c r="R264" s="23"/>
    </row>
    <row r="265" spans="1:18">
      <c r="A265" s="27">
        <f t="shared" ref="A265:A293" ca="1" si="53">A264+1</f>
        <v>46084</v>
      </c>
      <c r="B265" s="20"/>
      <c r="C265" s="21"/>
      <c r="D265" s="20"/>
      <c r="E265" s="21"/>
      <c r="F265" s="22"/>
      <c r="G265" s="22"/>
      <c r="H265" s="34" t="str">
        <f t="shared" si="48"/>
        <v/>
      </c>
      <c r="I265" s="34" t="str">
        <f t="shared" si="49"/>
        <v/>
      </c>
      <c r="J265" s="34" t="str">
        <f t="shared" si="50"/>
        <v/>
      </c>
      <c r="K265" s="34" t="str">
        <f t="shared" si="51"/>
        <v/>
      </c>
      <c r="L265" s="34" t="str">
        <f t="shared" si="52"/>
        <v/>
      </c>
      <c r="M265" s="32"/>
      <c r="N265" s="190"/>
      <c r="O265" s="190"/>
      <c r="P265" s="190"/>
      <c r="Q265" s="190"/>
      <c r="R265" s="23"/>
    </row>
    <row r="266" spans="1:18">
      <c r="A266" s="27">
        <f t="shared" ca="1" si="53"/>
        <v>46085</v>
      </c>
      <c r="B266" s="20"/>
      <c r="C266" s="21"/>
      <c r="D266" s="20"/>
      <c r="E266" s="21"/>
      <c r="F266" s="22"/>
      <c r="G266" s="22"/>
      <c r="H266" s="34" t="str">
        <f t="shared" si="48"/>
        <v/>
      </c>
      <c r="I266" s="34" t="str">
        <f t="shared" si="49"/>
        <v/>
      </c>
      <c r="J266" s="34" t="str">
        <f t="shared" si="50"/>
        <v/>
      </c>
      <c r="K266" s="34" t="str">
        <f t="shared" si="51"/>
        <v/>
      </c>
      <c r="L266" s="34" t="str">
        <f t="shared" si="52"/>
        <v/>
      </c>
      <c r="M266" s="32"/>
      <c r="N266" s="190"/>
      <c r="O266" s="190"/>
      <c r="P266" s="190"/>
      <c r="Q266" s="190"/>
      <c r="R266" s="23"/>
    </row>
    <row r="267" spans="1:18">
      <c r="A267" s="27">
        <f t="shared" ca="1" si="53"/>
        <v>46086</v>
      </c>
      <c r="B267" s="20"/>
      <c r="C267" s="21"/>
      <c r="D267" s="20"/>
      <c r="E267" s="21"/>
      <c r="F267" s="22"/>
      <c r="G267" s="22"/>
      <c r="H267" s="34" t="str">
        <f t="shared" si="48"/>
        <v/>
      </c>
      <c r="I267" s="34" t="str">
        <f t="shared" si="49"/>
        <v/>
      </c>
      <c r="J267" s="34" t="str">
        <f t="shared" si="50"/>
        <v/>
      </c>
      <c r="K267" s="34" t="str">
        <f t="shared" si="51"/>
        <v/>
      </c>
      <c r="L267" s="34" t="str">
        <f t="shared" si="52"/>
        <v/>
      </c>
      <c r="M267" s="32"/>
      <c r="N267" s="190"/>
      <c r="O267" s="190"/>
      <c r="P267" s="190"/>
      <c r="Q267" s="190"/>
      <c r="R267" s="23"/>
    </row>
    <row r="268" spans="1:18">
      <c r="A268" s="27">
        <f t="shared" ca="1" si="53"/>
        <v>46087</v>
      </c>
      <c r="B268" s="20"/>
      <c r="C268" s="21"/>
      <c r="D268" s="20"/>
      <c r="E268" s="21"/>
      <c r="F268" s="22"/>
      <c r="G268" s="22"/>
      <c r="H268" s="34" t="str">
        <f t="shared" si="48"/>
        <v/>
      </c>
      <c r="I268" s="34" t="str">
        <f t="shared" si="49"/>
        <v/>
      </c>
      <c r="J268" s="34" t="str">
        <f t="shared" si="50"/>
        <v/>
      </c>
      <c r="K268" s="34" t="str">
        <f t="shared" si="51"/>
        <v/>
      </c>
      <c r="L268" s="34" t="str">
        <f t="shared" si="52"/>
        <v/>
      </c>
      <c r="M268" s="32"/>
      <c r="N268" s="190"/>
      <c r="O268" s="190"/>
      <c r="P268" s="190"/>
      <c r="Q268" s="190"/>
      <c r="R268" s="23"/>
    </row>
    <row r="269" spans="1:18">
      <c r="A269" s="27">
        <f t="shared" ca="1" si="53"/>
        <v>46088</v>
      </c>
      <c r="B269" s="20"/>
      <c r="C269" s="21"/>
      <c r="D269" s="20"/>
      <c r="E269" s="21"/>
      <c r="F269" s="22"/>
      <c r="G269" s="22"/>
      <c r="H269" s="34" t="str">
        <f t="shared" si="48"/>
        <v/>
      </c>
      <c r="I269" s="34" t="str">
        <f t="shared" si="49"/>
        <v/>
      </c>
      <c r="J269" s="34" t="str">
        <f t="shared" si="50"/>
        <v/>
      </c>
      <c r="K269" s="34" t="str">
        <f t="shared" si="51"/>
        <v/>
      </c>
      <c r="L269" s="34" t="str">
        <f t="shared" si="52"/>
        <v/>
      </c>
      <c r="M269" s="32"/>
      <c r="N269" s="190"/>
      <c r="O269" s="190"/>
      <c r="P269" s="190"/>
      <c r="Q269" s="190"/>
      <c r="R269" s="23"/>
    </row>
    <row r="270" spans="1:18">
      <c r="A270" s="27">
        <f t="shared" ca="1" si="53"/>
        <v>46089</v>
      </c>
      <c r="B270" s="20"/>
      <c r="C270" s="21"/>
      <c r="D270" s="20"/>
      <c r="E270" s="21"/>
      <c r="F270" s="22"/>
      <c r="G270" s="22"/>
      <c r="H270" s="34" t="str">
        <f t="shared" si="48"/>
        <v/>
      </c>
      <c r="I270" s="34" t="str">
        <f t="shared" si="49"/>
        <v/>
      </c>
      <c r="J270" s="34" t="str">
        <f t="shared" si="50"/>
        <v/>
      </c>
      <c r="K270" s="34" t="str">
        <f t="shared" si="51"/>
        <v/>
      </c>
      <c r="L270" s="34" t="str">
        <f t="shared" si="52"/>
        <v/>
      </c>
      <c r="M270" s="32"/>
      <c r="N270" s="190"/>
      <c r="O270" s="190"/>
      <c r="P270" s="190"/>
      <c r="Q270" s="190"/>
      <c r="R270" s="23"/>
    </row>
    <row r="271" spans="1:18">
      <c r="A271" s="27">
        <f t="shared" ca="1" si="53"/>
        <v>46090</v>
      </c>
      <c r="B271" s="20"/>
      <c r="C271" s="21"/>
      <c r="D271" s="20"/>
      <c r="E271" s="21"/>
      <c r="F271" s="22"/>
      <c r="G271" s="22"/>
      <c r="H271" s="34" t="str">
        <f t="shared" si="48"/>
        <v/>
      </c>
      <c r="I271" s="34" t="str">
        <f t="shared" si="49"/>
        <v/>
      </c>
      <c r="J271" s="34" t="str">
        <f t="shared" si="50"/>
        <v/>
      </c>
      <c r="K271" s="34" t="str">
        <f t="shared" si="51"/>
        <v/>
      </c>
      <c r="L271" s="34" t="str">
        <f t="shared" si="52"/>
        <v/>
      </c>
      <c r="M271" s="32"/>
      <c r="N271" s="190"/>
      <c r="O271" s="190"/>
      <c r="P271" s="190"/>
      <c r="Q271" s="190"/>
      <c r="R271" s="23"/>
    </row>
    <row r="272" spans="1:18">
      <c r="A272" s="27">
        <f t="shared" ca="1" si="53"/>
        <v>46091</v>
      </c>
      <c r="B272" s="20"/>
      <c r="C272" s="21"/>
      <c r="D272" s="20"/>
      <c r="E272" s="21"/>
      <c r="F272" s="22"/>
      <c r="G272" s="22"/>
      <c r="H272" s="34" t="str">
        <f t="shared" si="48"/>
        <v/>
      </c>
      <c r="I272" s="34" t="str">
        <f t="shared" si="49"/>
        <v/>
      </c>
      <c r="J272" s="34" t="str">
        <f t="shared" si="50"/>
        <v/>
      </c>
      <c r="K272" s="34" t="str">
        <f t="shared" si="51"/>
        <v/>
      </c>
      <c r="L272" s="34" t="str">
        <f t="shared" si="52"/>
        <v/>
      </c>
      <c r="M272" s="32"/>
      <c r="N272" s="190"/>
      <c r="O272" s="190"/>
      <c r="P272" s="190"/>
      <c r="Q272" s="190"/>
      <c r="R272" s="23"/>
    </row>
    <row r="273" spans="1:18">
      <c r="A273" s="27">
        <f t="shared" ca="1" si="53"/>
        <v>46092</v>
      </c>
      <c r="B273" s="20"/>
      <c r="C273" s="21"/>
      <c r="D273" s="20"/>
      <c r="E273" s="21"/>
      <c r="F273" s="22"/>
      <c r="G273" s="22"/>
      <c r="H273" s="34" t="str">
        <f t="shared" si="48"/>
        <v/>
      </c>
      <c r="I273" s="34" t="str">
        <f t="shared" si="49"/>
        <v/>
      </c>
      <c r="J273" s="34" t="str">
        <f t="shared" si="50"/>
        <v/>
      </c>
      <c r="K273" s="34" t="str">
        <f t="shared" si="51"/>
        <v/>
      </c>
      <c r="L273" s="34" t="str">
        <f t="shared" si="52"/>
        <v/>
      </c>
      <c r="M273" s="32"/>
      <c r="N273" s="190"/>
      <c r="O273" s="190"/>
      <c r="P273" s="190"/>
      <c r="Q273" s="190"/>
      <c r="R273" s="23"/>
    </row>
    <row r="274" spans="1:18">
      <c r="A274" s="27">
        <f t="shared" ca="1" si="53"/>
        <v>46093</v>
      </c>
      <c r="B274" s="20"/>
      <c r="C274" s="21"/>
      <c r="D274" s="20"/>
      <c r="E274" s="21"/>
      <c r="F274" s="22"/>
      <c r="G274" s="22"/>
      <c r="H274" s="34" t="str">
        <f t="shared" si="48"/>
        <v/>
      </c>
      <c r="I274" s="34" t="str">
        <f t="shared" si="49"/>
        <v/>
      </c>
      <c r="J274" s="34" t="str">
        <f t="shared" si="50"/>
        <v/>
      </c>
      <c r="K274" s="34" t="str">
        <f t="shared" si="51"/>
        <v/>
      </c>
      <c r="L274" s="34" t="str">
        <f t="shared" si="52"/>
        <v/>
      </c>
      <c r="M274" s="32"/>
      <c r="N274" s="190"/>
      <c r="O274" s="190"/>
      <c r="P274" s="190"/>
      <c r="Q274" s="190"/>
      <c r="R274" s="23"/>
    </row>
    <row r="275" spans="1:18">
      <c r="A275" s="27">
        <f t="shared" ca="1" si="53"/>
        <v>46094</v>
      </c>
      <c r="B275" s="20"/>
      <c r="C275" s="21"/>
      <c r="D275" s="20"/>
      <c r="E275" s="21"/>
      <c r="F275" s="22"/>
      <c r="G275" s="22"/>
      <c r="H275" s="34" t="str">
        <f t="shared" si="48"/>
        <v/>
      </c>
      <c r="I275" s="34" t="str">
        <f t="shared" si="49"/>
        <v/>
      </c>
      <c r="J275" s="34" t="str">
        <f t="shared" si="50"/>
        <v/>
      </c>
      <c r="K275" s="34" t="str">
        <f t="shared" si="51"/>
        <v/>
      </c>
      <c r="L275" s="34" t="str">
        <f t="shared" si="52"/>
        <v/>
      </c>
      <c r="M275" s="32"/>
      <c r="N275" s="190"/>
      <c r="O275" s="190"/>
      <c r="P275" s="190"/>
      <c r="Q275" s="190"/>
      <c r="R275" s="23"/>
    </row>
    <row r="276" spans="1:18">
      <c r="A276" s="27">
        <f t="shared" ca="1" si="53"/>
        <v>46095</v>
      </c>
      <c r="B276" s="20"/>
      <c r="C276" s="21"/>
      <c r="D276" s="20"/>
      <c r="E276" s="21"/>
      <c r="F276" s="22"/>
      <c r="G276" s="22"/>
      <c r="H276" s="34" t="str">
        <f t="shared" si="48"/>
        <v/>
      </c>
      <c r="I276" s="34" t="str">
        <f t="shared" si="49"/>
        <v/>
      </c>
      <c r="J276" s="34" t="str">
        <f t="shared" si="50"/>
        <v/>
      </c>
      <c r="K276" s="34" t="str">
        <f t="shared" si="51"/>
        <v/>
      </c>
      <c r="L276" s="34" t="str">
        <f t="shared" si="52"/>
        <v/>
      </c>
      <c r="M276" s="32"/>
      <c r="N276" s="190"/>
      <c r="O276" s="190"/>
      <c r="P276" s="190"/>
      <c r="Q276" s="190"/>
      <c r="R276" s="23"/>
    </row>
    <row r="277" spans="1:18">
      <c r="A277" s="27">
        <f t="shared" ca="1" si="53"/>
        <v>46096</v>
      </c>
      <c r="B277" s="20"/>
      <c r="C277" s="21"/>
      <c r="D277" s="20"/>
      <c r="E277" s="21"/>
      <c r="F277" s="22"/>
      <c r="G277" s="22"/>
      <c r="H277" s="34" t="str">
        <f t="shared" si="48"/>
        <v/>
      </c>
      <c r="I277" s="34" t="str">
        <f t="shared" si="49"/>
        <v/>
      </c>
      <c r="J277" s="34" t="str">
        <f t="shared" si="50"/>
        <v/>
      </c>
      <c r="K277" s="34" t="str">
        <f t="shared" si="51"/>
        <v/>
      </c>
      <c r="L277" s="34" t="str">
        <f t="shared" si="52"/>
        <v/>
      </c>
      <c r="M277" s="32"/>
      <c r="N277" s="190"/>
      <c r="O277" s="190"/>
      <c r="P277" s="190"/>
      <c r="Q277" s="190"/>
      <c r="R277" s="23"/>
    </row>
    <row r="278" spans="1:18">
      <c r="A278" s="27">
        <f t="shared" ca="1" si="53"/>
        <v>46097</v>
      </c>
      <c r="B278" s="20"/>
      <c r="C278" s="21"/>
      <c r="D278" s="20"/>
      <c r="E278" s="21"/>
      <c r="F278" s="22"/>
      <c r="G278" s="22"/>
      <c r="H278" s="34" t="str">
        <f t="shared" si="48"/>
        <v/>
      </c>
      <c r="I278" s="34" t="str">
        <f t="shared" si="49"/>
        <v/>
      </c>
      <c r="J278" s="34" t="str">
        <f t="shared" si="50"/>
        <v/>
      </c>
      <c r="K278" s="34" t="str">
        <f t="shared" si="51"/>
        <v/>
      </c>
      <c r="L278" s="34" t="str">
        <f t="shared" si="52"/>
        <v/>
      </c>
      <c r="M278" s="32"/>
      <c r="N278" s="190"/>
      <c r="O278" s="190"/>
      <c r="P278" s="190"/>
      <c r="Q278" s="190"/>
      <c r="R278" s="23"/>
    </row>
    <row r="279" spans="1:18">
      <c r="A279" s="27">
        <f t="shared" ca="1" si="53"/>
        <v>46098</v>
      </c>
      <c r="B279" s="20"/>
      <c r="C279" s="21"/>
      <c r="D279" s="20"/>
      <c r="E279" s="21"/>
      <c r="F279" s="22"/>
      <c r="G279" s="22"/>
      <c r="H279" s="34" t="str">
        <f t="shared" si="48"/>
        <v/>
      </c>
      <c r="I279" s="34" t="str">
        <f t="shared" si="49"/>
        <v/>
      </c>
      <c r="J279" s="34" t="str">
        <f t="shared" si="50"/>
        <v/>
      </c>
      <c r="K279" s="34" t="str">
        <f t="shared" si="51"/>
        <v/>
      </c>
      <c r="L279" s="34" t="str">
        <f t="shared" si="52"/>
        <v/>
      </c>
      <c r="M279" s="32"/>
      <c r="N279" s="190"/>
      <c r="O279" s="190"/>
      <c r="P279" s="190"/>
      <c r="Q279" s="190"/>
      <c r="R279" s="23"/>
    </row>
    <row r="280" spans="1:18">
      <c r="A280" s="27">
        <f t="shared" ca="1" si="53"/>
        <v>46099</v>
      </c>
      <c r="B280" s="20"/>
      <c r="C280" s="21"/>
      <c r="D280" s="20"/>
      <c r="E280" s="21"/>
      <c r="F280" s="22"/>
      <c r="G280" s="22"/>
      <c r="H280" s="34" t="str">
        <f t="shared" si="48"/>
        <v/>
      </c>
      <c r="I280" s="34" t="str">
        <f t="shared" si="49"/>
        <v/>
      </c>
      <c r="J280" s="34" t="str">
        <f t="shared" si="50"/>
        <v/>
      </c>
      <c r="K280" s="34" t="str">
        <f t="shared" si="51"/>
        <v/>
      </c>
      <c r="L280" s="34" t="str">
        <f t="shared" si="52"/>
        <v/>
      </c>
      <c r="M280" s="32"/>
      <c r="N280" s="190"/>
      <c r="O280" s="190"/>
      <c r="P280" s="190"/>
      <c r="Q280" s="190"/>
      <c r="R280" s="23"/>
    </row>
    <row r="281" spans="1:18">
      <c r="A281" s="27">
        <f t="shared" ca="1" si="53"/>
        <v>46100</v>
      </c>
      <c r="B281" s="20"/>
      <c r="C281" s="21"/>
      <c r="D281" s="20"/>
      <c r="E281" s="21"/>
      <c r="F281" s="22"/>
      <c r="G281" s="22"/>
      <c r="H281" s="34" t="str">
        <f t="shared" si="48"/>
        <v/>
      </c>
      <c r="I281" s="34" t="str">
        <f t="shared" si="49"/>
        <v/>
      </c>
      <c r="J281" s="34" t="str">
        <f t="shared" si="50"/>
        <v/>
      </c>
      <c r="K281" s="34" t="str">
        <f t="shared" si="51"/>
        <v/>
      </c>
      <c r="L281" s="34" t="str">
        <f t="shared" si="52"/>
        <v/>
      </c>
      <c r="M281" s="32"/>
      <c r="N281" s="190"/>
      <c r="O281" s="190"/>
      <c r="P281" s="190"/>
      <c r="Q281" s="190"/>
      <c r="R281" s="23"/>
    </row>
    <row r="282" spans="1:18">
      <c r="A282" s="27">
        <f t="shared" ca="1" si="53"/>
        <v>46101</v>
      </c>
      <c r="B282" s="20"/>
      <c r="C282" s="21"/>
      <c r="D282" s="20"/>
      <c r="E282" s="21"/>
      <c r="F282" s="22"/>
      <c r="G282" s="22"/>
      <c r="H282" s="34" t="str">
        <f t="shared" si="48"/>
        <v/>
      </c>
      <c r="I282" s="34" t="str">
        <f t="shared" si="49"/>
        <v/>
      </c>
      <c r="J282" s="34" t="str">
        <f t="shared" si="50"/>
        <v/>
      </c>
      <c r="K282" s="34" t="str">
        <f t="shared" si="51"/>
        <v/>
      </c>
      <c r="L282" s="34" t="str">
        <f t="shared" si="52"/>
        <v/>
      </c>
      <c r="M282" s="32"/>
      <c r="N282" s="190"/>
      <c r="O282" s="190"/>
      <c r="P282" s="190"/>
      <c r="Q282" s="190"/>
      <c r="R282" s="23"/>
    </row>
    <row r="283" spans="1:18">
      <c r="A283" s="27">
        <f t="shared" ca="1" si="53"/>
        <v>46102</v>
      </c>
      <c r="B283" s="20"/>
      <c r="C283" s="21"/>
      <c r="D283" s="20"/>
      <c r="E283" s="21"/>
      <c r="F283" s="22"/>
      <c r="G283" s="22"/>
      <c r="H283" s="34" t="str">
        <f t="shared" si="48"/>
        <v/>
      </c>
      <c r="I283" s="34" t="str">
        <f t="shared" si="49"/>
        <v/>
      </c>
      <c r="J283" s="34" t="str">
        <f t="shared" si="50"/>
        <v/>
      </c>
      <c r="K283" s="34" t="str">
        <f t="shared" si="51"/>
        <v/>
      </c>
      <c r="L283" s="34" t="str">
        <f t="shared" si="52"/>
        <v/>
      </c>
      <c r="M283" s="32"/>
      <c r="N283" s="190"/>
      <c r="O283" s="190"/>
      <c r="P283" s="190"/>
      <c r="Q283" s="190"/>
      <c r="R283" s="23"/>
    </row>
    <row r="284" spans="1:18">
      <c r="A284" s="27">
        <f t="shared" ca="1" si="53"/>
        <v>46103</v>
      </c>
      <c r="B284" s="20"/>
      <c r="C284" s="21"/>
      <c r="D284" s="20"/>
      <c r="E284" s="21"/>
      <c r="F284" s="22"/>
      <c r="G284" s="22"/>
      <c r="H284" s="34" t="str">
        <f t="shared" si="48"/>
        <v/>
      </c>
      <c r="I284" s="34" t="str">
        <f t="shared" si="49"/>
        <v/>
      </c>
      <c r="J284" s="34" t="str">
        <f t="shared" si="50"/>
        <v/>
      </c>
      <c r="K284" s="34" t="str">
        <f t="shared" si="51"/>
        <v/>
      </c>
      <c r="L284" s="34" t="str">
        <f t="shared" si="52"/>
        <v/>
      </c>
      <c r="M284" s="32"/>
      <c r="N284" s="190"/>
      <c r="O284" s="190"/>
      <c r="P284" s="190"/>
      <c r="Q284" s="190"/>
      <c r="R284" s="23"/>
    </row>
    <row r="285" spans="1:18">
      <c r="A285" s="27">
        <f t="shared" ca="1" si="53"/>
        <v>46104</v>
      </c>
      <c r="B285" s="20"/>
      <c r="C285" s="21"/>
      <c r="D285" s="20"/>
      <c r="E285" s="21"/>
      <c r="F285" s="22"/>
      <c r="G285" s="22"/>
      <c r="H285" s="34" t="str">
        <f t="shared" si="48"/>
        <v/>
      </c>
      <c r="I285" s="34" t="str">
        <f t="shared" si="49"/>
        <v/>
      </c>
      <c r="J285" s="34" t="str">
        <f t="shared" si="50"/>
        <v/>
      </c>
      <c r="K285" s="34" t="str">
        <f t="shared" si="51"/>
        <v/>
      </c>
      <c r="L285" s="34" t="str">
        <f t="shared" si="52"/>
        <v/>
      </c>
      <c r="M285" s="32"/>
      <c r="N285" s="190"/>
      <c r="O285" s="190"/>
      <c r="P285" s="190"/>
      <c r="Q285" s="190"/>
      <c r="R285" s="23"/>
    </row>
    <row r="286" spans="1:18">
      <c r="A286" s="27">
        <f t="shared" ca="1" si="53"/>
        <v>46105</v>
      </c>
      <c r="B286" s="20"/>
      <c r="C286" s="21"/>
      <c r="D286" s="20"/>
      <c r="E286" s="21"/>
      <c r="F286" s="22"/>
      <c r="G286" s="22"/>
      <c r="H286" s="34" t="str">
        <f t="shared" si="48"/>
        <v/>
      </c>
      <c r="I286" s="34" t="str">
        <f t="shared" si="49"/>
        <v/>
      </c>
      <c r="J286" s="34" t="str">
        <f t="shared" si="50"/>
        <v/>
      </c>
      <c r="K286" s="34" t="str">
        <f t="shared" si="51"/>
        <v/>
      </c>
      <c r="L286" s="34" t="str">
        <f t="shared" si="52"/>
        <v/>
      </c>
      <c r="M286" s="32"/>
      <c r="N286" s="190"/>
      <c r="O286" s="190"/>
      <c r="P286" s="190"/>
      <c r="Q286" s="190"/>
      <c r="R286" s="23"/>
    </row>
    <row r="287" spans="1:18">
      <c r="A287" s="27">
        <f t="shared" ca="1" si="53"/>
        <v>46106</v>
      </c>
      <c r="B287" s="20"/>
      <c r="C287" s="21"/>
      <c r="D287" s="20"/>
      <c r="E287" s="21"/>
      <c r="F287" s="22"/>
      <c r="G287" s="22"/>
      <c r="H287" s="34" t="str">
        <f t="shared" si="48"/>
        <v/>
      </c>
      <c r="I287" s="34" t="str">
        <f t="shared" si="49"/>
        <v/>
      </c>
      <c r="J287" s="34" t="str">
        <f t="shared" si="50"/>
        <v/>
      </c>
      <c r="K287" s="34" t="str">
        <f t="shared" si="51"/>
        <v/>
      </c>
      <c r="L287" s="34" t="str">
        <f t="shared" si="52"/>
        <v/>
      </c>
      <c r="M287" s="32"/>
      <c r="N287" s="190"/>
      <c r="O287" s="190"/>
      <c r="P287" s="190"/>
      <c r="Q287" s="190"/>
      <c r="R287" s="23"/>
    </row>
    <row r="288" spans="1:18">
      <c r="A288" s="27">
        <f t="shared" ca="1" si="53"/>
        <v>46107</v>
      </c>
      <c r="B288" s="20"/>
      <c r="C288" s="21"/>
      <c r="D288" s="20"/>
      <c r="E288" s="21"/>
      <c r="F288" s="22"/>
      <c r="G288" s="22"/>
      <c r="H288" s="34" t="str">
        <f t="shared" si="48"/>
        <v/>
      </c>
      <c r="I288" s="34" t="str">
        <f t="shared" si="49"/>
        <v/>
      </c>
      <c r="J288" s="34" t="str">
        <f t="shared" si="50"/>
        <v/>
      </c>
      <c r="K288" s="34" t="str">
        <f t="shared" si="51"/>
        <v/>
      </c>
      <c r="L288" s="34" t="str">
        <f t="shared" si="52"/>
        <v/>
      </c>
      <c r="M288" s="32"/>
      <c r="N288" s="190"/>
      <c r="O288" s="190"/>
      <c r="P288" s="190"/>
      <c r="Q288" s="190"/>
      <c r="R288" s="23"/>
    </row>
    <row r="289" spans="1:18">
      <c r="A289" s="27">
        <f t="shared" ca="1" si="53"/>
        <v>46108</v>
      </c>
      <c r="B289" s="20"/>
      <c r="C289" s="21"/>
      <c r="D289" s="20"/>
      <c r="E289" s="21"/>
      <c r="F289" s="22"/>
      <c r="G289" s="22"/>
      <c r="H289" s="34" t="str">
        <f t="shared" si="48"/>
        <v/>
      </c>
      <c r="I289" s="34" t="str">
        <f t="shared" si="49"/>
        <v/>
      </c>
      <c r="J289" s="34" t="str">
        <f t="shared" si="50"/>
        <v/>
      </c>
      <c r="K289" s="34" t="str">
        <f t="shared" si="51"/>
        <v/>
      </c>
      <c r="L289" s="34" t="str">
        <f>IF(AND($B289="",$D289=""),"",($C289-$B289-$F289)+($E289-$D289-$G289))</f>
        <v/>
      </c>
      <c r="M289" s="32"/>
      <c r="N289" s="190"/>
      <c r="O289" s="190"/>
      <c r="P289" s="190"/>
      <c r="Q289" s="190"/>
      <c r="R289" s="23"/>
    </row>
    <row r="290" spans="1:18">
      <c r="A290" s="27">
        <f t="shared" ca="1" si="53"/>
        <v>46109</v>
      </c>
      <c r="B290" s="20"/>
      <c r="C290" s="21"/>
      <c r="D290" s="20"/>
      <c r="E290" s="21"/>
      <c r="F290" s="22"/>
      <c r="G290" s="22"/>
      <c r="H290" s="34" t="str">
        <f t="shared" si="48"/>
        <v/>
      </c>
      <c r="I290" s="34" t="str">
        <f t="shared" si="49"/>
        <v/>
      </c>
      <c r="J290" s="34" t="str">
        <f t="shared" si="50"/>
        <v/>
      </c>
      <c r="K290" s="34" t="str">
        <f t="shared" si="51"/>
        <v/>
      </c>
      <c r="L290" s="34" t="str">
        <f>IF(AND($B290="",$D290=""),"",($C290-$B290-$F290)+($E290-$D290-$G290))</f>
        <v/>
      </c>
      <c r="M290" s="32"/>
      <c r="N290" s="190"/>
      <c r="O290" s="190"/>
      <c r="P290" s="190"/>
      <c r="Q290" s="190"/>
      <c r="R290" s="23"/>
    </row>
    <row r="291" spans="1:18">
      <c r="A291" s="27">
        <f t="shared" ca="1" si="53"/>
        <v>46110</v>
      </c>
      <c r="B291" s="20"/>
      <c r="C291" s="21"/>
      <c r="D291" s="20"/>
      <c r="E291" s="21"/>
      <c r="F291" s="22"/>
      <c r="G291" s="22"/>
      <c r="H291" s="34" t="str">
        <f t="shared" si="48"/>
        <v/>
      </c>
      <c r="I291" s="34" t="str">
        <f t="shared" si="49"/>
        <v/>
      </c>
      <c r="J291" s="34" t="str">
        <f t="shared" si="50"/>
        <v/>
      </c>
      <c r="K291" s="34" t="str">
        <f t="shared" si="51"/>
        <v/>
      </c>
      <c r="L291" s="34" t="str">
        <f>IF(AND($B291="",$D291=""),"",($C291-$B291-$F291)+($E291-$D291-$G291))</f>
        <v/>
      </c>
      <c r="M291" s="32"/>
      <c r="N291" s="190"/>
      <c r="O291" s="190"/>
      <c r="P291" s="190"/>
      <c r="Q291" s="190"/>
      <c r="R291" s="23"/>
    </row>
    <row r="292" spans="1:18">
      <c r="A292" s="27">
        <f t="shared" ca="1" si="53"/>
        <v>46111</v>
      </c>
      <c r="B292" s="20"/>
      <c r="C292" s="21"/>
      <c r="D292" s="20"/>
      <c r="E292" s="21"/>
      <c r="F292" s="22"/>
      <c r="G292" s="22"/>
      <c r="H292" s="34" t="str">
        <f t="shared" si="48"/>
        <v/>
      </c>
      <c r="I292" s="34" t="str">
        <f t="shared" si="49"/>
        <v/>
      </c>
      <c r="J292" s="34" t="str">
        <f t="shared" si="50"/>
        <v/>
      </c>
      <c r="K292" s="34" t="str">
        <f t="shared" si="51"/>
        <v/>
      </c>
      <c r="L292" s="34" t="str">
        <f>IF(AND($B292="",$D292=""),"",($C292-$B292-$F292)+($E292-$D292-$G292))</f>
        <v/>
      </c>
      <c r="M292" s="32"/>
      <c r="N292" s="190"/>
      <c r="O292" s="190"/>
      <c r="P292" s="190"/>
      <c r="Q292" s="190"/>
      <c r="R292" s="23"/>
    </row>
    <row r="293" spans="1:18">
      <c r="A293" s="27">
        <f t="shared" ca="1" si="53"/>
        <v>46112</v>
      </c>
      <c r="B293" s="20"/>
      <c r="C293" s="21"/>
      <c r="D293" s="20"/>
      <c r="E293" s="21"/>
      <c r="F293" s="22"/>
      <c r="G293" s="22"/>
      <c r="H293" s="34" t="str">
        <f t="shared" si="48"/>
        <v/>
      </c>
      <c r="I293" s="34" t="str">
        <f t="shared" si="49"/>
        <v/>
      </c>
      <c r="J293" s="34" t="str">
        <f t="shared" si="50"/>
        <v/>
      </c>
      <c r="K293" s="34" t="str">
        <f t="shared" si="51"/>
        <v/>
      </c>
      <c r="L293" s="34" t="str">
        <f>IF(AND($B293="",$D293=""),"",($C293-$B293-$F293)+($E293-$D293-$G293))</f>
        <v/>
      </c>
      <c r="M293" s="32"/>
      <c r="N293" s="190"/>
      <c r="O293" s="190"/>
      <c r="P293" s="190"/>
      <c r="Q293" s="190"/>
      <c r="R293" s="23"/>
    </row>
    <row r="294" spans="1:18">
      <c r="A294" s="5" t="s">
        <v>11</v>
      </c>
      <c r="B294" s="191"/>
      <c r="C294" s="192"/>
      <c r="D294" s="191"/>
      <c r="E294" s="192"/>
      <c r="F294" s="26" t="str">
        <f>IF(SUM($F263:$F293)=0,"",SUM($F263:$F293))</f>
        <v/>
      </c>
      <c r="G294" s="26" t="str">
        <f>IF(SUM($G263:$G293)=0,"",SUM($G263:$G293))</f>
        <v/>
      </c>
      <c r="H294" s="26" t="str">
        <f>IF(SUM(H263:H293)=0,"",SUM(H263:H293))</f>
        <v/>
      </c>
      <c r="I294" s="26" t="str">
        <f>IF(SUM(I263:I293)=0,"",SUM(I263:I293))</f>
        <v/>
      </c>
      <c r="J294" s="26" t="str">
        <f t="shared" ref="J294:K294" si="54">IF(SUM(J263:J293)=0,"",SUM(J263:J293))</f>
        <v/>
      </c>
      <c r="K294" s="26" t="str">
        <f t="shared" si="54"/>
        <v/>
      </c>
      <c r="L294" s="26" t="str">
        <f>IF(SUM($L263:$L293)=0,"",SUM($L263:$L293))</f>
        <v/>
      </c>
      <c r="M294" s="33"/>
      <c r="N294" s="193"/>
      <c r="O294" s="193"/>
      <c r="P294" s="193"/>
      <c r="Q294" s="193"/>
      <c r="R294" s="6"/>
    </row>
  </sheetData>
  <sheetProtection algorithmName="SHA-512" hashValue="8RWs+XZSTdAmssqUB9esKJ8arMvDPQDN6f5gL/75BANgTYJa0OEuyvA+Lf4NqIiCAOXYQZRpS8B6CWzIRi1GNA==" saltValue="o45ScQ7hRafr+437WYcURA==" spinCount="100000" sheet="1" formatRows="0"/>
  <mergeCells count="371">
    <mergeCell ref="A8:A10"/>
    <mergeCell ref="B8:E8"/>
    <mergeCell ref="F8:G9"/>
    <mergeCell ref="H8:K8"/>
    <mergeCell ref="L8:L10"/>
    <mergeCell ref="M8:M10"/>
    <mergeCell ref="N8:Q10"/>
    <mergeCell ref="R8:R10"/>
    <mergeCell ref="B9:C9"/>
    <mergeCell ref="D9:E9"/>
    <mergeCell ref="H9:I9"/>
    <mergeCell ref="J9:K9"/>
    <mergeCell ref="N11:Q11"/>
    <mergeCell ref="B4:L4"/>
    <mergeCell ref="P4:R4"/>
    <mergeCell ref="B5:L5"/>
    <mergeCell ref="N18:Q18"/>
    <mergeCell ref="N19:Q19"/>
    <mergeCell ref="N20:Q20"/>
    <mergeCell ref="N21:Q21"/>
    <mergeCell ref="N22:Q22"/>
    <mergeCell ref="N23:Q23"/>
    <mergeCell ref="N12:Q12"/>
    <mergeCell ref="N13:Q13"/>
    <mergeCell ref="N14:Q14"/>
    <mergeCell ref="N15:Q15"/>
    <mergeCell ref="N16:Q16"/>
    <mergeCell ref="N17:Q17"/>
    <mergeCell ref="N30:Q30"/>
    <mergeCell ref="N31:Q31"/>
    <mergeCell ref="N32:Q32"/>
    <mergeCell ref="N33:Q33"/>
    <mergeCell ref="N34:Q34"/>
    <mergeCell ref="N35:Q35"/>
    <mergeCell ref="N24:Q24"/>
    <mergeCell ref="N25:Q25"/>
    <mergeCell ref="N26:Q26"/>
    <mergeCell ref="N27:Q27"/>
    <mergeCell ref="N28:Q28"/>
    <mergeCell ref="N29:Q29"/>
    <mergeCell ref="A44:A46"/>
    <mergeCell ref="B44:E44"/>
    <mergeCell ref="F44:G45"/>
    <mergeCell ref="H44:K44"/>
    <mergeCell ref="L44:L46"/>
    <mergeCell ref="M44:M46"/>
    <mergeCell ref="N44:Q46"/>
    <mergeCell ref="N36:Q36"/>
    <mergeCell ref="N37:Q37"/>
    <mergeCell ref="N38:Q38"/>
    <mergeCell ref="N39:Q39"/>
    <mergeCell ref="N40:Q40"/>
    <mergeCell ref="N41:Q41"/>
    <mergeCell ref="R44:R46"/>
    <mergeCell ref="B45:C45"/>
    <mergeCell ref="D45:E45"/>
    <mergeCell ref="H45:I45"/>
    <mergeCell ref="J45:K45"/>
    <mergeCell ref="N47:Q47"/>
    <mergeCell ref="B42:C42"/>
    <mergeCell ref="D42:E42"/>
    <mergeCell ref="N42:Q42"/>
    <mergeCell ref="N54:Q54"/>
    <mergeCell ref="N55:Q55"/>
    <mergeCell ref="N56:Q56"/>
    <mergeCell ref="N57:Q57"/>
    <mergeCell ref="N58:Q58"/>
    <mergeCell ref="N59:Q59"/>
    <mergeCell ref="N48:Q48"/>
    <mergeCell ref="N49:Q49"/>
    <mergeCell ref="N50:Q50"/>
    <mergeCell ref="N51:Q51"/>
    <mergeCell ref="N52:Q52"/>
    <mergeCell ref="N53:Q53"/>
    <mergeCell ref="N66:Q66"/>
    <mergeCell ref="N67:Q67"/>
    <mergeCell ref="N68:Q68"/>
    <mergeCell ref="N69:Q69"/>
    <mergeCell ref="N70:Q70"/>
    <mergeCell ref="N71:Q71"/>
    <mergeCell ref="N60:Q60"/>
    <mergeCell ref="N61:Q61"/>
    <mergeCell ref="N62:Q62"/>
    <mergeCell ref="N63:Q63"/>
    <mergeCell ref="N64:Q64"/>
    <mergeCell ref="N65:Q65"/>
    <mergeCell ref="A80:A82"/>
    <mergeCell ref="B80:E80"/>
    <mergeCell ref="F80:G81"/>
    <mergeCell ref="H80:K80"/>
    <mergeCell ref="L80:L82"/>
    <mergeCell ref="M80:M82"/>
    <mergeCell ref="N80:Q82"/>
    <mergeCell ref="N72:Q72"/>
    <mergeCell ref="N73:Q73"/>
    <mergeCell ref="N74:Q74"/>
    <mergeCell ref="N75:Q75"/>
    <mergeCell ref="N76:Q76"/>
    <mergeCell ref="N77:Q77"/>
    <mergeCell ref="R80:R82"/>
    <mergeCell ref="B81:C81"/>
    <mergeCell ref="D81:E81"/>
    <mergeCell ref="H81:I81"/>
    <mergeCell ref="J81:K81"/>
    <mergeCell ref="N83:Q83"/>
    <mergeCell ref="B78:C78"/>
    <mergeCell ref="D78:E78"/>
    <mergeCell ref="N78:Q78"/>
    <mergeCell ref="N90:Q90"/>
    <mergeCell ref="N91:Q91"/>
    <mergeCell ref="N92:Q92"/>
    <mergeCell ref="N93:Q93"/>
    <mergeCell ref="N94:Q94"/>
    <mergeCell ref="N95:Q95"/>
    <mergeCell ref="N84:Q84"/>
    <mergeCell ref="N85:Q85"/>
    <mergeCell ref="N86:Q86"/>
    <mergeCell ref="N87:Q87"/>
    <mergeCell ref="N88:Q88"/>
    <mergeCell ref="N89:Q89"/>
    <mergeCell ref="N102:Q102"/>
    <mergeCell ref="N103:Q103"/>
    <mergeCell ref="N104:Q104"/>
    <mergeCell ref="N105:Q105"/>
    <mergeCell ref="N106:Q106"/>
    <mergeCell ref="N107:Q107"/>
    <mergeCell ref="N96:Q96"/>
    <mergeCell ref="N97:Q97"/>
    <mergeCell ref="N98:Q98"/>
    <mergeCell ref="N99:Q99"/>
    <mergeCell ref="N100:Q100"/>
    <mergeCell ref="N101:Q101"/>
    <mergeCell ref="A116:A118"/>
    <mergeCell ref="B116:E116"/>
    <mergeCell ref="F116:G117"/>
    <mergeCell ref="H116:K116"/>
    <mergeCell ref="L116:L118"/>
    <mergeCell ref="M116:M118"/>
    <mergeCell ref="N116:Q118"/>
    <mergeCell ref="N108:Q108"/>
    <mergeCell ref="N109:Q109"/>
    <mergeCell ref="N110:Q110"/>
    <mergeCell ref="N111:Q111"/>
    <mergeCell ref="N112:Q112"/>
    <mergeCell ref="N113:Q113"/>
    <mergeCell ref="R116:R118"/>
    <mergeCell ref="B117:C117"/>
    <mergeCell ref="D117:E117"/>
    <mergeCell ref="H117:I117"/>
    <mergeCell ref="J117:K117"/>
    <mergeCell ref="N119:Q119"/>
    <mergeCell ref="B114:C114"/>
    <mergeCell ref="D114:E114"/>
    <mergeCell ref="N114:Q114"/>
    <mergeCell ref="N126:Q126"/>
    <mergeCell ref="N127:Q127"/>
    <mergeCell ref="N128:Q128"/>
    <mergeCell ref="N129:Q129"/>
    <mergeCell ref="N130:Q130"/>
    <mergeCell ref="N131:Q131"/>
    <mergeCell ref="N120:Q120"/>
    <mergeCell ref="N121:Q121"/>
    <mergeCell ref="N122:Q122"/>
    <mergeCell ref="N123:Q123"/>
    <mergeCell ref="N124:Q124"/>
    <mergeCell ref="N125:Q125"/>
    <mergeCell ref="N138:Q138"/>
    <mergeCell ref="N139:Q139"/>
    <mergeCell ref="N140:Q140"/>
    <mergeCell ref="N141:Q141"/>
    <mergeCell ref="N142:Q142"/>
    <mergeCell ref="N143:Q143"/>
    <mergeCell ref="N132:Q132"/>
    <mergeCell ref="N133:Q133"/>
    <mergeCell ref="N134:Q134"/>
    <mergeCell ref="N135:Q135"/>
    <mergeCell ref="N136:Q136"/>
    <mergeCell ref="N137:Q137"/>
    <mergeCell ref="A152:A154"/>
    <mergeCell ref="B152:E152"/>
    <mergeCell ref="F152:G153"/>
    <mergeCell ref="H152:K152"/>
    <mergeCell ref="L152:L154"/>
    <mergeCell ref="M152:M154"/>
    <mergeCell ref="N152:Q154"/>
    <mergeCell ref="N144:Q144"/>
    <mergeCell ref="N145:Q145"/>
    <mergeCell ref="N146:Q146"/>
    <mergeCell ref="N147:Q147"/>
    <mergeCell ref="N148:Q148"/>
    <mergeCell ref="N149:Q149"/>
    <mergeCell ref="R152:R154"/>
    <mergeCell ref="B153:C153"/>
    <mergeCell ref="D153:E153"/>
    <mergeCell ref="H153:I153"/>
    <mergeCell ref="J153:K153"/>
    <mergeCell ref="N155:Q155"/>
    <mergeCell ref="B150:C150"/>
    <mergeCell ref="D150:E150"/>
    <mergeCell ref="N150:Q150"/>
    <mergeCell ref="N162:Q162"/>
    <mergeCell ref="N163:Q163"/>
    <mergeCell ref="N164:Q164"/>
    <mergeCell ref="N165:Q165"/>
    <mergeCell ref="N166:Q166"/>
    <mergeCell ref="N167:Q167"/>
    <mergeCell ref="N156:Q156"/>
    <mergeCell ref="N157:Q157"/>
    <mergeCell ref="N158:Q158"/>
    <mergeCell ref="N159:Q159"/>
    <mergeCell ref="N160:Q160"/>
    <mergeCell ref="N161:Q161"/>
    <mergeCell ref="N174:Q174"/>
    <mergeCell ref="N175:Q175"/>
    <mergeCell ref="N176:Q176"/>
    <mergeCell ref="N177:Q177"/>
    <mergeCell ref="N178:Q178"/>
    <mergeCell ref="N179:Q179"/>
    <mergeCell ref="N168:Q168"/>
    <mergeCell ref="N169:Q169"/>
    <mergeCell ref="N170:Q170"/>
    <mergeCell ref="N171:Q171"/>
    <mergeCell ref="N172:Q172"/>
    <mergeCell ref="N173:Q173"/>
    <mergeCell ref="A188:A190"/>
    <mergeCell ref="B188:E188"/>
    <mergeCell ref="F188:G189"/>
    <mergeCell ref="H188:K188"/>
    <mergeCell ref="L188:L190"/>
    <mergeCell ref="M188:M190"/>
    <mergeCell ref="N188:Q190"/>
    <mergeCell ref="N180:Q180"/>
    <mergeCell ref="N181:Q181"/>
    <mergeCell ref="N182:Q182"/>
    <mergeCell ref="N183:Q183"/>
    <mergeCell ref="N184:Q184"/>
    <mergeCell ref="N185:Q185"/>
    <mergeCell ref="R188:R190"/>
    <mergeCell ref="B189:C189"/>
    <mergeCell ref="D189:E189"/>
    <mergeCell ref="H189:I189"/>
    <mergeCell ref="J189:K189"/>
    <mergeCell ref="N191:Q191"/>
    <mergeCell ref="B186:C186"/>
    <mergeCell ref="D186:E186"/>
    <mergeCell ref="N186:Q186"/>
    <mergeCell ref="N198:Q198"/>
    <mergeCell ref="N199:Q199"/>
    <mergeCell ref="N200:Q200"/>
    <mergeCell ref="N201:Q201"/>
    <mergeCell ref="N202:Q202"/>
    <mergeCell ref="N203:Q203"/>
    <mergeCell ref="N192:Q192"/>
    <mergeCell ref="N193:Q193"/>
    <mergeCell ref="N194:Q194"/>
    <mergeCell ref="N195:Q195"/>
    <mergeCell ref="N196:Q196"/>
    <mergeCell ref="N197:Q197"/>
    <mergeCell ref="N210:Q210"/>
    <mergeCell ref="N211:Q211"/>
    <mergeCell ref="N212:Q212"/>
    <mergeCell ref="N213:Q213"/>
    <mergeCell ref="N214:Q214"/>
    <mergeCell ref="N215:Q215"/>
    <mergeCell ref="N204:Q204"/>
    <mergeCell ref="N205:Q205"/>
    <mergeCell ref="N206:Q206"/>
    <mergeCell ref="N207:Q207"/>
    <mergeCell ref="N208:Q208"/>
    <mergeCell ref="N209:Q209"/>
    <mergeCell ref="A224:A226"/>
    <mergeCell ref="B224:E224"/>
    <mergeCell ref="F224:G225"/>
    <mergeCell ref="H224:K224"/>
    <mergeCell ref="L224:L226"/>
    <mergeCell ref="M224:M226"/>
    <mergeCell ref="N224:Q226"/>
    <mergeCell ref="N216:Q216"/>
    <mergeCell ref="N217:Q217"/>
    <mergeCell ref="N218:Q218"/>
    <mergeCell ref="N219:Q219"/>
    <mergeCell ref="N220:Q220"/>
    <mergeCell ref="N221:Q221"/>
    <mergeCell ref="R224:R226"/>
    <mergeCell ref="B225:C225"/>
    <mergeCell ref="D225:E225"/>
    <mergeCell ref="H225:I225"/>
    <mergeCell ref="J225:K225"/>
    <mergeCell ref="N227:Q227"/>
    <mergeCell ref="B222:C222"/>
    <mergeCell ref="D222:E222"/>
    <mergeCell ref="N222:Q222"/>
    <mergeCell ref="N234:Q234"/>
    <mergeCell ref="N235:Q235"/>
    <mergeCell ref="N236:Q236"/>
    <mergeCell ref="N237:Q237"/>
    <mergeCell ref="N238:Q238"/>
    <mergeCell ref="N239:Q239"/>
    <mergeCell ref="N228:Q228"/>
    <mergeCell ref="N229:Q229"/>
    <mergeCell ref="N230:Q230"/>
    <mergeCell ref="N231:Q231"/>
    <mergeCell ref="N232:Q232"/>
    <mergeCell ref="N233:Q233"/>
    <mergeCell ref="N246:Q246"/>
    <mergeCell ref="N247:Q247"/>
    <mergeCell ref="N248:Q248"/>
    <mergeCell ref="N249:Q249"/>
    <mergeCell ref="N250:Q250"/>
    <mergeCell ref="N251:Q251"/>
    <mergeCell ref="N240:Q240"/>
    <mergeCell ref="N241:Q241"/>
    <mergeCell ref="N242:Q242"/>
    <mergeCell ref="N243:Q243"/>
    <mergeCell ref="N244:Q244"/>
    <mergeCell ref="N245:Q245"/>
    <mergeCell ref="A260:A262"/>
    <mergeCell ref="B260:E260"/>
    <mergeCell ref="F260:G261"/>
    <mergeCell ref="H260:K260"/>
    <mergeCell ref="L260:L262"/>
    <mergeCell ref="M260:M262"/>
    <mergeCell ref="N260:Q262"/>
    <mergeCell ref="N252:Q252"/>
    <mergeCell ref="N253:Q253"/>
    <mergeCell ref="N254:Q254"/>
    <mergeCell ref="N255:Q255"/>
    <mergeCell ref="N256:Q256"/>
    <mergeCell ref="N257:Q257"/>
    <mergeCell ref="R260:R262"/>
    <mergeCell ref="B261:C261"/>
    <mergeCell ref="D261:E261"/>
    <mergeCell ref="H261:I261"/>
    <mergeCell ref="J261:K261"/>
    <mergeCell ref="N263:Q263"/>
    <mergeCell ref="B258:C258"/>
    <mergeCell ref="D258:E258"/>
    <mergeCell ref="N258:Q258"/>
    <mergeCell ref="N270:Q270"/>
    <mergeCell ref="N271:Q271"/>
    <mergeCell ref="N272:Q272"/>
    <mergeCell ref="N273:Q273"/>
    <mergeCell ref="N274:Q274"/>
    <mergeCell ref="N275:Q275"/>
    <mergeCell ref="N264:Q264"/>
    <mergeCell ref="N265:Q265"/>
    <mergeCell ref="N266:Q266"/>
    <mergeCell ref="N267:Q267"/>
    <mergeCell ref="N268:Q268"/>
    <mergeCell ref="N269:Q269"/>
    <mergeCell ref="N282:Q282"/>
    <mergeCell ref="N283:Q283"/>
    <mergeCell ref="N284:Q284"/>
    <mergeCell ref="N285:Q285"/>
    <mergeCell ref="N286:Q286"/>
    <mergeCell ref="N287:Q287"/>
    <mergeCell ref="N276:Q276"/>
    <mergeCell ref="N277:Q277"/>
    <mergeCell ref="N278:Q278"/>
    <mergeCell ref="N279:Q279"/>
    <mergeCell ref="N280:Q280"/>
    <mergeCell ref="N281:Q281"/>
    <mergeCell ref="B294:C294"/>
    <mergeCell ref="D294:E294"/>
    <mergeCell ref="N294:Q294"/>
    <mergeCell ref="N288:Q288"/>
    <mergeCell ref="N289:Q289"/>
    <mergeCell ref="N290:Q290"/>
    <mergeCell ref="N291:Q291"/>
    <mergeCell ref="N292:Q292"/>
    <mergeCell ref="N293:Q293"/>
  </mergeCells>
  <phoneticPr fontId="2"/>
  <conditionalFormatting sqref="A12:C13 F12:G13 A14:G41">
    <cfRule type="expression" dxfId="623" priority="9">
      <formula>OR(EDATE($A$11,1)-1&lt;$A12,DATEVALUE("2026/3/31")&lt;$A12)</formula>
    </cfRule>
  </conditionalFormatting>
  <conditionalFormatting sqref="A48:F76 M48:R77 A77:G77 L77">
    <cfRule type="expression" dxfId="622" priority="10">
      <formula>OR(EDATE($A$47,1)-1&lt;$A48,DATEVALUE("2026/3/31")&lt;$A48)</formula>
    </cfRule>
  </conditionalFormatting>
  <conditionalFormatting sqref="A84:G113">
    <cfRule type="expression" dxfId="621" priority="11">
      <formula>OR(EDATE($A$83,1)-1&lt;$A84,DATEVALUE("2026/3/31")&lt;$A84)</formula>
    </cfRule>
  </conditionalFormatting>
  <conditionalFormatting sqref="A120:G149 M120:R149 L149">
    <cfRule type="expression" dxfId="620" priority="12">
      <formula>OR(EDATE($A$119,1)-1&lt;$A120,DATEVALUE("2026/3/31")&lt;$A120)</formula>
    </cfRule>
  </conditionalFormatting>
  <conditionalFormatting sqref="A156:G185">
    <cfRule type="expression" dxfId="619" priority="13">
      <formula>OR(EDATE($A$155,1)-1&lt;$A156,DATEVALUE("2026/3/31")&lt;$A156)</formula>
    </cfRule>
  </conditionalFormatting>
  <conditionalFormatting sqref="A192:G221">
    <cfRule type="expression" dxfId="618" priority="14">
      <formula>OR(EDATE($A$191,1)-1&lt;$A192,DATEVALUE("2026/3/31")&lt;$A192)</formula>
    </cfRule>
  </conditionalFormatting>
  <conditionalFormatting sqref="A228:G257 M228:R257 L255:L257">
    <cfRule type="expression" dxfId="617" priority="15">
      <formula>OR(EDATE($A$227,1)-1&lt;$A228,DATEVALUE("2026/3/31")&lt;$A228)</formula>
    </cfRule>
  </conditionalFormatting>
  <conditionalFormatting sqref="A264:G293 L264:R293">
    <cfRule type="expression" dxfId="616" priority="16">
      <formula>OR(EDATE($A$263,1)-1&lt;$A264,DATEVALUE("2026/3/31")&lt;$A264)</formula>
    </cfRule>
  </conditionalFormatting>
  <conditionalFormatting sqref="B11:C11">
    <cfRule type="expression" dxfId="615" priority="3">
      <formula>OR(EDATE($A$11,1)-1&lt;$A11,DATEVALUE("2026/3/31")&lt;$A11)</formula>
    </cfRule>
  </conditionalFormatting>
  <conditionalFormatting sqref="B4:L5">
    <cfRule type="expression" dxfId="614" priority="8">
      <formula>IF(LEN(B4)&lt;1,TRUE,FALSE)</formula>
    </cfRule>
  </conditionalFormatting>
  <conditionalFormatting sqref="D13:E13">
    <cfRule type="expression" dxfId="613" priority="2">
      <formula>$M$12="✓"</formula>
    </cfRule>
  </conditionalFormatting>
  <conditionalFormatting sqref="M11">
    <cfRule type="expression" dxfId="612" priority="1">
      <formula>OR(EDATE($A$11,1)-1&lt;$A11,DATEVALUE("2026/3/31")&lt;$A11)</formula>
    </cfRule>
  </conditionalFormatting>
  <conditionalFormatting sqref="M12:R41">
    <cfRule type="expression" dxfId="611" priority="4">
      <formula>OR(EDATE($A$11,1)-1&lt;$A12,DATEVALUE("2026/3/31")&lt;$A12)</formula>
    </cfRule>
  </conditionalFormatting>
  <conditionalFormatting sqref="M84:R113">
    <cfRule type="expression" dxfId="610" priority="5">
      <formula>OR(EDATE($A$83,1)-1&lt;$A84,DATEVALUE("2026/3/31")&lt;$A84)</formula>
    </cfRule>
  </conditionalFormatting>
  <conditionalFormatting sqref="M156:R185">
    <cfRule type="expression" dxfId="609" priority="6">
      <formula>OR(EDATE($A$155,1)-1&lt;$A156,DATEVALUE("2026/3/31")&lt;$A156)</formula>
    </cfRule>
  </conditionalFormatting>
  <conditionalFormatting sqref="M192:R221">
    <cfRule type="expression" dxfId="608" priority="7">
      <formula>OR(EDATE($A$191,1)-1&lt;$A192,DATEVALUE("2026/3/31")&lt;$A192)</formula>
    </cfRule>
  </conditionalFormatting>
  <dataValidations count="3">
    <dataValidation type="time" operator="greaterThanOrEqual" allowBlank="1" showInputMessage="1" showErrorMessage="1" sqref="H114:K114 H78:K78 G42:K42 H222:K222 H258:K258 H186:K186 H150:K150 G11:G41 L11:L42 B11:F42 B47:G78 L47:L78 B83:G114 L83:L114 B119:G150 L119:L150 B155:G186 L155:L186 B191:G222 L191:L222 B227:G258 L227:L258 B263:G294 L263:L294 H294:K294" xr:uid="{3B127A56-25EA-42A4-9FF9-F76EECCE3DAD}">
      <formula1>0</formula1>
    </dataValidation>
    <dataValidation type="list" allowBlank="1" showInputMessage="1" showErrorMessage="1" sqref="M263:M293 M47:M76 M83:M113 M119:M149 M155:M185 M191:M221 M227:M257 M11:M41" xr:uid="{33176F43-0125-4A22-BF4E-D6836FF8CCEC}">
      <formula1>",✓所定,✓法定"</formula1>
    </dataValidation>
    <dataValidation operator="greaterThanOrEqual" allowBlank="1" showInputMessage="1" showErrorMessage="1" sqref="H191:K221 H155:K185 H227:K257 H11:K41 H119:K149 H47:K77 H83:K113 H263:K293" xr:uid="{DF1E4EA0-3CB5-4952-8920-FAD42C5F71FC}"/>
  </dataValidations>
  <printOptions horizontalCentered="1"/>
  <pageMargins left="0.51181102362204722" right="0.51181102362204722" top="0.55118110236220474" bottom="0.55118110236220474" header="0.31496062992125984" footer="0.31496062992125984"/>
  <pageSetup paperSize="9" scale="76" fitToHeight="0" orientation="portrait" r:id="rId1"/>
  <rowBreaks count="7" manualBreakCount="7">
    <brk id="42" max="16383" man="1"/>
    <brk id="78" max="16383" man="1"/>
    <brk id="114" max="16383" man="1"/>
    <brk id="150" max="16383" man="1"/>
    <brk id="186" max="16383" man="1"/>
    <brk id="222" max="16383" man="1"/>
    <brk id="258"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E102F8-E37C-4AB4-9D1E-CC76800E54F3}">
  <sheetPr>
    <tabColor rgb="FF66CCFF"/>
    <pageSetUpPr fitToPage="1"/>
  </sheetPr>
  <dimension ref="A1:V294"/>
  <sheetViews>
    <sheetView view="pageBreakPreview" zoomScale="115" zoomScaleNormal="100" zoomScaleSheetLayoutView="115" workbookViewId="0">
      <selection activeCell="B11" sqref="B11"/>
    </sheetView>
  </sheetViews>
  <sheetFormatPr defaultColWidth="8.75" defaultRowHeight="14.25"/>
  <cols>
    <col min="1" max="1" width="10.75" style="1" customWidth="1"/>
    <col min="2" max="7" width="7.125" style="1" customWidth="1"/>
    <col min="8" max="11" width="7.125" style="1" hidden="1" customWidth="1"/>
    <col min="12" max="12" width="7.125" style="1" customWidth="1"/>
    <col min="13" max="13" width="6.125" style="9" customWidth="1"/>
    <col min="14" max="14" width="5.75" style="1" customWidth="1"/>
    <col min="15" max="15" width="9.125" style="1" customWidth="1"/>
    <col min="16" max="17" width="8.75" style="1" customWidth="1"/>
    <col min="18" max="18" width="12.75" style="1" customWidth="1"/>
    <col min="19" max="21" width="8.75" style="1" hidden="1" customWidth="1"/>
    <col min="22" max="16384" width="8.75" style="1"/>
  </cols>
  <sheetData>
    <row r="1" spans="1:22" ht="16.5">
      <c r="A1" s="2" t="str" cm="1">
        <f t="array" aca="1" ref="A1" ca="1">"業務日誌" &amp; RIGHT(CELL("filename", A1),U1)</f>
        <v>業務日誌13</v>
      </c>
      <c r="B1" s="3"/>
      <c r="C1" s="3"/>
      <c r="D1" s="3"/>
      <c r="E1" s="3"/>
      <c r="F1" s="3"/>
      <c r="G1" s="3"/>
      <c r="H1" s="3"/>
      <c r="I1" s="3"/>
      <c r="J1" s="3"/>
      <c r="K1" s="3"/>
      <c r="L1" s="3"/>
      <c r="M1" s="3"/>
      <c r="N1" s="3"/>
      <c r="O1" s="3"/>
      <c r="P1" s="3"/>
      <c r="Q1" s="3"/>
      <c r="R1" s="3"/>
      <c r="S1" s="45" t="str" cm="1">
        <f t="array" aca="1" ref="S1" ca="1">"各月内訳表!$E" &amp; 5+ 27*(RIGHT(CELL("filename", A1),U1)-1)</f>
        <v>各月内訳表!$E329</v>
      </c>
      <c r="T1" s="45" t="str" cm="1">
        <f t="array" aca="1" ref="T1" ca="1">"各月内訳表!$G" &amp; 6+ 27*(RIGHT(CELL("filename", A1),U1)-1)</f>
        <v>各月内訳表!$G330</v>
      </c>
      <c r="U1" s="45" cm="1">
        <f t="array" aca="1" ref="U1" ca="1">LEN(CELL("filename",A1))-FIND("日誌",CELL("filename",A1))-1</f>
        <v>2</v>
      </c>
    </row>
    <row r="2" spans="1:22" ht="16.899999999999999" customHeight="1">
      <c r="L2" s="25"/>
      <c r="Q2" s="19" t="s">
        <v>13</v>
      </c>
      <c r="R2" s="163">
        <f>入力ボックス!C8</f>
        <v>0</v>
      </c>
      <c r="S2" s="45"/>
      <c r="T2" s="45"/>
      <c r="U2" s="45" cm="1">
        <f t="array" aca="1" ref="U2" ca="1">LEN(CELL("filename",I2))-FIND("日誌",CELL("filename",I2))-1</f>
        <v>2</v>
      </c>
    </row>
    <row r="3" spans="1:22" ht="16.899999999999999" customHeight="1">
      <c r="L3" s="25"/>
      <c r="Q3" s="19"/>
      <c r="R3" s="28"/>
    </row>
    <row r="4" spans="1:22">
      <c r="A4" s="24" t="s">
        <v>12</v>
      </c>
      <c r="B4" s="201" t="str">
        <f>IF(入力ボックス!$C$4="","",入力ボックス!$C$4)</f>
        <v/>
      </c>
      <c r="C4" s="201"/>
      <c r="D4" s="201"/>
      <c r="E4" s="201"/>
      <c r="F4" s="201"/>
      <c r="G4" s="201"/>
      <c r="H4" s="201"/>
      <c r="I4" s="201"/>
      <c r="J4" s="201"/>
      <c r="K4" s="201"/>
      <c r="L4" s="201"/>
      <c r="O4" s="24" t="s">
        <v>79</v>
      </c>
      <c r="P4" s="202"/>
      <c r="Q4" s="202"/>
      <c r="R4" s="202"/>
    </row>
    <row r="5" spans="1:22" ht="18.75" customHeight="1">
      <c r="A5" s="24" t="s">
        <v>21</v>
      </c>
      <c r="B5" s="201" t="str" cm="1">
        <f t="array" aca="1" ref="B5" ca="1">IF(INDIRECT(S1)="","",INDIRECT(S1))</f>
        <v/>
      </c>
      <c r="C5" s="201"/>
      <c r="D5" s="201"/>
      <c r="E5" s="201"/>
      <c r="F5" s="201"/>
      <c r="G5" s="201"/>
      <c r="H5" s="201"/>
      <c r="I5" s="201"/>
      <c r="J5" s="201"/>
      <c r="K5" s="201"/>
      <c r="L5" s="201"/>
      <c r="O5" s="31" t="s">
        <v>80</v>
      </c>
    </row>
    <row r="6" spans="1:22" ht="18.75" customHeight="1">
      <c r="R6" s="42" t="str">
        <f ca="1">HYPERLINK("#"&amp;S1,"各月内訳表へ")</f>
        <v>各月内訳表へ</v>
      </c>
    </row>
    <row r="8" spans="1:22" ht="27" customHeight="1">
      <c r="A8" s="194" t="s">
        <v>22</v>
      </c>
      <c r="B8" s="189" t="s">
        <v>103</v>
      </c>
      <c r="C8" s="189"/>
      <c r="D8" s="189"/>
      <c r="E8" s="189"/>
      <c r="F8" s="189" t="s">
        <v>23</v>
      </c>
      <c r="G8" s="189"/>
      <c r="H8" s="189" t="s">
        <v>88</v>
      </c>
      <c r="I8" s="189"/>
      <c r="J8" s="189"/>
      <c r="K8" s="189"/>
      <c r="L8" s="189" t="s">
        <v>87</v>
      </c>
      <c r="M8" s="195" t="s">
        <v>96</v>
      </c>
      <c r="N8" s="194" t="s">
        <v>25</v>
      </c>
      <c r="O8" s="194"/>
      <c r="P8" s="194"/>
      <c r="Q8" s="194"/>
      <c r="R8" s="189" t="s">
        <v>100</v>
      </c>
    </row>
    <row r="9" spans="1:22" ht="14.25" customHeight="1">
      <c r="A9" s="194"/>
      <c r="B9" s="189" t="s">
        <v>82</v>
      </c>
      <c r="C9" s="189"/>
      <c r="D9" s="189" t="s">
        <v>84</v>
      </c>
      <c r="E9" s="189"/>
      <c r="F9" s="189"/>
      <c r="G9" s="189"/>
      <c r="H9" s="189" t="s">
        <v>90</v>
      </c>
      <c r="I9" s="189"/>
      <c r="J9" s="189" t="s">
        <v>89</v>
      </c>
      <c r="K9" s="189"/>
      <c r="L9" s="189"/>
      <c r="M9" s="196"/>
      <c r="N9" s="194"/>
      <c r="O9" s="194"/>
      <c r="P9" s="194"/>
      <c r="Q9" s="194"/>
      <c r="R9" s="189"/>
    </row>
    <row r="10" spans="1:22" ht="18" customHeight="1">
      <c r="A10" s="194"/>
      <c r="B10" s="43" t="s">
        <v>26</v>
      </c>
      <c r="C10" s="43" t="s">
        <v>27</v>
      </c>
      <c r="D10" s="43" t="s">
        <v>26</v>
      </c>
      <c r="E10" s="43" t="s">
        <v>27</v>
      </c>
      <c r="F10" s="44" t="s">
        <v>85</v>
      </c>
      <c r="G10" s="44" t="s">
        <v>86</v>
      </c>
      <c r="H10" s="44" t="s">
        <v>81</v>
      </c>
      <c r="I10" s="44" t="s">
        <v>83</v>
      </c>
      <c r="J10" s="44" t="s">
        <v>81</v>
      </c>
      <c r="K10" s="44" t="s">
        <v>95</v>
      </c>
      <c r="L10" s="189"/>
      <c r="M10" s="197"/>
      <c r="N10" s="194"/>
      <c r="O10" s="194"/>
      <c r="P10" s="194"/>
      <c r="Q10" s="194"/>
      <c r="R10" s="194"/>
    </row>
    <row r="11" spans="1:22">
      <c r="A11" s="27" cm="1">
        <f t="array" aca="1" ref="A11" ca="1">DATE("2025","8",IFERROR(INDIRECT(T1),"1"))</f>
        <v>45870</v>
      </c>
      <c r="B11" s="20"/>
      <c r="C11" s="21"/>
      <c r="D11" s="20"/>
      <c r="E11" s="21"/>
      <c r="F11" s="22"/>
      <c r="G11" s="22"/>
      <c r="H11" s="34" t="str">
        <f>IF(OR(B11="",LEFT(M11,1)="✓"),"",C11-B11-F11)</f>
        <v/>
      </c>
      <c r="I11" s="34" t="str">
        <f>IF(OR(D11="",LEFT(M11,1)="✓"),"",E11-D11-G11)</f>
        <v/>
      </c>
      <c r="J11" s="34" t="str">
        <f>IF(AND(B11&lt;&gt;"",M11="✓所定"),C11-B11-F11,"")</f>
        <v/>
      </c>
      <c r="K11" s="34" t="str">
        <f>IF(AND(B11&lt;&gt;"",M11="✓法定"),C11-B11-F11,"")</f>
        <v/>
      </c>
      <c r="L11" s="26" t="str">
        <f>IF(AND($B11="",$D11=""),"",($C11-$B11-$F11)+($E11-$D11-$G11))</f>
        <v/>
      </c>
      <c r="M11" s="32"/>
      <c r="N11" s="190"/>
      <c r="O11" s="190"/>
      <c r="P11" s="190"/>
      <c r="Q11" s="190"/>
      <c r="R11" s="23"/>
      <c r="V11" s="1" t="s">
        <v>171</v>
      </c>
    </row>
    <row r="12" spans="1:22">
      <c r="A12" s="27">
        <f ca="1">A11+1</f>
        <v>45871</v>
      </c>
      <c r="B12" s="20"/>
      <c r="C12" s="21"/>
      <c r="D12" s="20"/>
      <c r="E12" s="21"/>
      <c r="F12" s="22"/>
      <c r="G12" s="22"/>
      <c r="H12" s="34" t="str">
        <f t="shared" ref="H12:H41" si="0">IF(OR(B12="",LEFT(M12,1)="✓"),"",C12-B12-F12)</f>
        <v/>
      </c>
      <c r="I12" s="34" t="str">
        <f t="shared" ref="I12:I41" si="1">IF(OR(D12="",LEFT(M12,1)="✓"),"",E12-D12-G12)</f>
        <v/>
      </c>
      <c r="J12" s="34" t="str">
        <f t="shared" ref="J12:J41" si="2">IF(AND(B12&lt;&gt;"",M12="✓所定"),C12-B12-F12,"")</f>
        <v/>
      </c>
      <c r="K12" s="34" t="str">
        <f t="shared" ref="K12:K41" si="3">IF(AND(B12&lt;&gt;"",M12="✓法定"),C12-B12-F12,"")</f>
        <v/>
      </c>
      <c r="L12" s="26" t="str">
        <f t="shared" ref="L12:L41" si="4">IF(AND($B12="",$D12=""),"",($C12-$B12-$F12)+(E12-D12-G12))</f>
        <v/>
      </c>
      <c r="M12" s="32"/>
      <c r="N12" s="190"/>
      <c r="O12" s="190"/>
      <c r="P12" s="190"/>
      <c r="Q12" s="190"/>
      <c r="R12" s="23"/>
      <c r="V12" s="1" t="s">
        <v>172</v>
      </c>
    </row>
    <row r="13" spans="1:22">
      <c r="A13" s="27">
        <f t="shared" ref="A13:A41" ca="1" si="5">A12+1</f>
        <v>45872</v>
      </c>
      <c r="B13" s="20"/>
      <c r="C13" s="21"/>
      <c r="D13" s="20"/>
      <c r="E13" s="21"/>
      <c r="F13" s="22"/>
      <c r="G13" s="22"/>
      <c r="H13" s="34" t="str">
        <f t="shared" si="0"/>
        <v/>
      </c>
      <c r="I13" s="34" t="str">
        <f t="shared" si="1"/>
        <v/>
      </c>
      <c r="J13" s="34" t="str">
        <f t="shared" si="2"/>
        <v/>
      </c>
      <c r="K13" s="34" t="str">
        <f t="shared" si="3"/>
        <v/>
      </c>
      <c r="L13" s="26" t="str">
        <f t="shared" si="4"/>
        <v/>
      </c>
      <c r="M13" s="32"/>
      <c r="N13" s="190"/>
      <c r="O13" s="190"/>
      <c r="P13" s="190"/>
      <c r="Q13" s="190"/>
      <c r="R13" s="23"/>
    </row>
    <row r="14" spans="1:22">
      <c r="A14" s="27">
        <f t="shared" ca="1" si="5"/>
        <v>45873</v>
      </c>
      <c r="B14" s="20"/>
      <c r="C14" s="21"/>
      <c r="D14" s="20"/>
      <c r="E14" s="21"/>
      <c r="F14" s="22"/>
      <c r="G14" s="22"/>
      <c r="H14" s="34" t="str">
        <f t="shared" si="0"/>
        <v/>
      </c>
      <c r="I14" s="34" t="str">
        <f t="shared" si="1"/>
        <v/>
      </c>
      <c r="J14" s="34" t="str">
        <f t="shared" si="2"/>
        <v/>
      </c>
      <c r="K14" s="34" t="str">
        <f t="shared" si="3"/>
        <v/>
      </c>
      <c r="L14" s="26" t="str">
        <f t="shared" si="4"/>
        <v/>
      </c>
      <c r="M14" s="32"/>
      <c r="N14" s="190"/>
      <c r="O14" s="190"/>
      <c r="P14" s="190"/>
      <c r="Q14" s="190"/>
      <c r="R14" s="23"/>
    </row>
    <row r="15" spans="1:22">
      <c r="A15" s="27">
        <f t="shared" ca="1" si="5"/>
        <v>45874</v>
      </c>
      <c r="B15" s="20"/>
      <c r="C15" s="21"/>
      <c r="D15" s="20"/>
      <c r="E15" s="21"/>
      <c r="F15" s="22"/>
      <c r="G15" s="22"/>
      <c r="H15" s="34" t="str">
        <f t="shared" si="0"/>
        <v/>
      </c>
      <c r="I15" s="34" t="str">
        <f t="shared" si="1"/>
        <v/>
      </c>
      <c r="J15" s="34" t="str">
        <f t="shared" si="2"/>
        <v/>
      </c>
      <c r="K15" s="34" t="str">
        <f t="shared" si="3"/>
        <v/>
      </c>
      <c r="L15" s="26" t="str">
        <f t="shared" si="4"/>
        <v/>
      </c>
      <c r="M15" s="32"/>
      <c r="N15" s="190"/>
      <c r="O15" s="190"/>
      <c r="P15" s="190"/>
      <c r="Q15" s="190"/>
      <c r="R15" s="23"/>
    </row>
    <row r="16" spans="1:22">
      <c r="A16" s="27">
        <f t="shared" ca="1" si="5"/>
        <v>45875</v>
      </c>
      <c r="B16" s="20"/>
      <c r="C16" s="21"/>
      <c r="D16" s="20"/>
      <c r="E16" s="21"/>
      <c r="F16" s="22"/>
      <c r="G16" s="22"/>
      <c r="H16" s="34" t="str">
        <f t="shared" si="0"/>
        <v/>
      </c>
      <c r="I16" s="34" t="str">
        <f t="shared" si="1"/>
        <v/>
      </c>
      <c r="J16" s="34" t="str">
        <f t="shared" si="2"/>
        <v/>
      </c>
      <c r="K16" s="34" t="str">
        <f t="shared" si="3"/>
        <v/>
      </c>
      <c r="L16" s="26" t="str">
        <f t="shared" si="4"/>
        <v/>
      </c>
      <c r="M16" s="32"/>
      <c r="N16" s="190"/>
      <c r="O16" s="190"/>
      <c r="P16" s="190"/>
      <c r="Q16" s="190"/>
      <c r="R16" s="23"/>
    </row>
    <row r="17" spans="1:18">
      <c r="A17" s="27">
        <f t="shared" ca="1" si="5"/>
        <v>45876</v>
      </c>
      <c r="B17" s="20"/>
      <c r="C17" s="21"/>
      <c r="D17" s="20"/>
      <c r="E17" s="21"/>
      <c r="F17" s="22"/>
      <c r="G17" s="22"/>
      <c r="H17" s="34" t="str">
        <f t="shared" si="0"/>
        <v/>
      </c>
      <c r="I17" s="34" t="str">
        <f t="shared" si="1"/>
        <v/>
      </c>
      <c r="J17" s="34" t="str">
        <f t="shared" si="2"/>
        <v/>
      </c>
      <c r="K17" s="34" t="str">
        <f t="shared" si="3"/>
        <v/>
      </c>
      <c r="L17" s="26" t="str">
        <f t="shared" si="4"/>
        <v/>
      </c>
      <c r="M17" s="32"/>
      <c r="N17" s="190"/>
      <c r="O17" s="190"/>
      <c r="P17" s="190"/>
      <c r="Q17" s="190"/>
      <c r="R17" s="23"/>
    </row>
    <row r="18" spans="1:18">
      <c r="A18" s="27">
        <f t="shared" ca="1" si="5"/>
        <v>45877</v>
      </c>
      <c r="B18" s="20"/>
      <c r="C18" s="21"/>
      <c r="D18" s="20"/>
      <c r="E18" s="21"/>
      <c r="F18" s="22"/>
      <c r="G18" s="22"/>
      <c r="H18" s="34" t="str">
        <f t="shared" si="0"/>
        <v/>
      </c>
      <c r="I18" s="34" t="str">
        <f t="shared" si="1"/>
        <v/>
      </c>
      <c r="J18" s="34" t="str">
        <f t="shared" si="2"/>
        <v/>
      </c>
      <c r="K18" s="34" t="str">
        <f t="shared" si="3"/>
        <v/>
      </c>
      <c r="L18" s="26" t="str">
        <f t="shared" si="4"/>
        <v/>
      </c>
      <c r="M18" s="32"/>
      <c r="N18" s="190"/>
      <c r="O18" s="190"/>
      <c r="P18" s="190"/>
      <c r="Q18" s="190"/>
      <c r="R18" s="23"/>
    </row>
    <row r="19" spans="1:18">
      <c r="A19" s="27">
        <f t="shared" ca="1" si="5"/>
        <v>45878</v>
      </c>
      <c r="B19" s="20"/>
      <c r="C19" s="21"/>
      <c r="D19" s="20"/>
      <c r="E19" s="21"/>
      <c r="F19" s="22"/>
      <c r="G19" s="22"/>
      <c r="H19" s="34" t="str">
        <f t="shared" si="0"/>
        <v/>
      </c>
      <c r="I19" s="34" t="str">
        <f t="shared" si="1"/>
        <v/>
      </c>
      <c r="J19" s="34" t="str">
        <f t="shared" si="2"/>
        <v/>
      </c>
      <c r="K19" s="34" t="str">
        <f t="shared" si="3"/>
        <v/>
      </c>
      <c r="L19" s="26" t="str">
        <f t="shared" si="4"/>
        <v/>
      </c>
      <c r="M19" s="32"/>
      <c r="N19" s="190"/>
      <c r="O19" s="190"/>
      <c r="P19" s="190"/>
      <c r="Q19" s="190"/>
      <c r="R19" s="23"/>
    </row>
    <row r="20" spans="1:18">
      <c r="A20" s="27">
        <f t="shared" ca="1" si="5"/>
        <v>45879</v>
      </c>
      <c r="B20" s="20"/>
      <c r="C20" s="21"/>
      <c r="D20" s="20"/>
      <c r="E20" s="21"/>
      <c r="F20" s="22"/>
      <c r="G20" s="22"/>
      <c r="H20" s="34" t="str">
        <f t="shared" si="0"/>
        <v/>
      </c>
      <c r="I20" s="34" t="str">
        <f t="shared" si="1"/>
        <v/>
      </c>
      <c r="J20" s="34" t="str">
        <f t="shared" si="2"/>
        <v/>
      </c>
      <c r="K20" s="34" t="str">
        <f t="shared" si="3"/>
        <v/>
      </c>
      <c r="L20" s="26" t="str">
        <f t="shared" si="4"/>
        <v/>
      </c>
      <c r="M20" s="32"/>
      <c r="N20" s="190"/>
      <c r="O20" s="190"/>
      <c r="P20" s="190"/>
      <c r="Q20" s="190"/>
      <c r="R20" s="23"/>
    </row>
    <row r="21" spans="1:18">
      <c r="A21" s="27">
        <f t="shared" ca="1" si="5"/>
        <v>45880</v>
      </c>
      <c r="B21" s="20"/>
      <c r="C21" s="21"/>
      <c r="D21" s="20"/>
      <c r="E21" s="21"/>
      <c r="F21" s="22"/>
      <c r="G21" s="22"/>
      <c r="H21" s="34" t="str">
        <f t="shared" si="0"/>
        <v/>
      </c>
      <c r="I21" s="34" t="str">
        <f t="shared" si="1"/>
        <v/>
      </c>
      <c r="J21" s="34" t="str">
        <f t="shared" si="2"/>
        <v/>
      </c>
      <c r="K21" s="34" t="str">
        <f t="shared" si="3"/>
        <v/>
      </c>
      <c r="L21" s="26" t="str">
        <f t="shared" si="4"/>
        <v/>
      </c>
      <c r="M21" s="32"/>
      <c r="N21" s="190"/>
      <c r="O21" s="190"/>
      <c r="P21" s="190"/>
      <c r="Q21" s="190"/>
      <c r="R21" s="23"/>
    </row>
    <row r="22" spans="1:18">
      <c r="A22" s="27">
        <f t="shared" ca="1" si="5"/>
        <v>45881</v>
      </c>
      <c r="B22" s="20"/>
      <c r="C22" s="21"/>
      <c r="D22" s="20"/>
      <c r="E22" s="21"/>
      <c r="F22" s="22"/>
      <c r="G22" s="22"/>
      <c r="H22" s="34" t="str">
        <f t="shared" si="0"/>
        <v/>
      </c>
      <c r="I22" s="34" t="str">
        <f t="shared" si="1"/>
        <v/>
      </c>
      <c r="J22" s="34" t="str">
        <f t="shared" si="2"/>
        <v/>
      </c>
      <c r="K22" s="34" t="str">
        <f t="shared" si="3"/>
        <v/>
      </c>
      <c r="L22" s="26" t="str">
        <f t="shared" si="4"/>
        <v/>
      </c>
      <c r="M22" s="32"/>
      <c r="N22" s="190"/>
      <c r="O22" s="190"/>
      <c r="P22" s="190"/>
      <c r="Q22" s="190"/>
      <c r="R22" s="23"/>
    </row>
    <row r="23" spans="1:18">
      <c r="A23" s="27">
        <f t="shared" ca="1" si="5"/>
        <v>45882</v>
      </c>
      <c r="B23" s="20"/>
      <c r="C23" s="21"/>
      <c r="D23" s="20"/>
      <c r="E23" s="21"/>
      <c r="F23" s="22"/>
      <c r="G23" s="22"/>
      <c r="H23" s="34" t="str">
        <f t="shared" si="0"/>
        <v/>
      </c>
      <c r="I23" s="34" t="str">
        <f t="shared" si="1"/>
        <v/>
      </c>
      <c r="J23" s="34" t="str">
        <f t="shared" si="2"/>
        <v/>
      </c>
      <c r="K23" s="34" t="str">
        <f t="shared" si="3"/>
        <v/>
      </c>
      <c r="L23" s="26" t="str">
        <f t="shared" si="4"/>
        <v/>
      </c>
      <c r="M23" s="32"/>
      <c r="N23" s="190"/>
      <c r="O23" s="190"/>
      <c r="P23" s="190"/>
      <c r="Q23" s="190"/>
      <c r="R23" s="23"/>
    </row>
    <row r="24" spans="1:18">
      <c r="A24" s="27">
        <f t="shared" ca="1" si="5"/>
        <v>45883</v>
      </c>
      <c r="B24" s="20"/>
      <c r="C24" s="21"/>
      <c r="D24" s="20"/>
      <c r="E24" s="21"/>
      <c r="F24" s="22"/>
      <c r="G24" s="22"/>
      <c r="H24" s="34" t="str">
        <f t="shared" si="0"/>
        <v/>
      </c>
      <c r="I24" s="34" t="str">
        <f t="shared" si="1"/>
        <v/>
      </c>
      <c r="J24" s="34" t="str">
        <f t="shared" si="2"/>
        <v/>
      </c>
      <c r="K24" s="34" t="str">
        <f t="shared" si="3"/>
        <v/>
      </c>
      <c r="L24" s="26" t="str">
        <f t="shared" si="4"/>
        <v/>
      </c>
      <c r="M24" s="32"/>
      <c r="N24" s="190"/>
      <c r="O24" s="190"/>
      <c r="P24" s="190"/>
      <c r="Q24" s="190"/>
      <c r="R24" s="23"/>
    </row>
    <row r="25" spans="1:18">
      <c r="A25" s="27">
        <f t="shared" ca="1" si="5"/>
        <v>45884</v>
      </c>
      <c r="B25" s="20"/>
      <c r="C25" s="21"/>
      <c r="D25" s="20"/>
      <c r="E25" s="21"/>
      <c r="F25" s="22"/>
      <c r="G25" s="22"/>
      <c r="H25" s="34" t="str">
        <f t="shared" si="0"/>
        <v/>
      </c>
      <c r="I25" s="34" t="str">
        <f t="shared" si="1"/>
        <v/>
      </c>
      <c r="J25" s="34" t="str">
        <f t="shared" si="2"/>
        <v/>
      </c>
      <c r="K25" s="34" t="str">
        <f t="shared" si="3"/>
        <v/>
      </c>
      <c r="L25" s="26" t="str">
        <f t="shared" si="4"/>
        <v/>
      </c>
      <c r="M25" s="32"/>
      <c r="N25" s="190"/>
      <c r="O25" s="190"/>
      <c r="P25" s="190"/>
      <c r="Q25" s="190"/>
      <c r="R25" s="23"/>
    </row>
    <row r="26" spans="1:18">
      <c r="A26" s="27">
        <f t="shared" ca="1" si="5"/>
        <v>45885</v>
      </c>
      <c r="B26" s="20"/>
      <c r="C26" s="21"/>
      <c r="D26" s="20"/>
      <c r="E26" s="21"/>
      <c r="F26" s="22"/>
      <c r="G26" s="22"/>
      <c r="H26" s="34" t="str">
        <f t="shared" si="0"/>
        <v/>
      </c>
      <c r="I26" s="34" t="str">
        <f t="shared" si="1"/>
        <v/>
      </c>
      <c r="J26" s="34" t="str">
        <f t="shared" si="2"/>
        <v/>
      </c>
      <c r="K26" s="34" t="str">
        <f t="shared" si="3"/>
        <v/>
      </c>
      <c r="L26" s="26" t="str">
        <f t="shared" si="4"/>
        <v/>
      </c>
      <c r="M26" s="32"/>
      <c r="N26" s="190"/>
      <c r="O26" s="190"/>
      <c r="P26" s="190"/>
      <c r="Q26" s="190"/>
      <c r="R26" s="23"/>
    </row>
    <row r="27" spans="1:18">
      <c r="A27" s="27">
        <f t="shared" ca="1" si="5"/>
        <v>45886</v>
      </c>
      <c r="B27" s="20"/>
      <c r="C27" s="21"/>
      <c r="D27" s="20"/>
      <c r="E27" s="21"/>
      <c r="F27" s="22"/>
      <c r="G27" s="22"/>
      <c r="H27" s="34" t="str">
        <f t="shared" si="0"/>
        <v/>
      </c>
      <c r="I27" s="34" t="str">
        <f t="shared" si="1"/>
        <v/>
      </c>
      <c r="J27" s="34" t="str">
        <f t="shared" si="2"/>
        <v/>
      </c>
      <c r="K27" s="34" t="str">
        <f t="shared" si="3"/>
        <v/>
      </c>
      <c r="L27" s="26" t="str">
        <f t="shared" si="4"/>
        <v/>
      </c>
      <c r="M27" s="32"/>
      <c r="N27" s="190"/>
      <c r="O27" s="190"/>
      <c r="P27" s="190"/>
      <c r="Q27" s="190"/>
      <c r="R27" s="23"/>
    </row>
    <row r="28" spans="1:18">
      <c r="A28" s="27">
        <f t="shared" ca="1" si="5"/>
        <v>45887</v>
      </c>
      <c r="B28" s="20"/>
      <c r="C28" s="21"/>
      <c r="D28" s="20"/>
      <c r="E28" s="21"/>
      <c r="F28" s="22"/>
      <c r="G28" s="22"/>
      <c r="H28" s="34" t="str">
        <f t="shared" si="0"/>
        <v/>
      </c>
      <c r="I28" s="34" t="str">
        <f t="shared" si="1"/>
        <v/>
      </c>
      <c r="J28" s="34" t="str">
        <f t="shared" si="2"/>
        <v/>
      </c>
      <c r="K28" s="34" t="str">
        <f t="shared" si="3"/>
        <v/>
      </c>
      <c r="L28" s="26" t="str">
        <f t="shared" si="4"/>
        <v/>
      </c>
      <c r="M28" s="32"/>
      <c r="N28" s="190"/>
      <c r="O28" s="190"/>
      <c r="P28" s="190"/>
      <c r="Q28" s="190"/>
      <c r="R28" s="23"/>
    </row>
    <row r="29" spans="1:18">
      <c r="A29" s="27">
        <f t="shared" ca="1" si="5"/>
        <v>45888</v>
      </c>
      <c r="B29" s="20"/>
      <c r="C29" s="21"/>
      <c r="D29" s="20"/>
      <c r="E29" s="21"/>
      <c r="F29" s="22"/>
      <c r="G29" s="22"/>
      <c r="H29" s="34" t="str">
        <f t="shared" si="0"/>
        <v/>
      </c>
      <c r="I29" s="34" t="str">
        <f t="shared" si="1"/>
        <v/>
      </c>
      <c r="J29" s="34" t="str">
        <f t="shared" si="2"/>
        <v/>
      </c>
      <c r="K29" s="34" t="str">
        <f t="shared" si="3"/>
        <v/>
      </c>
      <c r="L29" s="26" t="str">
        <f t="shared" si="4"/>
        <v/>
      </c>
      <c r="M29" s="32"/>
      <c r="N29" s="190"/>
      <c r="O29" s="190"/>
      <c r="P29" s="190"/>
      <c r="Q29" s="190"/>
      <c r="R29" s="23"/>
    </row>
    <row r="30" spans="1:18">
      <c r="A30" s="27">
        <f t="shared" ca="1" si="5"/>
        <v>45889</v>
      </c>
      <c r="B30" s="20"/>
      <c r="C30" s="21"/>
      <c r="D30" s="20"/>
      <c r="E30" s="21"/>
      <c r="F30" s="22"/>
      <c r="G30" s="22"/>
      <c r="H30" s="34" t="str">
        <f t="shared" si="0"/>
        <v/>
      </c>
      <c r="I30" s="34" t="str">
        <f t="shared" si="1"/>
        <v/>
      </c>
      <c r="J30" s="34" t="str">
        <f t="shared" si="2"/>
        <v/>
      </c>
      <c r="K30" s="34" t="str">
        <f t="shared" si="3"/>
        <v/>
      </c>
      <c r="L30" s="26" t="str">
        <f t="shared" si="4"/>
        <v/>
      </c>
      <c r="M30" s="32"/>
      <c r="N30" s="190"/>
      <c r="O30" s="190"/>
      <c r="P30" s="190"/>
      <c r="Q30" s="190"/>
      <c r="R30" s="23"/>
    </row>
    <row r="31" spans="1:18">
      <c r="A31" s="27">
        <f t="shared" ca="1" si="5"/>
        <v>45890</v>
      </c>
      <c r="B31" s="20"/>
      <c r="C31" s="21"/>
      <c r="D31" s="20"/>
      <c r="E31" s="21"/>
      <c r="F31" s="22"/>
      <c r="G31" s="22"/>
      <c r="H31" s="34" t="str">
        <f t="shared" si="0"/>
        <v/>
      </c>
      <c r="I31" s="34" t="str">
        <f t="shared" si="1"/>
        <v/>
      </c>
      <c r="J31" s="34" t="str">
        <f t="shared" si="2"/>
        <v/>
      </c>
      <c r="K31" s="34" t="str">
        <f t="shared" si="3"/>
        <v/>
      </c>
      <c r="L31" s="26" t="str">
        <f t="shared" si="4"/>
        <v/>
      </c>
      <c r="M31" s="32"/>
      <c r="N31" s="190"/>
      <c r="O31" s="190"/>
      <c r="P31" s="190"/>
      <c r="Q31" s="190"/>
      <c r="R31" s="23"/>
    </row>
    <row r="32" spans="1:18">
      <c r="A32" s="27">
        <f t="shared" ca="1" si="5"/>
        <v>45891</v>
      </c>
      <c r="B32" s="20"/>
      <c r="C32" s="21"/>
      <c r="D32" s="20"/>
      <c r="E32" s="21"/>
      <c r="F32" s="22"/>
      <c r="G32" s="22"/>
      <c r="H32" s="34" t="str">
        <f t="shared" si="0"/>
        <v/>
      </c>
      <c r="I32" s="34" t="str">
        <f t="shared" si="1"/>
        <v/>
      </c>
      <c r="J32" s="34" t="str">
        <f t="shared" si="2"/>
        <v/>
      </c>
      <c r="K32" s="34" t="str">
        <f t="shared" si="3"/>
        <v/>
      </c>
      <c r="L32" s="26" t="str">
        <f t="shared" si="4"/>
        <v/>
      </c>
      <c r="M32" s="32"/>
      <c r="N32" s="190"/>
      <c r="O32" s="190"/>
      <c r="P32" s="190"/>
      <c r="Q32" s="190"/>
      <c r="R32" s="23"/>
    </row>
    <row r="33" spans="1:22">
      <c r="A33" s="27">
        <f t="shared" ca="1" si="5"/>
        <v>45892</v>
      </c>
      <c r="B33" s="20"/>
      <c r="C33" s="21"/>
      <c r="D33" s="20"/>
      <c r="E33" s="21"/>
      <c r="F33" s="22"/>
      <c r="G33" s="22"/>
      <c r="H33" s="34" t="str">
        <f t="shared" si="0"/>
        <v/>
      </c>
      <c r="I33" s="34" t="str">
        <f t="shared" si="1"/>
        <v/>
      </c>
      <c r="J33" s="34" t="str">
        <f t="shared" si="2"/>
        <v/>
      </c>
      <c r="K33" s="34" t="str">
        <f t="shared" si="3"/>
        <v/>
      </c>
      <c r="L33" s="26" t="str">
        <f t="shared" si="4"/>
        <v/>
      </c>
      <c r="M33" s="32"/>
      <c r="N33" s="190"/>
      <c r="O33" s="190"/>
      <c r="P33" s="190"/>
      <c r="Q33" s="190"/>
      <c r="R33" s="23"/>
    </row>
    <row r="34" spans="1:22">
      <c r="A34" s="27">
        <f t="shared" ca="1" si="5"/>
        <v>45893</v>
      </c>
      <c r="B34" s="20"/>
      <c r="C34" s="21"/>
      <c r="D34" s="20"/>
      <c r="E34" s="21"/>
      <c r="F34" s="22"/>
      <c r="G34" s="22"/>
      <c r="H34" s="34" t="str">
        <f t="shared" si="0"/>
        <v/>
      </c>
      <c r="I34" s="34" t="str">
        <f t="shared" si="1"/>
        <v/>
      </c>
      <c r="J34" s="34" t="str">
        <f t="shared" si="2"/>
        <v/>
      </c>
      <c r="K34" s="34" t="str">
        <f t="shared" si="3"/>
        <v/>
      </c>
      <c r="L34" s="26" t="str">
        <f t="shared" si="4"/>
        <v/>
      </c>
      <c r="M34" s="32"/>
      <c r="N34" s="190"/>
      <c r="O34" s="190"/>
      <c r="P34" s="190"/>
      <c r="Q34" s="190"/>
      <c r="R34" s="23"/>
    </row>
    <row r="35" spans="1:22">
      <c r="A35" s="27">
        <f t="shared" ca="1" si="5"/>
        <v>45894</v>
      </c>
      <c r="B35" s="20"/>
      <c r="C35" s="21"/>
      <c r="D35" s="20"/>
      <c r="E35" s="21"/>
      <c r="F35" s="22"/>
      <c r="G35" s="22"/>
      <c r="H35" s="34" t="str">
        <f t="shared" si="0"/>
        <v/>
      </c>
      <c r="I35" s="34" t="str">
        <f t="shared" si="1"/>
        <v/>
      </c>
      <c r="J35" s="34" t="str">
        <f t="shared" si="2"/>
        <v/>
      </c>
      <c r="K35" s="34" t="str">
        <f t="shared" si="3"/>
        <v/>
      </c>
      <c r="L35" s="26" t="str">
        <f t="shared" si="4"/>
        <v/>
      </c>
      <c r="M35" s="32"/>
      <c r="N35" s="190"/>
      <c r="O35" s="190"/>
      <c r="P35" s="190"/>
      <c r="Q35" s="190"/>
      <c r="R35" s="23"/>
    </row>
    <row r="36" spans="1:22">
      <c r="A36" s="27">
        <f t="shared" ca="1" si="5"/>
        <v>45895</v>
      </c>
      <c r="B36" s="20"/>
      <c r="C36" s="21"/>
      <c r="D36" s="20"/>
      <c r="E36" s="21"/>
      <c r="F36" s="22"/>
      <c r="G36" s="22"/>
      <c r="H36" s="34" t="str">
        <f t="shared" si="0"/>
        <v/>
      </c>
      <c r="I36" s="34" t="str">
        <f t="shared" si="1"/>
        <v/>
      </c>
      <c r="J36" s="34" t="str">
        <f t="shared" si="2"/>
        <v/>
      </c>
      <c r="K36" s="34" t="str">
        <f t="shared" si="3"/>
        <v/>
      </c>
      <c r="L36" s="26" t="str">
        <f t="shared" si="4"/>
        <v/>
      </c>
      <c r="M36" s="32"/>
      <c r="N36" s="190"/>
      <c r="O36" s="190"/>
      <c r="P36" s="190"/>
      <c r="Q36" s="190"/>
      <c r="R36" s="23"/>
    </row>
    <row r="37" spans="1:22">
      <c r="A37" s="27">
        <f t="shared" ca="1" si="5"/>
        <v>45896</v>
      </c>
      <c r="B37" s="20"/>
      <c r="C37" s="21"/>
      <c r="D37" s="20"/>
      <c r="E37" s="21"/>
      <c r="F37" s="22"/>
      <c r="G37" s="22"/>
      <c r="H37" s="34" t="str">
        <f t="shared" si="0"/>
        <v/>
      </c>
      <c r="I37" s="34" t="str">
        <f t="shared" si="1"/>
        <v/>
      </c>
      <c r="J37" s="34" t="str">
        <f t="shared" si="2"/>
        <v/>
      </c>
      <c r="K37" s="34" t="str">
        <f t="shared" si="3"/>
        <v/>
      </c>
      <c r="L37" s="26" t="str">
        <f t="shared" si="4"/>
        <v/>
      </c>
      <c r="M37" s="32"/>
      <c r="N37" s="190"/>
      <c r="O37" s="190"/>
      <c r="P37" s="190"/>
      <c r="Q37" s="190"/>
      <c r="R37" s="23"/>
    </row>
    <row r="38" spans="1:22">
      <c r="A38" s="27">
        <f t="shared" ca="1" si="5"/>
        <v>45897</v>
      </c>
      <c r="B38" s="20"/>
      <c r="C38" s="21"/>
      <c r="D38" s="20"/>
      <c r="E38" s="21"/>
      <c r="F38" s="22"/>
      <c r="G38" s="22"/>
      <c r="H38" s="34" t="str">
        <f t="shared" si="0"/>
        <v/>
      </c>
      <c r="I38" s="34" t="str">
        <f t="shared" si="1"/>
        <v/>
      </c>
      <c r="J38" s="34" t="str">
        <f t="shared" si="2"/>
        <v/>
      </c>
      <c r="K38" s="34" t="str">
        <f t="shared" si="3"/>
        <v/>
      </c>
      <c r="L38" s="26" t="str">
        <f t="shared" si="4"/>
        <v/>
      </c>
      <c r="M38" s="32"/>
      <c r="N38" s="190"/>
      <c r="O38" s="190"/>
      <c r="P38" s="190"/>
      <c r="Q38" s="190"/>
      <c r="R38" s="23"/>
    </row>
    <row r="39" spans="1:22">
      <c r="A39" s="27">
        <f t="shared" ca="1" si="5"/>
        <v>45898</v>
      </c>
      <c r="B39" s="20"/>
      <c r="C39" s="21"/>
      <c r="D39" s="20"/>
      <c r="E39" s="21"/>
      <c r="F39" s="22"/>
      <c r="G39" s="22"/>
      <c r="H39" s="34" t="str">
        <f t="shared" si="0"/>
        <v/>
      </c>
      <c r="I39" s="34" t="str">
        <f t="shared" si="1"/>
        <v/>
      </c>
      <c r="J39" s="34" t="str">
        <f t="shared" si="2"/>
        <v/>
      </c>
      <c r="K39" s="34" t="str">
        <f t="shared" si="3"/>
        <v/>
      </c>
      <c r="L39" s="26" t="str">
        <f t="shared" si="4"/>
        <v/>
      </c>
      <c r="M39" s="32"/>
      <c r="N39" s="190"/>
      <c r="O39" s="190"/>
      <c r="P39" s="190"/>
      <c r="Q39" s="190"/>
      <c r="R39" s="23"/>
    </row>
    <row r="40" spans="1:22">
      <c r="A40" s="27">
        <f t="shared" ca="1" si="5"/>
        <v>45899</v>
      </c>
      <c r="B40" s="20"/>
      <c r="C40" s="21"/>
      <c r="D40" s="20"/>
      <c r="E40" s="21"/>
      <c r="F40" s="22"/>
      <c r="G40" s="22"/>
      <c r="H40" s="34" t="str">
        <f t="shared" si="0"/>
        <v/>
      </c>
      <c r="I40" s="34" t="str">
        <f t="shared" si="1"/>
        <v/>
      </c>
      <c r="J40" s="34" t="str">
        <f t="shared" si="2"/>
        <v/>
      </c>
      <c r="K40" s="34" t="str">
        <f t="shared" si="3"/>
        <v/>
      </c>
      <c r="L40" s="26" t="str">
        <f t="shared" si="4"/>
        <v/>
      </c>
      <c r="M40" s="32"/>
      <c r="N40" s="190"/>
      <c r="O40" s="190"/>
      <c r="P40" s="190"/>
      <c r="Q40" s="190"/>
      <c r="R40" s="23"/>
    </row>
    <row r="41" spans="1:22">
      <c r="A41" s="27">
        <f t="shared" ca="1" si="5"/>
        <v>45900</v>
      </c>
      <c r="B41" s="20"/>
      <c r="C41" s="21"/>
      <c r="D41" s="20"/>
      <c r="E41" s="21"/>
      <c r="F41" s="22"/>
      <c r="G41" s="22"/>
      <c r="H41" s="34" t="str">
        <f t="shared" si="0"/>
        <v/>
      </c>
      <c r="I41" s="34" t="str">
        <f t="shared" si="1"/>
        <v/>
      </c>
      <c r="J41" s="34" t="str">
        <f t="shared" si="2"/>
        <v/>
      </c>
      <c r="K41" s="34" t="str">
        <f t="shared" si="3"/>
        <v/>
      </c>
      <c r="L41" s="26" t="str">
        <f t="shared" si="4"/>
        <v/>
      </c>
      <c r="M41" s="32"/>
      <c r="N41" s="190"/>
      <c r="O41" s="190"/>
      <c r="P41" s="190"/>
      <c r="Q41" s="190"/>
      <c r="R41" s="23"/>
    </row>
    <row r="42" spans="1:22">
      <c r="A42" s="5" t="s">
        <v>11</v>
      </c>
      <c r="B42" s="191"/>
      <c r="C42" s="192"/>
      <c r="D42" s="191"/>
      <c r="E42" s="192"/>
      <c r="F42" s="26" t="str">
        <f t="shared" ref="F42:K42" si="6">IF(SUM(F11:F41)=0,"",SUM(F11:F41))</f>
        <v/>
      </c>
      <c r="G42" s="26" t="str">
        <f t="shared" si="6"/>
        <v/>
      </c>
      <c r="H42" s="26" t="str">
        <f t="shared" si="6"/>
        <v/>
      </c>
      <c r="I42" s="26" t="str">
        <f t="shared" si="6"/>
        <v/>
      </c>
      <c r="J42" s="26" t="str">
        <f t="shared" si="6"/>
        <v/>
      </c>
      <c r="K42" s="26" t="str">
        <f t="shared" si="6"/>
        <v/>
      </c>
      <c r="L42" s="26" t="str">
        <f>IF(SUM($L11:$L41)=0,"",SUM($L11:$L41))</f>
        <v/>
      </c>
      <c r="M42" s="33"/>
      <c r="N42" s="193"/>
      <c r="O42" s="193"/>
      <c r="P42" s="193"/>
      <c r="Q42" s="193"/>
      <c r="R42" s="6"/>
    </row>
    <row r="44" spans="1:22" ht="27" customHeight="1">
      <c r="A44" s="194" t="s">
        <v>22</v>
      </c>
      <c r="B44" s="189" t="s">
        <v>103</v>
      </c>
      <c r="C44" s="189"/>
      <c r="D44" s="189"/>
      <c r="E44" s="189"/>
      <c r="F44" s="189" t="s">
        <v>23</v>
      </c>
      <c r="G44" s="189"/>
      <c r="H44" s="189" t="s">
        <v>88</v>
      </c>
      <c r="I44" s="189"/>
      <c r="J44" s="189"/>
      <c r="K44" s="189"/>
      <c r="L44" s="189" t="s">
        <v>87</v>
      </c>
      <c r="M44" s="195" t="s">
        <v>96</v>
      </c>
      <c r="N44" s="194" t="s">
        <v>25</v>
      </c>
      <c r="O44" s="194"/>
      <c r="P44" s="194"/>
      <c r="Q44" s="194"/>
      <c r="R44" s="189" t="s">
        <v>100</v>
      </c>
    </row>
    <row r="45" spans="1:22" ht="14.25" customHeight="1">
      <c r="A45" s="194"/>
      <c r="B45" s="189" t="s">
        <v>82</v>
      </c>
      <c r="C45" s="189"/>
      <c r="D45" s="189" t="s">
        <v>84</v>
      </c>
      <c r="E45" s="189"/>
      <c r="F45" s="189"/>
      <c r="G45" s="189"/>
      <c r="H45" s="189" t="s">
        <v>90</v>
      </c>
      <c r="I45" s="189"/>
      <c r="J45" s="189" t="s">
        <v>89</v>
      </c>
      <c r="K45" s="189"/>
      <c r="L45" s="189"/>
      <c r="M45" s="196"/>
      <c r="N45" s="194"/>
      <c r="O45" s="194"/>
      <c r="P45" s="194"/>
      <c r="Q45" s="194"/>
      <c r="R45" s="189"/>
    </row>
    <row r="46" spans="1:22">
      <c r="A46" s="194"/>
      <c r="B46" s="43" t="s">
        <v>26</v>
      </c>
      <c r="C46" s="43" t="s">
        <v>27</v>
      </c>
      <c r="D46" s="43" t="s">
        <v>26</v>
      </c>
      <c r="E46" s="43" t="s">
        <v>27</v>
      </c>
      <c r="F46" s="44" t="s">
        <v>85</v>
      </c>
      <c r="G46" s="44" t="s">
        <v>86</v>
      </c>
      <c r="H46" s="44" t="s">
        <v>81</v>
      </c>
      <c r="I46" s="44" t="s">
        <v>83</v>
      </c>
      <c r="J46" s="44" t="s">
        <v>81</v>
      </c>
      <c r="K46" s="44" t="s">
        <v>95</v>
      </c>
      <c r="L46" s="189"/>
      <c r="M46" s="197"/>
      <c r="N46" s="194"/>
      <c r="O46" s="194"/>
      <c r="P46" s="194"/>
      <c r="Q46" s="194"/>
      <c r="R46" s="194"/>
    </row>
    <row r="47" spans="1:22">
      <c r="A47" s="27" cm="1">
        <f t="array" aca="1" ref="A47" ca="1">DATE("2025","8"+1,IFERROR(INDIRECT(T1),"1"))</f>
        <v>45901</v>
      </c>
      <c r="B47" s="20"/>
      <c r="C47" s="21"/>
      <c r="D47" s="20"/>
      <c r="E47" s="21"/>
      <c r="F47" s="22"/>
      <c r="G47" s="22"/>
      <c r="H47" s="34" t="str">
        <f>IF(OR(B47="",LEFT(M47,1)="✓"),"",C47-B47-F47)</f>
        <v/>
      </c>
      <c r="I47" s="34" t="str">
        <f>IF(OR(D47="",LEFT(M47,1)="✓"),"",E47-D47-G47)</f>
        <v/>
      </c>
      <c r="J47" s="34" t="str">
        <f>IF(AND(B47&lt;&gt;"",M47="✓所定"),C47-B47-F47,"")</f>
        <v/>
      </c>
      <c r="K47" s="34" t="str">
        <f>IF(AND(B47&lt;&gt;"",M47="✓法定"),C47-B47-F47,"")</f>
        <v/>
      </c>
      <c r="L47" s="26" t="str">
        <f>IF(AND($B47="",$D47=""),"",($C47-$B47-$F47)+($E47-$D47-$G47))</f>
        <v/>
      </c>
      <c r="M47" s="32"/>
      <c r="N47" s="190"/>
      <c r="O47" s="190"/>
      <c r="P47" s="190"/>
      <c r="Q47" s="190"/>
      <c r="R47" s="23"/>
      <c r="V47" s="1" t="s">
        <v>171</v>
      </c>
    </row>
    <row r="48" spans="1:22">
      <c r="A48" s="27">
        <f ca="1">A47+1</f>
        <v>45902</v>
      </c>
      <c r="B48" s="20"/>
      <c r="C48" s="21"/>
      <c r="D48" s="20"/>
      <c r="E48" s="21"/>
      <c r="F48" s="22"/>
      <c r="G48" s="22"/>
      <c r="H48" s="34" t="str">
        <f t="shared" ref="H48:H77" si="7">IF(OR(B48="",LEFT(M48,1)="✓"),"",C48-B48-F48)</f>
        <v/>
      </c>
      <c r="I48" s="34" t="str">
        <f t="shared" ref="I48:I77" si="8">IF(OR(D48="",LEFT(M48,1)="✓"),"",E48-D48-G48)</f>
        <v/>
      </c>
      <c r="J48" s="34" t="str">
        <f t="shared" ref="J48:J77" si="9">IF(AND(B48&lt;&gt;"",M48="✓所定"),C48-B48-F48,"")</f>
        <v/>
      </c>
      <c r="K48" s="34" t="str">
        <f t="shared" ref="K48:K77" si="10">IF(AND(B48&lt;&gt;"",M48="✓法定"),C48-B48-F48,"")</f>
        <v/>
      </c>
      <c r="L48" s="26" t="str">
        <f t="shared" ref="L48:L75" si="11">IF(AND($B48="",$D48=""),"",($C48-$B48-$F48)+($E48-$D48-$G48))</f>
        <v/>
      </c>
      <c r="M48" s="32"/>
      <c r="N48" s="190"/>
      <c r="O48" s="190"/>
      <c r="P48" s="190"/>
      <c r="Q48" s="190"/>
      <c r="R48" s="23"/>
      <c r="V48" s="1" t="s">
        <v>172</v>
      </c>
    </row>
    <row r="49" spans="1:18">
      <c r="A49" s="27">
        <f t="shared" ref="A49:A77" ca="1" si="12">A48+1</f>
        <v>45903</v>
      </c>
      <c r="B49" s="20"/>
      <c r="C49" s="21"/>
      <c r="D49" s="20"/>
      <c r="E49" s="21"/>
      <c r="F49" s="22"/>
      <c r="G49" s="22"/>
      <c r="H49" s="34" t="str">
        <f t="shared" si="7"/>
        <v/>
      </c>
      <c r="I49" s="34" t="str">
        <f t="shared" si="8"/>
        <v/>
      </c>
      <c r="J49" s="34" t="str">
        <f t="shared" si="9"/>
        <v/>
      </c>
      <c r="K49" s="34" t="str">
        <f t="shared" si="10"/>
        <v/>
      </c>
      <c r="L49" s="26" t="str">
        <f t="shared" si="11"/>
        <v/>
      </c>
      <c r="M49" s="32"/>
      <c r="N49" s="190"/>
      <c r="O49" s="190"/>
      <c r="P49" s="190"/>
      <c r="Q49" s="190"/>
      <c r="R49" s="23"/>
    </row>
    <row r="50" spans="1:18">
      <c r="A50" s="27">
        <f t="shared" ca="1" si="12"/>
        <v>45904</v>
      </c>
      <c r="B50" s="20"/>
      <c r="C50" s="21"/>
      <c r="D50" s="20"/>
      <c r="E50" s="21"/>
      <c r="F50" s="22"/>
      <c r="G50" s="22"/>
      <c r="H50" s="34" t="str">
        <f t="shared" si="7"/>
        <v/>
      </c>
      <c r="I50" s="34" t="str">
        <f t="shared" si="8"/>
        <v/>
      </c>
      <c r="J50" s="34" t="str">
        <f t="shared" si="9"/>
        <v/>
      </c>
      <c r="K50" s="34" t="str">
        <f t="shared" si="10"/>
        <v/>
      </c>
      <c r="L50" s="26" t="str">
        <f t="shared" si="11"/>
        <v/>
      </c>
      <c r="M50" s="32"/>
      <c r="N50" s="190"/>
      <c r="O50" s="190"/>
      <c r="P50" s="190"/>
      <c r="Q50" s="190"/>
      <c r="R50" s="23"/>
    </row>
    <row r="51" spans="1:18">
      <c r="A51" s="27">
        <f t="shared" ca="1" si="12"/>
        <v>45905</v>
      </c>
      <c r="B51" s="20"/>
      <c r="C51" s="21"/>
      <c r="D51" s="20"/>
      <c r="E51" s="21"/>
      <c r="F51" s="22"/>
      <c r="G51" s="22"/>
      <c r="H51" s="34" t="str">
        <f t="shared" si="7"/>
        <v/>
      </c>
      <c r="I51" s="34" t="str">
        <f t="shared" si="8"/>
        <v/>
      </c>
      <c r="J51" s="34" t="str">
        <f t="shared" si="9"/>
        <v/>
      </c>
      <c r="K51" s="34" t="str">
        <f t="shared" si="10"/>
        <v/>
      </c>
      <c r="L51" s="26" t="str">
        <f t="shared" si="11"/>
        <v/>
      </c>
      <c r="M51" s="32"/>
      <c r="N51" s="190"/>
      <c r="O51" s="190"/>
      <c r="P51" s="190"/>
      <c r="Q51" s="190"/>
      <c r="R51" s="23"/>
    </row>
    <row r="52" spans="1:18">
      <c r="A52" s="27">
        <f t="shared" ca="1" si="12"/>
        <v>45906</v>
      </c>
      <c r="B52" s="20"/>
      <c r="C52" s="21"/>
      <c r="D52" s="20"/>
      <c r="E52" s="21"/>
      <c r="F52" s="22"/>
      <c r="G52" s="22"/>
      <c r="H52" s="34" t="str">
        <f t="shared" si="7"/>
        <v/>
      </c>
      <c r="I52" s="34" t="str">
        <f t="shared" si="8"/>
        <v/>
      </c>
      <c r="J52" s="34" t="str">
        <f t="shared" si="9"/>
        <v/>
      </c>
      <c r="K52" s="34" t="str">
        <f t="shared" si="10"/>
        <v/>
      </c>
      <c r="L52" s="26" t="str">
        <f t="shared" si="11"/>
        <v/>
      </c>
      <c r="M52" s="32"/>
      <c r="N52" s="190"/>
      <c r="O52" s="190"/>
      <c r="P52" s="190"/>
      <c r="Q52" s="190"/>
      <c r="R52" s="23"/>
    </row>
    <row r="53" spans="1:18">
      <c r="A53" s="27">
        <f t="shared" ca="1" si="12"/>
        <v>45907</v>
      </c>
      <c r="B53" s="20"/>
      <c r="C53" s="21"/>
      <c r="D53" s="20"/>
      <c r="E53" s="21"/>
      <c r="F53" s="22"/>
      <c r="G53" s="22"/>
      <c r="H53" s="34" t="str">
        <f t="shared" si="7"/>
        <v/>
      </c>
      <c r="I53" s="34" t="str">
        <f t="shared" si="8"/>
        <v/>
      </c>
      <c r="J53" s="34" t="str">
        <f t="shared" si="9"/>
        <v/>
      </c>
      <c r="K53" s="34" t="str">
        <f t="shared" si="10"/>
        <v/>
      </c>
      <c r="L53" s="26" t="str">
        <f t="shared" si="11"/>
        <v/>
      </c>
      <c r="M53" s="32"/>
      <c r="N53" s="190"/>
      <c r="O53" s="190"/>
      <c r="P53" s="190"/>
      <c r="Q53" s="190"/>
      <c r="R53" s="23"/>
    </row>
    <row r="54" spans="1:18">
      <c r="A54" s="27">
        <f t="shared" ca="1" si="12"/>
        <v>45908</v>
      </c>
      <c r="B54" s="20"/>
      <c r="C54" s="21"/>
      <c r="D54" s="20"/>
      <c r="E54" s="21"/>
      <c r="F54" s="22"/>
      <c r="G54" s="22"/>
      <c r="H54" s="34" t="str">
        <f t="shared" si="7"/>
        <v/>
      </c>
      <c r="I54" s="34" t="str">
        <f t="shared" si="8"/>
        <v/>
      </c>
      <c r="J54" s="34" t="str">
        <f t="shared" si="9"/>
        <v/>
      </c>
      <c r="K54" s="34" t="str">
        <f t="shared" si="10"/>
        <v/>
      </c>
      <c r="L54" s="26" t="str">
        <f t="shared" si="11"/>
        <v/>
      </c>
      <c r="M54" s="32"/>
      <c r="N54" s="190"/>
      <c r="O54" s="190"/>
      <c r="P54" s="190"/>
      <c r="Q54" s="190"/>
      <c r="R54" s="23"/>
    </row>
    <row r="55" spans="1:18">
      <c r="A55" s="27">
        <f t="shared" ca="1" si="12"/>
        <v>45909</v>
      </c>
      <c r="B55" s="20"/>
      <c r="C55" s="21"/>
      <c r="D55" s="20"/>
      <c r="E55" s="21"/>
      <c r="F55" s="22"/>
      <c r="G55" s="22"/>
      <c r="H55" s="34" t="str">
        <f t="shared" si="7"/>
        <v/>
      </c>
      <c r="I55" s="34" t="str">
        <f t="shared" si="8"/>
        <v/>
      </c>
      <c r="J55" s="34" t="str">
        <f t="shared" si="9"/>
        <v/>
      </c>
      <c r="K55" s="34" t="str">
        <f t="shared" si="10"/>
        <v/>
      </c>
      <c r="L55" s="26" t="str">
        <f t="shared" si="11"/>
        <v/>
      </c>
      <c r="M55" s="32"/>
      <c r="N55" s="190"/>
      <c r="O55" s="190"/>
      <c r="P55" s="190"/>
      <c r="Q55" s="190"/>
      <c r="R55" s="23"/>
    </row>
    <row r="56" spans="1:18">
      <c r="A56" s="27">
        <f t="shared" ca="1" si="12"/>
        <v>45910</v>
      </c>
      <c r="B56" s="20"/>
      <c r="C56" s="21"/>
      <c r="D56" s="20"/>
      <c r="E56" s="21"/>
      <c r="F56" s="22"/>
      <c r="G56" s="22"/>
      <c r="H56" s="34" t="str">
        <f t="shared" si="7"/>
        <v/>
      </c>
      <c r="I56" s="34" t="str">
        <f t="shared" si="8"/>
        <v/>
      </c>
      <c r="J56" s="34" t="str">
        <f t="shared" si="9"/>
        <v/>
      </c>
      <c r="K56" s="34" t="str">
        <f t="shared" si="10"/>
        <v/>
      </c>
      <c r="L56" s="26" t="str">
        <f t="shared" si="11"/>
        <v/>
      </c>
      <c r="M56" s="32"/>
      <c r="N56" s="190"/>
      <c r="O56" s="190"/>
      <c r="P56" s="190"/>
      <c r="Q56" s="190"/>
      <c r="R56" s="23"/>
    </row>
    <row r="57" spans="1:18">
      <c r="A57" s="27">
        <f t="shared" ca="1" si="12"/>
        <v>45911</v>
      </c>
      <c r="B57" s="20"/>
      <c r="C57" s="21"/>
      <c r="D57" s="20"/>
      <c r="E57" s="21"/>
      <c r="F57" s="22"/>
      <c r="G57" s="22"/>
      <c r="H57" s="34" t="str">
        <f t="shared" si="7"/>
        <v/>
      </c>
      <c r="I57" s="34" t="str">
        <f t="shared" si="8"/>
        <v/>
      </c>
      <c r="J57" s="34" t="str">
        <f t="shared" si="9"/>
        <v/>
      </c>
      <c r="K57" s="34" t="str">
        <f t="shared" si="10"/>
        <v/>
      </c>
      <c r="L57" s="26" t="str">
        <f t="shared" si="11"/>
        <v/>
      </c>
      <c r="M57" s="32"/>
      <c r="N57" s="190"/>
      <c r="O57" s="190"/>
      <c r="P57" s="190"/>
      <c r="Q57" s="190"/>
      <c r="R57" s="23"/>
    </row>
    <row r="58" spans="1:18">
      <c r="A58" s="27">
        <f t="shared" ca="1" si="12"/>
        <v>45912</v>
      </c>
      <c r="B58" s="20"/>
      <c r="C58" s="21"/>
      <c r="D58" s="20"/>
      <c r="E58" s="21"/>
      <c r="F58" s="22"/>
      <c r="G58" s="22"/>
      <c r="H58" s="34" t="str">
        <f t="shared" si="7"/>
        <v/>
      </c>
      <c r="I58" s="34" t="str">
        <f t="shared" si="8"/>
        <v/>
      </c>
      <c r="J58" s="34" t="str">
        <f t="shared" si="9"/>
        <v/>
      </c>
      <c r="K58" s="34" t="str">
        <f t="shared" si="10"/>
        <v/>
      </c>
      <c r="L58" s="26" t="str">
        <f t="shared" si="11"/>
        <v/>
      </c>
      <c r="M58" s="32"/>
      <c r="N58" s="190"/>
      <c r="O58" s="190"/>
      <c r="P58" s="190"/>
      <c r="Q58" s="190"/>
      <c r="R58" s="23"/>
    </row>
    <row r="59" spans="1:18">
      <c r="A59" s="27">
        <f t="shared" ca="1" si="12"/>
        <v>45913</v>
      </c>
      <c r="B59" s="20"/>
      <c r="C59" s="21"/>
      <c r="D59" s="20"/>
      <c r="E59" s="21"/>
      <c r="F59" s="22"/>
      <c r="G59" s="22"/>
      <c r="H59" s="34" t="str">
        <f t="shared" si="7"/>
        <v/>
      </c>
      <c r="I59" s="34" t="str">
        <f t="shared" si="8"/>
        <v/>
      </c>
      <c r="J59" s="34" t="str">
        <f t="shared" si="9"/>
        <v/>
      </c>
      <c r="K59" s="34" t="str">
        <f t="shared" si="10"/>
        <v/>
      </c>
      <c r="L59" s="26" t="str">
        <f t="shared" si="11"/>
        <v/>
      </c>
      <c r="M59" s="32"/>
      <c r="N59" s="190"/>
      <c r="O59" s="190"/>
      <c r="P59" s="190"/>
      <c r="Q59" s="190"/>
      <c r="R59" s="23"/>
    </row>
    <row r="60" spans="1:18">
      <c r="A60" s="27">
        <f t="shared" ca="1" si="12"/>
        <v>45914</v>
      </c>
      <c r="B60" s="20"/>
      <c r="C60" s="21"/>
      <c r="D60" s="20"/>
      <c r="E60" s="21"/>
      <c r="F60" s="22"/>
      <c r="G60" s="22"/>
      <c r="H60" s="34" t="str">
        <f t="shared" si="7"/>
        <v/>
      </c>
      <c r="I60" s="34" t="str">
        <f t="shared" si="8"/>
        <v/>
      </c>
      <c r="J60" s="34" t="str">
        <f t="shared" si="9"/>
        <v/>
      </c>
      <c r="K60" s="34" t="str">
        <f t="shared" si="10"/>
        <v/>
      </c>
      <c r="L60" s="26" t="str">
        <f t="shared" si="11"/>
        <v/>
      </c>
      <c r="M60" s="32"/>
      <c r="N60" s="190"/>
      <c r="O60" s="190"/>
      <c r="P60" s="190"/>
      <c r="Q60" s="190"/>
      <c r="R60" s="23"/>
    </row>
    <row r="61" spans="1:18">
      <c r="A61" s="27">
        <f t="shared" ca="1" si="12"/>
        <v>45915</v>
      </c>
      <c r="B61" s="20"/>
      <c r="C61" s="21"/>
      <c r="D61" s="20"/>
      <c r="E61" s="21"/>
      <c r="F61" s="22"/>
      <c r="G61" s="22"/>
      <c r="H61" s="34" t="str">
        <f t="shared" si="7"/>
        <v/>
      </c>
      <c r="I61" s="34" t="str">
        <f t="shared" si="8"/>
        <v/>
      </c>
      <c r="J61" s="34" t="str">
        <f t="shared" si="9"/>
        <v/>
      </c>
      <c r="K61" s="34" t="str">
        <f t="shared" si="10"/>
        <v/>
      </c>
      <c r="L61" s="26" t="str">
        <f t="shared" si="11"/>
        <v/>
      </c>
      <c r="M61" s="32"/>
      <c r="N61" s="190"/>
      <c r="O61" s="190"/>
      <c r="P61" s="190"/>
      <c r="Q61" s="190"/>
      <c r="R61" s="23"/>
    </row>
    <row r="62" spans="1:18">
      <c r="A62" s="27">
        <f t="shared" ca="1" si="12"/>
        <v>45916</v>
      </c>
      <c r="B62" s="20"/>
      <c r="C62" s="21"/>
      <c r="D62" s="20"/>
      <c r="E62" s="21"/>
      <c r="F62" s="22"/>
      <c r="G62" s="22"/>
      <c r="H62" s="34" t="str">
        <f t="shared" si="7"/>
        <v/>
      </c>
      <c r="I62" s="34" t="str">
        <f t="shared" si="8"/>
        <v/>
      </c>
      <c r="J62" s="34" t="str">
        <f t="shared" si="9"/>
        <v/>
      </c>
      <c r="K62" s="34" t="str">
        <f t="shared" si="10"/>
        <v/>
      </c>
      <c r="L62" s="26" t="str">
        <f t="shared" si="11"/>
        <v/>
      </c>
      <c r="M62" s="32"/>
      <c r="N62" s="190"/>
      <c r="O62" s="190"/>
      <c r="P62" s="190"/>
      <c r="Q62" s="190"/>
      <c r="R62" s="23"/>
    </row>
    <row r="63" spans="1:18">
      <c r="A63" s="27">
        <f t="shared" ca="1" si="12"/>
        <v>45917</v>
      </c>
      <c r="B63" s="20"/>
      <c r="C63" s="21"/>
      <c r="D63" s="20"/>
      <c r="E63" s="21"/>
      <c r="F63" s="22"/>
      <c r="G63" s="22"/>
      <c r="H63" s="34" t="str">
        <f t="shared" si="7"/>
        <v/>
      </c>
      <c r="I63" s="34" t="str">
        <f t="shared" si="8"/>
        <v/>
      </c>
      <c r="J63" s="34" t="str">
        <f t="shared" si="9"/>
        <v/>
      </c>
      <c r="K63" s="34" t="str">
        <f t="shared" si="10"/>
        <v/>
      </c>
      <c r="L63" s="26" t="str">
        <f t="shared" si="11"/>
        <v/>
      </c>
      <c r="M63" s="32"/>
      <c r="N63" s="190"/>
      <c r="O63" s="190"/>
      <c r="P63" s="190"/>
      <c r="Q63" s="190"/>
      <c r="R63" s="23"/>
    </row>
    <row r="64" spans="1:18">
      <c r="A64" s="27">
        <f t="shared" ca="1" si="12"/>
        <v>45918</v>
      </c>
      <c r="B64" s="20"/>
      <c r="C64" s="21"/>
      <c r="D64" s="20"/>
      <c r="E64" s="21"/>
      <c r="F64" s="22"/>
      <c r="G64" s="22"/>
      <c r="H64" s="34" t="str">
        <f t="shared" si="7"/>
        <v/>
      </c>
      <c r="I64" s="34" t="str">
        <f t="shared" si="8"/>
        <v/>
      </c>
      <c r="J64" s="34" t="str">
        <f t="shared" si="9"/>
        <v/>
      </c>
      <c r="K64" s="34" t="str">
        <f t="shared" si="10"/>
        <v/>
      </c>
      <c r="L64" s="26" t="str">
        <f t="shared" si="11"/>
        <v/>
      </c>
      <c r="M64" s="32"/>
      <c r="N64" s="190"/>
      <c r="O64" s="190"/>
      <c r="P64" s="190"/>
      <c r="Q64" s="190"/>
      <c r="R64" s="23"/>
    </row>
    <row r="65" spans="1:18">
      <c r="A65" s="27">
        <f t="shared" ca="1" si="12"/>
        <v>45919</v>
      </c>
      <c r="B65" s="20"/>
      <c r="C65" s="21"/>
      <c r="D65" s="20"/>
      <c r="E65" s="21"/>
      <c r="F65" s="22"/>
      <c r="G65" s="22"/>
      <c r="H65" s="34" t="str">
        <f t="shared" si="7"/>
        <v/>
      </c>
      <c r="I65" s="34" t="str">
        <f t="shared" si="8"/>
        <v/>
      </c>
      <c r="J65" s="34" t="str">
        <f t="shared" si="9"/>
        <v/>
      </c>
      <c r="K65" s="34" t="str">
        <f t="shared" si="10"/>
        <v/>
      </c>
      <c r="L65" s="26" t="str">
        <f t="shared" si="11"/>
        <v/>
      </c>
      <c r="M65" s="32"/>
      <c r="N65" s="190"/>
      <c r="O65" s="190"/>
      <c r="P65" s="190"/>
      <c r="Q65" s="190"/>
      <c r="R65" s="23"/>
    </row>
    <row r="66" spans="1:18">
      <c r="A66" s="27">
        <f t="shared" ca="1" si="12"/>
        <v>45920</v>
      </c>
      <c r="B66" s="20"/>
      <c r="C66" s="21"/>
      <c r="D66" s="20"/>
      <c r="E66" s="21"/>
      <c r="F66" s="22"/>
      <c r="G66" s="22"/>
      <c r="H66" s="34" t="str">
        <f t="shared" si="7"/>
        <v/>
      </c>
      <c r="I66" s="34" t="str">
        <f t="shared" si="8"/>
        <v/>
      </c>
      <c r="J66" s="34" t="str">
        <f t="shared" si="9"/>
        <v/>
      </c>
      <c r="K66" s="34" t="str">
        <f t="shared" si="10"/>
        <v/>
      </c>
      <c r="L66" s="26" t="str">
        <f t="shared" si="11"/>
        <v/>
      </c>
      <c r="M66" s="32"/>
      <c r="N66" s="190"/>
      <c r="O66" s="190"/>
      <c r="P66" s="190"/>
      <c r="Q66" s="190"/>
      <c r="R66" s="23"/>
    </row>
    <row r="67" spans="1:18">
      <c r="A67" s="27">
        <f t="shared" ca="1" si="12"/>
        <v>45921</v>
      </c>
      <c r="B67" s="20"/>
      <c r="C67" s="21"/>
      <c r="D67" s="20"/>
      <c r="E67" s="21"/>
      <c r="F67" s="22"/>
      <c r="G67" s="22"/>
      <c r="H67" s="34" t="str">
        <f t="shared" si="7"/>
        <v/>
      </c>
      <c r="I67" s="34" t="str">
        <f t="shared" si="8"/>
        <v/>
      </c>
      <c r="J67" s="34" t="str">
        <f t="shared" si="9"/>
        <v/>
      </c>
      <c r="K67" s="34" t="str">
        <f t="shared" si="10"/>
        <v/>
      </c>
      <c r="L67" s="26" t="str">
        <f t="shared" si="11"/>
        <v/>
      </c>
      <c r="M67" s="32"/>
      <c r="N67" s="190"/>
      <c r="O67" s="190"/>
      <c r="P67" s="190"/>
      <c r="Q67" s="190"/>
      <c r="R67" s="23"/>
    </row>
    <row r="68" spans="1:18">
      <c r="A68" s="27">
        <f t="shared" ca="1" si="12"/>
        <v>45922</v>
      </c>
      <c r="B68" s="20"/>
      <c r="C68" s="21"/>
      <c r="D68" s="20"/>
      <c r="E68" s="21"/>
      <c r="F68" s="22"/>
      <c r="G68" s="22"/>
      <c r="H68" s="34" t="str">
        <f t="shared" si="7"/>
        <v/>
      </c>
      <c r="I68" s="34" t="str">
        <f t="shared" si="8"/>
        <v/>
      </c>
      <c r="J68" s="34" t="str">
        <f t="shared" si="9"/>
        <v/>
      </c>
      <c r="K68" s="34" t="str">
        <f t="shared" si="10"/>
        <v/>
      </c>
      <c r="L68" s="26" t="str">
        <f t="shared" si="11"/>
        <v/>
      </c>
      <c r="M68" s="32"/>
      <c r="N68" s="190"/>
      <c r="O68" s="190"/>
      <c r="P68" s="190"/>
      <c r="Q68" s="190"/>
      <c r="R68" s="23"/>
    </row>
    <row r="69" spans="1:18">
      <c r="A69" s="27">
        <f t="shared" ca="1" si="12"/>
        <v>45923</v>
      </c>
      <c r="B69" s="20"/>
      <c r="C69" s="21"/>
      <c r="D69" s="20"/>
      <c r="E69" s="21"/>
      <c r="F69" s="22"/>
      <c r="G69" s="22"/>
      <c r="H69" s="34" t="str">
        <f t="shared" si="7"/>
        <v/>
      </c>
      <c r="I69" s="34" t="str">
        <f t="shared" si="8"/>
        <v/>
      </c>
      <c r="J69" s="34" t="str">
        <f t="shared" si="9"/>
        <v/>
      </c>
      <c r="K69" s="34" t="str">
        <f t="shared" si="10"/>
        <v/>
      </c>
      <c r="L69" s="26" t="str">
        <f t="shared" si="11"/>
        <v/>
      </c>
      <c r="M69" s="32"/>
      <c r="N69" s="190"/>
      <c r="O69" s="190"/>
      <c r="P69" s="190"/>
      <c r="Q69" s="190"/>
      <c r="R69" s="23"/>
    </row>
    <row r="70" spans="1:18">
      <c r="A70" s="27">
        <f t="shared" ca="1" si="12"/>
        <v>45924</v>
      </c>
      <c r="B70" s="20"/>
      <c r="C70" s="21"/>
      <c r="D70" s="20"/>
      <c r="E70" s="21"/>
      <c r="F70" s="22"/>
      <c r="G70" s="22"/>
      <c r="H70" s="34" t="str">
        <f t="shared" si="7"/>
        <v/>
      </c>
      <c r="I70" s="34" t="str">
        <f t="shared" si="8"/>
        <v/>
      </c>
      <c r="J70" s="34" t="str">
        <f t="shared" si="9"/>
        <v/>
      </c>
      <c r="K70" s="34" t="str">
        <f t="shared" si="10"/>
        <v/>
      </c>
      <c r="L70" s="26" t="str">
        <f t="shared" si="11"/>
        <v/>
      </c>
      <c r="M70" s="32"/>
      <c r="N70" s="190"/>
      <c r="O70" s="190"/>
      <c r="P70" s="190"/>
      <c r="Q70" s="190"/>
      <c r="R70" s="23"/>
    </row>
    <row r="71" spans="1:18">
      <c r="A71" s="27">
        <f t="shared" ca="1" si="12"/>
        <v>45925</v>
      </c>
      <c r="B71" s="20"/>
      <c r="C71" s="21"/>
      <c r="D71" s="20"/>
      <c r="E71" s="21"/>
      <c r="F71" s="22"/>
      <c r="G71" s="22"/>
      <c r="H71" s="34" t="str">
        <f t="shared" si="7"/>
        <v/>
      </c>
      <c r="I71" s="34" t="str">
        <f t="shared" si="8"/>
        <v/>
      </c>
      <c r="J71" s="34" t="str">
        <f t="shared" si="9"/>
        <v/>
      </c>
      <c r="K71" s="34" t="str">
        <f t="shared" si="10"/>
        <v/>
      </c>
      <c r="L71" s="26" t="str">
        <f t="shared" si="11"/>
        <v/>
      </c>
      <c r="M71" s="32"/>
      <c r="N71" s="190"/>
      <c r="O71" s="190"/>
      <c r="P71" s="190"/>
      <c r="Q71" s="190"/>
      <c r="R71" s="23"/>
    </row>
    <row r="72" spans="1:18">
      <c r="A72" s="27">
        <f t="shared" ca="1" si="12"/>
        <v>45926</v>
      </c>
      <c r="B72" s="20"/>
      <c r="C72" s="21"/>
      <c r="D72" s="20"/>
      <c r="E72" s="21"/>
      <c r="F72" s="22"/>
      <c r="G72" s="22"/>
      <c r="H72" s="34" t="str">
        <f t="shared" si="7"/>
        <v/>
      </c>
      <c r="I72" s="34" t="str">
        <f t="shared" si="8"/>
        <v/>
      </c>
      <c r="J72" s="34" t="str">
        <f t="shared" si="9"/>
        <v/>
      </c>
      <c r="K72" s="34" t="str">
        <f t="shared" si="10"/>
        <v/>
      </c>
      <c r="L72" s="26" t="str">
        <f t="shared" si="11"/>
        <v/>
      </c>
      <c r="M72" s="32"/>
      <c r="N72" s="190"/>
      <c r="O72" s="190"/>
      <c r="P72" s="190"/>
      <c r="Q72" s="190"/>
      <c r="R72" s="23"/>
    </row>
    <row r="73" spans="1:18">
      <c r="A73" s="27">
        <f t="shared" ca="1" si="12"/>
        <v>45927</v>
      </c>
      <c r="B73" s="20"/>
      <c r="C73" s="21"/>
      <c r="D73" s="20"/>
      <c r="E73" s="21"/>
      <c r="F73" s="22"/>
      <c r="G73" s="22"/>
      <c r="H73" s="34" t="str">
        <f t="shared" si="7"/>
        <v/>
      </c>
      <c r="I73" s="34" t="str">
        <f t="shared" si="8"/>
        <v/>
      </c>
      <c r="J73" s="34" t="str">
        <f t="shared" si="9"/>
        <v/>
      </c>
      <c r="K73" s="34" t="str">
        <f t="shared" si="10"/>
        <v/>
      </c>
      <c r="L73" s="26" t="str">
        <f t="shared" si="11"/>
        <v/>
      </c>
      <c r="M73" s="32"/>
      <c r="N73" s="190"/>
      <c r="O73" s="190"/>
      <c r="P73" s="190"/>
      <c r="Q73" s="190"/>
      <c r="R73" s="23"/>
    </row>
    <row r="74" spans="1:18">
      <c r="A74" s="27">
        <f t="shared" ca="1" si="12"/>
        <v>45928</v>
      </c>
      <c r="B74" s="20"/>
      <c r="C74" s="21"/>
      <c r="D74" s="20"/>
      <c r="E74" s="21"/>
      <c r="F74" s="22"/>
      <c r="G74" s="22"/>
      <c r="H74" s="34" t="str">
        <f t="shared" si="7"/>
        <v/>
      </c>
      <c r="I74" s="34" t="str">
        <f t="shared" si="8"/>
        <v/>
      </c>
      <c r="J74" s="34" t="str">
        <f t="shared" si="9"/>
        <v/>
      </c>
      <c r="K74" s="34" t="str">
        <f t="shared" si="10"/>
        <v/>
      </c>
      <c r="L74" s="26" t="str">
        <f t="shared" si="11"/>
        <v/>
      </c>
      <c r="M74" s="32"/>
      <c r="N74" s="190"/>
      <c r="O74" s="190"/>
      <c r="P74" s="190"/>
      <c r="Q74" s="190"/>
      <c r="R74" s="23"/>
    </row>
    <row r="75" spans="1:18">
      <c r="A75" s="27">
        <f t="shared" ca="1" si="12"/>
        <v>45929</v>
      </c>
      <c r="B75" s="20"/>
      <c r="C75" s="21"/>
      <c r="D75" s="20"/>
      <c r="E75" s="21"/>
      <c r="F75" s="22"/>
      <c r="G75" s="22"/>
      <c r="H75" s="34" t="str">
        <f t="shared" si="7"/>
        <v/>
      </c>
      <c r="I75" s="34" t="str">
        <f t="shared" si="8"/>
        <v/>
      </c>
      <c r="J75" s="34" t="str">
        <f t="shared" si="9"/>
        <v/>
      </c>
      <c r="K75" s="34" t="str">
        <f t="shared" si="10"/>
        <v/>
      </c>
      <c r="L75" s="26" t="str">
        <f t="shared" si="11"/>
        <v/>
      </c>
      <c r="M75" s="32"/>
      <c r="N75" s="190"/>
      <c r="O75" s="190"/>
      <c r="P75" s="190"/>
      <c r="Q75" s="190"/>
      <c r="R75" s="23"/>
    </row>
    <row r="76" spans="1:18">
      <c r="A76" s="27">
        <f t="shared" ca="1" si="12"/>
        <v>45930</v>
      </c>
      <c r="B76" s="20"/>
      <c r="C76" s="21"/>
      <c r="D76" s="20"/>
      <c r="E76" s="21"/>
      <c r="F76" s="22"/>
      <c r="G76" s="22"/>
      <c r="H76" s="34" t="str">
        <f t="shared" si="7"/>
        <v/>
      </c>
      <c r="I76" s="34" t="str">
        <f t="shared" si="8"/>
        <v/>
      </c>
      <c r="J76" s="34" t="str">
        <f t="shared" si="9"/>
        <v/>
      </c>
      <c r="K76" s="34" t="str">
        <f t="shared" si="10"/>
        <v/>
      </c>
      <c r="L76" s="26" t="str">
        <f>IF(AND($B76="",$D76=""),"",($C76-$B76-$F76)+($E76-$D76-$G76))</f>
        <v/>
      </c>
      <c r="M76" s="32"/>
      <c r="N76" s="190"/>
      <c r="O76" s="190"/>
      <c r="P76" s="190"/>
      <c r="Q76" s="190"/>
      <c r="R76" s="23"/>
    </row>
    <row r="77" spans="1:18">
      <c r="A77" s="27">
        <f t="shared" ca="1" si="12"/>
        <v>45931</v>
      </c>
      <c r="B77" s="20"/>
      <c r="C77" s="21"/>
      <c r="D77" s="20"/>
      <c r="E77" s="21"/>
      <c r="F77" s="22"/>
      <c r="G77" s="22"/>
      <c r="H77" s="34" t="str">
        <f t="shared" si="7"/>
        <v/>
      </c>
      <c r="I77" s="34" t="str">
        <f t="shared" si="8"/>
        <v/>
      </c>
      <c r="J77" s="34" t="str">
        <f t="shared" si="9"/>
        <v/>
      </c>
      <c r="K77" s="34" t="str">
        <f t="shared" si="10"/>
        <v/>
      </c>
      <c r="L77" s="26" t="str">
        <f>IF(AND($B77="",$D77=""),"",($C77-$B77-$F77)+($E77-$D77-$G77))</f>
        <v/>
      </c>
      <c r="M77" s="32"/>
      <c r="N77" s="190"/>
      <c r="O77" s="190"/>
      <c r="P77" s="190"/>
      <c r="Q77" s="190"/>
      <c r="R77" s="23"/>
    </row>
    <row r="78" spans="1:18">
      <c r="A78" s="5" t="s">
        <v>11</v>
      </c>
      <c r="B78" s="191"/>
      <c r="C78" s="192"/>
      <c r="D78" s="191"/>
      <c r="E78" s="192"/>
      <c r="F78" s="26" t="str">
        <f>IF(SUM($F47:$F77)=0,"",SUM($F47:$F77))</f>
        <v/>
      </c>
      <c r="G78" s="26" t="str">
        <f>IF(SUM($G47:$G77)=0,"",SUM($G47:$G77))</f>
        <v/>
      </c>
      <c r="H78" s="26" t="str">
        <f>IF(SUM(H47:H77)=0,"",SUM(H47:H77))</f>
        <v/>
      </c>
      <c r="I78" s="26" t="str">
        <f>IF(SUM(I47:I77)=0,"",SUM(I47:I77))</f>
        <v/>
      </c>
      <c r="J78" s="26" t="str">
        <f t="shared" ref="J78:K78" si="13">IF(SUM(J47:J77)=0,"",SUM(J47:J77))</f>
        <v/>
      </c>
      <c r="K78" s="26" t="str">
        <f t="shared" si="13"/>
        <v/>
      </c>
      <c r="L78" s="26" t="str">
        <f>IF(SUM($L47:$L77)=0,"",SUM($L47:$L77))</f>
        <v/>
      </c>
      <c r="M78" s="33"/>
      <c r="N78" s="193"/>
      <c r="O78" s="193"/>
      <c r="P78" s="193"/>
      <c r="Q78" s="193"/>
      <c r="R78" s="6"/>
    </row>
    <row r="80" spans="1:18" ht="27" customHeight="1">
      <c r="A80" s="194" t="s">
        <v>22</v>
      </c>
      <c r="B80" s="189" t="s">
        <v>103</v>
      </c>
      <c r="C80" s="189"/>
      <c r="D80" s="189"/>
      <c r="E80" s="189"/>
      <c r="F80" s="189" t="s">
        <v>23</v>
      </c>
      <c r="G80" s="189"/>
      <c r="H80" s="189" t="s">
        <v>88</v>
      </c>
      <c r="I80" s="189"/>
      <c r="J80" s="189"/>
      <c r="K80" s="189"/>
      <c r="L80" s="189" t="s">
        <v>87</v>
      </c>
      <c r="M80" s="195" t="s">
        <v>96</v>
      </c>
      <c r="N80" s="194" t="s">
        <v>25</v>
      </c>
      <c r="O80" s="194"/>
      <c r="P80" s="194"/>
      <c r="Q80" s="194"/>
      <c r="R80" s="189" t="s">
        <v>100</v>
      </c>
    </row>
    <row r="81" spans="1:22" ht="14.25" customHeight="1">
      <c r="A81" s="194"/>
      <c r="B81" s="189" t="s">
        <v>82</v>
      </c>
      <c r="C81" s="189"/>
      <c r="D81" s="189" t="s">
        <v>84</v>
      </c>
      <c r="E81" s="189"/>
      <c r="F81" s="189"/>
      <c r="G81" s="189"/>
      <c r="H81" s="189" t="s">
        <v>90</v>
      </c>
      <c r="I81" s="189"/>
      <c r="J81" s="189" t="s">
        <v>89</v>
      </c>
      <c r="K81" s="189"/>
      <c r="L81" s="189"/>
      <c r="M81" s="196"/>
      <c r="N81" s="194"/>
      <c r="O81" s="194"/>
      <c r="P81" s="194"/>
      <c r="Q81" s="194"/>
      <c r="R81" s="189"/>
    </row>
    <row r="82" spans="1:22">
      <c r="A82" s="194"/>
      <c r="B82" s="43" t="s">
        <v>26</v>
      </c>
      <c r="C82" s="43" t="s">
        <v>27</v>
      </c>
      <c r="D82" s="43" t="s">
        <v>26</v>
      </c>
      <c r="E82" s="43" t="s">
        <v>27</v>
      </c>
      <c r="F82" s="44" t="s">
        <v>85</v>
      </c>
      <c r="G82" s="44" t="s">
        <v>86</v>
      </c>
      <c r="H82" s="44" t="s">
        <v>81</v>
      </c>
      <c r="I82" s="44" t="s">
        <v>83</v>
      </c>
      <c r="J82" s="44" t="s">
        <v>81</v>
      </c>
      <c r="K82" s="44" t="s">
        <v>95</v>
      </c>
      <c r="L82" s="189"/>
      <c r="M82" s="197"/>
      <c r="N82" s="194"/>
      <c r="O82" s="194"/>
      <c r="P82" s="194"/>
      <c r="Q82" s="194"/>
      <c r="R82" s="194"/>
    </row>
    <row r="83" spans="1:22">
      <c r="A83" s="27" cm="1">
        <f t="array" aca="1" ref="A83" ca="1">DATE("2025","8"+2,IFERROR(INDIRECT(T1),"1"))</f>
        <v>45931</v>
      </c>
      <c r="B83" s="20"/>
      <c r="C83" s="21"/>
      <c r="D83" s="20"/>
      <c r="E83" s="21"/>
      <c r="F83" s="22"/>
      <c r="G83" s="22"/>
      <c r="H83" s="34" t="str">
        <f>IF(OR(B83="",LEFT(M83,1)="✓"),"",C83-B83-F83)</f>
        <v/>
      </c>
      <c r="I83" s="34" t="str">
        <f>IF(OR(D83="",LEFT(M83,1)="✓"),"",E83-D83-G83)</f>
        <v/>
      </c>
      <c r="J83" s="34" t="str">
        <f>IF(AND(B83&lt;&gt;"",M83="✓所定"),C83-B83-F83,"")</f>
        <v/>
      </c>
      <c r="K83" s="34" t="str">
        <f>IF(AND(B83&lt;&gt;"",M83="✓法定"),C83-B83-F83,"")</f>
        <v/>
      </c>
      <c r="L83" s="26" t="str">
        <f>IF(AND($B83="",$D83=""),"",($C83-$B83-$F83)+($E83-$D83-$G83))</f>
        <v/>
      </c>
      <c r="M83" s="32"/>
      <c r="N83" s="190"/>
      <c r="O83" s="190"/>
      <c r="P83" s="190"/>
      <c r="Q83" s="190"/>
      <c r="R83" s="23"/>
      <c r="V83" s="1" t="s">
        <v>171</v>
      </c>
    </row>
    <row r="84" spans="1:22">
      <c r="A84" s="27">
        <f ca="1">A83+1</f>
        <v>45932</v>
      </c>
      <c r="B84" s="20"/>
      <c r="C84" s="21"/>
      <c r="D84" s="20"/>
      <c r="E84" s="21"/>
      <c r="F84" s="22"/>
      <c r="G84" s="22"/>
      <c r="H84" s="34" t="str">
        <f t="shared" ref="H84:H113" si="14">IF(OR(B84="",LEFT(M84,1)="✓"),"",C84-B84-F84)</f>
        <v/>
      </c>
      <c r="I84" s="34" t="str">
        <f t="shared" ref="I84:I113" si="15">IF(OR(D84="",LEFT(M84,1)="✓"),"",E84-D84-G84)</f>
        <v/>
      </c>
      <c r="J84" s="34" t="str">
        <f t="shared" ref="J84:J113" si="16">IF(AND(B84&lt;&gt;"",M84="✓所定"),C84-B84-F84,"")</f>
        <v/>
      </c>
      <c r="K84" s="34" t="str">
        <f t="shared" ref="K84:K113" si="17">IF(AND(B84&lt;&gt;"",M84="✓法定"),C84-B84-F84,"")</f>
        <v/>
      </c>
      <c r="L84" s="26" t="str">
        <f t="shared" ref="L84:L112" si="18">IF(AND($B84="",$D84=""),"",($C84-$B84-$F84)+($E84-$D84-$G84))</f>
        <v/>
      </c>
      <c r="M84" s="32"/>
      <c r="N84" s="190"/>
      <c r="O84" s="190"/>
      <c r="P84" s="190"/>
      <c r="Q84" s="190"/>
      <c r="R84" s="23"/>
      <c r="V84" s="1" t="s">
        <v>172</v>
      </c>
    </row>
    <row r="85" spans="1:22">
      <c r="A85" s="27">
        <f t="shared" ref="A85:A113" ca="1" si="19">A84+1</f>
        <v>45933</v>
      </c>
      <c r="B85" s="20"/>
      <c r="C85" s="21"/>
      <c r="D85" s="20"/>
      <c r="E85" s="21"/>
      <c r="F85" s="22"/>
      <c r="G85" s="22"/>
      <c r="H85" s="34" t="str">
        <f t="shared" si="14"/>
        <v/>
      </c>
      <c r="I85" s="34" t="str">
        <f t="shared" si="15"/>
        <v/>
      </c>
      <c r="J85" s="34" t="str">
        <f t="shared" si="16"/>
        <v/>
      </c>
      <c r="K85" s="34" t="str">
        <f t="shared" si="17"/>
        <v/>
      </c>
      <c r="L85" s="26" t="str">
        <f t="shared" si="18"/>
        <v/>
      </c>
      <c r="M85" s="32"/>
      <c r="N85" s="190"/>
      <c r="O85" s="190"/>
      <c r="P85" s="190"/>
      <c r="Q85" s="190"/>
      <c r="R85" s="23"/>
    </row>
    <row r="86" spans="1:22">
      <c r="A86" s="27">
        <f t="shared" ca="1" si="19"/>
        <v>45934</v>
      </c>
      <c r="B86" s="20"/>
      <c r="C86" s="21"/>
      <c r="D86" s="20"/>
      <c r="E86" s="21"/>
      <c r="F86" s="22"/>
      <c r="G86" s="22"/>
      <c r="H86" s="34" t="str">
        <f t="shared" si="14"/>
        <v/>
      </c>
      <c r="I86" s="34" t="str">
        <f t="shared" si="15"/>
        <v/>
      </c>
      <c r="J86" s="34" t="str">
        <f t="shared" si="16"/>
        <v/>
      </c>
      <c r="K86" s="34" t="str">
        <f t="shared" si="17"/>
        <v/>
      </c>
      <c r="L86" s="26" t="str">
        <f t="shared" si="18"/>
        <v/>
      </c>
      <c r="M86" s="32"/>
      <c r="N86" s="190"/>
      <c r="O86" s="190"/>
      <c r="P86" s="190"/>
      <c r="Q86" s="190"/>
      <c r="R86" s="23"/>
    </row>
    <row r="87" spans="1:22">
      <c r="A87" s="27">
        <f t="shared" ca="1" si="19"/>
        <v>45935</v>
      </c>
      <c r="B87" s="20"/>
      <c r="C87" s="21"/>
      <c r="D87" s="20"/>
      <c r="E87" s="21"/>
      <c r="F87" s="22"/>
      <c r="G87" s="22"/>
      <c r="H87" s="34" t="str">
        <f t="shared" si="14"/>
        <v/>
      </c>
      <c r="I87" s="34" t="str">
        <f t="shared" si="15"/>
        <v/>
      </c>
      <c r="J87" s="34" t="str">
        <f t="shared" si="16"/>
        <v/>
      </c>
      <c r="K87" s="34" t="str">
        <f t="shared" si="17"/>
        <v/>
      </c>
      <c r="L87" s="26" t="str">
        <f t="shared" si="18"/>
        <v/>
      </c>
      <c r="M87" s="32"/>
      <c r="N87" s="190"/>
      <c r="O87" s="190"/>
      <c r="P87" s="190"/>
      <c r="Q87" s="190"/>
      <c r="R87" s="23"/>
    </row>
    <row r="88" spans="1:22">
      <c r="A88" s="27">
        <f t="shared" ca="1" si="19"/>
        <v>45936</v>
      </c>
      <c r="B88" s="20"/>
      <c r="C88" s="21"/>
      <c r="D88" s="20"/>
      <c r="E88" s="21"/>
      <c r="F88" s="22"/>
      <c r="G88" s="22"/>
      <c r="H88" s="34" t="str">
        <f t="shared" si="14"/>
        <v/>
      </c>
      <c r="I88" s="34" t="str">
        <f t="shared" si="15"/>
        <v/>
      </c>
      <c r="J88" s="34" t="str">
        <f t="shared" si="16"/>
        <v/>
      </c>
      <c r="K88" s="34" t="str">
        <f t="shared" si="17"/>
        <v/>
      </c>
      <c r="L88" s="26" t="str">
        <f t="shared" si="18"/>
        <v/>
      </c>
      <c r="M88" s="32"/>
      <c r="N88" s="190"/>
      <c r="O88" s="190"/>
      <c r="P88" s="190"/>
      <c r="Q88" s="190"/>
      <c r="R88" s="23"/>
    </row>
    <row r="89" spans="1:22">
      <c r="A89" s="27">
        <f t="shared" ca="1" si="19"/>
        <v>45937</v>
      </c>
      <c r="B89" s="20"/>
      <c r="C89" s="21"/>
      <c r="D89" s="20"/>
      <c r="E89" s="21"/>
      <c r="F89" s="22"/>
      <c r="G89" s="22"/>
      <c r="H89" s="34" t="str">
        <f t="shared" si="14"/>
        <v/>
      </c>
      <c r="I89" s="34" t="str">
        <f t="shared" si="15"/>
        <v/>
      </c>
      <c r="J89" s="34" t="str">
        <f t="shared" si="16"/>
        <v/>
      </c>
      <c r="K89" s="34" t="str">
        <f t="shared" si="17"/>
        <v/>
      </c>
      <c r="L89" s="26" t="str">
        <f t="shared" si="18"/>
        <v/>
      </c>
      <c r="M89" s="32"/>
      <c r="N89" s="190"/>
      <c r="O89" s="190"/>
      <c r="P89" s="190"/>
      <c r="Q89" s="190"/>
      <c r="R89" s="23"/>
    </row>
    <row r="90" spans="1:22">
      <c r="A90" s="27">
        <f t="shared" ca="1" si="19"/>
        <v>45938</v>
      </c>
      <c r="B90" s="20"/>
      <c r="C90" s="21"/>
      <c r="D90" s="20"/>
      <c r="E90" s="21"/>
      <c r="F90" s="22"/>
      <c r="G90" s="22"/>
      <c r="H90" s="34" t="str">
        <f t="shared" si="14"/>
        <v/>
      </c>
      <c r="I90" s="34" t="str">
        <f t="shared" si="15"/>
        <v/>
      </c>
      <c r="J90" s="34" t="str">
        <f t="shared" si="16"/>
        <v/>
      </c>
      <c r="K90" s="34" t="str">
        <f t="shared" si="17"/>
        <v/>
      </c>
      <c r="L90" s="26" t="str">
        <f t="shared" si="18"/>
        <v/>
      </c>
      <c r="M90" s="32"/>
      <c r="N90" s="190"/>
      <c r="O90" s="190"/>
      <c r="P90" s="190"/>
      <c r="Q90" s="190"/>
      <c r="R90" s="23"/>
    </row>
    <row r="91" spans="1:22">
      <c r="A91" s="27">
        <f t="shared" ca="1" si="19"/>
        <v>45939</v>
      </c>
      <c r="B91" s="20"/>
      <c r="C91" s="21"/>
      <c r="D91" s="20"/>
      <c r="E91" s="21"/>
      <c r="F91" s="22"/>
      <c r="G91" s="22"/>
      <c r="H91" s="34" t="str">
        <f t="shared" si="14"/>
        <v/>
      </c>
      <c r="I91" s="34" t="str">
        <f t="shared" si="15"/>
        <v/>
      </c>
      <c r="J91" s="34" t="str">
        <f t="shared" si="16"/>
        <v/>
      </c>
      <c r="K91" s="34" t="str">
        <f t="shared" si="17"/>
        <v/>
      </c>
      <c r="L91" s="26" t="str">
        <f t="shared" si="18"/>
        <v/>
      </c>
      <c r="M91" s="32"/>
      <c r="N91" s="190"/>
      <c r="O91" s="190"/>
      <c r="P91" s="190"/>
      <c r="Q91" s="190"/>
      <c r="R91" s="23"/>
    </row>
    <row r="92" spans="1:22">
      <c r="A92" s="27">
        <f t="shared" ca="1" si="19"/>
        <v>45940</v>
      </c>
      <c r="B92" s="20"/>
      <c r="C92" s="21"/>
      <c r="D92" s="20"/>
      <c r="E92" s="21"/>
      <c r="F92" s="22"/>
      <c r="G92" s="22"/>
      <c r="H92" s="34" t="str">
        <f t="shared" si="14"/>
        <v/>
      </c>
      <c r="I92" s="34" t="str">
        <f t="shared" si="15"/>
        <v/>
      </c>
      <c r="J92" s="34" t="str">
        <f t="shared" si="16"/>
        <v/>
      </c>
      <c r="K92" s="34" t="str">
        <f t="shared" si="17"/>
        <v/>
      </c>
      <c r="L92" s="26" t="str">
        <f t="shared" si="18"/>
        <v/>
      </c>
      <c r="M92" s="32"/>
      <c r="N92" s="190"/>
      <c r="O92" s="190"/>
      <c r="P92" s="190"/>
      <c r="Q92" s="190"/>
      <c r="R92" s="23"/>
    </row>
    <row r="93" spans="1:22">
      <c r="A93" s="27">
        <f t="shared" ca="1" si="19"/>
        <v>45941</v>
      </c>
      <c r="B93" s="20"/>
      <c r="C93" s="21"/>
      <c r="D93" s="20"/>
      <c r="E93" s="21"/>
      <c r="F93" s="22"/>
      <c r="G93" s="22"/>
      <c r="H93" s="34" t="str">
        <f t="shared" si="14"/>
        <v/>
      </c>
      <c r="I93" s="34" t="str">
        <f t="shared" si="15"/>
        <v/>
      </c>
      <c r="J93" s="34" t="str">
        <f t="shared" si="16"/>
        <v/>
      </c>
      <c r="K93" s="34" t="str">
        <f t="shared" si="17"/>
        <v/>
      </c>
      <c r="L93" s="26" t="str">
        <f t="shared" si="18"/>
        <v/>
      </c>
      <c r="M93" s="32"/>
      <c r="N93" s="190"/>
      <c r="O93" s="190"/>
      <c r="P93" s="190"/>
      <c r="Q93" s="190"/>
      <c r="R93" s="23"/>
    </row>
    <row r="94" spans="1:22">
      <c r="A94" s="27">
        <f t="shared" ca="1" si="19"/>
        <v>45942</v>
      </c>
      <c r="B94" s="20"/>
      <c r="C94" s="21"/>
      <c r="D94" s="20"/>
      <c r="E94" s="21"/>
      <c r="F94" s="22"/>
      <c r="G94" s="22"/>
      <c r="H94" s="34" t="str">
        <f t="shared" si="14"/>
        <v/>
      </c>
      <c r="I94" s="34" t="str">
        <f t="shared" si="15"/>
        <v/>
      </c>
      <c r="J94" s="34" t="str">
        <f t="shared" si="16"/>
        <v/>
      </c>
      <c r="K94" s="34" t="str">
        <f t="shared" si="17"/>
        <v/>
      </c>
      <c r="L94" s="26" t="str">
        <f t="shared" si="18"/>
        <v/>
      </c>
      <c r="M94" s="32"/>
      <c r="N94" s="190"/>
      <c r="O94" s="190"/>
      <c r="P94" s="190"/>
      <c r="Q94" s="190"/>
      <c r="R94" s="23"/>
    </row>
    <row r="95" spans="1:22">
      <c r="A95" s="27">
        <f t="shared" ca="1" si="19"/>
        <v>45943</v>
      </c>
      <c r="B95" s="20"/>
      <c r="C95" s="21"/>
      <c r="D95" s="20"/>
      <c r="E95" s="21"/>
      <c r="F95" s="22"/>
      <c r="G95" s="22"/>
      <c r="H95" s="34" t="str">
        <f t="shared" si="14"/>
        <v/>
      </c>
      <c r="I95" s="34" t="str">
        <f t="shared" si="15"/>
        <v/>
      </c>
      <c r="J95" s="34" t="str">
        <f t="shared" si="16"/>
        <v/>
      </c>
      <c r="K95" s="34" t="str">
        <f t="shared" si="17"/>
        <v/>
      </c>
      <c r="L95" s="26" t="str">
        <f t="shared" si="18"/>
        <v/>
      </c>
      <c r="M95" s="32"/>
      <c r="N95" s="190"/>
      <c r="O95" s="190"/>
      <c r="P95" s="190"/>
      <c r="Q95" s="190"/>
      <c r="R95" s="23"/>
    </row>
    <row r="96" spans="1:22">
      <c r="A96" s="27">
        <f t="shared" ca="1" si="19"/>
        <v>45944</v>
      </c>
      <c r="B96" s="20"/>
      <c r="C96" s="21"/>
      <c r="D96" s="20"/>
      <c r="E96" s="21"/>
      <c r="F96" s="22"/>
      <c r="G96" s="22"/>
      <c r="H96" s="34" t="str">
        <f t="shared" si="14"/>
        <v/>
      </c>
      <c r="I96" s="34" t="str">
        <f t="shared" si="15"/>
        <v/>
      </c>
      <c r="J96" s="34" t="str">
        <f t="shared" si="16"/>
        <v/>
      </c>
      <c r="K96" s="34" t="str">
        <f t="shared" si="17"/>
        <v/>
      </c>
      <c r="L96" s="26" t="str">
        <f t="shared" si="18"/>
        <v/>
      </c>
      <c r="M96" s="32"/>
      <c r="N96" s="190"/>
      <c r="O96" s="190"/>
      <c r="P96" s="190"/>
      <c r="Q96" s="190"/>
      <c r="R96" s="23"/>
    </row>
    <row r="97" spans="1:18">
      <c r="A97" s="27">
        <f t="shared" ca="1" si="19"/>
        <v>45945</v>
      </c>
      <c r="B97" s="20"/>
      <c r="C97" s="21"/>
      <c r="D97" s="20"/>
      <c r="E97" s="21"/>
      <c r="F97" s="22"/>
      <c r="G97" s="22"/>
      <c r="H97" s="34" t="str">
        <f t="shared" si="14"/>
        <v/>
      </c>
      <c r="I97" s="34" t="str">
        <f t="shared" si="15"/>
        <v/>
      </c>
      <c r="J97" s="34" t="str">
        <f t="shared" si="16"/>
        <v/>
      </c>
      <c r="K97" s="34" t="str">
        <f t="shared" si="17"/>
        <v/>
      </c>
      <c r="L97" s="26" t="str">
        <f t="shared" si="18"/>
        <v/>
      </c>
      <c r="M97" s="32"/>
      <c r="N97" s="190"/>
      <c r="O97" s="190"/>
      <c r="P97" s="190"/>
      <c r="Q97" s="190"/>
      <c r="R97" s="23"/>
    </row>
    <row r="98" spans="1:18">
      <c r="A98" s="27">
        <f t="shared" ca="1" si="19"/>
        <v>45946</v>
      </c>
      <c r="B98" s="20"/>
      <c r="C98" s="21"/>
      <c r="D98" s="20"/>
      <c r="E98" s="21"/>
      <c r="F98" s="22"/>
      <c r="G98" s="22"/>
      <c r="H98" s="34" t="str">
        <f t="shared" si="14"/>
        <v/>
      </c>
      <c r="I98" s="34" t="str">
        <f t="shared" si="15"/>
        <v/>
      </c>
      <c r="J98" s="34" t="str">
        <f t="shared" si="16"/>
        <v/>
      </c>
      <c r="K98" s="34" t="str">
        <f t="shared" si="17"/>
        <v/>
      </c>
      <c r="L98" s="26" t="str">
        <f t="shared" si="18"/>
        <v/>
      </c>
      <c r="M98" s="32"/>
      <c r="N98" s="190"/>
      <c r="O98" s="190"/>
      <c r="P98" s="190"/>
      <c r="Q98" s="190"/>
      <c r="R98" s="23"/>
    </row>
    <row r="99" spans="1:18">
      <c r="A99" s="27">
        <f t="shared" ca="1" si="19"/>
        <v>45947</v>
      </c>
      <c r="B99" s="20"/>
      <c r="C99" s="21"/>
      <c r="D99" s="20"/>
      <c r="E99" s="21"/>
      <c r="F99" s="22"/>
      <c r="G99" s="22"/>
      <c r="H99" s="34" t="str">
        <f t="shared" si="14"/>
        <v/>
      </c>
      <c r="I99" s="34" t="str">
        <f t="shared" si="15"/>
        <v/>
      </c>
      <c r="J99" s="34" t="str">
        <f t="shared" si="16"/>
        <v/>
      </c>
      <c r="K99" s="34" t="str">
        <f t="shared" si="17"/>
        <v/>
      </c>
      <c r="L99" s="26" t="str">
        <f t="shared" si="18"/>
        <v/>
      </c>
      <c r="M99" s="32"/>
      <c r="N99" s="190"/>
      <c r="O99" s="190"/>
      <c r="P99" s="190"/>
      <c r="Q99" s="190"/>
      <c r="R99" s="23"/>
    </row>
    <row r="100" spans="1:18">
      <c r="A100" s="27">
        <f t="shared" ca="1" si="19"/>
        <v>45948</v>
      </c>
      <c r="B100" s="20"/>
      <c r="C100" s="21"/>
      <c r="D100" s="20"/>
      <c r="E100" s="21"/>
      <c r="F100" s="22"/>
      <c r="G100" s="22"/>
      <c r="H100" s="34" t="str">
        <f t="shared" si="14"/>
        <v/>
      </c>
      <c r="I100" s="34" t="str">
        <f t="shared" si="15"/>
        <v/>
      </c>
      <c r="J100" s="34" t="str">
        <f t="shared" si="16"/>
        <v/>
      </c>
      <c r="K100" s="34" t="str">
        <f t="shared" si="17"/>
        <v/>
      </c>
      <c r="L100" s="26" t="str">
        <f t="shared" si="18"/>
        <v/>
      </c>
      <c r="M100" s="32"/>
      <c r="N100" s="190"/>
      <c r="O100" s="190"/>
      <c r="P100" s="190"/>
      <c r="Q100" s="190"/>
      <c r="R100" s="23"/>
    </row>
    <row r="101" spans="1:18">
      <c r="A101" s="27">
        <f t="shared" ca="1" si="19"/>
        <v>45949</v>
      </c>
      <c r="B101" s="20"/>
      <c r="C101" s="21"/>
      <c r="D101" s="20"/>
      <c r="E101" s="21"/>
      <c r="F101" s="22"/>
      <c r="G101" s="22"/>
      <c r="H101" s="34" t="str">
        <f t="shared" si="14"/>
        <v/>
      </c>
      <c r="I101" s="34" t="str">
        <f t="shared" si="15"/>
        <v/>
      </c>
      <c r="J101" s="34" t="str">
        <f t="shared" si="16"/>
        <v/>
      </c>
      <c r="K101" s="34" t="str">
        <f t="shared" si="17"/>
        <v/>
      </c>
      <c r="L101" s="26" t="str">
        <f t="shared" si="18"/>
        <v/>
      </c>
      <c r="M101" s="32"/>
      <c r="N101" s="190"/>
      <c r="O101" s="190"/>
      <c r="P101" s="190"/>
      <c r="Q101" s="190"/>
      <c r="R101" s="23"/>
    </row>
    <row r="102" spans="1:18">
      <c r="A102" s="27">
        <f t="shared" ca="1" si="19"/>
        <v>45950</v>
      </c>
      <c r="B102" s="20"/>
      <c r="C102" s="21"/>
      <c r="D102" s="20"/>
      <c r="E102" s="21"/>
      <c r="F102" s="22"/>
      <c r="G102" s="22"/>
      <c r="H102" s="34" t="str">
        <f t="shared" si="14"/>
        <v/>
      </c>
      <c r="I102" s="34" t="str">
        <f t="shared" si="15"/>
        <v/>
      </c>
      <c r="J102" s="34" t="str">
        <f t="shared" si="16"/>
        <v/>
      </c>
      <c r="K102" s="34" t="str">
        <f t="shared" si="17"/>
        <v/>
      </c>
      <c r="L102" s="26" t="str">
        <f t="shared" si="18"/>
        <v/>
      </c>
      <c r="M102" s="32"/>
      <c r="N102" s="190"/>
      <c r="O102" s="190"/>
      <c r="P102" s="190"/>
      <c r="Q102" s="190"/>
      <c r="R102" s="23"/>
    </row>
    <row r="103" spans="1:18">
      <c r="A103" s="27">
        <f t="shared" ca="1" si="19"/>
        <v>45951</v>
      </c>
      <c r="B103" s="20"/>
      <c r="C103" s="21"/>
      <c r="D103" s="20"/>
      <c r="E103" s="21"/>
      <c r="F103" s="22"/>
      <c r="G103" s="22"/>
      <c r="H103" s="34" t="str">
        <f t="shared" si="14"/>
        <v/>
      </c>
      <c r="I103" s="34" t="str">
        <f t="shared" si="15"/>
        <v/>
      </c>
      <c r="J103" s="34" t="str">
        <f t="shared" si="16"/>
        <v/>
      </c>
      <c r="K103" s="34" t="str">
        <f t="shared" si="17"/>
        <v/>
      </c>
      <c r="L103" s="26" t="str">
        <f t="shared" si="18"/>
        <v/>
      </c>
      <c r="M103" s="32"/>
      <c r="N103" s="190"/>
      <c r="O103" s="190"/>
      <c r="P103" s="190"/>
      <c r="Q103" s="190"/>
      <c r="R103" s="23"/>
    </row>
    <row r="104" spans="1:18">
      <c r="A104" s="27">
        <f t="shared" ca="1" si="19"/>
        <v>45952</v>
      </c>
      <c r="B104" s="20"/>
      <c r="C104" s="21"/>
      <c r="D104" s="20"/>
      <c r="E104" s="21"/>
      <c r="F104" s="22"/>
      <c r="G104" s="22"/>
      <c r="H104" s="34" t="str">
        <f t="shared" si="14"/>
        <v/>
      </c>
      <c r="I104" s="34" t="str">
        <f t="shared" si="15"/>
        <v/>
      </c>
      <c r="J104" s="34" t="str">
        <f t="shared" si="16"/>
        <v/>
      </c>
      <c r="K104" s="34" t="str">
        <f t="shared" si="17"/>
        <v/>
      </c>
      <c r="L104" s="26" t="str">
        <f t="shared" si="18"/>
        <v/>
      </c>
      <c r="M104" s="32"/>
      <c r="N104" s="190"/>
      <c r="O104" s="190"/>
      <c r="P104" s="190"/>
      <c r="Q104" s="190"/>
      <c r="R104" s="23"/>
    </row>
    <row r="105" spans="1:18">
      <c r="A105" s="27">
        <f t="shared" ca="1" si="19"/>
        <v>45953</v>
      </c>
      <c r="B105" s="20"/>
      <c r="C105" s="21"/>
      <c r="D105" s="20"/>
      <c r="E105" s="21"/>
      <c r="F105" s="22"/>
      <c r="G105" s="22"/>
      <c r="H105" s="34" t="str">
        <f t="shared" si="14"/>
        <v/>
      </c>
      <c r="I105" s="34" t="str">
        <f t="shared" si="15"/>
        <v/>
      </c>
      <c r="J105" s="34" t="str">
        <f t="shared" si="16"/>
        <v/>
      </c>
      <c r="K105" s="34" t="str">
        <f t="shared" si="17"/>
        <v/>
      </c>
      <c r="L105" s="26" t="str">
        <f t="shared" si="18"/>
        <v/>
      </c>
      <c r="M105" s="32"/>
      <c r="N105" s="190"/>
      <c r="O105" s="190"/>
      <c r="P105" s="190"/>
      <c r="Q105" s="190"/>
      <c r="R105" s="23"/>
    </row>
    <row r="106" spans="1:18">
      <c r="A106" s="27">
        <f t="shared" ca="1" si="19"/>
        <v>45954</v>
      </c>
      <c r="B106" s="20"/>
      <c r="C106" s="21"/>
      <c r="D106" s="20"/>
      <c r="E106" s="21"/>
      <c r="F106" s="22"/>
      <c r="G106" s="22"/>
      <c r="H106" s="34" t="str">
        <f t="shared" si="14"/>
        <v/>
      </c>
      <c r="I106" s="34" t="str">
        <f t="shared" si="15"/>
        <v/>
      </c>
      <c r="J106" s="34" t="str">
        <f t="shared" si="16"/>
        <v/>
      </c>
      <c r="K106" s="34" t="str">
        <f t="shared" si="17"/>
        <v/>
      </c>
      <c r="L106" s="26" t="str">
        <f t="shared" si="18"/>
        <v/>
      </c>
      <c r="M106" s="32"/>
      <c r="N106" s="190"/>
      <c r="O106" s="190"/>
      <c r="P106" s="190"/>
      <c r="Q106" s="190"/>
      <c r="R106" s="23"/>
    </row>
    <row r="107" spans="1:18">
      <c r="A107" s="27">
        <f t="shared" ca="1" si="19"/>
        <v>45955</v>
      </c>
      <c r="B107" s="20"/>
      <c r="C107" s="21"/>
      <c r="D107" s="20"/>
      <c r="E107" s="21"/>
      <c r="F107" s="22"/>
      <c r="G107" s="22"/>
      <c r="H107" s="34" t="str">
        <f t="shared" si="14"/>
        <v/>
      </c>
      <c r="I107" s="34" t="str">
        <f t="shared" si="15"/>
        <v/>
      </c>
      <c r="J107" s="34" t="str">
        <f t="shared" si="16"/>
        <v/>
      </c>
      <c r="K107" s="34" t="str">
        <f t="shared" si="17"/>
        <v/>
      </c>
      <c r="L107" s="26" t="str">
        <f t="shared" si="18"/>
        <v/>
      </c>
      <c r="M107" s="32"/>
      <c r="N107" s="190"/>
      <c r="O107" s="190"/>
      <c r="P107" s="190"/>
      <c r="Q107" s="190"/>
      <c r="R107" s="23"/>
    </row>
    <row r="108" spans="1:18">
      <c r="A108" s="27">
        <f t="shared" ca="1" si="19"/>
        <v>45956</v>
      </c>
      <c r="B108" s="20"/>
      <c r="C108" s="21"/>
      <c r="D108" s="20"/>
      <c r="E108" s="21"/>
      <c r="F108" s="22"/>
      <c r="G108" s="22"/>
      <c r="H108" s="34" t="str">
        <f t="shared" si="14"/>
        <v/>
      </c>
      <c r="I108" s="34" t="str">
        <f t="shared" si="15"/>
        <v/>
      </c>
      <c r="J108" s="34" t="str">
        <f t="shared" si="16"/>
        <v/>
      </c>
      <c r="K108" s="34" t="str">
        <f t="shared" si="17"/>
        <v/>
      </c>
      <c r="L108" s="26" t="str">
        <f t="shared" si="18"/>
        <v/>
      </c>
      <c r="M108" s="32"/>
      <c r="N108" s="190"/>
      <c r="O108" s="190"/>
      <c r="P108" s="190"/>
      <c r="Q108" s="190"/>
      <c r="R108" s="23"/>
    </row>
    <row r="109" spans="1:18">
      <c r="A109" s="27">
        <f t="shared" ca="1" si="19"/>
        <v>45957</v>
      </c>
      <c r="B109" s="20"/>
      <c r="C109" s="21"/>
      <c r="D109" s="20"/>
      <c r="E109" s="21"/>
      <c r="F109" s="22"/>
      <c r="G109" s="22"/>
      <c r="H109" s="34" t="str">
        <f t="shared" si="14"/>
        <v/>
      </c>
      <c r="I109" s="34" t="str">
        <f t="shared" si="15"/>
        <v/>
      </c>
      <c r="J109" s="34" t="str">
        <f t="shared" si="16"/>
        <v/>
      </c>
      <c r="K109" s="34" t="str">
        <f t="shared" si="17"/>
        <v/>
      </c>
      <c r="L109" s="26" t="str">
        <f t="shared" si="18"/>
        <v/>
      </c>
      <c r="M109" s="32"/>
      <c r="N109" s="190"/>
      <c r="O109" s="190"/>
      <c r="P109" s="190"/>
      <c r="Q109" s="190"/>
      <c r="R109" s="23"/>
    </row>
    <row r="110" spans="1:18">
      <c r="A110" s="27">
        <f t="shared" ca="1" si="19"/>
        <v>45958</v>
      </c>
      <c r="B110" s="20"/>
      <c r="C110" s="21"/>
      <c r="D110" s="20"/>
      <c r="E110" s="21"/>
      <c r="F110" s="22"/>
      <c r="G110" s="22"/>
      <c r="H110" s="34" t="str">
        <f t="shared" si="14"/>
        <v/>
      </c>
      <c r="I110" s="34" t="str">
        <f t="shared" si="15"/>
        <v/>
      </c>
      <c r="J110" s="34" t="str">
        <f t="shared" si="16"/>
        <v/>
      </c>
      <c r="K110" s="34" t="str">
        <f t="shared" si="17"/>
        <v/>
      </c>
      <c r="L110" s="26" t="str">
        <f t="shared" si="18"/>
        <v/>
      </c>
      <c r="M110" s="32"/>
      <c r="N110" s="190"/>
      <c r="O110" s="190"/>
      <c r="P110" s="190"/>
      <c r="Q110" s="190"/>
      <c r="R110" s="23"/>
    </row>
    <row r="111" spans="1:18">
      <c r="A111" s="27">
        <f t="shared" ca="1" si="19"/>
        <v>45959</v>
      </c>
      <c r="B111" s="20"/>
      <c r="C111" s="21"/>
      <c r="D111" s="20"/>
      <c r="E111" s="21"/>
      <c r="F111" s="22"/>
      <c r="G111" s="22"/>
      <c r="H111" s="34" t="str">
        <f t="shared" si="14"/>
        <v/>
      </c>
      <c r="I111" s="34" t="str">
        <f t="shared" si="15"/>
        <v/>
      </c>
      <c r="J111" s="34" t="str">
        <f t="shared" si="16"/>
        <v/>
      </c>
      <c r="K111" s="34" t="str">
        <f t="shared" si="17"/>
        <v/>
      </c>
      <c r="L111" s="26" t="str">
        <f t="shared" si="18"/>
        <v/>
      </c>
      <c r="M111" s="32"/>
      <c r="N111" s="190"/>
      <c r="O111" s="190"/>
      <c r="P111" s="190"/>
      <c r="Q111" s="190"/>
      <c r="R111" s="23"/>
    </row>
    <row r="112" spans="1:18">
      <c r="A112" s="27">
        <f t="shared" ca="1" si="19"/>
        <v>45960</v>
      </c>
      <c r="B112" s="20"/>
      <c r="C112" s="21"/>
      <c r="D112" s="20"/>
      <c r="E112" s="21"/>
      <c r="F112" s="22"/>
      <c r="G112" s="22"/>
      <c r="H112" s="34" t="str">
        <f t="shared" si="14"/>
        <v/>
      </c>
      <c r="I112" s="34" t="str">
        <f t="shared" si="15"/>
        <v/>
      </c>
      <c r="J112" s="34" t="str">
        <f t="shared" si="16"/>
        <v/>
      </c>
      <c r="K112" s="34" t="str">
        <f t="shared" si="17"/>
        <v/>
      </c>
      <c r="L112" s="26" t="str">
        <f t="shared" si="18"/>
        <v/>
      </c>
      <c r="M112" s="32"/>
      <c r="N112" s="190"/>
      <c r="O112" s="190"/>
      <c r="P112" s="190"/>
      <c r="Q112" s="190"/>
      <c r="R112" s="23"/>
    </row>
    <row r="113" spans="1:22">
      <c r="A113" s="27">
        <f t="shared" ca="1" si="19"/>
        <v>45961</v>
      </c>
      <c r="B113" s="20"/>
      <c r="C113" s="21"/>
      <c r="D113" s="20"/>
      <c r="E113" s="21"/>
      <c r="F113" s="22"/>
      <c r="G113" s="22"/>
      <c r="H113" s="34" t="str">
        <f t="shared" si="14"/>
        <v/>
      </c>
      <c r="I113" s="34" t="str">
        <f t="shared" si="15"/>
        <v/>
      </c>
      <c r="J113" s="34" t="str">
        <f t="shared" si="16"/>
        <v/>
      </c>
      <c r="K113" s="34" t="str">
        <f t="shared" si="17"/>
        <v/>
      </c>
      <c r="L113" s="26" t="str">
        <f>IF(AND($B113="",$D113=""),"",($C113-$B113-$F113)+($E113-$D113-$G113))</f>
        <v/>
      </c>
      <c r="M113" s="32"/>
      <c r="N113" s="190"/>
      <c r="O113" s="190"/>
      <c r="P113" s="190"/>
      <c r="Q113" s="190"/>
      <c r="R113" s="23"/>
    </row>
    <row r="114" spans="1:22">
      <c r="A114" s="5" t="s">
        <v>11</v>
      </c>
      <c r="B114" s="191"/>
      <c r="C114" s="192"/>
      <c r="D114" s="191"/>
      <c r="E114" s="192"/>
      <c r="F114" s="26" t="str">
        <f>IF(SUM($F83:$F113)=0,"",SUM($F83:$F113))</f>
        <v/>
      </c>
      <c r="G114" s="26" t="str">
        <f>IF(SUM($G83:$G113)=0,"",SUM($G83:$G113))</f>
        <v/>
      </c>
      <c r="H114" s="26" t="str">
        <f>IF(SUM(H83:H113)=0,"",SUM(H83:H113))</f>
        <v/>
      </c>
      <c r="I114" s="26" t="str">
        <f>IF(SUM(I83:I113)=0,"",SUM(I83:I113))</f>
        <v/>
      </c>
      <c r="J114" s="26" t="str">
        <f t="shared" ref="J114:K114" si="20">IF(SUM(J83:J113)=0,"",SUM(J83:J113))</f>
        <v/>
      </c>
      <c r="K114" s="26" t="str">
        <f t="shared" si="20"/>
        <v/>
      </c>
      <c r="L114" s="26" t="str">
        <f>IF(SUM($L83:$L113)=0,"",SUM($L83:$L113))</f>
        <v/>
      </c>
      <c r="M114" s="33"/>
      <c r="N114" s="193"/>
      <c r="O114" s="193"/>
      <c r="P114" s="193"/>
      <c r="Q114" s="193"/>
      <c r="R114" s="6"/>
    </row>
    <row r="116" spans="1:22" ht="27" customHeight="1">
      <c r="A116" s="194" t="s">
        <v>22</v>
      </c>
      <c r="B116" s="189" t="s">
        <v>103</v>
      </c>
      <c r="C116" s="189"/>
      <c r="D116" s="189"/>
      <c r="E116" s="189"/>
      <c r="F116" s="189" t="s">
        <v>23</v>
      </c>
      <c r="G116" s="189"/>
      <c r="H116" s="189" t="s">
        <v>88</v>
      </c>
      <c r="I116" s="189"/>
      <c r="J116" s="189"/>
      <c r="K116" s="189"/>
      <c r="L116" s="189" t="s">
        <v>87</v>
      </c>
      <c r="M116" s="195" t="s">
        <v>96</v>
      </c>
      <c r="N116" s="194" t="s">
        <v>25</v>
      </c>
      <c r="O116" s="194"/>
      <c r="P116" s="194"/>
      <c r="Q116" s="194"/>
      <c r="R116" s="189" t="s">
        <v>100</v>
      </c>
    </row>
    <row r="117" spans="1:22" ht="14.25" customHeight="1">
      <c r="A117" s="194"/>
      <c r="B117" s="189" t="s">
        <v>82</v>
      </c>
      <c r="C117" s="189"/>
      <c r="D117" s="189" t="s">
        <v>84</v>
      </c>
      <c r="E117" s="189"/>
      <c r="F117" s="189"/>
      <c r="G117" s="189"/>
      <c r="H117" s="189" t="s">
        <v>90</v>
      </c>
      <c r="I117" s="189"/>
      <c r="J117" s="189" t="s">
        <v>89</v>
      </c>
      <c r="K117" s="189"/>
      <c r="L117" s="189"/>
      <c r="M117" s="196"/>
      <c r="N117" s="194"/>
      <c r="O117" s="194"/>
      <c r="P117" s="194"/>
      <c r="Q117" s="194"/>
      <c r="R117" s="189"/>
    </row>
    <row r="118" spans="1:22">
      <c r="A118" s="194"/>
      <c r="B118" s="43" t="s">
        <v>26</v>
      </c>
      <c r="C118" s="43" t="s">
        <v>27</v>
      </c>
      <c r="D118" s="43" t="s">
        <v>26</v>
      </c>
      <c r="E118" s="43" t="s">
        <v>27</v>
      </c>
      <c r="F118" s="44" t="s">
        <v>85</v>
      </c>
      <c r="G118" s="44" t="s">
        <v>86</v>
      </c>
      <c r="H118" s="44" t="s">
        <v>81</v>
      </c>
      <c r="I118" s="44" t="s">
        <v>83</v>
      </c>
      <c r="J118" s="44" t="s">
        <v>81</v>
      </c>
      <c r="K118" s="44" t="s">
        <v>95</v>
      </c>
      <c r="L118" s="189"/>
      <c r="M118" s="197"/>
      <c r="N118" s="194"/>
      <c r="O118" s="194"/>
      <c r="P118" s="194"/>
      <c r="Q118" s="194"/>
      <c r="R118" s="194"/>
    </row>
    <row r="119" spans="1:22">
      <c r="A119" s="27" cm="1">
        <f t="array" aca="1" ref="A119" ca="1">DATE("2025","8"+3,IFERROR(INDIRECT(T1),"1"))</f>
        <v>45962</v>
      </c>
      <c r="B119" s="20"/>
      <c r="C119" s="21"/>
      <c r="D119" s="20"/>
      <c r="E119" s="21"/>
      <c r="F119" s="22"/>
      <c r="G119" s="22"/>
      <c r="H119" s="34" t="str">
        <f>IF(OR(B119="",LEFT(M119,1)="✓"),"",C119-B119-F119)</f>
        <v/>
      </c>
      <c r="I119" s="34" t="str">
        <f>IF(OR(D119="",LEFT(M119,1)="✓"),"",E119-D119-G119)</f>
        <v/>
      </c>
      <c r="J119" s="34" t="str">
        <f>IF(AND(B119&lt;&gt;"",M119="✓所定"),C119-B119-F119,"")</f>
        <v/>
      </c>
      <c r="K119" s="34" t="str">
        <f>IF(AND(B119&lt;&gt;"",M119="✓法定"),C119-B119-F119,"")</f>
        <v/>
      </c>
      <c r="L119" s="26" t="str">
        <f>IF(AND($B119="",$D119=""),"",($C119-$B119-$F119)+($E119-$D119-$G119))</f>
        <v/>
      </c>
      <c r="M119" s="32"/>
      <c r="N119" s="198"/>
      <c r="O119" s="199"/>
      <c r="P119" s="199"/>
      <c r="Q119" s="200"/>
      <c r="R119" s="23"/>
      <c r="V119" s="1" t="s">
        <v>171</v>
      </c>
    </row>
    <row r="120" spans="1:22">
      <c r="A120" s="27">
        <f ca="1">A119+1</f>
        <v>45963</v>
      </c>
      <c r="B120" s="20"/>
      <c r="C120" s="21"/>
      <c r="D120" s="20"/>
      <c r="E120" s="21"/>
      <c r="F120" s="22"/>
      <c r="G120" s="22"/>
      <c r="H120" s="34" t="str">
        <f t="shared" ref="H120:H149" si="21">IF(OR(B120="",LEFT(M120,1)="✓"),"",C120-B120-F120)</f>
        <v/>
      </c>
      <c r="I120" s="34" t="str">
        <f t="shared" ref="I120:I149" si="22">IF(OR(D120="",LEFT(M120,1)="✓"),"",E120-D120-G120)</f>
        <v/>
      </c>
      <c r="J120" s="34" t="str">
        <f t="shared" ref="J120:J149" si="23">IF(AND(B120&lt;&gt;"",M120="✓所定"),C120-B120-F120,"")</f>
        <v/>
      </c>
      <c r="K120" s="34" t="str">
        <f t="shared" ref="K120:K149" si="24">IF(AND(B120&lt;&gt;"",M120="✓法定"),C120-B120-F120,"")</f>
        <v/>
      </c>
      <c r="L120" s="26" t="str">
        <f t="shared" ref="L120:L147" si="25">IF(AND($B120="",$D120=""),"",($C120-$B120-$F120)+($E120-$D120-$G120))</f>
        <v/>
      </c>
      <c r="M120" s="32"/>
      <c r="N120" s="190"/>
      <c r="O120" s="190"/>
      <c r="P120" s="190"/>
      <c r="Q120" s="190"/>
      <c r="R120" s="23"/>
      <c r="V120" s="1" t="s">
        <v>172</v>
      </c>
    </row>
    <row r="121" spans="1:22">
      <c r="A121" s="27">
        <f t="shared" ref="A121:A149" ca="1" si="26">A120+1</f>
        <v>45964</v>
      </c>
      <c r="B121" s="20"/>
      <c r="C121" s="21"/>
      <c r="D121" s="20"/>
      <c r="E121" s="21"/>
      <c r="F121" s="22"/>
      <c r="G121" s="22"/>
      <c r="H121" s="34" t="str">
        <f t="shared" si="21"/>
        <v/>
      </c>
      <c r="I121" s="34" t="str">
        <f t="shared" si="22"/>
        <v/>
      </c>
      <c r="J121" s="34" t="str">
        <f t="shared" si="23"/>
        <v/>
      </c>
      <c r="K121" s="34" t="str">
        <f t="shared" si="24"/>
        <v/>
      </c>
      <c r="L121" s="26" t="str">
        <f t="shared" si="25"/>
        <v/>
      </c>
      <c r="M121" s="32"/>
      <c r="N121" s="190"/>
      <c r="O121" s="190"/>
      <c r="P121" s="190"/>
      <c r="Q121" s="190"/>
      <c r="R121" s="23"/>
    </row>
    <row r="122" spans="1:22">
      <c r="A122" s="27">
        <f t="shared" ca="1" si="26"/>
        <v>45965</v>
      </c>
      <c r="B122" s="20"/>
      <c r="C122" s="21"/>
      <c r="D122" s="20"/>
      <c r="E122" s="21"/>
      <c r="F122" s="22"/>
      <c r="G122" s="22"/>
      <c r="H122" s="34" t="str">
        <f t="shared" si="21"/>
        <v/>
      </c>
      <c r="I122" s="34" t="str">
        <f t="shared" si="22"/>
        <v/>
      </c>
      <c r="J122" s="34" t="str">
        <f t="shared" si="23"/>
        <v/>
      </c>
      <c r="K122" s="34" t="str">
        <f t="shared" si="24"/>
        <v/>
      </c>
      <c r="L122" s="26" t="str">
        <f t="shared" si="25"/>
        <v/>
      </c>
      <c r="M122" s="32"/>
      <c r="N122" s="190"/>
      <c r="O122" s="190"/>
      <c r="P122" s="190"/>
      <c r="Q122" s="190"/>
      <c r="R122" s="23"/>
    </row>
    <row r="123" spans="1:22">
      <c r="A123" s="27">
        <f t="shared" ca="1" si="26"/>
        <v>45966</v>
      </c>
      <c r="B123" s="20"/>
      <c r="C123" s="21"/>
      <c r="D123" s="20"/>
      <c r="E123" s="21"/>
      <c r="F123" s="22"/>
      <c r="G123" s="22"/>
      <c r="H123" s="34" t="str">
        <f t="shared" si="21"/>
        <v/>
      </c>
      <c r="I123" s="34" t="str">
        <f t="shared" si="22"/>
        <v/>
      </c>
      <c r="J123" s="34" t="str">
        <f t="shared" si="23"/>
        <v/>
      </c>
      <c r="K123" s="34" t="str">
        <f t="shared" si="24"/>
        <v/>
      </c>
      <c r="L123" s="26" t="str">
        <f t="shared" si="25"/>
        <v/>
      </c>
      <c r="M123" s="32"/>
      <c r="N123" s="190"/>
      <c r="O123" s="190"/>
      <c r="P123" s="190"/>
      <c r="Q123" s="190"/>
      <c r="R123" s="23"/>
    </row>
    <row r="124" spans="1:22">
      <c r="A124" s="27">
        <f t="shared" ca="1" si="26"/>
        <v>45967</v>
      </c>
      <c r="B124" s="20"/>
      <c r="C124" s="21"/>
      <c r="D124" s="20"/>
      <c r="E124" s="21"/>
      <c r="F124" s="22"/>
      <c r="G124" s="22"/>
      <c r="H124" s="34" t="str">
        <f t="shared" si="21"/>
        <v/>
      </c>
      <c r="I124" s="34" t="str">
        <f t="shared" si="22"/>
        <v/>
      </c>
      <c r="J124" s="34" t="str">
        <f t="shared" si="23"/>
        <v/>
      </c>
      <c r="K124" s="34" t="str">
        <f t="shared" si="24"/>
        <v/>
      </c>
      <c r="L124" s="26" t="str">
        <f t="shared" si="25"/>
        <v/>
      </c>
      <c r="M124" s="32"/>
      <c r="N124" s="190"/>
      <c r="O124" s="190"/>
      <c r="P124" s="190"/>
      <c r="Q124" s="190"/>
      <c r="R124" s="23"/>
    </row>
    <row r="125" spans="1:22">
      <c r="A125" s="27">
        <f t="shared" ca="1" si="26"/>
        <v>45968</v>
      </c>
      <c r="B125" s="20"/>
      <c r="C125" s="21"/>
      <c r="D125" s="20"/>
      <c r="E125" s="21"/>
      <c r="F125" s="22"/>
      <c r="G125" s="22"/>
      <c r="H125" s="34" t="str">
        <f t="shared" si="21"/>
        <v/>
      </c>
      <c r="I125" s="34" t="str">
        <f t="shared" si="22"/>
        <v/>
      </c>
      <c r="J125" s="34" t="str">
        <f t="shared" si="23"/>
        <v/>
      </c>
      <c r="K125" s="34" t="str">
        <f t="shared" si="24"/>
        <v/>
      </c>
      <c r="L125" s="26" t="str">
        <f t="shared" si="25"/>
        <v/>
      </c>
      <c r="M125" s="32"/>
      <c r="N125" s="190"/>
      <c r="O125" s="190"/>
      <c r="P125" s="190"/>
      <c r="Q125" s="190"/>
      <c r="R125" s="23"/>
    </row>
    <row r="126" spans="1:22">
      <c r="A126" s="27">
        <f t="shared" ca="1" si="26"/>
        <v>45969</v>
      </c>
      <c r="B126" s="20"/>
      <c r="C126" s="21"/>
      <c r="D126" s="20"/>
      <c r="E126" s="21"/>
      <c r="F126" s="22"/>
      <c r="G126" s="22"/>
      <c r="H126" s="34" t="str">
        <f t="shared" si="21"/>
        <v/>
      </c>
      <c r="I126" s="34" t="str">
        <f t="shared" si="22"/>
        <v/>
      </c>
      <c r="J126" s="34" t="str">
        <f t="shared" si="23"/>
        <v/>
      </c>
      <c r="K126" s="34" t="str">
        <f t="shared" si="24"/>
        <v/>
      </c>
      <c r="L126" s="26" t="str">
        <f t="shared" si="25"/>
        <v/>
      </c>
      <c r="M126" s="32"/>
      <c r="N126" s="190"/>
      <c r="O126" s="190"/>
      <c r="P126" s="190"/>
      <c r="Q126" s="190"/>
      <c r="R126" s="23"/>
    </row>
    <row r="127" spans="1:22">
      <c r="A127" s="27">
        <f t="shared" ca="1" si="26"/>
        <v>45970</v>
      </c>
      <c r="B127" s="20"/>
      <c r="C127" s="21"/>
      <c r="D127" s="20"/>
      <c r="E127" s="21"/>
      <c r="F127" s="22"/>
      <c r="G127" s="22"/>
      <c r="H127" s="34" t="str">
        <f t="shared" si="21"/>
        <v/>
      </c>
      <c r="I127" s="34" t="str">
        <f t="shared" si="22"/>
        <v/>
      </c>
      <c r="J127" s="34" t="str">
        <f t="shared" si="23"/>
        <v/>
      </c>
      <c r="K127" s="34" t="str">
        <f t="shared" si="24"/>
        <v/>
      </c>
      <c r="L127" s="26" t="str">
        <f t="shared" si="25"/>
        <v/>
      </c>
      <c r="M127" s="32"/>
      <c r="N127" s="190"/>
      <c r="O127" s="190"/>
      <c r="P127" s="190"/>
      <c r="Q127" s="190"/>
      <c r="R127" s="23"/>
    </row>
    <row r="128" spans="1:22">
      <c r="A128" s="27">
        <f t="shared" ca="1" si="26"/>
        <v>45971</v>
      </c>
      <c r="B128" s="20"/>
      <c r="C128" s="21"/>
      <c r="D128" s="20"/>
      <c r="E128" s="21"/>
      <c r="F128" s="22"/>
      <c r="G128" s="22"/>
      <c r="H128" s="34" t="str">
        <f t="shared" si="21"/>
        <v/>
      </c>
      <c r="I128" s="34" t="str">
        <f t="shared" si="22"/>
        <v/>
      </c>
      <c r="J128" s="34" t="str">
        <f t="shared" si="23"/>
        <v/>
      </c>
      <c r="K128" s="34" t="str">
        <f t="shared" si="24"/>
        <v/>
      </c>
      <c r="L128" s="26" t="str">
        <f t="shared" si="25"/>
        <v/>
      </c>
      <c r="M128" s="32"/>
      <c r="N128" s="190"/>
      <c r="O128" s="190"/>
      <c r="P128" s="190"/>
      <c r="Q128" s="190"/>
      <c r="R128" s="23"/>
    </row>
    <row r="129" spans="1:18">
      <c r="A129" s="27">
        <f t="shared" ca="1" si="26"/>
        <v>45972</v>
      </c>
      <c r="B129" s="20"/>
      <c r="C129" s="21"/>
      <c r="D129" s="20"/>
      <c r="E129" s="21"/>
      <c r="F129" s="22"/>
      <c r="G129" s="22"/>
      <c r="H129" s="34" t="str">
        <f t="shared" si="21"/>
        <v/>
      </c>
      <c r="I129" s="34" t="str">
        <f t="shared" si="22"/>
        <v/>
      </c>
      <c r="J129" s="34" t="str">
        <f t="shared" si="23"/>
        <v/>
      </c>
      <c r="K129" s="34" t="str">
        <f t="shared" si="24"/>
        <v/>
      </c>
      <c r="L129" s="26" t="str">
        <f t="shared" si="25"/>
        <v/>
      </c>
      <c r="M129" s="32"/>
      <c r="N129" s="190"/>
      <c r="O129" s="190"/>
      <c r="P129" s="190"/>
      <c r="Q129" s="190"/>
      <c r="R129" s="23"/>
    </row>
    <row r="130" spans="1:18">
      <c r="A130" s="27">
        <f t="shared" ca="1" si="26"/>
        <v>45973</v>
      </c>
      <c r="B130" s="20"/>
      <c r="C130" s="21"/>
      <c r="D130" s="20"/>
      <c r="E130" s="21"/>
      <c r="F130" s="22"/>
      <c r="G130" s="22"/>
      <c r="H130" s="34" t="str">
        <f t="shared" si="21"/>
        <v/>
      </c>
      <c r="I130" s="34" t="str">
        <f t="shared" si="22"/>
        <v/>
      </c>
      <c r="J130" s="34" t="str">
        <f t="shared" si="23"/>
        <v/>
      </c>
      <c r="K130" s="34" t="str">
        <f t="shared" si="24"/>
        <v/>
      </c>
      <c r="L130" s="26" t="str">
        <f t="shared" si="25"/>
        <v/>
      </c>
      <c r="M130" s="32"/>
      <c r="N130" s="190"/>
      <c r="O130" s="190"/>
      <c r="P130" s="190"/>
      <c r="Q130" s="190"/>
      <c r="R130" s="23"/>
    </row>
    <row r="131" spans="1:18">
      <c r="A131" s="27">
        <f t="shared" ca="1" si="26"/>
        <v>45974</v>
      </c>
      <c r="B131" s="20"/>
      <c r="C131" s="21"/>
      <c r="D131" s="20"/>
      <c r="E131" s="21"/>
      <c r="F131" s="22"/>
      <c r="G131" s="22"/>
      <c r="H131" s="34" t="str">
        <f t="shared" si="21"/>
        <v/>
      </c>
      <c r="I131" s="34" t="str">
        <f t="shared" si="22"/>
        <v/>
      </c>
      <c r="J131" s="34" t="str">
        <f t="shared" si="23"/>
        <v/>
      </c>
      <c r="K131" s="34" t="str">
        <f t="shared" si="24"/>
        <v/>
      </c>
      <c r="L131" s="26" t="str">
        <f t="shared" si="25"/>
        <v/>
      </c>
      <c r="M131" s="32"/>
      <c r="N131" s="190"/>
      <c r="O131" s="190"/>
      <c r="P131" s="190"/>
      <c r="Q131" s="190"/>
      <c r="R131" s="23"/>
    </row>
    <row r="132" spans="1:18">
      <c r="A132" s="27">
        <f t="shared" ca="1" si="26"/>
        <v>45975</v>
      </c>
      <c r="B132" s="20"/>
      <c r="C132" s="21"/>
      <c r="D132" s="20"/>
      <c r="E132" s="21"/>
      <c r="F132" s="22"/>
      <c r="G132" s="22"/>
      <c r="H132" s="34" t="str">
        <f t="shared" si="21"/>
        <v/>
      </c>
      <c r="I132" s="34" t="str">
        <f t="shared" si="22"/>
        <v/>
      </c>
      <c r="J132" s="34" t="str">
        <f t="shared" si="23"/>
        <v/>
      </c>
      <c r="K132" s="34" t="str">
        <f t="shared" si="24"/>
        <v/>
      </c>
      <c r="L132" s="26" t="str">
        <f t="shared" si="25"/>
        <v/>
      </c>
      <c r="M132" s="32"/>
      <c r="N132" s="190"/>
      <c r="O132" s="190"/>
      <c r="P132" s="190"/>
      <c r="Q132" s="190"/>
      <c r="R132" s="23"/>
    </row>
    <row r="133" spans="1:18">
      <c r="A133" s="27">
        <f t="shared" ca="1" si="26"/>
        <v>45976</v>
      </c>
      <c r="B133" s="20"/>
      <c r="C133" s="21"/>
      <c r="D133" s="20"/>
      <c r="E133" s="21"/>
      <c r="F133" s="22"/>
      <c r="G133" s="22"/>
      <c r="H133" s="34" t="str">
        <f t="shared" si="21"/>
        <v/>
      </c>
      <c r="I133" s="34" t="str">
        <f t="shared" si="22"/>
        <v/>
      </c>
      <c r="J133" s="34" t="str">
        <f t="shared" si="23"/>
        <v/>
      </c>
      <c r="K133" s="34" t="str">
        <f t="shared" si="24"/>
        <v/>
      </c>
      <c r="L133" s="26" t="str">
        <f t="shared" si="25"/>
        <v/>
      </c>
      <c r="M133" s="32"/>
      <c r="N133" s="190"/>
      <c r="O133" s="190"/>
      <c r="P133" s="190"/>
      <c r="Q133" s="190"/>
      <c r="R133" s="23"/>
    </row>
    <row r="134" spans="1:18">
      <c r="A134" s="27">
        <f t="shared" ca="1" si="26"/>
        <v>45977</v>
      </c>
      <c r="B134" s="20"/>
      <c r="C134" s="21"/>
      <c r="D134" s="20"/>
      <c r="E134" s="21"/>
      <c r="F134" s="22"/>
      <c r="G134" s="22"/>
      <c r="H134" s="34" t="str">
        <f t="shared" si="21"/>
        <v/>
      </c>
      <c r="I134" s="34" t="str">
        <f t="shared" si="22"/>
        <v/>
      </c>
      <c r="J134" s="34" t="str">
        <f t="shared" si="23"/>
        <v/>
      </c>
      <c r="K134" s="34" t="str">
        <f t="shared" si="24"/>
        <v/>
      </c>
      <c r="L134" s="26" t="str">
        <f t="shared" si="25"/>
        <v/>
      </c>
      <c r="M134" s="32"/>
      <c r="N134" s="190"/>
      <c r="O134" s="190"/>
      <c r="P134" s="190"/>
      <c r="Q134" s="190"/>
      <c r="R134" s="23"/>
    </row>
    <row r="135" spans="1:18">
      <c r="A135" s="27">
        <f t="shared" ca="1" si="26"/>
        <v>45978</v>
      </c>
      <c r="B135" s="20"/>
      <c r="C135" s="21"/>
      <c r="D135" s="20"/>
      <c r="E135" s="21"/>
      <c r="F135" s="22"/>
      <c r="G135" s="22"/>
      <c r="H135" s="34" t="str">
        <f t="shared" si="21"/>
        <v/>
      </c>
      <c r="I135" s="34" t="str">
        <f t="shared" si="22"/>
        <v/>
      </c>
      <c r="J135" s="34" t="str">
        <f t="shared" si="23"/>
        <v/>
      </c>
      <c r="K135" s="34" t="str">
        <f t="shared" si="24"/>
        <v/>
      </c>
      <c r="L135" s="26" t="str">
        <f t="shared" si="25"/>
        <v/>
      </c>
      <c r="M135" s="32"/>
      <c r="N135" s="190"/>
      <c r="O135" s="190"/>
      <c r="P135" s="190"/>
      <c r="Q135" s="190"/>
      <c r="R135" s="23"/>
    </row>
    <row r="136" spans="1:18">
      <c r="A136" s="27">
        <f t="shared" ca="1" si="26"/>
        <v>45979</v>
      </c>
      <c r="B136" s="20"/>
      <c r="C136" s="21"/>
      <c r="D136" s="20"/>
      <c r="E136" s="21"/>
      <c r="F136" s="22"/>
      <c r="G136" s="22"/>
      <c r="H136" s="34" t="str">
        <f t="shared" si="21"/>
        <v/>
      </c>
      <c r="I136" s="34" t="str">
        <f t="shared" si="22"/>
        <v/>
      </c>
      <c r="J136" s="34" t="str">
        <f t="shared" si="23"/>
        <v/>
      </c>
      <c r="K136" s="34" t="str">
        <f t="shared" si="24"/>
        <v/>
      </c>
      <c r="L136" s="26" t="str">
        <f t="shared" si="25"/>
        <v/>
      </c>
      <c r="M136" s="32"/>
      <c r="N136" s="190"/>
      <c r="O136" s="190"/>
      <c r="P136" s="190"/>
      <c r="Q136" s="190"/>
      <c r="R136" s="23"/>
    </row>
    <row r="137" spans="1:18">
      <c r="A137" s="27">
        <f t="shared" ca="1" si="26"/>
        <v>45980</v>
      </c>
      <c r="B137" s="20"/>
      <c r="C137" s="21"/>
      <c r="D137" s="20"/>
      <c r="E137" s="21"/>
      <c r="F137" s="22"/>
      <c r="G137" s="22"/>
      <c r="H137" s="34" t="str">
        <f t="shared" si="21"/>
        <v/>
      </c>
      <c r="I137" s="34" t="str">
        <f t="shared" si="22"/>
        <v/>
      </c>
      <c r="J137" s="34" t="str">
        <f t="shared" si="23"/>
        <v/>
      </c>
      <c r="K137" s="34" t="str">
        <f t="shared" si="24"/>
        <v/>
      </c>
      <c r="L137" s="26" t="str">
        <f t="shared" si="25"/>
        <v/>
      </c>
      <c r="M137" s="32"/>
      <c r="N137" s="190"/>
      <c r="O137" s="190"/>
      <c r="P137" s="190"/>
      <c r="Q137" s="190"/>
      <c r="R137" s="23"/>
    </row>
    <row r="138" spans="1:18">
      <c r="A138" s="27">
        <f t="shared" ca="1" si="26"/>
        <v>45981</v>
      </c>
      <c r="B138" s="20"/>
      <c r="C138" s="21"/>
      <c r="D138" s="20"/>
      <c r="E138" s="21"/>
      <c r="F138" s="22"/>
      <c r="G138" s="22"/>
      <c r="H138" s="34" t="str">
        <f t="shared" si="21"/>
        <v/>
      </c>
      <c r="I138" s="34" t="str">
        <f t="shared" si="22"/>
        <v/>
      </c>
      <c r="J138" s="34" t="str">
        <f t="shared" si="23"/>
        <v/>
      </c>
      <c r="K138" s="34" t="str">
        <f t="shared" si="24"/>
        <v/>
      </c>
      <c r="L138" s="26" t="str">
        <f t="shared" si="25"/>
        <v/>
      </c>
      <c r="M138" s="32"/>
      <c r="N138" s="190"/>
      <c r="O138" s="190"/>
      <c r="P138" s="190"/>
      <c r="Q138" s="190"/>
      <c r="R138" s="23"/>
    </row>
    <row r="139" spans="1:18">
      <c r="A139" s="27">
        <f t="shared" ca="1" si="26"/>
        <v>45982</v>
      </c>
      <c r="B139" s="20"/>
      <c r="C139" s="21"/>
      <c r="D139" s="20"/>
      <c r="E139" s="21"/>
      <c r="F139" s="22"/>
      <c r="G139" s="22"/>
      <c r="H139" s="34" t="str">
        <f t="shared" si="21"/>
        <v/>
      </c>
      <c r="I139" s="34" t="str">
        <f t="shared" si="22"/>
        <v/>
      </c>
      <c r="J139" s="34" t="str">
        <f t="shared" si="23"/>
        <v/>
      </c>
      <c r="K139" s="34" t="str">
        <f t="shared" si="24"/>
        <v/>
      </c>
      <c r="L139" s="26" t="str">
        <f t="shared" si="25"/>
        <v/>
      </c>
      <c r="M139" s="32"/>
      <c r="N139" s="190"/>
      <c r="O139" s="190"/>
      <c r="P139" s="190"/>
      <c r="Q139" s="190"/>
      <c r="R139" s="23"/>
    </row>
    <row r="140" spans="1:18">
      <c r="A140" s="27">
        <f t="shared" ca="1" si="26"/>
        <v>45983</v>
      </c>
      <c r="B140" s="20"/>
      <c r="C140" s="21"/>
      <c r="D140" s="20"/>
      <c r="E140" s="21"/>
      <c r="F140" s="22"/>
      <c r="G140" s="22"/>
      <c r="H140" s="34" t="str">
        <f t="shared" si="21"/>
        <v/>
      </c>
      <c r="I140" s="34" t="str">
        <f t="shared" si="22"/>
        <v/>
      </c>
      <c r="J140" s="34" t="str">
        <f t="shared" si="23"/>
        <v/>
      </c>
      <c r="K140" s="34" t="str">
        <f t="shared" si="24"/>
        <v/>
      </c>
      <c r="L140" s="26" t="str">
        <f t="shared" si="25"/>
        <v/>
      </c>
      <c r="M140" s="32"/>
      <c r="N140" s="190"/>
      <c r="O140" s="190"/>
      <c r="P140" s="190"/>
      <c r="Q140" s="190"/>
      <c r="R140" s="23"/>
    </row>
    <row r="141" spans="1:18">
      <c r="A141" s="27">
        <f t="shared" ca="1" si="26"/>
        <v>45984</v>
      </c>
      <c r="B141" s="20"/>
      <c r="C141" s="21"/>
      <c r="D141" s="20"/>
      <c r="E141" s="21"/>
      <c r="F141" s="22"/>
      <c r="G141" s="22"/>
      <c r="H141" s="34" t="str">
        <f t="shared" si="21"/>
        <v/>
      </c>
      <c r="I141" s="34" t="str">
        <f t="shared" si="22"/>
        <v/>
      </c>
      <c r="J141" s="34" t="str">
        <f t="shared" si="23"/>
        <v/>
      </c>
      <c r="K141" s="34" t="str">
        <f t="shared" si="24"/>
        <v/>
      </c>
      <c r="L141" s="26" t="str">
        <f t="shared" si="25"/>
        <v/>
      </c>
      <c r="M141" s="32"/>
      <c r="N141" s="190"/>
      <c r="O141" s="190"/>
      <c r="P141" s="190"/>
      <c r="Q141" s="190"/>
      <c r="R141" s="23"/>
    </row>
    <row r="142" spans="1:18">
      <c r="A142" s="27">
        <f t="shared" ca="1" si="26"/>
        <v>45985</v>
      </c>
      <c r="B142" s="20"/>
      <c r="C142" s="21"/>
      <c r="D142" s="20"/>
      <c r="E142" s="21"/>
      <c r="F142" s="22"/>
      <c r="G142" s="22"/>
      <c r="H142" s="34" t="str">
        <f t="shared" si="21"/>
        <v/>
      </c>
      <c r="I142" s="34" t="str">
        <f t="shared" si="22"/>
        <v/>
      </c>
      <c r="J142" s="34" t="str">
        <f t="shared" si="23"/>
        <v/>
      </c>
      <c r="K142" s="34" t="str">
        <f t="shared" si="24"/>
        <v/>
      </c>
      <c r="L142" s="26" t="str">
        <f t="shared" si="25"/>
        <v/>
      </c>
      <c r="M142" s="32"/>
      <c r="N142" s="190"/>
      <c r="O142" s="190"/>
      <c r="P142" s="190"/>
      <c r="Q142" s="190"/>
      <c r="R142" s="23"/>
    </row>
    <row r="143" spans="1:18">
      <c r="A143" s="27">
        <f t="shared" ca="1" si="26"/>
        <v>45986</v>
      </c>
      <c r="B143" s="20"/>
      <c r="C143" s="21"/>
      <c r="D143" s="20"/>
      <c r="E143" s="21"/>
      <c r="F143" s="22"/>
      <c r="G143" s="22"/>
      <c r="H143" s="34" t="str">
        <f t="shared" si="21"/>
        <v/>
      </c>
      <c r="I143" s="34" t="str">
        <f t="shared" si="22"/>
        <v/>
      </c>
      <c r="J143" s="34" t="str">
        <f t="shared" si="23"/>
        <v/>
      </c>
      <c r="K143" s="34" t="str">
        <f t="shared" si="24"/>
        <v/>
      </c>
      <c r="L143" s="26" t="str">
        <f t="shared" si="25"/>
        <v/>
      </c>
      <c r="M143" s="32"/>
      <c r="N143" s="190"/>
      <c r="O143" s="190"/>
      <c r="P143" s="190"/>
      <c r="Q143" s="190"/>
      <c r="R143" s="23"/>
    </row>
    <row r="144" spans="1:18">
      <c r="A144" s="27">
        <f t="shared" ca="1" si="26"/>
        <v>45987</v>
      </c>
      <c r="B144" s="20"/>
      <c r="C144" s="21"/>
      <c r="D144" s="20"/>
      <c r="E144" s="21"/>
      <c r="F144" s="22"/>
      <c r="G144" s="22"/>
      <c r="H144" s="34" t="str">
        <f t="shared" si="21"/>
        <v/>
      </c>
      <c r="I144" s="34" t="str">
        <f t="shared" si="22"/>
        <v/>
      </c>
      <c r="J144" s="34" t="str">
        <f t="shared" si="23"/>
        <v/>
      </c>
      <c r="K144" s="34" t="str">
        <f t="shared" si="24"/>
        <v/>
      </c>
      <c r="L144" s="26" t="str">
        <f t="shared" si="25"/>
        <v/>
      </c>
      <c r="M144" s="32"/>
      <c r="N144" s="190"/>
      <c r="O144" s="190"/>
      <c r="P144" s="190"/>
      <c r="Q144" s="190"/>
      <c r="R144" s="23"/>
    </row>
    <row r="145" spans="1:22">
      <c r="A145" s="27">
        <f t="shared" ca="1" si="26"/>
        <v>45988</v>
      </c>
      <c r="B145" s="20"/>
      <c r="C145" s="21"/>
      <c r="D145" s="20"/>
      <c r="E145" s="21"/>
      <c r="F145" s="22"/>
      <c r="G145" s="22"/>
      <c r="H145" s="34" t="str">
        <f t="shared" si="21"/>
        <v/>
      </c>
      <c r="I145" s="34" t="str">
        <f t="shared" si="22"/>
        <v/>
      </c>
      <c r="J145" s="34" t="str">
        <f t="shared" si="23"/>
        <v/>
      </c>
      <c r="K145" s="34" t="str">
        <f t="shared" si="24"/>
        <v/>
      </c>
      <c r="L145" s="26" t="str">
        <f t="shared" si="25"/>
        <v/>
      </c>
      <c r="M145" s="32"/>
      <c r="N145" s="190"/>
      <c r="O145" s="190"/>
      <c r="P145" s="190"/>
      <c r="Q145" s="190"/>
      <c r="R145" s="23"/>
    </row>
    <row r="146" spans="1:22">
      <c r="A146" s="27">
        <f t="shared" ca="1" si="26"/>
        <v>45989</v>
      </c>
      <c r="B146" s="20"/>
      <c r="C146" s="21"/>
      <c r="D146" s="20"/>
      <c r="E146" s="21"/>
      <c r="F146" s="22"/>
      <c r="G146" s="22"/>
      <c r="H146" s="34" t="str">
        <f t="shared" si="21"/>
        <v/>
      </c>
      <c r="I146" s="34" t="str">
        <f t="shared" si="22"/>
        <v/>
      </c>
      <c r="J146" s="34" t="str">
        <f t="shared" si="23"/>
        <v/>
      </c>
      <c r="K146" s="34" t="str">
        <f t="shared" si="24"/>
        <v/>
      </c>
      <c r="L146" s="26" t="str">
        <f t="shared" si="25"/>
        <v/>
      </c>
      <c r="M146" s="32"/>
      <c r="N146" s="190"/>
      <c r="O146" s="190"/>
      <c r="P146" s="190"/>
      <c r="Q146" s="190"/>
      <c r="R146" s="23"/>
    </row>
    <row r="147" spans="1:22">
      <c r="A147" s="27">
        <f t="shared" ca="1" si="26"/>
        <v>45990</v>
      </c>
      <c r="B147" s="20"/>
      <c r="C147" s="21"/>
      <c r="D147" s="20"/>
      <c r="E147" s="21"/>
      <c r="F147" s="22"/>
      <c r="G147" s="22"/>
      <c r="H147" s="34" t="str">
        <f t="shared" si="21"/>
        <v/>
      </c>
      <c r="I147" s="34" t="str">
        <f t="shared" si="22"/>
        <v/>
      </c>
      <c r="J147" s="34" t="str">
        <f t="shared" si="23"/>
        <v/>
      </c>
      <c r="K147" s="34" t="str">
        <f t="shared" si="24"/>
        <v/>
      </c>
      <c r="L147" s="26" t="str">
        <f t="shared" si="25"/>
        <v/>
      </c>
      <c r="M147" s="32"/>
      <c r="N147" s="190"/>
      <c r="O147" s="190"/>
      <c r="P147" s="190"/>
      <c r="Q147" s="190"/>
      <c r="R147" s="23"/>
    </row>
    <row r="148" spans="1:22">
      <c r="A148" s="27">
        <f t="shared" ca="1" si="26"/>
        <v>45991</v>
      </c>
      <c r="B148" s="20"/>
      <c r="C148" s="21"/>
      <c r="D148" s="20"/>
      <c r="E148" s="21"/>
      <c r="F148" s="22"/>
      <c r="G148" s="22"/>
      <c r="H148" s="34" t="str">
        <f t="shared" si="21"/>
        <v/>
      </c>
      <c r="I148" s="34" t="str">
        <f t="shared" si="22"/>
        <v/>
      </c>
      <c r="J148" s="34" t="str">
        <f t="shared" si="23"/>
        <v/>
      </c>
      <c r="K148" s="34" t="str">
        <f t="shared" si="24"/>
        <v/>
      </c>
      <c r="L148" s="26" t="str">
        <f>IF(AND($B148="",$D148=""),"",($C148-$B148-$F148)+($E148-$D148-$G148))</f>
        <v/>
      </c>
      <c r="M148" s="32"/>
      <c r="N148" s="190"/>
      <c r="O148" s="190"/>
      <c r="P148" s="190"/>
      <c r="Q148" s="190"/>
      <c r="R148" s="23"/>
    </row>
    <row r="149" spans="1:22">
      <c r="A149" s="27">
        <f t="shared" ca="1" si="26"/>
        <v>45992</v>
      </c>
      <c r="B149" s="20"/>
      <c r="C149" s="21"/>
      <c r="D149" s="20"/>
      <c r="E149" s="21"/>
      <c r="F149" s="22"/>
      <c r="G149" s="22"/>
      <c r="H149" s="34" t="str">
        <f t="shared" si="21"/>
        <v/>
      </c>
      <c r="I149" s="34" t="str">
        <f t="shared" si="22"/>
        <v/>
      </c>
      <c r="J149" s="34" t="str">
        <f t="shared" si="23"/>
        <v/>
      </c>
      <c r="K149" s="34" t="str">
        <f t="shared" si="24"/>
        <v/>
      </c>
      <c r="L149" s="26" t="str">
        <f>IF(AND($B149="",$D149=""),"",($C149-$B149-$F149)+($E149-$D149-$G149))</f>
        <v/>
      </c>
      <c r="M149" s="32"/>
      <c r="N149" s="190"/>
      <c r="O149" s="190"/>
      <c r="P149" s="190"/>
      <c r="Q149" s="190"/>
      <c r="R149" s="23"/>
    </row>
    <row r="150" spans="1:22">
      <c r="A150" s="5" t="s">
        <v>11</v>
      </c>
      <c r="B150" s="191"/>
      <c r="C150" s="192"/>
      <c r="D150" s="191"/>
      <c r="E150" s="192"/>
      <c r="F150" s="26" t="str">
        <f>IF(SUM($F119:$F149)=0,"",SUM($F119:$F149))</f>
        <v/>
      </c>
      <c r="G150" s="26" t="str">
        <f>IF(SUM($G119:$G149)=0,"",SUM($G119:$G149))</f>
        <v/>
      </c>
      <c r="H150" s="26" t="str">
        <f>IF(SUM(H119:H149)=0,"",SUM(H119:H149))</f>
        <v/>
      </c>
      <c r="I150" s="26" t="str">
        <f>IF(SUM(I119:I149)=0,"",SUM(I119:I149))</f>
        <v/>
      </c>
      <c r="J150" s="26" t="str">
        <f t="shared" ref="J150:K150" si="27">IF(SUM(J119:J149)=0,"",SUM(J119:J149))</f>
        <v/>
      </c>
      <c r="K150" s="26" t="str">
        <f t="shared" si="27"/>
        <v/>
      </c>
      <c r="L150" s="26" t="str">
        <f>IF(SUM($L119:$L149)=0,"",SUM($L119:$L149))</f>
        <v/>
      </c>
      <c r="M150" s="33"/>
      <c r="N150" s="193"/>
      <c r="O150" s="193"/>
      <c r="P150" s="193"/>
      <c r="Q150" s="193"/>
      <c r="R150" s="6"/>
    </row>
    <row r="152" spans="1:22" ht="27" customHeight="1">
      <c r="A152" s="194" t="s">
        <v>22</v>
      </c>
      <c r="B152" s="189" t="s">
        <v>103</v>
      </c>
      <c r="C152" s="189"/>
      <c r="D152" s="189"/>
      <c r="E152" s="189"/>
      <c r="F152" s="189" t="s">
        <v>23</v>
      </c>
      <c r="G152" s="189"/>
      <c r="H152" s="189" t="s">
        <v>88</v>
      </c>
      <c r="I152" s="189"/>
      <c r="J152" s="189"/>
      <c r="K152" s="189"/>
      <c r="L152" s="189" t="s">
        <v>87</v>
      </c>
      <c r="M152" s="195" t="s">
        <v>96</v>
      </c>
      <c r="N152" s="194" t="s">
        <v>25</v>
      </c>
      <c r="O152" s="194"/>
      <c r="P152" s="194"/>
      <c r="Q152" s="194"/>
      <c r="R152" s="189" t="s">
        <v>100</v>
      </c>
    </row>
    <row r="153" spans="1:22" ht="14.25" customHeight="1">
      <c r="A153" s="194"/>
      <c r="B153" s="189" t="s">
        <v>82</v>
      </c>
      <c r="C153" s="189"/>
      <c r="D153" s="189" t="s">
        <v>84</v>
      </c>
      <c r="E153" s="189"/>
      <c r="F153" s="189"/>
      <c r="G153" s="189"/>
      <c r="H153" s="189" t="s">
        <v>90</v>
      </c>
      <c r="I153" s="189"/>
      <c r="J153" s="189" t="s">
        <v>89</v>
      </c>
      <c r="K153" s="189"/>
      <c r="L153" s="189"/>
      <c r="M153" s="196"/>
      <c r="N153" s="194"/>
      <c r="O153" s="194"/>
      <c r="P153" s="194"/>
      <c r="Q153" s="194"/>
      <c r="R153" s="189"/>
    </row>
    <row r="154" spans="1:22">
      <c r="A154" s="194"/>
      <c r="B154" s="43" t="s">
        <v>26</v>
      </c>
      <c r="C154" s="43" t="s">
        <v>27</v>
      </c>
      <c r="D154" s="43" t="s">
        <v>26</v>
      </c>
      <c r="E154" s="43" t="s">
        <v>27</v>
      </c>
      <c r="F154" s="44" t="s">
        <v>85</v>
      </c>
      <c r="G154" s="44" t="s">
        <v>86</v>
      </c>
      <c r="H154" s="44" t="s">
        <v>81</v>
      </c>
      <c r="I154" s="44" t="s">
        <v>83</v>
      </c>
      <c r="J154" s="44" t="s">
        <v>81</v>
      </c>
      <c r="K154" s="44" t="s">
        <v>95</v>
      </c>
      <c r="L154" s="189"/>
      <c r="M154" s="197"/>
      <c r="N154" s="194"/>
      <c r="O154" s="194"/>
      <c r="P154" s="194"/>
      <c r="Q154" s="194"/>
      <c r="R154" s="194"/>
    </row>
    <row r="155" spans="1:22">
      <c r="A155" s="27" cm="1">
        <f t="array" aca="1" ref="A155" ca="1">DATE("2025","8"+4,IFERROR(INDIRECT(T1),"1"))</f>
        <v>45992</v>
      </c>
      <c r="B155" s="20"/>
      <c r="C155" s="21"/>
      <c r="D155" s="20"/>
      <c r="E155" s="21"/>
      <c r="F155" s="22"/>
      <c r="G155" s="22"/>
      <c r="H155" s="34" t="str">
        <f>IF(OR(B155="",LEFT(M155,1)="✓"),"",C155-B155-F155)</f>
        <v/>
      </c>
      <c r="I155" s="34" t="str">
        <f>IF(OR(D155="",LEFT(M155,1)="✓"),"",E155-D155-G155)</f>
        <v/>
      </c>
      <c r="J155" s="34" t="str">
        <f>IF(AND(B155&lt;&gt;"",M155="✓所定"),C155-B155-F155,"")</f>
        <v/>
      </c>
      <c r="K155" s="34" t="str">
        <f>IF(AND(B155&lt;&gt;"",M155="✓法定"),C155-B155-F155,"")</f>
        <v/>
      </c>
      <c r="L155" s="26" t="str">
        <f t="shared" ref="L155:L185" si="28">IF(AND($B155="",$D155=""),"",($C155-$B155-$F155)+($E155-$D155-$G155))</f>
        <v/>
      </c>
      <c r="M155" s="32"/>
      <c r="N155" s="190"/>
      <c r="O155" s="190"/>
      <c r="P155" s="190"/>
      <c r="Q155" s="190"/>
      <c r="R155" s="23"/>
      <c r="V155" s="1" t="s">
        <v>171</v>
      </c>
    </row>
    <row r="156" spans="1:22">
      <c r="A156" s="27">
        <f ca="1">A155+1</f>
        <v>45993</v>
      </c>
      <c r="B156" s="20"/>
      <c r="C156" s="21"/>
      <c r="D156" s="20"/>
      <c r="E156" s="21"/>
      <c r="F156" s="22"/>
      <c r="G156" s="22"/>
      <c r="H156" s="34" t="str">
        <f t="shared" ref="H156:H185" si="29">IF(OR(B156="",LEFT(M156,1)="✓"),"",C156-B156-F156)</f>
        <v/>
      </c>
      <c r="I156" s="34" t="str">
        <f t="shared" ref="I156:I185" si="30">IF(OR(D156="",LEFT(M156,1)="✓"),"",E156-D156-G156)</f>
        <v/>
      </c>
      <c r="J156" s="34" t="str">
        <f t="shared" ref="J156:J185" si="31">IF(AND(B156&lt;&gt;"",M156="✓所定"),C156-B156-F156,"")</f>
        <v/>
      </c>
      <c r="K156" s="34" t="str">
        <f t="shared" ref="K156:K185" si="32">IF(AND(B156&lt;&gt;"",M156="✓法定"),C156-B156-F156,"")</f>
        <v/>
      </c>
      <c r="L156" s="26" t="str">
        <f t="shared" si="28"/>
        <v/>
      </c>
      <c r="M156" s="32"/>
      <c r="N156" s="190"/>
      <c r="O156" s="190"/>
      <c r="P156" s="190"/>
      <c r="Q156" s="190"/>
      <c r="R156" s="23"/>
      <c r="V156" s="1" t="s">
        <v>172</v>
      </c>
    </row>
    <row r="157" spans="1:22">
      <c r="A157" s="27">
        <f t="shared" ref="A157:A185" ca="1" si="33">A156+1</f>
        <v>45994</v>
      </c>
      <c r="B157" s="20"/>
      <c r="C157" s="21"/>
      <c r="D157" s="20"/>
      <c r="E157" s="21"/>
      <c r="F157" s="22"/>
      <c r="G157" s="22"/>
      <c r="H157" s="34" t="str">
        <f t="shared" si="29"/>
        <v/>
      </c>
      <c r="I157" s="34" t="str">
        <f t="shared" si="30"/>
        <v/>
      </c>
      <c r="J157" s="34" t="str">
        <f t="shared" si="31"/>
        <v/>
      </c>
      <c r="K157" s="34" t="str">
        <f t="shared" si="32"/>
        <v/>
      </c>
      <c r="L157" s="26" t="str">
        <f t="shared" si="28"/>
        <v/>
      </c>
      <c r="M157" s="32"/>
      <c r="N157" s="190"/>
      <c r="O157" s="190"/>
      <c r="P157" s="190"/>
      <c r="Q157" s="190"/>
      <c r="R157" s="23"/>
    </row>
    <row r="158" spans="1:22">
      <c r="A158" s="27">
        <f t="shared" ca="1" si="33"/>
        <v>45995</v>
      </c>
      <c r="B158" s="20"/>
      <c r="C158" s="21"/>
      <c r="D158" s="20"/>
      <c r="E158" s="21"/>
      <c r="F158" s="22"/>
      <c r="G158" s="22"/>
      <c r="H158" s="34" t="str">
        <f t="shared" si="29"/>
        <v/>
      </c>
      <c r="I158" s="34" t="str">
        <f t="shared" si="30"/>
        <v/>
      </c>
      <c r="J158" s="34" t="str">
        <f t="shared" si="31"/>
        <v/>
      </c>
      <c r="K158" s="34" t="str">
        <f t="shared" si="32"/>
        <v/>
      </c>
      <c r="L158" s="26" t="str">
        <f t="shared" si="28"/>
        <v/>
      </c>
      <c r="M158" s="32"/>
      <c r="N158" s="190"/>
      <c r="O158" s="190"/>
      <c r="P158" s="190"/>
      <c r="Q158" s="190"/>
      <c r="R158" s="23"/>
    </row>
    <row r="159" spans="1:22">
      <c r="A159" s="27">
        <f t="shared" ca="1" si="33"/>
        <v>45996</v>
      </c>
      <c r="B159" s="20"/>
      <c r="C159" s="21"/>
      <c r="D159" s="20"/>
      <c r="E159" s="21"/>
      <c r="F159" s="22"/>
      <c r="G159" s="22"/>
      <c r="H159" s="34" t="str">
        <f t="shared" si="29"/>
        <v/>
      </c>
      <c r="I159" s="34" t="str">
        <f t="shared" si="30"/>
        <v/>
      </c>
      <c r="J159" s="34" t="str">
        <f t="shared" si="31"/>
        <v/>
      </c>
      <c r="K159" s="34" t="str">
        <f t="shared" si="32"/>
        <v/>
      </c>
      <c r="L159" s="26" t="str">
        <f t="shared" si="28"/>
        <v/>
      </c>
      <c r="M159" s="32"/>
      <c r="N159" s="190"/>
      <c r="O159" s="190"/>
      <c r="P159" s="190"/>
      <c r="Q159" s="190"/>
      <c r="R159" s="23"/>
    </row>
    <row r="160" spans="1:22">
      <c r="A160" s="27">
        <f t="shared" ca="1" si="33"/>
        <v>45997</v>
      </c>
      <c r="B160" s="20"/>
      <c r="C160" s="21"/>
      <c r="D160" s="20"/>
      <c r="E160" s="21"/>
      <c r="F160" s="22"/>
      <c r="G160" s="22"/>
      <c r="H160" s="34" t="str">
        <f t="shared" si="29"/>
        <v/>
      </c>
      <c r="I160" s="34" t="str">
        <f t="shared" si="30"/>
        <v/>
      </c>
      <c r="J160" s="34" t="str">
        <f t="shared" si="31"/>
        <v/>
      </c>
      <c r="K160" s="34" t="str">
        <f t="shared" si="32"/>
        <v/>
      </c>
      <c r="L160" s="26" t="str">
        <f t="shared" si="28"/>
        <v/>
      </c>
      <c r="M160" s="32"/>
      <c r="N160" s="190"/>
      <c r="O160" s="190"/>
      <c r="P160" s="190"/>
      <c r="Q160" s="190"/>
      <c r="R160" s="23"/>
    </row>
    <row r="161" spans="1:18">
      <c r="A161" s="27">
        <f t="shared" ca="1" si="33"/>
        <v>45998</v>
      </c>
      <c r="B161" s="20"/>
      <c r="C161" s="21"/>
      <c r="D161" s="20"/>
      <c r="E161" s="21"/>
      <c r="F161" s="22"/>
      <c r="G161" s="22"/>
      <c r="H161" s="34" t="str">
        <f t="shared" si="29"/>
        <v/>
      </c>
      <c r="I161" s="34" t="str">
        <f t="shared" si="30"/>
        <v/>
      </c>
      <c r="J161" s="34" t="str">
        <f t="shared" si="31"/>
        <v/>
      </c>
      <c r="K161" s="34" t="str">
        <f t="shared" si="32"/>
        <v/>
      </c>
      <c r="L161" s="26" t="str">
        <f t="shared" si="28"/>
        <v/>
      </c>
      <c r="M161" s="32"/>
      <c r="N161" s="190"/>
      <c r="O161" s="190"/>
      <c r="P161" s="190"/>
      <c r="Q161" s="190"/>
      <c r="R161" s="23"/>
    </row>
    <row r="162" spans="1:18">
      <c r="A162" s="27">
        <f t="shared" ca="1" si="33"/>
        <v>45999</v>
      </c>
      <c r="B162" s="20"/>
      <c r="C162" s="21"/>
      <c r="D162" s="20"/>
      <c r="E162" s="21"/>
      <c r="F162" s="22"/>
      <c r="G162" s="22"/>
      <c r="H162" s="34" t="str">
        <f t="shared" si="29"/>
        <v/>
      </c>
      <c r="I162" s="34" t="str">
        <f t="shared" si="30"/>
        <v/>
      </c>
      <c r="J162" s="34" t="str">
        <f t="shared" si="31"/>
        <v/>
      </c>
      <c r="K162" s="34" t="str">
        <f t="shared" si="32"/>
        <v/>
      </c>
      <c r="L162" s="26" t="str">
        <f t="shared" si="28"/>
        <v/>
      </c>
      <c r="M162" s="32"/>
      <c r="N162" s="190"/>
      <c r="O162" s="190"/>
      <c r="P162" s="190"/>
      <c r="Q162" s="190"/>
      <c r="R162" s="23"/>
    </row>
    <row r="163" spans="1:18">
      <c r="A163" s="27">
        <f t="shared" ca="1" si="33"/>
        <v>46000</v>
      </c>
      <c r="B163" s="20"/>
      <c r="C163" s="21"/>
      <c r="D163" s="20"/>
      <c r="E163" s="21"/>
      <c r="F163" s="22"/>
      <c r="G163" s="22"/>
      <c r="H163" s="34" t="str">
        <f t="shared" si="29"/>
        <v/>
      </c>
      <c r="I163" s="34" t="str">
        <f t="shared" si="30"/>
        <v/>
      </c>
      <c r="J163" s="34" t="str">
        <f t="shared" si="31"/>
        <v/>
      </c>
      <c r="K163" s="34" t="str">
        <f t="shared" si="32"/>
        <v/>
      </c>
      <c r="L163" s="26" t="str">
        <f t="shared" si="28"/>
        <v/>
      </c>
      <c r="M163" s="32"/>
      <c r="N163" s="190"/>
      <c r="O163" s="190"/>
      <c r="P163" s="190"/>
      <c r="Q163" s="190"/>
      <c r="R163" s="23"/>
    </row>
    <row r="164" spans="1:18">
      <c r="A164" s="27">
        <f t="shared" ca="1" si="33"/>
        <v>46001</v>
      </c>
      <c r="B164" s="20"/>
      <c r="C164" s="21"/>
      <c r="D164" s="20"/>
      <c r="E164" s="21"/>
      <c r="F164" s="22"/>
      <c r="G164" s="22"/>
      <c r="H164" s="34" t="str">
        <f t="shared" si="29"/>
        <v/>
      </c>
      <c r="I164" s="34" t="str">
        <f t="shared" si="30"/>
        <v/>
      </c>
      <c r="J164" s="34" t="str">
        <f t="shared" si="31"/>
        <v/>
      </c>
      <c r="K164" s="34" t="str">
        <f t="shared" si="32"/>
        <v/>
      </c>
      <c r="L164" s="26" t="str">
        <f t="shared" si="28"/>
        <v/>
      </c>
      <c r="M164" s="32"/>
      <c r="N164" s="190"/>
      <c r="O164" s="190"/>
      <c r="P164" s="190"/>
      <c r="Q164" s="190"/>
      <c r="R164" s="23"/>
    </row>
    <row r="165" spans="1:18">
      <c r="A165" s="27">
        <f t="shared" ca="1" si="33"/>
        <v>46002</v>
      </c>
      <c r="B165" s="20"/>
      <c r="C165" s="21"/>
      <c r="D165" s="20"/>
      <c r="E165" s="21"/>
      <c r="F165" s="22"/>
      <c r="G165" s="22"/>
      <c r="H165" s="34" t="str">
        <f t="shared" si="29"/>
        <v/>
      </c>
      <c r="I165" s="34" t="str">
        <f t="shared" si="30"/>
        <v/>
      </c>
      <c r="J165" s="34" t="str">
        <f t="shared" si="31"/>
        <v/>
      </c>
      <c r="K165" s="34" t="str">
        <f t="shared" si="32"/>
        <v/>
      </c>
      <c r="L165" s="26" t="str">
        <f t="shared" si="28"/>
        <v/>
      </c>
      <c r="M165" s="32"/>
      <c r="N165" s="190"/>
      <c r="O165" s="190"/>
      <c r="P165" s="190"/>
      <c r="Q165" s="190"/>
      <c r="R165" s="23"/>
    </row>
    <row r="166" spans="1:18">
      <c r="A166" s="27">
        <f t="shared" ca="1" si="33"/>
        <v>46003</v>
      </c>
      <c r="B166" s="20"/>
      <c r="C166" s="21"/>
      <c r="D166" s="20"/>
      <c r="E166" s="21"/>
      <c r="F166" s="22"/>
      <c r="G166" s="22"/>
      <c r="H166" s="34" t="str">
        <f t="shared" si="29"/>
        <v/>
      </c>
      <c r="I166" s="34" t="str">
        <f t="shared" si="30"/>
        <v/>
      </c>
      <c r="J166" s="34" t="str">
        <f t="shared" si="31"/>
        <v/>
      </c>
      <c r="K166" s="34" t="str">
        <f t="shared" si="32"/>
        <v/>
      </c>
      <c r="L166" s="26" t="str">
        <f t="shared" si="28"/>
        <v/>
      </c>
      <c r="M166" s="32"/>
      <c r="N166" s="190"/>
      <c r="O166" s="190"/>
      <c r="P166" s="190"/>
      <c r="Q166" s="190"/>
      <c r="R166" s="23"/>
    </row>
    <row r="167" spans="1:18">
      <c r="A167" s="27">
        <f t="shared" ca="1" si="33"/>
        <v>46004</v>
      </c>
      <c r="B167" s="20"/>
      <c r="C167" s="21"/>
      <c r="D167" s="20"/>
      <c r="E167" s="21"/>
      <c r="F167" s="22"/>
      <c r="G167" s="22"/>
      <c r="H167" s="34" t="str">
        <f t="shared" si="29"/>
        <v/>
      </c>
      <c r="I167" s="34" t="str">
        <f t="shared" si="30"/>
        <v/>
      </c>
      <c r="J167" s="34" t="str">
        <f t="shared" si="31"/>
        <v/>
      </c>
      <c r="K167" s="34" t="str">
        <f t="shared" si="32"/>
        <v/>
      </c>
      <c r="L167" s="26" t="str">
        <f t="shared" si="28"/>
        <v/>
      </c>
      <c r="M167" s="32"/>
      <c r="N167" s="190"/>
      <c r="O167" s="190"/>
      <c r="P167" s="190"/>
      <c r="Q167" s="190"/>
      <c r="R167" s="23"/>
    </row>
    <row r="168" spans="1:18">
      <c r="A168" s="27">
        <f t="shared" ca="1" si="33"/>
        <v>46005</v>
      </c>
      <c r="B168" s="20"/>
      <c r="C168" s="21"/>
      <c r="D168" s="20"/>
      <c r="E168" s="21"/>
      <c r="F168" s="22"/>
      <c r="G168" s="22"/>
      <c r="H168" s="34" t="str">
        <f t="shared" si="29"/>
        <v/>
      </c>
      <c r="I168" s="34" t="str">
        <f t="shared" si="30"/>
        <v/>
      </c>
      <c r="J168" s="34" t="str">
        <f t="shared" si="31"/>
        <v/>
      </c>
      <c r="K168" s="34" t="str">
        <f t="shared" si="32"/>
        <v/>
      </c>
      <c r="L168" s="26" t="str">
        <f t="shared" si="28"/>
        <v/>
      </c>
      <c r="M168" s="32"/>
      <c r="N168" s="190"/>
      <c r="O168" s="190"/>
      <c r="P168" s="190"/>
      <c r="Q168" s="190"/>
      <c r="R168" s="23"/>
    </row>
    <row r="169" spans="1:18">
      <c r="A169" s="27">
        <f t="shared" ca="1" si="33"/>
        <v>46006</v>
      </c>
      <c r="B169" s="20"/>
      <c r="C169" s="21"/>
      <c r="D169" s="20"/>
      <c r="E169" s="21"/>
      <c r="F169" s="22"/>
      <c r="G169" s="22"/>
      <c r="H169" s="34" t="str">
        <f t="shared" si="29"/>
        <v/>
      </c>
      <c r="I169" s="34" t="str">
        <f t="shared" si="30"/>
        <v/>
      </c>
      <c r="J169" s="34" t="str">
        <f t="shared" si="31"/>
        <v/>
      </c>
      <c r="K169" s="34" t="str">
        <f t="shared" si="32"/>
        <v/>
      </c>
      <c r="L169" s="26" t="str">
        <f t="shared" si="28"/>
        <v/>
      </c>
      <c r="M169" s="32"/>
      <c r="N169" s="190"/>
      <c r="O169" s="190"/>
      <c r="P169" s="190"/>
      <c r="Q169" s="190"/>
      <c r="R169" s="23"/>
    </row>
    <row r="170" spans="1:18">
      <c r="A170" s="27">
        <f t="shared" ca="1" si="33"/>
        <v>46007</v>
      </c>
      <c r="B170" s="20"/>
      <c r="C170" s="21"/>
      <c r="D170" s="20"/>
      <c r="E170" s="21"/>
      <c r="F170" s="22"/>
      <c r="G170" s="22"/>
      <c r="H170" s="34" t="str">
        <f t="shared" si="29"/>
        <v/>
      </c>
      <c r="I170" s="34" t="str">
        <f t="shared" si="30"/>
        <v/>
      </c>
      <c r="J170" s="34" t="str">
        <f t="shared" si="31"/>
        <v/>
      </c>
      <c r="K170" s="34" t="str">
        <f t="shared" si="32"/>
        <v/>
      </c>
      <c r="L170" s="26" t="str">
        <f t="shared" si="28"/>
        <v/>
      </c>
      <c r="M170" s="32"/>
      <c r="N170" s="190"/>
      <c r="O170" s="190"/>
      <c r="P170" s="190"/>
      <c r="Q170" s="190"/>
      <c r="R170" s="23"/>
    </row>
    <row r="171" spans="1:18">
      <c r="A171" s="27">
        <f t="shared" ca="1" si="33"/>
        <v>46008</v>
      </c>
      <c r="B171" s="20"/>
      <c r="C171" s="21"/>
      <c r="D171" s="20"/>
      <c r="E171" s="21"/>
      <c r="F171" s="22"/>
      <c r="G171" s="22"/>
      <c r="H171" s="34" t="str">
        <f t="shared" si="29"/>
        <v/>
      </c>
      <c r="I171" s="34" t="str">
        <f t="shared" si="30"/>
        <v/>
      </c>
      <c r="J171" s="34" t="str">
        <f t="shared" si="31"/>
        <v/>
      </c>
      <c r="K171" s="34" t="str">
        <f t="shared" si="32"/>
        <v/>
      </c>
      <c r="L171" s="26" t="str">
        <f t="shared" si="28"/>
        <v/>
      </c>
      <c r="M171" s="32"/>
      <c r="N171" s="190"/>
      <c r="O171" s="190"/>
      <c r="P171" s="190"/>
      <c r="Q171" s="190"/>
      <c r="R171" s="23"/>
    </row>
    <row r="172" spans="1:18">
      <c r="A172" s="27">
        <f t="shared" ca="1" si="33"/>
        <v>46009</v>
      </c>
      <c r="B172" s="20"/>
      <c r="C172" s="21"/>
      <c r="D172" s="20"/>
      <c r="E172" s="21"/>
      <c r="F172" s="22"/>
      <c r="G172" s="22"/>
      <c r="H172" s="34" t="str">
        <f t="shared" si="29"/>
        <v/>
      </c>
      <c r="I172" s="34" t="str">
        <f t="shared" si="30"/>
        <v/>
      </c>
      <c r="J172" s="34" t="str">
        <f t="shared" si="31"/>
        <v/>
      </c>
      <c r="K172" s="34" t="str">
        <f t="shared" si="32"/>
        <v/>
      </c>
      <c r="L172" s="26" t="str">
        <f t="shared" si="28"/>
        <v/>
      </c>
      <c r="M172" s="32"/>
      <c r="N172" s="190"/>
      <c r="O172" s="190"/>
      <c r="P172" s="190"/>
      <c r="Q172" s="190"/>
      <c r="R172" s="23"/>
    </row>
    <row r="173" spans="1:18">
      <c r="A173" s="27">
        <f t="shared" ca="1" si="33"/>
        <v>46010</v>
      </c>
      <c r="B173" s="20"/>
      <c r="C173" s="21"/>
      <c r="D173" s="20"/>
      <c r="E173" s="21"/>
      <c r="F173" s="22"/>
      <c r="G173" s="22"/>
      <c r="H173" s="34" t="str">
        <f t="shared" si="29"/>
        <v/>
      </c>
      <c r="I173" s="34" t="str">
        <f t="shared" si="30"/>
        <v/>
      </c>
      <c r="J173" s="34" t="str">
        <f t="shared" si="31"/>
        <v/>
      </c>
      <c r="K173" s="34" t="str">
        <f t="shared" si="32"/>
        <v/>
      </c>
      <c r="L173" s="26" t="str">
        <f t="shared" si="28"/>
        <v/>
      </c>
      <c r="M173" s="32"/>
      <c r="N173" s="190"/>
      <c r="O173" s="190"/>
      <c r="P173" s="190"/>
      <c r="Q173" s="190"/>
      <c r="R173" s="23"/>
    </row>
    <row r="174" spans="1:18">
      <c r="A174" s="27">
        <f t="shared" ca="1" si="33"/>
        <v>46011</v>
      </c>
      <c r="B174" s="20"/>
      <c r="C174" s="21"/>
      <c r="D174" s="20"/>
      <c r="E174" s="21"/>
      <c r="F174" s="22"/>
      <c r="G174" s="22"/>
      <c r="H174" s="34" t="str">
        <f t="shared" si="29"/>
        <v/>
      </c>
      <c r="I174" s="34" t="str">
        <f t="shared" si="30"/>
        <v/>
      </c>
      <c r="J174" s="34" t="str">
        <f t="shared" si="31"/>
        <v/>
      </c>
      <c r="K174" s="34" t="str">
        <f t="shared" si="32"/>
        <v/>
      </c>
      <c r="L174" s="26" t="str">
        <f t="shared" si="28"/>
        <v/>
      </c>
      <c r="M174" s="32"/>
      <c r="N174" s="190"/>
      <c r="O174" s="190"/>
      <c r="P174" s="190"/>
      <c r="Q174" s="190"/>
      <c r="R174" s="23"/>
    </row>
    <row r="175" spans="1:18">
      <c r="A175" s="27">
        <f t="shared" ca="1" si="33"/>
        <v>46012</v>
      </c>
      <c r="B175" s="20"/>
      <c r="C175" s="21"/>
      <c r="D175" s="20"/>
      <c r="E175" s="21"/>
      <c r="F175" s="22"/>
      <c r="G175" s="22"/>
      <c r="H175" s="34" t="str">
        <f t="shared" si="29"/>
        <v/>
      </c>
      <c r="I175" s="34" t="str">
        <f t="shared" si="30"/>
        <v/>
      </c>
      <c r="J175" s="34" t="str">
        <f t="shared" si="31"/>
        <v/>
      </c>
      <c r="K175" s="34" t="str">
        <f t="shared" si="32"/>
        <v/>
      </c>
      <c r="L175" s="26" t="str">
        <f t="shared" si="28"/>
        <v/>
      </c>
      <c r="M175" s="32"/>
      <c r="N175" s="190"/>
      <c r="O175" s="190"/>
      <c r="P175" s="190"/>
      <c r="Q175" s="190"/>
      <c r="R175" s="23"/>
    </row>
    <row r="176" spans="1:18">
      <c r="A176" s="27">
        <f t="shared" ca="1" si="33"/>
        <v>46013</v>
      </c>
      <c r="B176" s="20"/>
      <c r="C176" s="21"/>
      <c r="D176" s="20"/>
      <c r="E176" s="21"/>
      <c r="F176" s="22"/>
      <c r="G176" s="22"/>
      <c r="H176" s="34" t="str">
        <f t="shared" si="29"/>
        <v/>
      </c>
      <c r="I176" s="34" t="str">
        <f t="shared" si="30"/>
        <v/>
      </c>
      <c r="J176" s="34" t="str">
        <f t="shared" si="31"/>
        <v/>
      </c>
      <c r="K176" s="34" t="str">
        <f t="shared" si="32"/>
        <v/>
      </c>
      <c r="L176" s="26" t="str">
        <f t="shared" si="28"/>
        <v/>
      </c>
      <c r="M176" s="32"/>
      <c r="N176" s="190"/>
      <c r="O176" s="190"/>
      <c r="P176" s="190"/>
      <c r="Q176" s="190"/>
      <c r="R176" s="23"/>
    </row>
    <row r="177" spans="1:22">
      <c r="A177" s="27">
        <f t="shared" ca="1" si="33"/>
        <v>46014</v>
      </c>
      <c r="B177" s="20"/>
      <c r="C177" s="21"/>
      <c r="D177" s="20"/>
      <c r="E177" s="21"/>
      <c r="F177" s="22"/>
      <c r="G177" s="22"/>
      <c r="H177" s="34" t="str">
        <f t="shared" si="29"/>
        <v/>
      </c>
      <c r="I177" s="34" t="str">
        <f t="shared" si="30"/>
        <v/>
      </c>
      <c r="J177" s="34" t="str">
        <f t="shared" si="31"/>
        <v/>
      </c>
      <c r="K177" s="34" t="str">
        <f t="shared" si="32"/>
        <v/>
      </c>
      <c r="L177" s="26" t="str">
        <f t="shared" si="28"/>
        <v/>
      </c>
      <c r="M177" s="32"/>
      <c r="N177" s="190"/>
      <c r="O177" s="190"/>
      <c r="P177" s="190"/>
      <c r="Q177" s="190"/>
      <c r="R177" s="23"/>
    </row>
    <row r="178" spans="1:22">
      <c r="A178" s="27">
        <f t="shared" ca="1" si="33"/>
        <v>46015</v>
      </c>
      <c r="B178" s="20"/>
      <c r="C178" s="21"/>
      <c r="D178" s="20"/>
      <c r="E178" s="21"/>
      <c r="F178" s="22"/>
      <c r="G178" s="22"/>
      <c r="H178" s="34" t="str">
        <f t="shared" si="29"/>
        <v/>
      </c>
      <c r="I178" s="34" t="str">
        <f t="shared" si="30"/>
        <v/>
      </c>
      <c r="J178" s="34" t="str">
        <f t="shared" si="31"/>
        <v/>
      </c>
      <c r="K178" s="34" t="str">
        <f t="shared" si="32"/>
        <v/>
      </c>
      <c r="L178" s="26" t="str">
        <f t="shared" si="28"/>
        <v/>
      </c>
      <c r="M178" s="32"/>
      <c r="N178" s="190"/>
      <c r="O178" s="190"/>
      <c r="P178" s="190"/>
      <c r="Q178" s="190"/>
      <c r="R178" s="23"/>
    </row>
    <row r="179" spans="1:22">
      <c r="A179" s="27">
        <f t="shared" ca="1" si="33"/>
        <v>46016</v>
      </c>
      <c r="B179" s="20"/>
      <c r="C179" s="21"/>
      <c r="D179" s="20"/>
      <c r="E179" s="21"/>
      <c r="F179" s="22"/>
      <c r="G179" s="22"/>
      <c r="H179" s="34" t="str">
        <f t="shared" si="29"/>
        <v/>
      </c>
      <c r="I179" s="34" t="str">
        <f t="shared" si="30"/>
        <v/>
      </c>
      <c r="J179" s="34" t="str">
        <f t="shared" si="31"/>
        <v/>
      </c>
      <c r="K179" s="34" t="str">
        <f t="shared" si="32"/>
        <v/>
      </c>
      <c r="L179" s="26" t="str">
        <f t="shared" si="28"/>
        <v/>
      </c>
      <c r="M179" s="32"/>
      <c r="N179" s="190"/>
      <c r="O179" s="190"/>
      <c r="P179" s="190"/>
      <c r="Q179" s="190"/>
      <c r="R179" s="23"/>
    </row>
    <row r="180" spans="1:22">
      <c r="A180" s="27">
        <f t="shared" ca="1" si="33"/>
        <v>46017</v>
      </c>
      <c r="B180" s="20"/>
      <c r="C180" s="21"/>
      <c r="D180" s="20"/>
      <c r="E180" s="21"/>
      <c r="F180" s="22"/>
      <c r="G180" s="22"/>
      <c r="H180" s="34" t="str">
        <f t="shared" si="29"/>
        <v/>
      </c>
      <c r="I180" s="34" t="str">
        <f t="shared" si="30"/>
        <v/>
      </c>
      <c r="J180" s="34" t="str">
        <f t="shared" si="31"/>
        <v/>
      </c>
      <c r="K180" s="34" t="str">
        <f t="shared" si="32"/>
        <v/>
      </c>
      <c r="L180" s="26" t="str">
        <f t="shared" si="28"/>
        <v/>
      </c>
      <c r="M180" s="32"/>
      <c r="N180" s="190"/>
      <c r="O180" s="190"/>
      <c r="P180" s="190"/>
      <c r="Q180" s="190"/>
      <c r="R180" s="23"/>
    </row>
    <row r="181" spans="1:22">
      <c r="A181" s="27">
        <f t="shared" ca="1" si="33"/>
        <v>46018</v>
      </c>
      <c r="B181" s="20"/>
      <c r="C181" s="21"/>
      <c r="D181" s="20"/>
      <c r="E181" s="21"/>
      <c r="F181" s="22"/>
      <c r="G181" s="22"/>
      <c r="H181" s="34" t="str">
        <f t="shared" si="29"/>
        <v/>
      </c>
      <c r="I181" s="34" t="str">
        <f t="shared" si="30"/>
        <v/>
      </c>
      <c r="J181" s="34" t="str">
        <f t="shared" si="31"/>
        <v/>
      </c>
      <c r="K181" s="34" t="str">
        <f t="shared" si="32"/>
        <v/>
      </c>
      <c r="L181" s="26" t="str">
        <f t="shared" si="28"/>
        <v/>
      </c>
      <c r="M181" s="32"/>
      <c r="N181" s="190"/>
      <c r="O181" s="190"/>
      <c r="P181" s="190"/>
      <c r="Q181" s="190"/>
      <c r="R181" s="23"/>
    </row>
    <row r="182" spans="1:22">
      <c r="A182" s="27">
        <f t="shared" ca="1" si="33"/>
        <v>46019</v>
      </c>
      <c r="B182" s="20"/>
      <c r="C182" s="21"/>
      <c r="D182" s="20"/>
      <c r="E182" s="21"/>
      <c r="F182" s="22"/>
      <c r="G182" s="22"/>
      <c r="H182" s="34" t="str">
        <f t="shared" si="29"/>
        <v/>
      </c>
      <c r="I182" s="34" t="str">
        <f t="shared" si="30"/>
        <v/>
      </c>
      <c r="J182" s="34" t="str">
        <f t="shared" si="31"/>
        <v/>
      </c>
      <c r="K182" s="34" t="str">
        <f t="shared" si="32"/>
        <v/>
      </c>
      <c r="L182" s="26" t="str">
        <f t="shared" si="28"/>
        <v/>
      </c>
      <c r="M182" s="32"/>
      <c r="N182" s="190"/>
      <c r="O182" s="190"/>
      <c r="P182" s="190"/>
      <c r="Q182" s="190"/>
      <c r="R182" s="23"/>
    </row>
    <row r="183" spans="1:22">
      <c r="A183" s="27">
        <f t="shared" ca="1" si="33"/>
        <v>46020</v>
      </c>
      <c r="B183" s="20"/>
      <c r="C183" s="21"/>
      <c r="D183" s="20"/>
      <c r="E183" s="21"/>
      <c r="F183" s="22"/>
      <c r="G183" s="22"/>
      <c r="H183" s="34" t="str">
        <f t="shared" si="29"/>
        <v/>
      </c>
      <c r="I183" s="34" t="str">
        <f t="shared" si="30"/>
        <v/>
      </c>
      <c r="J183" s="34" t="str">
        <f t="shared" si="31"/>
        <v/>
      </c>
      <c r="K183" s="34" t="str">
        <f t="shared" si="32"/>
        <v/>
      </c>
      <c r="L183" s="26" t="str">
        <f t="shared" si="28"/>
        <v/>
      </c>
      <c r="M183" s="32"/>
      <c r="N183" s="190"/>
      <c r="O183" s="190"/>
      <c r="P183" s="190"/>
      <c r="Q183" s="190"/>
      <c r="R183" s="23"/>
    </row>
    <row r="184" spans="1:22">
      <c r="A184" s="27">
        <f t="shared" ca="1" si="33"/>
        <v>46021</v>
      </c>
      <c r="B184" s="20"/>
      <c r="C184" s="21"/>
      <c r="D184" s="20"/>
      <c r="E184" s="21"/>
      <c r="F184" s="22"/>
      <c r="G184" s="22"/>
      <c r="H184" s="34" t="str">
        <f t="shared" si="29"/>
        <v/>
      </c>
      <c r="I184" s="34" t="str">
        <f t="shared" si="30"/>
        <v/>
      </c>
      <c r="J184" s="34" t="str">
        <f t="shared" si="31"/>
        <v/>
      </c>
      <c r="K184" s="34" t="str">
        <f t="shared" si="32"/>
        <v/>
      </c>
      <c r="L184" s="26" t="str">
        <f t="shared" si="28"/>
        <v/>
      </c>
      <c r="M184" s="32"/>
      <c r="N184" s="190"/>
      <c r="O184" s="190"/>
      <c r="P184" s="190"/>
      <c r="Q184" s="190"/>
      <c r="R184" s="23"/>
    </row>
    <row r="185" spans="1:22">
      <c r="A185" s="27">
        <f t="shared" ca="1" si="33"/>
        <v>46022</v>
      </c>
      <c r="B185" s="20"/>
      <c r="C185" s="21"/>
      <c r="D185" s="20"/>
      <c r="E185" s="21"/>
      <c r="F185" s="22"/>
      <c r="G185" s="22"/>
      <c r="H185" s="34" t="str">
        <f t="shared" si="29"/>
        <v/>
      </c>
      <c r="I185" s="34" t="str">
        <f t="shared" si="30"/>
        <v/>
      </c>
      <c r="J185" s="34" t="str">
        <f t="shared" si="31"/>
        <v/>
      </c>
      <c r="K185" s="34" t="str">
        <f t="shared" si="32"/>
        <v/>
      </c>
      <c r="L185" s="26" t="str">
        <f t="shared" si="28"/>
        <v/>
      </c>
      <c r="M185" s="32"/>
      <c r="N185" s="190"/>
      <c r="O185" s="190"/>
      <c r="P185" s="190"/>
      <c r="Q185" s="190"/>
      <c r="R185" s="23"/>
    </row>
    <row r="186" spans="1:22">
      <c r="A186" s="5" t="s">
        <v>11</v>
      </c>
      <c r="B186" s="191"/>
      <c r="C186" s="192"/>
      <c r="D186" s="191"/>
      <c r="E186" s="192"/>
      <c r="F186" s="26" t="str">
        <f>IF(SUM($F155:$F185)=0,"",SUM($F155:$F185))</f>
        <v/>
      </c>
      <c r="G186" s="26" t="str">
        <f>IF(SUM($G155:$G185)=0,"",SUM($G155:$G185))</f>
        <v/>
      </c>
      <c r="H186" s="26" t="str">
        <f>IF(SUM(H155:H185)=0,"",SUM(H155:H185))</f>
        <v/>
      </c>
      <c r="I186" s="26" t="str">
        <f>IF(SUM(I155:I185)=0,"",SUM(I155:I185))</f>
        <v/>
      </c>
      <c r="J186" s="26" t="str">
        <f t="shared" ref="J186:K186" si="34">IF(SUM(J155:J185)=0,"",SUM(J155:J185))</f>
        <v/>
      </c>
      <c r="K186" s="26" t="str">
        <f t="shared" si="34"/>
        <v/>
      </c>
      <c r="L186" s="26" t="str">
        <f>IF(SUM($L155:$L185)=0,"",SUM($L155:$L185))</f>
        <v/>
      </c>
      <c r="M186" s="33"/>
      <c r="N186" s="193"/>
      <c r="O186" s="193"/>
      <c r="P186" s="193"/>
      <c r="Q186" s="193"/>
      <c r="R186" s="6"/>
    </row>
    <row r="188" spans="1:22" ht="27" customHeight="1">
      <c r="A188" s="194" t="s">
        <v>22</v>
      </c>
      <c r="B188" s="189" t="s">
        <v>103</v>
      </c>
      <c r="C188" s="189"/>
      <c r="D188" s="189"/>
      <c r="E188" s="189"/>
      <c r="F188" s="189" t="s">
        <v>23</v>
      </c>
      <c r="G188" s="189"/>
      <c r="H188" s="189" t="s">
        <v>88</v>
      </c>
      <c r="I188" s="189"/>
      <c r="J188" s="189"/>
      <c r="K188" s="189"/>
      <c r="L188" s="189" t="s">
        <v>87</v>
      </c>
      <c r="M188" s="195" t="s">
        <v>96</v>
      </c>
      <c r="N188" s="194" t="s">
        <v>25</v>
      </c>
      <c r="O188" s="194"/>
      <c r="P188" s="194"/>
      <c r="Q188" s="194"/>
      <c r="R188" s="189" t="s">
        <v>100</v>
      </c>
    </row>
    <row r="189" spans="1:22" ht="14.25" customHeight="1">
      <c r="A189" s="194"/>
      <c r="B189" s="189" t="s">
        <v>82</v>
      </c>
      <c r="C189" s="189"/>
      <c r="D189" s="189" t="s">
        <v>84</v>
      </c>
      <c r="E189" s="189"/>
      <c r="F189" s="189"/>
      <c r="G189" s="189"/>
      <c r="H189" s="189" t="s">
        <v>90</v>
      </c>
      <c r="I189" s="189"/>
      <c r="J189" s="189" t="s">
        <v>89</v>
      </c>
      <c r="K189" s="189"/>
      <c r="L189" s="189"/>
      <c r="M189" s="196"/>
      <c r="N189" s="194"/>
      <c r="O189" s="194"/>
      <c r="P189" s="194"/>
      <c r="Q189" s="194"/>
      <c r="R189" s="189"/>
    </row>
    <row r="190" spans="1:22">
      <c r="A190" s="194"/>
      <c r="B190" s="43" t="s">
        <v>26</v>
      </c>
      <c r="C190" s="43" t="s">
        <v>27</v>
      </c>
      <c r="D190" s="43" t="s">
        <v>26</v>
      </c>
      <c r="E190" s="43" t="s">
        <v>27</v>
      </c>
      <c r="F190" s="44" t="s">
        <v>85</v>
      </c>
      <c r="G190" s="44" t="s">
        <v>86</v>
      </c>
      <c r="H190" s="44" t="s">
        <v>81</v>
      </c>
      <c r="I190" s="44" t="s">
        <v>83</v>
      </c>
      <c r="J190" s="44" t="s">
        <v>81</v>
      </c>
      <c r="K190" s="44" t="s">
        <v>95</v>
      </c>
      <c r="L190" s="189"/>
      <c r="M190" s="197"/>
      <c r="N190" s="194"/>
      <c r="O190" s="194"/>
      <c r="P190" s="194"/>
      <c r="Q190" s="194"/>
      <c r="R190" s="194"/>
    </row>
    <row r="191" spans="1:22">
      <c r="A191" s="27" cm="1">
        <f t="array" aca="1" ref="A191" ca="1">DATE("2025","8"+5,IFERROR(INDIRECT(T1),"1"))</f>
        <v>46023</v>
      </c>
      <c r="B191" s="20"/>
      <c r="C191" s="21"/>
      <c r="D191" s="20"/>
      <c r="E191" s="21"/>
      <c r="F191" s="22"/>
      <c r="G191" s="22"/>
      <c r="H191" s="34" t="str">
        <f>IF(OR(B191="",LEFT(M191,1)="✓"),"",C191-B191-F191)</f>
        <v/>
      </c>
      <c r="I191" s="34" t="str">
        <f>IF(OR(D191="",LEFT(M191,1)="✓"),"",E191-D191-G191)</f>
        <v/>
      </c>
      <c r="J191" s="34" t="str">
        <f>IF(AND(B191&lt;&gt;"",M191="✓所定"),C191-B191-F191,"")</f>
        <v/>
      </c>
      <c r="K191" s="34" t="str">
        <f>IF(AND(B191&lt;&gt;"",M191="✓法定"),C191-B191-F191,"")</f>
        <v/>
      </c>
      <c r="L191" s="26" t="str">
        <f>IF(AND($B191="",$D191=""),"",($C191-$B191-$F191)+($E191-$D191-$G191))</f>
        <v/>
      </c>
      <c r="M191" s="32"/>
      <c r="N191" s="190"/>
      <c r="O191" s="190"/>
      <c r="P191" s="190"/>
      <c r="Q191" s="190"/>
      <c r="R191" s="23"/>
      <c r="V191" s="1" t="s">
        <v>171</v>
      </c>
    </row>
    <row r="192" spans="1:22">
      <c r="A192" s="27">
        <f ca="1">A191+1</f>
        <v>46024</v>
      </c>
      <c r="B192" s="20"/>
      <c r="C192" s="21"/>
      <c r="D192" s="20"/>
      <c r="E192" s="21"/>
      <c r="F192" s="22"/>
      <c r="G192" s="22"/>
      <c r="H192" s="34" t="str">
        <f t="shared" ref="H192:H221" si="35">IF(OR(B192="",LEFT(M192,1)="✓"),"",C192-B192-F192)</f>
        <v/>
      </c>
      <c r="I192" s="34" t="str">
        <f t="shared" ref="I192:I221" si="36">IF(OR(D192="",LEFT(M192,1)="✓"),"",E192-D192-G192)</f>
        <v/>
      </c>
      <c r="J192" s="34" t="str">
        <f t="shared" ref="J192:J221" si="37">IF(AND(B192&lt;&gt;"",M192="✓所定"),C192-B192-F192,"")</f>
        <v/>
      </c>
      <c r="K192" s="34" t="str">
        <f t="shared" ref="K192:K221" si="38">IF(AND(B192&lt;&gt;"",M192="✓法定"),C192-B192-F192,"")</f>
        <v/>
      </c>
      <c r="L192" s="26" t="str">
        <f t="shared" ref="L192:L221" si="39">IF(AND($B192="",$D192=""),"",($C192-$B192-$F192)+($E192-$D192-$G192))</f>
        <v/>
      </c>
      <c r="M192" s="32"/>
      <c r="N192" s="190"/>
      <c r="O192" s="190"/>
      <c r="P192" s="190"/>
      <c r="Q192" s="190"/>
      <c r="R192" s="23"/>
      <c r="V192" s="1" t="s">
        <v>172</v>
      </c>
    </row>
    <row r="193" spans="1:18">
      <c r="A193" s="27">
        <f t="shared" ref="A193:A221" ca="1" si="40">A192+1</f>
        <v>46025</v>
      </c>
      <c r="B193" s="20"/>
      <c r="C193" s="21"/>
      <c r="D193" s="20"/>
      <c r="E193" s="21"/>
      <c r="F193" s="22"/>
      <c r="G193" s="22"/>
      <c r="H193" s="34" t="str">
        <f t="shared" si="35"/>
        <v/>
      </c>
      <c r="I193" s="34" t="str">
        <f t="shared" si="36"/>
        <v/>
      </c>
      <c r="J193" s="34" t="str">
        <f t="shared" si="37"/>
        <v/>
      </c>
      <c r="K193" s="34" t="str">
        <f t="shared" si="38"/>
        <v/>
      </c>
      <c r="L193" s="26" t="str">
        <f t="shared" si="39"/>
        <v/>
      </c>
      <c r="M193" s="32"/>
      <c r="N193" s="190"/>
      <c r="O193" s="190"/>
      <c r="P193" s="190"/>
      <c r="Q193" s="190"/>
      <c r="R193" s="23"/>
    </row>
    <row r="194" spans="1:18">
      <c r="A194" s="27">
        <f t="shared" ca="1" si="40"/>
        <v>46026</v>
      </c>
      <c r="B194" s="20"/>
      <c r="C194" s="21"/>
      <c r="D194" s="20"/>
      <c r="E194" s="21"/>
      <c r="F194" s="22"/>
      <c r="G194" s="22"/>
      <c r="H194" s="34" t="str">
        <f t="shared" si="35"/>
        <v/>
      </c>
      <c r="I194" s="34" t="str">
        <f t="shared" si="36"/>
        <v/>
      </c>
      <c r="J194" s="34" t="str">
        <f t="shared" si="37"/>
        <v/>
      </c>
      <c r="K194" s="34" t="str">
        <f t="shared" si="38"/>
        <v/>
      </c>
      <c r="L194" s="26" t="str">
        <f t="shared" si="39"/>
        <v/>
      </c>
      <c r="M194" s="32"/>
      <c r="N194" s="190"/>
      <c r="O194" s="190"/>
      <c r="P194" s="190"/>
      <c r="Q194" s="190"/>
      <c r="R194" s="23"/>
    </row>
    <row r="195" spans="1:18">
      <c r="A195" s="27">
        <f t="shared" ca="1" si="40"/>
        <v>46027</v>
      </c>
      <c r="B195" s="20"/>
      <c r="C195" s="21"/>
      <c r="D195" s="20"/>
      <c r="E195" s="21"/>
      <c r="F195" s="22"/>
      <c r="G195" s="22"/>
      <c r="H195" s="34" t="str">
        <f t="shared" si="35"/>
        <v/>
      </c>
      <c r="I195" s="34" t="str">
        <f t="shared" si="36"/>
        <v/>
      </c>
      <c r="J195" s="34" t="str">
        <f t="shared" si="37"/>
        <v/>
      </c>
      <c r="K195" s="34" t="str">
        <f t="shared" si="38"/>
        <v/>
      </c>
      <c r="L195" s="26" t="str">
        <f t="shared" si="39"/>
        <v/>
      </c>
      <c r="M195" s="32"/>
      <c r="N195" s="190"/>
      <c r="O195" s="190"/>
      <c r="P195" s="190"/>
      <c r="Q195" s="190"/>
      <c r="R195" s="23"/>
    </row>
    <row r="196" spans="1:18">
      <c r="A196" s="27">
        <f t="shared" ca="1" si="40"/>
        <v>46028</v>
      </c>
      <c r="B196" s="20"/>
      <c r="C196" s="21"/>
      <c r="D196" s="20"/>
      <c r="E196" s="21"/>
      <c r="F196" s="22"/>
      <c r="G196" s="22"/>
      <c r="H196" s="34" t="str">
        <f t="shared" si="35"/>
        <v/>
      </c>
      <c r="I196" s="34" t="str">
        <f t="shared" si="36"/>
        <v/>
      </c>
      <c r="J196" s="34" t="str">
        <f t="shared" si="37"/>
        <v/>
      </c>
      <c r="K196" s="34" t="str">
        <f t="shared" si="38"/>
        <v/>
      </c>
      <c r="L196" s="26" t="str">
        <f t="shared" si="39"/>
        <v/>
      </c>
      <c r="M196" s="32"/>
      <c r="N196" s="190"/>
      <c r="O196" s="190"/>
      <c r="P196" s="190"/>
      <c r="Q196" s="190"/>
      <c r="R196" s="23"/>
    </row>
    <row r="197" spans="1:18">
      <c r="A197" s="27">
        <f t="shared" ca="1" si="40"/>
        <v>46029</v>
      </c>
      <c r="B197" s="20"/>
      <c r="C197" s="21"/>
      <c r="D197" s="20"/>
      <c r="E197" s="21"/>
      <c r="F197" s="22"/>
      <c r="G197" s="22"/>
      <c r="H197" s="34" t="str">
        <f t="shared" si="35"/>
        <v/>
      </c>
      <c r="I197" s="34" t="str">
        <f t="shared" si="36"/>
        <v/>
      </c>
      <c r="J197" s="34" t="str">
        <f t="shared" si="37"/>
        <v/>
      </c>
      <c r="K197" s="34" t="str">
        <f t="shared" si="38"/>
        <v/>
      </c>
      <c r="L197" s="26" t="str">
        <f t="shared" si="39"/>
        <v/>
      </c>
      <c r="M197" s="32"/>
      <c r="N197" s="190"/>
      <c r="O197" s="190"/>
      <c r="P197" s="190"/>
      <c r="Q197" s="190"/>
      <c r="R197" s="23"/>
    </row>
    <row r="198" spans="1:18">
      <c r="A198" s="27">
        <f t="shared" ca="1" si="40"/>
        <v>46030</v>
      </c>
      <c r="B198" s="20"/>
      <c r="C198" s="21"/>
      <c r="D198" s="20"/>
      <c r="E198" s="21"/>
      <c r="F198" s="22"/>
      <c r="G198" s="22"/>
      <c r="H198" s="34" t="str">
        <f t="shared" si="35"/>
        <v/>
      </c>
      <c r="I198" s="34" t="str">
        <f t="shared" si="36"/>
        <v/>
      </c>
      <c r="J198" s="34" t="str">
        <f t="shared" si="37"/>
        <v/>
      </c>
      <c r="K198" s="34" t="str">
        <f t="shared" si="38"/>
        <v/>
      </c>
      <c r="L198" s="26" t="str">
        <f t="shared" si="39"/>
        <v/>
      </c>
      <c r="M198" s="32"/>
      <c r="N198" s="190"/>
      <c r="O198" s="190"/>
      <c r="P198" s="190"/>
      <c r="Q198" s="190"/>
      <c r="R198" s="23"/>
    </row>
    <row r="199" spans="1:18">
      <c r="A199" s="27">
        <f t="shared" ca="1" si="40"/>
        <v>46031</v>
      </c>
      <c r="B199" s="20"/>
      <c r="C199" s="21"/>
      <c r="D199" s="20"/>
      <c r="E199" s="21"/>
      <c r="F199" s="22"/>
      <c r="G199" s="22"/>
      <c r="H199" s="34" t="str">
        <f t="shared" si="35"/>
        <v/>
      </c>
      <c r="I199" s="34" t="str">
        <f t="shared" si="36"/>
        <v/>
      </c>
      <c r="J199" s="34" t="str">
        <f t="shared" si="37"/>
        <v/>
      </c>
      <c r="K199" s="34" t="str">
        <f t="shared" si="38"/>
        <v/>
      </c>
      <c r="L199" s="26" t="str">
        <f t="shared" si="39"/>
        <v/>
      </c>
      <c r="M199" s="32"/>
      <c r="N199" s="190"/>
      <c r="O199" s="190"/>
      <c r="P199" s="190"/>
      <c r="Q199" s="190"/>
      <c r="R199" s="23"/>
    </row>
    <row r="200" spans="1:18">
      <c r="A200" s="27">
        <f t="shared" ca="1" si="40"/>
        <v>46032</v>
      </c>
      <c r="B200" s="20"/>
      <c r="C200" s="21"/>
      <c r="D200" s="20"/>
      <c r="E200" s="21"/>
      <c r="F200" s="22"/>
      <c r="G200" s="22"/>
      <c r="H200" s="34" t="str">
        <f t="shared" si="35"/>
        <v/>
      </c>
      <c r="I200" s="34" t="str">
        <f t="shared" si="36"/>
        <v/>
      </c>
      <c r="J200" s="34" t="str">
        <f t="shared" si="37"/>
        <v/>
      </c>
      <c r="K200" s="34" t="str">
        <f t="shared" si="38"/>
        <v/>
      </c>
      <c r="L200" s="26" t="str">
        <f t="shared" si="39"/>
        <v/>
      </c>
      <c r="M200" s="32"/>
      <c r="N200" s="190"/>
      <c r="O200" s="190"/>
      <c r="P200" s="190"/>
      <c r="Q200" s="190"/>
      <c r="R200" s="23"/>
    </row>
    <row r="201" spans="1:18">
      <c r="A201" s="27">
        <f t="shared" ca="1" si="40"/>
        <v>46033</v>
      </c>
      <c r="B201" s="20"/>
      <c r="C201" s="21"/>
      <c r="D201" s="20"/>
      <c r="E201" s="21"/>
      <c r="F201" s="22"/>
      <c r="G201" s="22"/>
      <c r="H201" s="34" t="str">
        <f t="shared" si="35"/>
        <v/>
      </c>
      <c r="I201" s="34" t="str">
        <f t="shared" si="36"/>
        <v/>
      </c>
      <c r="J201" s="34" t="str">
        <f t="shared" si="37"/>
        <v/>
      </c>
      <c r="K201" s="34" t="str">
        <f t="shared" si="38"/>
        <v/>
      </c>
      <c r="L201" s="26" t="str">
        <f t="shared" si="39"/>
        <v/>
      </c>
      <c r="M201" s="32"/>
      <c r="N201" s="190"/>
      <c r="O201" s="190"/>
      <c r="P201" s="190"/>
      <c r="Q201" s="190"/>
      <c r="R201" s="23"/>
    </row>
    <row r="202" spans="1:18">
      <c r="A202" s="27">
        <f t="shared" ca="1" si="40"/>
        <v>46034</v>
      </c>
      <c r="B202" s="20"/>
      <c r="C202" s="21"/>
      <c r="D202" s="20"/>
      <c r="E202" s="21"/>
      <c r="F202" s="22"/>
      <c r="G202" s="22"/>
      <c r="H202" s="34" t="str">
        <f t="shared" si="35"/>
        <v/>
      </c>
      <c r="I202" s="34" t="str">
        <f t="shared" si="36"/>
        <v/>
      </c>
      <c r="J202" s="34" t="str">
        <f t="shared" si="37"/>
        <v/>
      </c>
      <c r="K202" s="34" t="str">
        <f t="shared" si="38"/>
        <v/>
      </c>
      <c r="L202" s="26" t="str">
        <f t="shared" si="39"/>
        <v/>
      </c>
      <c r="M202" s="32"/>
      <c r="N202" s="190"/>
      <c r="O202" s="190"/>
      <c r="P202" s="190"/>
      <c r="Q202" s="190"/>
      <c r="R202" s="23"/>
    </row>
    <row r="203" spans="1:18">
      <c r="A203" s="27">
        <f t="shared" ca="1" si="40"/>
        <v>46035</v>
      </c>
      <c r="B203" s="20"/>
      <c r="C203" s="21"/>
      <c r="D203" s="20"/>
      <c r="E203" s="21"/>
      <c r="F203" s="22"/>
      <c r="G203" s="22"/>
      <c r="H203" s="34" t="str">
        <f t="shared" si="35"/>
        <v/>
      </c>
      <c r="I203" s="34" t="str">
        <f t="shared" si="36"/>
        <v/>
      </c>
      <c r="J203" s="34" t="str">
        <f t="shared" si="37"/>
        <v/>
      </c>
      <c r="K203" s="34" t="str">
        <f t="shared" si="38"/>
        <v/>
      </c>
      <c r="L203" s="26" t="str">
        <f t="shared" si="39"/>
        <v/>
      </c>
      <c r="M203" s="32"/>
      <c r="N203" s="190"/>
      <c r="O203" s="190"/>
      <c r="P203" s="190"/>
      <c r="Q203" s="190"/>
      <c r="R203" s="23"/>
    </row>
    <row r="204" spans="1:18">
      <c r="A204" s="27">
        <f t="shared" ca="1" si="40"/>
        <v>46036</v>
      </c>
      <c r="B204" s="20"/>
      <c r="C204" s="21"/>
      <c r="D204" s="20"/>
      <c r="E204" s="21"/>
      <c r="F204" s="22"/>
      <c r="G204" s="22"/>
      <c r="H204" s="34" t="str">
        <f t="shared" si="35"/>
        <v/>
      </c>
      <c r="I204" s="34" t="str">
        <f t="shared" si="36"/>
        <v/>
      </c>
      <c r="J204" s="34" t="str">
        <f t="shared" si="37"/>
        <v/>
      </c>
      <c r="K204" s="34" t="str">
        <f t="shared" si="38"/>
        <v/>
      </c>
      <c r="L204" s="26" t="str">
        <f t="shared" si="39"/>
        <v/>
      </c>
      <c r="M204" s="32"/>
      <c r="N204" s="190"/>
      <c r="O204" s="190"/>
      <c r="P204" s="190"/>
      <c r="Q204" s="190"/>
      <c r="R204" s="23"/>
    </row>
    <row r="205" spans="1:18">
      <c r="A205" s="27">
        <f t="shared" ca="1" si="40"/>
        <v>46037</v>
      </c>
      <c r="B205" s="20"/>
      <c r="C205" s="21"/>
      <c r="D205" s="20"/>
      <c r="E205" s="21"/>
      <c r="F205" s="22"/>
      <c r="G205" s="22"/>
      <c r="H205" s="34" t="str">
        <f t="shared" si="35"/>
        <v/>
      </c>
      <c r="I205" s="34" t="str">
        <f t="shared" si="36"/>
        <v/>
      </c>
      <c r="J205" s="34" t="str">
        <f t="shared" si="37"/>
        <v/>
      </c>
      <c r="K205" s="34" t="str">
        <f t="shared" si="38"/>
        <v/>
      </c>
      <c r="L205" s="26" t="str">
        <f t="shared" si="39"/>
        <v/>
      </c>
      <c r="M205" s="32"/>
      <c r="N205" s="190"/>
      <c r="O205" s="190"/>
      <c r="P205" s="190"/>
      <c r="Q205" s="190"/>
      <c r="R205" s="23"/>
    </row>
    <row r="206" spans="1:18">
      <c r="A206" s="27">
        <f t="shared" ca="1" si="40"/>
        <v>46038</v>
      </c>
      <c r="B206" s="20"/>
      <c r="C206" s="21"/>
      <c r="D206" s="20"/>
      <c r="E206" s="21"/>
      <c r="F206" s="22"/>
      <c r="G206" s="22"/>
      <c r="H206" s="34" t="str">
        <f t="shared" si="35"/>
        <v/>
      </c>
      <c r="I206" s="34" t="str">
        <f t="shared" si="36"/>
        <v/>
      </c>
      <c r="J206" s="34" t="str">
        <f t="shared" si="37"/>
        <v/>
      </c>
      <c r="K206" s="34" t="str">
        <f t="shared" si="38"/>
        <v/>
      </c>
      <c r="L206" s="26" t="str">
        <f t="shared" si="39"/>
        <v/>
      </c>
      <c r="M206" s="32"/>
      <c r="N206" s="190"/>
      <c r="O206" s="190"/>
      <c r="P206" s="190"/>
      <c r="Q206" s="190"/>
      <c r="R206" s="23"/>
    </row>
    <row r="207" spans="1:18">
      <c r="A207" s="27">
        <f t="shared" ca="1" si="40"/>
        <v>46039</v>
      </c>
      <c r="B207" s="20"/>
      <c r="C207" s="21"/>
      <c r="D207" s="20"/>
      <c r="E207" s="21"/>
      <c r="F207" s="22"/>
      <c r="G207" s="22"/>
      <c r="H207" s="34" t="str">
        <f t="shared" si="35"/>
        <v/>
      </c>
      <c r="I207" s="34" t="str">
        <f t="shared" si="36"/>
        <v/>
      </c>
      <c r="J207" s="34" t="str">
        <f t="shared" si="37"/>
        <v/>
      </c>
      <c r="K207" s="34" t="str">
        <f t="shared" si="38"/>
        <v/>
      </c>
      <c r="L207" s="26" t="str">
        <f t="shared" si="39"/>
        <v/>
      </c>
      <c r="M207" s="32"/>
      <c r="N207" s="190"/>
      <c r="O207" s="190"/>
      <c r="P207" s="190"/>
      <c r="Q207" s="190"/>
      <c r="R207" s="23"/>
    </row>
    <row r="208" spans="1:18">
      <c r="A208" s="27">
        <f t="shared" ca="1" si="40"/>
        <v>46040</v>
      </c>
      <c r="B208" s="20"/>
      <c r="C208" s="21"/>
      <c r="D208" s="20"/>
      <c r="E208" s="21"/>
      <c r="F208" s="22"/>
      <c r="G208" s="22"/>
      <c r="H208" s="34" t="str">
        <f t="shared" si="35"/>
        <v/>
      </c>
      <c r="I208" s="34" t="str">
        <f t="shared" si="36"/>
        <v/>
      </c>
      <c r="J208" s="34" t="str">
        <f t="shared" si="37"/>
        <v/>
      </c>
      <c r="K208" s="34" t="str">
        <f t="shared" si="38"/>
        <v/>
      </c>
      <c r="L208" s="26" t="str">
        <f t="shared" si="39"/>
        <v/>
      </c>
      <c r="M208" s="32"/>
      <c r="N208" s="190"/>
      <c r="O208" s="190"/>
      <c r="P208" s="190"/>
      <c r="Q208" s="190"/>
      <c r="R208" s="23"/>
    </row>
    <row r="209" spans="1:18">
      <c r="A209" s="27">
        <f t="shared" ca="1" si="40"/>
        <v>46041</v>
      </c>
      <c r="B209" s="20"/>
      <c r="C209" s="21"/>
      <c r="D209" s="20"/>
      <c r="E209" s="21"/>
      <c r="F209" s="22"/>
      <c r="G209" s="22"/>
      <c r="H209" s="34" t="str">
        <f t="shared" si="35"/>
        <v/>
      </c>
      <c r="I209" s="34" t="str">
        <f t="shared" si="36"/>
        <v/>
      </c>
      <c r="J209" s="34" t="str">
        <f t="shared" si="37"/>
        <v/>
      </c>
      <c r="K209" s="34" t="str">
        <f t="shared" si="38"/>
        <v/>
      </c>
      <c r="L209" s="26" t="str">
        <f t="shared" si="39"/>
        <v/>
      </c>
      <c r="M209" s="32"/>
      <c r="N209" s="190"/>
      <c r="O209" s="190"/>
      <c r="P209" s="190"/>
      <c r="Q209" s="190"/>
      <c r="R209" s="23"/>
    </row>
    <row r="210" spans="1:18">
      <c r="A210" s="27">
        <f t="shared" ca="1" si="40"/>
        <v>46042</v>
      </c>
      <c r="B210" s="20"/>
      <c r="C210" s="21"/>
      <c r="D210" s="20"/>
      <c r="E210" s="21"/>
      <c r="F210" s="22"/>
      <c r="G210" s="22"/>
      <c r="H210" s="34" t="str">
        <f t="shared" si="35"/>
        <v/>
      </c>
      <c r="I210" s="34" t="str">
        <f t="shared" si="36"/>
        <v/>
      </c>
      <c r="J210" s="34" t="str">
        <f t="shared" si="37"/>
        <v/>
      </c>
      <c r="K210" s="34" t="str">
        <f t="shared" si="38"/>
        <v/>
      </c>
      <c r="L210" s="26" t="str">
        <f t="shared" si="39"/>
        <v/>
      </c>
      <c r="M210" s="32"/>
      <c r="N210" s="190"/>
      <c r="O210" s="190"/>
      <c r="P210" s="190"/>
      <c r="Q210" s="190"/>
      <c r="R210" s="23"/>
    </row>
    <row r="211" spans="1:18">
      <c r="A211" s="27">
        <f t="shared" ca="1" si="40"/>
        <v>46043</v>
      </c>
      <c r="B211" s="20"/>
      <c r="C211" s="21"/>
      <c r="D211" s="20"/>
      <c r="E211" s="21"/>
      <c r="F211" s="22"/>
      <c r="G211" s="22"/>
      <c r="H211" s="34" t="str">
        <f t="shared" si="35"/>
        <v/>
      </c>
      <c r="I211" s="34" t="str">
        <f t="shared" si="36"/>
        <v/>
      </c>
      <c r="J211" s="34" t="str">
        <f t="shared" si="37"/>
        <v/>
      </c>
      <c r="K211" s="34" t="str">
        <f t="shared" si="38"/>
        <v/>
      </c>
      <c r="L211" s="26" t="str">
        <f t="shared" si="39"/>
        <v/>
      </c>
      <c r="M211" s="32"/>
      <c r="N211" s="190"/>
      <c r="O211" s="190"/>
      <c r="P211" s="190"/>
      <c r="Q211" s="190"/>
      <c r="R211" s="23"/>
    </row>
    <row r="212" spans="1:18">
      <c r="A212" s="27">
        <f t="shared" ca="1" si="40"/>
        <v>46044</v>
      </c>
      <c r="B212" s="20"/>
      <c r="C212" s="21"/>
      <c r="D212" s="20"/>
      <c r="E212" s="21"/>
      <c r="F212" s="22"/>
      <c r="G212" s="22"/>
      <c r="H212" s="34" t="str">
        <f t="shared" si="35"/>
        <v/>
      </c>
      <c r="I212" s="34" t="str">
        <f t="shared" si="36"/>
        <v/>
      </c>
      <c r="J212" s="34" t="str">
        <f t="shared" si="37"/>
        <v/>
      </c>
      <c r="K212" s="34" t="str">
        <f t="shared" si="38"/>
        <v/>
      </c>
      <c r="L212" s="26" t="str">
        <f t="shared" si="39"/>
        <v/>
      </c>
      <c r="M212" s="32"/>
      <c r="N212" s="190"/>
      <c r="O212" s="190"/>
      <c r="P212" s="190"/>
      <c r="Q212" s="190"/>
      <c r="R212" s="23"/>
    </row>
    <row r="213" spans="1:18">
      <c r="A213" s="27">
        <f t="shared" ca="1" si="40"/>
        <v>46045</v>
      </c>
      <c r="B213" s="20"/>
      <c r="C213" s="21"/>
      <c r="D213" s="20"/>
      <c r="E213" s="21"/>
      <c r="F213" s="22"/>
      <c r="G213" s="22"/>
      <c r="H213" s="34" t="str">
        <f t="shared" si="35"/>
        <v/>
      </c>
      <c r="I213" s="34" t="str">
        <f t="shared" si="36"/>
        <v/>
      </c>
      <c r="J213" s="34" t="str">
        <f t="shared" si="37"/>
        <v/>
      </c>
      <c r="K213" s="34" t="str">
        <f t="shared" si="38"/>
        <v/>
      </c>
      <c r="L213" s="26" t="str">
        <f t="shared" si="39"/>
        <v/>
      </c>
      <c r="M213" s="32"/>
      <c r="N213" s="190"/>
      <c r="O213" s="190"/>
      <c r="P213" s="190"/>
      <c r="Q213" s="190"/>
      <c r="R213" s="23"/>
    </row>
    <row r="214" spans="1:18">
      <c r="A214" s="27">
        <f t="shared" ca="1" si="40"/>
        <v>46046</v>
      </c>
      <c r="B214" s="20"/>
      <c r="C214" s="21"/>
      <c r="D214" s="20"/>
      <c r="E214" s="21"/>
      <c r="F214" s="22"/>
      <c r="G214" s="22"/>
      <c r="H214" s="34" t="str">
        <f t="shared" si="35"/>
        <v/>
      </c>
      <c r="I214" s="34" t="str">
        <f t="shared" si="36"/>
        <v/>
      </c>
      <c r="J214" s="34" t="str">
        <f t="shared" si="37"/>
        <v/>
      </c>
      <c r="K214" s="34" t="str">
        <f t="shared" si="38"/>
        <v/>
      </c>
      <c r="L214" s="26" t="str">
        <f t="shared" si="39"/>
        <v/>
      </c>
      <c r="M214" s="32"/>
      <c r="N214" s="190"/>
      <c r="O214" s="190"/>
      <c r="P214" s="190"/>
      <c r="Q214" s="190"/>
      <c r="R214" s="23"/>
    </row>
    <row r="215" spans="1:18">
      <c r="A215" s="27">
        <f t="shared" ca="1" si="40"/>
        <v>46047</v>
      </c>
      <c r="B215" s="20"/>
      <c r="C215" s="21"/>
      <c r="D215" s="20"/>
      <c r="E215" s="21"/>
      <c r="F215" s="22"/>
      <c r="G215" s="22"/>
      <c r="H215" s="34" t="str">
        <f t="shared" si="35"/>
        <v/>
      </c>
      <c r="I215" s="34" t="str">
        <f t="shared" si="36"/>
        <v/>
      </c>
      <c r="J215" s="34" t="str">
        <f t="shared" si="37"/>
        <v/>
      </c>
      <c r="K215" s="34" t="str">
        <f t="shared" si="38"/>
        <v/>
      </c>
      <c r="L215" s="26" t="str">
        <f t="shared" si="39"/>
        <v/>
      </c>
      <c r="M215" s="32"/>
      <c r="N215" s="190"/>
      <c r="O215" s="190"/>
      <c r="P215" s="190"/>
      <c r="Q215" s="190"/>
      <c r="R215" s="23"/>
    </row>
    <row r="216" spans="1:18">
      <c r="A216" s="27">
        <f t="shared" ca="1" si="40"/>
        <v>46048</v>
      </c>
      <c r="B216" s="20"/>
      <c r="C216" s="21"/>
      <c r="D216" s="20"/>
      <c r="E216" s="21"/>
      <c r="F216" s="22"/>
      <c r="G216" s="22"/>
      <c r="H216" s="34" t="str">
        <f t="shared" si="35"/>
        <v/>
      </c>
      <c r="I216" s="34" t="str">
        <f t="shared" si="36"/>
        <v/>
      </c>
      <c r="J216" s="34" t="str">
        <f t="shared" si="37"/>
        <v/>
      </c>
      <c r="K216" s="34" t="str">
        <f t="shared" si="38"/>
        <v/>
      </c>
      <c r="L216" s="26" t="str">
        <f t="shared" si="39"/>
        <v/>
      </c>
      <c r="M216" s="32"/>
      <c r="N216" s="190"/>
      <c r="O216" s="190"/>
      <c r="P216" s="190"/>
      <c r="Q216" s="190"/>
      <c r="R216" s="23"/>
    </row>
    <row r="217" spans="1:18">
      <c r="A217" s="27">
        <f t="shared" ca="1" si="40"/>
        <v>46049</v>
      </c>
      <c r="B217" s="20"/>
      <c r="C217" s="21"/>
      <c r="D217" s="20"/>
      <c r="E217" s="21"/>
      <c r="F217" s="22"/>
      <c r="G217" s="22"/>
      <c r="H217" s="34" t="str">
        <f t="shared" si="35"/>
        <v/>
      </c>
      <c r="I217" s="34" t="str">
        <f t="shared" si="36"/>
        <v/>
      </c>
      <c r="J217" s="34" t="str">
        <f t="shared" si="37"/>
        <v/>
      </c>
      <c r="K217" s="34" t="str">
        <f t="shared" si="38"/>
        <v/>
      </c>
      <c r="L217" s="26" t="str">
        <f t="shared" si="39"/>
        <v/>
      </c>
      <c r="M217" s="32"/>
      <c r="N217" s="190"/>
      <c r="O217" s="190"/>
      <c r="P217" s="190"/>
      <c r="Q217" s="190"/>
      <c r="R217" s="23"/>
    </row>
    <row r="218" spans="1:18">
      <c r="A218" s="27">
        <f t="shared" ca="1" si="40"/>
        <v>46050</v>
      </c>
      <c r="B218" s="20"/>
      <c r="C218" s="21"/>
      <c r="D218" s="20"/>
      <c r="E218" s="21"/>
      <c r="F218" s="22"/>
      <c r="G218" s="22"/>
      <c r="H218" s="34" t="str">
        <f t="shared" si="35"/>
        <v/>
      </c>
      <c r="I218" s="34" t="str">
        <f t="shared" si="36"/>
        <v/>
      </c>
      <c r="J218" s="34" t="str">
        <f t="shared" si="37"/>
        <v/>
      </c>
      <c r="K218" s="34" t="str">
        <f t="shared" si="38"/>
        <v/>
      </c>
      <c r="L218" s="26" t="str">
        <f t="shared" si="39"/>
        <v/>
      </c>
      <c r="M218" s="32"/>
      <c r="N218" s="190"/>
      <c r="O218" s="190"/>
      <c r="P218" s="190"/>
      <c r="Q218" s="190"/>
      <c r="R218" s="23"/>
    </row>
    <row r="219" spans="1:18">
      <c r="A219" s="27">
        <f t="shared" ca="1" si="40"/>
        <v>46051</v>
      </c>
      <c r="B219" s="20"/>
      <c r="C219" s="21"/>
      <c r="D219" s="20"/>
      <c r="E219" s="21"/>
      <c r="F219" s="22"/>
      <c r="G219" s="22"/>
      <c r="H219" s="34" t="str">
        <f t="shared" si="35"/>
        <v/>
      </c>
      <c r="I219" s="34" t="str">
        <f t="shared" si="36"/>
        <v/>
      </c>
      <c r="J219" s="34" t="str">
        <f t="shared" si="37"/>
        <v/>
      </c>
      <c r="K219" s="34" t="str">
        <f t="shared" si="38"/>
        <v/>
      </c>
      <c r="L219" s="26" t="str">
        <f t="shared" si="39"/>
        <v/>
      </c>
      <c r="M219" s="32"/>
      <c r="N219" s="190"/>
      <c r="O219" s="190"/>
      <c r="P219" s="190"/>
      <c r="Q219" s="190"/>
      <c r="R219" s="23"/>
    </row>
    <row r="220" spans="1:18">
      <c r="A220" s="27">
        <f t="shared" ca="1" si="40"/>
        <v>46052</v>
      </c>
      <c r="B220" s="20"/>
      <c r="C220" s="21"/>
      <c r="D220" s="20"/>
      <c r="E220" s="21"/>
      <c r="F220" s="22"/>
      <c r="G220" s="22"/>
      <c r="H220" s="34" t="str">
        <f t="shared" si="35"/>
        <v/>
      </c>
      <c r="I220" s="34" t="str">
        <f t="shared" si="36"/>
        <v/>
      </c>
      <c r="J220" s="34" t="str">
        <f t="shared" si="37"/>
        <v/>
      </c>
      <c r="K220" s="34" t="str">
        <f t="shared" si="38"/>
        <v/>
      </c>
      <c r="L220" s="26" t="str">
        <f t="shared" si="39"/>
        <v/>
      </c>
      <c r="M220" s="32"/>
      <c r="N220" s="190"/>
      <c r="O220" s="190"/>
      <c r="P220" s="190"/>
      <c r="Q220" s="190"/>
      <c r="R220" s="23"/>
    </row>
    <row r="221" spans="1:18">
      <c r="A221" s="27">
        <f t="shared" ca="1" si="40"/>
        <v>46053</v>
      </c>
      <c r="B221" s="20"/>
      <c r="C221" s="21"/>
      <c r="D221" s="20"/>
      <c r="E221" s="21"/>
      <c r="F221" s="22"/>
      <c r="G221" s="22"/>
      <c r="H221" s="34" t="str">
        <f t="shared" si="35"/>
        <v/>
      </c>
      <c r="I221" s="34" t="str">
        <f t="shared" si="36"/>
        <v/>
      </c>
      <c r="J221" s="34" t="str">
        <f t="shared" si="37"/>
        <v/>
      </c>
      <c r="K221" s="34" t="str">
        <f t="shared" si="38"/>
        <v/>
      </c>
      <c r="L221" s="26" t="str">
        <f t="shared" si="39"/>
        <v/>
      </c>
      <c r="M221" s="32"/>
      <c r="N221" s="190"/>
      <c r="O221" s="190"/>
      <c r="P221" s="190"/>
      <c r="Q221" s="190"/>
      <c r="R221" s="23"/>
    </row>
    <row r="222" spans="1:18">
      <c r="A222" s="5" t="s">
        <v>11</v>
      </c>
      <c r="B222" s="191"/>
      <c r="C222" s="192"/>
      <c r="D222" s="191"/>
      <c r="E222" s="192"/>
      <c r="F222" s="26" t="str">
        <f>IF(SUM($F191:$F221)=0,"",SUM($F191:$F221))</f>
        <v/>
      </c>
      <c r="G222" s="26" t="str">
        <f>IF(SUM($G191:$G221)=0,"",SUM($G191:$G221))</f>
        <v/>
      </c>
      <c r="H222" s="26" t="str">
        <f>IF(SUM(H191:H221)=0,"",SUM(H191:H221))</f>
        <v/>
      </c>
      <c r="I222" s="26" t="str">
        <f>IF(SUM(I191:I221)=0,"",SUM(I191:I221))</f>
        <v/>
      </c>
      <c r="J222" s="26" t="str">
        <f t="shared" ref="J222:K222" si="41">IF(SUM(J191:J221)=0,"",SUM(J191:J221))</f>
        <v/>
      </c>
      <c r="K222" s="26" t="str">
        <f t="shared" si="41"/>
        <v/>
      </c>
      <c r="L222" s="26" t="str">
        <f>IF(SUM($L191:$L221)=0,"",SUM($L191:$L221))</f>
        <v/>
      </c>
      <c r="M222" s="33"/>
      <c r="N222" s="193"/>
      <c r="O222" s="193"/>
      <c r="P222" s="193"/>
      <c r="Q222" s="193"/>
      <c r="R222" s="6"/>
    </row>
    <row r="224" spans="1:18" ht="27" customHeight="1">
      <c r="A224" s="194" t="s">
        <v>22</v>
      </c>
      <c r="B224" s="189" t="s">
        <v>103</v>
      </c>
      <c r="C224" s="189"/>
      <c r="D224" s="189"/>
      <c r="E224" s="189"/>
      <c r="F224" s="189" t="s">
        <v>23</v>
      </c>
      <c r="G224" s="189"/>
      <c r="H224" s="189" t="s">
        <v>88</v>
      </c>
      <c r="I224" s="189"/>
      <c r="J224" s="189"/>
      <c r="K224" s="189"/>
      <c r="L224" s="189" t="s">
        <v>87</v>
      </c>
      <c r="M224" s="195" t="s">
        <v>96</v>
      </c>
      <c r="N224" s="194" t="s">
        <v>25</v>
      </c>
      <c r="O224" s="194"/>
      <c r="P224" s="194"/>
      <c r="Q224" s="194"/>
      <c r="R224" s="189" t="s">
        <v>100</v>
      </c>
    </row>
    <row r="225" spans="1:22" ht="14.25" customHeight="1">
      <c r="A225" s="194"/>
      <c r="B225" s="189" t="s">
        <v>82</v>
      </c>
      <c r="C225" s="189"/>
      <c r="D225" s="189" t="s">
        <v>84</v>
      </c>
      <c r="E225" s="189"/>
      <c r="F225" s="189"/>
      <c r="G225" s="189"/>
      <c r="H225" s="189" t="s">
        <v>90</v>
      </c>
      <c r="I225" s="189"/>
      <c r="J225" s="189" t="s">
        <v>89</v>
      </c>
      <c r="K225" s="189"/>
      <c r="L225" s="189"/>
      <c r="M225" s="196"/>
      <c r="N225" s="194"/>
      <c r="O225" s="194"/>
      <c r="P225" s="194"/>
      <c r="Q225" s="194"/>
      <c r="R225" s="189"/>
    </row>
    <row r="226" spans="1:22">
      <c r="A226" s="194"/>
      <c r="B226" s="43" t="s">
        <v>26</v>
      </c>
      <c r="C226" s="43" t="s">
        <v>27</v>
      </c>
      <c r="D226" s="43" t="s">
        <v>26</v>
      </c>
      <c r="E226" s="43" t="s">
        <v>27</v>
      </c>
      <c r="F226" s="44" t="s">
        <v>85</v>
      </c>
      <c r="G226" s="44" t="s">
        <v>86</v>
      </c>
      <c r="H226" s="44" t="s">
        <v>81</v>
      </c>
      <c r="I226" s="44" t="s">
        <v>83</v>
      </c>
      <c r="J226" s="44" t="s">
        <v>81</v>
      </c>
      <c r="K226" s="44" t="s">
        <v>95</v>
      </c>
      <c r="L226" s="189"/>
      <c r="M226" s="197"/>
      <c r="N226" s="194"/>
      <c r="O226" s="194"/>
      <c r="P226" s="194"/>
      <c r="Q226" s="194"/>
      <c r="R226" s="194"/>
    </row>
    <row r="227" spans="1:22">
      <c r="A227" s="27" cm="1">
        <f t="array" aca="1" ref="A227" ca="1">DATE("2025","8"+6,IFERROR(INDIRECT(T1),"1"))</f>
        <v>46054</v>
      </c>
      <c r="B227" s="20"/>
      <c r="C227" s="21"/>
      <c r="D227" s="20"/>
      <c r="E227" s="21"/>
      <c r="F227" s="22"/>
      <c r="G227" s="22"/>
      <c r="H227" s="34" t="str">
        <f>IF(OR(B227="",LEFT(M227,1)="✓"),"",C227-B227-F227)</f>
        <v/>
      </c>
      <c r="I227" s="34" t="str">
        <f>IF(OR(D227="",LEFT(M227,1)="✓"),"",E227-D227-G227)</f>
        <v/>
      </c>
      <c r="J227" s="34" t="str">
        <f>IF(AND(B227&lt;&gt;"",M227="✓所定"),C227-B227-F227,"")</f>
        <v/>
      </c>
      <c r="K227" s="34" t="str">
        <f>IF(AND(B227&lt;&gt;"",M227="✓法定"),C227-B227-F227,"")</f>
        <v/>
      </c>
      <c r="L227" s="26" t="str">
        <f t="shared" ref="L227:L253" si="42">IF(AND($B227="",$D227=""),"",($C227-$B227-$F227)+($E227-$D227-$G227))</f>
        <v/>
      </c>
      <c r="M227" s="32"/>
      <c r="N227" s="190"/>
      <c r="O227" s="190"/>
      <c r="P227" s="190"/>
      <c r="Q227" s="190"/>
      <c r="R227" s="23"/>
      <c r="V227" s="1" t="s">
        <v>171</v>
      </c>
    </row>
    <row r="228" spans="1:22">
      <c r="A228" s="27">
        <f ca="1">A227+1</f>
        <v>46055</v>
      </c>
      <c r="B228" s="20"/>
      <c r="C228" s="21"/>
      <c r="D228" s="20"/>
      <c r="E228" s="21"/>
      <c r="F228" s="22"/>
      <c r="G228" s="22"/>
      <c r="H228" s="34" t="str">
        <f t="shared" ref="H228:H257" si="43">IF(OR(B228="",LEFT(M228,1)="✓"),"",C228-B228-F228)</f>
        <v/>
      </c>
      <c r="I228" s="34" t="str">
        <f t="shared" ref="I228:I257" si="44">IF(OR(D228="",LEFT(M228,1)="✓"),"",E228-D228-G228)</f>
        <v/>
      </c>
      <c r="J228" s="34" t="str">
        <f t="shared" ref="J228:J257" si="45">IF(AND(B228&lt;&gt;"",M228="✓所定"),C228-B228-F228,"")</f>
        <v/>
      </c>
      <c r="K228" s="34" t="str">
        <f t="shared" ref="K228:K257" si="46">IF(AND(B228&lt;&gt;"",M228="✓法定"),C228-B228-F228,"")</f>
        <v/>
      </c>
      <c r="L228" s="26" t="str">
        <f t="shared" si="42"/>
        <v/>
      </c>
      <c r="M228" s="32"/>
      <c r="N228" s="190"/>
      <c r="O228" s="190"/>
      <c r="P228" s="190"/>
      <c r="Q228" s="190"/>
      <c r="R228" s="23"/>
      <c r="V228" s="1" t="s">
        <v>172</v>
      </c>
    </row>
    <row r="229" spans="1:22">
      <c r="A229" s="27">
        <f t="shared" ref="A229:A257" ca="1" si="47">A228+1</f>
        <v>46056</v>
      </c>
      <c r="B229" s="20"/>
      <c r="C229" s="21"/>
      <c r="D229" s="20"/>
      <c r="E229" s="21"/>
      <c r="F229" s="22"/>
      <c r="G229" s="22"/>
      <c r="H229" s="34" t="str">
        <f t="shared" si="43"/>
        <v/>
      </c>
      <c r="I229" s="34" t="str">
        <f t="shared" si="44"/>
        <v/>
      </c>
      <c r="J229" s="34" t="str">
        <f t="shared" si="45"/>
        <v/>
      </c>
      <c r="K229" s="34" t="str">
        <f t="shared" si="46"/>
        <v/>
      </c>
      <c r="L229" s="26" t="str">
        <f t="shared" si="42"/>
        <v/>
      </c>
      <c r="M229" s="32"/>
      <c r="N229" s="190"/>
      <c r="O229" s="190"/>
      <c r="P229" s="190"/>
      <c r="Q229" s="190"/>
      <c r="R229" s="23"/>
    </row>
    <row r="230" spans="1:22">
      <c r="A230" s="27">
        <f t="shared" ca="1" si="47"/>
        <v>46057</v>
      </c>
      <c r="B230" s="20"/>
      <c r="C230" s="21"/>
      <c r="D230" s="20"/>
      <c r="E230" s="21"/>
      <c r="F230" s="22"/>
      <c r="G230" s="22"/>
      <c r="H230" s="34" t="str">
        <f t="shared" si="43"/>
        <v/>
      </c>
      <c r="I230" s="34" t="str">
        <f t="shared" si="44"/>
        <v/>
      </c>
      <c r="J230" s="34" t="str">
        <f t="shared" si="45"/>
        <v/>
      </c>
      <c r="K230" s="34" t="str">
        <f t="shared" si="46"/>
        <v/>
      </c>
      <c r="L230" s="26" t="str">
        <f t="shared" si="42"/>
        <v/>
      </c>
      <c r="M230" s="32"/>
      <c r="N230" s="190"/>
      <c r="O230" s="190"/>
      <c r="P230" s="190"/>
      <c r="Q230" s="190"/>
      <c r="R230" s="23"/>
    </row>
    <row r="231" spans="1:22">
      <c r="A231" s="27">
        <f t="shared" ca="1" si="47"/>
        <v>46058</v>
      </c>
      <c r="B231" s="20"/>
      <c r="C231" s="21"/>
      <c r="D231" s="20"/>
      <c r="E231" s="21"/>
      <c r="F231" s="22"/>
      <c r="G231" s="22"/>
      <c r="H231" s="34" t="str">
        <f t="shared" si="43"/>
        <v/>
      </c>
      <c r="I231" s="34" t="str">
        <f t="shared" si="44"/>
        <v/>
      </c>
      <c r="J231" s="34" t="str">
        <f t="shared" si="45"/>
        <v/>
      </c>
      <c r="K231" s="34" t="str">
        <f t="shared" si="46"/>
        <v/>
      </c>
      <c r="L231" s="26" t="str">
        <f t="shared" si="42"/>
        <v/>
      </c>
      <c r="M231" s="32"/>
      <c r="N231" s="190"/>
      <c r="O231" s="190"/>
      <c r="P231" s="190"/>
      <c r="Q231" s="190"/>
      <c r="R231" s="23"/>
    </row>
    <row r="232" spans="1:22">
      <c r="A232" s="27">
        <f t="shared" ca="1" si="47"/>
        <v>46059</v>
      </c>
      <c r="B232" s="20"/>
      <c r="C232" s="21"/>
      <c r="D232" s="20"/>
      <c r="E232" s="21"/>
      <c r="F232" s="22"/>
      <c r="G232" s="22"/>
      <c r="H232" s="34" t="str">
        <f t="shared" si="43"/>
        <v/>
      </c>
      <c r="I232" s="34" t="str">
        <f t="shared" si="44"/>
        <v/>
      </c>
      <c r="J232" s="34" t="str">
        <f t="shared" si="45"/>
        <v/>
      </c>
      <c r="K232" s="34" t="str">
        <f t="shared" si="46"/>
        <v/>
      </c>
      <c r="L232" s="26" t="str">
        <f t="shared" si="42"/>
        <v/>
      </c>
      <c r="M232" s="32"/>
      <c r="N232" s="190"/>
      <c r="O232" s="190"/>
      <c r="P232" s="190"/>
      <c r="Q232" s="190"/>
      <c r="R232" s="23"/>
    </row>
    <row r="233" spans="1:22">
      <c r="A233" s="27">
        <f t="shared" ca="1" si="47"/>
        <v>46060</v>
      </c>
      <c r="B233" s="20"/>
      <c r="C233" s="21"/>
      <c r="D233" s="20"/>
      <c r="E233" s="21"/>
      <c r="F233" s="22"/>
      <c r="G233" s="22"/>
      <c r="H233" s="34" t="str">
        <f t="shared" si="43"/>
        <v/>
      </c>
      <c r="I233" s="34" t="str">
        <f t="shared" si="44"/>
        <v/>
      </c>
      <c r="J233" s="34" t="str">
        <f t="shared" si="45"/>
        <v/>
      </c>
      <c r="K233" s="34" t="str">
        <f t="shared" si="46"/>
        <v/>
      </c>
      <c r="L233" s="26" t="str">
        <f t="shared" si="42"/>
        <v/>
      </c>
      <c r="M233" s="32"/>
      <c r="N233" s="190"/>
      <c r="O233" s="190"/>
      <c r="P233" s="190"/>
      <c r="Q233" s="190"/>
      <c r="R233" s="23"/>
    </row>
    <row r="234" spans="1:22">
      <c r="A234" s="27">
        <f t="shared" ca="1" si="47"/>
        <v>46061</v>
      </c>
      <c r="B234" s="20"/>
      <c r="C234" s="21"/>
      <c r="D234" s="20"/>
      <c r="E234" s="21"/>
      <c r="F234" s="22"/>
      <c r="G234" s="22"/>
      <c r="H234" s="34" t="str">
        <f t="shared" si="43"/>
        <v/>
      </c>
      <c r="I234" s="34" t="str">
        <f t="shared" si="44"/>
        <v/>
      </c>
      <c r="J234" s="34" t="str">
        <f t="shared" si="45"/>
        <v/>
      </c>
      <c r="K234" s="34" t="str">
        <f t="shared" si="46"/>
        <v/>
      </c>
      <c r="L234" s="26" t="str">
        <f t="shared" si="42"/>
        <v/>
      </c>
      <c r="M234" s="32"/>
      <c r="N234" s="190"/>
      <c r="O234" s="190"/>
      <c r="P234" s="190"/>
      <c r="Q234" s="190"/>
      <c r="R234" s="23"/>
    </row>
    <row r="235" spans="1:22">
      <c r="A235" s="27">
        <f t="shared" ca="1" si="47"/>
        <v>46062</v>
      </c>
      <c r="B235" s="20"/>
      <c r="C235" s="21"/>
      <c r="D235" s="20"/>
      <c r="E235" s="21"/>
      <c r="F235" s="22"/>
      <c r="G235" s="22"/>
      <c r="H235" s="34" t="str">
        <f t="shared" si="43"/>
        <v/>
      </c>
      <c r="I235" s="34" t="str">
        <f t="shared" si="44"/>
        <v/>
      </c>
      <c r="J235" s="34" t="str">
        <f t="shared" si="45"/>
        <v/>
      </c>
      <c r="K235" s="34" t="str">
        <f t="shared" si="46"/>
        <v/>
      </c>
      <c r="L235" s="26" t="str">
        <f t="shared" si="42"/>
        <v/>
      </c>
      <c r="M235" s="32"/>
      <c r="N235" s="190"/>
      <c r="O235" s="190"/>
      <c r="P235" s="190"/>
      <c r="Q235" s="190"/>
      <c r="R235" s="23"/>
    </row>
    <row r="236" spans="1:22">
      <c r="A236" s="27">
        <f t="shared" ca="1" si="47"/>
        <v>46063</v>
      </c>
      <c r="B236" s="20"/>
      <c r="C236" s="21"/>
      <c r="D236" s="20"/>
      <c r="E236" s="21"/>
      <c r="F236" s="22"/>
      <c r="G236" s="22"/>
      <c r="H236" s="34" t="str">
        <f t="shared" si="43"/>
        <v/>
      </c>
      <c r="I236" s="34" t="str">
        <f t="shared" si="44"/>
        <v/>
      </c>
      <c r="J236" s="34" t="str">
        <f t="shared" si="45"/>
        <v/>
      </c>
      <c r="K236" s="34" t="str">
        <f t="shared" si="46"/>
        <v/>
      </c>
      <c r="L236" s="26" t="str">
        <f t="shared" si="42"/>
        <v/>
      </c>
      <c r="M236" s="32"/>
      <c r="N236" s="190"/>
      <c r="O236" s="190"/>
      <c r="P236" s="190"/>
      <c r="Q236" s="190"/>
      <c r="R236" s="23"/>
    </row>
    <row r="237" spans="1:22">
      <c r="A237" s="27">
        <f t="shared" ca="1" si="47"/>
        <v>46064</v>
      </c>
      <c r="B237" s="20"/>
      <c r="C237" s="21"/>
      <c r="D237" s="20"/>
      <c r="E237" s="21"/>
      <c r="F237" s="22"/>
      <c r="G237" s="22"/>
      <c r="H237" s="34" t="str">
        <f t="shared" si="43"/>
        <v/>
      </c>
      <c r="I237" s="34" t="str">
        <f t="shared" si="44"/>
        <v/>
      </c>
      <c r="J237" s="34" t="str">
        <f t="shared" si="45"/>
        <v/>
      </c>
      <c r="K237" s="34" t="str">
        <f t="shared" si="46"/>
        <v/>
      </c>
      <c r="L237" s="26" t="str">
        <f t="shared" si="42"/>
        <v/>
      </c>
      <c r="M237" s="32"/>
      <c r="N237" s="190"/>
      <c r="O237" s="190"/>
      <c r="P237" s="190"/>
      <c r="Q237" s="190"/>
      <c r="R237" s="23"/>
    </row>
    <row r="238" spans="1:22">
      <c r="A238" s="27">
        <f t="shared" ca="1" si="47"/>
        <v>46065</v>
      </c>
      <c r="B238" s="20"/>
      <c r="C238" s="21"/>
      <c r="D238" s="20"/>
      <c r="E238" s="21"/>
      <c r="F238" s="22"/>
      <c r="G238" s="22"/>
      <c r="H238" s="34" t="str">
        <f t="shared" si="43"/>
        <v/>
      </c>
      <c r="I238" s="34" t="str">
        <f t="shared" si="44"/>
        <v/>
      </c>
      <c r="J238" s="34" t="str">
        <f t="shared" si="45"/>
        <v/>
      </c>
      <c r="K238" s="34" t="str">
        <f t="shared" si="46"/>
        <v/>
      </c>
      <c r="L238" s="26" t="str">
        <f t="shared" si="42"/>
        <v/>
      </c>
      <c r="M238" s="32"/>
      <c r="N238" s="190"/>
      <c r="O238" s="190"/>
      <c r="P238" s="190"/>
      <c r="Q238" s="190"/>
      <c r="R238" s="23"/>
    </row>
    <row r="239" spans="1:22">
      <c r="A239" s="27">
        <f t="shared" ca="1" si="47"/>
        <v>46066</v>
      </c>
      <c r="B239" s="20"/>
      <c r="C239" s="21"/>
      <c r="D239" s="20"/>
      <c r="E239" s="21"/>
      <c r="F239" s="22"/>
      <c r="G239" s="22"/>
      <c r="H239" s="34" t="str">
        <f t="shared" si="43"/>
        <v/>
      </c>
      <c r="I239" s="34" t="str">
        <f t="shared" si="44"/>
        <v/>
      </c>
      <c r="J239" s="34" t="str">
        <f t="shared" si="45"/>
        <v/>
      </c>
      <c r="K239" s="34" t="str">
        <f t="shared" si="46"/>
        <v/>
      </c>
      <c r="L239" s="26" t="str">
        <f t="shared" si="42"/>
        <v/>
      </c>
      <c r="M239" s="32"/>
      <c r="N239" s="190"/>
      <c r="O239" s="190"/>
      <c r="P239" s="190"/>
      <c r="Q239" s="190"/>
      <c r="R239" s="23"/>
    </row>
    <row r="240" spans="1:22">
      <c r="A240" s="27">
        <f t="shared" ca="1" si="47"/>
        <v>46067</v>
      </c>
      <c r="B240" s="20"/>
      <c r="C240" s="21"/>
      <c r="D240" s="20"/>
      <c r="E240" s="21"/>
      <c r="F240" s="22"/>
      <c r="G240" s="22"/>
      <c r="H240" s="34" t="str">
        <f t="shared" si="43"/>
        <v/>
      </c>
      <c r="I240" s="34" t="str">
        <f t="shared" si="44"/>
        <v/>
      </c>
      <c r="J240" s="34" t="str">
        <f t="shared" si="45"/>
        <v/>
      </c>
      <c r="K240" s="34" t="str">
        <f t="shared" si="46"/>
        <v/>
      </c>
      <c r="L240" s="26" t="str">
        <f t="shared" si="42"/>
        <v/>
      </c>
      <c r="M240" s="32"/>
      <c r="N240" s="190"/>
      <c r="O240" s="190"/>
      <c r="P240" s="190"/>
      <c r="Q240" s="190"/>
      <c r="R240" s="23"/>
    </row>
    <row r="241" spans="1:18">
      <c r="A241" s="27">
        <f t="shared" ca="1" si="47"/>
        <v>46068</v>
      </c>
      <c r="B241" s="20"/>
      <c r="C241" s="21"/>
      <c r="D241" s="20"/>
      <c r="E241" s="21"/>
      <c r="F241" s="22"/>
      <c r="G241" s="22"/>
      <c r="H241" s="34" t="str">
        <f t="shared" si="43"/>
        <v/>
      </c>
      <c r="I241" s="34" t="str">
        <f t="shared" si="44"/>
        <v/>
      </c>
      <c r="J241" s="34" t="str">
        <f t="shared" si="45"/>
        <v/>
      </c>
      <c r="K241" s="34" t="str">
        <f t="shared" si="46"/>
        <v/>
      </c>
      <c r="L241" s="26" t="str">
        <f t="shared" si="42"/>
        <v/>
      </c>
      <c r="M241" s="32"/>
      <c r="N241" s="190"/>
      <c r="O241" s="190"/>
      <c r="P241" s="190"/>
      <c r="Q241" s="190"/>
      <c r="R241" s="23"/>
    </row>
    <row r="242" spans="1:18">
      <c r="A242" s="27">
        <f t="shared" ca="1" si="47"/>
        <v>46069</v>
      </c>
      <c r="B242" s="20"/>
      <c r="C242" s="21"/>
      <c r="D242" s="20"/>
      <c r="E242" s="21"/>
      <c r="F242" s="22"/>
      <c r="G242" s="22"/>
      <c r="H242" s="34" t="str">
        <f t="shared" si="43"/>
        <v/>
      </c>
      <c r="I242" s="34" t="str">
        <f t="shared" si="44"/>
        <v/>
      </c>
      <c r="J242" s="34" t="str">
        <f t="shared" si="45"/>
        <v/>
      </c>
      <c r="K242" s="34" t="str">
        <f t="shared" si="46"/>
        <v/>
      </c>
      <c r="L242" s="26" t="str">
        <f t="shared" si="42"/>
        <v/>
      </c>
      <c r="M242" s="32"/>
      <c r="N242" s="190"/>
      <c r="O242" s="190"/>
      <c r="P242" s="190"/>
      <c r="Q242" s="190"/>
      <c r="R242" s="23"/>
    </row>
    <row r="243" spans="1:18">
      <c r="A243" s="27">
        <f t="shared" ca="1" si="47"/>
        <v>46070</v>
      </c>
      <c r="B243" s="20"/>
      <c r="C243" s="21"/>
      <c r="D243" s="20"/>
      <c r="E243" s="21"/>
      <c r="F243" s="22"/>
      <c r="G243" s="22"/>
      <c r="H243" s="34" t="str">
        <f t="shared" si="43"/>
        <v/>
      </c>
      <c r="I243" s="34" t="str">
        <f t="shared" si="44"/>
        <v/>
      </c>
      <c r="J243" s="34" t="str">
        <f t="shared" si="45"/>
        <v/>
      </c>
      <c r="K243" s="34" t="str">
        <f t="shared" si="46"/>
        <v/>
      </c>
      <c r="L243" s="26" t="str">
        <f t="shared" si="42"/>
        <v/>
      </c>
      <c r="M243" s="32"/>
      <c r="N243" s="190"/>
      <c r="O243" s="190"/>
      <c r="P243" s="190"/>
      <c r="Q243" s="190"/>
      <c r="R243" s="23"/>
    </row>
    <row r="244" spans="1:18">
      <c r="A244" s="27">
        <f t="shared" ca="1" si="47"/>
        <v>46071</v>
      </c>
      <c r="B244" s="20"/>
      <c r="C244" s="21"/>
      <c r="D244" s="20"/>
      <c r="E244" s="21"/>
      <c r="F244" s="22"/>
      <c r="G244" s="22"/>
      <c r="H244" s="34" t="str">
        <f t="shared" si="43"/>
        <v/>
      </c>
      <c r="I244" s="34" t="str">
        <f t="shared" si="44"/>
        <v/>
      </c>
      <c r="J244" s="34" t="str">
        <f t="shared" si="45"/>
        <v/>
      </c>
      <c r="K244" s="34" t="str">
        <f t="shared" si="46"/>
        <v/>
      </c>
      <c r="L244" s="26" t="str">
        <f t="shared" si="42"/>
        <v/>
      </c>
      <c r="M244" s="32"/>
      <c r="N244" s="190"/>
      <c r="O244" s="190"/>
      <c r="P244" s="190"/>
      <c r="Q244" s="190"/>
      <c r="R244" s="23"/>
    </row>
    <row r="245" spans="1:18">
      <c r="A245" s="27">
        <f t="shared" ca="1" si="47"/>
        <v>46072</v>
      </c>
      <c r="B245" s="20"/>
      <c r="C245" s="21"/>
      <c r="D245" s="20"/>
      <c r="E245" s="21"/>
      <c r="F245" s="22"/>
      <c r="G245" s="22"/>
      <c r="H245" s="34" t="str">
        <f t="shared" si="43"/>
        <v/>
      </c>
      <c r="I245" s="34" t="str">
        <f t="shared" si="44"/>
        <v/>
      </c>
      <c r="J245" s="34" t="str">
        <f t="shared" si="45"/>
        <v/>
      </c>
      <c r="K245" s="34" t="str">
        <f t="shared" si="46"/>
        <v/>
      </c>
      <c r="L245" s="26" t="str">
        <f t="shared" si="42"/>
        <v/>
      </c>
      <c r="M245" s="32"/>
      <c r="N245" s="190"/>
      <c r="O245" s="190"/>
      <c r="P245" s="190"/>
      <c r="Q245" s="190"/>
      <c r="R245" s="23"/>
    </row>
    <row r="246" spans="1:18">
      <c r="A246" s="27">
        <f t="shared" ca="1" si="47"/>
        <v>46073</v>
      </c>
      <c r="B246" s="20"/>
      <c r="C246" s="21"/>
      <c r="D246" s="20"/>
      <c r="E246" s="21"/>
      <c r="F246" s="22"/>
      <c r="G246" s="22"/>
      <c r="H246" s="34" t="str">
        <f t="shared" si="43"/>
        <v/>
      </c>
      <c r="I246" s="34" t="str">
        <f t="shared" si="44"/>
        <v/>
      </c>
      <c r="J246" s="34" t="str">
        <f t="shared" si="45"/>
        <v/>
      </c>
      <c r="K246" s="34" t="str">
        <f t="shared" si="46"/>
        <v/>
      </c>
      <c r="L246" s="26" t="str">
        <f t="shared" si="42"/>
        <v/>
      </c>
      <c r="M246" s="32"/>
      <c r="N246" s="190"/>
      <c r="O246" s="190"/>
      <c r="P246" s="190"/>
      <c r="Q246" s="190"/>
      <c r="R246" s="23"/>
    </row>
    <row r="247" spans="1:18">
      <c r="A247" s="27">
        <f t="shared" ca="1" si="47"/>
        <v>46074</v>
      </c>
      <c r="B247" s="20"/>
      <c r="C247" s="21"/>
      <c r="D247" s="20"/>
      <c r="E247" s="21"/>
      <c r="F247" s="22"/>
      <c r="G247" s="22"/>
      <c r="H247" s="34" t="str">
        <f t="shared" si="43"/>
        <v/>
      </c>
      <c r="I247" s="34" t="str">
        <f t="shared" si="44"/>
        <v/>
      </c>
      <c r="J247" s="34" t="str">
        <f t="shared" si="45"/>
        <v/>
      </c>
      <c r="K247" s="34" t="str">
        <f t="shared" si="46"/>
        <v/>
      </c>
      <c r="L247" s="26" t="str">
        <f t="shared" si="42"/>
        <v/>
      </c>
      <c r="M247" s="32"/>
      <c r="N247" s="190"/>
      <c r="O247" s="190"/>
      <c r="P247" s="190"/>
      <c r="Q247" s="190"/>
      <c r="R247" s="23"/>
    </row>
    <row r="248" spans="1:18">
      <c r="A248" s="27">
        <f t="shared" ca="1" si="47"/>
        <v>46075</v>
      </c>
      <c r="B248" s="20"/>
      <c r="C248" s="21"/>
      <c r="D248" s="20"/>
      <c r="E248" s="21"/>
      <c r="F248" s="22"/>
      <c r="G248" s="22"/>
      <c r="H248" s="34" t="str">
        <f t="shared" si="43"/>
        <v/>
      </c>
      <c r="I248" s="34" t="str">
        <f t="shared" si="44"/>
        <v/>
      </c>
      <c r="J248" s="34" t="str">
        <f t="shared" si="45"/>
        <v/>
      </c>
      <c r="K248" s="34" t="str">
        <f t="shared" si="46"/>
        <v/>
      </c>
      <c r="L248" s="26" t="str">
        <f t="shared" si="42"/>
        <v/>
      </c>
      <c r="M248" s="32"/>
      <c r="N248" s="190"/>
      <c r="O248" s="190"/>
      <c r="P248" s="190"/>
      <c r="Q248" s="190"/>
      <c r="R248" s="23"/>
    </row>
    <row r="249" spans="1:18">
      <c r="A249" s="27">
        <f t="shared" ca="1" si="47"/>
        <v>46076</v>
      </c>
      <c r="B249" s="20"/>
      <c r="C249" s="21"/>
      <c r="D249" s="20"/>
      <c r="E249" s="21"/>
      <c r="F249" s="22"/>
      <c r="G249" s="22"/>
      <c r="H249" s="34" t="str">
        <f t="shared" si="43"/>
        <v/>
      </c>
      <c r="I249" s="34" t="str">
        <f t="shared" si="44"/>
        <v/>
      </c>
      <c r="J249" s="34" t="str">
        <f t="shared" si="45"/>
        <v/>
      </c>
      <c r="K249" s="34" t="str">
        <f t="shared" si="46"/>
        <v/>
      </c>
      <c r="L249" s="26" t="str">
        <f t="shared" si="42"/>
        <v/>
      </c>
      <c r="M249" s="32"/>
      <c r="N249" s="190"/>
      <c r="O249" s="190"/>
      <c r="P249" s="190"/>
      <c r="Q249" s="190"/>
      <c r="R249" s="23"/>
    </row>
    <row r="250" spans="1:18">
      <c r="A250" s="27">
        <f t="shared" ca="1" si="47"/>
        <v>46077</v>
      </c>
      <c r="B250" s="20"/>
      <c r="C250" s="21"/>
      <c r="D250" s="20"/>
      <c r="E250" s="21"/>
      <c r="F250" s="22"/>
      <c r="G250" s="22"/>
      <c r="H250" s="34" t="str">
        <f t="shared" si="43"/>
        <v/>
      </c>
      <c r="I250" s="34" t="str">
        <f t="shared" si="44"/>
        <v/>
      </c>
      <c r="J250" s="34" t="str">
        <f t="shared" si="45"/>
        <v/>
      </c>
      <c r="K250" s="34" t="str">
        <f t="shared" si="46"/>
        <v/>
      </c>
      <c r="L250" s="26" t="str">
        <f t="shared" si="42"/>
        <v/>
      </c>
      <c r="M250" s="32"/>
      <c r="N250" s="190"/>
      <c r="O250" s="190"/>
      <c r="P250" s="190"/>
      <c r="Q250" s="190"/>
      <c r="R250" s="23"/>
    </row>
    <row r="251" spans="1:18">
      <c r="A251" s="27">
        <f t="shared" ca="1" si="47"/>
        <v>46078</v>
      </c>
      <c r="B251" s="20"/>
      <c r="C251" s="21"/>
      <c r="D251" s="20"/>
      <c r="E251" s="21"/>
      <c r="F251" s="22"/>
      <c r="G251" s="22"/>
      <c r="H251" s="34" t="str">
        <f t="shared" si="43"/>
        <v/>
      </c>
      <c r="I251" s="34" t="str">
        <f t="shared" si="44"/>
        <v/>
      </c>
      <c r="J251" s="34" t="str">
        <f t="shared" si="45"/>
        <v/>
      </c>
      <c r="K251" s="34" t="str">
        <f t="shared" si="46"/>
        <v/>
      </c>
      <c r="L251" s="26" t="str">
        <f t="shared" si="42"/>
        <v/>
      </c>
      <c r="M251" s="32"/>
      <c r="N251" s="190"/>
      <c r="O251" s="190"/>
      <c r="P251" s="190"/>
      <c r="Q251" s="190"/>
      <c r="R251" s="23"/>
    </row>
    <row r="252" spans="1:18">
      <c r="A252" s="27">
        <f t="shared" ca="1" si="47"/>
        <v>46079</v>
      </c>
      <c r="B252" s="20"/>
      <c r="C252" s="21"/>
      <c r="D252" s="20"/>
      <c r="E252" s="21"/>
      <c r="F252" s="22"/>
      <c r="G252" s="22"/>
      <c r="H252" s="34" t="str">
        <f t="shared" si="43"/>
        <v/>
      </c>
      <c r="I252" s="34" t="str">
        <f t="shared" si="44"/>
        <v/>
      </c>
      <c r="J252" s="34" t="str">
        <f t="shared" si="45"/>
        <v/>
      </c>
      <c r="K252" s="34" t="str">
        <f t="shared" si="46"/>
        <v/>
      </c>
      <c r="L252" s="26" t="str">
        <f t="shared" si="42"/>
        <v/>
      </c>
      <c r="M252" s="32"/>
      <c r="N252" s="190"/>
      <c r="O252" s="190"/>
      <c r="P252" s="190"/>
      <c r="Q252" s="190"/>
      <c r="R252" s="23"/>
    </row>
    <row r="253" spans="1:18">
      <c r="A253" s="27">
        <f t="shared" ca="1" si="47"/>
        <v>46080</v>
      </c>
      <c r="B253" s="20"/>
      <c r="C253" s="21"/>
      <c r="D253" s="20"/>
      <c r="E253" s="21"/>
      <c r="F253" s="22"/>
      <c r="G253" s="22"/>
      <c r="H253" s="34" t="str">
        <f t="shared" si="43"/>
        <v/>
      </c>
      <c r="I253" s="34" t="str">
        <f t="shared" si="44"/>
        <v/>
      </c>
      <c r="J253" s="34" t="str">
        <f t="shared" si="45"/>
        <v/>
      </c>
      <c r="K253" s="34" t="str">
        <f t="shared" si="46"/>
        <v/>
      </c>
      <c r="L253" s="26" t="str">
        <f t="shared" si="42"/>
        <v/>
      </c>
      <c r="M253" s="32"/>
      <c r="N253" s="190"/>
      <c r="O253" s="190"/>
      <c r="P253" s="190"/>
      <c r="Q253" s="190"/>
      <c r="R253" s="23"/>
    </row>
    <row r="254" spans="1:18">
      <c r="A254" s="27">
        <f t="shared" ca="1" si="47"/>
        <v>46081</v>
      </c>
      <c r="B254" s="20"/>
      <c r="C254" s="21"/>
      <c r="D254" s="20"/>
      <c r="E254" s="21"/>
      <c r="F254" s="22"/>
      <c r="G254" s="22"/>
      <c r="H254" s="34" t="str">
        <f t="shared" si="43"/>
        <v/>
      </c>
      <c r="I254" s="34" t="str">
        <f t="shared" si="44"/>
        <v/>
      </c>
      <c r="J254" s="34" t="str">
        <f t="shared" si="45"/>
        <v/>
      </c>
      <c r="K254" s="34" t="str">
        <f t="shared" si="46"/>
        <v/>
      </c>
      <c r="L254" s="26" t="str">
        <f>IF(AND($B254="",$D254=""),"",($C254-$B254-$F254)+($E254-$D254-$G254))</f>
        <v/>
      </c>
      <c r="M254" s="32"/>
      <c r="N254" s="190"/>
      <c r="O254" s="190"/>
      <c r="P254" s="190"/>
      <c r="Q254" s="190"/>
      <c r="R254" s="23"/>
    </row>
    <row r="255" spans="1:18">
      <c r="A255" s="27">
        <f t="shared" ca="1" si="47"/>
        <v>46082</v>
      </c>
      <c r="B255" s="20"/>
      <c r="C255" s="21"/>
      <c r="D255" s="20"/>
      <c r="E255" s="21"/>
      <c r="F255" s="22"/>
      <c r="G255" s="22"/>
      <c r="H255" s="34" t="str">
        <f t="shared" si="43"/>
        <v/>
      </c>
      <c r="I255" s="34" t="str">
        <f t="shared" si="44"/>
        <v/>
      </c>
      <c r="J255" s="34" t="str">
        <f t="shared" si="45"/>
        <v/>
      </c>
      <c r="K255" s="34" t="str">
        <f t="shared" si="46"/>
        <v/>
      </c>
      <c r="L255" s="26" t="str">
        <f>IF(AND($B255="",$D255=""),"",($C255-$B255-$F255)+($E255-$D255-$G255))</f>
        <v/>
      </c>
      <c r="M255" s="32"/>
      <c r="N255" s="190"/>
      <c r="O255" s="190"/>
      <c r="P255" s="190"/>
      <c r="Q255" s="190"/>
      <c r="R255" s="23"/>
    </row>
    <row r="256" spans="1:18">
      <c r="A256" s="27">
        <f t="shared" ca="1" si="47"/>
        <v>46083</v>
      </c>
      <c r="B256" s="20"/>
      <c r="C256" s="21"/>
      <c r="D256" s="20"/>
      <c r="E256" s="21"/>
      <c r="F256" s="22"/>
      <c r="G256" s="22"/>
      <c r="H256" s="34" t="str">
        <f t="shared" si="43"/>
        <v/>
      </c>
      <c r="I256" s="34" t="str">
        <f t="shared" si="44"/>
        <v/>
      </c>
      <c r="J256" s="34" t="str">
        <f t="shared" si="45"/>
        <v/>
      </c>
      <c r="K256" s="34" t="str">
        <f t="shared" si="46"/>
        <v/>
      </c>
      <c r="L256" s="26" t="str">
        <f>IF(AND($B256="",$D256=""),"",($C256-$B256-$F256)+($E256-$D256-$G256))</f>
        <v/>
      </c>
      <c r="M256" s="32"/>
      <c r="N256" s="190"/>
      <c r="O256" s="190"/>
      <c r="P256" s="190"/>
      <c r="Q256" s="190"/>
      <c r="R256" s="23"/>
    </row>
    <row r="257" spans="1:18">
      <c r="A257" s="27">
        <f t="shared" ca="1" si="47"/>
        <v>46084</v>
      </c>
      <c r="B257" s="20"/>
      <c r="C257" s="21"/>
      <c r="D257" s="20"/>
      <c r="E257" s="21"/>
      <c r="F257" s="22"/>
      <c r="G257" s="22"/>
      <c r="H257" s="34" t="str">
        <f t="shared" si="43"/>
        <v/>
      </c>
      <c r="I257" s="34" t="str">
        <f t="shared" si="44"/>
        <v/>
      </c>
      <c r="J257" s="34" t="str">
        <f t="shared" si="45"/>
        <v/>
      </c>
      <c r="K257" s="34" t="str">
        <f t="shared" si="46"/>
        <v/>
      </c>
      <c r="L257" s="26" t="str">
        <f>IF(AND($B257="",$D257=""),"",($C257-$B257-$F257)+($E257-$D257-$G257))</f>
        <v/>
      </c>
      <c r="M257" s="32"/>
      <c r="N257" s="190"/>
      <c r="O257" s="190"/>
      <c r="P257" s="190"/>
      <c r="Q257" s="190"/>
      <c r="R257" s="23"/>
    </row>
    <row r="258" spans="1:18">
      <c r="A258" s="5" t="s">
        <v>11</v>
      </c>
      <c r="B258" s="191"/>
      <c r="C258" s="192"/>
      <c r="D258" s="191"/>
      <c r="E258" s="192"/>
      <c r="F258" s="26" t="str">
        <f>IF(SUM($F227:$F257)=0,"",SUM($F227:$F257))</f>
        <v/>
      </c>
      <c r="G258" s="26" t="str">
        <f>IF(SUM($G227:$G257)=0,"",SUM($G227:$G257))</f>
        <v/>
      </c>
      <c r="H258" s="26" t="str">
        <f>IF(SUM(H227:H257)=0,"",SUM(H227:H257))</f>
        <v/>
      </c>
      <c r="I258" s="26" t="str">
        <f>IF(SUM(I227:I257)=0,"",SUM(I227:I257))</f>
        <v/>
      </c>
      <c r="J258" s="26" t="str">
        <f>IF(SUM(J227:J257)=0,"",SUM(J227:J257))</f>
        <v/>
      </c>
      <c r="K258" s="26" t="str">
        <f>IF(SUM(K227:K257)=0,"",SUM(K227:K257))</f>
        <v/>
      </c>
      <c r="L258" s="26" t="str">
        <f>IF(SUM($L227:$L257)=0,"",SUM($L227:$L257))</f>
        <v/>
      </c>
      <c r="M258" s="33"/>
      <c r="N258" s="193"/>
      <c r="O258" s="193"/>
      <c r="P258" s="193"/>
      <c r="Q258" s="193"/>
      <c r="R258" s="6"/>
    </row>
    <row r="260" spans="1:18" ht="27" customHeight="1">
      <c r="A260" s="194" t="s">
        <v>22</v>
      </c>
      <c r="B260" s="189" t="s">
        <v>103</v>
      </c>
      <c r="C260" s="189"/>
      <c r="D260" s="189"/>
      <c r="E260" s="189"/>
      <c r="F260" s="189" t="s">
        <v>23</v>
      </c>
      <c r="G260" s="189"/>
      <c r="H260" s="189" t="s">
        <v>88</v>
      </c>
      <c r="I260" s="189"/>
      <c r="J260" s="189"/>
      <c r="K260" s="189"/>
      <c r="L260" s="189" t="s">
        <v>87</v>
      </c>
      <c r="M260" s="195" t="s">
        <v>96</v>
      </c>
      <c r="N260" s="194" t="s">
        <v>25</v>
      </c>
      <c r="O260" s="194"/>
      <c r="P260" s="194"/>
      <c r="Q260" s="194"/>
      <c r="R260" s="189" t="s">
        <v>100</v>
      </c>
    </row>
    <row r="261" spans="1:18" ht="14.25" customHeight="1">
      <c r="A261" s="194"/>
      <c r="B261" s="189" t="s">
        <v>82</v>
      </c>
      <c r="C261" s="189"/>
      <c r="D261" s="189" t="s">
        <v>84</v>
      </c>
      <c r="E261" s="189"/>
      <c r="F261" s="189"/>
      <c r="G261" s="189"/>
      <c r="H261" s="189" t="s">
        <v>90</v>
      </c>
      <c r="I261" s="189"/>
      <c r="J261" s="189" t="s">
        <v>89</v>
      </c>
      <c r="K261" s="189"/>
      <c r="L261" s="189"/>
      <c r="M261" s="196"/>
      <c r="N261" s="194"/>
      <c r="O261" s="194"/>
      <c r="P261" s="194"/>
      <c r="Q261" s="194"/>
      <c r="R261" s="189"/>
    </row>
    <row r="262" spans="1:18">
      <c r="A262" s="194"/>
      <c r="B262" s="43" t="s">
        <v>26</v>
      </c>
      <c r="C262" s="43" t="s">
        <v>27</v>
      </c>
      <c r="D262" s="43" t="s">
        <v>26</v>
      </c>
      <c r="E262" s="43" t="s">
        <v>27</v>
      </c>
      <c r="F262" s="44" t="s">
        <v>85</v>
      </c>
      <c r="G262" s="44" t="s">
        <v>86</v>
      </c>
      <c r="H262" s="44" t="s">
        <v>81</v>
      </c>
      <c r="I262" s="44" t="s">
        <v>83</v>
      </c>
      <c r="J262" s="44" t="s">
        <v>81</v>
      </c>
      <c r="K262" s="44" t="s">
        <v>95</v>
      </c>
      <c r="L262" s="189"/>
      <c r="M262" s="197"/>
      <c r="N262" s="194"/>
      <c r="O262" s="194"/>
      <c r="P262" s="194"/>
      <c r="Q262" s="194"/>
      <c r="R262" s="194"/>
    </row>
    <row r="263" spans="1:18">
      <c r="A263" s="27" cm="1">
        <f t="array" aca="1" ref="A263" ca="1">DATE("2025","8"+7,IFERROR(INDIRECT(T1),"1"))</f>
        <v>46082</v>
      </c>
      <c r="B263" s="20"/>
      <c r="C263" s="21"/>
      <c r="D263" s="20"/>
      <c r="E263" s="21"/>
      <c r="F263" s="22"/>
      <c r="G263" s="22"/>
      <c r="H263" s="34" t="str">
        <f>IF(OR(B263="",LEFT(M263,1)="✓"),"",C263-B263-F263)</f>
        <v/>
      </c>
      <c r="I263" s="34" t="str">
        <f>IF(OR(D263="",LEFT(M263,1)="✓"),"",E263-D263-G263)</f>
        <v/>
      </c>
      <c r="J263" s="34" t="str">
        <f>IF(AND(B263&lt;&gt;"",M263="✓所定"),C263-B263-F263,"")</f>
        <v/>
      </c>
      <c r="K263" s="34" t="str">
        <f>IF(AND(B263&lt;&gt;"",M263="✓法定"),C263-B263-F263,"")</f>
        <v/>
      </c>
      <c r="L263" s="34" t="str">
        <f>IF(AND($B263="",$D263=""),"",($C263-$B263-$F263)+($E263-$D263-$G263))</f>
        <v/>
      </c>
      <c r="M263" s="32"/>
      <c r="N263" s="190"/>
      <c r="O263" s="190"/>
      <c r="P263" s="190"/>
      <c r="Q263" s="190"/>
      <c r="R263" s="23"/>
    </row>
    <row r="264" spans="1:18">
      <c r="A264" s="27">
        <f ca="1">A263+1</f>
        <v>46083</v>
      </c>
      <c r="B264" s="20"/>
      <c r="C264" s="21"/>
      <c r="D264" s="20"/>
      <c r="E264" s="21"/>
      <c r="F264" s="22"/>
      <c r="G264" s="22"/>
      <c r="H264" s="34" t="str">
        <f t="shared" ref="H264:H293" si="48">IF(OR(B264="",LEFT(M264,1)="✓"),"",C264-B264-F264)</f>
        <v/>
      </c>
      <c r="I264" s="34" t="str">
        <f t="shared" ref="I264:I293" si="49">IF(OR(D264="",LEFT(M264,1)="✓"),"",E264-D264-G264)</f>
        <v/>
      </c>
      <c r="J264" s="34" t="str">
        <f t="shared" ref="J264:J293" si="50">IF(AND(B264&lt;&gt;"",M264="✓所定"),C264-B264-F264,"")</f>
        <v/>
      </c>
      <c r="K264" s="34" t="str">
        <f t="shared" ref="K264:K293" si="51">IF(AND(B264&lt;&gt;"",M264="✓法定"),C264-B264-F264,"")</f>
        <v/>
      </c>
      <c r="L264" s="34" t="str">
        <f t="shared" ref="L264:L288" si="52">IF(AND($B264="",$D264=""),"",($C264-$B264-$F264)+($E264-$D264-$G264))</f>
        <v/>
      </c>
      <c r="M264" s="32"/>
      <c r="N264" s="190"/>
      <c r="O264" s="190"/>
      <c r="P264" s="190"/>
      <c r="Q264" s="190"/>
      <c r="R264" s="23"/>
    </row>
    <row r="265" spans="1:18">
      <c r="A265" s="27">
        <f t="shared" ref="A265:A293" ca="1" si="53">A264+1</f>
        <v>46084</v>
      </c>
      <c r="B265" s="20"/>
      <c r="C265" s="21"/>
      <c r="D265" s="20"/>
      <c r="E265" s="21"/>
      <c r="F265" s="22"/>
      <c r="G265" s="22"/>
      <c r="H265" s="34" t="str">
        <f t="shared" si="48"/>
        <v/>
      </c>
      <c r="I265" s="34" t="str">
        <f t="shared" si="49"/>
        <v/>
      </c>
      <c r="J265" s="34" t="str">
        <f t="shared" si="50"/>
        <v/>
      </c>
      <c r="K265" s="34" t="str">
        <f t="shared" si="51"/>
        <v/>
      </c>
      <c r="L265" s="34" t="str">
        <f t="shared" si="52"/>
        <v/>
      </c>
      <c r="M265" s="32"/>
      <c r="N265" s="190"/>
      <c r="O265" s="190"/>
      <c r="P265" s="190"/>
      <c r="Q265" s="190"/>
      <c r="R265" s="23"/>
    </row>
    <row r="266" spans="1:18">
      <c r="A266" s="27">
        <f t="shared" ca="1" si="53"/>
        <v>46085</v>
      </c>
      <c r="B266" s="20"/>
      <c r="C266" s="21"/>
      <c r="D266" s="20"/>
      <c r="E266" s="21"/>
      <c r="F266" s="22"/>
      <c r="G266" s="22"/>
      <c r="H266" s="34" t="str">
        <f t="shared" si="48"/>
        <v/>
      </c>
      <c r="I266" s="34" t="str">
        <f t="shared" si="49"/>
        <v/>
      </c>
      <c r="J266" s="34" t="str">
        <f t="shared" si="50"/>
        <v/>
      </c>
      <c r="K266" s="34" t="str">
        <f t="shared" si="51"/>
        <v/>
      </c>
      <c r="L266" s="34" t="str">
        <f t="shared" si="52"/>
        <v/>
      </c>
      <c r="M266" s="32"/>
      <c r="N266" s="190"/>
      <c r="O266" s="190"/>
      <c r="P266" s="190"/>
      <c r="Q266" s="190"/>
      <c r="R266" s="23"/>
    </row>
    <row r="267" spans="1:18">
      <c r="A267" s="27">
        <f t="shared" ca="1" si="53"/>
        <v>46086</v>
      </c>
      <c r="B267" s="20"/>
      <c r="C267" s="21"/>
      <c r="D267" s="20"/>
      <c r="E267" s="21"/>
      <c r="F267" s="22"/>
      <c r="G267" s="22"/>
      <c r="H267" s="34" t="str">
        <f t="shared" si="48"/>
        <v/>
      </c>
      <c r="I267" s="34" t="str">
        <f t="shared" si="49"/>
        <v/>
      </c>
      <c r="J267" s="34" t="str">
        <f t="shared" si="50"/>
        <v/>
      </c>
      <c r="K267" s="34" t="str">
        <f t="shared" si="51"/>
        <v/>
      </c>
      <c r="L267" s="34" t="str">
        <f t="shared" si="52"/>
        <v/>
      </c>
      <c r="M267" s="32"/>
      <c r="N267" s="190"/>
      <c r="O267" s="190"/>
      <c r="P267" s="190"/>
      <c r="Q267" s="190"/>
      <c r="R267" s="23"/>
    </row>
    <row r="268" spans="1:18">
      <c r="A268" s="27">
        <f t="shared" ca="1" si="53"/>
        <v>46087</v>
      </c>
      <c r="B268" s="20"/>
      <c r="C268" s="21"/>
      <c r="D268" s="20"/>
      <c r="E268" s="21"/>
      <c r="F268" s="22"/>
      <c r="G268" s="22"/>
      <c r="H268" s="34" t="str">
        <f t="shared" si="48"/>
        <v/>
      </c>
      <c r="I268" s="34" t="str">
        <f t="shared" si="49"/>
        <v/>
      </c>
      <c r="J268" s="34" t="str">
        <f t="shared" si="50"/>
        <v/>
      </c>
      <c r="K268" s="34" t="str">
        <f t="shared" si="51"/>
        <v/>
      </c>
      <c r="L268" s="34" t="str">
        <f t="shared" si="52"/>
        <v/>
      </c>
      <c r="M268" s="32"/>
      <c r="N268" s="190"/>
      <c r="O268" s="190"/>
      <c r="P268" s="190"/>
      <c r="Q268" s="190"/>
      <c r="R268" s="23"/>
    </row>
    <row r="269" spans="1:18">
      <c r="A269" s="27">
        <f t="shared" ca="1" si="53"/>
        <v>46088</v>
      </c>
      <c r="B269" s="20"/>
      <c r="C269" s="21"/>
      <c r="D269" s="20"/>
      <c r="E269" s="21"/>
      <c r="F269" s="22"/>
      <c r="G269" s="22"/>
      <c r="H269" s="34" t="str">
        <f t="shared" si="48"/>
        <v/>
      </c>
      <c r="I269" s="34" t="str">
        <f t="shared" si="49"/>
        <v/>
      </c>
      <c r="J269" s="34" t="str">
        <f t="shared" si="50"/>
        <v/>
      </c>
      <c r="K269" s="34" t="str">
        <f t="shared" si="51"/>
        <v/>
      </c>
      <c r="L269" s="34" t="str">
        <f t="shared" si="52"/>
        <v/>
      </c>
      <c r="M269" s="32"/>
      <c r="N269" s="190"/>
      <c r="O269" s="190"/>
      <c r="P269" s="190"/>
      <c r="Q269" s="190"/>
      <c r="R269" s="23"/>
    </row>
    <row r="270" spans="1:18">
      <c r="A270" s="27">
        <f t="shared" ca="1" si="53"/>
        <v>46089</v>
      </c>
      <c r="B270" s="20"/>
      <c r="C270" s="21"/>
      <c r="D270" s="20"/>
      <c r="E270" s="21"/>
      <c r="F270" s="22"/>
      <c r="G270" s="22"/>
      <c r="H270" s="34" t="str">
        <f t="shared" si="48"/>
        <v/>
      </c>
      <c r="I270" s="34" t="str">
        <f t="shared" si="49"/>
        <v/>
      </c>
      <c r="J270" s="34" t="str">
        <f t="shared" si="50"/>
        <v/>
      </c>
      <c r="K270" s="34" t="str">
        <f t="shared" si="51"/>
        <v/>
      </c>
      <c r="L270" s="34" t="str">
        <f t="shared" si="52"/>
        <v/>
      </c>
      <c r="M270" s="32"/>
      <c r="N270" s="190"/>
      <c r="O270" s="190"/>
      <c r="P270" s="190"/>
      <c r="Q270" s="190"/>
      <c r="R270" s="23"/>
    </row>
    <row r="271" spans="1:18">
      <c r="A271" s="27">
        <f t="shared" ca="1" si="53"/>
        <v>46090</v>
      </c>
      <c r="B271" s="20"/>
      <c r="C271" s="21"/>
      <c r="D271" s="20"/>
      <c r="E271" s="21"/>
      <c r="F271" s="22"/>
      <c r="G271" s="22"/>
      <c r="H271" s="34" t="str">
        <f t="shared" si="48"/>
        <v/>
      </c>
      <c r="I271" s="34" t="str">
        <f t="shared" si="49"/>
        <v/>
      </c>
      <c r="J271" s="34" t="str">
        <f t="shared" si="50"/>
        <v/>
      </c>
      <c r="K271" s="34" t="str">
        <f t="shared" si="51"/>
        <v/>
      </c>
      <c r="L271" s="34" t="str">
        <f t="shared" si="52"/>
        <v/>
      </c>
      <c r="M271" s="32"/>
      <c r="N271" s="190"/>
      <c r="O271" s="190"/>
      <c r="P271" s="190"/>
      <c r="Q271" s="190"/>
      <c r="R271" s="23"/>
    </row>
    <row r="272" spans="1:18">
      <c r="A272" s="27">
        <f t="shared" ca="1" si="53"/>
        <v>46091</v>
      </c>
      <c r="B272" s="20"/>
      <c r="C272" s="21"/>
      <c r="D272" s="20"/>
      <c r="E272" s="21"/>
      <c r="F272" s="22"/>
      <c r="G272" s="22"/>
      <c r="H272" s="34" t="str">
        <f t="shared" si="48"/>
        <v/>
      </c>
      <c r="I272" s="34" t="str">
        <f t="shared" si="49"/>
        <v/>
      </c>
      <c r="J272" s="34" t="str">
        <f t="shared" si="50"/>
        <v/>
      </c>
      <c r="K272" s="34" t="str">
        <f t="shared" si="51"/>
        <v/>
      </c>
      <c r="L272" s="34" t="str">
        <f t="shared" si="52"/>
        <v/>
      </c>
      <c r="M272" s="32"/>
      <c r="N272" s="190"/>
      <c r="O272" s="190"/>
      <c r="P272" s="190"/>
      <c r="Q272" s="190"/>
      <c r="R272" s="23"/>
    </row>
    <row r="273" spans="1:18">
      <c r="A273" s="27">
        <f t="shared" ca="1" si="53"/>
        <v>46092</v>
      </c>
      <c r="B273" s="20"/>
      <c r="C273" s="21"/>
      <c r="D273" s="20"/>
      <c r="E273" s="21"/>
      <c r="F273" s="22"/>
      <c r="G273" s="22"/>
      <c r="H273" s="34" t="str">
        <f t="shared" si="48"/>
        <v/>
      </c>
      <c r="I273" s="34" t="str">
        <f t="shared" si="49"/>
        <v/>
      </c>
      <c r="J273" s="34" t="str">
        <f t="shared" si="50"/>
        <v/>
      </c>
      <c r="K273" s="34" t="str">
        <f t="shared" si="51"/>
        <v/>
      </c>
      <c r="L273" s="34" t="str">
        <f t="shared" si="52"/>
        <v/>
      </c>
      <c r="M273" s="32"/>
      <c r="N273" s="190"/>
      <c r="O273" s="190"/>
      <c r="P273" s="190"/>
      <c r="Q273" s="190"/>
      <c r="R273" s="23"/>
    </row>
    <row r="274" spans="1:18">
      <c r="A274" s="27">
        <f t="shared" ca="1" si="53"/>
        <v>46093</v>
      </c>
      <c r="B274" s="20"/>
      <c r="C274" s="21"/>
      <c r="D274" s="20"/>
      <c r="E274" s="21"/>
      <c r="F274" s="22"/>
      <c r="G274" s="22"/>
      <c r="H274" s="34" t="str">
        <f t="shared" si="48"/>
        <v/>
      </c>
      <c r="I274" s="34" t="str">
        <f t="shared" si="49"/>
        <v/>
      </c>
      <c r="J274" s="34" t="str">
        <f t="shared" si="50"/>
        <v/>
      </c>
      <c r="K274" s="34" t="str">
        <f t="shared" si="51"/>
        <v/>
      </c>
      <c r="L274" s="34" t="str">
        <f t="shared" si="52"/>
        <v/>
      </c>
      <c r="M274" s="32"/>
      <c r="N274" s="190"/>
      <c r="O274" s="190"/>
      <c r="P274" s="190"/>
      <c r="Q274" s="190"/>
      <c r="R274" s="23"/>
    </row>
    <row r="275" spans="1:18">
      <c r="A275" s="27">
        <f t="shared" ca="1" si="53"/>
        <v>46094</v>
      </c>
      <c r="B275" s="20"/>
      <c r="C275" s="21"/>
      <c r="D275" s="20"/>
      <c r="E275" s="21"/>
      <c r="F275" s="22"/>
      <c r="G275" s="22"/>
      <c r="H275" s="34" t="str">
        <f t="shared" si="48"/>
        <v/>
      </c>
      <c r="I275" s="34" t="str">
        <f t="shared" si="49"/>
        <v/>
      </c>
      <c r="J275" s="34" t="str">
        <f t="shared" si="50"/>
        <v/>
      </c>
      <c r="K275" s="34" t="str">
        <f t="shared" si="51"/>
        <v/>
      </c>
      <c r="L275" s="34" t="str">
        <f t="shared" si="52"/>
        <v/>
      </c>
      <c r="M275" s="32"/>
      <c r="N275" s="190"/>
      <c r="O275" s="190"/>
      <c r="P275" s="190"/>
      <c r="Q275" s="190"/>
      <c r="R275" s="23"/>
    </row>
    <row r="276" spans="1:18">
      <c r="A276" s="27">
        <f t="shared" ca="1" si="53"/>
        <v>46095</v>
      </c>
      <c r="B276" s="20"/>
      <c r="C276" s="21"/>
      <c r="D276" s="20"/>
      <c r="E276" s="21"/>
      <c r="F276" s="22"/>
      <c r="G276" s="22"/>
      <c r="H276" s="34" t="str">
        <f t="shared" si="48"/>
        <v/>
      </c>
      <c r="I276" s="34" t="str">
        <f t="shared" si="49"/>
        <v/>
      </c>
      <c r="J276" s="34" t="str">
        <f t="shared" si="50"/>
        <v/>
      </c>
      <c r="K276" s="34" t="str">
        <f t="shared" si="51"/>
        <v/>
      </c>
      <c r="L276" s="34" t="str">
        <f t="shared" si="52"/>
        <v/>
      </c>
      <c r="M276" s="32"/>
      <c r="N276" s="190"/>
      <c r="O276" s="190"/>
      <c r="P276" s="190"/>
      <c r="Q276" s="190"/>
      <c r="R276" s="23"/>
    </row>
    <row r="277" spans="1:18">
      <c r="A277" s="27">
        <f t="shared" ca="1" si="53"/>
        <v>46096</v>
      </c>
      <c r="B277" s="20"/>
      <c r="C277" s="21"/>
      <c r="D277" s="20"/>
      <c r="E277" s="21"/>
      <c r="F277" s="22"/>
      <c r="G277" s="22"/>
      <c r="H277" s="34" t="str">
        <f t="shared" si="48"/>
        <v/>
      </c>
      <c r="I277" s="34" t="str">
        <f t="shared" si="49"/>
        <v/>
      </c>
      <c r="J277" s="34" t="str">
        <f t="shared" si="50"/>
        <v/>
      </c>
      <c r="K277" s="34" t="str">
        <f t="shared" si="51"/>
        <v/>
      </c>
      <c r="L277" s="34" t="str">
        <f t="shared" si="52"/>
        <v/>
      </c>
      <c r="M277" s="32"/>
      <c r="N277" s="190"/>
      <c r="O277" s="190"/>
      <c r="P277" s="190"/>
      <c r="Q277" s="190"/>
      <c r="R277" s="23"/>
    </row>
    <row r="278" spans="1:18">
      <c r="A278" s="27">
        <f t="shared" ca="1" si="53"/>
        <v>46097</v>
      </c>
      <c r="B278" s="20"/>
      <c r="C278" s="21"/>
      <c r="D278" s="20"/>
      <c r="E278" s="21"/>
      <c r="F278" s="22"/>
      <c r="G278" s="22"/>
      <c r="H278" s="34" t="str">
        <f t="shared" si="48"/>
        <v/>
      </c>
      <c r="I278" s="34" t="str">
        <f t="shared" si="49"/>
        <v/>
      </c>
      <c r="J278" s="34" t="str">
        <f t="shared" si="50"/>
        <v/>
      </c>
      <c r="K278" s="34" t="str">
        <f t="shared" si="51"/>
        <v/>
      </c>
      <c r="L278" s="34" t="str">
        <f t="shared" si="52"/>
        <v/>
      </c>
      <c r="M278" s="32"/>
      <c r="N278" s="190"/>
      <c r="O278" s="190"/>
      <c r="P278" s="190"/>
      <c r="Q278" s="190"/>
      <c r="R278" s="23"/>
    </row>
    <row r="279" spans="1:18">
      <c r="A279" s="27">
        <f t="shared" ca="1" si="53"/>
        <v>46098</v>
      </c>
      <c r="B279" s="20"/>
      <c r="C279" s="21"/>
      <c r="D279" s="20"/>
      <c r="E279" s="21"/>
      <c r="F279" s="22"/>
      <c r="G279" s="22"/>
      <c r="H279" s="34" t="str">
        <f t="shared" si="48"/>
        <v/>
      </c>
      <c r="I279" s="34" t="str">
        <f t="shared" si="49"/>
        <v/>
      </c>
      <c r="J279" s="34" t="str">
        <f t="shared" si="50"/>
        <v/>
      </c>
      <c r="K279" s="34" t="str">
        <f t="shared" si="51"/>
        <v/>
      </c>
      <c r="L279" s="34" t="str">
        <f t="shared" si="52"/>
        <v/>
      </c>
      <c r="M279" s="32"/>
      <c r="N279" s="190"/>
      <c r="O279" s="190"/>
      <c r="P279" s="190"/>
      <c r="Q279" s="190"/>
      <c r="R279" s="23"/>
    </row>
    <row r="280" spans="1:18">
      <c r="A280" s="27">
        <f t="shared" ca="1" si="53"/>
        <v>46099</v>
      </c>
      <c r="B280" s="20"/>
      <c r="C280" s="21"/>
      <c r="D280" s="20"/>
      <c r="E280" s="21"/>
      <c r="F280" s="22"/>
      <c r="G280" s="22"/>
      <c r="H280" s="34" t="str">
        <f t="shared" si="48"/>
        <v/>
      </c>
      <c r="I280" s="34" t="str">
        <f t="shared" si="49"/>
        <v/>
      </c>
      <c r="J280" s="34" t="str">
        <f t="shared" si="50"/>
        <v/>
      </c>
      <c r="K280" s="34" t="str">
        <f t="shared" si="51"/>
        <v/>
      </c>
      <c r="L280" s="34" t="str">
        <f t="shared" si="52"/>
        <v/>
      </c>
      <c r="M280" s="32"/>
      <c r="N280" s="190"/>
      <c r="O280" s="190"/>
      <c r="P280" s="190"/>
      <c r="Q280" s="190"/>
      <c r="R280" s="23"/>
    </row>
    <row r="281" spans="1:18">
      <c r="A281" s="27">
        <f t="shared" ca="1" si="53"/>
        <v>46100</v>
      </c>
      <c r="B281" s="20"/>
      <c r="C281" s="21"/>
      <c r="D281" s="20"/>
      <c r="E281" s="21"/>
      <c r="F281" s="22"/>
      <c r="G281" s="22"/>
      <c r="H281" s="34" t="str">
        <f t="shared" si="48"/>
        <v/>
      </c>
      <c r="I281" s="34" t="str">
        <f t="shared" si="49"/>
        <v/>
      </c>
      <c r="J281" s="34" t="str">
        <f t="shared" si="50"/>
        <v/>
      </c>
      <c r="K281" s="34" t="str">
        <f t="shared" si="51"/>
        <v/>
      </c>
      <c r="L281" s="34" t="str">
        <f t="shared" si="52"/>
        <v/>
      </c>
      <c r="M281" s="32"/>
      <c r="N281" s="190"/>
      <c r="O281" s="190"/>
      <c r="P281" s="190"/>
      <c r="Q281" s="190"/>
      <c r="R281" s="23"/>
    </row>
    <row r="282" spans="1:18">
      <c r="A282" s="27">
        <f t="shared" ca="1" si="53"/>
        <v>46101</v>
      </c>
      <c r="B282" s="20"/>
      <c r="C282" s="21"/>
      <c r="D282" s="20"/>
      <c r="E282" s="21"/>
      <c r="F282" s="22"/>
      <c r="G282" s="22"/>
      <c r="H282" s="34" t="str">
        <f t="shared" si="48"/>
        <v/>
      </c>
      <c r="I282" s="34" t="str">
        <f t="shared" si="49"/>
        <v/>
      </c>
      <c r="J282" s="34" t="str">
        <f t="shared" si="50"/>
        <v/>
      </c>
      <c r="K282" s="34" t="str">
        <f t="shared" si="51"/>
        <v/>
      </c>
      <c r="L282" s="34" t="str">
        <f t="shared" si="52"/>
        <v/>
      </c>
      <c r="M282" s="32"/>
      <c r="N282" s="190"/>
      <c r="O282" s="190"/>
      <c r="P282" s="190"/>
      <c r="Q282" s="190"/>
      <c r="R282" s="23"/>
    </row>
    <row r="283" spans="1:18">
      <c r="A283" s="27">
        <f t="shared" ca="1" si="53"/>
        <v>46102</v>
      </c>
      <c r="B283" s="20"/>
      <c r="C283" s="21"/>
      <c r="D283" s="20"/>
      <c r="E283" s="21"/>
      <c r="F283" s="22"/>
      <c r="G283" s="22"/>
      <c r="H283" s="34" t="str">
        <f t="shared" si="48"/>
        <v/>
      </c>
      <c r="I283" s="34" t="str">
        <f t="shared" si="49"/>
        <v/>
      </c>
      <c r="J283" s="34" t="str">
        <f t="shared" si="50"/>
        <v/>
      </c>
      <c r="K283" s="34" t="str">
        <f t="shared" si="51"/>
        <v/>
      </c>
      <c r="L283" s="34" t="str">
        <f t="shared" si="52"/>
        <v/>
      </c>
      <c r="M283" s="32"/>
      <c r="N283" s="190"/>
      <c r="O283" s="190"/>
      <c r="P283" s="190"/>
      <c r="Q283" s="190"/>
      <c r="R283" s="23"/>
    </row>
    <row r="284" spans="1:18">
      <c r="A284" s="27">
        <f t="shared" ca="1" si="53"/>
        <v>46103</v>
      </c>
      <c r="B284" s="20"/>
      <c r="C284" s="21"/>
      <c r="D284" s="20"/>
      <c r="E284" s="21"/>
      <c r="F284" s="22"/>
      <c r="G284" s="22"/>
      <c r="H284" s="34" t="str">
        <f t="shared" si="48"/>
        <v/>
      </c>
      <c r="I284" s="34" t="str">
        <f t="shared" si="49"/>
        <v/>
      </c>
      <c r="J284" s="34" t="str">
        <f t="shared" si="50"/>
        <v/>
      </c>
      <c r="K284" s="34" t="str">
        <f t="shared" si="51"/>
        <v/>
      </c>
      <c r="L284" s="34" t="str">
        <f t="shared" si="52"/>
        <v/>
      </c>
      <c r="M284" s="32"/>
      <c r="N284" s="190"/>
      <c r="O284" s="190"/>
      <c r="P284" s="190"/>
      <c r="Q284" s="190"/>
      <c r="R284" s="23"/>
    </row>
    <row r="285" spans="1:18">
      <c r="A285" s="27">
        <f t="shared" ca="1" si="53"/>
        <v>46104</v>
      </c>
      <c r="B285" s="20"/>
      <c r="C285" s="21"/>
      <c r="D285" s="20"/>
      <c r="E285" s="21"/>
      <c r="F285" s="22"/>
      <c r="G285" s="22"/>
      <c r="H285" s="34" t="str">
        <f t="shared" si="48"/>
        <v/>
      </c>
      <c r="I285" s="34" t="str">
        <f t="shared" si="49"/>
        <v/>
      </c>
      <c r="J285" s="34" t="str">
        <f t="shared" si="50"/>
        <v/>
      </c>
      <c r="K285" s="34" t="str">
        <f t="shared" si="51"/>
        <v/>
      </c>
      <c r="L285" s="34" t="str">
        <f t="shared" si="52"/>
        <v/>
      </c>
      <c r="M285" s="32"/>
      <c r="N285" s="190"/>
      <c r="O285" s="190"/>
      <c r="P285" s="190"/>
      <c r="Q285" s="190"/>
      <c r="R285" s="23"/>
    </row>
    <row r="286" spans="1:18">
      <c r="A286" s="27">
        <f t="shared" ca="1" si="53"/>
        <v>46105</v>
      </c>
      <c r="B286" s="20"/>
      <c r="C286" s="21"/>
      <c r="D286" s="20"/>
      <c r="E286" s="21"/>
      <c r="F286" s="22"/>
      <c r="G286" s="22"/>
      <c r="H286" s="34" t="str">
        <f t="shared" si="48"/>
        <v/>
      </c>
      <c r="I286" s="34" t="str">
        <f t="shared" si="49"/>
        <v/>
      </c>
      <c r="J286" s="34" t="str">
        <f t="shared" si="50"/>
        <v/>
      </c>
      <c r="K286" s="34" t="str">
        <f t="shared" si="51"/>
        <v/>
      </c>
      <c r="L286" s="34" t="str">
        <f t="shared" si="52"/>
        <v/>
      </c>
      <c r="M286" s="32"/>
      <c r="N286" s="190"/>
      <c r="O286" s="190"/>
      <c r="P286" s="190"/>
      <c r="Q286" s="190"/>
      <c r="R286" s="23"/>
    </row>
    <row r="287" spans="1:18">
      <c r="A287" s="27">
        <f t="shared" ca="1" si="53"/>
        <v>46106</v>
      </c>
      <c r="B287" s="20"/>
      <c r="C287" s="21"/>
      <c r="D287" s="20"/>
      <c r="E287" s="21"/>
      <c r="F287" s="22"/>
      <c r="G287" s="22"/>
      <c r="H287" s="34" t="str">
        <f t="shared" si="48"/>
        <v/>
      </c>
      <c r="I287" s="34" t="str">
        <f t="shared" si="49"/>
        <v/>
      </c>
      <c r="J287" s="34" t="str">
        <f t="shared" si="50"/>
        <v/>
      </c>
      <c r="K287" s="34" t="str">
        <f t="shared" si="51"/>
        <v/>
      </c>
      <c r="L287" s="34" t="str">
        <f t="shared" si="52"/>
        <v/>
      </c>
      <c r="M287" s="32"/>
      <c r="N287" s="190"/>
      <c r="O287" s="190"/>
      <c r="P287" s="190"/>
      <c r="Q287" s="190"/>
      <c r="R287" s="23"/>
    </row>
    <row r="288" spans="1:18">
      <c r="A288" s="27">
        <f t="shared" ca="1" si="53"/>
        <v>46107</v>
      </c>
      <c r="B288" s="20"/>
      <c r="C288" s="21"/>
      <c r="D288" s="20"/>
      <c r="E288" s="21"/>
      <c r="F288" s="22"/>
      <c r="G288" s="22"/>
      <c r="H288" s="34" t="str">
        <f t="shared" si="48"/>
        <v/>
      </c>
      <c r="I288" s="34" t="str">
        <f t="shared" si="49"/>
        <v/>
      </c>
      <c r="J288" s="34" t="str">
        <f t="shared" si="50"/>
        <v/>
      </c>
      <c r="K288" s="34" t="str">
        <f t="shared" si="51"/>
        <v/>
      </c>
      <c r="L288" s="34" t="str">
        <f t="shared" si="52"/>
        <v/>
      </c>
      <c r="M288" s="32"/>
      <c r="N288" s="190"/>
      <c r="O288" s="190"/>
      <c r="P288" s="190"/>
      <c r="Q288" s="190"/>
      <c r="R288" s="23"/>
    </row>
    <row r="289" spans="1:18">
      <c r="A289" s="27">
        <f t="shared" ca="1" si="53"/>
        <v>46108</v>
      </c>
      <c r="B289" s="20"/>
      <c r="C289" s="21"/>
      <c r="D289" s="20"/>
      <c r="E289" s="21"/>
      <c r="F289" s="22"/>
      <c r="G289" s="22"/>
      <c r="H289" s="34" t="str">
        <f t="shared" si="48"/>
        <v/>
      </c>
      <c r="I289" s="34" t="str">
        <f t="shared" si="49"/>
        <v/>
      </c>
      <c r="J289" s="34" t="str">
        <f t="shared" si="50"/>
        <v/>
      </c>
      <c r="K289" s="34" t="str">
        <f t="shared" si="51"/>
        <v/>
      </c>
      <c r="L289" s="34" t="str">
        <f>IF(AND($B289="",$D289=""),"",($C289-$B289-$F289)+($E289-$D289-$G289))</f>
        <v/>
      </c>
      <c r="M289" s="32"/>
      <c r="N289" s="190"/>
      <c r="O289" s="190"/>
      <c r="P289" s="190"/>
      <c r="Q289" s="190"/>
      <c r="R289" s="23"/>
    </row>
    <row r="290" spans="1:18">
      <c r="A290" s="27">
        <f t="shared" ca="1" si="53"/>
        <v>46109</v>
      </c>
      <c r="B290" s="20"/>
      <c r="C290" s="21"/>
      <c r="D290" s="20"/>
      <c r="E290" s="21"/>
      <c r="F290" s="22"/>
      <c r="G290" s="22"/>
      <c r="H290" s="34" t="str">
        <f t="shared" si="48"/>
        <v/>
      </c>
      <c r="I290" s="34" t="str">
        <f t="shared" si="49"/>
        <v/>
      </c>
      <c r="J290" s="34" t="str">
        <f t="shared" si="50"/>
        <v/>
      </c>
      <c r="K290" s="34" t="str">
        <f t="shared" si="51"/>
        <v/>
      </c>
      <c r="L290" s="34" t="str">
        <f>IF(AND($B290="",$D290=""),"",($C290-$B290-$F290)+($E290-$D290-$G290))</f>
        <v/>
      </c>
      <c r="M290" s="32"/>
      <c r="N290" s="190"/>
      <c r="O290" s="190"/>
      <c r="P290" s="190"/>
      <c r="Q290" s="190"/>
      <c r="R290" s="23"/>
    </row>
    <row r="291" spans="1:18">
      <c r="A291" s="27">
        <f t="shared" ca="1" si="53"/>
        <v>46110</v>
      </c>
      <c r="B291" s="20"/>
      <c r="C291" s="21"/>
      <c r="D291" s="20"/>
      <c r="E291" s="21"/>
      <c r="F291" s="22"/>
      <c r="G291" s="22"/>
      <c r="H291" s="34" t="str">
        <f t="shared" si="48"/>
        <v/>
      </c>
      <c r="I291" s="34" t="str">
        <f t="shared" si="49"/>
        <v/>
      </c>
      <c r="J291" s="34" t="str">
        <f t="shared" si="50"/>
        <v/>
      </c>
      <c r="K291" s="34" t="str">
        <f t="shared" si="51"/>
        <v/>
      </c>
      <c r="L291" s="34" t="str">
        <f>IF(AND($B291="",$D291=""),"",($C291-$B291-$F291)+($E291-$D291-$G291))</f>
        <v/>
      </c>
      <c r="M291" s="32"/>
      <c r="N291" s="190"/>
      <c r="O291" s="190"/>
      <c r="P291" s="190"/>
      <c r="Q291" s="190"/>
      <c r="R291" s="23"/>
    </row>
    <row r="292" spans="1:18">
      <c r="A292" s="27">
        <f t="shared" ca="1" si="53"/>
        <v>46111</v>
      </c>
      <c r="B292" s="20"/>
      <c r="C292" s="21"/>
      <c r="D292" s="20"/>
      <c r="E292" s="21"/>
      <c r="F292" s="22"/>
      <c r="G292" s="22"/>
      <c r="H292" s="34" t="str">
        <f t="shared" si="48"/>
        <v/>
      </c>
      <c r="I292" s="34" t="str">
        <f t="shared" si="49"/>
        <v/>
      </c>
      <c r="J292" s="34" t="str">
        <f t="shared" si="50"/>
        <v/>
      </c>
      <c r="K292" s="34" t="str">
        <f t="shared" si="51"/>
        <v/>
      </c>
      <c r="L292" s="34" t="str">
        <f>IF(AND($B292="",$D292=""),"",($C292-$B292-$F292)+($E292-$D292-$G292))</f>
        <v/>
      </c>
      <c r="M292" s="32"/>
      <c r="N292" s="190"/>
      <c r="O292" s="190"/>
      <c r="P292" s="190"/>
      <c r="Q292" s="190"/>
      <c r="R292" s="23"/>
    </row>
    <row r="293" spans="1:18">
      <c r="A293" s="27">
        <f t="shared" ca="1" si="53"/>
        <v>46112</v>
      </c>
      <c r="B293" s="20"/>
      <c r="C293" s="21"/>
      <c r="D293" s="20"/>
      <c r="E293" s="21"/>
      <c r="F293" s="22"/>
      <c r="G293" s="22"/>
      <c r="H293" s="34" t="str">
        <f t="shared" si="48"/>
        <v/>
      </c>
      <c r="I293" s="34" t="str">
        <f t="shared" si="49"/>
        <v/>
      </c>
      <c r="J293" s="34" t="str">
        <f t="shared" si="50"/>
        <v/>
      </c>
      <c r="K293" s="34" t="str">
        <f t="shared" si="51"/>
        <v/>
      </c>
      <c r="L293" s="34" t="str">
        <f>IF(AND($B293="",$D293=""),"",($C293-$B293-$F293)+($E293-$D293-$G293))</f>
        <v/>
      </c>
      <c r="M293" s="32"/>
      <c r="N293" s="190"/>
      <c r="O293" s="190"/>
      <c r="P293" s="190"/>
      <c r="Q293" s="190"/>
      <c r="R293" s="23"/>
    </row>
    <row r="294" spans="1:18">
      <c r="A294" s="5" t="s">
        <v>11</v>
      </c>
      <c r="B294" s="191"/>
      <c r="C294" s="192"/>
      <c r="D294" s="191"/>
      <c r="E294" s="192"/>
      <c r="F294" s="26" t="str">
        <f>IF(SUM($F263:$F293)=0,"",SUM($F263:$F293))</f>
        <v/>
      </c>
      <c r="G294" s="26" t="str">
        <f>IF(SUM($G263:$G293)=0,"",SUM($G263:$G293))</f>
        <v/>
      </c>
      <c r="H294" s="26" t="str">
        <f>IF(SUM(H263:H293)=0,"",SUM(H263:H293))</f>
        <v/>
      </c>
      <c r="I294" s="26" t="str">
        <f>IF(SUM(I263:I293)=0,"",SUM(I263:I293))</f>
        <v/>
      </c>
      <c r="J294" s="26" t="str">
        <f t="shared" ref="J294:K294" si="54">IF(SUM(J263:J293)=0,"",SUM(J263:J293))</f>
        <v/>
      </c>
      <c r="K294" s="26" t="str">
        <f t="shared" si="54"/>
        <v/>
      </c>
      <c r="L294" s="26" t="str">
        <f>IF(SUM($L263:$L293)=0,"",SUM($L263:$L293))</f>
        <v/>
      </c>
      <c r="M294" s="33"/>
      <c r="N294" s="193"/>
      <c r="O294" s="193"/>
      <c r="P294" s="193"/>
      <c r="Q294" s="193"/>
      <c r="R294" s="6"/>
    </row>
  </sheetData>
  <sheetProtection algorithmName="SHA-512" hashValue="8RWs+XZSTdAmssqUB9esKJ8arMvDPQDN6f5gL/75BANgTYJa0OEuyvA+Lf4NqIiCAOXYQZRpS8B6CWzIRi1GNA==" saltValue="o45ScQ7hRafr+437WYcURA==" spinCount="100000" sheet="1" formatRows="0"/>
  <mergeCells count="371">
    <mergeCell ref="A8:A10"/>
    <mergeCell ref="B8:E8"/>
    <mergeCell ref="F8:G9"/>
    <mergeCell ref="H8:K8"/>
    <mergeCell ref="L8:L10"/>
    <mergeCell ref="M8:M10"/>
    <mergeCell ref="N8:Q10"/>
    <mergeCell ref="R8:R10"/>
    <mergeCell ref="B9:C9"/>
    <mergeCell ref="D9:E9"/>
    <mergeCell ref="H9:I9"/>
    <mergeCell ref="J9:K9"/>
    <mergeCell ref="N11:Q11"/>
    <mergeCell ref="B4:L4"/>
    <mergeCell ref="P4:R4"/>
    <mergeCell ref="B5:L5"/>
    <mergeCell ref="N18:Q18"/>
    <mergeCell ref="N19:Q19"/>
    <mergeCell ref="N20:Q20"/>
    <mergeCell ref="N21:Q21"/>
    <mergeCell ref="N22:Q22"/>
    <mergeCell ref="N23:Q23"/>
    <mergeCell ref="N12:Q12"/>
    <mergeCell ref="N13:Q13"/>
    <mergeCell ref="N14:Q14"/>
    <mergeCell ref="N15:Q15"/>
    <mergeCell ref="N16:Q16"/>
    <mergeCell ref="N17:Q17"/>
    <mergeCell ref="N30:Q30"/>
    <mergeCell ref="N31:Q31"/>
    <mergeCell ref="N32:Q32"/>
    <mergeCell ref="N33:Q33"/>
    <mergeCell ref="N34:Q34"/>
    <mergeCell ref="N35:Q35"/>
    <mergeCell ref="N24:Q24"/>
    <mergeCell ref="N25:Q25"/>
    <mergeCell ref="N26:Q26"/>
    <mergeCell ref="N27:Q27"/>
    <mergeCell ref="N28:Q28"/>
    <mergeCell ref="N29:Q29"/>
    <mergeCell ref="A44:A46"/>
    <mergeCell ref="B44:E44"/>
    <mergeCell ref="F44:G45"/>
    <mergeCell ref="H44:K44"/>
    <mergeCell ref="L44:L46"/>
    <mergeCell ref="M44:M46"/>
    <mergeCell ref="N44:Q46"/>
    <mergeCell ref="N36:Q36"/>
    <mergeCell ref="N37:Q37"/>
    <mergeCell ref="N38:Q38"/>
    <mergeCell ref="N39:Q39"/>
    <mergeCell ref="N40:Q40"/>
    <mergeCell ref="N41:Q41"/>
    <mergeCell ref="R44:R46"/>
    <mergeCell ref="B45:C45"/>
    <mergeCell ref="D45:E45"/>
    <mergeCell ref="H45:I45"/>
    <mergeCell ref="J45:K45"/>
    <mergeCell ref="N47:Q47"/>
    <mergeCell ref="B42:C42"/>
    <mergeCell ref="D42:E42"/>
    <mergeCell ref="N42:Q42"/>
    <mergeCell ref="N54:Q54"/>
    <mergeCell ref="N55:Q55"/>
    <mergeCell ref="N56:Q56"/>
    <mergeCell ref="N57:Q57"/>
    <mergeCell ref="N58:Q58"/>
    <mergeCell ref="N59:Q59"/>
    <mergeCell ref="N48:Q48"/>
    <mergeCell ref="N49:Q49"/>
    <mergeCell ref="N50:Q50"/>
    <mergeCell ref="N51:Q51"/>
    <mergeCell ref="N52:Q52"/>
    <mergeCell ref="N53:Q53"/>
    <mergeCell ref="N66:Q66"/>
    <mergeCell ref="N67:Q67"/>
    <mergeCell ref="N68:Q68"/>
    <mergeCell ref="N69:Q69"/>
    <mergeCell ref="N70:Q70"/>
    <mergeCell ref="N71:Q71"/>
    <mergeCell ref="N60:Q60"/>
    <mergeCell ref="N61:Q61"/>
    <mergeCell ref="N62:Q62"/>
    <mergeCell ref="N63:Q63"/>
    <mergeCell ref="N64:Q64"/>
    <mergeCell ref="N65:Q65"/>
    <mergeCell ref="A80:A82"/>
    <mergeCell ref="B80:E80"/>
    <mergeCell ref="F80:G81"/>
    <mergeCell ref="H80:K80"/>
    <mergeCell ref="L80:L82"/>
    <mergeCell ref="M80:M82"/>
    <mergeCell ref="N80:Q82"/>
    <mergeCell ref="N72:Q72"/>
    <mergeCell ref="N73:Q73"/>
    <mergeCell ref="N74:Q74"/>
    <mergeCell ref="N75:Q75"/>
    <mergeCell ref="N76:Q76"/>
    <mergeCell ref="N77:Q77"/>
    <mergeCell ref="R80:R82"/>
    <mergeCell ref="B81:C81"/>
    <mergeCell ref="D81:E81"/>
    <mergeCell ref="H81:I81"/>
    <mergeCell ref="J81:K81"/>
    <mergeCell ref="N83:Q83"/>
    <mergeCell ref="B78:C78"/>
    <mergeCell ref="D78:E78"/>
    <mergeCell ref="N78:Q78"/>
    <mergeCell ref="N90:Q90"/>
    <mergeCell ref="N91:Q91"/>
    <mergeCell ref="N92:Q92"/>
    <mergeCell ref="N93:Q93"/>
    <mergeCell ref="N94:Q94"/>
    <mergeCell ref="N95:Q95"/>
    <mergeCell ref="N84:Q84"/>
    <mergeCell ref="N85:Q85"/>
    <mergeCell ref="N86:Q86"/>
    <mergeCell ref="N87:Q87"/>
    <mergeCell ref="N88:Q88"/>
    <mergeCell ref="N89:Q89"/>
    <mergeCell ref="N102:Q102"/>
    <mergeCell ref="N103:Q103"/>
    <mergeCell ref="N104:Q104"/>
    <mergeCell ref="N105:Q105"/>
    <mergeCell ref="N106:Q106"/>
    <mergeCell ref="N107:Q107"/>
    <mergeCell ref="N96:Q96"/>
    <mergeCell ref="N97:Q97"/>
    <mergeCell ref="N98:Q98"/>
    <mergeCell ref="N99:Q99"/>
    <mergeCell ref="N100:Q100"/>
    <mergeCell ref="N101:Q101"/>
    <mergeCell ref="A116:A118"/>
    <mergeCell ref="B116:E116"/>
    <mergeCell ref="F116:G117"/>
    <mergeCell ref="H116:K116"/>
    <mergeCell ref="L116:L118"/>
    <mergeCell ref="M116:M118"/>
    <mergeCell ref="N116:Q118"/>
    <mergeCell ref="N108:Q108"/>
    <mergeCell ref="N109:Q109"/>
    <mergeCell ref="N110:Q110"/>
    <mergeCell ref="N111:Q111"/>
    <mergeCell ref="N112:Q112"/>
    <mergeCell ref="N113:Q113"/>
    <mergeCell ref="R116:R118"/>
    <mergeCell ref="B117:C117"/>
    <mergeCell ref="D117:E117"/>
    <mergeCell ref="H117:I117"/>
    <mergeCell ref="J117:K117"/>
    <mergeCell ref="N119:Q119"/>
    <mergeCell ref="B114:C114"/>
    <mergeCell ref="D114:E114"/>
    <mergeCell ref="N114:Q114"/>
    <mergeCell ref="N126:Q126"/>
    <mergeCell ref="N127:Q127"/>
    <mergeCell ref="N128:Q128"/>
    <mergeCell ref="N129:Q129"/>
    <mergeCell ref="N130:Q130"/>
    <mergeCell ref="N131:Q131"/>
    <mergeCell ref="N120:Q120"/>
    <mergeCell ref="N121:Q121"/>
    <mergeCell ref="N122:Q122"/>
    <mergeCell ref="N123:Q123"/>
    <mergeCell ref="N124:Q124"/>
    <mergeCell ref="N125:Q125"/>
    <mergeCell ref="N138:Q138"/>
    <mergeCell ref="N139:Q139"/>
    <mergeCell ref="N140:Q140"/>
    <mergeCell ref="N141:Q141"/>
    <mergeCell ref="N142:Q142"/>
    <mergeCell ref="N143:Q143"/>
    <mergeCell ref="N132:Q132"/>
    <mergeCell ref="N133:Q133"/>
    <mergeCell ref="N134:Q134"/>
    <mergeCell ref="N135:Q135"/>
    <mergeCell ref="N136:Q136"/>
    <mergeCell ref="N137:Q137"/>
    <mergeCell ref="A152:A154"/>
    <mergeCell ref="B152:E152"/>
    <mergeCell ref="F152:G153"/>
    <mergeCell ref="H152:K152"/>
    <mergeCell ref="L152:L154"/>
    <mergeCell ref="M152:M154"/>
    <mergeCell ref="N152:Q154"/>
    <mergeCell ref="N144:Q144"/>
    <mergeCell ref="N145:Q145"/>
    <mergeCell ref="N146:Q146"/>
    <mergeCell ref="N147:Q147"/>
    <mergeCell ref="N148:Q148"/>
    <mergeCell ref="N149:Q149"/>
    <mergeCell ref="R152:R154"/>
    <mergeCell ref="B153:C153"/>
    <mergeCell ref="D153:E153"/>
    <mergeCell ref="H153:I153"/>
    <mergeCell ref="J153:K153"/>
    <mergeCell ref="N155:Q155"/>
    <mergeCell ref="B150:C150"/>
    <mergeCell ref="D150:E150"/>
    <mergeCell ref="N150:Q150"/>
    <mergeCell ref="N162:Q162"/>
    <mergeCell ref="N163:Q163"/>
    <mergeCell ref="N164:Q164"/>
    <mergeCell ref="N165:Q165"/>
    <mergeCell ref="N166:Q166"/>
    <mergeCell ref="N167:Q167"/>
    <mergeCell ref="N156:Q156"/>
    <mergeCell ref="N157:Q157"/>
    <mergeCell ref="N158:Q158"/>
    <mergeCell ref="N159:Q159"/>
    <mergeCell ref="N160:Q160"/>
    <mergeCell ref="N161:Q161"/>
    <mergeCell ref="N174:Q174"/>
    <mergeCell ref="N175:Q175"/>
    <mergeCell ref="N176:Q176"/>
    <mergeCell ref="N177:Q177"/>
    <mergeCell ref="N178:Q178"/>
    <mergeCell ref="N179:Q179"/>
    <mergeCell ref="N168:Q168"/>
    <mergeCell ref="N169:Q169"/>
    <mergeCell ref="N170:Q170"/>
    <mergeCell ref="N171:Q171"/>
    <mergeCell ref="N172:Q172"/>
    <mergeCell ref="N173:Q173"/>
    <mergeCell ref="A188:A190"/>
    <mergeCell ref="B188:E188"/>
    <mergeCell ref="F188:G189"/>
    <mergeCell ref="H188:K188"/>
    <mergeCell ref="L188:L190"/>
    <mergeCell ref="M188:M190"/>
    <mergeCell ref="N188:Q190"/>
    <mergeCell ref="N180:Q180"/>
    <mergeCell ref="N181:Q181"/>
    <mergeCell ref="N182:Q182"/>
    <mergeCell ref="N183:Q183"/>
    <mergeCell ref="N184:Q184"/>
    <mergeCell ref="N185:Q185"/>
    <mergeCell ref="R188:R190"/>
    <mergeCell ref="B189:C189"/>
    <mergeCell ref="D189:E189"/>
    <mergeCell ref="H189:I189"/>
    <mergeCell ref="J189:K189"/>
    <mergeCell ref="N191:Q191"/>
    <mergeCell ref="B186:C186"/>
    <mergeCell ref="D186:E186"/>
    <mergeCell ref="N186:Q186"/>
    <mergeCell ref="N198:Q198"/>
    <mergeCell ref="N199:Q199"/>
    <mergeCell ref="N200:Q200"/>
    <mergeCell ref="N201:Q201"/>
    <mergeCell ref="N202:Q202"/>
    <mergeCell ref="N203:Q203"/>
    <mergeCell ref="N192:Q192"/>
    <mergeCell ref="N193:Q193"/>
    <mergeCell ref="N194:Q194"/>
    <mergeCell ref="N195:Q195"/>
    <mergeCell ref="N196:Q196"/>
    <mergeCell ref="N197:Q197"/>
    <mergeCell ref="N210:Q210"/>
    <mergeCell ref="N211:Q211"/>
    <mergeCell ref="N212:Q212"/>
    <mergeCell ref="N213:Q213"/>
    <mergeCell ref="N214:Q214"/>
    <mergeCell ref="N215:Q215"/>
    <mergeCell ref="N204:Q204"/>
    <mergeCell ref="N205:Q205"/>
    <mergeCell ref="N206:Q206"/>
    <mergeCell ref="N207:Q207"/>
    <mergeCell ref="N208:Q208"/>
    <mergeCell ref="N209:Q209"/>
    <mergeCell ref="A224:A226"/>
    <mergeCell ref="B224:E224"/>
    <mergeCell ref="F224:G225"/>
    <mergeCell ref="H224:K224"/>
    <mergeCell ref="L224:L226"/>
    <mergeCell ref="M224:M226"/>
    <mergeCell ref="N224:Q226"/>
    <mergeCell ref="N216:Q216"/>
    <mergeCell ref="N217:Q217"/>
    <mergeCell ref="N218:Q218"/>
    <mergeCell ref="N219:Q219"/>
    <mergeCell ref="N220:Q220"/>
    <mergeCell ref="N221:Q221"/>
    <mergeCell ref="R224:R226"/>
    <mergeCell ref="B225:C225"/>
    <mergeCell ref="D225:E225"/>
    <mergeCell ref="H225:I225"/>
    <mergeCell ref="J225:K225"/>
    <mergeCell ref="N227:Q227"/>
    <mergeCell ref="B222:C222"/>
    <mergeCell ref="D222:E222"/>
    <mergeCell ref="N222:Q222"/>
    <mergeCell ref="N234:Q234"/>
    <mergeCell ref="N235:Q235"/>
    <mergeCell ref="N236:Q236"/>
    <mergeCell ref="N237:Q237"/>
    <mergeCell ref="N238:Q238"/>
    <mergeCell ref="N239:Q239"/>
    <mergeCell ref="N228:Q228"/>
    <mergeCell ref="N229:Q229"/>
    <mergeCell ref="N230:Q230"/>
    <mergeCell ref="N231:Q231"/>
    <mergeCell ref="N232:Q232"/>
    <mergeCell ref="N233:Q233"/>
    <mergeCell ref="N246:Q246"/>
    <mergeCell ref="N247:Q247"/>
    <mergeCell ref="N248:Q248"/>
    <mergeCell ref="N249:Q249"/>
    <mergeCell ref="N250:Q250"/>
    <mergeCell ref="N251:Q251"/>
    <mergeCell ref="N240:Q240"/>
    <mergeCell ref="N241:Q241"/>
    <mergeCell ref="N242:Q242"/>
    <mergeCell ref="N243:Q243"/>
    <mergeCell ref="N244:Q244"/>
    <mergeCell ref="N245:Q245"/>
    <mergeCell ref="A260:A262"/>
    <mergeCell ref="B260:E260"/>
    <mergeCell ref="F260:G261"/>
    <mergeCell ref="H260:K260"/>
    <mergeCell ref="L260:L262"/>
    <mergeCell ref="M260:M262"/>
    <mergeCell ref="N260:Q262"/>
    <mergeCell ref="N252:Q252"/>
    <mergeCell ref="N253:Q253"/>
    <mergeCell ref="N254:Q254"/>
    <mergeCell ref="N255:Q255"/>
    <mergeCell ref="N256:Q256"/>
    <mergeCell ref="N257:Q257"/>
    <mergeCell ref="R260:R262"/>
    <mergeCell ref="B261:C261"/>
    <mergeCell ref="D261:E261"/>
    <mergeCell ref="H261:I261"/>
    <mergeCell ref="J261:K261"/>
    <mergeCell ref="N263:Q263"/>
    <mergeCell ref="B258:C258"/>
    <mergeCell ref="D258:E258"/>
    <mergeCell ref="N258:Q258"/>
    <mergeCell ref="N270:Q270"/>
    <mergeCell ref="N271:Q271"/>
    <mergeCell ref="N272:Q272"/>
    <mergeCell ref="N273:Q273"/>
    <mergeCell ref="N274:Q274"/>
    <mergeCell ref="N275:Q275"/>
    <mergeCell ref="N264:Q264"/>
    <mergeCell ref="N265:Q265"/>
    <mergeCell ref="N266:Q266"/>
    <mergeCell ref="N267:Q267"/>
    <mergeCell ref="N268:Q268"/>
    <mergeCell ref="N269:Q269"/>
    <mergeCell ref="N282:Q282"/>
    <mergeCell ref="N283:Q283"/>
    <mergeCell ref="N284:Q284"/>
    <mergeCell ref="N285:Q285"/>
    <mergeCell ref="N286:Q286"/>
    <mergeCell ref="N287:Q287"/>
    <mergeCell ref="N276:Q276"/>
    <mergeCell ref="N277:Q277"/>
    <mergeCell ref="N278:Q278"/>
    <mergeCell ref="N279:Q279"/>
    <mergeCell ref="N280:Q280"/>
    <mergeCell ref="N281:Q281"/>
    <mergeCell ref="B294:C294"/>
    <mergeCell ref="D294:E294"/>
    <mergeCell ref="N294:Q294"/>
    <mergeCell ref="N288:Q288"/>
    <mergeCell ref="N289:Q289"/>
    <mergeCell ref="N290:Q290"/>
    <mergeCell ref="N291:Q291"/>
    <mergeCell ref="N292:Q292"/>
    <mergeCell ref="N293:Q293"/>
  </mergeCells>
  <phoneticPr fontId="2"/>
  <conditionalFormatting sqref="A12:C13 F12:G13 A14:G41">
    <cfRule type="expression" dxfId="607" priority="9">
      <formula>OR(EDATE($A$11,1)-1&lt;$A12,DATEVALUE("2026/3/31")&lt;$A12)</formula>
    </cfRule>
  </conditionalFormatting>
  <conditionalFormatting sqref="A48:F76 M48:R77 A77:G77 L77">
    <cfRule type="expression" dxfId="606" priority="10">
      <formula>OR(EDATE($A$47,1)-1&lt;$A48,DATEVALUE("2026/3/31")&lt;$A48)</formula>
    </cfRule>
  </conditionalFormatting>
  <conditionalFormatting sqref="A84:G113">
    <cfRule type="expression" dxfId="605" priority="11">
      <formula>OR(EDATE($A$83,1)-1&lt;$A84,DATEVALUE("2026/3/31")&lt;$A84)</formula>
    </cfRule>
  </conditionalFormatting>
  <conditionalFormatting sqref="A120:G149 M120:R149 L149">
    <cfRule type="expression" dxfId="604" priority="12">
      <formula>OR(EDATE($A$119,1)-1&lt;$A120,DATEVALUE("2026/3/31")&lt;$A120)</formula>
    </cfRule>
  </conditionalFormatting>
  <conditionalFormatting sqref="A156:G185">
    <cfRule type="expression" dxfId="603" priority="13">
      <formula>OR(EDATE($A$155,1)-1&lt;$A156,DATEVALUE("2026/3/31")&lt;$A156)</formula>
    </cfRule>
  </conditionalFormatting>
  <conditionalFormatting sqref="A192:G221">
    <cfRule type="expression" dxfId="602" priority="14">
      <formula>OR(EDATE($A$191,1)-1&lt;$A192,DATEVALUE("2026/3/31")&lt;$A192)</formula>
    </cfRule>
  </conditionalFormatting>
  <conditionalFormatting sqref="A228:G257 M228:R257 L255:L257">
    <cfRule type="expression" dxfId="601" priority="15">
      <formula>OR(EDATE($A$227,1)-1&lt;$A228,DATEVALUE("2026/3/31")&lt;$A228)</formula>
    </cfRule>
  </conditionalFormatting>
  <conditionalFormatting sqref="A264:G293 L264:R293">
    <cfRule type="expression" dxfId="600" priority="16">
      <formula>OR(EDATE($A$263,1)-1&lt;$A264,DATEVALUE("2026/3/31")&lt;$A264)</formula>
    </cfRule>
  </conditionalFormatting>
  <conditionalFormatting sqref="B11:C11">
    <cfRule type="expression" dxfId="599" priority="3">
      <formula>OR(EDATE($A$11,1)-1&lt;$A11,DATEVALUE("2026/3/31")&lt;$A11)</formula>
    </cfRule>
  </conditionalFormatting>
  <conditionalFormatting sqref="B4:L5">
    <cfRule type="expression" dxfId="598" priority="8">
      <formula>IF(LEN(B4)&lt;1,TRUE,FALSE)</formula>
    </cfRule>
  </conditionalFormatting>
  <conditionalFormatting sqref="D13:E13">
    <cfRule type="expression" dxfId="597" priority="2">
      <formula>$M$12="✓"</formula>
    </cfRule>
  </conditionalFormatting>
  <conditionalFormatting sqref="M11">
    <cfRule type="expression" dxfId="596" priority="1">
      <formula>OR(EDATE($A$11,1)-1&lt;$A11,DATEVALUE("2026/3/31")&lt;$A11)</formula>
    </cfRule>
  </conditionalFormatting>
  <conditionalFormatting sqref="M12:R41">
    <cfRule type="expression" dxfId="595" priority="4">
      <formula>OR(EDATE($A$11,1)-1&lt;$A12,DATEVALUE("2026/3/31")&lt;$A12)</formula>
    </cfRule>
  </conditionalFormatting>
  <conditionalFormatting sqref="M84:R113">
    <cfRule type="expression" dxfId="594" priority="5">
      <formula>OR(EDATE($A$83,1)-1&lt;$A84,DATEVALUE("2026/3/31")&lt;$A84)</formula>
    </cfRule>
  </conditionalFormatting>
  <conditionalFormatting sqref="M156:R185">
    <cfRule type="expression" dxfId="593" priority="6">
      <formula>OR(EDATE($A$155,1)-1&lt;$A156,DATEVALUE("2026/3/31")&lt;$A156)</formula>
    </cfRule>
  </conditionalFormatting>
  <conditionalFormatting sqref="M192:R221">
    <cfRule type="expression" dxfId="592" priority="7">
      <formula>OR(EDATE($A$191,1)-1&lt;$A192,DATEVALUE("2026/3/31")&lt;$A192)</formula>
    </cfRule>
  </conditionalFormatting>
  <dataValidations count="3">
    <dataValidation type="time" operator="greaterThanOrEqual" allowBlank="1" showInputMessage="1" showErrorMessage="1" sqref="H114:K114 H78:K78 G42:K42 H222:K222 H258:K258 H186:K186 H150:K150 G11:G41 L11:L42 B11:F42 B47:G78 L47:L78 B83:G114 L83:L114 B119:G150 L119:L150 B155:G186 L155:L186 B191:G222 L191:L222 B227:G258 L227:L258 B263:G294 L263:L294 H294:K294" xr:uid="{1BEFE17D-2580-4953-A2F1-C0D19F8F8442}">
      <formula1>0</formula1>
    </dataValidation>
    <dataValidation type="list" allowBlank="1" showInputMessage="1" showErrorMessage="1" sqref="M263:M293 M47:M76 M83:M113 M119:M149 M155:M185 M191:M221 M227:M257 M11:M41" xr:uid="{160D4930-9580-4325-8E53-844F80131AE5}">
      <formula1>",✓所定,✓法定"</formula1>
    </dataValidation>
    <dataValidation operator="greaterThanOrEqual" allowBlank="1" showInputMessage="1" showErrorMessage="1" sqref="H191:K221 H155:K185 H227:K257 H11:K41 H119:K149 H47:K77 H83:K113 H263:K293" xr:uid="{AE8B9C53-4D8D-4988-9F85-0BD23284E924}"/>
  </dataValidations>
  <printOptions horizontalCentered="1"/>
  <pageMargins left="0.51181102362204722" right="0.51181102362204722" top="0.55118110236220474" bottom="0.55118110236220474" header="0.31496062992125984" footer="0.31496062992125984"/>
  <pageSetup paperSize="9" scale="76" fitToHeight="0" orientation="portrait" r:id="rId1"/>
  <rowBreaks count="7" manualBreakCount="7">
    <brk id="42" max="16383" man="1"/>
    <brk id="78" max="16383" man="1"/>
    <brk id="114" max="16383" man="1"/>
    <brk id="150" max="16383" man="1"/>
    <brk id="186" max="16383" man="1"/>
    <brk id="222" max="16383" man="1"/>
    <brk id="258" max="16383" man="1"/>
  </rowBreak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565882-20B6-44B3-839A-81F560027B14}">
  <sheetPr>
    <tabColor theme="0"/>
  </sheetPr>
  <dimension ref="A1:G9"/>
  <sheetViews>
    <sheetView zoomScaleNormal="100" workbookViewId="0">
      <selection activeCell="C3" sqref="C3"/>
    </sheetView>
  </sheetViews>
  <sheetFormatPr defaultColWidth="9" defaultRowHeight="15.75"/>
  <cols>
    <col min="1" max="1" width="2.875" style="61" customWidth="1"/>
    <col min="2" max="2" width="22.25" style="49" customWidth="1"/>
    <col min="3" max="3" width="61.375" style="49" customWidth="1"/>
    <col min="4" max="4" width="101.125" style="49" customWidth="1"/>
    <col min="5" max="5" width="9.625" style="49" hidden="1" customWidth="1"/>
    <col min="6" max="7" width="9" style="49" hidden="1" customWidth="1"/>
    <col min="8" max="16384" width="9" style="49"/>
  </cols>
  <sheetData>
    <row r="1" spans="2:7" ht="59.25" customHeight="1">
      <c r="B1" s="47" t="s">
        <v>105</v>
      </c>
      <c r="C1" s="47"/>
      <c r="D1" s="48"/>
    </row>
    <row r="2" spans="2:7" ht="4.5" customHeight="1">
      <c r="B2" s="50"/>
      <c r="C2" s="51"/>
    </row>
    <row r="3" spans="2:7" ht="20.25" customHeight="1">
      <c r="B3" s="52" t="s">
        <v>106</v>
      </c>
      <c r="C3" s="53"/>
      <c r="D3" s="54" t="s">
        <v>117</v>
      </c>
    </row>
    <row r="4" spans="2:7" ht="20.25" customHeight="1">
      <c r="B4" s="55" t="s">
        <v>107</v>
      </c>
      <c r="C4" s="53"/>
    </row>
    <row r="5" spans="2:7" ht="20.25" customHeight="1">
      <c r="B5" s="56" t="s">
        <v>108</v>
      </c>
      <c r="C5" s="90"/>
      <c r="D5" s="57" t="s">
        <v>118</v>
      </c>
      <c r="E5" s="62" t="b">
        <v>0</v>
      </c>
      <c r="F5" s="62" t="b">
        <v>0</v>
      </c>
      <c r="G5" s="62" t="b">
        <v>0</v>
      </c>
    </row>
    <row r="6" spans="2:7" ht="20.25" customHeight="1">
      <c r="B6" s="55" t="s">
        <v>109</v>
      </c>
      <c r="C6" s="53"/>
      <c r="D6" s="49" t="s">
        <v>119</v>
      </c>
    </row>
    <row r="7" spans="2:7" ht="20.25" customHeight="1">
      <c r="B7" s="55" t="s">
        <v>110</v>
      </c>
      <c r="C7" s="58"/>
      <c r="D7" s="54" t="s">
        <v>120</v>
      </c>
    </row>
    <row r="8" spans="2:7" ht="20.25" customHeight="1">
      <c r="B8" s="59" t="s">
        <v>111</v>
      </c>
      <c r="C8" s="58"/>
      <c r="D8" s="60" t="s">
        <v>121</v>
      </c>
    </row>
    <row r="9" spans="2:7" ht="20.25" customHeight="1">
      <c r="B9" s="59" t="s">
        <v>112</v>
      </c>
      <c r="C9" s="58"/>
    </row>
  </sheetData>
  <sheetProtection algorithmName="SHA-512" hashValue="dhaxYPwx4++E/j4+uUybiUnAowAYBW47salN7EOIIsX+FD3mGaHDBe3XCh8E/amRMs4F+MqcmI/wRGWl9x59kQ==" saltValue="NkA2QOpjavEb+I5otPAPrQ==" spinCount="100000" sheet="1" objects="1" scenarios="1"/>
  <phoneticPr fontId="2"/>
  <conditionalFormatting sqref="C3:C4 C6:C9">
    <cfRule type="expression" dxfId="811" priority="2">
      <formula>IF(LEN($C3)&lt;1,TRUE,FALSE)</formula>
    </cfRule>
  </conditionalFormatting>
  <conditionalFormatting sqref="C5">
    <cfRule type="expression" dxfId="810" priority="1">
      <formula>AND(NOT($E$5),NOT($F$5),NOT($G$5))</formula>
    </cfRule>
  </conditionalFormatting>
  <dataValidations count="3">
    <dataValidation type="date" allowBlank="1" showInputMessage="1" showErrorMessage="1" promptTitle="半角数字で記入" prompt="YYYY/MM/DD形式で記入して下さい。_x000a_和暦に変換し表示します。" sqref="C7:C8" xr:uid="{3B78E1B7-34CC-4B63-9BBC-2E1E74FA4AC3}">
      <formula1>45887</formula1>
      <formula2>46112</formula2>
    </dataValidation>
    <dataValidation type="list" allowBlank="1" showInputMessage="1" showErrorMessage="1" sqref="C6" xr:uid="{7F909CEF-C69C-4653-B58B-D64C1F40995B}">
      <formula1>"税別,税込"</formula1>
    </dataValidation>
    <dataValidation type="date" allowBlank="1" showInputMessage="1" showErrorMessage="1" promptTitle="半角数字で記入" prompt="YYYY/MM/DD形式で記入して下さい。_x000a_和暦に変換し表示します。" sqref="C9" xr:uid="{7186E7E4-E1B3-48F8-9B44-3AF314BBE004}">
      <formula1>45887</formula1>
      <formula2>46122</formula2>
    </dataValidation>
  </dataValidations>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025" r:id="rId4" name="Check Box 1">
              <controlPr locked="0" defaultSize="0" autoFill="0" autoLine="0" autoPict="0">
                <anchor moveWithCells="1">
                  <from>
                    <xdr:col>2</xdr:col>
                    <xdr:colOff>38100</xdr:colOff>
                    <xdr:row>4</xdr:row>
                    <xdr:rowOff>9525</xdr:rowOff>
                  </from>
                  <to>
                    <xdr:col>2</xdr:col>
                    <xdr:colOff>1304925</xdr:colOff>
                    <xdr:row>4</xdr:row>
                    <xdr:rowOff>247650</xdr:rowOff>
                  </to>
                </anchor>
              </controlPr>
            </control>
          </mc:Choice>
        </mc:AlternateContent>
        <mc:AlternateContent xmlns:mc="http://schemas.openxmlformats.org/markup-compatibility/2006">
          <mc:Choice Requires="x14">
            <control shapeId="1026" r:id="rId5" name="Check Box 2">
              <controlPr locked="0" defaultSize="0" autoFill="0" autoLine="0" autoPict="0">
                <anchor moveWithCells="1">
                  <from>
                    <xdr:col>2</xdr:col>
                    <xdr:colOff>1352550</xdr:colOff>
                    <xdr:row>3</xdr:row>
                    <xdr:rowOff>257175</xdr:rowOff>
                  </from>
                  <to>
                    <xdr:col>2</xdr:col>
                    <xdr:colOff>2886075</xdr:colOff>
                    <xdr:row>5</xdr:row>
                    <xdr:rowOff>9525</xdr:rowOff>
                  </to>
                </anchor>
              </controlPr>
            </control>
          </mc:Choice>
        </mc:AlternateContent>
        <mc:AlternateContent xmlns:mc="http://schemas.openxmlformats.org/markup-compatibility/2006">
          <mc:Choice Requires="x14">
            <control shapeId="1027" r:id="rId6" name="Check Box 3">
              <controlPr locked="0" defaultSize="0" autoFill="0" autoLine="0" autoPict="0">
                <anchor moveWithCells="1">
                  <from>
                    <xdr:col>2</xdr:col>
                    <xdr:colOff>2476500</xdr:colOff>
                    <xdr:row>4</xdr:row>
                    <xdr:rowOff>0</xdr:rowOff>
                  </from>
                  <to>
                    <xdr:col>2</xdr:col>
                    <xdr:colOff>4029075</xdr:colOff>
                    <xdr:row>5</xdr:row>
                    <xdr:rowOff>0</xdr:rowOff>
                  </to>
                </anchor>
              </controlPr>
            </control>
          </mc:Choice>
        </mc:AlternateContent>
      </controls>
    </mc:Choice>
  </mc:AlternateConten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D7D97D-9EB9-42AF-B174-8660A997C5BD}">
  <sheetPr>
    <tabColor rgb="FF66CCFF"/>
    <pageSetUpPr fitToPage="1"/>
  </sheetPr>
  <dimension ref="A1:V294"/>
  <sheetViews>
    <sheetView view="pageBreakPreview" zoomScale="115" zoomScaleNormal="100" zoomScaleSheetLayoutView="115" workbookViewId="0">
      <selection activeCell="B11" sqref="B11"/>
    </sheetView>
  </sheetViews>
  <sheetFormatPr defaultColWidth="8.75" defaultRowHeight="14.25"/>
  <cols>
    <col min="1" max="1" width="10.75" style="1" customWidth="1"/>
    <col min="2" max="7" width="7.125" style="1" customWidth="1"/>
    <col min="8" max="11" width="7.125" style="1" hidden="1" customWidth="1"/>
    <col min="12" max="12" width="7.125" style="1" customWidth="1"/>
    <col min="13" max="13" width="6.125" style="9" customWidth="1"/>
    <col min="14" max="14" width="5.75" style="1" customWidth="1"/>
    <col min="15" max="15" width="9.125" style="1" customWidth="1"/>
    <col min="16" max="17" width="8.75" style="1" customWidth="1"/>
    <col min="18" max="18" width="12.75" style="1" customWidth="1"/>
    <col min="19" max="21" width="8.75" style="1" hidden="1" customWidth="1"/>
    <col min="22" max="16384" width="8.75" style="1"/>
  </cols>
  <sheetData>
    <row r="1" spans="1:22" ht="16.5">
      <c r="A1" s="2" t="str" cm="1">
        <f t="array" aca="1" ref="A1" ca="1">"業務日誌" &amp; RIGHT(CELL("filename", A1),U1)</f>
        <v>業務日誌14</v>
      </c>
      <c r="B1" s="3"/>
      <c r="C1" s="3"/>
      <c r="D1" s="3"/>
      <c r="E1" s="3"/>
      <c r="F1" s="3"/>
      <c r="G1" s="3"/>
      <c r="H1" s="3"/>
      <c r="I1" s="3"/>
      <c r="J1" s="3"/>
      <c r="K1" s="3"/>
      <c r="L1" s="3"/>
      <c r="M1" s="3"/>
      <c r="N1" s="3"/>
      <c r="O1" s="3"/>
      <c r="P1" s="3"/>
      <c r="Q1" s="3"/>
      <c r="R1" s="3"/>
      <c r="S1" s="45" t="str" cm="1">
        <f t="array" aca="1" ref="S1" ca="1">"各月内訳表!$E" &amp; 5+ 27*(RIGHT(CELL("filename", A1),U1)-1)</f>
        <v>各月内訳表!$E356</v>
      </c>
      <c r="T1" s="45" t="str" cm="1">
        <f t="array" aca="1" ref="T1" ca="1">"各月内訳表!$G" &amp; 6+ 27*(RIGHT(CELL("filename", A1),U1)-1)</f>
        <v>各月内訳表!$G357</v>
      </c>
      <c r="U1" s="45" cm="1">
        <f t="array" aca="1" ref="U1" ca="1">LEN(CELL("filename",A1))-FIND("日誌",CELL("filename",A1))-1</f>
        <v>2</v>
      </c>
    </row>
    <row r="2" spans="1:22" ht="16.899999999999999" customHeight="1">
      <c r="L2" s="25"/>
      <c r="Q2" s="19" t="s">
        <v>13</v>
      </c>
      <c r="R2" s="163">
        <f>入力ボックス!C8</f>
        <v>0</v>
      </c>
      <c r="S2" s="45"/>
      <c r="T2" s="45"/>
      <c r="U2" s="45" cm="1">
        <f t="array" aca="1" ref="U2" ca="1">LEN(CELL("filename",I2))-FIND("日誌",CELL("filename",I2))-1</f>
        <v>2</v>
      </c>
    </row>
    <row r="3" spans="1:22" ht="16.899999999999999" customHeight="1">
      <c r="L3" s="25"/>
      <c r="Q3" s="19"/>
      <c r="R3" s="28"/>
    </row>
    <row r="4" spans="1:22">
      <c r="A4" s="24" t="s">
        <v>12</v>
      </c>
      <c r="B4" s="201" t="str">
        <f>IF(入力ボックス!$C$4="","",入力ボックス!$C$4)</f>
        <v/>
      </c>
      <c r="C4" s="201"/>
      <c r="D4" s="201"/>
      <c r="E4" s="201"/>
      <c r="F4" s="201"/>
      <c r="G4" s="201"/>
      <c r="H4" s="201"/>
      <c r="I4" s="201"/>
      <c r="J4" s="201"/>
      <c r="K4" s="201"/>
      <c r="L4" s="201"/>
      <c r="O4" s="24" t="s">
        <v>79</v>
      </c>
      <c r="P4" s="202"/>
      <c r="Q4" s="202"/>
      <c r="R4" s="202"/>
    </row>
    <row r="5" spans="1:22" ht="18.75" customHeight="1">
      <c r="A5" s="24" t="s">
        <v>21</v>
      </c>
      <c r="B5" s="201" t="str" cm="1">
        <f t="array" aca="1" ref="B5" ca="1">IF(INDIRECT(S1)="","",INDIRECT(S1))</f>
        <v/>
      </c>
      <c r="C5" s="201"/>
      <c r="D5" s="201"/>
      <c r="E5" s="201"/>
      <c r="F5" s="201"/>
      <c r="G5" s="201"/>
      <c r="H5" s="201"/>
      <c r="I5" s="201"/>
      <c r="J5" s="201"/>
      <c r="K5" s="201"/>
      <c r="L5" s="201"/>
      <c r="O5" s="31" t="s">
        <v>80</v>
      </c>
    </row>
    <row r="6" spans="1:22" ht="18.75" customHeight="1">
      <c r="R6" s="42" t="str">
        <f ca="1">HYPERLINK("#"&amp;S1,"各月内訳表へ")</f>
        <v>各月内訳表へ</v>
      </c>
    </row>
    <row r="8" spans="1:22" ht="27" customHeight="1">
      <c r="A8" s="194" t="s">
        <v>22</v>
      </c>
      <c r="B8" s="189" t="s">
        <v>103</v>
      </c>
      <c r="C8" s="189"/>
      <c r="D8" s="189"/>
      <c r="E8" s="189"/>
      <c r="F8" s="189" t="s">
        <v>23</v>
      </c>
      <c r="G8" s="189"/>
      <c r="H8" s="189" t="s">
        <v>88</v>
      </c>
      <c r="I8" s="189"/>
      <c r="J8" s="189"/>
      <c r="K8" s="189"/>
      <c r="L8" s="189" t="s">
        <v>87</v>
      </c>
      <c r="M8" s="195" t="s">
        <v>96</v>
      </c>
      <c r="N8" s="194" t="s">
        <v>25</v>
      </c>
      <c r="O8" s="194"/>
      <c r="P8" s="194"/>
      <c r="Q8" s="194"/>
      <c r="R8" s="189" t="s">
        <v>100</v>
      </c>
    </row>
    <row r="9" spans="1:22" ht="14.25" customHeight="1">
      <c r="A9" s="194"/>
      <c r="B9" s="189" t="s">
        <v>82</v>
      </c>
      <c r="C9" s="189"/>
      <c r="D9" s="189" t="s">
        <v>84</v>
      </c>
      <c r="E9" s="189"/>
      <c r="F9" s="189"/>
      <c r="G9" s="189"/>
      <c r="H9" s="189" t="s">
        <v>90</v>
      </c>
      <c r="I9" s="189"/>
      <c r="J9" s="189" t="s">
        <v>89</v>
      </c>
      <c r="K9" s="189"/>
      <c r="L9" s="189"/>
      <c r="M9" s="196"/>
      <c r="N9" s="194"/>
      <c r="O9" s="194"/>
      <c r="P9" s="194"/>
      <c r="Q9" s="194"/>
      <c r="R9" s="189"/>
    </row>
    <row r="10" spans="1:22" ht="18" customHeight="1">
      <c r="A10" s="194"/>
      <c r="B10" s="43" t="s">
        <v>26</v>
      </c>
      <c r="C10" s="43" t="s">
        <v>27</v>
      </c>
      <c r="D10" s="43" t="s">
        <v>26</v>
      </c>
      <c r="E10" s="43" t="s">
        <v>27</v>
      </c>
      <c r="F10" s="44" t="s">
        <v>85</v>
      </c>
      <c r="G10" s="44" t="s">
        <v>86</v>
      </c>
      <c r="H10" s="44" t="s">
        <v>81</v>
      </c>
      <c r="I10" s="44" t="s">
        <v>83</v>
      </c>
      <c r="J10" s="44" t="s">
        <v>81</v>
      </c>
      <c r="K10" s="44" t="s">
        <v>95</v>
      </c>
      <c r="L10" s="189"/>
      <c r="M10" s="197"/>
      <c r="N10" s="194"/>
      <c r="O10" s="194"/>
      <c r="P10" s="194"/>
      <c r="Q10" s="194"/>
      <c r="R10" s="194"/>
    </row>
    <row r="11" spans="1:22">
      <c r="A11" s="27" cm="1">
        <f t="array" aca="1" ref="A11" ca="1">DATE("2025","8",IFERROR(INDIRECT(T1),"1"))</f>
        <v>45870</v>
      </c>
      <c r="B11" s="20"/>
      <c r="C11" s="21"/>
      <c r="D11" s="20"/>
      <c r="E11" s="21"/>
      <c r="F11" s="22"/>
      <c r="G11" s="22"/>
      <c r="H11" s="34" t="str">
        <f>IF(OR(B11="",LEFT(M11,1)="✓"),"",C11-B11-F11)</f>
        <v/>
      </c>
      <c r="I11" s="34" t="str">
        <f>IF(OR(D11="",LEFT(M11,1)="✓"),"",E11-D11-G11)</f>
        <v/>
      </c>
      <c r="J11" s="34" t="str">
        <f>IF(AND(B11&lt;&gt;"",M11="✓所定"),C11-B11-F11,"")</f>
        <v/>
      </c>
      <c r="K11" s="34" t="str">
        <f>IF(AND(B11&lt;&gt;"",M11="✓法定"),C11-B11-F11,"")</f>
        <v/>
      </c>
      <c r="L11" s="26" t="str">
        <f>IF(AND($B11="",$D11=""),"",($C11-$B11-$F11)+($E11-$D11-$G11))</f>
        <v/>
      </c>
      <c r="M11" s="32"/>
      <c r="N11" s="190"/>
      <c r="O11" s="190"/>
      <c r="P11" s="190"/>
      <c r="Q11" s="190"/>
      <c r="R11" s="23"/>
      <c r="V11" s="1" t="s">
        <v>171</v>
      </c>
    </row>
    <row r="12" spans="1:22">
      <c r="A12" s="27">
        <f ca="1">A11+1</f>
        <v>45871</v>
      </c>
      <c r="B12" s="20"/>
      <c r="C12" s="21"/>
      <c r="D12" s="20"/>
      <c r="E12" s="21"/>
      <c r="F12" s="22"/>
      <c r="G12" s="22"/>
      <c r="H12" s="34" t="str">
        <f t="shared" ref="H12:H41" si="0">IF(OR(B12="",LEFT(M12,1)="✓"),"",C12-B12-F12)</f>
        <v/>
      </c>
      <c r="I12" s="34" t="str">
        <f t="shared" ref="I12:I41" si="1">IF(OR(D12="",LEFT(M12,1)="✓"),"",E12-D12-G12)</f>
        <v/>
      </c>
      <c r="J12" s="34" t="str">
        <f t="shared" ref="J12:J41" si="2">IF(AND(B12&lt;&gt;"",M12="✓所定"),C12-B12-F12,"")</f>
        <v/>
      </c>
      <c r="K12" s="34" t="str">
        <f t="shared" ref="K12:K41" si="3">IF(AND(B12&lt;&gt;"",M12="✓法定"),C12-B12-F12,"")</f>
        <v/>
      </c>
      <c r="L12" s="26" t="str">
        <f t="shared" ref="L12:L41" si="4">IF(AND($B12="",$D12=""),"",($C12-$B12-$F12)+(E12-D12-G12))</f>
        <v/>
      </c>
      <c r="M12" s="32"/>
      <c r="N12" s="190"/>
      <c r="O12" s="190"/>
      <c r="P12" s="190"/>
      <c r="Q12" s="190"/>
      <c r="R12" s="23"/>
      <c r="V12" s="1" t="s">
        <v>172</v>
      </c>
    </row>
    <row r="13" spans="1:22">
      <c r="A13" s="27">
        <f t="shared" ref="A13:A41" ca="1" si="5">A12+1</f>
        <v>45872</v>
      </c>
      <c r="B13" s="20"/>
      <c r="C13" s="21"/>
      <c r="D13" s="20"/>
      <c r="E13" s="21"/>
      <c r="F13" s="22"/>
      <c r="G13" s="22"/>
      <c r="H13" s="34" t="str">
        <f t="shared" si="0"/>
        <v/>
      </c>
      <c r="I13" s="34" t="str">
        <f t="shared" si="1"/>
        <v/>
      </c>
      <c r="J13" s="34" t="str">
        <f t="shared" si="2"/>
        <v/>
      </c>
      <c r="K13" s="34" t="str">
        <f t="shared" si="3"/>
        <v/>
      </c>
      <c r="L13" s="26" t="str">
        <f t="shared" si="4"/>
        <v/>
      </c>
      <c r="M13" s="32"/>
      <c r="N13" s="190"/>
      <c r="O13" s="190"/>
      <c r="P13" s="190"/>
      <c r="Q13" s="190"/>
      <c r="R13" s="23"/>
    </row>
    <row r="14" spans="1:22">
      <c r="A14" s="27">
        <f t="shared" ca="1" si="5"/>
        <v>45873</v>
      </c>
      <c r="B14" s="20"/>
      <c r="C14" s="21"/>
      <c r="D14" s="20"/>
      <c r="E14" s="21"/>
      <c r="F14" s="22"/>
      <c r="G14" s="22"/>
      <c r="H14" s="34" t="str">
        <f t="shared" si="0"/>
        <v/>
      </c>
      <c r="I14" s="34" t="str">
        <f t="shared" si="1"/>
        <v/>
      </c>
      <c r="J14" s="34" t="str">
        <f t="shared" si="2"/>
        <v/>
      </c>
      <c r="K14" s="34" t="str">
        <f t="shared" si="3"/>
        <v/>
      </c>
      <c r="L14" s="26" t="str">
        <f t="shared" si="4"/>
        <v/>
      </c>
      <c r="M14" s="32"/>
      <c r="N14" s="190"/>
      <c r="O14" s="190"/>
      <c r="P14" s="190"/>
      <c r="Q14" s="190"/>
      <c r="R14" s="23"/>
    </row>
    <row r="15" spans="1:22">
      <c r="A15" s="27">
        <f t="shared" ca="1" si="5"/>
        <v>45874</v>
      </c>
      <c r="B15" s="20"/>
      <c r="C15" s="21"/>
      <c r="D15" s="20"/>
      <c r="E15" s="21"/>
      <c r="F15" s="22"/>
      <c r="G15" s="22"/>
      <c r="H15" s="34" t="str">
        <f t="shared" si="0"/>
        <v/>
      </c>
      <c r="I15" s="34" t="str">
        <f t="shared" si="1"/>
        <v/>
      </c>
      <c r="J15" s="34" t="str">
        <f t="shared" si="2"/>
        <v/>
      </c>
      <c r="K15" s="34" t="str">
        <f t="shared" si="3"/>
        <v/>
      </c>
      <c r="L15" s="26" t="str">
        <f t="shared" si="4"/>
        <v/>
      </c>
      <c r="M15" s="32"/>
      <c r="N15" s="190"/>
      <c r="O15" s="190"/>
      <c r="P15" s="190"/>
      <c r="Q15" s="190"/>
      <c r="R15" s="23"/>
    </row>
    <row r="16" spans="1:22">
      <c r="A16" s="27">
        <f t="shared" ca="1" si="5"/>
        <v>45875</v>
      </c>
      <c r="B16" s="20"/>
      <c r="C16" s="21"/>
      <c r="D16" s="20"/>
      <c r="E16" s="21"/>
      <c r="F16" s="22"/>
      <c r="G16" s="22"/>
      <c r="H16" s="34" t="str">
        <f t="shared" si="0"/>
        <v/>
      </c>
      <c r="I16" s="34" t="str">
        <f t="shared" si="1"/>
        <v/>
      </c>
      <c r="J16" s="34" t="str">
        <f t="shared" si="2"/>
        <v/>
      </c>
      <c r="K16" s="34" t="str">
        <f t="shared" si="3"/>
        <v/>
      </c>
      <c r="L16" s="26" t="str">
        <f t="shared" si="4"/>
        <v/>
      </c>
      <c r="M16" s="32"/>
      <c r="N16" s="190"/>
      <c r="O16" s="190"/>
      <c r="P16" s="190"/>
      <c r="Q16" s="190"/>
      <c r="R16" s="23"/>
    </row>
    <row r="17" spans="1:18">
      <c r="A17" s="27">
        <f t="shared" ca="1" si="5"/>
        <v>45876</v>
      </c>
      <c r="B17" s="20"/>
      <c r="C17" s="21"/>
      <c r="D17" s="20"/>
      <c r="E17" s="21"/>
      <c r="F17" s="22"/>
      <c r="G17" s="22"/>
      <c r="H17" s="34" t="str">
        <f t="shared" si="0"/>
        <v/>
      </c>
      <c r="I17" s="34" t="str">
        <f t="shared" si="1"/>
        <v/>
      </c>
      <c r="J17" s="34" t="str">
        <f t="shared" si="2"/>
        <v/>
      </c>
      <c r="K17" s="34" t="str">
        <f t="shared" si="3"/>
        <v/>
      </c>
      <c r="L17" s="26" t="str">
        <f t="shared" si="4"/>
        <v/>
      </c>
      <c r="M17" s="32"/>
      <c r="N17" s="190"/>
      <c r="O17" s="190"/>
      <c r="P17" s="190"/>
      <c r="Q17" s="190"/>
      <c r="R17" s="23"/>
    </row>
    <row r="18" spans="1:18">
      <c r="A18" s="27">
        <f t="shared" ca="1" si="5"/>
        <v>45877</v>
      </c>
      <c r="B18" s="20"/>
      <c r="C18" s="21"/>
      <c r="D18" s="20"/>
      <c r="E18" s="21"/>
      <c r="F18" s="22"/>
      <c r="G18" s="22"/>
      <c r="H18" s="34" t="str">
        <f t="shared" si="0"/>
        <v/>
      </c>
      <c r="I18" s="34" t="str">
        <f t="shared" si="1"/>
        <v/>
      </c>
      <c r="J18" s="34" t="str">
        <f t="shared" si="2"/>
        <v/>
      </c>
      <c r="K18" s="34" t="str">
        <f t="shared" si="3"/>
        <v/>
      </c>
      <c r="L18" s="26" t="str">
        <f t="shared" si="4"/>
        <v/>
      </c>
      <c r="M18" s="32"/>
      <c r="N18" s="190"/>
      <c r="O18" s="190"/>
      <c r="P18" s="190"/>
      <c r="Q18" s="190"/>
      <c r="R18" s="23"/>
    </row>
    <row r="19" spans="1:18">
      <c r="A19" s="27">
        <f t="shared" ca="1" si="5"/>
        <v>45878</v>
      </c>
      <c r="B19" s="20"/>
      <c r="C19" s="21"/>
      <c r="D19" s="20"/>
      <c r="E19" s="21"/>
      <c r="F19" s="22"/>
      <c r="G19" s="22"/>
      <c r="H19" s="34" t="str">
        <f t="shared" si="0"/>
        <v/>
      </c>
      <c r="I19" s="34" t="str">
        <f t="shared" si="1"/>
        <v/>
      </c>
      <c r="J19" s="34" t="str">
        <f t="shared" si="2"/>
        <v/>
      </c>
      <c r="K19" s="34" t="str">
        <f t="shared" si="3"/>
        <v/>
      </c>
      <c r="L19" s="26" t="str">
        <f t="shared" si="4"/>
        <v/>
      </c>
      <c r="M19" s="32"/>
      <c r="N19" s="190"/>
      <c r="O19" s="190"/>
      <c r="P19" s="190"/>
      <c r="Q19" s="190"/>
      <c r="R19" s="23"/>
    </row>
    <row r="20" spans="1:18">
      <c r="A20" s="27">
        <f t="shared" ca="1" si="5"/>
        <v>45879</v>
      </c>
      <c r="B20" s="20"/>
      <c r="C20" s="21"/>
      <c r="D20" s="20"/>
      <c r="E20" s="21"/>
      <c r="F20" s="22"/>
      <c r="G20" s="22"/>
      <c r="H20" s="34" t="str">
        <f t="shared" si="0"/>
        <v/>
      </c>
      <c r="I20" s="34" t="str">
        <f t="shared" si="1"/>
        <v/>
      </c>
      <c r="J20" s="34" t="str">
        <f t="shared" si="2"/>
        <v/>
      </c>
      <c r="K20" s="34" t="str">
        <f t="shared" si="3"/>
        <v/>
      </c>
      <c r="L20" s="26" t="str">
        <f t="shared" si="4"/>
        <v/>
      </c>
      <c r="M20" s="32"/>
      <c r="N20" s="190"/>
      <c r="O20" s="190"/>
      <c r="P20" s="190"/>
      <c r="Q20" s="190"/>
      <c r="R20" s="23"/>
    </row>
    <row r="21" spans="1:18">
      <c r="A21" s="27">
        <f t="shared" ca="1" si="5"/>
        <v>45880</v>
      </c>
      <c r="B21" s="20"/>
      <c r="C21" s="21"/>
      <c r="D21" s="20"/>
      <c r="E21" s="21"/>
      <c r="F21" s="22"/>
      <c r="G21" s="22"/>
      <c r="H21" s="34" t="str">
        <f t="shared" si="0"/>
        <v/>
      </c>
      <c r="I21" s="34" t="str">
        <f t="shared" si="1"/>
        <v/>
      </c>
      <c r="J21" s="34" t="str">
        <f t="shared" si="2"/>
        <v/>
      </c>
      <c r="K21" s="34" t="str">
        <f t="shared" si="3"/>
        <v/>
      </c>
      <c r="L21" s="26" t="str">
        <f t="shared" si="4"/>
        <v/>
      </c>
      <c r="M21" s="32"/>
      <c r="N21" s="190"/>
      <c r="O21" s="190"/>
      <c r="P21" s="190"/>
      <c r="Q21" s="190"/>
      <c r="R21" s="23"/>
    </row>
    <row r="22" spans="1:18">
      <c r="A22" s="27">
        <f t="shared" ca="1" si="5"/>
        <v>45881</v>
      </c>
      <c r="B22" s="20"/>
      <c r="C22" s="21"/>
      <c r="D22" s="20"/>
      <c r="E22" s="21"/>
      <c r="F22" s="22"/>
      <c r="G22" s="22"/>
      <c r="H22" s="34" t="str">
        <f t="shared" si="0"/>
        <v/>
      </c>
      <c r="I22" s="34" t="str">
        <f t="shared" si="1"/>
        <v/>
      </c>
      <c r="J22" s="34" t="str">
        <f t="shared" si="2"/>
        <v/>
      </c>
      <c r="K22" s="34" t="str">
        <f t="shared" si="3"/>
        <v/>
      </c>
      <c r="L22" s="26" t="str">
        <f t="shared" si="4"/>
        <v/>
      </c>
      <c r="M22" s="32"/>
      <c r="N22" s="190"/>
      <c r="O22" s="190"/>
      <c r="P22" s="190"/>
      <c r="Q22" s="190"/>
      <c r="R22" s="23"/>
    </row>
    <row r="23" spans="1:18">
      <c r="A23" s="27">
        <f t="shared" ca="1" si="5"/>
        <v>45882</v>
      </c>
      <c r="B23" s="20"/>
      <c r="C23" s="21"/>
      <c r="D23" s="20"/>
      <c r="E23" s="21"/>
      <c r="F23" s="22"/>
      <c r="G23" s="22"/>
      <c r="H23" s="34" t="str">
        <f t="shared" si="0"/>
        <v/>
      </c>
      <c r="I23" s="34" t="str">
        <f t="shared" si="1"/>
        <v/>
      </c>
      <c r="J23" s="34" t="str">
        <f t="shared" si="2"/>
        <v/>
      </c>
      <c r="K23" s="34" t="str">
        <f t="shared" si="3"/>
        <v/>
      </c>
      <c r="L23" s="26" t="str">
        <f t="shared" si="4"/>
        <v/>
      </c>
      <c r="M23" s="32"/>
      <c r="N23" s="190"/>
      <c r="O23" s="190"/>
      <c r="P23" s="190"/>
      <c r="Q23" s="190"/>
      <c r="R23" s="23"/>
    </row>
    <row r="24" spans="1:18">
      <c r="A24" s="27">
        <f t="shared" ca="1" si="5"/>
        <v>45883</v>
      </c>
      <c r="B24" s="20"/>
      <c r="C24" s="21"/>
      <c r="D24" s="20"/>
      <c r="E24" s="21"/>
      <c r="F24" s="22"/>
      <c r="G24" s="22"/>
      <c r="H24" s="34" t="str">
        <f t="shared" si="0"/>
        <v/>
      </c>
      <c r="I24" s="34" t="str">
        <f t="shared" si="1"/>
        <v/>
      </c>
      <c r="J24" s="34" t="str">
        <f t="shared" si="2"/>
        <v/>
      </c>
      <c r="K24" s="34" t="str">
        <f t="shared" si="3"/>
        <v/>
      </c>
      <c r="L24" s="26" t="str">
        <f t="shared" si="4"/>
        <v/>
      </c>
      <c r="M24" s="32"/>
      <c r="N24" s="190"/>
      <c r="O24" s="190"/>
      <c r="P24" s="190"/>
      <c r="Q24" s="190"/>
      <c r="R24" s="23"/>
    </row>
    <row r="25" spans="1:18">
      <c r="A25" s="27">
        <f t="shared" ca="1" si="5"/>
        <v>45884</v>
      </c>
      <c r="B25" s="20"/>
      <c r="C25" s="21"/>
      <c r="D25" s="20"/>
      <c r="E25" s="21"/>
      <c r="F25" s="22"/>
      <c r="G25" s="22"/>
      <c r="H25" s="34" t="str">
        <f t="shared" si="0"/>
        <v/>
      </c>
      <c r="I25" s="34" t="str">
        <f t="shared" si="1"/>
        <v/>
      </c>
      <c r="J25" s="34" t="str">
        <f t="shared" si="2"/>
        <v/>
      </c>
      <c r="K25" s="34" t="str">
        <f t="shared" si="3"/>
        <v/>
      </c>
      <c r="L25" s="26" t="str">
        <f t="shared" si="4"/>
        <v/>
      </c>
      <c r="M25" s="32"/>
      <c r="N25" s="190"/>
      <c r="O25" s="190"/>
      <c r="P25" s="190"/>
      <c r="Q25" s="190"/>
      <c r="R25" s="23"/>
    </row>
    <row r="26" spans="1:18">
      <c r="A26" s="27">
        <f t="shared" ca="1" si="5"/>
        <v>45885</v>
      </c>
      <c r="B26" s="20"/>
      <c r="C26" s="21"/>
      <c r="D26" s="20"/>
      <c r="E26" s="21"/>
      <c r="F26" s="22"/>
      <c r="G26" s="22"/>
      <c r="H26" s="34" t="str">
        <f t="shared" si="0"/>
        <v/>
      </c>
      <c r="I26" s="34" t="str">
        <f t="shared" si="1"/>
        <v/>
      </c>
      <c r="J26" s="34" t="str">
        <f t="shared" si="2"/>
        <v/>
      </c>
      <c r="K26" s="34" t="str">
        <f t="shared" si="3"/>
        <v/>
      </c>
      <c r="L26" s="26" t="str">
        <f t="shared" si="4"/>
        <v/>
      </c>
      <c r="M26" s="32"/>
      <c r="N26" s="190"/>
      <c r="O26" s="190"/>
      <c r="P26" s="190"/>
      <c r="Q26" s="190"/>
      <c r="R26" s="23"/>
    </row>
    <row r="27" spans="1:18">
      <c r="A27" s="27">
        <f t="shared" ca="1" si="5"/>
        <v>45886</v>
      </c>
      <c r="B27" s="20"/>
      <c r="C27" s="21"/>
      <c r="D27" s="20"/>
      <c r="E27" s="21"/>
      <c r="F27" s="22"/>
      <c r="G27" s="22"/>
      <c r="H27" s="34" t="str">
        <f t="shared" si="0"/>
        <v/>
      </c>
      <c r="I27" s="34" t="str">
        <f t="shared" si="1"/>
        <v/>
      </c>
      <c r="J27" s="34" t="str">
        <f t="shared" si="2"/>
        <v/>
      </c>
      <c r="K27" s="34" t="str">
        <f t="shared" si="3"/>
        <v/>
      </c>
      <c r="L27" s="26" t="str">
        <f t="shared" si="4"/>
        <v/>
      </c>
      <c r="M27" s="32"/>
      <c r="N27" s="190"/>
      <c r="O27" s="190"/>
      <c r="P27" s="190"/>
      <c r="Q27" s="190"/>
      <c r="R27" s="23"/>
    </row>
    <row r="28" spans="1:18">
      <c r="A28" s="27">
        <f t="shared" ca="1" si="5"/>
        <v>45887</v>
      </c>
      <c r="B28" s="20"/>
      <c r="C28" s="21"/>
      <c r="D28" s="20"/>
      <c r="E28" s="21"/>
      <c r="F28" s="22"/>
      <c r="G28" s="22"/>
      <c r="H28" s="34" t="str">
        <f t="shared" si="0"/>
        <v/>
      </c>
      <c r="I28" s="34" t="str">
        <f t="shared" si="1"/>
        <v/>
      </c>
      <c r="J28" s="34" t="str">
        <f t="shared" si="2"/>
        <v/>
      </c>
      <c r="K28" s="34" t="str">
        <f t="shared" si="3"/>
        <v/>
      </c>
      <c r="L28" s="26" t="str">
        <f t="shared" si="4"/>
        <v/>
      </c>
      <c r="M28" s="32"/>
      <c r="N28" s="190"/>
      <c r="O28" s="190"/>
      <c r="P28" s="190"/>
      <c r="Q28" s="190"/>
      <c r="R28" s="23"/>
    </row>
    <row r="29" spans="1:18">
      <c r="A29" s="27">
        <f t="shared" ca="1" si="5"/>
        <v>45888</v>
      </c>
      <c r="B29" s="20"/>
      <c r="C29" s="21"/>
      <c r="D29" s="20"/>
      <c r="E29" s="21"/>
      <c r="F29" s="22"/>
      <c r="G29" s="22"/>
      <c r="H29" s="34" t="str">
        <f t="shared" si="0"/>
        <v/>
      </c>
      <c r="I29" s="34" t="str">
        <f t="shared" si="1"/>
        <v/>
      </c>
      <c r="J29" s="34" t="str">
        <f t="shared" si="2"/>
        <v/>
      </c>
      <c r="K29" s="34" t="str">
        <f t="shared" si="3"/>
        <v/>
      </c>
      <c r="L29" s="26" t="str">
        <f t="shared" si="4"/>
        <v/>
      </c>
      <c r="M29" s="32"/>
      <c r="N29" s="190"/>
      <c r="O29" s="190"/>
      <c r="P29" s="190"/>
      <c r="Q29" s="190"/>
      <c r="R29" s="23"/>
    </row>
    <row r="30" spans="1:18">
      <c r="A30" s="27">
        <f t="shared" ca="1" si="5"/>
        <v>45889</v>
      </c>
      <c r="B30" s="20"/>
      <c r="C30" s="21"/>
      <c r="D30" s="20"/>
      <c r="E30" s="21"/>
      <c r="F30" s="22"/>
      <c r="G30" s="22"/>
      <c r="H30" s="34" t="str">
        <f t="shared" si="0"/>
        <v/>
      </c>
      <c r="I30" s="34" t="str">
        <f t="shared" si="1"/>
        <v/>
      </c>
      <c r="J30" s="34" t="str">
        <f t="shared" si="2"/>
        <v/>
      </c>
      <c r="K30" s="34" t="str">
        <f t="shared" si="3"/>
        <v/>
      </c>
      <c r="L30" s="26" t="str">
        <f t="shared" si="4"/>
        <v/>
      </c>
      <c r="M30" s="32"/>
      <c r="N30" s="190"/>
      <c r="O30" s="190"/>
      <c r="P30" s="190"/>
      <c r="Q30" s="190"/>
      <c r="R30" s="23"/>
    </row>
    <row r="31" spans="1:18">
      <c r="A31" s="27">
        <f t="shared" ca="1" si="5"/>
        <v>45890</v>
      </c>
      <c r="B31" s="20"/>
      <c r="C31" s="21"/>
      <c r="D31" s="20"/>
      <c r="E31" s="21"/>
      <c r="F31" s="22"/>
      <c r="G31" s="22"/>
      <c r="H31" s="34" t="str">
        <f t="shared" si="0"/>
        <v/>
      </c>
      <c r="I31" s="34" t="str">
        <f t="shared" si="1"/>
        <v/>
      </c>
      <c r="J31" s="34" t="str">
        <f t="shared" si="2"/>
        <v/>
      </c>
      <c r="K31" s="34" t="str">
        <f t="shared" si="3"/>
        <v/>
      </c>
      <c r="L31" s="26" t="str">
        <f t="shared" si="4"/>
        <v/>
      </c>
      <c r="M31" s="32"/>
      <c r="N31" s="190"/>
      <c r="O31" s="190"/>
      <c r="P31" s="190"/>
      <c r="Q31" s="190"/>
      <c r="R31" s="23"/>
    </row>
    <row r="32" spans="1:18">
      <c r="A32" s="27">
        <f t="shared" ca="1" si="5"/>
        <v>45891</v>
      </c>
      <c r="B32" s="20"/>
      <c r="C32" s="21"/>
      <c r="D32" s="20"/>
      <c r="E32" s="21"/>
      <c r="F32" s="22"/>
      <c r="G32" s="22"/>
      <c r="H32" s="34" t="str">
        <f t="shared" si="0"/>
        <v/>
      </c>
      <c r="I32" s="34" t="str">
        <f t="shared" si="1"/>
        <v/>
      </c>
      <c r="J32" s="34" t="str">
        <f t="shared" si="2"/>
        <v/>
      </c>
      <c r="K32" s="34" t="str">
        <f t="shared" si="3"/>
        <v/>
      </c>
      <c r="L32" s="26" t="str">
        <f t="shared" si="4"/>
        <v/>
      </c>
      <c r="M32" s="32"/>
      <c r="N32" s="190"/>
      <c r="O32" s="190"/>
      <c r="P32" s="190"/>
      <c r="Q32" s="190"/>
      <c r="R32" s="23"/>
    </row>
    <row r="33" spans="1:22">
      <c r="A33" s="27">
        <f t="shared" ca="1" si="5"/>
        <v>45892</v>
      </c>
      <c r="B33" s="20"/>
      <c r="C33" s="21"/>
      <c r="D33" s="20"/>
      <c r="E33" s="21"/>
      <c r="F33" s="22"/>
      <c r="G33" s="22"/>
      <c r="H33" s="34" t="str">
        <f t="shared" si="0"/>
        <v/>
      </c>
      <c r="I33" s="34" t="str">
        <f t="shared" si="1"/>
        <v/>
      </c>
      <c r="J33" s="34" t="str">
        <f t="shared" si="2"/>
        <v/>
      </c>
      <c r="K33" s="34" t="str">
        <f t="shared" si="3"/>
        <v/>
      </c>
      <c r="L33" s="26" t="str">
        <f t="shared" si="4"/>
        <v/>
      </c>
      <c r="M33" s="32"/>
      <c r="N33" s="190"/>
      <c r="O33" s="190"/>
      <c r="P33" s="190"/>
      <c r="Q33" s="190"/>
      <c r="R33" s="23"/>
    </row>
    <row r="34" spans="1:22">
      <c r="A34" s="27">
        <f t="shared" ca="1" si="5"/>
        <v>45893</v>
      </c>
      <c r="B34" s="20"/>
      <c r="C34" s="21"/>
      <c r="D34" s="20"/>
      <c r="E34" s="21"/>
      <c r="F34" s="22"/>
      <c r="G34" s="22"/>
      <c r="H34" s="34" t="str">
        <f t="shared" si="0"/>
        <v/>
      </c>
      <c r="I34" s="34" t="str">
        <f t="shared" si="1"/>
        <v/>
      </c>
      <c r="J34" s="34" t="str">
        <f t="shared" si="2"/>
        <v/>
      </c>
      <c r="K34" s="34" t="str">
        <f t="shared" si="3"/>
        <v/>
      </c>
      <c r="L34" s="26" t="str">
        <f t="shared" si="4"/>
        <v/>
      </c>
      <c r="M34" s="32"/>
      <c r="N34" s="190"/>
      <c r="O34" s="190"/>
      <c r="P34" s="190"/>
      <c r="Q34" s="190"/>
      <c r="R34" s="23"/>
    </row>
    <row r="35" spans="1:22">
      <c r="A35" s="27">
        <f t="shared" ca="1" si="5"/>
        <v>45894</v>
      </c>
      <c r="B35" s="20"/>
      <c r="C35" s="21"/>
      <c r="D35" s="20"/>
      <c r="E35" s="21"/>
      <c r="F35" s="22"/>
      <c r="G35" s="22"/>
      <c r="H35" s="34" t="str">
        <f t="shared" si="0"/>
        <v/>
      </c>
      <c r="I35" s="34" t="str">
        <f t="shared" si="1"/>
        <v/>
      </c>
      <c r="J35" s="34" t="str">
        <f t="shared" si="2"/>
        <v/>
      </c>
      <c r="K35" s="34" t="str">
        <f t="shared" si="3"/>
        <v/>
      </c>
      <c r="L35" s="26" t="str">
        <f t="shared" si="4"/>
        <v/>
      </c>
      <c r="M35" s="32"/>
      <c r="N35" s="190"/>
      <c r="O35" s="190"/>
      <c r="P35" s="190"/>
      <c r="Q35" s="190"/>
      <c r="R35" s="23"/>
    </row>
    <row r="36" spans="1:22">
      <c r="A36" s="27">
        <f t="shared" ca="1" si="5"/>
        <v>45895</v>
      </c>
      <c r="B36" s="20"/>
      <c r="C36" s="21"/>
      <c r="D36" s="20"/>
      <c r="E36" s="21"/>
      <c r="F36" s="22"/>
      <c r="G36" s="22"/>
      <c r="H36" s="34" t="str">
        <f t="shared" si="0"/>
        <v/>
      </c>
      <c r="I36" s="34" t="str">
        <f t="shared" si="1"/>
        <v/>
      </c>
      <c r="J36" s="34" t="str">
        <f t="shared" si="2"/>
        <v/>
      </c>
      <c r="K36" s="34" t="str">
        <f t="shared" si="3"/>
        <v/>
      </c>
      <c r="L36" s="26" t="str">
        <f t="shared" si="4"/>
        <v/>
      </c>
      <c r="M36" s="32"/>
      <c r="N36" s="190"/>
      <c r="O36" s="190"/>
      <c r="P36" s="190"/>
      <c r="Q36" s="190"/>
      <c r="R36" s="23"/>
    </row>
    <row r="37" spans="1:22">
      <c r="A37" s="27">
        <f t="shared" ca="1" si="5"/>
        <v>45896</v>
      </c>
      <c r="B37" s="20"/>
      <c r="C37" s="21"/>
      <c r="D37" s="20"/>
      <c r="E37" s="21"/>
      <c r="F37" s="22"/>
      <c r="G37" s="22"/>
      <c r="H37" s="34" t="str">
        <f t="shared" si="0"/>
        <v/>
      </c>
      <c r="I37" s="34" t="str">
        <f t="shared" si="1"/>
        <v/>
      </c>
      <c r="J37" s="34" t="str">
        <f t="shared" si="2"/>
        <v/>
      </c>
      <c r="K37" s="34" t="str">
        <f t="shared" si="3"/>
        <v/>
      </c>
      <c r="L37" s="26" t="str">
        <f t="shared" si="4"/>
        <v/>
      </c>
      <c r="M37" s="32"/>
      <c r="N37" s="190"/>
      <c r="O37" s="190"/>
      <c r="P37" s="190"/>
      <c r="Q37" s="190"/>
      <c r="R37" s="23"/>
    </row>
    <row r="38" spans="1:22">
      <c r="A38" s="27">
        <f t="shared" ca="1" si="5"/>
        <v>45897</v>
      </c>
      <c r="B38" s="20"/>
      <c r="C38" s="21"/>
      <c r="D38" s="20"/>
      <c r="E38" s="21"/>
      <c r="F38" s="22"/>
      <c r="G38" s="22"/>
      <c r="H38" s="34" t="str">
        <f t="shared" si="0"/>
        <v/>
      </c>
      <c r="I38" s="34" t="str">
        <f t="shared" si="1"/>
        <v/>
      </c>
      <c r="J38" s="34" t="str">
        <f t="shared" si="2"/>
        <v/>
      </c>
      <c r="K38" s="34" t="str">
        <f t="shared" si="3"/>
        <v/>
      </c>
      <c r="L38" s="26" t="str">
        <f t="shared" si="4"/>
        <v/>
      </c>
      <c r="M38" s="32"/>
      <c r="N38" s="190"/>
      <c r="O38" s="190"/>
      <c r="P38" s="190"/>
      <c r="Q38" s="190"/>
      <c r="R38" s="23"/>
    </row>
    <row r="39" spans="1:22">
      <c r="A39" s="27">
        <f t="shared" ca="1" si="5"/>
        <v>45898</v>
      </c>
      <c r="B39" s="20"/>
      <c r="C39" s="21"/>
      <c r="D39" s="20"/>
      <c r="E39" s="21"/>
      <c r="F39" s="22"/>
      <c r="G39" s="22"/>
      <c r="H39" s="34" t="str">
        <f t="shared" si="0"/>
        <v/>
      </c>
      <c r="I39" s="34" t="str">
        <f t="shared" si="1"/>
        <v/>
      </c>
      <c r="J39" s="34" t="str">
        <f t="shared" si="2"/>
        <v/>
      </c>
      <c r="K39" s="34" t="str">
        <f t="shared" si="3"/>
        <v/>
      </c>
      <c r="L39" s="26" t="str">
        <f t="shared" si="4"/>
        <v/>
      </c>
      <c r="M39" s="32"/>
      <c r="N39" s="190"/>
      <c r="O39" s="190"/>
      <c r="P39" s="190"/>
      <c r="Q39" s="190"/>
      <c r="R39" s="23"/>
    </row>
    <row r="40" spans="1:22">
      <c r="A40" s="27">
        <f t="shared" ca="1" si="5"/>
        <v>45899</v>
      </c>
      <c r="B40" s="20"/>
      <c r="C40" s="21"/>
      <c r="D40" s="20"/>
      <c r="E40" s="21"/>
      <c r="F40" s="22"/>
      <c r="G40" s="22"/>
      <c r="H40" s="34" t="str">
        <f t="shared" si="0"/>
        <v/>
      </c>
      <c r="I40" s="34" t="str">
        <f t="shared" si="1"/>
        <v/>
      </c>
      <c r="J40" s="34" t="str">
        <f t="shared" si="2"/>
        <v/>
      </c>
      <c r="K40" s="34" t="str">
        <f t="shared" si="3"/>
        <v/>
      </c>
      <c r="L40" s="26" t="str">
        <f t="shared" si="4"/>
        <v/>
      </c>
      <c r="M40" s="32"/>
      <c r="N40" s="190"/>
      <c r="O40" s="190"/>
      <c r="P40" s="190"/>
      <c r="Q40" s="190"/>
      <c r="R40" s="23"/>
    </row>
    <row r="41" spans="1:22">
      <c r="A41" s="27">
        <f t="shared" ca="1" si="5"/>
        <v>45900</v>
      </c>
      <c r="B41" s="20"/>
      <c r="C41" s="21"/>
      <c r="D41" s="20"/>
      <c r="E41" s="21"/>
      <c r="F41" s="22"/>
      <c r="G41" s="22"/>
      <c r="H41" s="34" t="str">
        <f t="shared" si="0"/>
        <v/>
      </c>
      <c r="I41" s="34" t="str">
        <f t="shared" si="1"/>
        <v/>
      </c>
      <c r="J41" s="34" t="str">
        <f t="shared" si="2"/>
        <v/>
      </c>
      <c r="K41" s="34" t="str">
        <f t="shared" si="3"/>
        <v/>
      </c>
      <c r="L41" s="26" t="str">
        <f t="shared" si="4"/>
        <v/>
      </c>
      <c r="M41" s="32"/>
      <c r="N41" s="190"/>
      <c r="O41" s="190"/>
      <c r="P41" s="190"/>
      <c r="Q41" s="190"/>
      <c r="R41" s="23"/>
    </row>
    <row r="42" spans="1:22">
      <c r="A42" s="5" t="s">
        <v>11</v>
      </c>
      <c r="B42" s="191"/>
      <c r="C42" s="192"/>
      <c r="D42" s="191"/>
      <c r="E42" s="192"/>
      <c r="F42" s="26" t="str">
        <f t="shared" ref="F42:K42" si="6">IF(SUM(F11:F41)=0,"",SUM(F11:F41))</f>
        <v/>
      </c>
      <c r="G42" s="26" t="str">
        <f t="shared" si="6"/>
        <v/>
      </c>
      <c r="H42" s="26" t="str">
        <f t="shared" si="6"/>
        <v/>
      </c>
      <c r="I42" s="26" t="str">
        <f t="shared" si="6"/>
        <v/>
      </c>
      <c r="J42" s="26" t="str">
        <f t="shared" si="6"/>
        <v/>
      </c>
      <c r="K42" s="26" t="str">
        <f t="shared" si="6"/>
        <v/>
      </c>
      <c r="L42" s="26" t="str">
        <f>IF(SUM($L11:$L41)=0,"",SUM($L11:$L41))</f>
        <v/>
      </c>
      <c r="M42" s="33"/>
      <c r="N42" s="193"/>
      <c r="O42" s="193"/>
      <c r="P42" s="193"/>
      <c r="Q42" s="193"/>
      <c r="R42" s="6"/>
    </row>
    <row r="44" spans="1:22" ht="27" customHeight="1">
      <c r="A44" s="194" t="s">
        <v>22</v>
      </c>
      <c r="B44" s="189" t="s">
        <v>103</v>
      </c>
      <c r="C44" s="189"/>
      <c r="D44" s="189"/>
      <c r="E44" s="189"/>
      <c r="F44" s="189" t="s">
        <v>23</v>
      </c>
      <c r="G44" s="189"/>
      <c r="H44" s="189" t="s">
        <v>88</v>
      </c>
      <c r="I44" s="189"/>
      <c r="J44" s="189"/>
      <c r="K44" s="189"/>
      <c r="L44" s="189" t="s">
        <v>87</v>
      </c>
      <c r="M44" s="195" t="s">
        <v>96</v>
      </c>
      <c r="N44" s="194" t="s">
        <v>25</v>
      </c>
      <c r="O44" s="194"/>
      <c r="P44" s="194"/>
      <c r="Q44" s="194"/>
      <c r="R44" s="189" t="s">
        <v>100</v>
      </c>
    </row>
    <row r="45" spans="1:22" ht="14.25" customHeight="1">
      <c r="A45" s="194"/>
      <c r="B45" s="189" t="s">
        <v>82</v>
      </c>
      <c r="C45" s="189"/>
      <c r="D45" s="189" t="s">
        <v>84</v>
      </c>
      <c r="E45" s="189"/>
      <c r="F45" s="189"/>
      <c r="G45" s="189"/>
      <c r="H45" s="189" t="s">
        <v>90</v>
      </c>
      <c r="I45" s="189"/>
      <c r="J45" s="189" t="s">
        <v>89</v>
      </c>
      <c r="K45" s="189"/>
      <c r="L45" s="189"/>
      <c r="M45" s="196"/>
      <c r="N45" s="194"/>
      <c r="O45" s="194"/>
      <c r="P45" s="194"/>
      <c r="Q45" s="194"/>
      <c r="R45" s="189"/>
    </row>
    <row r="46" spans="1:22">
      <c r="A46" s="194"/>
      <c r="B46" s="43" t="s">
        <v>26</v>
      </c>
      <c r="C46" s="43" t="s">
        <v>27</v>
      </c>
      <c r="D46" s="43" t="s">
        <v>26</v>
      </c>
      <c r="E46" s="43" t="s">
        <v>27</v>
      </c>
      <c r="F46" s="44" t="s">
        <v>85</v>
      </c>
      <c r="G46" s="44" t="s">
        <v>86</v>
      </c>
      <c r="H46" s="44" t="s">
        <v>81</v>
      </c>
      <c r="I46" s="44" t="s">
        <v>83</v>
      </c>
      <c r="J46" s="44" t="s">
        <v>81</v>
      </c>
      <c r="K46" s="44" t="s">
        <v>95</v>
      </c>
      <c r="L46" s="189"/>
      <c r="M46" s="197"/>
      <c r="N46" s="194"/>
      <c r="O46" s="194"/>
      <c r="P46" s="194"/>
      <c r="Q46" s="194"/>
      <c r="R46" s="194"/>
    </row>
    <row r="47" spans="1:22">
      <c r="A47" s="27" cm="1">
        <f t="array" aca="1" ref="A47" ca="1">DATE("2025","8"+1,IFERROR(INDIRECT(T1),"1"))</f>
        <v>45901</v>
      </c>
      <c r="B47" s="20"/>
      <c r="C47" s="21"/>
      <c r="D47" s="20"/>
      <c r="E47" s="21"/>
      <c r="F47" s="22"/>
      <c r="G47" s="22"/>
      <c r="H47" s="34" t="str">
        <f>IF(OR(B47="",LEFT(M47,1)="✓"),"",C47-B47-F47)</f>
        <v/>
      </c>
      <c r="I47" s="34" t="str">
        <f>IF(OR(D47="",LEFT(M47,1)="✓"),"",E47-D47-G47)</f>
        <v/>
      </c>
      <c r="J47" s="34" t="str">
        <f>IF(AND(B47&lt;&gt;"",M47="✓所定"),C47-B47-F47,"")</f>
        <v/>
      </c>
      <c r="K47" s="34" t="str">
        <f>IF(AND(B47&lt;&gt;"",M47="✓法定"),C47-B47-F47,"")</f>
        <v/>
      </c>
      <c r="L47" s="26" t="str">
        <f>IF(AND($B47="",$D47=""),"",($C47-$B47-$F47)+($E47-$D47-$G47))</f>
        <v/>
      </c>
      <c r="M47" s="32"/>
      <c r="N47" s="190"/>
      <c r="O47" s="190"/>
      <c r="P47" s="190"/>
      <c r="Q47" s="190"/>
      <c r="R47" s="23"/>
      <c r="V47" s="1" t="s">
        <v>171</v>
      </c>
    </row>
    <row r="48" spans="1:22">
      <c r="A48" s="27">
        <f ca="1">A47+1</f>
        <v>45902</v>
      </c>
      <c r="B48" s="20"/>
      <c r="C48" s="21"/>
      <c r="D48" s="20"/>
      <c r="E48" s="21"/>
      <c r="F48" s="22"/>
      <c r="G48" s="22"/>
      <c r="H48" s="34" t="str">
        <f t="shared" ref="H48:H77" si="7">IF(OR(B48="",LEFT(M48,1)="✓"),"",C48-B48-F48)</f>
        <v/>
      </c>
      <c r="I48" s="34" t="str">
        <f t="shared" ref="I48:I77" si="8">IF(OR(D48="",LEFT(M48,1)="✓"),"",E48-D48-G48)</f>
        <v/>
      </c>
      <c r="J48" s="34" t="str">
        <f t="shared" ref="J48:J77" si="9">IF(AND(B48&lt;&gt;"",M48="✓所定"),C48-B48-F48,"")</f>
        <v/>
      </c>
      <c r="K48" s="34" t="str">
        <f t="shared" ref="K48:K77" si="10">IF(AND(B48&lt;&gt;"",M48="✓法定"),C48-B48-F48,"")</f>
        <v/>
      </c>
      <c r="L48" s="26" t="str">
        <f t="shared" ref="L48:L75" si="11">IF(AND($B48="",$D48=""),"",($C48-$B48-$F48)+($E48-$D48-$G48))</f>
        <v/>
      </c>
      <c r="M48" s="32"/>
      <c r="N48" s="190"/>
      <c r="O48" s="190"/>
      <c r="P48" s="190"/>
      <c r="Q48" s="190"/>
      <c r="R48" s="23"/>
      <c r="V48" s="1" t="s">
        <v>172</v>
      </c>
    </row>
    <row r="49" spans="1:18">
      <c r="A49" s="27">
        <f t="shared" ref="A49:A77" ca="1" si="12">A48+1</f>
        <v>45903</v>
      </c>
      <c r="B49" s="20"/>
      <c r="C49" s="21"/>
      <c r="D49" s="20"/>
      <c r="E49" s="21"/>
      <c r="F49" s="22"/>
      <c r="G49" s="22"/>
      <c r="H49" s="34" t="str">
        <f t="shared" si="7"/>
        <v/>
      </c>
      <c r="I49" s="34" t="str">
        <f t="shared" si="8"/>
        <v/>
      </c>
      <c r="J49" s="34" t="str">
        <f t="shared" si="9"/>
        <v/>
      </c>
      <c r="K49" s="34" t="str">
        <f t="shared" si="10"/>
        <v/>
      </c>
      <c r="L49" s="26" t="str">
        <f t="shared" si="11"/>
        <v/>
      </c>
      <c r="M49" s="32"/>
      <c r="N49" s="190"/>
      <c r="O49" s="190"/>
      <c r="P49" s="190"/>
      <c r="Q49" s="190"/>
      <c r="R49" s="23"/>
    </row>
    <row r="50" spans="1:18">
      <c r="A50" s="27">
        <f t="shared" ca="1" si="12"/>
        <v>45904</v>
      </c>
      <c r="B50" s="20"/>
      <c r="C50" s="21"/>
      <c r="D50" s="20"/>
      <c r="E50" s="21"/>
      <c r="F50" s="22"/>
      <c r="G50" s="22"/>
      <c r="H50" s="34" t="str">
        <f t="shared" si="7"/>
        <v/>
      </c>
      <c r="I50" s="34" t="str">
        <f t="shared" si="8"/>
        <v/>
      </c>
      <c r="J50" s="34" t="str">
        <f t="shared" si="9"/>
        <v/>
      </c>
      <c r="K50" s="34" t="str">
        <f t="shared" si="10"/>
        <v/>
      </c>
      <c r="L50" s="26" t="str">
        <f t="shared" si="11"/>
        <v/>
      </c>
      <c r="M50" s="32"/>
      <c r="N50" s="190"/>
      <c r="O50" s="190"/>
      <c r="P50" s="190"/>
      <c r="Q50" s="190"/>
      <c r="R50" s="23"/>
    </row>
    <row r="51" spans="1:18">
      <c r="A51" s="27">
        <f t="shared" ca="1" si="12"/>
        <v>45905</v>
      </c>
      <c r="B51" s="20"/>
      <c r="C51" s="21"/>
      <c r="D51" s="20"/>
      <c r="E51" s="21"/>
      <c r="F51" s="22"/>
      <c r="G51" s="22"/>
      <c r="H51" s="34" t="str">
        <f t="shared" si="7"/>
        <v/>
      </c>
      <c r="I51" s="34" t="str">
        <f t="shared" si="8"/>
        <v/>
      </c>
      <c r="J51" s="34" t="str">
        <f t="shared" si="9"/>
        <v/>
      </c>
      <c r="K51" s="34" t="str">
        <f t="shared" si="10"/>
        <v/>
      </c>
      <c r="L51" s="26" t="str">
        <f t="shared" si="11"/>
        <v/>
      </c>
      <c r="M51" s="32"/>
      <c r="N51" s="190"/>
      <c r="O51" s="190"/>
      <c r="P51" s="190"/>
      <c r="Q51" s="190"/>
      <c r="R51" s="23"/>
    </row>
    <row r="52" spans="1:18">
      <c r="A52" s="27">
        <f t="shared" ca="1" si="12"/>
        <v>45906</v>
      </c>
      <c r="B52" s="20"/>
      <c r="C52" s="21"/>
      <c r="D52" s="20"/>
      <c r="E52" s="21"/>
      <c r="F52" s="22"/>
      <c r="G52" s="22"/>
      <c r="H52" s="34" t="str">
        <f t="shared" si="7"/>
        <v/>
      </c>
      <c r="I52" s="34" t="str">
        <f t="shared" si="8"/>
        <v/>
      </c>
      <c r="J52" s="34" t="str">
        <f t="shared" si="9"/>
        <v/>
      </c>
      <c r="K52" s="34" t="str">
        <f t="shared" si="10"/>
        <v/>
      </c>
      <c r="L52" s="26" t="str">
        <f t="shared" si="11"/>
        <v/>
      </c>
      <c r="M52" s="32"/>
      <c r="N52" s="190"/>
      <c r="O52" s="190"/>
      <c r="P52" s="190"/>
      <c r="Q52" s="190"/>
      <c r="R52" s="23"/>
    </row>
    <row r="53" spans="1:18">
      <c r="A53" s="27">
        <f t="shared" ca="1" si="12"/>
        <v>45907</v>
      </c>
      <c r="B53" s="20"/>
      <c r="C53" s="21"/>
      <c r="D53" s="20"/>
      <c r="E53" s="21"/>
      <c r="F53" s="22"/>
      <c r="G53" s="22"/>
      <c r="H53" s="34" t="str">
        <f t="shared" si="7"/>
        <v/>
      </c>
      <c r="I53" s="34" t="str">
        <f t="shared" si="8"/>
        <v/>
      </c>
      <c r="J53" s="34" t="str">
        <f t="shared" si="9"/>
        <v/>
      </c>
      <c r="K53" s="34" t="str">
        <f t="shared" si="10"/>
        <v/>
      </c>
      <c r="L53" s="26" t="str">
        <f t="shared" si="11"/>
        <v/>
      </c>
      <c r="M53" s="32"/>
      <c r="N53" s="190"/>
      <c r="O53" s="190"/>
      <c r="P53" s="190"/>
      <c r="Q53" s="190"/>
      <c r="R53" s="23"/>
    </row>
    <row r="54" spans="1:18">
      <c r="A54" s="27">
        <f t="shared" ca="1" si="12"/>
        <v>45908</v>
      </c>
      <c r="B54" s="20"/>
      <c r="C54" s="21"/>
      <c r="D54" s="20"/>
      <c r="E54" s="21"/>
      <c r="F54" s="22"/>
      <c r="G54" s="22"/>
      <c r="H54" s="34" t="str">
        <f t="shared" si="7"/>
        <v/>
      </c>
      <c r="I54" s="34" t="str">
        <f t="shared" si="8"/>
        <v/>
      </c>
      <c r="J54" s="34" t="str">
        <f t="shared" si="9"/>
        <v/>
      </c>
      <c r="K54" s="34" t="str">
        <f t="shared" si="10"/>
        <v/>
      </c>
      <c r="L54" s="26" t="str">
        <f t="shared" si="11"/>
        <v/>
      </c>
      <c r="M54" s="32"/>
      <c r="N54" s="190"/>
      <c r="O54" s="190"/>
      <c r="P54" s="190"/>
      <c r="Q54" s="190"/>
      <c r="R54" s="23"/>
    </row>
    <row r="55" spans="1:18">
      <c r="A55" s="27">
        <f t="shared" ca="1" si="12"/>
        <v>45909</v>
      </c>
      <c r="B55" s="20"/>
      <c r="C55" s="21"/>
      <c r="D55" s="20"/>
      <c r="E55" s="21"/>
      <c r="F55" s="22"/>
      <c r="G55" s="22"/>
      <c r="H55" s="34" t="str">
        <f t="shared" si="7"/>
        <v/>
      </c>
      <c r="I55" s="34" t="str">
        <f t="shared" si="8"/>
        <v/>
      </c>
      <c r="J55" s="34" t="str">
        <f t="shared" si="9"/>
        <v/>
      </c>
      <c r="K55" s="34" t="str">
        <f t="shared" si="10"/>
        <v/>
      </c>
      <c r="L55" s="26" t="str">
        <f t="shared" si="11"/>
        <v/>
      </c>
      <c r="M55" s="32"/>
      <c r="N55" s="190"/>
      <c r="O55" s="190"/>
      <c r="P55" s="190"/>
      <c r="Q55" s="190"/>
      <c r="R55" s="23"/>
    </row>
    <row r="56" spans="1:18">
      <c r="A56" s="27">
        <f t="shared" ca="1" si="12"/>
        <v>45910</v>
      </c>
      <c r="B56" s="20"/>
      <c r="C56" s="21"/>
      <c r="D56" s="20"/>
      <c r="E56" s="21"/>
      <c r="F56" s="22"/>
      <c r="G56" s="22"/>
      <c r="H56" s="34" t="str">
        <f t="shared" si="7"/>
        <v/>
      </c>
      <c r="I56" s="34" t="str">
        <f t="shared" si="8"/>
        <v/>
      </c>
      <c r="J56" s="34" t="str">
        <f t="shared" si="9"/>
        <v/>
      </c>
      <c r="K56" s="34" t="str">
        <f t="shared" si="10"/>
        <v/>
      </c>
      <c r="L56" s="26" t="str">
        <f t="shared" si="11"/>
        <v/>
      </c>
      <c r="M56" s="32"/>
      <c r="N56" s="190"/>
      <c r="O56" s="190"/>
      <c r="P56" s="190"/>
      <c r="Q56" s="190"/>
      <c r="R56" s="23"/>
    </row>
    <row r="57" spans="1:18">
      <c r="A57" s="27">
        <f t="shared" ca="1" si="12"/>
        <v>45911</v>
      </c>
      <c r="B57" s="20"/>
      <c r="C57" s="21"/>
      <c r="D57" s="20"/>
      <c r="E57" s="21"/>
      <c r="F57" s="22"/>
      <c r="G57" s="22"/>
      <c r="H57" s="34" t="str">
        <f t="shared" si="7"/>
        <v/>
      </c>
      <c r="I57" s="34" t="str">
        <f t="shared" si="8"/>
        <v/>
      </c>
      <c r="J57" s="34" t="str">
        <f t="shared" si="9"/>
        <v/>
      </c>
      <c r="K57" s="34" t="str">
        <f t="shared" si="10"/>
        <v/>
      </c>
      <c r="L57" s="26" t="str">
        <f t="shared" si="11"/>
        <v/>
      </c>
      <c r="M57" s="32"/>
      <c r="N57" s="190"/>
      <c r="O57" s="190"/>
      <c r="P57" s="190"/>
      <c r="Q57" s="190"/>
      <c r="R57" s="23"/>
    </row>
    <row r="58" spans="1:18">
      <c r="A58" s="27">
        <f t="shared" ca="1" si="12"/>
        <v>45912</v>
      </c>
      <c r="B58" s="20"/>
      <c r="C58" s="21"/>
      <c r="D58" s="20"/>
      <c r="E58" s="21"/>
      <c r="F58" s="22"/>
      <c r="G58" s="22"/>
      <c r="H58" s="34" t="str">
        <f t="shared" si="7"/>
        <v/>
      </c>
      <c r="I58" s="34" t="str">
        <f t="shared" si="8"/>
        <v/>
      </c>
      <c r="J58" s="34" t="str">
        <f t="shared" si="9"/>
        <v/>
      </c>
      <c r="K58" s="34" t="str">
        <f t="shared" si="10"/>
        <v/>
      </c>
      <c r="L58" s="26" t="str">
        <f t="shared" si="11"/>
        <v/>
      </c>
      <c r="M58" s="32"/>
      <c r="N58" s="190"/>
      <c r="O58" s="190"/>
      <c r="P58" s="190"/>
      <c r="Q58" s="190"/>
      <c r="R58" s="23"/>
    </row>
    <row r="59" spans="1:18">
      <c r="A59" s="27">
        <f t="shared" ca="1" si="12"/>
        <v>45913</v>
      </c>
      <c r="B59" s="20"/>
      <c r="C59" s="21"/>
      <c r="D59" s="20"/>
      <c r="E59" s="21"/>
      <c r="F59" s="22"/>
      <c r="G59" s="22"/>
      <c r="H59" s="34" t="str">
        <f t="shared" si="7"/>
        <v/>
      </c>
      <c r="I59" s="34" t="str">
        <f t="shared" si="8"/>
        <v/>
      </c>
      <c r="J59" s="34" t="str">
        <f t="shared" si="9"/>
        <v/>
      </c>
      <c r="K59" s="34" t="str">
        <f t="shared" si="10"/>
        <v/>
      </c>
      <c r="L59" s="26" t="str">
        <f t="shared" si="11"/>
        <v/>
      </c>
      <c r="M59" s="32"/>
      <c r="N59" s="190"/>
      <c r="O59" s="190"/>
      <c r="P59" s="190"/>
      <c r="Q59" s="190"/>
      <c r="R59" s="23"/>
    </row>
    <row r="60" spans="1:18">
      <c r="A60" s="27">
        <f t="shared" ca="1" si="12"/>
        <v>45914</v>
      </c>
      <c r="B60" s="20"/>
      <c r="C60" s="21"/>
      <c r="D60" s="20"/>
      <c r="E60" s="21"/>
      <c r="F60" s="22"/>
      <c r="G60" s="22"/>
      <c r="H60" s="34" t="str">
        <f t="shared" si="7"/>
        <v/>
      </c>
      <c r="I60" s="34" t="str">
        <f t="shared" si="8"/>
        <v/>
      </c>
      <c r="J60" s="34" t="str">
        <f t="shared" si="9"/>
        <v/>
      </c>
      <c r="K60" s="34" t="str">
        <f t="shared" si="10"/>
        <v/>
      </c>
      <c r="L60" s="26" t="str">
        <f t="shared" si="11"/>
        <v/>
      </c>
      <c r="M60" s="32"/>
      <c r="N60" s="190"/>
      <c r="O60" s="190"/>
      <c r="P60" s="190"/>
      <c r="Q60" s="190"/>
      <c r="R60" s="23"/>
    </row>
    <row r="61" spans="1:18">
      <c r="A61" s="27">
        <f t="shared" ca="1" si="12"/>
        <v>45915</v>
      </c>
      <c r="B61" s="20"/>
      <c r="C61" s="21"/>
      <c r="D61" s="20"/>
      <c r="E61" s="21"/>
      <c r="F61" s="22"/>
      <c r="G61" s="22"/>
      <c r="H61" s="34" t="str">
        <f t="shared" si="7"/>
        <v/>
      </c>
      <c r="I61" s="34" t="str">
        <f t="shared" si="8"/>
        <v/>
      </c>
      <c r="J61" s="34" t="str">
        <f t="shared" si="9"/>
        <v/>
      </c>
      <c r="K61" s="34" t="str">
        <f t="shared" si="10"/>
        <v/>
      </c>
      <c r="L61" s="26" t="str">
        <f t="shared" si="11"/>
        <v/>
      </c>
      <c r="M61" s="32"/>
      <c r="N61" s="190"/>
      <c r="O61" s="190"/>
      <c r="P61" s="190"/>
      <c r="Q61" s="190"/>
      <c r="R61" s="23"/>
    </row>
    <row r="62" spans="1:18">
      <c r="A62" s="27">
        <f t="shared" ca="1" si="12"/>
        <v>45916</v>
      </c>
      <c r="B62" s="20"/>
      <c r="C62" s="21"/>
      <c r="D62" s="20"/>
      <c r="E62" s="21"/>
      <c r="F62" s="22"/>
      <c r="G62" s="22"/>
      <c r="H62" s="34" t="str">
        <f t="shared" si="7"/>
        <v/>
      </c>
      <c r="I62" s="34" t="str">
        <f t="shared" si="8"/>
        <v/>
      </c>
      <c r="J62" s="34" t="str">
        <f t="shared" si="9"/>
        <v/>
      </c>
      <c r="K62" s="34" t="str">
        <f t="shared" si="10"/>
        <v/>
      </c>
      <c r="L62" s="26" t="str">
        <f t="shared" si="11"/>
        <v/>
      </c>
      <c r="M62" s="32"/>
      <c r="N62" s="190"/>
      <c r="O62" s="190"/>
      <c r="P62" s="190"/>
      <c r="Q62" s="190"/>
      <c r="R62" s="23"/>
    </row>
    <row r="63" spans="1:18">
      <c r="A63" s="27">
        <f t="shared" ca="1" si="12"/>
        <v>45917</v>
      </c>
      <c r="B63" s="20"/>
      <c r="C63" s="21"/>
      <c r="D63" s="20"/>
      <c r="E63" s="21"/>
      <c r="F63" s="22"/>
      <c r="G63" s="22"/>
      <c r="H63" s="34" t="str">
        <f t="shared" si="7"/>
        <v/>
      </c>
      <c r="I63" s="34" t="str">
        <f t="shared" si="8"/>
        <v/>
      </c>
      <c r="J63" s="34" t="str">
        <f t="shared" si="9"/>
        <v/>
      </c>
      <c r="K63" s="34" t="str">
        <f t="shared" si="10"/>
        <v/>
      </c>
      <c r="L63" s="26" t="str">
        <f t="shared" si="11"/>
        <v/>
      </c>
      <c r="M63" s="32"/>
      <c r="N63" s="190"/>
      <c r="O63" s="190"/>
      <c r="P63" s="190"/>
      <c r="Q63" s="190"/>
      <c r="R63" s="23"/>
    </row>
    <row r="64" spans="1:18">
      <c r="A64" s="27">
        <f t="shared" ca="1" si="12"/>
        <v>45918</v>
      </c>
      <c r="B64" s="20"/>
      <c r="C64" s="21"/>
      <c r="D64" s="20"/>
      <c r="E64" s="21"/>
      <c r="F64" s="22"/>
      <c r="G64" s="22"/>
      <c r="H64" s="34" t="str">
        <f t="shared" si="7"/>
        <v/>
      </c>
      <c r="I64" s="34" t="str">
        <f t="shared" si="8"/>
        <v/>
      </c>
      <c r="J64" s="34" t="str">
        <f t="shared" si="9"/>
        <v/>
      </c>
      <c r="K64" s="34" t="str">
        <f t="shared" si="10"/>
        <v/>
      </c>
      <c r="L64" s="26" t="str">
        <f t="shared" si="11"/>
        <v/>
      </c>
      <c r="M64" s="32"/>
      <c r="N64" s="190"/>
      <c r="O64" s="190"/>
      <c r="P64" s="190"/>
      <c r="Q64" s="190"/>
      <c r="R64" s="23"/>
    </row>
    <row r="65" spans="1:18">
      <c r="A65" s="27">
        <f t="shared" ca="1" si="12"/>
        <v>45919</v>
      </c>
      <c r="B65" s="20"/>
      <c r="C65" s="21"/>
      <c r="D65" s="20"/>
      <c r="E65" s="21"/>
      <c r="F65" s="22"/>
      <c r="G65" s="22"/>
      <c r="H65" s="34" t="str">
        <f t="shared" si="7"/>
        <v/>
      </c>
      <c r="I65" s="34" t="str">
        <f t="shared" si="8"/>
        <v/>
      </c>
      <c r="J65" s="34" t="str">
        <f t="shared" si="9"/>
        <v/>
      </c>
      <c r="K65" s="34" t="str">
        <f t="shared" si="10"/>
        <v/>
      </c>
      <c r="L65" s="26" t="str">
        <f t="shared" si="11"/>
        <v/>
      </c>
      <c r="M65" s="32"/>
      <c r="N65" s="190"/>
      <c r="O65" s="190"/>
      <c r="P65" s="190"/>
      <c r="Q65" s="190"/>
      <c r="R65" s="23"/>
    </row>
    <row r="66" spans="1:18">
      <c r="A66" s="27">
        <f t="shared" ca="1" si="12"/>
        <v>45920</v>
      </c>
      <c r="B66" s="20"/>
      <c r="C66" s="21"/>
      <c r="D66" s="20"/>
      <c r="E66" s="21"/>
      <c r="F66" s="22"/>
      <c r="G66" s="22"/>
      <c r="H66" s="34" t="str">
        <f t="shared" si="7"/>
        <v/>
      </c>
      <c r="I66" s="34" t="str">
        <f t="shared" si="8"/>
        <v/>
      </c>
      <c r="J66" s="34" t="str">
        <f t="shared" si="9"/>
        <v/>
      </c>
      <c r="K66" s="34" t="str">
        <f t="shared" si="10"/>
        <v/>
      </c>
      <c r="L66" s="26" t="str">
        <f t="shared" si="11"/>
        <v/>
      </c>
      <c r="M66" s="32"/>
      <c r="N66" s="190"/>
      <c r="O66" s="190"/>
      <c r="P66" s="190"/>
      <c r="Q66" s="190"/>
      <c r="R66" s="23"/>
    </row>
    <row r="67" spans="1:18">
      <c r="A67" s="27">
        <f t="shared" ca="1" si="12"/>
        <v>45921</v>
      </c>
      <c r="B67" s="20"/>
      <c r="C67" s="21"/>
      <c r="D67" s="20"/>
      <c r="E67" s="21"/>
      <c r="F67" s="22"/>
      <c r="G67" s="22"/>
      <c r="H67" s="34" t="str">
        <f t="shared" si="7"/>
        <v/>
      </c>
      <c r="I67" s="34" t="str">
        <f t="shared" si="8"/>
        <v/>
      </c>
      <c r="J67" s="34" t="str">
        <f t="shared" si="9"/>
        <v/>
      </c>
      <c r="K67" s="34" t="str">
        <f t="shared" si="10"/>
        <v/>
      </c>
      <c r="L67" s="26" t="str">
        <f t="shared" si="11"/>
        <v/>
      </c>
      <c r="M67" s="32"/>
      <c r="N67" s="190"/>
      <c r="O67" s="190"/>
      <c r="P67" s="190"/>
      <c r="Q67" s="190"/>
      <c r="R67" s="23"/>
    </row>
    <row r="68" spans="1:18">
      <c r="A68" s="27">
        <f t="shared" ca="1" si="12"/>
        <v>45922</v>
      </c>
      <c r="B68" s="20"/>
      <c r="C68" s="21"/>
      <c r="D68" s="20"/>
      <c r="E68" s="21"/>
      <c r="F68" s="22"/>
      <c r="G68" s="22"/>
      <c r="H68" s="34" t="str">
        <f t="shared" si="7"/>
        <v/>
      </c>
      <c r="I68" s="34" t="str">
        <f t="shared" si="8"/>
        <v/>
      </c>
      <c r="J68" s="34" t="str">
        <f t="shared" si="9"/>
        <v/>
      </c>
      <c r="K68" s="34" t="str">
        <f t="shared" si="10"/>
        <v/>
      </c>
      <c r="L68" s="26" t="str">
        <f t="shared" si="11"/>
        <v/>
      </c>
      <c r="M68" s="32"/>
      <c r="N68" s="190"/>
      <c r="O68" s="190"/>
      <c r="P68" s="190"/>
      <c r="Q68" s="190"/>
      <c r="R68" s="23"/>
    </row>
    <row r="69" spans="1:18">
      <c r="A69" s="27">
        <f t="shared" ca="1" si="12"/>
        <v>45923</v>
      </c>
      <c r="B69" s="20"/>
      <c r="C69" s="21"/>
      <c r="D69" s="20"/>
      <c r="E69" s="21"/>
      <c r="F69" s="22"/>
      <c r="G69" s="22"/>
      <c r="H69" s="34" t="str">
        <f t="shared" si="7"/>
        <v/>
      </c>
      <c r="I69" s="34" t="str">
        <f t="shared" si="8"/>
        <v/>
      </c>
      <c r="J69" s="34" t="str">
        <f t="shared" si="9"/>
        <v/>
      </c>
      <c r="K69" s="34" t="str">
        <f t="shared" si="10"/>
        <v/>
      </c>
      <c r="L69" s="26" t="str">
        <f t="shared" si="11"/>
        <v/>
      </c>
      <c r="M69" s="32"/>
      <c r="N69" s="190"/>
      <c r="O69" s="190"/>
      <c r="P69" s="190"/>
      <c r="Q69" s="190"/>
      <c r="R69" s="23"/>
    </row>
    <row r="70" spans="1:18">
      <c r="A70" s="27">
        <f t="shared" ca="1" si="12"/>
        <v>45924</v>
      </c>
      <c r="B70" s="20"/>
      <c r="C70" s="21"/>
      <c r="D70" s="20"/>
      <c r="E70" s="21"/>
      <c r="F70" s="22"/>
      <c r="G70" s="22"/>
      <c r="H70" s="34" t="str">
        <f t="shared" si="7"/>
        <v/>
      </c>
      <c r="I70" s="34" t="str">
        <f t="shared" si="8"/>
        <v/>
      </c>
      <c r="J70" s="34" t="str">
        <f t="shared" si="9"/>
        <v/>
      </c>
      <c r="K70" s="34" t="str">
        <f t="shared" si="10"/>
        <v/>
      </c>
      <c r="L70" s="26" t="str">
        <f t="shared" si="11"/>
        <v/>
      </c>
      <c r="M70" s="32"/>
      <c r="N70" s="190"/>
      <c r="O70" s="190"/>
      <c r="P70" s="190"/>
      <c r="Q70" s="190"/>
      <c r="R70" s="23"/>
    </row>
    <row r="71" spans="1:18">
      <c r="A71" s="27">
        <f t="shared" ca="1" si="12"/>
        <v>45925</v>
      </c>
      <c r="B71" s="20"/>
      <c r="C71" s="21"/>
      <c r="D71" s="20"/>
      <c r="E71" s="21"/>
      <c r="F71" s="22"/>
      <c r="G71" s="22"/>
      <c r="H71" s="34" t="str">
        <f t="shared" si="7"/>
        <v/>
      </c>
      <c r="I71" s="34" t="str">
        <f t="shared" si="8"/>
        <v/>
      </c>
      <c r="J71" s="34" t="str">
        <f t="shared" si="9"/>
        <v/>
      </c>
      <c r="K71" s="34" t="str">
        <f t="shared" si="10"/>
        <v/>
      </c>
      <c r="L71" s="26" t="str">
        <f t="shared" si="11"/>
        <v/>
      </c>
      <c r="M71" s="32"/>
      <c r="N71" s="190"/>
      <c r="O71" s="190"/>
      <c r="P71" s="190"/>
      <c r="Q71" s="190"/>
      <c r="R71" s="23"/>
    </row>
    <row r="72" spans="1:18">
      <c r="A72" s="27">
        <f t="shared" ca="1" si="12"/>
        <v>45926</v>
      </c>
      <c r="B72" s="20"/>
      <c r="C72" s="21"/>
      <c r="D72" s="20"/>
      <c r="E72" s="21"/>
      <c r="F72" s="22"/>
      <c r="G72" s="22"/>
      <c r="H72" s="34" t="str">
        <f t="shared" si="7"/>
        <v/>
      </c>
      <c r="I72" s="34" t="str">
        <f t="shared" si="8"/>
        <v/>
      </c>
      <c r="J72" s="34" t="str">
        <f t="shared" si="9"/>
        <v/>
      </c>
      <c r="K72" s="34" t="str">
        <f t="shared" si="10"/>
        <v/>
      </c>
      <c r="L72" s="26" t="str">
        <f t="shared" si="11"/>
        <v/>
      </c>
      <c r="M72" s="32"/>
      <c r="N72" s="190"/>
      <c r="O72" s="190"/>
      <c r="P72" s="190"/>
      <c r="Q72" s="190"/>
      <c r="R72" s="23"/>
    </row>
    <row r="73" spans="1:18">
      <c r="A73" s="27">
        <f t="shared" ca="1" si="12"/>
        <v>45927</v>
      </c>
      <c r="B73" s="20"/>
      <c r="C73" s="21"/>
      <c r="D73" s="20"/>
      <c r="E73" s="21"/>
      <c r="F73" s="22"/>
      <c r="G73" s="22"/>
      <c r="H73" s="34" t="str">
        <f t="shared" si="7"/>
        <v/>
      </c>
      <c r="I73" s="34" t="str">
        <f t="shared" si="8"/>
        <v/>
      </c>
      <c r="J73" s="34" t="str">
        <f t="shared" si="9"/>
        <v/>
      </c>
      <c r="K73" s="34" t="str">
        <f t="shared" si="10"/>
        <v/>
      </c>
      <c r="L73" s="26" t="str">
        <f t="shared" si="11"/>
        <v/>
      </c>
      <c r="M73" s="32"/>
      <c r="N73" s="190"/>
      <c r="O73" s="190"/>
      <c r="P73" s="190"/>
      <c r="Q73" s="190"/>
      <c r="R73" s="23"/>
    </row>
    <row r="74" spans="1:18">
      <c r="A74" s="27">
        <f t="shared" ca="1" si="12"/>
        <v>45928</v>
      </c>
      <c r="B74" s="20"/>
      <c r="C74" s="21"/>
      <c r="D74" s="20"/>
      <c r="E74" s="21"/>
      <c r="F74" s="22"/>
      <c r="G74" s="22"/>
      <c r="H74" s="34" t="str">
        <f t="shared" si="7"/>
        <v/>
      </c>
      <c r="I74" s="34" t="str">
        <f t="shared" si="8"/>
        <v/>
      </c>
      <c r="J74" s="34" t="str">
        <f t="shared" si="9"/>
        <v/>
      </c>
      <c r="K74" s="34" t="str">
        <f t="shared" si="10"/>
        <v/>
      </c>
      <c r="L74" s="26" t="str">
        <f t="shared" si="11"/>
        <v/>
      </c>
      <c r="M74" s="32"/>
      <c r="N74" s="190"/>
      <c r="O74" s="190"/>
      <c r="P74" s="190"/>
      <c r="Q74" s="190"/>
      <c r="R74" s="23"/>
    </row>
    <row r="75" spans="1:18">
      <c r="A75" s="27">
        <f t="shared" ca="1" si="12"/>
        <v>45929</v>
      </c>
      <c r="B75" s="20"/>
      <c r="C75" s="21"/>
      <c r="D75" s="20"/>
      <c r="E75" s="21"/>
      <c r="F75" s="22"/>
      <c r="G75" s="22"/>
      <c r="H75" s="34" t="str">
        <f t="shared" si="7"/>
        <v/>
      </c>
      <c r="I75" s="34" t="str">
        <f t="shared" si="8"/>
        <v/>
      </c>
      <c r="J75" s="34" t="str">
        <f t="shared" si="9"/>
        <v/>
      </c>
      <c r="K75" s="34" t="str">
        <f t="shared" si="10"/>
        <v/>
      </c>
      <c r="L75" s="26" t="str">
        <f t="shared" si="11"/>
        <v/>
      </c>
      <c r="M75" s="32"/>
      <c r="N75" s="190"/>
      <c r="O75" s="190"/>
      <c r="P75" s="190"/>
      <c r="Q75" s="190"/>
      <c r="R75" s="23"/>
    </row>
    <row r="76" spans="1:18">
      <c r="A76" s="27">
        <f t="shared" ca="1" si="12"/>
        <v>45930</v>
      </c>
      <c r="B76" s="20"/>
      <c r="C76" s="21"/>
      <c r="D76" s="20"/>
      <c r="E76" s="21"/>
      <c r="F76" s="22"/>
      <c r="G76" s="22"/>
      <c r="H76" s="34" t="str">
        <f t="shared" si="7"/>
        <v/>
      </c>
      <c r="I76" s="34" t="str">
        <f t="shared" si="8"/>
        <v/>
      </c>
      <c r="J76" s="34" t="str">
        <f t="shared" si="9"/>
        <v/>
      </c>
      <c r="K76" s="34" t="str">
        <f t="shared" si="10"/>
        <v/>
      </c>
      <c r="L76" s="26" t="str">
        <f>IF(AND($B76="",$D76=""),"",($C76-$B76-$F76)+($E76-$D76-$G76))</f>
        <v/>
      </c>
      <c r="M76" s="32"/>
      <c r="N76" s="190"/>
      <c r="O76" s="190"/>
      <c r="P76" s="190"/>
      <c r="Q76" s="190"/>
      <c r="R76" s="23"/>
    </row>
    <row r="77" spans="1:18">
      <c r="A77" s="27">
        <f t="shared" ca="1" si="12"/>
        <v>45931</v>
      </c>
      <c r="B77" s="20"/>
      <c r="C77" s="21"/>
      <c r="D77" s="20"/>
      <c r="E77" s="21"/>
      <c r="F77" s="22"/>
      <c r="G77" s="22"/>
      <c r="H77" s="34" t="str">
        <f t="shared" si="7"/>
        <v/>
      </c>
      <c r="I77" s="34" t="str">
        <f t="shared" si="8"/>
        <v/>
      </c>
      <c r="J77" s="34" t="str">
        <f t="shared" si="9"/>
        <v/>
      </c>
      <c r="K77" s="34" t="str">
        <f t="shared" si="10"/>
        <v/>
      </c>
      <c r="L77" s="26" t="str">
        <f>IF(AND($B77="",$D77=""),"",($C77-$B77-$F77)+($E77-$D77-$G77))</f>
        <v/>
      </c>
      <c r="M77" s="32"/>
      <c r="N77" s="190"/>
      <c r="O77" s="190"/>
      <c r="P77" s="190"/>
      <c r="Q77" s="190"/>
      <c r="R77" s="23"/>
    </row>
    <row r="78" spans="1:18">
      <c r="A78" s="5" t="s">
        <v>11</v>
      </c>
      <c r="B78" s="191"/>
      <c r="C78" s="192"/>
      <c r="D78" s="191"/>
      <c r="E78" s="192"/>
      <c r="F78" s="26" t="str">
        <f>IF(SUM($F47:$F77)=0,"",SUM($F47:$F77))</f>
        <v/>
      </c>
      <c r="G78" s="26" t="str">
        <f>IF(SUM($G47:$G77)=0,"",SUM($G47:$G77))</f>
        <v/>
      </c>
      <c r="H78" s="26" t="str">
        <f>IF(SUM(H47:H77)=0,"",SUM(H47:H77))</f>
        <v/>
      </c>
      <c r="I78" s="26" t="str">
        <f>IF(SUM(I47:I77)=0,"",SUM(I47:I77))</f>
        <v/>
      </c>
      <c r="J78" s="26" t="str">
        <f t="shared" ref="J78:K78" si="13">IF(SUM(J47:J77)=0,"",SUM(J47:J77))</f>
        <v/>
      </c>
      <c r="K78" s="26" t="str">
        <f t="shared" si="13"/>
        <v/>
      </c>
      <c r="L78" s="26" t="str">
        <f>IF(SUM($L47:$L77)=0,"",SUM($L47:$L77))</f>
        <v/>
      </c>
      <c r="M78" s="33"/>
      <c r="N78" s="193"/>
      <c r="O78" s="193"/>
      <c r="P78" s="193"/>
      <c r="Q78" s="193"/>
      <c r="R78" s="6"/>
    </row>
    <row r="80" spans="1:18" ht="27" customHeight="1">
      <c r="A80" s="194" t="s">
        <v>22</v>
      </c>
      <c r="B80" s="189" t="s">
        <v>103</v>
      </c>
      <c r="C80" s="189"/>
      <c r="D80" s="189"/>
      <c r="E80" s="189"/>
      <c r="F80" s="189" t="s">
        <v>23</v>
      </c>
      <c r="G80" s="189"/>
      <c r="H80" s="189" t="s">
        <v>88</v>
      </c>
      <c r="I80" s="189"/>
      <c r="J80" s="189"/>
      <c r="K80" s="189"/>
      <c r="L80" s="189" t="s">
        <v>87</v>
      </c>
      <c r="M80" s="195" t="s">
        <v>96</v>
      </c>
      <c r="N80" s="194" t="s">
        <v>25</v>
      </c>
      <c r="O80" s="194"/>
      <c r="P80" s="194"/>
      <c r="Q80" s="194"/>
      <c r="R80" s="189" t="s">
        <v>100</v>
      </c>
    </row>
    <row r="81" spans="1:22" ht="14.25" customHeight="1">
      <c r="A81" s="194"/>
      <c r="B81" s="189" t="s">
        <v>82</v>
      </c>
      <c r="C81" s="189"/>
      <c r="D81" s="189" t="s">
        <v>84</v>
      </c>
      <c r="E81" s="189"/>
      <c r="F81" s="189"/>
      <c r="G81" s="189"/>
      <c r="H81" s="189" t="s">
        <v>90</v>
      </c>
      <c r="I81" s="189"/>
      <c r="J81" s="189" t="s">
        <v>89</v>
      </c>
      <c r="K81" s="189"/>
      <c r="L81" s="189"/>
      <c r="M81" s="196"/>
      <c r="N81" s="194"/>
      <c r="O81" s="194"/>
      <c r="P81" s="194"/>
      <c r="Q81" s="194"/>
      <c r="R81" s="189"/>
    </row>
    <row r="82" spans="1:22">
      <c r="A82" s="194"/>
      <c r="B82" s="43" t="s">
        <v>26</v>
      </c>
      <c r="C82" s="43" t="s">
        <v>27</v>
      </c>
      <c r="D82" s="43" t="s">
        <v>26</v>
      </c>
      <c r="E82" s="43" t="s">
        <v>27</v>
      </c>
      <c r="F82" s="44" t="s">
        <v>85</v>
      </c>
      <c r="G82" s="44" t="s">
        <v>86</v>
      </c>
      <c r="H82" s="44" t="s">
        <v>81</v>
      </c>
      <c r="I82" s="44" t="s">
        <v>83</v>
      </c>
      <c r="J82" s="44" t="s">
        <v>81</v>
      </c>
      <c r="K82" s="44" t="s">
        <v>95</v>
      </c>
      <c r="L82" s="189"/>
      <c r="M82" s="197"/>
      <c r="N82" s="194"/>
      <c r="O82" s="194"/>
      <c r="P82" s="194"/>
      <c r="Q82" s="194"/>
      <c r="R82" s="194"/>
    </row>
    <row r="83" spans="1:22">
      <c r="A83" s="27" cm="1">
        <f t="array" aca="1" ref="A83" ca="1">DATE("2025","8"+2,IFERROR(INDIRECT(T1),"1"))</f>
        <v>45931</v>
      </c>
      <c r="B83" s="20"/>
      <c r="C83" s="21"/>
      <c r="D83" s="20"/>
      <c r="E83" s="21"/>
      <c r="F83" s="22"/>
      <c r="G83" s="22"/>
      <c r="H83" s="34" t="str">
        <f>IF(OR(B83="",LEFT(M83,1)="✓"),"",C83-B83-F83)</f>
        <v/>
      </c>
      <c r="I83" s="34" t="str">
        <f>IF(OR(D83="",LEFT(M83,1)="✓"),"",E83-D83-G83)</f>
        <v/>
      </c>
      <c r="J83" s="34" t="str">
        <f>IF(AND(B83&lt;&gt;"",M83="✓所定"),C83-B83-F83,"")</f>
        <v/>
      </c>
      <c r="K83" s="34" t="str">
        <f>IF(AND(B83&lt;&gt;"",M83="✓法定"),C83-B83-F83,"")</f>
        <v/>
      </c>
      <c r="L83" s="26" t="str">
        <f>IF(AND($B83="",$D83=""),"",($C83-$B83-$F83)+($E83-$D83-$G83))</f>
        <v/>
      </c>
      <c r="M83" s="32"/>
      <c r="N83" s="190"/>
      <c r="O83" s="190"/>
      <c r="P83" s="190"/>
      <c r="Q83" s="190"/>
      <c r="R83" s="23"/>
      <c r="V83" s="1" t="s">
        <v>171</v>
      </c>
    </row>
    <row r="84" spans="1:22">
      <c r="A84" s="27">
        <f ca="1">A83+1</f>
        <v>45932</v>
      </c>
      <c r="B84" s="20"/>
      <c r="C84" s="21"/>
      <c r="D84" s="20"/>
      <c r="E84" s="21"/>
      <c r="F84" s="22"/>
      <c r="G84" s="22"/>
      <c r="H84" s="34" t="str">
        <f t="shared" ref="H84:H113" si="14">IF(OR(B84="",LEFT(M84,1)="✓"),"",C84-B84-F84)</f>
        <v/>
      </c>
      <c r="I84" s="34" t="str">
        <f t="shared" ref="I84:I113" si="15">IF(OR(D84="",LEFT(M84,1)="✓"),"",E84-D84-G84)</f>
        <v/>
      </c>
      <c r="J84" s="34" t="str">
        <f t="shared" ref="J84:J113" si="16">IF(AND(B84&lt;&gt;"",M84="✓所定"),C84-B84-F84,"")</f>
        <v/>
      </c>
      <c r="K84" s="34" t="str">
        <f t="shared" ref="K84:K113" si="17">IF(AND(B84&lt;&gt;"",M84="✓法定"),C84-B84-F84,"")</f>
        <v/>
      </c>
      <c r="L84" s="26" t="str">
        <f t="shared" ref="L84:L112" si="18">IF(AND($B84="",$D84=""),"",($C84-$B84-$F84)+($E84-$D84-$G84))</f>
        <v/>
      </c>
      <c r="M84" s="32"/>
      <c r="N84" s="190"/>
      <c r="O84" s="190"/>
      <c r="P84" s="190"/>
      <c r="Q84" s="190"/>
      <c r="R84" s="23"/>
      <c r="V84" s="1" t="s">
        <v>172</v>
      </c>
    </row>
    <row r="85" spans="1:22">
      <c r="A85" s="27">
        <f t="shared" ref="A85:A113" ca="1" si="19">A84+1</f>
        <v>45933</v>
      </c>
      <c r="B85" s="20"/>
      <c r="C85" s="21"/>
      <c r="D85" s="20"/>
      <c r="E85" s="21"/>
      <c r="F85" s="22"/>
      <c r="G85" s="22"/>
      <c r="H85" s="34" t="str">
        <f t="shared" si="14"/>
        <v/>
      </c>
      <c r="I85" s="34" t="str">
        <f t="shared" si="15"/>
        <v/>
      </c>
      <c r="J85" s="34" t="str">
        <f t="shared" si="16"/>
        <v/>
      </c>
      <c r="K85" s="34" t="str">
        <f t="shared" si="17"/>
        <v/>
      </c>
      <c r="L85" s="26" t="str">
        <f t="shared" si="18"/>
        <v/>
      </c>
      <c r="M85" s="32"/>
      <c r="N85" s="190"/>
      <c r="O85" s="190"/>
      <c r="P85" s="190"/>
      <c r="Q85" s="190"/>
      <c r="R85" s="23"/>
    </row>
    <row r="86" spans="1:22">
      <c r="A86" s="27">
        <f t="shared" ca="1" si="19"/>
        <v>45934</v>
      </c>
      <c r="B86" s="20"/>
      <c r="C86" s="21"/>
      <c r="D86" s="20"/>
      <c r="E86" s="21"/>
      <c r="F86" s="22"/>
      <c r="G86" s="22"/>
      <c r="H86" s="34" t="str">
        <f t="shared" si="14"/>
        <v/>
      </c>
      <c r="I86" s="34" t="str">
        <f t="shared" si="15"/>
        <v/>
      </c>
      <c r="J86" s="34" t="str">
        <f t="shared" si="16"/>
        <v/>
      </c>
      <c r="K86" s="34" t="str">
        <f t="shared" si="17"/>
        <v/>
      </c>
      <c r="L86" s="26" t="str">
        <f t="shared" si="18"/>
        <v/>
      </c>
      <c r="M86" s="32"/>
      <c r="N86" s="190"/>
      <c r="O86" s="190"/>
      <c r="P86" s="190"/>
      <c r="Q86" s="190"/>
      <c r="R86" s="23"/>
    </row>
    <row r="87" spans="1:22">
      <c r="A87" s="27">
        <f t="shared" ca="1" si="19"/>
        <v>45935</v>
      </c>
      <c r="B87" s="20"/>
      <c r="C87" s="21"/>
      <c r="D87" s="20"/>
      <c r="E87" s="21"/>
      <c r="F87" s="22"/>
      <c r="G87" s="22"/>
      <c r="H87" s="34" t="str">
        <f t="shared" si="14"/>
        <v/>
      </c>
      <c r="I87" s="34" t="str">
        <f t="shared" si="15"/>
        <v/>
      </c>
      <c r="J87" s="34" t="str">
        <f t="shared" si="16"/>
        <v/>
      </c>
      <c r="K87" s="34" t="str">
        <f t="shared" si="17"/>
        <v/>
      </c>
      <c r="L87" s="26" t="str">
        <f t="shared" si="18"/>
        <v/>
      </c>
      <c r="M87" s="32"/>
      <c r="N87" s="190"/>
      <c r="O87" s="190"/>
      <c r="P87" s="190"/>
      <c r="Q87" s="190"/>
      <c r="R87" s="23"/>
    </row>
    <row r="88" spans="1:22">
      <c r="A88" s="27">
        <f t="shared" ca="1" si="19"/>
        <v>45936</v>
      </c>
      <c r="B88" s="20"/>
      <c r="C88" s="21"/>
      <c r="D88" s="20"/>
      <c r="E88" s="21"/>
      <c r="F88" s="22"/>
      <c r="G88" s="22"/>
      <c r="H88" s="34" t="str">
        <f t="shared" si="14"/>
        <v/>
      </c>
      <c r="I88" s="34" t="str">
        <f t="shared" si="15"/>
        <v/>
      </c>
      <c r="J88" s="34" t="str">
        <f t="shared" si="16"/>
        <v/>
      </c>
      <c r="K88" s="34" t="str">
        <f t="shared" si="17"/>
        <v/>
      </c>
      <c r="L88" s="26" t="str">
        <f t="shared" si="18"/>
        <v/>
      </c>
      <c r="M88" s="32"/>
      <c r="N88" s="190"/>
      <c r="O88" s="190"/>
      <c r="P88" s="190"/>
      <c r="Q88" s="190"/>
      <c r="R88" s="23"/>
    </row>
    <row r="89" spans="1:22">
      <c r="A89" s="27">
        <f t="shared" ca="1" si="19"/>
        <v>45937</v>
      </c>
      <c r="B89" s="20"/>
      <c r="C89" s="21"/>
      <c r="D89" s="20"/>
      <c r="E89" s="21"/>
      <c r="F89" s="22"/>
      <c r="G89" s="22"/>
      <c r="H89" s="34" t="str">
        <f t="shared" si="14"/>
        <v/>
      </c>
      <c r="I89" s="34" t="str">
        <f t="shared" si="15"/>
        <v/>
      </c>
      <c r="J89" s="34" t="str">
        <f t="shared" si="16"/>
        <v/>
      </c>
      <c r="K89" s="34" t="str">
        <f t="shared" si="17"/>
        <v/>
      </c>
      <c r="L89" s="26" t="str">
        <f t="shared" si="18"/>
        <v/>
      </c>
      <c r="M89" s="32"/>
      <c r="N89" s="190"/>
      <c r="O89" s="190"/>
      <c r="P89" s="190"/>
      <c r="Q89" s="190"/>
      <c r="R89" s="23"/>
    </row>
    <row r="90" spans="1:22">
      <c r="A90" s="27">
        <f t="shared" ca="1" si="19"/>
        <v>45938</v>
      </c>
      <c r="B90" s="20"/>
      <c r="C90" s="21"/>
      <c r="D90" s="20"/>
      <c r="E90" s="21"/>
      <c r="F90" s="22"/>
      <c r="G90" s="22"/>
      <c r="H90" s="34" t="str">
        <f t="shared" si="14"/>
        <v/>
      </c>
      <c r="I90" s="34" t="str">
        <f t="shared" si="15"/>
        <v/>
      </c>
      <c r="J90" s="34" t="str">
        <f t="shared" si="16"/>
        <v/>
      </c>
      <c r="K90" s="34" t="str">
        <f t="shared" si="17"/>
        <v/>
      </c>
      <c r="L90" s="26" t="str">
        <f t="shared" si="18"/>
        <v/>
      </c>
      <c r="M90" s="32"/>
      <c r="N90" s="190"/>
      <c r="O90" s="190"/>
      <c r="P90" s="190"/>
      <c r="Q90" s="190"/>
      <c r="R90" s="23"/>
    </row>
    <row r="91" spans="1:22">
      <c r="A91" s="27">
        <f t="shared" ca="1" si="19"/>
        <v>45939</v>
      </c>
      <c r="B91" s="20"/>
      <c r="C91" s="21"/>
      <c r="D91" s="20"/>
      <c r="E91" s="21"/>
      <c r="F91" s="22"/>
      <c r="G91" s="22"/>
      <c r="H91" s="34" t="str">
        <f t="shared" si="14"/>
        <v/>
      </c>
      <c r="I91" s="34" t="str">
        <f t="shared" si="15"/>
        <v/>
      </c>
      <c r="J91" s="34" t="str">
        <f t="shared" si="16"/>
        <v/>
      </c>
      <c r="K91" s="34" t="str">
        <f t="shared" si="17"/>
        <v/>
      </c>
      <c r="L91" s="26" t="str">
        <f t="shared" si="18"/>
        <v/>
      </c>
      <c r="M91" s="32"/>
      <c r="N91" s="190"/>
      <c r="O91" s="190"/>
      <c r="P91" s="190"/>
      <c r="Q91" s="190"/>
      <c r="R91" s="23"/>
    </row>
    <row r="92" spans="1:22">
      <c r="A92" s="27">
        <f t="shared" ca="1" si="19"/>
        <v>45940</v>
      </c>
      <c r="B92" s="20"/>
      <c r="C92" s="21"/>
      <c r="D92" s="20"/>
      <c r="E92" s="21"/>
      <c r="F92" s="22"/>
      <c r="G92" s="22"/>
      <c r="H92" s="34" t="str">
        <f t="shared" si="14"/>
        <v/>
      </c>
      <c r="I92" s="34" t="str">
        <f t="shared" si="15"/>
        <v/>
      </c>
      <c r="J92" s="34" t="str">
        <f t="shared" si="16"/>
        <v/>
      </c>
      <c r="K92" s="34" t="str">
        <f t="shared" si="17"/>
        <v/>
      </c>
      <c r="L92" s="26" t="str">
        <f t="shared" si="18"/>
        <v/>
      </c>
      <c r="M92" s="32"/>
      <c r="N92" s="190"/>
      <c r="O92" s="190"/>
      <c r="P92" s="190"/>
      <c r="Q92" s="190"/>
      <c r="R92" s="23"/>
    </row>
    <row r="93" spans="1:22">
      <c r="A93" s="27">
        <f t="shared" ca="1" si="19"/>
        <v>45941</v>
      </c>
      <c r="B93" s="20"/>
      <c r="C93" s="21"/>
      <c r="D93" s="20"/>
      <c r="E93" s="21"/>
      <c r="F93" s="22"/>
      <c r="G93" s="22"/>
      <c r="H93" s="34" t="str">
        <f t="shared" si="14"/>
        <v/>
      </c>
      <c r="I93" s="34" t="str">
        <f t="shared" si="15"/>
        <v/>
      </c>
      <c r="J93" s="34" t="str">
        <f t="shared" si="16"/>
        <v/>
      </c>
      <c r="K93" s="34" t="str">
        <f t="shared" si="17"/>
        <v/>
      </c>
      <c r="L93" s="26" t="str">
        <f t="shared" si="18"/>
        <v/>
      </c>
      <c r="M93" s="32"/>
      <c r="N93" s="190"/>
      <c r="O93" s="190"/>
      <c r="P93" s="190"/>
      <c r="Q93" s="190"/>
      <c r="R93" s="23"/>
    </row>
    <row r="94" spans="1:22">
      <c r="A94" s="27">
        <f t="shared" ca="1" si="19"/>
        <v>45942</v>
      </c>
      <c r="B94" s="20"/>
      <c r="C94" s="21"/>
      <c r="D94" s="20"/>
      <c r="E94" s="21"/>
      <c r="F94" s="22"/>
      <c r="G94" s="22"/>
      <c r="H94" s="34" t="str">
        <f t="shared" si="14"/>
        <v/>
      </c>
      <c r="I94" s="34" t="str">
        <f t="shared" si="15"/>
        <v/>
      </c>
      <c r="J94" s="34" t="str">
        <f t="shared" si="16"/>
        <v/>
      </c>
      <c r="K94" s="34" t="str">
        <f t="shared" si="17"/>
        <v/>
      </c>
      <c r="L94" s="26" t="str">
        <f t="shared" si="18"/>
        <v/>
      </c>
      <c r="M94" s="32"/>
      <c r="N94" s="190"/>
      <c r="O94" s="190"/>
      <c r="P94" s="190"/>
      <c r="Q94" s="190"/>
      <c r="R94" s="23"/>
    </row>
    <row r="95" spans="1:22">
      <c r="A95" s="27">
        <f t="shared" ca="1" si="19"/>
        <v>45943</v>
      </c>
      <c r="B95" s="20"/>
      <c r="C95" s="21"/>
      <c r="D95" s="20"/>
      <c r="E95" s="21"/>
      <c r="F95" s="22"/>
      <c r="G95" s="22"/>
      <c r="H95" s="34" t="str">
        <f t="shared" si="14"/>
        <v/>
      </c>
      <c r="I95" s="34" t="str">
        <f t="shared" si="15"/>
        <v/>
      </c>
      <c r="J95" s="34" t="str">
        <f t="shared" si="16"/>
        <v/>
      </c>
      <c r="K95" s="34" t="str">
        <f t="shared" si="17"/>
        <v/>
      </c>
      <c r="L95" s="26" t="str">
        <f t="shared" si="18"/>
        <v/>
      </c>
      <c r="M95" s="32"/>
      <c r="N95" s="190"/>
      <c r="O95" s="190"/>
      <c r="P95" s="190"/>
      <c r="Q95" s="190"/>
      <c r="R95" s="23"/>
    </row>
    <row r="96" spans="1:22">
      <c r="A96" s="27">
        <f t="shared" ca="1" si="19"/>
        <v>45944</v>
      </c>
      <c r="B96" s="20"/>
      <c r="C96" s="21"/>
      <c r="D96" s="20"/>
      <c r="E96" s="21"/>
      <c r="F96" s="22"/>
      <c r="G96" s="22"/>
      <c r="H96" s="34" t="str">
        <f t="shared" si="14"/>
        <v/>
      </c>
      <c r="I96" s="34" t="str">
        <f t="shared" si="15"/>
        <v/>
      </c>
      <c r="J96" s="34" t="str">
        <f t="shared" si="16"/>
        <v/>
      </c>
      <c r="K96" s="34" t="str">
        <f t="shared" si="17"/>
        <v/>
      </c>
      <c r="L96" s="26" t="str">
        <f t="shared" si="18"/>
        <v/>
      </c>
      <c r="M96" s="32"/>
      <c r="N96" s="190"/>
      <c r="O96" s="190"/>
      <c r="P96" s="190"/>
      <c r="Q96" s="190"/>
      <c r="R96" s="23"/>
    </row>
    <row r="97" spans="1:18">
      <c r="A97" s="27">
        <f t="shared" ca="1" si="19"/>
        <v>45945</v>
      </c>
      <c r="B97" s="20"/>
      <c r="C97" s="21"/>
      <c r="D97" s="20"/>
      <c r="E97" s="21"/>
      <c r="F97" s="22"/>
      <c r="G97" s="22"/>
      <c r="H97" s="34" t="str">
        <f t="shared" si="14"/>
        <v/>
      </c>
      <c r="I97" s="34" t="str">
        <f t="shared" si="15"/>
        <v/>
      </c>
      <c r="J97" s="34" t="str">
        <f t="shared" si="16"/>
        <v/>
      </c>
      <c r="K97" s="34" t="str">
        <f t="shared" si="17"/>
        <v/>
      </c>
      <c r="L97" s="26" t="str">
        <f t="shared" si="18"/>
        <v/>
      </c>
      <c r="M97" s="32"/>
      <c r="N97" s="190"/>
      <c r="O97" s="190"/>
      <c r="P97" s="190"/>
      <c r="Q97" s="190"/>
      <c r="R97" s="23"/>
    </row>
    <row r="98" spans="1:18">
      <c r="A98" s="27">
        <f t="shared" ca="1" si="19"/>
        <v>45946</v>
      </c>
      <c r="B98" s="20"/>
      <c r="C98" s="21"/>
      <c r="D98" s="20"/>
      <c r="E98" s="21"/>
      <c r="F98" s="22"/>
      <c r="G98" s="22"/>
      <c r="H98" s="34" t="str">
        <f t="shared" si="14"/>
        <v/>
      </c>
      <c r="I98" s="34" t="str">
        <f t="shared" si="15"/>
        <v/>
      </c>
      <c r="J98" s="34" t="str">
        <f t="shared" si="16"/>
        <v/>
      </c>
      <c r="K98" s="34" t="str">
        <f t="shared" si="17"/>
        <v/>
      </c>
      <c r="L98" s="26" t="str">
        <f t="shared" si="18"/>
        <v/>
      </c>
      <c r="M98" s="32"/>
      <c r="N98" s="190"/>
      <c r="O98" s="190"/>
      <c r="P98" s="190"/>
      <c r="Q98" s="190"/>
      <c r="R98" s="23"/>
    </row>
    <row r="99" spans="1:18">
      <c r="A99" s="27">
        <f t="shared" ca="1" si="19"/>
        <v>45947</v>
      </c>
      <c r="B99" s="20"/>
      <c r="C99" s="21"/>
      <c r="D99" s="20"/>
      <c r="E99" s="21"/>
      <c r="F99" s="22"/>
      <c r="G99" s="22"/>
      <c r="H99" s="34" t="str">
        <f t="shared" si="14"/>
        <v/>
      </c>
      <c r="I99" s="34" t="str">
        <f t="shared" si="15"/>
        <v/>
      </c>
      <c r="J99" s="34" t="str">
        <f t="shared" si="16"/>
        <v/>
      </c>
      <c r="K99" s="34" t="str">
        <f t="shared" si="17"/>
        <v/>
      </c>
      <c r="L99" s="26" t="str">
        <f t="shared" si="18"/>
        <v/>
      </c>
      <c r="M99" s="32"/>
      <c r="N99" s="190"/>
      <c r="O99" s="190"/>
      <c r="P99" s="190"/>
      <c r="Q99" s="190"/>
      <c r="R99" s="23"/>
    </row>
    <row r="100" spans="1:18">
      <c r="A100" s="27">
        <f t="shared" ca="1" si="19"/>
        <v>45948</v>
      </c>
      <c r="B100" s="20"/>
      <c r="C100" s="21"/>
      <c r="D100" s="20"/>
      <c r="E100" s="21"/>
      <c r="F100" s="22"/>
      <c r="G100" s="22"/>
      <c r="H100" s="34" t="str">
        <f t="shared" si="14"/>
        <v/>
      </c>
      <c r="I100" s="34" t="str">
        <f t="shared" si="15"/>
        <v/>
      </c>
      <c r="J100" s="34" t="str">
        <f t="shared" si="16"/>
        <v/>
      </c>
      <c r="K100" s="34" t="str">
        <f t="shared" si="17"/>
        <v/>
      </c>
      <c r="L100" s="26" t="str">
        <f t="shared" si="18"/>
        <v/>
      </c>
      <c r="M100" s="32"/>
      <c r="N100" s="190"/>
      <c r="O100" s="190"/>
      <c r="P100" s="190"/>
      <c r="Q100" s="190"/>
      <c r="R100" s="23"/>
    </row>
    <row r="101" spans="1:18">
      <c r="A101" s="27">
        <f t="shared" ca="1" si="19"/>
        <v>45949</v>
      </c>
      <c r="B101" s="20"/>
      <c r="C101" s="21"/>
      <c r="D101" s="20"/>
      <c r="E101" s="21"/>
      <c r="F101" s="22"/>
      <c r="G101" s="22"/>
      <c r="H101" s="34" t="str">
        <f t="shared" si="14"/>
        <v/>
      </c>
      <c r="I101" s="34" t="str">
        <f t="shared" si="15"/>
        <v/>
      </c>
      <c r="J101" s="34" t="str">
        <f t="shared" si="16"/>
        <v/>
      </c>
      <c r="K101" s="34" t="str">
        <f t="shared" si="17"/>
        <v/>
      </c>
      <c r="L101" s="26" t="str">
        <f t="shared" si="18"/>
        <v/>
      </c>
      <c r="M101" s="32"/>
      <c r="N101" s="190"/>
      <c r="O101" s="190"/>
      <c r="P101" s="190"/>
      <c r="Q101" s="190"/>
      <c r="R101" s="23"/>
    </row>
    <row r="102" spans="1:18">
      <c r="A102" s="27">
        <f t="shared" ca="1" si="19"/>
        <v>45950</v>
      </c>
      <c r="B102" s="20"/>
      <c r="C102" s="21"/>
      <c r="D102" s="20"/>
      <c r="E102" s="21"/>
      <c r="F102" s="22"/>
      <c r="G102" s="22"/>
      <c r="H102" s="34" t="str">
        <f t="shared" si="14"/>
        <v/>
      </c>
      <c r="I102" s="34" t="str">
        <f t="shared" si="15"/>
        <v/>
      </c>
      <c r="J102" s="34" t="str">
        <f t="shared" si="16"/>
        <v/>
      </c>
      <c r="K102" s="34" t="str">
        <f t="shared" si="17"/>
        <v/>
      </c>
      <c r="L102" s="26" t="str">
        <f t="shared" si="18"/>
        <v/>
      </c>
      <c r="M102" s="32"/>
      <c r="N102" s="190"/>
      <c r="O102" s="190"/>
      <c r="P102" s="190"/>
      <c r="Q102" s="190"/>
      <c r="R102" s="23"/>
    </row>
    <row r="103" spans="1:18">
      <c r="A103" s="27">
        <f t="shared" ca="1" si="19"/>
        <v>45951</v>
      </c>
      <c r="B103" s="20"/>
      <c r="C103" s="21"/>
      <c r="D103" s="20"/>
      <c r="E103" s="21"/>
      <c r="F103" s="22"/>
      <c r="G103" s="22"/>
      <c r="H103" s="34" t="str">
        <f t="shared" si="14"/>
        <v/>
      </c>
      <c r="I103" s="34" t="str">
        <f t="shared" si="15"/>
        <v/>
      </c>
      <c r="J103" s="34" t="str">
        <f t="shared" si="16"/>
        <v/>
      </c>
      <c r="K103" s="34" t="str">
        <f t="shared" si="17"/>
        <v/>
      </c>
      <c r="L103" s="26" t="str">
        <f t="shared" si="18"/>
        <v/>
      </c>
      <c r="M103" s="32"/>
      <c r="N103" s="190"/>
      <c r="O103" s="190"/>
      <c r="P103" s="190"/>
      <c r="Q103" s="190"/>
      <c r="R103" s="23"/>
    </row>
    <row r="104" spans="1:18">
      <c r="A104" s="27">
        <f t="shared" ca="1" si="19"/>
        <v>45952</v>
      </c>
      <c r="B104" s="20"/>
      <c r="C104" s="21"/>
      <c r="D104" s="20"/>
      <c r="E104" s="21"/>
      <c r="F104" s="22"/>
      <c r="G104" s="22"/>
      <c r="H104" s="34" t="str">
        <f t="shared" si="14"/>
        <v/>
      </c>
      <c r="I104" s="34" t="str">
        <f t="shared" si="15"/>
        <v/>
      </c>
      <c r="J104" s="34" t="str">
        <f t="shared" si="16"/>
        <v/>
      </c>
      <c r="K104" s="34" t="str">
        <f t="shared" si="17"/>
        <v/>
      </c>
      <c r="L104" s="26" t="str">
        <f t="shared" si="18"/>
        <v/>
      </c>
      <c r="M104" s="32"/>
      <c r="N104" s="190"/>
      <c r="O104" s="190"/>
      <c r="P104" s="190"/>
      <c r="Q104" s="190"/>
      <c r="R104" s="23"/>
    </row>
    <row r="105" spans="1:18">
      <c r="A105" s="27">
        <f t="shared" ca="1" si="19"/>
        <v>45953</v>
      </c>
      <c r="B105" s="20"/>
      <c r="C105" s="21"/>
      <c r="D105" s="20"/>
      <c r="E105" s="21"/>
      <c r="F105" s="22"/>
      <c r="G105" s="22"/>
      <c r="H105" s="34" t="str">
        <f t="shared" si="14"/>
        <v/>
      </c>
      <c r="I105" s="34" t="str">
        <f t="shared" si="15"/>
        <v/>
      </c>
      <c r="J105" s="34" t="str">
        <f t="shared" si="16"/>
        <v/>
      </c>
      <c r="K105" s="34" t="str">
        <f t="shared" si="17"/>
        <v/>
      </c>
      <c r="L105" s="26" t="str">
        <f t="shared" si="18"/>
        <v/>
      </c>
      <c r="M105" s="32"/>
      <c r="N105" s="190"/>
      <c r="O105" s="190"/>
      <c r="P105" s="190"/>
      <c r="Q105" s="190"/>
      <c r="R105" s="23"/>
    </row>
    <row r="106" spans="1:18">
      <c r="A106" s="27">
        <f t="shared" ca="1" si="19"/>
        <v>45954</v>
      </c>
      <c r="B106" s="20"/>
      <c r="C106" s="21"/>
      <c r="D106" s="20"/>
      <c r="E106" s="21"/>
      <c r="F106" s="22"/>
      <c r="G106" s="22"/>
      <c r="H106" s="34" t="str">
        <f t="shared" si="14"/>
        <v/>
      </c>
      <c r="I106" s="34" t="str">
        <f t="shared" si="15"/>
        <v/>
      </c>
      <c r="J106" s="34" t="str">
        <f t="shared" si="16"/>
        <v/>
      </c>
      <c r="K106" s="34" t="str">
        <f t="shared" si="17"/>
        <v/>
      </c>
      <c r="L106" s="26" t="str">
        <f t="shared" si="18"/>
        <v/>
      </c>
      <c r="M106" s="32"/>
      <c r="N106" s="190"/>
      <c r="O106" s="190"/>
      <c r="P106" s="190"/>
      <c r="Q106" s="190"/>
      <c r="R106" s="23"/>
    </row>
    <row r="107" spans="1:18">
      <c r="A107" s="27">
        <f t="shared" ca="1" si="19"/>
        <v>45955</v>
      </c>
      <c r="B107" s="20"/>
      <c r="C107" s="21"/>
      <c r="D107" s="20"/>
      <c r="E107" s="21"/>
      <c r="F107" s="22"/>
      <c r="G107" s="22"/>
      <c r="H107" s="34" t="str">
        <f t="shared" si="14"/>
        <v/>
      </c>
      <c r="I107" s="34" t="str">
        <f t="shared" si="15"/>
        <v/>
      </c>
      <c r="J107" s="34" t="str">
        <f t="shared" si="16"/>
        <v/>
      </c>
      <c r="K107" s="34" t="str">
        <f t="shared" si="17"/>
        <v/>
      </c>
      <c r="L107" s="26" t="str">
        <f t="shared" si="18"/>
        <v/>
      </c>
      <c r="M107" s="32"/>
      <c r="N107" s="190"/>
      <c r="O107" s="190"/>
      <c r="P107" s="190"/>
      <c r="Q107" s="190"/>
      <c r="R107" s="23"/>
    </row>
    <row r="108" spans="1:18">
      <c r="A108" s="27">
        <f t="shared" ca="1" si="19"/>
        <v>45956</v>
      </c>
      <c r="B108" s="20"/>
      <c r="C108" s="21"/>
      <c r="D108" s="20"/>
      <c r="E108" s="21"/>
      <c r="F108" s="22"/>
      <c r="G108" s="22"/>
      <c r="H108" s="34" t="str">
        <f t="shared" si="14"/>
        <v/>
      </c>
      <c r="I108" s="34" t="str">
        <f t="shared" si="15"/>
        <v/>
      </c>
      <c r="J108" s="34" t="str">
        <f t="shared" si="16"/>
        <v/>
      </c>
      <c r="K108" s="34" t="str">
        <f t="shared" si="17"/>
        <v/>
      </c>
      <c r="L108" s="26" t="str">
        <f t="shared" si="18"/>
        <v/>
      </c>
      <c r="M108" s="32"/>
      <c r="N108" s="190"/>
      <c r="O108" s="190"/>
      <c r="P108" s="190"/>
      <c r="Q108" s="190"/>
      <c r="R108" s="23"/>
    </row>
    <row r="109" spans="1:18">
      <c r="A109" s="27">
        <f t="shared" ca="1" si="19"/>
        <v>45957</v>
      </c>
      <c r="B109" s="20"/>
      <c r="C109" s="21"/>
      <c r="D109" s="20"/>
      <c r="E109" s="21"/>
      <c r="F109" s="22"/>
      <c r="G109" s="22"/>
      <c r="H109" s="34" t="str">
        <f t="shared" si="14"/>
        <v/>
      </c>
      <c r="I109" s="34" t="str">
        <f t="shared" si="15"/>
        <v/>
      </c>
      <c r="J109" s="34" t="str">
        <f t="shared" si="16"/>
        <v/>
      </c>
      <c r="K109" s="34" t="str">
        <f t="shared" si="17"/>
        <v/>
      </c>
      <c r="L109" s="26" t="str">
        <f t="shared" si="18"/>
        <v/>
      </c>
      <c r="M109" s="32"/>
      <c r="N109" s="190"/>
      <c r="O109" s="190"/>
      <c r="P109" s="190"/>
      <c r="Q109" s="190"/>
      <c r="R109" s="23"/>
    </row>
    <row r="110" spans="1:18">
      <c r="A110" s="27">
        <f t="shared" ca="1" si="19"/>
        <v>45958</v>
      </c>
      <c r="B110" s="20"/>
      <c r="C110" s="21"/>
      <c r="D110" s="20"/>
      <c r="E110" s="21"/>
      <c r="F110" s="22"/>
      <c r="G110" s="22"/>
      <c r="H110" s="34" t="str">
        <f t="shared" si="14"/>
        <v/>
      </c>
      <c r="I110" s="34" t="str">
        <f t="shared" si="15"/>
        <v/>
      </c>
      <c r="J110" s="34" t="str">
        <f t="shared" si="16"/>
        <v/>
      </c>
      <c r="K110" s="34" t="str">
        <f t="shared" si="17"/>
        <v/>
      </c>
      <c r="L110" s="26" t="str">
        <f t="shared" si="18"/>
        <v/>
      </c>
      <c r="M110" s="32"/>
      <c r="N110" s="190"/>
      <c r="O110" s="190"/>
      <c r="P110" s="190"/>
      <c r="Q110" s="190"/>
      <c r="R110" s="23"/>
    </row>
    <row r="111" spans="1:18">
      <c r="A111" s="27">
        <f t="shared" ca="1" si="19"/>
        <v>45959</v>
      </c>
      <c r="B111" s="20"/>
      <c r="C111" s="21"/>
      <c r="D111" s="20"/>
      <c r="E111" s="21"/>
      <c r="F111" s="22"/>
      <c r="G111" s="22"/>
      <c r="H111" s="34" t="str">
        <f t="shared" si="14"/>
        <v/>
      </c>
      <c r="I111" s="34" t="str">
        <f t="shared" si="15"/>
        <v/>
      </c>
      <c r="J111" s="34" t="str">
        <f t="shared" si="16"/>
        <v/>
      </c>
      <c r="K111" s="34" t="str">
        <f t="shared" si="17"/>
        <v/>
      </c>
      <c r="L111" s="26" t="str">
        <f t="shared" si="18"/>
        <v/>
      </c>
      <c r="M111" s="32"/>
      <c r="N111" s="190"/>
      <c r="O111" s="190"/>
      <c r="P111" s="190"/>
      <c r="Q111" s="190"/>
      <c r="R111" s="23"/>
    </row>
    <row r="112" spans="1:18">
      <c r="A112" s="27">
        <f t="shared" ca="1" si="19"/>
        <v>45960</v>
      </c>
      <c r="B112" s="20"/>
      <c r="C112" s="21"/>
      <c r="D112" s="20"/>
      <c r="E112" s="21"/>
      <c r="F112" s="22"/>
      <c r="G112" s="22"/>
      <c r="H112" s="34" t="str">
        <f t="shared" si="14"/>
        <v/>
      </c>
      <c r="I112" s="34" t="str">
        <f t="shared" si="15"/>
        <v/>
      </c>
      <c r="J112" s="34" t="str">
        <f t="shared" si="16"/>
        <v/>
      </c>
      <c r="K112" s="34" t="str">
        <f t="shared" si="17"/>
        <v/>
      </c>
      <c r="L112" s="26" t="str">
        <f t="shared" si="18"/>
        <v/>
      </c>
      <c r="M112" s="32"/>
      <c r="N112" s="190"/>
      <c r="O112" s="190"/>
      <c r="P112" s="190"/>
      <c r="Q112" s="190"/>
      <c r="R112" s="23"/>
    </row>
    <row r="113" spans="1:22">
      <c r="A113" s="27">
        <f t="shared" ca="1" si="19"/>
        <v>45961</v>
      </c>
      <c r="B113" s="20"/>
      <c r="C113" s="21"/>
      <c r="D113" s="20"/>
      <c r="E113" s="21"/>
      <c r="F113" s="22"/>
      <c r="G113" s="22"/>
      <c r="H113" s="34" t="str">
        <f t="shared" si="14"/>
        <v/>
      </c>
      <c r="I113" s="34" t="str">
        <f t="shared" si="15"/>
        <v/>
      </c>
      <c r="J113" s="34" t="str">
        <f t="shared" si="16"/>
        <v/>
      </c>
      <c r="K113" s="34" t="str">
        <f t="shared" si="17"/>
        <v/>
      </c>
      <c r="L113" s="26" t="str">
        <f>IF(AND($B113="",$D113=""),"",($C113-$B113-$F113)+($E113-$D113-$G113))</f>
        <v/>
      </c>
      <c r="M113" s="32"/>
      <c r="N113" s="190"/>
      <c r="O113" s="190"/>
      <c r="P113" s="190"/>
      <c r="Q113" s="190"/>
      <c r="R113" s="23"/>
    </row>
    <row r="114" spans="1:22">
      <c r="A114" s="5" t="s">
        <v>11</v>
      </c>
      <c r="B114" s="191"/>
      <c r="C114" s="192"/>
      <c r="D114" s="191"/>
      <c r="E114" s="192"/>
      <c r="F114" s="26" t="str">
        <f>IF(SUM($F83:$F113)=0,"",SUM($F83:$F113))</f>
        <v/>
      </c>
      <c r="G114" s="26" t="str">
        <f>IF(SUM($G83:$G113)=0,"",SUM($G83:$G113))</f>
        <v/>
      </c>
      <c r="H114" s="26" t="str">
        <f>IF(SUM(H83:H113)=0,"",SUM(H83:H113))</f>
        <v/>
      </c>
      <c r="I114" s="26" t="str">
        <f>IF(SUM(I83:I113)=0,"",SUM(I83:I113))</f>
        <v/>
      </c>
      <c r="J114" s="26" t="str">
        <f t="shared" ref="J114:K114" si="20">IF(SUM(J83:J113)=0,"",SUM(J83:J113))</f>
        <v/>
      </c>
      <c r="K114" s="26" t="str">
        <f t="shared" si="20"/>
        <v/>
      </c>
      <c r="L114" s="26" t="str">
        <f>IF(SUM($L83:$L113)=0,"",SUM($L83:$L113))</f>
        <v/>
      </c>
      <c r="M114" s="33"/>
      <c r="N114" s="193"/>
      <c r="O114" s="193"/>
      <c r="P114" s="193"/>
      <c r="Q114" s="193"/>
      <c r="R114" s="6"/>
    </row>
    <row r="116" spans="1:22" ht="27" customHeight="1">
      <c r="A116" s="194" t="s">
        <v>22</v>
      </c>
      <c r="B116" s="189" t="s">
        <v>103</v>
      </c>
      <c r="C116" s="189"/>
      <c r="D116" s="189"/>
      <c r="E116" s="189"/>
      <c r="F116" s="189" t="s">
        <v>23</v>
      </c>
      <c r="G116" s="189"/>
      <c r="H116" s="189" t="s">
        <v>88</v>
      </c>
      <c r="I116" s="189"/>
      <c r="J116" s="189"/>
      <c r="K116" s="189"/>
      <c r="L116" s="189" t="s">
        <v>87</v>
      </c>
      <c r="M116" s="195" t="s">
        <v>96</v>
      </c>
      <c r="N116" s="194" t="s">
        <v>25</v>
      </c>
      <c r="O116" s="194"/>
      <c r="P116" s="194"/>
      <c r="Q116" s="194"/>
      <c r="R116" s="189" t="s">
        <v>100</v>
      </c>
    </row>
    <row r="117" spans="1:22" ht="14.25" customHeight="1">
      <c r="A117" s="194"/>
      <c r="B117" s="189" t="s">
        <v>82</v>
      </c>
      <c r="C117" s="189"/>
      <c r="D117" s="189" t="s">
        <v>84</v>
      </c>
      <c r="E117" s="189"/>
      <c r="F117" s="189"/>
      <c r="G117" s="189"/>
      <c r="H117" s="189" t="s">
        <v>90</v>
      </c>
      <c r="I117" s="189"/>
      <c r="J117" s="189" t="s">
        <v>89</v>
      </c>
      <c r="K117" s="189"/>
      <c r="L117" s="189"/>
      <c r="M117" s="196"/>
      <c r="N117" s="194"/>
      <c r="O117" s="194"/>
      <c r="P117" s="194"/>
      <c r="Q117" s="194"/>
      <c r="R117" s="189"/>
    </row>
    <row r="118" spans="1:22">
      <c r="A118" s="194"/>
      <c r="B118" s="43" t="s">
        <v>26</v>
      </c>
      <c r="C118" s="43" t="s">
        <v>27</v>
      </c>
      <c r="D118" s="43" t="s">
        <v>26</v>
      </c>
      <c r="E118" s="43" t="s">
        <v>27</v>
      </c>
      <c r="F118" s="44" t="s">
        <v>85</v>
      </c>
      <c r="G118" s="44" t="s">
        <v>86</v>
      </c>
      <c r="H118" s="44" t="s">
        <v>81</v>
      </c>
      <c r="I118" s="44" t="s">
        <v>83</v>
      </c>
      <c r="J118" s="44" t="s">
        <v>81</v>
      </c>
      <c r="K118" s="44" t="s">
        <v>95</v>
      </c>
      <c r="L118" s="189"/>
      <c r="M118" s="197"/>
      <c r="N118" s="194"/>
      <c r="O118" s="194"/>
      <c r="P118" s="194"/>
      <c r="Q118" s="194"/>
      <c r="R118" s="194"/>
    </row>
    <row r="119" spans="1:22">
      <c r="A119" s="27" cm="1">
        <f t="array" aca="1" ref="A119" ca="1">DATE("2025","8"+3,IFERROR(INDIRECT(T1),"1"))</f>
        <v>45962</v>
      </c>
      <c r="B119" s="20"/>
      <c r="C119" s="21"/>
      <c r="D119" s="20"/>
      <c r="E119" s="21"/>
      <c r="F119" s="22"/>
      <c r="G119" s="22"/>
      <c r="H119" s="34" t="str">
        <f>IF(OR(B119="",LEFT(M119,1)="✓"),"",C119-B119-F119)</f>
        <v/>
      </c>
      <c r="I119" s="34" t="str">
        <f>IF(OR(D119="",LEFT(M119,1)="✓"),"",E119-D119-G119)</f>
        <v/>
      </c>
      <c r="J119" s="34" t="str">
        <f>IF(AND(B119&lt;&gt;"",M119="✓所定"),C119-B119-F119,"")</f>
        <v/>
      </c>
      <c r="K119" s="34" t="str">
        <f>IF(AND(B119&lt;&gt;"",M119="✓法定"),C119-B119-F119,"")</f>
        <v/>
      </c>
      <c r="L119" s="26" t="str">
        <f>IF(AND($B119="",$D119=""),"",($C119-$B119-$F119)+($E119-$D119-$G119))</f>
        <v/>
      </c>
      <c r="M119" s="32"/>
      <c r="N119" s="198"/>
      <c r="O119" s="199"/>
      <c r="P119" s="199"/>
      <c r="Q119" s="200"/>
      <c r="R119" s="23"/>
      <c r="V119" s="1" t="s">
        <v>171</v>
      </c>
    </row>
    <row r="120" spans="1:22">
      <c r="A120" s="27">
        <f ca="1">A119+1</f>
        <v>45963</v>
      </c>
      <c r="B120" s="20"/>
      <c r="C120" s="21"/>
      <c r="D120" s="20"/>
      <c r="E120" s="21"/>
      <c r="F120" s="22"/>
      <c r="G120" s="22"/>
      <c r="H120" s="34" t="str">
        <f t="shared" ref="H120:H149" si="21">IF(OR(B120="",LEFT(M120,1)="✓"),"",C120-B120-F120)</f>
        <v/>
      </c>
      <c r="I120" s="34" t="str">
        <f t="shared" ref="I120:I149" si="22">IF(OR(D120="",LEFT(M120,1)="✓"),"",E120-D120-G120)</f>
        <v/>
      </c>
      <c r="J120" s="34" t="str">
        <f t="shared" ref="J120:J149" si="23">IF(AND(B120&lt;&gt;"",M120="✓所定"),C120-B120-F120,"")</f>
        <v/>
      </c>
      <c r="K120" s="34" t="str">
        <f t="shared" ref="K120:K149" si="24">IF(AND(B120&lt;&gt;"",M120="✓法定"),C120-B120-F120,"")</f>
        <v/>
      </c>
      <c r="L120" s="26" t="str">
        <f t="shared" ref="L120:L147" si="25">IF(AND($B120="",$D120=""),"",($C120-$B120-$F120)+($E120-$D120-$G120))</f>
        <v/>
      </c>
      <c r="M120" s="32"/>
      <c r="N120" s="190"/>
      <c r="O120" s="190"/>
      <c r="P120" s="190"/>
      <c r="Q120" s="190"/>
      <c r="R120" s="23"/>
      <c r="V120" s="1" t="s">
        <v>172</v>
      </c>
    </row>
    <row r="121" spans="1:22">
      <c r="A121" s="27">
        <f t="shared" ref="A121:A149" ca="1" si="26">A120+1</f>
        <v>45964</v>
      </c>
      <c r="B121" s="20"/>
      <c r="C121" s="21"/>
      <c r="D121" s="20"/>
      <c r="E121" s="21"/>
      <c r="F121" s="22"/>
      <c r="G121" s="22"/>
      <c r="H121" s="34" t="str">
        <f t="shared" si="21"/>
        <v/>
      </c>
      <c r="I121" s="34" t="str">
        <f t="shared" si="22"/>
        <v/>
      </c>
      <c r="J121" s="34" t="str">
        <f t="shared" si="23"/>
        <v/>
      </c>
      <c r="K121" s="34" t="str">
        <f t="shared" si="24"/>
        <v/>
      </c>
      <c r="L121" s="26" t="str">
        <f t="shared" si="25"/>
        <v/>
      </c>
      <c r="M121" s="32"/>
      <c r="N121" s="190"/>
      <c r="O121" s="190"/>
      <c r="P121" s="190"/>
      <c r="Q121" s="190"/>
      <c r="R121" s="23"/>
    </row>
    <row r="122" spans="1:22">
      <c r="A122" s="27">
        <f t="shared" ca="1" si="26"/>
        <v>45965</v>
      </c>
      <c r="B122" s="20"/>
      <c r="C122" s="21"/>
      <c r="D122" s="20"/>
      <c r="E122" s="21"/>
      <c r="F122" s="22"/>
      <c r="G122" s="22"/>
      <c r="H122" s="34" t="str">
        <f t="shared" si="21"/>
        <v/>
      </c>
      <c r="I122" s="34" t="str">
        <f t="shared" si="22"/>
        <v/>
      </c>
      <c r="J122" s="34" t="str">
        <f t="shared" si="23"/>
        <v/>
      </c>
      <c r="K122" s="34" t="str">
        <f t="shared" si="24"/>
        <v/>
      </c>
      <c r="L122" s="26" t="str">
        <f t="shared" si="25"/>
        <v/>
      </c>
      <c r="M122" s="32"/>
      <c r="N122" s="190"/>
      <c r="O122" s="190"/>
      <c r="P122" s="190"/>
      <c r="Q122" s="190"/>
      <c r="R122" s="23"/>
    </row>
    <row r="123" spans="1:22">
      <c r="A123" s="27">
        <f t="shared" ca="1" si="26"/>
        <v>45966</v>
      </c>
      <c r="B123" s="20"/>
      <c r="C123" s="21"/>
      <c r="D123" s="20"/>
      <c r="E123" s="21"/>
      <c r="F123" s="22"/>
      <c r="G123" s="22"/>
      <c r="H123" s="34" t="str">
        <f t="shared" si="21"/>
        <v/>
      </c>
      <c r="I123" s="34" t="str">
        <f t="shared" si="22"/>
        <v/>
      </c>
      <c r="J123" s="34" t="str">
        <f t="shared" si="23"/>
        <v/>
      </c>
      <c r="K123" s="34" t="str">
        <f t="shared" si="24"/>
        <v/>
      </c>
      <c r="L123" s="26" t="str">
        <f t="shared" si="25"/>
        <v/>
      </c>
      <c r="M123" s="32"/>
      <c r="N123" s="190"/>
      <c r="O123" s="190"/>
      <c r="P123" s="190"/>
      <c r="Q123" s="190"/>
      <c r="R123" s="23"/>
    </row>
    <row r="124" spans="1:22">
      <c r="A124" s="27">
        <f t="shared" ca="1" si="26"/>
        <v>45967</v>
      </c>
      <c r="B124" s="20"/>
      <c r="C124" s="21"/>
      <c r="D124" s="20"/>
      <c r="E124" s="21"/>
      <c r="F124" s="22"/>
      <c r="G124" s="22"/>
      <c r="H124" s="34" t="str">
        <f t="shared" si="21"/>
        <v/>
      </c>
      <c r="I124" s="34" t="str">
        <f t="shared" si="22"/>
        <v/>
      </c>
      <c r="J124" s="34" t="str">
        <f t="shared" si="23"/>
        <v/>
      </c>
      <c r="K124" s="34" t="str">
        <f t="shared" si="24"/>
        <v/>
      </c>
      <c r="L124" s="26" t="str">
        <f t="shared" si="25"/>
        <v/>
      </c>
      <c r="M124" s="32"/>
      <c r="N124" s="190"/>
      <c r="O124" s="190"/>
      <c r="P124" s="190"/>
      <c r="Q124" s="190"/>
      <c r="R124" s="23"/>
    </row>
    <row r="125" spans="1:22">
      <c r="A125" s="27">
        <f t="shared" ca="1" si="26"/>
        <v>45968</v>
      </c>
      <c r="B125" s="20"/>
      <c r="C125" s="21"/>
      <c r="D125" s="20"/>
      <c r="E125" s="21"/>
      <c r="F125" s="22"/>
      <c r="G125" s="22"/>
      <c r="H125" s="34" t="str">
        <f t="shared" si="21"/>
        <v/>
      </c>
      <c r="I125" s="34" t="str">
        <f t="shared" si="22"/>
        <v/>
      </c>
      <c r="J125" s="34" t="str">
        <f t="shared" si="23"/>
        <v/>
      </c>
      <c r="K125" s="34" t="str">
        <f t="shared" si="24"/>
        <v/>
      </c>
      <c r="L125" s="26" t="str">
        <f t="shared" si="25"/>
        <v/>
      </c>
      <c r="M125" s="32"/>
      <c r="N125" s="190"/>
      <c r="O125" s="190"/>
      <c r="P125" s="190"/>
      <c r="Q125" s="190"/>
      <c r="R125" s="23"/>
    </row>
    <row r="126" spans="1:22">
      <c r="A126" s="27">
        <f t="shared" ca="1" si="26"/>
        <v>45969</v>
      </c>
      <c r="B126" s="20"/>
      <c r="C126" s="21"/>
      <c r="D126" s="20"/>
      <c r="E126" s="21"/>
      <c r="F126" s="22"/>
      <c r="G126" s="22"/>
      <c r="H126" s="34" t="str">
        <f t="shared" si="21"/>
        <v/>
      </c>
      <c r="I126" s="34" t="str">
        <f t="shared" si="22"/>
        <v/>
      </c>
      <c r="J126" s="34" t="str">
        <f t="shared" si="23"/>
        <v/>
      </c>
      <c r="K126" s="34" t="str">
        <f t="shared" si="24"/>
        <v/>
      </c>
      <c r="L126" s="26" t="str">
        <f t="shared" si="25"/>
        <v/>
      </c>
      <c r="M126" s="32"/>
      <c r="N126" s="190"/>
      <c r="O126" s="190"/>
      <c r="P126" s="190"/>
      <c r="Q126" s="190"/>
      <c r="R126" s="23"/>
    </row>
    <row r="127" spans="1:22">
      <c r="A127" s="27">
        <f t="shared" ca="1" si="26"/>
        <v>45970</v>
      </c>
      <c r="B127" s="20"/>
      <c r="C127" s="21"/>
      <c r="D127" s="20"/>
      <c r="E127" s="21"/>
      <c r="F127" s="22"/>
      <c r="G127" s="22"/>
      <c r="H127" s="34" t="str">
        <f t="shared" si="21"/>
        <v/>
      </c>
      <c r="I127" s="34" t="str">
        <f t="shared" si="22"/>
        <v/>
      </c>
      <c r="J127" s="34" t="str">
        <f t="shared" si="23"/>
        <v/>
      </c>
      <c r="K127" s="34" t="str">
        <f t="shared" si="24"/>
        <v/>
      </c>
      <c r="L127" s="26" t="str">
        <f t="shared" si="25"/>
        <v/>
      </c>
      <c r="M127" s="32"/>
      <c r="N127" s="190"/>
      <c r="O127" s="190"/>
      <c r="P127" s="190"/>
      <c r="Q127" s="190"/>
      <c r="R127" s="23"/>
    </row>
    <row r="128" spans="1:22">
      <c r="A128" s="27">
        <f t="shared" ca="1" si="26"/>
        <v>45971</v>
      </c>
      <c r="B128" s="20"/>
      <c r="C128" s="21"/>
      <c r="D128" s="20"/>
      <c r="E128" s="21"/>
      <c r="F128" s="22"/>
      <c r="G128" s="22"/>
      <c r="H128" s="34" t="str">
        <f t="shared" si="21"/>
        <v/>
      </c>
      <c r="I128" s="34" t="str">
        <f t="shared" si="22"/>
        <v/>
      </c>
      <c r="J128" s="34" t="str">
        <f t="shared" si="23"/>
        <v/>
      </c>
      <c r="K128" s="34" t="str">
        <f t="shared" si="24"/>
        <v/>
      </c>
      <c r="L128" s="26" t="str">
        <f t="shared" si="25"/>
        <v/>
      </c>
      <c r="M128" s="32"/>
      <c r="N128" s="190"/>
      <c r="O128" s="190"/>
      <c r="P128" s="190"/>
      <c r="Q128" s="190"/>
      <c r="R128" s="23"/>
    </row>
    <row r="129" spans="1:18">
      <c r="A129" s="27">
        <f t="shared" ca="1" si="26"/>
        <v>45972</v>
      </c>
      <c r="B129" s="20"/>
      <c r="C129" s="21"/>
      <c r="D129" s="20"/>
      <c r="E129" s="21"/>
      <c r="F129" s="22"/>
      <c r="G129" s="22"/>
      <c r="H129" s="34" t="str">
        <f t="shared" si="21"/>
        <v/>
      </c>
      <c r="I129" s="34" t="str">
        <f t="shared" si="22"/>
        <v/>
      </c>
      <c r="J129" s="34" t="str">
        <f t="shared" si="23"/>
        <v/>
      </c>
      <c r="K129" s="34" t="str">
        <f t="shared" si="24"/>
        <v/>
      </c>
      <c r="L129" s="26" t="str">
        <f t="shared" si="25"/>
        <v/>
      </c>
      <c r="M129" s="32"/>
      <c r="N129" s="190"/>
      <c r="O129" s="190"/>
      <c r="P129" s="190"/>
      <c r="Q129" s="190"/>
      <c r="R129" s="23"/>
    </row>
    <row r="130" spans="1:18">
      <c r="A130" s="27">
        <f t="shared" ca="1" si="26"/>
        <v>45973</v>
      </c>
      <c r="B130" s="20"/>
      <c r="C130" s="21"/>
      <c r="D130" s="20"/>
      <c r="E130" s="21"/>
      <c r="F130" s="22"/>
      <c r="G130" s="22"/>
      <c r="H130" s="34" t="str">
        <f t="shared" si="21"/>
        <v/>
      </c>
      <c r="I130" s="34" t="str">
        <f t="shared" si="22"/>
        <v/>
      </c>
      <c r="J130" s="34" t="str">
        <f t="shared" si="23"/>
        <v/>
      </c>
      <c r="K130" s="34" t="str">
        <f t="shared" si="24"/>
        <v/>
      </c>
      <c r="L130" s="26" t="str">
        <f t="shared" si="25"/>
        <v/>
      </c>
      <c r="M130" s="32"/>
      <c r="N130" s="190"/>
      <c r="O130" s="190"/>
      <c r="P130" s="190"/>
      <c r="Q130" s="190"/>
      <c r="R130" s="23"/>
    </row>
    <row r="131" spans="1:18">
      <c r="A131" s="27">
        <f t="shared" ca="1" si="26"/>
        <v>45974</v>
      </c>
      <c r="B131" s="20"/>
      <c r="C131" s="21"/>
      <c r="D131" s="20"/>
      <c r="E131" s="21"/>
      <c r="F131" s="22"/>
      <c r="G131" s="22"/>
      <c r="H131" s="34" t="str">
        <f t="shared" si="21"/>
        <v/>
      </c>
      <c r="I131" s="34" t="str">
        <f t="shared" si="22"/>
        <v/>
      </c>
      <c r="J131" s="34" t="str">
        <f t="shared" si="23"/>
        <v/>
      </c>
      <c r="K131" s="34" t="str">
        <f t="shared" si="24"/>
        <v/>
      </c>
      <c r="L131" s="26" t="str">
        <f t="shared" si="25"/>
        <v/>
      </c>
      <c r="M131" s="32"/>
      <c r="N131" s="190"/>
      <c r="O131" s="190"/>
      <c r="P131" s="190"/>
      <c r="Q131" s="190"/>
      <c r="R131" s="23"/>
    </row>
    <row r="132" spans="1:18">
      <c r="A132" s="27">
        <f t="shared" ca="1" si="26"/>
        <v>45975</v>
      </c>
      <c r="B132" s="20"/>
      <c r="C132" s="21"/>
      <c r="D132" s="20"/>
      <c r="E132" s="21"/>
      <c r="F132" s="22"/>
      <c r="G132" s="22"/>
      <c r="H132" s="34" t="str">
        <f t="shared" si="21"/>
        <v/>
      </c>
      <c r="I132" s="34" t="str">
        <f t="shared" si="22"/>
        <v/>
      </c>
      <c r="J132" s="34" t="str">
        <f t="shared" si="23"/>
        <v/>
      </c>
      <c r="K132" s="34" t="str">
        <f t="shared" si="24"/>
        <v/>
      </c>
      <c r="L132" s="26" t="str">
        <f t="shared" si="25"/>
        <v/>
      </c>
      <c r="M132" s="32"/>
      <c r="N132" s="190"/>
      <c r="O132" s="190"/>
      <c r="P132" s="190"/>
      <c r="Q132" s="190"/>
      <c r="R132" s="23"/>
    </row>
    <row r="133" spans="1:18">
      <c r="A133" s="27">
        <f t="shared" ca="1" si="26"/>
        <v>45976</v>
      </c>
      <c r="B133" s="20"/>
      <c r="C133" s="21"/>
      <c r="D133" s="20"/>
      <c r="E133" s="21"/>
      <c r="F133" s="22"/>
      <c r="G133" s="22"/>
      <c r="H133" s="34" t="str">
        <f t="shared" si="21"/>
        <v/>
      </c>
      <c r="I133" s="34" t="str">
        <f t="shared" si="22"/>
        <v/>
      </c>
      <c r="J133" s="34" t="str">
        <f t="shared" si="23"/>
        <v/>
      </c>
      <c r="K133" s="34" t="str">
        <f t="shared" si="24"/>
        <v/>
      </c>
      <c r="L133" s="26" t="str">
        <f t="shared" si="25"/>
        <v/>
      </c>
      <c r="M133" s="32"/>
      <c r="N133" s="190"/>
      <c r="O133" s="190"/>
      <c r="P133" s="190"/>
      <c r="Q133" s="190"/>
      <c r="R133" s="23"/>
    </row>
    <row r="134" spans="1:18">
      <c r="A134" s="27">
        <f t="shared" ca="1" si="26"/>
        <v>45977</v>
      </c>
      <c r="B134" s="20"/>
      <c r="C134" s="21"/>
      <c r="D134" s="20"/>
      <c r="E134" s="21"/>
      <c r="F134" s="22"/>
      <c r="G134" s="22"/>
      <c r="H134" s="34" t="str">
        <f t="shared" si="21"/>
        <v/>
      </c>
      <c r="I134" s="34" t="str">
        <f t="shared" si="22"/>
        <v/>
      </c>
      <c r="J134" s="34" t="str">
        <f t="shared" si="23"/>
        <v/>
      </c>
      <c r="K134" s="34" t="str">
        <f t="shared" si="24"/>
        <v/>
      </c>
      <c r="L134" s="26" t="str">
        <f t="shared" si="25"/>
        <v/>
      </c>
      <c r="M134" s="32"/>
      <c r="N134" s="190"/>
      <c r="O134" s="190"/>
      <c r="P134" s="190"/>
      <c r="Q134" s="190"/>
      <c r="R134" s="23"/>
    </row>
    <row r="135" spans="1:18">
      <c r="A135" s="27">
        <f t="shared" ca="1" si="26"/>
        <v>45978</v>
      </c>
      <c r="B135" s="20"/>
      <c r="C135" s="21"/>
      <c r="D135" s="20"/>
      <c r="E135" s="21"/>
      <c r="F135" s="22"/>
      <c r="G135" s="22"/>
      <c r="H135" s="34" t="str">
        <f t="shared" si="21"/>
        <v/>
      </c>
      <c r="I135" s="34" t="str">
        <f t="shared" si="22"/>
        <v/>
      </c>
      <c r="J135" s="34" t="str">
        <f t="shared" si="23"/>
        <v/>
      </c>
      <c r="K135" s="34" t="str">
        <f t="shared" si="24"/>
        <v/>
      </c>
      <c r="L135" s="26" t="str">
        <f t="shared" si="25"/>
        <v/>
      </c>
      <c r="M135" s="32"/>
      <c r="N135" s="190"/>
      <c r="O135" s="190"/>
      <c r="P135" s="190"/>
      <c r="Q135" s="190"/>
      <c r="R135" s="23"/>
    </row>
    <row r="136" spans="1:18">
      <c r="A136" s="27">
        <f t="shared" ca="1" si="26"/>
        <v>45979</v>
      </c>
      <c r="B136" s="20"/>
      <c r="C136" s="21"/>
      <c r="D136" s="20"/>
      <c r="E136" s="21"/>
      <c r="F136" s="22"/>
      <c r="G136" s="22"/>
      <c r="H136" s="34" t="str">
        <f t="shared" si="21"/>
        <v/>
      </c>
      <c r="I136" s="34" t="str">
        <f t="shared" si="22"/>
        <v/>
      </c>
      <c r="J136" s="34" t="str">
        <f t="shared" si="23"/>
        <v/>
      </c>
      <c r="K136" s="34" t="str">
        <f t="shared" si="24"/>
        <v/>
      </c>
      <c r="L136" s="26" t="str">
        <f t="shared" si="25"/>
        <v/>
      </c>
      <c r="M136" s="32"/>
      <c r="N136" s="190"/>
      <c r="O136" s="190"/>
      <c r="P136" s="190"/>
      <c r="Q136" s="190"/>
      <c r="R136" s="23"/>
    </row>
    <row r="137" spans="1:18">
      <c r="A137" s="27">
        <f t="shared" ca="1" si="26"/>
        <v>45980</v>
      </c>
      <c r="B137" s="20"/>
      <c r="C137" s="21"/>
      <c r="D137" s="20"/>
      <c r="E137" s="21"/>
      <c r="F137" s="22"/>
      <c r="G137" s="22"/>
      <c r="H137" s="34" t="str">
        <f t="shared" si="21"/>
        <v/>
      </c>
      <c r="I137" s="34" t="str">
        <f t="shared" si="22"/>
        <v/>
      </c>
      <c r="J137" s="34" t="str">
        <f t="shared" si="23"/>
        <v/>
      </c>
      <c r="K137" s="34" t="str">
        <f t="shared" si="24"/>
        <v/>
      </c>
      <c r="L137" s="26" t="str">
        <f t="shared" si="25"/>
        <v/>
      </c>
      <c r="M137" s="32"/>
      <c r="N137" s="190"/>
      <c r="O137" s="190"/>
      <c r="P137" s="190"/>
      <c r="Q137" s="190"/>
      <c r="R137" s="23"/>
    </row>
    <row r="138" spans="1:18">
      <c r="A138" s="27">
        <f t="shared" ca="1" si="26"/>
        <v>45981</v>
      </c>
      <c r="B138" s="20"/>
      <c r="C138" s="21"/>
      <c r="D138" s="20"/>
      <c r="E138" s="21"/>
      <c r="F138" s="22"/>
      <c r="G138" s="22"/>
      <c r="H138" s="34" t="str">
        <f t="shared" si="21"/>
        <v/>
      </c>
      <c r="I138" s="34" t="str">
        <f t="shared" si="22"/>
        <v/>
      </c>
      <c r="J138" s="34" t="str">
        <f t="shared" si="23"/>
        <v/>
      </c>
      <c r="K138" s="34" t="str">
        <f t="shared" si="24"/>
        <v/>
      </c>
      <c r="L138" s="26" t="str">
        <f t="shared" si="25"/>
        <v/>
      </c>
      <c r="M138" s="32"/>
      <c r="N138" s="190"/>
      <c r="O138" s="190"/>
      <c r="P138" s="190"/>
      <c r="Q138" s="190"/>
      <c r="R138" s="23"/>
    </row>
    <row r="139" spans="1:18">
      <c r="A139" s="27">
        <f t="shared" ca="1" si="26"/>
        <v>45982</v>
      </c>
      <c r="B139" s="20"/>
      <c r="C139" s="21"/>
      <c r="D139" s="20"/>
      <c r="E139" s="21"/>
      <c r="F139" s="22"/>
      <c r="G139" s="22"/>
      <c r="H139" s="34" t="str">
        <f t="shared" si="21"/>
        <v/>
      </c>
      <c r="I139" s="34" t="str">
        <f t="shared" si="22"/>
        <v/>
      </c>
      <c r="J139" s="34" t="str">
        <f t="shared" si="23"/>
        <v/>
      </c>
      <c r="K139" s="34" t="str">
        <f t="shared" si="24"/>
        <v/>
      </c>
      <c r="L139" s="26" t="str">
        <f t="shared" si="25"/>
        <v/>
      </c>
      <c r="M139" s="32"/>
      <c r="N139" s="190"/>
      <c r="O139" s="190"/>
      <c r="P139" s="190"/>
      <c r="Q139" s="190"/>
      <c r="R139" s="23"/>
    </row>
    <row r="140" spans="1:18">
      <c r="A140" s="27">
        <f t="shared" ca="1" si="26"/>
        <v>45983</v>
      </c>
      <c r="B140" s="20"/>
      <c r="C140" s="21"/>
      <c r="D140" s="20"/>
      <c r="E140" s="21"/>
      <c r="F140" s="22"/>
      <c r="G140" s="22"/>
      <c r="H140" s="34" t="str">
        <f t="shared" si="21"/>
        <v/>
      </c>
      <c r="I140" s="34" t="str">
        <f t="shared" si="22"/>
        <v/>
      </c>
      <c r="J140" s="34" t="str">
        <f t="shared" si="23"/>
        <v/>
      </c>
      <c r="K140" s="34" t="str">
        <f t="shared" si="24"/>
        <v/>
      </c>
      <c r="L140" s="26" t="str">
        <f t="shared" si="25"/>
        <v/>
      </c>
      <c r="M140" s="32"/>
      <c r="N140" s="190"/>
      <c r="O140" s="190"/>
      <c r="P140" s="190"/>
      <c r="Q140" s="190"/>
      <c r="R140" s="23"/>
    </row>
    <row r="141" spans="1:18">
      <c r="A141" s="27">
        <f t="shared" ca="1" si="26"/>
        <v>45984</v>
      </c>
      <c r="B141" s="20"/>
      <c r="C141" s="21"/>
      <c r="D141" s="20"/>
      <c r="E141" s="21"/>
      <c r="F141" s="22"/>
      <c r="G141" s="22"/>
      <c r="H141" s="34" t="str">
        <f t="shared" si="21"/>
        <v/>
      </c>
      <c r="I141" s="34" t="str">
        <f t="shared" si="22"/>
        <v/>
      </c>
      <c r="J141" s="34" t="str">
        <f t="shared" si="23"/>
        <v/>
      </c>
      <c r="K141" s="34" t="str">
        <f t="shared" si="24"/>
        <v/>
      </c>
      <c r="L141" s="26" t="str">
        <f t="shared" si="25"/>
        <v/>
      </c>
      <c r="M141" s="32"/>
      <c r="N141" s="190"/>
      <c r="O141" s="190"/>
      <c r="P141" s="190"/>
      <c r="Q141" s="190"/>
      <c r="R141" s="23"/>
    </row>
    <row r="142" spans="1:18">
      <c r="A142" s="27">
        <f t="shared" ca="1" si="26"/>
        <v>45985</v>
      </c>
      <c r="B142" s="20"/>
      <c r="C142" s="21"/>
      <c r="D142" s="20"/>
      <c r="E142" s="21"/>
      <c r="F142" s="22"/>
      <c r="G142" s="22"/>
      <c r="H142" s="34" t="str">
        <f t="shared" si="21"/>
        <v/>
      </c>
      <c r="I142" s="34" t="str">
        <f t="shared" si="22"/>
        <v/>
      </c>
      <c r="J142" s="34" t="str">
        <f t="shared" si="23"/>
        <v/>
      </c>
      <c r="K142" s="34" t="str">
        <f t="shared" si="24"/>
        <v/>
      </c>
      <c r="L142" s="26" t="str">
        <f t="shared" si="25"/>
        <v/>
      </c>
      <c r="M142" s="32"/>
      <c r="N142" s="190"/>
      <c r="O142" s="190"/>
      <c r="P142" s="190"/>
      <c r="Q142" s="190"/>
      <c r="R142" s="23"/>
    </row>
    <row r="143" spans="1:18">
      <c r="A143" s="27">
        <f t="shared" ca="1" si="26"/>
        <v>45986</v>
      </c>
      <c r="B143" s="20"/>
      <c r="C143" s="21"/>
      <c r="D143" s="20"/>
      <c r="E143" s="21"/>
      <c r="F143" s="22"/>
      <c r="G143" s="22"/>
      <c r="H143" s="34" t="str">
        <f t="shared" si="21"/>
        <v/>
      </c>
      <c r="I143" s="34" t="str">
        <f t="shared" si="22"/>
        <v/>
      </c>
      <c r="J143" s="34" t="str">
        <f t="shared" si="23"/>
        <v/>
      </c>
      <c r="K143" s="34" t="str">
        <f t="shared" si="24"/>
        <v/>
      </c>
      <c r="L143" s="26" t="str">
        <f t="shared" si="25"/>
        <v/>
      </c>
      <c r="M143" s="32"/>
      <c r="N143" s="190"/>
      <c r="O143" s="190"/>
      <c r="P143" s="190"/>
      <c r="Q143" s="190"/>
      <c r="R143" s="23"/>
    </row>
    <row r="144" spans="1:18">
      <c r="A144" s="27">
        <f t="shared" ca="1" si="26"/>
        <v>45987</v>
      </c>
      <c r="B144" s="20"/>
      <c r="C144" s="21"/>
      <c r="D144" s="20"/>
      <c r="E144" s="21"/>
      <c r="F144" s="22"/>
      <c r="G144" s="22"/>
      <c r="H144" s="34" t="str">
        <f t="shared" si="21"/>
        <v/>
      </c>
      <c r="I144" s="34" t="str">
        <f t="shared" si="22"/>
        <v/>
      </c>
      <c r="J144" s="34" t="str">
        <f t="shared" si="23"/>
        <v/>
      </c>
      <c r="K144" s="34" t="str">
        <f t="shared" si="24"/>
        <v/>
      </c>
      <c r="L144" s="26" t="str">
        <f t="shared" si="25"/>
        <v/>
      </c>
      <c r="M144" s="32"/>
      <c r="N144" s="190"/>
      <c r="O144" s="190"/>
      <c r="P144" s="190"/>
      <c r="Q144" s="190"/>
      <c r="R144" s="23"/>
    </row>
    <row r="145" spans="1:22">
      <c r="A145" s="27">
        <f t="shared" ca="1" si="26"/>
        <v>45988</v>
      </c>
      <c r="B145" s="20"/>
      <c r="C145" s="21"/>
      <c r="D145" s="20"/>
      <c r="E145" s="21"/>
      <c r="F145" s="22"/>
      <c r="G145" s="22"/>
      <c r="H145" s="34" t="str">
        <f t="shared" si="21"/>
        <v/>
      </c>
      <c r="I145" s="34" t="str">
        <f t="shared" si="22"/>
        <v/>
      </c>
      <c r="J145" s="34" t="str">
        <f t="shared" si="23"/>
        <v/>
      </c>
      <c r="K145" s="34" t="str">
        <f t="shared" si="24"/>
        <v/>
      </c>
      <c r="L145" s="26" t="str">
        <f t="shared" si="25"/>
        <v/>
      </c>
      <c r="M145" s="32"/>
      <c r="N145" s="190"/>
      <c r="O145" s="190"/>
      <c r="P145" s="190"/>
      <c r="Q145" s="190"/>
      <c r="R145" s="23"/>
    </row>
    <row r="146" spans="1:22">
      <c r="A146" s="27">
        <f t="shared" ca="1" si="26"/>
        <v>45989</v>
      </c>
      <c r="B146" s="20"/>
      <c r="C146" s="21"/>
      <c r="D146" s="20"/>
      <c r="E146" s="21"/>
      <c r="F146" s="22"/>
      <c r="G146" s="22"/>
      <c r="H146" s="34" t="str">
        <f t="shared" si="21"/>
        <v/>
      </c>
      <c r="I146" s="34" t="str">
        <f t="shared" si="22"/>
        <v/>
      </c>
      <c r="J146" s="34" t="str">
        <f t="shared" si="23"/>
        <v/>
      </c>
      <c r="K146" s="34" t="str">
        <f t="shared" si="24"/>
        <v/>
      </c>
      <c r="L146" s="26" t="str">
        <f t="shared" si="25"/>
        <v/>
      </c>
      <c r="M146" s="32"/>
      <c r="N146" s="190"/>
      <c r="O146" s="190"/>
      <c r="P146" s="190"/>
      <c r="Q146" s="190"/>
      <c r="R146" s="23"/>
    </row>
    <row r="147" spans="1:22">
      <c r="A147" s="27">
        <f t="shared" ca="1" si="26"/>
        <v>45990</v>
      </c>
      <c r="B147" s="20"/>
      <c r="C147" s="21"/>
      <c r="D147" s="20"/>
      <c r="E147" s="21"/>
      <c r="F147" s="22"/>
      <c r="G147" s="22"/>
      <c r="H147" s="34" t="str">
        <f t="shared" si="21"/>
        <v/>
      </c>
      <c r="I147" s="34" t="str">
        <f t="shared" si="22"/>
        <v/>
      </c>
      <c r="J147" s="34" t="str">
        <f t="shared" si="23"/>
        <v/>
      </c>
      <c r="K147" s="34" t="str">
        <f t="shared" si="24"/>
        <v/>
      </c>
      <c r="L147" s="26" t="str">
        <f t="shared" si="25"/>
        <v/>
      </c>
      <c r="M147" s="32"/>
      <c r="N147" s="190"/>
      <c r="O147" s="190"/>
      <c r="P147" s="190"/>
      <c r="Q147" s="190"/>
      <c r="R147" s="23"/>
    </row>
    <row r="148" spans="1:22">
      <c r="A148" s="27">
        <f t="shared" ca="1" si="26"/>
        <v>45991</v>
      </c>
      <c r="B148" s="20"/>
      <c r="C148" s="21"/>
      <c r="D148" s="20"/>
      <c r="E148" s="21"/>
      <c r="F148" s="22"/>
      <c r="G148" s="22"/>
      <c r="H148" s="34" t="str">
        <f t="shared" si="21"/>
        <v/>
      </c>
      <c r="I148" s="34" t="str">
        <f t="shared" si="22"/>
        <v/>
      </c>
      <c r="J148" s="34" t="str">
        <f t="shared" si="23"/>
        <v/>
      </c>
      <c r="K148" s="34" t="str">
        <f t="shared" si="24"/>
        <v/>
      </c>
      <c r="L148" s="26" t="str">
        <f>IF(AND($B148="",$D148=""),"",($C148-$B148-$F148)+($E148-$D148-$G148))</f>
        <v/>
      </c>
      <c r="M148" s="32"/>
      <c r="N148" s="190"/>
      <c r="O148" s="190"/>
      <c r="P148" s="190"/>
      <c r="Q148" s="190"/>
      <c r="R148" s="23"/>
    </row>
    <row r="149" spans="1:22">
      <c r="A149" s="27">
        <f t="shared" ca="1" si="26"/>
        <v>45992</v>
      </c>
      <c r="B149" s="20"/>
      <c r="C149" s="21"/>
      <c r="D149" s="20"/>
      <c r="E149" s="21"/>
      <c r="F149" s="22"/>
      <c r="G149" s="22"/>
      <c r="H149" s="34" t="str">
        <f t="shared" si="21"/>
        <v/>
      </c>
      <c r="I149" s="34" t="str">
        <f t="shared" si="22"/>
        <v/>
      </c>
      <c r="J149" s="34" t="str">
        <f t="shared" si="23"/>
        <v/>
      </c>
      <c r="K149" s="34" t="str">
        <f t="shared" si="24"/>
        <v/>
      </c>
      <c r="L149" s="26" t="str">
        <f>IF(AND($B149="",$D149=""),"",($C149-$B149-$F149)+($E149-$D149-$G149))</f>
        <v/>
      </c>
      <c r="M149" s="32"/>
      <c r="N149" s="190"/>
      <c r="O149" s="190"/>
      <c r="P149" s="190"/>
      <c r="Q149" s="190"/>
      <c r="R149" s="23"/>
    </row>
    <row r="150" spans="1:22">
      <c r="A150" s="5" t="s">
        <v>11</v>
      </c>
      <c r="B150" s="191"/>
      <c r="C150" s="192"/>
      <c r="D150" s="191"/>
      <c r="E150" s="192"/>
      <c r="F150" s="26" t="str">
        <f>IF(SUM($F119:$F149)=0,"",SUM($F119:$F149))</f>
        <v/>
      </c>
      <c r="G150" s="26" t="str">
        <f>IF(SUM($G119:$G149)=0,"",SUM($G119:$G149))</f>
        <v/>
      </c>
      <c r="H150" s="26" t="str">
        <f>IF(SUM(H119:H149)=0,"",SUM(H119:H149))</f>
        <v/>
      </c>
      <c r="I150" s="26" t="str">
        <f>IF(SUM(I119:I149)=0,"",SUM(I119:I149))</f>
        <v/>
      </c>
      <c r="J150" s="26" t="str">
        <f t="shared" ref="J150:K150" si="27">IF(SUM(J119:J149)=0,"",SUM(J119:J149))</f>
        <v/>
      </c>
      <c r="K150" s="26" t="str">
        <f t="shared" si="27"/>
        <v/>
      </c>
      <c r="L150" s="26" t="str">
        <f>IF(SUM($L119:$L149)=0,"",SUM($L119:$L149))</f>
        <v/>
      </c>
      <c r="M150" s="33"/>
      <c r="N150" s="193"/>
      <c r="O150" s="193"/>
      <c r="P150" s="193"/>
      <c r="Q150" s="193"/>
      <c r="R150" s="6"/>
    </row>
    <row r="152" spans="1:22" ht="27" customHeight="1">
      <c r="A152" s="194" t="s">
        <v>22</v>
      </c>
      <c r="B152" s="189" t="s">
        <v>103</v>
      </c>
      <c r="C152" s="189"/>
      <c r="D152" s="189"/>
      <c r="E152" s="189"/>
      <c r="F152" s="189" t="s">
        <v>23</v>
      </c>
      <c r="G152" s="189"/>
      <c r="H152" s="189" t="s">
        <v>88</v>
      </c>
      <c r="I152" s="189"/>
      <c r="J152" s="189"/>
      <c r="K152" s="189"/>
      <c r="L152" s="189" t="s">
        <v>87</v>
      </c>
      <c r="M152" s="195" t="s">
        <v>96</v>
      </c>
      <c r="N152" s="194" t="s">
        <v>25</v>
      </c>
      <c r="O152" s="194"/>
      <c r="P152" s="194"/>
      <c r="Q152" s="194"/>
      <c r="R152" s="189" t="s">
        <v>100</v>
      </c>
    </row>
    <row r="153" spans="1:22" ht="14.25" customHeight="1">
      <c r="A153" s="194"/>
      <c r="B153" s="189" t="s">
        <v>82</v>
      </c>
      <c r="C153" s="189"/>
      <c r="D153" s="189" t="s">
        <v>84</v>
      </c>
      <c r="E153" s="189"/>
      <c r="F153" s="189"/>
      <c r="G153" s="189"/>
      <c r="H153" s="189" t="s">
        <v>90</v>
      </c>
      <c r="I153" s="189"/>
      <c r="J153" s="189" t="s">
        <v>89</v>
      </c>
      <c r="K153" s="189"/>
      <c r="L153" s="189"/>
      <c r="M153" s="196"/>
      <c r="N153" s="194"/>
      <c r="O153" s="194"/>
      <c r="P153" s="194"/>
      <c r="Q153" s="194"/>
      <c r="R153" s="189"/>
    </row>
    <row r="154" spans="1:22">
      <c r="A154" s="194"/>
      <c r="B154" s="43" t="s">
        <v>26</v>
      </c>
      <c r="C154" s="43" t="s">
        <v>27</v>
      </c>
      <c r="D154" s="43" t="s">
        <v>26</v>
      </c>
      <c r="E154" s="43" t="s">
        <v>27</v>
      </c>
      <c r="F154" s="44" t="s">
        <v>85</v>
      </c>
      <c r="G154" s="44" t="s">
        <v>86</v>
      </c>
      <c r="H154" s="44" t="s">
        <v>81</v>
      </c>
      <c r="I154" s="44" t="s">
        <v>83</v>
      </c>
      <c r="J154" s="44" t="s">
        <v>81</v>
      </c>
      <c r="K154" s="44" t="s">
        <v>95</v>
      </c>
      <c r="L154" s="189"/>
      <c r="M154" s="197"/>
      <c r="N154" s="194"/>
      <c r="O154" s="194"/>
      <c r="P154" s="194"/>
      <c r="Q154" s="194"/>
      <c r="R154" s="194"/>
    </row>
    <row r="155" spans="1:22">
      <c r="A155" s="27" cm="1">
        <f t="array" aca="1" ref="A155" ca="1">DATE("2025","8"+4,IFERROR(INDIRECT(T1),"1"))</f>
        <v>45992</v>
      </c>
      <c r="B155" s="20"/>
      <c r="C155" s="21"/>
      <c r="D155" s="20"/>
      <c r="E155" s="21"/>
      <c r="F155" s="22"/>
      <c r="G155" s="22"/>
      <c r="H155" s="34" t="str">
        <f>IF(OR(B155="",LEFT(M155,1)="✓"),"",C155-B155-F155)</f>
        <v/>
      </c>
      <c r="I155" s="34" t="str">
        <f>IF(OR(D155="",LEFT(M155,1)="✓"),"",E155-D155-G155)</f>
        <v/>
      </c>
      <c r="J155" s="34" t="str">
        <f>IF(AND(B155&lt;&gt;"",M155="✓所定"),C155-B155-F155,"")</f>
        <v/>
      </c>
      <c r="K155" s="34" t="str">
        <f>IF(AND(B155&lt;&gt;"",M155="✓法定"),C155-B155-F155,"")</f>
        <v/>
      </c>
      <c r="L155" s="26" t="str">
        <f t="shared" ref="L155:L185" si="28">IF(AND($B155="",$D155=""),"",($C155-$B155-$F155)+($E155-$D155-$G155))</f>
        <v/>
      </c>
      <c r="M155" s="32"/>
      <c r="N155" s="190"/>
      <c r="O155" s="190"/>
      <c r="P155" s="190"/>
      <c r="Q155" s="190"/>
      <c r="R155" s="23"/>
      <c r="V155" s="1" t="s">
        <v>171</v>
      </c>
    </row>
    <row r="156" spans="1:22">
      <c r="A156" s="27">
        <f ca="1">A155+1</f>
        <v>45993</v>
      </c>
      <c r="B156" s="20"/>
      <c r="C156" s="21"/>
      <c r="D156" s="20"/>
      <c r="E156" s="21"/>
      <c r="F156" s="22"/>
      <c r="G156" s="22"/>
      <c r="H156" s="34" t="str">
        <f t="shared" ref="H156:H185" si="29">IF(OR(B156="",LEFT(M156,1)="✓"),"",C156-B156-F156)</f>
        <v/>
      </c>
      <c r="I156" s="34" t="str">
        <f t="shared" ref="I156:I185" si="30">IF(OR(D156="",LEFT(M156,1)="✓"),"",E156-D156-G156)</f>
        <v/>
      </c>
      <c r="J156" s="34" t="str">
        <f t="shared" ref="J156:J185" si="31">IF(AND(B156&lt;&gt;"",M156="✓所定"),C156-B156-F156,"")</f>
        <v/>
      </c>
      <c r="K156" s="34" t="str">
        <f t="shared" ref="K156:K185" si="32">IF(AND(B156&lt;&gt;"",M156="✓法定"),C156-B156-F156,"")</f>
        <v/>
      </c>
      <c r="L156" s="26" t="str">
        <f t="shared" si="28"/>
        <v/>
      </c>
      <c r="M156" s="32"/>
      <c r="N156" s="190"/>
      <c r="O156" s="190"/>
      <c r="P156" s="190"/>
      <c r="Q156" s="190"/>
      <c r="R156" s="23"/>
      <c r="V156" s="1" t="s">
        <v>172</v>
      </c>
    </row>
    <row r="157" spans="1:22">
      <c r="A157" s="27">
        <f t="shared" ref="A157:A185" ca="1" si="33">A156+1</f>
        <v>45994</v>
      </c>
      <c r="B157" s="20"/>
      <c r="C157" s="21"/>
      <c r="D157" s="20"/>
      <c r="E157" s="21"/>
      <c r="F157" s="22"/>
      <c r="G157" s="22"/>
      <c r="H157" s="34" t="str">
        <f t="shared" si="29"/>
        <v/>
      </c>
      <c r="I157" s="34" t="str">
        <f t="shared" si="30"/>
        <v/>
      </c>
      <c r="J157" s="34" t="str">
        <f t="shared" si="31"/>
        <v/>
      </c>
      <c r="K157" s="34" t="str">
        <f t="shared" si="32"/>
        <v/>
      </c>
      <c r="L157" s="26" t="str">
        <f t="shared" si="28"/>
        <v/>
      </c>
      <c r="M157" s="32"/>
      <c r="N157" s="190"/>
      <c r="O157" s="190"/>
      <c r="P157" s="190"/>
      <c r="Q157" s="190"/>
      <c r="R157" s="23"/>
    </row>
    <row r="158" spans="1:22">
      <c r="A158" s="27">
        <f t="shared" ca="1" si="33"/>
        <v>45995</v>
      </c>
      <c r="B158" s="20"/>
      <c r="C158" s="21"/>
      <c r="D158" s="20"/>
      <c r="E158" s="21"/>
      <c r="F158" s="22"/>
      <c r="G158" s="22"/>
      <c r="H158" s="34" t="str">
        <f t="shared" si="29"/>
        <v/>
      </c>
      <c r="I158" s="34" t="str">
        <f t="shared" si="30"/>
        <v/>
      </c>
      <c r="J158" s="34" t="str">
        <f t="shared" si="31"/>
        <v/>
      </c>
      <c r="K158" s="34" t="str">
        <f t="shared" si="32"/>
        <v/>
      </c>
      <c r="L158" s="26" t="str">
        <f t="shared" si="28"/>
        <v/>
      </c>
      <c r="M158" s="32"/>
      <c r="N158" s="190"/>
      <c r="O158" s="190"/>
      <c r="P158" s="190"/>
      <c r="Q158" s="190"/>
      <c r="R158" s="23"/>
    </row>
    <row r="159" spans="1:22">
      <c r="A159" s="27">
        <f t="shared" ca="1" si="33"/>
        <v>45996</v>
      </c>
      <c r="B159" s="20"/>
      <c r="C159" s="21"/>
      <c r="D159" s="20"/>
      <c r="E159" s="21"/>
      <c r="F159" s="22"/>
      <c r="G159" s="22"/>
      <c r="H159" s="34" t="str">
        <f t="shared" si="29"/>
        <v/>
      </c>
      <c r="I159" s="34" t="str">
        <f t="shared" si="30"/>
        <v/>
      </c>
      <c r="J159" s="34" t="str">
        <f t="shared" si="31"/>
        <v/>
      </c>
      <c r="K159" s="34" t="str">
        <f t="shared" si="32"/>
        <v/>
      </c>
      <c r="L159" s="26" t="str">
        <f t="shared" si="28"/>
        <v/>
      </c>
      <c r="M159" s="32"/>
      <c r="N159" s="190"/>
      <c r="O159" s="190"/>
      <c r="P159" s="190"/>
      <c r="Q159" s="190"/>
      <c r="R159" s="23"/>
    </row>
    <row r="160" spans="1:22">
      <c r="A160" s="27">
        <f t="shared" ca="1" si="33"/>
        <v>45997</v>
      </c>
      <c r="B160" s="20"/>
      <c r="C160" s="21"/>
      <c r="D160" s="20"/>
      <c r="E160" s="21"/>
      <c r="F160" s="22"/>
      <c r="G160" s="22"/>
      <c r="H160" s="34" t="str">
        <f t="shared" si="29"/>
        <v/>
      </c>
      <c r="I160" s="34" t="str">
        <f t="shared" si="30"/>
        <v/>
      </c>
      <c r="J160" s="34" t="str">
        <f t="shared" si="31"/>
        <v/>
      </c>
      <c r="K160" s="34" t="str">
        <f t="shared" si="32"/>
        <v/>
      </c>
      <c r="L160" s="26" t="str">
        <f t="shared" si="28"/>
        <v/>
      </c>
      <c r="M160" s="32"/>
      <c r="N160" s="190"/>
      <c r="O160" s="190"/>
      <c r="P160" s="190"/>
      <c r="Q160" s="190"/>
      <c r="R160" s="23"/>
    </row>
    <row r="161" spans="1:18">
      <c r="A161" s="27">
        <f t="shared" ca="1" si="33"/>
        <v>45998</v>
      </c>
      <c r="B161" s="20"/>
      <c r="C161" s="21"/>
      <c r="D161" s="20"/>
      <c r="E161" s="21"/>
      <c r="F161" s="22"/>
      <c r="G161" s="22"/>
      <c r="H161" s="34" t="str">
        <f t="shared" si="29"/>
        <v/>
      </c>
      <c r="I161" s="34" t="str">
        <f t="shared" si="30"/>
        <v/>
      </c>
      <c r="J161" s="34" t="str">
        <f t="shared" si="31"/>
        <v/>
      </c>
      <c r="K161" s="34" t="str">
        <f t="shared" si="32"/>
        <v/>
      </c>
      <c r="L161" s="26" t="str">
        <f t="shared" si="28"/>
        <v/>
      </c>
      <c r="M161" s="32"/>
      <c r="N161" s="190"/>
      <c r="O161" s="190"/>
      <c r="P161" s="190"/>
      <c r="Q161" s="190"/>
      <c r="R161" s="23"/>
    </row>
    <row r="162" spans="1:18">
      <c r="A162" s="27">
        <f t="shared" ca="1" si="33"/>
        <v>45999</v>
      </c>
      <c r="B162" s="20"/>
      <c r="C162" s="21"/>
      <c r="D162" s="20"/>
      <c r="E162" s="21"/>
      <c r="F162" s="22"/>
      <c r="G162" s="22"/>
      <c r="H162" s="34" t="str">
        <f t="shared" si="29"/>
        <v/>
      </c>
      <c r="I162" s="34" t="str">
        <f t="shared" si="30"/>
        <v/>
      </c>
      <c r="J162" s="34" t="str">
        <f t="shared" si="31"/>
        <v/>
      </c>
      <c r="K162" s="34" t="str">
        <f t="shared" si="32"/>
        <v/>
      </c>
      <c r="L162" s="26" t="str">
        <f t="shared" si="28"/>
        <v/>
      </c>
      <c r="M162" s="32"/>
      <c r="N162" s="190"/>
      <c r="O162" s="190"/>
      <c r="P162" s="190"/>
      <c r="Q162" s="190"/>
      <c r="R162" s="23"/>
    </row>
    <row r="163" spans="1:18">
      <c r="A163" s="27">
        <f t="shared" ca="1" si="33"/>
        <v>46000</v>
      </c>
      <c r="B163" s="20"/>
      <c r="C163" s="21"/>
      <c r="D163" s="20"/>
      <c r="E163" s="21"/>
      <c r="F163" s="22"/>
      <c r="G163" s="22"/>
      <c r="H163" s="34" t="str">
        <f t="shared" si="29"/>
        <v/>
      </c>
      <c r="I163" s="34" t="str">
        <f t="shared" si="30"/>
        <v/>
      </c>
      <c r="J163" s="34" t="str">
        <f t="shared" si="31"/>
        <v/>
      </c>
      <c r="K163" s="34" t="str">
        <f t="shared" si="32"/>
        <v/>
      </c>
      <c r="L163" s="26" t="str">
        <f t="shared" si="28"/>
        <v/>
      </c>
      <c r="M163" s="32"/>
      <c r="N163" s="190"/>
      <c r="O163" s="190"/>
      <c r="P163" s="190"/>
      <c r="Q163" s="190"/>
      <c r="R163" s="23"/>
    </row>
    <row r="164" spans="1:18">
      <c r="A164" s="27">
        <f t="shared" ca="1" si="33"/>
        <v>46001</v>
      </c>
      <c r="B164" s="20"/>
      <c r="C164" s="21"/>
      <c r="D164" s="20"/>
      <c r="E164" s="21"/>
      <c r="F164" s="22"/>
      <c r="G164" s="22"/>
      <c r="H164" s="34" t="str">
        <f t="shared" si="29"/>
        <v/>
      </c>
      <c r="I164" s="34" t="str">
        <f t="shared" si="30"/>
        <v/>
      </c>
      <c r="J164" s="34" t="str">
        <f t="shared" si="31"/>
        <v/>
      </c>
      <c r="K164" s="34" t="str">
        <f t="shared" si="32"/>
        <v/>
      </c>
      <c r="L164" s="26" t="str">
        <f t="shared" si="28"/>
        <v/>
      </c>
      <c r="M164" s="32"/>
      <c r="N164" s="190"/>
      <c r="O164" s="190"/>
      <c r="P164" s="190"/>
      <c r="Q164" s="190"/>
      <c r="R164" s="23"/>
    </row>
    <row r="165" spans="1:18">
      <c r="A165" s="27">
        <f t="shared" ca="1" si="33"/>
        <v>46002</v>
      </c>
      <c r="B165" s="20"/>
      <c r="C165" s="21"/>
      <c r="D165" s="20"/>
      <c r="E165" s="21"/>
      <c r="F165" s="22"/>
      <c r="G165" s="22"/>
      <c r="H165" s="34" t="str">
        <f t="shared" si="29"/>
        <v/>
      </c>
      <c r="I165" s="34" t="str">
        <f t="shared" si="30"/>
        <v/>
      </c>
      <c r="J165" s="34" t="str">
        <f t="shared" si="31"/>
        <v/>
      </c>
      <c r="K165" s="34" t="str">
        <f t="shared" si="32"/>
        <v/>
      </c>
      <c r="L165" s="26" t="str">
        <f t="shared" si="28"/>
        <v/>
      </c>
      <c r="M165" s="32"/>
      <c r="N165" s="190"/>
      <c r="O165" s="190"/>
      <c r="P165" s="190"/>
      <c r="Q165" s="190"/>
      <c r="R165" s="23"/>
    </row>
    <row r="166" spans="1:18">
      <c r="A166" s="27">
        <f t="shared" ca="1" si="33"/>
        <v>46003</v>
      </c>
      <c r="B166" s="20"/>
      <c r="C166" s="21"/>
      <c r="D166" s="20"/>
      <c r="E166" s="21"/>
      <c r="F166" s="22"/>
      <c r="G166" s="22"/>
      <c r="H166" s="34" t="str">
        <f t="shared" si="29"/>
        <v/>
      </c>
      <c r="I166" s="34" t="str">
        <f t="shared" si="30"/>
        <v/>
      </c>
      <c r="J166" s="34" t="str">
        <f t="shared" si="31"/>
        <v/>
      </c>
      <c r="K166" s="34" t="str">
        <f t="shared" si="32"/>
        <v/>
      </c>
      <c r="L166" s="26" t="str">
        <f t="shared" si="28"/>
        <v/>
      </c>
      <c r="M166" s="32"/>
      <c r="N166" s="190"/>
      <c r="O166" s="190"/>
      <c r="P166" s="190"/>
      <c r="Q166" s="190"/>
      <c r="R166" s="23"/>
    </row>
    <row r="167" spans="1:18">
      <c r="A167" s="27">
        <f t="shared" ca="1" si="33"/>
        <v>46004</v>
      </c>
      <c r="B167" s="20"/>
      <c r="C167" s="21"/>
      <c r="D167" s="20"/>
      <c r="E167" s="21"/>
      <c r="F167" s="22"/>
      <c r="G167" s="22"/>
      <c r="H167" s="34" t="str">
        <f t="shared" si="29"/>
        <v/>
      </c>
      <c r="I167" s="34" t="str">
        <f t="shared" si="30"/>
        <v/>
      </c>
      <c r="J167" s="34" t="str">
        <f t="shared" si="31"/>
        <v/>
      </c>
      <c r="K167" s="34" t="str">
        <f t="shared" si="32"/>
        <v/>
      </c>
      <c r="L167" s="26" t="str">
        <f t="shared" si="28"/>
        <v/>
      </c>
      <c r="M167" s="32"/>
      <c r="N167" s="190"/>
      <c r="O167" s="190"/>
      <c r="P167" s="190"/>
      <c r="Q167" s="190"/>
      <c r="R167" s="23"/>
    </row>
    <row r="168" spans="1:18">
      <c r="A168" s="27">
        <f t="shared" ca="1" si="33"/>
        <v>46005</v>
      </c>
      <c r="B168" s="20"/>
      <c r="C168" s="21"/>
      <c r="D168" s="20"/>
      <c r="E168" s="21"/>
      <c r="F168" s="22"/>
      <c r="G168" s="22"/>
      <c r="H168" s="34" t="str">
        <f t="shared" si="29"/>
        <v/>
      </c>
      <c r="I168" s="34" t="str">
        <f t="shared" si="30"/>
        <v/>
      </c>
      <c r="J168" s="34" t="str">
        <f t="shared" si="31"/>
        <v/>
      </c>
      <c r="K168" s="34" t="str">
        <f t="shared" si="32"/>
        <v/>
      </c>
      <c r="L168" s="26" t="str">
        <f t="shared" si="28"/>
        <v/>
      </c>
      <c r="M168" s="32"/>
      <c r="N168" s="190"/>
      <c r="O168" s="190"/>
      <c r="P168" s="190"/>
      <c r="Q168" s="190"/>
      <c r="R168" s="23"/>
    </row>
    <row r="169" spans="1:18">
      <c r="A169" s="27">
        <f t="shared" ca="1" si="33"/>
        <v>46006</v>
      </c>
      <c r="B169" s="20"/>
      <c r="C169" s="21"/>
      <c r="D169" s="20"/>
      <c r="E169" s="21"/>
      <c r="F169" s="22"/>
      <c r="G169" s="22"/>
      <c r="H169" s="34" t="str">
        <f t="shared" si="29"/>
        <v/>
      </c>
      <c r="I169" s="34" t="str">
        <f t="shared" si="30"/>
        <v/>
      </c>
      <c r="J169" s="34" t="str">
        <f t="shared" si="31"/>
        <v/>
      </c>
      <c r="K169" s="34" t="str">
        <f t="shared" si="32"/>
        <v/>
      </c>
      <c r="L169" s="26" t="str">
        <f t="shared" si="28"/>
        <v/>
      </c>
      <c r="M169" s="32"/>
      <c r="N169" s="190"/>
      <c r="O169" s="190"/>
      <c r="P169" s="190"/>
      <c r="Q169" s="190"/>
      <c r="R169" s="23"/>
    </row>
    <row r="170" spans="1:18">
      <c r="A170" s="27">
        <f t="shared" ca="1" si="33"/>
        <v>46007</v>
      </c>
      <c r="B170" s="20"/>
      <c r="C170" s="21"/>
      <c r="D170" s="20"/>
      <c r="E170" s="21"/>
      <c r="F170" s="22"/>
      <c r="G170" s="22"/>
      <c r="H170" s="34" t="str">
        <f t="shared" si="29"/>
        <v/>
      </c>
      <c r="I170" s="34" t="str">
        <f t="shared" si="30"/>
        <v/>
      </c>
      <c r="J170" s="34" t="str">
        <f t="shared" si="31"/>
        <v/>
      </c>
      <c r="K170" s="34" t="str">
        <f t="shared" si="32"/>
        <v/>
      </c>
      <c r="L170" s="26" t="str">
        <f t="shared" si="28"/>
        <v/>
      </c>
      <c r="M170" s="32"/>
      <c r="N170" s="190"/>
      <c r="O170" s="190"/>
      <c r="P170" s="190"/>
      <c r="Q170" s="190"/>
      <c r="R170" s="23"/>
    </row>
    <row r="171" spans="1:18">
      <c r="A171" s="27">
        <f t="shared" ca="1" si="33"/>
        <v>46008</v>
      </c>
      <c r="B171" s="20"/>
      <c r="C171" s="21"/>
      <c r="D171" s="20"/>
      <c r="E171" s="21"/>
      <c r="F171" s="22"/>
      <c r="G171" s="22"/>
      <c r="H171" s="34" t="str">
        <f t="shared" si="29"/>
        <v/>
      </c>
      <c r="I171" s="34" t="str">
        <f t="shared" si="30"/>
        <v/>
      </c>
      <c r="J171" s="34" t="str">
        <f t="shared" si="31"/>
        <v/>
      </c>
      <c r="K171" s="34" t="str">
        <f t="shared" si="32"/>
        <v/>
      </c>
      <c r="L171" s="26" t="str">
        <f t="shared" si="28"/>
        <v/>
      </c>
      <c r="M171" s="32"/>
      <c r="N171" s="190"/>
      <c r="O171" s="190"/>
      <c r="P171" s="190"/>
      <c r="Q171" s="190"/>
      <c r="R171" s="23"/>
    </row>
    <row r="172" spans="1:18">
      <c r="A172" s="27">
        <f t="shared" ca="1" si="33"/>
        <v>46009</v>
      </c>
      <c r="B172" s="20"/>
      <c r="C172" s="21"/>
      <c r="D172" s="20"/>
      <c r="E172" s="21"/>
      <c r="F172" s="22"/>
      <c r="G172" s="22"/>
      <c r="H172" s="34" t="str">
        <f t="shared" si="29"/>
        <v/>
      </c>
      <c r="I172" s="34" t="str">
        <f t="shared" si="30"/>
        <v/>
      </c>
      <c r="J172" s="34" t="str">
        <f t="shared" si="31"/>
        <v/>
      </c>
      <c r="K172" s="34" t="str">
        <f t="shared" si="32"/>
        <v/>
      </c>
      <c r="L172" s="26" t="str">
        <f t="shared" si="28"/>
        <v/>
      </c>
      <c r="M172" s="32"/>
      <c r="N172" s="190"/>
      <c r="O172" s="190"/>
      <c r="P172" s="190"/>
      <c r="Q172" s="190"/>
      <c r="R172" s="23"/>
    </row>
    <row r="173" spans="1:18">
      <c r="A173" s="27">
        <f t="shared" ca="1" si="33"/>
        <v>46010</v>
      </c>
      <c r="B173" s="20"/>
      <c r="C173" s="21"/>
      <c r="D173" s="20"/>
      <c r="E173" s="21"/>
      <c r="F173" s="22"/>
      <c r="G173" s="22"/>
      <c r="H173" s="34" t="str">
        <f t="shared" si="29"/>
        <v/>
      </c>
      <c r="I173" s="34" t="str">
        <f t="shared" si="30"/>
        <v/>
      </c>
      <c r="J173" s="34" t="str">
        <f t="shared" si="31"/>
        <v/>
      </c>
      <c r="K173" s="34" t="str">
        <f t="shared" si="32"/>
        <v/>
      </c>
      <c r="L173" s="26" t="str">
        <f t="shared" si="28"/>
        <v/>
      </c>
      <c r="M173" s="32"/>
      <c r="N173" s="190"/>
      <c r="O173" s="190"/>
      <c r="P173" s="190"/>
      <c r="Q173" s="190"/>
      <c r="R173" s="23"/>
    </row>
    <row r="174" spans="1:18">
      <c r="A174" s="27">
        <f t="shared" ca="1" si="33"/>
        <v>46011</v>
      </c>
      <c r="B174" s="20"/>
      <c r="C174" s="21"/>
      <c r="D174" s="20"/>
      <c r="E174" s="21"/>
      <c r="F174" s="22"/>
      <c r="G174" s="22"/>
      <c r="H174" s="34" t="str">
        <f t="shared" si="29"/>
        <v/>
      </c>
      <c r="I174" s="34" t="str">
        <f t="shared" si="30"/>
        <v/>
      </c>
      <c r="J174" s="34" t="str">
        <f t="shared" si="31"/>
        <v/>
      </c>
      <c r="K174" s="34" t="str">
        <f t="shared" si="32"/>
        <v/>
      </c>
      <c r="L174" s="26" t="str">
        <f t="shared" si="28"/>
        <v/>
      </c>
      <c r="M174" s="32"/>
      <c r="N174" s="190"/>
      <c r="O174" s="190"/>
      <c r="P174" s="190"/>
      <c r="Q174" s="190"/>
      <c r="R174" s="23"/>
    </row>
    <row r="175" spans="1:18">
      <c r="A175" s="27">
        <f t="shared" ca="1" si="33"/>
        <v>46012</v>
      </c>
      <c r="B175" s="20"/>
      <c r="C175" s="21"/>
      <c r="D175" s="20"/>
      <c r="E175" s="21"/>
      <c r="F175" s="22"/>
      <c r="G175" s="22"/>
      <c r="H175" s="34" t="str">
        <f t="shared" si="29"/>
        <v/>
      </c>
      <c r="I175" s="34" t="str">
        <f t="shared" si="30"/>
        <v/>
      </c>
      <c r="J175" s="34" t="str">
        <f t="shared" si="31"/>
        <v/>
      </c>
      <c r="K175" s="34" t="str">
        <f t="shared" si="32"/>
        <v/>
      </c>
      <c r="L175" s="26" t="str">
        <f t="shared" si="28"/>
        <v/>
      </c>
      <c r="M175" s="32"/>
      <c r="N175" s="190"/>
      <c r="O175" s="190"/>
      <c r="P175" s="190"/>
      <c r="Q175" s="190"/>
      <c r="R175" s="23"/>
    </row>
    <row r="176" spans="1:18">
      <c r="A176" s="27">
        <f t="shared" ca="1" si="33"/>
        <v>46013</v>
      </c>
      <c r="B176" s="20"/>
      <c r="C176" s="21"/>
      <c r="D176" s="20"/>
      <c r="E176" s="21"/>
      <c r="F176" s="22"/>
      <c r="G176" s="22"/>
      <c r="H176" s="34" t="str">
        <f t="shared" si="29"/>
        <v/>
      </c>
      <c r="I176" s="34" t="str">
        <f t="shared" si="30"/>
        <v/>
      </c>
      <c r="J176" s="34" t="str">
        <f t="shared" si="31"/>
        <v/>
      </c>
      <c r="K176" s="34" t="str">
        <f t="shared" si="32"/>
        <v/>
      </c>
      <c r="L176" s="26" t="str">
        <f t="shared" si="28"/>
        <v/>
      </c>
      <c r="M176" s="32"/>
      <c r="N176" s="190"/>
      <c r="O176" s="190"/>
      <c r="P176" s="190"/>
      <c r="Q176" s="190"/>
      <c r="R176" s="23"/>
    </row>
    <row r="177" spans="1:22">
      <c r="A177" s="27">
        <f t="shared" ca="1" si="33"/>
        <v>46014</v>
      </c>
      <c r="B177" s="20"/>
      <c r="C177" s="21"/>
      <c r="D177" s="20"/>
      <c r="E177" s="21"/>
      <c r="F177" s="22"/>
      <c r="G177" s="22"/>
      <c r="H177" s="34" t="str">
        <f t="shared" si="29"/>
        <v/>
      </c>
      <c r="I177" s="34" t="str">
        <f t="shared" si="30"/>
        <v/>
      </c>
      <c r="J177" s="34" t="str">
        <f t="shared" si="31"/>
        <v/>
      </c>
      <c r="K177" s="34" t="str">
        <f t="shared" si="32"/>
        <v/>
      </c>
      <c r="L177" s="26" t="str">
        <f t="shared" si="28"/>
        <v/>
      </c>
      <c r="M177" s="32"/>
      <c r="N177" s="190"/>
      <c r="O177" s="190"/>
      <c r="P177" s="190"/>
      <c r="Q177" s="190"/>
      <c r="R177" s="23"/>
    </row>
    <row r="178" spans="1:22">
      <c r="A178" s="27">
        <f t="shared" ca="1" si="33"/>
        <v>46015</v>
      </c>
      <c r="B178" s="20"/>
      <c r="C178" s="21"/>
      <c r="D178" s="20"/>
      <c r="E178" s="21"/>
      <c r="F178" s="22"/>
      <c r="G178" s="22"/>
      <c r="H178" s="34" t="str">
        <f t="shared" si="29"/>
        <v/>
      </c>
      <c r="I178" s="34" t="str">
        <f t="shared" si="30"/>
        <v/>
      </c>
      <c r="J178" s="34" t="str">
        <f t="shared" si="31"/>
        <v/>
      </c>
      <c r="K178" s="34" t="str">
        <f t="shared" si="32"/>
        <v/>
      </c>
      <c r="L178" s="26" t="str">
        <f t="shared" si="28"/>
        <v/>
      </c>
      <c r="M178" s="32"/>
      <c r="N178" s="190"/>
      <c r="O178" s="190"/>
      <c r="P178" s="190"/>
      <c r="Q178" s="190"/>
      <c r="R178" s="23"/>
    </row>
    <row r="179" spans="1:22">
      <c r="A179" s="27">
        <f t="shared" ca="1" si="33"/>
        <v>46016</v>
      </c>
      <c r="B179" s="20"/>
      <c r="C179" s="21"/>
      <c r="D179" s="20"/>
      <c r="E179" s="21"/>
      <c r="F179" s="22"/>
      <c r="G179" s="22"/>
      <c r="H179" s="34" t="str">
        <f t="shared" si="29"/>
        <v/>
      </c>
      <c r="I179" s="34" t="str">
        <f t="shared" si="30"/>
        <v/>
      </c>
      <c r="J179" s="34" t="str">
        <f t="shared" si="31"/>
        <v/>
      </c>
      <c r="K179" s="34" t="str">
        <f t="shared" si="32"/>
        <v/>
      </c>
      <c r="L179" s="26" t="str">
        <f t="shared" si="28"/>
        <v/>
      </c>
      <c r="M179" s="32"/>
      <c r="N179" s="190"/>
      <c r="O179" s="190"/>
      <c r="P179" s="190"/>
      <c r="Q179" s="190"/>
      <c r="R179" s="23"/>
    </row>
    <row r="180" spans="1:22">
      <c r="A180" s="27">
        <f t="shared" ca="1" si="33"/>
        <v>46017</v>
      </c>
      <c r="B180" s="20"/>
      <c r="C180" s="21"/>
      <c r="D180" s="20"/>
      <c r="E180" s="21"/>
      <c r="F180" s="22"/>
      <c r="G180" s="22"/>
      <c r="H180" s="34" t="str">
        <f t="shared" si="29"/>
        <v/>
      </c>
      <c r="I180" s="34" t="str">
        <f t="shared" si="30"/>
        <v/>
      </c>
      <c r="J180" s="34" t="str">
        <f t="shared" si="31"/>
        <v/>
      </c>
      <c r="K180" s="34" t="str">
        <f t="shared" si="32"/>
        <v/>
      </c>
      <c r="L180" s="26" t="str">
        <f t="shared" si="28"/>
        <v/>
      </c>
      <c r="M180" s="32"/>
      <c r="N180" s="190"/>
      <c r="O180" s="190"/>
      <c r="P180" s="190"/>
      <c r="Q180" s="190"/>
      <c r="R180" s="23"/>
    </row>
    <row r="181" spans="1:22">
      <c r="A181" s="27">
        <f t="shared" ca="1" si="33"/>
        <v>46018</v>
      </c>
      <c r="B181" s="20"/>
      <c r="C181" s="21"/>
      <c r="D181" s="20"/>
      <c r="E181" s="21"/>
      <c r="F181" s="22"/>
      <c r="G181" s="22"/>
      <c r="H181" s="34" t="str">
        <f t="shared" si="29"/>
        <v/>
      </c>
      <c r="I181" s="34" t="str">
        <f t="shared" si="30"/>
        <v/>
      </c>
      <c r="J181" s="34" t="str">
        <f t="shared" si="31"/>
        <v/>
      </c>
      <c r="K181" s="34" t="str">
        <f t="shared" si="32"/>
        <v/>
      </c>
      <c r="L181" s="26" t="str">
        <f t="shared" si="28"/>
        <v/>
      </c>
      <c r="M181" s="32"/>
      <c r="N181" s="190"/>
      <c r="O181" s="190"/>
      <c r="P181" s="190"/>
      <c r="Q181" s="190"/>
      <c r="R181" s="23"/>
    </row>
    <row r="182" spans="1:22">
      <c r="A182" s="27">
        <f t="shared" ca="1" si="33"/>
        <v>46019</v>
      </c>
      <c r="B182" s="20"/>
      <c r="C182" s="21"/>
      <c r="D182" s="20"/>
      <c r="E182" s="21"/>
      <c r="F182" s="22"/>
      <c r="G182" s="22"/>
      <c r="H182" s="34" t="str">
        <f t="shared" si="29"/>
        <v/>
      </c>
      <c r="I182" s="34" t="str">
        <f t="shared" si="30"/>
        <v/>
      </c>
      <c r="J182" s="34" t="str">
        <f t="shared" si="31"/>
        <v/>
      </c>
      <c r="K182" s="34" t="str">
        <f t="shared" si="32"/>
        <v/>
      </c>
      <c r="L182" s="26" t="str">
        <f t="shared" si="28"/>
        <v/>
      </c>
      <c r="M182" s="32"/>
      <c r="N182" s="190"/>
      <c r="O182" s="190"/>
      <c r="P182" s="190"/>
      <c r="Q182" s="190"/>
      <c r="R182" s="23"/>
    </row>
    <row r="183" spans="1:22">
      <c r="A183" s="27">
        <f t="shared" ca="1" si="33"/>
        <v>46020</v>
      </c>
      <c r="B183" s="20"/>
      <c r="C183" s="21"/>
      <c r="D183" s="20"/>
      <c r="E183" s="21"/>
      <c r="F183" s="22"/>
      <c r="G183" s="22"/>
      <c r="H183" s="34" t="str">
        <f t="shared" si="29"/>
        <v/>
      </c>
      <c r="I183" s="34" t="str">
        <f t="shared" si="30"/>
        <v/>
      </c>
      <c r="J183" s="34" t="str">
        <f t="shared" si="31"/>
        <v/>
      </c>
      <c r="K183" s="34" t="str">
        <f t="shared" si="32"/>
        <v/>
      </c>
      <c r="L183" s="26" t="str">
        <f t="shared" si="28"/>
        <v/>
      </c>
      <c r="M183" s="32"/>
      <c r="N183" s="190"/>
      <c r="O183" s="190"/>
      <c r="P183" s="190"/>
      <c r="Q183" s="190"/>
      <c r="R183" s="23"/>
    </row>
    <row r="184" spans="1:22">
      <c r="A184" s="27">
        <f t="shared" ca="1" si="33"/>
        <v>46021</v>
      </c>
      <c r="B184" s="20"/>
      <c r="C184" s="21"/>
      <c r="D184" s="20"/>
      <c r="E184" s="21"/>
      <c r="F184" s="22"/>
      <c r="G184" s="22"/>
      <c r="H184" s="34" t="str">
        <f t="shared" si="29"/>
        <v/>
      </c>
      <c r="I184" s="34" t="str">
        <f t="shared" si="30"/>
        <v/>
      </c>
      <c r="J184" s="34" t="str">
        <f t="shared" si="31"/>
        <v/>
      </c>
      <c r="K184" s="34" t="str">
        <f t="shared" si="32"/>
        <v/>
      </c>
      <c r="L184" s="26" t="str">
        <f t="shared" si="28"/>
        <v/>
      </c>
      <c r="M184" s="32"/>
      <c r="N184" s="190"/>
      <c r="O184" s="190"/>
      <c r="P184" s="190"/>
      <c r="Q184" s="190"/>
      <c r="R184" s="23"/>
    </row>
    <row r="185" spans="1:22">
      <c r="A185" s="27">
        <f t="shared" ca="1" si="33"/>
        <v>46022</v>
      </c>
      <c r="B185" s="20"/>
      <c r="C185" s="21"/>
      <c r="D185" s="20"/>
      <c r="E185" s="21"/>
      <c r="F185" s="22"/>
      <c r="G185" s="22"/>
      <c r="H185" s="34" t="str">
        <f t="shared" si="29"/>
        <v/>
      </c>
      <c r="I185" s="34" t="str">
        <f t="shared" si="30"/>
        <v/>
      </c>
      <c r="J185" s="34" t="str">
        <f t="shared" si="31"/>
        <v/>
      </c>
      <c r="K185" s="34" t="str">
        <f t="shared" si="32"/>
        <v/>
      </c>
      <c r="L185" s="26" t="str">
        <f t="shared" si="28"/>
        <v/>
      </c>
      <c r="M185" s="32"/>
      <c r="N185" s="190"/>
      <c r="O185" s="190"/>
      <c r="P185" s="190"/>
      <c r="Q185" s="190"/>
      <c r="R185" s="23"/>
    </row>
    <row r="186" spans="1:22">
      <c r="A186" s="5" t="s">
        <v>11</v>
      </c>
      <c r="B186" s="191"/>
      <c r="C186" s="192"/>
      <c r="D186" s="191"/>
      <c r="E186" s="192"/>
      <c r="F186" s="26" t="str">
        <f>IF(SUM($F155:$F185)=0,"",SUM($F155:$F185))</f>
        <v/>
      </c>
      <c r="G186" s="26" t="str">
        <f>IF(SUM($G155:$G185)=0,"",SUM($G155:$G185))</f>
        <v/>
      </c>
      <c r="H186" s="26" t="str">
        <f>IF(SUM(H155:H185)=0,"",SUM(H155:H185))</f>
        <v/>
      </c>
      <c r="I186" s="26" t="str">
        <f>IF(SUM(I155:I185)=0,"",SUM(I155:I185))</f>
        <v/>
      </c>
      <c r="J186" s="26" t="str">
        <f t="shared" ref="J186:K186" si="34">IF(SUM(J155:J185)=0,"",SUM(J155:J185))</f>
        <v/>
      </c>
      <c r="K186" s="26" t="str">
        <f t="shared" si="34"/>
        <v/>
      </c>
      <c r="L186" s="26" t="str">
        <f>IF(SUM($L155:$L185)=0,"",SUM($L155:$L185))</f>
        <v/>
      </c>
      <c r="M186" s="33"/>
      <c r="N186" s="193"/>
      <c r="O186" s="193"/>
      <c r="P186" s="193"/>
      <c r="Q186" s="193"/>
      <c r="R186" s="6"/>
    </row>
    <row r="188" spans="1:22" ht="27" customHeight="1">
      <c r="A188" s="194" t="s">
        <v>22</v>
      </c>
      <c r="B188" s="189" t="s">
        <v>103</v>
      </c>
      <c r="C188" s="189"/>
      <c r="D188" s="189"/>
      <c r="E188" s="189"/>
      <c r="F188" s="189" t="s">
        <v>23</v>
      </c>
      <c r="G188" s="189"/>
      <c r="H188" s="189" t="s">
        <v>88</v>
      </c>
      <c r="I188" s="189"/>
      <c r="J188" s="189"/>
      <c r="K188" s="189"/>
      <c r="L188" s="189" t="s">
        <v>87</v>
      </c>
      <c r="M188" s="195" t="s">
        <v>96</v>
      </c>
      <c r="N188" s="194" t="s">
        <v>25</v>
      </c>
      <c r="O188" s="194"/>
      <c r="P188" s="194"/>
      <c r="Q188" s="194"/>
      <c r="R188" s="189" t="s">
        <v>100</v>
      </c>
    </row>
    <row r="189" spans="1:22" ht="14.25" customHeight="1">
      <c r="A189" s="194"/>
      <c r="B189" s="189" t="s">
        <v>82</v>
      </c>
      <c r="C189" s="189"/>
      <c r="D189" s="189" t="s">
        <v>84</v>
      </c>
      <c r="E189" s="189"/>
      <c r="F189" s="189"/>
      <c r="G189" s="189"/>
      <c r="H189" s="189" t="s">
        <v>90</v>
      </c>
      <c r="I189" s="189"/>
      <c r="J189" s="189" t="s">
        <v>89</v>
      </c>
      <c r="K189" s="189"/>
      <c r="L189" s="189"/>
      <c r="M189" s="196"/>
      <c r="N189" s="194"/>
      <c r="O189" s="194"/>
      <c r="P189" s="194"/>
      <c r="Q189" s="194"/>
      <c r="R189" s="189"/>
    </row>
    <row r="190" spans="1:22">
      <c r="A190" s="194"/>
      <c r="B190" s="43" t="s">
        <v>26</v>
      </c>
      <c r="C190" s="43" t="s">
        <v>27</v>
      </c>
      <c r="D190" s="43" t="s">
        <v>26</v>
      </c>
      <c r="E190" s="43" t="s">
        <v>27</v>
      </c>
      <c r="F190" s="44" t="s">
        <v>85</v>
      </c>
      <c r="G190" s="44" t="s">
        <v>86</v>
      </c>
      <c r="H190" s="44" t="s">
        <v>81</v>
      </c>
      <c r="I190" s="44" t="s">
        <v>83</v>
      </c>
      <c r="J190" s="44" t="s">
        <v>81</v>
      </c>
      <c r="K190" s="44" t="s">
        <v>95</v>
      </c>
      <c r="L190" s="189"/>
      <c r="M190" s="197"/>
      <c r="N190" s="194"/>
      <c r="O190" s="194"/>
      <c r="P190" s="194"/>
      <c r="Q190" s="194"/>
      <c r="R190" s="194"/>
    </row>
    <row r="191" spans="1:22">
      <c r="A191" s="27" cm="1">
        <f t="array" aca="1" ref="A191" ca="1">DATE("2025","8"+5,IFERROR(INDIRECT(T1),"1"))</f>
        <v>46023</v>
      </c>
      <c r="B191" s="20"/>
      <c r="C191" s="21"/>
      <c r="D191" s="20"/>
      <c r="E191" s="21"/>
      <c r="F191" s="22"/>
      <c r="G191" s="22"/>
      <c r="H191" s="34" t="str">
        <f>IF(OR(B191="",LEFT(M191,1)="✓"),"",C191-B191-F191)</f>
        <v/>
      </c>
      <c r="I191" s="34" t="str">
        <f>IF(OR(D191="",LEFT(M191,1)="✓"),"",E191-D191-G191)</f>
        <v/>
      </c>
      <c r="J191" s="34" t="str">
        <f>IF(AND(B191&lt;&gt;"",M191="✓所定"),C191-B191-F191,"")</f>
        <v/>
      </c>
      <c r="K191" s="34" t="str">
        <f>IF(AND(B191&lt;&gt;"",M191="✓法定"),C191-B191-F191,"")</f>
        <v/>
      </c>
      <c r="L191" s="26" t="str">
        <f>IF(AND($B191="",$D191=""),"",($C191-$B191-$F191)+($E191-$D191-$G191))</f>
        <v/>
      </c>
      <c r="M191" s="32"/>
      <c r="N191" s="190"/>
      <c r="O191" s="190"/>
      <c r="P191" s="190"/>
      <c r="Q191" s="190"/>
      <c r="R191" s="23"/>
      <c r="V191" s="1" t="s">
        <v>171</v>
      </c>
    </row>
    <row r="192" spans="1:22">
      <c r="A192" s="27">
        <f ca="1">A191+1</f>
        <v>46024</v>
      </c>
      <c r="B192" s="20"/>
      <c r="C192" s="21"/>
      <c r="D192" s="20"/>
      <c r="E192" s="21"/>
      <c r="F192" s="22"/>
      <c r="G192" s="22"/>
      <c r="H192" s="34" t="str">
        <f t="shared" ref="H192:H221" si="35">IF(OR(B192="",LEFT(M192,1)="✓"),"",C192-B192-F192)</f>
        <v/>
      </c>
      <c r="I192" s="34" t="str">
        <f t="shared" ref="I192:I221" si="36">IF(OR(D192="",LEFT(M192,1)="✓"),"",E192-D192-G192)</f>
        <v/>
      </c>
      <c r="J192" s="34" t="str">
        <f t="shared" ref="J192:J221" si="37">IF(AND(B192&lt;&gt;"",M192="✓所定"),C192-B192-F192,"")</f>
        <v/>
      </c>
      <c r="K192" s="34" t="str">
        <f t="shared" ref="K192:K221" si="38">IF(AND(B192&lt;&gt;"",M192="✓法定"),C192-B192-F192,"")</f>
        <v/>
      </c>
      <c r="L192" s="26" t="str">
        <f t="shared" ref="L192:L221" si="39">IF(AND($B192="",$D192=""),"",($C192-$B192-$F192)+($E192-$D192-$G192))</f>
        <v/>
      </c>
      <c r="M192" s="32"/>
      <c r="N192" s="190"/>
      <c r="O192" s="190"/>
      <c r="P192" s="190"/>
      <c r="Q192" s="190"/>
      <c r="R192" s="23"/>
      <c r="V192" s="1" t="s">
        <v>172</v>
      </c>
    </row>
    <row r="193" spans="1:18">
      <c r="A193" s="27">
        <f t="shared" ref="A193:A221" ca="1" si="40">A192+1</f>
        <v>46025</v>
      </c>
      <c r="B193" s="20"/>
      <c r="C193" s="21"/>
      <c r="D193" s="20"/>
      <c r="E193" s="21"/>
      <c r="F193" s="22"/>
      <c r="G193" s="22"/>
      <c r="H193" s="34" t="str">
        <f t="shared" si="35"/>
        <v/>
      </c>
      <c r="I193" s="34" t="str">
        <f t="shared" si="36"/>
        <v/>
      </c>
      <c r="J193" s="34" t="str">
        <f t="shared" si="37"/>
        <v/>
      </c>
      <c r="K193" s="34" t="str">
        <f t="shared" si="38"/>
        <v/>
      </c>
      <c r="L193" s="26" t="str">
        <f t="shared" si="39"/>
        <v/>
      </c>
      <c r="M193" s="32"/>
      <c r="N193" s="190"/>
      <c r="O193" s="190"/>
      <c r="P193" s="190"/>
      <c r="Q193" s="190"/>
      <c r="R193" s="23"/>
    </row>
    <row r="194" spans="1:18">
      <c r="A194" s="27">
        <f t="shared" ca="1" si="40"/>
        <v>46026</v>
      </c>
      <c r="B194" s="20"/>
      <c r="C194" s="21"/>
      <c r="D194" s="20"/>
      <c r="E194" s="21"/>
      <c r="F194" s="22"/>
      <c r="G194" s="22"/>
      <c r="H194" s="34" t="str">
        <f t="shared" si="35"/>
        <v/>
      </c>
      <c r="I194" s="34" t="str">
        <f t="shared" si="36"/>
        <v/>
      </c>
      <c r="J194" s="34" t="str">
        <f t="shared" si="37"/>
        <v/>
      </c>
      <c r="K194" s="34" t="str">
        <f t="shared" si="38"/>
        <v/>
      </c>
      <c r="L194" s="26" t="str">
        <f t="shared" si="39"/>
        <v/>
      </c>
      <c r="M194" s="32"/>
      <c r="N194" s="190"/>
      <c r="O194" s="190"/>
      <c r="P194" s="190"/>
      <c r="Q194" s="190"/>
      <c r="R194" s="23"/>
    </row>
    <row r="195" spans="1:18">
      <c r="A195" s="27">
        <f t="shared" ca="1" si="40"/>
        <v>46027</v>
      </c>
      <c r="B195" s="20"/>
      <c r="C195" s="21"/>
      <c r="D195" s="20"/>
      <c r="E195" s="21"/>
      <c r="F195" s="22"/>
      <c r="G195" s="22"/>
      <c r="H195" s="34" t="str">
        <f t="shared" si="35"/>
        <v/>
      </c>
      <c r="I195" s="34" t="str">
        <f t="shared" si="36"/>
        <v/>
      </c>
      <c r="J195" s="34" t="str">
        <f t="shared" si="37"/>
        <v/>
      </c>
      <c r="K195" s="34" t="str">
        <f t="shared" si="38"/>
        <v/>
      </c>
      <c r="L195" s="26" t="str">
        <f t="shared" si="39"/>
        <v/>
      </c>
      <c r="M195" s="32"/>
      <c r="N195" s="190"/>
      <c r="O195" s="190"/>
      <c r="P195" s="190"/>
      <c r="Q195" s="190"/>
      <c r="R195" s="23"/>
    </row>
    <row r="196" spans="1:18">
      <c r="A196" s="27">
        <f t="shared" ca="1" si="40"/>
        <v>46028</v>
      </c>
      <c r="B196" s="20"/>
      <c r="C196" s="21"/>
      <c r="D196" s="20"/>
      <c r="E196" s="21"/>
      <c r="F196" s="22"/>
      <c r="G196" s="22"/>
      <c r="H196" s="34" t="str">
        <f t="shared" si="35"/>
        <v/>
      </c>
      <c r="I196" s="34" t="str">
        <f t="shared" si="36"/>
        <v/>
      </c>
      <c r="J196" s="34" t="str">
        <f t="shared" si="37"/>
        <v/>
      </c>
      <c r="K196" s="34" t="str">
        <f t="shared" si="38"/>
        <v/>
      </c>
      <c r="L196" s="26" t="str">
        <f t="shared" si="39"/>
        <v/>
      </c>
      <c r="M196" s="32"/>
      <c r="N196" s="190"/>
      <c r="O196" s="190"/>
      <c r="P196" s="190"/>
      <c r="Q196" s="190"/>
      <c r="R196" s="23"/>
    </row>
    <row r="197" spans="1:18">
      <c r="A197" s="27">
        <f t="shared" ca="1" si="40"/>
        <v>46029</v>
      </c>
      <c r="B197" s="20"/>
      <c r="C197" s="21"/>
      <c r="D197" s="20"/>
      <c r="E197" s="21"/>
      <c r="F197" s="22"/>
      <c r="G197" s="22"/>
      <c r="H197" s="34" t="str">
        <f t="shared" si="35"/>
        <v/>
      </c>
      <c r="I197" s="34" t="str">
        <f t="shared" si="36"/>
        <v/>
      </c>
      <c r="J197" s="34" t="str">
        <f t="shared" si="37"/>
        <v/>
      </c>
      <c r="K197" s="34" t="str">
        <f t="shared" si="38"/>
        <v/>
      </c>
      <c r="L197" s="26" t="str">
        <f t="shared" si="39"/>
        <v/>
      </c>
      <c r="M197" s="32"/>
      <c r="N197" s="190"/>
      <c r="O197" s="190"/>
      <c r="P197" s="190"/>
      <c r="Q197" s="190"/>
      <c r="R197" s="23"/>
    </row>
    <row r="198" spans="1:18">
      <c r="A198" s="27">
        <f t="shared" ca="1" si="40"/>
        <v>46030</v>
      </c>
      <c r="B198" s="20"/>
      <c r="C198" s="21"/>
      <c r="D198" s="20"/>
      <c r="E198" s="21"/>
      <c r="F198" s="22"/>
      <c r="G198" s="22"/>
      <c r="H198" s="34" t="str">
        <f t="shared" si="35"/>
        <v/>
      </c>
      <c r="I198" s="34" t="str">
        <f t="shared" si="36"/>
        <v/>
      </c>
      <c r="J198" s="34" t="str">
        <f t="shared" si="37"/>
        <v/>
      </c>
      <c r="K198" s="34" t="str">
        <f t="shared" si="38"/>
        <v/>
      </c>
      <c r="L198" s="26" t="str">
        <f t="shared" si="39"/>
        <v/>
      </c>
      <c r="M198" s="32"/>
      <c r="N198" s="190"/>
      <c r="O198" s="190"/>
      <c r="P198" s="190"/>
      <c r="Q198" s="190"/>
      <c r="R198" s="23"/>
    </row>
    <row r="199" spans="1:18">
      <c r="A199" s="27">
        <f t="shared" ca="1" si="40"/>
        <v>46031</v>
      </c>
      <c r="B199" s="20"/>
      <c r="C199" s="21"/>
      <c r="D199" s="20"/>
      <c r="E199" s="21"/>
      <c r="F199" s="22"/>
      <c r="G199" s="22"/>
      <c r="H199" s="34" t="str">
        <f t="shared" si="35"/>
        <v/>
      </c>
      <c r="I199" s="34" t="str">
        <f t="shared" si="36"/>
        <v/>
      </c>
      <c r="J199" s="34" t="str">
        <f t="shared" si="37"/>
        <v/>
      </c>
      <c r="K199" s="34" t="str">
        <f t="shared" si="38"/>
        <v/>
      </c>
      <c r="L199" s="26" t="str">
        <f t="shared" si="39"/>
        <v/>
      </c>
      <c r="M199" s="32"/>
      <c r="N199" s="190"/>
      <c r="O199" s="190"/>
      <c r="P199" s="190"/>
      <c r="Q199" s="190"/>
      <c r="R199" s="23"/>
    </row>
    <row r="200" spans="1:18">
      <c r="A200" s="27">
        <f t="shared" ca="1" si="40"/>
        <v>46032</v>
      </c>
      <c r="B200" s="20"/>
      <c r="C200" s="21"/>
      <c r="D200" s="20"/>
      <c r="E200" s="21"/>
      <c r="F200" s="22"/>
      <c r="G200" s="22"/>
      <c r="H200" s="34" t="str">
        <f t="shared" si="35"/>
        <v/>
      </c>
      <c r="I200" s="34" t="str">
        <f t="shared" si="36"/>
        <v/>
      </c>
      <c r="J200" s="34" t="str">
        <f t="shared" si="37"/>
        <v/>
      </c>
      <c r="K200" s="34" t="str">
        <f t="shared" si="38"/>
        <v/>
      </c>
      <c r="L200" s="26" t="str">
        <f t="shared" si="39"/>
        <v/>
      </c>
      <c r="M200" s="32"/>
      <c r="N200" s="190"/>
      <c r="O200" s="190"/>
      <c r="P200" s="190"/>
      <c r="Q200" s="190"/>
      <c r="R200" s="23"/>
    </row>
    <row r="201" spans="1:18">
      <c r="A201" s="27">
        <f t="shared" ca="1" si="40"/>
        <v>46033</v>
      </c>
      <c r="B201" s="20"/>
      <c r="C201" s="21"/>
      <c r="D201" s="20"/>
      <c r="E201" s="21"/>
      <c r="F201" s="22"/>
      <c r="G201" s="22"/>
      <c r="H201" s="34" t="str">
        <f t="shared" si="35"/>
        <v/>
      </c>
      <c r="I201" s="34" t="str">
        <f t="shared" si="36"/>
        <v/>
      </c>
      <c r="J201" s="34" t="str">
        <f t="shared" si="37"/>
        <v/>
      </c>
      <c r="K201" s="34" t="str">
        <f t="shared" si="38"/>
        <v/>
      </c>
      <c r="L201" s="26" t="str">
        <f t="shared" si="39"/>
        <v/>
      </c>
      <c r="M201" s="32"/>
      <c r="N201" s="190"/>
      <c r="O201" s="190"/>
      <c r="P201" s="190"/>
      <c r="Q201" s="190"/>
      <c r="R201" s="23"/>
    </row>
    <row r="202" spans="1:18">
      <c r="A202" s="27">
        <f t="shared" ca="1" si="40"/>
        <v>46034</v>
      </c>
      <c r="B202" s="20"/>
      <c r="C202" s="21"/>
      <c r="D202" s="20"/>
      <c r="E202" s="21"/>
      <c r="F202" s="22"/>
      <c r="G202" s="22"/>
      <c r="H202" s="34" t="str">
        <f t="shared" si="35"/>
        <v/>
      </c>
      <c r="I202" s="34" t="str">
        <f t="shared" si="36"/>
        <v/>
      </c>
      <c r="J202" s="34" t="str">
        <f t="shared" si="37"/>
        <v/>
      </c>
      <c r="K202" s="34" t="str">
        <f t="shared" si="38"/>
        <v/>
      </c>
      <c r="L202" s="26" t="str">
        <f t="shared" si="39"/>
        <v/>
      </c>
      <c r="M202" s="32"/>
      <c r="N202" s="190"/>
      <c r="O202" s="190"/>
      <c r="P202" s="190"/>
      <c r="Q202" s="190"/>
      <c r="R202" s="23"/>
    </row>
    <row r="203" spans="1:18">
      <c r="A203" s="27">
        <f t="shared" ca="1" si="40"/>
        <v>46035</v>
      </c>
      <c r="B203" s="20"/>
      <c r="C203" s="21"/>
      <c r="D203" s="20"/>
      <c r="E203" s="21"/>
      <c r="F203" s="22"/>
      <c r="G203" s="22"/>
      <c r="H203" s="34" t="str">
        <f t="shared" si="35"/>
        <v/>
      </c>
      <c r="I203" s="34" t="str">
        <f t="shared" si="36"/>
        <v/>
      </c>
      <c r="J203" s="34" t="str">
        <f t="shared" si="37"/>
        <v/>
      </c>
      <c r="K203" s="34" t="str">
        <f t="shared" si="38"/>
        <v/>
      </c>
      <c r="L203" s="26" t="str">
        <f t="shared" si="39"/>
        <v/>
      </c>
      <c r="M203" s="32"/>
      <c r="N203" s="190"/>
      <c r="O203" s="190"/>
      <c r="P203" s="190"/>
      <c r="Q203" s="190"/>
      <c r="R203" s="23"/>
    </row>
    <row r="204" spans="1:18">
      <c r="A204" s="27">
        <f t="shared" ca="1" si="40"/>
        <v>46036</v>
      </c>
      <c r="B204" s="20"/>
      <c r="C204" s="21"/>
      <c r="D204" s="20"/>
      <c r="E204" s="21"/>
      <c r="F204" s="22"/>
      <c r="G204" s="22"/>
      <c r="H204" s="34" t="str">
        <f t="shared" si="35"/>
        <v/>
      </c>
      <c r="I204" s="34" t="str">
        <f t="shared" si="36"/>
        <v/>
      </c>
      <c r="J204" s="34" t="str">
        <f t="shared" si="37"/>
        <v/>
      </c>
      <c r="K204" s="34" t="str">
        <f t="shared" si="38"/>
        <v/>
      </c>
      <c r="L204" s="26" t="str">
        <f t="shared" si="39"/>
        <v/>
      </c>
      <c r="M204" s="32"/>
      <c r="N204" s="190"/>
      <c r="O204" s="190"/>
      <c r="P204" s="190"/>
      <c r="Q204" s="190"/>
      <c r="R204" s="23"/>
    </row>
    <row r="205" spans="1:18">
      <c r="A205" s="27">
        <f t="shared" ca="1" si="40"/>
        <v>46037</v>
      </c>
      <c r="B205" s="20"/>
      <c r="C205" s="21"/>
      <c r="D205" s="20"/>
      <c r="E205" s="21"/>
      <c r="F205" s="22"/>
      <c r="G205" s="22"/>
      <c r="H205" s="34" t="str">
        <f t="shared" si="35"/>
        <v/>
      </c>
      <c r="I205" s="34" t="str">
        <f t="shared" si="36"/>
        <v/>
      </c>
      <c r="J205" s="34" t="str">
        <f t="shared" si="37"/>
        <v/>
      </c>
      <c r="K205" s="34" t="str">
        <f t="shared" si="38"/>
        <v/>
      </c>
      <c r="L205" s="26" t="str">
        <f t="shared" si="39"/>
        <v/>
      </c>
      <c r="M205" s="32"/>
      <c r="N205" s="190"/>
      <c r="O205" s="190"/>
      <c r="P205" s="190"/>
      <c r="Q205" s="190"/>
      <c r="R205" s="23"/>
    </row>
    <row r="206" spans="1:18">
      <c r="A206" s="27">
        <f t="shared" ca="1" si="40"/>
        <v>46038</v>
      </c>
      <c r="B206" s="20"/>
      <c r="C206" s="21"/>
      <c r="D206" s="20"/>
      <c r="E206" s="21"/>
      <c r="F206" s="22"/>
      <c r="G206" s="22"/>
      <c r="H206" s="34" t="str">
        <f t="shared" si="35"/>
        <v/>
      </c>
      <c r="I206" s="34" t="str">
        <f t="shared" si="36"/>
        <v/>
      </c>
      <c r="J206" s="34" t="str">
        <f t="shared" si="37"/>
        <v/>
      </c>
      <c r="K206" s="34" t="str">
        <f t="shared" si="38"/>
        <v/>
      </c>
      <c r="L206" s="26" t="str">
        <f t="shared" si="39"/>
        <v/>
      </c>
      <c r="M206" s="32"/>
      <c r="N206" s="190"/>
      <c r="O206" s="190"/>
      <c r="P206" s="190"/>
      <c r="Q206" s="190"/>
      <c r="R206" s="23"/>
    </row>
    <row r="207" spans="1:18">
      <c r="A207" s="27">
        <f t="shared" ca="1" si="40"/>
        <v>46039</v>
      </c>
      <c r="B207" s="20"/>
      <c r="C207" s="21"/>
      <c r="D207" s="20"/>
      <c r="E207" s="21"/>
      <c r="F207" s="22"/>
      <c r="G207" s="22"/>
      <c r="H207" s="34" t="str">
        <f t="shared" si="35"/>
        <v/>
      </c>
      <c r="I207" s="34" t="str">
        <f t="shared" si="36"/>
        <v/>
      </c>
      <c r="J207" s="34" t="str">
        <f t="shared" si="37"/>
        <v/>
      </c>
      <c r="K207" s="34" t="str">
        <f t="shared" si="38"/>
        <v/>
      </c>
      <c r="L207" s="26" t="str">
        <f t="shared" si="39"/>
        <v/>
      </c>
      <c r="M207" s="32"/>
      <c r="N207" s="190"/>
      <c r="O207" s="190"/>
      <c r="P207" s="190"/>
      <c r="Q207" s="190"/>
      <c r="R207" s="23"/>
    </row>
    <row r="208" spans="1:18">
      <c r="A208" s="27">
        <f t="shared" ca="1" si="40"/>
        <v>46040</v>
      </c>
      <c r="B208" s="20"/>
      <c r="C208" s="21"/>
      <c r="D208" s="20"/>
      <c r="E208" s="21"/>
      <c r="F208" s="22"/>
      <c r="G208" s="22"/>
      <c r="H208" s="34" t="str">
        <f t="shared" si="35"/>
        <v/>
      </c>
      <c r="I208" s="34" t="str">
        <f t="shared" si="36"/>
        <v/>
      </c>
      <c r="J208" s="34" t="str">
        <f t="shared" si="37"/>
        <v/>
      </c>
      <c r="K208" s="34" t="str">
        <f t="shared" si="38"/>
        <v/>
      </c>
      <c r="L208" s="26" t="str">
        <f t="shared" si="39"/>
        <v/>
      </c>
      <c r="M208" s="32"/>
      <c r="N208" s="190"/>
      <c r="O208" s="190"/>
      <c r="P208" s="190"/>
      <c r="Q208" s="190"/>
      <c r="R208" s="23"/>
    </row>
    <row r="209" spans="1:18">
      <c r="A209" s="27">
        <f t="shared" ca="1" si="40"/>
        <v>46041</v>
      </c>
      <c r="B209" s="20"/>
      <c r="C209" s="21"/>
      <c r="D209" s="20"/>
      <c r="E209" s="21"/>
      <c r="F209" s="22"/>
      <c r="G209" s="22"/>
      <c r="H209" s="34" t="str">
        <f t="shared" si="35"/>
        <v/>
      </c>
      <c r="I209" s="34" t="str">
        <f t="shared" si="36"/>
        <v/>
      </c>
      <c r="J209" s="34" t="str">
        <f t="shared" si="37"/>
        <v/>
      </c>
      <c r="K209" s="34" t="str">
        <f t="shared" si="38"/>
        <v/>
      </c>
      <c r="L209" s="26" t="str">
        <f t="shared" si="39"/>
        <v/>
      </c>
      <c r="M209" s="32"/>
      <c r="N209" s="190"/>
      <c r="O209" s="190"/>
      <c r="P209" s="190"/>
      <c r="Q209" s="190"/>
      <c r="R209" s="23"/>
    </row>
    <row r="210" spans="1:18">
      <c r="A210" s="27">
        <f t="shared" ca="1" si="40"/>
        <v>46042</v>
      </c>
      <c r="B210" s="20"/>
      <c r="C210" s="21"/>
      <c r="D210" s="20"/>
      <c r="E210" s="21"/>
      <c r="F210" s="22"/>
      <c r="G210" s="22"/>
      <c r="H210" s="34" t="str">
        <f t="shared" si="35"/>
        <v/>
      </c>
      <c r="I210" s="34" t="str">
        <f t="shared" si="36"/>
        <v/>
      </c>
      <c r="J210" s="34" t="str">
        <f t="shared" si="37"/>
        <v/>
      </c>
      <c r="K210" s="34" t="str">
        <f t="shared" si="38"/>
        <v/>
      </c>
      <c r="L210" s="26" t="str">
        <f t="shared" si="39"/>
        <v/>
      </c>
      <c r="M210" s="32"/>
      <c r="N210" s="190"/>
      <c r="O210" s="190"/>
      <c r="P210" s="190"/>
      <c r="Q210" s="190"/>
      <c r="R210" s="23"/>
    </row>
    <row r="211" spans="1:18">
      <c r="A211" s="27">
        <f t="shared" ca="1" si="40"/>
        <v>46043</v>
      </c>
      <c r="B211" s="20"/>
      <c r="C211" s="21"/>
      <c r="D211" s="20"/>
      <c r="E211" s="21"/>
      <c r="F211" s="22"/>
      <c r="G211" s="22"/>
      <c r="H211" s="34" t="str">
        <f t="shared" si="35"/>
        <v/>
      </c>
      <c r="I211" s="34" t="str">
        <f t="shared" si="36"/>
        <v/>
      </c>
      <c r="J211" s="34" t="str">
        <f t="shared" si="37"/>
        <v/>
      </c>
      <c r="K211" s="34" t="str">
        <f t="shared" si="38"/>
        <v/>
      </c>
      <c r="L211" s="26" t="str">
        <f t="shared" si="39"/>
        <v/>
      </c>
      <c r="M211" s="32"/>
      <c r="N211" s="190"/>
      <c r="O211" s="190"/>
      <c r="P211" s="190"/>
      <c r="Q211" s="190"/>
      <c r="R211" s="23"/>
    </row>
    <row r="212" spans="1:18">
      <c r="A212" s="27">
        <f t="shared" ca="1" si="40"/>
        <v>46044</v>
      </c>
      <c r="B212" s="20"/>
      <c r="C212" s="21"/>
      <c r="D212" s="20"/>
      <c r="E212" s="21"/>
      <c r="F212" s="22"/>
      <c r="G212" s="22"/>
      <c r="H212" s="34" t="str">
        <f t="shared" si="35"/>
        <v/>
      </c>
      <c r="I212" s="34" t="str">
        <f t="shared" si="36"/>
        <v/>
      </c>
      <c r="J212" s="34" t="str">
        <f t="shared" si="37"/>
        <v/>
      </c>
      <c r="K212" s="34" t="str">
        <f t="shared" si="38"/>
        <v/>
      </c>
      <c r="L212" s="26" t="str">
        <f t="shared" si="39"/>
        <v/>
      </c>
      <c r="M212" s="32"/>
      <c r="N212" s="190"/>
      <c r="O212" s="190"/>
      <c r="P212" s="190"/>
      <c r="Q212" s="190"/>
      <c r="R212" s="23"/>
    </row>
    <row r="213" spans="1:18">
      <c r="A213" s="27">
        <f t="shared" ca="1" si="40"/>
        <v>46045</v>
      </c>
      <c r="B213" s="20"/>
      <c r="C213" s="21"/>
      <c r="D213" s="20"/>
      <c r="E213" s="21"/>
      <c r="F213" s="22"/>
      <c r="G213" s="22"/>
      <c r="H213" s="34" t="str">
        <f t="shared" si="35"/>
        <v/>
      </c>
      <c r="I213" s="34" t="str">
        <f t="shared" si="36"/>
        <v/>
      </c>
      <c r="J213" s="34" t="str">
        <f t="shared" si="37"/>
        <v/>
      </c>
      <c r="K213" s="34" t="str">
        <f t="shared" si="38"/>
        <v/>
      </c>
      <c r="L213" s="26" t="str">
        <f t="shared" si="39"/>
        <v/>
      </c>
      <c r="M213" s="32"/>
      <c r="N213" s="190"/>
      <c r="O213" s="190"/>
      <c r="P213" s="190"/>
      <c r="Q213" s="190"/>
      <c r="R213" s="23"/>
    </row>
    <row r="214" spans="1:18">
      <c r="A214" s="27">
        <f t="shared" ca="1" si="40"/>
        <v>46046</v>
      </c>
      <c r="B214" s="20"/>
      <c r="C214" s="21"/>
      <c r="D214" s="20"/>
      <c r="E214" s="21"/>
      <c r="F214" s="22"/>
      <c r="G214" s="22"/>
      <c r="H214" s="34" t="str">
        <f t="shared" si="35"/>
        <v/>
      </c>
      <c r="I214" s="34" t="str">
        <f t="shared" si="36"/>
        <v/>
      </c>
      <c r="J214" s="34" t="str">
        <f t="shared" si="37"/>
        <v/>
      </c>
      <c r="K214" s="34" t="str">
        <f t="shared" si="38"/>
        <v/>
      </c>
      <c r="L214" s="26" t="str">
        <f t="shared" si="39"/>
        <v/>
      </c>
      <c r="M214" s="32"/>
      <c r="N214" s="190"/>
      <c r="O214" s="190"/>
      <c r="P214" s="190"/>
      <c r="Q214" s="190"/>
      <c r="R214" s="23"/>
    </row>
    <row r="215" spans="1:18">
      <c r="A215" s="27">
        <f t="shared" ca="1" si="40"/>
        <v>46047</v>
      </c>
      <c r="B215" s="20"/>
      <c r="C215" s="21"/>
      <c r="D215" s="20"/>
      <c r="E215" s="21"/>
      <c r="F215" s="22"/>
      <c r="G215" s="22"/>
      <c r="H215" s="34" t="str">
        <f t="shared" si="35"/>
        <v/>
      </c>
      <c r="I215" s="34" t="str">
        <f t="shared" si="36"/>
        <v/>
      </c>
      <c r="J215" s="34" t="str">
        <f t="shared" si="37"/>
        <v/>
      </c>
      <c r="K215" s="34" t="str">
        <f t="shared" si="38"/>
        <v/>
      </c>
      <c r="L215" s="26" t="str">
        <f t="shared" si="39"/>
        <v/>
      </c>
      <c r="M215" s="32"/>
      <c r="N215" s="190"/>
      <c r="O215" s="190"/>
      <c r="P215" s="190"/>
      <c r="Q215" s="190"/>
      <c r="R215" s="23"/>
    </row>
    <row r="216" spans="1:18">
      <c r="A216" s="27">
        <f t="shared" ca="1" si="40"/>
        <v>46048</v>
      </c>
      <c r="B216" s="20"/>
      <c r="C216" s="21"/>
      <c r="D216" s="20"/>
      <c r="E216" s="21"/>
      <c r="F216" s="22"/>
      <c r="G216" s="22"/>
      <c r="H216" s="34" t="str">
        <f t="shared" si="35"/>
        <v/>
      </c>
      <c r="I216" s="34" t="str">
        <f t="shared" si="36"/>
        <v/>
      </c>
      <c r="J216" s="34" t="str">
        <f t="shared" si="37"/>
        <v/>
      </c>
      <c r="K216" s="34" t="str">
        <f t="shared" si="38"/>
        <v/>
      </c>
      <c r="L216" s="26" t="str">
        <f t="shared" si="39"/>
        <v/>
      </c>
      <c r="M216" s="32"/>
      <c r="N216" s="190"/>
      <c r="O216" s="190"/>
      <c r="P216" s="190"/>
      <c r="Q216" s="190"/>
      <c r="R216" s="23"/>
    </row>
    <row r="217" spans="1:18">
      <c r="A217" s="27">
        <f t="shared" ca="1" si="40"/>
        <v>46049</v>
      </c>
      <c r="B217" s="20"/>
      <c r="C217" s="21"/>
      <c r="D217" s="20"/>
      <c r="E217" s="21"/>
      <c r="F217" s="22"/>
      <c r="G217" s="22"/>
      <c r="H217" s="34" t="str">
        <f t="shared" si="35"/>
        <v/>
      </c>
      <c r="I217" s="34" t="str">
        <f t="shared" si="36"/>
        <v/>
      </c>
      <c r="J217" s="34" t="str">
        <f t="shared" si="37"/>
        <v/>
      </c>
      <c r="K217" s="34" t="str">
        <f t="shared" si="38"/>
        <v/>
      </c>
      <c r="L217" s="26" t="str">
        <f t="shared" si="39"/>
        <v/>
      </c>
      <c r="M217" s="32"/>
      <c r="N217" s="190"/>
      <c r="O217" s="190"/>
      <c r="P217" s="190"/>
      <c r="Q217" s="190"/>
      <c r="R217" s="23"/>
    </row>
    <row r="218" spans="1:18">
      <c r="A218" s="27">
        <f t="shared" ca="1" si="40"/>
        <v>46050</v>
      </c>
      <c r="B218" s="20"/>
      <c r="C218" s="21"/>
      <c r="D218" s="20"/>
      <c r="E218" s="21"/>
      <c r="F218" s="22"/>
      <c r="G218" s="22"/>
      <c r="H218" s="34" t="str">
        <f t="shared" si="35"/>
        <v/>
      </c>
      <c r="I218" s="34" t="str">
        <f t="shared" si="36"/>
        <v/>
      </c>
      <c r="J218" s="34" t="str">
        <f t="shared" si="37"/>
        <v/>
      </c>
      <c r="K218" s="34" t="str">
        <f t="shared" si="38"/>
        <v/>
      </c>
      <c r="L218" s="26" t="str">
        <f t="shared" si="39"/>
        <v/>
      </c>
      <c r="M218" s="32"/>
      <c r="N218" s="190"/>
      <c r="O218" s="190"/>
      <c r="P218" s="190"/>
      <c r="Q218" s="190"/>
      <c r="R218" s="23"/>
    </row>
    <row r="219" spans="1:18">
      <c r="A219" s="27">
        <f t="shared" ca="1" si="40"/>
        <v>46051</v>
      </c>
      <c r="B219" s="20"/>
      <c r="C219" s="21"/>
      <c r="D219" s="20"/>
      <c r="E219" s="21"/>
      <c r="F219" s="22"/>
      <c r="G219" s="22"/>
      <c r="H219" s="34" t="str">
        <f t="shared" si="35"/>
        <v/>
      </c>
      <c r="I219" s="34" t="str">
        <f t="shared" si="36"/>
        <v/>
      </c>
      <c r="J219" s="34" t="str">
        <f t="shared" si="37"/>
        <v/>
      </c>
      <c r="K219" s="34" t="str">
        <f t="shared" si="38"/>
        <v/>
      </c>
      <c r="L219" s="26" t="str">
        <f t="shared" si="39"/>
        <v/>
      </c>
      <c r="M219" s="32"/>
      <c r="N219" s="190"/>
      <c r="O219" s="190"/>
      <c r="P219" s="190"/>
      <c r="Q219" s="190"/>
      <c r="R219" s="23"/>
    </row>
    <row r="220" spans="1:18">
      <c r="A220" s="27">
        <f t="shared" ca="1" si="40"/>
        <v>46052</v>
      </c>
      <c r="B220" s="20"/>
      <c r="C220" s="21"/>
      <c r="D220" s="20"/>
      <c r="E220" s="21"/>
      <c r="F220" s="22"/>
      <c r="G220" s="22"/>
      <c r="H220" s="34" t="str">
        <f t="shared" si="35"/>
        <v/>
      </c>
      <c r="I220" s="34" t="str">
        <f t="shared" si="36"/>
        <v/>
      </c>
      <c r="J220" s="34" t="str">
        <f t="shared" si="37"/>
        <v/>
      </c>
      <c r="K220" s="34" t="str">
        <f t="shared" si="38"/>
        <v/>
      </c>
      <c r="L220" s="26" t="str">
        <f t="shared" si="39"/>
        <v/>
      </c>
      <c r="M220" s="32"/>
      <c r="N220" s="190"/>
      <c r="O220" s="190"/>
      <c r="P220" s="190"/>
      <c r="Q220" s="190"/>
      <c r="R220" s="23"/>
    </row>
    <row r="221" spans="1:18">
      <c r="A221" s="27">
        <f t="shared" ca="1" si="40"/>
        <v>46053</v>
      </c>
      <c r="B221" s="20"/>
      <c r="C221" s="21"/>
      <c r="D221" s="20"/>
      <c r="E221" s="21"/>
      <c r="F221" s="22"/>
      <c r="G221" s="22"/>
      <c r="H221" s="34" t="str">
        <f t="shared" si="35"/>
        <v/>
      </c>
      <c r="I221" s="34" t="str">
        <f t="shared" si="36"/>
        <v/>
      </c>
      <c r="J221" s="34" t="str">
        <f t="shared" si="37"/>
        <v/>
      </c>
      <c r="K221" s="34" t="str">
        <f t="shared" si="38"/>
        <v/>
      </c>
      <c r="L221" s="26" t="str">
        <f t="shared" si="39"/>
        <v/>
      </c>
      <c r="M221" s="32"/>
      <c r="N221" s="190"/>
      <c r="O221" s="190"/>
      <c r="P221" s="190"/>
      <c r="Q221" s="190"/>
      <c r="R221" s="23"/>
    </row>
    <row r="222" spans="1:18">
      <c r="A222" s="5" t="s">
        <v>11</v>
      </c>
      <c r="B222" s="191"/>
      <c r="C222" s="192"/>
      <c r="D222" s="191"/>
      <c r="E222" s="192"/>
      <c r="F222" s="26" t="str">
        <f>IF(SUM($F191:$F221)=0,"",SUM($F191:$F221))</f>
        <v/>
      </c>
      <c r="G222" s="26" t="str">
        <f>IF(SUM($G191:$G221)=0,"",SUM($G191:$G221))</f>
        <v/>
      </c>
      <c r="H222" s="26" t="str">
        <f>IF(SUM(H191:H221)=0,"",SUM(H191:H221))</f>
        <v/>
      </c>
      <c r="I222" s="26" t="str">
        <f>IF(SUM(I191:I221)=0,"",SUM(I191:I221))</f>
        <v/>
      </c>
      <c r="J222" s="26" t="str">
        <f t="shared" ref="J222:K222" si="41">IF(SUM(J191:J221)=0,"",SUM(J191:J221))</f>
        <v/>
      </c>
      <c r="K222" s="26" t="str">
        <f t="shared" si="41"/>
        <v/>
      </c>
      <c r="L222" s="26" t="str">
        <f>IF(SUM($L191:$L221)=0,"",SUM($L191:$L221))</f>
        <v/>
      </c>
      <c r="M222" s="33"/>
      <c r="N222" s="193"/>
      <c r="O222" s="193"/>
      <c r="P222" s="193"/>
      <c r="Q222" s="193"/>
      <c r="R222" s="6"/>
    </row>
    <row r="224" spans="1:18" ht="27" customHeight="1">
      <c r="A224" s="194" t="s">
        <v>22</v>
      </c>
      <c r="B224" s="189" t="s">
        <v>103</v>
      </c>
      <c r="C224" s="189"/>
      <c r="D224" s="189"/>
      <c r="E224" s="189"/>
      <c r="F224" s="189" t="s">
        <v>23</v>
      </c>
      <c r="G224" s="189"/>
      <c r="H224" s="189" t="s">
        <v>88</v>
      </c>
      <c r="I224" s="189"/>
      <c r="J224" s="189"/>
      <c r="K224" s="189"/>
      <c r="L224" s="189" t="s">
        <v>87</v>
      </c>
      <c r="M224" s="195" t="s">
        <v>96</v>
      </c>
      <c r="N224" s="194" t="s">
        <v>25</v>
      </c>
      <c r="O224" s="194"/>
      <c r="P224" s="194"/>
      <c r="Q224" s="194"/>
      <c r="R224" s="189" t="s">
        <v>100</v>
      </c>
    </row>
    <row r="225" spans="1:22" ht="14.25" customHeight="1">
      <c r="A225" s="194"/>
      <c r="B225" s="189" t="s">
        <v>82</v>
      </c>
      <c r="C225" s="189"/>
      <c r="D225" s="189" t="s">
        <v>84</v>
      </c>
      <c r="E225" s="189"/>
      <c r="F225" s="189"/>
      <c r="G225" s="189"/>
      <c r="H225" s="189" t="s">
        <v>90</v>
      </c>
      <c r="I225" s="189"/>
      <c r="J225" s="189" t="s">
        <v>89</v>
      </c>
      <c r="K225" s="189"/>
      <c r="L225" s="189"/>
      <c r="M225" s="196"/>
      <c r="N225" s="194"/>
      <c r="O225" s="194"/>
      <c r="P225" s="194"/>
      <c r="Q225" s="194"/>
      <c r="R225" s="189"/>
    </row>
    <row r="226" spans="1:22">
      <c r="A226" s="194"/>
      <c r="B226" s="43" t="s">
        <v>26</v>
      </c>
      <c r="C226" s="43" t="s">
        <v>27</v>
      </c>
      <c r="D226" s="43" t="s">
        <v>26</v>
      </c>
      <c r="E226" s="43" t="s">
        <v>27</v>
      </c>
      <c r="F226" s="44" t="s">
        <v>85</v>
      </c>
      <c r="G226" s="44" t="s">
        <v>86</v>
      </c>
      <c r="H226" s="44" t="s">
        <v>81</v>
      </c>
      <c r="I226" s="44" t="s">
        <v>83</v>
      </c>
      <c r="J226" s="44" t="s">
        <v>81</v>
      </c>
      <c r="K226" s="44" t="s">
        <v>95</v>
      </c>
      <c r="L226" s="189"/>
      <c r="M226" s="197"/>
      <c r="N226" s="194"/>
      <c r="O226" s="194"/>
      <c r="P226" s="194"/>
      <c r="Q226" s="194"/>
      <c r="R226" s="194"/>
    </row>
    <row r="227" spans="1:22">
      <c r="A227" s="27" cm="1">
        <f t="array" aca="1" ref="A227" ca="1">DATE("2025","8"+6,IFERROR(INDIRECT(T1),"1"))</f>
        <v>46054</v>
      </c>
      <c r="B227" s="20"/>
      <c r="C227" s="21"/>
      <c r="D227" s="20"/>
      <c r="E227" s="21"/>
      <c r="F227" s="22"/>
      <c r="G227" s="22"/>
      <c r="H227" s="34" t="str">
        <f>IF(OR(B227="",LEFT(M227,1)="✓"),"",C227-B227-F227)</f>
        <v/>
      </c>
      <c r="I227" s="34" t="str">
        <f>IF(OR(D227="",LEFT(M227,1)="✓"),"",E227-D227-G227)</f>
        <v/>
      </c>
      <c r="J227" s="34" t="str">
        <f>IF(AND(B227&lt;&gt;"",M227="✓所定"),C227-B227-F227,"")</f>
        <v/>
      </c>
      <c r="K227" s="34" t="str">
        <f>IF(AND(B227&lt;&gt;"",M227="✓法定"),C227-B227-F227,"")</f>
        <v/>
      </c>
      <c r="L227" s="26" t="str">
        <f t="shared" ref="L227:L253" si="42">IF(AND($B227="",$D227=""),"",($C227-$B227-$F227)+($E227-$D227-$G227))</f>
        <v/>
      </c>
      <c r="M227" s="32"/>
      <c r="N227" s="190"/>
      <c r="O227" s="190"/>
      <c r="P227" s="190"/>
      <c r="Q227" s="190"/>
      <c r="R227" s="23"/>
      <c r="V227" s="1" t="s">
        <v>171</v>
      </c>
    </row>
    <row r="228" spans="1:22">
      <c r="A228" s="27">
        <f ca="1">A227+1</f>
        <v>46055</v>
      </c>
      <c r="B228" s="20"/>
      <c r="C228" s="21"/>
      <c r="D228" s="20"/>
      <c r="E228" s="21"/>
      <c r="F228" s="22"/>
      <c r="G228" s="22"/>
      <c r="H228" s="34" t="str">
        <f t="shared" ref="H228:H257" si="43">IF(OR(B228="",LEFT(M228,1)="✓"),"",C228-B228-F228)</f>
        <v/>
      </c>
      <c r="I228" s="34" t="str">
        <f t="shared" ref="I228:I257" si="44">IF(OR(D228="",LEFT(M228,1)="✓"),"",E228-D228-G228)</f>
        <v/>
      </c>
      <c r="J228" s="34" t="str">
        <f t="shared" ref="J228:J257" si="45">IF(AND(B228&lt;&gt;"",M228="✓所定"),C228-B228-F228,"")</f>
        <v/>
      </c>
      <c r="K228" s="34" t="str">
        <f t="shared" ref="K228:K257" si="46">IF(AND(B228&lt;&gt;"",M228="✓法定"),C228-B228-F228,"")</f>
        <v/>
      </c>
      <c r="L228" s="26" t="str">
        <f t="shared" si="42"/>
        <v/>
      </c>
      <c r="M228" s="32"/>
      <c r="N228" s="190"/>
      <c r="O228" s="190"/>
      <c r="P228" s="190"/>
      <c r="Q228" s="190"/>
      <c r="R228" s="23"/>
      <c r="V228" s="1" t="s">
        <v>172</v>
      </c>
    </row>
    <row r="229" spans="1:22">
      <c r="A229" s="27">
        <f t="shared" ref="A229:A257" ca="1" si="47">A228+1</f>
        <v>46056</v>
      </c>
      <c r="B229" s="20"/>
      <c r="C229" s="21"/>
      <c r="D229" s="20"/>
      <c r="E229" s="21"/>
      <c r="F229" s="22"/>
      <c r="G229" s="22"/>
      <c r="H229" s="34" t="str">
        <f t="shared" si="43"/>
        <v/>
      </c>
      <c r="I229" s="34" t="str">
        <f t="shared" si="44"/>
        <v/>
      </c>
      <c r="J229" s="34" t="str">
        <f t="shared" si="45"/>
        <v/>
      </c>
      <c r="K229" s="34" t="str">
        <f t="shared" si="46"/>
        <v/>
      </c>
      <c r="L229" s="26" t="str">
        <f t="shared" si="42"/>
        <v/>
      </c>
      <c r="M229" s="32"/>
      <c r="N229" s="190"/>
      <c r="O229" s="190"/>
      <c r="P229" s="190"/>
      <c r="Q229" s="190"/>
      <c r="R229" s="23"/>
    </row>
    <row r="230" spans="1:22">
      <c r="A230" s="27">
        <f t="shared" ca="1" si="47"/>
        <v>46057</v>
      </c>
      <c r="B230" s="20"/>
      <c r="C230" s="21"/>
      <c r="D230" s="20"/>
      <c r="E230" s="21"/>
      <c r="F230" s="22"/>
      <c r="G230" s="22"/>
      <c r="H230" s="34" t="str">
        <f t="shared" si="43"/>
        <v/>
      </c>
      <c r="I230" s="34" t="str">
        <f t="shared" si="44"/>
        <v/>
      </c>
      <c r="J230" s="34" t="str">
        <f t="shared" si="45"/>
        <v/>
      </c>
      <c r="K230" s="34" t="str">
        <f t="shared" si="46"/>
        <v/>
      </c>
      <c r="L230" s="26" t="str">
        <f t="shared" si="42"/>
        <v/>
      </c>
      <c r="M230" s="32"/>
      <c r="N230" s="190"/>
      <c r="O230" s="190"/>
      <c r="P230" s="190"/>
      <c r="Q230" s="190"/>
      <c r="R230" s="23"/>
    </row>
    <row r="231" spans="1:22">
      <c r="A231" s="27">
        <f t="shared" ca="1" si="47"/>
        <v>46058</v>
      </c>
      <c r="B231" s="20"/>
      <c r="C231" s="21"/>
      <c r="D231" s="20"/>
      <c r="E231" s="21"/>
      <c r="F231" s="22"/>
      <c r="G231" s="22"/>
      <c r="H231" s="34" t="str">
        <f t="shared" si="43"/>
        <v/>
      </c>
      <c r="I231" s="34" t="str">
        <f t="shared" si="44"/>
        <v/>
      </c>
      <c r="J231" s="34" t="str">
        <f t="shared" si="45"/>
        <v/>
      </c>
      <c r="K231" s="34" t="str">
        <f t="shared" si="46"/>
        <v/>
      </c>
      <c r="L231" s="26" t="str">
        <f t="shared" si="42"/>
        <v/>
      </c>
      <c r="M231" s="32"/>
      <c r="N231" s="190"/>
      <c r="O231" s="190"/>
      <c r="P231" s="190"/>
      <c r="Q231" s="190"/>
      <c r="R231" s="23"/>
    </row>
    <row r="232" spans="1:22">
      <c r="A232" s="27">
        <f t="shared" ca="1" si="47"/>
        <v>46059</v>
      </c>
      <c r="B232" s="20"/>
      <c r="C232" s="21"/>
      <c r="D232" s="20"/>
      <c r="E232" s="21"/>
      <c r="F232" s="22"/>
      <c r="G232" s="22"/>
      <c r="H232" s="34" t="str">
        <f t="shared" si="43"/>
        <v/>
      </c>
      <c r="I232" s="34" t="str">
        <f t="shared" si="44"/>
        <v/>
      </c>
      <c r="J232" s="34" t="str">
        <f t="shared" si="45"/>
        <v/>
      </c>
      <c r="K232" s="34" t="str">
        <f t="shared" si="46"/>
        <v/>
      </c>
      <c r="L232" s="26" t="str">
        <f t="shared" si="42"/>
        <v/>
      </c>
      <c r="M232" s="32"/>
      <c r="N232" s="190"/>
      <c r="O232" s="190"/>
      <c r="P232" s="190"/>
      <c r="Q232" s="190"/>
      <c r="R232" s="23"/>
    </row>
    <row r="233" spans="1:22">
      <c r="A233" s="27">
        <f t="shared" ca="1" si="47"/>
        <v>46060</v>
      </c>
      <c r="B233" s="20"/>
      <c r="C233" s="21"/>
      <c r="D233" s="20"/>
      <c r="E233" s="21"/>
      <c r="F233" s="22"/>
      <c r="G233" s="22"/>
      <c r="H233" s="34" t="str">
        <f t="shared" si="43"/>
        <v/>
      </c>
      <c r="I233" s="34" t="str">
        <f t="shared" si="44"/>
        <v/>
      </c>
      <c r="J233" s="34" t="str">
        <f t="shared" si="45"/>
        <v/>
      </c>
      <c r="K233" s="34" t="str">
        <f t="shared" si="46"/>
        <v/>
      </c>
      <c r="L233" s="26" t="str">
        <f t="shared" si="42"/>
        <v/>
      </c>
      <c r="M233" s="32"/>
      <c r="N233" s="190"/>
      <c r="O233" s="190"/>
      <c r="P233" s="190"/>
      <c r="Q233" s="190"/>
      <c r="R233" s="23"/>
    </row>
    <row r="234" spans="1:22">
      <c r="A234" s="27">
        <f t="shared" ca="1" si="47"/>
        <v>46061</v>
      </c>
      <c r="B234" s="20"/>
      <c r="C234" s="21"/>
      <c r="D234" s="20"/>
      <c r="E234" s="21"/>
      <c r="F234" s="22"/>
      <c r="G234" s="22"/>
      <c r="H234" s="34" t="str">
        <f t="shared" si="43"/>
        <v/>
      </c>
      <c r="I234" s="34" t="str">
        <f t="shared" si="44"/>
        <v/>
      </c>
      <c r="J234" s="34" t="str">
        <f t="shared" si="45"/>
        <v/>
      </c>
      <c r="K234" s="34" t="str">
        <f t="shared" si="46"/>
        <v/>
      </c>
      <c r="L234" s="26" t="str">
        <f t="shared" si="42"/>
        <v/>
      </c>
      <c r="M234" s="32"/>
      <c r="N234" s="190"/>
      <c r="O234" s="190"/>
      <c r="P234" s="190"/>
      <c r="Q234" s="190"/>
      <c r="R234" s="23"/>
    </row>
    <row r="235" spans="1:22">
      <c r="A235" s="27">
        <f t="shared" ca="1" si="47"/>
        <v>46062</v>
      </c>
      <c r="B235" s="20"/>
      <c r="C235" s="21"/>
      <c r="D235" s="20"/>
      <c r="E235" s="21"/>
      <c r="F235" s="22"/>
      <c r="G235" s="22"/>
      <c r="H235" s="34" t="str">
        <f t="shared" si="43"/>
        <v/>
      </c>
      <c r="I235" s="34" t="str">
        <f t="shared" si="44"/>
        <v/>
      </c>
      <c r="J235" s="34" t="str">
        <f t="shared" si="45"/>
        <v/>
      </c>
      <c r="K235" s="34" t="str">
        <f t="shared" si="46"/>
        <v/>
      </c>
      <c r="L235" s="26" t="str">
        <f t="shared" si="42"/>
        <v/>
      </c>
      <c r="M235" s="32"/>
      <c r="N235" s="190"/>
      <c r="O235" s="190"/>
      <c r="P235" s="190"/>
      <c r="Q235" s="190"/>
      <c r="R235" s="23"/>
    </row>
    <row r="236" spans="1:22">
      <c r="A236" s="27">
        <f t="shared" ca="1" si="47"/>
        <v>46063</v>
      </c>
      <c r="B236" s="20"/>
      <c r="C236" s="21"/>
      <c r="D236" s="20"/>
      <c r="E236" s="21"/>
      <c r="F236" s="22"/>
      <c r="G236" s="22"/>
      <c r="H236" s="34" t="str">
        <f t="shared" si="43"/>
        <v/>
      </c>
      <c r="I236" s="34" t="str">
        <f t="shared" si="44"/>
        <v/>
      </c>
      <c r="J236" s="34" t="str">
        <f t="shared" si="45"/>
        <v/>
      </c>
      <c r="K236" s="34" t="str">
        <f t="shared" si="46"/>
        <v/>
      </c>
      <c r="L236" s="26" t="str">
        <f t="shared" si="42"/>
        <v/>
      </c>
      <c r="M236" s="32"/>
      <c r="N236" s="190"/>
      <c r="O236" s="190"/>
      <c r="P236" s="190"/>
      <c r="Q236" s="190"/>
      <c r="R236" s="23"/>
    </row>
    <row r="237" spans="1:22">
      <c r="A237" s="27">
        <f t="shared" ca="1" si="47"/>
        <v>46064</v>
      </c>
      <c r="B237" s="20"/>
      <c r="C237" s="21"/>
      <c r="D237" s="20"/>
      <c r="E237" s="21"/>
      <c r="F237" s="22"/>
      <c r="G237" s="22"/>
      <c r="H237" s="34" t="str">
        <f t="shared" si="43"/>
        <v/>
      </c>
      <c r="I237" s="34" t="str">
        <f t="shared" si="44"/>
        <v/>
      </c>
      <c r="J237" s="34" t="str">
        <f t="shared" si="45"/>
        <v/>
      </c>
      <c r="K237" s="34" t="str">
        <f t="shared" si="46"/>
        <v/>
      </c>
      <c r="L237" s="26" t="str">
        <f t="shared" si="42"/>
        <v/>
      </c>
      <c r="M237" s="32"/>
      <c r="N237" s="190"/>
      <c r="O237" s="190"/>
      <c r="P237" s="190"/>
      <c r="Q237" s="190"/>
      <c r="R237" s="23"/>
    </row>
    <row r="238" spans="1:22">
      <c r="A238" s="27">
        <f t="shared" ca="1" si="47"/>
        <v>46065</v>
      </c>
      <c r="B238" s="20"/>
      <c r="C238" s="21"/>
      <c r="D238" s="20"/>
      <c r="E238" s="21"/>
      <c r="F238" s="22"/>
      <c r="G238" s="22"/>
      <c r="H238" s="34" t="str">
        <f t="shared" si="43"/>
        <v/>
      </c>
      <c r="I238" s="34" t="str">
        <f t="shared" si="44"/>
        <v/>
      </c>
      <c r="J238" s="34" t="str">
        <f t="shared" si="45"/>
        <v/>
      </c>
      <c r="K238" s="34" t="str">
        <f t="shared" si="46"/>
        <v/>
      </c>
      <c r="L238" s="26" t="str">
        <f t="shared" si="42"/>
        <v/>
      </c>
      <c r="M238" s="32"/>
      <c r="N238" s="190"/>
      <c r="O238" s="190"/>
      <c r="P238" s="190"/>
      <c r="Q238" s="190"/>
      <c r="R238" s="23"/>
    </row>
    <row r="239" spans="1:22">
      <c r="A239" s="27">
        <f t="shared" ca="1" si="47"/>
        <v>46066</v>
      </c>
      <c r="B239" s="20"/>
      <c r="C239" s="21"/>
      <c r="D239" s="20"/>
      <c r="E239" s="21"/>
      <c r="F239" s="22"/>
      <c r="G239" s="22"/>
      <c r="H239" s="34" t="str">
        <f t="shared" si="43"/>
        <v/>
      </c>
      <c r="I239" s="34" t="str">
        <f t="shared" si="44"/>
        <v/>
      </c>
      <c r="J239" s="34" t="str">
        <f t="shared" si="45"/>
        <v/>
      </c>
      <c r="K239" s="34" t="str">
        <f t="shared" si="46"/>
        <v/>
      </c>
      <c r="L239" s="26" t="str">
        <f t="shared" si="42"/>
        <v/>
      </c>
      <c r="M239" s="32"/>
      <c r="N239" s="190"/>
      <c r="O239" s="190"/>
      <c r="P239" s="190"/>
      <c r="Q239" s="190"/>
      <c r="R239" s="23"/>
    </row>
    <row r="240" spans="1:22">
      <c r="A240" s="27">
        <f t="shared" ca="1" si="47"/>
        <v>46067</v>
      </c>
      <c r="B240" s="20"/>
      <c r="C240" s="21"/>
      <c r="D240" s="20"/>
      <c r="E240" s="21"/>
      <c r="F240" s="22"/>
      <c r="G240" s="22"/>
      <c r="H240" s="34" t="str">
        <f t="shared" si="43"/>
        <v/>
      </c>
      <c r="I240" s="34" t="str">
        <f t="shared" si="44"/>
        <v/>
      </c>
      <c r="J240" s="34" t="str">
        <f t="shared" si="45"/>
        <v/>
      </c>
      <c r="K240" s="34" t="str">
        <f t="shared" si="46"/>
        <v/>
      </c>
      <c r="L240" s="26" t="str">
        <f t="shared" si="42"/>
        <v/>
      </c>
      <c r="M240" s="32"/>
      <c r="N240" s="190"/>
      <c r="O240" s="190"/>
      <c r="P240" s="190"/>
      <c r="Q240" s="190"/>
      <c r="R240" s="23"/>
    </row>
    <row r="241" spans="1:18">
      <c r="A241" s="27">
        <f t="shared" ca="1" si="47"/>
        <v>46068</v>
      </c>
      <c r="B241" s="20"/>
      <c r="C241" s="21"/>
      <c r="D241" s="20"/>
      <c r="E241" s="21"/>
      <c r="F241" s="22"/>
      <c r="G241" s="22"/>
      <c r="H241" s="34" t="str">
        <f t="shared" si="43"/>
        <v/>
      </c>
      <c r="I241" s="34" t="str">
        <f t="shared" si="44"/>
        <v/>
      </c>
      <c r="J241" s="34" t="str">
        <f t="shared" si="45"/>
        <v/>
      </c>
      <c r="K241" s="34" t="str">
        <f t="shared" si="46"/>
        <v/>
      </c>
      <c r="L241" s="26" t="str">
        <f t="shared" si="42"/>
        <v/>
      </c>
      <c r="M241" s="32"/>
      <c r="N241" s="190"/>
      <c r="O241" s="190"/>
      <c r="P241" s="190"/>
      <c r="Q241" s="190"/>
      <c r="R241" s="23"/>
    </row>
    <row r="242" spans="1:18">
      <c r="A242" s="27">
        <f t="shared" ca="1" si="47"/>
        <v>46069</v>
      </c>
      <c r="B242" s="20"/>
      <c r="C242" s="21"/>
      <c r="D242" s="20"/>
      <c r="E242" s="21"/>
      <c r="F242" s="22"/>
      <c r="G242" s="22"/>
      <c r="H242" s="34" t="str">
        <f t="shared" si="43"/>
        <v/>
      </c>
      <c r="I242" s="34" t="str">
        <f t="shared" si="44"/>
        <v/>
      </c>
      <c r="J242" s="34" t="str">
        <f t="shared" si="45"/>
        <v/>
      </c>
      <c r="K242" s="34" t="str">
        <f t="shared" si="46"/>
        <v/>
      </c>
      <c r="L242" s="26" t="str">
        <f t="shared" si="42"/>
        <v/>
      </c>
      <c r="M242" s="32"/>
      <c r="N242" s="190"/>
      <c r="O242" s="190"/>
      <c r="P242" s="190"/>
      <c r="Q242" s="190"/>
      <c r="R242" s="23"/>
    </row>
    <row r="243" spans="1:18">
      <c r="A243" s="27">
        <f t="shared" ca="1" si="47"/>
        <v>46070</v>
      </c>
      <c r="B243" s="20"/>
      <c r="C243" s="21"/>
      <c r="D243" s="20"/>
      <c r="E243" s="21"/>
      <c r="F243" s="22"/>
      <c r="G243" s="22"/>
      <c r="H243" s="34" t="str">
        <f t="shared" si="43"/>
        <v/>
      </c>
      <c r="I243" s="34" t="str">
        <f t="shared" si="44"/>
        <v/>
      </c>
      <c r="J243" s="34" t="str">
        <f t="shared" si="45"/>
        <v/>
      </c>
      <c r="K243" s="34" t="str">
        <f t="shared" si="46"/>
        <v/>
      </c>
      <c r="L243" s="26" t="str">
        <f t="shared" si="42"/>
        <v/>
      </c>
      <c r="M243" s="32"/>
      <c r="N243" s="190"/>
      <c r="O243" s="190"/>
      <c r="P243" s="190"/>
      <c r="Q243" s="190"/>
      <c r="R243" s="23"/>
    </row>
    <row r="244" spans="1:18">
      <c r="A244" s="27">
        <f t="shared" ca="1" si="47"/>
        <v>46071</v>
      </c>
      <c r="B244" s="20"/>
      <c r="C244" s="21"/>
      <c r="D244" s="20"/>
      <c r="E244" s="21"/>
      <c r="F244" s="22"/>
      <c r="G244" s="22"/>
      <c r="H244" s="34" t="str">
        <f t="shared" si="43"/>
        <v/>
      </c>
      <c r="I244" s="34" t="str">
        <f t="shared" si="44"/>
        <v/>
      </c>
      <c r="J244" s="34" t="str">
        <f t="shared" si="45"/>
        <v/>
      </c>
      <c r="K244" s="34" t="str">
        <f t="shared" si="46"/>
        <v/>
      </c>
      <c r="L244" s="26" t="str">
        <f t="shared" si="42"/>
        <v/>
      </c>
      <c r="M244" s="32"/>
      <c r="N244" s="190"/>
      <c r="O244" s="190"/>
      <c r="P244" s="190"/>
      <c r="Q244" s="190"/>
      <c r="R244" s="23"/>
    </row>
    <row r="245" spans="1:18">
      <c r="A245" s="27">
        <f t="shared" ca="1" si="47"/>
        <v>46072</v>
      </c>
      <c r="B245" s="20"/>
      <c r="C245" s="21"/>
      <c r="D245" s="20"/>
      <c r="E245" s="21"/>
      <c r="F245" s="22"/>
      <c r="G245" s="22"/>
      <c r="H245" s="34" t="str">
        <f t="shared" si="43"/>
        <v/>
      </c>
      <c r="I245" s="34" t="str">
        <f t="shared" si="44"/>
        <v/>
      </c>
      <c r="J245" s="34" t="str">
        <f t="shared" si="45"/>
        <v/>
      </c>
      <c r="K245" s="34" t="str">
        <f t="shared" si="46"/>
        <v/>
      </c>
      <c r="L245" s="26" t="str">
        <f t="shared" si="42"/>
        <v/>
      </c>
      <c r="M245" s="32"/>
      <c r="N245" s="190"/>
      <c r="O245" s="190"/>
      <c r="P245" s="190"/>
      <c r="Q245" s="190"/>
      <c r="R245" s="23"/>
    </row>
    <row r="246" spans="1:18">
      <c r="A246" s="27">
        <f t="shared" ca="1" si="47"/>
        <v>46073</v>
      </c>
      <c r="B246" s="20"/>
      <c r="C246" s="21"/>
      <c r="D246" s="20"/>
      <c r="E246" s="21"/>
      <c r="F246" s="22"/>
      <c r="G246" s="22"/>
      <c r="H246" s="34" t="str">
        <f t="shared" si="43"/>
        <v/>
      </c>
      <c r="I246" s="34" t="str">
        <f t="shared" si="44"/>
        <v/>
      </c>
      <c r="J246" s="34" t="str">
        <f t="shared" si="45"/>
        <v/>
      </c>
      <c r="K246" s="34" t="str">
        <f t="shared" si="46"/>
        <v/>
      </c>
      <c r="L246" s="26" t="str">
        <f t="shared" si="42"/>
        <v/>
      </c>
      <c r="M246" s="32"/>
      <c r="N246" s="190"/>
      <c r="O246" s="190"/>
      <c r="P246" s="190"/>
      <c r="Q246" s="190"/>
      <c r="R246" s="23"/>
    </row>
    <row r="247" spans="1:18">
      <c r="A247" s="27">
        <f t="shared" ca="1" si="47"/>
        <v>46074</v>
      </c>
      <c r="B247" s="20"/>
      <c r="C247" s="21"/>
      <c r="D247" s="20"/>
      <c r="E247" s="21"/>
      <c r="F247" s="22"/>
      <c r="G247" s="22"/>
      <c r="H247" s="34" t="str">
        <f t="shared" si="43"/>
        <v/>
      </c>
      <c r="I247" s="34" t="str">
        <f t="shared" si="44"/>
        <v/>
      </c>
      <c r="J247" s="34" t="str">
        <f t="shared" si="45"/>
        <v/>
      </c>
      <c r="K247" s="34" t="str">
        <f t="shared" si="46"/>
        <v/>
      </c>
      <c r="L247" s="26" t="str">
        <f t="shared" si="42"/>
        <v/>
      </c>
      <c r="M247" s="32"/>
      <c r="N247" s="190"/>
      <c r="O247" s="190"/>
      <c r="P247" s="190"/>
      <c r="Q247" s="190"/>
      <c r="R247" s="23"/>
    </row>
    <row r="248" spans="1:18">
      <c r="A248" s="27">
        <f t="shared" ca="1" si="47"/>
        <v>46075</v>
      </c>
      <c r="B248" s="20"/>
      <c r="C248" s="21"/>
      <c r="D248" s="20"/>
      <c r="E248" s="21"/>
      <c r="F248" s="22"/>
      <c r="G248" s="22"/>
      <c r="H248" s="34" t="str">
        <f t="shared" si="43"/>
        <v/>
      </c>
      <c r="I248" s="34" t="str">
        <f t="shared" si="44"/>
        <v/>
      </c>
      <c r="J248" s="34" t="str">
        <f t="shared" si="45"/>
        <v/>
      </c>
      <c r="K248" s="34" t="str">
        <f t="shared" si="46"/>
        <v/>
      </c>
      <c r="L248" s="26" t="str">
        <f t="shared" si="42"/>
        <v/>
      </c>
      <c r="M248" s="32"/>
      <c r="N248" s="190"/>
      <c r="O248" s="190"/>
      <c r="P248" s="190"/>
      <c r="Q248" s="190"/>
      <c r="R248" s="23"/>
    </row>
    <row r="249" spans="1:18">
      <c r="A249" s="27">
        <f t="shared" ca="1" si="47"/>
        <v>46076</v>
      </c>
      <c r="B249" s="20"/>
      <c r="C249" s="21"/>
      <c r="D249" s="20"/>
      <c r="E249" s="21"/>
      <c r="F249" s="22"/>
      <c r="G249" s="22"/>
      <c r="H249" s="34" t="str">
        <f t="shared" si="43"/>
        <v/>
      </c>
      <c r="I249" s="34" t="str">
        <f t="shared" si="44"/>
        <v/>
      </c>
      <c r="J249" s="34" t="str">
        <f t="shared" si="45"/>
        <v/>
      </c>
      <c r="K249" s="34" t="str">
        <f t="shared" si="46"/>
        <v/>
      </c>
      <c r="L249" s="26" t="str">
        <f t="shared" si="42"/>
        <v/>
      </c>
      <c r="M249" s="32"/>
      <c r="N249" s="190"/>
      <c r="O249" s="190"/>
      <c r="P249" s="190"/>
      <c r="Q249" s="190"/>
      <c r="R249" s="23"/>
    </row>
    <row r="250" spans="1:18">
      <c r="A250" s="27">
        <f t="shared" ca="1" si="47"/>
        <v>46077</v>
      </c>
      <c r="B250" s="20"/>
      <c r="C250" s="21"/>
      <c r="D250" s="20"/>
      <c r="E250" s="21"/>
      <c r="F250" s="22"/>
      <c r="G250" s="22"/>
      <c r="H250" s="34" t="str">
        <f t="shared" si="43"/>
        <v/>
      </c>
      <c r="I250" s="34" t="str">
        <f t="shared" si="44"/>
        <v/>
      </c>
      <c r="J250" s="34" t="str">
        <f t="shared" si="45"/>
        <v/>
      </c>
      <c r="K250" s="34" t="str">
        <f t="shared" si="46"/>
        <v/>
      </c>
      <c r="L250" s="26" t="str">
        <f t="shared" si="42"/>
        <v/>
      </c>
      <c r="M250" s="32"/>
      <c r="N250" s="190"/>
      <c r="O250" s="190"/>
      <c r="P250" s="190"/>
      <c r="Q250" s="190"/>
      <c r="R250" s="23"/>
    </row>
    <row r="251" spans="1:18">
      <c r="A251" s="27">
        <f t="shared" ca="1" si="47"/>
        <v>46078</v>
      </c>
      <c r="B251" s="20"/>
      <c r="C251" s="21"/>
      <c r="D251" s="20"/>
      <c r="E251" s="21"/>
      <c r="F251" s="22"/>
      <c r="G251" s="22"/>
      <c r="H251" s="34" t="str">
        <f t="shared" si="43"/>
        <v/>
      </c>
      <c r="I251" s="34" t="str">
        <f t="shared" si="44"/>
        <v/>
      </c>
      <c r="J251" s="34" t="str">
        <f t="shared" si="45"/>
        <v/>
      </c>
      <c r="K251" s="34" t="str">
        <f t="shared" si="46"/>
        <v/>
      </c>
      <c r="L251" s="26" t="str">
        <f t="shared" si="42"/>
        <v/>
      </c>
      <c r="M251" s="32"/>
      <c r="N251" s="190"/>
      <c r="O251" s="190"/>
      <c r="P251" s="190"/>
      <c r="Q251" s="190"/>
      <c r="R251" s="23"/>
    </row>
    <row r="252" spans="1:18">
      <c r="A252" s="27">
        <f t="shared" ca="1" si="47"/>
        <v>46079</v>
      </c>
      <c r="B252" s="20"/>
      <c r="C252" s="21"/>
      <c r="D252" s="20"/>
      <c r="E252" s="21"/>
      <c r="F252" s="22"/>
      <c r="G252" s="22"/>
      <c r="H252" s="34" t="str">
        <f t="shared" si="43"/>
        <v/>
      </c>
      <c r="I252" s="34" t="str">
        <f t="shared" si="44"/>
        <v/>
      </c>
      <c r="J252" s="34" t="str">
        <f t="shared" si="45"/>
        <v/>
      </c>
      <c r="K252" s="34" t="str">
        <f t="shared" si="46"/>
        <v/>
      </c>
      <c r="L252" s="26" t="str">
        <f t="shared" si="42"/>
        <v/>
      </c>
      <c r="M252" s="32"/>
      <c r="N252" s="190"/>
      <c r="O252" s="190"/>
      <c r="P252" s="190"/>
      <c r="Q252" s="190"/>
      <c r="R252" s="23"/>
    </row>
    <row r="253" spans="1:18">
      <c r="A253" s="27">
        <f t="shared" ca="1" si="47"/>
        <v>46080</v>
      </c>
      <c r="B253" s="20"/>
      <c r="C253" s="21"/>
      <c r="D253" s="20"/>
      <c r="E253" s="21"/>
      <c r="F253" s="22"/>
      <c r="G253" s="22"/>
      <c r="H253" s="34" t="str">
        <f t="shared" si="43"/>
        <v/>
      </c>
      <c r="I253" s="34" t="str">
        <f t="shared" si="44"/>
        <v/>
      </c>
      <c r="J253" s="34" t="str">
        <f t="shared" si="45"/>
        <v/>
      </c>
      <c r="K253" s="34" t="str">
        <f t="shared" si="46"/>
        <v/>
      </c>
      <c r="L253" s="26" t="str">
        <f t="shared" si="42"/>
        <v/>
      </c>
      <c r="M253" s="32"/>
      <c r="N253" s="190"/>
      <c r="O253" s="190"/>
      <c r="P253" s="190"/>
      <c r="Q253" s="190"/>
      <c r="R253" s="23"/>
    </row>
    <row r="254" spans="1:18">
      <c r="A254" s="27">
        <f t="shared" ca="1" si="47"/>
        <v>46081</v>
      </c>
      <c r="B254" s="20"/>
      <c r="C254" s="21"/>
      <c r="D254" s="20"/>
      <c r="E254" s="21"/>
      <c r="F254" s="22"/>
      <c r="G254" s="22"/>
      <c r="H254" s="34" t="str">
        <f t="shared" si="43"/>
        <v/>
      </c>
      <c r="I254" s="34" t="str">
        <f t="shared" si="44"/>
        <v/>
      </c>
      <c r="J254" s="34" t="str">
        <f t="shared" si="45"/>
        <v/>
      </c>
      <c r="K254" s="34" t="str">
        <f t="shared" si="46"/>
        <v/>
      </c>
      <c r="L254" s="26" t="str">
        <f>IF(AND($B254="",$D254=""),"",($C254-$B254-$F254)+($E254-$D254-$G254))</f>
        <v/>
      </c>
      <c r="M254" s="32"/>
      <c r="N254" s="190"/>
      <c r="O254" s="190"/>
      <c r="P254" s="190"/>
      <c r="Q254" s="190"/>
      <c r="R254" s="23"/>
    </row>
    <row r="255" spans="1:18">
      <c r="A255" s="27">
        <f t="shared" ca="1" si="47"/>
        <v>46082</v>
      </c>
      <c r="B255" s="20"/>
      <c r="C255" s="21"/>
      <c r="D255" s="20"/>
      <c r="E255" s="21"/>
      <c r="F255" s="22"/>
      <c r="G255" s="22"/>
      <c r="H255" s="34" t="str">
        <f t="shared" si="43"/>
        <v/>
      </c>
      <c r="I255" s="34" t="str">
        <f t="shared" si="44"/>
        <v/>
      </c>
      <c r="J255" s="34" t="str">
        <f t="shared" si="45"/>
        <v/>
      </c>
      <c r="K255" s="34" t="str">
        <f t="shared" si="46"/>
        <v/>
      </c>
      <c r="L255" s="26" t="str">
        <f>IF(AND($B255="",$D255=""),"",($C255-$B255-$F255)+($E255-$D255-$G255))</f>
        <v/>
      </c>
      <c r="M255" s="32"/>
      <c r="N255" s="190"/>
      <c r="O255" s="190"/>
      <c r="P255" s="190"/>
      <c r="Q255" s="190"/>
      <c r="R255" s="23"/>
    </row>
    <row r="256" spans="1:18">
      <c r="A256" s="27">
        <f t="shared" ca="1" si="47"/>
        <v>46083</v>
      </c>
      <c r="B256" s="20"/>
      <c r="C256" s="21"/>
      <c r="D256" s="20"/>
      <c r="E256" s="21"/>
      <c r="F256" s="22"/>
      <c r="G256" s="22"/>
      <c r="H256" s="34" t="str">
        <f t="shared" si="43"/>
        <v/>
      </c>
      <c r="I256" s="34" t="str">
        <f t="shared" si="44"/>
        <v/>
      </c>
      <c r="J256" s="34" t="str">
        <f t="shared" si="45"/>
        <v/>
      </c>
      <c r="K256" s="34" t="str">
        <f t="shared" si="46"/>
        <v/>
      </c>
      <c r="L256" s="26" t="str">
        <f>IF(AND($B256="",$D256=""),"",($C256-$B256-$F256)+($E256-$D256-$G256))</f>
        <v/>
      </c>
      <c r="M256" s="32"/>
      <c r="N256" s="190"/>
      <c r="O256" s="190"/>
      <c r="P256" s="190"/>
      <c r="Q256" s="190"/>
      <c r="R256" s="23"/>
    </row>
    <row r="257" spans="1:18">
      <c r="A257" s="27">
        <f t="shared" ca="1" si="47"/>
        <v>46084</v>
      </c>
      <c r="B257" s="20"/>
      <c r="C257" s="21"/>
      <c r="D257" s="20"/>
      <c r="E257" s="21"/>
      <c r="F257" s="22"/>
      <c r="G257" s="22"/>
      <c r="H257" s="34" t="str">
        <f t="shared" si="43"/>
        <v/>
      </c>
      <c r="I257" s="34" t="str">
        <f t="shared" si="44"/>
        <v/>
      </c>
      <c r="J257" s="34" t="str">
        <f t="shared" si="45"/>
        <v/>
      </c>
      <c r="K257" s="34" t="str">
        <f t="shared" si="46"/>
        <v/>
      </c>
      <c r="L257" s="26" t="str">
        <f>IF(AND($B257="",$D257=""),"",($C257-$B257-$F257)+($E257-$D257-$G257))</f>
        <v/>
      </c>
      <c r="M257" s="32"/>
      <c r="N257" s="190"/>
      <c r="O257" s="190"/>
      <c r="P257" s="190"/>
      <c r="Q257" s="190"/>
      <c r="R257" s="23"/>
    </row>
    <row r="258" spans="1:18">
      <c r="A258" s="5" t="s">
        <v>11</v>
      </c>
      <c r="B258" s="191"/>
      <c r="C258" s="192"/>
      <c r="D258" s="191"/>
      <c r="E258" s="192"/>
      <c r="F258" s="26" t="str">
        <f>IF(SUM($F227:$F257)=0,"",SUM($F227:$F257))</f>
        <v/>
      </c>
      <c r="G258" s="26" t="str">
        <f>IF(SUM($G227:$G257)=0,"",SUM($G227:$G257))</f>
        <v/>
      </c>
      <c r="H258" s="26" t="str">
        <f>IF(SUM(H227:H257)=0,"",SUM(H227:H257))</f>
        <v/>
      </c>
      <c r="I258" s="26" t="str">
        <f>IF(SUM(I227:I257)=0,"",SUM(I227:I257))</f>
        <v/>
      </c>
      <c r="J258" s="26" t="str">
        <f>IF(SUM(J227:J257)=0,"",SUM(J227:J257))</f>
        <v/>
      </c>
      <c r="K258" s="26" t="str">
        <f>IF(SUM(K227:K257)=0,"",SUM(K227:K257))</f>
        <v/>
      </c>
      <c r="L258" s="26" t="str">
        <f>IF(SUM($L227:$L257)=0,"",SUM($L227:$L257))</f>
        <v/>
      </c>
      <c r="M258" s="33"/>
      <c r="N258" s="193"/>
      <c r="O258" s="193"/>
      <c r="P258" s="193"/>
      <c r="Q258" s="193"/>
      <c r="R258" s="6"/>
    </row>
    <row r="260" spans="1:18" ht="27" customHeight="1">
      <c r="A260" s="194" t="s">
        <v>22</v>
      </c>
      <c r="B260" s="189" t="s">
        <v>103</v>
      </c>
      <c r="C260" s="189"/>
      <c r="D260" s="189"/>
      <c r="E260" s="189"/>
      <c r="F260" s="189" t="s">
        <v>23</v>
      </c>
      <c r="G260" s="189"/>
      <c r="H260" s="189" t="s">
        <v>88</v>
      </c>
      <c r="I260" s="189"/>
      <c r="J260" s="189"/>
      <c r="K260" s="189"/>
      <c r="L260" s="189" t="s">
        <v>87</v>
      </c>
      <c r="M260" s="195" t="s">
        <v>96</v>
      </c>
      <c r="N260" s="194" t="s">
        <v>25</v>
      </c>
      <c r="O260" s="194"/>
      <c r="P260" s="194"/>
      <c r="Q260" s="194"/>
      <c r="R260" s="189" t="s">
        <v>100</v>
      </c>
    </row>
    <row r="261" spans="1:18" ht="14.25" customHeight="1">
      <c r="A261" s="194"/>
      <c r="B261" s="189" t="s">
        <v>82</v>
      </c>
      <c r="C261" s="189"/>
      <c r="D261" s="189" t="s">
        <v>84</v>
      </c>
      <c r="E261" s="189"/>
      <c r="F261" s="189"/>
      <c r="G261" s="189"/>
      <c r="H261" s="189" t="s">
        <v>90</v>
      </c>
      <c r="I261" s="189"/>
      <c r="J261" s="189" t="s">
        <v>89</v>
      </c>
      <c r="K261" s="189"/>
      <c r="L261" s="189"/>
      <c r="M261" s="196"/>
      <c r="N261" s="194"/>
      <c r="O261" s="194"/>
      <c r="P261" s="194"/>
      <c r="Q261" s="194"/>
      <c r="R261" s="189"/>
    </row>
    <row r="262" spans="1:18">
      <c r="A262" s="194"/>
      <c r="B262" s="43" t="s">
        <v>26</v>
      </c>
      <c r="C262" s="43" t="s">
        <v>27</v>
      </c>
      <c r="D262" s="43" t="s">
        <v>26</v>
      </c>
      <c r="E262" s="43" t="s">
        <v>27</v>
      </c>
      <c r="F262" s="44" t="s">
        <v>85</v>
      </c>
      <c r="G262" s="44" t="s">
        <v>86</v>
      </c>
      <c r="H262" s="44" t="s">
        <v>81</v>
      </c>
      <c r="I262" s="44" t="s">
        <v>83</v>
      </c>
      <c r="J262" s="44" t="s">
        <v>81</v>
      </c>
      <c r="K262" s="44" t="s">
        <v>95</v>
      </c>
      <c r="L262" s="189"/>
      <c r="M262" s="197"/>
      <c r="N262" s="194"/>
      <c r="O262" s="194"/>
      <c r="P262" s="194"/>
      <c r="Q262" s="194"/>
      <c r="R262" s="194"/>
    </row>
    <row r="263" spans="1:18">
      <c r="A263" s="27" cm="1">
        <f t="array" aca="1" ref="A263" ca="1">DATE("2025","8"+7,IFERROR(INDIRECT(T1),"1"))</f>
        <v>46082</v>
      </c>
      <c r="B263" s="20"/>
      <c r="C263" s="21"/>
      <c r="D263" s="20"/>
      <c r="E263" s="21"/>
      <c r="F263" s="22"/>
      <c r="G263" s="22"/>
      <c r="H263" s="34" t="str">
        <f>IF(OR(B263="",LEFT(M263,1)="✓"),"",C263-B263-F263)</f>
        <v/>
      </c>
      <c r="I263" s="34" t="str">
        <f>IF(OR(D263="",LEFT(M263,1)="✓"),"",E263-D263-G263)</f>
        <v/>
      </c>
      <c r="J263" s="34" t="str">
        <f>IF(AND(B263&lt;&gt;"",M263="✓所定"),C263-B263-F263,"")</f>
        <v/>
      </c>
      <c r="K263" s="34" t="str">
        <f>IF(AND(B263&lt;&gt;"",M263="✓法定"),C263-B263-F263,"")</f>
        <v/>
      </c>
      <c r="L263" s="34" t="str">
        <f>IF(AND($B263="",$D263=""),"",($C263-$B263-$F263)+($E263-$D263-$G263))</f>
        <v/>
      </c>
      <c r="M263" s="32"/>
      <c r="N263" s="190"/>
      <c r="O263" s="190"/>
      <c r="P263" s="190"/>
      <c r="Q263" s="190"/>
      <c r="R263" s="23"/>
    </row>
    <row r="264" spans="1:18">
      <c r="A264" s="27">
        <f ca="1">A263+1</f>
        <v>46083</v>
      </c>
      <c r="B264" s="20"/>
      <c r="C264" s="21"/>
      <c r="D264" s="20"/>
      <c r="E264" s="21"/>
      <c r="F264" s="22"/>
      <c r="G264" s="22"/>
      <c r="H264" s="34" t="str">
        <f t="shared" ref="H264:H293" si="48">IF(OR(B264="",LEFT(M264,1)="✓"),"",C264-B264-F264)</f>
        <v/>
      </c>
      <c r="I264" s="34" t="str">
        <f t="shared" ref="I264:I293" si="49">IF(OR(D264="",LEFT(M264,1)="✓"),"",E264-D264-G264)</f>
        <v/>
      </c>
      <c r="J264" s="34" t="str">
        <f t="shared" ref="J264:J293" si="50">IF(AND(B264&lt;&gt;"",M264="✓所定"),C264-B264-F264,"")</f>
        <v/>
      </c>
      <c r="K264" s="34" t="str">
        <f t="shared" ref="K264:K293" si="51">IF(AND(B264&lt;&gt;"",M264="✓法定"),C264-B264-F264,"")</f>
        <v/>
      </c>
      <c r="L264" s="34" t="str">
        <f t="shared" ref="L264:L288" si="52">IF(AND($B264="",$D264=""),"",($C264-$B264-$F264)+($E264-$D264-$G264))</f>
        <v/>
      </c>
      <c r="M264" s="32"/>
      <c r="N264" s="190"/>
      <c r="O264" s="190"/>
      <c r="P264" s="190"/>
      <c r="Q264" s="190"/>
      <c r="R264" s="23"/>
    </row>
    <row r="265" spans="1:18">
      <c r="A265" s="27">
        <f t="shared" ref="A265:A293" ca="1" si="53">A264+1</f>
        <v>46084</v>
      </c>
      <c r="B265" s="20"/>
      <c r="C265" s="21"/>
      <c r="D265" s="20"/>
      <c r="E265" s="21"/>
      <c r="F265" s="22"/>
      <c r="G265" s="22"/>
      <c r="H265" s="34" t="str">
        <f t="shared" si="48"/>
        <v/>
      </c>
      <c r="I265" s="34" t="str">
        <f t="shared" si="49"/>
        <v/>
      </c>
      <c r="J265" s="34" t="str">
        <f t="shared" si="50"/>
        <v/>
      </c>
      <c r="K265" s="34" t="str">
        <f t="shared" si="51"/>
        <v/>
      </c>
      <c r="L265" s="34" t="str">
        <f t="shared" si="52"/>
        <v/>
      </c>
      <c r="M265" s="32"/>
      <c r="N265" s="190"/>
      <c r="O265" s="190"/>
      <c r="P265" s="190"/>
      <c r="Q265" s="190"/>
      <c r="R265" s="23"/>
    </row>
    <row r="266" spans="1:18">
      <c r="A266" s="27">
        <f t="shared" ca="1" si="53"/>
        <v>46085</v>
      </c>
      <c r="B266" s="20"/>
      <c r="C266" s="21"/>
      <c r="D266" s="20"/>
      <c r="E266" s="21"/>
      <c r="F266" s="22"/>
      <c r="G266" s="22"/>
      <c r="H266" s="34" t="str">
        <f t="shared" si="48"/>
        <v/>
      </c>
      <c r="I266" s="34" t="str">
        <f t="shared" si="49"/>
        <v/>
      </c>
      <c r="J266" s="34" t="str">
        <f t="shared" si="50"/>
        <v/>
      </c>
      <c r="K266" s="34" t="str">
        <f t="shared" si="51"/>
        <v/>
      </c>
      <c r="L266" s="34" t="str">
        <f t="shared" si="52"/>
        <v/>
      </c>
      <c r="M266" s="32"/>
      <c r="N266" s="190"/>
      <c r="O266" s="190"/>
      <c r="P266" s="190"/>
      <c r="Q266" s="190"/>
      <c r="R266" s="23"/>
    </row>
    <row r="267" spans="1:18">
      <c r="A267" s="27">
        <f t="shared" ca="1" si="53"/>
        <v>46086</v>
      </c>
      <c r="B267" s="20"/>
      <c r="C267" s="21"/>
      <c r="D267" s="20"/>
      <c r="E267" s="21"/>
      <c r="F267" s="22"/>
      <c r="G267" s="22"/>
      <c r="H267" s="34" t="str">
        <f t="shared" si="48"/>
        <v/>
      </c>
      <c r="I267" s="34" t="str">
        <f t="shared" si="49"/>
        <v/>
      </c>
      <c r="J267" s="34" t="str">
        <f t="shared" si="50"/>
        <v/>
      </c>
      <c r="K267" s="34" t="str">
        <f t="shared" si="51"/>
        <v/>
      </c>
      <c r="L267" s="34" t="str">
        <f t="shared" si="52"/>
        <v/>
      </c>
      <c r="M267" s="32"/>
      <c r="N267" s="190"/>
      <c r="O267" s="190"/>
      <c r="P267" s="190"/>
      <c r="Q267" s="190"/>
      <c r="R267" s="23"/>
    </row>
    <row r="268" spans="1:18">
      <c r="A268" s="27">
        <f t="shared" ca="1" si="53"/>
        <v>46087</v>
      </c>
      <c r="B268" s="20"/>
      <c r="C268" s="21"/>
      <c r="D268" s="20"/>
      <c r="E268" s="21"/>
      <c r="F268" s="22"/>
      <c r="G268" s="22"/>
      <c r="H268" s="34" t="str">
        <f t="shared" si="48"/>
        <v/>
      </c>
      <c r="I268" s="34" t="str">
        <f t="shared" si="49"/>
        <v/>
      </c>
      <c r="J268" s="34" t="str">
        <f t="shared" si="50"/>
        <v/>
      </c>
      <c r="K268" s="34" t="str">
        <f t="shared" si="51"/>
        <v/>
      </c>
      <c r="L268" s="34" t="str">
        <f t="shared" si="52"/>
        <v/>
      </c>
      <c r="M268" s="32"/>
      <c r="N268" s="190"/>
      <c r="O268" s="190"/>
      <c r="P268" s="190"/>
      <c r="Q268" s="190"/>
      <c r="R268" s="23"/>
    </row>
    <row r="269" spans="1:18">
      <c r="A269" s="27">
        <f t="shared" ca="1" si="53"/>
        <v>46088</v>
      </c>
      <c r="B269" s="20"/>
      <c r="C269" s="21"/>
      <c r="D269" s="20"/>
      <c r="E269" s="21"/>
      <c r="F269" s="22"/>
      <c r="G269" s="22"/>
      <c r="H269" s="34" t="str">
        <f t="shared" si="48"/>
        <v/>
      </c>
      <c r="I269" s="34" t="str">
        <f t="shared" si="49"/>
        <v/>
      </c>
      <c r="J269" s="34" t="str">
        <f t="shared" si="50"/>
        <v/>
      </c>
      <c r="K269" s="34" t="str">
        <f t="shared" si="51"/>
        <v/>
      </c>
      <c r="L269" s="34" t="str">
        <f t="shared" si="52"/>
        <v/>
      </c>
      <c r="M269" s="32"/>
      <c r="N269" s="190"/>
      <c r="O269" s="190"/>
      <c r="P269" s="190"/>
      <c r="Q269" s="190"/>
      <c r="R269" s="23"/>
    </row>
    <row r="270" spans="1:18">
      <c r="A270" s="27">
        <f t="shared" ca="1" si="53"/>
        <v>46089</v>
      </c>
      <c r="B270" s="20"/>
      <c r="C270" s="21"/>
      <c r="D270" s="20"/>
      <c r="E270" s="21"/>
      <c r="F270" s="22"/>
      <c r="G270" s="22"/>
      <c r="H270" s="34" t="str">
        <f t="shared" si="48"/>
        <v/>
      </c>
      <c r="I270" s="34" t="str">
        <f t="shared" si="49"/>
        <v/>
      </c>
      <c r="J270" s="34" t="str">
        <f t="shared" si="50"/>
        <v/>
      </c>
      <c r="K270" s="34" t="str">
        <f t="shared" si="51"/>
        <v/>
      </c>
      <c r="L270" s="34" t="str">
        <f t="shared" si="52"/>
        <v/>
      </c>
      <c r="M270" s="32"/>
      <c r="N270" s="190"/>
      <c r="O270" s="190"/>
      <c r="P270" s="190"/>
      <c r="Q270" s="190"/>
      <c r="R270" s="23"/>
    </row>
    <row r="271" spans="1:18">
      <c r="A271" s="27">
        <f t="shared" ca="1" si="53"/>
        <v>46090</v>
      </c>
      <c r="B271" s="20"/>
      <c r="C271" s="21"/>
      <c r="D271" s="20"/>
      <c r="E271" s="21"/>
      <c r="F271" s="22"/>
      <c r="G271" s="22"/>
      <c r="H271" s="34" t="str">
        <f t="shared" si="48"/>
        <v/>
      </c>
      <c r="I271" s="34" t="str">
        <f t="shared" si="49"/>
        <v/>
      </c>
      <c r="J271" s="34" t="str">
        <f t="shared" si="50"/>
        <v/>
      </c>
      <c r="K271" s="34" t="str">
        <f t="shared" si="51"/>
        <v/>
      </c>
      <c r="L271" s="34" t="str">
        <f t="shared" si="52"/>
        <v/>
      </c>
      <c r="M271" s="32"/>
      <c r="N271" s="190"/>
      <c r="O271" s="190"/>
      <c r="P271" s="190"/>
      <c r="Q271" s="190"/>
      <c r="R271" s="23"/>
    </row>
    <row r="272" spans="1:18">
      <c r="A272" s="27">
        <f t="shared" ca="1" si="53"/>
        <v>46091</v>
      </c>
      <c r="B272" s="20"/>
      <c r="C272" s="21"/>
      <c r="D272" s="20"/>
      <c r="E272" s="21"/>
      <c r="F272" s="22"/>
      <c r="G272" s="22"/>
      <c r="H272" s="34" t="str">
        <f t="shared" si="48"/>
        <v/>
      </c>
      <c r="I272" s="34" t="str">
        <f t="shared" si="49"/>
        <v/>
      </c>
      <c r="J272" s="34" t="str">
        <f t="shared" si="50"/>
        <v/>
      </c>
      <c r="K272" s="34" t="str">
        <f t="shared" si="51"/>
        <v/>
      </c>
      <c r="L272" s="34" t="str">
        <f t="shared" si="52"/>
        <v/>
      </c>
      <c r="M272" s="32"/>
      <c r="N272" s="190"/>
      <c r="O272" s="190"/>
      <c r="P272" s="190"/>
      <c r="Q272" s="190"/>
      <c r="R272" s="23"/>
    </row>
    <row r="273" spans="1:18">
      <c r="A273" s="27">
        <f t="shared" ca="1" si="53"/>
        <v>46092</v>
      </c>
      <c r="B273" s="20"/>
      <c r="C273" s="21"/>
      <c r="D273" s="20"/>
      <c r="E273" s="21"/>
      <c r="F273" s="22"/>
      <c r="G273" s="22"/>
      <c r="H273" s="34" t="str">
        <f t="shared" si="48"/>
        <v/>
      </c>
      <c r="I273" s="34" t="str">
        <f t="shared" si="49"/>
        <v/>
      </c>
      <c r="J273" s="34" t="str">
        <f t="shared" si="50"/>
        <v/>
      </c>
      <c r="K273" s="34" t="str">
        <f t="shared" si="51"/>
        <v/>
      </c>
      <c r="L273" s="34" t="str">
        <f t="shared" si="52"/>
        <v/>
      </c>
      <c r="M273" s="32"/>
      <c r="N273" s="190"/>
      <c r="O273" s="190"/>
      <c r="P273" s="190"/>
      <c r="Q273" s="190"/>
      <c r="R273" s="23"/>
    </row>
    <row r="274" spans="1:18">
      <c r="A274" s="27">
        <f t="shared" ca="1" si="53"/>
        <v>46093</v>
      </c>
      <c r="B274" s="20"/>
      <c r="C274" s="21"/>
      <c r="D274" s="20"/>
      <c r="E274" s="21"/>
      <c r="F274" s="22"/>
      <c r="G274" s="22"/>
      <c r="H274" s="34" t="str">
        <f t="shared" si="48"/>
        <v/>
      </c>
      <c r="I274" s="34" t="str">
        <f t="shared" si="49"/>
        <v/>
      </c>
      <c r="J274" s="34" t="str">
        <f t="shared" si="50"/>
        <v/>
      </c>
      <c r="K274" s="34" t="str">
        <f t="shared" si="51"/>
        <v/>
      </c>
      <c r="L274" s="34" t="str">
        <f t="shared" si="52"/>
        <v/>
      </c>
      <c r="M274" s="32"/>
      <c r="N274" s="190"/>
      <c r="O274" s="190"/>
      <c r="P274" s="190"/>
      <c r="Q274" s="190"/>
      <c r="R274" s="23"/>
    </row>
    <row r="275" spans="1:18">
      <c r="A275" s="27">
        <f t="shared" ca="1" si="53"/>
        <v>46094</v>
      </c>
      <c r="B275" s="20"/>
      <c r="C275" s="21"/>
      <c r="D275" s="20"/>
      <c r="E275" s="21"/>
      <c r="F275" s="22"/>
      <c r="G275" s="22"/>
      <c r="H275" s="34" t="str">
        <f t="shared" si="48"/>
        <v/>
      </c>
      <c r="I275" s="34" t="str">
        <f t="shared" si="49"/>
        <v/>
      </c>
      <c r="J275" s="34" t="str">
        <f t="shared" si="50"/>
        <v/>
      </c>
      <c r="K275" s="34" t="str">
        <f t="shared" si="51"/>
        <v/>
      </c>
      <c r="L275" s="34" t="str">
        <f t="shared" si="52"/>
        <v/>
      </c>
      <c r="M275" s="32"/>
      <c r="N275" s="190"/>
      <c r="O275" s="190"/>
      <c r="P275" s="190"/>
      <c r="Q275" s="190"/>
      <c r="R275" s="23"/>
    </row>
    <row r="276" spans="1:18">
      <c r="A276" s="27">
        <f t="shared" ca="1" si="53"/>
        <v>46095</v>
      </c>
      <c r="B276" s="20"/>
      <c r="C276" s="21"/>
      <c r="D276" s="20"/>
      <c r="E276" s="21"/>
      <c r="F276" s="22"/>
      <c r="G276" s="22"/>
      <c r="H276" s="34" t="str">
        <f t="shared" si="48"/>
        <v/>
      </c>
      <c r="I276" s="34" t="str">
        <f t="shared" si="49"/>
        <v/>
      </c>
      <c r="J276" s="34" t="str">
        <f t="shared" si="50"/>
        <v/>
      </c>
      <c r="K276" s="34" t="str">
        <f t="shared" si="51"/>
        <v/>
      </c>
      <c r="L276" s="34" t="str">
        <f t="shared" si="52"/>
        <v/>
      </c>
      <c r="M276" s="32"/>
      <c r="N276" s="190"/>
      <c r="O276" s="190"/>
      <c r="P276" s="190"/>
      <c r="Q276" s="190"/>
      <c r="R276" s="23"/>
    </row>
    <row r="277" spans="1:18">
      <c r="A277" s="27">
        <f t="shared" ca="1" si="53"/>
        <v>46096</v>
      </c>
      <c r="B277" s="20"/>
      <c r="C277" s="21"/>
      <c r="D277" s="20"/>
      <c r="E277" s="21"/>
      <c r="F277" s="22"/>
      <c r="G277" s="22"/>
      <c r="H277" s="34" t="str">
        <f t="shared" si="48"/>
        <v/>
      </c>
      <c r="I277" s="34" t="str">
        <f t="shared" si="49"/>
        <v/>
      </c>
      <c r="J277" s="34" t="str">
        <f t="shared" si="50"/>
        <v/>
      </c>
      <c r="K277" s="34" t="str">
        <f t="shared" si="51"/>
        <v/>
      </c>
      <c r="L277" s="34" t="str">
        <f t="shared" si="52"/>
        <v/>
      </c>
      <c r="M277" s="32"/>
      <c r="N277" s="190"/>
      <c r="O277" s="190"/>
      <c r="P277" s="190"/>
      <c r="Q277" s="190"/>
      <c r="R277" s="23"/>
    </row>
    <row r="278" spans="1:18">
      <c r="A278" s="27">
        <f t="shared" ca="1" si="53"/>
        <v>46097</v>
      </c>
      <c r="B278" s="20"/>
      <c r="C278" s="21"/>
      <c r="D278" s="20"/>
      <c r="E278" s="21"/>
      <c r="F278" s="22"/>
      <c r="G278" s="22"/>
      <c r="H278" s="34" t="str">
        <f t="shared" si="48"/>
        <v/>
      </c>
      <c r="I278" s="34" t="str">
        <f t="shared" si="49"/>
        <v/>
      </c>
      <c r="J278" s="34" t="str">
        <f t="shared" si="50"/>
        <v/>
      </c>
      <c r="K278" s="34" t="str">
        <f t="shared" si="51"/>
        <v/>
      </c>
      <c r="L278" s="34" t="str">
        <f t="shared" si="52"/>
        <v/>
      </c>
      <c r="M278" s="32"/>
      <c r="N278" s="190"/>
      <c r="O278" s="190"/>
      <c r="P278" s="190"/>
      <c r="Q278" s="190"/>
      <c r="R278" s="23"/>
    </row>
    <row r="279" spans="1:18">
      <c r="A279" s="27">
        <f t="shared" ca="1" si="53"/>
        <v>46098</v>
      </c>
      <c r="B279" s="20"/>
      <c r="C279" s="21"/>
      <c r="D279" s="20"/>
      <c r="E279" s="21"/>
      <c r="F279" s="22"/>
      <c r="G279" s="22"/>
      <c r="H279" s="34" t="str">
        <f t="shared" si="48"/>
        <v/>
      </c>
      <c r="I279" s="34" t="str">
        <f t="shared" si="49"/>
        <v/>
      </c>
      <c r="J279" s="34" t="str">
        <f t="shared" si="50"/>
        <v/>
      </c>
      <c r="K279" s="34" t="str">
        <f t="shared" si="51"/>
        <v/>
      </c>
      <c r="L279" s="34" t="str">
        <f t="shared" si="52"/>
        <v/>
      </c>
      <c r="M279" s="32"/>
      <c r="N279" s="190"/>
      <c r="O279" s="190"/>
      <c r="P279" s="190"/>
      <c r="Q279" s="190"/>
      <c r="R279" s="23"/>
    </row>
    <row r="280" spans="1:18">
      <c r="A280" s="27">
        <f t="shared" ca="1" si="53"/>
        <v>46099</v>
      </c>
      <c r="B280" s="20"/>
      <c r="C280" s="21"/>
      <c r="D280" s="20"/>
      <c r="E280" s="21"/>
      <c r="F280" s="22"/>
      <c r="G280" s="22"/>
      <c r="H280" s="34" t="str">
        <f t="shared" si="48"/>
        <v/>
      </c>
      <c r="I280" s="34" t="str">
        <f t="shared" si="49"/>
        <v/>
      </c>
      <c r="J280" s="34" t="str">
        <f t="shared" si="50"/>
        <v/>
      </c>
      <c r="K280" s="34" t="str">
        <f t="shared" si="51"/>
        <v/>
      </c>
      <c r="L280" s="34" t="str">
        <f t="shared" si="52"/>
        <v/>
      </c>
      <c r="M280" s="32"/>
      <c r="N280" s="190"/>
      <c r="O280" s="190"/>
      <c r="P280" s="190"/>
      <c r="Q280" s="190"/>
      <c r="R280" s="23"/>
    </row>
    <row r="281" spans="1:18">
      <c r="A281" s="27">
        <f t="shared" ca="1" si="53"/>
        <v>46100</v>
      </c>
      <c r="B281" s="20"/>
      <c r="C281" s="21"/>
      <c r="D281" s="20"/>
      <c r="E281" s="21"/>
      <c r="F281" s="22"/>
      <c r="G281" s="22"/>
      <c r="H281" s="34" t="str">
        <f t="shared" si="48"/>
        <v/>
      </c>
      <c r="I281" s="34" t="str">
        <f t="shared" si="49"/>
        <v/>
      </c>
      <c r="J281" s="34" t="str">
        <f t="shared" si="50"/>
        <v/>
      </c>
      <c r="K281" s="34" t="str">
        <f t="shared" si="51"/>
        <v/>
      </c>
      <c r="L281" s="34" t="str">
        <f t="shared" si="52"/>
        <v/>
      </c>
      <c r="M281" s="32"/>
      <c r="N281" s="190"/>
      <c r="O281" s="190"/>
      <c r="P281" s="190"/>
      <c r="Q281" s="190"/>
      <c r="R281" s="23"/>
    </row>
    <row r="282" spans="1:18">
      <c r="A282" s="27">
        <f t="shared" ca="1" si="53"/>
        <v>46101</v>
      </c>
      <c r="B282" s="20"/>
      <c r="C282" s="21"/>
      <c r="D282" s="20"/>
      <c r="E282" s="21"/>
      <c r="F282" s="22"/>
      <c r="G282" s="22"/>
      <c r="H282" s="34" t="str">
        <f t="shared" si="48"/>
        <v/>
      </c>
      <c r="I282" s="34" t="str">
        <f t="shared" si="49"/>
        <v/>
      </c>
      <c r="J282" s="34" t="str">
        <f t="shared" si="50"/>
        <v/>
      </c>
      <c r="K282" s="34" t="str">
        <f t="shared" si="51"/>
        <v/>
      </c>
      <c r="L282" s="34" t="str">
        <f t="shared" si="52"/>
        <v/>
      </c>
      <c r="M282" s="32"/>
      <c r="N282" s="190"/>
      <c r="O282" s="190"/>
      <c r="P282" s="190"/>
      <c r="Q282" s="190"/>
      <c r="R282" s="23"/>
    </row>
    <row r="283" spans="1:18">
      <c r="A283" s="27">
        <f t="shared" ca="1" si="53"/>
        <v>46102</v>
      </c>
      <c r="B283" s="20"/>
      <c r="C283" s="21"/>
      <c r="D283" s="20"/>
      <c r="E283" s="21"/>
      <c r="F283" s="22"/>
      <c r="G283" s="22"/>
      <c r="H283" s="34" t="str">
        <f t="shared" si="48"/>
        <v/>
      </c>
      <c r="I283" s="34" t="str">
        <f t="shared" si="49"/>
        <v/>
      </c>
      <c r="J283" s="34" t="str">
        <f t="shared" si="50"/>
        <v/>
      </c>
      <c r="K283" s="34" t="str">
        <f t="shared" si="51"/>
        <v/>
      </c>
      <c r="L283" s="34" t="str">
        <f t="shared" si="52"/>
        <v/>
      </c>
      <c r="M283" s="32"/>
      <c r="N283" s="190"/>
      <c r="O283" s="190"/>
      <c r="P283" s="190"/>
      <c r="Q283" s="190"/>
      <c r="R283" s="23"/>
    </row>
    <row r="284" spans="1:18">
      <c r="A284" s="27">
        <f t="shared" ca="1" si="53"/>
        <v>46103</v>
      </c>
      <c r="B284" s="20"/>
      <c r="C284" s="21"/>
      <c r="D284" s="20"/>
      <c r="E284" s="21"/>
      <c r="F284" s="22"/>
      <c r="G284" s="22"/>
      <c r="H284" s="34" t="str">
        <f t="shared" si="48"/>
        <v/>
      </c>
      <c r="I284" s="34" t="str">
        <f t="shared" si="49"/>
        <v/>
      </c>
      <c r="J284" s="34" t="str">
        <f t="shared" si="50"/>
        <v/>
      </c>
      <c r="K284" s="34" t="str">
        <f t="shared" si="51"/>
        <v/>
      </c>
      <c r="L284" s="34" t="str">
        <f t="shared" si="52"/>
        <v/>
      </c>
      <c r="M284" s="32"/>
      <c r="N284" s="190"/>
      <c r="O284" s="190"/>
      <c r="P284" s="190"/>
      <c r="Q284" s="190"/>
      <c r="R284" s="23"/>
    </row>
    <row r="285" spans="1:18">
      <c r="A285" s="27">
        <f t="shared" ca="1" si="53"/>
        <v>46104</v>
      </c>
      <c r="B285" s="20"/>
      <c r="C285" s="21"/>
      <c r="D285" s="20"/>
      <c r="E285" s="21"/>
      <c r="F285" s="22"/>
      <c r="G285" s="22"/>
      <c r="H285" s="34" t="str">
        <f t="shared" si="48"/>
        <v/>
      </c>
      <c r="I285" s="34" t="str">
        <f t="shared" si="49"/>
        <v/>
      </c>
      <c r="J285" s="34" t="str">
        <f t="shared" si="50"/>
        <v/>
      </c>
      <c r="K285" s="34" t="str">
        <f t="shared" si="51"/>
        <v/>
      </c>
      <c r="L285" s="34" t="str">
        <f t="shared" si="52"/>
        <v/>
      </c>
      <c r="M285" s="32"/>
      <c r="N285" s="190"/>
      <c r="O285" s="190"/>
      <c r="P285" s="190"/>
      <c r="Q285" s="190"/>
      <c r="R285" s="23"/>
    </row>
    <row r="286" spans="1:18">
      <c r="A286" s="27">
        <f t="shared" ca="1" si="53"/>
        <v>46105</v>
      </c>
      <c r="B286" s="20"/>
      <c r="C286" s="21"/>
      <c r="D286" s="20"/>
      <c r="E286" s="21"/>
      <c r="F286" s="22"/>
      <c r="G286" s="22"/>
      <c r="H286" s="34" t="str">
        <f t="shared" si="48"/>
        <v/>
      </c>
      <c r="I286" s="34" t="str">
        <f t="shared" si="49"/>
        <v/>
      </c>
      <c r="J286" s="34" t="str">
        <f t="shared" si="50"/>
        <v/>
      </c>
      <c r="K286" s="34" t="str">
        <f t="shared" si="51"/>
        <v/>
      </c>
      <c r="L286" s="34" t="str">
        <f t="shared" si="52"/>
        <v/>
      </c>
      <c r="M286" s="32"/>
      <c r="N286" s="190"/>
      <c r="O286" s="190"/>
      <c r="P286" s="190"/>
      <c r="Q286" s="190"/>
      <c r="R286" s="23"/>
    </row>
    <row r="287" spans="1:18">
      <c r="A287" s="27">
        <f t="shared" ca="1" si="53"/>
        <v>46106</v>
      </c>
      <c r="B287" s="20"/>
      <c r="C287" s="21"/>
      <c r="D287" s="20"/>
      <c r="E287" s="21"/>
      <c r="F287" s="22"/>
      <c r="G287" s="22"/>
      <c r="H287" s="34" t="str">
        <f t="shared" si="48"/>
        <v/>
      </c>
      <c r="I287" s="34" t="str">
        <f t="shared" si="49"/>
        <v/>
      </c>
      <c r="J287" s="34" t="str">
        <f t="shared" si="50"/>
        <v/>
      </c>
      <c r="K287" s="34" t="str">
        <f t="shared" si="51"/>
        <v/>
      </c>
      <c r="L287" s="34" t="str">
        <f t="shared" si="52"/>
        <v/>
      </c>
      <c r="M287" s="32"/>
      <c r="N287" s="190"/>
      <c r="O287" s="190"/>
      <c r="P287" s="190"/>
      <c r="Q287" s="190"/>
      <c r="R287" s="23"/>
    </row>
    <row r="288" spans="1:18">
      <c r="A288" s="27">
        <f t="shared" ca="1" si="53"/>
        <v>46107</v>
      </c>
      <c r="B288" s="20"/>
      <c r="C288" s="21"/>
      <c r="D288" s="20"/>
      <c r="E288" s="21"/>
      <c r="F288" s="22"/>
      <c r="G288" s="22"/>
      <c r="H288" s="34" t="str">
        <f t="shared" si="48"/>
        <v/>
      </c>
      <c r="I288" s="34" t="str">
        <f t="shared" si="49"/>
        <v/>
      </c>
      <c r="J288" s="34" t="str">
        <f t="shared" si="50"/>
        <v/>
      </c>
      <c r="K288" s="34" t="str">
        <f t="shared" si="51"/>
        <v/>
      </c>
      <c r="L288" s="34" t="str">
        <f t="shared" si="52"/>
        <v/>
      </c>
      <c r="M288" s="32"/>
      <c r="N288" s="190"/>
      <c r="O288" s="190"/>
      <c r="P288" s="190"/>
      <c r="Q288" s="190"/>
      <c r="R288" s="23"/>
    </row>
    <row r="289" spans="1:18">
      <c r="A289" s="27">
        <f t="shared" ca="1" si="53"/>
        <v>46108</v>
      </c>
      <c r="B289" s="20"/>
      <c r="C289" s="21"/>
      <c r="D289" s="20"/>
      <c r="E289" s="21"/>
      <c r="F289" s="22"/>
      <c r="G289" s="22"/>
      <c r="H289" s="34" t="str">
        <f t="shared" si="48"/>
        <v/>
      </c>
      <c r="I289" s="34" t="str">
        <f t="shared" si="49"/>
        <v/>
      </c>
      <c r="J289" s="34" t="str">
        <f t="shared" si="50"/>
        <v/>
      </c>
      <c r="K289" s="34" t="str">
        <f t="shared" si="51"/>
        <v/>
      </c>
      <c r="L289" s="34" t="str">
        <f>IF(AND($B289="",$D289=""),"",($C289-$B289-$F289)+($E289-$D289-$G289))</f>
        <v/>
      </c>
      <c r="M289" s="32"/>
      <c r="N289" s="190"/>
      <c r="O289" s="190"/>
      <c r="P289" s="190"/>
      <c r="Q289" s="190"/>
      <c r="R289" s="23"/>
    </row>
    <row r="290" spans="1:18">
      <c r="A290" s="27">
        <f t="shared" ca="1" si="53"/>
        <v>46109</v>
      </c>
      <c r="B290" s="20"/>
      <c r="C290" s="21"/>
      <c r="D290" s="20"/>
      <c r="E290" s="21"/>
      <c r="F290" s="22"/>
      <c r="G290" s="22"/>
      <c r="H290" s="34" t="str">
        <f t="shared" si="48"/>
        <v/>
      </c>
      <c r="I290" s="34" t="str">
        <f t="shared" si="49"/>
        <v/>
      </c>
      <c r="J290" s="34" t="str">
        <f t="shared" si="50"/>
        <v/>
      </c>
      <c r="K290" s="34" t="str">
        <f t="shared" si="51"/>
        <v/>
      </c>
      <c r="L290" s="34" t="str">
        <f>IF(AND($B290="",$D290=""),"",($C290-$B290-$F290)+($E290-$D290-$G290))</f>
        <v/>
      </c>
      <c r="M290" s="32"/>
      <c r="N290" s="190"/>
      <c r="O290" s="190"/>
      <c r="P290" s="190"/>
      <c r="Q290" s="190"/>
      <c r="R290" s="23"/>
    </row>
    <row r="291" spans="1:18">
      <c r="A291" s="27">
        <f t="shared" ca="1" si="53"/>
        <v>46110</v>
      </c>
      <c r="B291" s="20"/>
      <c r="C291" s="21"/>
      <c r="D291" s="20"/>
      <c r="E291" s="21"/>
      <c r="F291" s="22"/>
      <c r="G291" s="22"/>
      <c r="H291" s="34" t="str">
        <f t="shared" si="48"/>
        <v/>
      </c>
      <c r="I291" s="34" t="str">
        <f t="shared" si="49"/>
        <v/>
      </c>
      <c r="J291" s="34" t="str">
        <f t="shared" si="50"/>
        <v/>
      </c>
      <c r="K291" s="34" t="str">
        <f t="shared" si="51"/>
        <v/>
      </c>
      <c r="L291" s="34" t="str">
        <f>IF(AND($B291="",$D291=""),"",($C291-$B291-$F291)+($E291-$D291-$G291))</f>
        <v/>
      </c>
      <c r="M291" s="32"/>
      <c r="N291" s="190"/>
      <c r="O291" s="190"/>
      <c r="P291" s="190"/>
      <c r="Q291" s="190"/>
      <c r="R291" s="23"/>
    </row>
    <row r="292" spans="1:18">
      <c r="A292" s="27">
        <f t="shared" ca="1" si="53"/>
        <v>46111</v>
      </c>
      <c r="B292" s="20"/>
      <c r="C292" s="21"/>
      <c r="D292" s="20"/>
      <c r="E292" s="21"/>
      <c r="F292" s="22"/>
      <c r="G292" s="22"/>
      <c r="H292" s="34" t="str">
        <f t="shared" si="48"/>
        <v/>
      </c>
      <c r="I292" s="34" t="str">
        <f t="shared" si="49"/>
        <v/>
      </c>
      <c r="J292" s="34" t="str">
        <f t="shared" si="50"/>
        <v/>
      </c>
      <c r="K292" s="34" t="str">
        <f t="shared" si="51"/>
        <v/>
      </c>
      <c r="L292" s="34" t="str">
        <f>IF(AND($B292="",$D292=""),"",($C292-$B292-$F292)+($E292-$D292-$G292))</f>
        <v/>
      </c>
      <c r="M292" s="32"/>
      <c r="N292" s="190"/>
      <c r="O292" s="190"/>
      <c r="P292" s="190"/>
      <c r="Q292" s="190"/>
      <c r="R292" s="23"/>
    </row>
    <row r="293" spans="1:18">
      <c r="A293" s="27">
        <f t="shared" ca="1" si="53"/>
        <v>46112</v>
      </c>
      <c r="B293" s="20"/>
      <c r="C293" s="21"/>
      <c r="D293" s="20"/>
      <c r="E293" s="21"/>
      <c r="F293" s="22"/>
      <c r="G293" s="22"/>
      <c r="H293" s="34" t="str">
        <f t="shared" si="48"/>
        <v/>
      </c>
      <c r="I293" s="34" t="str">
        <f t="shared" si="49"/>
        <v/>
      </c>
      <c r="J293" s="34" t="str">
        <f t="shared" si="50"/>
        <v/>
      </c>
      <c r="K293" s="34" t="str">
        <f t="shared" si="51"/>
        <v/>
      </c>
      <c r="L293" s="34" t="str">
        <f>IF(AND($B293="",$D293=""),"",($C293-$B293-$F293)+($E293-$D293-$G293))</f>
        <v/>
      </c>
      <c r="M293" s="32"/>
      <c r="N293" s="190"/>
      <c r="O293" s="190"/>
      <c r="P293" s="190"/>
      <c r="Q293" s="190"/>
      <c r="R293" s="23"/>
    </row>
    <row r="294" spans="1:18">
      <c r="A294" s="5" t="s">
        <v>11</v>
      </c>
      <c r="B294" s="191"/>
      <c r="C294" s="192"/>
      <c r="D294" s="191"/>
      <c r="E294" s="192"/>
      <c r="F294" s="26" t="str">
        <f>IF(SUM($F263:$F293)=0,"",SUM($F263:$F293))</f>
        <v/>
      </c>
      <c r="G294" s="26" t="str">
        <f>IF(SUM($G263:$G293)=0,"",SUM($G263:$G293))</f>
        <v/>
      </c>
      <c r="H294" s="26" t="str">
        <f>IF(SUM(H263:H293)=0,"",SUM(H263:H293))</f>
        <v/>
      </c>
      <c r="I294" s="26" t="str">
        <f>IF(SUM(I263:I293)=0,"",SUM(I263:I293))</f>
        <v/>
      </c>
      <c r="J294" s="26" t="str">
        <f t="shared" ref="J294:K294" si="54">IF(SUM(J263:J293)=0,"",SUM(J263:J293))</f>
        <v/>
      </c>
      <c r="K294" s="26" t="str">
        <f t="shared" si="54"/>
        <v/>
      </c>
      <c r="L294" s="26" t="str">
        <f>IF(SUM($L263:$L293)=0,"",SUM($L263:$L293))</f>
        <v/>
      </c>
      <c r="M294" s="33"/>
      <c r="N294" s="193"/>
      <c r="O294" s="193"/>
      <c r="P294" s="193"/>
      <c r="Q294" s="193"/>
      <c r="R294" s="6"/>
    </row>
  </sheetData>
  <sheetProtection algorithmName="SHA-512" hashValue="8RWs+XZSTdAmssqUB9esKJ8arMvDPQDN6f5gL/75BANgTYJa0OEuyvA+Lf4NqIiCAOXYQZRpS8B6CWzIRi1GNA==" saltValue="o45ScQ7hRafr+437WYcURA==" spinCount="100000" sheet="1" formatRows="0"/>
  <mergeCells count="371">
    <mergeCell ref="A8:A10"/>
    <mergeCell ref="B8:E8"/>
    <mergeCell ref="F8:G9"/>
    <mergeCell ref="H8:K8"/>
    <mergeCell ref="L8:L10"/>
    <mergeCell ref="M8:M10"/>
    <mergeCell ref="N8:Q10"/>
    <mergeCell ref="R8:R10"/>
    <mergeCell ref="B9:C9"/>
    <mergeCell ref="D9:E9"/>
    <mergeCell ref="H9:I9"/>
    <mergeCell ref="J9:K9"/>
    <mergeCell ref="N11:Q11"/>
    <mergeCell ref="B4:L4"/>
    <mergeCell ref="P4:R4"/>
    <mergeCell ref="B5:L5"/>
    <mergeCell ref="N18:Q18"/>
    <mergeCell ref="N19:Q19"/>
    <mergeCell ref="N20:Q20"/>
    <mergeCell ref="N21:Q21"/>
    <mergeCell ref="N22:Q22"/>
    <mergeCell ref="N23:Q23"/>
    <mergeCell ref="N12:Q12"/>
    <mergeCell ref="N13:Q13"/>
    <mergeCell ref="N14:Q14"/>
    <mergeCell ref="N15:Q15"/>
    <mergeCell ref="N16:Q16"/>
    <mergeCell ref="N17:Q17"/>
    <mergeCell ref="N30:Q30"/>
    <mergeCell ref="N31:Q31"/>
    <mergeCell ref="N32:Q32"/>
    <mergeCell ref="N33:Q33"/>
    <mergeCell ref="N34:Q34"/>
    <mergeCell ref="N35:Q35"/>
    <mergeCell ref="N24:Q24"/>
    <mergeCell ref="N25:Q25"/>
    <mergeCell ref="N26:Q26"/>
    <mergeCell ref="N27:Q27"/>
    <mergeCell ref="N28:Q28"/>
    <mergeCell ref="N29:Q29"/>
    <mergeCell ref="A44:A46"/>
    <mergeCell ref="B44:E44"/>
    <mergeCell ref="F44:G45"/>
    <mergeCell ref="H44:K44"/>
    <mergeCell ref="L44:L46"/>
    <mergeCell ref="M44:M46"/>
    <mergeCell ref="N44:Q46"/>
    <mergeCell ref="N36:Q36"/>
    <mergeCell ref="N37:Q37"/>
    <mergeCell ref="N38:Q38"/>
    <mergeCell ref="N39:Q39"/>
    <mergeCell ref="N40:Q40"/>
    <mergeCell ref="N41:Q41"/>
    <mergeCell ref="R44:R46"/>
    <mergeCell ref="B45:C45"/>
    <mergeCell ref="D45:E45"/>
    <mergeCell ref="H45:I45"/>
    <mergeCell ref="J45:K45"/>
    <mergeCell ref="N47:Q47"/>
    <mergeCell ref="B42:C42"/>
    <mergeCell ref="D42:E42"/>
    <mergeCell ref="N42:Q42"/>
    <mergeCell ref="N54:Q54"/>
    <mergeCell ref="N55:Q55"/>
    <mergeCell ref="N56:Q56"/>
    <mergeCell ref="N57:Q57"/>
    <mergeCell ref="N58:Q58"/>
    <mergeCell ref="N59:Q59"/>
    <mergeCell ref="N48:Q48"/>
    <mergeCell ref="N49:Q49"/>
    <mergeCell ref="N50:Q50"/>
    <mergeCell ref="N51:Q51"/>
    <mergeCell ref="N52:Q52"/>
    <mergeCell ref="N53:Q53"/>
    <mergeCell ref="N66:Q66"/>
    <mergeCell ref="N67:Q67"/>
    <mergeCell ref="N68:Q68"/>
    <mergeCell ref="N69:Q69"/>
    <mergeCell ref="N70:Q70"/>
    <mergeCell ref="N71:Q71"/>
    <mergeCell ref="N60:Q60"/>
    <mergeCell ref="N61:Q61"/>
    <mergeCell ref="N62:Q62"/>
    <mergeCell ref="N63:Q63"/>
    <mergeCell ref="N64:Q64"/>
    <mergeCell ref="N65:Q65"/>
    <mergeCell ref="A80:A82"/>
    <mergeCell ref="B80:E80"/>
    <mergeCell ref="F80:G81"/>
    <mergeCell ref="H80:K80"/>
    <mergeCell ref="L80:L82"/>
    <mergeCell ref="M80:M82"/>
    <mergeCell ref="N80:Q82"/>
    <mergeCell ref="N72:Q72"/>
    <mergeCell ref="N73:Q73"/>
    <mergeCell ref="N74:Q74"/>
    <mergeCell ref="N75:Q75"/>
    <mergeCell ref="N76:Q76"/>
    <mergeCell ref="N77:Q77"/>
    <mergeCell ref="R80:R82"/>
    <mergeCell ref="B81:C81"/>
    <mergeCell ref="D81:E81"/>
    <mergeCell ref="H81:I81"/>
    <mergeCell ref="J81:K81"/>
    <mergeCell ref="N83:Q83"/>
    <mergeCell ref="B78:C78"/>
    <mergeCell ref="D78:E78"/>
    <mergeCell ref="N78:Q78"/>
    <mergeCell ref="N90:Q90"/>
    <mergeCell ref="N91:Q91"/>
    <mergeCell ref="N92:Q92"/>
    <mergeCell ref="N93:Q93"/>
    <mergeCell ref="N94:Q94"/>
    <mergeCell ref="N95:Q95"/>
    <mergeCell ref="N84:Q84"/>
    <mergeCell ref="N85:Q85"/>
    <mergeCell ref="N86:Q86"/>
    <mergeCell ref="N87:Q87"/>
    <mergeCell ref="N88:Q88"/>
    <mergeCell ref="N89:Q89"/>
    <mergeCell ref="N102:Q102"/>
    <mergeCell ref="N103:Q103"/>
    <mergeCell ref="N104:Q104"/>
    <mergeCell ref="N105:Q105"/>
    <mergeCell ref="N106:Q106"/>
    <mergeCell ref="N107:Q107"/>
    <mergeCell ref="N96:Q96"/>
    <mergeCell ref="N97:Q97"/>
    <mergeCell ref="N98:Q98"/>
    <mergeCell ref="N99:Q99"/>
    <mergeCell ref="N100:Q100"/>
    <mergeCell ref="N101:Q101"/>
    <mergeCell ref="A116:A118"/>
    <mergeCell ref="B116:E116"/>
    <mergeCell ref="F116:G117"/>
    <mergeCell ref="H116:K116"/>
    <mergeCell ref="L116:L118"/>
    <mergeCell ref="M116:M118"/>
    <mergeCell ref="N116:Q118"/>
    <mergeCell ref="N108:Q108"/>
    <mergeCell ref="N109:Q109"/>
    <mergeCell ref="N110:Q110"/>
    <mergeCell ref="N111:Q111"/>
    <mergeCell ref="N112:Q112"/>
    <mergeCell ref="N113:Q113"/>
    <mergeCell ref="R116:R118"/>
    <mergeCell ref="B117:C117"/>
    <mergeCell ref="D117:E117"/>
    <mergeCell ref="H117:I117"/>
    <mergeCell ref="J117:K117"/>
    <mergeCell ref="N119:Q119"/>
    <mergeCell ref="B114:C114"/>
    <mergeCell ref="D114:E114"/>
    <mergeCell ref="N114:Q114"/>
    <mergeCell ref="N126:Q126"/>
    <mergeCell ref="N127:Q127"/>
    <mergeCell ref="N128:Q128"/>
    <mergeCell ref="N129:Q129"/>
    <mergeCell ref="N130:Q130"/>
    <mergeCell ref="N131:Q131"/>
    <mergeCell ref="N120:Q120"/>
    <mergeCell ref="N121:Q121"/>
    <mergeCell ref="N122:Q122"/>
    <mergeCell ref="N123:Q123"/>
    <mergeCell ref="N124:Q124"/>
    <mergeCell ref="N125:Q125"/>
    <mergeCell ref="N138:Q138"/>
    <mergeCell ref="N139:Q139"/>
    <mergeCell ref="N140:Q140"/>
    <mergeCell ref="N141:Q141"/>
    <mergeCell ref="N142:Q142"/>
    <mergeCell ref="N143:Q143"/>
    <mergeCell ref="N132:Q132"/>
    <mergeCell ref="N133:Q133"/>
    <mergeCell ref="N134:Q134"/>
    <mergeCell ref="N135:Q135"/>
    <mergeCell ref="N136:Q136"/>
    <mergeCell ref="N137:Q137"/>
    <mergeCell ref="A152:A154"/>
    <mergeCell ref="B152:E152"/>
    <mergeCell ref="F152:G153"/>
    <mergeCell ref="H152:K152"/>
    <mergeCell ref="L152:L154"/>
    <mergeCell ref="M152:M154"/>
    <mergeCell ref="N152:Q154"/>
    <mergeCell ref="N144:Q144"/>
    <mergeCell ref="N145:Q145"/>
    <mergeCell ref="N146:Q146"/>
    <mergeCell ref="N147:Q147"/>
    <mergeCell ref="N148:Q148"/>
    <mergeCell ref="N149:Q149"/>
    <mergeCell ref="R152:R154"/>
    <mergeCell ref="B153:C153"/>
    <mergeCell ref="D153:E153"/>
    <mergeCell ref="H153:I153"/>
    <mergeCell ref="J153:K153"/>
    <mergeCell ref="N155:Q155"/>
    <mergeCell ref="B150:C150"/>
    <mergeCell ref="D150:E150"/>
    <mergeCell ref="N150:Q150"/>
    <mergeCell ref="N162:Q162"/>
    <mergeCell ref="N163:Q163"/>
    <mergeCell ref="N164:Q164"/>
    <mergeCell ref="N165:Q165"/>
    <mergeCell ref="N166:Q166"/>
    <mergeCell ref="N167:Q167"/>
    <mergeCell ref="N156:Q156"/>
    <mergeCell ref="N157:Q157"/>
    <mergeCell ref="N158:Q158"/>
    <mergeCell ref="N159:Q159"/>
    <mergeCell ref="N160:Q160"/>
    <mergeCell ref="N161:Q161"/>
    <mergeCell ref="N174:Q174"/>
    <mergeCell ref="N175:Q175"/>
    <mergeCell ref="N176:Q176"/>
    <mergeCell ref="N177:Q177"/>
    <mergeCell ref="N178:Q178"/>
    <mergeCell ref="N179:Q179"/>
    <mergeCell ref="N168:Q168"/>
    <mergeCell ref="N169:Q169"/>
    <mergeCell ref="N170:Q170"/>
    <mergeCell ref="N171:Q171"/>
    <mergeCell ref="N172:Q172"/>
    <mergeCell ref="N173:Q173"/>
    <mergeCell ref="A188:A190"/>
    <mergeCell ref="B188:E188"/>
    <mergeCell ref="F188:G189"/>
    <mergeCell ref="H188:K188"/>
    <mergeCell ref="L188:L190"/>
    <mergeCell ref="M188:M190"/>
    <mergeCell ref="N188:Q190"/>
    <mergeCell ref="N180:Q180"/>
    <mergeCell ref="N181:Q181"/>
    <mergeCell ref="N182:Q182"/>
    <mergeCell ref="N183:Q183"/>
    <mergeCell ref="N184:Q184"/>
    <mergeCell ref="N185:Q185"/>
    <mergeCell ref="R188:R190"/>
    <mergeCell ref="B189:C189"/>
    <mergeCell ref="D189:E189"/>
    <mergeCell ref="H189:I189"/>
    <mergeCell ref="J189:K189"/>
    <mergeCell ref="N191:Q191"/>
    <mergeCell ref="B186:C186"/>
    <mergeCell ref="D186:E186"/>
    <mergeCell ref="N186:Q186"/>
    <mergeCell ref="N198:Q198"/>
    <mergeCell ref="N199:Q199"/>
    <mergeCell ref="N200:Q200"/>
    <mergeCell ref="N201:Q201"/>
    <mergeCell ref="N202:Q202"/>
    <mergeCell ref="N203:Q203"/>
    <mergeCell ref="N192:Q192"/>
    <mergeCell ref="N193:Q193"/>
    <mergeCell ref="N194:Q194"/>
    <mergeCell ref="N195:Q195"/>
    <mergeCell ref="N196:Q196"/>
    <mergeCell ref="N197:Q197"/>
    <mergeCell ref="N210:Q210"/>
    <mergeCell ref="N211:Q211"/>
    <mergeCell ref="N212:Q212"/>
    <mergeCell ref="N213:Q213"/>
    <mergeCell ref="N214:Q214"/>
    <mergeCell ref="N215:Q215"/>
    <mergeCell ref="N204:Q204"/>
    <mergeCell ref="N205:Q205"/>
    <mergeCell ref="N206:Q206"/>
    <mergeCell ref="N207:Q207"/>
    <mergeCell ref="N208:Q208"/>
    <mergeCell ref="N209:Q209"/>
    <mergeCell ref="A224:A226"/>
    <mergeCell ref="B224:E224"/>
    <mergeCell ref="F224:G225"/>
    <mergeCell ref="H224:K224"/>
    <mergeCell ref="L224:L226"/>
    <mergeCell ref="M224:M226"/>
    <mergeCell ref="N224:Q226"/>
    <mergeCell ref="N216:Q216"/>
    <mergeCell ref="N217:Q217"/>
    <mergeCell ref="N218:Q218"/>
    <mergeCell ref="N219:Q219"/>
    <mergeCell ref="N220:Q220"/>
    <mergeCell ref="N221:Q221"/>
    <mergeCell ref="R224:R226"/>
    <mergeCell ref="B225:C225"/>
    <mergeCell ref="D225:E225"/>
    <mergeCell ref="H225:I225"/>
    <mergeCell ref="J225:K225"/>
    <mergeCell ref="N227:Q227"/>
    <mergeCell ref="B222:C222"/>
    <mergeCell ref="D222:E222"/>
    <mergeCell ref="N222:Q222"/>
    <mergeCell ref="N234:Q234"/>
    <mergeCell ref="N235:Q235"/>
    <mergeCell ref="N236:Q236"/>
    <mergeCell ref="N237:Q237"/>
    <mergeCell ref="N238:Q238"/>
    <mergeCell ref="N239:Q239"/>
    <mergeCell ref="N228:Q228"/>
    <mergeCell ref="N229:Q229"/>
    <mergeCell ref="N230:Q230"/>
    <mergeCell ref="N231:Q231"/>
    <mergeCell ref="N232:Q232"/>
    <mergeCell ref="N233:Q233"/>
    <mergeCell ref="N246:Q246"/>
    <mergeCell ref="N247:Q247"/>
    <mergeCell ref="N248:Q248"/>
    <mergeCell ref="N249:Q249"/>
    <mergeCell ref="N250:Q250"/>
    <mergeCell ref="N251:Q251"/>
    <mergeCell ref="N240:Q240"/>
    <mergeCell ref="N241:Q241"/>
    <mergeCell ref="N242:Q242"/>
    <mergeCell ref="N243:Q243"/>
    <mergeCell ref="N244:Q244"/>
    <mergeCell ref="N245:Q245"/>
    <mergeCell ref="A260:A262"/>
    <mergeCell ref="B260:E260"/>
    <mergeCell ref="F260:G261"/>
    <mergeCell ref="H260:K260"/>
    <mergeCell ref="L260:L262"/>
    <mergeCell ref="M260:M262"/>
    <mergeCell ref="N260:Q262"/>
    <mergeCell ref="N252:Q252"/>
    <mergeCell ref="N253:Q253"/>
    <mergeCell ref="N254:Q254"/>
    <mergeCell ref="N255:Q255"/>
    <mergeCell ref="N256:Q256"/>
    <mergeCell ref="N257:Q257"/>
    <mergeCell ref="R260:R262"/>
    <mergeCell ref="B261:C261"/>
    <mergeCell ref="D261:E261"/>
    <mergeCell ref="H261:I261"/>
    <mergeCell ref="J261:K261"/>
    <mergeCell ref="N263:Q263"/>
    <mergeCell ref="B258:C258"/>
    <mergeCell ref="D258:E258"/>
    <mergeCell ref="N258:Q258"/>
    <mergeCell ref="N270:Q270"/>
    <mergeCell ref="N271:Q271"/>
    <mergeCell ref="N272:Q272"/>
    <mergeCell ref="N273:Q273"/>
    <mergeCell ref="N274:Q274"/>
    <mergeCell ref="N275:Q275"/>
    <mergeCell ref="N264:Q264"/>
    <mergeCell ref="N265:Q265"/>
    <mergeCell ref="N266:Q266"/>
    <mergeCell ref="N267:Q267"/>
    <mergeCell ref="N268:Q268"/>
    <mergeCell ref="N269:Q269"/>
    <mergeCell ref="N282:Q282"/>
    <mergeCell ref="N283:Q283"/>
    <mergeCell ref="N284:Q284"/>
    <mergeCell ref="N285:Q285"/>
    <mergeCell ref="N286:Q286"/>
    <mergeCell ref="N287:Q287"/>
    <mergeCell ref="N276:Q276"/>
    <mergeCell ref="N277:Q277"/>
    <mergeCell ref="N278:Q278"/>
    <mergeCell ref="N279:Q279"/>
    <mergeCell ref="N280:Q280"/>
    <mergeCell ref="N281:Q281"/>
    <mergeCell ref="B294:C294"/>
    <mergeCell ref="D294:E294"/>
    <mergeCell ref="N294:Q294"/>
    <mergeCell ref="N288:Q288"/>
    <mergeCell ref="N289:Q289"/>
    <mergeCell ref="N290:Q290"/>
    <mergeCell ref="N291:Q291"/>
    <mergeCell ref="N292:Q292"/>
    <mergeCell ref="N293:Q293"/>
  </mergeCells>
  <phoneticPr fontId="2"/>
  <conditionalFormatting sqref="A12:C13 F12:G13 A14:G41">
    <cfRule type="expression" dxfId="591" priority="9">
      <formula>OR(EDATE($A$11,1)-1&lt;$A12,DATEVALUE("2026/3/31")&lt;$A12)</formula>
    </cfRule>
  </conditionalFormatting>
  <conditionalFormatting sqref="A48:F76 M48:R77 A77:G77 L77">
    <cfRule type="expression" dxfId="590" priority="10">
      <formula>OR(EDATE($A$47,1)-1&lt;$A48,DATEVALUE("2026/3/31")&lt;$A48)</formula>
    </cfRule>
  </conditionalFormatting>
  <conditionalFormatting sqref="A84:G113">
    <cfRule type="expression" dxfId="589" priority="11">
      <formula>OR(EDATE($A$83,1)-1&lt;$A84,DATEVALUE("2026/3/31")&lt;$A84)</formula>
    </cfRule>
  </conditionalFormatting>
  <conditionalFormatting sqref="A120:G149 M120:R149 L149">
    <cfRule type="expression" dxfId="588" priority="12">
      <formula>OR(EDATE($A$119,1)-1&lt;$A120,DATEVALUE("2026/3/31")&lt;$A120)</formula>
    </cfRule>
  </conditionalFormatting>
  <conditionalFormatting sqref="A156:G185">
    <cfRule type="expression" dxfId="587" priority="13">
      <formula>OR(EDATE($A$155,1)-1&lt;$A156,DATEVALUE("2026/3/31")&lt;$A156)</formula>
    </cfRule>
  </conditionalFormatting>
  <conditionalFormatting sqref="A192:G221">
    <cfRule type="expression" dxfId="586" priority="14">
      <formula>OR(EDATE($A$191,1)-1&lt;$A192,DATEVALUE("2026/3/31")&lt;$A192)</formula>
    </cfRule>
  </conditionalFormatting>
  <conditionalFormatting sqref="A228:G257 M228:R257 L255:L257">
    <cfRule type="expression" dxfId="585" priority="15">
      <formula>OR(EDATE($A$227,1)-1&lt;$A228,DATEVALUE("2026/3/31")&lt;$A228)</formula>
    </cfRule>
  </conditionalFormatting>
  <conditionalFormatting sqref="A264:G293 L264:R293">
    <cfRule type="expression" dxfId="584" priority="16">
      <formula>OR(EDATE($A$263,1)-1&lt;$A264,DATEVALUE("2026/3/31")&lt;$A264)</formula>
    </cfRule>
  </conditionalFormatting>
  <conditionalFormatting sqref="B11:C11">
    <cfRule type="expression" dxfId="583" priority="3">
      <formula>OR(EDATE($A$11,1)-1&lt;$A11,DATEVALUE("2026/3/31")&lt;$A11)</formula>
    </cfRule>
  </conditionalFormatting>
  <conditionalFormatting sqref="B4:L5">
    <cfRule type="expression" dxfId="582" priority="8">
      <formula>IF(LEN(B4)&lt;1,TRUE,FALSE)</formula>
    </cfRule>
  </conditionalFormatting>
  <conditionalFormatting sqref="D13:E13">
    <cfRule type="expression" dxfId="581" priority="2">
      <formula>$M$12="✓"</formula>
    </cfRule>
  </conditionalFormatting>
  <conditionalFormatting sqref="M11">
    <cfRule type="expression" dxfId="580" priority="1">
      <formula>OR(EDATE($A$11,1)-1&lt;$A11,DATEVALUE("2026/3/31")&lt;$A11)</formula>
    </cfRule>
  </conditionalFormatting>
  <conditionalFormatting sqref="M12:R41">
    <cfRule type="expression" dxfId="579" priority="4">
      <formula>OR(EDATE($A$11,1)-1&lt;$A12,DATEVALUE("2026/3/31")&lt;$A12)</formula>
    </cfRule>
  </conditionalFormatting>
  <conditionalFormatting sqref="M84:R113">
    <cfRule type="expression" dxfId="578" priority="5">
      <formula>OR(EDATE($A$83,1)-1&lt;$A84,DATEVALUE("2026/3/31")&lt;$A84)</formula>
    </cfRule>
  </conditionalFormatting>
  <conditionalFormatting sqref="M156:R185">
    <cfRule type="expression" dxfId="577" priority="6">
      <formula>OR(EDATE($A$155,1)-1&lt;$A156,DATEVALUE("2026/3/31")&lt;$A156)</formula>
    </cfRule>
  </conditionalFormatting>
  <conditionalFormatting sqref="M192:R221">
    <cfRule type="expression" dxfId="576" priority="7">
      <formula>OR(EDATE($A$191,1)-1&lt;$A192,DATEVALUE("2026/3/31")&lt;$A192)</formula>
    </cfRule>
  </conditionalFormatting>
  <dataValidations count="3">
    <dataValidation operator="greaterThanOrEqual" allowBlank="1" showInputMessage="1" showErrorMessage="1" sqref="H191:K221 H155:K185 H227:K257 H11:K41 H119:K149 H47:K77 H83:K113 H263:K293" xr:uid="{8A126775-7303-44E4-97F7-F10F2784F1C7}"/>
    <dataValidation type="list" allowBlank="1" showInputMessage="1" showErrorMessage="1" sqref="M263:M293 M47:M76 M83:M113 M119:M149 M155:M185 M191:M221 M227:M257 M11:M41" xr:uid="{E33BA609-B576-4CCA-BBB7-790E73B0C3DD}">
      <formula1>",✓所定,✓法定"</formula1>
    </dataValidation>
    <dataValidation type="time" operator="greaterThanOrEqual" allowBlank="1" showInputMessage="1" showErrorMessage="1" sqref="H114:K114 H78:K78 G42:K42 H222:K222 H258:K258 H186:K186 H150:K150 G11:G41 L11:L42 B11:F42 B47:G78 L47:L78 B83:G114 L83:L114 B119:G150 L119:L150 B155:G186 L155:L186 B191:G222 L191:L222 B227:G258 L227:L258 B263:G294 L263:L294 H294:K294" xr:uid="{C62B8E25-F157-4CA0-9959-C9EAC6D63975}">
      <formula1>0</formula1>
    </dataValidation>
  </dataValidations>
  <printOptions horizontalCentered="1"/>
  <pageMargins left="0.51181102362204722" right="0.51181102362204722" top="0.55118110236220474" bottom="0.55118110236220474" header="0.31496062992125984" footer="0.31496062992125984"/>
  <pageSetup paperSize="9" scale="76" fitToHeight="0" orientation="portrait" r:id="rId1"/>
  <rowBreaks count="7" manualBreakCount="7">
    <brk id="42" max="16383" man="1"/>
    <brk id="78" max="16383" man="1"/>
    <brk id="114" max="16383" man="1"/>
    <brk id="150" max="16383" man="1"/>
    <brk id="186" max="16383" man="1"/>
    <brk id="222" max="16383" man="1"/>
    <brk id="258" max="16383"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1A8EAC-2DEB-4C21-9CD9-BBC6AB259A1C}">
  <sheetPr>
    <tabColor rgb="FF66CCFF"/>
    <pageSetUpPr fitToPage="1"/>
  </sheetPr>
  <dimension ref="A1:V294"/>
  <sheetViews>
    <sheetView view="pageBreakPreview" zoomScale="115" zoomScaleNormal="100" zoomScaleSheetLayoutView="115" workbookViewId="0">
      <selection activeCell="B11" sqref="B11"/>
    </sheetView>
  </sheetViews>
  <sheetFormatPr defaultColWidth="8.75" defaultRowHeight="14.25"/>
  <cols>
    <col min="1" max="1" width="10.75" style="1" customWidth="1"/>
    <col min="2" max="7" width="7.125" style="1" customWidth="1"/>
    <col min="8" max="11" width="7.125" style="1" hidden="1" customWidth="1"/>
    <col min="12" max="12" width="7.125" style="1" customWidth="1"/>
    <col min="13" max="13" width="6.125" style="9" customWidth="1"/>
    <col min="14" max="14" width="5.75" style="1" customWidth="1"/>
    <col min="15" max="15" width="9.125" style="1" customWidth="1"/>
    <col min="16" max="17" width="8.75" style="1" customWidth="1"/>
    <col min="18" max="18" width="12.75" style="1" customWidth="1"/>
    <col min="19" max="21" width="8.75" style="1" hidden="1" customWidth="1"/>
    <col min="22" max="16384" width="8.75" style="1"/>
  </cols>
  <sheetData>
    <row r="1" spans="1:22" ht="16.5">
      <c r="A1" s="2" t="str" cm="1">
        <f t="array" aca="1" ref="A1" ca="1">"業務日誌" &amp; RIGHT(CELL("filename", A1),U1)</f>
        <v>業務日誌15</v>
      </c>
      <c r="B1" s="3"/>
      <c r="C1" s="3"/>
      <c r="D1" s="3"/>
      <c r="E1" s="3"/>
      <c r="F1" s="3"/>
      <c r="G1" s="3"/>
      <c r="H1" s="3"/>
      <c r="I1" s="3"/>
      <c r="J1" s="3"/>
      <c r="K1" s="3"/>
      <c r="L1" s="3"/>
      <c r="M1" s="3"/>
      <c r="N1" s="3"/>
      <c r="O1" s="3"/>
      <c r="P1" s="3"/>
      <c r="Q1" s="3"/>
      <c r="R1" s="3"/>
      <c r="S1" s="45" t="str" cm="1">
        <f t="array" aca="1" ref="S1" ca="1">"各月内訳表!$E" &amp; 5+ 27*(RIGHT(CELL("filename", A1),U1)-1)</f>
        <v>各月内訳表!$E383</v>
      </c>
      <c r="T1" s="45" t="str" cm="1">
        <f t="array" aca="1" ref="T1" ca="1">"各月内訳表!$G" &amp; 6+ 27*(RIGHT(CELL("filename", A1),U1)-1)</f>
        <v>各月内訳表!$G384</v>
      </c>
      <c r="U1" s="45" cm="1">
        <f t="array" aca="1" ref="U1" ca="1">LEN(CELL("filename",A1))-FIND("日誌",CELL("filename",A1))-1</f>
        <v>2</v>
      </c>
    </row>
    <row r="2" spans="1:22" ht="16.899999999999999" customHeight="1">
      <c r="L2" s="25"/>
      <c r="Q2" s="19" t="s">
        <v>13</v>
      </c>
      <c r="R2" s="163">
        <f>入力ボックス!C8</f>
        <v>0</v>
      </c>
      <c r="S2" s="45"/>
      <c r="T2" s="45"/>
      <c r="U2" s="45" cm="1">
        <f t="array" aca="1" ref="U2" ca="1">LEN(CELL("filename",I2))-FIND("日誌",CELL("filename",I2))-1</f>
        <v>2</v>
      </c>
    </row>
    <row r="3" spans="1:22" ht="16.899999999999999" customHeight="1">
      <c r="L3" s="25"/>
      <c r="Q3" s="19"/>
      <c r="R3" s="28"/>
    </row>
    <row r="4" spans="1:22">
      <c r="A4" s="24" t="s">
        <v>12</v>
      </c>
      <c r="B4" s="201" t="str">
        <f>IF(入力ボックス!$C$4="","",入力ボックス!$C$4)</f>
        <v/>
      </c>
      <c r="C4" s="201"/>
      <c r="D4" s="201"/>
      <c r="E4" s="201"/>
      <c r="F4" s="201"/>
      <c r="G4" s="201"/>
      <c r="H4" s="201"/>
      <c r="I4" s="201"/>
      <c r="J4" s="201"/>
      <c r="K4" s="201"/>
      <c r="L4" s="201"/>
      <c r="O4" s="24" t="s">
        <v>79</v>
      </c>
      <c r="P4" s="202"/>
      <c r="Q4" s="202"/>
      <c r="R4" s="202"/>
    </row>
    <row r="5" spans="1:22" ht="18.75" customHeight="1">
      <c r="A5" s="24" t="s">
        <v>21</v>
      </c>
      <c r="B5" s="201" t="str" cm="1">
        <f t="array" aca="1" ref="B5" ca="1">IF(INDIRECT(S1)="","",INDIRECT(S1))</f>
        <v/>
      </c>
      <c r="C5" s="201"/>
      <c r="D5" s="201"/>
      <c r="E5" s="201"/>
      <c r="F5" s="201"/>
      <c r="G5" s="201"/>
      <c r="H5" s="201"/>
      <c r="I5" s="201"/>
      <c r="J5" s="201"/>
      <c r="K5" s="201"/>
      <c r="L5" s="201"/>
      <c r="O5" s="31" t="s">
        <v>80</v>
      </c>
    </row>
    <row r="6" spans="1:22" ht="18.75" customHeight="1">
      <c r="R6" s="42" t="str">
        <f ca="1">HYPERLINK("#"&amp;S1,"各月内訳表へ")</f>
        <v>各月内訳表へ</v>
      </c>
    </row>
    <row r="8" spans="1:22" ht="27" customHeight="1">
      <c r="A8" s="194" t="s">
        <v>22</v>
      </c>
      <c r="B8" s="189" t="s">
        <v>103</v>
      </c>
      <c r="C8" s="189"/>
      <c r="D8" s="189"/>
      <c r="E8" s="189"/>
      <c r="F8" s="189" t="s">
        <v>23</v>
      </c>
      <c r="G8" s="189"/>
      <c r="H8" s="189" t="s">
        <v>88</v>
      </c>
      <c r="I8" s="189"/>
      <c r="J8" s="189"/>
      <c r="K8" s="189"/>
      <c r="L8" s="189" t="s">
        <v>87</v>
      </c>
      <c r="M8" s="195" t="s">
        <v>96</v>
      </c>
      <c r="N8" s="194" t="s">
        <v>25</v>
      </c>
      <c r="O8" s="194"/>
      <c r="P8" s="194"/>
      <c r="Q8" s="194"/>
      <c r="R8" s="189" t="s">
        <v>100</v>
      </c>
    </row>
    <row r="9" spans="1:22" ht="14.25" customHeight="1">
      <c r="A9" s="194"/>
      <c r="B9" s="189" t="s">
        <v>82</v>
      </c>
      <c r="C9" s="189"/>
      <c r="D9" s="189" t="s">
        <v>84</v>
      </c>
      <c r="E9" s="189"/>
      <c r="F9" s="189"/>
      <c r="G9" s="189"/>
      <c r="H9" s="189" t="s">
        <v>90</v>
      </c>
      <c r="I9" s="189"/>
      <c r="J9" s="189" t="s">
        <v>89</v>
      </c>
      <c r="K9" s="189"/>
      <c r="L9" s="189"/>
      <c r="M9" s="196"/>
      <c r="N9" s="194"/>
      <c r="O9" s="194"/>
      <c r="P9" s="194"/>
      <c r="Q9" s="194"/>
      <c r="R9" s="189"/>
    </row>
    <row r="10" spans="1:22" ht="18" customHeight="1">
      <c r="A10" s="194"/>
      <c r="B10" s="43" t="s">
        <v>26</v>
      </c>
      <c r="C10" s="43" t="s">
        <v>27</v>
      </c>
      <c r="D10" s="43" t="s">
        <v>26</v>
      </c>
      <c r="E10" s="43" t="s">
        <v>27</v>
      </c>
      <c r="F10" s="44" t="s">
        <v>85</v>
      </c>
      <c r="G10" s="44" t="s">
        <v>86</v>
      </c>
      <c r="H10" s="44" t="s">
        <v>81</v>
      </c>
      <c r="I10" s="44" t="s">
        <v>83</v>
      </c>
      <c r="J10" s="44" t="s">
        <v>81</v>
      </c>
      <c r="K10" s="44" t="s">
        <v>95</v>
      </c>
      <c r="L10" s="189"/>
      <c r="M10" s="197"/>
      <c r="N10" s="194"/>
      <c r="O10" s="194"/>
      <c r="P10" s="194"/>
      <c r="Q10" s="194"/>
      <c r="R10" s="194"/>
    </row>
    <row r="11" spans="1:22">
      <c r="A11" s="27" cm="1">
        <f t="array" aca="1" ref="A11" ca="1">DATE("2025","8",IFERROR(INDIRECT(T1),"1"))</f>
        <v>45870</v>
      </c>
      <c r="B11" s="20"/>
      <c r="C11" s="21"/>
      <c r="D11" s="20"/>
      <c r="E11" s="21"/>
      <c r="F11" s="22"/>
      <c r="G11" s="22"/>
      <c r="H11" s="34" t="str">
        <f>IF(OR(B11="",LEFT(M11,1)="✓"),"",C11-B11-F11)</f>
        <v/>
      </c>
      <c r="I11" s="34" t="str">
        <f>IF(OR(D11="",LEFT(M11,1)="✓"),"",E11-D11-G11)</f>
        <v/>
      </c>
      <c r="J11" s="34" t="str">
        <f>IF(AND(B11&lt;&gt;"",M11="✓所定"),C11-B11-F11,"")</f>
        <v/>
      </c>
      <c r="K11" s="34" t="str">
        <f>IF(AND(B11&lt;&gt;"",M11="✓法定"),C11-B11-F11,"")</f>
        <v/>
      </c>
      <c r="L11" s="26" t="str">
        <f>IF(AND($B11="",$D11=""),"",($C11-$B11-$F11)+($E11-$D11-$G11))</f>
        <v/>
      </c>
      <c r="M11" s="32"/>
      <c r="N11" s="190"/>
      <c r="O11" s="190"/>
      <c r="P11" s="190"/>
      <c r="Q11" s="190"/>
      <c r="R11" s="23"/>
      <c r="V11" s="1" t="s">
        <v>171</v>
      </c>
    </row>
    <row r="12" spans="1:22">
      <c r="A12" s="27">
        <f ca="1">A11+1</f>
        <v>45871</v>
      </c>
      <c r="B12" s="20"/>
      <c r="C12" s="21"/>
      <c r="D12" s="20"/>
      <c r="E12" s="21"/>
      <c r="F12" s="22"/>
      <c r="G12" s="22"/>
      <c r="H12" s="34" t="str">
        <f t="shared" ref="H12:H41" si="0">IF(OR(B12="",LEFT(M12,1)="✓"),"",C12-B12-F12)</f>
        <v/>
      </c>
      <c r="I12" s="34" t="str">
        <f t="shared" ref="I12:I41" si="1">IF(OR(D12="",LEFT(M12,1)="✓"),"",E12-D12-G12)</f>
        <v/>
      </c>
      <c r="J12" s="34" t="str">
        <f t="shared" ref="J12:J41" si="2">IF(AND(B12&lt;&gt;"",M12="✓所定"),C12-B12-F12,"")</f>
        <v/>
      </c>
      <c r="K12" s="34" t="str">
        <f t="shared" ref="K12:K41" si="3">IF(AND(B12&lt;&gt;"",M12="✓法定"),C12-B12-F12,"")</f>
        <v/>
      </c>
      <c r="L12" s="26" t="str">
        <f t="shared" ref="L12:L41" si="4">IF(AND($B12="",$D12=""),"",($C12-$B12-$F12)+(E12-D12-G12))</f>
        <v/>
      </c>
      <c r="M12" s="32"/>
      <c r="N12" s="190"/>
      <c r="O12" s="190"/>
      <c r="P12" s="190"/>
      <c r="Q12" s="190"/>
      <c r="R12" s="23"/>
      <c r="V12" s="1" t="s">
        <v>172</v>
      </c>
    </row>
    <row r="13" spans="1:22">
      <c r="A13" s="27">
        <f t="shared" ref="A13:A41" ca="1" si="5">A12+1</f>
        <v>45872</v>
      </c>
      <c r="B13" s="20"/>
      <c r="C13" s="21"/>
      <c r="D13" s="20"/>
      <c r="E13" s="21"/>
      <c r="F13" s="22"/>
      <c r="G13" s="22"/>
      <c r="H13" s="34" t="str">
        <f t="shared" si="0"/>
        <v/>
      </c>
      <c r="I13" s="34" t="str">
        <f t="shared" si="1"/>
        <v/>
      </c>
      <c r="J13" s="34" t="str">
        <f t="shared" si="2"/>
        <v/>
      </c>
      <c r="K13" s="34" t="str">
        <f t="shared" si="3"/>
        <v/>
      </c>
      <c r="L13" s="26" t="str">
        <f t="shared" si="4"/>
        <v/>
      </c>
      <c r="M13" s="32"/>
      <c r="N13" s="190"/>
      <c r="O13" s="190"/>
      <c r="P13" s="190"/>
      <c r="Q13" s="190"/>
      <c r="R13" s="23"/>
    </row>
    <row r="14" spans="1:22">
      <c r="A14" s="27">
        <f t="shared" ca="1" si="5"/>
        <v>45873</v>
      </c>
      <c r="B14" s="20"/>
      <c r="C14" s="21"/>
      <c r="D14" s="20"/>
      <c r="E14" s="21"/>
      <c r="F14" s="22"/>
      <c r="G14" s="22"/>
      <c r="H14" s="34" t="str">
        <f t="shared" si="0"/>
        <v/>
      </c>
      <c r="I14" s="34" t="str">
        <f t="shared" si="1"/>
        <v/>
      </c>
      <c r="J14" s="34" t="str">
        <f t="shared" si="2"/>
        <v/>
      </c>
      <c r="K14" s="34" t="str">
        <f t="shared" si="3"/>
        <v/>
      </c>
      <c r="L14" s="26" t="str">
        <f t="shared" si="4"/>
        <v/>
      </c>
      <c r="M14" s="32"/>
      <c r="N14" s="190"/>
      <c r="O14" s="190"/>
      <c r="P14" s="190"/>
      <c r="Q14" s="190"/>
      <c r="R14" s="23"/>
    </row>
    <row r="15" spans="1:22">
      <c r="A15" s="27">
        <f t="shared" ca="1" si="5"/>
        <v>45874</v>
      </c>
      <c r="B15" s="20"/>
      <c r="C15" s="21"/>
      <c r="D15" s="20"/>
      <c r="E15" s="21"/>
      <c r="F15" s="22"/>
      <c r="G15" s="22"/>
      <c r="H15" s="34" t="str">
        <f t="shared" si="0"/>
        <v/>
      </c>
      <c r="I15" s="34" t="str">
        <f t="shared" si="1"/>
        <v/>
      </c>
      <c r="J15" s="34" t="str">
        <f t="shared" si="2"/>
        <v/>
      </c>
      <c r="K15" s="34" t="str">
        <f t="shared" si="3"/>
        <v/>
      </c>
      <c r="L15" s="26" t="str">
        <f t="shared" si="4"/>
        <v/>
      </c>
      <c r="M15" s="32"/>
      <c r="N15" s="190"/>
      <c r="O15" s="190"/>
      <c r="P15" s="190"/>
      <c r="Q15" s="190"/>
      <c r="R15" s="23"/>
    </row>
    <row r="16" spans="1:22">
      <c r="A16" s="27">
        <f t="shared" ca="1" si="5"/>
        <v>45875</v>
      </c>
      <c r="B16" s="20"/>
      <c r="C16" s="21"/>
      <c r="D16" s="20"/>
      <c r="E16" s="21"/>
      <c r="F16" s="22"/>
      <c r="G16" s="22"/>
      <c r="H16" s="34" t="str">
        <f t="shared" si="0"/>
        <v/>
      </c>
      <c r="I16" s="34" t="str">
        <f t="shared" si="1"/>
        <v/>
      </c>
      <c r="J16" s="34" t="str">
        <f t="shared" si="2"/>
        <v/>
      </c>
      <c r="K16" s="34" t="str">
        <f t="shared" si="3"/>
        <v/>
      </c>
      <c r="L16" s="26" t="str">
        <f t="shared" si="4"/>
        <v/>
      </c>
      <c r="M16" s="32"/>
      <c r="N16" s="190"/>
      <c r="O16" s="190"/>
      <c r="P16" s="190"/>
      <c r="Q16" s="190"/>
      <c r="R16" s="23"/>
    </row>
    <row r="17" spans="1:18">
      <c r="A17" s="27">
        <f t="shared" ca="1" si="5"/>
        <v>45876</v>
      </c>
      <c r="B17" s="20"/>
      <c r="C17" s="21"/>
      <c r="D17" s="20"/>
      <c r="E17" s="21"/>
      <c r="F17" s="22"/>
      <c r="G17" s="22"/>
      <c r="H17" s="34" t="str">
        <f t="shared" si="0"/>
        <v/>
      </c>
      <c r="I17" s="34" t="str">
        <f t="shared" si="1"/>
        <v/>
      </c>
      <c r="J17" s="34" t="str">
        <f t="shared" si="2"/>
        <v/>
      </c>
      <c r="K17" s="34" t="str">
        <f t="shared" si="3"/>
        <v/>
      </c>
      <c r="L17" s="26" t="str">
        <f t="shared" si="4"/>
        <v/>
      </c>
      <c r="M17" s="32"/>
      <c r="N17" s="190"/>
      <c r="O17" s="190"/>
      <c r="P17" s="190"/>
      <c r="Q17" s="190"/>
      <c r="R17" s="23"/>
    </row>
    <row r="18" spans="1:18">
      <c r="A18" s="27">
        <f t="shared" ca="1" si="5"/>
        <v>45877</v>
      </c>
      <c r="B18" s="20"/>
      <c r="C18" s="21"/>
      <c r="D18" s="20"/>
      <c r="E18" s="21"/>
      <c r="F18" s="22"/>
      <c r="G18" s="22"/>
      <c r="H18" s="34" t="str">
        <f t="shared" si="0"/>
        <v/>
      </c>
      <c r="I18" s="34" t="str">
        <f t="shared" si="1"/>
        <v/>
      </c>
      <c r="J18" s="34" t="str">
        <f t="shared" si="2"/>
        <v/>
      </c>
      <c r="K18" s="34" t="str">
        <f t="shared" si="3"/>
        <v/>
      </c>
      <c r="L18" s="26" t="str">
        <f t="shared" si="4"/>
        <v/>
      </c>
      <c r="M18" s="32"/>
      <c r="N18" s="190"/>
      <c r="O18" s="190"/>
      <c r="P18" s="190"/>
      <c r="Q18" s="190"/>
      <c r="R18" s="23"/>
    </row>
    <row r="19" spans="1:18">
      <c r="A19" s="27">
        <f t="shared" ca="1" si="5"/>
        <v>45878</v>
      </c>
      <c r="B19" s="20"/>
      <c r="C19" s="21"/>
      <c r="D19" s="20"/>
      <c r="E19" s="21"/>
      <c r="F19" s="22"/>
      <c r="G19" s="22"/>
      <c r="H19" s="34" t="str">
        <f t="shared" si="0"/>
        <v/>
      </c>
      <c r="I19" s="34" t="str">
        <f t="shared" si="1"/>
        <v/>
      </c>
      <c r="J19" s="34" t="str">
        <f t="shared" si="2"/>
        <v/>
      </c>
      <c r="K19" s="34" t="str">
        <f t="shared" si="3"/>
        <v/>
      </c>
      <c r="L19" s="26" t="str">
        <f t="shared" si="4"/>
        <v/>
      </c>
      <c r="M19" s="32"/>
      <c r="N19" s="190"/>
      <c r="O19" s="190"/>
      <c r="P19" s="190"/>
      <c r="Q19" s="190"/>
      <c r="R19" s="23"/>
    </row>
    <row r="20" spans="1:18">
      <c r="A20" s="27">
        <f t="shared" ca="1" si="5"/>
        <v>45879</v>
      </c>
      <c r="B20" s="20"/>
      <c r="C20" s="21"/>
      <c r="D20" s="20"/>
      <c r="E20" s="21"/>
      <c r="F20" s="22"/>
      <c r="G20" s="22"/>
      <c r="H20" s="34" t="str">
        <f t="shared" si="0"/>
        <v/>
      </c>
      <c r="I20" s="34" t="str">
        <f t="shared" si="1"/>
        <v/>
      </c>
      <c r="J20" s="34" t="str">
        <f t="shared" si="2"/>
        <v/>
      </c>
      <c r="K20" s="34" t="str">
        <f t="shared" si="3"/>
        <v/>
      </c>
      <c r="L20" s="26" t="str">
        <f t="shared" si="4"/>
        <v/>
      </c>
      <c r="M20" s="32"/>
      <c r="N20" s="190"/>
      <c r="O20" s="190"/>
      <c r="P20" s="190"/>
      <c r="Q20" s="190"/>
      <c r="R20" s="23"/>
    </row>
    <row r="21" spans="1:18">
      <c r="A21" s="27">
        <f t="shared" ca="1" si="5"/>
        <v>45880</v>
      </c>
      <c r="B21" s="20"/>
      <c r="C21" s="21"/>
      <c r="D21" s="20"/>
      <c r="E21" s="21"/>
      <c r="F21" s="22"/>
      <c r="G21" s="22"/>
      <c r="H21" s="34" t="str">
        <f t="shared" si="0"/>
        <v/>
      </c>
      <c r="I21" s="34" t="str">
        <f t="shared" si="1"/>
        <v/>
      </c>
      <c r="J21" s="34" t="str">
        <f t="shared" si="2"/>
        <v/>
      </c>
      <c r="K21" s="34" t="str">
        <f t="shared" si="3"/>
        <v/>
      </c>
      <c r="L21" s="26" t="str">
        <f t="shared" si="4"/>
        <v/>
      </c>
      <c r="M21" s="32"/>
      <c r="N21" s="190"/>
      <c r="O21" s="190"/>
      <c r="P21" s="190"/>
      <c r="Q21" s="190"/>
      <c r="R21" s="23"/>
    </row>
    <row r="22" spans="1:18">
      <c r="A22" s="27">
        <f t="shared" ca="1" si="5"/>
        <v>45881</v>
      </c>
      <c r="B22" s="20"/>
      <c r="C22" s="21"/>
      <c r="D22" s="20"/>
      <c r="E22" s="21"/>
      <c r="F22" s="22"/>
      <c r="G22" s="22"/>
      <c r="H22" s="34" t="str">
        <f t="shared" si="0"/>
        <v/>
      </c>
      <c r="I22" s="34" t="str">
        <f t="shared" si="1"/>
        <v/>
      </c>
      <c r="J22" s="34" t="str">
        <f t="shared" si="2"/>
        <v/>
      </c>
      <c r="K22" s="34" t="str">
        <f t="shared" si="3"/>
        <v/>
      </c>
      <c r="L22" s="26" t="str">
        <f t="shared" si="4"/>
        <v/>
      </c>
      <c r="M22" s="32"/>
      <c r="N22" s="190"/>
      <c r="O22" s="190"/>
      <c r="P22" s="190"/>
      <c r="Q22" s="190"/>
      <c r="R22" s="23"/>
    </row>
    <row r="23" spans="1:18">
      <c r="A23" s="27">
        <f t="shared" ca="1" si="5"/>
        <v>45882</v>
      </c>
      <c r="B23" s="20"/>
      <c r="C23" s="21"/>
      <c r="D23" s="20"/>
      <c r="E23" s="21"/>
      <c r="F23" s="22"/>
      <c r="G23" s="22"/>
      <c r="H23" s="34" t="str">
        <f t="shared" si="0"/>
        <v/>
      </c>
      <c r="I23" s="34" t="str">
        <f t="shared" si="1"/>
        <v/>
      </c>
      <c r="J23" s="34" t="str">
        <f t="shared" si="2"/>
        <v/>
      </c>
      <c r="K23" s="34" t="str">
        <f t="shared" si="3"/>
        <v/>
      </c>
      <c r="L23" s="26" t="str">
        <f t="shared" si="4"/>
        <v/>
      </c>
      <c r="M23" s="32"/>
      <c r="N23" s="190"/>
      <c r="O23" s="190"/>
      <c r="P23" s="190"/>
      <c r="Q23" s="190"/>
      <c r="R23" s="23"/>
    </row>
    <row r="24" spans="1:18">
      <c r="A24" s="27">
        <f t="shared" ca="1" si="5"/>
        <v>45883</v>
      </c>
      <c r="B24" s="20"/>
      <c r="C24" s="21"/>
      <c r="D24" s="20"/>
      <c r="E24" s="21"/>
      <c r="F24" s="22"/>
      <c r="G24" s="22"/>
      <c r="H24" s="34" t="str">
        <f t="shared" si="0"/>
        <v/>
      </c>
      <c r="I24" s="34" t="str">
        <f t="shared" si="1"/>
        <v/>
      </c>
      <c r="J24" s="34" t="str">
        <f t="shared" si="2"/>
        <v/>
      </c>
      <c r="K24" s="34" t="str">
        <f t="shared" si="3"/>
        <v/>
      </c>
      <c r="L24" s="26" t="str">
        <f t="shared" si="4"/>
        <v/>
      </c>
      <c r="M24" s="32"/>
      <c r="N24" s="190"/>
      <c r="O24" s="190"/>
      <c r="P24" s="190"/>
      <c r="Q24" s="190"/>
      <c r="R24" s="23"/>
    </row>
    <row r="25" spans="1:18">
      <c r="A25" s="27">
        <f t="shared" ca="1" si="5"/>
        <v>45884</v>
      </c>
      <c r="B25" s="20"/>
      <c r="C25" s="21"/>
      <c r="D25" s="20"/>
      <c r="E25" s="21"/>
      <c r="F25" s="22"/>
      <c r="G25" s="22"/>
      <c r="H25" s="34" t="str">
        <f t="shared" si="0"/>
        <v/>
      </c>
      <c r="I25" s="34" t="str">
        <f t="shared" si="1"/>
        <v/>
      </c>
      <c r="J25" s="34" t="str">
        <f t="shared" si="2"/>
        <v/>
      </c>
      <c r="K25" s="34" t="str">
        <f t="shared" si="3"/>
        <v/>
      </c>
      <c r="L25" s="26" t="str">
        <f t="shared" si="4"/>
        <v/>
      </c>
      <c r="M25" s="32"/>
      <c r="N25" s="190"/>
      <c r="O25" s="190"/>
      <c r="P25" s="190"/>
      <c r="Q25" s="190"/>
      <c r="R25" s="23"/>
    </row>
    <row r="26" spans="1:18">
      <c r="A26" s="27">
        <f t="shared" ca="1" si="5"/>
        <v>45885</v>
      </c>
      <c r="B26" s="20"/>
      <c r="C26" s="21"/>
      <c r="D26" s="20"/>
      <c r="E26" s="21"/>
      <c r="F26" s="22"/>
      <c r="G26" s="22"/>
      <c r="H26" s="34" t="str">
        <f t="shared" si="0"/>
        <v/>
      </c>
      <c r="I26" s="34" t="str">
        <f t="shared" si="1"/>
        <v/>
      </c>
      <c r="J26" s="34" t="str">
        <f t="shared" si="2"/>
        <v/>
      </c>
      <c r="K26" s="34" t="str">
        <f t="shared" si="3"/>
        <v/>
      </c>
      <c r="L26" s="26" t="str">
        <f t="shared" si="4"/>
        <v/>
      </c>
      <c r="M26" s="32"/>
      <c r="N26" s="190"/>
      <c r="O26" s="190"/>
      <c r="P26" s="190"/>
      <c r="Q26" s="190"/>
      <c r="R26" s="23"/>
    </row>
    <row r="27" spans="1:18">
      <c r="A27" s="27">
        <f t="shared" ca="1" si="5"/>
        <v>45886</v>
      </c>
      <c r="B27" s="20"/>
      <c r="C27" s="21"/>
      <c r="D27" s="20"/>
      <c r="E27" s="21"/>
      <c r="F27" s="22"/>
      <c r="G27" s="22"/>
      <c r="H27" s="34" t="str">
        <f t="shared" si="0"/>
        <v/>
      </c>
      <c r="I27" s="34" t="str">
        <f t="shared" si="1"/>
        <v/>
      </c>
      <c r="J27" s="34" t="str">
        <f t="shared" si="2"/>
        <v/>
      </c>
      <c r="K27" s="34" t="str">
        <f t="shared" si="3"/>
        <v/>
      </c>
      <c r="L27" s="26" t="str">
        <f t="shared" si="4"/>
        <v/>
      </c>
      <c r="M27" s="32"/>
      <c r="N27" s="190"/>
      <c r="O27" s="190"/>
      <c r="P27" s="190"/>
      <c r="Q27" s="190"/>
      <c r="R27" s="23"/>
    </row>
    <row r="28" spans="1:18">
      <c r="A28" s="27">
        <f t="shared" ca="1" si="5"/>
        <v>45887</v>
      </c>
      <c r="B28" s="20"/>
      <c r="C28" s="21"/>
      <c r="D28" s="20"/>
      <c r="E28" s="21"/>
      <c r="F28" s="22"/>
      <c r="G28" s="22"/>
      <c r="H28" s="34" t="str">
        <f t="shared" si="0"/>
        <v/>
      </c>
      <c r="I28" s="34" t="str">
        <f t="shared" si="1"/>
        <v/>
      </c>
      <c r="J28" s="34" t="str">
        <f t="shared" si="2"/>
        <v/>
      </c>
      <c r="K28" s="34" t="str">
        <f t="shared" si="3"/>
        <v/>
      </c>
      <c r="L28" s="26" t="str">
        <f t="shared" si="4"/>
        <v/>
      </c>
      <c r="M28" s="32"/>
      <c r="N28" s="190"/>
      <c r="O28" s="190"/>
      <c r="P28" s="190"/>
      <c r="Q28" s="190"/>
      <c r="R28" s="23"/>
    </row>
    <row r="29" spans="1:18">
      <c r="A29" s="27">
        <f t="shared" ca="1" si="5"/>
        <v>45888</v>
      </c>
      <c r="B29" s="20"/>
      <c r="C29" s="21"/>
      <c r="D29" s="20"/>
      <c r="E29" s="21"/>
      <c r="F29" s="22"/>
      <c r="G29" s="22"/>
      <c r="H29" s="34" t="str">
        <f t="shared" si="0"/>
        <v/>
      </c>
      <c r="I29" s="34" t="str">
        <f t="shared" si="1"/>
        <v/>
      </c>
      <c r="J29" s="34" t="str">
        <f t="shared" si="2"/>
        <v/>
      </c>
      <c r="K29" s="34" t="str">
        <f t="shared" si="3"/>
        <v/>
      </c>
      <c r="L29" s="26" t="str">
        <f t="shared" si="4"/>
        <v/>
      </c>
      <c r="M29" s="32"/>
      <c r="N29" s="190"/>
      <c r="O29" s="190"/>
      <c r="P29" s="190"/>
      <c r="Q29" s="190"/>
      <c r="R29" s="23"/>
    </row>
    <row r="30" spans="1:18">
      <c r="A30" s="27">
        <f t="shared" ca="1" si="5"/>
        <v>45889</v>
      </c>
      <c r="B30" s="20"/>
      <c r="C30" s="21"/>
      <c r="D30" s="20"/>
      <c r="E30" s="21"/>
      <c r="F30" s="22"/>
      <c r="G30" s="22"/>
      <c r="H30" s="34" t="str">
        <f t="shared" si="0"/>
        <v/>
      </c>
      <c r="I30" s="34" t="str">
        <f t="shared" si="1"/>
        <v/>
      </c>
      <c r="J30" s="34" t="str">
        <f t="shared" si="2"/>
        <v/>
      </c>
      <c r="K30" s="34" t="str">
        <f t="shared" si="3"/>
        <v/>
      </c>
      <c r="L30" s="26" t="str">
        <f t="shared" si="4"/>
        <v/>
      </c>
      <c r="M30" s="32"/>
      <c r="N30" s="190"/>
      <c r="O30" s="190"/>
      <c r="P30" s="190"/>
      <c r="Q30" s="190"/>
      <c r="R30" s="23"/>
    </row>
    <row r="31" spans="1:18">
      <c r="A31" s="27">
        <f t="shared" ca="1" si="5"/>
        <v>45890</v>
      </c>
      <c r="B31" s="20"/>
      <c r="C31" s="21"/>
      <c r="D31" s="20"/>
      <c r="E31" s="21"/>
      <c r="F31" s="22"/>
      <c r="G31" s="22"/>
      <c r="H31" s="34" t="str">
        <f t="shared" si="0"/>
        <v/>
      </c>
      <c r="I31" s="34" t="str">
        <f t="shared" si="1"/>
        <v/>
      </c>
      <c r="J31" s="34" t="str">
        <f t="shared" si="2"/>
        <v/>
      </c>
      <c r="K31" s="34" t="str">
        <f t="shared" si="3"/>
        <v/>
      </c>
      <c r="L31" s="26" t="str">
        <f t="shared" si="4"/>
        <v/>
      </c>
      <c r="M31" s="32"/>
      <c r="N31" s="190"/>
      <c r="O31" s="190"/>
      <c r="P31" s="190"/>
      <c r="Q31" s="190"/>
      <c r="R31" s="23"/>
    </row>
    <row r="32" spans="1:18">
      <c r="A32" s="27">
        <f t="shared" ca="1" si="5"/>
        <v>45891</v>
      </c>
      <c r="B32" s="20"/>
      <c r="C32" s="21"/>
      <c r="D32" s="20"/>
      <c r="E32" s="21"/>
      <c r="F32" s="22"/>
      <c r="G32" s="22"/>
      <c r="H32" s="34" t="str">
        <f t="shared" si="0"/>
        <v/>
      </c>
      <c r="I32" s="34" t="str">
        <f t="shared" si="1"/>
        <v/>
      </c>
      <c r="J32" s="34" t="str">
        <f t="shared" si="2"/>
        <v/>
      </c>
      <c r="K32" s="34" t="str">
        <f t="shared" si="3"/>
        <v/>
      </c>
      <c r="L32" s="26" t="str">
        <f t="shared" si="4"/>
        <v/>
      </c>
      <c r="M32" s="32"/>
      <c r="N32" s="190"/>
      <c r="O32" s="190"/>
      <c r="P32" s="190"/>
      <c r="Q32" s="190"/>
      <c r="R32" s="23"/>
    </row>
    <row r="33" spans="1:22">
      <c r="A33" s="27">
        <f t="shared" ca="1" si="5"/>
        <v>45892</v>
      </c>
      <c r="B33" s="20"/>
      <c r="C33" s="21"/>
      <c r="D33" s="20"/>
      <c r="E33" s="21"/>
      <c r="F33" s="22"/>
      <c r="G33" s="22"/>
      <c r="H33" s="34" t="str">
        <f t="shared" si="0"/>
        <v/>
      </c>
      <c r="I33" s="34" t="str">
        <f t="shared" si="1"/>
        <v/>
      </c>
      <c r="J33" s="34" t="str">
        <f t="shared" si="2"/>
        <v/>
      </c>
      <c r="K33" s="34" t="str">
        <f t="shared" si="3"/>
        <v/>
      </c>
      <c r="L33" s="26" t="str">
        <f t="shared" si="4"/>
        <v/>
      </c>
      <c r="M33" s="32"/>
      <c r="N33" s="190"/>
      <c r="O33" s="190"/>
      <c r="P33" s="190"/>
      <c r="Q33" s="190"/>
      <c r="R33" s="23"/>
    </row>
    <row r="34" spans="1:22">
      <c r="A34" s="27">
        <f t="shared" ca="1" si="5"/>
        <v>45893</v>
      </c>
      <c r="B34" s="20"/>
      <c r="C34" s="21"/>
      <c r="D34" s="20"/>
      <c r="E34" s="21"/>
      <c r="F34" s="22"/>
      <c r="G34" s="22"/>
      <c r="H34" s="34" t="str">
        <f t="shared" si="0"/>
        <v/>
      </c>
      <c r="I34" s="34" t="str">
        <f t="shared" si="1"/>
        <v/>
      </c>
      <c r="J34" s="34" t="str">
        <f t="shared" si="2"/>
        <v/>
      </c>
      <c r="K34" s="34" t="str">
        <f t="shared" si="3"/>
        <v/>
      </c>
      <c r="L34" s="26" t="str">
        <f t="shared" si="4"/>
        <v/>
      </c>
      <c r="M34" s="32"/>
      <c r="N34" s="190"/>
      <c r="O34" s="190"/>
      <c r="P34" s="190"/>
      <c r="Q34" s="190"/>
      <c r="R34" s="23"/>
    </row>
    <row r="35" spans="1:22">
      <c r="A35" s="27">
        <f t="shared" ca="1" si="5"/>
        <v>45894</v>
      </c>
      <c r="B35" s="20"/>
      <c r="C35" s="21"/>
      <c r="D35" s="20"/>
      <c r="E35" s="21"/>
      <c r="F35" s="22"/>
      <c r="G35" s="22"/>
      <c r="H35" s="34" t="str">
        <f t="shared" si="0"/>
        <v/>
      </c>
      <c r="I35" s="34" t="str">
        <f t="shared" si="1"/>
        <v/>
      </c>
      <c r="J35" s="34" t="str">
        <f t="shared" si="2"/>
        <v/>
      </c>
      <c r="K35" s="34" t="str">
        <f t="shared" si="3"/>
        <v/>
      </c>
      <c r="L35" s="26" t="str">
        <f t="shared" si="4"/>
        <v/>
      </c>
      <c r="M35" s="32"/>
      <c r="N35" s="190"/>
      <c r="O35" s="190"/>
      <c r="P35" s="190"/>
      <c r="Q35" s="190"/>
      <c r="R35" s="23"/>
    </row>
    <row r="36" spans="1:22">
      <c r="A36" s="27">
        <f t="shared" ca="1" si="5"/>
        <v>45895</v>
      </c>
      <c r="B36" s="20"/>
      <c r="C36" s="21"/>
      <c r="D36" s="20"/>
      <c r="E36" s="21"/>
      <c r="F36" s="22"/>
      <c r="G36" s="22"/>
      <c r="H36" s="34" t="str">
        <f t="shared" si="0"/>
        <v/>
      </c>
      <c r="I36" s="34" t="str">
        <f t="shared" si="1"/>
        <v/>
      </c>
      <c r="J36" s="34" t="str">
        <f t="shared" si="2"/>
        <v/>
      </c>
      <c r="K36" s="34" t="str">
        <f t="shared" si="3"/>
        <v/>
      </c>
      <c r="L36" s="26" t="str">
        <f t="shared" si="4"/>
        <v/>
      </c>
      <c r="M36" s="32"/>
      <c r="N36" s="190"/>
      <c r="O36" s="190"/>
      <c r="P36" s="190"/>
      <c r="Q36" s="190"/>
      <c r="R36" s="23"/>
    </row>
    <row r="37" spans="1:22">
      <c r="A37" s="27">
        <f t="shared" ca="1" si="5"/>
        <v>45896</v>
      </c>
      <c r="B37" s="20"/>
      <c r="C37" s="21"/>
      <c r="D37" s="20"/>
      <c r="E37" s="21"/>
      <c r="F37" s="22"/>
      <c r="G37" s="22"/>
      <c r="H37" s="34" t="str">
        <f t="shared" si="0"/>
        <v/>
      </c>
      <c r="I37" s="34" t="str">
        <f t="shared" si="1"/>
        <v/>
      </c>
      <c r="J37" s="34" t="str">
        <f t="shared" si="2"/>
        <v/>
      </c>
      <c r="K37" s="34" t="str">
        <f t="shared" si="3"/>
        <v/>
      </c>
      <c r="L37" s="26" t="str">
        <f t="shared" si="4"/>
        <v/>
      </c>
      <c r="M37" s="32"/>
      <c r="N37" s="190"/>
      <c r="O37" s="190"/>
      <c r="P37" s="190"/>
      <c r="Q37" s="190"/>
      <c r="R37" s="23"/>
    </row>
    <row r="38" spans="1:22">
      <c r="A38" s="27">
        <f t="shared" ca="1" si="5"/>
        <v>45897</v>
      </c>
      <c r="B38" s="20"/>
      <c r="C38" s="21"/>
      <c r="D38" s="20"/>
      <c r="E38" s="21"/>
      <c r="F38" s="22"/>
      <c r="G38" s="22"/>
      <c r="H38" s="34" t="str">
        <f t="shared" si="0"/>
        <v/>
      </c>
      <c r="I38" s="34" t="str">
        <f t="shared" si="1"/>
        <v/>
      </c>
      <c r="J38" s="34" t="str">
        <f t="shared" si="2"/>
        <v/>
      </c>
      <c r="K38" s="34" t="str">
        <f t="shared" si="3"/>
        <v/>
      </c>
      <c r="L38" s="26" t="str">
        <f t="shared" si="4"/>
        <v/>
      </c>
      <c r="M38" s="32"/>
      <c r="N38" s="190"/>
      <c r="O38" s="190"/>
      <c r="P38" s="190"/>
      <c r="Q38" s="190"/>
      <c r="R38" s="23"/>
    </row>
    <row r="39" spans="1:22">
      <c r="A39" s="27">
        <f t="shared" ca="1" si="5"/>
        <v>45898</v>
      </c>
      <c r="B39" s="20"/>
      <c r="C39" s="21"/>
      <c r="D39" s="20"/>
      <c r="E39" s="21"/>
      <c r="F39" s="22"/>
      <c r="G39" s="22"/>
      <c r="H39" s="34" t="str">
        <f t="shared" si="0"/>
        <v/>
      </c>
      <c r="I39" s="34" t="str">
        <f t="shared" si="1"/>
        <v/>
      </c>
      <c r="J39" s="34" t="str">
        <f t="shared" si="2"/>
        <v/>
      </c>
      <c r="K39" s="34" t="str">
        <f t="shared" si="3"/>
        <v/>
      </c>
      <c r="L39" s="26" t="str">
        <f t="shared" si="4"/>
        <v/>
      </c>
      <c r="M39" s="32"/>
      <c r="N39" s="190"/>
      <c r="O39" s="190"/>
      <c r="P39" s="190"/>
      <c r="Q39" s="190"/>
      <c r="R39" s="23"/>
    </row>
    <row r="40" spans="1:22">
      <c r="A40" s="27">
        <f t="shared" ca="1" si="5"/>
        <v>45899</v>
      </c>
      <c r="B40" s="20"/>
      <c r="C40" s="21"/>
      <c r="D40" s="20"/>
      <c r="E40" s="21"/>
      <c r="F40" s="22"/>
      <c r="G40" s="22"/>
      <c r="H40" s="34" t="str">
        <f t="shared" si="0"/>
        <v/>
      </c>
      <c r="I40" s="34" t="str">
        <f t="shared" si="1"/>
        <v/>
      </c>
      <c r="J40" s="34" t="str">
        <f t="shared" si="2"/>
        <v/>
      </c>
      <c r="K40" s="34" t="str">
        <f t="shared" si="3"/>
        <v/>
      </c>
      <c r="L40" s="26" t="str">
        <f t="shared" si="4"/>
        <v/>
      </c>
      <c r="M40" s="32"/>
      <c r="N40" s="190"/>
      <c r="O40" s="190"/>
      <c r="P40" s="190"/>
      <c r="Q40" s="190"/>
      <c r="R40" s="23"/>
    </row>
    <row r="41" spans="1:22">
      <c r="A41" s="27">
        <f t="shared" ca="1" si="5"/>
        <v>45900</v>
      </c>
      <c r="B41" s="20"/>
      <c r="C41" s="21"/>
      <c r="D41" s="20"/>
      <c r="E41" s="21"/>
      <c r="F41" s="22"/>
      <c r="G41" s="22"/>
      <c r="H41" s="34" t="str">
        <f t="shared" si="0"/>
        <v/>
      </c>
      <c r="I41" s="34" t="str">
        <f t="shared" si="1"/>
        <v/>
      </c>
      <c r="J41" s="34" t="str">
        <f t="shared" si="2"/>
        <v/>
      </c>
      <c r="K41" s="34" t="str">
        <f t="shared" si="3"/>
        <v/>
      </c>
      <c r="L41" s="26" t="str">
        <f t="shared" si="4"/>
        <v/>
      </c>
      <c r="M41" s="32"/>
      <c r="N41" s="190"/>
      <c r="O41" s="190"/>
      <c r="P41" s="190"/>
      <c r="Q41" s="190"/>
      <c r="R41" s="23"/>
    </row>
    <row r="42" spans="1:22">
      <c r="A42" s="5" t="s">
        <v>11</v>
      </c>
      <c r="B42" s="191"/>
      <c r="C42" s="192"/>
      <c r="D42" s="191"/>
      <c r="E42" s="192"/>
      <c r="F42" s="26" t="str">
        <f t="shared" ref="F42:K42" si="6">IF(SUM(F11:F41)=0,"",SUM(F11:F41))</f>
        <v/>
      </c>
      <c r="G42" s="26" t="str">
        <f t="shared" si="6"/>
        <v/>
      </c>
      <c r="H42" s="26" t="str">
        <f t="shared" si="6"/>
        <v/>
      </c>
      <c r="I42" s="26" t="str">
        <f t="shared" si="6"/>
        <v/>
      </c>
      <c r="J42" s="26" t="str">
        <f t="shared" si="6"/>
        <v/>
      </c>
      <c r="K42" s="26" t="str">
        <f t="shared" si="6"/>
        <v/>
      </c>
      <c r="L42" s="26" t="str">
        <f>IF(SUM($L11:$L41)=0,"",SUM($L11:$L41))</f>
        <v/>
      </c>
      <c r="M42" s="33"/>
      <c r="N42" s="193"/>
      <c r="O42" s="193"/>
      <c r="P42" s="193"/>
      <c r="Q42" s="193"/>
      <c r="R42" s="6"/>
    </row>
    <row r="44" spans="1:22" ht="27" customHeight="1">
      <c r="A44" s="194" t="s">
        <v>22</v>
      </c>
      <c r="B44" s="189" t="s">
        <v>103</v>
      </c>
      <c r="C44" s="189"/>
      <c r="D44" s="189"/>
      <c r="E44" s="189"/>
      <c r="F44" s="189" t="s">
        <v>23</v>
      </c>
      <c r="G44" s="189"/>
      <c r="H44" s="189" t="s">
        <v>88</v>
      </c>
      <c r="I44" s="189"/>
      <c r="J44" s="189"/>
      <c r="K44" s="189"/>
      <c r="L44" s="189" t="s">
        <v>87</v>
      </c>
      <c r="M44" s="195" t="s">
        <v>96</v>
      </c>
      <c r="N44" s="194" t="s">
        <v>25</v>
      </c>
      <c r="O44" s="194"/>
      <c r="P44" s="194"/>
      <c r="Q44" s="194"/>
      <c r="R44" s="189" t="s">
        <v>100</v>
      </c>
    </row>
    <row r="45" spans="1:22" ht="14.25" customHeight="1">
      <c r="A45" s="194"/>
      <c r="B45" s="189" t="s">
        <v>82</v>
      </c>
      <c r="C45" s="189"/>
      <c r="D45" s="189" t="s">
        <v>84</v>
      </c>
      <c r="E45" s="189"/>
      <c r="F45" s="189"/>
      <c r="G45" s="189"/>
      <c r="H45" s="189" t="s">
        <v>90</v>
      </c>
      <c r="I45" s="189"/>
      <c r="J45" s="189" t="s">
        <v>89</v>
      </c>
      <c r="K45" s="189"/>
      <c r="L45" s="189"/>
      <c r="M45" s="196"/>
      <c r="N45" s="194"/>
      <c r="O45" s="194"/>
      <c r="P45" s="194"/>
      <c r="Q45" s="194"/>
      <c r="R45" s="189"/>
    </row>
    <row r="46" spans="1:22">
      <c r="A46" s="194"/>
      <c r="B46" s="43" t="s">
        <v>26</v>
      </c>
      <c r="C46" s="43" t="s">
        <v>27</v>
      </c>
      <c r="D46" s="43" t="s">
        <v>26</v>
      </c>
      <c r="E46" s="43" t="s">
        <v>27</v>
      </c>
      <c r="F46" s="44" t="s">
        <v>85</v>
      </c>
      <c r="G46" s="44" t="s">
        <v>86</v>
      </c>
      <c r="H46" s="44" t="s">
        <v>81</v>
      </c>
      <c r="I46" s="44" t="s">
        <v>83</v>
      </c>
      <c r="J46" s="44" t="s">
        <v>81</v>
      </c>
      <c r="K46" s="44" t="s">
        <v>95</v>
      </c>
      <c r="L46" s="189"/>
      <c r="M46" s="197"/>
      <c r="N46" s="194"/>
      <c r="O46" s="194"/>
      <c r="P46" s="194"/>
      <c r="Q46" s="194"/>
      <c r="R46" s="194"/>
    </row>
    <row r="47" spans="1:22">
      <c r="A47" s="27" cm="1">
        <f t="array" aca="1" ref="A47" ca="1">DATE("2025","8"+1,IFERROR(INDIRECT(T1),"1"))</f>
        <v>45901</v>
      </c>
      <c r="B47" s="20"/>
      <c r="C47" s="21"/>
      <c r="D47" s="20"/>
      <c r="E47" s="21"/>
      <c r="F47" s="22"/>
      <c r="G47" s="22"/>
      <c r="H47" s="34" t="str">
        <f>IF(OR(B47="",LEFT(M47,1)="✓"),"",C47-B47-F47)</f>
        <v/>
      </c>
      <c r="I47" s="34" t="str">
        <f>IF(OR(D47="",LEFT(M47,1)="✓"),"",E47-D47-G47)</f>
        <v/>
      </c>
      <c r="J47" s="34" t="str">
        <f>IF(AND(B47&lt;&gt;"",M47="✓所定"),C47-B47-F47,"")</f>
        <v/>
      </c>
      <c r="K47" s="34" t="str">
        <f>IF(AND(B47&lt;&gt;"",M47="✓法定"),C47-B47-F47,"")</f>
        <v/>
      </c>
      <c r="L47" s="26" t="str">
        <f>IF(AND($B47="",$D47=""),"",($C47-$B47-$F47)+($E47-$D47-$G47))</f>
        <v/>
      </c>
      <c r="M47" s="32"/>
      <c r="N47" s="190"/>
      <c r="O47" s="190"/>
      <c r="P47" s="190"/>
      <c r="Q47" s="190"/>
      <c r="R47" s="23"/>
      <c r="V47" s="1" t="s">
        <v>171</v>
      </c>
    </row>
    <row r="48" spans="1:22">
      <c r="A48" s="27">
        <f ca="1">A47+1</f>
        <v>45902</v>
      </c>
      <c r="B48" s="20"/>
      <c r="C48" s="21"/>
      <c r="D48" s="20"/>
      <c r="E48" s="21"/>
      <c r="F48" s="22"/>
      <c r="G48" s="22"/>
      <c r="H48" s="34" t="str">
        <f t="shared" ref="H48:H77" si="7">IF(OR(B48="",LEFT(M48,1)="✓"),"",C48-B48-F48)</f>
        <v/>
      </c>
      <c r="I48" s="34" t="str">
        <f t="shared" ref="I48:I77" si="8">IF(OR(D48="",LEFT(M48,1)="✓"),"",E48-D48-G48)</f>
        <v/>
      </c>
      <c r="J48" s="34" t="str">
        <f t="shared" ref="J48:J77" si="9">IF(AND(B48&lt;&gt;"",M48="✓所定"),C48-B48-F48,"")</f>
        <v/>
      </c>
      <c r="K48" s="34" t="str">
        <f t="shared" ref="K48:K77" si="10">IF(AND(B48&lt;&gt;"",M48="✓法定"),C48-B48-F48,"")</f>
        <v/>
      </c>
      <c r="L48" s="26" t="str">
        <f t="shared" ref="L48:L75" si="11">IF(AND($B48="",$D48=""),"",($C48-$B48-$F48)+($E48-$D48-$G48))</f>
        <v/>
      </c>
      <c r="M48" s="32"/>
      <c r="N48" s="190"/>
      <c r="O48" s="190"/>
      <c r="P48" s="190"/>
      <c r="Q48" s="190"/>
      <c r="R48" s="23"/>
      <c r="V48" s="1" t="s">
        <v>172</v>
      </c>
    </row>
    <row r="49" spans="1:18">
      <c r="A49" s="27">
        <f t="shared" ref="A49:A77" ca="1" si="12">A48+1</f>
        <v>45903</v>
      </c>
      <c r="B49" s="20"/>
      <c r="C49" s="21"/>
      <c r="D49" s="20"/>
      <c r="E49" s="21"/>
      <c r="F49" s="22"/>
      <c r="G49" s="22"/>
      <c r="H49" s="34" t="str">
        <f t="shared" si="7"/>
        <v/>
      </c>
      <c r="I49" s="34" t="str">
        <f t="shared" si="8"/>
        <v/>
      </c>
      <c r="J49" s="34" t="str">
        <f t="shared" si="9"/>
        <v/>
      </c>
      <c r="K49" s="34" t="str">
        <f t="shared" si="10"/>
        <v/>
      </c>
      <c r="L49" s="26" t="str">
        <f t="shared" si="11"/>
        <v/>
      </c>
      <c r="M49" s="32"/>
      <c r="N49" s="190"/>
      <c r="O49" s="190"/>
      <c r="P49" s="190"/>
      <c r="Q49" s="190"/>
      <c r="R49" s="23"/>
    </row>
    <row r="50" spans="1:18">
      <c r="A50" s="27">
        <f t="shared" ca="1" si="12"/>
        <v>45904</v>
      </c>
      <c r="B50" s="20"/>
      <c r="C50" s="21"/>
      <c r="D50" s="20"/>
      <c r="E50" s="21"/>
      <c r="F50" s="22"/>
      <c r="G50" s="22"/>
      <c r="H50" s="34" t="str">
        <f t="shared" si="7"/>
        <v/>
      </c>
      <c r="I50" s="34" t="str">
        <f t="shared" si="8"/>
        <v/>
      </c>
      <c r="J50" s="34" t="str">
        <f t="shared" si="9"/>
        <v/>
      </c>
      <c r="K50" s="34" t="str">
        <f t="shared" si="10"/>
        <v/>
      </c>
      <c r="L50" s="26" t="str">
        <f t="shared" si="11"/>
        <v/>
      </c>
      <c r="M50" s="32"/>
      <c r="N50" s="190"/>
      <c r="O50" s="190"/>
      <c r="P50" s="190"/>
      <c r="Q50" s="190"/>
      <c r="R50" s="23"/>
    </row>
    <row r="51" spans="1:18">
      <c r="A51" s="27">
        <f t="shared" ca="1" si="12"/>
        <v>45905</v>
      </c>
      <c r="B51" s="20"/>
      <c r="C51" s="21"/>
      <c r="D51" s="20"/>
      <c r="E51" s="21"/>
      <c r="F51" s="22"/>
      <c r="G51" s="22"/>
      <c r="H51" s="34" t="str">
        <f t="shared" si="7"/>
        <v/>
      </c>
      <c r="I51" s="34" t="str">
        <f t="shared" si="8"/>
        <v/>
      </c>
      <c r="J51" s="34" t="str">
        <f t="shared" si="9"/>
        <v/>
      </c>
      <c r="K51" s="34" t="str">
        <f t="shared" si="10"/>
        <v/>
      </c>
      <c r="L51" s="26" t="str">
        <f t="shared" si="11"/>
        <v/>
      </c>
      <c r="M51" s="32"/>
      <c r="N51" s="190"/>
      <c r="O51" s="190"/>
      <c r="P51" s="190"/>
      <c r="Q51" s="190"/>
      <c r="R51" s="23"/>
    </row>
    <row r="52" spans="1:18">
      <c r="A52" s="27">
        <f t="shared" ca="1" si="12"/>
        <v>45906</v>
      </c>
      <c r="B52" s="20"/>
      <c r="C52" s="21"/>
      <c r="D52" s="20"/>
      <c r="E52" s="21"/>
      <c r="F52" s="22"/>
      <c r="G52" s="22"/>
      <c r="H52" s="34" t="str">
        <f t="shared" si="7"/>
        <v/>
      </c>
      <c r="I52" s="34" t="str">
        <f t="shared" si="8"/>
        <v/>
      </c>
      <c r="J52" s="34" t="str">
        <f t="shared" si="9"/>
        <v/>
      </c>
      <c r="K52" s="34" t="str">
        <f t="shared" si="10"/>
        <v/>
      </c>
      <c r="L52" s="26" t="str">
        <f t="shared" si="11"/>
        <v/>
      </c>
      <c r="M52" s="32"/>
      <c r="N52" s="190"/>
      <c r="O52" s="190"/>
      <c r="P52" s="190"/>
      <c r="Q52" s="190"/>
      <c r="R52" s="23"/>
    </row>
    <row r="53" spans="1:18">
      <c r="A53" s="27">
        <f t="shared" ca="1" si="12"/>
        <v>45907</v>
      </c>
      <c r="B53" s="20"/>
      <c r="C53" s="21"/>
      <c r="D53" s="20"/>
      <c r="E53" s="21"/>
      <c r="F53" s="22"/>
      <c r="G53" s="22"/>
      <c r="H53" s="34" t="str">
        <f t="shared" si="7"/>
        <v/>
      </c>
      <c r="I53" s="34" t="str">
        <f t="shared" si="8"/>
        <v/>
      </c>
      <c r="J53" s="34" t="str">
        <f t="shared" si="9"/>
        <v/>
      </c>
      <c r="K53" s="34" t="str">
        <f t="shared" si="10"/>
        <v/>
      </c>
      <c r="L53" s="26" t="str">
        <f t="shared" si="11"/>
        <v/>
      </c>
      <c r="M53" s="32"/>
      <c r="N53" s="190"/>
      <c r="O53" s="190"/>
      <c r="P53" s="190"/>
      <c r="Q53" s="190"/>
      <c r="R53" s="23"/>
    </row>
    <row r="54" spans="1:18">
      <c r="A54" s="27">
        <f t="shared" ca="1" si="12"/>
        <v>45908</v>
      </c>
      <c r="B54" s="20"/>
      <c r="C54" s="21"/>
      <c r="D54" s="20"/>
      <c r="E54" s="21"/>
      <c r="F54" s="22"/>
      <c r="G54" s="22"/>
      <c r="H54" s="34" t="str">
        <f t="shared" si="7"/>
        <v/>
      </c>
      <c r="I54" s="34" t="str">
        <f t="shared" si="8"/>
        <v/>
      </c>
      <c r="J54" s="34" t="str">
        <f t="shared" si="9"/>
        <v/>
      </c>
      <c r="K54" s="34" t="str">
        <f t="shared" si="10"/>
        <v/>
      </c>
      <c r="L54" s="26" t="str">
        <f t="shared" si="11"/>
        <v/>
      </c>
      <c r="M54" s="32"/>
      <c r="N54" s="190"/>
      <c r="O54" s="190"/>
      <c r="P54" s="190"/>
      <c r="Q54" s="190"/>
      <c r="R54" s="23"/>
    </row>
    <row r="55" spans="1:18">
      <c r="A55" s="27">
        <f t="shared" ca="1" si="12"/>
        <v>45909</v>
      </c>
      <c r="B55" s="20"/>
      <c r="C55" s="21"/>
      <c r="D55" s="20"/>
      <c r="E55" s="21"/>
      <c r="F55" s="22"/>
      <c r="G55" s="22"/>
      <c r="H55" s="34" t="str">
        <f t="shared" si="7"/>
        <v/>
      </c>
      <c r="I55" s="34" t="str">
        <f t="shared" si="8"/>
        <v/>
      </c>
      <c r="J55" s="34" t="str">
        <f t="shared" si="9"/>
        <v/>
      </c>
      <c r="K55" s="34" t="str">
        <f t="shared" si="10"/>
        <v/>
      </c>
      <c r="L55" s="26" t="str">
        <f t="shared" si="11"/>
        <v/>
      </c>
      <c r="M55" s="32"/>
      <c r="N55" s="190"/>
      <c r="O55" s="190"/>
      <c r="P55" s="190"/>
      <c r="Q55" s="190"/>
      <c r="R55" s="23"/>
    </row>
    <row r="56" spans="1:18">
      <c r="A56" s="27">
        <f t="shared" ca="1" si="12"/>
        <v>45910</v>
      </c>
      <c r="B56" s="20"/>
      <c r="C56" s="21"/>
      <c r="D56" s="20"/>
      <c r="E56" s="21"/>
      <c r="F56" s="22"/>
      <c r="G56" s="22"/>
      <c r="H56" s="34" t="str">
        <f t="shared" si="7"/>
        <v/>
      </c>
      <c r="I56" s="34" t="str">
        <f t="shared" si="8"/>
        <v/>
      </c>
      <c r="J56" s="34" t="str">
        <f t="shared" si="9"/>
        <v/>
      </c>
      <c r="K56" s="34" t="str">
        <f t="shared" si="10"/>
        <v/>
      </c>
      <c r="L56" s="26" t="str">
        <f t="shared" si="11"/>
        <v/>
      </c>
      <c r="M56" s="32"/>
      <c r="N56" s="190"/>
      <c r="O56" s="190"/>
      <c r="P56" s="190"/>
      <c r="Q56" s="190"/>
      <c r="R56" s="23"/>
    </row>
    <row r="57" spans="1:18">
      <c r="A57" s="27">
        <f t="shared" ca="1" si="12"/>
        <v>45911</v>
      </c>
      <c r="B57" s="20"/>
      <c r="C57" s="21"/>
      <c r="D57" s="20"/>
      <c r="E57" s="21"/>
      <c r="F57" s="22"/>
      <c r="G57" s="22"/>
      <c r="H57" s="34" t="str">
        <f t="shared" si="7"/>
        <v/>
      </c>
      <c r="I57" s="34" t="str">
        <f t="shared" si="8"/>
        <v/>
      </c>
      <c r="J57" s="34" t="str">
        <f t="shared" si="9"/>
        <v/>
      </c>
      <c r="K57" s="34" t="str">
        <f t="shared" si="10"/>
        <v/>
      </c>
      <c r="L57" s="26" t="str">
        <f t="shared" si="11"/>
        <v/>
      </c>
      <c r="M57" s="32"/>
      <c r="N57" s="190"/>
      <c r="O57" s="190"/>
      <c r="P57" s="190"/>
      <c r="Q57" s="190"/>
      <c r="R57" s="23"/>
    </row>
    <row r="58" spans="1:18">
      <c r="A58" s="27">
        <f t="shared" ca="1" si="12"/>
        <v>45912</v>
      </c>
      <c r="B58" s="20"/>
      <c r="C58" s="21"/>
      <c r="D58" s="20"/>
      <c r="E58" s="21"/>
      <c r="F58" s="22"/>
      <c r="G58" s="22"/>
      <c r="H58" s="34" t="str">
        <f t="shared" si="7"/>
        <v/>
      </c>
      <c r="I58" s="34" t="str">
        <f t="shared" si="8"/>
        <v/>
      </c>
      <c r="J58" s="34" t="str">
        <f t="shared" si="9"/>
        <v/>
      </c>
      <c r="K58" s="34" t="str">
        <f t="shared" si="10"/>
        <v/>
      </c>
      <c r="L58" s="26" t="str">
        <f t="shared" si="11"/>
        <v/>
      </c>
      <c r="M58" s="32"/>
      <c r="N58" s="190"/>
      <c r="O58" s="190"/>
      <c r="P58" s="190"/>
      <c r="Q58" s="190"/>
      <c r="R58" s="23"/>
    </row>
    <row r="59" spans="1:18">
      <c r="A59" s="27">
        <f t="shared" ca="1" si="12"/>
        <v>45913</v>
      </c>
      <c r="B59" s="20"/>
      <c r="C59" s="21"/>
      <c r="D59" s="20"/>
      <c r="E59" s="21"/>
      <c r="F59" s="22"/>
      <c r="G59" s="22"/>
      <c r="H59" s="34" t="str">
        <f t="shared" si="7"/>
        <v/>
      </c>
      <c r="I59" s="34" t="str">
        <f t="shared" si="8"/>
        <v/>
      </c>
      <c r="J59" s="34" t="str">
        <f t="shared" si="9"/>
        <v/>
      </c>
      <c r="K59" s="34" t="str">
        <f t="shared" si="10"/>
        <v/>
      </c>
      <c r="L59" s="26" t="str">
        <f t="shared" si="11"/>
        <v/>
      </c>
      <c r="M59" s="32"/>
      <c r="N59" s="190"/>
      <c r="O59" s="190"/>
      <c r="P59" s="190"/>
      <c r="Q59" s="190"/>
      <c r="R59" s="23"/>
    </row>
    <row r="60" spans="1:18">
      <c r="A60" s="27">
        <f t="shared" ca="1" si="12"/>
        <v>45914</v>
      </c>
      <c r="B60" s="20"/>
      <c r="C60" s="21"/>
      <c r="D60" s="20"/>
      <c r="E60" s="21"/>
      <c r="F60" s="22"/>
      <c r="G60" s="22"/>
      <c r="H60" s="34" t="str">
        <f t="shared" si="7"/>
        <v/>
      </c>
      <c r="I60" s="34" t="str">
        <f t="shared" si="8"/>
        <v/>
      </c>
      <c r="J60" s="34" t="str">
        <f t="shared" si="9"/>
        <v/>
      </c>
      <c r="K60" s="34" t="str">
        <f t="shared" si="10"/>
        <v/>
      </c>
      <c r="L60" s="26" t="str">
        <f t="shared" si="11"/>
        <v/>
      </c>
      <c r="M60" s="32"/>
      <c r="N60" s="190"/>
      <c r="O60" s="190"/>
      <c r="P60" s="190"/>
      <c r="Q60" s="190"/>
      <c r="R60" s="23"/>
    </row>
    <row r="61" spans="1:18">
      <c r="A61" s="27">
        <f t="shared" ca="1" si="12"/>
        <v>45915</v>
      </c>
      <c r="B61" s="20"/>
      <c r="C61" s="21"/>
      <c r="D61" s="20"/>
      <c r="E61" s="21"/>
      <c r="F61" s="22"/>
      <c r="G61" s="22"/>
      <c r="H61" s="34" t="str">
        <f t="shared" si="7"/>
        <v/>
      </c>
      <c r="I61" s="34" t="str">
        <f t="shared" si="8"/>
        <v/>
      </c>
      <c r="J61" s="34" t="str">
        <f t="shared" si="9"/>
        <v/>
      </c>
      <c r="K61" s="34" t="str">
        <f t="shared" si="10"/>
        <v/>
      </c>
      <c r="L61" s="26" t="str">
        <f t="shared" si="11"/>
        <v/>
      </c>
      <c r="M61" s="32"/>
      <c r="N61" s="190"/>
      <c r="O61" s="190"/>
      <c r="P61" s="190"/>
      <c r="Q61" s="190"/>
      <c r="R61" s="23"/>
    </row>
    <row r="62" spans="1:18">
      <c r="A62" s="27">
        <f t="shared" ca="1" si="12"/>
        <v>45916</v>
      </c>
      <c r="B62" s="20"/>
      <c r="C62" s="21"/>
      <c r="D62" s="20"/>
      <c r="E62" s="21"/>
      <c r="F62" s="22"/>
      <c r="G62" s="22"/>
      <c r="H62" s="34" t="str">
        <f t="shared" si="7"/>
        <v/>
      </c>
      <c r="I62" s="34" t="str">
        <f t="shared" si="8"/>
        <v/>
      </c>
      <c r="J62" s="34" t="str">
        <f t="shared" si="9"/>
        <v/>
      </c>
      <c r="K62" s="34" t="str">
        <f t="shared" si="10"/>
        <v/>
      </c>
      <c r="L62" s="26" t="str">
        <f t="shared" si="11"/>
        <v/>
      </c>
      <c r="M62" s="32"/>
      <c r="N62" s="190"/>
      <c r="O62" s="190"/>
      <c r="P62" s="190"/>
      <c r="Q62" s="190"/>
      <c r="R62" s="23"/>
    </row>
    <row r="63" spans="1:18">
      <c r="A63" s="27">
        <f t="shared" ca="1" si="12"/>
        <v>45917</v>
      </c>
      <c r="B63" s="20"/>
      <c r="C63" s="21"/>
      <c r="D63" s="20"/>
      <c r="E63" s="21"/>
      <c r="F63" s="22"/>
      <c r="G63" s="22"/>
      <c r="H63" s="34" t="str">
        <f t="shared" si="7"/>
        <v/>
      </c>
      <c r="I63" s="34" t="str">
        <f t="shared" si="8"/>
        <v/>
      </c>
      <c r="J63" s="34" t="str">
        <f t="shared" si="9"/>
        <v/>
      </c>
      <c r="K63" s="34" t="str">
        <f t="shared" si="10"/>
        <v/>
      </c>
      <c r="L63" s="26" t="str">
        <f t="shared" si="11"/>
        <v/>
      </c>
      <c r="M63" s="32"/>
      <c r="N63" s="190"/>
      <c r="O63" s="190"/>
      <c r="P63" s="190"/>
      <c r="Q63" s="190"/>
      <c r="R63" s="23"/>
    </row>
    <row r="64" spans="1:18">
      <c r="A64" s="27">
        <f t="shared" ca="1" si="12"/>
        <v>45918</v>
      </c>
      <c r="B64" s="20"/>
      <c r="C64" s="21"/>
      <c r="D64" s="20"/>
      <c r="E64" s="21"/>
      <c r="F64" s="22"/>
      <c r="G64" s="22"/>
      <c r="H64" s="34" t="str">
        <f t="shared" si="7"/>
        <v/>
      </c>
      <c r="I64" s="34" t="str">
        <f t="shared" si="8"/>
        <v/>
      </c>
      <c r="J64" s="34" t="str">
        <f t="shared" si="9"/>
        <v/>
      </c>
      <c r="K64" s="34" t="str">
        <f t="shared" si="10"/>
        <v/>
      </c>
      <c r="L64" s="26" t="str">
        <f t="shared" si="11"/>
        <v/>
      </c>
      <c r="M64" s="32"/>
      <c r="N64" s="190"/>
      <c r="O64" s="190"/>
      <c r="P64" s="190"/>
      <c r="Q64" s="190"/>
      <c r="R64" s="23"/>
    </row>
    <row r="65" spans="1:18">
      <c r="A65" s="27">
        <f t="shared" ca="1" si="12"/>
        <v>45919</v>
      </c>
      <c r="B65" s="20"/>
      <c r="C65" s="21"/>
      <c r="D65" s="20"/>
      <c r="E65" s="21"/>
      <c r="F65" s="22"/>
      <c r="G65" s="22"/>
      <c r="H65" s="34" t="str">
        <f t="shared" si="7"/>
        <v/>
      </c>
      <c r="I65" s="34" t="str">
        <f t="shared" si="8"/>
        <v/>
      </c>
      <c r="J65" s="34" t="str">
        <f t="shared" si="9"/>
        <v/>
      </c>
      <c r="K65" s="34" t="str">
        <f t="shared" si="10"/>
        <v/>
      </c>
      <c r="L65" s="26" t="str">
        <f t="shared" si="11"/>
        <v/>
      </c>
      <c r="M65" s="32"/>
      <c r="N65" s="190"/>
      <c r="O65" s="190"/>
      <c r="P65" s="190"/>
      <c r="Q65" s="190"/>
      <c r="R65" s="23"/>
    </row>
    <row r="66" spans="1:18">
      <c r="A66" s="27">
        <f t="shared" ca="1" si="12"/>
        <v>45920</v>
      </c>
      <c r="B66" s="20"/>
      <c r="C66" s="21"/>
      <c r="D66" s="20"/>
      <c r="E66" s="21"/>
      <c r="F66" s="22"/>
      <c r="G66" s="22"/>
      <c r="H66" s="34" t="str">
        <f t="shared" si="7"/>
        <v/>
      </c>
      <c r="I66" s="34" t="str">
        <f t="shared" si="8"/>
        <v/>
      </c>
      <c r="J66" s="34" t="str">
        <f t="shared" si="9"/>
        <v/>
      </c>
      <c r="K66" s="34" t="str">
        <f t="shared" si="10"/>
        <v/>
      </c>
      <c r="L66" s="26" t="str">
        <f t="shared" si="11"/>
        <v/>
      </c>
      <c r="M66" s="32"/>
      <c r="N66" s="190"/>
      <c r="O66" s="190"/>
      <c r="P66" s="190"/>
      <c r="Q66" s="190"/>
      <c r="R66" s="23"/>
    </row>
    <row r="67" spans="1:18">
      <c r="A67" s="27">
        <f t="shared" ca="1" si="12"/>
        <v>45921</v>
      </c>
      <c r="B67" s="20"/>
      <c r="C67" s="21"/>
      <c r="D67" s="20"/>
      <c r="E67" s="21"/>
      <c r="F67" s="22"/>
      <c r="G67" s="22"/>
      <c r="H67" s="34" t="str">
        <f t="shared" si="7"/>
        <v/>
      </c>
      <c r="I67" s="34" t="str">
        <f t="shared" si="8"/>
        <v/>
      </c>
      <c r="J67" s="34" t="str">
        <f t="shared" si="9"/>
        <v/>
      </c>
      <c r="K67" s="34" t="str">
        <f t="shared" si="10"/>
        <v/>
      </c>
      <c r="L67" s="26" t="str">
        <f t="shared" si="11"/>
        <v/>
      </c>
      <c r="M67" s="32"/>
      <c r="N67" s="190"/>
      <c r="O67" s="190"/>
      <c r="P67" s="190"/>
      <c r="Q67" s="190"/>
      <c r="R67" s="23"/>
    </row>
    <row r="68" spans="1:18">
      <c r="A68" s="27">
        <f t="shared" ca="1" si="12"/>
        <v>45922</v>
      </c>
      <c r="B68" s="20"/>
      <c r="C68" s="21"/>
      <c r="D68" s="20"/>
      <c r="E68" s="21"/>
      <c r="F68" s="22"/>
      <c r="G68" s="22"/>
      <c r="H68" s="34" t="str">
        <f t="shared" si="7"/>
        <v/>
      </c>
      <c r="I68" s="34" t="str">
        <f t="shared" si="8"/>
        <v/>
      </c>
      <c r="J68" s="34" t="str">
        <f t="shared" si="9"/>
        <v/>
      </c>
      <c r="K68" s="34" t="str">
        <f t="shared" si="10"/>
        <v/>
      </c>
      <c r="L68" s="26" t="str">
        <f t="shared" si="11"/>
        <v/>
      </c>
      <c r="M68" s="32"/>
      <c r="N68" s="190"/>
      <c r="O68" s="190"/>
      <c r="P68" s="190"/>
      <c r="Q68" s="190"/>
      <c r="R68" s="23"/>
    </row>
    <row r="69" spans="1:18">
      <c r="A69" s="27">
        <f t="shared" ca="1" si="12"/>
        <v>45923</v>
      </c>
      <c r="B69" s="20"/>
      <c r="C69" s="21"/>
      <c r="D69" s="20"/>
      <c r="E69" s="21"/>
      <c r="F69" s="22"/>
      <c r="G69" s="22"/>
      <c r="H69" s="34" t="str">
        <f t="shared" si="7"/>
        <v/>
      </c>
      <c r="I69" s="34" t="str">
        <f t="shared" si="8"/>
        <v/>
      </c>
      <c r="J69" s="34" t="str">
        <f t="shared" si="9"/>
        <v/>
      </c>
      <c r="K69" s="34" t="str">
        <f t="shared" si="10"/>
        <v/>
      </c>
      <c r="L69" s="26" t="str">
        <f t="shared" si="11"/>
        <v/>
      </c>
      <c r="M69" s="32"/>
      <c r="N69" s="190"/>
      <c r="O69" s="190"/>
      <c r="P69" s="190"/>
      <c r="Q69" s="190"/>
      <c r="R69" s="23"/>
    </row>
    <row r="70" spans="1:18">
      <c r="A70" s="27">
        <f t="shared" ca="1" si="12"/>
        <v>45924</v>
      </c>
      <c r="B70" s="20"/>
      <c r="C70" s="21"/>
      <c r="D70" s="20"/>
      <c r="E70" s="21"/>
      <c r="F70" s="22"/>
      <c r="G70" s="22"/>
      <c r="H70" s="34" t="str">
        <f t="shared" si="7"/>
        <v/>
      </c>
      <c r="I70" s="34" t="str">
        <f t="shared" si="8"/>
        <v/>
      </c>
      <c r="J70" s="34" t="str">
        <f t="shared" si="9"/>
        <v/>
      </c>
      <c r="K70" s="34" t="str">
        <f t="shared" si="10"/>
        <v/>
      </c>
      <c r="L70" s="26" t="str">
        <f t="shared" si="11"/>
        <v/>
      </c>
      <c r="M70" s="32"/>
      <c r="N70" s="190"/>
      <c r="O70" s="190"/>
      <c r="P70" s="190"/>
      <c r="Q70" s="190"/>
      <c r="R70" s="23"/>
    </row>
    <row r="71" spans="1:18">
      <c r="A71" s="27">
        <f t="shared" ca="1" si="12"/>
        <v>45925</v>
      </c>
      <c r="B71" s="20"/>
      <c r="C71" s="21"/>
      <c r="D71" s="20"/>
      <c r="E71" s="21"/>
      <c r="F71" s="22"/>
      <c r="G71" s="22"/>
      <c r="H71" s="34" t="str">
        <f t="shared" si="7"/>
        <v/>
      </c>
      <c r="I71" s="34" t="str">
        <f t="shared" si="8"/>
        <v/>
      </c>
      <c r="J71" s="34" t="str">
        <f t="shared" si="9"/>
        <v/>
      </c>
      <c r="K71" s="34" t="str">
        <f t="shared" si="10"/>
        <v/>
      </c>
      <c r="L71" s="26" t="str">
        <f t="shared" si="11"/>
        <v/>
      </c>
      <c r="M71" s="32"/>
      <c r="N71" s="190"/>
      <c r="O71" s="190"/>
      <c r="P71" s="190"/>
      <c r="Q71" s="190"/>
      <c r="R71" s="23"/>
    </row>
    <row r="72" spans="1:18">
      <c r="A72" s="27">
        <f t="shared" ca="1" si="12"/>
        <v>45926</v>
      </c>
      <c r="B72" s="20"/>
      <c r="C72" s="21"/>
      <c r="D72" s="20"/>
      <c r="E72" s="21"/>
      <c r="F72" s="22"/>
      <c r="G72" s="22"/>
      <c r="H72" s="34" t="str">
        <f t="shared" si="7"/>
        <v/>
      </c>
      <c r="I72" s="34" t="str">
        <f t="shared" si="8"/>
        <v/>
      </c>
      <c r="J72" s="34" t="str">
        <f t="shared" si="9"/>
        <v/>
      </c>
      <c r="K72" s="34" t="str">
        <f t="shared" si="10"/>
        <v/>
      </c>
      <c r="L72" s="26" t="str">
        <f t="shared" si="11"/>
        <v/>
      </c>
      <c r="M72" s="32"/>
      <c r="N72" s="190"/>
      <c r="O72" s="190"/>
      <c r="P72" s="190"/>
      <c r="Q72" s="190"/>
      <c r="R72" s="23"/>
    </row>
    <row r="73" spans="1:18">
      <c r="A73" s="27">
        <f t="shared" ca="1" si="12"/>
        <v>45927</v>
      </c>
      <c r="B73" s="20"/>
      <c r="C73" s="21"/>
      <c r="D73" s="20"/>
      <c r="E73" s="21"/>
      <c r="F73" s="22"/>
      <c r="G73" s="22"/>
      <c r="H73" s="34" t="str">
        <f t="shared" si="7"/>
        <v/>
      </c>
      <c r="I73" s="34" t="str">
        <f t="shared" si="8"/>
        <v/>
      </c>
      <c r="J73" s="34" t="str">
        <f t="shared" si="9"/>
        <v/>
      </c>
      <c r="K73" s="34" t="str">
        <f t="shared" si="10"/>
        <v/>
      </c>
      <c r="L73" s="26" t="str">
        <f t="shared" si="11"/>
        <v/>
      </c>
      <c r="M73" s="32"/>
      <c r="N73" s="190"/>
      <c r="O73" s="190"/>
      <c r="P73" s="190"/>
      <c r="Q73" s="190"/>
      <c r="R73" s="23"/>
    </row>
    <row r="74" spans="1:18">
      <c r="A74" s="27">
        <f t="shared" ca="1" si="12"/>
        <v>45928</v>
      </c>
      <c r="B74" s="20"/>
      <c r="C74" s="21"/>
      <c r="D74" s="20"/>
      <c r="E74" s="21"/>
      <c r="F74" s="22"/>
      <c r="G74" s="22"/>
      <c r="H74" s="34" t="str">
        <f t="shared" si="7"/>
        <v/>
      </c>
      <c r="I74" s="34" t="str">
        <f t="shared" si="8"/>
        <v/>
      </c>
      <c r="J74" s="34" t="str">
        <f t="shared" si="9"/>
        <v/>
      </c>
      <c r="K74" s="34" t="str">
        <f t="shared" si="10"/>
        <v/>
      </c>
      <c r="L74" s="26" t="str">
        <f t="shared" si="11"/>
        <v/>
      </c>
      <c r="M74" s="32"/>
      <c r="N74" s="190"/>
      <c r="O74" s="190"/>
      <c r="P74" s="190"/>
      <c r="Q74" s="190"/>
      <c r="R74" s="23"/>
    </row>
    <row r="75" spans="1:18">
      <c r="A75" s="27">
        <f t="shared" ca="1" si="12"/>
        <v>45929</v>
      </c>
      <c r="B75" s="20"/>
      <c r="C75" s="21"/>
      <c r="D75" s="20"/>
      <c r="E75" s="21"/>
      <c r="F75" s="22"/>
      <c r="G75" s="22"/>
      <c r="H75" s="34" t="str">
        <f t="shared" si="7"/>
        <v/>
      </c>
      <c r="I75" s="34" t="str">
        <f t="shared" si="8"/>
        <v/>
      </c>
      <c r="J75" s="34" t="str">
        <f t="shared" si="9"/>
        <v/>
      </c>
      <c r="K75" s="34" t="str">
        <f t="shared" si="10"/>
        <v/>
      </c>
      <c r="L75" s="26" t="str">
        <f t="shared" si="11"/>
        <v/>
      </c>
      <c r="M75" s="32"/>
      <c r="N75" s="190"/>
      <c r="O75" s="190"/>
      <c r="P75" s="190"/>
      <c r="Q75" s="190"/>
      <c r="R75" s="23"/>
    </row>
    <row r="76" spans="1:18">
      <c r="A76" s="27">
        <f t="shared" ca="1" si="12"/>
        <v>45930</v>
      </c>
      <c r="B76" s="20"/>
      <c r="C76" s="21"/>
      <c r="D76" s="20"/>
      <c r="E76" s="21"/>
      <c r="F76" s="22"/>
      <c r="G76" s="22"/>
      <c r="H76" s="34" t="str">
        <f t="shared" si="7"/>
        <v/>
      </c>
      <c r="I76" s="34" t="str">
        <f t="shared" si="8"/>
        <v/>
      </c>
      <c r="J76" s="34" t="str">
        <f t="shared" si="9"/>
        <v/>
      </c>
      <c r="K76" s="34" t="str">
        <f t="shared" si="10"/>
        <v/>
      </c>
      <c r="L76" s="26" t="str">
        <f>IF(AND($B76="",$D76=""),"",($C76-$B76-$F76)+($E76-$D76-$G76))</f>
        <v/>
      </c>
      <c r="M76" s="32"/>
      <c r="N76" s="190"/>
      <c r="O76" s="190"/>
      <c r="P76" s="190"/>
      <c r="Q76" s="190"/>
      <c r="R76" s="23"/>
    </row>
    <row r="77" spans="1:18">
      <c r="A77" s="27">
        <f t="shared" ca="1" si="12"/>
        <v>45931</v>
      </c>
      <c r="B77" s="20"/>
      <c r="C77" s="21"/>
      <c r="D77" s="20"/>
      <c r="E77" s="21"/>
      <c r="F77" s="22"/>
      <c r="G77" s="22"/>
      <c r="H77" s="34" t="str">
        <f t="shared" si="7"/>
        <v/>
      </c>
      <c r="I77" s="34" t="str">
        <f t="shared" si="8"/>
        <v/>
      </c>
      <c r="J77" s="34" t="str">
        <f t="shared" si="9"/>
        <v/>
      </c>
      <c r="K77" s="34" t="str">
        <f t="shared" si="10"/>
        <v/>
      </c>
      <c r="L77" s="26" t="str">
        <f>IF(AND($B77="",$D77=""),"",($C77-$B77-$F77)+($E77-$D77-$G77))</f>
        <v/>
      </c>
      <c r="M77" s="32"/>
      <c r="N77" s="190"/>
      <c r="O77" s="190"/>
      <c r="P77" s="190"/>
      <c r="Q77" s="190"/>
      <c r="R77" s="23"/>
    </row>
    <row r="78" spans="1:18">
      <c r="A78" s="5" t="s">
        <v>11</v>
      </c>
      <c r="B78" s="191"/>
      <c r="C78" s="192"/>
      <c r="D78" s="191"/>
      <c r="E78" s="192"/>
      <c r="F78" s="26" t="str">
        <f>IF(SUM($F47:$F77)=0,"",SUM($F47:$F77))</f>
        <v/>
      </c>
      <c r="G78" s="26" t="str">
        <f>IF(SUM($G47:$G77)=0,"",SUM($G47:$G77))</f>
        <v/>
      </c>
      <c r="H78" s="26" t="str">
        <f>IF(SUM(H47:H77)=0,"",SUM(H47:H77))</f>
        <v/>
      </c>
      <c r="I78" s="26" t="str">
        <f>IF(SUM(I47:I77)=0,"",SUM(I47:I77))</f>
        <v/>
      </c>
      <c r="J78" s="26" t="str">
        <f t="shared" ref="J78:K78" si="13">IF(SUM(J47:J77)=0,"",SUM(J47:J77))</f>
        <v/>
      </c>
      <c r="K78" s="26" t="str">
        <f t="shared" si="13"/>
        <v/>
      </c>
      <c r="L78" s="26" t="str">
        <f>IF(SUM($L47:$L77)=0,"",SUM($L47:$L77))</f>
        <v/>
      </c>
      <c r="M78" s="33"/>
      <c r="N78" s="193"/>
      <c r="O78" s="193"/>
      <c r="P78" s="193"/>
      <c r="Q78" s="193"/>
      <c r="R78" s="6"/>
    </row>
    <row r="80" spans="1:18" ht="27" customHeight="1">
      <c r="A80" s="194" t="s">
        <v>22</v>
      </c>
      <c r="B80" s="189" t="s">
        <v>103</v>
      </c>
      <c r="C80" s="189"/>
      <c r="D80" s="189"/>
      <c r="E80" s="189"/>
      <c r="F80" s="189" t="s">
        <v>23</v>
      </c>
      <c r="G80" s="189"/>
      <c r="H80" s="189" t="s">
        <v>88</v>
      </c>
      <c r="I80" s="189"/>
      <c r="J80" s="189"/>
      <c r="K80" s="189"/>
      <c r="L80" s="189" t="s">
        <v>87</v>
      </c>
      <c r="M80" s="195" t="s">
        <v>96</v>
      </c>
      <c r="N80" s="194" t="s">
        <v>25</v>
      </c>
      <c r="O80" s="194"/>
      <c r="P80" s="194"/>
      <c r="Q80" s="194"/>
      <c r="R80" s="189" t="s">
        <v>100</v>
      </c>
    </row>
    <row r="81" spans="1:22" ht="14.25" customHeight="1">
      <c r="A81" s="194"/>
      <c r="B81" s="189" t="s">
        <v>82</v>
      </c>
      <c r="C81" s="189"/>
      <c r="D81" s="189" t="s">
        <v>84</v>
      </c>
      <c r="E81" s="189"/>
      <c r="F81" s="189"/>
      <c r="G81" s="189"/>
      <c r="H81" s="189" t="s">
        <v>90</v>
      </c>
      <c r="I81" s="189"/>
      <c r="J81" s="189" t="s">
        <v>89</v>
      </c>
      <c r="K81" s="189"/>
      <c r="L81" s="189"/>
      <c r="M81" s="196"/>
      <c r="N81" s="194"/>
      <c r="O81" s="194"/>
      <c r="P81" s="194"/>
      <c r="Q81" s="194"/>
      <c r="R81" s="189"/>
    </row>
    <row r="82" spans="1:22">
      <c r="A82" s="194"/>
      <c r="B82" s="43" t="s">
        <v>26</v>
      </c>
      <c r="C82" s="43" t="s">
        <v>27</v>
      </c>
      <c r="D82" s="43" t="s">
        <v>26</v>
      </c>
      <c r="E82" s="43" t="s">
        <v>27</v>
      </c>
      <c r="F82" s="44" t="s">
        <v>85</v>
      </c>
      <c r="G82" s="44" t="s">
        <v>86</v>
      </c>
      <c r="H82" s="44" t="s">
        <v>81</v>
      </c>
      <c r="I82" s="44" t="s">
        <v>83</v>
      </c>
      <c r="J82" s="44" t="s">
        <v>81</v>
      </c>
      <c r="K82" s="44" t="s">
        <v>95</v>
      </c>
      <c r="L82" s="189"/>
      <c r="M82" s="197"/>
      <c r="N82" s="194"/>
      <c r="O82" s="194"/>
      <c r="P82" s="194"/>
      <c r="Q82" s="194"/>
      <c r="R82" s="194"/>
    </row>
    <row r="83" spans="1:22">
      <c r="A83" s="27" cm="1">
        <f t="array" aca="1" ref="A83" ca="1">DATE("2025","8"+2,IFERROR(INDIRECT(T1),"1"))</f>
        <v>45931</v>
      </c>
      <c r="B83" s="20"/>
      <c r="C83" s="21"/>
      <c r="D83" s="20"/>
      <c r="E83" s="21"/>
      <c r="F83" s="22"/>
      <c r="G83" s="22"/>
      <c r="H83" s="34" t="str">
        <f>IF(OR(B83="",LEFT(M83,1)="✓"),"",C83-B83-F83)</f>
        <v/>
      </c>
      <c r="I83" s="34" t="str">
        <f>IF(OR(D83="",LEFT(M83,1)="✓"),"",E83-D83-G83)</f>
        <v/>
      </c>
      <c r="J83" s="34" t="str">
        <f>IF(AND(B83&lt;&gt;"",M83="✓所定"),C83-B83-F83,"")</f>
        <v/>
      </c>
      <c r="K83" s="34" t="str">
        <f>IF(AND(B83&lt;&gt;"",M83="✓法定"),C83-B83-F83,"")</f>
        <v/>
      </c>
      <c r="L83" s="26" t="str">
        <f>IF(AND($B83="",$D83=""),"",($C83-$B83-$F83)+($E83-$D83-$G83))</f>
        <v/>
      </c>
      <c r="M83" s="32"/>
      <c r="N83" s="190"/>
      <c r="O83" s="190"/>
      <c r="P83" s="190"/>
      <c r="Q83" s="190"/>
      <c r="R83" s="23"/>
      <c r="V83" s="1" t="s">
        <v>171</v>
      </c>
    </row>
    <row r="84" spans="1:22">
      <c r="A84" s="27">
        <f ca="1">A83+1</f>
        <v>45932</v>
      </c>
      <c r="B84" s="20"/>
      <c r="C84" s="21"/>
      <c r="D84" s="20"/>
      <c r="E84" s="21"/>
      <c r="F84" s="22"/>
      <c r="G84" s="22"/>
      <c r="H84" s="34" t="str">
        <f t="shared" ref="H84:H113" si="14">IF(OR(B84="",LEFT(M84,1)="✓"),"",C84-B84-F84)</f>
        <v/>
      </c>
      <c r="I84" s="34" t="str">
        <f t="shared" ref="I84:I113" si="15">IF(OR(D84="",LEFT(M84,1)="✓"),"",E84-D84-G84)</f>
        <v/>
      </c>
      <c r="J84" s="34" t="str">
        <f t="shared" ref="J84:J113" si="16">IF(AND(B84&lt;&gt;"",M84="✓所定"),C84-B84-F84,"")</f>
        <v/>
      </c>
      <c r="K84" s="34" t="str">
        <f t="shared" ref="K84:K113" si="17">IF(AND(B84&lt;&gt;"",M84="✓法定"),C84-B84-F84,"")</f>
        <v/>
      </c>
      <c r="L84" s="26" t="str">
        <f t="shared" ref="L84:L112" si="18">IF(AND($B84="",$D84=""),"",($C84-$B84-$F84)+($E84-$D84-$G84))</f>
        <v/>
      </c>
      <c r="M84" s="32"/>
      <c r="N84" s="190"/>
      <c r="O84" s="190"/>
      <c r="P84" s="190"/>
      <c r="Q84" s="190"/>
      <c r="R84" s="23"/>
      <c r="V84" s="1" t="s">
        <v>172</v>
      </c>
    </row>
    <row r="85" spans="1:22">
      <c r="A85" s="27">
        <f t="shared" ref="A85:A113" ca="1" si="19">A84+1</f>
        <v>45933</v>
      </c>
      <c r="B85" s="20"/>
      <c r="C85" s="21"/>
      <c r="D85" s="20"/>
      <c r="E85" s="21"/>
      <c r="F85" s="22"/>
      <c r="G85" s="22"/>
      <c r="H85" s="34" t="str">
        <f t="shared" si="14"/>
        <v/>
      </c>
      <c r="I85" s="34" t="str">
        <f t="shared" si="15"/>
        <v/>
      </c>
      <c r="J85" s="34" t="str">
        <f t="shared" si="16"/>
        <v/>
      </c>
      <c r="K85" s="34" t="str">
        <f t="shared" si="17"/>
        <v/>
      </c>
      <c r="L85" s="26" t="str">
        <f t="shared" si="18"/>
        <v/>
      </c>
      <c r="M85" s="32"/>
      <c r="N85" s="190"/>
      <c r="O85" s="190"/>
      <c r="P85" s="190"/>
      <c r="Q85" s="190"/>
      <c r="R85" s="23"/>
    </row>
    <row r="86" spans="1:22">
      <c r="A86" s="27">
        <f t="shared" ca="1" si="19"/>
        <v>45934</v>
      </c>
      <c r="B86" s="20"/>
      <c r="C86" s="21"/>
      <c r="D86" s="20"/>
      <c r="E86" s="21"/>
      <c r="F86" s="22"/>
      <c r="G86" s="22"/>
      <c r="H86" s="34" t="str">
        <f t="shared" si="14"/>
        <v/>
      </c>
      <c r="I86" s="34" t="str">
        <f t="shared" si="15"/>
        <v/>
      </c>
      <c r="J86" s="34" t="str">
        <f t="shared" si="16"/>
        <v/>
      </c>
      <c r="K86" s="34" t="str">
        <f t="shared" si="17"/>
        <v/>
      </c>
      <c r="L86" s="26" t="str">
        <f t="shared" si="18"/>
        <v/>
      </c>
      <c r="M86" s="32"/>
      <c r="N86" s="190"/>
      <c r="O86" s="190"/>
      <c r="P86" s="190"/>
      <c r="Q86" s="190"/>
      <c r="R86" s="23"/>
    </row>
    <row r="87" spans="1:22">
      <c r="A87" s="27">
        <f t="shared" ca="1" si="19"/>
        <v>45935</v>
      </c>
      <c r="B87" s="20"/>
      <c r="C87" s="21"/>
      <c r="D87" s="20"/>
      <c r="E87" s="21"/>
      <c r="F87" s="22"/>
      <c r="G87" s="22"/>
      <c r="H87" s="34" t="str">
        <f t="shared" si="14"/>
        <v/>
      </c>
      <c r="I87" s="34" t="str">
        <f t="shared" si="15"/>
        <v/>
      </c>
      <c r="J87" s="34" t="str">
        <f t="shared" si="16"/>
        <v/>
      </c>
      <c r="K87" s="34" t="str">
        <f t="shared" si="17"/>
        <v/>
      </c>
      <c r="L87" s="26" t="str">
        <f t="shared" si="18"/>
        <v/>
      </c>
      <c r="M87" s="32"/>
      <c r="N87" s="190"/>
      <c r="O87" s="190"/>
      <c r="P87" s="190"/>
      <c r="Q87" s="190"/>
      <c r="R87" s="23"/>
    </row>
    <row r="88" spans="1:22">
      <c r="A88" s="27">
        <f t="shared" ca="1" si="19"/>
        <v>45936</v>
      </c>
      <c r="B88" s="20"/>
      <c r="C88" s="21"/>
      <c r="D88" s="20"/>
      <c r="E88" s="21"/>
      <c r="F88" s="22"/>
      <c r="G88" s="22"/>
      <c r="H88" s="34" t="str">
        <f t="shared" si="14"/>
        <v/>
      </c>
      <c r="I88" s="34" t="str">
        <f t="shared" si="15"/>
        <v/>
      </c>
      <c r="J88" s="34" t="str">
        <f t="shared" si="16"/>
        <v/>
      </c>
      <c r="K88" s="34" t="str">
        <f t="shared" si="17"/>
        <v/>
      </c>
      <c r="L88" s="26" t="str">
        <f t="shared" si="18"/>
        <v/>
      </c>
      <c r="M88" s="32"/>
      <c r="N88" s="190"/>
      <c r="O88" s="190"/>
      <c r="P88" s="190"/>
      <c r="Q88" s="190"/>
      <c r="R88" s="23"/>
    </row>
    <row r="89" spans="1:22">
      <c r="A89" s="27">
        <f t="shared" ca="1" si="19"/>
        <v>45937</v>
      </c>
      <c r="B89" s="20"/>
      <c r="C89" s="21"/>
      <c r="D89" s="20"/>
      <c r="E89" s="21"/>
      <c r="F89" s="22"/>
      <c r="G89" s="22"/>
      <c r="H89" s="34" t="str">
        <f t="shared" si="14"/>
        <v/>
      </c>
      <c r="I89" s="34" t="str">
        <f t="shared" si="15"/>
        <v/>
      </c>
      <c r="J89" s="34" t="str">
        <f t="shared" si="16"/>
        <v/>
      </c>
      <c r="K89" s="34" t="str">
        <f t="shared" si="17"/>
        <v/>
      </c>
      <c r="L89" s="26" t="str">
        <f t="shared" si="18"/>
        <v/>
      </c>
      <c r="M89" s="32"/>
      <c r="N89" s="190"/>
      <c r="O89" s="190"/>
      <c r="P89" s="190"/>
      <c r="Q89" s="190"/>
      <c r="R89" s="23"/>
    </row>
    <row r="90" spans="1:22">
      <c r="A90" s="27">
        <f t="shared" ca="1" si="19"/>
        <v>45938</v>
      </c>
      <c r="B90" s="20"/>
      <c r="C90" s="21"/>
      <c r="D90" s="20"/>
      <c r="E90" s="21"/>
      <c r="F90" s="22"/>
      <c r="G90" s="22"/>
      <c r="H90" s="34" t="str">
        <f t="shared" si="14"/>
        <v/>
      </c>
      <c r="I90" s="34" t="str">
        <f t="shared" si="15"/>
        <v/>
      </c>
      <c r="J90" s="34" t="str">
        <f t="shared" si="16"/>
        <v/>
      </c>
      <c r="K90" s="34" t="str">
        <f t="shared" si="17"/>
        <v/>
      </c>
      <c r="L90" s="26" t="str">
        <f t="shared" si="18"/>
        <v/>
      </c>
      <c r="M90" s="32"/>
      <c r="N90" s="190"/>
      <c r="O90" s="190"/>
      <c r="P90" s="190"/>
      <c r="Q90" s="190"/>
      <c r="R90" s="23"/>
    </row>
    <row r="91" spans="1:22">
      <c r="A91" s="27">
        <f t="shared" ca="1" si="19"/>
        <v>45939</v>
      </c>
      <c r="B91" s="20"/>
      <c r="C91" s="21"/>
      <c r="D91" s="20"/>
      <c r="E91" s="21"/>
      <c r="F91" s="22"/>
      <c r="G91" s="22"/>
      <c r="H91" s="34" t="str">
        <f t="shared" si="14"/>
        <v/>
      </c>
      <c r="I91" s="34" t="str">
        <f t="shared" si="15"/>
        <v/>
      </c>
      <c r="J91" s="34" t="str">
        <f t="shared" si="16"/>
        <v/>
      </c>
      <c r="K91" s="34" t="str">
        <f t="shared" si="17"/>
        <v/>
      </c>
      <c r="L91" s="26" t="str">
        <f t="shared" si="18"/>
        <v/>
      </c>
      <c r="M91" s="32"/>
      <c r="N91" s="190"/>
      <c r="O91" s="190"/>
      <c r="P91" s="190"/>
      <c r="Q91" s="190"/>
      <c r="R91" s="23"/>
    </row>
    <row r="92" spans="1:22">
      <c r="A92" s="27">
        <f t="shared" ca="1" si="19"/>
        <v>45940</v>
      </c>
      <c r="B92" s="20"/>
      <c r="C92" s="21"/>
      <c r="D92" s="20"/>
      <c r="E92" s="21"/>
      <c r="F92" s="22"/>
      <c r="G92" s="22"/>
      <c r="H92" s="34" t="str">
        <f t="shared" si="14"/>
        <v/>
      </c>
      <c r="I92" s="34" t="str">
        <f t="shared" si="15"/>
        <v/>
      </c>
      <c r="J92" s="34" t="str">
        <f t="shared" si="16"/>
        <v/>
      </c>
      <c r="K92" s="34" t="str">
        <f t="shared" si="17"/>
        <v/>
      </c>
      <c r="L92" s="26" t="str">
        <f t="shared" si="18"/>
        <v/>
      </c>
      <c r="M92" s="32"/>
      <c r="N92" s="190"/>
      <c r="O92" s="190"/>
      <c r="P92" s="190"/>
      <c r="Q92" s="190"/>
      <c r="R92" s="23"/>
    </row>
    <row r="93" spans="1:22">
      <c r="A93" s="27">
        <f t="shared" ca="1" si="19"/>
        <v>45941</v>
      </c>
      <c r="B93" s="20"/>
      <c r="C93" s="21"/>
      <c r="D93" s="20"/>
      <c r="E93" s="21"/>
      <c r="F93" s="22"/>
      <c r="G93" s="22"/>
      <c r="H93" s="34" t="str">
        <f t="shared" si="14"/>
        <v/>
      </c>
      <c r="I93" s="34" t="str">
        <f t="shared" si="15"/>
        <v/>
      </c>
      <c r="J93" s="34" t="str">
        <f t="shared" si="16"/>
        <v/>
      </c>
      <c r="K93" s="34" t="str">
        <f t="shared" si="17"/>
        <v/>
      </c>
      <c r="L93" s="26" t="str">
        <f t="shared" si="18"/>
        <v/>
      </c>
      <c r="M93" s="32"/>
      <c r="N93" s="190"/>
      <c r="O93" s="190"/>
      <c r="P93" s="190"/>
      <c r="Q93" s="190"/>
      <c r="R93" s="23"/>
    </row>
    <row r="94" spans="1:22">
      <c r="A94" s="27">
        <f t="shared" ca="1" si="19"/>
        <v>45942</v>
      </c>
      <c r="B94" s="20"/>
      <c r="C94" s="21"/>
      <c r="D94" s="20"/>
      <c r="E94" s="21"/>
      <c r="F94" s="22"/>
      <c r="G94" s="22"/>
      <c r="H94" s="34" t="str">
        <f t="shared" si="14"/>
        <v/>
      </c>
      <c r="I94" s="34" t="str">
        <f t="shared" si="15"/>
        <v/>
      </c>
      <c r="J94" s="34" t="str">
        <f t="shared" si="16"/>
        <v/>
      </c>
      <c r="K94" s="34" t="str">
        <f t="shared" si="17"/>
        <v/>
      </c>
      <c r="L94" s="26" t="str">
        <f t="shared" si="18"/>
        <v/>
      </c>
      <c r="M94" s="32"/>
      <c r="N94" s="190"/>
      <c r="O94" s="190"/>
      <c r="P94" s="190"/>
      <c r="Q94" s="190"/>
      <c r="R94" s="23"/>
    </row>
    <row r="95" spans="1:22">
      <c r="A95" s="27">
        <f t="shared" ca="1" si="19"/>
        <v>45943</v>
      </c>
      <c r="B95" s="20"/>
      <c r="C95" s="21"/>
      <c r="D95" s="20"/>
      <c r="E95" s="21"/>
      <c r="F95" s="22"/>
      <c r="G95" s="22"/>
      <c r="H95" s="34" t="str">
        <f t="shared" si="14"/>
        <v/>
      </c>
      <c r="I95" s="34" t="str">
        <f t="shared" si="15"/>
        <v/>
      </c>
      <c r="J95" s="34" t="str">
        <f t="shared" si="16"/>
        <v/>
      </c>
      <c r="K95" s="34" t="str">
        <f t="shared" si="17"/>
        <v/>
      </c>
      <c r="L95" s="26" t="str">
        <f t="shared" si="18"/>
        <v/>
      </c>
      <c r="M95" s="32"/>
      <c r="N95" s="190"/>
      <c r="O95" s="190"/>
      <c r="P95" s="190"/>
      <c r="Q95" s="190"/>
      <c r="R95" s="23"/>
    </row>
    <row r="96" spans="1:22">
      <c r="A96" s="27">
        <f t="shared" ca="1" si="19"/>
        <v>45944</v>
      </c>
      <c r="B96" s="20"/>
      <c r="C96" s="21"/>
      <c r="D96" s="20"/>
      <c r="E96" s="21"/>
      <c r="F96" s="22"/>
      <c r="G96" s="22"/>
      <c r="H96" s="34" t="str">
        <f t="shared" si="14"/>
        <v/>
      </c>
      <c r="I96" s="34" t="str">
        <f t="shared" si="15"/>
        <v/>
      </c>
      <c r="J96" s="34" t="str">
        <f t="shared" si="16"/>
        <v/>
      </c>
      <c r="K96" s="34" t="str">
        <f t="shared" si="17"/>
        <v/>
      </c>
      <c r="L96" s="26" t="str">
        <f t="shared" si="18"/>
        <v/>
      </c>
      <c r="M96" s="32"/>
      <c r="N96" s="190"/>
      <c r="O96" s="190"/>
      <c r="P96" s="190"/>
      <c r="Q96" s="190"/>
      <c r="R96" s="23"/>
    </row>
    <row r="97" spans="1:18">
      <c r="A97" s="27">
        <f t="shared" ca="1" si="19"/>
        <v>45945</v>
      </c>
      <c r="B97" s="20"/>
      <c r="C97" s="21"/>
      <c r="D97" s="20"/>
      <c r="E97" s="21"/>
      <c r="F97" s="22"/>
      <c r="G97" s="22"/>
      <c r="H97" s="34" t="str">
        <f t="shared" si="14"/>
        <v/>
      </c>
      <c r="I97" s="34" t="str">
        <f t="shared" si="15"/>
        <v/>
      </c>
      <c r="J97" s="34" t="str">
        <f t="shared" si="16"/>
        <v/>
      </c>
      <c r="K97" s="34" t="str">
        <f t="shared" si="17"/>
        <v/>
      </c>
      <c r="L97" s="26" t="str">
        <f t="shared" si="18"/>
        <v/>
      </c>
      <c r="M97" s="32"/>
      <c r="N97" s="190"/>
      <c r="O97" s="190"/>
      <c r="P97" s="190"/>
      <c r="Q97" s="190"/>
      <c r="R97" s="23"/>
    </row>
    <row r="98" spans="1:18">
      <c r="A98" s="27">
        <f t="shared" ca="1" si="19"/>
        <v>45946</v>
      </c>
      <c r="B98" s="20"/>
      <c r="C98" s="21"/>
      <c r="D98" s="20"/>
      <c r="E98" s="21"/>
      <c r="F98" s="22"/>
      <c r="G98" s="22"/>
      <c r="H98" s="34" t="str">
        <f t="shared" si="14"/>
        <v/>
      </c>
      <c r="I98" s="34" t="str">
        <f t="shared" si="15"/>
        <v/>
      </c>
      <c r="J98" s="34" t="str">
        <f t="shared" si="16"/>
        <v/>
      </c>
      <c r="K98" s="34" t="str">
        <f t="shared" si="17"/>
        <v/>
      </c>
      <c r="L98" s="26" t="str">
        <f t="shared" si="18"/>
        <v/>
      </c>
      <c r="M98" s="32"/>
      <c r="N98" s="190"/>
      <c r="O98" s="190"/>
      <c r="P98" s="190"/>
      <c r="Q98" s="190"/>
      <c r="R98" s="23"/>
    </row>
    <row r="99" spans="1:18">
      <c r="A99" s="27">
        <f t="shared" ca="1" si="19"/>
        <v>45947</v>
      </c>
      <c r="B99" s="20"/>
      <c r="C99" s="21"/>
      <c r="D99" s="20"/>
      <c r="E99" s="21"/>
      <c r="F99" s="22"/>
      <c r="G99" s="22"/>
      <c r="H99" s="34" t="str">
        <f t="shared" si="14"/>
        <v/>
      </c>
      <c r="I99" s="34" t="str">
        <f t="shared" si="15"/>
        <v/>
      </c>
      <c r="J99" s="34" t="str">
        <f t="shared" si="16"/>
        <v/>
      </c>
      <c r="K99" s="34" t="str">
        <f t="shared" si="17"/>
        <v/>
      </c>
      <c r="L99" s="26" t="str">
        <f t="shared" si="18"/>
        <v/>
      </c>
      <c r="M99" s="32"/>
      <c r="N99" s="190"/>
      <c r="O99" s="190"/>
      <c r="P99" s="190"/>
      <c r="Q99" s="190"/>
      <c r="R99" s="23"/>
    </row>
    <row r="100" spans="1:18">
      <c r="A100" s="27">
        <f t="shared" ca="1" si="19"/>
        <v>45948</v>
      </c>
      <c r="B100" s="20"/>
      <c r="C100" s="21"/>
      <c r="D100" s="20"/>
      <c r="E100" s="21"/>
      <c r="F100" s="22"/>
      <c r="G100" s="22"/>
      <c r="H100" s="34" t="str">
        <f t="shared" si="14"/>
        <v/>
      </c>
      <c r="I100" s="34" t="str">
        <f t="shared" si="15"/>
        <v/>
      </c>
      <c r="J100" s="34" t="str">
        <f t="shared" si="16"/>
        <v/>
      </c>
      <c r="K100" s="34" t="str">
        <f t="shared" si="17"/>
        <v/>
      </c>
      <c r="L100" s="26" t="str">
        <f t="shared" si="18"/>
        <v/>
      </c>
      <c r="M100" s="32"/>
      <c r="N100" s="190"/>
      <c r="O100" s="190"/>
      <c r="P100" s="190"/>
      <c r="Q100" s="190"/>
      <c r="R100" s="23"/>
    </row>
    <row r="101" spans="1:18">
      <c r="A101" s="27">
        <f t="shared" ca="1" si="19"/>
        <v>45949</v>
      </c>
      <c r="B101" s="20"/>
      <c r="C101" s="21"/>
      <c r="D101" s="20"/>
      <c r="E101" s="21"/>
      <c r="F101" s="22"/>
      <c r="G101" s="22"/>
      <c r="H101" s="34" t="str">
        <f t="shared" si="14"/>
        <v/>
      </c>
      <c r="I101" s="34" t="str">
        <f t="shared" si="15"/>
        <v/>
      </c>
      <c r="J101" s="34" t="str">
        <f t="shared" si="16"/>
        <v/>
      </c>
      <c r="K101" s="34" t="str">
        <f t="shared" si="17"/>
        <v/>
      </c>
      <c r="L101" s="26" t="str">
        <f t="shared" si="18"/>
        <v/>
      </c>
      <c r="M101" s="32"/>
      <c r="N101" s="190"/>
      <c r="O101" s="190"/>
      <c r="P101" s="190"/>
      <c r="Q101" s="190"/>
      <c r="R101" s="23"/>
    </row>
    <row r="102" spans="1:18">
      <c r="A102" s="27">
        <f t="shared" ca="1" si="19"/>
        <v>45950</v>
      </c>
      <c r="B102" s="20"/>
      <c r="C102" s="21"/>
      <c r="D102" s="20"/>
      <c r="E102" s="21"/>
      <c r="F102" s="22"/>
      <c r="G102" s="22"/>
      <c r="H102" s="34" t="str">
        <f t="shared" si="14"/>
        <v/>
      </c>
      <c r="I102" s="34" t="str">
        <f t="shared" si="15"/>
        <v/>
      </c>
      <c r="J102" s="34" t="str">
        <f t="shared" si="16"/>
        <v/>
      </c>
      <c r="K102" s="34" t="str">
        <f t="shared" si="17"/>
        <v/>
      </c>
      <c r="L102" s="26" t="str">
        <f t="shared" si="18"/>
        <v/>
      </c>
      <c r="M102" s="32"/>
      <c r="N102" s="190"/>
      <c r="O102" s="190"/>
      <c r="P102" s="190"/>
      <c r="Q102" s="190"/>
      <c r="R102" s="23"/>
    </row>
    <row r="103" spans="1:18">
      <c r="A103" s="27">
        <f t="shared" ca="1" si="19"/>
        <v>45951</v>
      </c>
      <c r="B103" s="20"/>
      <c r="C103" s="21"/>
      <c r="D103" s="20"/>
      <c r="E103" s="21"/>
      <c r="F103" s="22"/>
      <c r="G103" s="22"/>
      <c r="H103" s="34" t="str">
        <f t="shared" si="14"/>
        <v/>
      </c>
      <c r="I103" s="34" t="str">
        <f t="shared" si="15"/>
        <v/>
      </c>
      <c r="J103" s="34" t="str">
        <f t="shared" si="16"/>
        <v/>
      </c>
      <c r="K103" s="34" t="str">
        <f t="shared" si="17"/>
        <v/>
      </c>
      <c r="L103" s="26" t="str">
        <f t="shared" si="18"/>
        <v/>
      </c>
      <c r="M103" s="32"/>
      <c r="N103" s="190"/>
      <c r="O103" s="190"/>
      <c r="P103" s="190"/>
      <c r="Q103" s="190"/>
      <c r="R103" s="23"/>
    </row>
    <row r="104" spans="1:18">
      <c r="A104" s="27">
        <f t="shared" ca="1" si="19"/>
        <v>45952</v>
      </c>
      <c r="B104" s="20"/>
      <c r="C104" s="21"/>
      <c r="D104" s="20"/>
      <c r="E104" s="21"/>
      <c r="F104" s="22"/>
      <c r="G104" s="22"/>
      <c r="H104" s="34" t="str">
        <f t="shared" si="14"/>
        <v/>
      </c>
      <c r="I104" s="34" t="str">
        <f t="shared" si="15"/>
        <v/>
      </c>
      <c r="J104" s="34" t="str">
        <f t="shared" si="16"/>
        <v/>
      </c>
      <c r="K104" s="34" t="str">
        <f t="shared" si="17"/>
        <v/>
      </c>
      <c r="L104" s="26" t="str">
        <f t="shared" si="18"/>
        <v/>
      </c>
      <c r="M104" s="32"/>
      <c r="N104" s="190"/>
      <c r="O104" s="190"/>
      <c r="P104" s="190"/>
      <c r="Q104" s="190"/>
      <c r="R104" s="23"/>
    </row>
    <row r="105" spans="1:18">
      <c r="A105" s="27">
        <f t="shared" ca="1" si="19"/>
        <v>45953</v>
      </c>
      <c r="B105" s="20"/>
      <c r="C105" s="21"/>
      <c r="D105" s="20"/>
      <c r="E105" s="21"/>
      <c r="F105" s="22"/>
      <c r="G105" s="22"/>
      <c r="H105" s="34" t="str">
        <f t="shared" si="14"/>
        <v/>
      </c>
      <c r="I105" s="34" t="str">
        <f t="shared" si="15"/>
        <v/>
      </c>
      <c r="J105" s="34" t="str">
        <f t="shared" si="16"/>
        <v/>
      </c>
      <c r="K105" s="34" t="str">
        <f t="shared" si="17"/>
        <v/>
      </c>
      <c r="L105" s="26" t="str">
        <f t="shared" si="18"/>
        <v/>
      </c>
      <c r="M105" s="32"/>
      <c r="N105" s="190"/>
      <c r="O105" s="190"/>
      <c r="P105" s="190"/>
      <c r="Q105" s="190"/>
      <c r="R105" s="23"/>
    </row>
    <row r="106" spans="1:18">
      <c r="A106" s="27">
        <f t="shared" ca="1" si="19"/>
        <v>45954</v>
      </c>
      <c r="B106" s="20"/>
      <c r="C106" s="21"/>
      <c r="D106" s="20"/>
      <c r="E106" s="21"/>
      <c r="F106" s="22"/>
      <c r="G106" s="22"/>
      <c r="H106" s="34" t="str">
        <f t="shared" si="14"/>
        <v/>
      </c>
      <c r="I106" s="34" t="str">
        <f t="shared" si="15"/>
        <v/>
      </c>
      <c r="J106" s="34" t="str">
        <f t="shared" si="16"/>
        <v/>
      </c>
      <c r="K106" s="34" t="str">
        <f t="shared" si="17"/>
        <v/>
      </c>
      <c r="L106" s="26" t="str">
        <f t="shared" si="18"/>
        <v/>
      </c>
      <c r="M106" s="32"/>
      <c r="N106" s="190"/>
      <c r="O106" s="190"/>
      <c r="P106" s="190"/>
      <c r="Q106" s="190"/>
      <c r="R106" s="23"/>
    </row>
    <row r="107" spans="1:18">
      <c r="A107" s="27">
        <f t="shared" ca="1" si="19"/>
        <v>45955</v>
      </c>
      <c r="B107" s="20"/>
      <c r="C107" s="21"/>
      <c r="D107" s="20"/>
      <c r="E107" s="21"/>
      <c r="F107" s="22"/>
      <c r="G107" s="22"/>
      <c r="H107" s="34" t="str">
        <f t="shared" si="14"/>
        <v/>
      </c>
      <c r="I107" s="34" t="str">
        <f t="shared" si="15"/>
        <v/>
      </c>
      <c r="J107" s="34" t="str">
        <f t="shared" si="16"/>
        <v/>
      </c>
      <c r="K107" s="34" t="str">
        <f t="shared" si="17"/>
        <v/>
      </c>
      <c r="L107" s="26" t="str">
        <f t="shared" si="18"/>
        <v/>
      </c>
      <c r="M107" s="32"/>
      <c r="N107" s="190"/>
      <c r="O107" s="190"/>
      <c r="P107" s="190"/>
      <c r="Q107" s="190"/>
      <c r="R107" s="23"/>
    </row>
    <row r="108" spans="1:18">
      <c r="A108" s="27">
        <f t="shared" ca="1" si="19"/>
        <v>45956</v>
      </c>
      <c r="B108" s="20"/>
      <c r="C108" s="21"/>
      <c r="D108" s="20"/>
      <c r="E108" s="21"/>
      <c r="F108" s="22"/>
      <c r="G108" s="22"/>
      <c r="H108" s="34" t="str">
        <f t="shared" si="14"/>
        <v/>
      </c>
      <c r="I108" s="34" t="str">
        <f t="shared" si="15"/>
        <v/>
      </c>
      <c r="J108" s="34" t="str">
        <f t="shared" si="16"/>
        <v/>
      </c>
      <c r="K108" s="34" t="str">
        <f t="shared" si="17"/>
        <v/>
      </c>
      <c r="L108" s="26" t="str">
        <f t="shared" si="18"/>
        <v/>
      </c>
      <c r="M108" s="32"/>
      <c r="N108" s="190"/>
      <c r="O108" s="190"/>
      <c r="P108" s="190"/>
      <c r="Q108" s="190"/>
      <c r="R108" s="23"/>
    </row>
    <row r="109" spans="1:18">
      <c r="A109" s="27">
        <f t="shared" ca="1" si="19"/>
        <v>45957</v>
      </c>
      <c r="B109" s="20"/>
      <c r="C109" s="21"/>
      <c r="D109" s="20"/>
      <c r="E109" s="21"/>
      <c r="F109" s="22"/>
      <c r="G109" s="22"/>
      <c r="H109" s="34" t="str">
        <f t="shared" si="14"/>
        <v/>
      </c>
      <c r="I109" s="34" t="str">
        <f t="shared" si="15"/>
        <v/>
      </c>
      <c r="J109" s="34" t="str">
        <f t="shared" si="16"/>
        <v/>
      </c>
      <c r="K109" s="34" t="str">
        <f t="shared" si="17"/>
        <v/>
      </c>
      <c r="L109" s="26" t="str">
        <f t="shared" si="18"/>
        <v/>
      </c>
      <c r="M109" s="32"/>
      <c r="N109" s="190"/>
      <c r="O109" s="190"/>
      <c r="P109" s="190"/>
      <c r="Q109" s="190"/>
      <c r="R109" s="23"/>
    </row>
    <row r="110" spans="1:18">
      <c r="A110" s="27">
        <f t="shared" ca="1" si="19"/>
        <v>45958</v>
      </c>
      <c r="B110" s="20"/>
      <c r="C110" s="21"/>
      <c r="D110" s="20"/>
      <c r="E110" s="21"/>
      <c r="F110" s="22"/>
      <c r="G110" s="22"/>
      <c r="H110" s="34" t="str">
        <f t="shared" si="14"/>
        <v/>
      </c>
      <c r="I110" s="34" t="str">
        <f t="shared" si="15"/>
        <v/>
      </c>
      <c r="J110" s="34" t="str">
        <f t="shared" si="16"/>
        <v/>
      </c>
      <c r="K110" s="34" t="str">
        <f t="shared" si="17"/>
        <v/>
      </c>
      <c r="L110" s="26" t="str">
        <f t="shared" si="18"/>
        <v/>
      </c>
      <c r="M110" s="32"/>
      <c r="N110" s="190"/>
      <c r="O110" s="190"/>
      <c r="P110" s="190"/>
      <c r="Q110" s="190"/>
      <c r="R110" s="23"/>
    </row>
    <row r="111" spans="1:18">
      <c r="A111" s="27">
        <f t="shared" ca="1" si="19"/>
        <v>45959</v>
      </c>
      <c r="B111" s="20"/>
      <c r="C111" s="21"/>
      <c r="D111" s="20"/>
      <c r="E111" s="21"/>
      <c r="F111" s="22"/>
      <c r="G111" s="22"/>
      <c r="H111" s="34" t="str">
        <f t="shared" si="14"/>
        <v/>
      </c>
      <c r="I111" s="34" t="str">
        <f t="shared" si="15"/>
        <v/>
      </c>
      <c r="J111" s="34" t="str">
        <f t="shared" si="16"/>
        <v/>
      </c>
      <c r="K111" s="34" t="str">
        <f t="shared" si="17"/>
        <v/>
      </c>
      <c r="L111" s="26" t="str">
        <f t="shared" si="18"/>
        <v/>
      </c>
      <c r="M111" s="32"/>
      <c r="N111" s="190"/>
      <c r="O111" s="190"/>
      <c r="P111" s="190"/>
      <c r="Q111" s="190"/>
      <c r="R111" s="23"/>
    </row>
    <row r="112" spans="1:18">
      <c r="A112" s="27">
        <f t="shared" ca="1" si="19"/>
        <v>45960</v>
      </c>
      <c r="B112" s="20"/>
      <c r="C112" s="21"/>
      <c r="D112" s="20"/>
      <c r="E112" s="21"/>
      <c r="F112" s="22"/>
      <c r="G112" s="22"/>
      <c r="H112" s="34" t="str">
        <f t="shared" si="14"/>
        <v/>
      </c>
      <c r="I112" s="34" t="str">
        <f t="shared" si="15"/>
        <v/>
      </c>
      <c r="J112" s="34" t="str">
        <f t="shared" si="16"/>
        <v/>
      </c>
      <c r="K112" s="34" t="str">
        <f t="shared" si="17"/>
        <v/>
      </c>
      <c r="L112" s="26" t="str">
        <f t="shared" si="18"/>
        <v/>
      </c>
      <c r="M112" s="32"/>
      <c r="N112" s="190"/>
      <c r="O112" s="190"/>
      <c r="P112" s="190"/>
      <c r="Q112" s="190"/>
      <c r="R112" s="23"/>
    </row>
    <row r="113" spans="1:22">
      <c r="A113" s="27">
        <f t="shared" ca="1" si="19"/>
        <v>45961</v>
      </c>
      <c r="B113" s="20"/>
      <c r="C113" s="21"/>
      <c r="D113" s="20"/>
      <c r="E113" s="21"/>
      <c r="F113" s="22"/>
      <c r="G113" s="22"/>
      <c r="H113" s="34" t="str">
        <f t="shared" si="14"/>
        <v/>
      </c>
      <c r="I113" s="34" t="str">
        <f t="shared" si="15"/>
        <v/>
      </c>
      <c r="J113" s="34" t="str">
        <f t="shared" si="16"/>
        <v/>
      </c>
      <c r="K113" s="34" t="str">
        <f t="shared" si="17"/>
        <v/>
      </c>
      <c r="L113" s="26" t="str">
        <f>IF(AND($B113="",$D113=""),"",($C113-$B113-$F113)+($E113-$D113-$G113))</f>
        <v/>
      </c>
      <c r="M113" s="32"/>
      <c r="N113" s="190"/>
      <c r="O113" s="190"/>
      <c r="P113" s="190"/>
      <c r="Q113" s="190"/>
      <c r="R113" s="23"/>
    </row>
    <row r="114" spans="1:22">
      <c r="A114" s="5" t="s">
        <v>11</v>
      </c>
      <c r="B114" s="191"/>
      <c r="C114" s="192"/>
      <c r="D114" s="191"/>
      <c r="E114" s="192"/>
      <c r="F114" s="26" t="str">
        <f>IF(SUM($F83:$F113)=0,"",SUM($F83:$F113))</f>
        <v/>
      </c>
      <c r="G114" s="26" t="str">
        <f>IF(SUM($G83:$G113)=0,"",SUM($G83:$G113))</f>
        <v/>
      </c>
      <c r="H114" s="26" t="str">
        <f>IF(SUM(H83:H113)=0,"",SUM(H83:H113))</f>
        <v/>
      </c>
      <c r="I114" s="26" t="str">
        <f>IF(SUM(I83:I113)=0,"",SUM(I83:I113))</f>
        <v/>
      </c>
      <c r="J114" s="26" t="str">
        <f t="shared" ref="J114:K114" si="20">IF(SUM(J83:J113)=0,"",SUM(J83:J113))</f>
        <v/>
      </c>
      <c r="K114" s="26" t="str">
        <f t="shared" si="20"/>
        <v/>
      </c>
      <c r="L114" s="26" t="str">
        <f>IF(SUM($L83:$L113)=0,"",SUM($L83:$L113))</f>
        <v/>
      </c>
      <c r="M114" s="33"/>
      <c r="N114" s="193"/>
      <c r="O114" s="193"/>
      <c r="P114" s="193"/>
      <c r="Q114" s="193"/>
      <c r="R114" s="6"/>
    </row>
    <row r="116" spans="1:22" ht="27" customHeight="1">
      <c r="A116" s="194" t="s">
        <v>22</v>
      </c>
      <c r="B116" s="189" t="s">
        <v>103</v>
      </c>
      <c r="C116" s="189"/>
      <c r="D116" s="189"/>
      <c r="E116" s="189"/>
      <c r="F116" s="189" t="s">
        <v>23</v>
      </c>
      <c r="G116" s="189"/>
      <c r="H116" s="189" t="s">
        <v>88</v>
      </c>
      <c r="I116" s="189"/>
      <c r="J116" s="189"/>
      <c r="K116" s="189"/>
      <c r="L116" s="189" t="s">
        <v>87</v>
      </c>
      <c r="M116" s="195" t="s">
        <v>96</v>
      </c>
      <c r="N116" s="194" t="s">
        <v>25</v>
      </c>
      <c r="O116" s="194"/>
      <c r="P116" s="194"/>
      <c r="Q116" s="194"/>
      <c r="R116" s="189" t="s">
        <v>100</v>
      </c>
    </row>
    <row r="117" spans="1:22" ht="14.25" customHeight="1">
      <c r="A117" s="194"/>
      <c r="B117" s="189" t="s">
        <v>82</v>
      </c>
      <c r="C117" s="189"/>
      <c r="D117" s="189" t="s">
        <v>84</v>
      </c>
      <c r="E117" s="189"/>
      <c r="F117" s="189"/>
      <c r="G117" s="189"/>
      <c r="H117" s="189" t="s">
        <v>90</v>
      </c>
      <c r="I117" s="189"/>
      <c r="J117" s="189" t="s">
        <v>89</v>
      </c>
      <c r="K117" s="189"/>
      <c r="L117" s="189"/>
      <c r="M117" s="196"/>
      <c r="N117" s="194"/>
      <c r="O117" s="194"/>
      <c r="P117" s="194"/>
      <c r="Q117" s="194"/>
      <c r="R117" s="189"/>
    </row>
    <row r="118" spans="1:22">
      <c r="A118" s="194"/>
      <c r="B118" s="43" t="s">
        <v>26</v>
      </c>
      <c r="C118" s="43" t="s">
        <v>27</v>
      </c>
      <c r="D118" s="43" t="s">
        <v>26</v>
      </c>
      <c r="E118" s="43" t="s">
        <v>27</v>
      </c>
      <c r="F118" s="44" t="s">
        <v>85</v>
      </c>
      <c r="G118" s="44" t="s">
        <v>86</v>
      </c>
      <c r="H118" s="44" t="s">
        <v>81</v>
      </c>
      <c r="I118" s="44" t="s">
        <v>83</v>
      </c>
      <c r="J118" s="44" t="s">
        <v>81</v>
      </c>
      <c r="K118" s="44" t="s">
        <v>95</v>
      </c>
      <c r="L118" s="189"/>
      <c r="M118" s="197"/>
      <c r="N118" s="194"/>
      <c r="O118" s="194"/>
      <c r="P118" s="194"/>
      <c r="Q118" s="194"/>
      <c r="R118" s="194"/>
    </row>
    <row r="119" spans="1:22">
      <c r="A119" s="27" cm="1">
        <f t="array" aca="1" ref="A119" ca="1">DATE("2025","8"+3,IFERROR(INDIRECT(T1),"1"))</f>
        <v>45962</v>
      </c>
      <c r="B119" s="20"/>
      <c r="C119" s="21"/>
      <c r="D119" s="20"/>
      <c r="E119" s="21"/>
      <c r="F119" s="22"/>
      <c r="G119" s="22"/>
      <c r="H119" s="34" t="str">
        <f>IF(OR(B119="",LEFT(M119,1)="✓"),"",C119-B119-F119)</f>
        <v/>
      </c>
      <c r="I119" s="34" t="str">
        <f>IF(OR(D119="",LEFT(M119,1)="✓"),"",E119-D119-G119)</f>
        <v/>
      </c>
      <c r="J119" s="34" t="str">
        <f>IF(AND(B119&lt;&gt;"",M119="✓所定"),C119-B119-F119,"")</f>
        <v/>
      </c>
      <c r="K119" s="34" t="str">
        <f>IF(AND(B119&lt;&gt;"",M119="✓法定"),C119-B119-F119,"")</f>
        <v/>
      </c>
      <c r="L119" s="26" t="str">
        <f>IF(AND($B119="",$D119=""),"",($C119-$B119-$F119)+($E119-$D119-$G119))</f>
        <v/>
      </c>
      <c r="M119" s="32"/>
      <c r="N119" s="198"/>
      <c r="O119" s="199"/>
      <c r="P119" s="199"/>
      <c r="Q119" s="200"/>
      <c r="R119" s="23"/>
      <c r="V119" s="1" t="s">
        <v>171</v>
      </c>
    </row>
    <row r="120" spans="1:22">
      <c r="A120" s="27">
        <f ca="1">A119+1</f>
        <v>45963</v>
      </c>
      <c r="B120" s="20"/>
      <c r="C120" s="21"/>
      <c r="D120" s="20"/>
      <c r="E120" s="21"/>
      <c r="F120" s="22"/>
      <c r="G120" s="22"/>
      <c r="H120" s="34" t="str">
        <f t="shared" ref="H120:H149" si="21">IF(OR(B120="",LEFT(M120,1)="✓"),"",C120-B120-F120)</f>
        <v/>
      </c>
      <c r="I120" s="34" t="str">
        <f t="shared" ref="I120:I149" si="22">IF(OR(D120="",LEFT(M120,1)="✓"),"",E120-D120-G120)</f>
        <v/>
      </c>
      <c r="J120" s="34" t="str">
        <f t="shared" ref="J120:J149" si="23">IF(AND(B120&lt;&gt;"",M120="✓所定"),C120-B120-F120,"")</f>
        <v/>
      </c>
      <c r="K120" s="34" t="str">
        <f t="shared" ref="K120:K149" si="24">IF(AND(B120&lt;&gt;"",M120="✓法定"),C120-B120-F120,"")</f>
        <v/>
      </c>
      <c r="L120" s="26" t="str">
        <f t="shared" ref="L120:L147" si="25">IF(AND($B120="",$D120=""),"",($C120-$B120-$F120)+($E120-$D120-$G120))</f>
        <v/>
      </c>
      <c r="M120" s="32"/>
      <c r="N120" s="190"/>
      <c r="O120" s="190"/>
      <c r="P120" s="190"/>
      <c r="Q120" s="190"/>
      <c r="R120" s="23"/>
      <c r="V120" s="1" t="s">
        <v>172</v>
      </c>
    </row>
    <row r="121" spans="1:22">
      <c r="A121" s="27">
        <f t="shared" ref="A121:A149" ca="1" si="26">A120+1</f>
        <v>45964</v>
      </c>
      <c r="B121" s="20"/>
      <c r="C121" s="21"/>
      <c r="D121" s="20"/>
      <c r="E121" s="21"/>
      <c r="F121" s="22"/>
      <c r="G121" s="22"/>
      <c r="H121" s="34" t="str">
        <f t="shared" si="21"/>
        <v/>
      </c>
      <c r="I121" s="34" t="str">
        <f t="shared" si="22"/>
        <v/>
      </c>
      <c r="J121" s="34" t="str">
        <f t="shared" si="23"/>
        <v/>
      </c>
      <c r="K121" s="34" t="str">
        <f t="shared" si="24"/>
        <v/>
      </c>
      <c r="L121" s="26" t="str">
        <f t="shared" si="25"/>
        <v/>
      </c>
      <c r="M121" s="32"/>
      <c r="N121" s="190"/>
      <c r="O121" s="190"/>
      <c r="P121" s="190"/>
      <c r="Q121" s="190"/>
      <c r="R121" s="23"/>
    </row>
    <row r="122" spans="1:22">
      <c r="A122" s="27">
        <f t="shared" ca="1" si="26"/>
        <v>45965</v>
      </c>
      <c r="B122" s="20"/>
      <c r="C122" s="21"/>
      <c r="D122" s="20"/>
      <c r="E122" s="21"/>
      <c r="F122" s="22"/>
      <c r="G122" s="22"/>
      <c r="H122" s="34" t="str">
        <f t="shared" si="21"/>
        <v/>
      </c>
      <c r="I122" s="34" t="str">
        <f t="shared" si="22"/>
        <v/>
      </c>
      <c r="J122" s="34" t="str">
        <f t="shared" si="23"/>
        <v/>
      </c>
      <c r="K122" s="34" t="str">
        <f t="shared" si="24"/>
        <v/>
      </c>
      <c r="L122" s="26" t="str">
        <f t="shared" si="25"/>
        <v/>
      </c>
      <c r="M122" s="32"/>
      <c r="N122" s="190"/>
      <c r="O122" s="190"/>
      <c r="P122" s="190"/>
      <c r="Q122" s="190"/>
      <c r="R122" s="23"/>
    </row>
    <row r="123" spans="1:22">
      <c r="A123" s="27">
        <f t="shared" ca="1" si="26"/>
        <v>45966</v>
      </c>
      <c r="B123" s="20"/>
      <c r="C123" s="21"/>
      <c r="D123" s="20"/>
      <c r="E123" s="21"/>
      <c r="F123" s="22"/>
      <c r="G123" s="22"/>
      <c r="H123" s="34" t="str">
        <f t="shared" si="21"/>
        <v/>
      </c>
      <c r="I123" s="34" t="str">
        <f t="shared" si="22"/>
        <v/>
      </c>
      <c r="J123" s="34" t="str">
        <f t="shared" si="23"/>
        <v/>
      </c>
      <c r="K123" s="34" t="str">
        <f t="shared" si="24"/>
        <v/>
      </c>
      <c r="L123" s="26" t="str">
        <f t="shared" si="25"/>
        <v/>
      </c>
      <c r="M123" s="32"/>
      <c r="N123" s="190"/>
      <c r="O123" s="190"/>
      <c r="P123" s="190"/>
      <c r="Q123" s="190"/>
      <c r="R123" s="23"/>
    </row>
    <row r="124" spans="1:22">
      <c r="A124" s="27">
        <f t="shared" ca="1" si="26"/>
        <v>45967</v>
      </c>
      <c r="B124" s="20"/>
      <c r="C124" s="21"/>
      <c r="D124" s="20"/>
      <c r="E124" s="21"/>
      <c r="F124" s="22"/>
      <c r="G124" s="22"/>
      <c r="H124" s="34" t="str">
        <f t="shared" si="21"/>
        <v/>
      </c>
      <c r="I124" s="34" t="str">
        <f t="shared" si="22"/>
        <v/>
      </c>
      <c r="J124" s="34" t="str">
        <f t="shared" si="23"/>
        <v/>
      </c>
      <c r="K124" s="34" t="str">
        <f t="shared" si="24"/>
        <v/>
      </c>
      <c r="L124" s="26" t="str">
        <f t="shared" si="25"/>
        <v/>
      </c>
      <c r="M124" s="32"/>
      <c r="N124" s="190"/>
      <c r="O124" s="190"/>
      <c r="P124" s="190"/>
      <c r="Q124" s="190"/>
      <c r="R124" s="23"/>
    </row>
    <row r="125" spans="1:22">
      <c r="A125" s="27">
        <f t="shared" ca="1" si="26"/>
        <v>45968</v>
      </c>
      <c r="B125" s="20"/>
      <c r="C125" s="21"/>
      <c r="D125" s="20"/>
      <c r="E125" s="21"/>
      <c r="F125" s="22"/>
      <c r="G125" s="22"/>
      <c r="H125" s="34" t="str">
        <f t="shared" si="21"/>
        <v/>
      </c>
      <c r="I125" s="34" t="str">
        <f t="shared" si="22"/>
        <v/>
      </c>
      <c r="J125" s="34" t="str">
        <f t="shared" si="23"/>
        <v/>
      </c>
      <c r="K125" s="34" t="str">
        <f t="shared" si="24"/>
        <v/>
      </c>
      <c r="L125" s="26" t="str">
        <f t="shared" si="25"/>
        <v/>
      </c>
      <c r="M125" s="32"/>
      <c r="N125" s="190"/>
      <c r="O125" s="190"/>
      <c r="P125" s="190"/>
      <c r="Q125" s="190"/>
      <c r="R125" s="23"/>
    </row>
    <row r="126" spans="1:22">
      <c r="A126" s="27">
        <f t="shared" ca="1" si="26"/>
        <v>45969</v>
      </c>
      <c r="B126" s="20"/>
      <c r="C126" s="21"/>
      <c r="D126" s="20"/>
      <c r="E126" s="21"/>
      <c r="F126" s="22"/>
      <c r="G126" s="22"/>
      <c r="H126" s="34" t="str">
        <f t="shared" si="21"/>
        <v/>
      </c>
      <c r="I126" s="34" t="str">
        <f t="shared" si="22"/>
        <v/>
      </c>
      <c r="J126" s="34" t="str">
        <f t="shared" si="23"/>
        <v/>
      </c>
      <c r="K126" s="34" t="str">
        <f t="shared" si="24"/>
        <v/>
      </c>
      <c r="L126" s="26" t="str">
        <f t="shared" si="25"/>
        <v/>
      </c>
      <c r="M126" s="32"/>
      <c r="N126" s="190"/>
      <c r="O126" s="190"/>
      <c r="P126" s="190"/>
      <c r="Q126" s="190"/>
      <c r="R126" s="23"/>
    </row>
    <row r="127" spans="1:22">
      <c r="A127" s="27">
        <f t="shared" ca="1" si="26"/>
        <v>45970</v>
      </c>
      <c r="B127" s="20"/>
      <c r="C127" s="21"/>
      <c r="D127" s="20"/>
      <c r="E127" s="21"/>
      <c r="F127" s="22"/>
      <c r="G127" s="22"/>
      <c r="H127" s="34" t="str">
        <f t="shared" si="21"/>
        <v/>
      </c>
      <c r="I127" s="34" t="str">
        <f t="shared" si="22"/>
        <v/>
      </c>
      <c r="J127" s="34" t="str">
        <f t="shared" si="23"/>
        <v/>
      </c>
      <c r="K127" s="34" t="str">
        <f t="shared" si="24"/>
        <v/>
      </c>
      <c r="L127" s="26" t="str">
        <f t="shared" si="25"/>
        <v/>
      </c>
      <c r="M127" s="32"/>
      <c r="N127" s="190"/>
      <c r="O127" s="190"/>
      <c r="P127" s="190"/>
      <c r="Q127" s="190"/>
      <c r="R127" s="23"/>
    </row>
    <row r="128" spans="1:22">
      <c r="A128" s="27">
        <f t="shared" ca="1" si="26"/>
        <v>45971</v>
      </c>
      <c r="B128" s="20"/>
      <c r="C128" s="21"/>
      <c r="D128" s="20"/>
      <c r="E128" s="21"/>
      <c r="F128" s="22"/>
      <c r="G128" s="22"/>
      <c r="H128" s="34" t="str">
        <f t="shared" si="21"/>
        <v/>
      </c>
      <c r="I128" s="34" t="str">
        <f t="shared" si="22"/>
        <v/>
      </c>
      <c r="J128" s="34" t="str">
        <f t="shared" si="23"/>
        <v/>
      </c>
      <c r="K128" s="34" t="str">
        <f t="shared" si="24"/>
        <v/>
      </c>
      <c r="L128" s="26" t="str">
        <f t="shared" si="25"/>
        <v/>
      </c>
      <c r="M128" s="32"/>
      <c r="N128" s="190"/>
      <c r="O128" s="190"/>
      <c r="P128" s="190"/>
      <c r="Q128" s="190"/>
      <c r="R128" s="23"/>
    </row>
    <row r="129" spans="1:18">
      <c r="A129" s="27">
        <f t="shared" ca="1" si="26"/>
        <v>45972</v>
      </c>
      <c r="B129" s="20"/>
      <c r="C129" s="21"/>
      <c r="D129" s="20"/>
      <c r="E129" s="21"/>
      <c r="F129" s="22"/>
      <c r="G129" s="22"/>
      <c r="H129" s="34" t="str">
        <f t="shared" si="21"/>
        <v/>
      </c>
      <c r="I129" s="34" t="str">
        <f t="shared" si="22"/>
        <v/>
      </c>
      <c r="J129" s="34" t="str">
        <f t="shared" si="23"/>
        <v/>
      </c>
      <c r="K129" s="34" t="str">
        <f t="shared" si="24"/>
        <v/>
      </c>
      <c r="L129" s="26" t="str">
        <f t="shared" si="25"/>
        <v/>
      </c>
      <c r="M129" s="32"/>
      <c r="N129" s="190"/>
      <c r="O129" s="190"/>
      <c r="P129" s="190"/>
      <c r="Q129" s="190"/>
      <c r="R129" s="23"/>
    </row>
    <row r="130" spans="1:18">
      <c r="A130" s="27">
        <f t="shared" ca="1" si="26"/>
        <v>45973</v>
      </c>
      <c r="B130" s="20"/>
      <c r="C130" s="21"/>
      <c r="D130" s="20"/>
      <c r="E130" s="21"/>
      <c r="F130" s="22"/>
      <c r="G130" s="22"/>
      <c r="H130" s="34" t="str">
        <f t="shared" si="21"/>
        <v/>
      </c>
      <c r="I130" s="34" t="str">
        <f t="shared" si="22"/>
        <v/>
      </c>
      <c r="J130" s="34" t="str">
        <f t="shared" si="23"/>
        <v/>
      </c>
      <c r="K130" s="34" t="str">
        <f t="shared" si="24"/>
        <v/>
      </c>
      <c r="L130" s="26" t="str">
        <f t="shared" si="25"/>
        <v/>
      </c>
      <c r="M130" s="32"/>
      <c r="N130" s="190"/>
      <c r="O130" s="190"/>
      <c r="P130" s="190"/>
      <c r="Q130" s="190"/>
      <c r="R130" s="23"/>
    </row>
    <row r="131" spans="1:18">
      <c r="A131" s="27">
        <f t="shared" ca="1" si="26"/>
        <v>45974</v>
      </c>
      <c r="B131" s="20"/>
      <c r="C131" s="21"/>
      <c r="D131" s="20"/>
      <c r="E131" s="21"/>
      <c r="F131" s="22"/>
      <c r="G131" s="22"/>
      <c r="H131" s="34" t="str">
        <f t="shared" si="21"/>
        <v/>
      </c>
      <c r="I131" s="34" t="str">
        <f t="shared" si="22"/>
        <v/>
      </c>
      <c r="J131" s="34" t="str">
        <f t="shared" si="23"/>
        <v/>
      </c>
      <c r="K131" s="34" t="str">
        <f t="shared" si="24"/>
        <v/>
      </c>
      <c r="L131" s="26" t="str">
        <f t="shared" si="25"/>
        <v/>
      </c>
      <c r="M131" s="32"/>
      <c r="N131" s="190"/>
      <c r="O131" s="190"/>
      <c r="P131" s="190"/>
      <c r="Q131" s="190"/>
      <c r="R131" s="23"/>
    </row>
    <row r="132" spans="1:18">
      <c r="A132" s="27">
        <f t="shared" ca="1" si="26"/>
        <v>45975</v>
      </c>
      <c r="B132" s="20"/>
      <c r="C132" s="21"/>
      <c r="D132" s="20"/>
      <c r="E132" s="21"/>
      <c r="F132" s="22"/>
      <c r="G132" s="22"/>
      <c r="H132" s="34" t="str">
        <f t="shared" si="21"/>
        <v/>
      </c>
      <c r="I132" s="34" t="str">
        <f t="shared" si="22"/>
        <v/>
      </c>
      <c r="J132" s="34" t="str">
        <f t="shared" si="23"/>
        <v/>
      </c>
      <c r="K132" s="34" t="str">
        <f t="shared" si="24"/>
        <v/>
      </c>
      <c r="L132" s="26" t="str">
        <f t="shared" si="25"/>
        <v/>
      </c>
      <c r="M132" s="32"/>
      <c r="N132" s="190"/>
      <c r="O132" s="190"/>
      <c r="P132" s="190"/>
      <c r="Q132" s="190"/>
      <c r="R132" s="23"/>
    </row>
    <row r="133" spans="1:18">
      <c r="A133" s="27">
        <f t="shared" ca="1" si="26"/>
        <v>45976</v>
      </c>
      <c r="B133" s="20"/>
      <c r="C133" s="21"/>
      <c r="D133" s="20"/>
      <c r="E133" s="21"/>
      <c r="F133" s="22"/>
      <c r="G133" s="22"/>
      <c r="H133" s="34" t="str">
        <f t="shared" si="21"/>
        <v/>
      </c>
      <c r="I133" s="34" t="str">
        <f t="shared" si="22"/>
        <v/>
      </c>
      <c r="J133" s="34" t="str">
        <f t="shared" si="23"/>
        <v/>
      </c>
      <c r="K133" s="34" t="str">
        <f t="shared" si="24"/>
        <v/>
      </c>
      <c r="L133" s="26" t="str">
        <f t="shared" si="25"/>
        <v/>
      </c>
      <c r="M133" s="32"/>
      <c r="N133" s="190"/>
      <c r="O133" s="190"/>
      <c r="P133" s="190"/>
      <c r="Q133" s="190"/>
      <c r="R133" s="23"/>
    </row>
    <row r="134" spans="1:18">
      <c r="A134" s="27">
        <f t="shared" ca="1" si="26"/>
        <v>45977</v>
      </c>
      <c r="B134" s="20"/>
      <c r="C134" s="21"/>
      <c r="D134" s="20"/>
      <c r="E134" s="21"/>
      <c r="F134" s="22"/>
      <c r="G134" s="22"/>
      <c r="H134" s="34" t="str">
        <f t="shared" si="21"/>
        <v/>
      </c>
      <c r="I134" s="34" t="str">
        <f t="shared" si="22"/>
        <v/>
      </c>
      <c r="J134" s="34" t="str">
        <f t="shared" si="23"/>
        <v/>
      </c>
      <c r="K134" s="34" t="str">
        <f t="shared" si="24"/>
        <v/>
      </c>
      <c r="L134" s="26" t="str">
        <f t="shared" si="25"/>
        <v/>
      </c>
      <c r="M134" s="32"/>
      <c r="N134" s="190"/>
      <c r="O134" s="190"/>
      <c r="P134" s="190"/>
      <c r="Q134" s="190"/>
      <c r="R134" s="23"/>
    </row>
    <row r="135" spans="1:18">
      <c r="A135" s="27">
        <f t="shared" ca="1" si="26"/>
        <v>45978</v>
      </c>
      <c r="B135" s="20"/>
      <c r="C135" s="21"/>
      <c r="D135" s="20"/>
      <c r="E135" s="21"/>
      <c r="F135" s="22"/>
      <c r="G135" s="22"/>
      <c r="H135" s="34" t="str">
        <f t="shared" si="21"/>
        <v/>
      </c>
      <c r="I135" s="34" t="str">
        <f t="shared" si="22"/>
        <v/>
      </c>
      <c r="J135" s="34" t="str">
        <f t="shared" si="23"/>
        <v/>
      </c>
      <c r="K135" s="34" t="str">
        <f t="shared" si="24"/>
        <v/>
      </c>
      <c r="L135" s="26" t="str">
        <f t="shared" si="25"/>
        <v/>
      </c>
      <c r="M135" s="32"/>
      <c r="N135" s="190"/>
      <c r="O135" s="190"/>
      <c r="P135" s="190"/>
      <c r="Q135" s="190"/>
      <c r="R135" s="23"/>
    </row>
    <row r="136" spans="1:18">
      <c r="A136" s="27">
        <f t="shared" ca="1" si="26"/>
        <v>45979</v>
      </c>
      <c r="B136" s="20"/>
      <c r="C136" s="21"/>
      <c r="D136" s="20"/>
      <c r="E136" s="21"/>
      <c r="F136" s="22"/>
      <c r="G136" s="22"/>
      <c r="H136" s="34" t="str">
        <f t="shared" si="21"/>
        <v/>
      </c>
      <c r="I136" s="34" t="str">
        <f t="shared" si="22"/>
        <v/>
      </c>
      <c r="J136" s="34" t="str">
        <f t="shared" si="23"/>
        <v/>
      </c>
      <c r="K136" s="34" t="str">
        <f t="shared" si="24"/>
        <v/>
      </c>
      <c r="L136" s="26" t="str">
        <f t="shared" si="25"/>
        <v/>
      </c>
      <c r="M136" s="32"/>
      <c r="N136" s="190"/>
      <c r="O136" s="190"/>
      <c r="P136" s="190"/>
      <c r="Q136" s="190"/>
      <c r="R136" s="23"/>
    </row>
    <row r="137" spans="1:18">
      <c r="A137" s="27">
        <f t="shared" ca="1" si="26"/>
        <v>45980</v>
      </c>
      <c r="B137" s="20"/>
      <c r="C137" s="21"/>
      <c r="D137" s="20"/>
      <c r="E137" s="21"/>
      <c r="F137" s="22"/>
      <c r="G137" s="22"/>
      <c r="H137" s="34" t="str">
        <f t="shared" si="21"/>
        <v/>
      </c>
      <c r="I137" s="34" t="str">
        <f t="shared" si="22"/>
        <v/>
      </c>
      <c r="J137" s="34" t="str">
        <f t="shared" si="23"/>
        <v/>
      </c>
      <c r="K137" s="34" t="str">
        <f t="shared" si="24"/>
        <v/>
      </c>
      <c r="L137" s="26" t="str">
        <f t="shared" si="25"/>
        <v/>
      </c>
      <c r="M137" s="32"/>
      <c r="N137" s="190"/>
      <c r="O137" s="190"/>
      <c r="P137" s="190"/>
      <c r="Q137" s="190"/>
      <c r="R137" s="23"/>
    </row>
    <row r="138" spans="1:18">
      <c r="A138" s="27">
        <f t="shared" ca="1" si="26"/>
        <v>45981</v>
      </c>
      <c r="B138" s="20"/>
      <c r="C138" s="21"/>
      <c r="D138" s="20"/>
      <c r="E138" s="21"/>
      <c r="F138" s="22"/>
      <c r="G138" s="22"/>
      <c r="H138" s="34" t="str">
        <f t="shared" si="21"/>
        <v/>
      </c>
      <c r="I138" s="34" t="str">
        <f t="shared" si="22"/>
        <v/>
      </c>
      <c r="J138" s="34" t="str">
        <f t="shared" si="23"/>
        <v/>
      </c>
      <c r="K138" s="34" t="str">
        <f t="shared" si="24"/>
        <v/>
      </c>
      <c r="L138" s="26" t="str">
        <f t="shared" si="25"/>
        <v/>
      </c>
      <c r="M138" s="32"/>
      <c r="N138" s="190"/>
      <c r="O138" s="190"/>
      <c r="P138" s="190"/>
      <c r="Q138" s="190"/>
      <c r="R138" s="23"/>
    </row>
    <row r="139" spans="1:18">
      <c r="A139" s="27">
        <f t="shared" ca="1" si="26"/>
        <v>45982</v>
      </c>
      <c r="B139" s="20"/>
      <c r="C139" s="21"/>
      <c r="D139" s="20"/>
      <c r="E139" s="21"/>
      <c r="F139" s="22"/>
      <c r="G139" s="22"/>
      <c r="H139" s="34" t="str">
        <f t="shared" si="21"/>
        <v/>
      </c>
      <c r="I139" s="34" t="str">
        <f t="shared" si="22"/>
        <v/>
      </c>
      <c r="J139" s="34" t="str">
        <f t="shared" si="23"/>
        <v/>
      </c>
      <c r="K139" s="34" t="str">
        <f t="shared" si="24"/>
        <v/>
      </c>
      <c r="L139" s="26" t="str">
        <f t="shared" si="25"/>
        <v/>
      </c>
      <c r="M139" s="32"/>
      <c r="N139" s="190"/>
      <c r="O139" s="190"/>
      <c r="P139" s="190"/>
      <c r="Q139" s="190"/>
      <c r="R139" s="23"/>
    </row>
    <row r="140" spans="1:18">
      <c r="A140" s="27">
        <f t="shared" ca="1" si="26"/>
        <v>45983</v>
      </c>
      <c r="B140" s="20"/>
      <c r="C140" s="21"/>
      <c r="D140" s="20"/>
      <c r="E140" s="21"/>
      <c r="F140" s="22"/>
      <c r="G140" s="22"/>
      <c r="H140" s="34" t="str">
        <f t="shared" si="21"/>
        <v/>
      </c>
      <c r="I140" s="34" t="str">
        <f t="shared" si="22"/>
        <v/>
      </c>
      <c r="J140" s="34" t="str">
        <f t="shared" si="23"/>
        <v/>
      </c>
      <c r="K140" s="34" t="str">
        <f t="shared" si="24"/>
        <v/>
      </c>
      <c r="L140" s="26" t="str">
        <f t="shared" si="25"/>
        <v/>
      </c>
      <c r="M140" s="32"/>
      <c r="N140" s="190"/>
      <c r="O140" s="190"/>
      <c r="P140" s="190"/>
      <c r="Q140" s="190"/>
      <c r="R140" s="23"/>
    </row>
    <row r="141" spans="1:18">
      <c r="A141" s="27">
        <f t="shared" ca="1" si="26"/>
        <v>45984</v>
      </c>
      <c r="B141" s="20"/>
      <c r="C141" s="21"/>
      <c r="D141" s="20"/>
      <c r="E141" s="21"/>
      <c r="F141" s="22"/>
      <c r="G141" s="22"/>
      <c r="H141" s="34" t="str">
        <f t="shared" si="21"/>
        <v/>
      </c>
      <c r="I141" s="34" t="str">
        <f t="shared" si="22"/>
        <v/>
      </c>
      <c r="J141" s="34" t="str">
        <f t="shared" si="23"/>
        <v/>
      </c>
      <c r="K141" s="34" t="str">
        <f t="shared" si="24"/>
        <v/>
      </c>
      <c r="L141" s="26" t="str">
        <f t="shared" si="25"/>
        <v/>
      </c>
      <c r="M141" s="32"/>
      <c r="N141" s="190"/>
      <c r="O141" s="190"/>
      <c r="P141" s="190"/>
      <c r="Q141" s="190"/>
      <c r="R141" s="23"/>
    </row>
    <row r="142" spans="1:18">
      <c r="A142" s="27">
        <f t="shared" ca="1" si="26"/>
        <v>45985</v>
      </c>
      <c r="B142" s="20"/>
      <c r="C142" s="21"/>
      <c r="D142" s="20"/>
      <c r="E142" s="21"/>
      <c r="F142" s="22"/>
      <c r="G142" s="22"/>
      <c r="H142" s="34" t="str">
        <f t="shared" si="21"/>
        <v/>
      </c>
      <c r="I142" s="34" t="str">
        <f t="shared" si="22"/>
        <v/>
      </c>
      <c r="J142" s="34" t="str">
        <f t="shared" si="23"/>
        <v/>
      </c>
      <c r="K142" s="34" t="str">
        <f t="shared" si="24"/>
        <v/>
      </c>
      <c r="L142" s="26" t="str">
        <f t="shared" si="25"/>
        <v/>
      </c>
      <c r="M142" s="32"/>
      <c r="N142" s="190"/>
      <c r="O142" s="190"/>
      <c r="P142" s="190"/>
      <c r="Q142" s="190"/>
      <c r="R142" s="23"/>
    </row>
    <row r="143" spans="1:18">
      <c r="A143" s="27">
        <f t="shared" ca="1" si="26"/>
        <v>45986</v>
      </c>
      <c r="B143" s="20"/>
      <c r="C143" s="21"/>
      <c r="D143" s="20"/>
      <c r="E143" s="21"/>
      <c r="F143" s="22"/>
      <c r="G143" s="22"/>
      <c r="H143" s="34" t="str">
        <f t="shared" si="21"/>
        <v/>
      </c>
      <c r="I143" s="34" t="str">
        <f t="shared" si="22"/>
        <v/>
      </c>
      <c r="J143" s="34" t="str">
        <f t="shared" si="23"/>
        <v/>
      </c>
      <c r="K143" s="34" t="str">
        <f t="shared" si="24"/>
        <v/>
      </c>
      <c r="L143" s="26" t="str">
        <f t="shared" si="25"/>
        <v/>
      </c>
      <c r="M143" s="32"/>
      <c r="N143" s="190"/>
      <c r="O143" s="190"/>
      <c r="P143" s="190"/>
      <c r="Q143" s="190"/>
      <c r="R143" s="23"/>
    </row>
    <row r="144" spans="1:18">
      <c r="A144" s="27">
        <f t="shared" ca="1" si="26"/>
        <v>45987</v>
      </c>
      <c r="B144" s="20"/>
      <c r="C144" s="21"/>
      <c r="D144" s="20"/>
      <c r="E144" s="21"/>
      <c r="F144" s="22"/>
      <c r="G144" s="22"/>
      <c r="H144" s="34" t="str">
        <f t="shared" si="21"/>
        <v/>
      </c>
      <c r="I144" s="34" t="str">
        <f t="shared" si="22"/>
        <v/>
      </c>
      <c r="J144" s="34" t="str">
        <f t="shared" si="23"/>
        <v/>
      </c>
      <c r="K144" s="34" t="str">
        <f t="shared" si="24"/>
        <v/>
      </c>
      <c r="L144" s="26" t="str">
        <f t="shared" si="25"/>
        <v/>
      </c>
      <c r="M144" s="32"/>
      <c r="N144" s="190"/>
      <c r="O144" s="190"/>
      <c r="P144" s="190"/>
      <c r="Q144" s="190"/>
      <c r="R144" s="23"/>
    </row>
    <row r="145" spans="1:22">
      <c r="A145" s="27">
        <f t="shared" ca="1" si="26"/>
        <v>45988</v>
      </c>
      <c r="B145" s="20"/>
      <c r="C145" s="21"/>
      <c r="D145" s="20"/>
      <c r="E145" s="21"/>
      <c r="F145" s="22"/>
      <c r="G145" s="22"/>
      <c r="H145" s="34" t="str">
        <f t="shared" si="21"/>
        <v/>
      </c>
      <c r="I145" s="34" t="str">
        <f t="shared" si="22"/>
        <v/>
      </c>
      <c r="J145" s="34" t="str">
        <f t="shared" si="23"/>
        <v/>
      </c>
      <c r="K145" s="34" t="str">
        <f t="shared" si="24"/>
        <v/>
      </c>
      <c r="L145" s="26" t="str">
        <f t="shared" si="25"/>
        <v/>
      </c>
      <c r="M145" s="32"/>
      <c r="N145" s="190"/>
      <c r="O145" s="190"/>
      <c r="P145" s="190"/>
      <c r="Q145" s="190"/>
      <c r="R145" s="23"/>
    </row>
    <row r="146" spans="1:22">
      <c r="A146" s="27">
        <f t="shared" ca="1" si="26"/>
        <v>45989</v>
      </c>
      <c r="B146" s="20"/>
      <c r="C146" s="21"/>
      <c r="D146" s="20"/>
      <c r="E146" s="21"/>
      <c r="F146" s="22"/>
      <c r="G146" s="22"/>
      <c r="H146" s="34" t="str">
        <f t="shared" si="21"/>
        <v/>
      </c>
      <c r="I146" s="34" t="str">
        <f t="shared" si="22"/>
        <v/>
      </c>
      <c r="J146" s="34" t="str">
        <f t="shared" si="23"/>
        <v/>
      </c>
      <c r="K146" s="34" t="str">
        <f t="shared" si="24"/>
        <v/>
      </c>
      <c r="L146" s="26" t="str">
        <f t="shared" si="25"/>
        <v/>
      </c>
      <c r="M146" s="32"/>
      <c r="N146" s="190"/>
      <c r="O146" s="190"/>
      <c r="P146" s="190"/>
      <c r="Q146" s="190"/>
      <c r="R146" s="23"/>
    </row>
    <row r="147" spans="1:22">
      <c r="A147" s="27">
        <f t="shared" ca="1" si="26"/>
        <v>45990</v>
      </c>
      <c r="B147" s="20"/>
      <c r="C147" s="21"/>
      <c r="D147" s="20"/>
      <c r="E147" s="21"/>
      <c r="F147" s="22"/>
      <c r="G147" s="22"/>
      <c r="H147" s="34" t="str">
        <f t="shared" si="21"/>
        <v/>
      </c>
      <c r="I147" s="34" t="str">
        <f t="shared" si="22"/>
        <v/>
      </c>
      <c r="J147" s="34" t="str">
        <f t="shared" si="23"/>
        <v/>
      </c>
      <c r="K147" s="34" t="str">
        <f t="shared" si="24"/>
        <v/>
      </c>
      <c r="L147" s="26" t="str">
        <f t="shared" si="25"/>
        <v/>
      </c>
      <c r="M147" s="32"/>
      <c r="N147" s="190"/>
      <c r="O147" s="190"/>
      <c r="P147" s="190"/>
      <c r="Q147" s="190"/>
      <c r="R147" s="23"/>
    </row>
    <row r="148" spans="1:22">
      <c r="A148" s="27">
        <f t="shared" ca="1" si="26"/>
        <v>45991</v>
      </c>
      <c r="B148" s="20"/>
      <c r="C148" s="21"/>
      <c r="D148" s="20"/>
      <c r="E148" s="21"/>
      <c r="F148" s="22"/>
      <c r="G148" s="22"/>
      <c r="H148" s="34" t="str">
        <f t="shared" si="21"/>
        <v/>
      </c>
      <c r="I148" s="34" t="str">
        <f t="shared" si="22"/>
        <v/>
      </c>
      <c r="J148" s="34" t="str">
        <f t="shared" si="23"/>
        <v/>
      </c>
      <c r="K148" s="34" t="str">
        <f t="shared" si="24"/>
        <v/>
      </c>
      <c r="L148" s="26" t="str">
        <f>IF(AND($B148="",$D148=""),"",($C148-$B148-$F148)+($E148-$D148-$G148))</f>
        <v/>
      </c>
      <c r="M148" s="32"/>
      <c r="N148" s="190"/>
      <c r="O148" s="190"/>
      <c r="P148" s="190"/>
      <c r="Q148" s="190"/>
      <c r="R148" s="23"/>
    </row>
    <row r="149" spans="1:22">
      <c r="A149" s="27">
        <f t="shared" ca="1" si="26"/>
        <v>45992</v>
      </c>
      <c r="B149" s="20"/>
      <c r="C149" s="21"/>
      <c r="D149" s="20"/>
      <c r="E149" s="21"/>
      <c r="F149" s="22"/>
      <c r="G149" s="22"/>
      <c r="H149" s="34" t="str">
        <f t="shared" si="21"/>
        <v/>
      </c>
      <c r="I149" s="34" t="str">
        <f t="shared" si="22"/>
        <v/>
      </c>
      <c r="J149" s="34" t="str">
        <f t="shared" si="23"/>
        <v/>
      </c>
      <c r="K149" s="34" t="str">
        <f t="shared" si="24"/>
        <v/>
      </c>
      <c r="L149" s="26" t="str">
        <f>IF(AND($B149="",$D149=""),"",($C149-$B149-$F149)+($E149-$D149-$G149))</f>
        <v/>
      </c>
      <c r="M149" s="32"/>
      <c r="N149" s="190"/>
      <c r="O149" s="190"/>
      <c r="P149" s="190"/>
      <c r="Q149" s="190"/>
      <c r="R149" s="23"/>
    </row>
    <row r="150" spans="1:22">
      <c r="A150" s="5" t="s">
        <v>11</v>
      </c>
      <c r="B150" s="191"/>
      <c r="C150" s="192"/>
      <c r="D150" s="191"/>
      <c r="E150" s="192"/>
      <c r="F150" s="26" t="str">
        <f>IF(SUM($F119:$F149)=0,"",SUM($F119:$F149))</f>
        <v/>
      </c>
      <c r="G150" s="26" t="str">
        <f>IF(SUM($G119:$G149)=0,"",SUM($G119:$G149))</f>
        <v/>
      </c>
      <c r="H150" s="26" t="str">
        <f>IF(SUM(H119:H149)=0,"",SUM(H119:H149))</f>
        <v/>
      </c>
      <c r="I150" s="26" t="str">
        <f>IF(SUM(I119:I149)=0,"",SUM(I119:I149))</f>
        <v/>
      </c>
      <c r="J150" s="26" t="str">
        <f t="shared" ref="J150:K150" si="27">IF(SUM(J119:J149)=0,"",SUM(J119:J149))</f>
        <v/>
      </c>
      <c r="K150" s="26" t="str">
        <f t="shared" si="27"/>
        <v/>
      </c>
      <c r="L150" s="26" t="str">
        <f>IF(SUM($L119:$L149)=0,"",SUM($L119:$L149))</f>
        <v/>
      </c>
      <c r="M150" s="33"/>
      <c r="N150" s="193"/>
      <c r="O150" s="193"/>
      <c r="P150" s="193"/>
      <c r="Q150" s="193"/>
      <c r="R150" s="6"/>
    </row>
    <row r="152" spans="1:22" ht="27" customHeight="1">
      <c r="A152" s="194" t="s">
        <v>22</v>
      </c>
      <c r="B152" s="189" t="s">
        <v>103</v>
      </c>
      <c r="C152" s="189"/>
      <c r="D152" s="189"/>
      <c r="E152" s="189"/>
      <c r="F152" s="189" t="s">
        <v>23</v>
      </c>
      <c r="G152" s="189"/>
      <c r="H152" s="189" t="s">
        <v>88</v>
      </c>
      <c r="I152" s="189"/>
      <c r="J152" s="189"/>
      <c r="K152" s="189"/>
      <c r="L152" s="189" t="s">
        <v>87</v>
      </c>
      <c r="M152" s="195" t="s">
        <v>96</v>
      </c>
      <c r="N152" s="194" t="s">
        <v>25</v>
      </c>
      <c r="O152" s="194"/>
      <c r="P152" s="194"/>
      <c r="Q152" s="194"/>
      <c r="R152" s="189" t="s">
        <v>100</v>
      </c>
    </row>
    <row r="153" spans="1:22" ht="14.25" customHeight="1">
      <c r="A153" s="194"/>
      <c r="B153" s="189" t="s">
        <v>82</v>
      </c>
      <c r="C153" s="189"/>
      <c r="D153" s="189" t="s">
        <v>84</v>
      </c>
      <c r="E153" s="189"/>
      <c r="F153" s="189"/>
      <c r="G153" s="189"/>
      <c r="H153" s="189" t="s">
        <v>90</v>
      </c>
      <c r="I153" s="189"/>
      <c r="J153" s="189" t="s">
        <v>89</v>
      </c>
      <c r="K153" s="189"/>
      <c r="L153" s="189"/>
      <c r="M153" s="196"/>
      <c r="N153" s="194"/>
      <c r="O153" s="194"/>
      <c r="P153" s="194"/>
      <c r="Q153" s="194"/>
      <c r="R153" s="189"/>
    </row>
    <row r="154" spans="1:22">
      <c r="A154" s="194"/>
      <c r="B154" s="43" t="s">
        <v>26</v>
      </c>
      <c r="C154" s="43" t="s">
        <v>27</v>
      </c>
      <c r="D154" s="43" t="s">
        <v>26</v>
      </c>
      <c r="E154" s="43" t="s">
        <v>27</v>
      </c>
      <c r="F154" s="44" t="s">
        <v>85</v>
      </c>
      <c r="G154" s="44" t="s">
        <v>86</v>
      </c>
      <c r="H154" s="44" t="s">
        <v>81</v>
      </c>
      <c r="I154" s="44" t="s">
        <v>83</v>
      </c>
      <c r="J154" s="44" t="s">
        <v>81</v>
      </c>
      <c r="K154" s="44" t="s">
        <v>95</v>
      </c>
      <c r="L154" s="189"/>
      <c r="M154" s="197"/>
      <c r="N154" s="194"/>
      <c r="O154" s="194"/>
      <c r="P154" s="194"/>
      <c r="Q154" s="194"/>
      <c r="R154" s="194"/>
    </row>
    <row r="155" spans="1:22">
      <c r="A155" s="27" cm="1">
        <f t="array" aca="1" ref="A155" ca="1">DATE("2025","8"+4,IFERROR(INDIRECT(T1),"1"))</f>
        <v>45992</v>
      </c>
      <c r="B155" s="20"/>
      <c r="C155" s="21"/>
      <c r="D155" s="20"/>
      <c r="E155" s="21"/>
      <c r="F155" s="22"/>
      <c r="G155" s="22"/>
      <c r="H155" s="34" t="str">
        <f>IF(OR(B155="",LEFT(M155,1)="✓"),"",C155-B155-F155)</f>
        <v/>
      </c>
      <c r="I155" s="34" t="str">
        <f>IF(OR(D155="",LEFT(M155,1)="✓"),"",E155-D155-G155)</f>
        <v/>
      </c>
      <c r="J155" s="34" t="str">
        <f>IF(AND(B155&lt;&gt;"",M155="✓所定"),C155-B155-F155,"")</f>
        <v/>
      </c>
      <c r="K155" s="34" t="str">
        <f>IF(AND(B155&lt;&gt;"",M155="✓法定"),C155-B155-F155,"")</f>
        <v/>
      </c>
      <c r="L155" s="26" t="str">
        <f t="shared" ref="L155:L185" si="28">IF(AND($B155="",$D155=""),"",($C155-$B155-$F155)+($E155-$D155-$G155))</f>
        <v/>
      </c>
      <c r="M155" s="32"/>
      <c r="N155" s="190"/>
      <c r="O155" s="190"/>
      <c r="P155" s="190"/>
      <c r="Q155" s="190"/>
      <c r="R155" s="23"/>
      <c r="V155" s="1" t="s">
        <v>171</v>
      </c>
    </row>
    <row r="156" spans="1:22">
      <c r="A156" s="27">
        <f ca="1">A155+1</f>
        <v>45993</v>
      </c>
      <c r="B156" s="20"/>
      <c r="C156" s="21"/>
      <c r="D156" s="20"/>
      <c r="E156" s="21"/>
      <c r="F156" s="22"/>
      <c r="G156" s="22"/>
      <c r="H156" s="34" t="str">
        <f t="shared" ref="H156:H185" si="29">IF(OR(B156="",LEFT(M156,1)="✓"),"",C156-B156-F156)</f>
        <v/>
      </c>
      <c r="I156" s="34" t="str">
        <f t="shared" ref="I156:I185" si="30">IF(OR(D156="",LEFT(M156,1)="✓"),"",E156-D156-G156)</f>
        <v/>
      </c>
      <c r="J156" s="34" t="str">
        <f t="shared" ref="J156:J185" si="31">IF(AND(B156&lt;&gt;"",M156="✓所定"),C156-B156-F156,"")</f>
        <v/>
      </c>
      <c r="K156" s="34" t="str">
        <f t="shared" ref="K156:K185" si="32">IF(AND(B156&lt;&gt;"",M156="✓法定"),C156-B156-F156,"")</f>
        <v/>
      </c>
      <c r="L156" s="26" t="str">
        <f t="shared" si="28"/>
        <v/>
      </c>
      <c r="M156" s="32"/>
      <c r="N156" s="190"/>
      <c r="O156" s="190"/>
      <c r="P156" s="190"/>
      <c r="Q156" s="190"/>
      <c r="R156" s="23"/>
      <c r="V156" s="1" t="s">
        <v>172</v>
      </c>
    </row>
    <row r="157" spans="1:22">
      <c r="A157" s="27">
        <f t="shared" ref="A157:A185" ca="1" si="33">A156+1</f>
        <v>45994</v>
      </c>
      <c r="B157" s="20"/>
      <c r="C157" s="21"/>
      <c r="D157" s="20"/>
      <c r="E157" s="21"/>
      <c r="F157" s="22"/>
      <c r="G157" s="22"/>
      <c r="H157" s="34" t="str">
        <f t="shared" si="29"/>
        <v/>
      </c>
      <c r="I157" s="34" t="str">
        <f t="shared" si="30"/>
        <v/>
      </c>
      <c r="J157" s="34" t="str">
        <f t="shared" si="31"/>
        <v/>
      </c>
      <c r="K157" s="34" t="str">
        <f t="shared" si="32"/>
        <v/>
      </c>
      <c r="L157" s="26" t="str">
        <f t="shared" si="28"/>
        <v/>
      </c>
      <c r="M157" s="32"/>
      <c r="N157" s="190"/>
      <c r="O157" s="190"/>
      <c r="P157" s="190"/>
      <c r="Q157" s="190"/>
      <c r="R157" s="23"/>
    </row>
    <row r="158" spans="1:22">
      <c r="A158" s="27">
        <f t="shared" ca="1" si="33"/>
        <v>45995</v>
      </c>
      <c r="B158" s="20"/>
      <c r="C158" s="21"/>
      <c r="D158" s="20"/>
      <c r="E158" s="21"/>
      <c r="F158" s="22"/>
      <c r="G158" s="22"/>
      <c r="H158" s="34" t="str">
        <f t="shared" si="29"/>
        <v/>
      </c>
      <c r="I158" s="34" t="str">
        <f t="shared" si="30"/>
        <v/>
      </c>
      <c r="J158" s="34" t="str">
        <f t="shared" si="31"/>
        <v/>
      </c>
      <c r="K158" s="34" t="str">
        <f t="shared" si="32"/>
        <v/>
      </c>
      <c r="L158" s="26" t="str">
        <f t="shared" si="28"/>
        <v/>
      </c>
      <c r="M158" s="32"/>
      <c r="N158" s="190"/>
      <c r="O158" s="190"/>
      <c r="P158" s="190"/>
      <c r="Q158" s="190"/>
      <c r="R158" s="23"/>
    </row>
    <row r="159" spans="1:22">
      <c r="A159" s="27">
        <f t="shared" ca="1" si="33"/>
        <v>45996</v>
      </c>
      <c r="B159" s="20"/>
      <c r="C159" s="21"/>
      <c r="D159" s="20"/>
      <c r="E159" s="21"/>
      <c r="F159" s="22"/>
      <c r="G159" s="22"/>
      <c r="H159" s="34" t="str">
        <f t="shared" si="29"/>
        <v/>
      </c>
      <c r="I159" s="34" t="str">
        <f t="shared" si="30"/>
        <v/>
      </c>
      <c r="J159" s="34" t="str">
        <f t="shared" si="31"/>
        <v/>
      </c>
      <c r="K159" s="34" t="str">
        <f t="shared" si="32"/>
        <v/>
      </c>
      <c r="L159" s="26" t="str">
        <f t="shared" si="28"/>
        <v/>
      </c>
      <c r="M159" s="32"/>
      <c r="N159" s="190"/>
      <c r="O159" s="190"/>
      <c r="P159" s="190"/>
      <c r="Q159" s="190"/>
      <c r="R159" s="23"/>
    </row>
    <row r="160" spans="1:22">
      <c r="A160" s="27">
        <f t="shared" ca="1" si="33"/>
        <v>45997</v>
      </c>
      <c r="B160" s="20"/>
      <c r="C160" s="21"/>
      <c r="D160" s="20"/>
      <c r="E160" s="21"/>
      <c r="F160" s="22"/>
      <c r="G160" s="22"/>
      <c r="H160" s="34" t="str">
        <f t="shared" si="29"/>
        <v/>
      </c>
      <c r="I160" s="34" t="str">
        <f t="shared" si="30"/>
        <v/>
      </c>
      <c r="J160" s="34" t="str">
        <f t="shared" si="31"/>
        <v/>
      </c>
      <c r="K160" s="34" t="str">
        <f t="shared" si="32"/>
        <v/>
      </c>
      <c r="L160" s="26" t="str">
        <f t="shared" si="28"/>
        <v/>
      </c>
      <c r="M160" s="32"/>
      <c r="N160" s="190"/>
      <c r="O160" s="190"/>
      <c r="P160" s="190"/>
      <c r="Q160" s="190"/>
      <c r="R160" s="23"/>
    </row>
    <row r="161" spans="1:18">
      <c r="A161" s="27">
        <f t="shared" ca="1" si="33"/>
        <v>45998</v>
      </c>
      <c r="B161" s="20"/>
      <c r="C161" s="21"/>
      <c r="D161" s="20"/>
      <c r="E161" s="21"/>
      <c r="F161" s="22"/>
      <c r="G161" s="22"/>
      <c r="H161" s="34" t="str">
        <f t="shared" si="29"/>
        <v/>
      </c>
      <c r="I161" s="34" t="str">
        <f t="shared" si="30"/>
        <v/>
      </c>
      <c r="J161" s="34" t="str">
        <f t="shared" si="31"/>
        <v/>
      </c>
      <c r="K161" s="34" t="str">
        <f t="shared" si="32"/>
        <v/>
      </c>
      <c r="L161" s="26" t="str">
        <f t="shared" si="28"/>
        <v/>
      </c>
      <c r="M161" s="32"/>
      <c r="N161" s="190"/>
      <c r="O161" s="190"/>
      <c r="P161" s="190"/>
      <c r="Q161" s="190"/>
      <c r="R161" s="23"/>
    </row>
    <row r="162" spans="1:18">
      <c r="A162" s="27">
        <f t="shared" ca="1" si="33"/>
        <v>45999</v>
      </c>
      <c r="B162" s="20"/>
      <c r="C162" s="21"/>
      <c r="D162" s="20"/>
      <c r="E162" s="21"/>
      <c r="F162" s="22"/>
      <c r="G162" s="22"/>
      <c r="H162" s="34" t="str">
        <f t="shared" si="29"/>
        <v/>
      </c>
      <c r="I162" s="34" t="str">
        <f t="shared" si="30"/>
        <v/>
      </c>
      <c r="J162" s="34" t="str">
        <f t="shared" si="31"/>
        <v/>
      </c>
      <c r="K162" s="34" t="str">
        <f t="shared" si="32"/>
        <v/>
      </c>
      <c r="L162" s="26" t="str">
        <f t="shared" si="28"/>
        <v/>
      </c>
      <c r="M162" s="32"/>
      <c r="N162" s="190"/>
      <c r="O162" s="190"/>
      <c r="P162" s="190"/>
      <c r="Q162" s="190"/>
      <c r="R162" s="23"/>
    </row>
    <row r="163" spans="1:18">
      <c r="A163" s="27">
        <f t="shared" ca="1" si="33"/>
        <v>46000</v>
      </c>
      <c r="B163" s="20"/>
      <c r="C163" s="21"/>
      <c r="D163" s="20"/>
      <c r="E163" s="21"/>
      <c r="F163" s="22"/>
      <c r="G163" s="22"/>
      <c r="H163" s="34" t="str">
        <f t="shared" si="29"/>
        <v/>
      </c>
      <c r="I163" s="34" t="str">
        <f t="shared" si="30"/>
        <v/>
      </c>
      <c r="J163" s="34" t="str">
        <f t="shared" si="31"/>
        <v/>
      </c>
      <c r="K163" s="34" t="str">
        <f t="shared" si="32"/>
        <v/>
      </c>
      <c r="L163" s="26" t="str">
        <f t="shared" si="28"/>
        <v/>
      </c>
      <c r="M163" s="32"/>
      <c r="N163" s="190"/>
      <c r="O163" s="190"/>
      <c r="P163" s="190"/>
      <c r="Q163" s="190"/>
      <c r="R163" s="23"/>
    </row>
    <row r="164" spans="1:18">
      <c r="A164" s="27">
        <f t="shared" ca="1" si="33"/>
        <v>46001</v>
      </c>
      <c r="B164" s="20"/>
      <c r="C164" s="21"/>
      <c r="D164" s="20"/>
      <c r="E164" s="21"/>
      <c r="F164" s="22"/>
      <c r="G164" s="22"/>
      <c r="H164" s="34" t="str">
        <f t="shared" si="29"/>
        <v/>
      </c>
      <c r="I164" s="34" t="str">
        <f t="shared" si="30"/>
        <v/>
      </c>
      <c r="J164" s="34" t="str">
        <f t="shared" si="31"/>
        <v/>
      </c>
      <c r="K164" s="34" t="str">
        <f t="shared" si="32"/>
        <v/>
      </c>
      <c r="L164" s="26" t="str">
        <f t="shared" si="28"/>
        <v/>
      </c>
      <c r="M164" s="32"/>
      <c r="N164" s="190"/>
      <c r="O164" s="190"/>
      <c r="P164" s="190"/>
      <c r="Q164" s="190"/>
      <c r="R164" s="23"/>
    </row>
    <row r="165" spans="1:18">
      <c r="A165" s="27">
        <f t="shared" ca="1" si="33"/>
        <v>46002</v>
      </c>
      <c r="B165" s="20"/>
      <c r="C165" s="21"/>
      <c r="D165" s="20"/>
      <c r="E165" s="21"/>
      <c r="F165" s="22"/>
      <c r="G165" s="22"/>
      <c r="H165" s="34" t="str">
        <f t="shared" si="29"/>
        <v/>
      </c>
      <c r="I165" s="34" t="str">
        <f t="shared" si="30"/>
        <v/>
      </c>
      <c r="J165" s="34" t="str">
        <f t="shared" si="31"/>
        <v/>
      </c>
      <c r="K165" s="34" t="str">
        <f t="shared" si="32"/>
        <v/>
      </c>
      <c r="L165" s="26" t="str">
        <f t="shared" si="28"/>
        <v/>
      </c>
      <c r="M165" s="32"/>
      <c r="N165" s="190"/>
      <c r="O165" s="190"/>
      <c r="P165" s="190"/>
      <c r="Q165" s="190"/>
      <c r="R165" s="23"/>
    </row>
    <row r="166" spans="1:18">
      <c r="A166" s="27">
        <f t="shared" ca="1" si="33"/>
        <v>46003</v>
      </c>
      <c r="B166" s="20"/>
      <c r="C166" s="21"/>
      <c r="D166" s="20"/>
      <c r="E166" s="21"/>
      <c r="F166" s="22"/>
      <c r="G166" s="22"/>
      <c r="H166" s="34" t="str">
        <f t="shared" si="29"/>
        <v/>
      </c>
      <c r="I166" s="34" t="str">
        <f t="shared" si="30"/>
        <v/>
      </c>
      <c r="J166" s="34" t="str">
        <f t="shared" si="31"/>
        <v/>
      </c>
      <c r="K166" s="34" t="str">
        <f t="shared" si="32"/>
        <v/>
      </c>
      <c r="L166" s="26" t="str">
        <f t="shared" si="28"/>
        <v/>
      </c>
      <c r="M166" s="32"/>
      <c r="N166" s="190"/>
      <c r="O166" s="190"/>
      <c r="P166" s="190"/>
      <c r="Q166" s="190"/>
      <c r="R166" s="23"/>
    </row>
    <row r="167" spans="1:18">
      <c r="A167" s="27">
        <f t="shared" ca="1" si="33"/>
        <v>46004</v>
      </c>
      <c r="B167" s="20"/>
      <c r="C167" s="21"/>
      <c r="D167" s="20"/>
      <c r="E167" s="21"/>
      <c r="F167" s="22"/>
      <c r="G167" s="22"/>
      <c r="H167" s="34" t="str">
        <f t="shared" si="29"/>
        <v/>
      </c>
      <c r="I167" s="34" t="str">
        <f t="shared" si="30"/>
        <v/>
      </c>
      <c r="J167" s="34" t="str">
        <f t="shared" si="31"/>
        <v/>
      </c>
      <c r="K167" s="34" t="str">
        <f t="shared" si="32"/>
        <v/>
      </c>
      <c r="L167" s="26" t="str">
        <f t="shared" si="28"/>
        <v/>
      </c>
      <c r="M167" s="32"/>
      <c r="N167" s="190"/>
      <c r="O167" s="190"/>
      <c r="P167" s="190"/>
      <c r="Q167" s="190"/>
      <c r="R167" s="23"/>
    </row>
    <row r="168" spans="1:18">
      <c r="A168" s="27">
        <f t="shared" ca="1" si="33"/>
        <v>46005</v>
      </c>
      <c r="B168" s="20"/>
      <c r="C168" s="21"/>
      <c r="D168" s="20"/>
      <c r="E168" s="21"/>
      <c r="F168" s="22"/>
      <c r="G168" s="22"/>
      <c r="H168" s="34" t="str">
        <f t="shared" si="29"/>
        <v/>
      </c>
      <c r="I168" s="34" t="str">
        <f t="shared" si="30"/>
        <v/>
      </c>
      <c r="J168" s="34" t="str">
        <f t="shared" si="31"/>
        <v/>
      </c>
      <c r="K168" s="34" t="str">
        <f t="shared" si="32"/>
        <v/>
      </c>
      <c r="L168" s="26" t="str">
        <f t="shared" si="28"/>
        <v/>
      </c>
      <c r="M168" s="32"/>
      <c r="N168" s="190"/>
      <c r="O168" s="190"/>
      <c r="P168" s="190"/>
      <c r="Q168" s="190"/>
      <c r="R168" s="23"/>
    </row>
    <row r="169" spans="1:18">
      <c r="A169" s="27">
        <f t="shared" ca="1" si="33"/>
        <v>46006</v>
      </c>
      <c r="B169" s="20"/>
      <c r="C169" s="21"/>
      <c r="D169" s="20"/>
      <c r="E169" s="21"/>
      <c r="F169" s="22"/>
      <c r="G169" s="22"/>
      <c r="H169" s="34" t="str">
        <f t="shared" si="29"/>
        <v/>
      </c>
      <c r="I169" s="34" t="str">
        <f t="shared" si="30"/>
        <v/>
      </c>
      <c r="J169" s="34" t="str">
        <f t="shared" si="31"/>
        <v/>
      </c>
      <c r="K169" s="34" t="str">
        <f t="shared" si="32"/>
        <v/>
      </c>
      <c r="L169" s="26" t="str">
        <f t="shared" si="28"/>
        <v/>
      </c>
      <c r="M169" s="32"/>
      <c r="N169" s="190"/>
      <c r="O169" s="190"/>
      <c r="P169" s="190"/>
      <c r="Q169" s="190"/>
      <c r="R169" s="23"/>
    </row>
    <row r="170" spans="1:18">
      <c r="A170" s="27">
        <f t="shared" ca="1" si="33"/>
        <v>46007</v>
      </c>
      <c r="B170" s="20"/>
      <c r="C170" s="21"/>
      <c r="D170" s="20"/>
      <c r="E170" s="21"/>
      <c r="F170" s="22"/>
      <c r="G170" s="22"/>
      <c r="H170" s="34" t="str">
        <f t="shared" si="29"/>
        <v/>
      </c>
      <c r="I170" s="34" t="str">
        <f t="shared" si="30"/>
        <v/>
      </c>
      <c r="J170" s="34" t="str">
        <f t="shared" si="31"/>
        <v/>
      </c>
      <c r="K170" s="34" t="str">
        <f t="shared" si="32"/>
        <v/>
      </c>
      <c r="L170" s="26" t="str">
        <f t="shared" si="28"/>
        <v/>
      </c>
      <c r="M170" s="32"/>
      <c r="N170" s="190"/>
      <c r="O170" s="190"/>
      <c r="P170" s="190"/>
      <c r="Q170" s="190"/>
      <c r="R170" s="23"/>
    </row>
    <row r="171" spans="1:18">
      <c r="A171" s="27">
        <f t="shared" ca="1" si="33"/>
        <v>46008</v>
      </c>
      <c r="B171" s="20"/>
      <c r="C171" s="21"/>
      <c r="D171" s="20"/>
      <c r="E171" s="21"/>
      <c r="F171" s="22"/>
      <c r="G171" s="22"/>
      <c r="H171" s="34" t="str">
        <f t="shared" si="29"/>
        <v/>
      </c>
      <c r="I171" s="34" t="str">
        <f t="shared" si="30"/>
        <v/>
      </c>
      <c r="J171" s="34" t="str">
        <f t="shared" si="31"/>
        <v/>
      </c>
      <c r="K171" s="34" t="str">
        <f t="shared" si="32"/>
        <v/>
      </c>
      <c r="L171" s="26" t="str">
        <f t="shared" si="28"/>
        <v/>
      </c>
      <c r="M171" s="32"/>
      <c r="N171" s="190"/>
      <c r="O171" s="190"/>
      <c r="P171" s="190"/>
      <c r="Q171" s="190"/>
      <c r="R171" s="23"/>
    </row>
    <row r="172" spans="1:18">
      <c r="A172" s="27">
        <f t="shared" ca="1" si="33"/>
        <v>46009</v>
      </c>
      <c r="B172" s="20"/>
      <c r="C172" s="21"/>
      <c r="D172" s="20"/>
      <c r="E172" s="21"/>
      <c r="F172" s="22"/>
      <c r="G172" s="22"/>
      <c r="H172" s="34" t="str">
        <f t="shared" si="29"/>
        <v/>
      </c>
      <c r="I172" s="34" t="str">
        <f t="shared" si="30"/>
        <v/>
      </c>
      <c r="J172" s="34" t="str">
        <f t="shared" si="31"/>
        <v/>
      </c>
      <c r="K172" s="34" t="str">
        <f t="shared" si="32"/>
        <v/>
      </c>
      <c r="L172" s="26" t="str">
        <f t="shared" si="28"/>
        <v/>
      </c>
      <c r="M172" s="32"/>
      <c r="N172" s="190"/>
      <c r="O172" s="190"/>
      <c r="P172" s="190"/>
      <c r="Q172" s="190"/>
      <c r="R172" s="23"/>
    </row>
    <row r="173" spans="1:18">
      <c r="A173" s="27">
        <f t="shared" ca="1" si="33"/>
        <v>46010</v>
      </c>
      <c r="B173" s="20"/>
      <c r="C173" s="21"/>
      <c r="D173" s="20"/>
      <c r="E173" s="21"/>
      <c r="F173" s="22"/>
      <c r="G173" s="22"/>
      <c r="H173" s="34" t="str">
        <f t="shared" si="29"/>
        <v/>
      </c>
      <c r="I173" s="34" t="str">
        <f t="shared" si="30"/>
        <v/>
      </c>
      <c r="J173" s="34" t="str">
        <f t="shared" si="31"/>
        <v/>
      </c>
      <c r="K173" s="34" t="str">
        <f t="shared" si="32"/>
        <v/>
      </c>
      <c r="L173" s="26" t="str">
        <f t="shared" si="28"/>
        <v/>
      </c>
      <c r="M173" s="32"/>
      <c r="N173" s="190"/>
      <c r="O173" s="190"/>
      <c r="P173" s="190"/>
      <c r="Q173" s="190"/>
      <c r="R173" s="23"/>
    </row>
    <row r="174" spans="1:18">
      <c r="A174" s="27">
        <f t="shared" ca="1" si="33"/>
        <v>46011</v>
      </c>
      <c r="B174" s="20"/>
      <c r="C174" s="21"/>
      <c r="D174" s="20"/>
      <c r="E174" s="21"/>
      <c r="F174" s="22"/>
      <c r="G174" s="22"/>
      <c r="H174" s="34" t="str">
        <f t="shared" si="29"/>
        <v/>
      </c>
      <c r="I174" s="34" t="str">
        <f t="shared" si="30"/>
        <v/>
      </c>
      <c r="J174" s="34" t="str">
        <f t="shared" si="31"/>
        <v/>
      </c>
      <c r="K174" s="34" t="str">
        <f t="shared" si="32"/>
        <v/>
      </c>
      <c r="L174" s="26" t="str">
        <f t="shared" si="28"/>
        <v/>
      </c>
      <c r="M174" s="32"/>
      <c r="N174" s="190"/>
      <c r="O174" s="190"/>
      <c r="P174" s="190"/>
      <c r="Q174" s="190"/>
      <c r="R174" s="23"/>
    </row>
    <row r="175" spans="1:18">
      <c r="A175" s="27">
        <f t="shared" ca="1" si="33"/>
        <v>46012</v>
      </c>
      <c r="B175" s="20"/>
      <c r="C175" s="21"/>
      <c r="D175" s="20"/>
      <c r="E175" s="21"/>
      <c r="F175" s="22"/>
      <c r="G175" s="22"/>
      <c r="H175" s="34" t="str">
        <f t="shared" si="29"/>
        <v/>
      </c>
      <c r="I175" s="34" t="str">
        <f t="shared" si="30"/>
        <v/>
      </c>
      <c r="J175" s="34" t="str">
        <f t="shared" si="31"/>
        <v/>
      </c>
      <c r="K175" s="34" t="str">
        <f t="shared" si="32"/>
        <v/>
      </c>
      <c r="L175" s="26" t="str">
        <f t="shared" si="28"/>
        <v/>
      </c>
      <c r="M175" s="32"/>
      <c r="N175" s="190"/>
      <c r="O175" s="190"/>
      <c r="P175" s="190"/>
      <c r="Q175" s="190"/>
      <c r="R175" s="23"/>
    </row>
    <row r="176" spans="1:18">
      <c r="A176" s="27">
        <f t="shared" ca="1" si="33"/>
        <v>46013</v>
      </c>
      <c r="B176" s="20"/>
      <c r="C176" s="21"/>
      <c r="D176" s="20"/>
      <c r="E176" s="21"/>
      <c r="F176" s="22"/>
      <c r="G176" s="22"/>
      <c r="H176" s="34" t="str">
        <f t="shared" si="29"/>
        <v/>
      </c>
      <c r="I176" s="34" t="str">
        <f t="shared" si="30"/>
        <v/>
      </c>
      <c r="J176" s="34" t="str">
        <f t="shared" si="31"/>
        <v/>
      </c>
      <c r="K176" s="34" t="str">
        <f t="shared" si="32"/>
        <v/>
      </c>
      <c r="L176" s="26" t="str">
        <f t="shared" si="28"/>
        <v/>
      </c>
      <c r="M176" s="32"/>
      <c r="N176" s="190"/>
      <c r="O176" s="190"/>
      <c r="P176" s="190"/>
      <c r="Q176" s="190"/>
      <c r="R176" s="23"/>
    </row>
    <row r="177" spans="1:22">
      <c r="A177" s="27">
        <f t="shared" ca="1" si="33"/>
        <v>46014</v>
      </c>
      <c r="B177" s="20"/>
      <c r="C177" s="21"/>
      <c r="D177" s="20"/>
      <c r="E177" s="21"/>
      <c r="F177" s="22"/>
      <c r="G177" s="22"/>
      <c r="H177" s="34" t="str">
        <f t="shared" si="29"/>
        <v/>
      </c>
      <c r="I177" s="34" t="str">
        <f t="shared" si="30"/>
        <v/>
      </c>
      <c r="J177" s="34" t="str">
        <f t="shared" si="31"/>
        <v/>
      </c>
      <c r="K177" s="34" t="str">
        <f t="shared" si="32"/>
        <v/>
      </c>
      <c r="L177" s="26" t="str">
        <f t="shared" si="28"/>
        <v/>
      </c>
      <c r="M177" s="32"/>
      <c r="N177" s="190"/>
      <c r="O177" s="190"/>
      <c r="P177" s="190"/>
      <c r="Q177" s="190"/>
      <c r="R177" s="23"/>
    </row>
    <row r="178" spans="1:22">
      <c r="A178" s="27">
        <f t="shared" ca="1" si="33"/>
        <v>46015</v>
      </c>
      <c r="B178" s="20"/>
      <c r="C178" s="21"/>
      <c r="D178" s="20"/>
      <c r="E178" s="21"/>
      <c r="F178" s="22"/>
      <c r="G178" s="22"/>
      <c r="H178" s="34" t="str">
        <f t="shared" si="29"/>
        <v/>
      </c>
      <c r="I178" s="34" t="str">
        <f t="shared" si="30"/>
        <v/>
      </c>
      <c r="J178" s="34" t="str">
        <f t="shared" si="31"/>
        <v/>
      </c>
      <c r="K178" s="34" t="str">
        <f t="shared" si="32"/>
        <v/>
      </c>
      <c r="L178" s="26" t="str">
        <f t="shared" si="28"/>
        <v/>
      </c>
      <c r="M178" s="32"/>
      <c r="N178" s="190"/>
      <c r="O178" s="190"/>
      <c r="P178" s="190"/>
      <c r="Q178" s="190"/>
      <c r="R178" s="23"/>
    </row>
    <row r="179" spans="1:22">
      <c r="A179" s="27">
        <f t="shared" ca="1" si="33"/>
        <v>46016</v>
      </c>
      <c r="B179" s="20"/>
      <c r="C179" s="21"/>
      <c r="D179" s="20"/>
      <c r="E179" s="21"/>
      <c r="F179" s="22"/>
      <c r="G179" s="22"/>
      <c r="H179" s="34" t="str">
        <f t="shared" si="29"/>
        <v/>
      </c>
      <c r="I179" s="34" t="str">
        <f t="shared" si="30"/>
        <v/>
      </c>
      <c r="J179" s="34" t="str">
        <f t="shared" si="31"/>
        <v/>
      </c>
      <c r="K179" s="34" t="str">
        <f t="shared" si="32"/>
        <v/>
      </c>
      <c r="L179" s="26" t="str">
        <f t="shared" si="28"/>
        <v/>
      </c>
      <c r="M179" s="32"/>
      <c r="N179" s="190"/>
      <c r="O179" s="190"/>
      <c r="P179" s="190"/>
      <c r="Q179" s="190"/>
      <c r="R179" s="23"/>
    </row>
    <row r="180" spans="1:22">
      <c r="A180" s="27">
        <f t="shared" ca="1" si="33"/>
        <v>46017</v>
      </c>
      <c r="B180" s="20"/>
      <c r="C180" s="21"/>
      <c r="D180" s="20"/>
      <c r="E180" s="21"/>
      <c r="F180" s="22"/>
      <c r="G180" s="22"/>
      <c r="H180" s="34" t="str">
        <f t="shared" si="29"/>
        <v/>
      </c>
      <c r="I180" s="34" t="str">
        <f t="shared" si="30"/>
        <v/>
      </c>
      <c r="J180" s="34" t="str">
        <f t="shared" si="31"/>
        <v/>
      </c>
      <c r="K180" s="34" t="str">
        <f t="shared" si="32"/>
        <v/>
      </c>
      <c r="L180" s="26" t="str">
        <f t="shared" si="28"/>
        <v/>
      </c>
      <c r="M180" s="32"/>
      <c r="N180" s="190"/>
      <c r="O180" s="190"/>
      <c r="P180" s="190"/>
      <c r="Q180" s="190"/>
      <c r="R180" s="23"/>
    </row>
    <row r="181" spans="1:22">
      <c r="A181" s="27">
        <f t="shared" ca="1" si="33"/>
        <v>46018</v>
      </c>
      <c r="B181" s="20"/>
      <c r="C181" s="21"/>
      <c r="D181" s="20"/>
      <c r="E181" s="21"/>
      <c r="F181" s="22"/>
      <c r="G181" s="22"/>
      <c r="H181" s="34" t="str">
        <f t="shared" si="29"/>
        <v/>
      </c>
      <c r="I181" s="34" t="str">
        <f t="shared" si="30"/>
        <v/>
      </c>
      <c r="J181" s="34" t="str">
        <f t="shared" si="31"/>
        <v/>
      </c>
      <c r="K181" s="34" t="str">
        <f t="shared" si="32"/>
        <v/>
      </c>
      <c r="L181" s="26" t="str">
        <f t="shared" si="28"/>
        <v/>
      </c>
      <c r="M181" s="32"/>
      <c r="N181" s="190"/>
      <c r="O181" s="190"/>
      <c r="P181" s="190"/>
      <c r="Q181" s="190"/>
      <c r="R181" s="23"/>
    </row>
    <row r="182" spans="1:22">
      <c r="A182" s="27">
        <f t="shared" ca="1" si="33"/>
        <v>46019</v>
      </c>
      <c r="B182" s="20"/>
      <c r="C182" s="21"/>
      <c r="D182" s="20"/>
      <c r="E182" s="21"/>
      <c r="F182" s="22"/>
      <c r="G182" s="22"/>
      <c r="H182" s="34" t="str">
        <f t="shared" si="29"/>
        <v/>
      </c>
      <c r="I182" s="34" t="str">
        <f t="shared" si="30"/>
        <v/>
      </c>
      <c r="J182" s="34" t="str">
        <f t="shared" si="31"/>
        <v/>
      </c>
      <c r="K182" s="34" t="str">
        <f t="shared" si="32"/>
        <v/>
      </c>
      <c r="L182" s="26" t="str">
        <f t="shared" si="28"/>
        <v/>
      </c>
      <c r="M182" s="32"/>
      <c r="N182" s="190"/>
      <c r="O182" s="190"/>
      <c r="P182" s="190"/>
      <c r="Q182" s="190"/>
      <c r="R182" s="23"/>
    </row>
    <row r="183" spans="1:22">
      <c r="A183" s="27">
        <f t="shared" ca="1" si="33"/>
        <v>46020</v>
      </c>
      <c r="B183" s="20"/>
      <c r="C183" s="21"/>
      <c r="D183" s="20"/>
      <c r="E183" s="21"/>
      <c r="F183" s="22"/>
      <c r="G183" s="22"/>
      <c r="H183" s="34" t="str">
        <f t="shared" si="29"/>
        <v/>
      </c>
      <c r="I183" s="34" t="str">
        <f t="shared" si="30"/>
        <v/>
      </c>
      <c r="J183" s="34" t="str">
        <f t="shared" si="31"/>
        <v/>
      </c>
      <c r="K183" s="34" t="str">
        <f t="shared" si="32"/>
        <v/>
      </c>
      <c r="L183" s="26" t="str">
        <f t="shared" si="28"/>
        <v/>
      </c>
      <c r="M183" s="32"/>
      <c r="N183" s="190"/>
      <c r="O183" s="190"/>
      <c r="P183" s="190"/>
      <c r="Q183" s="190"/>
      <c r="R183" s="23"/>
    </row>
    <row r="184" spans="1:22">
      <c r="A184" s="27">
        <f t="shared" ca="1" si="33"/>
        <v>46021</v>
      </c>
      <c r="B184" s="20"/>
      <c r="C184" s="21"/>
      <c r="D184" s="20"/>
      <c r="E184" s="21"/>
      <c r="F184" s="22"/>
      <c r="G184" s="22"/>
      <c r="H184" s="34" t="str">
        <f t="shared" si="29"/>
        <v/>
      </c>
      <c r="I184" s="34" t="str">
        <f t="shared" si="30"/>
        <v/>
      </c>
      <c r="J184" s="34" t="str">
        <f t="shared" si="31"/>
        <v/>
      </c>
      <c r="K184" s="34" t="str">
        <f t="shared" si="32"/>
        <v/>
      </c>
      <c r="L184" s="26" t="str">
        <f t="shared" si="28"/>
        <v/>
      </c>
      <c r="M184" s="32"/>
      <c r="N184" s="190"/>
      <c r="O184" s="190"/>
      <c r="P184" s="190"/>
      <c r="Q184" s="190"/>
      <c r="R184" s="23"/>
    </row>
    <row r="185" spans="1:22">
      <c r="A185" s="27">
        <f t="shared" ca="1" si="33"/>
        <v>46022</v>
      </c>
      <c r="B185" s="20"/>
      <c r="C185" s="21"/>
      <c r="D185" s="20"/>
      <c r="E185" s="21"/>
      <c r="F185" s="22"/>
      <c r="G185" s="22"/>
      <c r="H185" s="34" t="str">
        <f t="shared" si="29"/>
        <v/>
      </c>
      <c r="I185" s="34" t="str">
        <f t="shared" si="30"/>
        <v/>
      </c>
      <c r="J185" s="34" t="str">
        <f t="shared" si="31"/>
        <v/>
      </c>
      <c r="K185" s="34" t="str">
        <f t="shared" si="32"/>
        <v/>
      </c>
      <c r="L185" s="26" t="str">
        <f t="shared" si="28"/>
        <v/>
      </c>
      <c r="M185" s="32"/>
      <c r="N185" s="190"/>
      <c r="O185" s="190"/>
      <c r="P185" s="190"/>
      <c r="Q185" s="190"/>
      <c r="R185" s="23"/>
    </row>
    <row r="186" spans="1:22">
      <c r="A186" s="5" t="s">
        <v>11</v>
      </c>
      <c r="B186" s="191"/>
      <c r="C186" s="192"/>
      <c r="D186" s="191"/>
      <c r="E186" s="192"/>
      <c r="F186" s="26" t="str">
        <f>IF(SUM($F155:$F185)=0,"",SUM($F155:$F185))</f>
        <v/>
      </c>
      <c r="G186" s="26" t="str">
        <f>IF(SUM($G155:$G185)=0,"",SUM($G155:$G185))</f>
        <v/>
      </c>
      <c r="H186" s="26" t="str">
        <f>IF(SUM(H155:H185)=0,"",SUM(H155:H185))</f>
        <v/>
      </c>
      <c r="I186" s="26" t="str">
        <f>IF(SUM(I155:I185)=0,"",SUM(I155:I185))</f>
        <v/>
      </c>
      <c r="J186" s="26" t="str">
        <f t="shared" ref="J186:K186" si="34">IF(SUM(J155:J185)=0,"",SUM(J155:J185))</f>
        <v/>
      </c>
      <c r="K186" s="26" t="str">
        <f t="shared" si="34"/>
        <v/>
      </c>
      <c r="L186" s="26" t="str">
        <f>IF(SUM($L155:$L185)=0,"",SUM($L155:$L185))</f>
        <v/>
      </c>
      <c r="M186" s="33"/>
      <c r="N186" s="193"/>
      <c r="O186" s="193"/>
      <c r="P186" s="193"/>
      <c r="Q186" s="193"/>
      <c r="R186" s="6"/>
    </row>
    <row r="188" spans="1:22" ht="27" customHeight="1">
      <c r="A188" s="194" t="s">
        <v>22</v>
      </c>
      <c r="B188" s="189" t="s">
        <v>103</v>
      </c>
      <c r="C188" s="189"/>
      <c r="D188" s="189"/>
      <c r="E188" s="189"/>
      <c r="F188" s="189" t="s">
        <v>23</v>
      </c>
      <c r="G188" s="189"/>
      <c r="H188" s="189" t="s">
        <v>88</v>
      </c>
      <c r="I188" s="189"/>
      <c r="J188" s="189"/>
      <c r="K188" s="189"/>
      <c r="L188" s="189" t="s">
        <v>87</v>
      </c>
      <c r="M188" s="195" t="s">
        <v>96</v>
      </c>
      <c r="N188" s="194" t="s">
        <v>25</v>
      </c>
      <c r="O188" s="194"/>
      <c r="P188" s="194"/>
      <c r="Q188" s="194"/>
      <c r="R188" s="189" t="s">
        <v>100</v>
      </c>
    </row>
    <row r="189" spans="1:22" ht="14.25" customHeight="1">
      <c r="A189" s="194"/>
      <c r="B189" s="189" t="s">
        <v>82</v>
      </c>
      <c r="C189" s="189"/>
      <c r="D189" s="189" t="s">
        <v>84</v>
      </c>
      <c r="E189" s="189"/>
      <c r="F189" s="189"/>
      <c r="G189" s="189"/>
      <c r="H189" s="189" t="s">
        <v>90</v>
      </c>
      <c r="I189" s="189"/>
      <c r="J189" s="189" t="s">
        <v>89</v>
      </c>
      <c r="K189" s="189"/>
      <c r="L189" s="189"/>
      <c r="M189" s="196"/>
      <c r="N189" s="194"/>
      <c r="O189" s="194"/>
      <c r="P189" s="194"/>
      <c r="Q189" s="194"/>
      <c r="R189" s="189"/>
    </row>
    <row r="190" spans="1:22">
      <c r="A190" s="194"/>
      <c r="B190" s="43" t="s">
        <v>26</v>
      </c>
      <c r="C190" s="43" t="s">
        <v>27</v>
      </c>
      <c r="D190" s="43" t="s">
        <v>26</v>
      </c>
      <c r="E190" s="43" t="s">
        <v>27</v>
      </c>
      <c r="F190" s="44" t="s">
        <v>85</v>
      </c>
      <c r="G190" s="44" t="s">
        <v>86</v>
      </c>
      <c r="H190" s="44" t="s">
        <v>81</v>
      </c>
      <c r="I190" s="44" t="s">
        <v>83</v>
      </c>
      <c r="J190" s="44" t="s">
        <v>81</v>
      </c>
      <c r="K190" s="44" t="s">
        <v>95</v>
      </c>
      <c r="L190" s="189"/>
      <c r="M190" s="197"/>
      <c r="N190" s="194"/>
      <c r="O190" s="194"/>
      <c r="P190" s="194"/>
      <c r="Q190" s="194"/>
      <c r="R190" s="194"/>
    </row>
    <row r="191" spans="1:22">
      <c r="A191" s="27" cm="1">
        <f t="array" aca="1" ref="A191" ca="1">DATE("2025","8"+5,IFERROR(INDIRECT(T1),"1"))</f>
        <v>46023</v>
      </c>
      <c r="B191" s="20"/>
      <c r="C191" s="21"/>
      <c r="D191" s="20"/>
      <c r="E191" s="21"/>
      <c r="F191" s="22"/>
      <c r="G191" s="22"/>
      <c r="H191" s="34" t="str">
        <f>IF(OR(B191="",LEFT(M191,1)="✓"),"",C191-B191-F191)</f>
        <v/>
      </c>
      <c r="I191" s="34" t="str">
        <f>IF(OR(D191="",LEFT(M191,1)="✓"),"",E191-D191-G191)</f>
        <v/>
      </c>
      <c r="J191" s="34" t="str">
        <f>IF(AND(B191&lt;&gt;"",M191="✓所定"),C191-B191-F191,"")</f>
        <v/>
      </c>
      <c r="K191" s="34" t="str">
        <f>IF(AND(B191&lt;&gt;"",M191="✓法定"),C191-B191-F191,"")</f>
        <v/>
      </c>
      <c r="L191" s="26" t="str">
        <f>IF(AND($B191="",$D191=""),"",($C191-$B191-$F191)+($E191-$D191-$G191))</f>
        <v/>
      </c>
      <c r="M191" s="32"/>
      <c r="N191" s="190"/>
      <c r="O191" s="190"/>
      <c r="P191" s="190"/>
      <c r="Q191" s="190"/>
      <c r="R191" s="23"/>
      <c r="V191" s="1" t="s">
        <v>171</v>
      </c>
    </row>
    <row r="192" spans="1:22">
      <c r="A192" s="27">
        <f ca="1">A191+1</f>
        <v>46024</v>
      </c>
      <c r="B192" s="20"/>
      <c r="C192" s="21"/>
      <c r="D192" s="20"/>
      <c r="E192" s="21"/>
      <c r="F192" s="22"/>
      <c r="G192" s="22"/>
      <c r="H192" s="34" t="str">
        <f t="shared" ref="H192:H221" si="35">IF(OR(B192="",LEFT(M192,1)="✓"),"",C192-B192-F192)</f>
        <v/>
      </c>
      <c r="I192" s="34" t="str">
        <f t="shared" ref="I192:I221" si="36">IF(OR(D192="",LEFT(M192,1)="✓"),"",E192-D192-G192)</f>
        <v/>
      </c>
      <c r="J192" s="34" t="str">
        <f t="shared" ref="J192:J221" si="37">IF(AND(B192&lt;&gt;"",M192="✓所定"),C192-B192-F192,"")</f>
        <v/>
      </c>
      <c r="K192" s="34" t="str">
        <f t="shared" ref="K192:K221" si="38">IF(AND(B192&lt;&gt;"",M192="✓法定"),C192-B192-F192,"")</f>
        <v/>
      </c>
      <c r="L192" s="26" t="str">
        <f t="shared" ref="L192:L221" si="39">IF(AND($B192="",$D192=""),"",($C192-$B192-$F192)+($E192-$D192-$G192))</f>
        <v/>
      </c>
      <c r="M192" s="32"/>
      <c r="N192" s="190"/>
      <c r="O192" s="190"/>
      <c r="P192" s="190"/>
      <c r="Q192" s="190"/>
      <c r="R192" s="23"/>
      <c r="V192" s="1" t="s">
        <v>172</v>
      </c>
    </row>
    <row r="193" spans="1:18">
      <c r="A193" s="27">
        <f t="shared" ref="A193:A221" ca="1" si="40">A192+1</f>
        <v>46025</v>
      </c>
      <c r="B193" s="20"/>
      <c r="C193" s="21"/>
      <c r="D193" s="20"/>
      <c r="E193" s="21"/>
      <c r="F193" s="22"/>
      <c r="G193" s="22"/>
      <c r="H193" s="34" t="str">
        <f t="shared" si="35"/>
        <v/>
      </c>
      <c r="I193" s="34" t="str">
        <f t="shared" si="36"/>
        <v/>
      </c>
      <c r="J193" s="34" t="str">
        <f t="shared" si="37"/>
        <v/>
      </c>
      <c r="K193" s="34" t="str">
        <f t="shared" si="38"/>
        <v/>
      </c>
      <c r="L193" s="26" t="str">
        <f t="shared" si="39"/>
        <v/>
      </c>
      <c r="M193" s="32"/>
      <c r="N193" s="190"/>
      <c r="O193" s="190"/>
      <c r="P193" s="190"/>
      <c r="Q193" s="190"/>
      <c r="R193" s="23"/>
    </row>
    <row r="194" spans="1:18">
      <c r="A194" s="27">
        <f t="shared" ca="1" si="40"/>
        <v>46026</v>
      </c>
      <c r="B194" s="20"/>
      <c r="C194" s="21"/>
      <c r="D194" s="20"/>
      <c r="E194" s="21"/>
      <c r="F194" s="22"/>
      <c r="G194" s="22"/>
      <c r="H194" s="34" t="str">
        <f t="shared" si="35"/>
        <v/>
      </c>
      <c r="I194" s="34" t="str">
        <f t="shared" si="36"/>
        <v/>
      </c>
      <c r="J194" s="34" t="str">
        <f t="shared" si="37"/>
        <v/>
      </c>
      <c r="K194" s="34" t="str">
        <f t="shared" si="38"/>
        <v/>
      </c>
      <c r="L194" s="26" t="str">
        <f t="shared" si="39"/>
        <v/>
      </c>
      <c r="M194" s="32"/>
      <c r="N194" s="190"/>
      <c r="O194" s="190"/>
      <c r="P194" s="190"/>
      <c r="Q194" s="190"/>
      <c r="R194" s="23"/>
    </row>
    <row r="195" spans="1:18">
      <c r="A195" s="27">
        <f t="shared" ca="1" si="40"/>
        <v>46027</v>
      </c>
      <c r="B195" s="20"/>
      <c r="C195" s="21"/>
      <c r="D195" s="20"/>
      <c r="E195" s="21"/>
      <c r="F195" s="22"/>
      <c r="G195" s="22"/>
      <c r="H195" s="34" t="str">
        <f t="shared" si="35"/>
        <v/>
      </c>
      <c r="I195" s="34" t="str">
        <f t="shared" si="36"/>
        <v/>
      </c>
      <c r="J195" s="34" t="str">
        <f t="shared" si="37"/>
        <v/>
      </c>
      <c r="K195" s="34" t="str">
        <f t="shared" si="38"/>
        <v/>
      </c>
      <c r="L195" s="26" t="str">
        <f t="shared" si="39"/>
        <v/>
      </c>
      <c r="M195" s="32"/>
      <c r="N195" s="190"/>
      <c r="O195" s="190"/>
      <c r="P195" s="190"/>
      <c r="Q195" s="190"/>
      <c r="R195" s="23"/>
    </row>
    <row r="196" spans="1:18">
      <c r="A196" s="27">
        <f t="shared" ca="1" si="40"/>
        <v>46028</v>
      </c>
      <c r="B196" s="20"/>
      <c r="C196" s="21"/>
      <c r="D196" s="20"/>
      <c r="E196" s="21"/>
      <c r="F196" s="22"/>
      <c r="G196" s="22"/>
      <c r="H196" s="34" t="str">
        <f t="shared" si="35"/>
        <v/>
      </c>
      <c r="I196" s="34" t="str">
        <f t="shared" si="36"/>
        <v/>
      </c>
      <c r="J196" s="34" t="str">
        <f t="shared" si="37"/>
        <v/>
      </c>
      <c r="K196" s="34" t="str">
        <f t="shared" si="38"/>
        <v/>
      </c>
      <c r="L196" s="26" t="str">
        <f t="shared" si="39"/>
        <v/>
      </c>
      <c r="M196" s="32"/>
      <c r="N196" s="190"/>
      <c r="O196" s="190"/>
      <c r="P196" s="190"/>
      <c r="Q196" s="190"/>
      <c r="R196" s="23"/>
    </row>
    <row r="197" spans="1:18">
      <c r="A197" s="27">
        <f t="shared" ca="1" si="40"/>
        <v>46029</v>
      </c>
      <c r="B197" s="20"/>
      <c r="C197" s="21"/>
      <c r="D197" s="20"/>
      <c r="E197" s="21"/>
      <c r="F197" s="22"/>
      <c r="G197" s="22"/>
      <c r="H197" s="34" t="str">
        <f t="shared" si="35"/>
        <v/>
      </c>
      <c r="I197" s="34" t="str">
        <f t="shared" si="36"/>
        <v/>
      </c>
      <c r="J197" s="34" t="str">
        <f t="shared" si="37"/>
        <v/>
      </c>
      <c r="K197" s="34" t="str">
        <f t="shared" si="38"/>
        <v/>
      </c>
      <c r="L197" s="26" t="str">
        <f t="shared" si="39"/>
        <v/>
      </c>
      <c r="M197" s="32"/>
      <c r="N197" s="190"/>
      <c r="O197" s="190"/>
      <c r="P197" s="190"/>
      <c r="Q197" s="190"/>
      <c r="R197" s="23"/>
    </row>
    <row r="198" spans="1:18">
      <c r="A198" s="27">
        <f t="shared" ca="1" si="40"/>
        <v>46030</v>
      </c>
      <c r="B198" s="20"/>
      <c r="C198" s="21"/>
      <c r="D198" s="20"/>
      <c r="E198" s="21"/>
      <c r="F198" s="22"/>
      <c r="G198" s="22"/>
      <c r="H198" s="34" t="str">
        <f t="shared" si="35"/>
        <v/>
      </c>
      <c r="I198" s="34" t="str">
        <f t="shared" si="36"/>
        <v/>
      </c>
      <c r="J198" s="34" t="str">
        <f t="shared" si="37"/>
        <v/>
      </c>
      <c r="K198" s="34" t="str">
        <f t="shared" si="38"/>
        <v/>
      </c>
      <c r="L198" s="26" t="str">
        <f t="shared" si="39"/>
        <v/>
      </c>
      <c r="M198" s="32"/>
      <c r="N198" s="190"/>
      <c r="O198" s="190"/>
      <c r="P198" s="190"/>
      <c r="Q198" s="190"/>
      <c r="R198" s="23"/>
    </row>
    <row r="199" spans="1:18">
      <c r="A199" s="27">
        <f t="shared" ca="1" si="40"/>
        <v>46031</v>
      </c>
      <c r="B199" s="20"/>
      <c r="C199" s="21"/>
      <c r="D199" s="20"/>
      <c r="E199" s="21"/>
      <c r="F199" s="22"/>
      <c r="G199" s="22"/>
      <c r="H199" s="34" t="str">
        <f t="shared" si="35"/>
        <v/>
      </c>
      <c r="I199" s="34" t="str">
        <f t="shared" si="36"/>
        <v/>
      </c>
      <c r="J199" s="34" t="str">
        <f t="shared" si="37"/>
        <v/>
      </c>
      <c r="K199" s="34" t="str">
        <f t="shared" si="38"/>
        <v/>
      </c>
      <c r="L199" s="26" t="str">
        <f t="shared" si="39"/>
        <v/>
      </c>
      <c r="M199" s="32"/>
      <c r="N199" s="190"/>
      <c r="O199" s="190"/>
      <c r="P199" s="190"/>
      <c r="Q199" s="190"/>
      <c r="R199" s="23"/>
    </row>
    <row r="200" spans="1:18">
      <c r="A200" s="27">
        <f t="shared" ca="1" si="40"/>
        <v>46032</v>
      </c>
      <c r="B200" s="20"/>
      <c r="C200" s="21"/>
      <c r="D200" s="20"/>
      <c r="E200" s="21"/>
      <c r="F200" s="22"/>
      <c r="G200" s="22"/>
      <c r="H200" s="34" t="str">
        <f t="shared" si="35"/>
        <v/>
      </c>
      <c r="I200" s="34" t="str">
        <f t="shared" si="36"/>
        <v/>
      </c>
      <c r="J200" s="34" t="str">
        <f t="shared" si="37"/>
        <v/>
      </c>
      <c r="K200" s="34" t="str">
        <f t="shared" si="38"/>
        <v/>
      </c>
      <c r="L200" s="26" t="str">
        <f t="shared" si="39"/>
        <v/>
      </c>
      <c r="M200" s="32"/>
      <c r="N200" s="190"/>
      <c r="O200" s="190"/>
      <c r="P200" s="190"/>
      <c r="Q200" s="190"/>
      <c r="R200" s="23"/>
    </row>
    <row r="201" spans="1:18">
      <c r="A201" s="27">
        <f t="shared" ca="1" si="40"/>
        <v>46033</v>
      </c>
      <c r="B201" s="20"/>
      <c r="C201" s="21"/>
      <c r="D201" s="20"/>
      <c r="E201" s="21"/>
      <c r="F201" s="22"/>
      <c r="G201" s="22"/>
      <c r="H201" s="34" t="str">
        <f t="shared" si="35"/>
        <v/>
      </c>
      <c r="I201" s="34" t="str">
        <f t="shared" si="36"/>
        <v/>
      </c>
      <c r="J201" s="34" t="str">
        <f t="shared" si="37"/>
        <v/>
      </c>
      <c r="K201" s="34" t="str">
        <f t="shared" si="38"/>
        <v/>
      </c>
      <c r="L201" s="26" t="str">
        <f t="shared" si="39"/>
        <v/>
      </c>
      <c r="M201" s="32"/>
      <c r="N201" s="190"/>
      <c r="O201" s="190"/>
      <c r="P201" s="190"/>
      <c r="Q201" s="190"/>
      <c r="R201" s="23"/>
    </row>
    <row r="202" spans="1:18">
      <c r="A202" s="27">
        <f t="shared" ca="1" si="40"/>
        <v>46034</v>
      </c>
      <c r="B202" s="20"/>
      <c r="C202" s="21"/>
      <c r="D202" s="20"/>
      <c r="E202" s="21"/>
      <c r="F202" s="22"/>
      <c r="G202" s="22"/>
      <c r="H202" s="34" t="str">
        <f t="shared" si="35"/>
        <v/>
      </c>
      <c r="I202" s="34" t="str">
        <f t="shared" si="36"/>
        <v/>
      </c>
      <c r="J202" s="34" t="str">
        <f t="shared" si="37"/>
        <v/>
      </c>
      <c r="K202" s="34" t="str">
        <f t="shared" si="38"/>
        <v/>
      </c>
      <c r="L202" s="26" t="str">
        <f t="shared" si="39"/>
        <v/>
      </c>
      <c r="M202" s="32"/>
      <c r="N202" s="190"/>
      <c r="O202" s="190"/>
      <c r="P202" s="190"/>
      <c r="Q202" s="190"/>
      <c r="R202" s="23"/>
    </row>
    <row r="203" spans="1:18">
      <c r="A203" s="27">
        <f t="shared" ca="1" si="40"/>
        <v>46035</v>
      </c>
      <c r="B203" s="20"/>
      <c r="C203" s="21"/>
      <c r="D203" s="20"/>
      <c r="E203" s="21"/>
      <c r="F203" s="22"/>
      <c r="G203" s="22"/>
      <c r="H203" s="34" t="str">
        <f t="shared" si="35"/>
        <v/>
      </c>
      <c r="I203" s="34" t="str">
        <f t="shared" si="36"/>
        <v/>
      </c>
      <c r="J203" s="34" t="str">
        <f t="shared" si="37"/>
        <v/>
      </c>
      <c r="K203" s="34" t="str">
        <f t="shared" si="38"/>
        <v/>
      </c>
      <c r="L203" s="26" t="str">
        <f t="shared" si="39"/>
        <v/>
      </c>
      <c r="M203" s="32"/>
      <c r="N203" s="190"/>
      <c r="O203" s="190"/>
      <c r="P203" s="190"/>
      <c r="Q203" s="190"/>
      <c r="R203" s="23"/>
    </row>
    <row r="204" spans="1:18">
      <c r="A204" s="27">
        <f t="shared" ca="1" si="40"/>
        <v>46036</v>
      </c>
      <c r="B204" s="20"/>
      <c r="C204" s="21"/>
      <c r="D204" s="20"/>
      <c r="E204" s="21"/>
      <c r="F204" s="22"/>
      <c r="G204" s="22"/>
      <c r="H204" s="34" t="str">
        <f t="shared" si="35"/>
        <v/>
      </c>
      <c r="I204" s="34" t="str">
        <f t="shared" si="36"/>
        <v/>
      </c>
      <c r="J204" s="34" t="str">
        <f t="shared" si="37"/>
        <v/>
      </c>
      <c r="K204" s="34" t="str">
        <f t="shared" si="38"/>
        <v/>
      </c>
      <c r="L204" s="26" t="str">
        <f t="shared" si="39"/>
        <v/>
      </c>
      <c r="M204" s="32"/>
      <c r="N204" s="190"/>
      <c r="O204" s="190"/>
      <c r="P204" s="190"/>
      <c r="Q204" s="190"/>
      <c r="R204" s="23"/>
    </row>
    <row r="205" spans="1:18">
      <c r="A205" s="27">
        <f t="shared" ca="1" si="40"/>
        <v>46037</v>
      </c>
      <c r="B205" s="20"/>
      <c r="C205" s="21"/>
      <c r="D205" s="20"/>
      <c r="E205" s="21"/>
      <c r="F205" s="22"/>
      <c r="G205" s="22"/>
      <c r="H205" s="34" t="str">
        <f t="shared" si="35"/>
        <v/>
      </c>
      <c r="I205" s="34" t="str">
        <f t="shared" si="36"/>
        <v/>
      </c>
      <c r="J205" s="34" t="str">
        <f t="shared" si="37"/>
        <v/>
      </c>
      <c r="K205" s="34" t="str">
        <f t="shared" si="38"/>
        <v/>
      </c>
      <c r="L205" s="26" t="str">
        <f t="shared" si="39"/>
        <v/>
      </c>
      <c r="M205" s="32"/>
      <c r="N205" s="190"/>
      <c r="O205" s="190"/>
      <c r="P205" s="190"/>
      <c r="Q205" s="190"/>
      <c r="R205" s="23"/>
    </row>
    <row r="206" spans="1:18">
      <c r="A206" s="27">
        <f t="shared" ca="1" si="40"/>
        <v>46038</v>
      </c>
      <c r="B206" s="20"/>
      <c r="C206" s="21"/>
      <c r="D206" s="20"/>
      <c r="E206" s="21"/>
      <c r="F206" s="22"/>
      <c r="G206" s="22"/>
      <c r="H206" s="34" t="str">
        <f t="shared" si="35"/>
        <v/>
      </c>
      <c r="I206" s="34" t="str">
        <f t="shared" si="36"/>
        <v/>
      </c>
      <c r="J206" s="34" t="str">
        <f t="shared" si="37"/>
        <v/>
      </c>
      <c r="K206" s="34" t="str">
        <f t="shared" si="38"/>
        <v/>
      </c>
      <c r="L206" s="26" t="str">
        <f t="shared" si="39"/>
        <v/>
      </c>
      <c r="M206" s="32"/>
      <c r="N206" s="190"/>
      <c r="O206" s="190"/>
      <c r="P206" s="190"/>
      <c r="Q206" s="190"/>
      <c r="R206" s="23"/>
    </row>
    <row r="207" spans="1:18">
      <c r="A207" s="27">
        <f t="shared" ca="1" si="40"/>
        <v>46039</v>
      </c>
      <c r="B207" s="20"/>
      <c r="C207" s="21"/>
      <c r="D207" s="20"/>
      <c r="E207" s="21"/>
      <c r="F207" s="22"/>
      <c r="G207" s="22"/>
      <c r="H207" s="34" t="str">
        <f t="shared" si="35"/>
        <v/>
      </c>
      <c r="I207" s="34" t="str">
        <f t="shared" si="36"/>
        <v/>
      </c>
      <c r="J207" s="34" t="str">
        <f t="shared" si="37"/>
        <v/>
      </c>
      <c r="K207" s="34" t="str">
        <f t="shared" si="38"/>
        <v/>
      </c>
      <c r="L207" s="26" t="str">
        <f t="shared" si="39"/>
        <v/>
      </c>
      <c r="M207" s="32"/>
      <c r="N207" s="190"/>
      <c r="O207" s="190"/>
      <c r="P207" s="190"/>
      <c r="Q207" s="190"/>
      <c r="R207" s="23"/>
    </row>
    <row r="208" spans="1:18">
      <c r="A208" s="27">
        <f t="shared" ca="1" si="40"/>
        <v>46040</v>
      </c>
      <c r="B208" s="20"/>
      <c r="C208" s="21"/>
      <c r="D208" s="20"/>
      <c r="E208" s="21"/>
      <c r="F208" s="22"/>
      <c r="G208" s="22"/>
      <c r="H208" s="34" t="str">
        <f t="shared" si="35"/>
        <v/>
      </c>
      <c r="I208" s="34" t="str">
        <f t="shared" si="36"/>
        <v/>
      </c>
      <c r="J208" s="34" t="str">
        <f t="shared" si="37"/>
        <v/>
      </c>
      <c r="K208" s="34" t="str">
        <f t="shared" si="38"/>
        <v/>
      </c>
      <c r="L208" s="26" t="str">
        <f t="shared" si="39"/>
        <v/>
      </c>
      <c r="M208" s="32"/>
      <c r="N208" s="190"/>
      <c r="O208" s="190"/>
      <c r="P208" s="190"/>
      <c r="Q208" s="190"/>
      <c r="R208" s="23"/>
    </row>
    <row r="209" spans="1:18">
      <c r="A209" s="27">
        <f t="shared" ca="1" si="40"/>
        <v>46041</v>
      </c>
      <c r="B209" s="20"/>
      <c r="C209" s="21"/>
      <c r="D209" s="20"/>
      <c r="E209" s="21"/>
      <c r="F209" s="22"/>
      <c r="G209" s="22"/>
      <c r="H209" s="34" t="str">
        <f t="shared" si="35"/>
        <v/>
      </c>
      <c r="I209" s="34" t="str">
        <f t="shared" si="36"/>
        <v/>
      </c>
      <c r="J209" s="34" t="str">
        <f t="shared" si="37"/>
        <v/>
      </c>
      <c r="K209" s="34" t="str">
        <f t="shared" si="38"/>
        <v/>
      </c>
      <c r="L209" s="26" t="str">
        <f t="shared" si="39"/>
        <v/>
      </c>
      <c r="M209" s="32"/>
      <c r="N209" s="190"/>
      <c r="O209" s="190"/>
      <c r="P209" s="190"/>
      <c r="Q209" s="190"/>
      <c r="R209" s="23"/>
    </row>
    <row r="210" spans="1:18">
      <c r="A210" s="27">
        <f t="shared" ca="1" si="40"/>
        <v>46042</v>
      </c>
      <c r="B210" s="20"/>
      <c r="C210" s="21"/>
      <c r="D210" s="20"/>
      <c r="E210" s="21"/>
      <c r="F210" s="22"/>
      <c r="G210" s="22"/>
      <c r="H210" s="34" t="str">
        <f t="shared" si="35"/>
        <v/>
      </c>
      <c r="I210" s="34" t="str">
        <f t="shared" si="36"/>
        <v/>
      </c>
      <c r="J210" s="34" t="str">
        <f t="shared" si="37"/>
        <v/>
      </c>
      <c r="K210" s="34" t="str">
        <f t="shared" si="38"/>
        <v/>
      </c>
      <c r="L210" s="26" t="str">
        <f t="shared" si="39"/>
        <v/>
      </c>
      <c r="M210" s="32"/>
      <c r="N210" s="190"/>
      <c r="O210" s="190"/>
      <c r="P210" s="190"/>
      <c r="Q210" s="190"/>
      <c r="R210" s="23"/>
    </row>
    <row r="211" spans="1:18">
      <c r="A211" s="27">
        <f t="shared" ca="1" si="40"/>
        <v>46043</v>
      </c>
      <c r="B211" s="20"/>
      <c r="C211" s="21"/>
      <c r="D211" s="20"/>
      <c r="E211" s="21"/>
      <c r="F211" s="22"/>
      <c r="G211" s="22"/>
      <c r="H211" s="34" t="str">
        <f t="shared" si="35"/>
        <v/>
      </c>
      <c r="I211" s="34" t="str">
        <f t="shared" si="36"/>
        <v/>
      </c>
      <c r="J211" s="34" t="str">
        <f t="shared" si="37"/>
        <v/>
      </c>
      <c r="K211" s="34" t="str">
        <f t="shared" si="38"/>
        <v/>
      </c>
      <c r="L211" s="26" t="str">
        <f t="shared" si="39"/>
        <v/>
      </c>
      <c r="M211" s="32"/>
      <c r="N211" s="190"/>
      <c r="O211" s="190"/>
      <c r="P211" s="190"/>
      <c r="Q211" s="190"/>
      <c r="R211" s="23"/>
    </row>
    <row r="212" spans="1:18">
      <c r="A212" s="27">
        <f t="shared" ca="1" si="40"/>
        <v>46044</v>
      </c>
      <c r="B212" s="20"/>
      <c r="C212" s="21"/>
      <c r="D212" s="20"/>
      <c r="E212" s="21"/>
      <c r="F212" s="22"/>
      <c r="G212" s="22"/>
      <c r="H212" s="34" t="str">
        <f t="shared" si="35"/>
        <v/>
      </c>
      <c r="I212" s="34" t="str">
        <f t="shared" si="36"/>
        <v/>
      </c>
      <c r="J212" s="34" t="str">
        <f t="shared" si="37"/>
        <v/>
      </c>
      <c r="K212" s="34" t="str">
        <f t="shared" si="38"/>
        <v/>
      </c>
      <c r="L212" s="26" t="str">
        <f t="shared" si="39"/>
        <v/>
      </c>
      <c r="M212" s="32"/>
      <c r="N212" s="190"/>
      <c r="O212" s="190"/>
      <c r="P212" s="190"/>
      <c r="Q212" s="190"/>
      <c r="R212" s="23"/>
    </row>
    <row r="213" spans="1:18">
      <c r="A213" s="27">
        <f t="shared" ca="1" si="40"/>
        <v>46045</v>
      </c>
      <c r="B213" s="20"/>
      <c r="C213" s="21"/>
      <c r="D213" s="20"/>
      <c r="E213" s="21"/>
      <c r="F213" s="22"/>
      <c r="G213" s="22"/>
      <c r="H213" s="34" t="str">
        <f t="shared" si="35"/>
        <v/>
      </c>
      <c r="I213" s="34" t="str">
        <f t="shared" si="36"/>
        <v/>
      </c>
      <c r="J213" s="34" t="str">
        <f t="shared" si="37"/>
        <v/>
      </c>
      <c r="K213" s="34" t="str">
        <f t="shared" si="38"/>
        <v/>
      </c>
      <c r="L213" s="26" t="str">
        <f t="shared" si="39"/>
        <v/>
      </c>
      <c r="M213" s="32"/>
      <c r="N213" s="190"/>
      <c r="O213" s="190"/>
      <c r="P213" s="190"/>
      <c r="Q213" s="190"/>
      <c r="R213" s="23"/>
    </row>
    <row r="214" spans="1:18">
      <c r="A214" s="27">
        <f t="shared" ca="1" si="40"/>
        <v>46046</v>
      </c>
      <c r="B214" s="20"/>
      <c r="C214" s="21"/>
      <c r="D214" s="20"/>
      <c r="E214" s="21"/>
      <c r="F214" s="22"/>
      <c r="G214" s="22"/>
      <c r="H214" s="34" t="str">
        <f t="shared" si="35"/>
        <v/>
      </c>
      <c r="I214" s="34" t="str">
        <f t="shared" si="36"/>
        <v/>
      </c>
      <c r="J214" s="34" t="str">
        <f t="shared" si="37"/>
        <v/>
      </c>
      <c r="K214" s="34" t="str">
        <f t="shared" si="38"/>
        <v/>
      </c>
      <c r="L214" s="26" t="str">
        <f t="shared" si="39"/>
        <v/>
      </c>
      <c r="M214" s="32"/>
      <c r="N214" s="190"/>
      <c r="O214" s="190"/>
      <c r="P214" s="190"/>
      <c r="Q214" s="190"/>
      <c r="R214" s="23"/>
    </row>
    <row r="215" spans="1:18">
      <c r="A215" s="27">
        <f t="shared" ca="1" si="40"/>
        <v>46047</v>
      </c>
      <c r="B215" s="20"/>
      <c r="C215" s="21"/>
      <c r="D215" s="20"/>
      <c r="E215" s="21"/>
      <c r="F215" s="22"/>
      <c r="G215" s="22"/>
      <c r="H215" s="34" t="str">
        <f t="shared" si="35"/>
        <v/>
      </c>
      <c r="I215" s="34" t="str">
        <f t="shared" si="36"/>
        <v/>
      </c>
      <c r="J215" s="34" t="str">
        <f t="shared" si="37"/>
        <v/>
      </c>
      <c r="K215" s="34" t="str">
        <f t="shared" si="38"/>
        <v/>
      </c>
      <c r="L215" s="26" t="str">
        <f t="shared" si="39"/>
        <v/>
      </c>
      <c r="M215" s="32"/>
      <c r="N215" s="190"/>
      <c r="O215" s="190"/>
      <c r="P215" s="190"/>
      <c r="Q215" s="190"/>
      <c r="R215" s="23"/>
    </row>
    <row r="216" spans="1:18">
      <c r="A216" s="27">
        <f t="shared" ca="1" si="40"/>
        <v>46048</v>
      </c>
      <c r="B216" s="20"/>
      <c r="C216" s="21"/>
      <c r="D216" s="20"/>
      <c r="E216" s="21"/>
      <c r="F216" s="22"/>
      <c r="G216" s="22"/>
      <c r="H216" s="34" t="str">
        <f t="shared" si="35"/>
        <v/>
      </c>
      <c r="I216" s="34" t="str">
        <f t="shared" si="36"/>
        <v/>
      </c>
      <c r="J216" s="34" t="str">
        <f t="shared" si="37"/>
        <v/>
      </c>
      <c r="K216" s="34" t="str">
        <f t="shared" si="38"/>
        <v/>
      </c>
      <c r="L216" s="26" t="str">
        <f t="shared" si="39"/>
        <v/>
      </c>
      <c r="M216" s="32"/>
      <c r="N216" s="190"/>
      <c r="O216" s="190"/>
      <c r="P216" s="190"/>
      <c r="Q216" s="190"/>
      <c r="R216" s="23"/>
    </row>
    <row r="217" spans="1:18">
      <c r="A217" s="27">
        <f t="shared" ca="1" si="40"/>
        <v>46049</v>
      </c>
      <c r="B217" s="20"/>
      <c r="C217" s="21"/>
      <c r="D217" s="20"/>
      <c r="E217" s="21"/>
      <c r="F217" s="22"/>
      <c r="G217" s="22"/>
      <c r="H217" s="34" t="str">
        <f t="shared" si="35"/>
        <v/>
      </c>
      <c r="I217" s="34" t="str">
        <f t="shared" si="36"/>
        <v/>
      </c>
      <c r="J217" s="34" t="str">
        <f t="shared" si="37"/>
        <v/>
      </c>
      <c r="K217" s="34" t="str">
        <f t="shared" si="38"/>
        <v/>
      </c>
      <c r="L217" s="26" t="str">
        <f t="shared" si="39"/>
        <v/>
      </c>
      <c r="M217" s="32"/>
      <c r="N217" s="190"/>
      <c r="O217" s="190"/>
      <c r="P217" s="190"/>
      <c r="Q217" s="190"/>
      <c r="R217" s="23"/>
    </row>
    <row r="218" spans="1:18">
      <c r="A218" s="27">
        <f t="shared" ca="1" si="40"/>
        <v>46050</v>
      </c>
      <c r="B218" s="20"/>
      <c r="C218" s="21"/>
      <c r="D218" s="20"/>
      <c r="E218" s="21"/>
      <c r="F218" s="22"/>
      <c r="G218" s="22"/>
      <c r="H218" s="34" t="str">
        <f t="shared" si="35"/>
        <v/>
      </c>
      <c r="I218" s="34" t="str">
        <f t="shared" si="36"/>
        <v/>
      </c>
      <c r="J218" s="34" t="str">
        <f t="shared" si="37"/>
        <v/>
      </c>
      <c r="K218" s="34" t="str">
        <f t="shared" si="38"/>
        <v/>
      </c>
      <c r="L218" s="26" t="str">
        <f t="shared" si="39"/>
        <v/>
      </c>
      <c r="M218" s="32"/>
      <c r="N218" s="190"/>
      <c r="O218" s="190"/>
      <c r="P218" s="190"/>
      <c r="Q218" s="190"/>
      <c r="R218" s="23"/>
    </row>
    <row r="219" spans="1:18">
      <c r="A219" s="27">
        <f t="shared" ca="1" si="40"/>
        <v>46051</v>
      </c>
      <c r="B219" s="20"/>
      <c r="C219" s="21"/>
      <c r="D219" s="20"/>
      <c r="E219" s="21"/>
      <c r="F219" s="22"/>
      <c r="G219" s="22"/>
      <c r="H219" s="34" t="str">
        <f t="shared" si="35"/>
        <v/>
      </c>
      <c r="I219" s="34" t="str">
        <f t="shared" si="36"/>
        <v/>
      </c>
      <c r="J219" s="34" t="str">
        <f t="shared" si="37"/>
        <v/>
      </c>
      <c r="K219" s="34" t="str">
        <f t="shared" si="38"/>
        <v/>
      </c>
      <c r="L219" s="26" t="str">
        <f t="shared" si="39"/>
        <v/>
      </c>
      <c r="M219" s="32"/>
      <c r="N219" s="190"/>
      <c r="O219" s="190"/>
      <c r="P219" s="190"/>
      <c r="Q219" s="190"/>
      <c r="R219" s="23"/>
    </row>
    <row r="220" spans="1:18">
      <c r="A220" s="27">
        <f t="shared" ca="1" si="40"/>
        <v>46052</v>
      </c>
      <c r="B220" s="20"/>
      <c r="C220" s="21"/>
      <c r="D220" s="20"/>
      <c r="E220" s="21"/>
      <c r="F220" s="22"/>
      <c r="G220" s="22"/>
      <c r="H220" s="34" t="str">
        <f t="shared" si="35"/>
        <v/>
      </c>
      <c r="I220" s="34" t="str">
        <f t="shared" si="36"/>
        <v/>
      </c>
      <c r="J220" s="34" t="str">
        <f t="shared" si="37"/>
        <v/>
      </c>
      <c r="K220" s="34" t="str">
        <f t="shared" si="38"/>
        <v/>
      </c>
      <c r="L220" s="26" t="str">
        <f t="shared" si="39"/>
        <v/>
      </c>
      <c r="M220" s="32"/>
      <c r="N220" s="190"/>
      <c r="O220" s="190"/>
      <c r="P220" s="190"/>
      <c r="Q220" s="190"/>
      <c r="R220" s="23"/>
    </row>
    <row r="221" spans="1:18">
      <c r="A221" s="27">
        <f t="shared" ca="1" si="40"/>
        <v>46053</v>
      </c>
      <c r="B221" s="20"/>
      <c r="C221" s="21"/>
      <c r="D221" s="20"/>
      <c r="E221" s="21"/>
      <c r="F221" s="22"/>
      <c r="G221" s="22"/>
      <c r="H221" s="34" t="str">
        <f t="shared" si="35"/>
        <v/>
      </c>
      <c r="I221" s="34" t="str">
        <f t="shared" si="36"/>
        <v/>
      </c>
      <c r="J221" s="34" t="str">
        <f t="shared" si="37"/>
        <v/>
      </c>
      <c r="K221" s="34" t="str">
        <f t="shared" si="38"/>
        <v/>
      </c>
      <c r="L221" s="26" t="str">
        <f t="shared" si="39"/>
        <v/>
      </c>
      <c r="M221" s="32"/>
      <c r="N221" s="190"/>
      <c r="O221" s="190"/>
      <c r="P221" s="190"/>
      <c r="Q221" s="190"/>
      <c r="R221" s="23"/>
    </row>
    <row r="222" spans="1:18">
      <c r="A222" s="5" t="s">
        <v>11</v>
      </c>
      <c r="B222" s="191"/>
      <c r="C222" s="192"/>
      <c r="D222" s="191"/>
      <c r="E222" s="192"/>
      <c r="F222" s="26" t="str">
        <f>IF(SUM($F191:$F221)=0,"",SUM($F191:$F221))</f>
        <v/>
      </c>
      <c r="G222" s="26" t="str">
        <f>IF(SUM($G191:$G221)=0,"",SUM($G191:$G221))</f>
        <v/>
      </c>
      <c r="H222" s="26" t="str">
        <f>IF(SUM(H191:H221)=0,"",SUM(H191:H221))</f>
        <v/>
      </c>
      <c r="I222" s="26" t="str">
        <f>IF(SUM(I191:I221)=0,"",SUM(I191:I221))</f>
        <v/>
      </c>
      <c r="J222" s="26" t="str">
        <f t="shared" ref="J222:K222" si="41">IF(SUM(J191:J221)=0,"",SUM(J191:J221))</f>
        <v/>
      </c>
      <c r="K222" s="26" t="str">
        <f t="shared" si="41"/>
        <v/>
      </c>
      <c r="L222" s="26" t="str">
        <f>IF(SUM($L191:$L221)=0,"",SUM($L191:$L221))</f>
        <v/>
      </c>
      <c r="M222" s="33"/>
      <c r="N222" s="193"/>
      <c r="O222" s="193"/>
      <c r="P222" s="193"/>
      <c r="Q222" s="193"/>
      <c r="R222" s="6"/>
    </row>
    <row r="224" spans="1:18" ht="27" customHeight="1">
      <c r="A224" s="194" t="s">
        <v>22</v>
      </c>
      <c r="B224" s="189" t="s">
        <v>103</v>
      </c>
      <c r="C224" s="189"/>
      <c r="D224" s="189"/>
      <c r="E224" s="189"/>
      <c r="F224" s="189" t="s">
        <v>23</v>
      </c>
      <c r="G224" s="189"/>
      <c r="H224" s="189" t="s">
        <v>88</v>
      </c>
      <c r="I224" s="189"/>
      <c r="J224" s="189"/>
      <c r="K224" s="189"/>
      <c r="L224" s="189" t="s">
        <v>87</v>
      </c>
      <c r="M224" s="195" t="s">
        <v>96</v>
      </c>
      <c r="N224" s="194" t="s">
        <v>25</v>
      </c>
      <c r="O224" s="194"/>
      <c r="P224" s="194"/>
      <c r="Q224" s="194"/>
      <c r="R224" s="189" t="s">
        <v>100</v>
      </c>
    </row>
    <row r="225" spans="1:22" ht="14.25" customHeight="1">
      <c r="A225" s="194"/>
      <c r="B225" s="189" t="s">
        <v>82</v>
      </c>
      <c r="C225" s="189"/>
      <c r="D225" s="189" t="s">
        <v>84</v>
      </c>
      <c r="E225" s="189"/>
      <c r="F225" s="189"/>
      <c r="G225" s="189"/>
      <c r="H225" s="189" t="s">
        <v>90</v>
      </c>
      <c r="I225" s="189"/>
      <c r="J225" s="189" t="s">
        <v>89</v>
      </c>
      <c r="K225" s="189"/>
      <c r="L225" s="189"/>
      <c r="M225" s="196"/>
      <c r="N225" s="194"/>
      <c r="O225" s="194"/>
      <c r="P225" s="194"/>
      <c r="Q225" s="194"/>
      <c r="R225" s="189"/>
    </row>
    <row r="226" spans="1:22">
      <c r="A226" s="194"/>
      <c r="B226" s="43" t="s">
        <v>26</v>
      </c>
      <c r="C226" s="43" t="s">
        <v>27</v>
      </c>
      <c r="D226" s="43" t="s">
        <v>26</v>
      </c>
      <c r="E226" s="43" t="s">
        <v>27</v>
      </c>
      <c r="F226" s="44" t="s">
        <v>85</v>
      </c>
      <c r="G226" s="44" t="s">
        <v>86</v>
      </c>
      <c r="H226" s="44" t="s">
        <v>81</v>
      </c>
      <c r="I226" s="44" t="s">
        <v>83</v>
      </c>
      <c r="J226" s="44" t="s">
        <v>81</v>
      </c>
      <c r="K226" s="44" t="s">
        <v>95</v>
      </c>
      <c r="L226" s="189"/>
      <c r="M226" s="197"/>
      <c r="N226" s="194"/>
      <c r="O226" s="194"/>
      <c r="P226" s="194"/>
      <c r="Q226" s="194"/>
      <c r="R226" s="194"/>
    </row>
    <row r="227" spans="1:22">
      <c r="A227" s="27" cm="1">
        <f t="array" aca="1" ref="A227" ca="1">DATE("2025","8"+6,IFERROR(INDIRECT(T1),"1"))</f>
        <v>46054</v>
      </c>
      <c r="B227" s="20"/>
      <c r="C227" s="21"/>
      <c r="D227" s="20"/>
      <c r="E227" s="21"/>
      <c r="F227" s="22"/>
      <c r="G227" s="22"/>
      <c r="H227" s="34" t="str">
        <f>IF(OR(B227="",LEFT(M227,1)="✓"),"",C227-B227-F227)</f>
        <v/>
      </c>
      <c r="I227" s="34" t="str">
        <f>IF(OR(D227="",LEFT(M227,1)="✓"),"",E227-D227-G227)</f>
        <v/>
      </c>
      <c r="J227" s="34" t="str">
        <f>IF(AND(B227&lt;&gt;"",M227="✓所定"),C227-B227-F227,"")</f>
        <v/>
      </c>
      <c r="K227" s="34" t="str">
        <f>IF(AND(B227&lt;&gt;"",M227="✓法定"),C227-B227-F227,"")</f>
        <v/>
      </c>
      <c r="L227" s="26" t="str">
        <f t="shared" ref="L227:L253" si="42">IF(AND($B227="",$D227=""),"",($C227-$B227-$F227)+($E227-$D227-$G227))</f>
        <v/>
      </c>
      <c r="M227" s="32"/>
      <c r="N227" s="190"/>
      <c r="O227" s="190"/>
      <c r="P227" s="190"/>
      <c r="Q227" s="190"/>
      <c r="R227" s="23"/>
      <c r="V227" s="1" t="s">
        <v>171</v>
      </c>
    </row>
    <row r="228" spans="1:22">
      <c r="A228" s="27">
        <f ca="1">A227+1</f>
        <v>46055</v>
      </c>
      <c r="B228" s="20"/>
      <c r="C228" s="21"/>
      <c r="D228" s="20"/>
      <c r="E228" s="21"/>
      <c r="F228" s="22"/>
      <c r="G228" s="22"/>
      <c r="H228" s="34" t="str">
        <f t="shared" ref="H228:H257" si="43">IF(OR(B228="",LEFT(M228,1)="✓"),"",C228-B228-F228)</f>
        <v/>
      </c>
      <c r="I228" s="34" t="str">
        <f t="shared" ref="I228:I257" si="44">IF(OR(D228="",LEFT(M228,1)="✓"),"",E228-D228-G228)</f>
        <v/>
      </c>
      <c r="J228" s="34" t="str">
        <f t="shared" ref="J228:J257" si="45">IF(AND(B228&lt;&gt;"",M228="✓所定"),C228-B228-F228,"")</f>
        <v/>
      </c>
      <c r="K228" s="34" t="str">
        <f t="shared" ref="K228:K257" si="46">IF(AND(B228&lt;&gt;"",M228="✓法定"),C228-B228-F228,"")</f>
        <v/>
      </c>
      <c r="L228" s="26" t="str">
        <f t="shared" si="42"/>
        <v/>
      </c>
      <c r="M228" s="32"/>
      <c r="N228" s="190"/>
      <c r="O228" s="190"/>
      <c r="P228" s="190"/>
      <c r="Q228" s="190"/>
      <c r="R228" s="23"/>
      <c r="V228" s="1" t="s">
        <v>172</v>
      </c>
    </row>
    <row r="229" spans="1:22">
      <c r="A229" s="27">
        <f t="shared" ref="A229:A257" ca="1" si="47">A228+1</f>
        <v>46056</v>
      </c>
      <c r="B229" s="20"/>
      <c r="C229" s="21"/>
      <c r="D229" s="20"/>
      <c r="E229" s="21"/>
      <c r="F229" s="22"/>
      <c r="G229" s="22"/>
      <c r="H229" s="34" t="str">
        <f t="shared" si="43"/>
        <v/>
      </c>
      <c r="I229" s="34" t="str">
        <f t="shared" si="44"/>
        <v/>
      </c>
      <c r="J229" s="34" t="str">
        <f t="shared" si="45"/>
        <v/>
      </c>
      <c r="K229" s="34" t="str">
        <f t="shared" si="46"/>
        <v/>
      </c>
      <c r="L229" s="26" t="str">
        <f t="shared" si="42"/>
        <v/>
      </c>
      <c r="M229" s="32"/>
      <c r="N229" s="190"/>
      <c r="O229" s="190"/>
      <c r="P229" s="190"/>
      <c r="Q229" s="190"/>
      <c r="R229" s="23"/>
    </row>
    <row r="230" spans="1:22">
      <c r="A230" s="27">
        <f t="shared" ca="1" si="47"/>
        <v>46057</v>
      </c>
      <c r="B230" s="20"/>
      <c r="C230" s="21"/>
      <c r="D230" s="20"/>
      <c r="E230" s="21"/>
      <c r="F230" s="22"/>
      <c r="G230" s="22"/>
      <c r="H230" s="34" t="str">
        <f t="shared" si="43"/>
        <v/>
      </c>
      <c r="I230" s="34" t="str">
        <f t="shared" si="44"/>
        <v/>
      </c>
      <c r="J230" s="34" t="str">
        <f t="shared" si="45"/>
        <v/>
      </c>
      <c r="K230" s="34" t="str">
        <f t="shared" si="46"/>
        <v/>
      </c>
      <c r="L230" s="26" t="str">
        <f t="shared" si="42"/>
        <v/>
      </c>
      <c r="M230" s="32"/>
      <c r="N230" s="190"/>
      <c r="O230" s="190"/>
      <c r="P230" s="190"/>
      <c r="Q230" s="190"/>
      <c r="R230" s="23"/>
    </row>
    <row r="231" spans="1:22">
      <c r="A231" s="27">
        <f t="shared" ca="1" si="47"/>
        <v>46058</v>
      </c>
      <c r="B231" s="20"/>
      <c r="C231" s="21"/>
      <c r="D231" s="20"/>
      <c r="E231" s="21"/>
      <c r="F231" s="22"/>
      <c r="G231" s="22"/>
      <c r="H231" s="34" t="str">
        <f t="shared" si="43"/>
        <v/>
      </c>
      <c r="I231" s="34" t="str">
        <f t="shared" si="44"/>
        <v/>
      </c>
      <c r="J231" s="34" t="str">
        <f t="shared" si="45"/>
        <v/>
      </c>
      <c r="K231" s="34" t="str">
        <f t="shared" si="46"/>
        <v/>
      </c>
      <c r="L231" s="26" t="str">
        <f t="shared" si="42"/>
        <v/>
      </c>
      <c r="M231" s="32"/>
      <c r="N231" s="190"/>
      <c r="O231" s="190"/>
      <c r="P231" s="190"/>
      <c r="Q231" s="190"/>
      <c r="R231" s="23"/>
    </row>
    <row r="232" spans="1:22">
      <c r="A232" s="27">
        <f t="shared" ca="1" si="47"/>
        <v>46059</v>
      </c>
      <c r="B232" s="20"/>
      <c r="C232" s="21"/>
      <c r="D232" s="20"/>
      <c r="E232" s="21"/>
      <c r="F232" s="22"/>
      <c r="G232" s="22"/>
      <c r="H232" s="34" t="str">
        <f t="shared" si="43"/>
        <v/>
      </c>
      <c r="I232" s="34" t="str">
        <f t="shared" si="44"/>
        <v/>
      </c>
      <c r="J232" s="34" t="str">
        <f t="shared" si="45"/>
        <v/>
      </c>
      <c r="K232" s="34" t="str">
        <f t="shared" si="46"/>
        <v/>
      </c>
      <c r="L232" s="26" t="str">
        <f t="shared" si="42"/>
        <v/>
      </c>
      <c r="M232" s="32"/>
      <c r="N232" s="190"/>
      <c r="O232" s="190"/>
      <c r="P232" s="190"/>
      <c r="Q232" s="190"/>
      <c r="R232" s="23"/>
    </row>
    <row r="233" spans="1:22">
      <c r="A233" s="27">
        <f t="shared" ca="1" si="47"/>
        <v>46060</v>
      </c>
      <c r="B233" s="20"/>
      <c r="C233" s="21"/>
      <c r="D233" s="20"/>
      <c r="E233" s="21"/>
      <c r="F233" s="22"/>
      <c r="G233" s="22"/>
      <c r="H233" s="34" t="str">
        <f t="shared" si="43"/>
        <v/>
      </c>
      <c r="I233" s="34" t="str">
        <f t="shared" si="44"/>
        <v/>
      </c>
      <c r="J233" s="34" t="str">
        <f t="shared" si="45"/>
        <v/>
      </c>
      <c r="K233" s="34" t="str">
        <f t="shared" si="46"/>
        <v/>
      </c>
      <c r="L233" s="26" t="str">
        <f t="shared" si="42"/>
        <v/>
      </c>
      <c r="M233" s="32"/>
      <c r="N233" s="190"/>
      <c r="O233" s="190"/>
      <c r="P233" s="190"/>
      <c r="Q233" s="190"/>
      <c r="R233" s="23"/>
    </row>
    <row r="234" spans="1:22">
      <c r="A234" s="27">
        <f t="shared" ca="1" si="47"/>
        <v>46061</v>
      </c>
      <c r="B234" s="20"/>
      <c r="C234" s="21"/>
      <c r="D234" s="20"/>
      <c r="E234" s="21"/>
      <c r="F234" s="22"/>
      <c r="G234" s="22"/>
      <c r="H234" s="34" t="str">
        <f t="shared" si="43"/>
        <v/>
      </c>
      <c r="I234" s="34" t="str">
        <f t="shared" si="44"/>
        <v/>
      </c>
      <c r="J234" s="34" t="str">
        <f t="shared" si="45"/>
        <v/>
      </c>
      <c r="K234" s="34" t="str">
        <f t="shared" si="46"/>
        <v/>
      </c>
      <c r="L234" s="26" t="str">
        <f t="shared" si="42"/>
        <v/>
      </c>
      <c r="M234" s="32"/>
      <c r="N234" s="190"/>
      <c r="O234" s="190"/>
      <c r="P234" s="190"/>
      <c r="Q234" s="190"/>
      <c r="R234" s="23"/>
    </row>
    <row r="235" spans="1:22">
      <c r="A235" s="27">
        <f t="shared" ca="1" si="47"/>
        <v>46062</v>
      </c>
      <c r="B235" s="20"/>
      <c r="C235" s="21"/>
      <c r="D235" s="20"/>
      <c r="E235" s="21"/>
      <c r="F235" s="22"/>
      <c r="G235" s="22"/>
      <c r="H235" s="34" t="str">
        <f t="shared" si="43"/>
        <v/>
      </c>
      <c r="I235" s="34" t="str">
        <f t="shared" si="44"/>
        <v/>
      </c>
      <c r="J235" s="34" t="str">
        <f t="shared" si="45"/>
        <v/>
      </c>
      <c r="K235" s="34" t="str">
        <f t="shared" si="46"/>
        <v/>
      </c>
      <c r="L235" s="26" t="str">
        <f t="shared" si="42"/>
        <v/>
      </c>
      <c r="M235" s="32"/>
      <c r="N235" s="190"/>
      <c r="O235" s="190"/>
      <c r="P235" s="190"/>
      <c r="Q235" s="190"/>
      <c r="R235" s="23"/>
    </row>
    <row r="236" spans="1:22">
      <c r="A236" s="27">
        <f t="shared" ca="1" si="47"/>
        <v>46063</v>
      </c>
      <c r="B236" s="20"/>
      <c r="C236" s="21"/>
      <c r="D236" s="20"/>
      <c r="E236" s="21"/>
      <c r="F236" s="22"/>
      <c r="G236" s="22"/>
      <c r="H236" s="34" t="str">
        <f t="shared" si="43"/>
        <v/>
      </c>
      <c r="I236" s="34" t="str">
        <f t="shared" si="44"/>
        <v/>
      </c>
      <c r="J236" s="34" t="str">
        <f t="shared" si="45"/>
        <v/>
      </c>
      <c r="K236" s="34" t="str">
        <f t="shared" si="46"/>
        <v/>
      </c>
      <c r="L236" s="26" t="str">
        <f t="shared" si="42"/>
        <v/>
      </c>
      <c r="M236" s="32"/>
      <c r="N236" s="190"/>
      <c r="O236" s="190"/>
      <c r="P236" s="190"/>
      <c r="Q236" s="190"/>
      <c r="R236" s="23"/>
    </row>
    <row r="237" spans="1:22">
      <c r="A237" s="27">
        <f t="shared" ca="1" si="47"/>
        <v>46064</v>
      </c>
      <c r="B237" s="20"/>
      <c r="C237" s="21"/>
      <c r="D237" s="20"/>
      <c r="E237" s="21"/>
      <c r="F237" s="22"/>
      <c r="G237" s="22"/>
      <c r="H237" s="34" t="str">
        <f t="shared" si="43"/>
        <v/>
      </c>
      <c r="I237" s="34" t="str">
        <f t="shared" si="44"/>
        <v/>
      </c>
      <c r="J237" s="34" t="str">
        <f t="shared" si="45"/>
        <v/>
      </c>
      <c r="K237" s="34" t="str">
        <f t="shared" si="46"/>
        <v/>
      </c>
      <c r="L237" s="26" t="str">
        <f t="shared" si="42"/>
        <v/>
      </c>
      <c r="M237" s="32"/>
      <c r="N237" s="190"/>
      <c r="O237" s="190"/>
      <c r="P237" s="190"/>
      <c r="Q237" s="190"/>
      <c r="R237" s="23"/>
    </row>
    <row r="238" spans="1:22">
      <c r="A238" s="27">
        <f t="shared" ca="1" si="47"/>
        <v>46065</v>
      </c>
      <c r="B238" s="20"/>
      <c r="C238" s="21"/>
      <c r="D238" s="20"/>
      <c r="E238" s="21"/>
      <c r="F238" s="22"/>
      <c r="G238" s="22"/>
      <c r="H238" s="34" t="str">
        <f t="shared" si="43"/>
        <v/>
      </c>
      <c r="I238" s="34" t="str">
        <f t="shared" si="44"/>
        <v/>
      </c>
      <c r="J238" s="34" t="str">
        <f t="shared" si="45"/>
        <v/>
      </c>
      <c r="K238" s="34" t="str">
        <f t="shared" si="46"/>
        <v/>
      </c>
      <c r="L238" s="26" t="str">
        <f t="shared" si="42"/>
        <v/>
      </c>
      <c r="M238" s="32"/>
      <c r="N238" s="190"/>
      <c r="O238" s="190"/>
      <c r="P238" s="190"/>
      <c r="Q238" s="190"/>
      <c r="R238" s="23"/>
    </row>
    <row r="239" spans="1:22">
      <c r="A239" s="27">
        <f t="shared" ca="1" si="47"/>
        <v>46066</v>
      </c>
      <c r="B239" s="20"/>
      <c r="C239" s="21"/>
      <c r="D239" s="20"/>
      <c r="E239" s="21"/>
      <c r="F239" s="22"/>
      <c r="G239" s="22"/>
      <c r="H239" s="34" t="str">
        <f t="shared" si="43"/>
        <v/>
      </c>
      <c r="I239" s="34" t="str">
        <f t="shared" si="44"/>
        <v/>
      </c>
      <c r="J239" s="34" t="str">
        <f t="shared" si="45"/>
        <v/>
      </c>
      <c r="K239" s="34" t="str">
        <f t="shared" si="46"/>
        <v/>
      </c>
      <c r="L239" s="26" t="str">
        <f t="shared" si="42"/>
        <v/>
      </c>
      <c r="M239" s="32"/>
      <c r="N239" s="190"/>
      <c r="O239" s="190"/>
      <c r="P239" s="190"/>
      <c r="Q239" s="190"/>
      <c r="R239" s="23"/>
    </row>
    <row r="240" spans="1:22">
      <c r="A240" s="27">
        <f t="shared" ca="1" si="47"/>
        <v>46067</v>
      </c>
      <c r="B240" s="20"/>
      <c r="C240" s="21"/>
      <c r="D240" s="20"/>
      <c r="E240" s="21"/>
      <c r="F240" s="22"/>
      <c r="G240" s="22"/>
      <c r="H240" s="34" t="str">
        <f t="shared" si="43"/>
        <v/>
      </c>
      <c r="I240" s="34" t="str">
        <f t="shared" si="44"/>
        <v/>
      </c>
      <c r="J240" s="34" t="str">
        <f t="shared" si="45"/>
        <v/>
      </c>
      <c r="K240" s="34" t="str">
        <f t="shared" si="46"/>
        <v/>
      </c>
      <c r="L240" s="26" t="str">
        <f t="shared" si="42"/>
        <v/>
      </c>
      <c r="M240" s="32"/>
      <c r="N240" s="190"/>
      <c r="O240" s="190"/>
      <c r="P240" s="190"/>
      <c r="Q240" s="190"/>
      <c r="R240" s="23"/>
    </row>
    <row r="241" spans="1:18">
      <c r="A241" s="27">
        <f t="shared" ca="1" si="47"/>
        <v>46068</v>
      </c>
      <c r="B241" s="20"/>
      <c r="C241" s="21"/>
      <c r="D241" s="20"/>
      <c r="E241" s="21"/>
      <c r="F241" s="22"/>
      <c r="G241" s="22"/>
      <c r="H241" s="34" t="str">
        <f t="shared" si="43"/>
        <v/>
      </c>
      <c r="I241" s="34" t="str">
        <f t="shared" si="44"/>
        <v/>
      </c>
      <c r="J241" s="34" t="str">
        <f t="shared" si="45"/>
        <v/>
      </c>
      <c r="K241" s="34" t="str">
        <f t="shared" si="46"/>
        <v/>
      </c>
      <c r="L241" s="26" t="str">
        <f t="shared" si="42"/>
        <v/>
      </c>
      <c r="M241" s="32"/>
      <c r="N241" s="190"/>
      <c r="O241" s="190"/>
      <c r="P241" s="190"/>
      <c r="Q241" s="190"/>
      <c r="R241" s="23"/>
    </row>
    <row r="242" spans="1:18">
      <c r="A242" s="27">
        <f t="shared" ca="1" si="47"/>
        <v>46069</v>
      </c>
      <c r="B242" s="20"/>
      <c r="C242" s="21"/>
      <c r="D242" s="20"/>
      <c r="E242" s="21"/>
      <c r="F242" s="22"/>
      <c r="G242" s="22"/>
      <c r="H242" s="34" t="str">
        <f t="shared" si="43"/>
        <v/>
      </c>
      <c r="I242" s="34" t="str">
        <f t="shared" si="44"/>
        <v/>
      </c>
      <c r="J242" s="34" t="str">
        <f t="shared" si="45"/>
        <v/>
      </c>
      <c r="K242" s="34" t="str">
        <f t="shared" si="46"/>
        <v/>
      </c>
      <c r="L242" s="26" t="str">
        <f t="shared" si="42"/>
        <v/>
      </c>
      <c r="M242" s="32"/>
      <c r="N242" s="190"/>
      <c r="O242" s="190"/>
      <c r="P242" s="190"/>
      <c r="Q242" s="190"/>
      <c r="R242" s="23"/>
    </row>
    <row r="243" spans="1:18">
      <c r="A243" s="27">
        <f t="shared" ca="1" si="47"/>
        <v>46070</v>
      </c>
      <c r="B243" s="20"/>
      <c r="C243" s="21"/>
      <c r="D243" s="20"/>
      <c r="E243" s="21"/>
      <c r="F243" s="22"/>
      <c r="G243" s="22"/>
      <c r="H243" s="34" t="str">
        <f t="shared" si="43"/>
        <v/>
      </c>
      <c r="I243" s="34" t="str">
        <f t="shared" si="44"/>
        <v/>
      </c>
      <c r="J243" s="34" t="str">
        <f t="shared" si="45"/>
        <v/>
      </c>
      <c r="K243" s="34" t="str">
        <f t="shared" si="46"/>
        <v/>
      </c>
      <c r="L243" s="26" t="str">
        <f t="shared" si="42"/>
        <v/>
      </c>
      <c r="M243" s="32"/>
      <c r="N243" s="190"/>
      <c r="O243" s="190"/>
      <c r="P243" s="190"/>
      <c r="Q243" s="190"/>
      <c r="R243" s="23"/>
    </row>
    <row r="244" spans="1:18">
      <c r="A244" s="27">
        <f t="shared" ca="1" si="47"/>
        <v>46071</v>
      </c>
      <c r="B244" s="20"/>
      <c r="C244" s="21"/>
      <c r="D244" s="20"/>
      <c r="E244" s="21"/>
      <c r="F244" s="22"/>
      <c r="G244" s="22"/>
      <c r="H244" s="34" t="str">
        <f t="shared" si="43"/>
        <v/>
      </c>
      <c r="I244" s="34" t="str">
        <f t="shared" si="44"/>
        <v/>
      </c>
      <c r="J244" s="34" t="str">
        <f t="shared" si="45"/>
        <v/>
      </c>
      <c r="K244" s="34" t="str">
        <f t="shared" si="46"/>
        <v/>
      </c>
      <c r="L244" s="26" t="str">
        <f t="shared" si="42"/>
        <v/>
      </c>
      <c r="M244" s="32"/>
      <c r="N244" s="190"/>
      <c r="O244" s="190"/>
      <c r="P244" s="190"/>
      <c r="Q244" s="190"/>
      <c r="R244" s="23"/>
    </row>
    <row r="245" spans="1:18">
      <c r="A245" s="27">
        <f t="shared" ca="1" si="47"/>
        <v>46072</v>
      </c>
      <c r="B245" s="20"/>
      <c r="C245" s="21"/>
      <c r="D245" s="20"/>
      <c r="E245" s="21"/>
      <c r="F245" s="22"/>
      <c r="G245" s="22"/>
      <c r="H245" s="34" t="str">
        <f t="shared" si="43"/>
        <v/>
      </c>
      <c r="I245" s="34" t="str">
        <f t="shared" si="44"/>
        <v/>
      </c>
      <c r="J245" s="34" t="str">
        <f t="shared" si="45"/>
        <v/>
      </c>
      <c r="K245" s="34" t="str">
        <f t="shared" si="46"/>
        <v/>
      </c>
      <c r="L245" s="26" t="str">
        <f t="shared" si="42"/>
        <v/>
      </c>
      <c r="M245" s="32"/>
      <c r="N245" s="190"/>
      <c r="O245" s="190"/>
      <c r="P245" s="190"/>
      <c r="Q245" s="190"/>
      <c r="R245" s="23"/>
    </row>
    <row r="246" spans="1:18">
      <c r="A246" s="27">
        <f t="shared" ca="1" si="47"/>
        <v>46073</v>
      </c>
      <c r="B246" s="20"/>
      <c r="C246" s="21"/>
      <c r="D246" s="20"/>
      <c r="E246" s="21"/>
      <c r="F246" s="22"/>
      <c r="G246" s="22"/>
      <c r="H246" s="34" t="str">
        <f t="shared" si="43"/>
        <v/>
      </c>
      <c r="I246" s="34" t="str">
        <f t="shared" si="44"/>
        <v/>
      </c>
      <c r="J246" s="34" t="str">
        <f t="shared" si="45"/>
        <v/>
      </c>
      <c r="K246" s="34" t="str">
        <f t="shared" si="46"/>
        <v/>
      </c>
      <c r="L246" s="26" t="str">
        <f t="shared" si="42"/>
        <v/>
      </c>
      <c r="M246" s="32"/>
      <c r="N246" s="190"/>
      <c r="O246" s="190"/>
      <c r="P246" s="190"/>
      <c r="Q246" s="190"/>
      <c r="R246" s="23"/>
    </row>
    <row r="247" spans="1:18">
      <c r="A247" s="27">
        <f t="shared" ca="1" si="47"/>
        <v>46074</v>
      </c>
      <c r="B247" s="20"/>
      <c r="C247" s="21"/>
      <c r="D247" s="20"/>
      <c r="E247" s="21"/>
      <c r="F247" s="22"/>
      <c r="G247" s="22"/>
      <c r="H247" s="34" t="str">
        <f t="shared" si="43"/>
        <v/>
      </c>
      <c r="I247" s="34" t="str">
        <f t="shared" si="44"/>
        <v/>
      </c>
      <c r="J247" s="34" t="str">
        <f t="shared" si="45"/>
        <v/>
      </c>
      <c r="K247" s="34" t="str">
        <f t="shared" si="46"/>
        <v/>
      </c>
      <c r="L247" s="26" t="str">
        <f t="shared" si="42"/>
        <v/>
      </c>
      <c r="M247" s="32"/>
      <c r="N247" s="190"/>
      <c r="O247" s="190"/>
      <c r="P247" s="190"/>
      <c r="Q247" s="190"/>
      <c r="R247" s="23"/>
    </row>
    <row r="248" spans="1:18">
      <c r="A248" s="27">
        <f t="shared" ca="1" si="47"/>
        <v>46075</v>
      </c>
      <c r="B248" s="20"/>
      <c r="C248" s="21"/>
      <c r="D248" s="20"/>
      <c r="E248" s="21"/>
      <c r="F248" s="22"/>
      <c r="G248" s="22"/>
      <c r="H248" s="34" t="str">
        <f t="shared" si="43"/>
        <v/>
      </c>
      <c r="I248" s="34" t="str">
        <f t="shared" si="44"/>
        <v/>
      </c>
      <c r="J248" s="34" t="str">
        <f t="shared" si="45"/>
        <v/>
      </c>
      <c r="K248" s="34" t="str">
        <f t="shared" si="46"/>
        <v/>
      </c>
      <c r="L248" s="26" t="str">
        <f t="shared" si="42"/>
        <v/>
      </c>
      <c r="M248" s="32"/>
      <c r="N248" s="190"/>
      <c r="O248" s="190"/>
      <c r="P248" s="190"/>
      <c r="Q248" s="190"/>
      <c r="R248" s="23"/>
    </row>
    <row r="249" spans="1:18">
      <c r="A249" s="27">
        <f t="shared" ca="1" si="47"/>
        <v>46076</v>
      </c>
      <c r="B249" s="20"/>
      <c r="C249" s="21"/>
      <c r="D249" s="20"/>
      <c r="E249" s="21"/>
      <c r="F249" s="22"/>
      <c r="G249" s="22"/>
      <c r="H249" s="34" t="str">
        <f t="shared" si="43"/>
        <v/>
      </c>
      <c r="I249" s="34" t="str">
        <f t="shared" si="44"/>
        <v/>
      </c>
      <c r="J249" s="34" t="str">
        <f t="shared" si="45"/>
        <v/>
      </c>
      <c r="K249" s="34" t="str">
        <f t="shared" si="46"/>
        <v/>
      </c>
      <c r="L249" s="26" t="str">
        <f t="shared" si="42"/>
        <v/>
      </c>
      <c r="M249" s="32"/>
      <c r="N249" s="190"/>
      <c r="O249" s="190"/>
      <c r="P249" s="190"/>
      <c r="Q249" s="190"/>
      <c r="R249" s="23"/>
    </row>
    <row r="250" spans="1:18">
      <c r="A250" s="27">
        <f t="shared" ca="1" si="47"/>
        <v>46077</v>
      </c>
      <c r="B250" s="20"/>
      <c r="C250" s="21"/>
      <c r="D250" s="20"/>
      <c r="E250" s="21"/>
      <c r="F250" s="22"/>
      <c r="G250" s="22"/>
      <c r="H250" s="34" t="str">
        <f t="shared" si="43"/>
        <v/>
      </c>
      <c r="I250" s="34" t="str">
        <f t="shared" si="44"/>
        <v/>
      </c>
      <c r="J250" s="34" t="str">
        <f t="shared" si="45"/>
        <v/>
      </c>
      <c r="K250" s="34" t="str">
        <f t="shared" si="46"/>
        <v/>
      </c>
      <c r="L250" s="26" t="str">
        <f t="shared" si="42"/>
        <v/>
      </c>
      <c r="M250" s="32"/>
      <c r="N250" s="190"/>
      <c r="O250" s="190"/>
      <c r="P250" s="190"/>
      <c r="Q250" s="190"/>
      <c r="R250" s="23"/>
    </row>
    <row r="251" spans="1:18">
      <c r="A251" s="27">
        <f t="shared" ca="1" si="47"/>
        <v>46078</v>
      </c>
      <c r="B251" s="20"/>
      <c r="C251" s="21"/>
      <c r="D251" s="20"/>
      <c r="E251" s="21"/>
      <c r="F251" s="22"/>
      <c r="G251" s="22"/>
      <c r="H251" s="34" t="str">
        <f t="shared" si="43"/>
        <v/>
      </c>
      <c r="I251" s="34" t="str">
        <f t="shared" si="44"/>
        <v/>
      </c>
      <c r="J251" s="34" t="str">
        <f t="shared" si="45"/>
        <v/>
      </c>
      <c r="K251" s="34" t="str">
        <f t="shared" si="46"/>
        <v/>
      </c>
      <c r="L251" s="26" t="str">
        <f t="shared" si="42"/>
        <v/>
      </c>
      <c r="M251" s="32"/>
      <c r="N251" s="190"/>
      <c r="O251" s="190"/>
      <c r="P251" s="190"/>
      <c r="Q251" s="190"/>
      <c r="R251" s="23"/>
    </row>
    <row r="252" spans="1:18">
      <c r="A252" s="27">
        <f t="shared" ca="1" si="47"/>
        <v>46079</v>
      </c>
      <c r="B252" s="20"/>
      <c r="C252" s="21"/>
      <c r="D252" s="20"/>
      <c r="E252" s="21"/>
      <c r="F252" s="22"/>
      <c r="G252" s="22"/>
      <c r="H252" s="34" t="str">
        <f t="shared" si="43"/>
        <v/>
      </c>
      <c r="I252" s="34" t="str">
        <f t="shared" si="44"/>
        <v/>
      </c>
      <c r="J252" s="34" t="str">
        <f t="shared" si="45"/>
        <v/>
      </c>
      <c r="K252" s="34" t="str">
        <f t="shared" si="46"/>
        <v/>
      </c>
      <c r="L252" s="26" t="str">
        <f t="shared" si="42"/>
        <v/>
      </c>
      <c r="M252" s="32"/>
      <c r="N252" s="190"/>
      <c r="O252" s="190"/>
      <c r="P252" s="190"/>
      <c r="Q252" s="190"/>
      <c r="R252" s="23"/>
    </row>
    <row r="253" spans="1:18">
      <c r="A253" s="27">
        <f t="shared" ca="1" si="47"/>
        <v>46080</v>
      </c>
      <c r="B253" s="20"/>
      <c r="C253" s="21"/>
      <c r="D253" s="20"/>
      <c r="E253" s="21"/>
      <c r="F253" s="22"/>
      <c r="G253" s="22"/>
      <c r="H253" s="34" t="str">
        <f t="shared" si="43"/>
        <v/>
      </c>
      <c r="I253" s="34" t="str">
        <f t="shared" si="44"/>
        <v/>
      </c>
      <c r="J253" s="34" t="str">
        <f t="shared" si="45"/>
        <v/>
      </c>
      <c r="K253" s="34" t="str">
        <f t="shared" si="46"/>
        <v/>
      </c>
      <c r="L253" s="26" t="str">
        <f t="shared" si="42"/>
        <v/>
      </c>
      <c r="M253" s="32"/>
      <c r="N253" s="190"/>
      <c r="O253" s="190"/>
      <c r="P253" s="190"/>
      <c r="Q253" s="190"/>
      <c r="R253" s="23"/>
    </row>
    <row r="254" spans="1:18">
      <c r="A254" s="27">
        <f t="shared" ca="1" si="47"/>
        <v>46081</v>
      </c>
      <c r="B254" s="20"/>
      <c r="C254" s="21"/>
      <c r="D254" s="20"/>
      <c r="E254" s="21"/>
      <c r="F254" s="22"/>
      <c r="G254" s="22"/>
      <c r="H254" s="34" t="str">
        <f t="shared" si="43"/>
        <v/>
      </c>
      <c r="I254" s="34" t="str">
        <f t="shared" si="44"/>
        <v/>
      </c>
      <c r="J254" s="34" t="str">
        <f t="shared" si="45"/>
        <v/>
      </c>
      <c r="K254" s="34" t="str">
        <f t="shared" si="46"/>
        <v/>
      </c>
      <c r="L254" s="26" t="str">
        <f>IF(AND($B254="",$D254=""),"",($C254-$B254-$F254)+($E254-$D254-$G254))</f>
        <v/>
      </c>
      <c r="M254" s="32"/>
      <c r="N254" s="190"/>
      <c r="O254" s="190"/>
      <c r="P254" s="190"/>
      <c r="Q254" s="190"/>
      <c r="R254" s="23"/>
    </row>
    <row r="255" spans="1:18">
      <c r="A255" s="27">
        <f t="shared" ca="1" si="47"/>
        <v>46082</v>
      </c>
      <c r="B255" s="20"/>
      <c r="C255" s="21"/>
      <c r="D255" s="20"/>
      <c r="E255" s="21"/>
      <c r="F255" s="22"/>
      <c r="G255" s="22"/>
      <c r="H255" s="34" t="str">
        <f t="shared" si="43"/>
        <v/>
      </c>
      <c r="I255" s="34" t="str">
        <f t="shared" si="44"/>
        <v/>
      </c>
      <c r="J255" s="34" t="str">
        <f t="shared" si="45"/>
        <v/>
      </c>
      <c r="K255" s="34" t="str">
        <f t="shared" si="46"/>
        <v/>
      </c>
      <c r="L255" s="26" t="str">
        <f>IF(AND($B255="",$D255=""),"",($C255-$B255-$F255)+($E255-$D255-$G255))</f>
        <v/>
      </c>
      <c r="M255" s="32"/>
      <c r="N255" s="190"/>
      <c r="O255" s="190"/>
      <c r="P255" s="190"/>
      <c r="Q255" s="190"/>
      <c r="R255" s="23"/>
    </row>
    <row r="256" spans="1:18">
      <c r="A256" s="27">
        <f t="shared" ca="1" si="47"/>
        <v>46083</v>
      </c>
      <c r="B256" s="20"/>
      <c r="C256" s="21"/>
      <c r="D256" s="20"/>
      <c r="E256" s="21"/>
      <c r="F256" s="22"/>
      <c r="G256" s="22"/>
      <c r="H256" s="34" t="str">
        <f t="shared" si="43"/>
        <v/>
      </c>
      <c r="I256" s="34" t="str">
        <f t="shared" si="44"/>
        <v/>
      </c>
      <c r="J256" s="34" t="str">
        <f t="shared" si="45"/>
        <v/>
      </c>
      <c r="K256" s="34" t="str">
        <f t="shared" si="46"/>
        <v/>
      </c>
      <c r="L256" s="26" t="str">
        <f>IF(AND($B256="",$D256=""),"",($C256-$B256-$F256)+($E256-$D256-$G256))</f>
        <v/>
      </c>
      <c r="M256" s="32"/>
      <c r="N256" s="190"/>
      <c r="O256" s="190"/>
      <c r="P256" s="190"/>
      <c r="Q256" s="190"/>
      <c r="R256" s="23"/>
    </row>
    <row r="257" spans="1:18">
      <c r="A257" s="27">
        <f t="shared" ca="1" si="47"/>
        <v>46084</v>
      </c>
      <c r="B257" s="20"/>
      <c r="C257" s="21"/>
      <c r="D257" s="20"/>
      <c r="E257" s="21"/>
      <c r="F257" s="22"/>
      <c r="G257" s="22"/>
      <c r="H257" s="34" t="str">
        <f t="shared" si="43"/>
        <v/>
      </c>
      <c r="I257" s="34" t="str">
        <f t="shared" si="44"/>
        <v/>
      </c>
      <c r="J257" s="34" t="str">
        <f t="shared" si="45"/>
        <v/>
      </c>
      <c r="K257" s="34" t="str">
        <f t="shared" si="46"/>
        <v/>
      </c>
      <c r="L257" s="26" t="str">
        <f>IF(AND($B257="",$D257=""),"",($C257-$B257-$F257)+($E257-$D257-$G257))</f>
        <v/>
      </c>
      <c r="M257" s="32"/>
      <c r="N257" s="190"/>
      <c r="O257" s="190"/>
      <c r="P257" s="190"/>
      <c r="Q257" s="190"/>
      <c r="R257" s="23"/>
    </row>
    <row r="258" spans="1:18">
      <c r="A258" s="5" t="s">
        <v>11</v>
      </c>
      <c r="B258" s="191"/>
      <c r="C258" s="192"/>
      <c r="D258" s="191"/>
      <c r="E258" s="192"/>
      <c r="F258" s="26" t="str">
        <f>IF(SUM($F227:$F257)=0,"",SUM($F227:$F257))</f>
        <v/>
      </c>
      <c r="G258" s="26" t="str">
        <f>IF(SUM($G227:$G257)=0,"",SUM($G227:$G257))</f>
        <v/>
      </c>
      <c r="H258" s="26" t="str">
        <f>IF(SUM(H227:H257)=0,"",SUM(H227:H257))</f>
        <v/>
      </c>
      <c r="I258" s="26" t="str">
        <f>IF(SUM(I227:I257)=0,"",SUM(I227:I257))</f>
        <v/>
      </c>
      <c r="J258" s="26" t="str">
        <f>IF(SUM(J227:J257)=0,"",SUM(J227:J257))</f>
        <v/>
      </c>
      <c r="K258" s="26" t="str">
        <f>IF(SUM(K227:K257)=0,"",SUM(K227:K257))</f>
        <v/>
      </c>
      <c r="L258" s="26" t="str">
        <f>IF(SUM($L227:$L257)=0,"",SUM($L227:$L257))</f>
        <v/>
      </c>
      <c r="M258" s="33"/>
      <c r="N258" s="193"/>
      <c r="O258" s="193"/>
      <c r="P258" s="193"/>
      <c r="Q258" s="193"/>
      <c r="R258" s="6"/>
    </row>
    <row r="260" spans="1:18" ht="27" customHeight="1">
      <c r="A260" s="194" t="s">
        <v>22</v>
      </c>
      <c r="B260" s="189" t="s">
        <v>103</v>
      </c>
      <c r="C260" s="189"/>
      <c r="D260" s="189"/>
      <c r="E260" s="189"/>
      <c r="F260" s="189" t="s">
        <v>23</v>
      </c>
      <c r="G260" s="189"/>
      <c r="H260" s="189" t="s">
        <v>88</v>
      </c>
      <c r="I260" s="189"/>
      <c r="J260" s="189"/>
      <c r="K260" s="189"/>
      <c r="L260" s="189" t="s">
        <v>87</v>
      </c>
      <c r="M260" s="195" t="s">
        <v>96</v>
      </c>
      <c r="N260" s="194" t="s">
        <v>25</v>
      </c>
      <c r="O260" s="194"/>
      <c r="P260" s="194"/>
      <c r="Q260" s="194"/>
      <c r="R260" s="189" t="s">
        <v>100</v>
      </c>
    </row>
    <row r="261" spans="1:18" ht="14.25" customHeight="1">
      <c r="A261" s="194"/>
      <c r="B261" s="189" t="s">
        <v>82</v>
      </c>
      <c r="C261" s="189"/>
      <c r="D261" s="189" t="s">
        <v>84</v>
      </c>
      <c r="E261" s="189"/>
      <c r="F261" s="189"/>
      <c r="G261" s="189"/>
      <c r="H261" s="189" t="s">
        <v>90</v>
      </c>
      <c r="I261" s="189"/>
      <c r="J261" s="189" t="s">
        <v>89</v>
      </c>
      <c r="K261" s="189"/>
      <c r="L261" s="189"/>
      <c r="M261" s="196"/>
      <c r="N261" s="194"/>
      <c r="O261" s="194"/>
      <c r="P261" s="194"/>
      <c r="Q261" s="194"/>
      <c r="R261" s="189"/>
    </row>
    <row r="262" spans="1:18">
      <c r="A262" s="194"/>
      <c r="B262" s="43" t="s">
        <v>26</v>
      </c>
      <c r="C262" s="43" t="s">
        <v>27</v>
      </c>
      <c r="D262" s="43" t="s">
        <v>26</v>
      </c>
      <c r="E262" s="43" t="s">
        <v>27</v>
      </c>
      <c r="F262" s="44" t="s">
        <v>85</v>
      </c>
      <c r="G262" s="44" t="s">
        <v>86</v>
      </c>
      <c r="H262" s="44" t="s">
        <v>81</v>
      </c>
      <c r="I262" s="44" t="s">
        <v>83</v>
      </c>
      <c r="J262" s="44" t="s">
        <v>81</v>
      </c>
      <c r="K262" s="44" t="s">
        <v>95</v>
      </c>
      <c r="L262" s="189"/>
      <c r="M262" s="197"/>
      <c r="N262" s="194"/>
      <c r="O262" s="194"/>
      <c r="P262" s="194"/>
      <c r="Q262" s="194"/>
      <c r="R262" s="194"/>
    </row>
    <row r="263" spans="1:18">
      <c r="A263" s="27" cm="1">
        <f t="array" aca="1" ref="A263" ca="1">DATE("2025","8"+7,IFERROR(INDIRECT(T1),"1"))</f>
        <v>46082</v>
      </c>
      <c r="B263" s="20"/>
      <c r="C263" s="21"/>
      <c r="D263" s="20"/>
      <c r="E263" s="21"/>
      <c r="F263" s="22"/>
      <c r="G263" s="22"/>
      <c r="H263" s="34" t="str">
        <f>IF(OR(B263="",LEFT(M263,1)="✓"),"",C263-B263-F263)</f>
        <v/>
      </c>
      <c r="I263" s="34" t="str">
        <f>IF(OR(D263="",LEFT(M263,1)="✓"),"",E263-D263-G263)</f>
        <v/>
      </c>
      <c r="J263" s="34" t="str">
        <f>IF(AND(B263&lt;&gt;"",M263="✓所定"),C263-B263-F263,"")</f>
        <v/>
      </c>
      <c r="K263" s="34" t="str">
        <f>IF(AND(B263&lt;&gt;"",M263="✓法定"),C263-B263-F263,"")</f>
        <v/>
      </c>
      <c r="L263" s="34" t="str">
        <f>IF(AND($B263="",$D263=""),"",($C263-$B263-$F263)+($E263-$D263-$G263))</f>
        <v/>
      </c>
      <c r="M263" s="32"/>
      <c r="N263" s="190"/>
      <c r="O263" s="190"/>
      <c r="P263" s="190"/>
      <c r="Q263" s="190"/>
      <c r="R263" s="23"/>
    </row>
    <row r="264" spans="1:18">
      <c r="A264" s="27">
        <f ca="1">A263+1</f>
        <v>46083</v>
      </c>
      <c r="B264" s="20"/>
      <c r="C264" s="21"/>
      <c r="D264" s="20"/>
      <c r="E264" s="21"/>
      <c r="F264" s="22"/>
      <c r="G264" s="22"/>
      <c r="H264" s="34" t="str">
        <f t="shared" ref="H264:H293" si="48">IF(OR(B264="",LEFT(M264,1)="✓"),"",C264-B264-F264)</f>
        <v/>
      </c>
      <c r="I264" s="34" t="str">
        <f t="shared" ref="I264:I293" si="49">IF(OR(D264="",LEFT(M264,1)="✓"),"",E264-D264-G264)</f>
        <v/>
      </c>
      <c r="J264" s="34" t="str">
        <f t="shared" ref="J264:J293" si="50">IF(AND(B264&lt;&gt;"",M264="✓所定"),C264-B264-F264,"")</f>
        <v/>
      </c>
      <c r="K264" s="34" t="str">
        <f t="shared" ref="K264:K293" si="51">IF(AND(B264&lt;&gt;"",M264="✓法定"),C264-B264-F264,"")</f>
        <v/>
      </c>
      <c r="L264" s="34" t="str">
        <f t="shared" ref="L264:L288" si="52">IF(AND($B264="",$D264=""),"",($C264-$B264-$F264)+($E264-$D264-$G264))</f>
        <v/>
      </c>
      <c r="M264" s="32"/>
      <c r="N264" s="190"/>
      <c r="O264" s="190"/>
      <c r="P264" s="190"/>
      <c r="Q264" s="190"/>
      <c r="R264" s="23"/>
    </row>
    <row r="265" spans="1:18">
      <c r="A265" s="27">
        <f t="shared" ref="A265:A293" ca="1" si="53">A264+1</f>
        <v>46084</v>
      </c>
      <c r="B265" s="20"/>
      <c r="C265" s="21"/>
      <c r="D265" s="20"/>
      <c r="E265" s="21"/>
      <c r="F265" s="22"/>
      <c r="G265" s="22"/>
      <c r="H265" s="34" t="str">
        <f t="shared" si="48"/>
        <v/>
      </c>
      <c r="I265" s="34" t="str">
        <f t="shared" si="49"/>
        <v/>
      </c>
      <c r="J265" s="34" t="str">
        <f t="shared" si="50"/>
        <v/>
      </c>
      <c r="K265" s="34" t="str">
        <f t="shared" si="51"/>
        <v/>
      </c>
      <c r="L265" s="34" t="str">
        <f t="shared" si="52"/>
        <v/>
      </c>
      <c r="M265" s="32"/>
      <c r="N265" s="190"/>
      <c r="O265" s="190"/>
      <c r="P265" s="190"/>
      <c r="Q265" s="190"/>
      <c r="R265" s="23"/>
    </row>
    <row r="266" spans="1:18">
      <c r="A266" s="27">
        <f t="shared" ca="1" si="53"/>
        <v>46085</v>
      </c>
      <c r="B266" s="20"/>
      <c r="C266" s="21"/>
      <c r="D266" s="20"/>
      <c r="E266" s="21"/>
      <c r="F266" s="22"/>
      <c r="G266" s="22"/>
      <c r="H266" s="34" t="str">
        <f t="shared" si="48"/>
        <v/>
      </c>
      <c r="I266" s="34" t="str">
        <f t="shared" si="49"/>
        <v/>
      </c>
      <c r="J266" s="34" t="str">
        <f t="shared" si="50"/>
        <v/>
      </c>
      <c r="K266" s="34" t="str">
        <f t="shared" si="51"/>
        <v/>
      </c>
      <c r="L266" s="34" t="str">
        <f t="shared" si="52"/>
        <v/>
      </c>
      <c r="M266" s="32"/>
      <c r="N266" s="190"/>
      <c r="O266" s="190"/>
      <c r="P266" s="190"/>
      <c r="Q266" s="190"/>
      <c r="R266" s="23"/>
    </row>
    <row r="267" spans="1:18">
      <c r="A267" s="27">
        <f t="shared" ca="1" si="53"/>
        <v>46086</v>
      </c>
      <c r="B267" s="20"/>
      <c r="C267" s="21"/>
      <c r="D267" s="20"/>
      <c r="E267" s="21"/>
      <c r="F267" s="22"/>
      <c r="G267" s="22"/>
      <c r="H267" s="34" t="str">
        <f t="shared" si="48"/>
        <v/>
      </c>
      <c r="I267" s="34" t="str">
        <f t="shared" si="49"/>
        <v/>
      </c>
      <c r="J267" s="34" t="str">
        <f t="shared" si="50"/>
        <v/>
      </c>
      <c r="K267" s="34" t="str">
        <f t="shared" si="51"/>
        <v/>
      </c>
      <c r="L267" s="34" t="str">
        <f t="shared" si="52"/>
        <v/>
      </c>
      <c r="M267" s="32"/>
      <c r="N267" s="190"/>
      <c r="O267" s="190"/>
      <c r="P267" s="190"/>
      <c r="Q267" s="190"/>
      <c r="R267" s="23"/>
    </row>
    <row r="268" spans="1:18">
      <c r="A268" s="27">
        <f t="shared" ca="1" si="53"/>
        <v>46087</v>
      </c>
      <c r="B268" s="20"/>
      <c r="C268" s="21"/>
      <c r="D268" s="20"/>
      <c r="E268" s="21"/>
      <c r="F268" s="22"/>
      <c r="G268" s="22"/>
      <c r="H268" s="34" t="str">
        <f t="shared" si="48"/>
        <v/>
      </c>
      <c r="I268" s="34" t="str">
        <f t="shared" si="49"/>
        <v/>
      </c>
      <c r="J268" s="34" t="str">
        <f t="shared" si="50"/>
        <v/>
      </c>
      <c r="K268" s="34" t="str">
        <f t="shared" si="51"/>
        <v/>
      </c>
      <c r="L268" s="34" t="str">
        <f t="shared" si="52"/>
        <v/>
      </c>
      <c r="M268" s="32"/>
      <c r="N268" s="190"/>
      <c r="O268" s="190"/>
      <c r="P268" s="190"/>
      <c r="Q268" s="190"/>
      <c r="R268" s="23"/>
    </row>
    <row r="269" spans="1:18">
      <c r="A269" s="27">
        <f t="shared" ca="1" si="53"/>
        <v>46088</v>
      </c>
      <c r="B269" s="20"/>
      <c r="C269" s="21"/>
      <c r="D269" s="20"/>
      <c r="E269" s="21"/>
      <c r="F269" s="22"/>
      <c r="G269" s="22"/>
      <c r="H269" s="34" t="str">
        <f t="shared" si="48"/>
        <v/>
      </c>
      <c r="I269" s="34" t="str">
        <f t="shared" si="49"/>
        <v/>
      </c>
      <c r="J269" s="34" t="str">
        <f t="shared" si="50"/>
        <v/>
      </c>
      <c r="K269" s="34" t="str">
        <f t="shared" si="51"/>
        <v/>
      </c>
      <c r="L269" s="34" t="str">
        <f t="shared" si="52"/>
        <v/>
      </c>
      <c r="M269" s="32"/>
      <c r="N269" s="190"/>
      <c r="O269" s="190"/>
      <c r="P269" s="190"/>
      <c r="Q269" s="190"/>
      <c r="R269" s="23"/>
    </row>
    <row r="270" spans="1:18">
      <c r="A270" s="27">
        <f t="shared" ca="1" si="53"/>
        <v>46089</v>
      </c>
      <c r="B270" s="20"/>
      <c r="C270" s="21"/>
      <c r="D270" s="20"/>
      <c r="E270" s="21"/>
      <c r="F270" s="22"/>
      <c r="G270" s="22"/>
      <c r="H270" s="34" t="str">
        <f t="shared" si="48"/>
        <v/>
      </c>
      <c r="I270" s="34" t="str">
        <f t="shared" si="49"/>
        <v/>
      </c>
      <c r="J270" s="34" t="str">
        <f t="shared" si="50"/>
        <v/>
      </c>
      <c r="K270" s="34" t="str">
        <f t="shared" si="51"/>
        <v/>
      </c>
      <c r="L270" s="34" t="str">
        <f t="shared" si="52"/>
        <v/>
      </c>
      <c r="M270" s="32"/>
      <c r="N270" s="190"/>
      <c r="O270" s="190"/>
      <c r="P270" s="190"/>
      <c r="Q270" s="190"/>
      <c r="R270" s="23"/>
    </row>
    <row r="271" spans="1:18">
      <c r="A271" s="27">
        <f t="shared" ca="1" si="53"/>
        <v>46090</v>
      </c>
      <c r="B271" s="20"/>
      <c r="C271" s="21"/>
      <c r="D271" s="20"/>
      <c r="E271" s="21"/>
      <c r="F271" s="22"/>
      <c r="G271" s="22"/>
      <c r="H271" s="34" t="str">
        <f t="shared" si="48"/>
        <v/>
      </c>
      <c r="I271" s="34" t="str">
        <f t="shared" si="49"/>
        <v/>
      </c>
      <c r="J271" s="34" t="str">
        <f t="shared" si="50"/>
        <v/>
      </c>
      <c r="K271" s="34" t="str">
        <f t="shared" si="51"/>
        <v/>
      </c>
      <c r="L271" s="34" t="str">
        <f t="shared" si="52"/>
        <v/>
      </c>
      <c r="M271" s="32"/>
      <c r="N271" s="190"/>
      <c r="O271" s="190"/>
      <c r="P271" s="190"/>
      <c r="Q271" s="190"/>
      <c r="R271" s="23"/>
    </row>
    <row r="272" spans="1:18">
      <c r="A272" s="27">
        <f t="shared" ca="1" si="53"/>
        <v>46091</v>
      </c>
      <c r="B272" s="20"/>
      <c r="C272" s="21"/>
      <c r="D272" s="20"/>
      <c r="E272" s="21"/>
      <c r="F272" s="22"/>
      <c r="G272" s="22"/>
      <c r="H272" s="34" t="str">
        <f t="shared" si="48"/>
        <v/>
      </c>
      <c r="I272" s="34" t="str">
        <f t="shared" si="49"/>
        <v/>
      </c>
      <c r="J272" s="34" t="str">
        <f t="shared" si="50"/>
        <v/>
      </c>
      <c r="K272" s="34" t="str">
        <f t="shared" si="51"/>
        <v/>
      </c>
      <c r="L272" s="34" t="str">
        <f t="shared" si="52"/>
        <v/>
      </c>
      <c r="M272" s="32"/>
      <c r="N272" s="190"/>
      <c r="O272" s="190"/>
      <c r="P272" s="190"/>
      <c r="Q272" s="190"/>
      <c r="R272" s="23"/>
    </row>
    <row r="273" spans="1:18">
      <c r="A273" s="27">
        <f t="shared" ca="1" si="53"/>
        <v>46092</v>
      </c>
      <c r="B273" s="20"/>
      <c r="C273" s="21"/>
      <c r="D273" s="20"/>
      <c r="E273" s="21"/>
      <c r="F273" s="22"/>
      <c r="G273" s="22"/>
      <c r="H273" s="34" t="str">
        <f t="shared" si="48"/>
        <v/>
      </c>
      <c r="I273" s="34" t="str">
        <f t="shared" si="49"/>
        <v/>
      </c>
      <c r="J273" s="34" t="str">
        <f t="shared" si="50"/>
        <v/>
      </c>
      <c r="K273" s="34" t="str">
        <f t="shared" si="51"/>
        <v/>
      </c>
      <c r="L273" s="34" t="str">
        <f t="shared" si="52"/>
        <v/>
      </c>
      <c r="M273" s="32"/>
      <c r="N273" s="190"/>
      <c r="O273" s="190"/>
      <c r="P273" s="190"/>
      <c r="Q273" s="190"/>
      <c r="R273" s="23"/>
    </row>
    <row r="274" spans="1:18">
      <c r="A274" s="27">
        <f t="shared" ca="1" si="53"/>
        <v>46093</v>
      </c>
      <c r="B274" s="20"/>
      <c r="C274" s="21"/>
      <c r="D274" s="20"/>
      <c r="E274" s="21"/>
      <c r="F274" s="22"/>
      <c r="G274" s="22"/>
      <c r="H274" s="34" t="str">
        <f t="shared" si="48"/>
        <v/>
      </c>
      <c r="I274" s="34" t="str">
        <f t="shared" si="49"/>
        <v/>
      </c>
      <c r="J274" s="34" t="str">
        <f t="shared" si="50"/>
        <v/>
      </c>
      <c r="K274" s="34" t="str">
        <f t="shared" si="51"/>
        <v/>
      </c>
      <c r="L274" s="34" t="str">
        <f t="shared" si="52"/>
        <v/>
      </c>
      <c r="M274" s="32"/>
      <c r="N274" s="190"/>
      <c r="O274" s="190"/>
      <c r="P274" s="190"/>
      <c r="Q274" s="190"/>
      <c r="R274" s="23"/>
    </row>
    <row r="275" spans="1:18">
      <c r="A275" s="27">
        <f t="shared" ca="1" si="53"/>
        <v>46094</v>
      </c>
      <c r="B275" s="20"/>
      <c r="C275" s="21"/>
      <c r="D275" s="20"/>
      <c r="E275" s="21"/>
      <c r="F275" s="22"/>
      <c r="G275" s="22"/>
      <c r="H275" s="34" t="str">
        <f t="shared" si="48"/>
        <v/>
      </c>
      <c r="I275" s="34" t="str">
        <f t="shared" si="49"/>
        <v/>
      </c>
      <c r="J275" s="34" t="str">
        <f t="shared" si="50"/>
        <v/>
      </c>
      <c r="K275" s="34" t="str">
        <f t="shared" si="51"/>
        <v/>
      </c>
      <c r="L275" s="34" t="str">
        <f t="shared" si="52"/>
        <v/>
      </c>
      <c r="M275" s="32"/>
      <c r="N275" s="190"/>
      <c r="O275" s="190"/>
      <c r="P275" s="190"/>
      <c r="Q275" s="190"/>
      <c r="R275" s="23"/>
    </row>
    <row r="276" spans="1:18">
      <c r="A276" s="27">
        <f t="shared" ca="1" si="53"/>
        <v>46095</v>
      </c>
      <c r="B276" s="20"/>
      <c r="C276" s="21"/>
      <c r="D276" s="20"/>
      <c r="E276" s="21"/>
      <c r="F276" s="22"/>
      <c r="G276" s="22"/>
      <c r="H276" s="34" t="str">
        <f t="shared" si="48"/>
        <v/>
      </c>
      <c r="I276" s="34" t="str">
        <f t="shared" si="49"/>
        <v/>
      </c>
      <c r="J276" s="34" t="str">
        <f t="shared" si="50"/>
        <v/>
      </c>
      <c r="K276" s="34" t="str">
        <f t="shared" si="51"/>
        <v/>
      </c>
      <c r="L276" s="34" t="str">
        <f t="shared" si="52"/>
        <v/>
      </c>
      <c r="M276" s="32"/>
      <c r="N276" s="190"/>
      <c r="O276" s="190"/>
      <c r="P276" s="190"/>
      <c r="Q276" s="190"/>
      <c r="R276" s="23"/>
    </row>
    <row r="277" spans="1:18">
      <c r="A277" s="27">
        <f t="shared" ca="1" si="53"/>
        <v>46096</v>
      </c>
      <c r="B277" s="20"/>
      <c r="C277" s="21"/>
      <c r="D277" s="20"/>
      <c r="E277" s="21"/>
      <c r="F277" s="22"/>
      <c r="G277" s="22"/>
      <c r="H277" s="34" t="str">
        <f t="shared" si="48"/>
        <v/>
      </c>
      <c r="I277" s="34" t="str">
        <f t="shared" si="49"/>
        <v/>
      </c>
      <c r="J277" s="34" t="str">
        <f t="shared" si="50"/>
        <v/>
      </c>
      <c r="K277" s="34" t="str">
        <f t="shared" si="51"/>
        <v/>
      </c>
      <c r="L277" s="34" t="str">
        <f t="shared" si="52"/>
        <v/>
      </c>
      <c r="M277" s="32"/>
      <c r="N277" s="190"/>
      <c r="O277" s="190"/>
      <c r="P277" s="190"/>
      <c r="Q277" s="190"/>
      <c r="R277" s="23"/>
    </row>
    <row r="278" spans="1:18">
      <c r="A278" s="27">
        <f t="shared" ca="1" si="53"/>
        <v>46097</v>
      </c>
      <c r="B278" s="20"/>
      <c r="C278" s="21"/>
      <c r="D278" s="20"/>
      <c r="E278" s="21"/>
      <c r="F278" s="22"/>
      <c r="G278" s="22"/>
      <c r="H278" s="34" t="str">
        <f t="shared" si="48"/>
        <v/>
      </c>
      <c r="I278" s="34" t="str">
        <f t="shared" si="49"/>
        <v/>
      </c>
      <c r="J278" s="34" t="str">
        <f t="shared" si="50"/>
        <v/>
      </c>
      <c r="K278" s="34" t="str">
        <f t="shared" si="51"/>
        <v/>
      </c>
      <c r="L278" s="34" t="str">
        <f t="shared" si="52"/>
        <v/>
      </c>
      <c r="M278" s="32"/>
      <c r="N278" s="190"/>
      <c r="O278" s="190"/>
      <c r="P278" s="190"/>
      <c r="Q278" s="190"/>
      <c r="R278" s="23"/>
    </row>
    <row r="279" spans="1:18">
      <c r="A279" s="27">
        <f t="shared" ca="1" si="53"/>
        <v>46098</v>
      </c>
      <c r="B279" s="20"/>
      <c r="C279" s="21"/>
      <c r="D279" s="20"/>
      <c r="E279" s="21"/>
      <c r="F279" s="22"/>
      <c r="G279" s="22"/>
      <c r="H279" s="34" t="str">
        <f t="shared" si="48"/>
        <v/>
      </c>
      <c r="I279" s="34" t="str">
        <f t="shared" si="49"/>
        <v/>
      </c>
      <c r="J279" s="34" t="str">
        <f t="shared" si="50"/>
        <v/>
      </c>
      <c r="K279" s="34" t="str">
        <f t="shared" si="51"/>
        <v/>
      </c>
      <c r="L279" s="34" t="str">
        <f t="shared" si="52"/>
        <v/>
      </c>
      <c r="M279" s="32"/>
      <c r="N279" s="190"/>
      <c r="O279" s="190"/>
      <c r="P279" s="190"/>
      <c r="Q279" s="190"/>
      <c r="R279" s="23"/>
    </row>
    <row r="280" spans="1:18">
      <c r="A280" s="27">
        <f t="shared" ca="1" si="53"/>
        <v>46099</v>
      </c>
      <c r="B280" s="20"/>
      <c r="C280" s="21"/>
      <c r="D280" s="20"/>
      <c r="E280" s="21"/>
      <c r="F280" s="22"/>
      <c r="G280" s="22"/>
      <c r="H280" s="34" t="str">
        <f t="shared" si="48"/>
        <v/>
      </c>
      <c r="I280" s="34" t="str">
        <f t="shared" si="49"/>
        <v/>
      </c>
      <c r="J280" s="34" t="str">
        <f t="shared" si="50"/>
        <v/>
      </c>
      <c r="K280" s="34" t="str">
        <f t="shared" si="51"/>
        <v/>
      </c>
      <c r="L280" s="34" t="str">
        <f t="shared" si="52"/>
        <v/>
      </c>
      <c r="M280" s="32"/>
      <c r="N280" s="190"/>
      <c r="O280" s="190"/>
      <c r="P280" s="190"/>
      <c r="Q280" s="190"/>
      <c r="R280" s="23"/>
    </row>
    <row r="281" spans="1:18">
      <c r="A281" s="27">
        <f t="shared" ca="1" si="53"/>
        <v>46100</v>
      </c>
      <c r="B281" s="20"/>
      <c r="C281" s="21"/>
      <c r="D281" s="20"/>
      <c r="E281" s="21"/>
      <c r="F281" s="22"/>
      <c r="G281" s="22"/>
      <c r="H281" s="34" t="str">
        <f t="shared" si="48"/>
        <v/>
      </c>
      <c r="I281" s="34" t="str">
        <f t="shared" si="49"/>
        <v/>
      </c>
      <c r="J281" s="34" t="str">
        <f t="shared" si="50"/>
        <v/>
      </c>
      <c r="K281" s="34" t="str">
        <f t="shared" si="51"/>
        <v/>
      </c>
      <c r="L281" s="34" t="str">
        <f t="shared" si="52"/>
        <v/>
      </c>
      <c r="M281" s="32"/>
      <c r="N281" s="190"/>
      <c r="O281" s="190"/>
      <c r="P281" s="190"/>
      <c r="Q281" s="190"/>
      <c r="R281" s="23"/>
    </row>
    <row r="282" spans="1:18">
      <c r="A282" s="27">
        <f t="shared" ca="1" si="53"/>
        <v>46101</v>
      </c>
      <c r="B282" s="20"/>
      <c r="C282" s="21"/>
      <c r="D282" s="20"/>
      <c r="E282" s="21"/>
      <c r="F282" s="22"/>
      <c r="G282" s="22"/>
      <c r="H282" s="34" t="str">
        <f t="shared" si="48"/>
        <v/>
      </c>
      <c r="I282" s="34" t="str">
        <f t="shared" si="49"/>
        <v/>
      </c>
      <c r="J282" s="34" t="str">
        <f t="shared" si="50"/>
        <v/>
      </c>
      <c r="K282" s="34" t="str">
        <f t="shared" si="51"/>
        <v/>
      </c>
      <c r="L282" s="34" t="str">
        <f t="shared" si="52"/>
        <v/>
      </c>
      <c r="M282" s="32"/>
      <c r="N282" s="190"/>
      <c r="O282" s="190"/>
      <c r="P282" s="190"/>
      <c r="Q282" s="190"/>
      <c r="R282" s="23"/>
    </row>
    <row r="283" spans="1:18">
      <c r="A283" s="27">
        <f t="shared" ca="1" si="53"/>
        <v>46102</v>
      </c>
      <c r="B283" s="20"/>
      <c r="C283" s="21"/>
      <c r="D283" s="20"/>
      <c r="E283" s="21"/>
      <c r="F283" s="22"/>
      <c r="G283" s="22"/>
      <c r="H283" s="34" t="str">
        <f t="shared" si="48"/>
        <v/>
      </c>
      <c r="I283" s="34" t="str">
        <f t="shared" si="49"/>
        <v/>
      </c>
      <c r="J283" s="34" t="str">
        <f t="shared" si="50"/>
        <v/>
      </c>
      <c r="K283" s="34" t="str">
        <f t="shared" si="51"/>
        <v/>
      </c>
      <c r="L283" s="34" t="str">
        <f t="shared" si="52"/>
        <v/>
      </c>
      <c r="M283" s="32"/>
      <c r="N283" s="190"/>
      <c r="O283" s="190"/>
      <c r="P283" s="190"/>
      <c r="Q283" s="190"/>
      <c r="R283" s="23"/>
    </row>
    <row r="284" spans="1:18">
      <c r="A284" s="27">
        <f t="shared" ca="1" si="53"/>
        <v>46103</v>
      </c>
      <c r="B284" s="20"/>
      <c r="C284" s="21"/>
      <c r="D284" s="20"/>
      <c r="E284" s="21"/>
      <c r="F284" s="22"/>
      <c r="G284" s="22"/>
      <c r="H284" s="34" t="str">
        <f t="shared" si="48"/>
        <v/>
      </c>
      <c r="I284" s="34" t="str">
        <f t="shared" si="49"/>
        <v/>
      </c>
      <c r="J284" s="34" t="str">
        <f t="shared" si="50"/>
        <v/>
      </c>
      <c r="K284" s="34" t="str">
        <f t="shared" si="51"/>
        <v/>
      </c>
      <c r="L284" s="34" t="str">
        <f t="shared" si="52"/>
        <v/>
      </c>
      <c r="M284" s="32"/>
      <c r="N284" s="190"/>
      <c r="O284" s="190"/>
      <c r="P284" s="190"/>
      <c r="Q284" s="190"/>
      <c r="R284" s="23"/>
    </row>
    <row r="285" spans="1:18">
      <c r="A285" s="27">
        <f t="shared" ca="1" si="53"/>
        <v>46104</v>
      </c>
      <c r="B285" s="20"/>
      <c r="C285" s="21"/>
      <c r="D285" s="20"/>
      <c r="E285" s="21"/>
      <c r="F285" s="22"/>
      <c r="G285" s="22"/>
      <c r="H285" s="34" t="str">
        <f t="shared" si="48"/>
        <v/>
      </c>
      <c r="I285" s="34" t="str">
        <f t="shared" si="49"/>
        <v/>
      </c>
      <c r="J285" s="34" t="str">
        <f t="shared" si="50"/>
        <v/>
      </c>
      <c r="K285" s="34" t="str">
        <f t="shared" si="51"/>
        <v/>
      </c>
      <c r="L285" s="34" t="str">
        <f t="shared" si="52"/>
        <v/>
      </c>
      <c r="M285" s="32"/>
      <c r="N285" s="190"/>
      <c r="O285" s="190"/>
      <c r="P285" s="190"/>
      <c r="Q285" s="190"/>
      <c r="R285" s="23"/>
    </row>
    <row r="286" spans="1:18">
      <c r="A286" s="27">
        <f t="shared" ca="1" si="53"/>
        <v>46105</v>
      </c>
      <c r="B286" s="20"/>
      <c r="C286" s="21"/>
      <c r="D286" s="20"/>
      <c r="E286" s="21"/>
      <c r="F286" s="22"/>
      <c r="G286" s="22"/>
      <c r="H286" s="34" t="str">
        <f t="shared" si="48"/>
        <v/>
      </c>
      <c r="I286" s="34" t="str">
        <f t="shared" si="49"/>
        <v/>
      </c>
      <c r="J286" s="34" t="str">
        <f t="shared" si="50"/>
        <v/>
      </c>
      <c r="K286" s="34" t="str">
        <f t="shared" si="51"/>
        <v/>
      </c>
      <c r="L286" s="34" t="str">
        <f t="shared" si="52"/>
        <v/>
      </c>
      <c r="M286" s="32"/>
      <c r="N286" s="190"/>
      <c r="O286" s="190"/>
      <c r="P286" s="190"/>
      <c r="Q286" s="190"/>
      <c r="R286" s="23"/>
    </row>
    <row r="287" spans="1:18">
      <c r="A287" s="27">
        <f t="shared" ca="1" si="53"/>
        <v>46106</v>
      </c>
      <c r="B287" s="20"/>
      <c r="C287" s="21"/>
      <c r="D287" s="20"/>
      <c r="E287" s="21"/>
      <c r="F287" s="22"/>
      <c r="G287" s="22"/>
      <c r="H287" s="34" t="str">
        <f t="shared" si="48"/>
        <v/>
      </c>
      <c r="I287" s="34" t="str">
        <f t="shared" si="49"/>
        <v/>
      </c>
      <c r="J287" s="34" t="str">
        <f t="shared" si="50"/>
        <v/>
      </c>
      <c r="K287" s="34" t="str">
        <f t="shared" si="51"/>
        <v/>
      </c>
      <c r="L287" s="34" t="str">
        <f t="shared" si="52"/>
        <v/>
      </c>
      <c r="M287" s="32"/>
      <c r="N287" s="190"/>
      <c r="O287" s="190"/>
      <c r="P287" s="190"/>
      <c r="Q287" s="190"/>
      <c r="R287" s="23"/>
    </row>
    <row r="288" spans="1:18">
      <c r="A288" s="27">
        <f t="shared" ca="1" si="53"/>
        <v>46107</v>
      </c>
      <c r="B288" s="20"/>
      <c r="C288" s="21"/>
      <c r="D288" s="20"/>
      <c r="E288" s="21"/>
      <c r="F288" s="22"/>
      <c r="G288" s="22"/>
      <c r="H288" s="34" t="str">
        <f t="shared" si="48"/>
        <v/>
      </c>
      <c r="I288" s="34" t="str">
        <f t="shared" si="49"/>
        <v/>
      </c>
      <c r="J288" s="34" t="str">
        <f t="shared" si="50"/>
        <v/>
      </c>
      <c r="K288" s="34" t="str">
        <f t="shared" si="51"/>
        <v/>
      </c>
      <c r="L288" s="34" t="str">
        <f t="shared" si="52"/>
        <v/>
      </c>
      <c r="M288" s="32"/>
      <c r="N288" s="190"/>
      <c r="O288" s="190"/>
      <c r="P288" s="190"/>
      <c r="Q288" s="190"/>
      <c r="R288" s="23"/>
    </row>
    <row r="289" spans="1:18">
      <c r="A289" s="27">
        <f t="shared" ca="1" si="53"/>
        <v>46108</v>
      </c>
      <c r="B289" s="20"/>
      <c r="C289" s="21"/>
      <c r="D289" s="20"/>
      <c r="E289" s="21"/>
      <c r="F289" s="22"/>
      <c r="G289" s="22"/>
      <c r="H289" s="34" t="str">
        <f t="shared" si="48"/>
        <v/>
      </c>
      <c r="I289" s="34" t="str">
        <f t="shared" si="49"/>
        <v/>
      </c>
      <c r="J289" s="34" t="str">
        <f t="shared" si="50"/>
        <v/>
      </c>
      <c r="K289" s="34" t="str">
        <f t="shared" si="51"/>
        <v/>
      </c>
      <c r="L289" s="34" t="str">
        <f>IF(AND($B289="",$D289=""),"",($C289-$B289-$F289)+($E289-$D289-$G289))</f>
        <v/>
      </c>
      <c r="M289" s="32"/>
      <c r="N289" s="190"/>
      <c r="O289" s="190"/>
      <c r="P289" s="190"/>
      <c r="Q289" s="190"/>
      <c r="R289" s="23"/>
    </row>
    <row r="290" spans="1:18">
      <c r="A290" s="27">
        <f t="shared" ca="1" si="53"/>
        <v>46109</v>
      </c>
      <c r="B290" s="20"/>
      <c r="C290" s="21"/>
      <c r="D290" s="20"/>
      <c r="E290" s="21"/>
      <c r="F290" s="22"/>
      <c r="G290" s="22"/>
      <c r="H290" s="34" t="str">
        <f t="shared" si="48"/>
        <v/>
      </c>
      <c r="I290" s="34" t="str">
        <f t="shared" si="49"/>
        <v/>
      </c>
      <c r="J290" s="34" t="str">
        <f t="shared" si="50"/>
        <v/>
      </c>
      <c r="K290" s="34" t="str">
        <f t="shared" si="51"/>
        <v/>
      </c>
      <c r="L290" s="34" t="str">
        <f>IF(AND($B290="",$D290=""),"",($C290-$B290-$F290)+($E290-$D290-$G290))</f>
        <v/>
      </c>
      <c r="M290" s="32"/>
      <c r="N290" s="190"/>
      <c r="O290" s="190"/>
      <c r="P290" s="190"/>
      <c r="Q290" s="190"/>
      <c r="R290" s="23"/>
    </row>
    <row r="291" spans="1:18">
      <c r="A291" s="27">
        <f t="shared" ca="1" si="53"/>
        <v>46110</v>
      </c>
      <c r="B291" s="20"/>
      <c r="C291" s="21"/>
      <c r="D291" s="20"/>
      <c r="E291" s="21"/>
      <c r="F291" s="22"/>
      <c r="G291" s="22"/>
      <c r="H291" s="34" t="str">
        <f t="shared" si="48"/>
        <v/>
      </c>
      <c r="I291" s="34" t="str">
        <f t="shared" si="49"/>
        <v/>
      </c>
      <c r="J291" s="34" t="str">
        <f t="shared" si="50"/>
        <v/>
      </c>
      <c r="K291" s="34" t="str">
        <f t="shared" si="51"/>
        <v/>
      </c>
      <c r="L291" s="34" t="str">
        <f>IF(AND($B291="",$D291=""),"",($C291-$B291-$F291)+($E291-$D291-$G291))</f>
        <v/>
      </c>
      <c r="M291" s="32"/>
      <c r="N291" s="190"/>
      <c r="O291" s="190"/>
      <c r="P291" s="190"/>
      <c r="Q291" s="190"/>
      <c r="R291" s="23"/>
    </row>
    <row r="292" spans="1:18">
      <c r="A292" s="27">
        <f t="shared" ca="1" si="53"/>
        <v>46111</v>
      </c>
      <c r="B292" s="20"/>
      <c r="C292" s="21"/>
      <c r="D292" s="20"/>
      <c r="E292" s="21"/>
      <c r="F292" s="22"/>
      <c r="G292" s="22"/>
      <c r="H292" s="34" t="str">
        <f t="shared" si="48"/>
        <v/>
      </c>
      <c r="I292" s="34" t="str">
        <f t="shared" si="49"/>
        <v/>
      </c>
      <c r="J292" s="34" t="str">
        <f t="shared" si="50"/>
        <v/>
      </c>
      <c r="K292" s="34" t="str">
        <f t="shared" si="51"/>
        <v/>
      </c>
      <c r="L292" s="34" t="str">
        <f>IF(AND($B292="",$D292=""),"",($C292-$B292-$F292)+($E292-$D292-$G292))</f>
        <v/>
      </c>
      <c r="M292" s="32"/>
      <c r="N292" s="190"/>
      <c r="O292" s="190"/>
      <c r="P292" s="190"/>
      <c r="Q292" s="190"/>
      <c r="R292" s="23"/>
    </row>
    <row r="293" spans="1:18">
      <c r="A293" s="27">
        <f t="shared" ca="1" si="53"/>
        <v>46112</v>
      </c>
      <c r="B293" s="20"/>
      <c r="C293" s="21"/>
      <c r="D293" s="20"/>
      <c r="E293" s="21"/>
      <c r="F293" s="22"/>
      <c r="G293" s="22"/>
      <c r="H293" s="34" t="str">
        <f t="shared" si="48"/>
        <v/>
      </c>
      <c r="I293" s="34" t="str">
        <f t="shared" si="49"/>
        <v/>
      </c>
      <c r="J293" s="34" t="str">
        <f t="shared" si="50"/>
        <v/>
      </c>
      <c r="K293" s="34" t="str">
        <f t="shared" si="51"/>
        <v/>
      </c>
      <c r="L293" s="34" t="str">
        <f>IF(AND($B293="",$D293=""),"",($C293-$B293-$F293)+($E293-$D293-$G293))</f>
        <v/>
      </c>
      <c r="M293" s="32"/>
      <c r="N293" s="190"/>
      <c r="O293" s="190"/>
      <c r="P293" s="190"/>
      <c r="Q293" s="190"/>
      <c r="R293" s="23"/>
    </row>
    <row r="294" spans="1:18">
      <c r="A294" s="5" t="s">
        <v>11</v>
      </c>
      <c r="B294" s="191"/>
      <c r="C294" s="192"/>
      <c r="D294" s="191"/>
      <c r="E294" s="192"/>
      <c r="F294" s="26" t="str">
        <f>IF(SUM($F263:$F293)=0,"",SUM($F263:$F293))</f>
        <v/>
      </c>
      <c r="G294" s="26" t="str">
        <f>IF(SUM($G263:$G293)=0,"",SUM($G263:$G293))</f>
        <v/>
      </c>
      <c r="H294" s="26" t="str">
        <f>IF(SUM(H263:H293)=0,"",SUM(H263:H293))</f>
        <v/>
      </c>
      <c r="I294" s="26" t="str">
        <f>IF(SUM(I263:I293)=0,"",SUM(I263:I293))</f>
        <v/>
      </c>
      <c r="J294" s="26" t="str">
        <f t="shared" ref="J294:K294" si="54">IF(SUM(J263:J293)=0,"",SUM(J263:J293))</f>
        <v/>
      </c>
      <c r="K294" s="26" t="str">
        <f t="shared" si="54"/>
        <v/>
      </c>
      <c r="L294" s="26" t="str">
        <f>IF(SUM($L263:$L293)=0,"",SUM($L263:$L293))</f>
        <v/>
      </c>
      <c r="M294" s="33"/>
      <c r="N294" s="193"/>
      <c r="O294" s="193"/>
      <c r="P294" s="193"/>
      <c r="Q294" s="193"/>
      <c r="R294" s="6"/>
    </row>
  </sheetData>
  <sheetProtection algorithmName="SHA-512" hashValue="8RWs+XZSTdAmssqUB9esKJ8arMvDPQDN6f5gL/75BANgTYJa0OEuyvA+Lf4NqIiCAOXYQZRpS8B6CWzIRi1GNA==" saltValue="o45ScQ7hRafr+437WYcURA==" spinCount="100000" sheet="1" formatRows="0"/>
  <mergeCells count="371">
    <mergeCell ref="A8:A10"/>
    <mergeCell ref="B8:E8"/>
    <mergeCell ref="F8:G9"/>
    <mergeCell ref="H8:K8"/>
    <mergeCell ref="L8:L10"/>
    <mergeCell ref="M8:M10"/>
    <mergeCell ref="N8:Q10"/>
    <mergeCell ref="R8:R10"/>
    <mergeCell ref="B9:C9"/>
    <mergeCell ref="D9:E9"/>
    <mergeCell ref="H9:I9"/>
    <mergeCell ref="J9:K9"/>
    <mergeCell ref="N11:Q11"/>
    <mergeCell ref="B4:L4"/>
    <mergeCell ref="P4:R4"/>
    <mergeCell ref="B5:L5"/>
    <mergeCell ref="N18:Q18"/>
    <mergeCell ref="N19:Q19"/>
    <mergeCell ref="N20:Q20"/>
    <mergeCell ref="N21:Q21"/>
    <mergeCell ref="N22:Q22"/>
    <mergeCell ref="N23:Q23"/>
    <mergeCell ref="N12:Q12"/>
    <mergeCell ref="N13:Q13"/>
    <mergeCell ref="N14:Q14"/>
    <mergeCell ref="N15:Q15"/>
    <mergeCell ref="N16:Q16"/>
    <mergeCell ref="N17:Q17"/>
    <mergeCell ref="N30:Q30"/>
    <mergeCell ref="N31:Q31"/>
    <mergeCell ref="N32:Q32"/>
    <mergeCell ref="N33:Q33"/>
    <mergeCell ref="N34:Q34"/>
    <mergeCell ref="N35:Q35"/>
    <mergeCell ref="N24:Q24"/>
    <mergeCell ref="N25:Q25"/>
    <mergeCell ref="N26:Q26"/>
    <mergeCell ref="N27:Q27"/>
    <mergeCell ref="N28:Q28"/>
    <mergeCell ref="N29:Q29"/>
    <mergeCell ref="A44:A46"/>
    <mergeCell ref="B44:E44"/>
    <mergeCell ref="F44:G45"/>
    <mergeCell ref="H44:K44"/>
    <mergeCell ref="L44:L46"/>
    <mergeCell ref="M44:M46"/>
    <mergeCell ref="N44:Q46"/>
    <mergeCell ref="N36:Q36"/>
    <mergeCell ref="N37:Q37"/>
    <mergeCell ref="N38:Q38"/>
    <mergeCell ref="N39:Q39"/>
    <mergeCell ref="N40:Q40"/>
    <mergeCell ref="N41:Q41"/>
    <mergeCell ref="R44:R46"/>
    <mergeCell ref="B45:C45"/>
    <mergeCell ref="D45:E45"/>
    <mergeCell ref="H45:I45"/>
    <mergeCell ref="J45:K45"/>
    <mergeCell ref="N47:Q47"/>
    <mergeCell ref="B42:C42"/>
    <mergeCell ref="D42:E42"/>
    <mergeCell ref="N42:Q42"/>
    <mergeCell ref="N54:Q54"/>
    <mergeCell ref="N55:Q55"/>
    <mergeCell ref="N56:Q56"/>
    <mergeCell ref="N57:Q57"/>
    <mergeCell ref="N58:Q58"/>
    <mergeCell ref="N59:Q59"/>
    <mergeCell ref="N48:Q48"/>
    <mergeCell ref="N49:Q49"/>
    <mergeCell ref="N50:Q50"/>
    <mergeCell ref="N51:Q51"/>
    <mergeCell ref="N52:Q52"/>
    <mergeCell ref="N53:Q53"/>
    <mergeCell ref="N66:Q66"/>
    <mergeCell ref="N67:Q67"/>
    <mergeCell ref="N68:Q68"/>
    <mergeCell ref="N69:Q69"/>
    <mergeCell ref="N70:Q70"/>
    <mergeCell ref="N71:Q71"/>
    <mergeCell ref="N60:Q60"/>
    <mergeCell ref="N61:Q61"/>
    <mergeCell ref="N62:Q62"/>
    <mergeCell ref="N63:Q63"/>
    <mergeCell ref="N64:Q64"/>
    <mergeCell ref="N65:Q65"/>
    <mergeCell ref="A80:A82"/>
    <mergeCell ref="B80:E80"/>
    <mergeCell ref="F80:G81"/>
    <mergeCell ref="H80:K80"/>
    <mergeCell ref="L80:L82"/>
    <mergeCell ref="M80:M82"/>
    <mergeCell ref="N80:Q82"/>
    <mergeCell ref="N72:Q72"/>
    <mergeCell ref="N73:Q73"/>
    <mergeCell ref="N74:Q74"/>
    <mergeCell ref="N75:Q75"/>
    <mergeCell ref="N76:Q76"/>
    <mergeCell ref="N77:Q77"/>
    <mergeCell ref="R80:R82"/>
    <mergeCell ref="B81:C81"/>
    <mergeCell ref="D81:E81"/>
    <mergeCell ref="H81:I81"/>
    <mergeCell ref="J81:K81"/>
    <mergeCell ref="N83:Q83"/>
    <mergeCell ref="B78:C78"/>
    <mergeCell ref="D78:E78"/>
    <mergeCell ref="N78:Q78"/>
    <mergeCell ref="N90:Q90"/>
    <mergeCell ref="N91:Q91"/>
    <mergeCell ref="N92:Q92"/>
    <mergeCell ref="N93:Q93"/>
    <mergeCell ref="N94:Q94"/>
    <mergeCell ref="N95:Q95"/>
    <mergeCell ref="N84:Q84"/>
    <mergeCell ref="N85:Q85"/>
    <mergeCell ref="N86:Q86"/>
    <mergeCell ref="N87:Q87"/>
    <mergeCell ref="N88:Q88"/>
    <mergeCell ref="N89:Q89"/>
    <mergeCell ref="N102:Q102"/>
    <mergeCell ref="N103:Q103"/>
    <mergeCell ref="N104:Q104"/>
    <mergeCell ref="N105:Q105"/>
    <mergeCell ref="N106:Q106"/>
    <mergeCell ref="N107:Q107"/>
    <mergeCell ref="N96:Q96"/>
    <mergeCell ref="N97:Q97"/>
    <mergeCell ref="N98:Q98"/>
    <mergeCell ref="N99:Q99"/>
    <mergeCell ref="N100:Q100"/>
    <mergeCell ref="N101:Q101"/>
    <mergeCell ref="A116:A118"/>
    <mergeCell ref="B116:E116"/>
    <mergeCell ref="F116:G117"/>
    <mergeCell ref="H116:K116"/>
    <mergeCell ref="L116:L118"/>
    <mergeCell ref="M116:M118"/>
    <mergeCell ref="N116:Q118"/>
    <mergeCell ref="N108:Q108"/>
    <mergeCell ref="N109:Q109"/>
    <mergeCell ref="N110:Q110"/>
    <mergeCell ref="N111:Q111"/>
    <mergeCell ref="N112:Q112"/>
    <mergeCell ref="N113:Q113"/>
    <mergeCell ref="R116:R118"/>
    <mergeCell ref="B117:C117"/>
    <mergeCell ref="D117:E117"/>
    <mergeCell ref="H117:I117"/>
    <mergeCell ref="J117:K117"/>
    <mergeCell ref="N119:Q119"/>
    <mergeCell ref="B114:C114"/>
    <mergeCell ref="D114:E114"/>
    <mergeCell ref="N114:Q114"/>
    <mergeCell ref="N126:Q126"/>
    <mergeCell ref="N127:Q127"/>
    <mergeCell ref="N128:Q128"/>
    <mergeCell ref="N129:Q129"/>
    <mergeCell ref="N130:Q130"/>
    <mergeCell ref="N131:Q131"/>
    <mergeCell ref="N120:Q120"/>
    <mergeCell ref="N121:Q121"/>
    <mergeCell ref="N122:Q122"/>
    <mergeCell ref="N123:Q123"/>
    <mergeCell ref="N124:Q124"/>
    <mergeCell ref="N125:Q125"/>
    <mergeCell ref="N138:Q138"/>
    <mergeCell ref="N139:Q139"/>
    <mergeCell ref="N140:Q140"/>
    <mergeCell ref="N141:Q141"/>
    <mergeCell ref="N142:Q142"/>
    <mergeCell ref="N143:Q143"/>
    <mergeCell ref="N132:Q132"/>
    <mergeCell ref="N133:Q133"/>
    <mergeCell ref="N134:Q134"/>
    <mergeCell ref="N135:Q135"/>
    <mergeCell ref="N136:Q136"/>
    <mergeCell ref="N137:Q137"/>
    <mergeCell ref="A152:A154"/>
    <mergeCell ref="B152:E152"/>
    <mergeCell ref="F152:G153"/>
    <mergeCell ref="H152:K152"/>
    <mergeCell ref="L152:L154"/>
    <mergeCell ref="M152:M154"/>
    <mergeCell ref="N152:Q154"/>
    <mergeCell ref="N144:Q144"/>
    <mergeCell ref="N145:Q145"/>
    <mergeCell ref="N146:Q146"/>
    <mergeCell ref="N147:Q147"/>
    <mergeCell ref="N148:Q148"/>
    <mergeCell ref="N149:Q149"/>
    <mergeCell ref="R152:R154"/>
    <mergeCell ref="B153:C153"/>
    <mergeCell ref="D153:E153"/>
    <mergeCell ref="H153:I153"/>
    <mergeCell ref="J153:K153"/>
    <mergeCell ref="N155:Q155"/>
    <mergeCell ref="B150:C150"/>
    <mergeCell ref="D150:E150"/>
    <mergeCell ref="N150:Q150"/>
    <mergeCell ref="N162:Q162"/>
    <mergeCell ref="N163:Q163"/>
    <mergeCell ref="N164:Q164"/>
    <mergeCell ref="N165:Q165"/>
    <mergeCell ref="N166:Q166"/>
    <mergeCell ref="N167:Q167"/>
    <mergeCell ref="N156:Q156"/>
    <mergeCell ref="N157:Q157"/>
    <mergeCell ref="N158:Q158"/>
    <mergeCell ref="N159:Q159"/>
    <mergeCell ref="N160:Q160"/>
    <mergeCell ref="N161:Q161"/>
    <mergeCell ref="N174:Q174"/>
    <mergeCell ref="N175:Q175"/>
    <mergeCell ref="N176:Q176"/>
    <mergeCell ref="N177:Q177"/>
    <mergeCell ref="N178:Q178"/>
    <mergeCell ref="N179:Q179"/>
    <mergeCell ref="N168:Q168"/>
    <mergeCell ref="N169:Q169"/>
    <mergeCell ref="N170:Q170"/>
    <mergeCell ref="N171:Q171"/>
    <mergeCell ref="N172:Q172"/>
    <mergeCell ref="N173:Q173"/>
    <mergeCell ref="A188:A190"/>
    <mergeCell ref="B188:E188"/>
    <mergeCell ref="F188:G189"/>
    <mergeCell ref="H188:K188"/>
    <mergeCell ref="L188:L190"/>
    <mergeCell ref="M188:M190"/>
    <mergeCell ref="N188:Q190"/>
    <mergeCell ref="N180:Q180"/>
    <mergeCell ref="N181:Q181"/>
    <mergeCell ref="N182:Q182"/>
    <mergeCell ref="N183:Q183"/>
    <mergeCell ref="N184:Q184"/>
    <mergeCell ref="N185:Q185"/>
    <mergeCell ref="R188:R190"/>
    <mergeCell ref="B189:C189"/>
    <mergeCell ref="D189:E189"/>
    <mergeCell ref="H189:I189"/>
    <mergeCell ref="J189:K189"/>
    <mergeCell ref="N191:Q191"/>
    <mergeCell ref="B186:C186"/>
    <mergeCell ref="D186:E186"/>
    <mergeCell ref="N186:Q186"/>
    <mergeCell ref="N198:Q198"/>
    <mergeCell ref="N199:Q199"/>
    <mergeCell ref="N200:Q200"/>
    <mergeCell ref="N201:Q201"/>
    <mergeCell ref="N202:Q202"/>
    <mergeCell ref="N203:Q203"/>
    <mergeCell ref="N192:Q192"/>
    <mergeCell ref="N193:Q193"/>
    <mergeCell ref="N194:Q194"/>
    <mergeCell ref="N195:Q195"/>
    <mergeCell ref="N196:Q196"/>
    <mergeCell ref="N197:Q197"/>
    <mergeCell ref="N210:Q210"/>
    <mergeCell ref="N211:Q211"/>
    <mergeCell ref="N212:Q212"/>
    <mergeCell ref="N213:Q213"/>
    <mergeCell ref="N214:Q214"/>
    <mergeCell ref="N215:Q215"/>
    <mergeCell ref="N204:Q204"/>
    <mergeCell ref="N205:Q205"/>
    <mergeCell ref="N206:Q206"/>
    <mergeCell ref="N207:Q207"/>
    <mergeCell ref="N208:Q208"/>
    <mergeCell ref="N209:Q209"/>
    <mergeCell ref="A224:A226"/>
    <mergeCell ref="B224:E224"/>
    <mergeCell ref="F224:G225"/>
    <mergeCell ref="H224:K224"/>
    <mergeCell ref="L224:L226"/>
    <mergeCell ref="M224:M226"/>
    <mergeCell ref="N224:Q226"/>
    <mergeCell ref="N216:Q216"/>
    <mergeCell ref="N217:Q217"/>
    <mergeCell ref="N218:Q218"/>
    <mergeCell ref="N219:Q219"/>
    <mergeCell ref="N220:Q220"/>
    <mergeCell ref="N221:Q221"/>
    <mergeCell ref="R224:R226"/>
    <mergeCell ref="B225:C225"/>
    <mergeCell ref="D225:E225"/>
    <mergeCell ref="H225:I225"/>
    <mergeCell ref="J225:K225"/>
    <mergeCell ref="N227:Q227"/>
    <mergeCell ref="B222:C222"/>
    <mergeCell ref="D222:E222"/>
    <mergeCell ref="N222:Q222"/>
    <mergeCell ref="N234:Q234"/>
    <mergeCell ref="N235:Q235"/>
    <mergeCell ref="N236:Q236"/>
    <mergeCell ref="N237:Q237"/>
    <mergeCell ref="N238:Q238"/>
    <mergeCell ref="N239:Q239"/>
    <mergeCell ref="N228:Q228"/>
    <mergeCell ref="N229:Q229"/>
    <mergeCell ref="N230:Q230"/>
    <mergeCell ref="N231:Q231"/>
    <mergeCell ref="N232:Q232"/>
    <mergeCell ref="N233:Q233"/>
    <mergeCell ref="N246:Q246"/>
    <mergeCell ref="N247:Q247"/>
    <mergeCell ref="N248:Q248"/>
    <mergeCell ref="N249:Q249"/>
    <mergeCell ref="N250:Q250"/>
    <mergeCell ref="N251:Q251"/>
    <mergeCell ref="N240:Q240"/>
    <mergeCell ref="N241:Q241"/>
    <mergeCell ref="N242:Q242"/>
    <mergeCell ref="N243:Q243"/>
    <mergeCell ref="N244:Q244"/>
    <mergeCell ref="N245:Q245"/>
    <mergeCell ref="A260:A262"/>
    <mergeCell ref="B260:E260"/>
    <mergeCell ref="F260:G261"/>
    <mergeCell ref="H260:K260"/>
    <mergeCell ref="L260:L262"/>
    <mergeCell ref="M260:M262"/>
    <mergeCell ref="N260:Q262"/>
    <mergeCell ref="N252:Q252"/>
    <mergeCell ref="N253:Q253"/>
    <mergeCell ref="N254:Q254"/>
    <mergeCell ref="N255:Q255"/>
    <mergeCell ref="N256:Q256"/>
    <mergeCell ref="N257:Q257"/>
    <mergeCell ref="R260:R262"/>
    <mergeCell ref="B261:C261"/>
    <mergeCell ref="D261:E261"/>
    <mergeCell ref="H261:I261"/>
    <mergeCell ref="J261:K261"/>
    <mergeCell ref="N263:Q263"/>
    <mergeCell ref="B258:C258"/>
    <mergeCell ref="D258:E258"/>
    <mergeCell ref="N258:Q258"/>
    <mergeCell ref="N270:Q270"/>
    <mergeCell ref="N271:Q271"/>
    <mergeCell ref="N272:Q272"/>
    <mergeCell ref="N273:Q273"/>
    <mergeCell ref="N274:Q274"/>
    <mergeCell ref="N275:Q275"/>
    <mergeCell ref="N264:Q264"/>
    <mergeCell ref="N265:Q265"/>
    <mergeCell ref="N266:Q266"/>
    <mergeCell ref="N267:Q267"/>
    <mergeCell ref="N268:Q268"/>
    <mergeCell ref="N269:Q269"/>
    <mergeCell ref="N282:Q282"/>
    <mergeCell ref="N283:Q283"/>
    <mergeCell ref="N284:Q284"/>
    <mergeCell ref="N285:Q285"/>
    <mergeCell ref="N286:Q286"/>
    <mergeCell ref="N287:Q287"/>
    <mergeCell ref="N276:Q276"/>
    <mergeCell ref="N277:Q277"/>
    <mergeCell ref="N278:Q278"/>
    <mergeCell ref="N279:Q279"/>
    <mergeCell ref="N280:Q280"/>
    <mergeCell ref="N281:Q281"/>
    <mergeCell ref="B294:C294"/>
    <mergeCell ref="D294:E294"/>
    <mergeCell ref="N294:Q294"/>
    <mergeCell ref="N288:Q288"/>
    <mergeCell ref="N289:Q289"/>
    <mergeCell ref="N290:Q290"/>
    <mergeCell ref="N291:Q291"/>
    <mergeCell ref="N292:Q292"/>
    <mergeCell ref="N293:Q293"/>
  </mergeCells>
  <phoneticPr fontId="2"/>
  <conditionalFormatting sqref="A12:C13 F12:G13 A14:G41">
    <cfRule type="expression" dxfId="575" priority="9">
      <formula>OR(EDATE($A$11,1)-1&lt;$A12,DATEVALUE("2026/3/31")&lt;$A12)</formula>
    </cfRule>
  </conditionalFormatting>
  <conditionalFormatting sqref="A48:F76 M48:R77 A77:G77 L77">
    <cfRule type="expression" dxfId="574" priority="10">
      <formula>OR(EDATE($A$47,1)-1&lt;$A48,DATEVALUE("2026/3/31")&lt;$A48)</formula>
    </cfRule>
  </conditionalFormatting>
  <conditionalFormatting sqref="A84:G113">
    <cfRule type="expression" dxfId="573" priority="11">
      <formula>OR(EDATE($A$83,1)-1&lt;$A84,DATEVALUE("2026/3/31")&lt;$A84)</formula>
    </cfRule>
  </conditionalFormatting>
  <conditionalFormatting sqref="A120:G149 M120:R149 L149">
    <cfRule type="expression" dxfId="572" priority="12">
      <formula>OR(EDATE($A$119,1)-1&lt;$A120,DATEVALUE("2026/3/31")&lt;$A120)</formula>
    </cfRule>
  </conditionalFormatting>
  <conditionalFormatting sqref="A156:G185">
    <cfRule type="expression" dxfId="571" priority="13">
      <formula>OR(EDATE($A$155,1)-1&lt;$A156,DATEVALUE("2026/3/31")&lt;$A156)</formula>
    </cfRule>
  </conditionalFormatting>
  <conditionalFormatting sqref="A192:G221">
    <cfRule type="expression" dxfId="570" priority="14">
      <formula>OR(EDATE($A$191,1)-1&lt;$A192,DATEVALUE("2026/3/31")&lt;$A192)</formula>
    </cfRule>
  </conditionalFormatting>
  <conditionalFormatting sqref="A228:G257 M228:R257 L255:L257">
    <cfRule type="expression" dxfId="569" priority="15">
      <formula>OR(EDATE($A$227,1)-1&lt;$A228,DATEVALUE("2026/3/31")&lt;$A228)</formula>
    </cfRule>
  </conditionalFormatting>
  <conditionalFormatting sqref="A264:G293 L264:R293">
    <cfRule type="expression" dxfId="568" priority="16">
      <formula>OR(EDATE($A$263,1)-1&lt;$A264,DATEVALUE("2026/3/31")&lt;$A264)</formula>
    </cfRule>
  </conditionalFormatting>
  <conditionalFormatting sqref="B11:C11">
    <cfRule type="expression" dxfId="567" priority="3">
      <formula>OR(EDATE($A$11,1)-1&lt;$A11,DATEVALUE("2026/3/31")&lt;$A11)</formula>
    </cfRule>
  </conditionalFormatting>
  <conditionalFormatting sqref="B4:L5">
    <cfRule type="expression" dxfId="566" priority="8">
      <formula>IF(LEN(B4)&lt;1,TRUE,FALSE)</formula>
    </cfRule>
  </conditionalFormatting>
  <conditionalFormatting sqref="D13:E13">
    <cfRule type="expression" dxfId="565" priority="2">
      <formula>$M$12="✓"</formula>
    </cfRule>
  </conditionalFormatting>
  <conditionalFormatting sqref="M11">
    <cfRule type="expression" dxfId="564" priority="1">
      <formula>OR(EDATE($A$11,1)-1&lt;$A11,DATEVALUE("2026/3/31")&lt;$A11)</formula>
    </cfRule>
  </conditionalFormatting>
  <conditionalFormatting sqref="M12:R41">
    <cfRule type="expression" dxfId="563" priority="4">
      <formula>OR(EDATE($A$11,1)-1&lt;$A12,DATEVALUE("2026/3/31")&lt;$A12)</formula>
    </cfRule>
  </conditionalFormatting>
  <conditionalFormatting sqref="M84:R113">
    <cfRule type="expression" dxfId="562" priority="5">
      <formula>OR(EDATE($A$83,1)-1&lt;$A84,DATEVALUE("2026/3/31")&lt;$A84)</formula>
    </cfRule>
  </conditionalFormatting>
  <conditionalFormatting sqref="M156:R185">
    <cfRule type="expression" dxfId="561" priority="6">
      <formula>OR(EDATE($A$155,1)-1&lt;$A156,DATEVALUE("2026/3/31")&lt;$A156)</formula>
    </cfRule>
  </conditionalFormatting>
  <conditionalFormatting sqref="M192:R221">
    <cfRule type="expression" dxfId="560" priority="7">
      <formula>OR(EDATE($A$191,1)-1&lt;$A192,DATEVALUE("2026/3/31")&lt;$A192)</formula>
    </cfRule>
  </conditionalFormatting>
  <dataValidations count="3">
    <dataValidation type="time" operator="greaterThanOrEqual" allowBlank="1" showInputMessage="1" showErrorMessage="1" sqref="H114:K114 H78:K78 G42:K42 H222:K222 H258:K258 H186:K186 H150:K150 G11:G41 L11:L42 B11:F42 B47:G78 L47:L78 B83:G114 L83:L114 B119:G150 L119:L150 B155:G186 L155:L186 B191:G222 L191:L222 B227:G258 L227:L258 B263:G294 L263:L294 H294:K294" xr:uid="{6FB9CFB9-540D-440C-B2DA-902222C9C63B}">
      <formula1>0</formula1>
    </dataValidation>
    <dataValidation type="list" allowBlank="1" showInputMessage="1" showErrorMessage="1" sqref="M263:M293 M47:M76 M83:M113 M119:M149 M155:M185 M191:M221 M227:M257 M11:M41" xr:uid="{C8DE70CB-B0DF-46C0-9F49-7FD2576242DF}">
      <formula1>",✓所定,✓法定"</formula1>
    </dataValidation>
    <dataValidation operator="greaterThanOrEqual" allowBlank="1" showInputMessage="1" showErrorMessage="1" sqref="H191:K221 H155:K185 H227:K257 H11:K41 H119:K149 H47:K77 H83:K113 H263:K293" xr:uid="{F0E27930-AAE2-41DC-97A8-530AFD6CDF44}"/>
  </dataValidations>
  <printOptions horizontalCentered="1"/>
  <pageMargins left="0.51181102362204722" right="0.51181102362204722" top="0.55118110236220474" bottom="0.55118110236220474" header="0.31496062992125984" footer="0.31496062992125984"/>
  <pageSetup paperSize="9" scale="76" fitToHeight="0" orientation="portrait" r:id="rId1"/>
  <rowBreaks count="7" manualBreakCount="7">
    <brk id="42" max="16383" man="1"/>
    <brk id="78" max="16383" man="1"/>
    <brk id="114" max="16383" man="1"/>
    <brk id="150" max="16383" man="1"/>
    <brk id="186" max="16383" man="1"/>
    <brk id="222" max="16383" man="1"/>
    <brk id="258" max="16383"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0DD65C-B5DC-4A7B-ACE6-8BFDC63F8D0E}">
  <sheetPr>
    <tabColor rgb="FF66CCFF"/>
    <pageSetUpPr fitToPage="1"/>
  </sheetPr>
  <dimension ref="A1:V294"/>
  <sheetViews>
    <sheetView view="pageBreakPreview" zoomScale="115" zoomScaleNormal="100" zoomScaleSheetLayoutView="115" workbookViewId="0">
      <selection activeCell="B11" sqref="B11"/>
    </sheetView>
  </sheetViews>
  <sheetFormatPr defaultColWidth="8.75" defaultRowHeight="14.25"/>
  <cols>
    <col min="1" max="1" width="10.75" style="1" customWidth="1"/>
    <col min="2" max="7" width="7.125" style="1" customWidth="1"/>
    <col min="8" max="11" width="7.125" style="1" hidden="1" customWidth="1"/>
    <col min="12" max="12" width="7.125" style="1" customWidth="1"/>
    <col min="13" max="13" width="6.125" style="9" customWidth="1"/>
    <col min="14" max="14" width="5.75" style="1" customWidth="1"/>
    <col min="15" max="15" width="9.125" style="1" customWidth="1"/>
    <col min="16" max="17" width="8.75" style="1" customWidth="1"/>
    <col min="18" max="18" width="12.75" style="1" customWidth="1"/>
    <col min="19" max="21" width="8.75" style="1" hidden="1" customWidth="1"/>
    <col min="22" max="16384" width="8.75" style="1"/>
  </cols>
  <sheetData>
    <row r="1" spans="1:22" ht="16.5">
      <c r="A1" s="2" t="str" cm="1">
        <f t="array" aca="1" ref="A1" ca="1">"業務日誌" &amp; RIGHT(CELL("filename", A1),U1)</f>
        <v>業務日誌16</v>
      </c>
      <c r="B1" s="3"/>
      <c r="C1" s="3"/>
      <c r="D1" s="3"/>
      <c r="E1" s="3"/>
      <c r="F1" s="3"/>
      <c r="G1" s="3"/>
      <c r="H1" s="3"/>
      <c r="I1" s="3"/>
      <c r="J1" s="3"/>
      <c r="K1" s="3"/>
      <c r="L1" s="3"/>
      <c r="M1" s="3"/>
      <c r="N1" s="3"/>
      <c r="O1" s="3"/>
      <c r="P1" s="3"/>
      <c r="Q1" s="3"/>
      <c r="R1" s="3"/>
      <c r="S1" s="45" t="str" cm="1">
        <f t="array" aca="1" ref="S1" ca="1">"各月内訳表!$E" &amp; 5+ 27*(RIGHT(CELL("filename", A1),U1)-1)</f>
        <v>各月内訳表!$E410</v>
      </c>
      <c r="T1" s="45" t="str" cm="1">
        <f t="array" aca="1" ref="T1" ca="1">"各月内訳表!$G" &amp; 6+ 27*(RIGHT(CELL("filename", A1),U1)-1)</f>
        <v>各月内訳表!$G411</v>
      </c>
      <c r="U1" s="45" cm="1">
        <f t="array" aca="1" ref="U1" ca="1">LEN(CELL("filename",A1))-FIND("日誌",CELL("filename",A1))-1</f>
        <v>2</v>
      </c>
    </row>
    <row r="2" spans="1:22" ht="16.899999999999999" customHeight="1">
      <c r="L2" s="25"/>
      <c r="Q2" s="19" t="s">
        <v>13</v>
      </c>
      <c r="R2" s="163">
        <f>入力ボックス!C8</f>
        <v>0</v>
      </c>
      <c r="S2" s="45"/>
      <c r="T2" s="45"/>
      <c r="U2" s="45" cm="1">
        <f t="array" aca="1" ref="U2" ca="1">LEN(CELL("filename",I2))-FIND("日誌",CELL("filename",I2))-1</f>
        <v>2</v>
      </c>
    </row>
    <row r="3" spans="1:22" ht="16.899999999999999" customHeight="1">
      <c r="L3" s="25"/>
      <c r="Q3" s="19"/>
      <c r="R3" s="28"/>
    </row>
    <row r="4" spans="1:22">
      <c r="A4" s="24" t="s">
        <v>12</v>
      </c>
      <c r="B4" s="201" t="str">
        <f>IF(入力ボックス!$C$4="","",入力ボックス!$C$4)</f>
        <v/>
      </c>
      <c r="C4" s="201"/>
      <c r="D4" s="201"/>
      <c r="E4" s="201"/>
      <c r="F4" s="201"/>
      <c r="G4" s="201"/>
      <c r="H4" s="201"/>
      <c r="I4" s="201"/>
      <c r="J4" s="201"/>
      <c r="K4" s="201"/>
      <c r="L4" s="201"/>
      <c r="O4" s="24" t="s">
        <v>79</v>
      </c>
      <c r="P4" s="202"/>
      <c r="Q4" s="202"/>
      <c r="R4" s="202"/>
    </row>
    <row r="5" spans="1:22" ht="18.75" customHeight="1">
      <c r="A5" s="24" t="s">
        <v>21</v>
      </c>
      <c r="B5" s="201" t="str" cm="1">
        <f t="array" aca="1" ref="B5" ca="1">IF(INDIRECT(S1)="","",INDIRECT(S1))</f>
        <v/>
      </c>
      <c r="C5" s="201"/>
      <c r="D5" s="201"/>
      <c r="E5" s="201"/>
      <c r="F5" s="201"/>
      <c r="G5" s="201"/>
      <c r="H5" s="201"/>
      <c r="I5" s="201"/>
      <c r="J5" s="201"/>
      <c r="K5" s="201"/>
      <c r="L5" s="201"/>
      <c r="O5" s="31" t="s">
        <v>80</v>
      </c>
    </row>
    <row r="6" spans="1:22" ht="18.75" customHeight="1">
      <c r="R6" s="42" t="str">
        <f ca="1">HYPERLINK("#"&amp;S1,"各月内訳表へ")</f>
        <v>各月内訳表へ</v>
      </c>
    </row>
    <row r="8" spans="1:22" ht="27" customHeight="1">
      <c r="A8" s="194" t="s">
        <v>22</v>
      </c>
      <c r="B8" s="189" t="s">
        <v>103</v>
      </c>
      <c r="C8" s="189"/>
      <c r="D8" s="189"/>
      <c r="E8" s="189"/>
      <c r="F8" s="189" t="s">
        <v>23</v>
      </c>
      <c r="G8" s="189"/>
      <c r="H8" s="189" t="s">
        <v>88</v>
      </c>
      <c r="I8" s="189"/>
      <c r="J8" s="189"/>
      <c r="K8" s="189"/>
      <c r="L8" s="189" t="s">
        <v>87</v>
      </c>
      <c r="M8" s="195" t="s">
        <v>96</v>
      </c>
      <c r="N8" s="194" t="s">
        <v>25</v>
      </c>
      <c r="O8" s="194"/>
      <c r="P8" s="194"/>
      <c r="Q8" s="194"/>
      <c r="R8" s="189" t="s">
        <v>100</v>
      </c>
    </row>
    <row r="9" spans="1:22" ht="14.25" customHeight="1">
      <c r="A9" s="194"/>
      <c r="B9" s="189" t="s">
        <v>82</v>
      </c>
      <c r="C9" s="189"/>
      <c r="D9" s="189" t="s">
        <v>84</v>
      </c>
      <c r="E9" s="189"/>
      <c r="F9" s="189"/>
      <c r="G9" s="189"/>
      <c r="H9" s="189" t="s">
        <v>90</v>
      </c>
      <c r="I9" s="189"/>
      <c r="J9" s="189" t="s">
        <v>89</v>
      </c>
      <c r="K9" s="189"/>
      <c r="L9" s="189"/>
      <c r="M9" s="196"/>
      <c r="N9" s="194"/>
      <c r="O9" s="194"/>
      <c r="P9" s="194"/>
      <c r="Q9" s="194"/>
      <c r="R9" s="189"/>
    </row>
    <row r="10" spans="1:22" ht="18" customHeight="1">
      <c r="A10" s="194"/>
      <c r="B10" s="43" t="s">
        <v>26</v>
      </c>
      <c r="C10" s="43" t="s">
        <v>27</v>
      </c>
      <c r="D10" s="43" t="s">
        <v>26</v>
      </c>
      <c r="E10" s="43" t="s">
        <v>27</v>
      </c>
      <c r="F10" s="44" t="s">
        <v>85</v>
      </c>
      <c r="G10" s="44" t="s">
        <v>86</v>
      </c>
      <c r="H10" s="44" t="s">
        <v>81</v>
      </c>
      <c r="I10" s="44" t="s">
        <v>83</v>
      </c>
      <c r="J10" s="44" t="s">
        <v>81</v>
      </c>
      <c r="K10" s="44" t="s">
        <v>95</v>
      </c>
      <c r="L10" s="189"/>
      <c r="M10" s="197"/>
      <c r="N10" s="194"/>
      <c r="O10" s="194"/>
      <c r="P10" s="194"/>
      <c r="Q10" s="194"/>
      <c r="R10" s="194"/>
    </row>
    <row r="11" spans="1:22">
      <c r="A11" s="27" cm="1">
        <f t="array" aca="1" ref="A11" ca="1">DATE("2025","8",IFERROR(INDIRECT(T1),"1"))</f>
        <v>45870</v>
      </c>
      <c r="B11" s="20"/>
      <c r="C11" s="21"/>
      <c r="D11" s="20"/>
      <c r="E11" s="21"/>
      <c r="F11" s="22"/>
      <c r="G11" s="22"/>
      <c r="H11" s="34" t="str">
        <f>IF(OR(B11="",LEFT(M11,1)="✓"),"",C11-B11-F11)</f>
        <v/>
      </c>
      <c r="I11" s="34" t="str">
        <f>IF(OR(D11="",LEFT(M11,1)="✓"),"",E11-D11-G11)</f>
        <v/>
      </c>
      <c r="J11" s="34" t="str">
        <f>IF(AND(B11&lt;&gt;"",M11="✓所定"),C11-B11-F11,"")</f>
        <v/>
      </c>
      <c r="K11" s="34" t="str">
        <f>IF(AND(B11&lt;&gt;"",M11="✓法定"),C11-B11-F11,"")</f>
        <v/>
      </c>
      <c r="L11" s="26" t="str">
        <f>IF(AND($B11="",$D11=""),"",($C11-$B11-$F11)+($E11-$D11-$G11))</f>
        <v/>
      </c>
      <c r="M11" s="32"/>
      <c r="N11" s="190"/>
      <c r="O11" s="190"/>
      <c r="P11" s="190"/>
      <c r="Q11" s="190"/>
      <c r="R11" s="23"/>
      <c r="V11" s="1" t="s">
        <v>171</v>
      </c>
    </row>
    <row r="12" spans="1:22">
      <c r="A12" s="27">
        <f ca="1">A11+1</f>
        <v>45871</v>
      </c>
      <c r="B12" s="20"/>
      <c r="C12" s="21"/>
      <c r="D12" s="20"/>
      <c r="E12" s="21"/>
      <c r="F12" s="22"/>
      <c r="G12" s="22"/>
      <c r="H12" s="34" t="str">
        <f t="shared" ref="H12:H41" si="0">IF(OR(B12="",LEFT(M12,1)="✓"),"",C12-B12-F12)</f>
        <v/>
      </c>
      <c r="I12" s="34" t="str">
        <f t="shared" ref="I12:I41" si="1">IF(OR(D12="",LEFT(M12,1)="✓"),"",E12-D12-G12)</f>
        <v/>
      </c>
      <c r="J12" s="34" t="str">
        <f t="shared" ref="J12:J41" si="2">IF(AND(B12&lt;&gt;"",M12="✓所定"),C12-B12-F12,"")</f>
        <v/>
      </c>
      <c r="K12" s="34" t="str">
        <f t="shared" ref="K12:K41" si="3">IF(AND(B12&lt;&gt;"",M12="✓法定"),C12-B12-F12,"")</f>
        <v/>
      </c>
      <c r="L12" s="26" t="str">
        <f t="shared" ref="L12:L41" si="4">IF(AND($B12="",$D12=""),"",($C12-$B12-$F12)+(E12-D12-G12))</f>
        <v/>
      </c>
      <c r="M12" s="32"/>
      <c r="N12" s="190"/>
      <c r="O12" s="190"/>
      <c r="P12" s="190"/>
      <c r="Q12" s="190"/>
      <c r="R12" s="23"/>
      <c r="V12" s="1" t="s">
        <v>172</v>
      </c>
    </row>
    <row r="13" spans="1:22">
      <c r="A13" s="27">
        <f t="shared" ref="A13:A41" ca="1" si="5">A12+1</f>
        <v>45872</v>
      </c>
      <c r="B13" s="20"/>
      <c r="C13" s="21"/>
      <c r="D13" s="20"/>
      <c r="E13" s="21"/>
      <c r="F13" s="22"/>
      <c r="G13" s="22"/>
      <c r="H13" s="34" t="str">
        <f t="shared" si="0"/>
        <v/>
      </c>
      <c r="I13" s="34" t="str">
        <f t="shared" si="1"/>
        <v/>
      </c>
      <c r="J13" s="34" t="str">
        <f t="shared" si="2"/>
        <v/>
      </c>
      <c r="K13" s="34" t="str">
        <f t="shared" si="3"/>
        <v/>
      </c>
      <c r="L13" s="26" t="str">
        <f t="shared" si="4"/>
        <v/>
      </c>
      <c r="M13" s="32"/>
      <c r="N13" s="190"/>
      <c r="O13" s="190"/>
      <c r="P13" s="190"/>
      <c r="Q13" s="190"/>
      <c r="R13" s="23"/>
    </row>
    <row r="14" spans="1:22">
      <c r="A14" s="27">
        <f t="shared" ca="1" si="5"/>
        <v>45873</v>
      </c>
      <c r="B14" s="20"/>
      <c r="C14" s="21"/>
      <c r="D14" s="20"/>
      <c r="E14" s="21"/>
      <c r="F14" s="22"/>
      <c r="G14" s="22"/>
      <c r="H14" s="34" t="str">
        <f t="shared" si="0"/>
        <v/>
      </c>
      <c r="I14" s="34" t="str">
        <f t="shared" si="1"/>
        <v/>
      </c>
      <c r="J14" s="34" t="str">
        <f t="shared" si="2"/>
        <v/>
      </c>
      <c r="K14" s="34" t="str">
        <f t="shared" si="3"/>
        <v/>
      </c>
      <c r="L14" s="26" t="str">
        <f t="shared" si="4"/>
        <v/>
      </c>
      <c r="M14" s="32"/>
      <c r="N14" s="190"/>
      <c r="O14" s="190"/>
      <c r="P14" s="190"/>
      <c r="Q14" s="190"/>
      <c r="R14" s="23"/>
    </row>
    <row r="15" spans="1:22">
      <c r="A15" s="27">
        <f t="shared" ca="1" si="5"/>
        <v>45874</v>
      </c>
      <c r="B15" s="20"/>
      <c r="C15" s="21"/>
      <c r="D15" s="20"/>
      <c r="E15" s="21"/>
      <c r="F15" s="22"/>
      <c r="G15" s="22"/>
      <c r="H15" s="34" t="str">
        <f t="shared" si="0"/>
        <v/>
      </c>
      <c r="I15" s="34" t="str">
        <f t="shared" si="1"/>
        <v/>
      </c>
      <c r="J15" s="34" t="str">
        <f t="shared" si="2"/>
        <v/>
      </c>
      <c r="K15" s="34" t="str">
        <f t="shared" si="3"/>
        <v/>
      </c>
      <c r="L15" s="26" t="str">
        <f t="shared" si="4"/>
        <v/>
      </c>
      <c r="M15" s="32"/>
      <c r="N15" s="190"/>
      <c r="O15" s="190"/>
      <c r="P15" s="190"/>
      <c r="Q15" s="190"/>
      <c r="R15" s="23"/>
    </row>
    <row r="16" spans="1:22">
      <c r="A16" s="27">
        <f t="shared" ca="1" si="5"/>
        <v>45875</v>
      </c>
      <c r="B16" s="20"/>
      <c r="C16" s="21"/>
      <c r="D16" s="20"/>
      <c r="E16" s="21"/>
      <c r="F16" s="22"/>
      <c r="G16" s="22"/>
      <c r="H16" s="34" t="str">
        <f t="shared" si="0"/>
        <v/>
      </c>
      <c r="I16" s="34" t="str">
        <f t="shared" si="1"/>
        <v/>
      </c>
      <c r="J16" s="34" t="str">
        <f t="shared" si="2"/>
        <v/>
      </c>
      <c r="K16" s="34" t="str">
        <f t="shared" si="3"/>
        <v/>
      </c>
      <c r="L16" s="26" t="str">
        <f t="shared" si="4"/>
        <v/>
      </c>
      <c r="M16" s="32"/>
      <c r="N16" s="190"/>
      <c r="O16" s="190"/>
      <c r="P16" s="190"/>
      <c r="Q16" s="190"/>
      <c r="R16" s="23"/>
    </row>
    <row r="17" spans="1:18">
      <c r="A17" s="27">
        <f t="shared" ca="1" si="5"/>
        <v>45876</v>
      </c>
      <c r="B17" s="20"/>
      <c r="C17" s="21"/>
      <c r="D17" s="20"/>
      <c r="E17" s="21"/>
      <c r="F17" s="22"/>
      <c r="G17" s="22"/>
      <c r="H17" s="34" t="str">
        <f t="shared" si="0"/>
        <v/>
      </c>
      <c r="I17" s="34" t="str">
        <f t="shared" si="1"/>
        <v/>
      </c>
      <c r="J17" s="34" t="str">
        <f t="shared" si="2"/>
        <v/>
      </c>
      <c r="K17" s="34" t="str">
        <f t="shared" si="3"/>
        <v/>
      </c>
      <c r="L17" s="26" t="str">
        <f t="shared" si="4"/>
        <v/>
      </c>
      <c r="M17" s="32"/>
      <c r="N17" s="190"/>
      <c r="O17" s="190"/>
      <c r="P17" s="190"/>
      <c r="Q17" s="190"/>
      <c r="R17" s="23"/>
    </row>
    <row r="18" spans="1:18">
      <c r="A18" s="27">
        <f t="shared" ca="1" si="5"/>
        <v>45877</v>
      </c>
      <c r="B18" s="20"/>
      <c r="C18" s="21"/>
      <c r="D18" s="20"/>
      <c r="E18" s="21"/>
      <c r="F18" s="22"/>
      <c r="G18" s="22"/>
      <c r="H18" s="34" t="str">
        <f t="shared" si="0"/>
        <v/>
      </c>
      <c r="I18" s="34" t="str">
        <f t="shared" si="1"/>
        <v/>
      </c>
      <c r="J18" s="34" t="str">
        <f t="shared" si="2"/>
        <v/>
      </c>
      <c r="K18" s="34" t="str">
        <f t="shared" si="3"/>
        <v/>
      </c>
      <c r="L18" s="26" t="str">
        <f t="shared" si="4"/>
        <v/>
      </c>
      <c r="M18" s="32"/>
      <c r="N18" s="190"/>
      <c r="O18" s="190"/>
      <c r="P18" s="190"/>
      <c r="Q18" s="190"/>
      <c r="R18" s="23"/>
    </row>
    <row r="19" spans="1:18">
      <c r="A19" s="27">
        <f t="shared" ca="1" si="5"/>
        <v>45878</v>
      </c>
      <c r="B19" s="20"/>
      <c r="C19" s="21"/>
      <c r="D19" s="20"/>
      <c r="E19" s="21"/>
      <c r="F19" s="22"/>
      <c r="G19" s="22"/>
      <c r="H19" s="34" t="str">
        <f t="shared" si="0"/>
        <v/>
      </c>
      <c r="I19" s="34" t="str">
        <f t="shared" si="1"/>
        <v/>
      </c>
      <c r="J19" s="34" t="str">
        <f t="shared" si="2"/>
        <v/>
      </c>
      <c r="K19" s="34" t="str">
        <f t="shared" si="3"/>
        <v/>
      </c>
      <c r="L19" s="26" t="str">
        <f t="shared" si="4"/>
        <v/>
      </c>
      <c r="M19" s="32"/>
      <c r="N19" s="190"/>
      <c r="O19" s="190"/>
      <c r="P19" s="190"/>
      <c r="Q19" s="190"/>
      <c r="R19" s="23"/>
    </row>
    <row r="20" spans="1:18">
      <c r="A20" s="27">
        <f t="shared" ca="1" si="5"/>
        <v>45879</v>
      </c>
      <c r="B20" s="20"/>
      <c r="C20" s="21"/>
      <c r="D20" s="20"/>
      <c r="E20" s="21"/>
      <c r="F20" s="22"/>
      <c r="G20" s="22"/>
      <c r="H20" s="34" t="str">
        <f t="shared" si="0"/>
        <v/>
      </c>
      <c r="I20" s="34" t="str">
        <f t="shared" si="1"/>
        <v/>
      </c>
      <c r="J20" s="34" t="str">
        <f t="shared" si="2"/>
        <v/>
      </c>
      <c r="K20" s="34" t="str">
        <f t="shared" si="3"/>
        <v/>
      </c>
      <c r="L20" s="26" t="str">
        <f t="shared" si="4"/>
        <v/>
      </c>
      <c r="M20" s="32"/>
      <c r="N20" s="190"/>
      <c r="O20" s="190"/>
      <c r="P20" s="190"/>
      <c r="Q20" s="190"/>
      <c r="R20" s="23"/>
    </row>
    <row r="21" spans="1:18">
      <c r="A21" s="27">
        <f t="shared" ca="1" si="5"/>
        <v>45880</v>
      </c>
      <c r="B21" s="20"/>
      <c r="C21" s="21"/>
      <c r="D21" s="20"/>
      <c r="E21" s="21"/>
      <c r="F21" s="22"/>
      <c r="G21" s="22"/>
      <c r="H21" s="34" t="str">
        <f t="shared" si="0"/>
        <v/>
      </c>
      <c r="I21" s="34" t="str">
        <f t="shared" si="1"/>
        <v/>
      </c>
      <c r="J21" s="34" t="str">
        <f t="shared" si="2"/>
        <v/>
      </c>
      <c r="K21" s="34" t="str">
        <f t="shared" si="3"/>
        <v/>
      </c>
      <c r="L21" s="26" t="str">
        <f t="shared" si="4"/>
        <v/>
      </c>
      <c r="M21" s="32"/>
      <c r="N21" s="190"/>
      <c r="O21" s="190"/>
      <c r="P21" s="190"/>
      <c r="Q21" s="190"/>
      <c r="R21" s="23"/>
    </row>
    <row r="22" spans="1:18">
      <c r="A22" s="27">
        <f t="shared" ca="1" si="5"/>
        <v>45881</v>
      </c>
      <c r="B22" s="20"/>
      <c r="C22" s="21"/>
      <c r="D22" s="20"/>
      <c r="E22" s="21"/>
      <c r="F22" s="22"/>
      <c r="G22" s="22"/>
      <c r="H22" s="34" t="str">
        <f t="shared" si="0"/>
        <v/>
      </c>
      <c r="I22" s="34" t="str">
        <f t="shared" si="1"/>
        <v/>
      </c>
      <c r="J22" s="34" t="str">
        <f t="shared" si="2"/>
        <v/>
      </c>
      <c r="K22" s="34" t="str">
        <f t="shared" si="3"/>
        <v/>
      </c>
      <c r="L22" s="26" t="str">
        <f t="shared" si="4"/>
        <v/>
      </c>
      <c r="M22" s="32"/>
      <c r="N22" s="190"/>
      <c r="O22" s="190"/>
      <c r="P22" s="190"/>
      <c r="Q22" s="190"/>
      <c r="R22" s="23"/>
    </row>
    <row r="23" spans="1:18">
      <c r="A23" s="27">
        <f t="shared" ca="1" si="5"/>
        <v>45882</v>
      </c>
      <c r="B23" s="20"/>
      <c r="C23" s="21"/>
      <c r="D23" s="20"/>
      <c r="E23" s="21"/>
      <c r="F23" s="22"/>
      <c r="G23" s="22"/>
      <c r="H23" s="34" t="str">
        <f t="shared" si="0"/>
        <v/>
      </c>
      <c r="I23" s="34" t="str">
        <f t="shared" si="1"/>
        <v/>
      </c>
      <c r="J23" s="34" t="str">
        <f t="shared" si="2"/>
        <v/>
      </c>
      <c r="K23" s="34" t="str">
        <f t="shared" si="3"/>
        <v/>
      </c>
      <c r="L23" s="26" t="str">
        <f t="shared" si="4"/>
        <v/>
      </c>
      <c r="M23" s="32"/>
      <c r="N23" s="190"/>
      <c r="O23" s="190"/>
      <c r="P23" s="190"/>
      <c r="Q23" s="190"/>
      <c r="R23" s="23"/>
    </row>
    <row r="24" spans="1:18">
      <c r="A24" s="27">
        <f t="shared" ca="1" si="5"/>
        <v>45883</v>
      </c>
      <c r="B24" s="20"/>
      <c r="C24" s="21"/>
      <c r="D24" s="20"/>
      <c r="E24" s="21"/>
      <c r="F24" s="22"/>
      <c r="G24" s="22"/>
      <c r="H24" s="34" t="str">
        <f t="shared" si="0"/>
        <v/>
      </c>
      <c r="I24" s="34" t="str">
        <f t="shared" si="1"/>
        <v/>
      </c>
      <c r="J24" s="34" t="str">
        <f t="shared" si="2"/>
        <v/>
      </c>
      <c r="K24" s="34" t="str">
        <f t="shared" si="3"/>
        <v/>
      </c>
      <c r="L24" s="26" t="str">
        <f t="shared" si="4"/>
        <v/>
      </c>
      <c r="M24" s="32"/>
      <c r="N24" s="190"/>
      <c r="O24" s="190"/>
      <c r="P24" s="190"/>
      <c r="Q24" s="190"/>
      <c r="R24" s="23"/>
    </row>
    <row r="25" spans="1:18">
      <c r="A25" s="27">
        <f t="shared" ca="1" si="5"/>
        <v>45884</v>
      </c>
      <c r="B25" s="20"/>
      <c r="C25" s="21"/>
      <c r="D25" s="20"/>
      <c r="E25" s="21"/>
      <c r="F25" s="22"/>
      <c r="G25" s="22"/>
      <c r="H25" s="34" t="str">
        <f t="shared" si="0"/>
        <v/>
      </c>
      <c r="I25" s="34" t="str">
        <f t="shared" si="1"/>
        <v/>
      </c>
      <c r="J25" s="34" t="str">
        <f t="shared" si="2"/>
        <v/>
      </c>
      <c r="K25" s="34" t="str">
        <f t="shared" si="3"/>
        <v/>
      </c>
      <c r="L25" s="26" t="str">
        <f t="shared" si="4"/>
        <v/>
      </c>
      <c r="M25" s="32"/>
      <c r="N25" s="190"/>
      <c r="O25" s="190"/>
      <c r="P25" s="190"/>
      <c r="Q25" s="190"/>
      <c r="R25" s="23"/>
    </row>
    <row r="26" spans="1:18">
      <c r="A26" s="27">
        <f t="shared" ca="1" si="5"/>
        <v>45885</v>
      </c>
      <c r="B26" s="20"/>
      <c r="C26" s="21"/>
      <c r="D26" s="20"/>
      <c r="E26" s="21"/>
      <c r="F26" s="22"/>
      <c r="G26" s="22"/>
      <c r="H26" s="34" t="str">
        <f t="shared" si="0"/>
        <v/>
      </c>
      <c r="I26" s="34" t="str">
        <f t="shared" si="1"/>
        <v/>
      </c>
      <c r="J26" s="34" t="str">
        <f t="shared" si="2"/>
        <v/>
      </c>
      <c r="K26" s="34" t="str">
        <f t="shared" si="3"/>
        <v/>
      </c>
      <c r="L26" s="26" t="str">
        <f t="shared" si="4"/>
        <v/>
      </c>
      <c r="M26" s="32"/>
      <c r="N26" s="190"/>
      <c r="O26" s="190"/>
      <c r="P26" s="190"/>
      <c r="Q26" s="190"/>
      <c r="R26" s="23"/>
    </row>
    <row r="27" spans="1:18">
      <c r="A27" s="27">
        <f t="shared" ca="1" si="5"/>
        <v>45886</v>
      </c>
      <c r="B27" s="20"/>
      <c r="C27" s="21"/>
      <c r="D27" s="20"/>
      <c r="E27" s="21"/>
      <c r="F27" s="22"/>
      <c r="G27" s="22"/>
      <c r="H27" s="34" t="str">
        <f t="shared" si="0"/>
        <v/>
      </c>
      <c r="I27" s="34" t="str">
        <f t="shared" si="1"/>
        <v/>
      </c>
      <c r="J27" s="34" t="str">
        <f t="shared" si="2"/>
        <v/>
      </c>
      <c r="K27" s="34" t="str">
        <f t="shared" si="3"/>
        <v/>
      </c>
      <c r="L27" s="26" t="str">
        <f t="shared" si="4"/>
        <v/>
      </c>
      <c r="M27" s="32"/>
      <c r="N27" s="190"/>
      <c r="O27" s="190"/>
      <c r="P27" s="190"/>
      <c r="Q27" s="190"/>
      <c r="R27" s="23"/>
    </row>
    <row r="28" spans="1:18">
      <c r="A28" s="27">
        <f t="shared" ca="1" si="5"/>
        <v>45887</v>
      </c>
      <c r="B28" s="20"/>
      <c r="C28" s="21"/>
      <c r="D28" s="20"/>
      <c r="E28" s="21"/>
      <c r="F28" s="22"/>
      <c r="G28" s="22"/>
      <c r="H28" s="34" t="str">
        <f t="shared" si="0"/>
        <v/>
      </c>
      <c r="I28" s="34" t="str">
        <f t="shared" si="1"/>
        <v/>
      </c>
      <c r="J28" s="34" t="str">
        <f t="shared" si="2"/>
        <v/>
      </c>
      <c r="K28" s="34" t="str">
        <f t="shared" si="3"/>
        <v/>
      </c>
      <c r="L28" s="26" t="str">
        <f t="shared" si="4"/>
        <v/>
      </c>
      <c r="M28" s="32"/>
      <c r="N28" s="190"/>
      <c r="O28" s="190"/>
      <c r="P28" s="190"/>
      <c r="Q28" s="190"/>
      <c r="R28" s="23"/>
    </row>
    <row r="29" spans="1:18">
      <c r="A29" s="27">
        <f t="shared" ca="1" si="5"/>
        <v>45888</v>
      </c>
      <c r="B29" s="20"/>
      <c r="C29" s="21"/>
      <c r="D29" s="20"/>
      <c r="E29" s="21"/>
      <c r="F29" s="22"/>
      <c r="G29" s="22"/>
      <c r="H29" s="34" t="str">
        <f t="shared" si="0"/>
        <v/>
      </c>
      <c r="I29" s="34" t="str">
        <f t="shared" si="1"/>
        <v/>
      </c>
      <c r="J29" s="34" t="str">
        <f t="shared" si="2"/>
        <v/>
      </c>
      <c r="K29" s="34" t="str">
        <f t="shared" si="3"/>
        <v/>
      </c>
      <c r="L29" s="26" t="str">
        <f t="shared" si="4"/>
        <v/>
      </c>
      <c r="M29" s="32"/>
      <c r="N29" s="190"/>
      <c r="O29" s="190"/>
      <c r="P29" s="190"/>
      <c r="Q29" s="190"/>
      <c r="R29" s="23"/>
    </row>
    <row r="30" spans="1:18">
      <c r="A30" s="27">
        <f t="shared" ca="1" si="5"/>
        <v>45889</v>
      </c>
      <c r="B30" s="20"/>
      <c r="C30" s="21"/>
      <c r="D30" s="20"/>
      <c r="E30" s="21"/>
      <c r="F30" s="22"/>
      <c r="G30" s="22"/>
      <c r="H30" s="34" t="str">
        <f t="shared" si="0"/>
        <v/>
      </c>
      <c r="I30" s="34" t="str">
        <f t="shared" si="1"/>
        <v/>
      </c>
      <c r="J30" s="34" t="str">
        <f t="shared" si="2"/>
        <v/>
      </c>
      <c r="K30" s="34" t="str">
        <f t="shared" si="3"/>
        <v/>
      </c>
      <c r="L30" s="26" t="str">
        <f t="shared" si="4"/>
        <v/>
      </c>
      <c r="M30" s="32"/>
      <c r="N30" s="190"/>
      <c r="O30" s="190"/>
      <c r="P30" s="190"/>
      <c r="Q30" s="190"/>
      <c r="R30" s="23"/>
    </row>
    <row r="31" spans="1:18">
      <c r="A31" s="27">
        <f t="shared" ca="1" si="5"/>
        <v>45890</v>
      </c>
      <c r="B31" s="20"/>
      <c r="C31" s="21"/>
      <c r="D31" s="20"/>
      <c r="E31" s="21"/>
      <c r="F31" s="22"/>
      <c r="G31" s="22"/>
      <c r="H31" s="34" t="str">
        <f t="shared" si="0"/>
        <v/>
      </c>
      <c r="I31" s="34" t="str">
        <f t="shared" si="1"/>
        <v/>
      </c>
      <c r="J31" s="34" t="str">
        <f t="shared" si="2"/>
        <v/>
      </c>
      <c r="K31" s="34" t="str">
        <f t="shared" si="3"/>
        <v/>
      </c>
      <c r="L31" s="26" t="str">
        <f t="shared" si="4"/>
        <v/>
      </c>
      <c r="M31" s="32"/>
      <c r="N31" s="190"/>
      <c r="O31" s="190"/>
      <c r="P31" s="190"/>
      <c r="Q31" s="190"/>
      <c r="R31" s="23"/>
    </row>
    <row r="32" spans="1:18">
      <c r="A32" s="27">
        <f t="shared" ca="1" si="5"/>
        <v>45891</v>
      </c>
      <c r="B32" s="20"/>
      <c r="C32" s="21"/>
      <c r="D32" s="20"/>
      <c r="E32" s="21"/>
      <c r="F32" s="22"/>
      <c r="G32" s="22"/>
      <c r="H32" s="34" t="str">
        <f t="shared" si="0"/>
        <v/>
      </c>
      <c r="I32" s="34" t="str">
        <f t="shared" si="1"/>
        <v/>
      </c>
      <c r="J32" s="34" t="str">
        <f t="shared" si="2"/>
        <v/>
      </c>
      <c r="K32" s="34" t="str">
        <f t="shared" si="3"/>
        <v/>
      </c>
      <c r="L32" s="26" t="str">
        <f t="shared" si="4"/>
        <v/>
      </c>
      <c r="M32" s="32"/>
      <c r="N32" s="190"/>
      <c r="O32" s="190"/>
      <c r="P32" s="190"/>
      <c r="Q32" s="190"/>
      <c r="R32" s="23"/>
    </row>
    <row r="33" spans="1:22">
      <c r="A33" s="27">
        <f t="shared" ca="1" si="5"/>
        <v>45892</v>
      </c>
      <c r="B33" s="20"/>
      <c r="C33" s="21"/>
      <c r="D33" s="20"/>
      <c r="E33" s="21"/>
      <c r="F33" s="22"/>
      <c r="G33" s="22"/>
      <c r="H33" s="34" t="str">
        <f t="shared" si="0"/>
        <v/>
      </c>
      <c r="I33" s="34" t="str">
        <f t="shared" si="1"/>
        <v/>
      </c>
      <c r="J33" s="34" t="str">
        <f t="shared" si="2"/>
        <v/>
      </c>
      <c r="K33" s="34" t="str">
        <f t="shared" si="3"/>
        <v/>
      </c>
      <c r="L33" s="26" t="str">
        <f t="shared" si="4"/>
        <v/>
      </c>
      <c r="M33" s="32"/>
      <c r="N33" s="190"/>
      <c r="O33" s="190"/>
      <c r="P33" s="190"/>
      <c r="Q33" s="190"/>
      <c r="R33" s="23"/>
    </row>
    <row r="34" spans="1:22">
      <c r="A34" s="27">
        <f t="shared" ca="1" si="5"/>
        <v>45893</v>
      </c>
      <c r="B34" s="20"/>
      <c r="C34" s="21"/>
      <c r="D34" s="20"/>
      <c r="E34" s="21"/>
      <c r="F34" s="22"/>
      <c r="G34" s="22"/>
      <c r="H34" s="34" t="str">
        <f t="shared" si="0"/>
        <v/>
      </c>
      <c r="I34" s="34" t="str">
        <f t="shared" si="1"/>
        <v/>
      </c>
      <c r="J34" s="34" t="str">
        <f t="shared" si="2"/>
        <v/>
      </c>
      <c r="K34" s="34" t="str">
        <f t="shared" si="3"/>
        <v/>
      </c>
      <c r="L34" s="26" t="str">
        <f t="shared" si="4"/>
        <v/>
      </c>
      <c r="M34" s="32"/>
      <c r="N34" s="190"/>
      <c r="O34" s="190"/>
      <c r="P34" s="190"/>
      <c r="Q34" s="190"/>
      <c r="R34" s="23"/>
    </row>
    <row r="35" spans="1:22">
      <c r="A35" s="27">
        <f t="shared" ca="1" si="5"/>
        <v>45894</v>
      </c>
      <c r="B35" s="20"/>
      <c r="C35" s="21"/>
      <c r="D35" s="20"/>
      <c r="E35" s="21"/>
      <c r="F35" s="22"/>
      <c r="G35" s="22"/>
      <c r="H35" s="34" t="str">
        <f t="shared" si="0"/>
        <v/>
      </c>
      <c r="I35" s="34" t="str">
        <f t="shared" si="1"/>
        <v/>
      </c>
      <c r="J35" s="34" t="str">
        <f t="shared" si="2"/>
        <v/>
      </c>
      <c r="K35" s="34" t="str">
        <f t="shared" si="3"/>
        <v/>
      </c>
      <c r="L35" s="26" t="str">
        <f t="shared" si="4"/>
        <v/>
      </c>
      <c r="M35" s="32"/>
      <c r="N35" s="190"/>
      <c r="O35" s="190"/>
      <c r="P35" s="190"/>
      <c r="Q35" s="190"/>
      <c r="R35" s="23"/>
    </row>
    <row r="36" spans="1:22">
      <c r="A36" s="27">
        <f t="shared" ca="1" si="5"/>
        <v>45895</v>
      </c>
      <c r="B36" s="20"/>
      <c r="C36" s="21"/>
      <c r="D36" s="20"/>
      <c r="E36" s="21"/>
      <c r="F36" s="22"/>
      <c r="G36" s="22"/>
      <c r="H36" s="34" t="str">
        <f t="shared" si="0"/>
        <v/>
      </c>
      <c r="I36" s="34" t="str">
        <f t="shared" si="1"/>
        <v/>
      </c>
      <c r="J36" s="34" t="str">
        <f t="shared" si="2"/>
        <v/>
      </c>
      <c r="K36" s="34" t="str">
        <f t="shared" si="3"/>
        <v/>
      </c>
      <c r="L36" s="26" t="str">
        <f t="shared" si="4"/>
        <v/>
      </c>
      <c r="M36" s="32"/>
      <c r="N36" s="190"/>
      <c r="O36" s="190"/>
      <c r="P36" s="190"/>
      <c r="Q36" s="190"/>
      <c r="R36" s="23"/>
    </row>
    <row r="37" spans="1:22">
      <c r="A37" s="27">
        <f t="shared" ca="1" si="5"/>
        <v>45896</v>
      </c>
      <c r="B37" s="20"/>
      <c r="C37" s="21"/>
      <c r="D37" s="20"/>
      <c r="E37" s="21"/>
      <c r="F37" s="22"/>
      <c r="G37" s="22"/>
      <c r="H37" s="34" t="str">
        <f t="shared" si="0"/>
        <v/>
      </c>
      <c r="I37" s="34" t="str">
        <f t="shared" si="1"/>
        <v/>
      </c>
      <c r="J37" s="34" t="str">
        <f t="shared" si="2"/>
        <v/>
      </c>
      <c r="K37" s="34" t="str">
        <f t="shared" si="3"/>
        <v/>
      </c>
      <c r="L37" s="26" t="str">
        <f t="shared" si="4"/>
        <v/>
      </c>
      <c r="M37" s="32"/>
      <c r="N37" s="190"/>
      <c r="O37" s="190"/>
      <c r="P37" s="190"/>
      <c r="Q37" s="190"/>
      <c r="R37" s="23"/>
    </row>
    <row r="38" spans="1:22">
      <c r="A38" s="27">
        <f t="shared" ca="1" si="5"/>
        <v>45897</v>
      </c>
      <c r="B38" s="20"/>
      <c r="C38" s="21"/>
      <c r="D38" s="20"/>
      <c r="E38" s="21"/>
      <c r="F38" s="22"/>
      <c r="G38" s="22"/>
      <c r="H38" s="34" t="str">
        <f t="shared" si="0"/>
        <v/>
      </c>
      <c r="I38" s="34" t="str">
        <f t="shared" si="1"/>
        <v/>
      </c>
      <c r="J38" s="34" t="str">
        <f t="shared" si="2"/>
        <v/>
      </c>
      <c r="K38" s="34" t="str">
        <f t="shared" si="3"/>
        <v/>
      </c>
      <c r="L38" s="26" t="str">
        <f t="shared" si="4"/>
        <v/>
      </c>
      <c r="M38" s="32"/>
      <c r="N38" s="190"/>
      <c r="O38" s="190"/>
      <c r="P38" s="190"/>
      <c r="Q38" s="190"/>
      <c r="R38" s="23"/>
    </row>
    <row r="39" spans="1:22">
      <c r="A39" s="27">
        <f t="shared" ca="1" si="5"/>
        <v>45898</v>
      </c>
      <c r="B39" s="20"/>
      <c r="C39" s="21"/>
      <c r="D39" s="20"/>
      <c r="E39" s="21"/>
      <c r="F39" s="22"/>
      <c r="G39" s="22"/>
      <c r="H39" s="34" t="str">
        <f t="shared" si="0"/>
        <v/>
      </c>
      <c r="I39" s="34" t="str">
        <f t="shared" si="1"/>
        <v/>
      </c>
      <c r="J39" s="34" t="str">
        <f t="shared" si="2"/>
        <v/>
      </c>
      <c r="K39" s="34" t="str">
        <f t="shared" si="3"/>
        <v/>
      </c>
      <c r="L39" s="26" t="str">
        <f t="shared" si="4"/>
        <v/>
      </c>
      <c r="M39" s="32"/>
      <c r="N39" s="190"/>
      <c r="O39" s="190"/>
      <c r="P39" s="190"/>
      <c r="Q39" s="190"/>
      <c r="R39" s="23"/>
    </row>
    <row r="40" spans="1:22">
      <c r="A40" s="27">
        <f t="shared" ca="1" si="5"/>
        <v>45899</v>
      </c>
      <c r="B40" s="20"/>
      <c r="C40" s="21"/>
      <c r="D40" s="20"/>
      <c r="E40" s="21"/>
      <c r="F40" s="22"/>
      <c r="G40" s="22"/>
      <c r="H40" s="34" t="str">
        <f t="shared" si="0"/>
        <v/>
      </c>
      <c r="I40" s="34" t="str">
        <f t="shared" si="1"/>
        <v/>
      </c>
      <c r="J40" s="34" t="str">
        <f t="shared" si="2"/>
        <v/>
      </c>
      <c r="K40" s="34" t="str">
        <f t="shared" si="3"/>
        <v/>
      </c>
      <c r="L40" s="26" t="str">
        <f t="shared" si="4"/>
        <v/>
      </c>
      <c r="M40" s="32"/>
      <c r="N40" s="190"/>
      <c r="O40" s="190"/>
      <c r="P40" s="190"/>
      <c r="Q40" s="190"/>
      <c r="R40" s="23"/>
    </row>
    <row r="41" spans="1:22">
      <c r="A41" s="27">
        <f t="shared" ca="1" si="5"/>
        <v>45900</v>
      </c>
      <c r="B41" s="20"/>
      <c r="C41" s="21"/>
      <c r="D41" s="20"/>
      <c r="E41" s="21"/>
      <c r="F41" s="22"/>
      <c r="G41" s="22"/>
      <c r="H41" s="34" t="str">
        <f t="shared" si="0"/>
        <v/>
      </c>
      <c r="I41" s="34" t="str">
        <f t="shared" si="1"/>
        <v/>
      </c>
      <c r="J41" s="34" t="str">
        <f t="shared" si="2"/>
        <v/>
      </c>
      <c r="K41" s="34" t="str">
        <f t="shared" si="3"/>
        <v/>
      </c>
      <c r="L41" s="26" t="str">
        <f t="shared" si="4"/>
        <v/>
      </c>
      <c r="M41" s="32"/>
      <c r="N41" s="190"/>
      <c r="O41" s="190"/>
      <c r="P41" s="190"/>
      <c r="Q41" s="190"/>
      <c r="R41" s="23"/>
    </row>
    <row r="42" spans="1:22">
      <c r="A42" s="5" t="s">
        <v>11</v>
      </c>
      <c r="B42" s="191"/>
      <c r="C42" s="192"/>
      <c r="D42" s="191"/>
      <c r="E42" s="192"/>
      <c r="F42" s="26" t="str">
        <f t="shared" ref="F42:K42" si="6">IF(SUM(F11:F41)=0,"",SUM(F11:F41))</f>
        <v/>
      </c>
      <c r="G42" s="26" t="str">
        <f t="shared" si="6"/>
        <v/>
      </c>
      <c r="H42" s="26" t="str">
        <f t="shared" si="6"/>
        <v/>
      </c>
      <c r="I42" s="26" t="str">
        <f t="shared" si="6"/>
        <v/>
      </c>
      <c r="J42" s="26" t="str">
        <f t="shared" si="6"/>
        <v/>
      </c>
      <c r="K42" s="26" t="str">
        <f t="shared" si="6"/>
        <v/>
      </c>
      <c r="L42" s="26" t="str">
        <f>IF(SUM($L11:$L41)=0,"",SUM($L11:$L41))</f>
        <v/>
      </c>
      <c r="M42" s="33"/>
      <c r="N42" s="193"/>
      <c r="O42" s="193"/>
      <c r="P42" s="193"/>
      <c r="Q42" s="193"/>
      <c r="R42" s="6"/>
    </row>
    <row r="44" spans="1:22" ht="27" customHeight="1">
      <c r="A44" s="194" t="s">
        <v>22</v>
      </c>
      <c r="B44" s="189" t="s">
        <v>103</v>
      </c>
      <c r="C44" s="189"/>
      <c r="D44" s="189"/>
      <c r="E44" s="189"/>
      <c r="F44" s="189" t="s">
        <v>23</v>
      </c>
      <c r="G44" s="189"/>
      <c r="H44" s="189" t="s">
        <v>88</v>
      </c>
      <c r="I44" s="189"/>
      <c r="J44" s="189"/>
      <c r="K44" s="189"/>
      <c r="L44" s="189" t="s">
        <v>87</v>
      </c>
      <c r="M44" s="195" t="s">
        <v>96</v>
      </c>
      <c r="N44" s="194" t="s">
        <v>25</v>
      </c>
      <c r="O44" s="194"/>
      <c r="P44" s="194"/>
      <c r="Q44" s="194"/>
      <c r="R44" s="189" t="s">
        <v>100</v>
      </c>
    </row>
    <row r="45" spans="1:22" ht="14.25" customHeight="1">
      <c r="A45" s="194"/>
      <c r="B45" s="189" t="s">
        <v>82</v>
      </c>
      <c r="C45" s="189"/>
      <c r="D45" s="189" t="s">
        <v>84</v>
      </c>
      <c r="E45" s="189"/>
      <c r="F45" s="189"/>
      <c r="G45" s="189"/>
      <c r="H45" s="189" t="s">
        <v>90</v>
      </c>
      <c r="I45" s="189"/>
      <c r="J45" s="189" t="s">
        <v>89</v>
      </c>
      <c r="K45" s="189"/>
      <c r="L45" s="189"/>
      <c r="M45" s="196"/>
      <c r="N45" s="194"/>
      <c r="O45" s="194"/>
      <c r="P45" s="194"/>
      <c r="Q45" s="194"/>
      <c r="R45" s="189"/>
    </row>
    <row r="46" spans="1:22">
      <c r="A46" s="194"/>
      <c r="B46" s="43" t="s">
        <v>26</v>
      </c>
      <c r="C46" s="43" t="s">
        <v>27</v>
      </c>
      <c r="D46" s="43" t="s">
        <v>26</v>
      </c>
      <c r="E46" s="43" t="s">
        <v>27</v>
      </c>
      <c r="F46" s="44" t="s">
        <v>85</v>
      </c>
      <c r="G46" s="44" t="s">
        <v>86</v>
      </c>
      <c r="H46" s="44" t="s">
        <v>81</v>
      </c>
      <c r="I46" s="44" t="s">
        <v>83</v>
      </c>
      <c r="J46" s="44" t="s">
        <v>81</v>
      </c>
      <c r="K46" s="44" t="s">
        <v>95</v>
      </c>
      <c r="L46" s="189"/>
      <c r="M46" s="197"/>
      <c r="N46" s="194"/>
      <c r="O46" s="194"/>
      <c r="P46" s="194"/>
      <c r="Q46" s="194"/>
      <c r="R46" s="194"/>
    </row>
    <row r="47" spans="1:22">
      <c r="A47" s="27" cm="1">
        <f t="array" aca="1" ref="A47" ca="1">DATE("2025","8"+1,IFERROR(INDIRECT(T1),"1"))</f>
        <v>45901</v>
      </c>
      <c r="B47" s="20"/>
      <c r="C47" s="21"/>
      <c r="D47" s="20"/>
      <c r="E47" s="21"/>
      <c r="F47" s="22"/>
      <c r="G47" s="22"/>
      <c r="H47" s="34" t="str">
        <f>IF(OR(B47="",LEFT(M47,1)="✓"),"",C47-B47-F47)</f>
        <v/>
      </c>
      <c r="I47" s="34" t="str">
        <f>IF(OR(D47="",LEFT(M47,1)="✓"),"",E47-D47-G47)</f>
        <v/>
      </c>
      <c r="J47" s="34" t="str">
        <f>IF(AND(B47&lt;&gt;"",M47="✓所定"),C47-B47-F47,"")</f>
        <v/>
      </c>
      <c r="K47" s="34" t="str">
        <f>IF(AND(B47&lt;&gt;"",M47="✓法定"),C47-B47-F47,"")</f>
        <v/>
      </c>
      <c r="L47" s="26" t="str">
        <f>IF(AND($B47="",$D47=""),"",($C47-$B47-$F47)+($E47-$D47-$G47))</f>
        <v/>
      </c>
      <c r="M47" s="32"/>
      <c r="N47" s="190"/>
      <c r="O47" s="190"/>
      <c r="P47" s="190"/>
      <c r="Q47" s="190"/>
      <c r="R47" s="23"/>
      <c r="V47" s="1" t="s">
        <v>171</v>
      </c>
    </row>
    <row r="48" spans="1:22">
      <c r="A48" s="27">
        <f ca="1">A47+1</f>
        <v>45902</v>
      </c>
      <c r="B48" s="20"/>
      <c r="C48" s="21"/>
      <c r="D48" s="20"/>
      <c r="E48" s="21"/>
      <c r="F48" s="22"/>
      <c r="G48" s="22"/>
      <c r="H48" s="34" t="str">
        <f t="shared" ref="H48:H77" si="7">IF(OR(B48="",LEFT(M48,1)="✓"),"",C48-B48-F48)</f>
        <v/>
      </c>
      <c r="I48" s="34" t="str">
        <f t="shared" ref="I48:I77" si="8">IF(OR(D48="",LEFT(M48,1)="✓"),"",E48-D48-G48)</f>
        <v/>
      </c>
      <c r="J48" s="34" t="str">
        <f t="shared" ref="J48:J77" si="9">IF(AND(B48&lt;&gt;"",M48="✓所定"),C48-B48-F48,"")</f>
        <v/>
      </c>
      <c r="K48" s="34" t="str">
        <f t="shared" ref="K48:K77" si="10">IF(AND(B48&lt;&gt;"",M48="✓法定"),C48-B48-F48,"")</f>
        <v/>
      </c>
      <c r="L48" s="26" t="str">
        <f t="shared" ref="L48:L75" si="11">IF(AND($B48="",$D48=""),"",($C48-$B48-$F48)+($E48-$D48-$G48))</f>
        <v/>
      </c>
      <c r="M48" s="32"/>
      <c r="N48" s="190"/>
      <c r="O48" s="190"/>
      <c r="P48" s="190"/>
      <c r="Q48" s="190"/>
      <c r="R48" s="23"/>
      <c r="V48" s="1" t="s">
        <v>172</v>
      </c>
    </row>
    <row r="49" spans="1:18">
      <c r="A49" s="27">
        <f t="shared" ref="A49:A77" ca="1" si="12">A48+1</f>
        <v>45903</v>
      </c>
      <c r="B49" s="20"/>
      <c r="C49" s="21"/>
      <c r="D49" s="20"/>
      <c r="E49" s="21"/>
      <c r="F49" s="22"/>
      <c r="G49" s="22"/>
      <c r="H49" s="34" t="str">
        <f t="shared" si="7"/>
        <v/>
      </c>
      <c r="I49" s="34" t="str">
        <f t="shared" si="8"/>
        <v/>
      </c>
      <c r="J49" s="34" t="str">
        <f t="shared" si="9"/>
        <v/>
      </c>
      <c r="K49" s="34" t="str">
        <f t="shared" si="10"/>
        <v/>
      </c>
      <c r="L49" s="26" t="str">
        <f t="shared" si="11"/>
        <v/>
      </c>
      <c r="M49" s="32"/>
      <c r="N49" s="190"/>
      <c r="O49" s="190"/>
      <c r="P49" s="190"/>
      <c r="Q49" s="190"/>
      <c r="R49" s="23"/>
    </row>
    <row r="50" spans="1:18">
      <c r="A50" s="27">
        <f t="shared" ca="1" si="12"/>
        <v>45904</v>
      </c>
      <c r="B50" s="20"/>
      <c r="C50" s="21"/>
      <c r="D50" s="20"/>
      <c r="E50" s="21"/>
      <c r="F50" s="22"/>
      <c r="G50" s="22"/>
      <c r="H50" s="34" t="str">
        <f t="shared" si="7"/>
        <v/>
      </c>
      <c r="I50" s="34" t="str">
        <f t="shared" si="8"/>
        <v/>
      </c>
      <c r="J50" s="34" t="str">
        <f t="shared" si="9"/>
        <v/>
      </c>
      <c r="K50" s="34" t="str">
        <f t="shared" si="10"/>
        <v/>
      </c>
      <c r="L50" s="26" t="str">
        <f t="shared" si="11"/>
        <v/>
      </c>
      <c r="M50" s="32"/>
      <c r="N50" s="190"/>
      <c r="O50" s="190"/>
      <c r="P50" s="190"/>
      <c r="Q50" s="190"/>
      <c r="R50" s="23"/>
    </row>
    <row r="51" spans="1:18">
      <c r="A51" s="27">
        <f t="shared" ca="1" si="12"/>
        <v>45905</v>
      </c>
      <c r="B51" s="20"/>
      <c r="C51" s="21"/>
      <c r="D51" s="20"/>
      <c r="E51" s="21"/>
      <c r="F51" s="22"/>
      <c r="G51" s="22"/>
      <c r="H51" s="34" t="str">
        <f t="shared" si="7"/>
        <v/>
      </c>
      <c r="I51" s="34" t="str">
        <f t="shared" si="8"/>
        <v/>
      </c>
      <c r="J51" s="34" t="str">
        <f t="shared" si="9"/>
        <v/>
      </c>
      <c r="K51" s="34" t="str">
        <f t="shared" si="10"/>
        <v/>
      </c>
      <c r="L51" s="26" t="str">
        <f t="shared" si="11"/>
        <v/>
      </c>
      <c r="M51" s="32"/>
      <c r="N51" s="190"/>
      <c r="O51" s="190"/>
      <c r="P51" s="190"/>
      <c r="Q51" s="190"/>
      <c r="R51" s="23"/>
    </row>
    <row r="52" spans="1:18">
      <c r="A52" s="27">
        <f t="shared" ca="1" si="12"/>
        <v>45906</v>
      </c>
      <c r="B52" s="20"/>
      <c r="C52" s="21"/>
      <c r="D52" s="20"/>
      <c r="E52" s="21"/>
      <c r="F52" s="22"/>
      <c r="G52" s="22"/>
      <c r="H52" s="34" t="str">
        <f t="shared" si="7"/>
        <v/>
      </c>
      <c r="I52" s="34" t="str">
        <f t="shared" si="8"/>
        <v/>
      </c>
      <c r="J52" s="34" t="str">
        <f t="shared" si="9"/>
        <v/>
      </c>
      <c r="K52" s="34" t="str">
        <f t="shared" si="10"/>
        <v/>
      </c>
      <c r="L52" s="26" t="str">
        <f t="shared" si="11"/>
        <v/>
      </c>
      <c r="M52" s="32"/>
      <c r="N52" s="190"/>
      <c r="O52" s="190"/>
      <c r="P52" s="190"/>
      <c r="Q52" s="190"/>
      <c r="R52" s="23"/>
    </row>
    <row r="53" spans="1:18">
      <c r="A53" s="27">
        <f t="shared" ca="1" si="12"/>
        <v>45907</v>
      </c>
      <c r="B53" s="20"/>
      <c r="C53" s="21"/>
      <c r="D53" s="20"/>
      <c r="E53" s="21"/>
      <c r="F53" s="22"/>
      <c r="G53" s="22"/>
      <c r="H53" s="34" t="str">
        <f t="shared" si="7"/>
        <v/>
      </c>
      <c r="I53" s="34" t="str">
        <f t="shared" si="8"/>
        <v/>
      </c>
      <c r="J53" s="34" t="str">
        <f t="shared" si="9"/>
        <v/>
      </c>
      <c r="K53" s="34" t="str">
        <f t="shared" si="10"/>
        <v/>
      </c>
      <c r="L53" s="26" t="str">
        <f t="shared" si="11"/>
        <v/>
      </c>
      <c r="M53" s="32"/>
      <c r="N53" s="190"/>
      <c r="O53" s="190"/>
      <c r="P53" s="190"/>
      <c r="Q53" s="190"/>
      <c r="R53" s="23"/>
    </row>
    <row r="54" spans="1:18">
      <c r="A54" s="27">
        <f t="shared" ca="1" si="12"/>
        <v>45908</v>
      </c>
      <c r="B54" s="20"/>
      <c r="C54" s="21"/>
      <c r="D54" s="20"/>
      <c r="E54" s="21"/>
      <c r="F54" s="22"/>
      <c r="G54" s="22"/>
      <c r="H54" s="34" t="str">
        <f t="shared" si="7"/>
        <v/>
      </c>
      <c r="I54" s="34" t="str">
        <f t="shared" si="8"/>
        <v/>
      </c>
      <c r="J54" s="34" t="str">
        <f t="shared" si="9"/>
        <v/>
      </c>
      <c r="K54" s="34" t="str">
        <f t="shared" si="10"/>
        <v/>
      </c>
      <c r="L54" s="26" t="str">
        <f t="shared" si="11"/>
        <v/>
      </c>
      <c r="M54" s="32"/>
      <c r="N54" s="190"/>
      <c r="O54" s="190"/>
      <c r="P54" s="190"/>
      <c r="Q54" s="190"/>
      <c r="R54" s="23"/>
    </row>
    <row r="55" spans="1:18">
      <c r="A55" s="27">
        <f t="shared" ca="1" si="12"/>
        <v>45909</v>
      </c>
      <c r="B55" s="20"/>
      <c r="C55" s="21"/>
      <c r="D55" s="20"/>
      <c r="E55" s="21"/>
      <c r="F55" s="22"/>
      <c r="G55" s="22"/>
      <c r="H55" s="34" t="str">
        <f t="shared" si="7"/>
        <v/>
      </c>
      <c r="I55" s="34" t="str">
        <f t="shared" si="8"/>
        <v/>
      </c>
      <c r="J55" s="34" t="str">
        <f t="shared" si="9"/>
        <v/>
      </c>
      <c r="K55" s="34" t="str">
        <f t="shared" si="10"/>
        <v/>
      </c>
      <c r="L55" s="26" t="str">
        <f t="shared" si="11"/>
        <v/>
      </c>
      <c r="M55" s="32"/>
      <c r="N55" s="190"/>
      <c r="O55" s="190"/>
      <c r="P55" s="190"/>
      <c r="Q55" s="190"/>
      <c r="R55" s="23"/>
    </row>
    <row r="56" spans="1:18">
      <c r="A56" s="27">
        <f t="shared" ca="1" si="12"/>
        <v>45910</v>
      </c>
      <c r="B56" s="20"/>
      <c r="C56" s="21"/>
      <c r="D56" s="20"/>
      <c r="E56" s="21"/>
      <c r="F56" s="22"/>
      <c r="G56" s="22"/>
      <c r="H56" s="34" t="str">
        <f t="shared" si="7"/>
        <v/>
      </c>
      <c r="I56" s="34" t="str">
        <f t="shared" si="8"/>
        <v/>
      </c>
      <c r="J56" s="34" t="str">
        <f t="shared" si="9"/>
        <v/>
      </c>
      <c r="K56" s="34" t="str">
        <f t="shared" si="10"/>
        <v/>
      </c>
      <c r="L56" s="26" t="str">
        <f t="shared" si="11"/>
        <v/>
      </c>
      <c r="M56" s="32"/>
      <c r="N56" s="190"/>
      <c r="O56" s="190"/>
      <c r="P56" s="190"/>
      <c r="Q56" s="190"/>
      <c r="R56" s="23"/>
    </row>
    <row r="57" spans="1:18">
      <c r="A57" s="27">
        <f t="shared" ca="1" si="12"/>
        <v>45911</v>
      </c>
      <c r="B57" s="20"/>
      <c r="C57" s="21"/>
      <c r="D57" s="20"/>
      <c r="E57" s="21"/>
      <c r="F57" s="22"/>
      <c r="G57" s="22"/>
      <c r="H57" s="34" t="str">
        <f t="shared" si="7"/>
        <v/>
      </c>
      <c r="I57" s="34" t="str">
        <f t="shared" si="8"/>
        <v/>
      </c>
      <c r="J57" s="34" t="str">
        <f t="shared" si="9"/>
        <v/>
      </c>
      <c r="K57" s="34" t="str">
        <f t="shared" si="10"/>
        <v/>
      </c>
      <c r="L57" s="26" t="str">
        <f t="shared" si="11"/>
        <v/>
      </c>
      <c r="M57" s="32"/>
      <c r="N57" s="190"/>
      <c r="O57" s="190"/>
      <c r="P57" s="190"/>
      <c r="Q57" s="190"/>
      <c r="R57" s="23"/>
    </row>
    <row r="58" spans="1:18">
      <c r="A58" s="27">
        <f t="shared" ca="1" si="12"/>
        <v>45912</v>
      </c>
      <c r="B58" s="20"/>
      <c r="C58" s="21"/>
      <c r="D58" s="20"/>
      <c r="E58" s="21"/>
      <c r="F58" s="22"/>
      <c r="G58" s="22"/>
      <c r="H58" s="34" t="str">
        <f t="shared" si="7"/>
        <v/>
      </c>
      <c r="I58" s="34" t="str">
        <f t="shared" si="8"/>
        <v/>
      </c>
      <c r="J58" s="34" t="str">
        <f t="shared" si="9"/>
        <v/>
      </c>
      <c r="K58" s="34" t="str">
        <f t="shared" si="10"/>
        <v/>
      </c>
      <c r="L58" s="26" t="str">
        <f t="shared" si="11"/>
        <v/>
      </c>
      <c r="M58" s="32"/>
      <c r="N58" s="190"/>
      <c r="O58" s="190"/>
      <c r="P58" s="190"/>
      <c r="Q58" s="190"/>
      <c r="R58" s="23"/>
    </row>
    <row r="59" spans="1:18">
      <c r="A59" s="27">
        <f t="shared" ca="1" si="12"/>
        <v>45913</v>
      </c>
      <c r="B59" s="20"/>
      <c r="C59" s="21"/>
      <c r="D59" s="20"/>
      <c r="E59" s="21"/>
      <c r="F59" s="22"/>
      <c r="G59" s="22"/>
      <c r="H59" s="34" t="str">
        <f t="shared" si="7"/>
        <v/>
      </c>
      <c r="I59" s="34" t="str">
        <f t="shared" si="8"/>
        <v/>
      </c>
      <c r="J59" s="34" t="str">
        <f t="shared" si="9"/>
        <v/>
      </c>
      <c r="K59" s="34" t="str">
        <f t="shared" si="10"/>
        <v/>
      </c>
      <c r="L59" s="26" t="str">
        <f t="shared" si="11"/>
        <v/>
      </c>
      <c r="M59" s="32"/>
      <c r="N59" s="190"/>
      <c r="O59" s="190"/>
      <c r="P59" s="190"/>
      <c r="Q59" s="190"/>
      <c r="R59" s="23"/>
    </row>
    <row r="60" spans="1:18">
      <c r="A60" s="27">
        <f t="shared" ca="1" si="12"/>
        <v>45914</v>
      </c>
      <c r="B60" s="20"/>
      <c r="C60" s="21"/>
      <c r="D60" s="20"/>
      <c r="E60" s="21"/>
      <c r="F60" s="22"/>
      <c r="G60" s="22"/>
      <c r="H60" s="34" t="str">
        <f t="shared" si="7"/>
        <v/>
      </c>
      <c r="I60" s="34" t="str">
        <f t="shared" si="8"/>
        <v/>
      </c>
      <c r="J60" s="34" t="str">
        <f t="shared" si="9"/>
        <v/>
      </c>
      <c r="K60" s="34" t="str">
        <f t="shared" si="10"/>
        <v/>
      </c>
      <c r="L60" s="26" t="str">
        <f t="shared" si="11"/>
        <v/>
      </c>
      <c r="M60" s="32"/>
      <c r="N60" s="190"/>
      <c r="O60" s="190"/>
      <c r="P60" s="190"/>
      <c r="Q60" s="190"/>
      <c r="R60" s="23"/>
    </row>
    <row r="61" spans="1:18">
      <c r="A61" s="27">
        <f t="shared" ca="1" si="12"/>
        <v>45915</v>
      </c>
      <c r="B61" s="20"/>
      <c r="C61" s="21"/>
      <c r="D61" s="20"/>
      <c r="E61" s="21"/>
      <c r="F61" s="22"/>
      <c r="G61" s="22"/>
      <c r="H61" s="34" t="str">
        <f t="shared" si="7"/>
        <v/>
      </c>
      <c r="I61" s="34" t="str">
        <f t="shared" si="8"/>
        <v/>
      </c>
      <c r="J61" s="34" t="str">
        <f t="shared" si="9"/>
        <v/>
      </c>
      <c r="K61" s="34" t="str">
        <f t="shared" si="10"/>
        <v/>
      </c>
      <c r="L61" s="26" t="str">
        <f t="shared" si="11"/>
        <v/>
      </c>
      <c r="M61" s="32"/>
      <c r="N61" s="190"/>
      <c r="O61" s="190"/>
      <c r="P61" s="190"/>
      <c r="Q61" s="190"/>
      <c r="R61" s="23"/>
    </row>
    <row r="62" spans="1:18">
      <c r="A62" s="27">
        <f t="shared" ca="1" si="12"/>
        <v>45916</v>
      </c>
      <c r="B62" s="20"/>
      <c r="C62" s="21"/>
      <c r="D62" s="20"/>
      <c r="E62" s="21"/>
      <c r="F62" s="22"/>
      <c r="G62" s="22"/>
      <c r="H62" s="34" t="str">
        <f t="shared" si="7"/>
        <v/>
      </c>
      <c r="I62" s="34" t="str">
        <f t="shared" si="8"/>
        <v/>
      </c>
      <c r="J62" s="34" t="str">
        <f t="shared" si="9"/>
        <v/>
      </c>
      <c r="K62" s="34" t="str">
        <f t="shared" si="10"/>
        <v/>
      </c>
      <c r="L62" s="26" t="str">
        <f t="shared" si="11"/>
        <v/>
      </c>
      <c r="M62" s="32"/>
      <c r="N62" s="190"/>
      <c r="O62" s="190"/>
      <c r="P62" s="190"/>
      <c r="Q62" s="190"/>
      <c r="R62" s="23"/>
    </row>
    <row r="63" spans="1:18">
      <c r="A63" s="27">
        <f t="shared" ca="1" si="12"/>
        <v>45917</v>
      </c>
      <c r="B63" s="20"/>
      <c r="C63" s="21"/>
      <c r="D63" s="20"/>
      <c r="E63" s="21"/>
      <c r="F63" s="22"/>
      <c r="G63" s="22"/>
      <c r="H63" s="34" t="str">
        <f t="shared" si="7"/>
        <v/>
      </c>
      <c r="I63" s="34" t="str">
        <f t="shared" si="8"/>
        <v/>
      </c>
      <c r="J63" s="34" t="str">
        <f t="shared" si="9"/>
        <v/>
      </c>
      <c r="K63" s="34" t="str">
        <f t="shared" si="10"/>
        <v/>
      </c>
      <c r="L63" s="26" t="str">
        <f t="shared" si="11"/>
        <v/>
      </c>
      <c r="M63" s="32"/>
      <c r="N63" s="190"/>
      <c r="O63" s="190"/>
      <c r="P63" s="190"/>
      <c r="Q63" s="190"/>
      <c r="R63" s="23"/>
    </row>
    <row r="64" spans="1:18">
      <c r="A64" s="27">
        <f t="shared" ca="1" si="12"/>
        <v>45918</v>
      </c>
      <c r="B64" s="20"/>
      <c r="C64" s="21"/>
      <c r="D64" s="20"/>
      <c r="E64" s="21"/>
      <c r="F64" s="22"/>
      <c r="G64" s="22"/>
      <c r="H64" s="34" t="str">
        <f t="shared" si="7"/>
        <v/>
      </c>
      <c r="I64" s="34" t="str">
        <f t="shared" si="8"/>
        <v/>
      </c>
      <c r="J64" s="34" t="str">
        <f t="shared" si="9"/>
        <v/>
      </c>
      <c r="K64" s="34" t="str">
        <f t="shared" si="10"/>
        <v/>
      </c>
      <c r="L64" s="26" t="str">
        <f t="shared" si="11"/>
        <v/>
      </c>
      <c r="M64" s="32"/>
      <c r="N64" s="190"/>
      <c r="O64" s="190"/>
      <c r="P64" s="190"/>
      <c r="Q64" s="190"/>
      <c r="R64" s="23"/>
    </row>
    <row r="65" spans="1:18">
      <c r="A65" s="27">
        <f t="shared" ca="1" si="12"/>
        <v>45919</v>
      </c>
      <c r="B65" s="20"/>
      <c r="C65" s="21"/>
      <c r="D65" s="20"/>
      <c r="E65" s="21"/>
      <c r="F65" s="22"/>
      <c r="G65" s="22"/>
      <c r="H65" s="34" t="str">
        <f t="shared" si="7"/>
        <v/>
      </c>
      <c r="I65" s="34" t="str">
        <f t="shared" si="8"/>
        <v/>
      </c>
      <c r="J65" s="34" t="str">
        <f t="shared" si="9"/>
        <v/>
      </c>
      <c r="K65" s="34" t="str">
        <f t="shared" si="10"/>
        <v/>
      </c>
      <c r="L65" s="26" t="str">
        <f t="shared" si="11"/>
        <v/>
      </c>
      <c r="M65" s="32"/>
      <c r="N65" s="190"/>
      <c r="O65" s="190"/>
      <c r="P65" s="190"/>
      <c r="Q65" s="190"/>
      <c r="R65" s="23"/>
    </row>
    <row r="66" spans="1:18">
      <c r="A66" s="27">
        <f t="shared" ca="1" si="12"/>
        <v>45920</v>
      </c>
      <c r="B66" s="20"/>
      <c r="C66" s="21"/>
      <c r="D66" s="20"/>
      <c r="E66" s="21"/>
      <c r="F66" s="22"/>
      <c r="G66" s="22"/>
      <c r="H66" s="34" t="str">
        <f t="shared" si="7"/>
        <v/>
      </c>
      <c r="I66" s="34" t="str">
        <f t="shared" si="8"/>
        <v/>
      </c>
      <c r="J66" s="34" t="str">
        <f t="shared" si="9"/>
        <v/>
      </c>
      <c r="K66" s="34" t="str">
        <f t="shared" si="10"/>
        <v/>
      </c>
      <c r="L66" s="26" t="str">
        <f t="shared" si="11"/>
        <v/>
      </c>
      <c r="M66" s="32"/>
      <c r="N66" s="190"/>
      <c r="O66" s="190"/>
      <c r="P66" s="190"/>
      <c r="Q66" s="190"/>
      <c r="R66" s="23"/>
    </row>
    <row r="67" spans="1:18">
      <c r="A67" s="27">
        <f t="shared" ca="1" si="12"/>
        <v>45921</v>
      </c>
      <c r="B67" s="20"/>
      <c r="C67" s="21"/>
      <c r="D67" s="20"/>
      <c r="E67" s="21"/>
      <c r="F67" s="22"/>
      <c r="G67" s="22"/>
      <c r="H67" s="34" t="str">
        <f t="shared" si="7"/>
        <v/>
      </c>
      <c r="I67" s="34" t="str">
        <f t="shared" si="8"/>
        <v/>
      </c>
      <c r="J67" s="34" t="str">
        <f t="shared" si="9"/>
        <v/>
      </c>
      <c r="K67" s="34" t="str">
        <f t="shared" si="10"/>
        <v/>
      </c>
      <c r="L67" s="26" t="str">
        <f t="shared" si="11"/>
        <v/>
      </c>
      <c r="M67" s="32"/>
      <c r="N67" s="190"/>
      <c r="O67" s="190"/>
      <c r="P67" s="190"/>
      <c r="Q67" s="190"/>
      <c r="R67" s="23"/>
    </row>
    <row r="68" spans="1:18">
      <c r="A68" s="27">
        <f t="shared" ca="1" si="12"/>
        <v>45922</v>
      </c>
      <c r="B68" s="20"/>
      <c r="C68" s="21"/>
      <c r="D68" s="20"/>
      <c r="E68" s="21"/>
      <c r="F68" s="22"/>
      <c r="G68" s="22"/>
      <c r="H68" s="34" t="str">
        <f t="shared" si="7"/>
        <v/>
      </c>
      <c r="I68" s="34" t="str">
        <f t="shared" si="8"/>
        <v/>
      </c>
      <c r="J68" s="34" t="str">
        <f t="shared" si="9"/>
        <v/>
      </c>
      <c r="K68" s="34" t="str">
        <f t="shared" si="10"/>
        <v/>
      </c>
      <c r="L68" s="26" t="str">
        <f t="shared" si="11"/>
        <v/>
      </c>
      <c r="M68" s="32"/>
      <c r="N68" s="190"/>
      <c r="O68" s="190"/>
      <c r="P68" s="190"/>
      <c r="Q68" s="190"/>
      <c r="R68" s="23"/>
    </row>
    <row r="69" spans="1:18">
      <c r="A69" s="27">
        <f t="shared" ca="1" si="12"/>
        <v>45923</v>
      </c>
      <c r="B69" s="20"/>
      <c r="C69" s="21"/>
      <c r="D69" s="20"/>
      <c r="E69" s="21"/>
      <c r="F69" s="22"/>
      <c r="G69" s="22"/>
      <c r="H69" s="34" t="str">
        <f t="shared" si="7"/>
        <v/>
      </c>
      <c r="I69" s="34" t="str">
        <f t="shared" si="8"/>
        <v/>
      </c>
      <c r="J69" s="34" t="str">
        <f t="shared" si="9"/>
        <v/>
      </c>
      <c r="K69" s="34" t="str">
        <f t="shared" si="10"/>
        <v/>
      </c>
      <c r="L69" s="26" t="str">
        <f t="shared" si="11"/>
        <v/>
      </c>
      <c r="M69" s="32"/>
      <c r="N69" s="190"/>
      <c r="O69" s="190"/>
      <c r="P69" s="190"/>
      <c r="Q69" s="190"/>
      <c r="R69" s="23"/>
    </row>
    <row r="70" spans="1:18">
      <c r="A70" s="27">
        <f t="shared" ca="1" si="12"/>
        <v>45924</v>
      </c>
      <c r="B70" s="20"/>
      <c r="C70" s="21"/>
      <c r="D70" s="20"/>
      <c r="E70" s="21"/>
      <c r="F70" s="22"/>
      <c r="G70" s="22"/>
      <c r="H70" s="34" t="str">
        <f t="shared" si="7"/>
        <v/>
      </c>
      <c r="I70" s="34" t="str">
        <f t="shared" si="8"/>
        <v/>
      </c>
      <c r="J70" s="34" t="str">
        <f t="shared" si="9"/>
        <v/>
      </c>
      <c r="K70" s="34" t="str">
        <f t="shared" si="10"/>
        <v/>
      </c>
      <c r="L70" s="26" t="str">
        <f t="shared" si="11"/>
        <v/>
      </c>
      <c r="M70" s="32"/>
      <c r="N70" s="190"/>
      <c r="O70" s="190"/>
      <c r="P70" s="190"/>
      <c r="Q70" s="190"/>
      <c r="R70" s="23"/>
    </row>
    <row r="71" spans="1:18">
      <c r="A71" s="27">
        <f t="shared" ca="1" si="12"/>
        <v>45925</v>
      </c>
      <c r="B71" s="20"/>
      <c r="C71" s="21"/>
      <c r="D71" s="20"/>
      <c r="E71" s="21"/>
      <c r="F71" s="22"/>
      <c r="G71" s="22"/>
      <c r="H71" s="34" t="str">
        <f t="shared" si="7"/>
        <v/>
      </c>
      <c r="I71" s="34" t="str">
        <f t="shared" si="8"/>
        <v/>
      </c>
      <c r="J71" s="34" t="str">
        <f t="shared" si="9"/>
        <v/>
      </c>
      <c r="K71" s="34" t="str">
        <f t="shared" si="10"/>
        <v/>
      </c>
      <c r="L71" s="26" t="str">
        <f t="shared" si="11"/>
        <v/>
      </c>
      <c r="M71" s="32"/>
      <c r="N71" s="190"/>
      <c r="O71" s="190"/>
      <c r="P71" s="190"/>
      <c r="Q71" s="190"/>
      <c r="R71" s="23"/>
    </row>
    <row r="72" spans="1:18">
      <c r="A72" s="27">
        <f t="shared" ca="1" si="12"/>
        <v>45926</v>
      </c>
      <c r="B72" s="20"/>
      <c r="C72" s="21"/>
      <c r="D72" s="20"/>
      <c r="E72" s="21"/>
      <c r="F72" s="22"/>
      <c r="G72" s="22"/>
      <c r="H72" s="34" t="str">
        <f t="shared" si="7"/>
        <v/>
      </c>
      <c r="I72" s="34" t="str">
        <f t="shared" si="8"/>
        <v/>
      </c>
      <c r="J72" s="34" t="str">
        <f t="shared" si="9"/>
        <v/>
      </c>
      <c r="K72" s="34" t="str">
        <f t="shared" si="10"/>
        <v/>
      </c>
      <c r="L72" s="26" t="str">
        <f t="shared" si="11"/>
        <v/>
      </c>
      <c r="M72" s="32"/>
      <c r="N72" s="190"/>
      <c r="O72" s="190"/>
      <c r="P72" s="190"/>
      <c r="Q72" s="190"/>
      <c r="R72" s="23"/>
    </row>
    <row r="73" spans="1:18">
      <c r="A73" s="27">
        <f t="shared" ca="1" si="12"/>
        <v>45927</v>
      </c>
      <c r="B73" s="20"/>
      <c r="C73" s="21"/>
      <c r="D73" s="20"/>
      <c r="E73" s="21"/>
      <c r="F73" s="22"/>
      <c r="G73" s="22"/>
      <c r="H73" s="34" t="str">
        <f t="shared" si="7"/>
        <v/>
      </c>
      <c r="I73" s="34" t="str">
        <f t="shared" si="8"/>
        <v/>
      </c>
      <c r="J73" s="34" t="str">
        <f t="shared" si="9"/>
        <v/>
      </c>
      <c r="K73" s="34" t="str">
        <f t="shared" si="10"/>
        <v/>
      </c>
      <c r="L73" s="26" t="str">
        <f t="shared" si="11"/>
        <v/>
      </c>
      <c r="M73" s="32"/>
      <c r="N73" s="190"/>
      <c r="O73" s="190"/>
      <c r="P73" s="190"/>
      <c r="Q73" s="190"/>
      <c r="R73" s="23"/>
    </row>
    <row r="74" spans="1:18">
      <c r="A74" s="27">
        <f t="shared" ca="1" si="12"/>
        <v>45928</v>
      </c>
      <c r="B74" s="20"/>
      <c r="C74" s="21"/>
      <c r="D74" s="20"/>
      <c r="E74" s="21"/>
      <c r="F74" s="22"/>
      <c r="G74" s="22"/>
      <c r="H74" s="34" t="str">
        <f t="shared" si="7"/>
        <v/>
      </c>
      <c r="I74" s="34" t="str">
        <f t="shared" si="8"/>
        <v/>
      </c>
      <c r="J74" s="34" t="str">
        <f t="shared" si="9"/>
        <v/>
      </c>
      <c r="K74" s="34" t="str">
        <f t="shared" si="10"/>
        <v/>
      </c>
      <c r="L74" s="26" t="str">
        <f t="shared" si="11"/>
        <v/>
      </c>
      <c r="M74" s="32"/>
      <c r="N74" s="190"/>
      <c r="O74" s="190"/>
      <c r="P74" s="190"/>
      <c r="Q74" s="190"/>
      <c r="R74" s="23"/>
    </row>
    <row r="75" spans="1:18">
      <c r="A75" s="27">
        <f t="shared" ca="1" si="12"/>
        <v>45929</v>
      </c>
      <c r="B75" s="20"/>
      <c r="C75" s="21"/>
      <c r="D75" s="20"/>
      <c r="E75" s="21"/>
      <c r="F75" s="22"/>
      <c r="G75" s="22"/>
      <c r="H75" s="34" t="str">
        <f t="shared" si="7"/>
        <v/>
      </c>
      <c r="I75" s="34" t="str">
        <f t="shared" si="8"/>
        <v/>
      </c>
      <c r="J75" s="34" t="str">
        <f t="shared" si="9"/>
        <v/>
      </c>
      <c r="K75" s="34" t="str">
        <f t="shared" si="10"/>
        <v/>
      </c>
      <c r="L75" s="26" t="str">
        <f t="shared" si="11"/>
        <v/>
      </c>
      <c r="M75" s="32"/>
      <c r="N75" s="190"/>
      <c r="O75" s="190"/>
      <c r="P75" s="190"/>
      <c r="Q75" s="190"/>
      <c r="R75" s="23"/>
    </row>
    <row r="76" spans="1:18">
      <c r="A76" s="27">
        <f t="shared" ca="1" si="12"/>
        <v>45930</v>
      </c>
      <c r="B76" s="20"/>
      <c r="C76" s="21"/>
      <c r="D76" s="20"/>
      <c r="E76" s="21"/>
      <c r="F76" s="22"/>
      <c r="G76" s="22"/>
      <c r="H76" s="34" t="str">
        <f t="shared" si="7"/>
        <v/>
      </c>
      <c r="I76" s="34" t="str">
        <f t="shared" si="8"/>
        <v/>
      </c>
      <c r="J76" s="34" t="str">
        <f t="shared" si="9"/>
        <v/>
      </c>
      <c r="K76" s="34" t="str">
        <f t="shared" si="10"/>
        <v/>
      </c>
      <c r="L76" s="26" t="str">
        <f>IF(AND($B76="",$D76=""),"",($C76-$B76-$F76)+($E76-$D76-$G76))</f>
        <v/>
      </c>
      <c r="M76" s="32"/>
      <c r="N76" s="190"/>
      <c r="O76" s="190"/>
      <c r="P76" s="190"/>
      <c r="Q76" s="190"/>
      <c r="R76" s="23"/>
    </row>
    <row r="77" spans="1:18">
      <c r="A77" s="27">
        <f t="shared" ca="1" si="12"/>
        <v>45931</v>
      </c>
      <c r="B77" s="20"/>
      <c r="C77" s="21"/>
      <c r="D77" s="20"/>
      <c r="E77" s="21"/>
      <c r="F77" s="22"/>
      <c r="G77" s="22"/>
      <c r="H77" s="34" t="str">
        <f t="shared" si="7"/>
        <v/>
      </c>
      <c r="I77" s="34" t="str">
        <f t="shared" si="8"/>
        <v/>
      </c>
      <c r="J77" s="34" t="str">
        <f t="shared" si="9"/>
        <v/>
      </c>
      <c r="K77" s="34" t="str">
        <f t="shared" si="10"/>
        <v/>
      </c>
      <c r="L77" s="26" t="str">
        <f>IF(AND($B77="",$D77=""),"",($C77-$B77-$F77)+($E77-$D77-$G77))</f>
        <v/>
      </c>
      <c r="M77" s="32"/>
      <c r="N77" s="190"/>
      <c r="O77" s="190"/>
      <c r="P77" s="190"/>
      <c r="Q77" s="190"/>
      <c r="R77" s="23"/>
    </row>
    <row r="78" spans="1:18">
      <c r="A78" s="5" t="s">
        <v>11</v>
      </c>
      <c r="B78" s="191"/>
      <c r="C78" s="192"/>
      <c r="D78" s="191"/>
      <c r="E78" s="192"/>
      <c r="F78" s="26" t="str">
        <f>IF(SUM($F47:$F77)=0,"",SUM($F47:$F77))</f>
        <v/>
      </c>
      <c r="G78" s="26" t="str">
        <f>IF(SUM($G47:$G77)=0,"",SUM($G47:$G77))</f>
        <v/>
      </c>
      <c r="H78" s="26" t="str">
        <f>IF(SUM(H47:H77)=0,"",SUM(H47:H77))</f>
        <v/>
      </c>
      <c r="I78" s="26" t="str">
        <f>IF(SUM(I47:I77)=0,"",SUM(I47:I77))</f>
        <v/>
      </c>
      <c r="J78" s="26" t="str">
        <f t="shared" ref="J78:K78" si="13">IF(SUM(J47:J77)=0,"",SUM(J47:J77))</f>
        <v/>
      </c>
      <c r="K78" s="26" t="str">
        <f t="shared" si="13"/>
        <v/>
      </c>
      <c r="L78" s="26" t="str">
        <f>IF(SUM($L47:$L77)=0,"",SUM($L47:$L77))</f>
        <v/>
      </c>
      <c r="M78" s="33"/>
      <c r="N78" s="193"/>
      <c r="O78" s="193"/>
      <c r="P78" s="193"/>
      <c r="Q78" s="193"/>
      <c r="R78" s="6"/>
    </row>
    <row r="80" spans="1:18" ht="27" customHeight="1">
      <c r="A80" s="194" t="s">
        <v>22</v>
      </c>
      <c r="B80" s="189" t="s">
        <v>103</v>
      </c>
      <c r="C80" s="189"/>
      <c r="D80" s="189"/>
      <c r="E80" s="189"/>
      <c r="F80" s="189" t="s">
        <v>23</v>
      </c>
      <c r="G80" s="189"/>
      <c r="H80" s="189" t="s">
        <v>88</v>
      </c>
      <c r="I80" s="189"/>
      <c r="J80" s="189"/>
      <c r="K80" s="189"/>
      <c r="L80" s="189" t="s">
        <v>87</v>
      </c>
      <c r="M80" s="195" t="s">
        <v>96</v>
      </c>
      <c r="N80" s="194" t="s">
        <v>25</v>
      </c>
      <c r="O80" s="194"/>
      <c r="P80" s="194"/>
      <c r="Q80" s="194"/>
      <c r="R80" s="189" t="s">
        <v>100</v>
      </c>
    </row>
    <row r="81" spans="1:22" ht="14.25" customHeight="1">
      <c r="A81" s="194"/>
      <c r="B81" s="189" t="s">
        <v>82</v>
      </c>
      <c r="C81" s="189"/>
      <c r="D81" s="189" t="s">
        <v>84</v>
      </c>
      <c r="E81" s="189"/>
      <c r="F81" s="189"/>
      <c r="G81" s="189"/>
      <c r="H81" s="189" t="s">
        <v>90</v>
      </c>
      <c r="I81" s="189"/>
      <c r="J81" s="189" t="s">
        <v>89</v>
      </c>
      <c r="K81" s="189"/>
      <c r="L81" s="189"/>
      <c r="M81" s="196"/>
      <c r="N81" s="194"/>
      <c r="O81" s="194"/>
      <c r="P81" s="194"/>
      <c r="Q81" s="194"/>
      <c r="R81" s="189"/>
    </row>
    <row r="82" spans="1:22">
      <c r="A82" s="194"/>
      <c r="B82" s="43" t="s">
        <v>26</v>
      </c>
      <c r="C82" s="43" t="s">
        <v>27</v>
      </c>
      <c r="D82" s="43" t="s">
        <v>26</v>
      </c>
      <c r="E82" s="43" t="s">
        <v>27</v>
      </c>
      <c r="F82" s="44" t="s">
        <v>85</v>
      </c>
      <c r="G82" s="44" t="s">
        <v>86</v>
      </c>
      <c r="H82" s="44" t="s">
        <v>81</v>
      </c>
      <c r="I82" s="44" t="s">
        <v>83</v>
      </c>
      <c r="J82" s="44" t="s">
        <v>81</v>
      </c>
      <c r="K82" s="44" t="s">
        <v>95</v>
      </c>
      <c r="L82" s="189"/>
      <c r="M82" s="197"/>
      <c r="N82" s="194"/>
      <c r="O82" s="194"/>
      <c r="P82" s="194"/>
      <c r="Q82" s="194"/>
      <c r="R82" s="194"/>
    </row>
    <row r="83" spans="1:22">
      <c r="A83" s="27" cm="1">
        <f t="array" aca="1" ref="A83" ca="1">DATE("2025","8"+2,IFERROR(INDIRECT(T1),"1"))</f>
        <v>45931</v>
      </c>
      <c r="B83" s="20"/>
      <c r="C83" s="21"/>
      <c r="D83" s="20"/>
      <c r="E83" s="21"/>
      <c r="F83" s="22"/>
      <c r="G83" s="22"/>
      <c r="H83" s="34" t="str">
        <f>IF(OR(B83="",LEFT(M83,1)="✓"),"",C83-B83-F83)</f>
        <v/>
      </c>
      <c r="I83" s="34" t="str">
        <f>IF(OR(D83="",LEFT(M83,1)="✓"),"",E83-D83-G83)</f>
        <v/>
      </c>
      <c r="J83" s="34" t="str">
        <f>IF(AND(B83&lt;&gt;"",M83="✓所定"),C83-B83-F83,"")</f>
        <v/>
      </c>
      <c r="K83" s="34" t="str">
        <f>IF(AND(B83&lt;&gt;"",M83="✓法定"),C83-B83-F83,"")</f>
        <v/>
      </c>
      <c r="L83" s="26" t="str">
        <f>IF(AND($B83="",$D83=""),"",($C83-$B83-$F83)+($E83-$D83-$G83))</f>
        <v/>
      </c>
      <c r="M83" s="32"/>
      <c r="N83" s="190"/>
      <c r="O83" s="190"/>
      <c r="P83" s="190"/>
      <c r="Q83" s="190"/>
      <c r="R83" s="23"/>
      <c r="V83" s="1" t="s">
        <v>171</v>
      </c>
    </row>
    <row r="84" spans="1:22">
      <c r="A84" s="27">
        <f ca="1">A83+1</f>
        <v>45932</v>
      </c>
      <c r="B84" s="20"/>
      <c r="C84" s="21"/>
      <c r="D84" s="20"/>
      <c r="E84" s="21"/>
      <c r="F84" s="22"/>
      <c r="G84" s="22"/>
      <c r="H84" s="34" t="str">
        <f t="shared" ref="H84:H113" si="14">IF(OR(B84="",LEFT(M84,1)="✓"),"",C84-B84-F84)</f>
        <v/>
      </c>
      <c r="I84" s="34" t="str">
        <f t="shared" ref="I84:I113" si="15">IF(OR(D84="",LEFT(M84,1)="✓"),"",E84-D84-G84)</f>
        <v/>
      </c>
      <c r="J84" s="34" t="str">
        <f t="shared" ref="J84:J113" si="16">IF(AND(B84&lt;&gt;"",M84="✓所定"),C84-B84-F84,"")</f>
        <v/>
      </c>
      <c r="K84" s="34" t="str">
        <f t="shared" ref="K84:K113" si="17">IF(AND(B84&lt;&gt;"",M84="✓法定"),C84-B84-F84,"")</f>
        <v/>
      </c>
      <c r="L84" s="26" t="str">
        <f t="shared" ref="L84:L112" si="18">IF(AND($B84="",$D84=""),"",($C84-$B84-$F84)+($E84-$D84-$G84))</f>
        <v/>
      </c>
      <c r="M84" s="32"/>
      <c r="N84" s="190"/>
      <c r="O84" s="190"/>
      <c r="P84" s="190"/>
      <c r="Q84" s="190"/>
      <c r="R84" s="23"/>
      <c r="V84" s="1" t="s">
        <v>172</v>
      </c>
    </row>
    <row r="85" spans="1:22">
      <c r="A85" s="27">
        <f t="shared" ref="A85:A113" ca="1" si="19">A84+1</f>
        <v>45933</v>
      </c>
      <c r="B85" s="20"/>
      <c r="C85" s="21"/>
      <c r="D85" s="20"/>
      <c r="E85" s="21"/>
      <c r="F85" s="22"/>
      <c r="G85" s="22"/>
      <c r="H85" s="34" t="str">
        <f t="shared" si="14"/>
        <v/>
      </c>
      <c r="I85" s="34" t="str">
        <f t="shared" si="15"/>
        <v/>
      </c>
      <c r="J85" s="34" t="str">
        <f t="shared" si="16"/>
        <v/>
      </c>
      <c r="K85" s="34" t="str">
        <f t="shared" si="17"/>
        <v/>
      </c>
      <c r="L85" s="26" t="str">
        <f t="shared" si="18"/>
        <v/>
      </c>
      <c r="M85" s="32"/>
      <c r="N85" s="190"/>
      <c r="O85" s="190"/>
      <c r="P85" s="190"/>
      <c r="Q85" s="190"/>
      <c r="R85" s="23"/>
    </row>
    <row r="86" spans="1:22">
      <c r="A86" s="27">
        <f t="shared" ca="1" si="19"/>
        <v>45934</v>
      </c>
      <c r="B86" s="20"/>
      <c r="C86" s="21"/>
      <c r="D86" s="20"/>
      <c r="E86" s="21"/>
      <c r="F86" s="22"/>
      <c r="G86" s="22"/>
      <c r="H86" s="34" t="str">
        <f t="shared" si="14"/>
        <v/>
      </c>
      <c r="I86" s="34" t="str">
        <f t="shared" si="15"/>
        <v/>
      </c>
      <c r="J86" s="34" t="str">
        <f t="shared" si="16"/>
        <v/>
      </c>
      <c r="K86" s="34" t="str">
        <f t="shared" si="17"/>
        <v/>
      </c>
      <c r="L86" s="26" t="str">
        <f t="shared" si="18"/>
        <v/>
      </c>
      <c r="M86" s="32"/>
      <c r="N86" s="190"/>
      <c r="O86" s="190"/>
      <c r="P86" s="190"/>
      <c r="Q86" s="190"/>
      <c r="R86" s="23"/>
    </row>
    <row r="87" spans="1:22">
      <c r="A87" s="27">
        <f t="shared" ca="1" si="19"/>
        <v>45935</v>
      </c>
      <c r="B87" s="20"/>
      <c r="C87" s="21"/>
      <c r="D87" s="20"/>
      <c r="E87" s="21"/>
      <c r="F87" s="22"/>
      <c r="G87" s="22"/>
      <c r="H87" s="34" t="str">
        <f t="shared" si="14"/>
        <v/>
      </c>
      <c r="I87" s="34" t="str">
        <f t="shared" si="15"/>
        <v/>
      </c>
      <c r="J87" s="34" t="str">
        <f t="shared" si="16"/>
        <v/>
      </c>
      <c r="K87" s="34" t="str">
        <f t="shared" si="17"/>
        <v/>
      </c>
      <c r="L87" s="26" t="str">
        <f t="shared" si="18"/>
        <v/>
      </c>
      <c r="M87" s="32"/>
      <c r="N87" s="190"/>
      <c r="O87" s="190"/>
      <c r="P87" s="190"/>
      <c r="Q87" s="190"/>
      <c r="R87" s="23"/>
    </row>
    <row r="88" spans="1:22">
      <c r="A88" s="27">
        <f t="shared" ca="1" si="19"/>
        <v>45936</v>
      </c>
      <c r="B88" s="20"/>
      <c r="C88" s="21"/>
      <c r="D88" s="20"/>
      <c r="E88" s="21"/>
      <c r="F88" s="22"/>
      <c r="G88" s="22"/>
      <c r="H88" s="34" t="str">
        <f t="shared" si="14"/>
        <v/>
      </c>
      <c r="I88" s="34" t="str">
        <f t="shared" si="15"/>
        <v/>
      </c>
      <c r="J88" s="34" t="str">
        <f t="shared" si="16"/>
        <v/>
      </c>
      <c r="K88" s="34" t="str">
        <f t="shared" si="17"/>
        <v/>
      </c>
      <c r="L88" s="26" t="str">
        <f t="shared" si="18"/>
        <v/>
      </c>
      <c r="M88" s="32"/>
      <c r="N88" s="190"/>
      <c r="O88" s="190"/>
      <c r="P88" s="190"/>
      <c r="Q88" s="190"/>
      <c r="R88" s="23"/>
    </row>
    <row r="89" spans="1:22">
      <c r="A89" s="27">
        <f t="shared" ca="1" si="19"/>
        <v>45937</v>
      </c>
      <c r="B89" s="20"/>
      <c r="C89" s="21"/>
      <c r="D89" s="20"/>
      <c r="E89" s="21"/>
      <c r="F89" s="22"/>
      <c r="G89" s="22"/>
      <c r="H89" s="34" t="str">
        <f t="shared" si="14"/>
        <v/>
      </c>
      <c r="I89" s="34" t="str">
        <f t="shared" si="15"/>
        <v/>
      </c>
      <c r="J89" s="34" t="str">
        <f t="shared" si="16"/>
        <v/>
      </c>
      <c r="K89" s="34" t="str">
        <f t="shared" si="17"/>
        <v/>
      </c>
      <c r="L89" s="26" t="str">
        <f t="shared" si="18"/>
        <v/>
      </c>
      <c r="M89" s="32"/>
      <c r="N89" s="190"/>
      <c r="O89" s="190"/>
      <c r="P89" s="190"/>
      <c r="Q89" s="190"/>
      <c r="R89" s="23"/>
    </row>
    <row r="90" spans="1:22">
      <c r="A90" s="27">
        <f t="shared" ca="1" si="19"/>
        <v>45938</v>
      </c>
      <c r="B90" s="20"/>
      <c r="C90" s="21"/>
      <c r="D90" s="20"/>
      <c r="E90" s="21"/>
      <c r="F90" s="22"/>
      <c r="G90" s="22"/>
      <c r="H90" s="34" t="str">
        <f t="shared" si="14"/>
        <v/>
      </c>
      <c r="I90" s="34" t="str">
        <f t="shared" si="15"/>
        <v/>
      </c>
      <c r="J90" s="34" t="str">
        <f t="shared" si="16"/>
        <v/>
      </c>
      <c r="K90" s="34" t="str">
        <f t="shared" si="17"/>
        <v/>
      </c>
      <c r="L90" s="26" t="str">
        <f t="shared" si="18"/>
        <v/>
      </c>
      <c r="M90" s="32"/>
      <c r="N90" s="190"/>
      <c r="O90" s="190"/>
      <c r="P90" s="190"/>
      <c r="Q90" s="190"/>
      <c r="R90" s="23"/>
    </row>
    <row r="91" spans="1:22">
      <c r="A91" s="27">
        <f t="shared" ca="1" si="19"/>
        <v>45939</v>
      </c>
      <c r="B91" s="20"/>
      <c r="C91" s="21"/>
      <c r="D91" s="20"/>
      <c r="E91" s="21"/>
      <c r="F91" s="22"/>
      <c r="G91" s="22"/>
      <c r="H91" s="34" t="str">
        <f t="shared" si="14"/>
        <v/>
      </c>
      <c r="I91" s="34" t="str">
        <f t="shared" si="15"/>
        <v/>
      </c>
      <c r="J91" s="34" t="str">
        <f t="shared" si="16"/>
        <v/>
      </c>
      <c r="K91" s="34" t="str">
        <f t="shared" si="17"/>
        <v/>
      </c>
      <c r="L91" s="26" t="str">
        <f t="shared" si="18"/>
        <v/>
      </c>
      <c r="M91" s="32"/>
      <c r="N91" s="190"/>
      <c r="O91" s="190"/>
      <c r="P91" s="190"/>
      <c r="Q91" s="190"/>
      <c r="R91" s="23"/>
    </row>
    <row r="92" spans="1:22">
      <c r="A92" s="27">
        <f t="shared" ca="1" si="19"/>
        <v>45940</v>
      </c>
      <c r="B92" s="20"/>
      <c r="C92" s="21"/>
      <c r="D92" s="20"/>
      <c r="E92" s="21"/>
      <c r="F92" s="22"/>
      <c r="G92" s="22"/>
      <c r="H92" s="34" t="str">
        <f t="shared" si="14"/>
        <v/>
      </c>
      <c r="I92" s="34" t="str">
        <f t="shared" si="15"/>
        <v/>
      </c>
      <c r="J92" s="34" t="str">
        <f t="shared" si="16"/>
        <v/>
      </c>
      <c r="K92" s="34" t="str">
        <f t="shared" si="17"/>
        <v/>
      </c>
      <c r="L92" s="26" t="str">
        <f t="shared" si="18"/>
        <v/>
      </c>
      <c r="M92" s="32"/>
      <c r="N92" s="190"/>
      <c r="O92" s="190"/>
      <c r="P92" s="190"/>
      <c r="Q92" s="190"/>
      <c r="R92" s="23"/>
    </row>
    <row r="93" spans="1:22">
      <c r="A93" s="27">
        <f t="shared" ca="1" si="19"/>
        <v>45941</v>
      </c>
      <c r="B93" s="20"/>
      <c r="C93" s="21"/>
      <c r="D93" s="20"/>
      <c r="E93" s="21"/>
      <c r="F93" s="22"/>
      <c r="G93" s="22"/>
      <c r="H93" s="34" t="str">
        <f t="shared" si="14"/>
        <v/>
      </c>
      <c r="I93" s="34" t="str">
        <f t="shared" si="15"/>
        <v/>
      </c>
      <c r="J93" s="34" t="str">
        <f t="shared" si="16"/>
        <v/>
      </c>
      <c r="K93" s="34" t="str">
        <f t="shared" si="17"/>
        <v/>
      </c>
      <c r="L93" s="26" t="str">
        <f t="shared" si="18"/>
        <v/>
      </c>
      <c r="M93" s="32"/>
      <c r="N93" s="190"/>
      <c r="O93" s="190"/>
      <c r="P93" s="190"/>
      <c r="Q93" s="190"/>
      <c r="R93" s="23"/>
    </row>
    <row r="94" spans="1:22">
      <c r="A94" s="27">
        <f t="shared" ca="1" si="19"/>
        <v>45942</v>
      </c>
      <c r="B94" s="20"/>
      <c r="C94" s="21"/>
      <c r="D94" s="20"/>
      <c r="E94" s="21"/>
      <c r="F94" s="22"/>
      <c r="G94" s="22"/>
      <c r="H94" s="34" t="str">
        <f t="shared" si="14"/>
        <v/>
      </c>
      <c r="I94" s="34" t="str">
        <f t="shared" si="15"/>
        <v/>
      </c>
      <c r="J94" s="34" t="str">
        <f t="shared" si="16"/>
        <v/>
      </c>
      <c r="K94" s="34" t="str">
        <f t="shared" si="17"/>
        <v/>
      </c>
      <c r="L94" s="26" t="str">
        <f t="shared" si="18"/>
        <v/>
      </c>
      <c r="M94" s="32"/>
      <c r="N94" s="190"/>
      <c r="O94" s="190"/>
      <c r="P94" s="190"/>
      <c r="Q94" s="190"/>
      <c r="R94" s="23"/>
    </row>
    <row r="95" spans="1:22">
      <c r="A95" s="27">
        <f t="shared" ca="1" si="19"/>
        <v>45943</v>
      </c>
      <c r="B95" s="20"/>
      <c r="C95" s="21"/>
      <c r="D95" s="20"/>
      <c r="E95" s="21"/>
      <c r="F95" s="22"/>
      <c r="G95" s="22"/>
      <c r="H95" s="34" t="str">
        <f t="shared" si="14"/>
        <v/>
      </c>
      <c r="I95" s="34" t="str">
        <f t="shared" si="15"/>
        <v/>
      </c>
      <c r="J95" s="34" t="str">
        <f t="shared" si="16"/>
        <v/>
      </c>
      <c r="K95" s="34" t="str">
        <f t="shared" si="17"/>
        <v/>
      </c>
      <c r="L95" s="26" t="str">
        <f t="shared" si="18"/>
        <v/>
      </c>
      <c r="M95" s="32"/>
      <c r="N95" s="190"/>
      <c r="O95" s="190"/>
      <c r="P95" s="190"/>
      <c r="Q95" s="190"/>
      <c r="R95" s="23"/>
    </row>
    <row r="96" spans="1:22">
      <c r="A96" s="27">
        <f t="shared" ca="1" si="19"/>
        <v>45944</v>
      </c>
      <c r="B96" s="20"/>
      <c r="C96" s="21"/>
      <c r="D96" s="20"/>
      <c r="E96" s="21"/>
      <c r="F96" s="22"/>
      <c r="G96" s="22"/>
      <c r="H96" s="34" t="str">
        <f t="shared" si="14"/>
        <v/>
      </c>
      <c r="I96" s="34" t="str">
        <f t="shared" si="15"/>
        <v/>
      </c>
      <c r="J96" s="34" t="str">
        <f t="shared" si="16"/>
        <v/>
      </c>
      <c r="K96" s="34" t="str">
        <f t="shared" si="17"/>
        <v/>
      </c>
      <c r="L96" s="26" t="str">
        <f t="shared" si="18"/>
        <v/>
      </c>
      <c r="M96" s="32"/>
      <c r="N96" s="190"/>
      <c r="O96" s="190"/>
      <c r="P96" s="190"/>
      <c r="Q96" s="190"/>
      <c r="R96" s="23"/>
    </row>
    <row r="97" spans="1:18">
      <c r="A97" s="27">
        <f t="shared" ca="1" si="19"/>
        <v>45945</v>
      </c>
      <c r="B97" s="20"/>
      <c r="C97" s="21"/>
      <c r="D97" s="20"/>
      <c r="E97" s="21"/>
      <c r="F97" s="22"/>
      <c r="G97" s="22"/>
      <c r="H97" s="34" t="str">
        <f t="shared" si="14"/>
        <v/>
      </c>
      <c r="I97" s="34" t="str">
        <f t="shared" si="15"/>
        <v/>
      </c>
      <c r="J97" s="34" t="str">
        <f t="shared" si="16"/>
        <v/>
      </c>
      <c r="K97" s="34" t="str">
        <f t="shared" si="17"/>
        <v/>
      </c>
      <c r="L97" s="26" t="str">
        <f t="shared" si="18"/>
        <v/>
      </c>
      <c r="M97" s="32"/>
      <c r="N97" s="190"/>
      <c r="O97" s="190"/>
      <c r="P97" s="190"/>
      <c r="Q97" s="190"/>
      <c r="R97" s="23"/>
    </row>
    <row r="98" spans="1:18">
      <c r="A98" s="27">
        <f t="shared" ca="1" si="19"/>
        <v>45946</v>
      </c>
      <c r="B98" s="20"/>
      <c r="C98" s="21"/>
      <c r="D98" s="20"/>
      <c r="E98" s="21"/>
      <c r="F98" s="22"/>
      <c r="G98" s="22"/>
      <c r="H98" s="34" t="str">
        <f t="shared" si="14"/>
        <v/>
      </c>
      <c r="I98" s="34" t="str">
        <f t="shared" si="15"/>
        <v/>
      </c>
      <c r="J98" s="34" t="str">
        <f t="shared" si="16"/>
        <v/>
      </c>
      <c r="K98" s="34" t="str">
        <f t="shared" si="17"/>
        <v/>
      </c>
      <c r="L98" s="26" t="str">
        <f t="shared" si="18"/>
        <v/>
      </c>
      <c r="M98" s="32"/>
      <c r="N98" s="190"/>
      <c r="O98" s="190"/>
      <c r="P98" s="190"/>
      <c r="Q98" s="190"/>
      <c r="R98" s="23"/>
    </row>
    <row r="99" spans="1:18">
      <c r="A99" s="27">
        <f t="shared" ca="1" si="19"/>
        <v>45947</v>
      </c>
      <c r="B99" s="20"/>
      <c r="C99" s="21"/>
      <c r="D99" s="20"/>
      <c r="E99" s="21"/>
      <c r="F99" s="22"/>
      <c r="G99" s="22"/>
      <c r="H99" s="34" t="str">
        <f t="shared" si="14"/>
        <v/>
      </c>
      <c r="I99" s="34" t="str">
        <f t="shared" si="15"/>
        <v/>
      </c>
      <c r="J99" s="34" t="str">
        <f t="shared" si="16"/>
        <v/>
      </c>
      <c r="K99" s="34" t="str">
        <f t="shared" si="17"/>
        <v/>
      </c>
      <c r="L99" s="26" t="str">
        <f t="shared" si="18"/>
        <v/>
      </c>
      <c r="M99" s="32"/>
      <c r="N99" s="190"/>
      <c r="O99" s="190"/>
      <c r="P99" s="190"/>
      <c r="Q99" s="190"/>
      <c r="R99" s="23"/>
    </row>
    <row r="100" spans="1:18">
      <c r="A100" s="27">
        <f t="shared" ca="1" si="19"/>
        <v>45948</v>
      </c>
      <c r="B100" s="20"/>
      <c r="C100" s="21"/>
      <c r="D100" s="20"/>
      <c r="E100" s="21"/>
      <c r="F100" s="22"/>
      <c r="G100" s="22"/>
      <c r="H100" s="34" t="str">
        <f t="shared" si="14"/>
        <v/>
      </c>
      <c r="I100" s="34" t="str">
        <f t="shared" si="15"/>
        <v/>
      </c>
      <c r="J100" s="34" t="str">
        <f t="shared" si="16"/>
        <v/>
      </c>
      <c r="K100" s="34" t="str">
        <f t="shared" si="17"/>
        <v/>
      </c>
      <c r="L100" s="26" t="str">
        <f t="shared" si="18"/>
        <v/>
      </c>
      <c r="M100" s="32"/>
      <c r="N100" s="190"/>
      <c r="O100" s="190"/>
      <c r="P100" s="190"/>
      <c r="Q100" s="190"/>
      <c r="R100" s="23"/>
    </row>
    <row r="101" spans="1:18">
      <c r="A101" s="27">
        <f t="shared" ca="1" si="19"/>
        <v>45949</v>
      </c>
      <c r="B101" s="20"/>
      <c r="C101" s="21"/>
      <c r="D101" s="20"/>
      <c r="E101" s="21"/>
      <c r="F101" s="22"/>
      <c r="G101" s="22"/>
      <c r="H101" s="34" t="str">
        <f t="shared" si="14"/>
        <v/>
      </c>
      <c r="I101" s="34" t="str">
        <f t="shared" si="15"/>
        <v/>
      </c>
      <c r="J101" s="34" t="str">
        <f t="shared" si="16"/>
        <v/>
      </c>
      <c r="K101" s="34" t="str">
        <f t="shared" si="17"/>
        <v/>
      </c>
      <c r="L101" s="26" t="str">
        <f t="shared" si="18"/>
        <v/>
      </c>
      <c r="M101" s="32"/>
      <c r="N101" s="190"/>
      <c r="O101" s="190"/>
      <c r="P101" s="190"/>
      <c r="Q101" s="190"/>
      <c r="R101" s="23"/>
    </row>
    <row r="102" spans="1:18">
      <c r="A102" s="27">
        <f t="shared" ca="1" si="19"/>
        <v>45950</v>
      </c>
      <c r="B102" s="20"/>
      <c r="C102" s="21"/>
      <c r="D102" s="20"/>
      <c r="E102" s="21"/>
      <c r="F102" s="22"/>
      <c r="G102" s="22"/>
      <c r="H102" s="34" t="str">
        <f t="shared" si="14"/>
        <v/>
      </c>
      <c r="I102" s="34" t="str">
        <f t="shared" si="15"/>
        <v/>
      </c>
      <c r="J102" s="34" t="str">
        <f t="shared" si="16"/>
        <v/>
      </c>
      <c r="K102" s="34" t="str">
        <f t="shared" si="17"/>
        <v/>
      </c>
      <c r="L102" s="26" t="str">
        <f t="shared" si="18"/>
        <v/>
      </c>
      <c r="M102" s="32"/>
      <c r="N102" s="190"/>
      <c r="O102" s="190"/>
      <c r="P102" s="190"/>
      <c r="Q102" s="190"/>
      <c r="R102" s="23"/>
    </row>
    <row r="103" spans="1:18">
      <c r="A103" s="27">
        <f t="shared" ca="1" si="19"/>
        <v>45951</v>
      </c>
      <c r="B103" s="20"/>
      <c r="C103" s="21"/>
      <c r="D103" s="20"/>
      <c r="E103" s="21"/>
      <c r="F103" s="22"/>
      <c r="G103" s="22"/>
      <c r="H103" s="34" t="str">
        <f t="shared" si="14"/>
        <v/>
      </c>
      <c r="I103" s="34" t="str">
        <f t="shared" si="15"/>
        <v/>
      </c>
      <c r="J103" s="34" t="str">
        <f t="shared" si="16"/>
        <v/>
      </c>
      <c r="K103" s="34" t="str">
        <f t="shared" si="17"/>
        <v/>
      </c>
      <c r="L103" s="26" t="str">
        <f t="shared" si="18"/>
        <v/>
      </c>
      <c r="M103" s="32"/>
      <c r="N103" s="190"/>
      <c r="O103" s="190"/>
      <c r="P103" s="190"/>
      <c r="Q103" s="190"/>
      <c r="R103" s="23"/>
    </row>
    <row r="104" spans="1:18">
      <c r="A104" s="27">
        <f t="shared" ca="1" si="19"/>
        <v>45952</v>
      </c>
      <c r="B104" s="20"/>
      <c r="C104" s="21"/>
      <c r="D104" s="20"/>
      <c r="E104" s="21"/>
      <c r="F104" s="22"/>
      <c r="G104" s="22"/>
      <c r="H104" s="34" t="str">
        <f t="shared" si="14"/>
        <v/>
      </c>
      <c r="I104" s="34" t="str">
        <f t="shared" si="15"/>
        <v/>
      </c>
      <c r="J104" s="34" t="str">
        <f t="shared" si="16"/>
        <v/>
      </c>
      <c r="K104" s="34" t="str">
        <f t="shared" si="17"/>
        <v/>
      </c>
      <c r="L104" s="26" t="str">
        <f t="shared" si="18"/>
        <v/>
      </c>
      <c r="M104" s="32"/>
      <c r="N104" s="190"/>
      <c r="O104" s="190"/>
      <c r="P104" s="190"/>
      <c r="Q104" s="190"/>
      <c r="R104" s="23"/>
    </row>
    <row r="105" spans="1:18">
      <c r="A105" s="27">
        <f t="shared" ca="1" si="19"/>
        <v>45953</v>
      </c>
      <c r="B105" s="20"/>
      <c r="C105" s="21"/>
      <c r="D105" s="20"/>
      <c r="E105" s="21"/>
      <c r="F105" s="22"/>
      <c r="G105" s="22"/>
      <c r="H105" s="34" t="str">
        <f t="shared" si="14"/>
        <v/>
      </c>
      <c r="I105" s="34" t="str">
        <f t="shared" si="15"/>
        <v/>
      </c>
      <c r="J105" s="34" t="str">
        <f t="shared" si="16"/>
        <v/>
      </c>
      <c r="K105" s="34" t="str">
        <f t="shared" si="17"/>
        <v/>
      </c>
      <c r="L105" s="26" t="str">
        <f t="shared" si="18"/>
        <v/>
      </c>
      <c r="M105" s="32"/>
      <c r="N105" s="190"/>
      <c r="O105" s="190"/>
      <c r="P105" s="190"/>
      <c r="Q105" s="190"/>
      <c r="R105" s="23"/>
    </row>
    <row r="106" spans="1:18">
      <c r="A106" s="27">
        <f t="shared" ca="1" si="19"/>
        <v>45954</v>
      </c>
      <c r="B106" s="20"/>
      <c r="C106" s="21"/>
      <c r="D106" s="20"/>
      <c r="E106" s="21"/>
      <c r="F106" s="22"/>
      <c r="G106" s="22"/>
      <c r="H106" s="34" t="str">
        <f t="shared" si="14"/>
        <v/>
      </c>
      <c r="I106" s="34" t="str">
        <f t="shared" si="15"/>
        <v/>
      </c>
      <c r="J106" s="34" t="str">
        <f t="shared" si="16"/>
        <v/>
      </c>
      <c r="K106" s="34" t="str">
        <f t="shared" si="17"/>
        <v/>
      </c>
      <c r="L106" s="26" t="str">
        <f t="shared" si="18"/>
        <v/>
      </c>
      <c r="M106" s="32"/>
      <c r="N106" s="190"/>
      <c r="O106" s="190"/>
      <c r="P106" s="190"/>
      <c r="Q106" s="190"/>
      <c r="R106" s="23"/>
    </row>
    <row r="107" spans="1:18">
      <c r="A107" s="27">
        <f t="shared" ca="1" si="19"/>
        <v>45955</v>
      </c>
      <c r="B107" s="20"/>
      <c r="C107" s="21"/>
      <c r="D107" s="20"/>
      <c r="E107" s="21"/>
      <c r="F107" s="22"/>
      <c r="G107" s="22"/>
      <c r="H107" s="34" t="str">
        <f t="shared" si="14"/>
        <v/>
      </c>
      <c r="I107" s="34" t="str">
        <f t="shared" si="15"/>
        <v/>
      </c>
      <c r="J107" s="34" t="str">
        <f t="shared" si="16"/>
        <v/>
      </c>
      <c r="K107" s="34" t="str">
        <f t="shared" si="17"/>
        <v/>
      </c>
      <c r="L107" s="26" t="str">
        <f t="shared" si="18"/>
        <v/>
      </c>
      <c r="M107" s="32"/>
      <c r="N107" s="190"/>
      <c r="O107" s="190"/>
      <c r="P107" s="190"/>
      <c r="Q107" s="190"/>
      <c r="R107" s="23"/>
    </row>
    <row r="108" spans="1:18">
      <c r="A108" s="27">
        <f t="shared" ca="1" si="19"/>
        <v>45956</v>
      </c>
      <c r="B108" s="20"/>
      <c r="C108" s="21"/>
      <c r="D108" s="20"/>
      <c r="E108" s="21"/>
      <c r="F108" s="22"/>
      <c r="G108" s="22"/>
      <c r="H108" s="34" t="str">
        <f t="shared" si="14"/>
        <v/>
      </c>
      <c r="I108" s="34" t="str">
        <f t="shared" si="15"/>
        <v/>
      </c>
      <c r="J108" s="34" t="str">
        <f t="shared" si="16"/>
        <v/>
      </c>
      <c r="K108" s="34" t="str">
        <f t="shared" si="17"/>
        <v/>
      </c>
      <c r="L108" s="26" t="str">
        <f t="shared" si="18"/>
        <v/>
      </c>
      <c r="M108" s="32"/>
      <c r="N108" s="190"/>
      <c r="O108" s="190"/>
      <c r="P108" s="190"/>
      <c r="Q108" s="190"/>
      <c r="R108" s="23"/>
    </row>
    <row r="109" spans="1:18">
      <c r="A109" s="27">
        <f t="shared" ca="1" si="19"/>
        <v>45957</v>
      </c>
      <c r="B109" s="20"/>
      <c r="C109" s="21"/>
      <c r="D109" s="20"/>
      <c r="E109" s="21"/>
      <c r="F109" s="22"/>
      <c r="G109" s="22"/>
      <c r="H109" s="34" t="str">
        <f t="shared" si="14"/>
        <v/>
      </c>
      <c r="I109" s="34" t="str">
        <f t="shared" si="15"/>
        <v/>
      </c>
      <c r="J109" s="34" t="str">
        <f t="shared" si="16"/>
        <v/>
      </c>
      <c r="K109" s="34" t="str">
        <f t="shared" si="17"/>
        <v/>
      </c>
      <c r="L109" s="26" t="str">
        <f t="shared" si="18"/>
        <v/>
      </c>
      <c r="M109" s="32"/>
      <c r="N109" s="190"/>
      <c r="O109" s="190"/>
      <c r="P109" s="190"/>
      <c r="Q109" s="190"/>
      <c r="R109" s="23"/>
    </row>
    <row r="110" spans="1:18">
      <c r="A110" s="27">
        <f t="shared" ca="1" si="19"/>
        <v>45958</v>
      </c>
      <c r="B110" s="20"/>
      <c r="C110" s="21"/>
      <c r="D110" s="20"/>
      <c r="E110" s="21"/>
      <c r="F110" s="22"/>
      <c r="G110" s="22"/>
      <c r="H110" s="34" t="str">
        <f t="shared" si="14"/>
        <v/>
      </c>
      <c r="I110" s="34" t="str">
        <f t="shared" si="15"/>
        <v/>
      </c>
      <c r="J110" s="34" t="str">
        <f t="shared" si="16"/>
        <v/>
      </c>
      <c r="K110" s="34" t="str">
        <f t="shared" si="17"/>
        <v/>
      </c>
      <c r="L110" s="26" t="str">
        <f t="shared" si="18"/>
        <v/>
      </c>
      <c r="M110" s="32"/>
      <c r="N110" s="190"/>
      <c r="O110" s="190"/>
      <c r="P110" s="190"/>
      <c r="Q110" s="190"/>
      <c r="R110" s="23"/>
    </row>
    <row r="111" spans="1:18">
      <c r="A111" s="27">
        <f t="shared" ca="1" si="19"/>
        <v>45959</v>
      </c>
      <c r="B111" s="20"/>
      <c r="C111" s="21"/>
      <c r="D111" s="20"/>
      <c r="E111" s="21"/>
      <c r="F111" s="22"/>
      <c r="G111" s="22"/>
      <c r="H111" s="34" t="str">
        <f t="shared" si="14"/>
        <v/>
      </c>
      <c r="I111" s="34" t="str">
        <f t="shared" si="15"/>
        <v/>
      </c>
      <c r="J111" s="34" t="str">
        <f t="shared" si="16"/>
        <v/>
      </c>
      <c r="K111" s="34" t="str">
        <f t="shared" si="17"/>
        <v/>
      </c>
      <c r="L111" s="26" t="str">
        <f t="shared" si="18"/>
        <v/>
      </c>
      <c r="M111" s="32"/>
      <c r="N111" s="190"/>
      <c r="O111" s="190"/>
      <c r="P111" s="190"/>
      <c r="Q111" s="190"/>
      <c r="R111" s="23"/>
    </row>
    <row r="112" spans="1:18">
      <c r="A112" s="27">
        <f t="shared" ca="1" si="19"/>
        <v>45960</v>
      </c>
      <c r="B112" s="20"/>
      <c r="C112" s="21"/>
      <c r="D112" s="20"/>
      <c r="E112" s="21"/>
      <c r="F112" s="22"/>
      <c r="G112" s="22"/>
      <c r="H112" s="34" t="str">
        <f t="shared" si="14"/>
        <v/>
      </c>
      <c r="I112" s="34" t="str">
        <f t="shared" si="15"/>
        <v/>
      </c>
      <c r="J112" s="34" t="str">
        <f t="shared" si="16"/>
        <v/>
      </c>
      <c r="K112" s="34" t="str">
        <f t="shared" si="17"/>
        <v/>
      </c>
      <c r="L112" s="26" t="str">
        <f t="shared" si="18"/>
        <v/>
      </c>
      <c r="M112" s="32"/>
      <c r="N112" s="190"/>
      <c r="O112" s="190"/>
      <c r="P112" s="190"/>
      <c r="Q112" s="190"/>
      <c r="R112" s="23"/>
    </row>
    <row r="113" spans="1:22">
      <c r="A113" s="27">
        <f t="shared" ca="1" si="19"/>
        <v>45961</v>
      </c>
      <c r="B113" s="20"/>
      <c r="C113" s="21"/>
      <c r="D113" s="20"/>
      <c r="E113" s="21"/>
      <c r="F113" s="22"/>
      <c r="G113" s="22"/>
      <c r="H113" s="34" t="str">
        <f t="shared" si="14"/>
        <v/>
      </c>
      <c r="I113" s="34" t="str">
        <f t="shared" si="15"/>
        <v/>
      </c>
      <c r="J113" s="34" t="str">
        <f t="shared" si="16"/>
        <v/>
      </c>
      <c r="K113" s="34" t="str">
        <f t="shared" si="17"/>
        <v/>
      </c>
      <c r="L113" s="26" t="str">
        <f>IF(AND($B113="",$D113=""),"",($C113-$B113-$F113)+($E113-$D113-$G113))</f>
        <v/>
      </c>
      <c r="M113" s="32"/>
      <c r="N113" s="190"/>
      <c r="O113" s="190"/>
      <c r="P113" s="190"/>
      <c r="Q113" s="190"/>
      <c r="R113" s="23"/>
    </row>
    <row r="114" spans="1:22">
      <c r="A114" s="5" t="s">
        <v>11</v>
      </c>
      <c r="B114" s="191"/>
      <c r="C114" s="192"/>
      <c r="D114" s="191"/>
      <c r="E114" s="192"/>
      <c r="F114" s="26" t="str">
        <f>IF(SUM($F83:$F113)=0,"",SUM($F83:$F113))</f>
        <v/>
      </c>
      <c r="G114" s="26" t="str">
        <f>IF(SUM($G83:$G113)=0,"",SUM($G83:$G113))</f>
        <v/>
      </c>
      <c r="H114" s="26" t="str">
        <f>IF(SUM(H83:H113)=0,"",SUM(H83:H113))</f>
        <v/>
      </c>
      <c r="I114" s="26" t="str">
        <f>IF(SUM(I83:I113)=0,"",SUM(I83:I113))</f>
        <v/>
      </c>
      <c r="J114" s="26" t="str">
        <f t="shared" ref="J114:K114" si="20">IF(SUM(J83:J113)=0,"",SUM(J83:J113))</f>
        <v/>
      </c>
      <c r="K114" s="26" t="str">
        <f t="shared" si="20"/>
        <v/>
      </c>
      <c r="L114" s="26" t="str">
        <f>IF(SUM($L83:$L113)=0,"",SUM($L83:$L113))</f>
        <v/>
      </c>
      <c r="M114" s="33"/>
      <c r="N114" s="193"/>
      <c r="O114" s="193"/>
      <c r="P114" s="193"/>
      <c r="Q114" s="193"/>
      <c r="R114" s="6"/>
    </row>
    <row r="116" spans="1:22" ht="27" customHeight="1">
      <c r="A116" s="194" t="s">
        <v>22</v>
      </c>
      <c r="B116" s="189" t="s">
        <v>103</v>
      </c>
      <c r="C116" s="189"/>
      <c r="D116" s="189"/>
      <c r="E116" s="189"/>
      <c r="F116" s="189" t="s">
        <v>23</v>
      </c>
      <c r="G116" s="189"/>
      <c r="H116" s="189" t="s">
        <v>88</v>
      </c>
      <c r="I116" s="189"/>
      <c r="J116" s="189"/>
      <c r="K116" s="189"/>
      <c r="L116" s="189" t="s">
        <v>87</v>
      </c>
      <c r="M116" s="195" t="s">
        <v>96</v>
      </c>
      <c r="N116" s="194" t="s">
        <v>25</v>
      </c>
      <c r="O116" s="194"/>
      <c r="P116" s="194"/>
      <c r="Q116" s="194"/>
      <c r="R116" s="189" t="s">
        <v>100</v>
      </c>
    </row>
    <row r="117" spans="1:22" ht="14.25" customHeight="1">
      <c r="A117" s="194"/>
      <c r="B117" s="189" t="s">
        <v>82</v>
      </c>
      <c r="C117" s="189"/>
      <c r="D117" s="189" t="s">
        <v>84</v>
      </c>
      <c r="E117" s="189"/>
      <c r="F117" s="189"/>
      <c r="G117" s="189"/>
      <c r="H117" s="189" t="s">
        <v>90</v>
      </c>
      <c r="I117" s="189"/>
      <c r="J117" s="189" t="s">
        <v>89</v>
      </c>
      <c r="K117" s="189"/>
      <c r="L117" s="189"/>
      <c r="M117" s="196"/>
      <c r="N117" s="194"/>
      <c r="O117" s="194"/>
      <c r="P117" s="194"/>
      <c r="Q117" s="194"/>
      <c r="R117" s="189"/>
    </row>
    <row r="118" spans="1:22">
      <c r="A118" s="194"/>
      <c r="B118" s="43" t="s">
        <v>26</v>
      </c>
      <c r="C118" s="43" t="s">
        <v>27</v>
      </c>
      <c r="D118" s="43" t="s">
        <v>26</v>
      </c>
      <c r="E118" s="43" t="s">
        <v>27</v>
      </c>
      <c r="F118" s="44" t="s">
        <v>85</v>
      </c>
      <c r="G118" s="44" t="s">
        <v>86</v>
      </c>
      <c r="H118" s="44" t="s">
        <v>81</v>
      </c>
      <c r="I118" s="44" t="s">
        <v>83</v>
      </c>
      <c r="J118" s="44" t="s">
        <v>81</v>
      </c>
      <c r="K118" s="44" t="s">
        <v>95</v>
      </c>
      <c r="L118" s="189"/>
      <c r="M118" s="197"/>
      <c r="N118" s="194"/>
      <c r="O118" s="194"/>
      <c r="P118" s="194"/>
      <c r="Q118" s="194"/>
      <c r="R118" s="194"/>
    </row>
    <row r="119" spans="1:22">
      <c r="A119" s="27" cm="1">
        <f t="array" aca="1" ref="A119" ca="1">DATE("2025","8"+3,IFERROR(INDIRECT(T1),"1"))</f>
        <v>45962</v>
      </c>
      <c r="B119" s="20"/>
      <c r="C119" s="21"/>
      <c r="D119" s="20"/>
      <c r="E119" s="21"/>
      <c r="F119" s="22"/>
      <c r="G119" s="22"/>
      <c r="H119" s="34" t="str">
        <f>IF(OR(B119="",LEFT(M119,1)="✓"),"",C119-B119-F119)</f>
        <v/>
      </c>
      <c r="I119" s="34" t="str">
        <f>IF(OR(D119="",LEFT(M119,1)="✓"),"",E119-D119-G119)</f>
        <v/>
      </c>
      <c r="J119" s="34" t="str">
        <f>IF(AND(B119&lt;&gt;"",M119="✓所定"),C119-B119-F119,"")</f>
        <v/>
      </c>
      <c r="K119" s="34" t="str">
        <f>IF(AND(B119&lt;&gt;"",M119="✓法定"),C119-B119-F119,"")</f>
        <v/>
      </c>
      <c r="L119" s="26" t="str">
        <f>IF(AND($B119="",$D119=""),"",($C119-$B119-$F119)+($E119-$D119-$G119))</f>
        <v/>
      </c>
      <c r="M119" s="32"/>
      <c r="N119" s="198"/>
      <c r="O119" s="199"/>
      <c r="P119" s="199"/>
      <c r="Q119" s="200"/>
      <c r="R119" s="23"/>
      <c r="V119" s="1" t="s">
        <v>171</v>
      </c>
    </row>
    <row r="120" spans="1:22">
      <c r="A120" s="27">
        <f ca="1">A119+1</f>
        <v>45963</v>
      </c>
      <c r="B120" s="20"/>
      <c r="C120" s="21"/>
      <c r="D120" s="20"/>
      <c r="E120" s="21"/>
      <c r="F120" s="22"/>
      <c r="G120" s="22"/>
      <c r="H120" s="34" t="str">
        <f t="shared" ref="H120:H149" si="21">IF(OR(B120="",LEFT(M120,1)="✓"),"",C120-B120-F120)</f>
        <v/>
      </c>
      <c r="I120" s="34" t="str">
        <f t="shared" ref="I120:I149" si="22">IF(OR(D120="",LEFT(M120,1)="✓"),"",E120-D120-G120)</f>
        <v/>
      </c>
      <c r="J120" s="34" t="str">
        <f t="shared" ref="J120:J149" si="23">IF(AND(B120&lt;&gt;"",M120="✓所定"),C120-B120-F120,"")</f>
        <v/>
      </c>
      <c r="K120" s="34" t="str">
        <f t="shared" ref="K120:K149" si="24">IF(AND(B120&lt;&gt;"",M120="✓法定"),C120-B120-F120,"")</f>
        <v/>
      </c>
      <c r="L120" s="26" t="str">
        <f t="shared" ref="L120:L147" si="25">IF(AND($B120="",$D120=""),"",($C120-$B120-$F120)+($E120-$D120-$G120))</f>
        <v/>
      </c>
      <c r="M120" s="32"/>
      <c r="N120" s="190"/>
      <c r="O120" s="190"/>
      <c r="P120" s="190"/>
      <c r="Q120" s="190"/>
      <c r="R120" s="23"/>
      <c r="V120" s="1" t="s">
        <v>172</v>
      </c>
    </row>
    <row r="121" spans="1:22">
      <c r="A121" s="27">
        <f t="shared" ref="A121:A149" ca="1" si="26">A120+1</f>
        <v>45964</v>
      </c>
      <c r="B121" s="20"/>
      <c r="C121" s="21"/>
      <c r="D121" s="20"/>
      <c r="E121" s="21"/>
      <c r="F121" s="22"/>
      <c r="G121" s="22"/>
      <c r="H121" s="34" t="str">
        <f t="shared" si="21"/>
        <v/>
      </c>
      <c r="I121" s="34" t="str">
        <f t="shared" si="22"/>
        <v/>
      </c>
      <c r="J121" s="34" t="str">
        <f t="shared" si="23"/>
        <v/>
      </c>
      <c r="K121" s="34" t="str">
        <f t="shared" si="24"/>
        <v/>
      </c>
      <c r="L121" s="26" t="str">
        <f t="shared" si="25"/>
        <v/>
      </c>
      <c r="M121" s="32"/>
      <c r="N121" s="190"/>
      <c r="O121" s="190"/>
      <c r="P121" s="190"/>
      <c r="Q121" s="190"/>
      <c r="R121" s="23"/>
    </row>
    <row r="122" spans="1:22">
      <c r="A122" s="27">
        <f t="shared" ca="1" si="26"/>
        <v>45965</v>
      </c>
      <c r="B122" s="20"/>
      <c r="C122" s="21"/>
      <c r="D122" s="20"/>
      <c r="E122" s="21"/>
      <c r="F122" s="22"/>
      <c r="G122" s="22"/>
      <c r="H122" s="34" t="str">
        <f t="shared" si="21"/>
        <v/>
      </c>
      <c r="I122" s="34" t="str">
        <f t="shared" si="22"/>
        <v/>
      </c>
      <c r="J122" s="34" t="str">
        <f t="shared" si="23"/>
        <v/>
      </c>
      <c r="K122" s="34" t="str">
        <f t="shared" si="24"/>
        <v/>
      </c>
      <c r="L122" s="26" t="str">
        <f t="shared" si="25"/>
        <v/>
      </c>
      <c r="M122" s="32"/>
      <c r="N122" s="190"/>
      <c r="O122" s="190"/>
      <c r="P122" s="190"/>
      <c r="Q122" s="190"/>
      <c r="R122" s="23"/>
    </row>
    <row r="123" spans="1:22">
      <c r="A123" s="27">
        <f t="shared" ca="1" si="26"/>
        <v>45966</v>
      </c>
      <c r="B123" s="20"/>
      <c r="C123" s="21"/>
      <c r="D123" s="20"/>
      <c r="E123" s="21"/>
      <c r="F123" s="22"/>
      <c r="G123" s="22"/>
      <c r="H123" s="34" t="str">
        <f t="shared" si="21"/>
        <v/>
      </c>
      <c r="I123" s="34" t="str">
        <f t="shared" si="22"/>
        <v/>
      </c>
      <c r="J123" s="34" t="str">
        <f t="shared" si="23"/>
        <v/>
      </c>
      <c r="K123" s="34" t="str">
        <f t="shared" si="24"/>
        <v/>
      </c>
      <c r="L123" s="26" t="str">
        <f t="shared" si="25"/>
        <v/>
      </c>
      <c r="M123" s="32"/>
      <c r="N123" s="190"/>
      <c r="O123" s="190"/>
      <c r="P123" s="190"/>
      <c r="Q123" s="190"/>
      <c r="R123" s="23"/>
    </row>
    <row r="124" spans="1:22">
      <c r="A124" s="27">
        <f t="shared" ca="1" si="26"/>
        <v>45967</v>
      </c>
      <c r="B124" s="20"/>
      <c r="C124" s="21"/>
      <c r="D124" s="20"/>
      <c r="E124" s="21"/>
      <c r="F124" s="22"/>
      <c r="G124" s="22"/>
      <c r="H124" s="34" t="str">
        <f t="shared" si="21"/>
        <v/>
      </c>
      <c r="I124" s="34" t="str">
        <f t="shared" si="22"/>
        <v/>
      </c>
      <c r="J124" s="34" t="str">
        <f t="shared" si="23"/>
        <v/>
      </c>
      <c r="K124" s="34" t="str">
        <f t="shared" si="24"/>
        <v/>
      </c>
      <c r="L124" s="26" t="str">
        <f t="shared" si="25"/>
        <v/>
      </c>
      <c r="M124" s="32"/>
      <c r="N124" s="190"/>
      <c r="O124" s="190"/>
      <c r="P124" s="190"/>
      <c r="Q124" s="190"/>
      <c r="R124" s="23"/>
    </row>
    <row r="125" spans="1:22">
      <c r="A125" s="27">
        <f t="shared" ca="1" si="26"/>
        <v>45968</v>
      </c>
      <c r="B125" s="20"/>
      <c r="C125" s="21"/>
      <c r="D125" s="20"/>
      <c r="E125" s="21"/>
      <c r="F125" s="22"/>
      <c r="G125" s="22"/>
      <c r="H125" s="34" t="str">
        <f t="shared" si="21"/>
        <v/>
      </c>
      <c r="I125" s="34" t="str">
        <f t="shared" si="22"/>
        <v/>
      </c>
      <c r="J125" s="34" t="str">
        <f t="shared" si="23"/>
        <v/>
      </c>
      <c r="K125" s="34" t="str">
        <f t="shared" si="24"/>
        <v/>
      </c>
      <c r="L125" s="26" t="str">
        <f t="shared" si="25"/>
        <v/>
      </c>
      <c r="M125" s="32"/>
      <c r="N125" s="190"/>
      <c r="O125" s="190"/>
      <c r="P125" s="190"/>
      <c r="Q125" s="190"/>
      <c r="R125" s="23"/>
    </row>
    <row r="126" spans="1:22">
      <c r="A126" s="27">
        <f t="shared" ca="1" si="26"/>
        <v>45969</v>
      </c>
      <c r="B126" s="20"/>
      <c r="C126" s="21"/>
      <c r="D126" s="20"/>
      <c r="E126" s="21"/>
      <c r="F126" s="22"/>
      <c r="G126" s="22"/>
      <c r="H126" s="34" t="str">
        <f t="shared" si="21"/>
        <v/>
      </c>
      <c r="I126" s="34" t="str">
        <f t="shared" si="22"/>
        <v/>
      </c>
      <c r="J126" s="34" t="str">
        <f t="shared" si="23"/>
        <v/>
      </c>
      <c r="K126" s="34" t="str">
        <f t="shared" si="24"/>
        <v/>
      </c>
      <c r="L126" s="26" t="str">
        <f t="shared" si="25"/>
        <v/>
      </c>
      <c r="M126" s="32"/>
      <c r="N126" s="190"/>
      <c r="O126" s="190"/>
      <c r="P126" s="190"/>
      <c r="Q126" s="190"/>
      <c r="R126" s="23"/>
    </row>
    <row r="127" spans="1:22">
      <c r="A127" s="27">
        <f t="shared" ca="1" si="26"/>
        <v>45970</v>
      </c>
      <c r="B127" s="20"/>
      <c r="C127" s="21"/>
      <c r="D127" s="20"/>
      <c r="E127" s="21"/>
      <c r="F127" s="22"/>
      <c r="G127" s="22"/>
      <c r="H127" s="34" t="str">
        <f t="shared" si="21"/>
        <v/>
      </c>
      <c r="I127" s="34" t="str">
        <f t="shared" si="22"/>
        <v/>
      </c>
      <c r="J127" s="34" t="str">
        <f t="shared" si="23"/>
        <v/>
      </c>
      <c r="K127" s="34" t="str">
        <f t="shared" si="24"/>
        <v/>
      </c>
      <c r="L127" s="26" t="str">
        <f t="shared" si="25"/>
        <v/>
      </c>
      <c r="M127" s="32"/>
      <c r="N127" s="190"/>
      <c r="O127" s="190"/>
      <c r="P127" s="190"/>
      <c r="Q127" s="190"/>
      <c r="R127" s="23"/>
    </row>
    <row r="128" spans="1:22">
      <c r="A128" s="27">
        <f t="shared" ca="1" si="26"/>
        <v>45971</v>
      </c>
      <c r="B128" s="20"/>
      <c r="C128" s="21"/>
      <c r="D128" s="20"/>
      <c r="E128" s="21"/>
      <c r="F128" s="22"/>
      <c r="G128" s="22"/>
      <c r="H128" s="34" t="str">
        <f t="shared" si="21"/>
        <v/>
      </c>
      <c r="I128" s="34" t="str">
        <f t="shared" si="22"/>
        <v/>
      </c>
      <c r="J128" s="34" t="str">
        <f t="shared" si="23"/>
        <v/>
      </c>
      <c r="K128" s="34" t="str">
        <f t="shared" si="24"/>
        <v/>
      </c>
      <c r="L128" s="26" t="str">
        <f t="shared" si="25"/>
        <v/>
      </c>
      <c r="M128" s="32"/>
      <c r="N128" s="190"/>
      <c r="O128" s="190"/>
      <c r="P128" s="190"/>
      <c r="Q128" s="190"/>
      <c r="R128" s="23"/>
    </row>
    <row r="129" spans="1:18">
      <c r="A129" s="27">
        <f t="shared" ca="1" si="26"/>
        <v>45972</v>
      </c>
      <c r="B129" s="20"/>
      <c r="C129" s="21"/>
      <c r="D129" s="20"/>
      <c r="E129" s="21"/>
      <c r="F129" s="22"/>
      <c r="G129" s="22"/>
      <c r="H129" s="34" t="str">
        <f t="shared" si="21"/>
        <v/>
      </c>
      <c r="I129" s="34" t="str">
        <f t="shared" si="22"/>
        <v/>
      </c>
      <c r="J129" s="34" t="str">
        <f t="shared" si="23"/>
        <v/>
      </c>
      <c r="K129" s="34" t="str">
        <f t="shared" si="24"/>
        <v/>
      </c>
      <c r="L129" s="26" t="str">
        <f t="shared" si="25"/>
        <v/>
      </c>
      <c r="M129" s="32"/>
      <c r="N129" s="190"/>
      <c r="O129" s="190"/>
      <c r="P129" s="190"/>
      <c r="Q129" s="190"/>
      <c r="R129" s="23"/>
    </row>
    <row r="130" spans="1:18">
      <c r="A130" s="27">
        <f t="shared" ca="1" si="26"/>
        <v>45973</v>
      </c>
      <c r="B130" s="20"/>
      <c r="C130" s="21"/>
      <c r="D130" s="20"/>
      <c r="E130" s="21"/>
      <c r="F130" s="22"/>
      <c r="G130" s="22"/>
      <c r="H130" s="34" t="str">
        <f t="shared" si="21"/>
        <v/>
      </c>
      <c r="I130" s="34" t="str">
        <f t="shared" si="22"/>
        <v/>
      </c>
      <c r="J130" s="34" t="str">
        <f t="shared" si="23"/>
        <v/>
      </c>
      <c r="K130" s="34" t="str">
        <f t="shared" si="24"/>
        <v/>
      </c>
      <c r="L130" s="26" t="str">
        <f t="shared" si="25"/>
        <v/>
      </c>
      <c r="M130" s="32"/>
      <c r="N130" s="190"/>
      <c r="O130" s="190"/>
      <c r="P130" s="190"/>
      <c r="Q130" s="190"/>
      <c r="R130" s="23"/>
    </row>
    <row r="131" spans="1:18">
      <c r="A131" s="27">
        <f t="shared" ca="1" si="26"/>
        <v>45974</v>
      </c>
      <c r="B131" s="20"/>
      <c r="C131" s="21"/>
      <c r="D131" s="20"/>
      <c r="E131" s="21"/>
      <c r="F131" s="22"/>
      <c r="G131" s="22"/>
      <c r="H131" s="34" t="str">
        <f t="shared" si="21"/>
        <v/>
      </c>
      <c r="I131" s="34" t="str">
        <f t="shared" si="22"/>
        <v/>
      </c>
      <c r="J131" s="34" t="str">
        <f t="shared" si="23"/>
        <v/>
      </c>
      <c r="K131" s="34" t="str">
        <f t="shared" si="24"/>
        <v/>
      </c>
      <c r="L131" s="26" t="str">
        <f t="shared" si="25"/>
        <v/>
      </c>
      <c r="M131" s="32"/>
      <c r="N131" s="190"/>
      <c r="O131" s="190"/>
      <c r="P131" s="190"/>
      <c r="Q131" s="190"/>
      <c r="R131" s="23"/>
    </row>
    <row r="132" spans="1:18">
      <c r="A132" s="27">
        <f t="shared" ca="1" si="26"/>
        <v>45975</v>
      </c>
      <c r="B132" s="20"/>
      <c r="C132" s="21"/>
      <c r="D132" s="20"/>
      <c r="E132" s="21"/>
      <c r="F132" s="22"/>
      <c r="G132" s="22"/>
      <c r="H132" s="34" t="str">
        <f t="shared" si="21"/>
        <v/>
      </c>
      <c r="I132" s="34" t="str">
        <f t="shared" si="22"/>
        <v/>
      </c>
      <c r="J132" s="34" t="str">
        <f t="shared" si="23"/>
        <v/>
      </c>
      <c r="K132" s="34" t="str">
        <f t="shared" si="24"/>
        <v/>
      </c>
      <c r="L132" s="26" t="str">
        <f t="shared" si="25"/>
        <v/>
      </c>
      <c r="M132" s="32"/>
      <c r="N132" s="190"/>
      <c r="O132" s="190"/>
      <c r="P132" s="190"/>
      <c r="Q132" s="190"/>
      <c r="R132" s="23"/>
    </row>
    <row r="133" spans="1:18">
      <c r="A133" s="27">
        <f t="shared" ca="1" si="26"/>
        <v>45976</v>
      </c>
      <c r="B133" s="20"/>
      <c r="C133" s="21"/>
      <c r="D133" s="20"/>
      <c r="E133" s="21"/>
      <c r="F133" s="22"/>
      <c r="G133" s="22"/>
      <c r="H133" s="34" t="str">
        <f t="shared" si="21"/>
        <v/>
      </c>
      <c r="I133" s="34" t="str">
        <f t="shared" si="22"/>
        <v/>
      </c>
      <c r="J133" s="34" t="str">
        <f t="shared" si="23"/>
        <v/>
      </c>
      <c r="K133" s="34" t="str">
        <f t="shared" si="24"/>
        <v/>
      </c>
      <c r="L133" s="26" t="str">
        <f t="shared" si="25"/>
        <v/>
      </c>
      <c r="M133" s="32"/>
      <c r="N133" s="190"/>
      <c r="O133" s="190"/>
      <c r="P133" s="190"/>
      <c r="Q133" s="190"/>
      <c r="R133" s="23"/>
    </row>
    <row r="134" spans="1:18">
      <c r="A134" s="27">
        <f t="shared" ca="1" si="26"/>
        <v>45977</v>
      </c>
      <c r="B134" s="20"/>
      <c r="C134" s="21"/>
      <c r="D134" s="20"/>
      <c r="E134" s="21"/>
      <c r="F134" s="22"/>
      <c r="G134" s="22"/>
      <c r="H134" s="34" t="str">
        <f t="shared" si="21"/>
        <v/>
      </c>
      <c r="I134" s="34" t="str">
        <f t="shared" si="22"/>
        <v/>
      </c>
      <c r="J134" s="34" t="str">
        <f t="shared" si="23"/>
        <v/>
      </c>
      <c r="K134" s="34" t="str">
        <f t="shared" si="24"/>
        <v/>
      </c>
      <c r="L134" s="26" t="str">
        <f t="shared" si="25"/>
        <v/>
      </c>
      <c r="M134" s="32"/>
      <c r="N134" s="190"/>
      <c r="O134" s="190"/>
      <c r="P134" s="190"/>
      <c r="Q134" s="190"/>
      <c r="R134" s="23"/>
    </row>
    <row r="135" spans="1:18">
      <c r="A135" s="27">
        <f t="shared" ca="1" si="26"/>
        <v>45978</v>
      </c>
      <c r="B135" s="20"/>
      <c r="C135" s="21"/>
      <c r="D135" s="20"/>
      <c r="E135" s="21"/>
      <c r="F135" s="22"/>
      <c r="G135" s="22"/>
      <c r="H135" s="34" t="str">
        <f t="shared" si="21"/>
        <v/>
      </c>
      <c r="I135" s="34" t="str">
        <f t="shared" si="22"/>
        <v/>
      </c>
      <c r="J135" s="34" t="str">
        <f t="shared" si="23"/>
        <v/>
      </c>
      <c r="K135" s="34" t="str">
        <f t="shared" si="24"/>
        <v/>
      </c>
      <c r="L135" s="26" t="str">
        <f t="shared" si="25"/>
        <v/>
      </c>
      <c r="M135" s="32"/>
      <c r="N135" s="190"/>
      <c r="O135" s="190"/>
      <c r="P135" s="190"/>
      <c r="Q135" s="190"/>
      <c r="R135" s="23"/>
    </row>
    <row r="136" spans="1:18">
      <c r="A136" s="27">
        <f t="shared" ca="1" si="26"/>
        <v>45979</v>
      </c>
      <c r="B136" s="20"/>
      <c r="C136" s="21"/>
      <c r="D136" s="20"/>
      <c r="E136" s="21"/>
      <c r="F136" s="22"/>
      <c r="G136" s="22"/>
      <c r="H136" s="34" t="str">
        <f t="shared" si="21"/>
        <v/>
      </c>
      <c r="I136" s="34" t="str">
        <f t="shared" si="22"/>
        <v/>
      </c>
      <c r="J136" s="34" t="str">
        <f t="shared" si="23"/>
        <v/>
      </c>
      <c r="K136" s="34" t="str">
        <f t="shared" si="24"/>
        <v/>
      </c>
      <c r="L136" s="26" t="str">
        <f t="shared" si="25"/>
        <v/>
      </c>
      <c r="M136" s="32"/>
      <c r="N136" s="190"/>
      <c r="O136" s="190"/>
      <c r="P136" s="190"/>
      <c r="Q136" s="190"/>
      <c r="R136" s="23"/>
    </row>
    <row r="137" spans="1:18">
      <c r="A137" s="27">
        <f t="shared" ca="1" si="26"/>
        <v>45980</v>
      </c>
      <c r="B137" s="20"/>
      <c r="C137" s="21"/>
      <c r="D137" s="20"/>
      <c r="E137" s="21"/>
      <c r="F137" s="22"/>
      <c r="G137" s="22"/>
      <c r="H137" s="34" t="str">
        <f t="shared" si="21"/>
        <v/>
      </c>
      <c r="I137" s="34" t="str">
        <f t="shared" si="22"/>
        <v/>
      </c>
      <c r="J137" s="34" t="str">
        <f t="shared" si="23"/>
        <v/>
      </c>
      <c r="K137" s="34" t="str">
        <f t="shared" si="24"/>
        <v/>
      </c>
      <c r="L137" s="26" t="str">
        <f t="shared" si="25"/>
        <v/>
      </c>
      <c r="M137" s="32"/>
      <c r="N137" s="190"/>
      <c r="O137" s="190"/>
      <c r="P137" s="190"/>
      <c r="Q137" s="190"/>
      <c r="R137" s="23"/>
    </row>
    <row r="138" spans="1:18">
      <c r="A138" s="27">
        <f t="shared" ca="1" si="26"/>
        <v>45981</v>
      </c>
      <c r="B138" s="20"/>
      <c r="C138" s="21"/>
      <c r="D138" s="20"/>
      <c r="E138" s="21"/>
      <c r="F138" s="22"/>
      <c r="G138" s="22"/>
      <c r="H138" s="34" t="str">
        <f t="shared" si="21"/>
        <v/>
      </c>
      <c r="I138" s="34" t="str">
        <f t="shared" si="22"/>
        <v/>
      </c>
      <c r="J138" s="34" t="str">
        <f t="shared" si="23"/>
        <v/>
      </c>
      <c r="K138" s="34" t="str">
        <f t="shared" si="24"/>
        <v/>
      </c>
      <c r="L138" s="26" t="str">
        <f t="shared" si="25"/>
        <v/>
      </c>
      <c r="M138" s="32"/>
      <c r="N138" s="190"/>
      <c r="O138" s="190"/>
      <c r="P138" s="190"/>
      <c r="Q138" s="190"/>
      <c r="R138" s="23"/>
    </row>
    <row r="139" spans="1:18">
      <c r="A139" s="27">
        <f t="shared" ca="1" si="26"/>
        <v>45982</v>
      </c>
      <c r="B139" s="20"/>
      <c r="C139" s="21"/>
      <c r="D139" s="20"/>
      <c r="E139" s="21"/>
      <c r="F139" s="22"/>
      <c r="G139" s="22"/>
      <c r="H139" s="34" t="str">
        <f t="shared" si="21"/>
        <v/>
      </c>
      <c r="I139" s="34" t="str">
        <f t="shared" si="22"/>
        <v/>
      </c>
      <c r="J139" s="34" t="str">
        <f t="shared" si="23"/>
        <v/>
      </c>
      <c r="K139" s="34" t="str">
        <f t="shared" si="24"/>
        <v/>
      </c>
      <c r="L139" s="26" t="str">
        <f t="shared" si="25"/>
        <v/>
      </c>
      <c r="M139" s="32"/>
      <c r="N139" s="190"/>
      <c r="O139" s="190"/>
      <c r="P139" s="190"/>
      <c r="Q139" s="190"/>
      <c r="R139" s="23"/>
    </row>
    <row r="140" spans="1:18">
      <c r="A140" s="27">
        <f t="shared" ca="1" si="26"/>
        <v>45983</v>
      </c>
      <c r="B140" s="20"/>
      <c r="C140" s="21"/>
      <c r="D140" s="20"/>
      <c r="E140" s="21"/>
      <c r="F140" s="22"/>
      <c r="G140" s="22"/>
      <c r="H140" s="34" t="str">
        <f t="shared" si="21"/>
        <v/>
      </c>
      <c r="I140" s="34" t="str">
        <f t="shared" si="22"/>
        <v/>
      </c>
      <c r="J140" s="34" t="str">
        <f t="shared" si="23"/>
        <v/>
      </c>
      <c r="K140" s="34" t="str">
        <f t="shared" si="24"/>
        <v/>
      </c>
      <c r="L140" s="26" t="str">
        <f t="shared" si="25"/>
        <v/>
      </c>
      <c r="M140" s="32"/>
      <c r="N140" s="190"/>
      <c r="O140" s="190"/>
      <c r="P140" s="190"/>
      <c r="Q140" s="190"/>
      <c r="R140" s="23"/>
    </row>
    <row r="141" spans="1:18">
      <c r="A141" s="27">
        <f t="shared" ca="1" si="26"/>
        <v>45984</v>
      </c>
      <c r="B141" s="20"/>
      <c r="C141" s="21"/>
      <c r="D141" s="20"/>
      <c r="E141" s="21"/>
      <c r="F141" s="22"/>
      <c r="G141" s="22"/>
      <c r="H141" s="34" t="str">
        <f t="shared" si="21"/>
        <v/>
      </c>
      <c r="I141" s="34" t="str">
        <f t="shared" si="22"/>
        <v/>
      </c>
      <c r="J141" s="34" t="str">
        <f t="shared" si="23"/>
        <v/>
      </c>
      <c r="K141" s="34" t="str">
        <f t="shared" si="24"/>
        <v/>
      </c>
      <c r="L141" s="26" t="str">
        <f t="shared" si="25"/>
        <v/>
      </c>
      <c r="M141" s="32"/>
      <c r="N141" s="190"/>
      <c r="O141" s="190"/>
      <c r="P141" s="190"/>
      <c r="Q141" s="190"/>
      <c r="R141" s="23"/>
    </row>
    <row r="142" spans="1:18">
      <c r="A142" s="27">
        <f t="shared" ca="1" si="26"/>
        <v>45985</v>
      </c>
      <c r="B142" s="20"/>
      <c r="C142" s="21"/>
      <c r="D142" s="20"/>
      <c r="E142" s="21"/>
      <c r="F142" s="22"/>
      <c r="G142" s="22"/>
      <c r="H142" s="34" t="str">
        <f t="shared" si="21"/>
        <v/>
      </c>
      <c r="I142" s="34" t="str">
        <f t="shared" si="22"/>
        <v/>
      </c>
      <c r="J142" s="34" t="str">
        <f t="shared" si="23"/>
        <v/>
      </c>
      <c r="K142" s="34" t="str">
        <f t="shared" si="24"/>
        <v/>
      </c>
      <c r="L142" s="26" t="str">
        <f t="shared" si="25"/>
        <v/>
      </c>
      <c r="M142" s="32"/>
      <c r="N142" s="190"/>
      <c r="O142" s="190"/>
      <c r="P142" s="190"/>
      <c r="Q142" s="190"/>
      <c r="R142" s="23"/>
    </row>
    <row r="143" spans="1:18">
      <c r="A143" s="27">
        <f t="shared" ca="1" si="26"/>
        <v>45986</v>
      </c>
      <c r="B143" s="20"/>
      <c r="C143" s="21"/>
      <c r="D143" s="20"/>
      <c r="E143" s="21"/>
      <c r="F143" s="22"/>
      <c r="G143" s="22"/>
      <c r="H143" s="34" t="str">
        <f t="shared" si="21"/>
        <v/>
      </c>
      <c r="I143" s="34" t="str">
        <f t="shared" si="22"/>
        <v/>
      </c>
      <c r="J143" s="34" t="str">
        <f t="shared" si="23"/>
        <v/>
      </c>
      <c r="K143" s="34" t="str">
        <f t="shared" si="24"/>
        <v/>
      </c>
      <c r="L143" s="26" t="str">
        <f t="shared" si="25"/>
        <v/>
      </c>
      <c r="M143" s="32"/>
      <c r="N143" s="190"/>
      <c r="O143" s="190"/>
      <c r="P143" s="190"/>
      <c r="Q143" s="190"/>
      <c r="R143" s="23"/>
    </row>
    <row r="144" spans="1:18">
      <c r="A144" s="27">
        <f t="shared" ca="1" si="26"/>
        <v>45987</v>
      </c>
      <c r="B144" s="20"/>
      <c r="C144" s="21"/>
      <c r="D144" s="20"/>
      <c r="E144" s="21"/>
      <c r="F144" s="22"/>
      <c r="G144" s="22"/>
      <c r="H144" s="34" t="str">
        <f t="shared" si="21"/>
        <v/>
      </c>
      <c r="I144" s="34" t="str">
        <f t="shared" si="22"/>
        <v/>
      </c>
      <c r="J144" s="34" t="str">
        <f t="shared" si="23"/>
        <v/>
      </c>
      <c r="K144" s="34" t="str">
        <f t="shared" si="24"/>
        <v/>
      </c>
      <c r="L144" s="26" t="str">
        <f t="shared" si="25"/>
        <v/>
      </c>
      <c r="M144" s="32"/>
      <c r="N144" s="190"/>
      <c r="O144" s="190"/>
      <c r="P144" s="190"/>
      <c r="Q144" s="190"/>
      <c r="R144" s="23"/>
    </row>
    <row r="145" spans="1:22">
      <c r="A145" s="27">
        <f t="shared" ca="1" si="26"/>
        <v>45988</v>
      </c>
      <c r="B145" s="20"/>
      <c r="C145" s="21"/>
      <c r="D145" s="20"/>
      <c r="E145" s="21"/>
      <c r="F145" s="22"/>
      <c r="G145" s="22"/>
      <c r="H145" s="34" t="str">
        <f t="shared" si="21"/>
        <v/>
      </c>
      <c r="I145" s="34" t="str">
        <f t="shared" si="22"/>
        <v/>
      </c>
      <c r="J145" s="34" t="str">
        <f t="shared" si="23"/>
        <v/>
      </c>
      <c r="K145" s="34" t="str">
        <f t="shared" si="24"/>
        <v/>
      </c>
      <c r="L145" s="26" t="str">
        <f t="shared" si="25"/>
        <v/>
      </c>
      <c r="M145" s="32"/>
      <c r="N145" s="190"/>
      <c r="O145" s="190"/>
      <c r="P145" s="190"/>
      <c r="Q145" s="190"/>
      <c r="R145" s="23"/>
    </row>
    <row r="146" spans="1:22">
      <c r="A146" s="27">
        <f t="shared" ca="1" si="26"/>
        <v>45989</v>
      </c>
      <c r="B146" s="20"/>
      <c r="C146" s="21"/>
      <c r="D146" s="20"/>
      <c r="E146" s="21"/>
      <c r="F146" s="22"/>
      <c r="G146" s="22"/>
      <c r="H146" s="34" t="str">
        <f t="shared" si="21"/>
        <v/>
      </c>
      <c r="I146" s="34" t="str">
        <f t="shared" si="22"/>
        <v/>
      </c>
      <c r="J146" s="34" t="str">
        <f t="shared" si="23"/>
        <v/>
      </c>
      <c r="K146" s="34" t="str">
        <f t="shared" si="24"/>
        <v/>
      </c>
      <c r="L146" s="26" t="str">
        <f t="shared" si="25"/>
        <v/>
      </c>
      <c r="M146" s="32"/>
      <c r="N146" s="190"/>
      <c r="O146" s="190"/>
      <c r="P146" s="190"/>
      <c r="Q146" s="190"/>
      <c r="R146" s="23"/>
    </row>
    <row r="147" spans="1:22">
      <c r="A147" s="27">
        <f t="shared" ca="1" si="26"/>
        <v>45990</v>
      </c>
      <c r="B147" s="20"/>
      <c r="C147" s="21"/>
      <c r="D147" s="20"/>
      <c r="E147" s="21"/>
      <c r="F147" s="22"/>
      <c r="G147" s="22"/>
      <c r="H147" s="34" t="str">
        <f t="shared" si="21"/>
        <v/>
      </c>
      <c r="I147" s="34" t="str">
        <f t="shared" si="22"/>
        <v/>
      </c>
      <c r="J147" s="34" t="str">
        <f t="shared" si="23"/>
        <v/>
      </c>
      <c r="K147" s="34" t="str">
        <f t="shared" si="24"/>
        <v/>
      </c>
      <c r="L147" s="26" t="str">
        <f t="shared" si="25"/>
        <v/>
      </c>
      <c r="M147" s="32"/>
      <c r="N147" s="190"/>
      <c r="O147" s="190"/>
      <c r="P147" s="190"/>
      <c r="Q147" s="190"/>
      <c r="R147" s="23"/>
    </row>
    <row r="148" spans="1:22">
      <c r="A148" s="27">
        <f t="shared" ca="1" si="26"/>
        <v>45991</v>
      </c>
      <c r="B148" s="20"/>
      <c r="C148" s="21"/>
      <c r="D148" s="20"/>
      <c r="E148" s="21"/>
      <c r="F148" s="22"/>
      <c r="G148" s="22"/>
      <c r="H148" s="34" t="str">
        <f t="shared" si="21"/>
        <v/>
      </c>
      <c r="I148" s="34" t="str">
        <f t="shared" si="22"/>
        <v/>
      </c>
      <c r="J148" s="34" t="str">
        <f t="shared" si="23"/>
        <v/>
      </c>
      <c r="K148" s="34" t="str">
        <f t="shared" si="24"/>
        <v/>
      </c>
      <c r="L148" s="26" t="str">
        <f>IF(AND($B148="",$D148=""),"",($C148-$B148-$F148)+($E148-$D148-$G148))</f>
        <v/>
      </c>
      <c r="M148" s="32"/>
      <c r="N148" s="190"/>
      <c r="O148" s="190"/>
      <c r="P148" s="190"/>
      <c r="Q148" s="190"/>
      <c r="R148" s="23"/>
    </row>
    <row r="149" spans="1:22">
      <c r="A149" s="27">
        <f t="shared" ca="1" si="26"/>
        <v>45992</v>
      </c>
      <c r="B149" s="20"/>
      <c r="C149" s="21"/>
      <c r="D149" s="20"/>
      <c r="E149" s="21"/>
      <c r="F149" s="22"/>
      <c r="G149" s="22"/>
      <c r="H149" s="34" t="str">
        <f t="shared" si="21"/>
        <v/>
      </c>
      <c r="I149" s="34" t="str">
        <f t="shared" si="22"/>
        <v/>
      </c>
      <c r="J149" s="34" t="str">
        <f t="shared" si="23"/>
        <v/>
      </c>
      <c r="K149" s="34" t="str">
        <f t="shared" si="24"/>
        <v/>
      </c>
      <c r="L149" s="26" t="str">
        <f>IF(AND($B149="",$D149=""),"",($C149-$B149-$F149)+($E149-$D149-$G149))</f>
        <v/>
      </c>
      <c r="M149" s="32"/>
      <c r="N149" s="190"/>
      <c r="O149" s="190"/>
      <c r="P149" s="190"/>
      <c r="Q149" s="190"/>
      <c r="R149" s="23"/>
    </row>
    <row r="150" spans="1:22">
      <c r="A150" s="5" t="s">
        <v>11</v>
      </c>
      <c r="B150" s="191"/>
      <c r="C150" s="192"/>
      <c r="D150" s="191"/>
      <c r="E150" s="192"/>
      <c r="F150" s="26" t="str">
        <f>IF(SUM($F119:$F149)=0,"",SUM($F119:$F149))</f>
        <v/>
      </c>
      <c r="G150" s="26" t="str">
        <f>IF(SUM($G119:$G149)=0,"",SUM($G119:$G149))</f>
        <v/>
      </c>
      <c r="H150" s="26" t="str">
        <f>IF(SUM(H119:H149)=0,"",SUM(H119:H149))</f>
        <v/>
      </c>
      <c r="I150" s="26" t="str">
        <f>IF(SUM(I119:I149)=0,"",SUM(I119:I149))</f>
        <v/>
      </c>
      <c r="J150" s="26" t="str">
        <f t="shared" ref="J150:K150" si="27">IF(SUM(J119:J149)=0,"",SUM(J119:J149))</f>
        <v/>
      </c>
      <c r="K150" s="26" t="str">
        <f t="shared" si="27"/>
        <v/>
      </c>
      <c r="L150" s="26" t="str">
        <f>IF(SUM($L119:$L149)=0,"",SUM($L119:$L149))</f>
        <v/>
      </c>
      <c r="M150" s="33"/>
      <c r="N150" s="193"/>
      <c r="O150" s="193"/>
      <c r="P150" s="193"/>
      <c r="Q150" s="193"/>
      <c r="R150" s="6"/>
    </row>
    <row r="152" spans="1:22" ht="27" customHeight="1">
      <c r="A152" s="194" t="s">
        <v>22</v>
      </c>
      <c r="B152" s="189" t="s">
        <v>103</v>
      </c>
      <c r="C152" s="189"/>
      <c r="D152" s="189"/>
      <c r="E152" s="189"/>
      <c r="F152" s="189" t="s">
        <v>23</v>
      </c>
      <c r="G152" s="189"/>
      <c r="H152" s="189" t="s">
        <v>88</v>
      </c>
      <c r="I152" s="189"/>
      <c r="J152" s="189"/>
      <c r="K152" s="189"/>
      <c r="L152" s="189" t="s">
        <v>87</v>
      </c>
      <c r="M152" s="195" t="s">
        <v>96</v>
      </c>
      <c r="N152" s="194" t="s">
        <v>25</v>
      </c>
      <c r="O152" s="194"/>
      <c r="P152" s="194"/>
      <c r="Q152" s="194"/>
      <c r="R152" s="189" t="s">
        <v>100</v>
      </c>
    </row>
    <row r="153" spans="1:22" ht="14.25" customHeight="1">
      <c r="A153" s="194"/>
      <c r="B153" s="189" t="s">
        <v>82</v>
      </c>
      <c r="C153" s="189"/>
      <c r="D153" s="189" t="s">
        <v>84</v>
      </c>
      <c r="E153" s="189"/>
      <c r="F153" s="189"/>
      <c r="G153" s="189"/>
      <c r="H153" s="189" t="s">
        <v>90</v>
      </c>
      <c r="I153" s="189"/>
      <c r="J153" s="189" t="s">
        <v>89</v>
      </c>
      <c r="K153" s="189"/>
      <c r="L153" s="189"/>
      <c r="M153" s="196"/>
      <c r="N153" s="194"/>
      <c r="O153" s="194"/>
      <c r="P153" s="194"/>
      <c r="Q153" s="194"/>
      <c r="R153" s="189"/>
    </row>
    <row r="154" spans="1:22">
      <c r="A154" s="194"/>
      <c r="B154" s="43" t="s">
        <v>26</v>
      </c>
      <c r="C154" s="43" t="s">
        <v>27</v>
      </c>
      <c r="D154" s="43" t="s">
        <v>26</v>
      </c>
      <c r="E154" s="43" t="s">
        <v>27</v>
      </c>
      <c r="F154" s="44" t="s">
        <v>85</v>
      </c>
      <c r="G154" s="44" t="s">
        <v>86</v>
      </c>
      <c r="H154" s="44" t="s">
        <v>81</v>
      </c>
      <c r="I154" s="44" t="s">
        <v>83</v>
      </c>
      <c r="J154" s="44" t="s">
        <v>81</v>
      </c>
      <c r="K154" s="44" t="s">
        <v>95</v>
      </c>
      <c r="L154" s="189"/>
      <c r="M154" s="197"/>
      <c r="N154" s="194"/>
      <c r="O154" s="194"/>
      <c r="P154" s="194"/>
      <c r="Q154" s="194"/>
      <c r="R154" s="194"/>
    </row>
    <row r="155" spans="1:22">
      <c r="A155" s="27" cm="1">
        <f t="array" aca="1" ref="A155" ca="1">DATE("2025","8"+4,IFERROR(INDIRECT(T1),"1"))</f>
        <v>45992</v>
      </c>
      <c r="B155" s="20"/>
      <c r="C155" s="21"/>
      <c r="D155" s="20"/>
      <c r="E155" s="21"/>
      <c r="F155" s="22"/>
      <c r="G155" s="22"/>
      <c r="H155" s="34" t="str">
        <f>IF(OR(B155="",LEFT(M155,1)="✓"),"",C155-B155-F155)</f>
        <v/>
      </c>
      <c r="I155" s="34" t="str">
        <f>IF(OR(D155="",LEFT(M155,1)="✓"),"",E155-D155-G155)</f>
        <v/>
      </c>
      <c r="J155" s="34" t="str">
        <f>IF(AND(B155&lt;&gt;"",M155="✓所定"),C155-B155-F155,"")</f>
        <v/>
      </c>
      <c r="K155" s="34" t="str">
        <f>IF(AND(B155&lt;&gt;"",M155="✓法定"),C155-B155-F155,"")</f>
        <v/>
      </c>
      <c r="L155" s="26" t="str">
        <f t="shared" ref="L155:L185" si="28">IF(AND($B155="",$D155=""),"",($C155-$B155-$F155)+($E155-$D155-$G155))</f>
        <v/>
      </c>
      <c r="M155" s="32"/>
      <c r="N155" s="190"/>
      <c r="O155" s="190"/>
      <c r="P155" s="190"/>
      <c r="Q155" s="190"/>
      <c r="R155" s="23"/>
      <c r="V155" s="1" t="s">
        <v>171</v>
      </c>
    </row>
    <row r="156" spans="1:22">
      <c r="A156" s="27">
        <f ca="1">A155+1</f>
        <v>45993</v>
      </c>
      <c r="B156" s="20"/>
      <c r="C156" s="21"/>
      <c r="D156" s="20"/>
      <c r="E156" s="21"/>
      <c r="F156" s="22"/>
      <c r="G156" s="22"/>
      <c r="H156" s="34" t="str">
        <f t="shared" ref="H156:H185" si="29">IF(OR(B156="",LEFT(M156,1)="✓"),"",C156-B156-F156)</f>
        <v/>
      </c>
      <c r="I156" s="34" t="str">
        <f t="shared" ref="I156:I185" si="30">IF(OR(D156="",LEFT(M156,1)="✓"),"",E156-D156-G156)</f>
        <v/>
      </c>
      <c r="J156" s="34" t="str">
        <f t="shared" ref="J156:J185" si="31">IF(AND(B156&lt;&gt;"",M156="✓所定"),C156-B156-F156,"")</f>
        <v/>
      </c>
      <c r="K156" s="34" t="str">
        <f t="shared" ref="K156:K185" si="32">IF(AND(B156&lt;&gt;"",M156="✓法定"),C156-B156-F156,"")</f>
        <v/>
      </c>
      <c r="L156" s="26" t="str">
        <f t="shared" si="28"/>
        <v/>
      </c>
      <c r="M156" s="32"/>
      <c r="N156" s="190"/>
      <c r="O156" s="190"/>
      <c r="P156" s="190"/>
      <c r="Q156" s="190"/>
      <c r="R156" s="23"/>
      <c r="V156" s="1" t="s">
        <v>172</v>
      </c>
    </row>
    <row r="157" spans="1:22">
      <c r="A157" s="27">
        <f t="shared" ref="A157:A185" ca="1" si="33">A156+1</f>
        <v>45994</v>
      </c>
      <c r="B157" s="20"/>
      <c r="C157" s="21"/>
      <c r="D157" s="20"/>
      <c r="E157" s="21"/>
      <c r="F157" s="22"/>
      <c r="G157" s="22"/>
      <c r="H157" s="34" t="str">
        <f t="shared" si="29"/>
        <v/>
      </c>
      <c r="I157" s="34" t="str">
        <f t="shared" si="30"/>
        <v/>
      </c>
      <c r="J157" s="34" t="str">
        <f t="shared" si="31"/>
        <v/>
      </c>
      <c r="K157" s="34" t="str">
        <f t="shared" si="32"/>
        <v/>
      </c>
      <c r="L157" s="26" t="str">
        <f t="shared" si="28"/>
        <v/>
      </c>
      <c r="M157" s="32"/>
      <c r="N157" s="190"/>
      <c r="O157" s="190"/>
      <c r="P157" s="190"/>
      <c r="Q157" s="190"/>
      <c r="R157" s="23"/>
    </row>
    <row r="158" spans="1:22">
      <c r="A158" s="27">
        <f t="shared" ca="1" si="33"/>
        <v>45995</v>
      </c>
      <c r="B158" s="20"/>
      <c r="C158" s="21"/>
      <c r="D158" s="20"/>
      <c r="E158" s="21"/>
      <c r="F158" s="22"/>
      <c r="G158" s="22"/>
      <c r="H158" s="34" t="str">
        <f t="shared" si="29"/>
        <v/>
      </c>
      <c r="I158" s="34" t="str">
        <f t="shared" si="30"/>
        <v/>
      </c>
      <c r="J158" s="34" t="str">
        <f t="shared" si="31"/>
        <v/>
      </c>
      <c r="K158" s="34" t="str">
        <f t="shared" si="32"/>
        <v/>
      </c>
      <c r="L158" s="26" t="str">
        <f t="shared" si="28"/>
        <v/>
      </c>
      <c r="M158" s="32"/>
      <c r="N158" s="190"/>
      <c r="O158" s="190"/>
      <c r="P158" s="190"/>
      <c r="Q158" s="190"/>
      <c r="R158" s="23"/>
    </row>
    <row r="159" spans="1:22">
      <c r="A159" s="27">
        <f t="shared" ca="1" si="33"/>
        <v>45996</v>
      </c>
      <c r="B159" s="20"/>
      <c r="C159" s="21"/>
      <c r="D159" s="20"/>
      <c r="E159" s="21"/>
      <c r="F159" s="22"/>
      <c r="G159" s="22"/>
      <c r="H159" s="34" t="str">
        <f t="shared" si="29"/>
        <v/>
      </c>
      <c r="I159" s="34" t="str">
        <f t="shared" si="30"/>
        <v/>
      </c>
      <c r="J159" s="34" t="str">
        <f t="shared" si="31"/>
        <v/>
      </c>
      <c r="K159" s="34" t="str">
        <f t="shared" si="32"/>
        <v/>
      </c>
      <c r="L159" s="26" t="str">
        <f t="shared" si="28"/>
        <v/>
      </c>
      <c r="M159" s="32"/>
      <c r="N159" s="190"/>
      <c r="O159" s="190"/>
      <c r="P159" s="190"/>
      <c r="Q159" s="190"/>
      <c r="R159" s="23"/>
    </row>
    <row r="160" spans="1:22">
      <c r="A160" s="27">
        <f t="shared" ca="1" si="33"/>
        <v>45997</v>
      </c>
      <c r="B160" s="20"/>
      <c r="C160" s="21"/>
      <c r="D160" s="20"/>
      <c r="E160" s="21"/>
      <c r="F160" s="22"/>
      <c r="G160" s="22"/>
      <c r="H160" s="34" t="str">
        <f t="shared" si="29"/>
        <v/>
      </c>
      <c r="I160" s="34" t="str">
        <f t="shared" si="30"/>
        <v/>
      </c>
      <c r="J160" s="34" t="str">
        <f t="shared" si="31"/>
        <v/>
      </c>
      <c r="K160" s="34" t="str">
        <f t="shared" si="32"/>
        <v/>
      </c>
      <c r="L160" s="26" t="str">
        <f t="shared" si="28"/>
        <v/>
      </c>
      <c r="M160" s="32"/>
      <c r="N160" s="190"/>
      <c r="O160" s="190"/>
      <c r="P160" s="190"/>
      <c r="Q160" s="190"/>
      <c r="R160" s="23"/>
    </row>
    <row r="161" spans="1:18">
      <c r="A161" s="27">
        <f t="shared" ca="1" si="33"/>
        <v>45998</v>
      </c>
      <c r="B161" s="20"/>
      <c r="C161" s="21"/>
      <c r="D161" s="20"/>
      <c r="E161" s="21"/>
      <c r="F161" s="22"/>
      <c r="G161" s="22"/>
      <c r="H161" s="34" t="str">
        <f t="shared" si="29"/>
        <v/>
      </c>
      <c r="I161" s="34" t="str">
        <f t="shared" si="30"/>
        <v/>
      </c>
      <c r="J161" s="34" t="str">
        <f t="shared" si="31"/>
        <v/>
      </c>
      <c r="K161" s="34" t="str">
        <f t="shared" si="32"/>
        <v/>
      </c>
      <c r="L161" s="26" t="str">
        <f t="shared" si="28"/>
        <v/>
      </c>
      <c r="M161" s="32"/>
      <c r="N161" s="190"/>
      <c r="O161" s="190"/>
      <c r="P161" s="190"/>
      <c r="Q161" s="190"/>
      <c r="R161" s="23"/>
    </row>
    <row r="162" spans="1:18">
      <c r="A162" s="27">
        <f t="shared" ca="1" si="33"/>
        <v>45999</v>
      </c>
      <c r="B162" s="20"/>
      <c r="C162" s="21"/>
      <c r="D162" s="20"/>
      <c r="E162" s="21"/>
      <c r="F162" s="22"/>
      <c r="G162" s="22"/>
      <c r="H162" s="34" t="str">
        <f t="shared" si="29"/>
        <v/>
      </c>
      <c r="I162" s="34" t="str">
        <f t="shared" si="30"/>
        <v/>
      </c>
      <c r="J162" s="34" t="str">
        <f t="shared" si="31"/>
        <v/>
      </c>
      <c r="K162" s="34" t="str">
        <f t="shared" si="32"/>
        <v/>
      </c>
      <c r="L162" s="26" t="str">
        <f t="shared" si="28"/>
        <v/>
      </c>
      <c r="M162" s="32"/>
      <c r="N162" s="190"/>
      <c r="O162" s="190"/>
      <c r="P162" s="190"/>
      <c r="Q162" s="190"/>
      <c r="R162" s="23"/>
    </row>
    <row r="163" spans="1:18">
      <c r="A163" s="27">
        <f t="shared" ca="1" si="33"/>
        <v>46000</v>
      </c>
      <c r="B163" s="20"/>
      <c r="C163" s="21"/>
      <c r="D163" s="20"/>
      <c r="E163" s="21"/>
      <c r="F163" s="22"/>
      <c r="G163" s="22"/>
      <c r="H163" s="34" t="str">
        <f t="shared" si="29"/>
        <v/>
      </c>
      <c r="I163" s="34" t="str">
        <f t="shared" si="30"/>
        <v/>
      </c>
      <c r="J163" s="34" t="str">
        <f t="shared" si="31"/>
        <v/>
      </c>
      <c r="K163" s="34" t="str">
        <f t="shared" si="32"/>
        <v/>
      </c>
      <c r="L163" s="26" t="str">
        <f t="shared" si="28"/>
        <v/>
      </c>
      <c r="M163" s="32"/>
      <c r="N163" s="190"/>
      <c r="O163" s="190"/>
      <c r="P163" s="190"/>
      <c r="Q163" s="190"/>
      <c r="R163" s="23"/>
    </row>
    <row r="164" spans="1:18">
      <c r="A164" s="27">
        <f t="shared" ca="1" si="33"/>
        <v>46001</v>
      </c>
      <c r="B164" s="20"/>
      <c r="C164" s="21"/>
      <c r="D164" s="20"/>
      <c r="E164" s="21"/>
      <c r="F164" s="22"/>
      <c r="G164" s="22"/>
      <c r="H164" s="34" t="str">
        <f t="shared" si="29"/>
        <v/>
      </c>
      <c r="I164" s="34" t="str">
        <f t="shared" si="30"/>
        <v/>
      </c>
      <c r="J164" s="34" t="str">
        <f t="shared" si="31"/>
        <v/>
      </c>
      <c r="K164" s="34" t="str">
        <f t="shared" si="32"/>
        <v/>
      </c>
      <c r="L164" s="26" t="str">
        <f t="shared" si="28"/>
        <v/>
      </c>
      <c r="M164" s="32"/>
      <c r="N164" s="190"/>
      <c r="O164" s="190"/>
      <c r="P164" s="190"/>
      <c r="Q164" s="190"/>
      <c r="R164" s="23"/>
    </row>
    <row r="165" spans="1:18">
      <c r="A165" s="27">
        <f t="shared" ca="1" si="33"/>
        <v>46002</v>
      </c>
      <c r="B165" s="20"/>
      <c r="C165" s="21"/>
      <c r="D165" s="20"/>
      <c r="E165" s="21"/>
      <c r="F165" s="22"/>
      <c r="G165" s="22"/>
      <c r="H165" s="34" t="str">
        <f t="shared" si="29"/>
        <v/>
      </c>
      <c r="I165" s="34" t="str">
        <f t="shared" si="30"/>
        <v/>
      </c>
      <c r="J165" s="34" t="str">
        <f t="shared" si="31"/>
        <v/>
      </c>
      <c r="K165" s="34" t="str">
        <f t="shared" si="32"/>
        <v/>
      </c>
      <c r="L165" s="26" t="str">
        <f t="shared" si="28"/>
        <v/>
      </c>
      <c r="M165" s="32"/>
      <c r="N165" s="190"/>
      <c r="O165" s="190"/>
      <c r="P165" s="190"/>
      <c r="Q165" s="190"/>
      <c r="R165" s="23"/>
    </row>
    <row r="166" spans="1:18">
      <c r="A166" s="27">
        <f t="shared" ca="1" si="33"/>
        <v>46003</v>
      </c>
      <c r="B166" s="20"/>
      <c r="C166" s="21"/>
      <c r="D166" s="20"/>
      <c r="E166" s="21"/>
      <c r="F166" s="22"/>
      <c r="G166" s="22"/>
      <c r="H166" s="34" t="str">
        <f t="shared" si="29"/>
        <v/>
      </c>
      <c r="I166" s="34" t="str">
        <f t="shared" si="30"/>
        <v/>
      </c>
      <c r="J166" s="34" t="str">
        <f t="shared" si="31"/>
        <v/>
      </c>
      <c r="K166" s="34" t="str">
        <f t="shared" si="32"/>
        <v/>
      </c>
      <c r="L166" s="26" t="str">
        <f t="shared" si="28"/>
        <v/>
      </c>
      <c r="M166" s="32"/>
      <c r="N166" s="190"/>
      <c r="O166" s="190"/>
      <c r="P166" s="190"/>
      <c r="Q166" s="190"/>
      <c r="R166" s="23"/>
    </row>
    <row r="167" spans="1:18">
      <c r="A167" s="27">
        <f t="shared" ca="1" si="33"/>
        <v>46004</v>
      </c>
      <c r="B167" s="20"/>
      <c r="C167" s="21"/>
      <c r="D167" s="20"/>
      <c r="E167" s="21"/>
      <c r="F167" s="22"/>
      <c r="G167" s="22"/>
      <c r="H167" s="34" t="str">
        <f t="shared" si="29"/>
        <v/>
      </c>
      <c r="I167" s="34" t="str">
        <f t="shared" si="30"/>
        <v/>
      </c>
      <c r="J167" s="34" t="str">
        <f t="shared" si="31"/>
        <v/>
      </c>
      <c r="K167" s="34" t="str">
        <f t="shared" si="32"/>
        <v/>
      </c>
      <c r="L167" s="26" t="str">
        <f t="shared" si="28"/>
        <v/>
      </c>
      <c r="M167" s="32"/>
      <c r="N167" s="190"/>
      <c r="O167" s="190"/>
      <c r="P167" s="190"/>
      <c r="Q167" s="190"/>
      <c r="R167" s="23"/>
    </row>
    <row r="168" spans="1:18">
      <c r="A168" s="27">
        <f t="shared" ca="1" si="33"/>
        <v>46005</v>
      </c>
      <c r="B168" s="20"/>
      <c r="C168" s="21"/>
      <c r="D168" s="20"/>
      <c r="E168" s="21"/>
      <c r="F168" s="22"/>
      <c r="G168" s="22"/>
      <c r="H168" s="34" t="str">
        <f t="shared" si="29"/>
        <v/>
      </c>
      <c r="I168" s="34" t="str">
        <f t="shared" si="30"/>
        <v/>
      </c>
      <c r="J168" s="34" t="str">
        <f t="shared" si="31"/>
        <v/>
      </c>
      <c r="K168" s="34" t="str">
        <f t="shared" si="32"/>
        <v/>
      </c>
      <c r="L168" s="26" t="str">
        <f t="shared" si="28"/>
        <v/>
      </c>
      <c r="M168" s="32"/>
      <c r="N168" s="190"/>
      <c r="O168" s="190"/>
      <c r="P168" s="190"/>
      <c r="Q168" s="190"/>
      <c r="R168" s="23"/>
    </row>
    <row r="169" spans="1:18">
      <c r="A169" s="27">
        <f t="shared" ca="1" si="33"/>
        <v>46006</v>
      </c>
      <c r="B169" s="20"/>
      <c r="C169" s="21"/>
      <c r="D169" s="20"/>
      <c r="E169" s="21"/>
      <c r="F169" s="22"/>
      <c r="G169" s="22"/>
      <c r="H169" s="34" t="str">
        <f t="shared" si="29"/>
        <v/>
      </c>
      <c r="I169" s="34" t="str">
        <f t="shared" si="30"/>
        <v/>
      </c>
      <c r="J169" s="34" t="str">
        <f t="shared" si="31"/>
        <v/>
      </c>
      <c r="K169" s="34" t="str">
        <f t="shared" si="32"/>
        <v/>
      </c>
      <c r="L169" s="26" t="str">
        <f t="shared" si="28"/>
        <v/>
      </c>
      <c r="M169" s="32"/>
      <c r="N169" s="190"/>
      <c r="O169" s="190"/>
      <c r="P169" s="190"/>
      <c r="Q169" s="190"/>
      <c r="R169" s="23"/>
    </row>
    <row r="170" spans="1:18">
      <c r="A170" s="27">
        <f t="shared" ca="1" si="33"/>
        <v>46007</v>
      </c>
      <c r="B170" s="20"/>
      <c r="C170" s="21"/>
      <c r="D170" s="20"/>
      <c r="E170" s="21"/>
      <c r="F170" s="22"/>
      <c r="G170" s="22"/>
      <c r="H170" s="34" t="str">
        <f t="shared" si="29"/>
        <v/>
      </c>
      <c r="I170" s="34" t="str">
        <f t="shared" si="30"/>
        <v/>
      </c>
      <c r="J170" s="34" t="str">
        <f t="shared" si="31"/>
        <v/>
      </c>
      <c r="K170" s="34" t="str">
        <f t="shared" si="32"/>
        <v/>
      </c>
      <c r="L170" s="26" t="str">
        <f t="shared" si="28"/>
        <v/>
      </c>
      <c r="M170" s="32"/>
      <c r="N170" s="190"/>
      <c r="O170" s="190"/>
      <c r="P170" s="190"/>
      <c r="Q170" s="190"/>
      <c r="R170" s="23"/>
    </row>
    <row r="171" spans="1:18">
      <c r="A171" s="27">
        <f t="shared" ca="1" si="33"/>
        <v>46008</v>
      </c>
      <c r="B171" s="20"/>
      <c r="C171" s="21"/>
      <c r="D171" s="20"/>
      <c r="E171" s="21"/>
      <c r="F171" s="22"/>
      <c r="G171" s="22"/>
      <c r="H171" s="34" t="str">
        <f t="shared" si="29"/>
        <v/>
      </c>
      <c r="I171" s="34" t="str">
        <f t="shared" si="30"/>
        <v/>
      </c>
      <c r="J171" s="34" t="str">
        <f t="shared" si="31"/>
        <v/>
      </c>
      <c r="K171" s="34" t="str">
        <f t="shared" si="32"/>
        <v/>
      </c>
      <c r="L171" s="26" t="str">
        <f t="shared" si="28"/>
        <v/>
      </c>
      <c r="M171" s="32"/>
      <c r="N171" s="190"/>
      <c r="O171" s="190"/>
      <c r="P171" s="190"/>
      <c r="Q171" s="190"/>
      <c r="R171" s="23"/>
    </row>
    <row r="172" spans="1:18">
      <c r="A172" s="27">
        <f t="shared" ca="1" si="33"/>
        <v>46009</v>
      </c>
      <c r="B172" s="20"/>
      <c r="C172" s="21"/>
      <c r="D172" s="20"/>
      <c r="E172" s="21"/>
      <c r="F172" s="22"/>
      <c r="G172" s="22"/>
      <c r="H172" s="34" t="str">
        <f t="shared" si="29"/>
        <v/>
      </c>
      <c r="I172" s="34" t="str">
        <f t="shared" si="30"/>
        <v/>
      </c>
      <c r="J172" s="34" t="str">
        <f t="shared" si="31"/>
        <v/>
      </c>
      <c r="K172" s="34" t="str">
        <f t="shared" si="32"/>
        <v/>
      </c>
      <c r="L172" s="26" t="str">
        <f t="shared" si="28"/>
        <v/>
      </c>
      <c r="M172" s="32"/>
      <c r="N172" s="190"/>
      <c r="O172" s="190"/>
      <c r="P172" s="190"/>
      <c r="Q172" s="190"/>
      <c r="R172" s="23"/>
    </row>
    <row r="173" spans="1:18">
      <c r="A173" s="27">
        <f t="shared" ca="1" si="33"/>
        <v>46010</v>
      </c>
      <c r="B173" s="20"/>
      <c r="C173" s="21"/>
      <c r="D173" s="20"/>
      <c r="E173" s="21"/>
      <c r="F173" s="22"/>
      <c r="G173" s="22"/>
      <c r="H173" s="34" t="str">
        <f t="shared" si="29"/>
        <v/>
      </c>
      <c r="I173" s="34" t="str">
        <f t="shared" si="30"/>
        <v/>
      </c>
      <c r="J173" s="34" t="str">
        <f t="shared" si="31"/>
        <v/>
      </c>
      <c r="K173" s="34" t="str">
        <f t="shared" si="32"/>
        <v/>
      </c>
      <c r="L173" s="26" t="str">
        <f t="shared" si="28"/>
        <v/>
      </c>
      <c r="M173" s="32"/>
      <c r="N173" s="190"/>
      <c r="O173" s="190"/>
      <c r="P173" s="190"/>
      <c r="Q173" s="190"/>
      <c r="R173" s="23"/>
    </row>
    <row r="174" spans="1:18">
      <c r="A174" s="27">
        <f t="shared" ca="1" si="33"/>
        <v>46011</v>
      </c>
      <c r="B174" s="20"/>
      <c r="C174" s="21"/>
      <c r="D174" s="20"/>
      <c r="E174" s="21"/>
      <c r="F174" s="22"/>
      <c r="G174" s="22"/>
      <c r="H174" s="34" t="str">
        <f t="shared" si="29"/>
        <v/>
      </c>
      <c r="I174" s="34" t="str">
        <f t="shared" si="30"/>
        <v/>
      </c>
      <c r="J174" s="34" t="str">
        <f t="shared" si="31"/>
        <v/>
      </c>
      <c r="K174" s="34" t="str">
        <f t="shared" si="32"/>
        <v/>
      </c>
      <c r="L174" s="26" t="str">
        <f t="shared" si="28"/>
        <v/>
      </c>
      <c r="M174" s="32"/>
      <c r="N174" s="190"/>
      <c r="O174" s="190"/>
      <c r="P174" s="190"/>
      <c r="Q174" s="190"/>
      <c r="R174" s="23"/>
    </row>
    <row r="175" spans="1:18">
      <c r="A175" s="27">
        <f t="shared" ca="1" si="33"/>
        <v>46012</v>
      </c>
      <c r="B175" s="20"/>
      <c r="C175" s="21"/>
      <c r="D175" s="20"/>
      <c r="E175" s="21"/>
      <c r="F175" s="22"/>
      <c r="G175" s="22"/>
      <c r="H175" s="34" t="str">
        <f t="shared" si="29"/>
        <v/>
      </c>
      <c r="I175" s="34" t="str">
        <f t="shared" si="30"/>
        <v/>
      </c>
      <c r="J175" s="34" t="str">
        <f t="shared" si="31"/>
        <v/>
      </c>
      <c r="K175" s="34" t="str">
        <f t="shared" si="32"/>
        <v/>
      </c>
      <c r="L175" s="26" t="str">
        <f t="shared" si="28"/>
        <v/>
      </c>
      <c r="M175" s="32"/>
      <c r="N175" s="190"/>
      <c r="O175" s="190"/>
      <c r="P175" s="190"/>
      <c r="Q175" s="190"/>
      <c r="R175" s="23"/>
    </row>
    <row r="176" spans="1:18">
      <c r="A176" s="27">
        <f t="shared" ca="1" si="33"/>
        <v>46013</v>
      </c>
      <c r="B176" s="20"/>
      <c r="C176" s="21"/>
      <c r="D176" s="20"/>
      <c r="E176" s="21"/>
      <c r="F176" s="22"/>
      <c r="G176" s="22"/>
      <c r="H176" s="34" t="str">
        <f t="shared" si="29"/>
        <v/>
      </c>
      <c r="I176" s="34" t="str">
        <f t="shared" si="30"/>
        <v/>
      </c>
      <c r="J176" s="34" t="str">
        <f t="shared" si="31"/>
        <v/>
      </c>
      <c r="K176" s="34" t="str">
        <f t="shared" si="32"/>
        <v/>
      </c>
      <c r="L176" s="26" t="str">
        <f t="shared" si="28"/>
        <v/>
      </c>
      <c r="M176" s="32"/>
      <c r="N176" s="190"/>
      <c r="O176" s="190"/>
      <c r="P176" s="190"/>
      <c r="Q176" s="190"/>
      <c r="R176" s="23"/>
    </row>
    <row r="177" spans="1:22">
      <c r="A177" s="27">
        <f t="shared" ca="1" si="33"/>
        <v>46014</v>
      </c>
      <c r="B177" s="20"/>
      <c r="C177" s="21"/>
      <c r="D177" s="20"/>
      <c r="E177" s="21"/>
      <c r="F177" s="22"/>
      <c r="G177" s="22"/>
      <c r="H177" s="34" t="str">
        <f t="shared" si="29"/>
        <v/>
      </c>
      <c r="I177" s="34" t="str">
        <f t="shared" si="30"/>
        <v/>
      </c>
      <c r="J177" s="34" t="str">
        <f t="shared" si="31"/>
        <v/>
      </c>
      <c r="K177" s="34" t="str">
        <f t="shared" si="32"/>
        <v/>
      </c>
      <c r="L177" s="26" t="str">
        <f t="shared" si="28"/>
        <v/>
      </c>
      <c r="M177" s="32"/>
      <c r="N177" s="190"/>
      <c r="O177" s="190"/>
      <c r="P177" s="190"/>
      <c r="Q177" s="190"/>
      <c r="R177" s="23"/>
    </row>
    <row r="178" spans="1:22">
      <c r="A178" s="27">
        <f t="shared" ca="1" si="33"/>
        <v>46015</v>
      </c>
      <c r="B178" s="20"/>
      <c r="C178" s="21"/>
      <c r="D178" s="20"/>
      <c r="E178" s="21"/>
      <c r="F178" s="22"/>
      <c r="G178" s="22"/>
      <c r="H178" s="34" t="str">
        <f t="shared" si="29"/>
        <v/>
      </c>
      <c r="I178" s="34" t="str">
        <f t="shared" si="30"/>
        <v/>
      </c>
      <c r="J178" s="34" t="str">
        <f t="shared" si="31"/>
        <v/>
      </c>
      <c r="K178" s="34" t="str">
        <f t="shared" si="32"/>
        <v/>
      </c>
      <c r="L178" s="26" t="str">
        <f t="shared" si="28"/>
        <v/>
      </c>
      <c r="M178" s="32"/>
      <c r="N178" s="190"/>
      <c r="O178" s="190"/>
      <c r="P178" s="190"/>
      <c r="Q178" s="190"/>
      <c r="R178" s="23"/>
    </row>
    <row r="179" spans="1:22">
      <c r="A179" s="27">
        <f t="shared" ca="1" si="33"/>
        <v>46016</v>
      </c>
      <c r="B179" s="20"/>
      <c r="C179" s="21"/>
      <c r="D179" s="20"/>
      <c r="E179" s="21"/>
      <c r="F179" s="22"/>
      <c r="G179" s="22"/>
      <c r="H179" s="34" t="str">
        <f t="shared" si="29"/>
        <v/>
      </c>
      <c r="I179" s="34" t="str">
        <f t="shared" si="30"/>
        <v/>
      </c>
      <c r="J179" s="34" t="str">
        <f t="shared" si="31"/>
        <v/>
      </c>
      <c r="K179" s="34" t="str">
        <f t="shared" si="32"/>
        <v/>
      </c>
      <c r="L179" s="26" t="str">
        <f t="shared" si="28"/>
        <v/>
      </c>
      <c r="M179" s="32"/>
      <c r="N179" s="190"/>
      <c r="O179" s="190"/>
      <c r="P179" s="190"/>
      <c r="Q179" s="190"/>
      <c r="R179" s="23"/>
    </row>
    <row r="180" spans="1:22">
      <c r="A180" s="27">
        <f t="shared" ca="1" si="33"/>
        <v>46017</v>
      </c>
      <c r="B180" s="20"/>
      <c r="C180" s="21"/>
      <c r="D180" s="20"/>
      <c r="E180" s="21"/>
      <c r="F180" s="22"/>
      <c r="G180" s="22"/>
      <c r="H180" s="34" t="str">
        <f t="shared" si="29"/>
        <v/>
      </c>
      <c r="I180" s="34" t="str">
        <f t="shared" si="30"/>
        <v/>
      </c>
      <c r="J180" s="34" t="str">
        <f t="shared" si="31"/>
        <v/>
      </c>
      <c r="K180" s="34" t="str">
        <f t="shared" si="32"/>
        <v/>
      </c>
      <c r="L180" s="26" t="str">
        <f t="shared" si="28"/>
        <v/>
      </c>
      <c r="M180" s="32"/>
      <c r="N180" s="190"/>
      <c r="O180" s="190"/>
      <c r="P180" s="190"/>
      <c r="Q180" s="190"/>
      <c r="R180" s="23"/>
    </row>
    <row r="181" spans="1:22">
      <c r="A181" s="27">
        <f t="shared" ca="1" si="33"/>
        <v>46018</v>
      </c>
      <c r="B181" s="20"/>
      <c r="C181" s="21"/>
      <c r="D181" s="20"/>
      <c r="E181" s="21"/>
      <c r="F181" s="22"/>
      <c r="G181" s="22"/>
      <c r="H181" s="34" t="str">
        <f t="shared" si="29"/>
        <v/>
      </c>
      <c r="I181" s="34" t="str">
        <f t="shared" si="30"/>
        <v/>
      </c>
      <c r="J181" s="34" t="str">
        <f t="shared" si="31"/>
        <v/>
      </c>
      <c r="K181" s="34" t="str">
        <f t="shared" si="32"/>
        <v/>
      </c>
      <c r="L181" s="26" t="str">
        <f t="shared" si="28"/>
        <v/>
      </c>
      <c r="M181" s="32"/>
      <c r="N181" s="190"/>
      <c r="O181" s="190"/>
      <c r="P181" s="190"/>
      <c r="Q181" s="190"/>
      <c r="R181" s="23"/>
    </row>
    <row r="182" spans="1:22">
      <c r="A182" s="27">
        <f t="shared" ca="1" si="33"/>
        <v>46019</v>
      </c>
      <c r="B182" s="20"/>
      <c r="C182" s="21"/>
      <c r="D182" s="20"/>
      <c r="E182" s="21"/>
      <c r="F182" s="22"/>
      <c r="G182" s="22"/>
      <c r="H182" s="34" t="str">
        <f t="shared" si="29"/>
        <v/>
      </c>
      <c r="I182" s="34" t="str">
        <f t="shared" si="30"/>
        <v/>
      </c>
      <c r="J182" s="34" t="str">
        <f t="shared" si="31"/>
        <v/>
      </c>
      <c r="K182" s="34" t="str">
        <f t="shared" si="32"/>
        <v/>
      </c>
      <c r="L182" s="26" t="str">
        <f t="shared" si="28"/>
        <v/>
      </c>
      <c r="M182" s="32"/>
      <c r="N182" s="190"/>
      <c r="O182" s="190"/>
      <c r="P182" s="190"/>
      <c r="Q182" s="190"/>
      <c r="R182" s="23"/>
    </row>
    <row r="183" spans="1:22">
      <c r="A183" s="27">
        <f t="shared" ca="1" si="33"/>
        <v>46020</v>
      </c>
      <c r="B183" s="20"/>
      <c r="C183" s="21"/>
      <c r="D183" s="20"/>
      <c r="E183" s="21"/>
      <c r="F183" s="22"/>
      <c r="G183" s="22"/>
      <c r="H183" s="34" t="str">
        <f t="shared" si="29"/>
        <v/>
      </c>
      <c r="I183" s="34" t="str">
        <f t="shared" si="30"/>
        <v/>
      </c>
      <c r="J183" s="34" t="str">
        <f t="shared" si="31"/>
        <v/>
      </c>
      <c r="K183" s="34" t="str">
        <f t="shared" si="32"/>
        <v/>
      </c>
      <c r="L183" s="26" t="str">
        <f t="shared" si="28"/>
        <v/>
      </c>
      <c r="M183" s="32"/>
      <c r="N183" s="190"/>
      <c r="O183" s="190"/>
      <c r="P183" s="190"/>
      <c r="Q183" s="190"/>
      <c r="R183" s="23"/>
    </row>
    <row r="184" spans="1:22">
      <c r="A184" s="27">
        <f t="shared" ca="1" si="33"/>
        <v>46021</v>
      </c>
      <c r="B184" s="20"/>
      <c r="C184" s="21"/>
      <c r="D184" s="20"/>
      <c r="E184" s="21"/>
      <c r="F184" s="22"/>
      <c r="G184" s="22"/>
      <c r="H184" s="34" t="str">
        <f t="shared" si="29"/>
        <v/>
      </c>
      <c r="I184" s="34" t="str">
        <f t="shared" si="30"/>
        <v/>
      </c>
      <c r="J184" s="34" t="str">
        <f t="shared" si="31"/>
        <v/>
      </c>
      <c r="K184" s="34" t="str">
        <f t="shared" si="32"/>
        <v/>
      </c>
      <c r="L184" s="26" t="str">
        <f t="shared" si="28"/>
        <v/>
      </c>
      <c r="M184" s="32"/>
      <c r="N184" s="190"/>
      <c r="O184" s="190"/>
      <c r="P184" s="190"/>
      <c r="Q184" s="190"/>
      <c r="R184" s="23"/>
    </row>
    <row r="185" spans="1:22">
      <c r="A185" s="27">
        <f t="shared" ca="1" si="33"/>
        <v>46022</v>
      </c>
      <c r="B185" s="20"/>
      <c r="C185" s="21"/>
      <c r="D185" s="20"/>
      <c r="E185" s="21"/>
      <c r="F185" s="22"/>
      <c r="G185" s="22"/>
      <c r="H185" s="34" t="str">
        <f t="shared" si="29"/>
        <v/>
      </c>
      <c r="I185" s="34" t="str">
        <f t="shared" si="30"/>
        <v/>
      </c>
      <c r="J185" s="34" t="str">
        <f t="shared" si="31"/>
        <v/>
      </c>
      <c r="K185" s="34" t="str">
        <f t="shared" si="32"/>
        <v/>
      </c>
      <c r="L185" s="26" t="str">
        <f t="shared" si="28"/>
        <v/>
      </c>
      <c r="M185" s="32"/>
      <c r="N185" s="190"/>
      <c r="O185" s="190"/>
      <c r="P185" s="190"/>
      <c r="Q185" s="190"/>
      <c r="R185" s="23"/>
    </row>
    <row r="186" spans="1:22">
      <c r="A186" s="5" t="s">
        <v>11</v>
      </c>
      <c r="B186" s="191"/>
      <c r="C186" s="192"/>
      <c r="D186" s="191"/>
      <c r="E186" s="192"/>
      <c r="F186" s="26" t="str">
        <f>IF(SUM($F155:$F185)=0,"",SUM($F155:$F185))</f>
        <v/>
      </c>
      <c r="G186" s="26" t="str">
        <f>IF(SUM($G155:$G185)=0,"",SUM($G155:$G185))</f>
        <v/>
      </c>
      <c r="H186" s="26" t="str">
        <f>IF(SUM(H155:H185)=0,"",SUM(H155:H185))</f>
        <v/>
      </c>
      <c r="I186" s="26" t="str">
        <f>IF(SUM(I155:I185)=0,"",SUM(I155:I185))</f>
        <v/>
      </c>
      <c r="J186" s="26" t="str">
        <f t="shared" ref="J186:K186" si="34">IF(SUM(J155:J185)=0,"",SUM(J155:J185))</f>
        <v/>
      </c>
      <c r="K186" s="26" t="str">
        <f t="shared" si="34"/>
        <v/>
      </c>
      <c r="L186" s="26" t="str">
        <f>IF(SUM($L155:$L185)=0,"",SUM($L155:$L185))</f>
        <v/>
      </c>
      <c r="M186" s="33"/>
      <c r="N186" s="193"/>
      <c r="O186" s="193"/>
      <c r="P186" s="193"/>
      <c r="Q186" s="193"/>
      <c r="R186" s="6"/>
    </row>
    <row r="188" spans="1:22" ht="27" customHeight="1">
      <c r="A188" s="194" t="s">
        <v>22</v>
      </c>
      <c r="B188" s="189" t="s">
        <v>103</v>
      </c>
      <c r="C188" s="189"/>
      <c r="D188" s="189"/>
      <c r="E188" s="189"/>
      <c r="F188" s="189" t="s">
        <v>23</v>
      </c>
      <c r="G188" s="189"/>
      <c r="H188" s="189" t="s">
        <v>88</v>
      </c>
      <c r="I188" s="189"/>
      <c r="J188" s="189"/>
      <c r="K188" s="189"/>
      <c r="L188" s="189" t="s">
        <v>87</v>
      </c>
      <c r="M188" s="195" t="s">
        <v>96</v>
      </c>
      <c r="N188" s="194" t="s">
        <v>25</v>
      </c>
      <c r="O188" s="194"/>
      <c r="P188" s="194"/>
      <c r="Q188" s="194"/>
      <c r="R188" s="189" t="s">
        <v>100</v>
      </c>
    </row>
    <row r="189" spans="1:22" ht="14.25" customHeight="1">
      <c r="A189" s="194"/>
      <c r="B189" s="189" t="s">
        <v>82</v>
      </c>
      <c r="C189" s="189"/>
      <c r="D189" s="189" t="s">
        <v>84</v>
      </c>
      <c r="E189" s="189"/>
      <c r="F189" s="189"/>
      <c r="G189" s="189"/>
      <c r="H189" s="189" t="s">
        <v>90</v>
      </c>
      <c r="I189" s="189"/>
      <c r="J189" s="189" t="s">
        <v>89</v>
      </c>
      <c r="K189" s="189"/>
      <c r="L189" s="189"/>
      <c r="M189" s="196"/>
      <c r="N189" s="194"/>
      <c r="O189" s="194"/>
      <c r="P189" s="194"/>
      <c r="Q189" s="194"/>
      <c r="R189" s="189"/>
    </row>
    <row r="190" spans="1:22">
      <c r="A190" s="194"/>
      <c r="B190" s="43" t="s">
        <v>26</v>
      </c>
      <c r="C190" s="43" t="s">
        <v>27</v>
      </c>
      <c r="D190" s="43" t="s">
        <v>26</v>
      </c>
      <c r="E190" s="43" t="s">
        <v>27</v>
      </c>
      <c r="F190" s="44" t="s">
        <v>85</v>
      </c>
      <c r="G190" s="44" t="s">
        <v>86</v>
      </c>
      <c r="H190" s="44" t="s">
        <v>81</v>
      </c>
      <c r="I190" s="44" t="s">
        <v>83</v>
      </c>
      <c r="J190" s="44" t="s">
        <v>81</v>
      </c>
      <c r="K190" s="44" t="s">
        <v>95</v>
      </c>
      <c r="L190" s="189"/>
      <c r="M190" s="197"/>
      <c r="N190" s="194"/>
      <c r="O190" s="194"/>
      <c r="P190" s="194"/>
      <c r="Q190" s="194"/>
      <c r="R190" s="194"/>
    </row>
    <row r="191" spans="1:22">
      <c r="A191" s="27" cm="1">
        <f t="array" aca="1" ref="A191" ca="1">DATE("2025","8"+5,IFERROR(INDIRECT(T1),"1"))</f>
        <v>46023</v>
      </c>
      <c r="B191" s="20"/>
      <c r="C191" s="21"/>
      <c r="D191" s="20"/>
      <c r="E191" s="21"/>
      <c r="F191" s="22"/>
      <c r="G191" s="22"/>
      <c r="H191" s="34" t="str">
        <f>IF(OR(B191="",LEFT(M191,1)="✓"),"",C191-B191-F191)</f>
        <v/>
      </c>
      <c r="I191" s="34" t="str">
        <f>IF(OR(D191="",LEFT(M191,1)="✓"),"",E191-D191-G191)</f>
        <v/>
      </c>
      <c r="J191" s="34" t="str">
        <f>IF(AND(B191&lt;&gt;"",M191="✓所定"),C191-B191-F191,"")</f>
        <v/>
      </c>
      <c r="K191" s="34" t="str">
        <f>IF(AND(B191&lt;&gt;"",M191="✓法定"),C191-B191-F191,"")</f>
        <v/>
      </c>
      <c r="L191" s="26" t="str">
        <f>IF(AND($B191="",$D191=""),"",($C191-$B191-$F191)+($E191-$D191-$G191))</f>
        <v/>
      </c>
      <c r="M191" s="32"/>
      <c r="N191" s="190"/>
      <c r="O191" s="190"/>
      <c r="P191" s="190"/>
      <c r="Q191" s="190"/>
      <c r="R191" s="23"/>
      <c r="V191" s="1" t="s">
        <v>171</v>
      </c>
    </row>
    <row r="192" spans="1:22">
      <c r="A192" s="27">
        <f ca="1">A191+1</f>
        <v>46024</v>
      </c>
      <c r="B192" s="20"/>
      <c r="C192" s="21"/>
      <c r="D192" s="20"/>
      <c r="E192" s="21"/>
      <c r="F192" s="22"/>
      <c r="G192" s="22"/>
      <c r="H192" s="34" t="str">
        <f t="shared" ref="H192:H221" si="35">IF(OR(B192="",LEFT(M192,1)="✓"),"",C192-B192-F192)</f>
        <v/>
      </c>
      <c r="I192" s="34" t="str">
        <f t="shared" ref="I192:I221" si="36">IF(OR(D192="",LEFT(M192,1)="✓"),"",E192-D192-G192)</f>
        <v/>
      </c>
      <c r="J192" s="34" t="str">
        <f t="shared" ref="J192:J221" si="37">IF(AND(B192&lt;&gt;"",M192="✓所定"),C192-B192-F192,"")</f>
        <v/>
      </c>
      <c r="K192" s="34" t="str">
        <f t="shared" ref="K192:K221" si="38">IF(AND(B192&lt;&gt;"",M192="✓法定"),C192-B192-F192,"")</f>
        <v/>
      </c>
      <c r="L192" s="26" t="str">
        <f t="shared" ref="L192:L221" si="39">IF(AND($B192="",$D192=""),"",($C192-$B192-$F192)+($E192-$D192-$G192))</f>
        <v/>
      </c>
      <c r="M192" s="32"/>
      <c r="N192" s="190"/>
      <c r="O192" s="190"/>
      <c r="P192" s="190"/>
      <c r="Q192" s="190"/>
      <c r="R192" s="23"/>
      <c r="V192" s="1" t="s">
        <v>172</v>
      </c>
    </row>
    <row r="193" spans="1:18">
      <c r="A193" s="27">
        <f t="shared" ref="A193:A221" ca="1" si="40">A192+1</f>
        <v>46025</v>
      </c>
      <c r="B193" s="20"/>
      <c r="C193" s="21"/>
      <c r="D193" s="20"/>
      <c r="E193" s="21"/>
      <c r="F193" s="22"/>
      <c r="G193" s="22"/>
      <c r="H193" s="34" t="str">
        <f t="shared" si="35"/>
        <v/>
      </c>
      <c r="I193" s="34" t="str">
        <f t="shared" si="36"/>
        <v/>
      </c>
      <c r="J193" s="34" t="str">
        <f t="shared" si="37"/>
        <v/>
      </c>
      <c r="K193" s="34" t="str">
        <f t="shared" si="38"/>
        <v/>
      </c>
      <c r="L193" s="26" t="str">
        <f t="shared" si="39"/>
        <v/>
      </c>
      <c r="M193" s="32"/>
      <c r="N193" s="190"/>
      <c r="O193" s="190"/>
      <c r="P193" s="190"/>
      <c r="Q193" s="190"/>
      <c r="R193" s="23"/>
    </row>
    <row r="194" spans="1:18">
      <c r="A194" s="27">
        <f t="shared" ca="1" si="40"/>
        <v>46026</v>
      </c>
      <c r="B194" s="20"/>
      <c r="C194" s="21"/>
      <c r="D194" s="20"/>
      <c r="E194" s="21"/>
      <c r="F194" s="22"/>
      <c r="G194" s="22"/>
      <c r="H194" s="34" t="str">
        <f t="shared" si="35"/>
        <v/>
      </c>
      <c r="I194" s="34" t="str">
        <f t="shared" si="36"/>
        <v/>
      </c>
      <c r="J194" s="34" t="str">
        <f t="shared" si="37"/>
        <v/>
      </c>
      <c r="K194" s="34" t="str">
        <f t="shared" si="38"/>
        <v/>
      </c>
      <c r="L194" s="26" t="str">
        <f t="shared" si="39"/>
        <v/>
      </c>
      <c r="M194" s="32"/>
      <c r="N194" s="190"/>
      <c r="O194" s="190"/>
      <c r="P194" s="190"/>
      <c r="Q194" s="190"/>
      <c r="R194" s="23"/>
    </row>
    <row r="195" spans="1:18">
      <c r="A195" s="27">
        <f t="shared" ca="1" si="40"/>
        <v>46027</v>
      </c>
      <c r="B195" s="20"/>
      <c r="C195" s="21"/>
      <c r="D195" s="20"/>
      <c r="E195" s="21"/>
      <c r="F195" s="22"/>
      <c r="G195" s="22"/>
      <c r="H195" s="34" t="str">
        <f t="shared" si="35"/>
        <v/>
      </c>
      <c r="I195" s="34" t="str">
        <f t="shared" si="36"/>
        <v/>
      </c>
      <c r="J195" s="34" t="str">
        <f t="shared" si="37"/>
        <v/>
      </c>
      <c r="K195" s="34" t="str">
        <f t="shared" si="38"/>
        <v/>
      </c>
      <c r="L195" s="26" t="str">
        <f t="shared" si="39"/>
        <v/>
      </c>
      <c r="M195" s="32"/>
      <c r="N195" s="190"/>
      <c r="O195" s="190"/>
      <c r="P195" s="190"/>
      <c r="Q195" s="190"/>
      <c r="R195" s="23"/>
    </row>
    <row r="196" spans="1:18">
      <c r="A196" s="27">
        <f t="shared" ca="1" si="40"/>
        <v>46028</v>
      </c>
      <c r="B196" s="20"/>
      <c r="C196" s="21"/>
      <c r="D196" s="20"/>
      <c r="E196" s="21"/>
      <c r="F196" s="22"/>
      <c r="G196" s="22"/>
      <c r="H196" s="34" t="str">
        <f t="shared" si="35"/>
        <v/>
      </c>
      <c r="I196" s="34" t="str">
        <f t="shared" si="36"/>
        <v/>
      </c>
      <c r="J196" s="34" t="str">
        <f t="shared" si="37"/>
        <v/>
      </c>
      <c r="K196" s="34" t="str">
        <f t="shared" si="38"/>
        <v/>
      </c>
      <c r="L196" s="26" t="str">
        <f t="shared" si="39"/>
        <v/>
      </c>
      <c r="M196" s="32"/>
      <c r="N196" s="190"/>
      <c r="O196" s="190"/>
      <c r="P196" s="190"/>
      <c r="Q196" s="190"/>
      <c r="R196" s="23"/>
    </row>
    <row r="197" spans="1:18">
      <c r="A197" s="27">
        <f t="shared" ca="1" si="40"/>
        <v>46029</v>
      </c>
      <c r="B197" s="20"/>
      <c r="C197" s="21"/>
      <c r="D197" s="20"/>
      <c r="E197" s="21"/>
      <c r="F197" s="22"/>
      <c r="G197" s="22"/>
      <c r="H197" s="34" t="str">
        <f t="shared" si="35"/>
        <v/>
      </c>
      <c r="I197" s="34" t="str">
        <f t="shared" si="36"/>
        <v/>
      </c>
      <c r="J197" s="34" t="str">
        <f t="shared" si="37"/>
        <v/>
      </c>
      <c r="K197" s="34" t="str">
        <f t="shared" si="38"/>
        <v/>
      </c>
      <c r="L197" s="26" t="str">
        <f t="shared" si="39"/>
        <v/>
      </c>
      <c r="M197" s="32"/>
      <c r="N197" s="190"/>
      <c r="O197" s="190"/>
      <c r="P197" s="190"/>
      <c r="Q197" s="190"/>
      <c r="R197" s="23"/>
    </row>
    <row r="198" spans="1:18">
      <c r="A198" s="27">
        <f t="shared" ca="1" si="40"/>
        <v>46030</v>
      </c>
      <c r="B198" s="20"/>
      <c r="C198" s="21"/>
      <c r="D198" s="20"/>
      <c r="E198" s="21"/>
      <c r="F198" s="22"/>
      <c r="G198" s="22"/>
      <c r="H198" s="34" t="str">
        <f t="shared" si="35"/>
        <v/>
      </c>
      <c r="I198" s="34" t="str">
        <f t="shared" si="36"/>
        <v/>
      </c>
      <c r="J198" s="34" t="str">
        <f t="shared" si="37"/>
        <v/>
      </c>
      <c r="K198" s="34" t="str">
        <f t="shared" si="38"/>
        <v/>
      </c>
      <c r="L198" s="26" t="str">
        <f t="shared" si="39"/>
        <v/>
      </c>
      <c r="M198" s="32"/>
      <c r="N198" s="190"/>
      <c r="O198" s="190"/>
      <c r="P198" s="190"/>
      <c r="Q198" s="190"/>
      <c r="R198" s="23"/>
    </row>
    <row r="199" spans="1:18">
      <c r="A199" s="27">
        <f t="shared" ca="1" si="40"/>
        <v>46031</v>
      </c>
      <c r="B199" s="20"/>
      <c r="C199" s="21"/>
      <c r="D199" s="20"/>
      <c r="E199" s="21"/>
      <c r="F199" s="22"/>
      <c r="G199" s="22"/>
      <c r="H199" s="34" t="str">
        <f t="shared" si="35"/>
        <v/>
      </c>
      <c r="I199" s="34" t="str">
        <f t="shared" si="36"/>
        <v/>
      </c>
      <c r="J199" s="34" t="str">
        <f t="shared" si="37"/>
        <v/>
      </c>
      <c r="K199" s="34" t="str">
        <f t="shared" si="38"/>
        <v/>
      </c>
      <c r="L199" s="26" t="str">
        <f t="shared" si="39"/>
        <v/>
      </c>
      <c r="M199" s="32"/>
      <c r="N199" s="190"/>
      <c r="O199" s="190"/>
      <c r="P199" s="190"/>
      <c r="Q199" s="190"/>
      <c r="R199" s="23"/>
    </row>
    <row r="200" spans="1:18">
      <c r="A200" s="27">
        <f t="shared" ca="1" si="40"/>
        <v>46032</v>
      </c>
      <c r="B200" s="20"/>
      <c r="C200" s="21"/>
      <c r="D200" s="20"/>
      <c r="E200" s="21"/>
      <c r="F200" s="22"/>
      <c r="G200" s="22"/>
      <c r="H200" s="34" t="str">
        <f t="shared" si="35"/>
        <v/>
      </c>
      <c r="I200" s="34" t="str">
        <f t="shared" si="36"/>
        <v/>
      </c>
      <c r="J200" s="34" t="str">
        <f t="shared" si="37"/>
        <v/>
      </c>
      <c r="K200" s="34" t="str">
        <f t="shared" si="38"/>
        <v/>
      </c>
      <c r="L200" s="26" t="str">
        <f t="shared" si="39"/>
        <v/>
      </c>
      <c r="M200" s="32"/>
      <c r="N200" s="190"/>
      <c r="O200" s="190"/>
      <c r="P200" s="190"/>
      <c r="Q200" s="190"/>
      <c r="R200" s="23"/>
    </row>
    <row r="201" spans="1:18">
      <c r="A201" s="27">
        <f t="shared" ca="1" si="40"/>
        <v>46033</v>
      </c>
      <c r="B201" s="20"/>
      <c r="C201" s="21"/>
      <c r="D201" s="20"/>
      <c r="E201" s="21"/>
      <c r="F201" s="22"/>
      <c r="G201" s="22"/>
      <c r="H201" s="34" t="str">
        <f t="shared" si="35"/>
        <v/>
      </c>
      <c r="I201" s="34" t="str">
        <f t="shared" si="36"/>
        <v/>
      </c>
      <c r="J201" s="34" t="str">
        <f t="shared" si="37"/>
        <v/>
      </c>
      <c r="K201" s="34" t="str">
        <f t="shared" si="38"/>
        <v/>
      </c>
      <c r="L201" s="26" t="str">
        <f t="shared" si="39"/>
        <v/>
      </c>
      <c r="M201" s="32"/>
      <c r="N201" s="190"/>
      <c r="O201" s="190"/>
      <c r="P201" s="190"/>
      <c r="Q201" s="190"/>
      <c r="R201" s="23"/>
    </row>
    <row r="202" spans="1:18">
      <c r="A202" s="27">
        <f t="shared" ca="1" si="40"/>
        <v>46034</v>
      </c>
      <c r="B202" s="20"/>
      <c r="C202" s="21"/>
      <c r="D202" s="20"/>
      <c r="E202" s="21"/>
      <c r="F202" s="22"/>
      <c r="G202" s="22"/>
      <c r="H202" s="34" t="str">
        <f t="shared" si="35"/>
        <v/>
      </c>
      <c r="I202" s="34" t="str">
        <f t="shared" si="36"/>
        <v/>
      </c>
      <c r="J202" s="34" t="str">
        <f t="shared" si="37"/>
        <v/>
      </c>
      <c r="K202" s="34" t="str">
        <f t="shared" si="38"/>
        <v/>
      </c>
      <c r="L202" s="26" t="str">
        <f t="shared" si="39"/>
        <v/>
      </c>
      <c r="M202" s="32"/>
      <c r="N202" s="190"/>
      <c r="O202" s="190"/>
      <c r="P202" s="190"/>
      <c r="Q202" s="190"/>
      <c r="R202" s="23"/>
    </row>
    <row r="203" spans="1:18">
      <c r="A203" s="27">
        <f t="shared" ca="1" si="40"/>
        <v>46035</v>
      </c>
      <c r="B203" s="20"/>
      <c r="C203" s="21"/>
      <c r="D203" s="20"/>
      <c r="E203" s="21"/>
      <c r="F203" s="22"/>
      <c r="G203" s="22"/>
      <c r="H203" s="34" t="str">
        <f t="shared" si="35"/>
        <v/>
      </c>
      <c r="I203" s="34" t="str">
        <f t="shared" si="36"/>
        <v/>
      </c>
      <c r="J203" s="34" t="str">
        <f t="shared" si="37"/>
        <v/>
      </c>
      <c r="K203" s="34" t="str">
        <f t="shared" si="38"/>
        <v/>
      </c>
      <c r="L203" s="26" t="str">
        <f t="shared" si="39"/>
        <v/>
      </c>
      <c r="M203" s="32"/>
      <c r="N203" s="190"/>
      <c r="O203" s="190"/>
      <c r="P203" s="190"/>
      <c r="Q203" s="190"/>
      <c r="R203" s="23"/>
    </row>
    <row r="204" spans="1:18">
      <c r="A204" s="27">
        <f t="shared" ca="1" si="40"/>
        <v>46036</v>
      </c>
      <c r="B204" s="20"/>
      <c r="C204" s="21"/>
      <c r="D204" s="20"/>
      <c r="E204" s="21"/>
      <c r="F204" s="22"/>
      <c r="G204" s="22"/>
      <c r="H204" s="34" t="str">
        <f t="shared" si="35"/>
        <v/>
      </c>
      <c r="I204" s="34" t="str">
        <f t="shared" si="36"/>
        <v/>
      </c>
      <c r="J204" s="34" t="str">
        <f t="shared" si="37"/>
        <v/>
      </c>
      <c r="K204" s="34" t="str">
        <f t="shared" si="38"/>
        <v/>
      </c>
      <c r="L204" s="26" t="str">
        <f t="shared" si="39"/>
        <v/>
      </c>
      <c r="M204" s="32"/>
      <c r="N204" s="190"/>
      <c r="O204" s="190"/>
      <c r="P204" s="190"/>
      <c r="Q204" s="190"/>
      <c r="R204" s="23"/>
    </row>
    <row r="205" spans="1:18">
      <c r="A205" s="27">
        <f t="shared" ca="1" si="40"/>
        <v>46037</v>
      </c>
      <c r="B205" s="20"/>
      <c r="C205" s="21"/>
      <c r="D205" s="20"/>
      <c r="E205" s="21"/>
      <c r="F205" s="22"/>
      <c r="G205" s="22"/>
      <c r="H205" s="34" t="str">
        <f t="shared" si="35"/>
        <v/>
      </c>
      <c r="I205" s="34" t="str">
        <f t="shared" si="36"/>
        <v/>
      </c>
      <c r="J205" s="34" t="str">
        <f t="shared" si="37"/>
        <v/>
      </c>
      <c r="K205" s="34" t="str">
        <f t="shared" si="38"/>
        <v/>
      </c>
      <c r="L205" s="26" t="str">
        <f t="shared" si="39"/>
        <v/>
      </c>
      <c r="M205" s="32"/>
      <c r="N205" s="190"/>
      <c r="O205" s="190"/>
      <c r="P205" s="190"/>
      <c r="Q205" s="190"/>
      <c r="R205" s="23"/>
    </row>
    <row r="206" spans="1:18">
      <c r="A206" s="27">
        <f t="shared" ca="1" si="40"/>
        <v>46038</v>
      </c>
      <c r="B206" s="20"/>
      <c r="C206" s="21"/>
      <c r="D206" s="20"/>
      <c r="E206" s="21"/>
      <c r="F206" s="22"/>
      <c r="G206" s="22"/>
      <c r="H206" s="34" t="str">
        <f t="shared" si="35"/>
        <v/>
      </c>
      <c r="I206" s="34" t="str">
        <f t="shared" si="36"/>
        <v/>
      </c>
      <c r="J206" s="34" t="str">
        <f t="shared" si="37"/>
        <v/>
      </c>
      <c r="K206" s="34" t="str">
        <f t="shared" si="38"/>
        <v/>
      </c>
      <c r="L206" s="26" t="str">
        <f t="shared" si="39"/>
        <v/>
      </c>
      <c r="M206" s="32"/>
      <c r="N206" s="190"/>
      <c r="O206" s="190"/>
      <c r="P206" s="190"/>
      <c r="Q206" s="190"/>
      <c r="R206" s="23"/>
    </row>
    <row r="207" spans="1:18">
      <c r="A207" s="27">
        <f t="shared" ca="1" si="40"/>
        <v>46039</v>
      </c>
      <c r="B207" s="20"/>
      <c r="C207" s="21"/>
      <c r="D207" s="20"/>
      <c r="E207" s="21"/>
      <c r="F207" s="22"/>
      <c r="G207" s="22"/>
      <c r="H207" s="34" t="str">
        <f t="shared" si="35"/>
        <v/>
      </c>
      <c r="I207" s="34" t="str">
        <f t="shared" si="36"/>
        <v/>
      </c>
      <c r="J207" s="34" t="str">
        <f t="shared" si="37"/>
        <v/>
      </c>
      <c r="K207" s="34" t="str">
        <f t="shared" si="38"/>
        <v/>
      </c>
      <c r="L207" s="26" t="str">
        <f t="shared" si="39"/>
        <v/>
      </c>
      <c r="M207" s="32"/>
      <c r="N207" s="190"/>
      <c r="O207" s="190"/>
      <c r="P207" s="190"/>
      <c r="Q207" s="190"/>
      <c r="R207" s="23"/>
    </row>
    <row r="208" spans="1:18">
      <c r="A208" s="27">
        <f t="shared" ca="1" si="40"/>
        <v>46040</v>
      </c>
      <c r="B208" s="20"/>
      <c r="C208" s="21"/>
      <c r="D208" s="20"/>
      <c r="E208" s="21"/>
      <c r="F208" s="22"/>
      <c r="G208" s="22"/>
      <c r="H208" s="34" t="str">
        <f t="shared" si="35"/>
        <v/>
      </c>
      <c r="I208" s="34" t="str">
        <f t="shared" si="36"/>
        <v/>
      </c>
      <c r="J208" s="34" t="str">
        <f t="shared" si="37"/>
        <v/>
      </c>
      <c r="K208" s="34" t="str">
        <f t="shared" si="38"/>
        <v/>
      </c>
      <c r="L208" s="26" t="str">
        <f t="shared" si="39"/>
        <v/>
      </c>
      <c r="M208" s="32"/>
      <c r="N208" s="190"/>
      <c r="O208" s="190"/>
      <c r="P208" s="190"/>
      <c r="Q208" s="190"/>
      <c r="R208" s="23"/>
    </row>
    <row r="209" spans="1:18">
      <c r="A209" s="27">
        <f t="shared" ca="1" si="40"/>
        <v>46041</v>
      </c>
      <c r="B209" s="20"/>
      <c r="C209" s="21"/>
      <c r="D209" s="20"/>
      <c r="E209" s="21"/>
      <c r="F209" s="22"/>
      <c r="G209" s="22"/>
      <c r="H209" s="34" t="str">
        <f t="shared" si="35"/>
        <v/>
      </c>
      <c r="I209" s="34" t="str">
        <f t="shared" si="36"/>
        <v/>
      </c>
      <c r="J209" s="34" t="str">
        <f t="shared" si="37"/>
        <v/>
      </c>
      <c r="K209" s="34" t="str">
        <f t="shared" si="38"/>
        <v/>
      </c>
      <c r="L209" s="26" t="str">
        <f t="shared" si="39"/>
        <v/>
      </c>
      <c r="M209" s="32"/>
      <c r="N209" s="190"/>
      <c r="O209" s="190"/>
      <c r="P209" s="190"/>
      <c r="Q209" s="190"/>
      <c r="R209" s="23"/>
    </row>
    <row r="210" spans="1:18">
      <c r="A210" s="27">
        <f t="shared" ca="1" si="40"/>
        <v>46042</v>
      </c>
      <c r="B210" s="20"/>
      <c r="C210" s="21"/>
      <c r="D210" s="20"/>
      <c r="E210" s="21"/>
      <c r="F210" s="22"/>
      <c r="G210" s="22"/>
      <c r="H210" s="34" t="str">
        <f t="shared" si="35"/>
        <v/>
      </c>
      <c r="I210" s="34" t="str">
        <f t="shared" si="36"/>
        <v/>
      </c>
      <c r="J210" s="34" t="str">
        <f t="shared" si="37"/>
        <v/>
      </c>
      <c r="K210" s="34" t="str">
        <f t="shared" si="38"/>
        <v/>
      </c>
      <c r="L210" s="26" t="str">
        <f t="shared" si="39"/>
        <v/>
      </c>
      <c r="M210" s="32"/>
      <c r="N210" s="190"/>
      <c r="O210" s="190"/>
      <c r="P210" s="190"/>
      <c r="Q210" s="190"/>
      <c r="R210" s="23"/>
    </row>
    <row r="211" spans="1:18">
      <c r="A211" s="27">
        <f t="shared" ca="1" si="40"/>
        <v>46043</v>
      </c>
      <c r="B211" s="20"/>
      <c r="C211" s="21"/>
      <c r="D211" s="20"/>
      <c r="E211" s="21"/>
      <c r="F211" s="22"/>
      <c r="G211" s="22"/>
      <c r="H211" s="34" t="str">
        <f t="shared" si="35"/>
        <v/>
      </c>
      <c r="I211" s="34" t="str">
        <f t="shared" si="36"/>
        <v/>
      </c>
      <c r="J211" s="34" t="str">
        <f t="shared" si="37"/>
        <v/>
      </c>
      <c r="K211" s="34" t="str">
        <f t="shared" si="38"/>
        <v/>
      </c>
      <c r="L211" s="26" t="str">
        <f t="shared" si="39"/>
        <v/>
      </c>
      <c r="M211" s="32"/>
      <c r="N211" s="190"/>
      <c r="O211" s="190"/>
      <c r="P211" s="190"/>
      <c r="Q211" s="190"/>
      <c r="R211" s="23"/>
    </row>
    <row r="212" spans="1:18">
      <c r="A212" s="27">
        <f t="shared" ca="1" si="40"/>
        <v>46044</v>
      </c>
      <c r="B212" s="20"/>
      <c r="C212" s="21"/>
      <c r="D212" s="20"/>
      <c r="E212" s="21"/>
      <c r="F212" s="22"/>
      <c r="G212" s="22"/>
      <c r="H212" s="34" t="str">
        <f t="shared" si="35"/>
        <v/>
      </c>
      <c r="I212" s="34" t="str">
        <f t="shared" si="36"/>
        <v/>
      </c>
      <c r="J212" s="34" t="str">
        <f t="shared" si="37"/>
        <v/>
      </c>
      <c r="K212" s="34" t="str">
        <f t="shared" si="38"/>
        <v/>
      </c>
      <c r="L212" s="26" t="str">
        <f t="shared" si="39"/>
        <v/>
      </c>
      <c r="M212" s="32"/>
      <c r="N212" s="190"/>
      <c r="O212" s="190"/>
      <c r="P212" s="190"/>
      <c r="Q212" s="190"/>
      <c r="R212" s="23"/>
    </row>
    <row r="213" spans="1:18">
      <c r="A213" s="27">
        <f t="shared" ca="1" si="40"/>
        <v>46045</v>
      </c>
      <c r="B213" s="20"/>
      <c r="C213" s="21"/>
      <c r="D213" s="20"/>
      <c r="E213" s="21"/>
      <c r="F213" s="22"/>
      <c r="G213" s="22"/>
      <c r="H213" s="34" t="str">
        <f t="shared" si="35"/>
        <v/>
      </c>
      <c r="I213" s="34" t="str">
        <f t="shared" si="36"/>
        <v/>
      </c>
      <c r="J213" s="34" t="str">
        <f t="shared" si="37"/>
        <v/>
      </c>
      <c r="K213" s="34" t="str">
        <f t="shared" si="38"/>
        <v/>
      </c>
      <c r="L213" s="26" t="str">
        <f t="shared" si="39"/>
        <v/>
      </c>
      <c r="M213" s="32"/>
      <c r="N213" s="190"/>
      <c r="O213" s="190"/>
      <c r="P213" s="190"/>
      <c r="Q213" s="190"/>
      <c r="R213" s="23"/>
    </row>
    <row r="214" spans="1:18">
      <c r="A214" s="27">
        <f t="shared" ca="1" si="40"/>
        <v>46046</v>
      </c>
      <c r="B214" s="20"/>
      <c r="C214" s="21"/>
      <c r="D214" s="20"/>
      <c r="E214" s="21"/>
      <c r="F214" s="22"/>
      <c r="G214" s="22"/>
      <c r="H214" s="34" t="str">
        <f t="shared" si="35"/>
        <v/>
      </c>
      <c r="I214" s="34" t="str">
        <f t="shared" si="36"/>
        <v/>
      </c>
      <c r="J214" s="34" t="str">
        <f t="shared" si="37"/>
        <v/>
      </c>
      <c r="K214" s="34" t="str">
        <f t="shared" si="38"/>
        <v/>
      </c>
      <c r="L214" s="26" t="str">
        <f t="shared" si="39"/>
        <v/>
      </c>
      <c r="M214" s="32"/>
      <c r="N214" s="190"/>
      <c r="O214" s="190"/>
      <c r="P214" s="190"/>
      <c r="Q214" s="190"/>
      <c r="R214" s="23"/>
    </row>
    <row r="215" spans="1:18">
      <c r="A215" s="27">
        <f t="shared" ca="1" si="40"/>
        <v>46047</v>
      </c>
      <c r="B215" s="20"/>
      <c r="C215" s="21"/>
      <c r="D215" s="20"/>
      <c r="E215" s="21"/>
      <c r="F215" s="22"/>
      <c r="G215" s="22"/>
      <c r="H215" s="34" t="str">
        <f t="shared" si="35"/>
        <v/>
      </c>
      <c r="I215" s="34" t="str">
        <f t="shared" si="36"/>
        <v/>
      </c>
      <c r="J215" s="34" t="str">
        <f t="shared" si="37"/>
        <v/>
      </c>
      <c r="K215" s="34" t="str">
        <f t="shared" si="38"/>
        <v/>
      </c>
      <c r="L215" s="26" t="str">
        <f t="shared" si="39"/>
        <v/>
      </c>
      <c r="M215" s="32"/>
      <c r="N215" s="190"/>
      <c r="O215" s="190"/>
      <c r="P215" s="190"/>
      <c r="Q215" s="190"/>
      <c r="R215" s="23"/>
    </row>
    <row r="216" spans="1:18">
      <c r="A216" s="27">
        <f t="shared" ca="1" si="40"/>
        <v>46048</v>
      </c>
      <c r="B216" s="20"/>
      <c r="C216" s="21"/>
      <c r="D216" s="20"/>
      <c r="E216" s="21"/>
      <c r="F216" s="22"/>
      <c r="G216" s="22"/>
      <c r="H216" s="34" t="str">
        <f t="shared" si="35"/>
        <v/>
      </c>
      <c r="I216" s="34" t="str">
        <f t="shared" si="36"/>
        <v/>
      </c>
      <c r="J216" s="34" t="str">
        <f t="shared" si="37"/>
        <v/>
      </c>
      <c r="K216" s="34" t="str">
        <f t="shared" si="38"/>
        <v/>
      </c>
      <c r="L216" s="26" t="str">
        <f t="shared" si="39"/>
        <v/>
      </c>
      <c r="M216" s="32"/>
      <c r="N216" s="190"/>
      <c r="O216" s="190"/>
      <c r="P216" s="190"/>
      <c r="Q216" s="190"/>
      <c r="R216" s="23"/>
    </row>
    <row r="217" spans="1:18">
      <c r="A217" s="27">
        <f t="shared" ca="1" si="40"/>
        <v>46049</v>
      </c>
      <c r="B217" s="20"/>
      <c r="C217" s="21"/>
      <c r="D217" s="20"/>
      <c r="E217" s="21"/>
      <c r="F217" s="22"/>
      <c r="G217" s="22"/>
      <c r="H217" s="34" t="str">
        <f t="shared" si="35"/>
        <v/>
      </c>
      <c r="I217" s="34" t="str">
        <f t="shared" si="36"/>
        <v/>
      </c>
      <c r="J217" s="34" t="str">
        <f t="shared" si="37"/>
        <v/>
      </c>
      <c r="K217" s="34" t="str">
        <f t="shared" si="38"/>
        <v/>
      </c>
      <c r="L217" s="26" t="str">
        <f t="shared" si="39"/>
        <v/>
      </c>
      <c r="M217" s="32"/>
      <c r="N217" s="190"/>
      <c r="O217" s="190"/>
      <c r="P217" s="190"/>
      <c r="Q217" s="190"/>
      <c r="R217" s="23"/>
    </row>
    <row r="218" spans="1:18">
      <c r="A218" s="27">
        <f t="shared" ca="1" si="40"/>
        <v>46050</v>
      </c>
      <c r="B218" s="20"/>
      <c r="C218" s="21"/>
      <c r="D218" s="20"/>
      <c r="E218" s="21"/>
      <c r="F218" s="22"/>
      <c r="G218" s="22"/>
      <c r="H218" s="34" t="str">
        <f t="shared" si="35"/>
        <v/>
      </c>
      <c r="I218" s="34" t="str">
        <f t="shared" si="36"/>
        <v/>
      </c>
      <c r="J218" s="34" t="str">
        <f t="shared" si="37"/>
        <v/>
      </c>
      <c r="K218" s="34" t="str">
        <f t="shared" si="38"/>
        <v/>
      </c>
      <c r="L218" s="26" t="str">
        <f t="shared" si="39"/>
        <v/>
      </c>
      <c r="M218" s="32"/>
      <c r="N218" s="190"/>
      <c r="O218" s="190"/>
      <c r="P218" s="190"/>
      <c r="Q218" s="190"/>
      <c r="R218" s="23"/>
    </row>
    <row r="219" spans="1:18">
      <c r="A219" s="27">
        <f t="shared" ca="1" si="40"/>
        <v>46051</v>
      </c>
      <c r="B219" s="20"/>
      <c r="C219" s="21"/>
      <c r="D219" s="20"/>
      <c r="E219" s="21"/>
      <c r="F219" s="22"/>
      <c r="G219" s="22"/>
      <c r="H219" s="34" t="str">
        <f t="shared" si="35"/>
        <v/>
      </c>
      <c r="I219" s="34" t="str">
        <f t="shared" si="36"/>
        <v/>
      </c>
      <c r="J219" s="34" t="str">
        <f t="shared" si="37"/>
        <v/>
      </c>
      <c r="K219" s="34" t="str">
        <f t="shared" si="38"/>
        <v/>
      </c>
      <c r="L219" s="26" t="str">
        <f t="shared" si="39"/>
        <v/>
      </c>
      <c r="M219" s="32"/>
      <c r="N219" s="190"/>
      <c r="O219" s="190"/>
      <c r="P219" s="190"/>
      <c r="Q219" s="190"/>
      <c r="R219" s="23"/>
    </row>
    <row r="220" spans="1:18">
      <c r="A220" s="27">
        <f t="shared" ca="1" si="40"/>
        <v>46052</v>
      </c>
      <c r="B220" s="20"/>
      <c r="C220" s="21"/>
      <c r="D220" s="20"/>
      <c r="E220" s="21"/>
      <c r="F220" s="22"/>
      <c r="G220" s="22"/>
      <c r="H220" s="34" t="str">
        <f t="shared" si="35"/>
        <v/>
      </c>
      <c r="I220" s="34" t="str">
        <f t="shared" si="36"/>
        <v/>
      </c>
      <c r="J220" s="34" t="str">
        <f t="shared" si="37"/>
        <v/>
      </c>
      <c r="K220" s="34" t="str">
        <f t="shared" si="38"/>
        <v/>
      </c>
      <c r="L220" s="26" t="str">
        <f t="shared" si="39"/>
        <v/>
      </c>
      <c r="M220" s="32"/>
      <c r="N220" s="190"/>
      <c r="O220" s="190"/>
      <c r="P220" s="190"/>
      <c r="Q220" s="190"/>
      <c r="R220" s="23"/>
    </row>
    <row r="221" spans="1:18">
      <c r="A221" s="27">
        <f t="shared" ca="1" si="40"/>
        <v>46053</v>
      </c>
      <c r="B221" s="20"/>
      <c r="C221" s="21"/>
      <c r="D221" s="20"/>
      <c r="E221" s="21"/>
      <c r="F221" s="22"/>
      <c r="G221" s="22"/>
      <c r="H221" s="34" t="str">
        <f t="shared" si="35"/>
        <v/>
      </c>
      <c r="I221" s="34" t="str">
        <f t="shared" si="36"/>
        <v/>
      </c>
      <c r="J221" s="34" t="str">
        <f t="shared" si="37"/>
        <v/>
      </c>
      <c r="K221" s="34" t="str">
        <f t="shared" si="38"/>
        <v/>
      </c>
      <c r="L221" s="26" t="str">
        <f t="shared" si="39"/>
        <v/>
      </c>
      <c r="M221" s="32"/>
      <c r="N221" s="190"/>
      <c r="O221" s="190"/>
      <c r="P221" s="190"/>
      <c r="Q221" s="190"/>
      <c r="R221" s="23"/>
    </row>
    <row r="222" spans="1:18">
      <c r="A222" s="5" t="s">
        <v>11</v>
      </c>
      <c r="B222" s="191"/>
      <c r="C222" s="192"/>
      <c r="D222" s="191"/>
      <c r="E222" s="192"/>
      <c r="F222" s="26" t="str">
        <f>IF(SUM($F191:$F221)=0,"",SUM($F191:$F221))</f>
        <v/>
      </c>
      <c r="G222" s="26" t="str">
        <f>IF(SUM($G191:$G221)=0,"",SUM($G191:$G221))</f>
        <v/>
      </c>
      <c r="H222" s="26" t="str">
        <f>IF(SUM(H191:H221)=0,"",SUM(H191:H221))</f>
        <v/>
      </c>
      <c r="I222" s="26" t="str">
        <f>IF(SUM(I191:I221)=0,"",SUM(I191:I221))</f>
        <v/>
      </c>
      <c r="J222" s="26" t="str">
        <f t="shared" ref="J222:K222" si="41">IF(SUM(J191:J221)=0,"",SUM(J191:J221))</f>
        <v/>
      </c>
      <c r="K222" s="26" t="str">
        <f t="shared" si="41"/>
        <v/>
      </c>
      <c r="L222" s="26" t="str">
        <f>IF(SUM($L191:$L221)=0,"",SUM($L191:$L221))</f>
        <v/>
      </c>
      <c r="M222" s="33"/>
      <c r="N222" s="193"/>
      <c r="O222" s="193"/>
      <c r="P222" s="193"/>
      <c r="Q222" s="193"/>
      <c r="R222" s="6"/>
    </row>
    <row r="224" spans="1:18" ht="27" customHeight="1">
      <c r="A224" s="194" t="s">
        <v>22</v>
      </c>
      <c r="B224" s="189" t="s">
        <v>103</v>
      </c>
      <c r="C224" s="189"/>
      <c r="D224" s="189"/>
      <c r="E224" s="189"/>
      <c r="F224" s="189" t="s">
        <v>23</v>
      </c>
      <c r="G224" s="189"/>
      <c r="H224" s="189" t="s">
        <v>88</v>
      </c>
      <c r="I224" s="189"/>
      <c r="J224" s="189"/>
      <c r="K224" s="189"/>
      <c r="L224" s="189" t="s">
        <v>87</v>
      </c>
      <c r="M224" s="195" t="s">
        <v>96</v>
      </c>
      <c r="N224" s="194" t="s">
        <v>25</v>
      </c>
      <c r="O224" s="194"/>
      <c r="P224" s="194"/>
      <c r="Q224" s="194"/>
      <c r="R224" s="189" t="s">
        <v>100</v>
      </c>
    </row>
    <row r="225" spans="1:22" ht="14.25" customHeight="1">
      <c r="A225" s="194"/>
      <c r="B225" s="189" t="s">
        <v>82</v>
      </c>
      <c r="C225" s="189"/>
      <c r="D225" s="189" t="s">
        <v>84</v>
      </c>
      <c r="E225" s="189"/>
      <c r="F225" s="189"/>
      <c r="G225" s="189"/>
      <c r="H225" s="189" t="s">
        <v>90</v>
      </c>
      <c r="I225" s="189"/>
      <c r="J225" s="189" t="s">
        <v>89</v>
      </c>
      <c r="K225" s="189"/>
      <c r="L225" s="189"/>
      <c r="M225" s="196"/>
      <c r="N225" s="194"/>
      <c r="O225" s="194"/>
      <c r="P225" s="194"/>
      <c r="Q225" s="194"/>
      <c r="R225" s="189"/>
    </row>
    <row r="226" spans="1:22">
      <c r="A226" s="194"/>
      <c r="B226" s="43" t="s">
        <v>26</v>
      </c>
      <c r="C226" s="43" t="s">
        <v>27</v>
      </c>
      <c r="D226" s="43" t="s">
        <v>26</v>
      </c>
      <c r="E226" s="43" t="s">
        <v>27</v>
      </c>
      <c r="F226" s="44" t="s">
        <v>85</v>
      </c>
      <c r="G226" s="44" t="s">
        <v>86</v>
      </c>
      <c r="H226" s="44" t="s">
        <v>81</v>
      </c>
      <c r="I226" s="44" t="s">
        <v>83</v>
      </c>
      <c r="J226" s="44" t="s">
        <v>81</v>
      </c>
      <c r="K226" s="44" t="s">
        <v>95</v>
      </c>
      <c r="L226" s="189"/>
      <c r="M226" s="197"/>
      <c r="N226" s="194"/>
      <c r="O226" s="194"/>
      <c r="P226" s="194"/>
      <c r="Q226" s="194"/>
      <c r="R226" s="194"/>
    </row>
    <row r="227" spans="1:22">
      <c r="A227" s="27" cm="1">
        <f t="array" aca="1" ref="A227" ca="1">DATE("2025","8"+6,IFERROR(INDIRECT(T1),"1"))</f>
        <v>46054</v>
      </c>
      <c r="B227" s="20"/>
      <c r="C227" s="21"/>
      <c r="D227" s="20"/>
      <c r="E227" s="21"/>
      <c r="F227" s="22"/>
      <c r="G227" s="22"/>
      <c r="H227" s="34" t="str">
        <f>IF(OR(B227="",LEFT(M227,1)="✓"),"",C227-B227-F227)</f>
        <v/>
      </c>
      <c r="I227" s="34" t="str">
        <f>IF(OR(D227="",LEFT(M227,1)="✓"),"",E227-D227-G227)</f>
        <v/>
      </c>
      <c r="J227" s="34" t="str">
        <f>IF(AND(B227&lt;&gt;"",M227="✓所定"),C227-B227-F227,"")</f>
        <v/>
      </c>
      <c r="K227" s="34" t="str">
        <f>IF(AND(B227&lt;&gt;"",M227="✓法定"),C227-B227-F227,"")</f>
        <v/>
      </c>
      <c r="L227" s="26" t="str">
        <f t="shared" ref="L227:L253" si="42">IF(AND($B227="",$D227=""),"",($C227-$B227-$F227)+($E227-$D227-$G227))</f>
        <v/>
      </c>
      <c r="M227" s="32"/>
      <c r="N227" s="190"/>
      <c r="O227" s="190"/>
      <c r="P227" s="190"/>
      <c r="Q227" s="190"/>
      <c r="R227" s="23"/>
      <c r="V227" s="1" t="s">
        <v>171</v>
      </c>
    </row>
    <row r="228" spans="1:22">
      <c r="A228" s="27">
        <f ca="1">A227+1</f>
        <v>46055</v>
      </c>
      <c r="B228" s="20"/>
      <c r="C228" s="21"/>
      <c r="D228" s="20"/>
      <c r="E228" s="21"/>
      <c r="F228" s="22"/>
      <c r="G228" s="22"/>
      <c r="H228" s="34" t="str">
        <f t="shared" ref="H228:H257" si="43">IF(OR(B228="",LEFT(M228,1)="✓"),"",C228-B228-F228)</f>
        <v/>
      </c>
      <c r="I228" s="34" t="str">
        <f t="shared" ref="I228:I257" si="44">IF(OR(D228="",LEFT(M228,1)="✓"),"",E228-D228-G228)</f>
        <v/>
      </c>
      <c r="J228" s="34" t="str">
        <f t="shared" ref="J228:J257" si="45">IF(AND(B228&lt;&gt;"",M228="✓所定"),C228-B228-F228,"")</f>
        <v/>
      </c>
      <c r="K228" s="34" t="str">
        <f t="shared" ref="K228:K257" si="46">IF(AND(B228&lt;&gt;"",M228="✓法定"),C228-B228-F228,"")</f>
        <v/>
      </c>
      <c r="L228" s="26" t="str">
        <f t="shared" si="42"/>
        <v/>
      </c>
      <c r="M228" s="32"/>
      <c r="N228" s="190"/>
      <c r="O228" s="190"/>
      <c r="P228" s="190"/>
      <c r="Q228" s="190"/>
      <c r="R228" s="23"/>
      <c r="V228" s="1" t="s">
        <v>172</v>
      </c>
    </row>
    <row r="229" spans="1:22">
      <c r="A229" s="27">
        <f t="shared" ref="A229:A257" ca="1" si="47">A228+1</f>
        <v>46056</v>
      </c>
      <c r="B229" s="20"/>
      <c r="C229" s="21"/>
      <c r="D229" s="20"/>
      <c r="E229" s="21"/>
      <c r="F229" s="22"/>
      <c r="G229" s="22"/>
      <c r="H229" s="34" t="str">
        <f t="shared" si="43"/>
        <v/>
      </c>
      <c r="I229" s="34" t="str">
        <f t="shared" si="44"/>
        <v/>
      </c>
      <c r="J229" s="34" t="str">
        <f t="shared" si="45"/>
        <v/>
      </c>
      <c r="K229" s="34" t="str">
        <f t="shared" si="46"/>
        <v/>
      </c>
      <c r="L229" s="26" t="str">
        <f t="shared" si="42"/>
        <v/>
      </c>
      <c r="M229" s="32"/>
      <c r="N229" s="190"/>
      <c r="O229" s="190"/>
      <c r="P229" s="190"/>
      <c r="Q229" s="190"/>
      <c r="R229" s="23"/>
    </row>
    <row r="230" spans="1:22">
      <c r="A230" s="27">
        <f t="shared" ca="1" si="47"/>
        <v>46057</v>
      </c>
      <c r="B230" s="20"/>
      <c r="C230" s="21"/>
      <c r="D230" s="20"/>
      <c r="E230" s="21"/>
      <c r="F230" s="22"/>
      <c r="G230" s="22"/>
      <c r="H230" s="34" t="str">
        <f t="shared" si="43"/>
        <v/>
      </c>
      <c r="I230" s="34" t="str">
        <f t="shared" si="44"/>
        <v/>
      </c>
      <c r="J230" s="34" t="str">
        <f t="shared" si="45"/>
        <v/>
      </c>
      <c r="K230" s="34" t="str">
        <f t="shared" si="46"/>
        <v/>
      </c>
      <c r="L230" s="26" t="str">
        <f t="shared" si="42"/>
        <v/>
      </c>
      <c r="M230" s="32"/>
      <c r="N230" s="190"/>
      <c r="O230" s="190"/>
      <c r="P230" s="190"/>
      <c r="Q230" s="190"/>
      <c r="R230" s="23"/>
    </row>
    <row r="231" spans="1:22">
      <c r="A231" s="27">
        <f t="shared" ca="1" si="47"/>
        <v>46058</v>
      </c>
      <c r="B231" s="20"/>
      <c r="C231" s="21"/>
      <c r="D231" s="20"/>
      <c r="E231" s="21"/>
      <c r="F231" s="22"/>
      <c r="G231" s="22"/>
      <c r="H231" s="34" t="str">
        <f t="shared" si="43"/>
        <v/>
      </c>
      <c r="I231" s="34" t="str">
        <f t="shared" si="44"/>
        <v/>
      </c>
      <c r="J231" s="34" t="str">
        <f t="shared" si="45"/>
        <v/>
      </c>
      <c r="K231" s="34" t="str">
        <f t="shared" si="46"/>
        <v/>
      </c>
      <c r="L231" s="26" t="str">
        <f t="shared" si="42"/>
        <v/>
      </c>
      <c r="M231" s="32"/>
      <c r="N231" s="190"/>
      <c r="O231" s="190"/>
      <c r="P231" s="190"/>
      <c r="Q231" s="190"/>
      <c r="R231" s="23"/>
    </row>
    <row r="232" spans="1:22">
      <c r="A232" s="27">
        <f t="shared" ca="1" si="47"/>
        <v>46059</v>
      </c>
      <c r="B232" s="20"/>
      <c r="C232" s="21"/>
      <c r="D232" s="20"/>
      <c r="E232" s="21"/>
      <c r="F232" s="22"/>
      <c r="G232" s="22"/>
      <c r="H232" s="34" t="str">
        <f t="shared" si="43"/>
        <v/>
      </c>
      <c r="I232" s="34" t="str">
        <f t="shared" si="44"/>
        <v/>
      </c>
      <c r="J232" s="34" t="str">
        <f t="shared" si="45"/>
        <v/>
      </c>
      <c r="K232" s="34" t="str">
        <f t="shared" si="46"/>
        <v/>
      </c>
      <c r="L232" s="26" t="str">
        <f t="shared" si="42"/>
        <v/>
      </c>
      <c r="M232" s="32"/>
      <c r="N232" s="190"/>
      <c r="O232" s="190"/>
      <c r="P232" s="190"/>
      <c r="Q232" s="190"/>
      <c r="R232" s="23"/>
    </row>
    <row r="233" spans="1:22">
      <c r="A233" s="27">
        <f t="shared" ca="1" si="47"/>
        <v>46060</v>
      </c>
      <c r="B233" s="20"/>
      <c r="C233" s="21"/>
      <c r="D233" s="20"/>
      <c r="E233" s="21"/>
      <c r="F233" s="22"/>
      <c r="G233" s="22"/>
      <c r="H233" s="34" t="str">
        <f t="shared" si="43"/>
        <v/>
      </c>
      <c r="I233" s="34" t="str">
        <f t="shared" si="44"/>
        <v/>
      </c>
      <c r="J233" s="34" t="str">
        <f t="shared" si="45"/>
        <v/>
      </c>
      <c r="K233" s="34" t="str">
        <f t="shared" si="46"/>
        <v/>
      </c>
      <c r="L233" s="26" t="str">
        <f t="shared" si="42"/>
        <v/>
      </c>
      <c r="M233" s="32"/>
      <c r="N233" s="190"/>
      <c r="O233" s="190"/>
      <c r="P233" s="190"/>
      <c r="Q233" s="190"/>
      <c r="R233" s="23"/>
    </row>
    <row r="234" spans="1:22">
      <c r="A234" s="27">
        <f t="shared" ca="1" si="47"/>
        <v>46061</v>
      </c>
      <c r="B234" s="20"/>
      <c r="C234" s="21"/>
      <c r="D234" s="20"/>
      <c r="E234" s="21"/>
      <c r="F234" s="22"/>
      <c r="G234" s="22"/>
      <c r="H234" s="34" t="str">
        <f t="shared" si="43"/>
        <v/>
      </c>
      <c r="I234" s="34" t="str">
        <f t="shared" si="44"/>
        <v/>
      </c>
      <c r="J234" s="34" t="str">
        <f t="shared" si="45"/>
        <v/>
      </c>
      <c r="K234" s="34" t="str">
        <f t="shared" si="46"/>
        <v/>
      </c>
      <c r="L234" s="26" t="str">
        <f t="shared" si="42"/>
        <v/>
      </c>
      <c r="M234" s="32"/>
      <c r="N234" s="190"/>
      <c r="O234" s="190"/>
      <c r="P234" s="190"/>
      <c r="Q234" s="190"/>
      <c r="R234" s="23"/>
    </row>
    <row r="235" spans="1:22">
      <c r="A235" s="27">
        <f t="shared" ca="1" si="47"/>
        <v>46062</v>
      </c>
      <c r="B235" s="20"/>
      <c r="C235" s="21"/>
      <c r="D235" s="20"/>
      <c r="E235" s="21"/>
      <c r="F235" s="22"/>
      <c r="G235" s="22"/>
      <c r="H235" s="34" t="str">
        <f t="shared" si="43"/>
        <v/>
      </c>
      <c r="I235" s="34" t="str">
        <f t="shared" si="44"/>
        <v/>
      </c>
      <c r="J235" s="34" t="str">
        <f t="shared" si="45"/>
        <v/>
      </c>
      <c r="K235" s="34" t="str">
        <f t="shared" si="46"/>
        <v/>
      </c>
      <c r="L235" s="26" t="str">
        <f t="shared" si="42"/>
        <v/>
      </c>
      <c r="M235" s="32"/>
      <c r="N235" s="190"/>
      <c r="O235" s="190"/>
      <c r="P235" s="190"/>
      <c r="Q235" s="190"/>
      <c r="R235" s="23"/>
    </row>
    <row r="236" spans="1:22">
      <c r="A236" s="27">
        <f t="shared" ca="1" si="47"/>
        <v>46063</v>
      </c>
      <c r="B236" s="20"/>
      <c r="C236" s="21"/>
      <c r="D236" s="20"/>
      <c r="E236" s="21"/>
      <c r="F236" s="22"/>
      <c r="G236" s="22"/>
      <c r="H236" s="34" t="str">
        <f t="shared" si="43"/>
        <v/>
      </c>
      <c r="I236" s="34" t="str">
        <f t="shared" si="44"/>
        <v/>
      </c>
      <c r="J236" s="34" t="str">
        <f t="shared" si="45"/>
        <v/>
      </c>
      <c r="K236" s="34" t="str">
        <f t="shared" si="46"/>
        <v/>
      </c>
      <c r="L236" s="26" t="str">
        <f t="shared" si="42"/>
        <v/>
      </c>
      <c r="M236" s="32"/>
      <c r="N236" s="190"/>
      <c r="O236" s="190"/>
      <c r="P236" s="190"/>
      <c r="Q236" s="190"/>
      <c r="R236" s="23"/>
    </row>
    <row r="237" spans="1:22">
      <c r="A237" s="27">
        <f t="shared" ca="1" si="47"/>
        <v>46064</v>
      </c>
      <c r="B237" s="20"/>
      <c r="C237" s="21"/>
      <c r="D237" s="20"/>
      <c r="E237" s="21"/>
      <c r="F237" s="22"/>
      <c r="G237" s="22"/>
      <c r="H237" s="34" t="str">
        <f t="shared" si="43"/>
        <v/>
      </c>
      <c r="I237" s="34" t="str">
        <f t="shared" si="44"/>
        <v/>
      </c>
      <c r="J237" s="34" t="str">
        <f t="shared" si="45"/>
        <v/>
      </c>
      <c r="K237" s="34" t="str">
        <f t="shared" si="46"/>
        <v/>
      </c>
      <c r="L237" s="26" t="str">
        <f t="shared" si="42"/>
        <v/>
      </c>
      <c r="M237" s="32"/>
      <c r="N237" s="190"/>
      <c r="O237" s="190"/>
      <c r="P237" s="190"/>
      <c r="Q237" s="190"/>
      <c r="R237" s="23"/>
    </row>
    <row r="238" spans="1:22">
      <c r="A238" s="27">
        <f t="shared" ca="1" si="47"/>
        <v>46065</v>
      </c>
      <c r="B238" s="20"/>
      <c r="C238" s="21"/>
      <c r="D238" s="20"/>
      <c r="E238" s="21"/>
      <c r="F238" s="22"/>
      <c r="G238" s="22"/>
      <c r="H238" s="34" t="str">
        <f t="shared" si="43"/>
        <v/>
      </c>
      <c r="I238" s="34" t="str">
        <f t="shared" si="44"/>
        <v/>
      </c>
      <c r="J238" s="34" t="str">
        <f t="shared" si="45"/>
        <v/>
      </c>
      <c r="K238" s="34" t="str">
        <f t="shared" si="46"/>
        <v/>
      </c>
      <c r="L238" s="26" t="str">
        <f t="shared" si="42"/>
        <v/>
      </c>
      <c r="M238" s="32"/>
      <c r="N238" s="190"/>
      <c r="O238" s="190"/>
      <c r="P238" s="190"/>
      <c r="Q238" s="190"/>
      <c r="R238" s="23"/>
    </row>
    <row r="239" spans="1:22">
      <c r="A239" s="27">
        <f t="shared" ca="1" si="47"/>
        <v>46066</v>
      </c>
      <c r="B239" s="20"/>
      <c r="C239" s="21"/>
      <c r="D239" s="20"/>
      <c r="E239" s="21"/>
      <c r="F239" s="22"/>
      <c r="G239" s="22"/>
      <c r="H239" s="34" t="str">
        <f t="shared" si="43"/>
        <v/>
      </c>
      <c r="I239" s="34" t="str">
        <f t="shared" si="44"/>
        <v/>
      </c>
      <c r="J239" s="34" t="str">
        <f t="shared" si="45"/>
        <v/>
      </c>
      <c r="K239" s="34" t="str">
        <f t="shared" si="46"/>
        <v/>
      </c>
      <c r="L239" s="26" t="str">
        <f t="shared" si="42"/>
        <v/>
      </c>
      <c r="M239" s="32"/>
      <c r="N239" s="190"/>
      <c r="O239" s="190"/>
      <c r="P239" s="190"/>
      <c r="Q239" s="190"/>
      <c r="R239" s="23"/>
    </row>
    <row r="240" spans="1:22">
      <c r="A240" s="27">
        <f t="shared" ca="1" si="47"/>
        <v>46067</v>
      </c>
      <c r="B240" s="20"/>
      <c r="C240" s="21"/>
      <c r="D240" s="20"/>
      <c r="E240" s="21"/>
      <c r="F240" s="22"/>
      <c r="G240" s="22"/>
      <c r="H240" s="34" t="str">
        <f t="shared" si="43"/>
        <v/>
      </c>
      <c r="I240" s="34" t="str">
        <f t="shared" si="44"/>
        <v/>
      </c>
      <c r="J240" s="34" t="str">
        <f t="shared" si="45"/>
        <v/>
      </c>
      <c r="K240" s="34" t="str">
        <f t="shared" si="46"/>
        <v/>
      </c>
      <c r="L240" s="26" t="str">
        <f t="shared" si="42"/>
        <v/>
      </c>
      <c r="M240" s="32"/>
      <c r="N240" s="190"/>
      <c r="O240" s="190"/>
      <c r="P240" s="190"/>
      <c r="Q240" s="190"/>
      <c r="R240" s="23"/>
    </row>
    <row r="241" spans="1:18">
      <c r="A241" s="27">
        <f t="shared" ca="1" si="47"/>
        <v>46068</v>
      </c>
      <c r="B241" s="20"/>
      <c r="C241" s="21"/>
      <c r="D241" s="20"/>
      <c r="E241" s="21"/>
      <c r="F241" s="22"/>
      <c r="G241" s="22"/>
      <c r="H241" s="34" t="str">
        <f t="shared" si="43"/>
        <v/>
      </c>
      <c r="I241" s="34" t="str">
        <f t="shared" si="44"/>
        <v/>
      </c>
      <c r="J241" s="34" t="str">
        <f t="shared" si="45"/>
        <v/>
      </c>
      <c r="K241" s="34" t="str">
        <f t="shared" si="46"/>
        <v/>
      </c>
      <c r="L241" s="26" t="str">
        <f t="shared" si="42"/>
        <v/>
      </c>
      <c r="M241" s="32"/>
      <c r="N241" s="190"/>
      <c r="O241" s="190"/>
      <c r="P241" s="190"/>
      <c r="Q241" s="190"/>
      <c r="R241" s="23"/>
    </row>
    <row r="242" spans="1:18">
      <c r="A242" s="27">
        <f t="shared" ca="1" si="47"/>
        <v>46069</v>
      </c>
      <c r="B242" s="20"/>
      <c r="C242" s="21"/>
      <c r="D242" s="20"/>
      <c r="E242" s="21"/>
      <c r="F242" s="22"/>
      <c r="G242" s="22"/>
      <c r="H242" s="34" t="str">
        <f t="shared" si="43"/>
        <v/>
      </c>
      <c r="I242" s="34" t="str">
        <f t="shared" si="44"/>
        <v/>
      </c>
      <c r="J242" s="34" t="str">
        <f t="shared" si="45"/>
        <v/>
      </c>
      <c r="K242" s="34" t="str">
        <f t="shared" si="46"/>
        <v/>
      </c>
      <c r="L242" s="26" t="str">
        <f t="shared" si="42"/>
        <v/>
      </c>
      <c r="M242" s="32"/>
      <c r="N242" s="190"/>
      <c r="O242" s="190"/>
      <c r="P242" s="190"/>
      <c r="Q242" s="190"/>
      <c r="R242" s="23"/>
    </row>
    <row r="243" spans="1:18">
      <c r="A243" s="27">
        <f t="shared" ca="1" si="47"/>
        <v>46070</v>
      </c>
      <c r="B243" s="20"/>
      <c r="C243" s="21"/>
      <c r="D243" s="20"/>
      <c r="E243" s="21"/>
      <c r="F243" s="22"/>
      <c r="G243" s="22"/>
      <c r="H243" s="34" t="str">
        <f t="shared" si="43"/>
        <v/>
      </c>
      <c r="I243" s="34" t="str">
        <f t="shared" si="44"/>
        <v/>
      </c>
      <c r="J243" s="34" t="str">
        <f t="shared" si="45"/>
        <v/>
      </c>
      <c r="K243" s="34" t="str">
        <f t="shared" si="46"/>
        <v/>
      </c>
      <c r="L243" s="26" t="str">
        <f t="shared" si="42"/>
        <v/>
      </c>
      <c r="M243" s="32"/>
      <c r="N243" s="190"/>
      <c r="O243" s="190"/>
      <c r="P243" s="190"/>
      <c r="Q243" s="190"/>
      <c r="R243" s="23"/>
    </row>
    <row r="244" spans="1:18">
      <c r="A244" s="27">
        <f t="shared" ca="1" si="47"/>
        <v>46071</v>
      </c>
      <c r="B244" s="20"/>
      <c r="C244" s="21"/>
      <c r="D244" s="20"/>
      <c r="E244" s="21"/>
      <c r="F244" s="22"/>
      <c r="G244" s="22"/>
      <c r="H244" s="34" t="str">
        <f t="shared" si="43"/>
        <v/>
      </c>
      <c r="I244" s="34" t="str">
        <f t="shared" si="44"/>
        <v/>
      </c>
      <c r="J244" s="34" t="str">
        <f t="shared" si="45"/>
        <v/>
      </c>
      <c r="K244" s="34" t="str">
        <f t="shared" si="46"/>
        <v/>
      </c>
      <c r="L244" s="26" t="str">
        <f t="shared" si="42"/>
        <v/>
      </c>
      <c r="M244" s="32"/>
      <c r="N244" s="190"/>
      <c r="O244" s="190"/>
      <c r="P244" s="190"/>
      <c r="Q244" s="190"/>
      <c r="R244" s="23"/>
    </row>
    <row r="245" spans="1:18">
      <c r="A245" s="27">
        <f t="shared" ca="1" si="47"/>
        <v>46072</v>
      </c>
      <c r="B245" s="20"/>
      <c r="C245" s="21"/>
      <c r="D245" s="20"/>
      <c r="E245" s="21"/>
      <c r="F245" s="22"/>
      <c r="G245" s="22"/>
      <c r="H245" s="34" t="str">
        <f t="shared" si="43"/>
        <v/>
      </c>
      <c r="I245" s="34" t="str">
        <f t="shared" si="44"/>
        <v/>
      </c>
      <c r="J245" s="34" t="str">
        <f t="shared" si="45"/>
        <v/>
      </c>
      <c r="K245" s="34" t="str">
        <f t="shared" si="46"/>
        <v/>
      </c>
      <c r="L245" s="26" t="str">
        <f t="shared" si="42"/>
        <v/>
      </c>
      <c r="M245" s="32"/>
      <c r="N245" s="190"/>
      <c r="O245" s="190"/>
      <c r="P245" s="190"/>
      <c r="Q245" s="190"/>
      <c r="R245" s="23"/>
    </row>
    <row r="246" spans="1:18">
      <c r="A246" s="27">
        <f t="shared" ca="1" si="47"/>
        <v>46073</v>
      </c>
      <c r="B246" s="20"/>
      <c r="C246" s="21"/>
      <c r="D246" s="20"/>
      <c r="E246" s="21"/>
      <c r="F246" s="22"/>
      <c r="G246" s="22"/>
      <c r="H246" s="34" t="str">
        <f t="shared" si="43"/>
        <v/>
      </c>
      <c r="I246" s="34" t="str">
        <f t="shared" si="44"/>
        <v/>
      </c>
      <c r="J246" s="34" t="str">
        <f t="shared" si="45"/>
        <v/>
      </c>
      <c r="K246" s="34" t="str">
        <f t="shared" si="46"/>
        <v/>
      </c>
      <c r="L246" s="26" t="str">
        <f t="shared" si="42"/>
        <v/>
      </c>
      <c r="M246" s="32"/>
      <c r="N246" s="190"/>
      <c r="O246" s="190"/>
      <c r="P246" s="190"/>
      <c r="Q246" s="190"/>
      <c r="R246" s="23"/>
    </row>
    <row r="247" spans="1:18">
      <c r="A247" s="27">
        <f t="shared" ca="1" si="47"/>
        <v>46074</v>
      </c>
      <c r="B247" s="20"/>
      <c r="C247" s="21"/>
      <c r="D247" s="20"/>
      <c r="E247" s="21"/>
      <c r="F247" s="22"/>
      <c r="G247" s="22"/>
      <c r="H247" s="34" t="str">
        <f t="shared" si="43"/>
        <v/>
      </c>
      <c r="I247" s="34" t="str">
        <f t="shared" si="44"/>
        <v/>
      </c>
      <c r="J247" s="34" t="str">
        <f t="shared" si="45"/>
        <v/>
      </c>
      <c r="K247" s="34" t="str">
        <f t="shared" si="46"/>
        <v/>
      </c>
      <c r="L247" s="26" t="str">
        <f t="shared" si="42"/>
        <v/>
      </c>
      <c r="M247" s="32"/>
      <c r="N247" s="190"/>
      <c r="O247" s="190"/>
      <c r="P247" s="190"/>
      <c r="Q247" s="190"/>
      <c r="R247" s="23"/>
    </row>
    <row r="248" spans="1:18">
      <c r="A248" s="27">
        <f t="shared" ca="1" si="47"/>
        <v>46075</v>
      </c>
      <c r="B248" s="20"/>
      <c r="C248" s="21"/>
      <c r="D248" s="20"/>
      <c r="E248" s="21"/>
      <c r="F248" s="22"/>
      <c r="G248" s="22"/>
      <c r="H248" s="34" t="str">
        <f t="shared" si="43"/>
        <v/>
      </c>
      <c r="I248" s="34" t="str">
        <f t="shared" si="44"/>
        <v/>
      </c>
      <c r="J248" s="34" t="str">
        <f t="shared" si="45"/>
        <v/>
      </c>
      <c r="K248" s="34" t="str">
        <f t="shared" si="46"/>
        <v/>
      </c>
      <c r="L248" s="26" t="str">
        <f t="shared" si="42"/>
        <v/>
      </c>
      <c r="M248" s="32"/>
      <c r="N248" s="190"/>
      <c r="O248" s="190"/>
      <c r="P248" s="190"/>
      <c r="Q248" s="190"/>
      <c r="R248" s="23"/>
    </row>
    <row r="249" spans="1:18">
      <c r="A249" s="27">
        <f t="shared" ca="1" si="47"/>
        <v>46076</v>
      </c>
      <c r="B249" s="20"/>
      <c r="C249" s="21"/>
      <c r="D249" s="20"/>
      <c r="E249" s="21"/>
      <c r="F249" s="22"/>
      <c r="G249" s="22"/>
      <c r="H249" s="34" t="str">
        <f t="shared" si="43"/>
        <v/>
      </c>
      <c r="I249" s="34" t="str">
        <f t="shared" si="44"/>
        <v/>
      </c>
      <c r="J249" s="34" t="str">
        <f t="shared" si="45"/>
        <v/>
      </c>
      <c r="K249" s="34" t="str">
        <f t="shared" si="46"/>
        <v/>
      </c>
      <c r="L249" s="26" t="str">
        <f t="shared" si="42"/>
        <v/>
      </c>
      <c r="M249" s="32"/>
      <c r="N249" s="190"/>
      <c r="O249" s="190"/>
      <c r="P249" s="190"/>
      <c r="Q249" s="190"/>
      <c r="R249" s="23"/>
    </row>
    <row r="250" spans="1:18">
      <c r="A250" s="27">
        <f t="shared" ca="1" si="47"/>
        <v>46077</v>
      </c>
      <c r="B250" s="20"/>
      <c r="C250" s="21"/>
      <c r="D250" s="20"/>
      <c r="E250" s="21"/>
      <c r="F250" s="22"/>
      <c r="G250" s="22"/>
      <c r="H250" s="34" t="str">
        <f t="shared" si="43"/>
        <v/>
      </c>
      <c r="I250" s="34" t="str">
        <f t="shared" si="44"/>
        <v/>
      </c>
      <c r="J250" s="34" t="str">
        <f t="shared" si="45"/>
        <v/>
      </c>
      <c r="K250" s="34" t="str">
        <f t="shared" si="46"/>
        <v/>
      </c>
      <c r="L250" s="26" t="str">
        <f t="shared" si="42"/>
        <v/>
      </c>
      <c r="M250" s="32"/>
      <c r="N250" s="190"/>
      <c r="O250" s="190"/>
      <c r="P250" s="190"/>
      <c r="Q250" s="190"/>
      <c r="R250" s="23"/>
    </row>
    <row r="251" spans="1:18">
      <c r="A251" s="27">
        <f t="shared" ca="1" si="47"/>
        <v>46078</v>
      </c>
      <c r="B251" s="20"/>
      <c r="C251" s="21"/>
      <c r="D251" s="20"/>
      <c r="E251" s="21"/>
      <c r="F251" s="22"/>
      <c r="G251" s="22"/>
      <c r="H251" s="34" t="str">
        <f t="shared" si="43"/>
        <v/>
      </c>
      <c r="I251" s="34" t="str">
        <f t="shared" si="44"/>
        <v/>
      </c>
      <c r="J251" s="34" t="str">
        <f t="shared" si="45"/>
        <v/>
      </c>
      <c r="K251" s="34" t="str">
        <f t="shared" si="46"/>
        <v/>
      </c>
      <c r="L251" s="26" t="str">
        <f t="shared" si="42"/>
        <v/>
      </c>
      <c r="M251" s="32"/>
      <c r="N251" s="190"/>
      <c r="O251" s="190"/>
      <c r="P251" s="190"/>
      <c r="Q251" s="190"/>
      <c r="R251" s="23"/>
    </row>
    <row r="252" spans="1:18">
      <c r="A252" s="27">
        <f t="shared" ca="1" si="47"/>
        <v>46079</v>
      </c>
      <c r="B252" s="20"/>
      <c r="C252" s="21"/>
      <c r="D252" s="20"/>
      <c r="E252" s="21"/>
      <c r="F252" s="22"/>
      <c r="G252" s="22"/>
      <c r="H252" s="34" t="str">
        <f t="shared" si="43"/>
        <v/>
      </c>
      <c r="I252" s="34" t="str">
        <f t="shared" si="44"/>
        <v/>
      </c>
      <c r="J252" s="34" t="str">
        <f t="shared" si="45"/>
        <v/>
      </c>
      <c r="K252" s="34" t="str">
        <f t="shared" si="46"/>
        <v/>
      </c>
      <c r="L252" s="26" t="str">
        <f t="shared" si="42"/>
        <v/>
      </c>
      <c r="M252" s="32"/>
      <c r="N252" s="190"/>
      <c r="O252" s="190"/>
      <c r="P252" s="190"/>
      <c r="Q252" s="190"/>
      <c r="R252" s="23"/>
    </row>
    <row r="253" spans="1:18">
      <c r="A253" s="27">
        <f t="shared" ca="1" si="47"/>
        <v>46080</v>
      </c>
      <c r="B253" s="20"/>
      <c r="C253" s="21"/>
      <c r="D253" s="20"/>
      <c r="E253" s="21"/>
      <c r="F253" s="22"/>
      <c r="G253" s="22"/>
      <c r="H253" s="34" t="str">
        <f t="shared" si="43"/>
        <v/>
      </c>
      <c r="I253" s="34" t="str">
        <f t="shared" si="44"/>
        <v/>
      </c>
      <c r="J253" s="34" t="str">
        <f t="shared" si="45"/>
        <v/>
      </c>
      <c r="K253" s="34" t="str">
        <f t="shared" si="46"/>
        <v/>
      </c>
      <c r="L253" s="26" t="str">
        <f t="shared" si="42"/>
        <v/>
      </c>
      <c r="M253" s="32"/>
      <c r="N253" s="190"/>
      <c r="O253" s="190"/>
      <c r="P253" s="190"/>
      <c r="Q253" s="190"/>
      <c r="R253" s="23"/>
    </row>
    <row r="254" spans="1:18">
      <c r="A254" s="27">
        <f t="shared" ca="1" si="47"/>
        <v>46081</v>
      </c>
      <c r="B254" s="20"/>
      <c r="C254" s="21"/>
      <c r="D254" s="20"/>
      <c r="E254" s="21"/>
      <c r="F254" s="22"/>
      <c r="G254" s="22"/>
      <c r="H254" s="34" t="str">
        <f t="shared" si="43"/>
        <v/>
      </c>
      <c r="I254" s="34" t="str">
        <f t="shared" si="44"/>
        <v/>
      </c>
      <c r="J254" s="34" t="str">
        <f t="shared" si="45"/>
        <v/>
      </c>
      <c r="K254" s="34" t="str">
        <f t="shared" si="46"/>
        <v/>
      </c>
      <c r="L254" s="26" t="str">
        <f>IF(AND($B254="",$D254=""),"",($C254-$B254-$F254)+($E254-$D254-$G254))</f>
        <v/>
      </c>
      <c r="M254" s="32"/>
      <c r="N254" s="190"/>
      <c r="O254" s="190"/>
      <c r="P254" s="190"/>
      <c r="Q254" s="190"/>
      <c r="R254" s="23"/>
    </row>
    <row r="255" spans="1:18">
      <c r="A255" s="27">
        <f t="shared" ca="1" si="47"/>
        <v>46082</v>
      </c>
      <c r="B255" s="20"/>
      <c r="C255" s="21"/>
      <c r="D255" s="20"/>
      <c r="E255" s="21"/>
      <c r="F255" s="22"/>
      <c r="G255" s="22"/>
      <c r="H255" s="34" t="str">
        <f t="shared" si="43"/>
        <v/>
      </c>
      <c r="I255" s="34" t="str">
        <f t="shared" si="44"/>
        <v/>
      </c>
      <c r="J255" s="34" t="str">
        <f t="shared" si="45"/>
        <v/>
      </c>
      <c r="K255" s="34" t="str">
        <f t="shared" si="46"/>
        <v/>
      </c>
      <c r="L255" s="26" t="str">
        <f>IF(AND($B255="",$D255=""),"",($C255-$B255-$F255)+($E255-$D255-$G255))</f>
        <v/>
      </c>
      <c r="M255" s="32"/>
      <c r="N255" s="190"/>
      <c r="O255" s="190"/>
      <c r="P255" s="190"/>
      <c r="Q255" s="190"/>
      <c r="R255" s="23"/>
    </row>
    <row r="256" spans="1:18">
      <c r="A256" s="27">
        <f t="shared" ca="1" si="47"/>
        <v>46083</v>
      </c>
      <c r="B256" s="20"/>
      <c r="C256" s="21"/>
      <c r="D256" s="20"/>
      <c r="E256" s="21"/>
      <c r="F256" s="22"/>
      <c r="G256" s="22"/>
      <c r="H256" s="34" t="str">
        <f t="shared" si="43"/>
        <v/>
      </c>
      <c r="I256" s="34" t="str">
        <f t="shared" si="44"/>
        <v/>
      </c>
      <c r="J256" s="34" t="str">
        <f t="shared" si="45"/>
        <v/>
      </c>
      <c r="K256" s="34" t="str">
        <f t="shared" si="46"/>
        <v/>
      </c>
      <c r="L256" s="26" t="str">
        <f>IF(AND($B256="",$D256=""),"",($C256-$B256-$F256)+($E256-$D256-$G256))</f>
        <v/>
      </c>
      <c r="M256" s="32"/>
      <c r="N256" s="190"/>
      <c r="O256" s="190"/>
      <c r="P256" s="190"/>
      <c r="Q256" s="190"/>
      <c r="R256" s="23"/>
    </row>
    <row r="257" spans="1:18">
      <c r="A257" s="27">
        <f t="shared" ca="1" si="47"/>
        <v>46084</v>
      </c>
      <c r="B257" s="20"/>
      <c r="C257" s="21"/>
      <c r="D257" s="20"/>
      <c r="E257" s="21"/>
      <c r="F257" s="22"/>
      <c r="G257" s="22"/>
      <c r="H257" s="34" t="str">
        <f t="shared" si="43"/>
        <v/>
      </c>
      <c r="I257" s="34" t="str">
        <f t="shared" si="44"/>
        <v/>
      </c>
      <c r="J257" s="34" t="str">
        <f t="shared" si="45"/>
        <v/>
      </c>
      <c r="K257" s="34" t="str">
        <f t="shared" si="46"/>
        <v/>
      </c>
      <c r="L257" s="26" t="str">
        <f>IF(AND($B257="",$D257=""),"",($C257-$B257-$F257)+($E257-$D257-$G257))</f>
        <v/>
      </c>
      <c r="M257" s="32"/>
      <c r="N257" s="190"/>
      <c r="O257" s="190"/>
      <c r="P257" s="190"/>
      <c r="Q257" s="190"/>
      <c r="R257" s="23"/>
    </row>
    <row r="258" spans="1:18">
      <c r="A258" s="5" t="s">
        <v>11</v>
      </c>
      <c r="B258" s="191"/>
      <c r="C258" s="192"/>
      <c r="D258" s="191"/>
      <c r="E258" s="192"/>
      <c r="F258" s="26" t="str">
        <f>IF(SUM($F227:$F257)=0,"",SUM($F227:$F257))</f>
        <v/>
      </c>
      <c r="G258" s="26" t="str">
        <f>IF(SUM($G227:$G257)=0,"",SUM($G227:$G257))</f>
        <v/>
      </c>
      <c r="H258" s="26" t="str">
        <f>IF(SUM(H227:H257)=0,"",SUM(H227:H257))</f>
        <v/>
      </c>
      <c r="I258" s="26" t="str">
        <f>IF(SUM(I227:I257)=0,"",SUM(I227:I257))</f>
        <v/>
      </c>
      <c r="J258" s="26" t="str">
        <f>IF(SUM(J227:J257)=0,"",SUM(J227:J257))</f>
        <v/>
      </c>
      <c r="K258" s="26" t="str">
        <f>IF(SUM(K227:K257)=0,"",SUM(K227:K257))</f>
        <v/>
      </c>
      <c r="L258" s="26" t="str">
        <f>IF(SUM($L227:$L257)=0,"",SUM($L227:$L257))</f>
        <v/>
      </c>
      <c r="M258" s="33"/>
      <c r="N258" s="193"/>
      <c r="O258" s="193"/>
      <c r="P258" s="193"/>
      <c r="Q258" s="193"/>
      <c r="R258" s="6"/>
    </row>
    <row r="260" spans="1:18" ht="27" customHeight="1">
      <c r="A260" s="194" t="s">
        <v>22</v>
      </c>
      <c r="B260" s="189" t="s">
        <v>103</v>
      </c>
      <c r="C260" s="189"/>
      <c r="D260" s="189"/>
      <c r="E260" s="189"/>
      <c r="F260" s="189" t="s">
        <v>23</v>
      </c>
      <c r="G260" s="189"/>
      <c r="H260" s="189" t="s">
        <v>88</v>
      </c>
      <c r="I260" s="189"/>
      <c r="J260" s="189"/>
      <c r="K260" s="189"/>
      <c r="L260" s="189" t="s">
        <v>87</v>
      </c>
      <c r="M260" s="195" t="s">
        <v>96</v>
      </c>
      <c r="N260" s="194" t="s">
        <v>25</v>
      </c>
      <c r="O260" s="194"/>
      <c r="P260" s="194"/>
      <c r="Q260" s="194"/>
      <c r="R260" s="189" t="s">
        <v>100</v>
      </c>
    </row>
    <row r="261" spans="1:18" ht="14.25" customHeight="1">
      <c r="A261" s="194"/>
      <c r="B261" s="189" t="s">
        <v>82</v>
      </c>
      <c r="C261" s="189"/>
      <c r="D261" s="189" t="s">
        <v>84</v>
      </c>
      <c r="E261" s="189"/>
      <c r="F261" s="189"/>
      <c r="G261" s="189"/>
      <c r="H261" s="189" t="s">
        <v>90</v>
      </c>
      <c r="I261" s="189"/>
      <c r="J261" s="189" t="s">
        <v>89</v>
      </c>
      <c r="K261" s="189"/>
      <c r="L261" s="189"/>
      <c r="M261" s="196"/>
      <c r="N261" s="194"/>
      <c r="O261" s="194"/>
      <c r="P261" s="194"/>
      <c r="Q261" s="194"/>
      <c r="R261" s="189"/>
    </row>
    <row r="262" spans="1:18">
      <c r="A262" s="194"/>
      <c r="B262" s="43" t="s">
        <v>26</v>
      </c>
      <c r="C262" s="43" t="s">
        <v>27</v>
      </c>
      <c r="D262" s="43" t="s">
        <v>26</v>
      </c>
      <c r="E262" s="43" t="s">
        <v>27</v>
      </c>
      <c r="F262" s="44" t="s">
        <v>85</v>
      </c>
      <c r="G262" s="44" t="s">
        <v>86</v>
      </c>
      <c r="H262" s="44" t="s">
        <v>81</v>
      </c>
      <c r="I262" s="44" t="s">
        <v>83</v>
      </c>
      <c r="J262" s="44" t="s">
        <v>81</v>
      </c>
      <c r="K262" s="44" t="s">
        <v>95</v>
      </c>
      <c r="L262" s="189"/>
      <c r="M262" s="197"/>
      <c r="N262" s="194"/>
      <c r="O262" s="194"/>
      <c r="P262" s="194"/>
      <c r="Q262" s="194"/>
      <c r="R262" s="194"/>
    </row>
    <row r="263" spans="1:18">
      <c r="A263" s="27" cm="1">
        <f t="array" aca="1" ref="A263" ca="1">DATE("2025","8"+7,IFERROR(INDIRECT(T1),"1"))</f>
        <v>46082</v>
      </c>
      <c r="B263" s="20"/>
      <c r="C263" s="21"/>
      <c r="D263" s="20"/>
      <c r="E263" s="21"/>
      <c r="F263" s="22"/>
      <c r="G263" s="22"/>
      <c r="H263" s="34" t="str">
        <f>IF(OR(B263="",LEFT(M263,1)="✓"),"",C263-B263-F263)</f>
        <v/>
      </c>
      <c r="I263" s="34" t="str">
        <f>IF(OR(D263="",LEFT(M263,1)="✓"),"",E263-D263-G263)</f>
        <v/>
      </c>
      <c r="J263" s="34" t="str">
        <f>IF(AND(B263&lt;&gt;"",M263="✓所定"),C263-B263-F263,"")</f>
        <v/>
      </c>
      <c r="K263" s="34" t="str">
        <f>IF(AND(B263&lt;&gt;"",M263="✓法定"),C263-B263-F263,"")</f>
        <v/>
      </c>
      <c r="L263" s="34" t="str">
        <f>IF(AND($B263="",$D263=""),"",($C263-$B263-$F263)+($E263-$D263-$G263))</f>
        <v/>
      </c>
      <c r="M263" s="32"/>
      <c r="N263" s="190"/>
      <c r="O263" s="190"/>
      <c r="P263" s="190"/>
      <c r="Q263" s="190"/>
      <c r="R263" s="23"/>
    </row>
    <row r="264" spans="1:18">
      <c r="A264" s="27">
        <f ca="1">A263+1</f>
        <v>46083</v>
      </c>
      <c r="B264" s="20"/>
      <c r="C264" s="21"/>
      <c r="D264" s="20"/>
      <c r="E264" s="21"/>
      <c r="F264" s="22"/>
      <c r="G264" s="22"/>
      <c r="H264" s="34" t="str">
        <f t="shared" ref="H264:H293" si="48">IF(OR(B264="",LEFT(M264,1)="✓"),"",C264-B264-F264)</f>
        <v/>
      </c>
      <c r="I264" s="34" t="str">
        <f t="shared" ref="I264:I293" si="49">IF(OR(D264="",LEFT(M264,1)="✓"),"",E264-D264-G264)</f>
        <v/>
      </c>
      <c r="J264" s="34" t="str">
        <f t="shared" ref="J264:J293" si="50">IF(AND(B264&lt;&gt;"",M264="✓所定"),C264-B264-F264,"")</f>
        <v/>
      </c>
      <c r="K264" s="34" t="str">
        <f t="shared" ref="K264:K293" si="51">IF(AND(B264&lt;&gt;"",M264="✓法定"),C264-B264-F264,"")</f>
        <v/>
      </c>
      <c r="L264" s="34" t="str">
        <f t="shared" ref="L264:L288" si="52">IF(AND($B264="",$D264=""),"",($C264-$B264-$F264)+($E264-$D264-$G264))</f>
        <v/>
      </c>
      <c r="M264" s="32"/>
      <c r="N264" s="190"/>
      <c r="O264" s="190"/>
      <c r="P264" s="190"/>
      <c r="Q264" s="190"/>
      <c r="R264" s="23"/>
    </row>
    <row r="265" spans="1:18">
      <c r="A265" s="27">
        <f t="shared" ref="A265:A293" ca="1" si="53">A264+1</f>
        <v>46084</v>
      </c>
      <c r="B265" s="20"/>
      <c r="C265" s="21"/>
      <c r="D265" s="20"/>
      <c r="E265" s="21"/>
      <c r="F265" s="22"/>
      <c r="G265" s="22"/>
      <c r="H265" s="34" t="str">
        <f t="shared" si="48"/>
        <v/>
      </c>
      <c r="I265" s="34" t="str">
        <f t="shared" si="49"/>
        <v/>
      </c>
      <c r="J265" s="34" t="str">
        <f t="shared" si="50"/>
        <v/>
      </c>
      <c r="K265" s="34" t="str">
        <f t="shared" si="51"/>
        <v/>
      </c>
      <c r="L265" s="34" t="str">
        <f t="shared" si="52"/>
        <v/>
      </c>
      <c r="M265" s="32"/>
      <c r="N265" s="190"/>
      <c r="O265" s="190"/>
      <c r="P265" s="190"/>
      <c r="Q265" s="190"/>
      <c r="R265" s="23"/>
    </row>
    <row r="266" spans="1:18">
      <c r="A266" s="27">
        <f t="shared" ca="1" si="53"/>
        <v>46085</v>
      </c>
      <c r="B266" s="20"/>
      <c r="C266" s="21"/>
      <c r="D266" s="20"/>
      <c r="E266" s="21"/>
      <c r="F266" s="22"/>
      <c r="G266" s="22"/>
      <c r="H266" s="34" t="str">
        <f t="shared" si="48"/>
        <v/>
      </c>
      <c r="I266" s="34" t="str">
        <f t="shared" si="49"/>
        <v/>
      </c>
      <c r="J266" s="34" t="str">
        <f t="shared" si="50"/>
        <v/>
      </c>
      <c r="K266" s="34" t="str">
        <f t="shared" si="51"/>
        <v/>
      </c>
      <c r="L266" s="34" t="str">
        <f t="shared" si="52"/>
        <v/>
      </c>
      <c r="M266" s="32"/>
      <c r="N266" s="190"/>
      <c r="O266" s="190"/>
      <c r="P266" s="190"/>
      <c r="Q266" s="190"/>
      <c r="R266" s="23"/>
    </row>
    <row r="267" spans="1:18">
      <c r="A267" s="27">
        <f t="shared" ca="1" si="53"/>
        <v>46086</v>
      </c>
      <c r="B267" s="20"/>
      <c r="C267" s="21"/>
      <c r="D267" s="20"/>
      <c r="E267" s="21"/>
      <c r="F267" s="22"/>
      <c r="G267" s="22"/>
      <c r="H267" s="34" t="str">
        <f t="shared" si="48"/>
        <v/>
      </c>
      <c r="I267" s="34" t="str">
        <f t="shared" si="49"/>
        <v/>
      </c>
      <c r="J267" s="34" t="str">
        <f t="shared" si="50"/>
        <v/>
      </c>
      <c r="K267" s="34" t="str">
        <f t="shared" si="51"/>
        <v/>
      </c>
      <c r="L267" s="34" t="str">
        <f t="shared" si="52"/>
        <v/>
      </c>
      <c r="M267" s="32"/>
      <c r="N267" s="190"/>
      <c r="O267" s="190"/>
      <c r="P267" s="190"/>
      <c r="Q267" s="190"/>
      <c r="R267" s="23"/>
    </row>
    <row r="268" spans="1:18">
      <c r="A268" s="27">
        <f t="shared" ca="1" si="53"/>
        <v>46087</v>
      </c>
      <c r="B268" s="20"/>
      <c r="C268" s="21"/>
      <c r="D268" s="20"/>
      <c r="E268" s="21"/>
      <c r="F268" s="22"/>
      <c r="G268" s="22"/>
      <c r="H268" s="34" t="str">
        <f t="shared" si="48"/>
        <v/>
      </c>
      <c r="I268" s="34" t="str">
        <f t="shared" si="49"/>
        <v/>
      </c>
      <c r="J268" s="34" t="str">
        <f t="shared" si="50"/>
        <v/>
      </c>
      <c r="K268" s="34" t="str">
        <f t="shared" si="51"/>
        <v/>
      </c>
      <c r="L268" s="34" t="str">
        <f t="shared" si="52"/>
        <v/>
      </c>
      <c r="M268" s="32"/>
      <c r="N268" s="190"/>
      <c r="O268" s="190"/>
      <c r="P268" s="190"/>
      <c r="Q268" s="190"/>
      <c r="R268" s="23"/>
    </row>
    <row r="269" spans="1:18">
      <c r="A269" s="27">
        <f t="shared" ca="1" si="53"/>
        <v>46088</v>
      </c>
      <c r="B269" s="20"/>
      <c r="C269" s="21"/>
      <c r="D269" s="20"/>
      <c r="E269" s="21"/>
      <c r="F269" s="22"/>
      <c r="G269" s="22"/>
      <c r="H269" s="34" t="str">
        <f t="shared" si="48"/>
        <v/>
      </c>
      <c r="I269" s="34" t="str">
        <f t="shared" si="49"/>
        <v/>
      </c>
      <c r="J269" s="34" t="str">
        <f t="shared" si="50"/>
        <v/>
      </c>
      <c r="K269" s="34" t="str">
        <f t="shared" si="51"/>
        <v/>
      </c>
      <c r="L269" s="34" t="str">
        <f t="shared" si="52"/>
        <v/>
      </c>
      <c r="M269" s="32"/>
      <c r="N269" s="190"/>
      <c r="O269" s="190"/>
      <c r="P269" s="190"/>
      <c r="Q269" s="190"/>
      <c r="R269" s="23"/>
    </row>
    <row r="270" spans="1:18">
      <c r="A270" s="27">
        <f t="shared" ca="1" si="53"/>
        <v>46089</v>
      </c>
      <c r="B270" s="20"/>
      <c r="C270" s="21"/>
      <c r="D270" s="20"/>
      <c r="E270" s="21"/>
      <c r="F270" s="22"/>
      <c r="G270" s="22"/>
      <c r="H270" s="34" t="str">
        <f t="shared" si="48"/>
        <v/>
      </c>
      <c r="I270" s="34" t="str">
        <f t="shared" si="49"/>
        <v/>
      </c>
      <c r="J270" s="34" t="str">
        <f t="shared" si="50"/>
        <v/>
      </c>
      <c r="K270" s="34" t="str">
        <f t="shared" si="51"/>
        <v/>
      </c>
      <c r="L270" s="34" t="str">
        <f t="shared" si="52"/>
        <v/>
      </c>
      <c r="M270" s="32"/>
      <c r="N270" s="190"/>
      <c r="O270" s="190"/>
      <c r="P270" s="190"/>
      <c r="Q270" s="190"/>
      <c r="R270" s="23"/>
    </row>
    <row r="271" spans="1:18">
      <c r="A271" s="27">
        <f t="shared" ca="1" si="53"/>
        <v>46090</v>
      </c>
      <c r="B271" s="20"/>
      <c r="C271" s="21"/>
      <c r="D271" s="20"/>
      <c r="E271" s="21"/>
      <c r="F271" s="22"/>
      <c r="G271" s="22"/>
      <c r="H271" s="34" t="str">
        <f t="shared" si="48"/>
        <v/>
      </c>
      <c r="I271" s="34" t="str">
        <f t="shared" si="49"/>
        <v/>
      </c>
      <c r="J271" s="34" t="str">
        <f t="shared" si="50"/>
        <v/>
      </c>
      <c r="K271" s="34" t="str">
        <f t="shared" si="51"/>
        <v/>
      </c>
      <c r="L271" s="34" t="str">
        <f t="shared" si="52"/>
        <v/>
      </c>
      <c r="M271" s="32"/>
      <c r="N271" s="190"/>
      <c r="O271" s="190"/>
      <c r="P271" s="190"/>
      <c r="Q271" s="190"/>
      <c r="R271" s="23"/>
    </row>
    <row r="272" spans="1:18">
      <c r="A272" s="27">
        <f t="shared" ca="1" si="53"/>
        <v>46091</v>
      </c>
      <c r="B272" s="20"/>
      <c r="C272" s="21"/>
      <c r="D272" s="20"/>
      <c r="E272" s="21"/>
      <c r="F272" s="22"/>
      <c r="G272" s="22"/>
      <c r="H272" s="34" t="str">
        <f t="shared" si="48"/>
        <v/>
      </c>
      <c r="I272" s="34" t="str">
        <f t="shared" si="49"/>
        <v/>
      </c>
      <c r="J272" s="34" t="str">
        <f t="shared" si="50"/>
        <v/>
      </c>
      <c r="K272" s="34" t="str">
        <f t="shared" si="51"/>
        <v/>
      </c>
      <c r="L272" s="34" t="str">
        <f t="shared" si="52"/>
        <v/>
      </c>
      <c r="M272" s="32"/>
      <c r="N272" s="190"/>
      <c r="O272" s="190"/>
      <c r="P272" s="190"/>
      <c r="Q272" s="190"/>
      <c r="R272" s="23"/>
    </row>
    <row r="273" spans="1:18">
      <c r="A273" s="27">
        <f t="shared" ca="1" si="53"/>
        <v>46092</v>
      </c>
      <c r="B273" s="20"/>
      <c r="C273" s="21"/>
      <c r="D273" s="20"/>
      <c r="E273" s="21"/>
      <c r="F273" s="22"/>
      <c r="G273" s="22"/>
      <c r="H273" s="34" t="str">
        <f t="shared" si="48"/>
        <v/>
      </c>
      <c r="I273" s="34" t="str">
        <f t="shared" si="49"/>
        <v/>
      </c>
      <c r="J273" s="34" t="str">
        <f t="shared" si="50"/>
        <v/>
      </c>
      <c r="K273" s="34" t="str">
        <f t="shared" si="51"/>
        <v/>
      </c>
      <c r="L273" s="34" t="str">
        <f t="shared" si="52"/>
        <v/>
      </c>
      <c r="M273" s="32"/>
      <c r="N273" s="190"/>
      <c r="O273" s="190"/>
      <c r="P273" s="190"/>
      <c r="Q273" s="190"/>
      <c r="R273" s="23"/>
    </row>
    <row r="274" spans="1:18">
      <c r="A274" s="27">
        <f t="shared" ca="1" si="53"/>
        <v>46093</v>
      </c>
      <c r="B274" s="20"/>
      <c r="C274" s="21"/>
      <c r="D274" s="20"/>
      <c r="E274" s="21"/>
      <c r="F274" s="22"/>
      <c r="G274" s="22"/>
      <c r="H274" s="34" t="str">
        <f t="shared" si="48"/>
        <v/>
      </c>
      <c r="I274" s="34" t="str">
        <f t="shared" si="49"/>
        <v/>
      </c>
      <c r="J274" s="34" t="str">
        <f t="shared" si="50"/>
        <v/>
      </c>
      <c r="K274" s="34" t="str">
        <f t="shared" si="51"/>
        <v/>
      </c>
      <c r="L274" s="34" t="str">
        <f t="shared" si="52"/>
        <v/>
      </c>
      <c r="M274" s="32"/>
      <c r="N274" s="190"/>
      <c r="O274" s="190"/>
      <c r="P274" s="190"/>
      <c r="Q274" s="190"/>
      <c r="R274" s="23"/>
    </row>
    <row r="275" spans="1:18">
      <c r="A275" s="27">
        <f t="shared" ca="1" si="53"/>
        <v>46094</v>
      </c>
      <c r="B275" s="20"/>
      <c r="C275" s="21"/>
      <c r="D275" s="20"/>
      <c r="E275" s="21"/>
      <c r="F275" s="22"/>
      <c r="G275" s="22"/>
      <c r="H275" s="34" t="str">
        <f t="shared" si="48"/>
        <v/>
      </c>
      <c r="I275" s="34" t="str">
        <f t="shared" si="49"/>
        <v/>
      </c>
      <c r="J275" s="34" t="str">
        <f t="shared" si="50"/>
        <v/>
      </c>
      <c r="K275" s="34" t="str">
        <f t="shared" si="51"/>
        <v/>
      </c>
      <c r="L275" s="34" t="str">
        <f t="shared" si="52"/>
        <v/>
      </c>
      <c r="M275" s="32"/>
      <c r="N275" s="190"/>
      <c r="O275" s="190"/>
      <c r="P275" s="190"/>
      <c r="Q275" s="190"/>
      <c r="R275" s="23"/>
    </row>
    <row r="276" spans="1:18">
      <c r="A276" s="27">
        <f t="shared" ca="1" si="53"/>
        <v>46095</v>
      </c>
      <c r="B276" s="20"/>
      <c r="C276" s="21"/>
      <c r="D276" s="20"/>
      <c r="E276" s="21"/>
      <c r="F276" s="22"/>
      <c r="G276" s="22"/>
      <c r="H276" s="34" t="str">
        <f t="shared" si="48"/>
        <v/>
      </c>
      <c r="I276" s="34" t="str">
        <f t="shared" si="49"/>
        <v/>
      </c>
      <c r="J276" s="34" t="str">
        <f t="shared" si="50"/>
        <v/>
      </c>
      <c r="K276" s="34" t="str">
        <f t="shared" si="51"/>
        <v/>
      </c>
      <c r="L276" s="34" t="str">
        <f t="shared" si="52"/>
        <v/>
      </c>
      <c r="M276" s="32"/>
      <c r="N276" s="190"/>
      <c r="O276" s="190"/>
      <c r="P276" s="190"/>
      <c r="Q276" s="190"/>
      <c r="R276" s="23"/>
    </row>
    <row r="277" spans="1:18">
      <c r="A277" s="27">
        <f t="shared" ca="1" si="53"/>
        <v>46096</v>
      </c>
      <c r="B277" s="20"/>
      <c r="C277" s="21"/>
      <c r="D277" s="20"/>
      <c r="E277" s="21"/>
      <c r="F277" s="22"/>
      <c r="G277" s="22"/>
      <c r="H277" s="34" t="str">
        <f t="shared" si="48"/>
        <v/>
      </c>
      <c r="I277" s="34" t="str">
        <f t="shared" si="49"/>
        <v/>
      </c>
      <c r="J277" s="34" t="str">
        <f t="shared" si="50"/>
        <v/>
      </c>
      <c r="K277" s="34" t="str">
        <f t="shared" si="51"/>
        <v/>
      </c>
      <c r="L277" s="34" t="str">
        <f t="shared" si="52"/>
        <v/>
      </c>
      <c r="M277" s="32"/>
      <c r="N277" s="190"/>
      <c r="O277" s="190"/>
      <c r="P277" s="190"/>
      <c r="Q277" s="190"/>
      <c r="R277" s="23"/>
    </row>
    <row r="278" spans="1:18">
      <c r="A278" s="27">
        <f t="shared" ca="1" si="53"/>
        <v>46097</v>
      </c>
      <c r="B278" s="20"/>
      <c r="C278" s="21"/>
      <c r="D278" s="20"/>
      <c r="E278" s="21"/>
      <c r="F278" s="22"/>
      <c r="G278" s="22"/>
      <c r="H278" s="34" t="str">
        <f t="shared" si="48"/>
        <v/>
      </c>
      <c r="I278" s="34" t="str">
        <f t="shared" si="49"/>
        <v/>
      </c>
      <c r="J278" s="34" t="str">
        <f t="shared" si="50"/>
        <v/>
      </c>
      <c r="K278" s="34" t="str">
        <f t="shared" si="51"/>
        <v/>
      </c>
      <c r="L278" s="34" t="str">
        <f t="shared" si="52"/>
        <v/>
      </c>
      <c r="M278" s="32"/>
      <c r="N278" s="190"/>
      <c r="O278" s="190"/>
      <c r="P278" s="190"/>
      <c r="Q278" s="190"/>
      <c r="R278" s="23"/>
    </row>
    <row r="279" spans="1:18">
      <c r="A279" s="27">
        <f t="shared" ca="1" si="53"/>
        <v>46098</v>
      </c>
      <c r="B279" s="20"/>
      <c r="C279" s="21"/>
      <c r="D279" s="20"/>
      <c r="E279" s="21"/>
      <c r="F279" s="22"/>
      <c r="G279" s="22"/>
      <c r="H279" s="34" t="str">
        <f t="shared" si="48"/>
        <v/>
      </c>
      <c r="I279" s="34" t="str">
        <f t="shared" si="49"/>
        <v/>
      </c>
      <c r="J279" s="34" t="str">
        <f t="shared" si="50"/>
        <v/>
      </c>
      <c r="K279" s="34" t="str">
        <f t="shared" si="51"/>
        <v/>
      </c>
      <c r="L279" s="34" t="str">
        <f t="shared" si="52"/>
        <v/>
      </c>
      <c r="M279" s="32"/>
      <c r="N279" s="190"/>
      <c r="O279" s="190"/>
      <c r="P279" s="190"/>
      <c r="Q279" s="190"/>
      <c r="R279" s="23"/>
    </row>
    <row r="280" spans="1:18">
      <c r="A280" s="27">
        <f t="shared" ca="1" si="53"/>
        <v>46099</v>
      </c>
      <c r="B280" s="20"/>
      <c r="C280" s="21"/>
      <c r="D280" s="20"/>
      <c r="E280" s="21"/>
      <c r="F280" s="22"/>
      <c r="G280" s="22"/>
      <c r="H280" s="34" t="str">
        <f t="shared" si="48"/>
        <v/>
      </c>
      <c r="I280" s="34" t="str">
        <f t="shared" si="49"/>
        <v/>
      </c>
      <c r="J280" s="34" t="str">
        <f t="shared" si="50"/>
        <v/>
      </c>
      <c r="K280" s="34" t="str">
        <f t="shared" si="51"/>
        <v/>
      </c>
      <c r="L280" s="34" t="str">
        <f t="shared" si="52"/>
        <v/>
      </c>
      <c r="M280" s="32"/>
      <c r="N280" s="190"/>
      <c r="O280" s="190"/>
      <c r="P280" s="190"/>
      <c r="Q280" s="190"/>
      <c r="R280" s="23"/>
    </row>
    <row r="281" spans="1:18">
      <c r="A281" s="27">
        <f t="shared" ca="1" si="53"/>
        <v>46100</v>
      </c>
      <c r="B281" s="20"/>
      <c r="C281" s="21"/>
      <c r="D281" s="20"/>
      <c r="E281" s="21"/>
      <c r="F281" s="22"/>
      <c r="G281" s="22"/>
      <c r="H281" s="34" t="str">
        <f t="shared" si="48"/>
        <v/>
      </c>
      <c r="I281" s="34" t="str">
        <f t="shared" si="49"/>
        <v/>
      </c>
      <c r="J281" s="34" t="str">
        <f t="shared" si="50"/>
        <v/>
      </c>
      <c r="K281" s="34" t="str">
        <f t="shared" si="51"/>
        <v/>
      </c>
      <c r="L281" s="34" t="str">
        <f t="shared" si="52"/>
        <v/>
      </c>
      <c r="M281" s="32"/>
      <c r="N281" s="190"/>
      <c r="O281" s="190"/>
      <c r="P281" s="190"/>
      <c r="Q281" s="190"/>
      <c r="R281" s="23"/>
    </row>
    <row r="282" spans="1:18">
      <c r="A282" s="27">
        <f t="shared" ca="1" si="53"/>
        <v>46101</v>
      </c>
      <c r="B282" s="20"/>
      <c r="C282" s="21"/>
      <c r="D282" s="20"/>
      <c r="E282" s="21"/>
      <c r="F282" s="22"/>
      <c r="G282" s="22"/>
      <c r="H282" s="34" t="str">
        <f t="shared" si="48"/>
        <v/>
      </c>
      <c r="I282" s="34" t="str">
        <f t="shared" si="49"/>
        <v/>
      </c>
      <c r="J282" s="34" t="str">
        <f t="shared" si="50"/>
        <v/>
      </c>
      <c r="K282" s="34" t="str">
        <f t="shared" si="51"/>
        <v/>
      </c>
      <c r="L282" s="34" t="str">
        <f t="shared" si="52"/>
        <v/>
      </c>
      <c r="M282" s="32"/>
      <c r="N282" s="190"/>
      <c r="O282" s="190"/>
      <c r="P282" s="190"/>
      <c r="Q282" s="190"/>
      <c r="R282" s="23"/>
    </row>
    <row r="283" spans="1:18">
      <c r="A283" s="27">
        <f t="shared" ca="1" si="53"/>
        <v>46102</v>
      </c>
      <c r="B283" s="20"/>
      <c r="C283" s="21"/>
      <c r="D283" s="20"/>
      <c r="E283" s="21"/>
      <c r="F283" s="22"/>
      <c r="G283" s="22"/>
      <c r="H283" s="34" t="str">
        <f t="shared" si="48"/>
        <v/>
      </c>
      <c r="I283" s="34" t="str">
        <f t="shared" si="49"/>
        <v/>
      </c>
      <c r="J283" s="34" t="str">
        <f t="shared" si="50"/>
        <v/>
      </c>
      <c r="K283" s="34" t="str">
        <f t="shared" si="51"/>
        <v/>
      </c>
      <c r="L283" s="34" t="str">
        <f t="shared" si="52"/>
        <v/>
      </c>
      <c r="M283" s="32"/>
      <c r="N283" s="190"/>
      <c r="O283" s="190"/>
      <c r="P283" s="190"/>
      <c r="Q283" s="190"/>
      <c r="R283" s="23"/>
    </row>
    <row r="284" spans="1:18">
      <c r="A284" s="27">
        <f t="shared" ca="1" si="53"/>
        <v>46103</v>
      </c>
      <c r="B284" s="20"/>
      <c r="C284" s="21"/>
      <c r="D284" s="20"/>
      <c r="E284" s="21"/>
      <c r="F284" s="22"/>
      <c r="G284" s="22"/>
      <c r="H284" s="34" t="str">
        <f t="shared" si="48"/>
        <v/>
      </c>
      <c r="I284" s="34" t="str">
        <f t="shared" si="49"/>
        <v/>
      </c>
      <c r="J284" s="34" t="str">
        <f t="shared" si="50"/>
        <v/>
      </c>
      <c r="K284" s="34" t="str">
        <f t="shared" si="51"/>
        <v/>
      </c>
      <c r="L284" s="34" t="str">
        <f t="shared" si="52"/>
        <v/>
      </c>
      <c r="M284" s="32"/>
      <c r="N284" s="190"/>
      <c r="O284" s="190"/>
      <c r="P284" s="190"/>
      <c r="Q284" s="190"/>
      <c r="R284" s="23"/>
    </row>
    <row r="285" spans="1:18">
      <c r="A285" s="27">
        <f t="shared" ca="1" si="53"/>
        <v>46104</v>
      </c>
      <c r="B285" s="20"/>
      <c r="C285" s="21"/>
      <c r="D285" s="20"/>
      <c r="E285" s="21"/>
      <c r="F285" s="22"/>
      <c r="G285" s="22"/>
      <c r="H285" s="34" t="str">
        <f t="shared" si="48"/>
        <v/>
      </c>
      <c r="I285" s="34" t="str">
        <f t="shared" si="49"/>
        <v/>
      </c>
      <c r="J285" s="34" t="str">
        <f t="shared" si="50"/>
        <v/>
      </c>
      <c r="K285" s="34" t="str">
        <f t="shared" si="51"/>
        <v/>
      </c>
      <c r="L285" s="34" t="str">
        <f t="shared" si="52"/>
        <v/>
      </c>
      <c r="M285" s="32"/>
      <c r="N285" s="190"/>
      <c r="O285" s="190"/>
      <c r="P285" s="190"/>
      <c r="Q285" s="190"/>
      <c r="R285" s="23"/>
    </row>
    <row r="286" spans="1:18">
      <c r="A286" s="27">
        <f t="shared" ca="1" si="53"/>
        <v>46105</v>
      </c>
      <c r="B286" s="20"/>
      <c r="C286" s="21"/>
      <c r="D286" s="20"/>
      <c r="E286" s="21"/>
      <c r="F286" s="22"/>
      <c r="G286" s="22"/>
      <c r="H286" s="34" t="str">
        <f t="shared" si="48"/>
        <v/>
      </c>
      <c r="I286" s="34" t="str">
        <f t="shared" si="49"/>
        <v/>
      </c>
      <c r="J286" s="34" t="str">
        <f t="shared" si="50"/>
        <v/>
      </c>
      <c r="K286" s="34" t="str">
        <f t="shared" si="51"/>
        <v/>
      </c>
      <c r="L286" s="34" t="str">
        <f t="shared" si="52"/>
        <v/>
      </c>
      <c r="M286" s="32"/>
      <c r="N286" s="190"/>
      <c r="O286" s="190"/>
      <c r="P286" s="190"/>
      <c r="Q286" s="190"/>
      <c r="R286" s="23"/>
    </row>
    <row r="287" spans="1:18">
      <c r="A287" s="27">
        <f t="shared" ca="1" si="53"/>
        <v>46106</v>
      </c>
      <c r="B287" s="20"/>
      <c r="C287" s="21"/>
      <c r="D287" s="20"/>
      <c r="E287" s="21"/>
      <c r="F287" s="22"/>
      <c r="G287" s="22"/>
      <c r="H287" s="34" t="str">
        <f t="shared" si="48"/>
        <v/>
      </c>
      <c r="I287" s="34" t="str">
        <f t="shared" si="49"/>
        <v/>
      </c>
      <c r="J287" s="34" t="str">
        <f t="shared" si="50"/>
        <v/>
      </c>
      <c r="K287" s="34" t="str">
        <f t="shared" si="51"/>
        <v/>
      </c>
      <c r="L287" s="34" t="str">
        <f t="shared" si="52"/>
        <v/>
      </c>
      <c r="M287" s="32"/>
      <c r="N287" s="190"/>
      <c r="O287" s="190"/>
      <c r="P287" s="190"/>
      <c r="Q287" s="190"/>
      <c r="R287" s="23"/>
    </row>
    <row r="288" spans="1:18">
      <c r="A288" s="27">
        <f t="shared" ca="1" si="53"/>
        <v>46107</v>
      </c>
      <c r="B288" s="20"/>
      <c r="C288" s="21"/>
      <c r="D288" s="20"/>
      <c r="E288" s="21"/>
      <c r="F288" s="22"/>
      <c r="G288" s="22"/>
      <c r="H288" s="34" t="str">
        <f t="shared" si="48"/>
        <v/>
      </c>
      <c r="I288" s="34" t="str">
        <f t="shared" si="49"/>
        <v/>
      </c>
      <c r="J288" s="34" t="str">
        <f t="shared" si="50"/>
        <v/>
      </c>
      <c r="K288" s="34" t="str">
        <f t="shared" si="51"/>
        <v/>
      </c>
      <c r="L288" s="34" t="str">
        <f t="shared" si="52"/>
        <v/>
      </c>
      <c r="M288" s="32"/>
      <c r="N288" s="190"/>
      <c r="O288" s="190"/>
      <c r="P288" s="190"/>
      <c r="Q288" s="190"/>
      <c r="R288" s="23"/>
    </row>
    <row r="289" spans="1:18">
      <c r="A289" s="27">
        <f t="shared" ca="1" si="53"/>
        <v>46108</v>
      </c>
      <c r="B289" s="20"/>
      <c r="C289" s="21"/>
      <c r="D289" s="20"/>
      <c r="E289" s="21"/>
      <c r="F289" s="22"/>
      <c r="G289" s="22"/>
      <c r="H289" s="34" t="str">
        <f t="shared" si="48"/>
        <v/>
      </c>
      <c r="I289" s="34" t="str">
        <f t="shared" si="49"/>
        <v/>
      </c>
      <c r="J289" s="34" t="str">
        <f t="shared" si="50"/>
        <v/>
      </c>
      <c r="K289" s="34" t="str">
        <f t="shared" si="51"/>
        <v/>
      </c>
      <c r="L289" s="34" t="str">
        <f>IF(AND($B289="",$D289=""),"",($C289-$B289-$F289)+($E289-$D289-$G289))</f>
        <v/>
      </c>
      <c r="M289" s="32"/>
      <c r="N289" s="190"/>
      <c r="O289" s="190"/>
      <c r="P289" s="190"/>
      <c r="Q289" s="190"/>
      <c r="R289" s="23"/>
    </row>
    <row r="290" spans="1:18">
      <c r="A290" s="27">
        <f t="shared" ca="1" si="53"/>
        <v>46109</v>
      </c>
      <c r="B290" s="20"/>
      <c r="C290" s="21"/>
      <c r="D290" s="20"/>
      <c r="E290" s="21"/>
      <c r="F290" s="22"/>
      <c r="G290" s="22"/>
      <c r="H290" s="34" t="str">
        <f t="shared" si="48"/>
        <v/>
      </c>
      <c r="I290" s="34" t="str">
        <f t="shared" si="49"/>
        <v/>
      </c>
      <c r="J290" s="34" t="str">
        <f t="shared" si="50"/>
        <v/>
      </c>
      <c r="K290" s="34" t="str">
        <f t="shared" si="51"/>
        <v/>
      </c>
      <c r="L290" s="34" t="str">
        <f>IF(AND($B290="",$D290=""),"",($C290-$B290-$F290)+($E290-$D290-$G290))</f>
        <v/>
      </c>
      <c r="M290" s="32"/>
      <c r="N290" s="190"/>
      <c r="O290" s="190"/>
      <c r="P290" s="190"/>
      <c r="Q290" s="190"/>
      <c r="R290" s="23"/>
    </row>
    <row r="291" spans="1:18">
      <c r="A291" s="27">
        <f t="shared" ca="1" si="53"/>
        <v>46110</v>
      </c>
      <c r="B291" s="20"/>
      <c r="C291" s="21"/>
      <c r="D291" s="20"/>
      <c r="E291" s="21"/>
      <c r="F291" s="22"/>
      <c r="G291" s="22"/>
      <c r="H291" s="34" t="str">
        <f t="shared" si="48"/>
        <v/>
      </c>
      <c r="I291" s="34" t="str">
        <f t="shared" si="49"/>
        <v/>
      </c>
      <c r="J291" s="34" t="str">
        <f t="shared" si="50"/>
        <v/>
      </c>
      <c r="K291" s="34" t="str">
        <f t="shared" si="51"/>
        <v/>
      </c>
      <c r="L291" s="34" t="str">
        <f>IF(AND($B291="",$D291=""),"",($C291-$B291-$F291)+($E291-$D291-$G291))</f>
        <v/>
      </c>
      <c r="M291" s="32"/>
      <c r="N291" s="190"/>
      <c r="O291" s="190"/>
      <c r="P291" s="190"/>
      <c r="Q291" s="190"/>
      <c r="R291" s="23"/>
    </row>
    <row r="292" spans="1:18">
      <c r="A292" s="27">
        <f t="shared" ca="1" si="53"/>
        <v>46111</v>
      </c>
      <c r="B292" s="20"/>
      <c r="C292" s="21"/>
      <c r="D292" s="20"/>
      <c r="E292" s="21"/>
      <c r="F292" s="22"/>
      <c r="G292" s="22"/>
      <c r="H292" s="34" t="str">
        <f t="shared" si="48"/>
        <v/>
      </c>
      <c r="I292" s="34" t="str">
        <f t="shared" si="49"/>
        <v/>
      </c>
      <c r="J292" s="34" t="str">
        <f t="shared" si="50"/>
        <v/>
      </c>
      <c r="K292" s="34" t="str">
        <f t="shared" si="51"/>
        <v/>
      </c>
      <c r="L292" s="34" t="str">
        <f>IF(AND($B292="",$D292=""),"",($C292-$B292-$F292)+($E292-$D292-$G292))</f>
        <v/>
      </c>
      <c r="M292" s="32"/>
      <c r="N292" s="190"/>
      <c r="O292" s="190"/>
      <c r="P292" s="190"/>
      <c r="Q292" s="190"/>
      <c r="R292" s="23"/>
    </row>
    <row r="293" spans="1:18">
      <c r="A293" s="27">
        <f t="shared" ca="1" si="53"/>
        <v>46112</v>
      </c>
      <c r="B293" s="20"/>
      <c r="C293" s="21"/>
      <c r="D293" s="20"/>
      <c r="E293" s="21"/>
      <c r="F293" s="22"/>
      <c r="G293" s="22"/>
      <c r="H293" s="34" t="str">
        <f t="shared" si="48"/>
        <v/>
      </c>
      <c r="I293" s="34" t="str">
        <f t="shared" si="49"/>
        <v/>
      </c>
      <c r="J293" s="34" t="str">
        <f t="shared" si="50"/>
        <v/>
      </c>
      <c r="K293" s="34" t="str">
        <f t="shared" si="51"/>
        <v/>
      </c>
      <c r="L293" s="34" t="str">
        <f>IF(AND($B293="",$D293=""),"",($C293-$B293-$F293)+($E293-$D293-$G293))</f>
        <v/>
      </c>
      <c r="M293" s="32"/>
      <c r="N293" s="190"/>
      <c r="O293" s="190"/>
      <c r="P293" s="190"/>
      <c r="Q293" s="190"/>
      <c r="R293" s="23"/>
    </row>
    <row r="294" spans="1:18">
      <c r="A294" s="5" t="s">
        <v>11</v>
      </c>
      <c r="B294" s="191"/>
      <c r="C294" s="192"/>
      <c r="D294" s="191"/>
      <c r="E294" s="192"/>
      <c r="F294" s="26" t="str">
        <f>IF(SUM($F263:$F293)=0,"",SUM($F263:$F293))</f>
        <v/>
      </c>
      <c r="G294" s="26" t="str">
        <f>IF(SUM($G263:$G293)=0,"",SUM($G263:$G293))</f>
        <v/>
      </c>
      <c r="H294" s="26" t="str">
        <f>IF(SUM(H263:H293)=0,"",SUM(H263:H293))</f>
        <v/>
      </c>
      <c r="I294" s="26" t="str">
        <f>IF(SUM(I263:I293)=0,"",SUM(I263:I293))</f>
        <v/>
      </c>
      <c r="J294" s="26" t="str">
        <f t="shared" ref="J294:K294" si="54">IF(SUM(J263:J293)=0,"",SUM(J263:J293))</f>
        <v/>
      </c>
      <c r="K294" s="26" t="str">
        <f t="shared" si="54"/>
        <v/>
      </c>
      <c r="L294" s="26" t="str">
        <f>IF(SUM($L263:$L293)=0,"",SUM($L263:$L293))</f>
        <v/>
      </c>
      <c r="M294" s="33"/>
      <c r="N294" s="193"/>
      <c r="O294" s="193"/>
      <c r="P294" s="193"/>
      <c r="Q294" s="193"/>
      <c r="R294" s="6"/>
    </row>
  </sheetData>
  <sheetProtection algorithmName="SHA-512" hashValue="8RWs+XZSTdAmssqUB9esKJ8arMvDPQDN6f5gL/75BANgTYJa0OEuyvA+Lf4NqIiCAOXYQZRpS8B6CWzIRi1GNA==" saltValue="o45ScQ7hRafr+437WYcURA==" spinCount="100000" sheet="1" formatRows="0"/>
  <mergeCells count="371">
    <mergeCell ref="A8:A10"/>
    <mergeCell ref="B8:E8"/>
    <mergeCell ref="F8:G9"/>
    <mergeCell ref="H8:K8"/>
    <mergeCell ref="L8:L10"/>
    <mergeCell ref="M8:M10"/>
    <mergeCell ref="N8:Q10"/>
    <mergeCell ref="R8:R10"/>
    <mergeCell ref="B9:C9"/>
    <mergeCell ref="D9:E9"/>
    <mergeCell ref="H9:I9"/>
    <mergeCell ref="J9:K9"/>
    <mergeCell ref="N11:Q11"/>
    <mergeCell ref="B4:L4"/>
    <mergeCell ref="P4:R4"/>
    <mergeCell ref="B5:L5"/>
    <mergeCell ref="N18:Q18"/>
    <mergeCell ref="N19:Q19"/>
    <mergeCell ref="N20:Q20"/>
    <mergeCell ref="N21:Q21"/>
    <mergeCell ref="N22:Q22"/>
    <mergeCell ref="N23:Q23"/>
    <mergeCell ref="N12:Q12"/>
    <mergeCell ref="N13:Q13"/>
    <mergeCell ref="N14:Q14"/>
    <mergeCell ref="N15:Q15"/>
    <mergeCell ref="N16:Q16"/>
    <mergeCell ref="N17:Q17"/>
    <mergeCell ref="N30:Q30"/>
    <mergeCell ref="N31:Q31"/>
    <mergeCell ref="N32:Q32"/>
    <mergeCell ref="N33:Q33"/>
    <mergeCell ref="N34:Q34"/>
    <mergeCell ref="N35:Q35"/>
    <mergeCell ref="N24:Q24"/>
    <mergeCell ref="N25:Q25"/>
    <mergeCell ref="N26:Q26"/>
    <mergeCell ref="N27:Q27"/>
    <mergeCell ref="N28:Q28"/>
    <mergeCell ref="N29:Q29"/>
    <mergeCell ref="A44:A46"/>
    <mergeCell ref="B44:E44"/>
    <mergeCell ref="F44:G45"/>
    <mergeCell ref="H44:K44"/>
    <mergeCell ref="L44:L46"/>
    <mergeCell ref="M44:M46"/>
    <mergeCell ref="N44:Q46"/>
    <mergeCell ref="N36:Q36"/>
    <mergeCell ref="N37:Q37"/>
    <mergeCell ref="N38:Q38"/>
    <mergeCell ref="N39:Q39"/>
    <mergeCell ref="N40:Q40"/>
    <mergeCell ref="N41:Q41"/>
    <mergeCell ref="R44:R46"/>
    <mergeCell ref="B45:C45"/>
    <mergeCell ref="D45:E45"/>
    <mergeCell ref="H45:I45"/>
    <mergeCell ref="J45:K45"/>
    <mergeCell ref="N47:Q47"/>
    <mergeCell ref="B42:C42"/>
    <mergeCell ref="D42:E42"/>
    <mergeCell ref="N42:Q42"/>
    <mergeCell ref="N54:Q54"/>
    <mergeCell ref="N55:Q55"/>
    <mergeCell ref="N56:Q56"/>
    <mergeCell ref="N57:Q57"/>
    <mergeCell ref="N58:Q58"/>
    <mergeCell ref="N59:Q59"/>
    <mergeCell ref="N48:Q48"/>
    <mergeCell ref="N49:Q49"/>
    <mergeCell ref="N50:Q50"/>
    <mergeCell ref="N51:Q51"/>
    <mergeCell ref="N52:Q52"/>
    <mergeCell ref="N53:Q53"/>
    <mergeCell ref="N66:Q66"/>
    <mergeCell ref="N67:Q67"/>
    <mergeCell ref="N68:Q68"/>
    <mergeCell ref="N69:Q69"/>
    <mergeCell ref="N70:Q70"/>
    <mergeCell ref="N71:Q71"/>
    <mergeCell ref="N60:Q60"/>
    <mergeCell ref="N61:Q61"/>
    <mergeCell ref="N62:Q62"/>
    <mergeCell ref="N63:Q63"/>
    <mergeCell ref="N64:Q64"/>
    <mergeCell ref="N65:Q65"/>
    <mergeCell ref="A80:A82"/>
    <mergeCell ref="B80:E80"/>
    <mergeCell ref="F80:G81"/>
    <mergeCell ref="H80:K80"/>
    <mergeCell ref="L80:L82"/>
    <mergeCell ref="M80:M82"/>
    <mergeCell ref="N80:Q82"/>
    <mergeCell ref="N72:Q72"/>
    <mergeCell ref="N73:Q73"/>
    <mergeCell ref="N74:Q74"/>
    <mergeCell ref="N75:Q75"/>
    <mergeCell ref="N76:Q76"/>
    <mergeCell ref="N77:Q77"/>
    <mergeCell ref="R80:R82"/>
    <mergeCell ref="B81:C81"/>
    <mergeCell ref="D81:E81"/>
    <mergeCell ref="H81:I81"/>
    <mergeCell ref="J81:K81"/>
    <mergeCell ref="N83:Q83"/>
    <mergeCell ref="B78:C78"/>
    <mergeCell ref="D78:E78"/>
    <mergeCell ref="N78:Q78"/>
    <mergeCell ref="N90:Q90"/>
    <mergeCell ref="N91:Q91"/>
    <mergeCell ref="N92:Q92"/>
    <mergeCell ref="N93:Q93"/>
    <mergeCell ref="N94:Q94"/>
    <mergeCell ref="N95:Q95"/>
    <mergeCell ref="N84:Q84"/>
    <mergeCell ref="N85:Q85"/>
    <mergeCell ref="N86:Q86"/>
    <mergeCell ref="N87:Q87"/>
    <mergeCell ref="N88:Q88"/>
    <mergeCell ref="N89:Q89"/>
    <mergeCell ref="N102:Q102"/>
    <mergeCell ref="N103:Q103"/>
    <mergeCell ref="N104:Q104"/>
    <mergeCell ref="N105:Q105"/>
    <mergeCell ref="N106:Q106"/>
    <mergeCell ref="N107:Q107"/>
    <mergeCell ref="N96:Q96"/>
    <mergeCell ref="N97:Q97"/>
    <mergeCell ref="N98:Q98"/>
    <mergeCell ref="N99:Q99"/>
    <mergeCell ref="N100:Q100"/>
    <mergeCell ref="N101:Q101"/>
    <mergeCell ref="A116:A118"/>
    <mergeCell ref="B116:E116"/>
    <mergeCell ref="F116:G117"/>
    <mergeCell ref="H116:K116"/>
    <mergeCell ref="L116:L118"/>
    <mergeCell ref="M116:M118"/>
    <mergeCell ref="N116:Q118"/>
    <mergeCell ref="N108:Q108"/>
    <mergeCell ref="N109:Q109"/>
    <mergeCell ref="N110:Q110"/>
    <mergeCell ref="N111:Q111"/>
    <mergeCell ref="N112:Q112"/>
    <mergeCell ref="N113:Q113"/>
    <mergeCell ref="R116:R118"/>
    <mergeCell ref="B117:C117"/>
    <mergeCell ref="D117:E117"/>
    <mergeCell ref="H117:I117"/>
    <mergeCell ref="J117:K117"/>
    <mergeCell ref="N119:Q119"/>
    <mergeCell ref="B114:C114"/>
    <mergeCell ref="D114:E114"/>
    <mergeCell ref="N114:Q114"/>
    <mergeCell ref="N126:Q126"/>
    <mergeCell ref="N127:Q127"/>
    <mergeCell ref="N128:Q128"/>
    <mergeCell ref="N129:Q129"/>
    <mergeCell ref="N130:Q130"/>
    <mergeCell ref="N131:Q131"/>
    <mergeCell ref="N120:Q120"/>
    <mergeCell ref="N121:Q121"/>
    <mergeCell ref="N122:Q122"/>
    <mergeCell ref="N123:Q123"/>
    <mergeCell ref="N124:Q124"/>
    <mergeCell ref="N125:Q125"/>
    <mergeCell ref="N138:Q138"/>
    <mergeCell ref="N139:Q139"/>
    <mergeCell ref="N140:Q140"/>
    <mergeCell ref="N141:Q141"/>
    <mergeCell ref="N142:Q142"/>
    <mergeCell ref="N143:Q143"/>
    <mergeCell ref="N132:Q132"/>
    <mergeCell ref="N133:Q133"/>
    <mergeCell ref="N134:Q134"/>
    <mergeCell ref="N135:Q135"/>
    <mergeCell ref="N136:Q136"/>
    <mergeCell ref="N137:Q137"/>
    <mergeCell ref="A152:A154"/>
    <mergeCell ref="B152:E152"/>
    <mergeCell ref="F152:G153"/>
    <mergeCell ref="H152:K152"/>
    <mergeCell ref="L152:L154"/>
    <mergeCell ref="M152:M154"/>
    <mergeCell ref="N152:Q154"/>
    <mergeCell ref="N144:Q144"/>
    <mergeCell ref="N145:Q145"/>
    <mergeCell ref="N146:Q146"/>
    <mergeCell ref="N147:Q147"/>
    <mergeCell ref="N148:Q148"/>
    <mergeCell ref="N149:Q149"/>
    <mergeCell ref="R152:R154"/>
    <mergeCell ref="B153:C153"/>
    <mergeCell ref="D153:E153"/>
    <mergeCell ref="H153:I153"/>
    <mergeCell ref="J153:K153"/>
    <mergeCell ref="N155:Q155"/>
    <mergeCell ref="B150:C150"/>
    <mergeCell ref="D150:E150"/>
    <mergeCell ref="N150:Q150"/>
    <mergeCell ref="N162:Q162"/>
    <mergeCell ref="N163:Q163"/>
    <mergeCell ref="N164:Q164"/>
    <mergeCell ref="N165:Q165"/>
    <mergeCell ref="N166:Q166"/>
    <mergeCell ref="N167:Q167"/>
    <mergeCell ref="N156:Q156"/>
    <mergeCell ref="N157:Q157"/>
    <mergeCell ref="N158:Q158"/>
    <mergeCell ref="N159:Q159"/>
    <mergeCell ref="N160:Q160"/>
    <mergeCell ref="N161:Q161"/>
    <mergeCell ref="N174:Q174"/>
    <mergeCell ref="N175:Q175"/>
    <mergeCell ref="N176:Q176"/>
    <mergeCell ref="N177:Q177"/>
    <mergeCell ref="N178:Q178"/>
    <mergeCell ref="N179:Q179"/>
    <mergeCell ref="N168:Q168"/>
    <mergeCell ref="N169:Q169"/>
    <mergeCell ref="N170:Q170"/>
    <mergeCell ref="N171:Q171"/>
    <mergeCell ref="N172:Q172"/>
    <mergeCell ref="N173:Q173"/>
    <mergeCell ref="A188:A190"/>
    <mergeCell ref="B188:E188"/>
    <mergeCell ref="F188:G189"/>
    <mergeCell ref="H188:K188"/>
    <mergeCell ref="L188:L190"/>
    <mergeCell ref="M188:M190"/>
    <mergeCell ref="N188:Q190"/>
    <mergeCell ref="N180:Q180"/>
    <mergeCell ref="N181:Q181"/>
    <mergeCell ref="N182:Q182"/>
    <mergeCell ref="N183:Q183"/>
    <mergeCell ref="N184:Q184"/>
    <mergeCell ref="N185:Q185"/>
    <mergeCell ref="R188:R190"/>
    <mergeCell ref="B189:C189"/>
    <mergeCell ref="D189:E189"/>
    <mergeCell ref="H189:I189"/>
    <mergeCell ref="J189:K189"/>
    <mergeCell ref="N191:Q191"/>
    <mergeCell ref="B186:C186"/>
    <mergeCell ref="D186:E186"/>
    <mergeCell ref="N186:Q186"/>
    <mergeCell ref="N198:Q198"/>
    <mergeCell ref="N199:Q199"/>
    <mergeCell ref="N200:Q200"/>
    <mergeCell ref="N201:Q201"/>
    <mergeCell ref="N202:Q202"/>
    <mergeCell ref="N203:Q203"/>
    <mergeCell ref="N192:Q192"/>
    <mergeCell ref="N193:Q193"/>
    <mergeCell ref="N194:Q194"/>
    <mergeCell ref="N195:Q195"/>
    <mergeCell ref="N196:Q196"/>
    <mergeCell ref="N197:Q197"/>
    <mergeCell ref="N210:Q210"/>
    <mergeCell ref="N211:Q211"/>
    <mergeCell ref="N212:Q212"/>
    <mergeCell ref="N213:Q213"/>
    <mergeCell ref="N214:Q214"/>
    <mergeCell ref="N215:Q215"/>
    <mergeCell ref="N204:Q204"/>
    <mergeCell ref="N205:Q205"/>
    <mergeCell ref="N206:Q206"/>
    <mergeCell ref="N207:Q207"/>
    <mergeCell ref="N208:Q208"/>
    <mergeCell ref="N209:Q209"/>
    <mergeCell ref="A224:A226"/>
    <mergeCell ref="B224:E224"/>
    <mergeCell ref="F224:G225"/>
    <mergeCell ref="H224:K224"/>
    <mergeCell ref="L224:L226"/>
    <mergeCell ref="M224:M226"/>
    <mergeCell ref="N224:Q226"/>
    <mergeCell ref="N216:Q216"/>
    <mergeCell ref="N217:Q217"/>
    <mergeCell ref="N218:Q218"/>
    <mergeCell ref="N219:Q219"/>
    <mergeCell ref="N220:Q220"/>
    <mergeCell ref="N221:Q221"/>
    <mergeCell ref="R224:R226"/>
    <mergeCell ref="B225:C225"/>
    <mergeCell ref="D225:E225"/>
    <mergeCell ref="H225:I225"/>
    <mergeCell ref="J225:K225"/>
    <mergeCell ref="N227:Q227"/>
    <mergeCell ref="B222:C222"/>
    <mergeCell ref="D222:E222"/>
    <mergeCell ref="N222:Q222"/>
    <mergeCell ref="N234:Q234"/>
    <mergeCell ref="N235:Q235"/>
    <mergeCell ref="N236:Q236"/>
    <mergeCell ref="N237:Q237"/>
    <mergeCell ref="N238:Q238"/>
    <mergeCell ref="N239:Q239"/>
    <mergeCell ref="N228:Q228"/>
    <mergeCell ref="N229:Q229"/>
    <mergeCell ref="N230:Q230"/>
    <mergeCell ref="N231:Q231"/>
    <mergeCell ref="N232:Q232"/>
    <mergeCell ref="N233:Q233"/>
    <mergeCell ref="N246:Q246"/>
    <mergeCell ref="N247:Q247"/>
    <mergeCell ref="N248:Q248"/>
    <mergeCell ref="N249:Q249"/>
    <mergeCell ref="N250:Q250"/>
    <mergeCell ref="N251:Q251"/>
    <mergeCell ref="N240:Q240"/>
    <mergeCell ref="N241:Q241"/>
    <mergeCell ref="N242:Q242"/>
    <mergeCell ref="N243:Q243"/>
    <mergeCell ref="N244:Q244"/>
    <mergeCell ref="N245:Q245"/>
    <mergeCell ref="A260:A262"/>
    <mergeCell ref="B260:E260"/>
    <mergeCell ref="F260:G261"/>
    <mergeCell ref="H260:K260"/>
    <mergeCell ref="L260:L262"/>
    <mergeCell ref="M260:M262"/>
    <mergeCell ref="N260:Q262"/>
    <mergeCell ref="N252:Q252"/>
    <mergeCell ref="N253:Q253"/>
    <mergeCell ref="N254:Q254"/>
    <mergeCell ref="N255:Q255"/>
    <mergeCell ref="N256:Q256"/>
    <mergeCell ref="N257:Q257"/>
    <mergeCell ref="R260:R262"/>
    <mergeCell ref="B261:C261"/>
    <mergeCell ref="D261:E261"/>
    <mergeCell ref="H261:I261"/>
    <mergeCell ref="J261:K261"/>
    <mergeCell ref="N263:Q263"/>
    <mergeCell ref="B258:C258"/>
    <mergeCell ref="D258:E258"/>
    <mergeCell ref="N258:Q258"/>
    <mergeCell ref="N270:Q270"/>
    <mergeCell ref="N271:Q271"/>
    <mergeCell ref="N272:Q272"/>
    <mergeCell ref="N273:Q273"/>
    <mergeCell ref="N274:Q274"/>
    <mergeCell ref="N275:Q275"/>
    <mergeCell ref="N264:Q264"/>
    <mergeCell ref="N265:Q265"/>
    <mergeCell ref="N266:Q266"/>
    <mergeCell ref="N267:Q267"/>
    <mergeCell ref="N268:Q268"/>
    <mergeCell ref="N269:Q269"/>
    <mergeCell ref="N282:Q282"/>
    <mergeCell ref="N283:Q283"/>
    <mergeCell ref="N284:Q284"/>
    <mergeCell ref="N285:Q285"/>
    <mergeCell ref="N286:Q286"/>
    <mergeCell ref="N287:Q287"/>
    <mergeCell ref="N276:Q276"/>
    <mergeCell ref="N277:Q277"/>
    <mergeCell ref="N278:Q278"/>
    <mergeCell ref="N279:Q279"/>
    <mergeCell ref="N280:Q280"/>
    <mergeCell ref="N281:Q281"/>
    <mergeCell ref="B294:C294"/>
    <mergeCell ref="D294:E294"/>
    <mergeCell ref="N294:Q294"/>
    <mergeCell ref="N288:Q288"/>
    <mergeCell ref="N289:Q289"/>
    <mergeCell ref="N290:Q290"/>
    <mergeCell ref="N291:Q291"/>
    <mergeCell ref="N292:Q292"/>
    <mergeCell ref="N293:Q293"/>
  </mergeCells>
  <phoneticPr fontId="2"/>
  <conditionalFormatting sqref="A12:C13 F12:G13 A14:G41">
    <cfRule type="expression" dxfId="559" priority="9">
      <formula>OR(EDATE($A$11,1)-1&lt;$A12,DATEVALUE("2026/3/31")&lt;$A12)</formula>
    </cfRule>
  </conditionalFormatting>
  <conditionalFormatting sqref="A48:F76 M48:R77 A77:G77 L77">
    <cfRule type="expression" dxfId="558" priority="10">
      <formula>OR(EDATE($A$47,1)-1&lt;$A48,DATEVALUE("2026/3/31")&lt;$A48)</formula>
    </cfRule>
  </conditionalFormatting>
  <conditionalFormatting sqref="A84:G113">
    <cfRule type="expression" dxfId="557" priority="11">
      <formula>OR(EDATE($A$83,1)-1&lt;$A84,DATEVALUE("2026/3/31")&lt;$A84)</formula>
    </cfRule>
  </conditionalFormatting>
  <conditionalFormatting sqref="A120:G149 M120:R149 L149">
    <cfRule type="expression" dxfId="556" priority="12">
      <formula>OR(EDATE($A$119,1)-1&lt;$A120,DATEVALUE("2026/3/31")&lt;$A120)</formula>
    </cfRule>
  </conditionalFormatting>
  <conditionalFormatting sqref="A156:G185">
    <cfRule type="expression" dxfId="555" priority="13">
      <formula>OR(EDATE($A$155,1)-1&lt;$A156,DATEVALUE("2026/3/31")&lt;$A156)</formula>
    </cfRule>
  </conditionalFormatting>
  <conditionalFormatting sqref="A192:G221">
    <cfRule type="expression" dxfId="554" priority="14">
      <formula>OR(EDATE($A$191,1)-1&lt;$A192,DATEVALUE("2026/3/31")&lt;$A192)</formula>
    </cfRule>
  </conditionalFormatting>
  <conditionalFormatting sqref="A228:G257 M228:R257 L255:L257">
    <cfRule type="expression" dxfId="553" priority="15">
      <formula>OR(EDATE($A$227,1)-1&lt;$A228,DATEVALUE("2026/3/31")&lt;$A228)</formula>
    </cfRule>
  </conditionalFormatting>
  <conditionalFormatting sqref="A264:G293 L264:R293">
    <cfRule type="expression" dxfId="552" priority="16">
      <formula>OR(EDATE($A$263,1)-1&lt;$A264,DATEVALUE("2026/3/31")&lt;$A264)</formula>
    </cfRule>
  </conditionalFormatting>
  <conditionalFormatting sqref="B11:C11">
    <cfRule type="expression" dxfId="551" priority="3">
      <formula>OR(EDATE($A$11,1)-1&lt;$A11,DATEVALUE("2026/3/31")&lt;$A11)</formula>
    </cfRule>
  </conditionalFormatting>
  <conditionalFormatting sqref="B4:L5">
    <cfRule type="expression" dxfId="550" priority="8">
      <formula>IF(LEN(B4)&lt;1,TRUE,FALSE)</formula>
    </cfRule>
  </conditionalFormatting>
  <conditionalFormatting sqref="D13:E13">
    <cfRule type="expression" dxfId="549" priority="2">
      <formula>$M$12="✓"</formula>
    </cfRule>
  </conditionalFormatting>
  <conditionalFormatting sqref="M11">
    <cfRule type="expression" dxfId="548" priority="1">
      <formula>OR(EDATE($A$11,1)-1&lt;$A11,DATEVALUE("2026/3/31")&lt;$A11)</formula>
    </cfRule>
  </conditionalFormatting>
  <conditionalFormatting sqref="M12:R41">
    <cfRule type="expression" dxfId="547" priority="4">
      <formula>OR(EDATE($A$11,1)-1&lt;$A12,DATEVALUE("2026/3/31")&lt;$A12)</formula>
    </cfRule>
  </conditionalFormatting>
  <conditionalFormatting sqref="M84:R113">
    <cfRule type="expression" dxfId="546" priority="5">
      <formula>OR(EDATE($A$83,1)-1&lt;$A84,DATEVALUE("2026/3/31")&lt;$A84)</formula>
    </cfRule>
  </conditionalFormatting>
  <conditionalFormatting sqref="M156:R185">
    <cfRule type="expression" dxfId="545" priority="6">
      <formula>OR(EDATE($A$155,1)-1&lt;$A156,DATEVALUE("2026/3/31")&lt;$A156)</formula>
    </cfRule>
  </conditionalFormatting>
  <conditionalFormatting sqref="M192:R221">
    <cfRule type="expression" dxfId="544" priority="7">
      <formula>OR(EDATE($A$191,1)-1&lt;$A192,DATEVALUE("2026/3/31")&lt;$A192)</formula>
    </cfRule>
  </conditionalFormatting>
  <dataValidations count="3">
    <dataValidation operator="greaterThanOrEqual" allowBlank="1" showInputMessage="1" showErrorMessage="1" sqref="H191:K221 H155:K185 H227:K257 H11:K41 H119:K149 H47:K77 H83:K113 H263:K293" xr:uid="{D98D9FC3-98EF-45D9-87DF-3F8DB7F3E086}"/>
    <dataValidation type="list" allowBlank="1" showInputMessage="1" showErrorMessage="1" sqref="M263:M293 M47:M76 M83:M113 M119:M149 M155:M185 M191:M221 M227:M257 M11:M41" xr:uid="{7CE7AF74-FF62-4F88-B5BF-9178BAD72BE0}">
      <formula1>",✓所定,✓法定"</formula1>
    </dataValidation>
    <dataValidation type="time" operator="greaterThanOrEqual" allowBlank="1" showInputMessage="1" showErrorMessage="1" sqref="H114:K114 H78:K78 G42:K42 H222:K222 H258:K258 H186:K186 H150:K150 G11:G41 L11:L42 B11:F42 B47:G78 L47:L78 B83:G114 L83:L114 B119:G150 L119:L150 B155:G186 L155:L186 B191:G222 L191:L222 B227:G258 L227:L258 B263:G294 L263:L294 H294:K294" xr:uid="{C3514768-5202-4ADB-9F88-E5AD5E586087}">
      <formula1>0</formula1>
    </dataValidation>
  </dataValidations>
  <printOptions horizontalCentered="1"/>
  <pageMargins left="0.51181102362204722" right="0.51181102362204722" top="0.55118110236220474" bottom="0.55118110236220474" header="0.31496062992125984" footer="0.31496062992125984"/>
  <pageSetup paperSize="9" scale="76" fitToHeight="0" orientation="portrait" r:id="rId1"/>
  <rowBreaks count="7" manualBreakCount="7">
    <brk id="42" max="16383" man="1"/>
    <brk id="78" max="16383" man="1"/>
    <brk id="114" max="16383" man="1"/>
    <brk id="150" max="16383" man="1"/>
    <brk id="186" max="16383" man="1"/>
    <brk id="222" max="16383" man="1"/>
    <brk id="258" max="16383"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F13E68-4EA5-4E0F-885B-F20872E0C3A7}">
  <sheetPr>
    <tabColor rgb="FF66CCFF"/>
    <pageSetUpPr fitToPage="1"/>
  </sheetPr>
  <dimension ref="A1:V294"/>
  <sheetViews>
    <sheetView view="pageBreakPreview" zoomScale="115" zoomScaleNormal="100" zoomScaleSheetLayoutView="115" workbookViewId="0">
      <selection activeCell="B11" sqref="B11"/>
    </sheetView>
  </sheetViews>
  <sheetFormatPr defaultColWidth="8.75" defaultRowHeight="14.25"/>
  <cols>
    <col min="1" max="1" width="10.75" style="1" customWidth="1"/>
    <col min="2" max="7" width="7.125" style="1" customWidth="1"/>
    <col min="8" max="11" width="7.125" style="1" hidden="1" customWidth="1"/>
    <col min="12" max="12" width="7.125" style="1" customWidth="1"/>
    <col min="13" max="13" width="6.125" style="9" customWidth="1"/>
    <col min="14" max="14" width="5.75" style="1" customWidth="1"/>
    <col min="15" max="15" width="9.125" style="1" customWidth="1"/>
    <col min="16" max="17" width="8.75" style="1" customWidth="1"/>
    <col min="18" max="18" width="12.75" style="1" customWidth="1"/>
    <col min="19" max="21" width="8.75" style="1" hidden="1" customWidth="1"/>
    <col min="22" max="16384" width="8.75" style="1"/>
  </cols>
  <sheetData>
    <row r="1" spans="1:22" ht="16.5">
      <c r="A1" s="2" t="str" cm="1">
        <f t="array" aca="1" ref="A1" ca="1">"業務日誌" &amp; RIGHT(CELL("filename", A1),U1)</f>
        <v>業務日誌17</v>
      </c>
      <c r="B1" s="3"/>
      <c r="C1" s="3"/>
      <c r="D1" s="3"/>
      <c r="E1" s="3"/>
      <c r="F1" s="3"/>
      <c r="G1" s="3"/>
      <c r="H1" s="3"/>
      <c r="I1" s="3"/>
      <c r="J1" s="3"/>
      <c r="K1" s="3"/>
      <c r="L1" s="3"/>
      <c r="M1" s="3"/>
      <c r="N1" s="3"/>
      <c r="O1" s="3"/>
      <c r="P1" s="3"/>
      <c r="Q1" s="3"/>
      <c r="R1" s="3"/>
      <c r="S1" s="45" t="str" cm="1">
        <f t="array" aca="1" ref="S1" ca="1">"各月内訳表!$E" &amp; 5+ 27*(RIGHT(CELL("filename", A1),U1)-1)</f>
        <v>各月内訳表!$E437</v>
      </c>
      <c r="T1" s="45" t="str" cm="1">
        <f t="array" aca="1" ref="T1" ca="1">"各月内訳表!$G" &amp; 6+ 27*(RIGHT(CELL("filename", A1),U1)-1)</f>
        <v>各月内訳表!$G438</v>
      </c>
      <c r="U1" s="45" cm="1">
        <f t="array" aca="1" ref="U1" ca="1">LEN(CELL("filename",A1))-FIND("日誌",CELL("filename",A1))-1</f>
        <v>2</v>
      </c>
    </row>
    <row r="2" spans="1:22" ht="16.899999999999999" customHeight="1">
      <c r="L2" s="25"/>
      <c r="Q2" s="19" t="s">
        <v>13</v>
      </c>
      <c r="R2" s="163">
        <f>入力ボックス!C8</f>
        <v>0</v>
      </c>
      <c r="S2" s="45"/>
      <c r="T2" s="45"/>
      <c r="U2" s="45" cm="1">
        <f t="array" aca="1" ref="U2" ca="1">LEN(CELL("filename",I2))-FIND("日誌",CELL("filename",I2))-1</f>
        <v>2</v>
      </c>
    </row>
    <row r="3" spans="1:22" ht="16.899999999999999" customHeight="1">
      <c r="L3" s="25"/>
      <c r="Q3" s="19"/>
      <c r="R3" s="28"/>
    </row>
    <row r="4" spans="1:22">
      <c r="A4" s="24" t="s">
        <v>12</v>
      </c>
      <c r="B4" s="201" t="str">
        <f>IF(入力ボックス!$C$4="","",入力ボックス!$C$4)</f>
        <v/>
      </c>
      <c r="C4" s="201"/>
      <c r="D4" s="201"/>
      <c r="E4" s="201"/>
      <c r="F4" s="201"/>
      <c r="G4" s="201"/>
      <c r="H4" s="201"/>
      <c r="I4" s="201"/>
      <c r="J4" s="201"/>
      <c r="K4" s="201"/>
      <c r="L4" s="201"/>
      <c r="O4" s="24" t="s">
        <v>79</v>
      </c>
      <c r="P4" s="202"/>
      <c r="Q4" s="202"/>
      <c r="R4" s="202"/>
    </row>
    <row r="5" spans="1:22" ht="18.75" customHeight="1">
      <c r="A5" s="24" t="s">
        <v>21</v>
      </c>
      <c r="B5" s="201" t="str" cm="1">
        <f t="array" aca="1" ref="B5" ca="1">IF(INDIRECT(S1)="","",INDIRECT(S1))</f>
        <v/>
      </c>
      <c r="C5" s="201"/>
      <c r="D5" s="201"/>
      <c r="E5" s="201"/>
      <c r="F5" s="201"/>
      <c r="G5" s="201"/>
      <c r="H5" s="201"/>
      <c r="I5" s="201"/>
      <c r="J5" s="201"/>
      <c r="K5" s="201"/>
      <c r="L5" s="201"/>
      <c r="O5" s="31" t="s">
        <v>80</v>
      </c>
    </row>
    <row r="6" spans="1:22" ht="18.75" customHeight="1">
      <c r="R6" s="42" t="str">
        <f ca="1">HYPERLINK("#"&amp;S1,"各月内訳表へ")</f>
        <v>各月内訳表へ</v>
      </c>
    </row>
    <row r="8" spans="1:22" ht="27" customHeight="1">
      <c r="A8" s="194" t="s">
        <v>22</v>
      </c>
      <c r="B8" s="189" t="s">
        <v>103</v>
      </c>
      <c r="C8" s="189"/>
      <c r="D8" s="189"/>
      <c r="E8" s="189"/>
      <c r="F8" s="189" t="s">
        <v>23</v>
      </c>
      <c r="G8" s="189"/>
      <c r="H8" s="189" t="s">
        <v>88</v>
      </c>
      <c r="I8" s="189"/>
      <c r="J8" s="189"/>
      <c r="K8" s="189"/>
      <c r="L8" s="189" t="s">
        <v>87</v>
      </c>
      <c r="M8" s="195" t="s">
        <v>96</v>
      </c>
      <c r="N8" s="194" t="s">
        <v>25</v>
      </c>
      <c r="O8" s="194"/>
      <c r="P8" s="194"/>
      <c r="Q8" s="194"/>
      <c r="R8" s="189" t="s">
        <v>100</v>
      </c>
    </row>
    <row r="9" spans="1:22" ht="14.25" customHeight="1">
      <c r="A9" s="194"/>
      <c r="B9" s="189" t="s">
        <v>82</v>
      </c>
      <c r="C9" s="189"/>
      <c r="D9" s="189" t="s">
        <v>84</v>
      </c>
      <c r="E9" s="189"/>
      <c r="F9" s="189"/>
      <c r="G9" s="189"/>
      <c r="H9" s="189" t="s">
        <v>90</v>
      </c>
      <c r="I9" s="189"/>
      <c r="J9" s="189" t="s">
        <v>89</v>
      </c>
      <c r="K9" s="189"/>
      <c r="L9" s="189"/>
      <c r="M9" s="196"/>
      <c r="N9" s="194"/>
      <c r="O9" s="194"/>
      <c r="P9" s="194"/>
      <c r="Q9" s="194"/>
      <c r="R9" s="189"/>
    </row>
    <row r="10" spans="1:22" ht="18" customHeight="1">
      <c r="A10" s="194"/>
      <c r="B10" s="43" t="s">
        <v>26</v>
      </c>
      <c r="C10" s="43" t="s">
        <v>27</v>
      </c>
      <c r="D10" s="43" t="s">
        <v>26</v>
      </c>
      <c r="E10" s="43" t="s">
        <v>27</v>
      </c>
      <c r="F10" s="44" t="s">
        <v>85</v>
      </c>
      <c r="G10" s="44" t="s">
        <v>86</v>
      </c>
      <c r="H10" s="44" t="s">
        <v>81</v>
      </c>
      <c r="I10" s="44" t="s">
        <v>83</v>
      </c>
      <c r="J10" s="44" t="s">
        <v>81</v>
      </c>
      <c r="K10" s="44" t="s">
        <v>95</v>
      </c>
      <c r="L10" s="189"/>
      <c r="M10" s="197"/>
      <c r="N10" s="194"/>
      <c r="O10" s="194"/>
      <c r="P10" s="194"/>
      <c r="Q10" s="194"/>
      <c r="R10" s="194"/>
    </row>
    <row r="11" spans="1:22">
      <c r="A11" s="27" cm="1">
        <f t="array" aca="1" ref="A11" ca="1">DATE("2025","8",IFERROR(INDIRECT(T1),"1"))</f>
        <v>45870</v>
      </c>
      <c r="B11" s="20"/>
      <c r="C11" s="21"/>
      <c r="D11" s="20"/>
      <c r="E11" s="21"/>
      <c r="F11" s="22"/>
      <c r="G11" s="22"/>
      <c r="H11" s="34" t="str">
        <f>IF(OR(B11="",LEFT(M11,1)="✓"),"",C11-B11-F11)</f>
        <v/>
      </c>
      <c r="I11" s="34" t="str">
        <f>IF(OR(D11="",LEFT(M11,1)="✓"),"",E11-D11-G11)</f>
        <v/>
      </c>
      <c r="J11" s="34" t="str">
        <f>IF(AND(B11&lt;&gt;"",M11="✓所定"),C11-B11-F11,"")</f>
        <v/>
      </c>
      <c r="K11" s="34" t="str">
        <f>IF(AND(B11&lt;&gt;"",M11="✓法定"),C11-B11-F11,"")</f>
        <v/>
      </c>
      <c r="L11" s="26" t="str">
        <f>IF(AND($B11="",$D11=""),"",($C11-$B11-$F11)+($E11-$D11-$G11))</f>
        <v/>
      </c>
      <c r="M11" s="32"/>
      <c r="N11" s="190"/>
      <c r="O11" s="190"/>
      <c r="P11" s="190"/>
      <c r="Q11" s="190"/>
      <c r="R11" s="23"/>
      <c r="V11" s="1" t="s">
        <v>171</v>
      </c>
    </row>
    <row r="12" spans="1:22">
      <c r="A12" s="27">
        <f ca="1">A11+1</f>
        <v>45871</v>
      </c>
      <c r="B12" s="20"/>
      <c r="C12" s="21"/>
      <c r="D12" s="20"/>
      <c r="E12" s="21"/>
      <c r="F12" s="22"/>
      <c r="G12" s="22"/>
      <c r="H12" s="34" t="str">
        <f t="shared" ref="H12:H41" si="0">IF(OR(B12="",LEFT(M12,1)="✓"),"",C12-B12-F12)</f>
        <v/>
      </c>
      <c r="I12" s="34" t="str">
        <f t="shared" ref="I12:I41" si="1">IF(OR(D12="",LEFT(M12,1)="✓"),"",E12-D12-G12)</f>
        <v/>
      </c>
      <c r="J12" s="34" t="str">
        <f t="shared" ref="J12:J41" si="2">IF(AND(B12&lt;&gt;"",M12="✓所定"),C12-B12-F12,"")</f>
        <v/>
      </c>
      <c r="K12" s="34" t="str">
        <f t="shared" ref="K12:K41" si="3">IF(AND(B12&lt;&gt;"",M12="✓法定"),C12-B12-F12,"")</f>
        <v/>
      </c>
      <c r="L12" s="26" t="str">
        <f t="shared" ref="L12:L41" si="4">IF(AND($B12="",$D12=""),"",($C12-$B12-$F12)+(E12-D12-G12))</f>
        <v/>
      </c>
      <c r="M12" s="32"/>
      <c r="N12" s="190"/>
      <c r="O12" s="190"/>
      <c r="P12" s="190"/>
      <c r="Q12" s="190"/>
      <c r="R12" s="23"/>
      <c r="V12" s="1" t="s">
        <v>172</v>
      </c>
    </row>
    <row r="13" spans="1:22">
      <c r="A13" s="27">
        <f t="shared" ref="A13:A41" ca="1" si="5">A12+1</f>
        <v>45872</v>
      </c>
      <c r="B13" s="20"/>
      <c r="C13" s="21"/>
      <c r="D13" s="20"/>
      <c r="E13" s="21"/>
      <c r="F13" s="22"/>
      <c r="G13" s="22"/>
      <c r="H13" s="34" t="str">
        <f t="shared" si="0"/>
        <v/>
      </c>
      <c r="I13" s="34" t="str">
        <f t="shared" si="1"/>
        <v/>
      </c>
      <c r="J13" s="34" t="str">
        <f t="shared" si="2"/>
        <v/>
      </c>
      <c r="K13" s="34" t="str">
        <f t="shared" si="3"/>
        <v/>
      </c>
      <c r="L13" s="26" t="str">
        <f t="shared" si="4"/>
        <v/>
      </c>
      <c r="M13" s="32"/>
      <c r="N13" s="190"/>
      <c r="O13" s="190"/>
      <c r="P13" s="190"/>
      <c r="Q13" s="190"/>
      <c r="R13" s="23"/>
    </row>
    <row r="14" spans="1:22">
      <c r="A14" s="27">
        <f t="shared" ca="1" si="5"/>
        <v>45873</v>
      </c>
      <c r="B14" s="20"/>
      <c r="C14" s="21"/>
      <c r="D14" s="20"/>
      <c r="E14" s="21"/>
      <c r="F14" s="22"/>
      <c r="G14" s="22"/>
      <c r="H14" s="34" t="str">
        <f t="shared" si="0"/>
        <v/>
      </c>
      <c r="I14" s="34" t="str">
        <f t="shared" si="1"/>
        <v/>
      </c>
      <c r="J14" s="34" t="str">
        <f t="shared" si="2"/>
        <v/>
      </c>
      <c r="K14" s="34" t="str">
        <f t="shared" si="3"/>
        <v/>
      </c>
      <c r="L14" s="26" t="str">
        <f t="shared" si="4"/>
        <v/>
      </c>
      <c r="M14" s="32"/>
      <c r="N14" s="190"/>
      <c r="O14" s="190"/>
      <c r="P14" s="190"/>
      <c r="Q14" s="190"/>
      <c r="R14" s="23"/>
    </row>
    <row r="15" spans="1:22">
      <c r="A15" s="27">
        <f t="shared" ca="1" si="5"/>
        <v>45874</v>
      </c>
      <c r="B15" s="20"/>
      <c r="C15" s="21"/>
      <c r="D15" s="20"/>
      <c r="E15" s="21"/>
      <c r="F15" s="22"/>
      <c r="G15" s="22"/>
      <c r="H15" s="34" t="str">
        <f t="shared" si="0"/>
        <v/>
      </c>
      <c r="I15" s="34" t="str">
        <f t="shared" si="1"/>
        <v/>
      </c>
      <c r="J15" s="34" t="str">
        <f t="shared" si="2"/>
        <v/>
      </c>
      <c r="K15" s="34" t="str">
        <f t="shared" si="3"/>
        <v/>
      </c>
      <c r="L15" s="26" t="str">
        <f t="shared" si="4"/>
        <v/>
      </c>
      <c r="M15" s="32"/>
      <c r="N15" s="190"/>
      <c r="O15" s="190"/>
      <c r="P15" s="190"/>
      <c r="Q15" s="190"/>
      <c r="R15" s="23"/>
    </row>
    <row r="16" spans="1:22">
      <c r="A16" s="27">
        <f t="shared" ca="1" si="5"/>
        <v>45875</v>
      </c>
      <c r="B16" s="20"/>
      <c r="C16" s="21"/>
      <c r="D16" s="20"/>
      <c r="E16" s="21"/>
      <c r="F16" s="22"/>
      <c r="G16" s="22"/>
      <c r="H16" s="34" t="str">
        <f t="shared" si="0"/>
        <v/>
      </c>
      <c r="I16" s="34" t="str">
        <f t="shared" si="1"/>
        <v/>
      </c>
      <c r="J16" s="34" t="str">
        <f t="shared" si="2"/>
        <v/>
      </c>
      <c r="K16" s="34" t="str">
        <f t="shared" si="3"/>
        <v/>
      </c>
      <c r="L16" s="26" t="str">
        <f t="shared" si="4"/>
        <v/>
      </c>
      <c r="M16" s="32"/>
      <c r="N16" s="190"/>
      <c r="O16" s="190"/>
      <c r="P16" s="190"/>
      <c r="Q16" s="190"/>
      <c r="R16" s="23"/>
    </row>
    <row r="17" spans="1:18">
      <c r="A17" s="27">
        <f t="shared" ca="1" si="5"/>
        <v>45876</v>
      </c>
      <c r="B17" s="20"/>
      <c r="C17" s="21"/>
      <c r="D17" s="20"/>
      <c r="E17" s="21"/>
      <c r="F17" s="22"/>
      <c r="G17" s="22"/>
      <c r="H17" s="34" t="str">
        <f t="shared" si="0"/>
        <v/>
      </c>
      <c r="I17" s="34" t="str">
        <f t="shared" si="1"/>
        <v/>
      </c>
      <c r="J17" s="34" t="str">
        <f t="shared" si="2"/>
        <v/>
      </c>
      <c r="K17" s="34" t="str">
        <f t="shared" si="3"/>
        <v/>
      </c>
      <c r="L17" s="26" t="str">
        <f t="shared" si="4"/>
        <v/>
      </c>
      <c r="M17" s="32"/>
      <c r="N17" s="190"/>
      <c r="O17" s="190"/>
      <c r="P17" s="190"/>
      <c r="Q17" s="190"/>
      <c r="R17" s="23"/>
    </row>
    <row r="18" spans="1:18">
      <c r="A18" s="27">
        <f t="shared" ca="1" si="5"/>
        <v>45877</v>
      </c>
      <c r="B18" s="20"/>
      <c r="C18" s="21"/>
      <c r="D18" s="20"/>
      <c r="E18" s="21"/>
      <c r="F18" s="22"/>
      <c r="G18" s="22"/>
      <c r="H18" s="34" t="str">
        <f t="shared" si="0"/>
        <v/>
      </c>
      <c r="I18" s="34" t="str">
        <f t="shared" si="1"/>
        <v/>
      </c>
      <c r="J18" s="34" t="str">
        <f t="shared" si="2"/>
        <v/>
      </c>
      <c r="K18" s="34" t="str">
        <f t="shared" si="3"/>
        <v/>
      </c>
      <c r="L18" s="26" t="str">
        <f t="shared" si="4"/>
        <v/>
      </c>
      <c r="M18" s="32"/>
      <c r="N18" s="190"/>
      <c r="O18" s="190"/>
      <c r="P18" s="190"/>
      <c r="Q18" s="190"/>
      <c r="R18" s="23"/>
    </row>
    <row r="19" spans="1:18">
      <c r="A19" s="27">
        <f t="shared" ca="1" si="5"/>
        <v>45878</v>
      </c>
      <c r="B19" s="20"/>
      <c r="C19" s="21"/>
      <c r="D19" s="20"/>
      <c r="E19" s="21"/>
      <c r="F19" s="22"/>
      <c r="G19" s="22"/>
      <c r="H19" s="34" t="str">
        <f t="shared" si="0"/>
        <v/>
      </c>
      <c r="I19" s="34" t="str">
        <f t="shared" si="1"/>
        <v/>
      </c>
      <c r="J19" s="34" t="str">
        <f t="shared" si="2"/>
        <v/>
      </c>
      <c r="K19" s="34" t="str">
        <f t="shared" si="3"/>
        <v/>
      </c>
      <c r="L19" s="26" t="str">
        <f t="shared" si="4"/>
        <v/>
      </c>
      <c r="M19" s="32"/>
      <c r="N19" s="190"/>
      <c r="O19" s="190"/>
      <c r="P19" s="190"/>
      <c r="Q19" s="190"/>
      <c r="R19" s="23"/>
    </row>
    <row r="20" spans="1:18">
      <c r="A20" s="27">
        <f t="shared" ca="1" si="5"/>
        <v>45879</v>
      </c>
      <c r="B20" s="20"/>
      <c r="C20" s="21"/>
      <c r="D20" s="20"/>
      <c r="E20" s="21"/>
      <c r="F20" s="22"/>
      <c r="G20" s="22"/>
      <c r="H20" s="34" t="str">
        <f t="shared" si="0"/>
        <v/>
      </c>
      <c r="I20" s="34" t="str">
        <f t="shared" si="1"/>
        <v/>
      </c>
      <c r="J20" s="34" t="str">
        <f t="shared" si="2"/>
        <v/>
      </c>
      <c r="K20" s="34" t="str">
        <f t="shared" si="3"/>
        <v/>
      </c>
      <c r="L20" s="26" t="str">
        <f t="shared" si="4"/>
        <v/>
      </c>
      <c r="M20" s="32"/>
      <c r="N20" s="190"/>
      <c r="O20" s="190"/>
      <c r="P20" s="190"/>
      <c r="Q20" s="190"/>
      <c r="R20" s="23"/>
    </row>
    <row r="21" spans="1:18">
      <c r="A21" s="27">
        <f t="shared" ca="1" si="5"/>
        <v>45880</v>
      </c>
      <c r="B21" s="20"/>
      <c r="C21" s="21"/>
      <c r="D21" s="20"/>
      <c r="E21" s="21"/>
      <c r="F21" s="22"/>
      <c r="G21" s="22"/>
      <c r="H21" s="34" t="str">
        <f t="shared" si="0"/>
        <v/>
      </c>
      <c r="I21" s="34" t="str">
        <f t="shared" si="1"/>
        <v/>
      </c>
      <c r="J21" s="34" t="str">
        <f t="shared" si="2"/>
        <v/>
      </c>
      <c r="K21" s="34" t="str">
        <f t="shared" si="3"/>
        <v/>
      </c>
      <c r="L21" s="26" t="str">
        <f t="shared" si="4"/>
        <v/>
      </c>
      <c r="M21" s="32"/>
      <c r="N21" s="190"/>
      <c r="O21" s="190"/>
      <c r="P21" s="190"/>
      <c r="Q21" s="190"/>
      <c r="R21" s="23"/>
    </row>
    <row r="22" spans="1:18">
      <c r="A22" s="27">
        <f t="shared" ca="1" si="5"/>
        <v>45881</v>
      </c>
      <c r="B22" s="20"/>
      <c r="C22" s="21"/>
      <c r="D22" s="20"/>
      <c r="E22" s="21"/>
      <c r="F22" s="22"/>
      <c r="G22" s="22"/>
      <c r="H22" s="34" t="str">
        <f t="shared" si="0"/>
        <v/>
      </c>
      <c r="I22" s="34" t="str">
        <f t="shared" si="1"/>
        <v/>
      </c>
      <c r="J22" s="34" t="str">
        <f t="shared" si="2"/>
        <v/>
      </c>
      <c r="K22" s="34" t="str">
        <f t="shared" si="3"/>
        <v/>
      </c>
      <c r="L22" s="26" t="str">
        <f t="shared" si="4"/>
        <v/>
      </c>
      <c r="M22" s="32"/>
      <c r="N22" s="190"/>
      <c r="O22" s="190"/>
      <c r="P22" s="190"/>
      <c r="Q22" s="190"/>
      <c r="R22" s="23"/>
    </row>
    <row r="23" spans="1:18">
      <c r="A23" s="27">
        <f t="shared" ca="1" si="5"/>
        <v>45882</v>
      </c>
      <c r="B23" s="20"/>
      <c r="C23" s="21"/>
      <c r="D23" s="20"/>
      <c r="E23" s="21"/>
      <c r="F23" s="22"/>
      <c r="G23" s="22"/>
      <c r="H23" s="34" t="str">
        <f t="shared" si="0"/>
        <v/>
      </c>
      <c r="I23" s="34" t="str">
        <f t="shared" si="1"/>
        <v/>
      </c>
      <c r="J23" s="34" t="str">
        <f t="shared" si="2"/>
        <v/>
      </c>
      <c r="K23" s="34" t="str">
        <f t="shared" si="3"/>
        <v/>
      </c>
      <c r="L23" s="26" t="str">
        <f t="shared" si="4"/>
        <v/>
      </c>
      <c r="M23" s="32"/>
      <c r="N23" s="190"/>
      <c r="O23" s="190"/>
      <c r="P23" s="190"/>
      <c r="Q23" s="190"/>
      <c r="R23" s="23"/>
    </row>
    <row r="24" spans="1:18">
      <c r="A24" s="27">
        <f t="shared" ca="1" si="5"/>
        <v>45883</v>
      </c>
      <c r="B24" s="20"/>
      <c r="C24" s="21"/>
      <c r="D24" s="20"/>
      <c r="E24" s="21"/>
      <c r="F24" s="22"/>
      <c r="G24" s="22"/>
      <c r="H24" s="34" t="str">
        <f t="shared" si="0"/>
        <v/>
      </c>
      <c r="I24" s="34" t="str">
        <f t="shared" si="1"/>
        <v/>
      </c>
      <c r="J24" s="34" t="str">
        <f t="shared" si="2"/>
        <v/>
      </c>
      <c r="K24" s="34" t="str">
        <f t="shared" si="3"/>
        <v/>
      </c>
      <c r="L24" s="26" t="str">
        <f t="shared" si="4"/>
        <v/>
      </c>
      <c r="M24" s="32"/>
      <c r="N24" s="190"/>
      <c r="O24" s="190"/>
      <c r="P24" s="190"/>
      <c r="Q24" s="190"/>
      <c r="R24" s="23"/>
    </row>
    <row r="25" spans="1:18">
      <c r="A25" s="27">
        <f t="shared" ca="1" si="5"/>
        <v>45884</v>
      </c>
      <c r="B25" s="20"/>
      <c r="C25" s="21"/>
      <c r="D25" s="20"/>
      <c r="E25" s="21"/>
      <c r="F25" s="22"/>
      <c r="G25" s="22"/>
      <c r="H25" s="34" t="str">
        <f t="shared" si="0"/>
        <v/>
      </c>
      <c r="I25" s="34" t="str">
        <f t="shared" si="1"/>
        <v/>
      </c>
      <c r="J25" s="34" t="str">
        <f t="shared" si="2"/>
        <v/>
      </c>
      <c r="K25" s="34" t="str">
        <f t="shared" si="3"/>
        <v/>
      </c>
      <c r="L25" s="26" t="str">
        <f t="shared" si="4"/>
        <v/>
      </c>
      <c r="M25" s="32"/>
      <c r="N25" s="190"/>
      <c r="O25" s="190"/>
      <c r="P25" s="190"/>
      <c r="Q25" s="190"/>
      <c r="R25" s="23"/>
    </row>
    <row r="26" spans="1:18">
      <c r="A26" s="27">
        <f t="shared" ca="1" si="5"/>
        <v>45885</v>
      </c>
      <c r="B26" s="20"/>
      <c r="C26" s="21"/>
      <c r="D26" s="20"/>
      <c r="E26" s="21"/>
      <c r="F26" s="22"/>
      <c r="G26" s="22"/>
      <c r="H26" s="34" t="str">
        <f t="shared" si="0"/>
        <v/>
      </c>
      <c r="I26" s="34" t="str">
        <f t="shared" si="1"/>
        <v/>
      </c>
      <c r="J26" s="34" t="str">
        <f t="shared" si="2"/>
        <v/>
      </c>
      <c r="K26" s="34" t="str">
        <f t="shared" si="3"/>
        <v/>
      </c>
      <c r="L26" s="26" t="str">
        <f t="shared" si="4"/>
        <v/>
      </c>
      <c r="M26" s="32"/>
      <c r="N26" s="190"/>
      <c r="O26" s="190"/>
      <c r="P26" s="190"/>
      <c r="Q26" s="190"/>
      <c r="R26" s="23"/>
    </row>
    <row r="27" spans="1:18">
      <c r="A27" s="27">
        <f t="shared" ca="1" si="5"/>
        <v>45886</v>
      </c>
      <c r="B27" s="20"/>
      <c r="C27" s="21"/>
      <c r="D27" s="20"/>
      <c r="E27" s="21"/>
      <c r="F27" s="22"/>
      <c r="G27" s="22"/>
      <c r="H27" s="34" t="str">
        <f t="shared" si="0"/>
        <v/>
      </c>
      <c r="I27" s="34" t="str">
        <f t="shared" si="1"/>
        <v/>
      </c>
      <c r="J27" s="34" t="str">
        <f t="shared" si="2"/>
        <v/>
      </c>
      <c r="K27" s="34" t="str">
        <f t="shared" si="3"/>
        <v/>
      </c>
      <c r="L27" s="26" t="str">
        <f t="shared" si="4"/>
        <v/>
      </c>
      <c r="M27" s="32"/>
      <c r="N27" s="190"/>
      <c r="O27" s="190"/>
      <c r="P27" s="190"/>
      <c r="Q27" s="190"/>
      <c r="R27" s="23"/>
    </row>
    <row r="28" spans="1:18">
      <c r="A28" s="27">
        <f t="shared" ca="1" si="5"/>
        <v>45887</v>
      </c>
      <c r="B28" s="20"/>
      <c r="C28" s="21"/>
      <c r="D28" s="20"/>
      <c r="E28" s="21"/>
      <c r="F28" s="22"/>
      <c r="G28" s="22"/>
      <c r="H28" s="34" t="str">
        <f t="shared" si="0"/>
        <v/>
      </c>
      <c r="I28" s="34" t="str">
        <f t="shared" si="1"/>
        <v/>
      </c>
      <c r="J28" s="34" t="str">
        <f t="shared" si="2"/>
        <v/>
      </c>
      <c r="K28" s="34" t="str">
        <f t="shared" si="3"/>
        <v/>
      </c>
      <c r="L28" s="26" t="str">
        <f t="shared" si="4"/>
        <v/>
      </c>
      <c r="M28" s="32"/>
      <c r="N28" s="190"/>
      <c r="O28" s="190"/>
      <c r="P28" s="190"/>
      <c r="Q28" s="190"/>
      <c r="R28" s="23"/>
    </row>
    <row r="29" spans="1:18">
      <c r="A29" s="27">
        <f t="shared" ca="1" si="5"/>
        <v>45888</v>
      </c>
      <c r="B29" s="20"/>
      <c r="C29" s="21"/>
      <c r="D29" s="20"/>
      <c r="E29" s="21"/>
      <c r="F29" s="22"/>
      <c r="G29" s="22"/>
      <c r="H29" s="34" t="str">
        <f t="shared" si="0"/>
        <v/>
      </c>
      <c r="I29" s="34" t="str">
        <f t="shared" si="1"/>
        <v/>
      </c>
      <c r="J29" s="34" t="str">
        <f t="shared" si="2"/>
        <v/>
      </c>
      <c r="K29" s="34" t="str">
        <f t="shared" si="3"/>
        <v/>
      </c>
      <c r="L29" s="26" t="str">
        <f t="shared" si="4"/>
        <v/>
      </c>
      <c r="M29" s="32"/>
      <c r="N29" s="190"/>
      <c r="O29" s="190"/>
      <c r="P29" s="190"/>
      <c r="Q29" s="190"/>
      <c r="R29" s="23"/>
    </row>
    <row r="30" spans="1:18">
      <c r="A30" s="27">
        <f t="shared" ca="1" si="5"/>
        <v>45889</v>
      </c>
      <c r="B30" s="20"/>
      <c r="C30" s="21"/>
      <c r="D30" s="20"/>
      <c r="E30" s="21"/>
      <c r="F30" s="22"/>
      <c r="G30" s="22"/>
      <c r="H30" s="34" t="str">
        <f t="shared" si="0"/>
        <v/>
      </c>
      <c r="I30" s="34" t="str">
        <f t="shared" si="1"/>
        <v/>
      </c>
      <c r="J30" s="34" t="str">
        <f t="shared" si="2"/>
        <v/>
      </c>
      <c r="K30" s="34" t="str">
        <f t="shared" si="3"/>
        <v/>
      </c>
      <c r="L30" s="26" t="str">
        <f t="shared" si="4"/>
        <v/>
      </c>
      <c r="M30" s="32"/>
      <c r="N30" s="190"/>
      <c r="O30" s="190"/>
      <c r="P30" s="190"/>
      <c r="Q30" s="190"/>
      <c r="R30" s="23"/>
    </row>
    <row r="31" spans="1:18">
      <c r="A31" s="27">
        <f t="shared" ca="1" si="5"/>
        <v>45890</v>
      </c>
      <c r="B31" s="20"/>
      <c r="C31" s="21"/>
      <c r="D31" s="20"/>
      <c r="E31" s="21"/>
      <c r="F31" s="22"/>
      <c r="G31" s="22"/>
      <c r="H31" s="34" t="str">
        <f t="shared" si="0"/>
        <v/>
      </c>
      <c r="I31" s="34" t="str">
        <f t="shared" si="1"/>
        <v/>
      </c>
      <c r="J31" s="34" t="str">
        <f t="shared" si="2"/>
        <v/>
      </c>
      <c r="K31" s="34" t="str">
        <f t="shared" si="3"/>
        <v/>
      </c>
      <c r="L31" s="26" t="str">
        <f t="shared" si="4"/>
        <v/>
      </c>
      <c r="M31" s="32"/>
      <c r="N31" s="190"/>
      <c r="O31" s="190"/>
      <c r="P31" s="190"/>
      <c r="Q31" s="190"/>
      <c r="R31" s="23"/>
    </row>
    <row r="32" spans="1:18">
      <c r="A32" s="27">
        <f t="shared" ca="1" si="5"/>
        <v>45891</v>
      </c>
      <c r="B32" s="20"/>
      <c r="C32" s="21"/>
      <c r="D32" s="20"/>
      <c r="E32" s="21"/>
      <c r="F32" s="22"/>
      <c r="G32" s="22"/>
      <c r="H32" s="34" t="str">
        <f t="shared" si="0"/>
        <v/>
      </c>
      <c r="I32" s="34" t="str">
        <f t="shared" si="1"/>
        <v/>
      </c>
      <c r="J32" s="34" t="str">
        <f t="shared" si="2"/>
        <v/>
      </c>
      <c r="K32" s="34" t="str">
        <f t="shared" si="3"/>
        <v/>
      </c>
      <c r="L32" s="26" t="str">
        <f t="shared" si="4"/>
        <v/>
      </c>
      <c r="M32" s="32"/>
      <c r="N32" s="190"/>
      <c r="O32" s="190"/>
      <c r="P32" s="190"/>
      <c r="Q32" s="190"/>
      <c r="R32" s="23"/>
    </row>
    <row r="33" spans="1:22">
      <c r="A33" s="27">
        <f t="shared" ca="1" si="5"/>
        <v>45892</v>
      </c>
      <c r="B33" s="20"/>
      <c r="C33" s="21"/>
      <c r="D33" s="20"/>
      <c r="E33" s="21"/>
      <c r="F33" s="22"/>
      <c r="G33" s="22"/>
      <c r="H33" s="34" t="str">
        <f t="shared" si="0"/>
        <v/>
      </c>
      <c r="I33" s="34" t="str">
        <f t="shared" si="1"/>
        <v/>
      </c>
      <c r="J33" s="34" t="str">
        <f t="shared" si="2"/>
        <v/>
      </c>
      <c r="K33" s="34" t="str">
        <f t="shared" si="3"/>
        <v/>
      </c>
      <c r="L33" s="26" t="str">
        <f t="shared" si="4"/>
        <v/>
      </c>
      <c r="M33" s="32"/>
      <c r="N33" s="190"/>
      <c r="O33" s="190"/>
      <c r="P33" s="190"/>
      <c r="Q33" s="190"/>
      <c r="R33" s="23"/>
    </row>
    <row r="34" spans="1:22">
      <c r="A34" s="27">
        <f t="shared" ca="1" si="5"/>
        <v>45893</v>
      </c>
      <c r="B34" s="20"/>
      <c r="C34" s="21"/>
      <c r="D34" s="20"/>
      <c r="E34" s="21"/>
      <c r="F34" s="22"/>
      <c r="G34" s="22"/>
      <c r="H34" s="34" t="str">
        <f t="shared" si="0"/>
        <v/>
      </c>
      <c r="I34" s="34" t="str">
        <f t="shared" si="1"/>
        <v/>
      </c>
      <c r="J34" s="34" t="str">
        <f t="shared" si="2"/>
        <v/>
      </c>
      <c r="K34" s="34" t="str">
        <f t="shared" si="3"/>
        <v/>
      </c>
      <c r="L34" s="26" t="str">
        <f t="shared" si="4"/>
        <v/>
      </c>
      <c r="M34" s="32"/>
      <c r="N34" s="190"/>
      <c r="O34" s="190"/>
      <c r="P34" s="190"/>
      <c r="Q34" s="190"/>
      <c r="R34" s="23"/>
    </row>
    <row r="35" spans="1:22">
      <c r="A35" s="27">
        <f t="shared" ca="1" si="5"/>
        <v>45894</v>
      </c>
      <c r="B35" s="20"/>
      <c r="C35" s="21"/>
      <c r="D35" s="20"/>
      <c r="E35" s="21"/>
      <c r="F35" s="22"/>
      <c r="G35" s="22"/>
      <c r="H35" s="34" t="str">
        <f t="shared" si="0"/>
        <v/>
      </c>
      <c r="I35" s="34" t="str">
        <f t="shared" si="1"/>
        <v/>
      </c>
      <c r="J35" s="34" t="str">
        <f t="shared" si="2"/>
        <v/>
      </c>
      <c r="K35" s="34" t="str">
        <f t="shared" si="3"/>
        <v/>
      </c>
      <c r="L35" s="26" t="str">
        <f t="shared" si="4"/>
        <v/>
      </c>
      <c r="M35" s="32"/>
      <c r="N35" s="190"/>
      <c r="O35" s="190"/>
      <c r="P35" s="190"/>
      <c r="Q35" s="190"/>
      <c r="R35" s="23"/>
    </row>
    <row r="36" spans="1:22">
      <c r="A36" s="27">
        <f t="shared" ca="1" si="5"/>
        <v>45895</v>
      </c>
      <c r="B36" s="20"/>
      <c r="C36" s="21"/>
      <c r="D36" s="20"/>
      <c r="E36" s="21"/>
      <c r="F36" s="22"/>
      <c r="G36" s="22"/>
      <c r="H36" s="34" t="str">
        <f t="shared" si="0"/>
        <v/>
      </c>
      <c r="I36" s="34" t="str">
        <f t="shared" si="1"/>
        <v/>
      </c>
      <c r="J36" s="34" t="str">
        <f t="shared" si="2"/>
        <v/>
      </c>
      <c r="K36" s="34" t="str">
        <f t="shared" si="3"/>
        <v/>
      </c>
      <c r="L36" s="26" t="str">
        <f t="shared" si="4"/>
        <v/>
      </c>
      <c r="M36" s="32"/>
      <c r="N36" s="190"/>
      <c r="O36" s="190"/>
      <c r="P36" s="190"/>
      <c r="Q36" s="190"/>
      <c r="R36" s="23"/>
    </row>
    <row r="37" spans="1:22">
      <c r="A37" s="27">
        <f t="shared" ca="1" si="5"/>
        <v>45896</v>
      </c>
      <c r="B37" s="20"/>
      <c r="C37" s="21"/>
      <c r="D37" s="20"/>
      <c r="E37" s="21"/>
      <c r="F37" s="22"/>
      <c r="G37" s="22"/>
      <c r="H37" s="34" t="str">
        <f t="shared" si="0"/>
        <v/>
      </c>
      <c r="I37" s="34" t="str">
        <f t="shared" si="1"/>
        <v/>
      </c>
      <c r="J37" s="34" t="str">
        <f t="shared" si="2"/>
        <v/>
      </c>
      <c r="K37" s="34" t="str">
        <f t="shared" si="3"/>
        <v/>
      </c>
      <c r="L37" s="26" t="str">
        <f t="shared" si="4"/>
        <v/>
      </c>
      <c r="M37" s="32"/>
      <c r="N37" s="190"/>
      <c r="O37" s="190"/>
      <c r="P37" s="190"/>
      <c r="Q37" s="190"/>
      <c r="R37" s="23"/>
    </row>
    <row r="38" spans="1:22">
      <c r="A38" s="27">
        <f t="shared" ca="1" si="5"/>
        <v>45897</v>
      </c>
      <c r="B38" s="20"/>
      <c r="C38" s="21"/>
      <c r="D38" s="20"/>
      <c r="E38" s="21"/>
      <c r="F38" s="22"/>
      <c r="G38" s="22"/>
      <c r="H38" s="34" t="str">
        <f t="shared" si="0"/>
        <v/>
      </c>
      <c r="I38" s="34" t="str">
        <f t="shared" si="1"/>
        <v/>
      </c>
      <c r="J38" s="34" t="str">
        <f t="shared" si="2"/>
        <v/>
      </c>
      <c r="K38" s="34" t="str">
        <f t="shared" si="3"/>
        <v/>
      </c>
      <c r="L38" s="26" t="str">
        <f t="shared" si="4"/>
        <v/>
      </c>
      <c r="M38" s="32"/>
      <c r="N38" s="190"/>
      <c r="O38" s="190"/>
      <c r="P38" s="190"/>
      <c r="Q38" s="190"/>
      <c r="R38" s="23"/>
    </row>
    <row r="39" spans="1:22">
      <c r="A39" s="27">
        <f t="shared" ca="1" si="5"/>
        <v>45898</v>
      </c>
      <c r="B39" s="20"/>
      <c r="C39" s="21"/>
      <c r="D39" s="20"/>
      <c r="E39" s="21"/>
      <c r="F39" s="22"/>
      <c r="G39" s="22"/>
      <c r="H39" s="34" t="str">
        <f t="shared" si="0"/>
        <v/>
      </c>
      <c r="I39" s="34" t="str">
        <f t="shared" si="1"/>
        <v/>
      </c>
      <c r="J39" s="34" t="str">
        <f t="shared" si="2"/>
        <v/>
      </c>
      <c r="K39" s="34" t="str">
        <f t="shared" si="3"/>
        <v/>
      </c>
      <c r="L39" s="26" t="str">
        <f t="shared" si="4"/>
        <v/>
      </c>
      <c r="M39" s="32"/>
      <c r="N39" s="190"/>
      <c r="O39" s="190"/>
      <c r="P39" s="190"/>
      <c r="Q39" s="190"/>
      <c r="R39" s="23"/>
    </row>
    <row r="40" spans="1:22">
      <c r="A40" s="27">
        <f t="shared" ca="1" si="5"/>
        <v>45899</v>
      </c>
      <c r="B40" s="20"/>
      <c r="C40" s="21"/>
      <c r="D40" s="20"/>
      <c r="E40" s="21"/>
      <c r="F40" s="22"/>
      <c r="G40" s="22"/>
      <c r="H40" s="34" t="str">
        <f t="shared" si="0"/>
        <v/>
      </c>
      <c r="I40" s="34" t="str">
        <f t="shared" si="1"/>
        <v/>
      </c>
      <c r="J40" s="34" t="str">
        <f t="shared" si="2"/>
        <v/>
      </c>
      <c r="K40" s="34" t="str">
        <f t="shared" si="3"/>
        <v/>
      </c>
      <c r="L40" s="26" t="str">
        <f t="shared" si="4"/>
        <v/>
      </c>
      <c r="M40" s="32"/>
      <c r="N40" s="190"/>
      <c r="O40" s="190"/>
      <c r="P40" s="190"/>
      <c r="Q40" s="190"/>
      <c r="R40" s="23"/>
    </row>
    <row r="41" spans="1:22">
      <c r="A41" s="27">
        <f t="shared" ca="1" si="5"/>
        <v>45900</v>
      </c>
      <c r="B41" s="20"/>
      <c r="C41" s="21"/>
      <c r="D41" s="20"/>
      <c r="E41" s="21"/>
      <c r="F41" s="22"/>
      <c r="G41" s="22"/>
      <c r="H41" s="34" t="str">
        <f t="shared" si="0"/>
        <v/>
      </c>
      <c r="I41" s="34" t="str">
        <f t="shared" si="1"/>
        <v/>
      </c>
      <c r="J41" s="34" t="str">
        <f t="shared" si="2"/>
        <v/>
      </c>
      <c r="K41" s="34" t="str">
        <f t="shared" si="3"/>
        <v/>
      </c>
      <c r="L41" s="26" t="str">
        <f t="shared" si="4"/>
        <v/>
      </c>
      <c r="M41" s="32"/>
      <c r="N41" s="190"/>
      <c r="O41" s="190"/>
      <c r="P41" s="190"/>
      <c r="Q41" s="190"/>
      <c r="R41" s="23"/>
    </row>
    <row r="42" spans="1:22">
      <c r="A42" s="5" t="s">
        <v>11</v>
      </c>
      <c r="B42" s="191"/>
      <c r="C42" s="192"/>
      <c r="D42" s="191"/>
      <c r="E42" s="192"/>
      <c r="F42" s="26" t="str">
        <f t="shared" ref="F42:K42" si="6">IF(SUM(F11:F41)=0,"",SUM(F11:F41))</f>
        <v/>
      </c>
      <c r="G42" s="26" t="str">
        <f t="shared" si="6"/>
        <v/>
      </c>
      <c r="H42" s="26" t="str">
        <f t="shared" si="6"/>
        <v/>
      </c>
      <c r="I42" s="26" t="str">
        <f t="shared" si="6"/>
        <v/>
      </c>
      <c r="J42" s="26" t="str">
        <f t="shared" si="6"/>
        <v/>
      </c>
      <c r="K42" s="26" t="str">
        <f t="shared" si="6"/>
        <v/>
      </c>
      <c r="L42" s="26" t="str">
        <f>IF(SUM($L11:$L41)=0,"",SUM($L11:$L41))</f>
        <v/>
      </c>
      <c r="M42" s="33"/>
      <c r="N42" s="193"/>
      <c r="O42" s="193"/>
      <c r="P42" s="193"/>
      <c r="Q42" s="193"/>
      <c r="R42" s="6"/>
    </row>
    <row r="44" spans="1:22" ht="27" customHeight="1">
      <c r="A44" s="194" t="s">
        <v>22</v>
      </c>
      <c r="B44" s="189" t="s">
        <v>103</v>
      </c>
      <c r="C44" s="189"/>
      <c r="D44" s="189"/>
      <c r="E44" s="189"/>
      <c r="F44" s="189" t="s">
        <v>23</v>
      </c>
      <c r="G44" s="189"/>
      <c r="H44" s="189" t="s">
        <v>88</v>
      </c>
      <c r="I44" s="189"/>
      <c r="J44" s="189"/>
      <c r="K44" s="189"/>
      <c r="L44" s="189" t="s">
        <v>87</v>
      </c>
      <c r="M44" s="195" t="s">
        <v>96</v>
      </c>
      <c r="N44" s="194" t="s">
        <v>25</v>
      </c>
      <c r="O44" s="194"/>
      <c r="P44" s="194"/>
      <c r="Q44" s="194"/>
      <c r="R44" s="189" t="s">
        <v>100</v>
      </c>
    </row>
    <row r="45" spans="1:22" ht="14.25" customHeight="1">
      <c r="A45" s="194"/>
      <c r="B45" s="189" t="s">
        <v>82</v>
      </c>
      <c r="C45" s="189"/>
      <c r="D45" s="189" t="s">
        <v>84</v>
      </c>
      <c r="E45" s="189"/>
      <c r="F45" s="189"/>
      <c r="G45" s="189"/>
      <c r="H45" s="189" t="s">
        <v>90</v>
      </c>
      <c r="I45" s="189"/>
      <c r="J45" s="189" t="s">
        <v>89</v>
      </c>
      <c r="K45" s="189"/>
      <c r="L45" s="189"/>
      <c r="M45" s="196"/>
      <c r="N45" s="194"/>
      <c r="O45" s="194"/>
      <c r="P45" s="194"/>
      <c r="Q45" s="194"/>
      <c r="R45" s="189"/>
    </row>
    <row r="46" spans="1:22">
      <c r="A46" s="194"/>
      <c r="B46" s="43" t="s">
        <v>26</v>
      </c>
      <c r="C46" s="43" t="s">
        <v>27</v>
      </c>
      <c r="D46" s="43" t="s">
        <v>26</v>
      </c>
      <c r="E46" s="43" t="s">
        <v>27</v>
      </c>
      <c r="F46" s="44" t="s">
        <v>85</v>
      </c>
      <c r="G46" s="44" t="s">
        <v>86</v>
      </c>
      <c r="H46" s="44" t="s">
        <v>81</v>
      </c>
      <c r="I46" s="44" t="s">
        <v>83</v>
      </c>
      <c r="J46" s="44" t="s">
        <v>81</v>
      </c>
      <c r="K46" s="44" t="s">
        <v>95</v>
      </c>
      <c r="L46" s="189"/>
      <c r="M46" s="197"/>
      <c r="N46" s="194"/>
      <c r="O46" s="194"/>
      <c r="P46" s="194"/>
      <c r="Q46" s="194"/>
      <c r="R46" s="194"/>
    </row>
    <row r="47" spans="1:22">
      <c r="A47" s="27" cm="1">
        <f t="array" aca="1" ref="A47" ca="1">DATE("2025","8"+1,IFERROR(INDIRECT(T1),"1"))</f>
        <v>45901</v>
      </c>
      <c r="B47" s="20"/>
      <c r="C47" s="21"/>
      <c r="D47" s="20"/>
      <c r="E47" s="21"/>
      <c r="F47" s="22"/>
      <c r="G47" s="22"/>
      <c r="H47" s="34" t="str">
        <f>IF(OR(B47="",LEFT(M47,1)="✓"),"",C47-B47-F47)</f>
        <v/>
      </c>
      <c r="I47" s="34" t="str">
        <f>IF(OR(D47="",LEFT(M47,1)="✓"),"",E47-D47-G47)</f>
        <v/>
      </c>
      <c r="J47" s="34" t="str">
        <f>IF(AND(B47&lt;&gt;"",M47="✓所定"),C47-B47-F47,"")</f>
        <v/>
      </c>
      <c r="K47" s="34" t="str">
        <f>IF(AND(B47&lt;&gt;"",M47="✓法定"),C47-B47-F47,"")</f>
        <v/>
      </c>
      <c r="L47" s="26" t="str">
        <f>IF(AND($B47="",$D47=""),"",($C47-$B47-$F47)+($E47-$D47-$G47))</f>
        <v/>
      </c>
      <c r="M47" s="32"/>
      <c r="N47" s="190"/>
      <c r="O47" s="190"/>
      <c r="P47" s="190"/>
      <c r="Q47" s="190"/>
      <c r="R47" s="23"/>
      <c r="V47" s="1" t="s">
        <v>171</v>
      </c>
    </row>
    <row r="48" spans="1:22">
      <c r="A48" s="27">
        <f ca="1">A47+1</f>
        <v>45902</v>
      </c>
      <c r="B48" s="20"/>
      <c r="C48" s="21"/>
      <c r="D48" s="20"/>
      <c r="E48" s="21"/>
      <c r="F48" s="22"/>
      <c r="G48" s="22"/>
      <c r="H48" s="34" t="str">
        <f t="shared" ref="H48:H77" si="7">IF(OR(B48="",LEFT(M48,1)="✓"),"",C48-B48-F48)</f>
        <v/>
      </c>
      <c r="I48" s="34" t="str">
        <f t="shared" ref="I48:I77" si="8">IF(OR(D48="",LEFT(M48,1)="✓"),"",E48-D48-G48)</f>
        <v/>
      </c>
      <c r="J48" s="34" t="str">
        <f t="shared" ref="J48:J77" si="9">IF(AND(B48&lt;&gt;"",M48="✓所定"),C48-B48-F48,"")</f>
        <v/>
      </c>
      <c r="K48" s="34" t="str">
        <f t="shared" ref="K48:K77" si="10">IF(AND(B48&lt;&gt;"",M48="✓法定"),C48-B48-F48,"")</f>
        <v/>
      </c>
      <c r="L48" s="26" t="str">
        <f t="shared" ref="L48:L75" si="11">IF(AND($B48="",$D48=""),"",($C48-$B48-$F48)+($E48-$D48-$G48))</f>
        <v/>
      </c>
      <c r="M48" s="32"/>
      <c r="N48" s="190"/>
      <c r="O48" s="190"/>
      <c r="P48" s="190"/>
      <c r="Q48" s="190"/>
      <c r="R48" s="23"/>
      <c r="V48" s="1" t="s">
        <v>172</v>
      </c>
    </row>
    <row r="49" spans="1:18">
      <c r="A49" s="27">
        <f t="shared" ref="A49:A77" ca="1" si="12">A48+1</f>
        <v>45903</v>
      </c>
      <c r="B49" s="20"/>
      <c r="C49" s="21"/>
      <c r="D49" s="20"/>
      <c r="E49" s="21"/>
      <c r="F49" s="22"/>
      <c r="G49" s="22"/>
      <c r="H49" s="34" t="str">
        <f t="shared" si="7"/>
        <v/>
      </c>
      <c r="I49" s="34" t="str">
        <f t="shared" si="8"/>
        <v/>
      </c>
      <c r="J49" s="34" t="str">
        <f t="shared" si="9"/>
        <v/>
      </c>
      <c r="K49" s="34" t="str">
        <f t="shared" si="10"/>
        <v/>
      </c>
      <c r="L49" s="26" t="str">
        <f t="shared" si="11"/>
        <v/>
      </c>
      <c r="M49" s="32"/>
      <c r="N49" s="190"/>
      <c r="O49" s="190"/>
      <c r="P49" s="190"/>
      <c r="Q49" s="190"/>
      <c r="R49" s="23"/>
    </row>
    <row r="50" spans="1:18">
      <c r="A50" s="27">
        <f t="shared" ca="1" si="12"/>
        <v>45904</v>
      </c>
      <c r="B50" s="20"/>
      <c r="C50" s="21"/>
      <c r="D50" s="20"/>
      <c r="E50" s="21"/>
      <c r="F50" s="22"/>
      <c r="G50" s="22"/>
      <c r="H50" s="34" t="str">
        <f t="shared" si="7"/>
        <v/>
      </c>
      <c r="I50" s="34" t="str">
        <f t="shared" si="8"/>
        <v/>
      </c>
      <c r="J50" s="34" t="str">
        <f t="shared" si="9"/>
        <v/>
      </c>
      <c r="K50" s="34" t="str">
        <f t="shared" si="10"/>
        <v/>
      </c>
      <c r="L50" s="26" t="str">
        <f t="shared" si="11"/>
        <v/>
      </c>
      <c r="M50" s="32"/>
      <c r="N50" s="190"/>
      <c r="O50" s="190"/>
      <c r="P50" s="190"/>
      <c r="Q50" s="190"/>
      <c r="R50" s="23"/>
    </row>
    <row r="51" spans="1:18">
      <c r="A51" s="27">
        <f t="shared" ca="1" si="12"/>
        <v>45905</v>
      </c>
      <c r="B51" s="20"/>
      <c r="C51" s="21"/>
      <c r="D51" s="20"/>
      <c r="E51" s="21"/>
      <c r="F51" s="22"/>
      <c r="G51" s="22"/>
      <c r="H51" s="34" t="str">
        <f t="shared" si="7"/>
        <v/>
      </c>
      <c r="I51" s="34" t="str">
        <f t="shared" si="8"/>
        <v/>
      </c>
      <c r="J51" s="34" t="str">
        <f t="shared" si="9"/>
        <v/>
      </c>
      <c r="K51" s="34" t="str">
        <f t="shared" si="10"/>
        <v/>
      </c>
      <c r="L51" s="26" t="str">
        <f t="shared" si="11"/>
        <v/>
      </c>
      <c r="M51" s="32"/>
      <c r="N51" s="190"/>
      <c r="O51" s="190"/>
      <c r="P51" s="190"/>
      <c r="Q51" s="190"/>
      <c r="R51" s="23"/>
    </row>
    <row r="52" spans="1:18">
      <c r="A52" s="27">
        <f t="shared" ca="1" si="12"/>
        <v>45906</v>
      </c>
      <c r="B52" s="20"/>
      <c r="C52" s="21"/>
      <c r="D52" s="20"/>
      <c r="E52" s="21"/>
      <c r="F52" s="22"/>
      <c r="G52" s="22"/>
      <c r="H52" s="34" t="str">
        <f t="shared" si="7"/>
        <v/>
      </c>
      <c r="I52" s="34" t="str">
        <f t="shared" si="8"/>
        <v/>
      </c>
      <c r="J52" s="34" t="str">
        <f t="shared" si="9"/>
        <v/>
      </c>
      <c r="K52" s="34" t="str">
        <f t="shared" si="10"/>
        <v/>
      </c>
      <c r="L52" s="26" t="str">
        <f t="shared" si="11"/>
        <v/>
      </c>
      <c r="M52" s="32"/>
      <c r="N52" s="190"/>
      <c r="O52" s="190"/>
      <c r="P52" s="190"/>
      <c r="Q52" s="190"/>
      <c r="R52" s="23"/>
    </row>
    <row r="53" spans="1:18">
      <c r="A53" s="27">
        <f t="shared" ca="1" si="12"/>
        <v>45907</v>
      </c>
      <c r="B53" s="20"/>
      <c r="C53" s="21"/>
      <c r="D53" s="20"/>
      <c r="E53" s="21"/>
      <c r="F53" s="22"/>
      <c r="G53" s="22"/>
      <c r="H53" s="34" t="str">
        <f t="shared" si="7"/>
        <v/>
      </c>
      <c r="I53" s="34" t="str">
        <f t="shared" si="8"/>
        <v/>
      </c>
      <c r="J53" s="34" t="str">
        <f t="shared" si="9"/>
        <v/>
      </c>
      <c r="K53" s="34" t="str">
        <f t="shared" si="10"/>
        <v/>
      </c>
      <c r="L53" s="26" t="str">
        <f t="shared" si="11"/>
        <v/>
      </c>
      <c r="M53" s="32"/>
      <c r="N53" s="190"/>
      <c r="O53" s="190"/>
      <c r="P53" s="190"/>
      <c r="Q53" s="190"/>
      <c r="R53" s="23"/>
    </row>
    <row r="54" spans="1:18">
      <c r="A54" s="27">
        <f t="shared" ca="1" si="12"/>
        <v>45908</v>
      </c>
      <c r="B54" s="20"/>
      <c r="C54" s="21"/>
      <c r="D54" s="20"/>
      <c r="E54" s="21"/>
      <c r="F54" s="22"/>
      <c r="G54" s="22"/>
      <c r="H54" s="34" t="str">
        <f t="shared" si="7"/>
        <v/>
      </c>
      <c r="I54" s="34" t="str">
        <f t="shared" si="8"/>
        <v/>
      </c>
      <c r="J54" s="34" t="str">
        <f t="shared" si="9"/>
        <v/>
      </c>
      <c r="K54" s="34" t="str">
        <f t="shared" si="10"/>
        <v/>
      </c>
      <c r="L54" s="26" t="str">
        <f t="shared" si="11"/>
        <v/>
      </c>
      <c r="M54" s="32"/>
      <c r="N54" s="190"/>
      <c r="O54" s="190"/>
      <c r="P54" s="190"/>
      <c r="Q54" s="190"/>
      <c r="R54" s="23"/>
    </row>
    <row r="55" spans="1:18">
      <c r="A55" s="27">
        <f t="shared" ca="1" si="12"/>
        <v>45909</v>
      </c>
      <c r="B55" s="20"/>
      <c r="C55" s="21"/>
      <c r="D55" s="20"/>
      <c r="E55" s="21"/>
      <c r="F55" s="22"/>
      <c r="G55" s="22"/>
      <c r="H55" s="34" t="str">
        <f t="shared" si="7"/>
        <v/>
      </c>
      <c r="I55" s="34" t="str">
        <f t="shared" si="8"/>
        <v/>
      </c>
      <c r="J55" s="34" t="str">
        <f t="shared" si="9"/>
        <v/>
      </c>
      <c r="K55" s="34" t="str">
        <f t="shared" si="10"/>
        <v/>
      </c>
      <c r="L55" s="26" t="str">
        <f t="shared" si="11"/>
        <v/>
      </c>
      <c r="M55" s="32"/>
      <c r="N55" s="190"/>
      <c r="O55" s="190"/>
      <c r="P55" s="190"/>
      <c r="Q55" s="190"/>
      <c r="R55" s="23"/>
    </row>
    <row r="56" spans="1:18">
      <c r="A56" s="27">
        <f t="shared" ca="1" si="12"/>
        <v>45910</v>
      </c>
      <c r="B56" s="20"/>
      <c r="C56" s="21"/>
      <c r="D56" s="20"/>
      <c r="E56" s="21"/>
      <c r="F56" s="22"/>
      <c r="G56" s="22"/>
      <c r="H56" s="34" t="str">
        <f t="shared" si="7"/>
        <v/>
      </c>
      <c r="I56" s="34" t="str">
        <f t="shared" si="8"/>
        <v/>
      </c>
      <c r="J56" s="34" t="str">
        <f t="shared" si="9"/>
        <v/>
      </c>
      <c r="K56" s="34" t="str">
        <f t="shared" si="10"/>
        <v/>
      </c>
      <c r="L56" s="26" t="str">
        <f t="shared" si="11"/>
        <v/>
      </c>
      <c r="M56" s="32"/>
      <c r="N56" s="190"/>
      <c r="O56" s="190"/>
      <c r="P56" s="190"/>
      <c r="Q56" s="190"/>
      <c r="R56" s="23"/>
    </row>
    <row r="57" spans="1:18">
      <c r="A57" s="27">
        <f t="shared" ca="1" si="12"/>
        <v>45911</v>
      </c>
      <c r="B57" s="20"/>
      <c r="C57" s="21"/>
      <c r="D57" s="20"/>
      <c r="E57" s="21"/>
      <c r="F57" s="22"/>
      <c r="G57" s="22"/>
      <c r="H57" s="34" t="str">
        <f t="shared" si="7"/>
        <v/>
      </c>
      <c r="I57" s="34" t="str">
        <f t="shared" si="8"/>
        <v/>
      </c>
      <c r="J57" s="34" t="str">
        <f t="shared" si="9"/>
        <v/>
      </c>
      <c r="K57" s="34" t="str">
        <f t="shared" si="10"/>
        <v/>
      </c>
      <c r="L57" s="26" t="str">
        <f t="shared" si="11"/>
        <v/>
      </c>
      <c r="M57" s="32"/>
      <c r="N57" s="190"/>
      <c r="O57" s="190"/>
      <c r="P57" s="190"/>
      <c r="Q57" s="190"/>
      <c r="R57" s="23"/>
    </row>
    <row r="58" spans="1:18">
      <c r="A58" s="27">
        <f t="shared" ca="1" si="12"/>
        <v>45912</v>
      </c>
      <c r="B58" s="20"/>
      <c r="C58" s="21"/>
      <c r="D58" s="20"/>
      <c r="E58" s="21"/>
      <c r="F58" s="22"/>
      <c r="G58" s="22"/>
      <c r="H58" s="34" t="str">
        <f t="shared" si="7"/>
        <v/>
      </c>
      <c r="I58" s="34" t="str">
        <f t="shared" si="8"/>
        <v/>
      </c>
      <c r="J58" s="34" t="str">
        <f t="shared" si="9"/>
        <v/>
      </c>
      <c r="K58" s="34" t="str">
        <f t="shared" si="10"/>
        <v/>
      </c>
      <c r="L58" s="26" t="str">
        <f t="shared" si="11"/>
        <v/>
      </c>
      <c r="M58" s="32"/>
      <c r="N58" s="190"/>
      <c r="O58" s="190"/>
      <c r="P58" s="190"/>
      <c r="Q58" s="190"/>
      <c r="R58" s="23"/>
    </row>
    <row r="59" spans="1:18">
      <c r="A59" s="27">
        <f t="shared" ca="1" si="12"/>
        <v>45913</v>
      </c>
      <c r="B59" s="20"/>
      <c r="C59" s="21"/>
      <c r="D59" s="20"/>
      <c r="E59" s="21"/>
      <c r="F59" s="22"/>
      <c r="G59" s="22"/>
      <c r="H59" s="34" t="str">
        <f t="shared" si="7"/>
        <v/>
      </c>
      <c r="I59" s="34" t="str">
        <f t="shared" si="8"/>
        <v/>
      </c>
      <c r="J59" s="34" t="str">
        <f t="shared" si="9"/>
        <v/>
      </c>
      <c r="K59" s="34" t="str">
        <f t="shared" si="10"/>
        <v/>
      </c>
      <c r="L59" s="26" t="str">
        <f t="shared" si="11"/>
        <v/>
      </c>
      <c r="M59" s="32"/>
      <c r="N59" s="190"/>
      <c r="O59" s="190"/>
      <c r="P59" s="190"/>
      <c r="Q59" s="190"/>
      <c r="R59" s="23"/>
    </row>
    <row r="60" spans="1:18">
      <c r="A60" s="27">
        <f t="shared" ca="1" si="12"/>
        <v>45914</v>
      </c>
      <c r="B60" s="20"/>
      <c r="C60" s="21"/>
      <c r="D60" s="20"/>
      <c r="E60" s="21"/>
      <c r="F60" s="22"/>
      <c r="G60" s="22"/>
      <c r="H60" s="34" t="str">
        <f t="shared" si="7"/>
        <v/>
      </c>
      <c r="I60" s="34" t="str">
        <f t="shared" si="8"/>
        <v/>
      </c>
      <c r="J60" s="34" t="str">
        <f t="shared" si="9"/>
        <v/>
      </c>
      <c r="K60" s="34" t="str">
        <f t="shared" si="10"/>
        <v/>
      </c>
      <c r="L60" s="26" t="str">
        <f t="shared" si="11"/>
        <v/>
      </c>
      <c r="M60" s="32"/>
      <c r="N60" s="190"/>
      <c r="O60" s="190"/>
      <c r="P60" s="190"/>
      <c r="Q60" s="190"/>
      <c r="R60" s="23"/>
    </row>
    <row r="61" spans="1:18">
      <c r="A61" s="27">
        <f t="shared" ca="1" si="12"/>
        <v>45915</v>
      </c>
      <c r="B61" s="20"/>
      <c r="C61" s="21"/>
      <c r="D61" s="20"/>
      <c r="E61" s="21"/>
      <c r="F61" s="22"/>
      <c r="G61" s="22"/>
      <c r="H61" s="34" t="str">
        <f t="shared" si="7"/>
        <v/>
      </c>
      <c r="I61" s="34" t="str">
        <f t="shared" si="8"/>
        <v/>
      </c>
      <c r="J61" s="34" t="str">
        <f t="shared" si="9"/>
        <v/>
      </c>
      <c r="K61" s="34" t="str">
        <f t="shared" si="10"/>
        <v/>
      </c>
      <c r="L61" s="26" t="str">
        <f t="shared" si="11"/>
        <v/>
      </c>
      <c r="M61" s="32"/>
      <c r="N61" s="190"/>
      <c r="O61" s="190"/>
      <c r="P61" s="190"/>
      <c r="Q61" s="190"/>
      <c r="R61" s="23"/>
    </row>
    <row r="62" spans="1:18">
      <c r="A62" s="27">
        <f t="shared" ca="1" si="12"/>
        <v>45916</v>
      </c>
      <c r="B62" s="20"/>
      <c r="C62" s="21"/>
      <c r="D62" s="20"/>
      <c r="E62" s="21"/>
      <c r="F62" s="22"/>
      <c r="G62" s="22"/>
      <c r="H62" s="34" t="str">
        <f t="shared" si="7"/>
        <v/>
      </c>
      <c r="I62" s="34" t="str">
        <f t="shared" si="8"/>
        <v/>
      </c>
      <c r="J62" s="34" t="str">
        <f t="shared" si="9"/>
        <v/>
      </c>
      <c r="K62" s="34" t="str">
        <f t="shared" si="10"/>
        <v/>
      </c>
      <c r="L62" s="26" t="str">
        <f t="shared" si="11"/>
        <v/>
      </c>
      <c r="M62" s="32"/>
      <c r="N62" s="190"/>
      <c r="O62" s="190"/>
      <c r="P62" s="190"/>
      <c r="Q62" s="190"/>
      <c r="R62" s="23"/>
    </row>
    <row r="63" spans="1:18">
      <c r="A63" s="27">
        <f t="shared" ca="1" si="12"/>
        <v>45917</v>
      </c>
      <c r="B63" s="20"/>
      <c r="C63" s="21"/>
      <c r="D63" s="20"/>
      <c r="E63" s="21"/>
      <c r="F63" s="22"/>
      <c r="G63" s="22"/>
      <c r="H63" s="34" t="str">
        <f t="shared" si="7"/>
        <v/>
      </c>
      <c r="I63" s="34" t="str">
        <f t="shared" si="8"/>
        <v/>
      </c>
      <c r="J63" s="34" t="str">
        <f t="shared" si="9"/>
        <v/>
      </c>
      <c r="K63" s="34" t="str">
        <f t="shared" si="10"/>
        <v/>
      </c>
      <c r="L63" s="26" t="str">
        <f t="shared" si="11"/>
        <v/>
      </c>
      <c r="M63" s="32"/>
      <c r="N63" s="190"/>
      <c r="O63" s="190"/>
      <c r="P63" s="190"/>
      <c r="Q63" s="190"/>
      <c r="R63" s="23"/>
    </row>
    <row r="64" spans="1:18">
      <c r="A64" s="27">
        <f t="shared" ca="1" si="12"/>
        <v>45918</v>
      </c>
      <c r="B64" s="20"/>
      <c r="C64" s="21"/>
      <c r="D64" s="20"/>
      <c r="E64" s="21"/>
      <c r="F64" s="22"/>
      <c r="G64" s="22"/>
      <c r="H64" s="34" t="str">
        <f t="shared" si="7"/>
        <v/>
      </c>
      <c r="I64" s="34" t="str">
        <f t="shared" si="8"/>
        <v/>
      </c>
      <c r="J64" s="34" t="str">
        <f t="shared" si="9"/>
        <v/>
      </c>
      <c r="K64" s="34" t="str">
        <f t="shared" si="10"/>
        <v/>
      </c>
      <c r="L64" s="26" t="str">
        <f t="shared" si="11"/>
        <v/>
      </c>
      <c r="M64" s="32"/>
      <c r="N64" s="190"/>
      <c r="O64" s="190"/>
      <c r="P64" s="190"/>
      <c r="Q64" s="190"/>
      <c r="R64" s="23"/>
    </row>
    <row r="65" spans="1:18">
      <c r="A65" s="27">
        <f t="shared" ca="1" si="12"/>
        <v>45919</v>
      </c>
      <c r="B65" s="20"/>
      <c r="C65" s="21"/>
      <c r="D65" s="20"/>
      <c r="E65" s="21"/>
      <c r="F65" s="22"/>
      <c r="G65" s="22"/>
      <c r="H65" s="34" t="str">
        <f t="shared" si="7"/>
        <v/>
      </c>
      <c r="I65" s="34" t="str">
        <f t="shared" si="8"/>
        <v/>
      </c>
      <c r="J65" s="34" t="str">
        <f t="shared" si="9"/>
        <v/>
      </c>
      <c r="K65" s="34" t="str">
        <f t="shared" si="10"/>
        <v/>
      </c>
      <c r="L65" s="26" t="str">
        <f t="shared" si="11"/>
        <v/>
      </c>
      <c r="M65" s="32"/>
      <c r="N65" s="190"/>
      <c r="O65" s="190"/>
      <c r="P65" s="190"/>
      <c r="Q65" s="190"/>
      <c r="R65" s="23"/>
    </row>
    <row r="66" spans="1:18">
      <c r="A66" s="27">
        <f t="shared" ca="1" si="12"/>
        <v>45920</v>
      </c>
      <c r="B66" s="20"/>
      <c r="C66" s="21"/>
      <c r="D66" s="20"/>
      <c r="E66" s="21"/>
      <c r="F66" s="22"/>
      <c r="G66" s="22"/>
      <c r="H66" s="34" t="str">
        <f t="shared" si="7"/>
        <v/>
      </c>
      <c r="I66" s="34" t="str">
        <f t="shared" si="8"/>
        <v/>
      </c>
      <c r="J66" s="34" t="str">
        <f t="shared" si="9"/>
        <v/>
      </c>
      <c r="K66" s="34" t="str">
        <f t="shared" si="10"/>
        <v/>
      </c>
      <c r="L66" s="26" t="str">
        <f t="shared" si="11"/>
        <v/>
      </c>
      <c r="M66" s="32"/>
      <c r="N66" s="190"/>
      <c r="O66" s="190"/>
      <c r="P66" s="190"/>
      <c r="Q66" s="190"/>
      <c r="R66" s="23"/>
    </row>
    <row r="67" spans="1:18">
      <c r="A67" s="27">
        <f t="shared" ca="1" si="12"/>
        <v>45921</v>
      </c>
      <c r="B67" s="20"/>
      <c r="C67" s="21"/>
      <c r="D67" s="20"/>
      <c r="E67" s="21"/>
      <c r="F67" s="22"/>
      <c r="G67" s="22"/>
      <c r="H67" s="34" t="str">
        <f t="shared" si="7"/>
        <v/>
      </c>
      <c r="I67" s="34" t="str">
        <f t="shared" si="8"/>
        <v/>
      </c>
      <c r="J67" s="34" t="str">
        <f t="shared" si="9"/>
        <v/>
      </c>
      <c r="K67" s="34" t="str">
        <f t="shared" si="10"/>
        <v/>
      </c>
      <c r="L67" s="26" t="str">
        <f t="shared" si="11"/>
        <v/>
      </c>
      <c r="M67" s="32"/>
      <c r="N67" s="190"/>
      <c r="O67" s="190"/>
      <c r="P67" s="190"/>
      <c r="Q67" s="190"/>
      <c r="R67" s="23"/>
    </row>
    <row r="68" spans="1:18">
      <c r="A68" s="27">
        <f t="shared" ca="1" si="12"/>
        <v>45922</v>
      </c>
      <c r="B68" s="20"/>
      <c r="C68" s="21"/>
      <c r="D68" s="20"/>
      <c r="E68" s="21"/>
      <c r="F68" s="22"/>
      <c r="G68" s="22"/>
      <c r="H68" s="34" t="str">
        <f t="shared" si="7"/>
        <v/>
      </c>
      <c r="I68" s="34" t="str">
        <f t="shared" si="8"/>
        <v/>
      </c>
      <c r="J68" s="34" t="str">
        <f t="shared" si="9"/>
        <v/>
      </c>
      <c r="K68" s="34" t="str">
        <f t="shared" si="10"/>
        <v/>
      </c>
      <c r="L68" s="26" t="str">
        <f t="shared" si="11"/>
        <v/>
      </c>
      <c r="M68" s="32"/>
      <c r="N68" s="190"/>
      <c r="O68" s="190"/>
      <c r="P68" s="190"/>
      <c r="Q68" s="190"/>
      <c r="R68" s="23"/>
    </row>
    <row r="69" spans="1:18">
      <c r="A69" s="27">
        <f t="shared" ca="1" si="12"/>
        <v>45923</v>
      </c>
      <c r="B69" s="20"/>
      <c r="C69" s="21"/>
      <c r="D69" s="20"/>
      <c r="E69" s="21"/>
      <c r="F69" s="22"/>
      <c r="G69" s="22"/>
      <c r="H69" s="34" t="str">
        <f t="shared" si="7"/>
        <v/>
      </c>
      <c r="I69" s="34" t="str">
        <f t="shared" si="8"/>
        <v/>
      </c>
      <c r="J69" s="34" t="str">
        <f t="shared" si="9"/>
        <v/>
      </c>
      <c r="K69" s="34" t="str">
        <f t="shared" si="10"/>
        <v/>
      </c>
      <c r="L69" s="26" t="str">
        <f t="shared" si="11"/>
        <v/>
      </c>
      <c r="M69" s="32"/>
      <c r="N69" s="190"/>
      <c r="O69" s="190"/>
      <c r="P69" s="190"/>
      <c r="Q69" s="190"/>
      <c r="R69" s="23"/>
    </row>
    <row r="70" spans="1:18">
      <c r="A70" s="27">
        <f t="shared" ca="1" si="12"/>
        <v>45924</v>
      </c>
      <c r="B70" s="20"/>
      <c r="C70" s="21"/>
      <c r="D70" s="20"/>
      <c r="E70" s="21"/>
      <c r="F70" s="22"/>
      <c r="G70" s="22"/>
      <c r="H70" s="34" t="str">
        <f t="shared" si="7"/>
        <v/>
      </c>
      <c r="I70" s="34" t="str">
        <f t="shared" si="8"/>
        <v/>
      </c>
      <c r="J70" s="34" t="str">
        <f t="shared" si="9"/>
        <v/>
      </c>
      <c r="K70" s="34" t="str">
        <f t="shared" si="10"/>
        <v/>
      </c>
      <c r="L70" s="26" t="str">
        <f t="shared" si="11"/>
        <v/>
      </c>
      <c r="M70" s="32"/>
      <c r="N70" s="190"/>
      <c r="O70" s="190"/>
      <c r="P70" s="190"/>
      <c r="Q70" s="190"/>
      <c r="R70" s="23"/>
    </row>
    <row r="71" spans="1:18">
      <c r="A71" s="27">
        <f t="shared" ca="1" si="12"/>
        <v>45925</v>
      </c>
      <c r="B71" s="20"/>
      <c r="C71" s="21"/>
      <c r="D71" s="20"/>
      <c r="E71" s="21"/>
      <c r="F71" s="22"/>
      <c r="G71" s="22"/>
      <c r="H71" s="34" t="str">
        <f t="shared" si="7"/>
        <v/>
      </c>
      <c r="I71" s="34" t="str">
        <f t="shared" si="8"/>
        <v/>
      </c>
      <c r="J71" s="34" t="str">
        <f t="shared" si="9"/>
        <v/>
      </c>
      <c r="K71" s="34" t="str">
        <f t="shared" si="10"/>
        <v/>
      </c>
      <c r="L71" s="26" t="str">
        <f t="shared" si="11"/>
        <v/>
      </c>
      <c r="M71" s="32"/>
      <c r="N71" s="190"/>
      <c r="O71" s="190"/>
      <c r="P71" s="190"/>
      <c r="Q71" s="190"/>
      <c r="R71" s="23"/>
    </row>
    <row r="72" spans="1:18">
      <c r="A72" s="27">
        <f t="shared" ca="1" si="12"/>
        <v>45926</v>
      </c>
      <c r="B72" s="20"/>
      <c r="C72" s="21"/>
      <c r="D72" s="20"/>
      <c r="E72" s="21"/>
      <c r="F72" s="22"/>
      <c r="G72" s="22"/>
      <c r="H72" s="34" t="str">
        <f t="shared" si="7"/>
        <v/>
      </c>
      <c r="I72" s="34" t="str">
        <f t="shared" si="8"/>
        <v/>
      </c>
      <c r="J72" s="34" t="str">
        <f t="shared" si="9"/>
        <v/>
      </c>
      <c r="K72" s="34" t="str">
        <f t="shared" si="10"/>
        <v/>
      </c>
      <c r="L72" s="26" t="str">
        <f t="shared" si="11"/>
        <v/>
      </c>
      <c r="M72" s="32"/>
      <c r="N72" s="190"/>
      <c r="O72" s="190"/>
      <c r="P72" s="190"/>
      <c r="Q72" s="190"/>
      <c r="R72" s="23"/>
    </row>
    <row r="73" spans="1:18">
      <c r="A73" s="27">
        <f t="shared" ca="1" si="12"/>
        <v>45927</v>
      </c>
      <c r="B73" s="20"/>
      <c r="C73" s="21"/>
      <c r="D73" s="20"/>
      <c r="E73" s="21"/>
      <c r="F73" s="22"/>
      <c r="G73" s="22"/>
      <c r="H73" s="34" t="str">
        <f t="shared" si="7"/>
        <v/>
      </c>
      <c r="I73" s="34" t="str">
        <f t="shared" si="8"/>
        <v/>
      </c>
      <c r="J73" s="34" t="str">
        <f t="shared" si="9"/>
        <v/>
      </c>
      <c r="K73" s="34" t="str">
        <f t="shared" si="10"/>
        <v/>
      </c>
      <c r="L73" s="26" t="str">
        <f t="shared" si="11"/>
        <v/>
      </c>
      <c r="M73" s="32"/>
      <c r="N73" s="190"/>
      <c r="O73" s="190"/>
      <c r="P73" s="190"/>
      <c r="Q73" s="190"/>
      <c r="R73" s="23"/>
    </row>
    <row r="74" spans="1:18">
      <c r="A74" s="27">
        <f t="shared" ca="1" si="12"/>
        <v>45928</v>
      </c>
      <c r="B74" s="20"/>
      <c r="C74" s="21"/>
      <c r="D74" s="20"/>
      <c r="E74" s="21"/>
      <c r="F74" s="22"/>
      <c r="G74" s="22"/>
      <c r="H74" s="34" t="str">
        <f t="shared" si="7"/>
        <v/>
      </c>
      <c r="I74" s="34" t="str">
        <f t="shared" si="8"/>
        <v/>
      </c>
      <c r="J74" s="34" t="str">
        <f t="shared" si="9"/>
        <v/>
      </c>
      <c r="K74" s="34" t="str">
        <f t="shared" si="10"/>
        <v/>
      </c>
      <c r="L74" s="26" t="str">
        <f t="shared" si="11"/>
        <v/>
      </c>
      <c r="M74" s="32"/>
      <c r="N74" s="190"/>
      <c r="O74" s="190"/>
      <c r="P74" s="190"/>
      <c r="Q74" s="190"/>
      <c r="R74" s="23"/>
    </row>
    <row r="75" spans="1:18">
      <c r="A75" s="27">
        <f t="shared" ca="1" si="12"/>
        <v>45929</v>
      </c>
      <c r="B75" s="20"/>
      <c r="C75" s="21"/>
      <c r="D75" s="20"/>
      <c r="E75" s="21"/>
      <c r="F75" s="22"/>
      <c r="G75" s="22"/>
      <c r="H75" s="34" t="str">
        <f t="shared" si="7"/>
        <v/>
      </c>
      <c r="I75" s="34" t="str">
        <f t="shared" si="8"/>
        <v/>
      </c>
      <c r="J75" s="34" t="str">
        <f t="shared" si="9"/>
        <v/>
      </c>
      <c r="K75" s="34" t="str">
        <f t="shared" si="10"/>
        <v/>
      </c>
      <c r="L75" s="26" t="str">
        <f t="shared" si="11"/>
        <v/>
      </c>
      <c r="M75" s="32"/>
      <c r="N75" s="190"/>
      <c r="O75" s="190"/>
      <c r="P75" s="190"/>
      <c r="Q75" s="190"/>
      <c r="R75" s="23"/>
    </row>
    <row r="76" spans="1:18">
      <c r="A76" s="27">
        <f t="shared" ca="1" si="12"/>
        <v>45930</v>
      </c>
      <c r="B76" s="20"/>
      <c r="C76" s="21"/>
      <c r="D76" s="20"/>
      <c r="E76" s="21"/>
      <c r="F76" s="22"/>
      <c r="G76" s="22"/>
      <c r="H76" s="34" t="str">
        <f t="shared" si="7"/>
        <v/>
      </c>
      <c r="I76" s="34" t="str">
        <f t="shared" si="8"/>
        <v/>
      </c>
      <c r="J76" s="34" t="str">
        <f t="shared" si="9"/>
        <v/>
      </c>
      <c r="K76" s="34" t="str">
        <f t="shared" si="10"/>
        <v/>
      </c>
      <c r="L76" s="26" t="str">
        <f>IF(AND($B76="",$D76=""),"",($C76-$B76-$F76)+($E76-$D76-$G76))</f>
        <v/>
      </c>
      <c r="M76" s="32"/>
      <c r="N76" s="190"/>
      <c r="O76" s="190"/>
      <c r="P76" s="190"/>
      <c r="Q76" s="190"/>
      <c r="R76" s="23"/>
    </row>
    <row r="77" spans="1:18">
      <c r="A77" s="27">
        <f t="shared" ca="1" si="12"/>
        <v>45931</v>
      </c>
      <c r="B77" s="20"/>
      <c r="C77" s="21"/>
      <c r="D77" s="20"/>
      <c r="E77" s="21"/>
      <c r="F77" s="22"/>
      <c r="G77" s="22"/>
      <c r="H77" s="34" t="str">
        <f t="shared" si="7"/>
        <v/>
      </c>
      <c r="I77" s="34" t="str">
        <f t="shared" si="8"/>
        <v/>
      </c>
      <c r="J77" s="34" t="str">
        <f t="shared" si="9"/>
        <v/>
      </c>
      <c r="K77" s="34" t="str">
        <f t="shared" si="10"/>
        <v/>
      </c>
      <c r="L77" s="26" t="str">
        <f>IF(AND($B77="",$D77=""),"",($C77-$B77-$F77)+($E77-$D77-$G77))</f>
        <v/>
      </c>
      <c r="M77" s="32"/>
      <c r="N77" s="190"/>
      <c r="O77" s="190"/>
      <c r="P77" s="190"/>
      <c r="Q77" s="190"/>
      <c r="R77" s="23"/>
    </row>
    <row r="78" spans="1:18">
      <c r="A78" s="5" t="s">
        <v>11</v>
      </c>
      <c r="B78" s="191"/>
      <c r="C78" s="192"/>
      <c r="D78" s="191"/>
      <c r="E78" s="192"/>
      <c r="F78" s="26" t="str">
        <f>IF(SUM($F47:$F77)=0,"",SUM($F47:$F77))</f>
        <v/>
      </c>
      <c r="G78" s="26" t="str">
        <f>IF(SUM($G47:$G77)=0,"",SUM($G47:$G77))</f>
        <v/>
      </c>
      <c r="H78" s="26" t="str">
        <f>IF(SUM(H47:H77)=0,"",SUM(H47:H77))</f>
        <v/>
      </c>
      <c r="I78" s="26" t="str">
        <f>IF(SUM(I47:I77)=0,"",SUM(I47:I77))</f>
        <v/>
      </c>
      <c r="J78" s="26" t="str">
        <f t="shared" ref="J78:K78" si="13">IF(SUM(J47:J77)=0,"",SUM(J47:J77))</f>
        <v/>
      </c>
      <c r="K78" s="26" t="str">
        <f t="shared" si="13"/>
        <v/>
      </c>
      <c r="L78" s="26" t="str">
        <f>IF(SUM($L47:$L77)=0,"",SUM($L47:$L77))</f>
        <v/>
      </c>
      <c r="M78" s="33"/>
      <c r="N78" s="193"/>
      <c r="O78" s="193"/>
      <c r="P78" s="193"/>
      <c r="Q78" s="193"/>
      <c r="R78" s="6"/>
    </row>
    <row r="80" spans="1:18" ht="27" customHeight="1">
      <c r="A80" s="194" t="s">
        <v>22</v>
      </c>
      <c r="B80" s="189" t="s">
        <v>103</v>
      </c>
      <c r="C80" s="189"/>
      <c r="D80" s="189"/>
      <c r="E80" s="189"/>
      <c r="F80" s="189" t="s">
        <v>23</v>
      </c>
      <c r="G80" s="189"/>
      <c r="H80" s="189" t="s">
        <v>88</v>
      </c>
      <c r="I80" s="189"/>
      <c r="J80" s="189"/>
      <c r="K80" s="189"/>
      <c r="L80" s="189" t="s">
        <v>87</v>
      </c>
      <c r="M80" s="195" t="s">
        <v>96</v>
      </c>
      <c r="N80" s="194" t="s">
        <v>25</v>
      </c>
      <c r="O80" s="194"/>
      <c r="P80" s="194"/>
      <c r="Q80" s="194"/>
      <c r="R80" s="189" t="s">
        <v>100</v>
      </c>
    </row>
    <row r="81" spans="1:22" ht="14.25" customHeight="1">
      <c r="A81" s="194"/>
      <c r="B81" s="189" t="s">
        <v>82</v>
      </c>
      <c r="C81" s="189"/>
      <c r="D81" s="189" t="s">
        <v>84</v>
      </c>
      <c r="E81" s="189"/>
      <c r="F81" s="189"/>
      <c r="G81" s="189"/>
      <c r="H81" s="189" t="s">
        <v>90</v>
      </c>
      <c r="I81" s="189"/>
      <c r="J81" s="189" t="s">
        <v>89</v>
      </c>
      <c r="K81" s="189"/>
      <c r="L81" s="189"/>
      <c r="M81" s="196"/>
      <c r="N81" s="194"/>
      <c r="O81" s="194"/>
      <c r="P81" s="194"/>
      <c r="Q81" s="194"/>
      <c r="R81" s="189"/>
    </row>
    <row r="82" spans="1:22">
      <c r="A82" s="194"/>
      <c r="B82" s="43" t="s">
        <v>26</v>
      </c>
      <c r="C82" s="43" t="s">
        <v>27</v>
      </c>
      <c r="D82" s="43" t="s">
        <v>26</v>
      </c>
      <c r="E82" s="43" t="s">
        <v>27</v>
      </c>
      <c r="F82" s="44" t="s">
        <v>85</v>
      </c>
      <c r="G82" s="44" t="s">
        <v>86</v>
      </c>
      <c r="H82" s="44" t="s">
        <v>81</v>
      </c>
      <c r="I82" s="44" t="s">
        <v>83</v>
      </c>
      <c r="J82" s="44" t="s">
        <v>81</v>
      </c>
      <c r="K82" s="44" t="s">
        <v>95</v>
      </c>
      <c r="L82" s="189"/>
      <c r="M82" s="197"/>
      <c r="N82" s="194"/>
      <c r="O82" s="194"/>
      <c r="P82" s="194"/>
      <c r="Q82" s="194"/>
      <c r="R82" s="194"/>
    </row>
    <row r="83" spans="1:22">
      <c r="A83" s="27" cm="1">
        <f t="array" aca="1" ref="A83" ca="1">DATE("2025","8"+2,IFERROR(INDIRECT(T1),"1"))</f>
        <v>45931</v>
      </c>
      <c r="B83" s="20"/>
      <c r="C83" s="21"/>
      <c r="D83" s="20"/>
      <c r="E83" s="21"/>
      <c r="F83" s="22"/>
      <c r="G83" s="22"/>
      <c r="H83" s="34" t="str">
        <f>IF(OR(B83="",LEFT(M83,1)="✓"),"",C83-B83-F83)</f>
        <v/>
      </c>
      <c r="I83" s="34" t="str">
        <f>IF(OR(D83="",LEFT(M83,1)="✓"),"",E83-D83-G83)</f>
        <v/>
      </c>
      <c r="J83" s="34" t="str">
        <f>IF(AND(B83&lt;&gt;"",M83="✓所定"),C83-B83-F83,"")</f>
        <v/>
      </c>
      <c r="K83" s="34" t="str">
        <f>IF(AND(B83&lt;&gt;"",M83="✓法定"),C83-B83-F83,"")</f>
        <v/>
      </c>
      <c r="L83" s="26" t="str">
        <f>IF(AND($B83="",$D83=""),"",($C83-$B83-$F83)+($E83-$D83-$G83))</f>
        <v/>
      </c>
      <c r="M83" s="32"/>
      <c r="N83" s="190"/>
      <c r="O83" s="190"/>
      <c r="P83" s="190"/>
      <c r="Q83" s="190"/>
      <c r="R83" s="23"/>
      <c r="V83" s="1" t="s">
        <v>171</v>
      </c>
    </row>
    <row r="84" spans="1:22">
      <c r="A84" s="27">
        <f ca="1">A83+1</f>
        <v>45932</v>
      </c>
      <c r="B84" s="20"/>
      <c r="C84" s="21"/>
      <c r="D84" s="20"/>
      <c r="E84" s="21"/>
      <c r="F84" s="22"/>
      <c r="G84" s="22"/>
      <c r="H84" s="34" t="str">
        <f t="shared" ref="H84:H113" si="14">IF(OR(B84="",LEFT(M84,1)="✓"),"",C84-B84-F84)</f>
        <v/>
      </c>
      <c r="I84" s="34" t="str">
        <f t="shared" ref="I84:I113" si="15">IF(OR(D84="",LEFT(M84,1)="✓"),"",E84-D84-G84)</f>
        <v/>
      </c>
      <c r="J84" s="34" t="str">
        <f t="shared" ref="J84:J113" si="16">IF(AND(B84&lt;&gt;"",M84="✓所定"),C84-B84-F84,"")</f>
        <v/>
      </c>
      <c r="K84" s="34" t="str">
        <f t="shared" ref="K84:K113" si="17">IF(AND(B84&lt;&gt;"",M84="✓法定"),C84-B84-F84,"")</f>
        <v/>
      </c>
      <c r="L84" s="26" t="str">
        <f t="shared" ref="L84:L112" si="18">IF(AND($B84="",$D84=""),"",($C84-$B84-$F84)+($E84-$D84-$G84))</f>
        <v/>
      </c>
      <c r="M84" s="32"/>
      <c r="N84" s="190"/>
      <c r="O84" s="190"/>
      <c r="P84" s="190"/>
      <c r="Q84" s="190"/>
      <c r="R84" s="23"/>
      <c r="V84" s="1" t="s">
        <v>172</v>
      </c>
    </row>
    <row r="85" spans="1:22">
      <c r="A85" s="27">
        <f t="shared" ref="A85:A113" ca="1" si="19">A84+1</f>
        <v>45933</v>
      </c>
      <c r="B85" s="20"/>
      <c r="C85" s="21"/>
      <c r="D85" s="20"/>
      <c r="E85" s="21"/>
      <c r="F85" s="22"/>
      <c r="G85" s="22"/>
      <c r="H85" s="34" t="str">
        <f t="shared" si="14"/>
        <v/>
      </c>
      <c r="I85" s="34" t="str">
        <f t="shared" si="15"/>
        <v/>
      </c>
      <c r="J85" s="34" t="str">
        <f t="shared" si="16"/>
        <v/>
      </c>
      <c r="K85" s="34" t="str">
        <f t="shared" si="17"/>
        <v/>
      </c>
      <c r="L85" s="26" t="str">
        <f t="shared" si="18"/>
        <v/>
      </c>
      <c r="M85" s="32"/>
      <c r="N85" s="190"/>
      <c r="O85" s="190"/>
      <c r="P85" s="190"/>
      <c r="Q85" s="190"/>
      <c r="R85" s="23"/>
    </row>
    <row r="86" spans="1:22">
      <c r="A86" s="27">
        <f t="shared" ca="1" si="19"/>
        <v>45934</v>
      </c>
      <c r="B86" s="20"/>
      <c r="C86" s="21"/>
      <c r="D86" s="20"/>
      <c r="E86" s="21"/>
      <c r="F86" s="22"/>
      <c r="G86" s="22"/>
      <c r="H86" s="34" t="str">
        <f t="shared" si="14"/>
        <v/>
      </c>
      <c r="I86" s="34" t="str">
        <f t="shared" si="15"/>
        <v/>
      </c>
      <c r="J86" s="34" t="str">
        <f t="shared" si="16"/>
        <v/>
      </c>
      <c r="K86" s="34" t="str">
        <f t="shared" si="17"/>
        <v/>
      </c>
      <c r="L86" s="26" t="str">
        <f t="shared" si="18"/>
        <v/>
      </c>
      <c r="M86" s="32"/>
      <c r="N86" s="190"/>
      <c r="O86" s="190"/>
      <c r="P86" s="190"/>
      <c r="Q86" s="190"/>
      <c r="R86" s="23"/>
    </row>
    <row r="87" spans="1:22">
      <c r="A87" s="27">
        <f t="shared" ca="1" si="19"/>
        <v>45935</v>
      </c>
      <c r="B87" s="20"/>
      <c r="C87" s="21"/>
      <c r="D87" s="20"/>
      <c r="E87" s="21"/>
      <c r="F87" s="22"/>
      <c r="G87" s="22"/>
      <c r="H87" s="34" t="str">
        <f t="shared" si="14"/>
        <v/>
      </c>
      <c r="I87" s="34" t="str">
        <f t="shared" si="15"/>
        <v/>
      </c>
      <c r="J87" s="34" t="str">
        <f t="shared" si="16"/>
        <v/>
      </c>
      <c r="K87" s="34" t="str">
        <f t="shared" si="17"/>
        <v/>
      </c>
      <c r="L87" s="26" t="str">
        <f t="shared" si="18"/>
        <v/>
      </c>
      <c r="M87" s="32"/>
      <c r="N87" s="190"/>
      <c r="O87" s="190"/>
      <c r="P87" s="190"/>
      <c r="Q87" s="190"/>
      <c r="R87" s="23"/>
    </row>
    <row r="88" spans="1:22">
      <c r="A88" s="27">
        <f t="shared" ca="1" si="19"/>
        <v>45936</v>
      </c>
      <c r="B88" s="20"/>
      <c r="C88" s="21"/>
      <c r="D88" s="20"/>
      <c r="E88" s="21"/>
      <c r="F88" s="22"/>
      <c r="G88" s="22"/>
      <c r="H88" s="34" t="str">
        <f t="shared" si="14"/>
        <v/>
      </c>
      <c r="I88" s="34" t="str">
        <f t="shared" si="15"/>
        <v/>
      </c>
      <c r="J88" s="34" t="str">
        <f t="shared" si="16"/>
        <v/>
      </c>
      <c r="K88" s="34" t="str">
        <f t="shared" si="17"/>
        <v/>
      </c>
      <c r="L88" s="26" t="str">
        <f t="shared" si="18"/>
        <v/>
      </c>
      <c r="M88" s="32"/>
      <c r="N88" s="190"/>
      <c r="O88" s="190"/>
      <c r="P88" s="190"/>
      <c r="Q88" s="190"/>
      <c r="R88" s="23"/>
    </row>
    <row r="89" spans="1:22">
      <c r="A89" s="27">
        <f t="shared" ca="1" si="19"/>
        <v>45937</v>
      </c>
      <c r="B89" s="20"/>
      <c r="C89" s="21"/>
      <c r="D89" s="20"/>
      <c r="E89" s="21"/>
      <c r="F89" s="22"/>
      <c r="G89" s="22"/>
      <c r="H89" s="34" t="str">
        <f t="shared" si="14"/>
        <v/>
      </c>
      <c r="I89" s="34" t="str">
        <f t="shared" si="15"/>
        <v/>
      </c>
      <c r="J89" s="34" t="str">
        <f t="shared" si="16"/>
        <v/>
      </c>
      <c r="K89" s="34" t="str">
        <f t="shared" si="17"/>
        <v/>
      </c>
      <c r="L89" s="26" t="str">
        <f t="shared" si="18"/>
        <v/>
      </c>
      <c r="M89" s="32"/>
      <c r="N89" s="190"/>
      <c r="O89" s="190"/>
      <c r="P89" s="190"/>
      <c r="Q89" s="190"/>
      <c r="R89" s="23"/>
    </row>
    <row r="90" spans="1:22">
      <c r="A90" s="27">
        <f t="shared" ca="1" si="19"/>
        <v>45938</v>
      </c>
      <c r="B90" s="20"/>
      <c r="C90" s="21"/>
      <c r="D90" s="20"/>
      <c r="E90" s="21"/>
      <c r="F90" s="22"/>
      <c r="G90" s="22"/>
      <c r="H90" s="34" t="str">
        <f t="shared" si="14"/>
        <v/>
      </c>
      <c r="I90" s="34" t="str">
        <f t="shared" si="15"/>
        <v/>
      </c>
      <c r="J90" s="34" t="str">
        <f t="shared" si="16"/>
        <v/>
      </c>
      <c r="K90" s="34" t="str">
        <f t="shared" si="17"/>
        <v/>
      </c>
      <c r="L90" s="26" t="str">
        <f t="shared" si="18"/>
        <v/>
      </c>
      <c r="M90" s="32"/>
      <c r="N90" s="190"/>
      <c r="O90" s="190"/>
      <c r="P90" s="190"/>
      <c r="Q90" s="190"/>
      <c r="R90" s="23"/>
    </row>
    <row r="91" spans="1:22">
      <c r="A91" s="27">
        <f t="shared" ca="1" si="19"/>
        <v>45939</v>
      </c>
      <c r="B91" s="20"/>
      <c r="C91" s="21"/>
      <c r="D91" s="20"/>
      <c r="E91" s="21"/>
      <c r="F91" s="22"/>
      <c r="G91" s="22"/>
      <c r="H91" s="34" t="str">
        <f t="shared" si="14"/>
        <v/>
      </c>
      <c r="I91" s="34" t="str">
        <f t="shared" si="15"/>
        <v/>
      </c>
      <c r="J91" s="34" t="str">
        <f t="shared" si="16"/>
        <v/>
      </c>
      <c r="K91" s="34" t="str">
        <f t="shared" si="17"/>
        <v/>
      </c>
      <c r="L91" s="26" t="str">
        <f t="shared" si="18"/>
        <v/>
      </c>
      <c r="M91" s="32"/>
      <c r="N91" s="190"/>
      <c r="O91" s="190"/>
      <c r="P91" s="190"/>
      <c r="Q91" s="190"/>
      <c r="R91" s="23"/>
    </row>
    <row r="92" spans="1:22">
      <c r="A92" s="27">
        <f t="shared" ca="1" si="19"/>
        <v>45940</v>
      </c>
      <c r="B92" s="20"/>
      <c r="C92" s="21"/>
      <c r="D92" s="20"/>
      <c r="E92" s="21"/>
      <c r="F92" s="22"/>
      <c r="G92" s="22"/>
      <c r="H92" s="34" t="str">
        <f t="shared" si="14"/>
        <v/>
      </c>
      <c r="I92" s="34" t="str">
        <f t="shared" si="15"/>
        <v/>
      </c>
      <c r="J92" s="34" t="str">
        <f t="shared" si="16"/>
        <v/>
      </c>
      <c r="K92" s="34" t="str">
        <f t="shared" si="17"/>
        <v/>
      </c>
      <c r="L92" s="26" t="str">
        <f t="shared" si="18"/>
        <v/>
      </c>
      <c r="M92" s="32"/>
      <c r="N92" s="190"/>
      <c r="O92" s="190"/>
      <c r="P92" s="190"/>
      <c r="Q92" s="190"/>
      <c r="R92" s="23"/>
    </row>
    <row r="93" spans="1:22">
      <c r="A93" s="27">
        <f t="shared" ca="1" si="19"/>
        <v>45941</v>
      </c>
      <c r="B93" s="20"/>
      <c r="C93" s="21"/>
      <c r="D93" s="20"/>
      <c r="E93" s="21"/>
      <c r="F93" s="22"/>
      <c r="G93" s="22"/>
      <c r="H93" s="34" t="str">
        <f t="shared" si="14"/>
        <v/>
      </c>
      <c r="I93" s="34" t="str">
        <f t="shared" si="15"/>
        <v/>
      </c>
      <c r="J93" s="34" t="str">
        <f t="shared" si="16"/>
        <v/>
      </c>
      <c r="K93" s="34" t="str">
        <f t="shared" si="17"/>
        <v/>
      </c>
      <c r="L93" s="26" t="str">
        <f t="shared" si="18"/>
        <v/>
      </c>
      <c r="M93" s="32"/>
      <c r="N93" s="190"/>
      <c r="O93" s="190"/>
      <c r="P93" s="190"/>
      <c r="Q93" s="190"/>
      <c r="R93" s="23"/>
    </row>
    <row r="94" spans="1:22">
      <c r="A94" s="27">
        <f t="shared" ca="1" si="19"/>
        <v>45942</v>
      </c>
      <c r="B94" s="20"/>
      <c r="C94" s="21"/>
      <c r="D94" s="20"/>
      <c r="E94" s="21"/>
      <c r="F94" s="22"/>
      <c r="G94" s="22"/>
      <c r="H94" s="34" t="str">
        <f t="shared" si="14"/>
        <v/>
      </c>
      <c r="I94" s="34" t="str">
        <f t="shared" si="15"/>
        <v/>
      </c>
      <c r="J94" s="34" t="str">
        <f t="shared" si="16"/>
        <v/>
      </c>
      <c r="K94" s="34" t="str">
        <f t="shared" si="17"/>
        <v/>
      </c>
      <c r="L94" s="26" t="str">
        <f t="shared" si="18"/>
        <v/>
      </c>
      <c r="M94" s="32"/>
      <c r="N94" s="190"/>
      <c r="O94" s="190"/>
      <c r="P94" s="190"/>
      <c r="Q94" s="190"/>
      <c r="R94" s="23"/>
    </row>
    <row r="95" spans="1:22">
      <c r="A95" s="27">
        <f t="shared" ca="1" si="19"/>
        <v>45943</v>
      </c>
      <c r="B95" s="20"/>
      <c r="C95" s="21"/>
      <c r="D95" s="20"/>
      <c r="E95" s="21"/>
      <c r="F95" s="22"/>
      <c r="G95" s="22"/>
      <c r="H95" s="34" t="str">
        <f t="shared" si="14"/>
        <v/>
      </c>
      <c r="I95" s="34" t="str">
        <f t="shared" si="15"/>
        <v/>
      </c>
      <c r="J95" s="34" t="str">
        <f t="shared" si="16"/>
        <v/>
      </c>
      <c r="K95" s="34" t="str">
        <f t="shared" si="17"/>
        <v/>
      </c>
      <c r="L95" s="26" t="str">
        <f t="shared" si="18"/>
        <v/>
      </c>
      <c r="M95" s="32"/>
      <c r="N95" s="190"/>
      <c r="O95" s="190"/>
      <c r="P95" s="190"/>
      <c r="Q95" s="190"/>
      <c r="R95" s="23"/>
    </row>
    <row r="96" spans="1:22">
      <c r="A96" s="27">
        <f t="shared" ca="1" si="19"/>
        <v>45944</v>
      </c>
      <c r="B96" s="20"/>
      <c r="C96" s="21"/>
      <c r="D96" s="20"/>
      <c r="E96" s="21"/>
      <c r="F96" s="22"/>
      <c r="G96" s="22"/>
      <c r="H96" s="34" t="str">
        <f t="shared" si="14"/>
        <v/>
      </c>
      <c r="I96" s="34" t="str">
        <f t="shared" si="15"/>
        <v/>
      </c>
      <c r="J96" s="34" t="str">
        <f t="shared" si="16"/>
        <v/>
      </c>
      <c r="K96" s="34" t="str">
        <f t="shared" si="17"/>
        <v/>
      </c>
      <c r="L96" s="26" t="str">
        <f t="shared" si="18"/>
        <v/>
      </c>
      <c r="M96" s="32"/>
      <c r="N96" s="190"/>
      <c r="O96" s="190"/>
      <c r="P96" s="190"/>
      <c r="Q96" s="190"/>
      <c r="R96" s="23"/>
    </row>
    <row r="97" spans="1:18">
      <c r="A97" s="27">
        <f t="shared" ca="1" si="19"/>
        <v>45945</v>
      </c>
      <c r="B97" s="20"/>
      <c r="C97" s="21"/>
      <c r="D97" s="20"/>
      <c r="E97" s="21"/>
      <c r="F97" s="22"/>
      <c r="G97" s="22"/>
      <c r="H97" s="34" t="str">
        <f t="shared" si="14"/>
        <v/>
      </c>
      <c r="I97" s="34" t="str">
        <f t="shared" si="15"/>
        <v/>
      </c>
      <c r="J97" s="34" t="str">
        <f t="shared" si="16"/>
        <v/>
      </c>
      <c r="K97" s="34" t="str">
        <f t="shared" si="17"/>
        <v/>
      </c>
      <c r="L97" s="26" t="str">
        <f t="shared" si="18"/>
        <v/>
      </c>
      <c r="M97" s="32"/>
      <c r="N97" s="190"/>
      <c r="O97" s="190"/>
      <c r="P97" s="190"/>
      <c r="Q97" s="190"/>
      <c r="R97" s="23"/>
    </row>
    <row r="98" spans="1:18">
      <c r="A98" s="27">
        <f t="shared" ca="1" si="19"/>
        <v>45946</v>
      </c>
      <c r="B98" s="20"/>
      <c r="C98" s="21"/>
      <c r="D98" s="20"/>
      <c r="E98" s="21"/>
      <c r="F98" s="22"/>
      <c r="G98" s="22"/>
      <c r="H98" s="34" t="str">
        <f t="shared" si="14"/>
        <v/>
      </c>
      <c r="I98" s="34" t="str">
        <f t="shared" si="15"/>
        <v/>
      </c>
      <c r="J98" s="34" t="str">
        <f t="shared" si="16"/>
        <v/>
      </c>
      <c r="K98" s="34" t="str">
        <f t="shared" si="17"/>
        <v/>
      </c>
      <c r="L98" s="26" t="str">
        <f t="shared" si="18"/>
        <v/>
      </c>
      <c r="M98" s="32"/>
      <c r="N98" s="190"/>
      <c r="O98" s="190"/>
      <c r="P98" s="190"/>
      <c r="Q98" s="190"/>
      <c r="R98" s="23"/>
    </row>
    <row r="99" spans="1:18">
      <c r="A99" s="27">
        <f t="shared" ca="1" si="19"/>
        <v>45947</v>
      </c>
      <c r="B99" s="20"/>
      <c r="C99" s="21"/>
      <c r="D99" s="20"/>
      <c r="E99" s="21"/>
      <c r="F99" s="22"/>
      <c r="G99" s="22"/>
      <c r="H99" s="34" t="str">
        <f t="shared" si="14"/>
        <v/>
      </c>
      <c r="I99" s="34" t="str">
        <f t="shared" si="15"/>
        <v/>
      </c>
      <c r="J99" s="34" t="str">
        <f t="shared" si="16"/>
        <v/>
      </c>
      <c r="K99" s="34" t="str">
        <f t="shared" si="17"/>
        <v/>
      </c>
      <c r="L99" s="26" t="str">
        <f t="shared" si="18"/>
        <v/>
      </c>
      <c r="M99" s="32"/>
      <c r="N99" s="190"/>
      <c r="O99" s="190"/>
      <c r="P99" s="190"/>
      <c r="Q99" s="190"/>
      <c r="R99" s="23"/>
    </row>
    <row r="100" spans="1:18">
      <c r="A100" s="27">
        <f t="shared" ca="1" si="19"/>
        <v>45948</v>
      </c>
      <c r="B100" s="20"/>
      <c r="C100" s="21"/>
      <c r="D100" s="20"/>
      <c r="E100" s="21"/>
      <c r="F100" s="22"/>
      <c r="G100" s="22"/>
      <c r="H100" s="34" t="str">
        <f t="shared" si="14"/>
        <v/>
      </c>
      <c r="I100" s="34" t="str">
        <f t="shared" si="15"/>
        <v/>
      </c>
      <c r="J100" s="34" t="str">
        <f t="shared" si="16"/>
        <v/>
      </c>
      <c r="K100" s="34" t="str">
        <f t="shared" si="17"/>
        <v/>
      </c>
      <c r="L100" s="26" t="str">
        <f t="shared" si="18"/>
        <v/>
      </c>
      <c r="M100" s="32"/>
      <c r="N100" s="190"/>
      <c r="O100" s="190"/>
      <c r="P100" s="190"/>
      <c r="Q100" s="190"/>
      <c r="R100" s="23"/>
    </row>
    <row r="101" spans="1:18">
      <c r="A101" s="27">
        <f t="shared" ca="1" si="19"/>
        <v>45949</v>
      </c>
      <c r="B101" s="20"/>
      <c r="C101" s="21"/>
      <c r="D101" s="20"/>
      <c r="E101" s="21"/>
      <c r="F101" s="22"/>
      <c r="G101" s="22"/>
      <c r="H101" s="34" t="str">
        <f t="shared" si="14"/>
        <v/>
      </c>
      <c r="I101" s="34" t="str">
        <f t="shared" si="15"/>
        <v/>
      </c>
      <c r="J101" s="34" t="str">
        <f t="shared" si="16"/>
        <v/>
      </c>
      <c r="K101" s="34" t="str">
        <f t="shared" si="17"/>
        <v/>
      </c>
      <c r="L101" s="26" t="str">
        <f t="shared" si="18"/>
        <v/>
      </c>
      <c r="M101" s="32"/>
      <c r="N101" s="190"/>
      <c r="O101" s="190"/>
      <c r="P101" s="190"/>
      <c r="Q101" s="190"/>
      <c r="R101" s="23"/>
    </row>
    <row r="102" spans="1:18">
      <c r="A102" s="27">
        <f t="shared" ca="1" si="19"/>
        <v>45950</v>
      </c>
      <c r="B102" s="20"/>
      <c r="C102" s="21"/>
      <c r="D102" s="20"/>
      <c r="E102" s="21"/>
      <c r="F102" s="22"/>
      <c r="G102" s="22"/>
      <c r="H102" s="34" t="str">
        <f t="shared" si="14"/>
        <v/>
      </c>
      <c r="I102" s="34" t="str">
        <f t="shared" si="15"/>
        <v/>
      </c>
      <c r="J102" s="34" t="str">
        <f t="shared" si="16"/>
        <v/>
      </c>
      <c r="K102" s="34" t="str">
        <f t="shared" si="17"/>
        <v/>
      </c>
      <c r="L102" s="26" t="str">
        <f t="shared" si="18"/>
        <v/>
      </c>
      <c r="M102" s="32"/>
      <c r="N102" s="190"/>
      <c r="O102" s="190"/>
      <c r="P102" s="190"/>
      <c r="Q102" s="190"/>
      <c r="R102" s="23"/>
    </row>
    <row r="103" spans="1:18">
      <c r="A103" s="27">
        <f t="shared" ca="1" si="19"/>
        <v>45951</v>
      </c>
      <c r="B103" s="20"/>
      <c r="C103" s="21"/>
      <c r="D103" s="20"/>
      <c r="E103" s="21"/>
      <c r="F103" s="22"/>
      <c r="G103" s="22"/>
      <c r="H103" s="34" t="str">
        <f t="shared" si="14"/>
        <v/>
      </c>
      <c r="I103" s="34" t="str">
        <f t="shared" si="15"/>
        <v/>
      </c>
      <c r="J103" s="34" t="str">
        <f t="shared" si="16"/>
        <v/>
      </c>
      <c r="K103" s="34" t="str">
        <f t="shared" si="17"/>
        <v/>
      </c>
      <c r="L103" s="26" t="str">
        <f t="shared" si="18"/>
        <v/>
      </c>
      <c r="M103" s="32"/>
      <c r="N103" s="190"/>
      <c r="O103" s="190"/>
      <c r="P103" s="190"/>
      <c r="Q103" s="190"/>
      <c r="R103" s="23"/>
    </row>
    <row r="104" spans="1:18">
      <c r="A104" s="27">
        <f t="shared" ca="1" si="19"/>
        <v>45952</v>
      </c>
      <c r="B104" s="20"/>
      <c r="C104" s="21"/>
      <c r="D104" s="20"/>
      <c r="E104" s="21"/>
      <c r="F104" s="22"/>
      <c r="G104" s="22"/>
      <c r="H104" s="34" t="str">
        <f t="shared" si="14"/>
        <v/>
      </c>
      <c r="I104" s="34" t="str">
        <f t="shared" si="15"/>
        <v/>
      </c>
      <c r="J104" s="34" t="str">
        <f t="shared" si="16"/>
        <v/>
      </c>
      <c r="K104" s="34" t="str">
        <f t="shared" si="17"/>
        <v/>
      </c>
      <c r="L104" s="26" t="str">
        <f t="shared" si="18"/>
        <v/>
      </c>
      <c r="M104" s="32"/>
      <c r="N104" s="190"/>
      <c r="O104" s="190"/>
      <c r="P104" s="190"/>
      <c r="Q104" s="190"/>
      <c r="R104" s="23"/>
    </row>
    <row r="105" spans="1:18">
      <c r="A105" s="27">
        <f t="shared" ca="1" si="19"/>
        <v>45953</v>
      </c>
      <c r="B105" s="20"/>
      <c r="C105" s="21"/>
      <c r="D105" s="20"/>
      <c r="E105" s="21"/>
      <c r="F105" s="22"/>
      <c r="G105" s="22"/>
      <c r="H105" s="34" t="str">
        <f t="shared" si="14"/>
        <v/>
      </c>
      <c r="I105" s="34" t="str">
        <f t="shared" si="15"/>
        <v/>
      </c>
      <c r="J105" s="34" t="str">
        <f t="shared" si="16"/>
        <v/>
      </c>
      <c r="K105" s="34" t="str">
        <f t="shared" si="17"/>
        <v/>
      </c>
      <c r="L105" s="26" t="str">
        <f t="shared" si="18"/>
        <v/>
      </c>
      <c r="M105" s="32"/>
      <c r="N105" s="190"/>
      <c r="O105" s="190"/>
      <c r="P105" s="190"/>
      <c r="Q105" s="190"/>
      <c r="R105" s="23"/>
    </row>
    <row r="106" spans="1:18">
      <c r="A106" s="27">
        <f t="shared" ca="1" si="19"/>
        <v>45954</v>
      </c>
      <c r="B106" s="20"/>
      <c r="C106" s="21"/>
      <c r="D106" s="20"/>
      <c r="E106" s="21"/>
      <c r="F106" s="22"/>
      <c r="G106" s="22"/>
      <c r="H106" s="34" t="str">
        <f t="shared" si="14"/>
        <v/>
      </c>
      <c r="I106" s="34" t="str">
        <f t="shared" si="15"/>
        <v/>
      </c>
      <c r="J106" s="34" t="str">
        <f t="shared" si="16"/>
        <v/>
      </c>
      <c r="K106" s="34" t="str">
        <f t="shared" si="17"/>
        <v/>
      </c>
      <c r="L106" s="26" t="str">
        <f t="shared" si="18"/>
        <v/>
      </c>
      <c r="M106" s="32"/>
      <c r="N106" s="190"/>
      <c r="O106" s="190"/>
      <c r="P106" s="190"/>
      <c r="Q106" s="190"/>
      <c r="R106" s="23"/>
    </row>
    <row r="107" spans="1:18">
      <c r="A107" s="27">
        <f t="shared" ca="1" si="19"/>
        <v>45955</v>
      </c>
      <c r="B107" s="20"/>
      <c r="C107" s="21"/>
      <c r="D107" s="20"/>
      <c r="E107" s="21"/>
      <c r="F107" s="22"/>
      <c r="G107" s="22"/>
      <c r="H107" s="34" t="str">
        <f t="shared" si="14"/>
        <v/>
      </c>
      <c r="I107" s="34" t="str">
        <f t="shared" si="15"/>
        <v/>
      </c>
      <c r="J107" s="34" t="str">
        <f t="shared" si="16"/>
        <v/>
      </c>
      <c r="K107" s="34" t="str">
        <f t="shared" si="17"/>
        <v/>
      </c>
      <c r="L107" s="26" t="str">
        <f t="shared" si="18"/>
        <v/>
      </c>
      <c r="M107" s="32"/>
      <c r="N107" s="190"/>
      <c r="O107" s="190"/>
      <c r="P107" s="190"/>
      <c r="Q107" s="190"/>
      <c r="R107" s="23"/>
    </row>
    <row r="108" spans="1:18">
      <c r="A108" s="27">
        <f t="shared" ca="1" si="19"/>
        <v>45956</v>
      </c>
      <c r="B108" s="20"/>
      <c r="C108" s="21"/>
      <c r="D108" s="20"/>
      <c r="E108" s="21"/>
      <c r="F108" s="22"/>
      <c r="G108" s="22"/>
      <c r="H108" s="34" t="str">
        <f t="shared" si="14"/>
        <v/>
      </c>
      <c r="I108" s="34" t="str">
        <f t="shared" si="15"/>
        <v/>
      </c>
      <c r="J108" s="34" t="str">
        <f t="shared" si="16"/>
        <v/>
      </c>
      <c r="K108" s="34" t="str">
        <f t="shared" si="17"/>
        <v/>
      </c>
      <c r="L108" s="26" t="str">
        <f t="shared" si="18"/>
        <v/>
      </c>
      <c r="M108" s="32"/>
      <c r="N108" s="190"/>
      <c r="O108" s="190"/>
      <c r="P108" s="190"/>
      <c r="Q108" s="190"/>
      <c r="R108" s="23"/>
    </row>
    <row r="109" spans="1:18">
      <c r="A109" s="27">
        <f t="shared" ca="1" si="19"/>
        <v>45957</v>
      </c>
      <c r="B109" s="20"/>
      <c r="C109" s="21"/>
      <c r="D109" s="20"/>
      <c r="E109" s="21"/>
      <c r="F109" s="22"/>
      <c r="G109" s="22"/>
      <c r="H109" s="34" t="str">
        <f t="shared" si="14"/>
        <v/>
      </c>
      <c r="I109" s="34" t="str">
        <f t="shared" si="15"/>
        <v/>
      </c>
      <c r="J109" s="34" t="str">
        <f t="shared" si="16"/>
        <v/>
      </c>
      <c r="K109" s="34" t="str">
        <f t="shared" si="17"/>
        <v/>
      </c>
      <c r="L109" s="26" t="str">
        <f t="shared" si="18"/>
        <v/>
      </c>
      <c r="M109" s="32"/>
      <c r="N109" s="190"/>
      <c r="O109" s="190"/>
      <c r="P109" s="190"/>
      <c r="Q109" s="190"/>
      <c r="R109" s="23"/>
    </row>
    <row r="110" spans="1:18">
      <c r="A110" s="27">
        <f t="shared" ca="1" si="19"/>
        <v>45958</v>
      </c>
      <c r="B110" s="20"/>
      <c r="C110" s="21"/>
      <c r="D110" s="20"/>
      <c r="E110" s="21"/>
      <c r="F110" s="22"/>
      <c r="G110" s="22"/>
      <c r="H110" s="34" t="str">
        <f t="shared" si="14"/>
        <v/>
      </c>
      <c r="I110" s="34" t="str">
        <f t="shared" si="15"/>
        <v/>
      </c>
      <c r="J110" s="34" t="str">
        <f t="shared" si="16"/>
        <v/>
      </c>
      <c r="K110" s="34" t="str">
        <f t="shared" si="17"/>
        <v/>
      </c>
      <c r="L110" s="26" t="str">
        <f t="shared" si="18"/>
        <v/>
      </c>
      <c r="M110" s="32"/>
      <c r="N110" s="190"/>
      <c r="O110" s="190"/>
      <c r="P110" s="190"/>
      <c r="Q110" s="190"/>
      <c r="R110" s="23"/>
    </row>
    <row r="111" spans="1:18">
      <c r="A111" s="27">
        <f t="shared" ca="1" si="19"/>
        <v>45959</v>
      </c>
      <c r="B111" s="20"/>
      <c r="C111" s="21"/>
      <c r="D111" s="20"/>
      <c r="E111" s="21"/>
      <c r="F111" s="22"/>
      <c r="G111" s="22"/>
      <c r="H111" s="34" t="str">
        <f t="shared" si="14"/>
        <v/>
      </c>
      <c r="I111" s="34" t="str">
        <f t="shared" si="15"/>
        <v/>
      </c>
      <c r="J111" s="34" t="str">
        <f t="shared" si="16"/>
        <v/>
      </c>
      <c r="K111" s="34" t="str">
        <f t="shared" si="17"/>
        <v/>
      </c>
      <c r="L111" s="26" t="str">
        <f t="shared" si="18"/>
        <v/>
      </c>
      <c r="M111" s="32"/>
      <c r="N111" s="190"/>
      <c r="O111" s="190"/>
      <c r="P111" s="190"/>
      <c r="Q111" s="190"/>
      <c r="R111" s="23"/>
    </row>
    <row r="112" spans="1:18">
      <c r="A112" s="27">
        <f t="shared" ca="1" si="19"/>
        <v>45960</v>
      </c>
      <c r="B112" s="20"/>
      <c r="C112" s="21"/>
      <c r="D112" s="20"/>
      <c r="E112" s="21"/>
      <c r="F112" s="22"/>
      <c r="G112" s="22"/>
      <c r="H112" s="34" t="str">
        <f t="shared" si="14"/>
        <v/>
      </c>
      <c r="I112" s="34" t="str">
        <f t="shared" si="15"/>
        <v/>
      </c>
      <c r="J112" s="34" t="str">
        <f t="shared" si="16"/>
        <v/>
      </c>
      <c r="K112" s="34" t="str">
        <f t="shared" si="17"/>
        <v/>
      </c>
      <c r="L112" s="26" t="str">
        <f t="shared" si="18"/>
        <v/>
      </c>
      <c r="M112" s="32"/>
      <c r="N112" s="190"/>
      <c r="O112" s="190"/>
      <c r="P112" s="190"/>
      <c r="Q112" s="190"/>
      <c r="R112" s="23"/>
    </row>
    <row r="113" spans="1:22">
      <c r="A113" s="27">
        <f t="shared" ca="1" si="19"/>
        <v>45961</v>
      </c>
      <c r="B113" s="20"/>
      <c r="C113" s="21"/>
      <c r="D113" s="20"/>
      <c r="E113" s="21"/>
      <c r="F113" s="22"/>
      <c r="G113" s="22"/>
      <c r="H113" s="34" t="str">
        <f t="shared" si="14"/>
        <v/>
      </c>
      <c r="I113" s="34" t="str">
        <f t="shared" si="15"/>
        <v/>
      </c>
      <c r="J113" s="34" t="str">
        <f t="shared" si="16"/>
        <v/>
      </c>
      <c r="K113" s="34" t="str">
        <f t="shared" si="17"/>
        <v/>
      </c>
      <c r="L113" s="26" t="str">
        <f>IF(AND($B113="",$D113=""),"",($C113-$B113-$F113)+($E113-$D113-$G113))</f>
        <v/>
      </c>
      <c r="M113" s="32"/>
      <c r="N113" s="190"/>
      <c r="O113" s="190"/>
      <c r="P113" s="190"/>
      <c r="Q113" s="190"/>
      <c r="R113" s="23"/>
    </row>
    <row r="114" spans="1:22">
      <c r="A114" s="5" t="s">
        <v>11</v>
      </c>
      <c r="B114" s="191"/>
      <c r="C114" s="192"/>
      <c r="D114" s="191"/>
      <c r="E114" s="192"/>
      <c r="F114" s="26" t="str">
        <f>IF(SUM($F83:$F113)=0,"",SUM($F83:$F113))</f>
        <v/>
      </c>
      <c r="G114" s="26" t="str">
        <f>IF(SUM($G83:$G113)=0,"",SUM($G83:$G113))</f>
        <v/>
      </c>
      <c r="H114" s="26" t="str">
        <f>IF(SUM(H83:H113)=0,"",SUM(H83:H113))</f>
        <v/>
      </c>
      <c r="I114" s="26" t="str">
        <f>IF(SUM(I83:I113)=0,"",SUM(I83:I113))</f>
        <v/>
      </c>
      <c r="J114" s="26" t="str">
        <f t="shared" ref="J114:K114" si="20">IF(SUM(J83:J113)=0,"",SUM(J83:J113))</f>
        <v/>
      </c>
      <c r="K114" s="26" t="str">
        <f t="shared" si="20"/>
        <v/>
      </c>
      <c r="L114" s="26" t="str">
        <f>IF(SUM($L83:$L113)=0,"",SUM($L83:$L113))</f>
        <v/>
      </c>
      <c r="M114" s="33"/>
      <c r="N114" s="193"/>
      <c r="O114" s="193"/>
      <c r="P114" s="193"/>
      <c r="Q114" s="193"/>
      <c r="R114" s="6"/>
    </row>
    <row r="116" spans="1:22" ht="27" customHeight="1">
      <c r="A116" s="194" t="s">
        <v>22</v>
      </c>
      <c r="B116" s="189" t="s">
        <v>103</v>
      </c>
      <c r="C116" s="189"/>
      <c r="D116" s="189"/>
      <c r="E116" s="189"/>
      <c r="F116" s="189" t="s">
        <v>23</v>
      </c>
      <c r="G116" s="189"/>
      <c r="H116" s="189" t="s">
        <v>88</v>
      </c>
      <c r="I116" s="189"/>
      <c r="J116" s="189"/>
      <c r="K116" s="189"/>
      <c r="L116" s="189" t="s">
        <v>87</v>
      </c>
      <c r="M116" s="195" t="s">
        <v>96</v>
      </c>
      <c r="N116" s="194" t="s">
        <v>25</v>
      </c>
      <c r="O116" s="194"/>
      <c r="P116" s="194"/>
      <c r="Q116" s="194"/>
      <c r="R116" s="189" t="s">
        <v>100</v>
      </c>
    </row>
    <row r="117" spans="1:22" ht="14.25" customHeight="1">
      <c r="A117" s="194"/>
      <c r="B117" s="189" t="s">
        <v>82</v>
      </c>
      <c r="C117" s="189"/>
      <c r="D117" s="189" t="s">
        <v>84</v>
      </c>
      <c r="E117" s="189"/>
      <c r="F117" s="189"/>
      <c r="G117" s="189"/>
      <c r="H117" s="189" t="s">
        <v>90</v>
      </c>
      <c r="I117" s="189"/>
      <c r="J117" s="189" t="s">
        <v>89</v>
      </c>
      <c r="K117" s="189"/>
      <c r="L117" s="189"/>
      <c r="M117" s="196"/>
      <c r="N117" s="194"/>
      <c r="O117" s="194"/>
      <c r="P117" s="194"/>
      <c r="Q117" s="194"/>
      <c r="R117" s="189"/>
    </row>
    <row r="118" spans="1:22">
      <c r="A118" s="194"/>
      <c r="B118" s="43" t="s">
        <v>26</v>
      </c>
      <c r="C118" s="43" t="s">
        <v>27</v>
      </c>
      <c r="D118" s="43" t="s">
        <v>26</v>
      </c>
      <c r="E118" s="43" t="s">
        <v>27</v>
      </c>
      <c r="F118" s="44" t="s">
        <v>85</v>
      </c>
      <c r="G118" s="44" t="s">
        <v>86</v>
      </c>
      <c r="H118" s="44" t="s">
        <v>81</v>
      </c>
      <c r="I118" s="44" t="s">
        <v>83</v>
      </c>
      <c r="J118" s="44" t="s">
        <v>81</v>
      </c>
      <c r="K118" s="44" t="s">
        <v>95</v>
      </c>
      <c r="L118" s="189"/>
      <c r="M118" s="197"/>
      <c r="N118" s="194"/>
      <c r="O118" s="194"/>
      <c r="P118" s="194"/>
      <c r="Q118" s="194"/>
      <c r="R118" s="194"/>
    </row>
    <row r="119" spans="1:22">
      <c r="A119" s="27" cm="1">
        <f t="array" aca="1" ref="A119" ca="1">DATE("2025","8"+3,IFERROR(INDIRECT(T1),"1"))</f>
        <v>45962</v>
      </c>
      <c r="B119" s="20"/>
      <c r="C119" s="21"/>
      <c r="D119" s="20"/>
      <c r="E119" s="21"/>
      <c r="F119" s="22"/>
      <c r="G119" s="22"/>
      <c r="H119" s="34" t="str">
        <f>IF(OR(B119="",LEFT(M119,1)="✓"),"",C119-B119-F119)</f>
        <v/>
      </c>
      <c r="I119" s="34" t="str">
        <f>IF(OR(D119="",LEFT(M119,1)="✓"),"",E119-D119-G119)</f>
        <v/>
      </c>
      <c r="J119" s="34" t="str">
        <f>IF(AND(B119&lt;&gt;"",M119="✓所定"),C119-B119-F119,"")</f>
        <v/>
      </c>
      <c r="K119" s="34" t="str">
        <f>IF(AND(B119&lt;&gt;"",M119="✓法定"),C119-B119-F119,"")</f>
        <v/>
      </c>
      <c r="L119" s="26" t="str">
        <f>IF(AND($B119="",$D119=""),"",($C119-$B119-$F119)+($E119-$D119-$G119))</f>
        <v/>
      </c>
      <c r="M119" s="32"/>
      <c r="N119" s="198"/>
      <c r="O119" s="199"/>
      <c r="P119" s="199"/>
      <c r="Q119" s="200"/>
      <c r="R119" s="23"/>
      <c r="V119" s="1" t="s">
        <v>171</v>
      </c>
    </row>
    <row r="120" spans="1:22">
      <c r="A120" s="27">
        <f ca="1">A119+1</f>
        <v>45963</v>
      </c>
      <c r="B120" s="20"/>
      <c r="C120" s="21"/>
      <c r="D120" s="20"/>
      <c r="E120" s="21"/>
      <c r="F120" s="22"/>
      <c r="G120" s="22"/>
      <c r="H120" s="34" t="str">
        <f t="shared" ref="H120:H149" si="21">IF(OR(B120="",LEFT(M120,1)="✓"),"",C120-B120-F120)</f>
        <v/>
      </c>
      <c r="I120" s="34" t="str">
        <f t="shared" ref="I120:I149" si="22">IF(OR(D120="",LEFT(M120,1)="✓"),"",E120-D120-G120)</f>
        <v/>
      </c>
      <c r="J120" s="34" t="str">
        <f t="shared" ref="J120:J149" si="23">IF(AND(B120&lt;&gt;"",M120="✓所定"),C120-B120-F120,"")</f>
        <v/>
      </c>
      <c r="K120" s="34" t="str">
        <f t="shared" ref="K120:K149" si="24">IF(AND(B120&lt;&gt;"",M120="✓法定"),C120-B120-F120,"")</f>
        <v/>
      </c>
      <c r="L120" s="26" t="str">
        <f t="shared" ref="L120:L147" si="25">IF(AND($B120="",$D120=""),"",($C120-$B120-$F120)+($E120-$D120-$G120))</f>
        <v/>
      </c>
      <c r="M120" s="32"/>
      <c r="N120" s="190"/>
      <c r="O120" s="190"/>
      <c r="P120" s="190"/>
      <c r="Q120" s="190"/>
      <c r="R120" s="23"/>
      <c r="V120" s="1" t="s">
        <v>172</v>
      </c>
    </row>
    <row r="121" spans="1:22">
      <c r="A121" s="27">
        <f t="shared" ref="A121:A149" ca="1" si="26">A120+1</f>
        <v>45964</v>
      </c>
      <c r="B121" s="20"/>
      <c r="C121" s="21"/>
      <c r="D121" s="20"/>
      <c r="E121" s="21"/>
      <c r="F121" s="22"/>
      <c r="G121" s="22"/>
      <c r="H121" s="34" t="str">
        <f t="shared" si="21"/>
        <v/>
      </c>
      <c r="I121" s="34" t="str">
        <f t="shared" si="22"/>
        <v/>
      </c>
      <c r="J121" s="34" t="str">
        <f t="shared" si="23"/>
        <v/>
      </c>
      <c r="K121" s="34" t="str">
        <f t="shared" si="24"/>
        <v/>
      </c>
      <c r="L121" s="26" t="str">
        <f t="shared" si="25"/>
        <v/>
      </c>
      <c r="M121" s="32"/>
      <c r="N121" s="190"/>
      <c r="O121" s="190"/>
      <c r="P121" s="190"/>
      <c r="Q121" s="190"/>
      <c r="R121" s="23"/>
    </row>
    <row r="122" spans="1:22">
      <c r="A122" s="27">
        <f t="shared" ca="1" si="26"/>
        <v>45965</v>
      </c>
      <c r="B122" s="20"/>
      <c r="C122" s="21"/>
      <c r="D122" s="20"/>
      <c r="E122" s="21"/>
      <c r="F122" s="22"/>
      <c r="G122" s="22"/>
      <c r="H122" s="34" t="str">
        <f t="shared" si="21"/>
        <v/>
      </c>
      <c r="I122" s="34" t="str">
        <f t="shared" si="22"/>
        <v/>
      </c>
      <c r="J122" s="34" t="str">
        <f t="shared" si="23"/>
        <v/>
      </c>
      <c r="K122" s="34" t="str">
        <f t="shared" si="24"/>
        <v/>
      </c>
      <c r="L122" s="26" t="str">
        <f t="shared" si="25"/>
        <v/>
      </c>
      <c r="M122" s="32"/>
      <c r="N122" s="190"/>
      <c r="O122" s="190"/>
      <c r="P122" s="190"/>
      <c r="Q122" s="190"/>
      <c r="R122" s="23"/>
    </row>
    <row r="123" spans="1:22">
      <c r="A123" s="27">
        <f t="shared" ca="1" si="26"/>
        <v>45966</v>
      </c>
      <c r="B123" s="20"/>
      <c r="C123" s="21"/>
      <c r="D123" s="20"/>
      <c r="E123" s="21"/>
      <c r="F123" s="22"/>
      <c r="G123" s="22"/>
      <c r="H123" s="34" t="str">
        <f t="shared" si="21"/>
        <v/>
      </c>
      <c r="I123" s="34" t="str">
        <f t="shared" si="22"/>
        <v/>
      </c>
      <c r="J123" s="34" t="str">
        <f t="shared" si="23"/>
        <v/>
      </c>
      <c r="K123" s="34" t="str">
        <f t="shared" si="24"/>
        <v/>
      </c>
      <c r="L123" s="26" t="str">
        <f t="shared" si="25"/>
        <v/>
      </c>
      <c r="M123" s="32"/>
      <c r="N123" s="190"/>
      <c r="O123" s="190"/>
      <c r="P123" s="190"/>
      <c r="Q123" s="190"/>
      <c r="R123" s="23"/>
    </row>
    <row r="124" spans="1:22">
      <c r="A124" s="27">
        <f t="shared" ca="1" si="26"/>
        <v>45967</v>
      </c>
      <c r="B124" s="20"/>
      <c r="C124" s="21"/>
      <c r="D124" s="20"/>
      <c r="E124" s="21"/>
      <c r="F124" s="22"/>
      <c r="G124" s="22"/>
      <c r="H124" s="34" t="str">
        <f t="shared" si="21"/>
        <v/>
      </c>
      <c r="I124" s="34" t="str">
        <f t="shared" si="22"/>
        <v/>
      </c>
      <c r="J124" s="34" t="str">
        <f t="shared" si="23"/>
        <v/>
      </c>
      <c r="K124" s="34" t="str">
        <f t="shared" si="24"/>
        <v/>
      </c>
      <c r="L124" s="26" t="str">
        <f t="shared" si="25"/>
        <v/>
      </c>
      <c r="M124" s="32"/>
      <c r="N124" s="190"/>
      <c r="O124" s="190"/>
      <c r="P124" s="190"/>
      <c r="Q124" s="190"/>
      <c r="R124" s="23"/>
    </row>
    <row r="125" spans="1:22">
      <c r="A125" s="27">
        <f t="shared" ca="1" si="26"/>
        <v>45968</v>
      </c>
      <c r="B125" s="20"/>
      <c r="C125" s="21"/>
      <c r="D125" s="20"/>
      <c r="E125" s="21"/>
      <c r="F125" s="22"/>
      <c r="G125" s="22"/>
      <c r="H125" s="34" t="str">
        <f t="shared" si="21"/>
        <v/>
      </c>
      <c r="I125" s="34" t="str">
        <f t="shared" si="22"/>
        <v/>
      </c>
      <c r="J125" s="34" t="str">
        <f t="shared" si="23"/>
        <v/>
      </c>
      <c r="K125" s="34" t="str">
        <f t="shared" si="24"/>
        <v/>
      </c>
      <c r="L125" s="26" t="str">
        <f t="shared" si="25"/>
        <v/>
      </c>
      <c r="M125" s="32"/>
      <c r="N125" s="190"/>
      <c r="O125" s="190"/>
      <c r="P125" s="190"/>
      <c r="Q125" s="190"/>
      <c r="R125" s="23"/>
    </row>
    <row r="126" spans="1:22">
      <c r="A126" s="27">
        <f t="shared" ca="1" si="26"/>
        <v>45969</v>
      </c>
      <c r="B126" s="20"/>
      <c r="C126" s="21"/>
      <c r="D126" s="20"/>
      <c r="E126" s="21"/>
      <c r="F126" s="22"/>
      <c r="G126" s="22"/>
      <c r="H126" s="34" t="str">
        <f t="shared" si="21"/>
        <v/>
      </c>
      <c r="I126" s="34" t="str">
        <f t="shared" si="22"/>
        <v/>
      </c>
      <c r="J126" s="34" t="str">
        <f t="shared" si="23"/>
        <v/>
      </c>
      <c r="K126" s="34" t="str">
        <f t="shared" si="24"/>
        <v/>
      </c>
      <c r="L126" s="26" t="str">
        <f t="shared" si="25"/>
        <v/>
      </c>
      <c r="M126" s="32"/>
      <c r="N126" s="190"/>
      <c r="O126" s="190"/>
      <c r="P126" s="190"/>
      <c r="Q126" s="190"/>
      <c r="R126" s="23"/>
    </row>
    <row r="127" spans="1:22">
      <c r="A127" s="27">
        <f t="shared" ca="1" si="26"/>
        <v>45970</v>
      </c>
      <c r="B127" s="20"/>
      <c r="C127" s="21"/>
      <c r="D127" s="20"/>
      <c r="E127" s="21"/>
      <c r="F127" s="22"/>
      <c r="G127" s="22"/>
      <c r="H127" s="34" t="str">
        <f t="shared" si="21"/>
        <v/>
      </c>
      <c r="I127" s="34" t="str">
        <f t="shared" si="22"/>
        <v/>
      </c>
      <c r="J127" s="34" t="str">
        <f t="shared" si="23"/>
        <v/>
      </c>
      <c r="K127" s="34" t="str">
        <f t="shared" si="24"/>
        <v/>
      </c>
      <c r="L127" s="26" t="str">
        <f t="shared" si="25"/>
        <v/>
      </c>
      <c r="M127" s="32"/>
      <c r="N127" s="190"/>
      <c r="O127" s="190"/>
      <c r="P127" s="190"/>
      <c r="Q127" s="190"/>
      <c r="R127" s="23"/>
    </row>
    <row r="128" spans="1:22">
      <c r="A128" s="27">
        <f t="shared" ca="1" si="26"/>
        <v>45971</v>
      </c>
      <c r="B128" s="20"/>
      <c r="C128" s="21"/>
      <c r="D128" s="20"/>
      <c r="E128" s="21"/>
      <c r="F128" s="22"/>
      <c r="G128" s="22"/>
      <c r="H128" s="34" t="str">
        <f t="shared" si="21"/>
        <v/>
      </c>
      <c r="I128" s="34" t="str">
        <f t="shared" si="22"/>
        <v/>
      </c>
      <c r="J128" s="34" t="str">
        <f t="shared" si="23"/>
        <v/>
      </c>
      <c r="K128" s="34" t="str">
        <f t="shared" si="24"/>
        <v/>
      </c>
      <c r="L128" s="26" t="str">
        <f t="shared" si="25"/>
        <v/>
      </c>
      <c r="M128" s="32"/>
      <c r="N128" s="190"/>
      <c r="O128" s="190"/>
      <c r="P128" s="190"/>
      <c r="Q128" s="190"/>
      <c r="R128" s="23"/>
    </row>
    <row r="129" spans="1:18">
      <c r="A129" s="27">
        <f t="shared" ca="1" si="26"/>
        <v>45972</v>
      </c>
      <c r="B129" s="20"/>
      <c r="C129" s="21"/>
      <c r="D129" s="20"/>
      <c r="E129" s="21"/>
      <c r="F129" s="22"/>
      <c r="G129" s="22"/>
      <c r="H129" s="34" t="str">
        <f t="shared" si="21"/>
        <v/>
      </c>
      <c r="I129" s="34" t="str">
        <f t="shared" si="22"/>
        <v/>
      </c>
      <c r="J129" s="34" t="str">
        <f t="shared" si="23"/>
        <v/>
      </c>
      <c r="K129" s="34" t="str">
        <f t="shared" si="24"/>
        <v/>
      </c>
      <c r="L129" s="26" t="str">
        <f t="shared" si="25"/>
        <v/>
      </c>
      <c r="M129" s="32"/>
      <c r="N129" s="190"/>
      <c r="O129" s="190"/>
      <c r="P129" s="190"/>
      <c r="Q129" s="190"/>
      <c r="R129" s="23"/>
    </row>
    <row r="130" spans="1:18">
      <c r="A130" s="27">
        <f t="shared" ca="1" si="26"/>
        <v>45973</v>
      </c>
      <c r="B130" s="20"/>
      <c r="C130" s="21"/>
      <c r="D130" s="20"/>
      <c r="E130" s="21"/>
      <c r="F130" s="22"/>
      <c r="G130" s="22"/>
      <c r="H130" s="34" t="str">
        <f t="shared" si="21"/>
        <v/>
      </c>
      <c r="I130" s="34" t="str">
        <f t="shared" si="22"/>
        <v/>
      </c>
      <c r="J130" s="34" t="str">
        <f t="shared" si="23"/>
        <v/>
      </c>
      <c r="K130" s="34" t="str">
        <f t="shared" si="24"/>
        <v/>
      </c>
      <c r="L130" s="26" t="str">
        <f t="shared" si="25"/>
        <v/>
      </c>
      <c r="M130" s="32"/>
      <c r="N130" s="190"/>
      <c r="O130" s="190"/>
      <c r="P130" s="190"/>
      <c r="Q130" s="190"/>
      <c r="R130" s="23"/>
    </row>
    <row r="131" spans="1:18">
      <c r="A131" s="27">
        <f t="shared" ca="1" si="26"/>
        <v>45974</v>
      </c>
      <c r="B131" s="20"/>
      <c r="C131" s="21"/>
      <c r="D131" s="20"/>
      <c r="E131" s="21"/>
      <c r="F131" s="22"/>
      <c r="G131" s="22"/>
      <c r="H131" s="34" t="str">
        <f t="shared" si="21"/>
        <v/>
      </c>
      <c r="I131" s="34" t="str">
        <f t="shared" si="22"/>
        <v/>
      </c>
      <c r="J131" s="34" t="str">
        <f t="shared" si="23"/>
        <v/>
      </c>
      <c r="K131" s="34" t="str">
        <f t="shared" si="24"/>
        <v/>
      </c>
      <c r="L131" s="26" t="str">
        <f t="shared" si="25"/>
        <v/>
      </c>
      <c r="M131" s="32"/>
      <c r="N131" s="190"/>
      <c r="O131" s="190"/>
      <c r="P131" s="190"/>
      <c r="Q131" s="190"/>
      <c r="R131" s="23"/>
    </row>
    <row r="132" spans="1:18">
      <c r="A132" s="27">
        <f t="shared" ca="1" si="26"/>
        <v>45975</v>
      </c>
      <c r="B132" s="20"/>
      <c r="C132" s="21"/>
      <c r="D132" s="20"/>
      <c r="E132" s="21"/>
      <c r="F132" s="22"/>
      <c r="G132" s="22"/>
      <c r="H132" s="34" t="str">
        <f t="shared" si="21"/>
        <v/>
      </c>
      <c r="I132" s="34" t="str">
        <f t="shared" si="22"/>
        <v/>
      </c>
      <c r="J132" s="34" t="str">
        <f t="shared" si="23"/>
        <v/>
      </c>
      <c r="K132" s="34" t="str">
        <f t="shared" si="24"/>
        <v/>
      </c>
      <c r="L132" s="26" t="str">
        <f t="shared" si="25"/>
        <v/>
      </c>
      <c r="M132" s="32"/>
      <c r="N132" s="190"/>
      <c r="O132" s="190"/>
      <c r="P132" s="190"/>
      <c r="Q132" s="190"/>
      <c r="R132" s="23"/>
    </row>
    <row r="133" spans="1:18">
      <c r="A133" s="27">
        <f t="shared" ca="1" si="26"/>
        <v>45976</v>
      </c>
      <c r="B133" s="20"/>
      <c r="C133" s="21"/>
      <c r="D133" s="20"/>
      <c r="E133" s="21"/>
      <c r="F133" s="22"/>
      <c r="G133" s="22"/>
      <c r="H133" s="34" t="str">
        <f t="shared" si="21"/>
        <v/>
      </c>
      <c r="I133" s="34" t="str">
        <f t="shared" si="22"/>
        <v/>
      </c>
      <c r="J133" s="34" t="str">
        <f t="shared" si="23"/>
        <v/>
      </c>
      <c r="K133" s="34" t="str">
        <f t="shared" si="24"/>
        <v/>
      </c>
      <c r="L133" s="26" t="str">
        <f t="shared" si="25"/>
        <v/>
      </c>
      <c r="M133" s="32"/>
      <c r="N133" s="190"/>
      <c r="O133" s="190"/>
      <c r="P133" s="190"/>
      <c r="Q133" s="190"/>
      <c r="R133" s="23"/>
    </row>
    <row r="134" spans="1:18">
      <c r="A134" s="27">
        <f t="shared" ca="1" si="26"/>
        <v>45977</v>
      </c>
      <c r="B134" s="20"/>
      <c r="C134" s="21"/>
      <c r="D134" s="20"/>
      <c r="E134" s="21"/>
      <c r="F134" s="22"/>
      <c r="G134" s="22"/>
      <c r="H134" s="34" t="str">
        <f t="shared" si="21"/>
        <v/>
      </c>
      <c r="I134" s="34" t="str">
        <f t="shared" si="22"/>
        <v/>
      </c>
      <c r="J134" s="34" t="str">
        <f t="shared" si="23"/>
        <v/>
      </c>
      <c r="K134" s="34" t="str">
        <f t="shared" si="24"/>
        <v/>
      </c>
      <c r="L134" s="26" t="str">
        <f t="shared" si="25"/>
        <v/>
      </c>
      <c r="M134" s="32"/>
      <c r="N134" s="190"/>
      <c r="O134" s="190"/>
      <c r="P134" s="190"/>
      <c r="Q134" s="190"/>
      <c r="R134" s="23"/>
    </row>
    <row r="135" spans="1:18">
      <c r="A135" s="27">
        <f t="shared" ca="1" si="26"/>
        <v>45978</v>
      </c>
      <c r="B135" s="20"/>
      <c r="C135" s="21"/>
      <c r="D135" s="20"/>
      <c r="E135" s="21"/>
      <c r="F135" s="22"/>
      <c r="G135" s="22"/>
      <c r="H135" s="34" t="str">
        <f t="shared" si="21"/>
        <v/>
      </c>
      <c r="I135" s="34" t="str">
        <f t="shared" si="22"/>
        <v/>
      </c>
      <c r="J135" s="34" t="str">
        <f t="shared" si="23"/>
        <v/>
      </c>
      <c r="K135" s="34" t="str">
        <f t="shared" si="24"/>
        <v/>
      </c>
      <c r="L135" s="26" t="str">
        <f t="shared" si="25"/>
        <v/>
      </c>
      <c r="M135" s="32"/>
      <c r="N135" s="190"/>
      <c r="O135" s="190"/>
      <c r="P135" s="190"/>
      <c r="Q135" s="190"/>
      <c r="R135" s="23"/>
    </row>
    <row r="136" spans="1:18">
      <c r="A136" s="27">
        <f t="shared" ca="1" si="26"/>
        <v>45979</v>
      </c>
      <c r="B136" s="20"/>
      <c r="C136" s="21"/>
      <c r="D136" s="20"/>
      <c r="E136" s="21"/>
      <c r="F136" s="22"/>
      <c r="G136" s="22"/>
      <c r="H136" s="34" t="str">
        <f t="shared" si="21"/>
        <v/>
      </c>
      <c r="I136" s="34" t="str">
        <f t="shared" si="22"/>
        <v/>
      </c>
      <c r="J136" s="34" t="str">
        <f t="shared" si="23"/>
        <v/>
      </c>
      <c r="K136" s="34" t="str">
        <f t="shared" si="24"/>
        <v/>
      </c>
      <c r="L136" s="26" t="str">
        <f t="shared" si="25"/>
        <v/>
      </c>
      <c r="M136" s="32"/>
      <c r="N136" s="190"/>
      <c r="O136" s="190"/>
      <c r="P136" s="190"/>
      <c r="Q136" s="190"/>
      <c r="R136" s="23"/>
    </row>
    <row r="137" spans="1:18">
      <c r="A137" s="27">
        <f t="shared" ca="1" si="26"/>
        <v>45980</v>
      </c>
      <c r="B137" s="20"/>
      <c r="C137" s="21"/>
      <c r="D137" s="20"/>
      <c r="E137" s="21"/>
      <c r="F137" s="22"/>
      <c r="G137" s="22"/>
      <c r="H137" s="34" t="str">
        <f t="shared" si="21"/>
        <v/>
      </c>
      <c r="I137" s="34" t="str">
        <f t="shared" si="22"/>
        <v/>
      </c>
      <c r="J137" s="34" t="str">
        <f t="shared" si="23"/>
        <v/>
      </c>
      <c r="K137" s="34" t="str">
        <f t="shared" si="24"/>
        <v/>
      </c>
      <c r="L137" s="26" t="str">
        <f t="shared" si="25"/>
        <v/>
      </c>
      <c r="M137" s="32"/>
      <c r="N137" s="190"/>
      <c r="O137" s="190"/>
      <c r="P137" s="190"/>
      <c r="Q137" s="190"/>
      <c r="R137" s="23"/>
    </row>
    <row r="138" spans="1:18">
      <c r="A138" s="27">
        <f t="shared" ca="1" si="26"/>
        <v>45981</v>
      </c>
      <c r="B138" s="20"/>
      <c r="C138" s="21"/>
      <c r="D138" s="20"/>
      <c r="E138" s="21"/>
      <c r="F138" s="22"/>
      <c r="G138" s="22"/>
      <c r="H138" s="34" t="str">
        <f t="shared" si="21"/>
        <v/>
      </c>
      <c r="I138" s="34" t="str">
        <f t="shared" si="22"/>
        <v/>
      </c>
      <c r="J138" s="34" t="str">
        <f t="shared" si="23"/>
        <v/>
      </c>
      <c r="K138" s="34" t="str">
        <f t="shared" si="24"/>
        <v/>
      </c>
      <c r="L138" s="26" t="str">
        <f t="shared" si="25"/>
        <v/>
      </c>
      <c r="M138" s="32"/>
      <c r="N138" s="190"/>
      <c r="O138" s="190"/>
      <c r="P138" s="190"/>
      <c r="Q138" s="190"/>
      <c r="R138" s="23"/>
    </row>
    <row r="139" spans="1:18">
      <c r="A139" s="27">
        <f t="shared" ca="1" si="26"/>
        <v>45982</v>
      </c>
      <c r="B139" s="20"/>
      <c r="C139" s="21"/>
      <c r="D139" s="20"/>
      <c r="E139" s="21"/>
      <c r="F139" s="22"/>
      <c r="G139" s="22"/>
      <c r="H139" s="34" t="str">
        <f t="shared" si="21"/>
        <v/>
      </c>
      <c r="I139" s="34" t="str">
        <f t="shared" si="22"/>
        <v/>
      </c>
      <c r="J139" s="34" t="str">
        <f t="shared" si="23"/>
        <v/>
      </c>
      <c r="K139" s="34" t="str">
        <f t="shared" si="24"/>
        <v/>
      </c>
      <c r="L139" s="26" t="str">
        <f t="shared" si="25"/>
        <v/>
      </c>
      <c r="M139" s="32"/>
      <c r="N139" s="190"/>
      <c r="O139" s="190"/>
      <c r="P139" s="190"/>
      <c r="Q139" s="190"/>
      <c r="R139" s="23"/>
    </row>
    <row r="140" spans="1:18">
      <c r="A140" s="27">
        <f t="shared" ca="1" si="26"/>
        <v>45983</v>
      </c>
      <c r="B140" s="20"/>
      <c r="C140" s="21"/>
      <c r="D140" s="20"/>
      <c r="E140" s="21"/>
      <c r="F140" s="22"/>
      <c r="G140" s="22"/>
      <c r="H140" s="34" t="str">
        <f t="shared" si="21"/>
        <v/>
      </c>
      <c r="I140" s="34" t="str">
        <f t="shared" si="22"/>
        <v/>
      </c>
      <c r="J140" s="34" t="str">
        <f t="shared" si="23"/>
        <v/>
      </c>
      <c r="K140" s="34" t="str">
        <f t="shared" si="24"/>
        <v/>
      </c>
      <c r="L140" s="26" t="str">
        <f t="shared" si="25"/>
        <v/>
      </c>
      <c r="M140" s="32"/>
      <c r="N140" s="190"/>
      <c r="O140" s="190"/>
      <c r="P140" s="190"/>
      <c r="Q140" s="190"/>
      <c r="R140" s="23"/>
    </row>
    <row r="141" spans="1:18">
      <c r="A141" s="27">
        <f t="shared" ca="1" si="26"/>
        <v>45984</v>
      </c>
      <c r="B141" s="20"/>
      <c r="C141" s="21"/>
      <c r="D141" s="20"/>
      <c r="E141" s="21"/>
      <c r="F141" s="22"/>
      <c r="G141" s="22"/>
      <c r="H141" s="34" t="str">
        <f t="shared" si="21"/>
        <v/>
      </c>
      <c r="I141" s="34" t="str">
        <f t="shared" si="22"/>
        <v/>
      </c>
      <c r="J141" s="34" t="str">
        <f t="shared" si="23"/>
        <v/>
      </c>
      <c r="K141" s="34" t="str">
        <f t="shared" si="24"/>
        <v/>
      </c>
      <c r="L141" s="26" t="str">
        <f t="shared" si="25"/>
        <v/>
      </c>
      <c r="M141" s="32"/>
      <c r="N141" s="190"/>
      <c r="O141" s="190"/>
      <c r="P141" s="190"/>
      <c r="Q141" s="190"/>
      <c r="R141" s="23"/>
    </row>
    <row r="142" spans="1:18">
      <c r="A142" s="27">
        <f t="shared" ca="1" si="26"/>
        <v>45985</v>
      </c>
      <c r="B142" s="20"/>
      <c r="C142" s="21"/>
      <c r="D142" s="20"/>
      <c r="E142" s="21"/>
      <c r="F142" s="22"/>
      <c r="G142" s="22"/>
      <c r="H142" s="34" t="str">
        <f t="shared" si="21"/>
        <v/>
      </c>
      <c r="I142" s="34" t="str">
        <f t="shared" si="22"/>
        <v/>
      </c>
      <c r="J142" s="34" t="str">
        <f t="shared" si="23"/>
        <v/>
      </c>
      <c r="K142" s="34" t="str">
        <f t="shared" si="24"/>
        <v/>
      </c>
      <c r="L142" s="26" t="str">
        <f t="shared" si="25"/>
        <v/>
      </c>
      <c r="M142" s="32"/>
      <c r="N142" s="190"/>
      <c r="O142" s="190"/>
      <c r="P142" s="190"/>
      <c r="Q142" s="190"/>
      <c r="R142" s="23"/>
    </row>
    <row r="143" spans="1:18">
      <c r="A143" s="27">
        <f t="shared" ca="1" si="26"/>
        <v>45986</v>
      </c>
      <c r="B143" s="20"/>
      <c r="C143" s="21"/>
      <c r="D143" s="20"/>
      <c r="E143" s="21"/>
      <c r="F143" s="22"/>
      <c r="G143" s="22"/>
      <c r="H143" s="34" t="str">
        <f t="shared" si="21"/>
        <v/>
      </c>
      <c r="I143" s="34" t="str">
        <f t="shared" si="22"/>
        <v/>
      </c>
      <c r="J143" s="34" t="str">
        <f t="shared" si="23"/>
        <v/>
      </c>
      <c r="K143" s="34" t="str">
        <f t="shared" si="24"/>
        <v/>
      </c>
      <c r="L143" s="26" t="str">
        <f t="shared" si="25"/>
        <v/>
      </c>
      <c r="M143" s="32"/>
      <c r="N143" s="190"/>
      <c r="O143" s="190"/>
      <c r="P143" s="190"/>
      <c r="Q143" s="190"/>
      <c r="R143" s="23"/>
    </row>
    <row r="144" spans="1:18">
      <c r="A144" s="27">
        <f t="shared" ca="1" si="26"/>
        <v>45987</v>
      </c>
      <c r="B144" s="20"/>
      <c r="C144" s="21"/>
      <c r="D144" s="20"/>
      <c r="E144" s="21"/>
      <c r="F144" s="22"/>
      <c r="G144" s="22"/>
      <c r="H144" s="34" t="str">
        <f t="shared" si="21"/>
        <v/>
      </c>
      <c r="I144" s="34" t="str">
        <f t="shared" si="22"/>
        <v/>
      </c>
      <c r="J144" s="34" t="str">
        <f t="shared" si="23"/>
        <v/>
      </c>
      <c r="K144" s="34" t="str">
        <f t="shared" si="24"/>
        <v/>
      </c>
      <c r="L144" s="26" t="str">
        <f t="shared" si="25"/>
        <v/>
      </c>
      <c r="M144" s="32"/>
      <c r="N144" s="190"/>
      <c r="O144" s="190"/>
      <c r="P144" s="190"/>
      <c r="Q144" s="190"/>
      <c r="R144" s="23"/>
    </row>
    <row r="145" spans="1:22">
      <c r="A145" s="27">
        <f t="shared" ca="1" si="26"/>
        <v>45988</v>
      </c>
      <c r="B145" s="20"/>
      <c r="C145" s="21"/>
      <c r="D145" s="20"/>
      <c r="E145" s="21"/>
      <c r="F145" s="22"/>
      <c r="G145" s="22"/>
      <c r="H145" s="34" t="str">
        <f t="shared" si="21"/>
        <v/>
      </c>
      <c r="I145" s="34" t="str">
        <f t="shared" si="22"/>
        <v/>
      </c>
      <c r="J145" s="34" t="str">
        <f t="shared" si="23"/>
        <v/>
      </c>
      <c r="K145" s="34" t="str">
        <f t="shared" si="24"/>
        <v/>
      </c>
      <c r="L145" s="26" t="str">
        <f t="shared" si="25"/>
        <v/>
      </c>
      <c r="M145" s="32"/>
      <c r="N145" s="190"/>
      <c r="O145" s="190"/>
      <c r="P145" s="190"/>
      <c r="Q145" s="190"/>
      <c r="R145" s="23"/>
    </row>
    <row r="146" spans="1:22">
      <c r="A146" s="27">
        <f t="shared" ca="1" si="26"/>
        <v>45989</v>
      </c>
      <c r="B146" s="20"/>
      <c r="C146" s="21"/>
      <c r="D146" s="20"/>
      <c r="E146" s="21"/>
      <c r="F146" s="22"/>
      <c r="G146" s="22"/>
      <c r="H146" s="34" t="str">
        <f t="shared" si="21"/>
        <v/>
      </c>
      <c r="I146" s="34" t="str">
        <f t="shared" si="22"/>
        <v/>
      </c>
      <c r="J146" s="34" t="str">
        <f t="shared" si="23"/>
        <v/>
      </c>
      <c r="K146" s="34" t="str">
        <f t="shared" si="24"/>
        <v/>
      </c>
      <c r="L146" s="26" t="str">
        <f t="shared" si="25"/>
        <v/>
      </c>
      <c r="M146" s="32"/>
      <c r="N146" s="190"/>
      <c r="O146" s="190"/>
      <c r="P146" s="190"/>
      <c r="Q146" s="190"/>
      <c r="R146" s="23"/>
    </row>
    <row r="147" spans="1:22">
      <c r="A147" s="27">
        <f t="shared" ca="1" si="26"/>
        <v>45990</v>
      </c>
      <c r="B147" s="20"/>
      <c r="C147" s="21"/>
      <c r="D147" s="20"/>
      <c r="E147" s="21"/>
      <c r="F147" s="22"/>
      <c r="G147" s="22"/>
      <c r="H147" s="34" t="str">
        <f t="shared" si="21"/>
        <v/>
      </c>
      <c r="I147" s="34" t="str">
        <f t="shared" si="22"/>
        <v/>
      </c>
      <c r="J147" s="34" t="str">
        <f t="shared" si="23"/>
        <v/>
      </c>
      <c r="K147" s="34" t="str">
        <f t="shared" si="24"/>
        <v/>
      </c>
      <c r="L147" s="26" t="str">
        <f t="shared" si="25"/>
        <v/>
      </c>
      <c r="M147" s="32"/>
      <c r="N147" s="190"/>
      <c r="O147" s="190"/>
      <c r="P147" s="190"/>
      <c r="Q147" s="190"/>
      <c r="R147" s="23"/>
    </row>
    <row r="148" spans="1:22">
      <c r="A148" s="27">
        <f t="shared" ca="1" si="26"/>
        <v>45991</v>
      </c>
      <c r="B148" s="20"/>
      <c r="C148" s="21"/>
      <c r="D148" s="20"/>
      <c r="E148" s="21"/>
      <c r="F148" s="22"/>
      <c r="G148" s="22"/>
      <c r="H148" s="34" t="str">
        <f t="shared" si="21"/>
        <v/>
      </c>
      <c r="I148" s="34" t="str">
        <f t="shared" si="22"/>
        <v/>
      </c>
      <c r="J148" s="34" t="str">
        <f t="shared" si="23"/>
        <v/>
      </c>
      <c r="K148" s="34" t="str">
        <f t="shared" si="24"/>
        <v/>
      </c>
      <c r="L148" s="26" t="str">
        <f>IF(AND($B148="",$D148=""),"",($C148-$B148-$F148)+($E148-$D148-$G148))</f>
        <v/>
      </c>
      <c r="M148" s="32"/>
      <c r="N148" s="190"/>
      <c r="O148" s="190"/>
      <c r="P148" s="190"/>
      <c r="Q148" s="190"/>
      <c r="R148" s="23"/>
    </row>
    <row r="149" spans="1:22">
      <c r="A149" s="27">
        <f t="shared" ca="1" si="26"/>
        <v>45992</v>
      </c>
      <c r="B149" s="20"/>
      <c r="C149" s="21"/>
      <c r="D149" s="20"/>
      <c r="E149" s="21"/>
      <c r="F149" s="22"/>
      <c r="G149" s="22"/>
      <c r="H149" s="34" t="str">
        <f t="shared" si="21"/>
        <v/>
      </c>
      <c r="I149" s="34" t="str">
        <f t="shared" si="22"/>
        <v/>
      </c>
      <c r="J149" s="34" t="str">
        <f t="shared" si="23"/>
        <v/>
      </c>
      <c r="K149" s="34" t="str">
        <f t="shared" si="24"/>
        <v/>
      </c>
      <c r="L149" s="26" t="str">
        <f>IF(AND($B149="",$D149=""),"",($C149-$B149-$F149)+($E149-$D149-$G149))</f>
        <v/>
      </c>
      <c r="M149" s="32"/>
      <c r="N149" s="190"/>
      <c r="O149" s="190"/>
      <c r="P149" s="190"/>
      <c r="Q149" s="190"/>
      <c r="R149" s="23"/>
    </row>
    <row r="150" spans="1:22">
      <c r="A150" s="5" t="s">
        <v>11</v>
      </c>
      <c r="B150" s="191"/>
      <c r="C150" s="192"/>
      <c r="D150" s="191"/>
      <c r="E150" s="192"/>
      <c r="F150" s="26" t="str">
        <f>IF(SUM($F119:$F149)=0,"",SUM($F119:$F149))</f>
        <v/>
      </c>
      <c r="G150" s="26" t="str">
        <f>IF(SUM($G119:$G149)=0,"",SUM($G119:$G149))</f>
        <v/>
      </c>
      <c r="H150" s="26" t="str">
        <f>IF(SUM(H119:H149)=0,"",SUM(H119:H149))</f>
        <v/>
      </c>
      <c r="I150" s="26" t="str">
        <f>IF(SUM(I119:I149)=0,"",SUM(I119:I149))</f>
        <v/>
      </c>
      <c r="J150" s="26" t="str">
        <f t="shared" ref="J150:K150" si="27">IF(SUM(J119:J149)=0,"",SUM(J119:J149))</f>
        <v/>
      </c>
      <c r="K150" s="26" t="str">
        <f t="shared" si="27"/>
        <v/>
      </c>
      <c r="L150" s="26" t="str">
        <f>IF(SUM($L119:$L149)=0,"",SUM($L119:$L149))</f>
        <v/>
      </c>
      <c r="M150" s="33"/>
      <c r="N150" s="193"/>
      <c r="O150" s="193"/>
      <c r="P150" s="193"/>
      <c r="Q150" s="193"/>
      <c r="R150" s="6"/>
    </row>
    <row r="152" spans="1:22" ht="27" customHeight="1">
      <c r="A152" s="194" t="s">
        <v>22</v>
      </c>
      <c r="B152" s="189" t="s">
        <v>103</v>
      </c>
      <c r="C152" s="189"/>
      <c r="D152" s="189"/>
      <c r="E152" s="189"/>
      <c r="F152" s="189" t="s">
        <v>23</v>
      </c>
      <c r="G152" s="189"/>
      <c r="H152" s="189" t="s">
        <v>88</v>
      </c>
      <c r="I152" s="189"/>
      <c r="J152" s="189"/>
      <c r="K152" s="189"/>
      <c r="L152" s="189" t="s">
        <v>87</v>
      </c>
      <c r="M152" s="195" t="s">
        <v>96</v>
      </c>
      <c r="N152" s="194" t="s">
        <v>25</v>
      </c>
      <c r="O152" s="194"/>
      <c r="P152" s="194"/>
      <c r="Q152" s="194"/>
      <c r="R152" s="189" t="s">
        <v>100</v>
      </c>
    </row>
    <row r="153" spans="1:22" ht="14.25" customHeight="1">
      <c r="A153" s="194"/>
      <c r="B153" s="189" t="s">
        <v>82</v>
      </c>
      <c r="C153" s="189"/>
      <c r="D153" s="189" t="s">
        <v>84</v>
      </c>
      <c r="E153" s="189"/>
      <c r="F153" s="189"/>
      <c r="G153" s="189"/>
      <c r="H153" s="189" t="s">
        <v>90</v>
      </c>
      <c r="I153" s="189"/>
      <c r="J153" s="189" t="s">
        <v>89</v>
      </c>
      <c r="K153" s="189"/>
      <c r="L153" s="189"/>
      <c r="M153" s="196"/>
      <c r="N153" s="194"/>
      <c r="O153" s="194"/>
      <c r="P153" s="194"/>
      <c r="Q153" s="194"/>
      <c r="R153" s="189"/>
    </row>
    <row r="154" spans="1:22">
      <c r="A154" s="194"/>
      <c r="B154" s="43" t="s">
        <v>26</v>
      </c>
      <c r="C154" s="43" t="s">
        <v>27</v>
      </c>
      <c r="D154" s="43" t="s">
        <v>26</v>
      </c>
      <c r="E154" s="43" t="s">
        <v>27</v>
      </c>
      <c r="F154" s="44" t="s">
        <v>85</v>
      </c>
      <c r="G154" s="44" t="s">
        <v>86</v>
      </c>
      <c r="H154" s="44" t="s">
        <v>81</v>
      </c>
      <c r="I154" s="44" t="s">
        <v>83</v>
      </c>
      <c r="J154" s="44" t="s">
        <v>81</v>
      </c>
      <c r="K154" s="44" t="s">
        <v>95</v>
      </c>
      <c r="L154" s="189"/>
      <c r="M154" s="197"/>
      <c r="N154" s="194"/>
      <c r="O154" s="194"/>
      <c r="P154" s="194"/>
      <c r="Q154" s="194"/>
      <c r="R154" s="194"/>
    </row>
    <row r="155" spans="1:22">
      <c r="A155" s="27" cm="1">
        <f t="array" aca="1" ref="A155" ca="1">DATE("2025","8"+4,IFERROR(INDIRECT(T1),"1"))</f>
        <v>45992</v>
      </c>
      <c r="B155" s="20"/>
      <c r="C155" s="21"/>
      <c r="D155" s="20"/>
      <c r="E155" s="21"/>
      <c r="F155" s="22"/>
      <c r="G155" s="22"/>
      <c r="H155" s="34" t="str">
        <f>IF(OR(B155="",LEFT(M155,1)="✓"),"",C155-B155-F155)</f>
        <v/>
      </c>
      <c r="I155" s="34" t="str">
        <f>IF(OR(D155="",LEFT(M155,1)="✓"),"",E155-D155-G155)</f>
        <v/>
      </c>
      <c r="J155" s="34" t="str">
        <f>IF(AND(B155&lt;&gt;"",M155="✓所定"),C155-B155-F155,"")</f>
        <v/>
      </c>
      <c r="K155" s="34" t="str">
        <f>IF(AND(B155&lt;&gt;"",M155="✓法定"),C155-B155-F155,"")</f>
        <v/>
      </c>
      <c r="L155" s="26" t="str">
        <f t="shared" ref="L155:L185" si="28">IF(AND($B155="",$D155=""),"",($C155-$B155-$F155)+($E155-$D155-$G155))</f>
        <v/>
      </c>
      <c r="M155" s="32"/>
      <c r="N155" s="190"/>
      <c r="O155" s="190"/>
      <c r="P155" s="190"/>
      <c r="Q155" s="190"/>
      <c r="R155" s="23"/>
      <c r="V155" s="1" t="s">
        <v>171</v>
      </c>
    </row>
    <row r="156" spans="1:22">
      <c r="A156" s="27">
        <f ca="1">A155+1</f>
        <v>45993</v>
      </c>
      <c r="B156" s="20"/>
      <c r="C156" s="21"/>
      <c r="D156" s="20"/>
      <c r="E156" s="21"/>
      <c r="F156" s="22"/>
      <c r="G156" s="22"/>
      <c r="H156" s="34" t="str">
        <f t="shared" ref="H156:H185" si="29">IF(OR(B156="",LEFT(M156,1)="✓"),"",C156-B156-F156)</f>
        <v/>
      </c>
      <c r="I156" s="34" t="str">
        <f t="shared" ref="I156:I185" si="30">IF(OR(D156="",LEFT(M156,1)="✓"),"",E156-D156-G156)</f>
        <v/>
      </c>
      <c r="J156" s="34" t="str">
        <f t="shared" ref="J156:J185" si="31">IF(AND(B156&lt;&gt;"",M156="✓所定"),C156-B156-F156,"")</f>
        <v/>
      </c>
      <c r="K156" s="34" t="str">
        <f t="shared" ref="K156:K185" si="32">IF(AND(B156&lt;&gt;"",M156="✓法定"),C156-B156-F156,"")</f>
        <v/>
      </c>
      <c r="L156" s="26" t="str">
        <f t="shared" si="28"/>
        <v/>
      </c>
      <c r="M156" s="32"/>
      <c r="N156" s="190"/>
      <c r="O156" s="190"/>
      <c r="P156" s="190"/>
      <c r="Q156" s="190"/>
      <c r="R156" s="23"/>
      <c r="V156" s="1" t="s">
        <v>172</v>
      </c>
    </row>
    <row r="157" spans="1:22">
      <c r="A157" s="27">
        <f t="shared" ref="A157:A185" ca="1" si="33">A156+1</f>
        <v>45994</v>
      </c>
      <c r="B157" s="20"/>
      <c r="C157" s="21"/>
      <c r="D157" s="20"/>
      <c r="E157" s="21"/>
      <c r="F157" s="22"/>
      <c r="G157" s="22"/>
      <c r="H157" s="34" t="str">
        <f t="shared" si="29"/>
        <v/>
      </c>
      <c r="I157" s="34" t="str">
        <f t="shared" si="30"/>
        <v/>
      </c>
      <c r="J157" s="34" t="str">
        <f t="shared" si="31"/>
        <v/>
      </c>
      <c r="K157" s="34" t="str">
        <f t="shared" si="32"/>
        <v/>
      </c>
      <c r="L157" s="26" t="str">
        <f t="shared" si="28"/>
        <v/>
      </c>
      <c r="M157" s="32"/>
      <c r="N157" s="190"/>
      <c r="O157" s="190"/>
      <c r="P157" s="190"/>
      <c r="Q157" s="190"/>
      <c r="R157" s="23"/>
    </row>
    <row r="158" spans="1:22">
      <c r="A158" s="27">
        <f t="shared" ca="1" si="33"/>
        <v>45995</v>
      </c>
      <c r="B158" s="20"/>
      <c r="C158" s="21"/>
      <c r="D158" s="20"/>
      <c r="E158" s="21"/>
      <c r="F158" s="22"/>
      <c r="G158" s="22"/>
      <c r="H158" s="34" t="str">
        <f t="shared" si="29"/>
        <v/>
      </c>
      <c r="I158" s="34" t="str">
        <f t="shared" si="30"/>
        <v/>
      </c>
      <c r="J158" s="34" t="str">
        <f t="shared" si="31"/>
        <v/>
      </c>
      <c r="K158" s="34" t="str">
        <f t="shared" si="32"/>
        <v/>
      </c>
      <c r="L158" s="26" t="str">
        <f t="shared" si="28"/>
        <v/>
      </c>
      <c r="M158" s="32"/>
      <c r="N158" s="190"/>
      <c r="O158" s="190"/>
      <c r="P158" s="190"/>
      <c r="Q158" s="190"/>
      <c r="R158" s="23"/>
    </row>
    <row r="159" spans="1:22">
      <c r="A159" s="27">
        <f t="shared" ca="1" si="33"/>
        <v>45996</v>
      </c>
      <c r="B159" s="20"/>
      <c r="C159" s="21"/>
      <c r="D159" s="20"/>
      <c r="E159" s="21"/>
      <c r="F159" s="22"/>
      <c r="G159" s="22"/>
      <c r="H159" s="34" t="str">
        <f t="shared" si="29"/>
        <v/>
      </c>
      <c r="I159" s="34" t="str">
        <f t="shared" si="30"/>
        <v/>
      </c>
      <c r="J159" s="34" t="str">
        <f t="shared" si="31"/>
        <v/>
      </c>
      <c r="K159" s="34" t="str">
        <f t="shared" si="32"/>
        <v/>
      </c>
      <c r="L159" s="26" t="str">
        <f t="shared" si="28"/>
        <v/>
      </c>
      <c r="M159" s="32"/>
      <c r="N159" s="190"/>
      <c r="O159" s="190"/>
      <c r="P159" s="190"/>
      <c r="Q159" s="190"/>
      <c r="R159" s="23"/>
    </row>
    <row r="160" spans="1:22">
      <c r="A160" s="27">
        <f t="shared" ca="1" si="33"/>
        <v>45997</v>
      </c>
      <c r="B160" s="20"/>
      <c r="C160" s="21"/>
      <c r="D160" s="20"/>
      <c r="E160" s="21"/>
      <c r="F160" s="22"/>
      <c r="G160" s="22"/>
      <c r="H160" s="34" t="str">
        <f t="shared" si="29"/>
        <v/>
      </c>
      <c r="I160" s="34" t="str">
        <f t="shared" si="30"/>
        <v/>
      </c>
      <c r="J160" s="34" t="str">
        <f t="shared" si="31"/>
        <v/>
      </c>
      <c r="K160" s="34" t="str">
        <f t="shared" si="32"/>
        <v/>
      </c>
      <c r="L160" s="26" t="str">
        <f t="shared" si="28"/>
        <v/>
      </c>
      <c r="M160" s="32"/>
      <c r="N160" s="190"/>
      <c r="O160" s="190"/>
      <c r="P160" s="190"/>
      <c r="Q160" s="190"/>
      <c r="R160" s="23"/>
    </row>
    <row r="161" spans="1:18">
      <c r="A161" s="27">
        <f t="shared" ca="1" si="33"/>
        <v>45998</v>
      </c>
      <c r="B161" s="20"/>
      <c r="C161" s="21"/>
      <c r="D161" s="20"/>
      <c r="E161" s="21"/>
      <c r="F161" s="22"/>
      <c r="G161" s="22"/>
      <c r="H161" s="34" t="str">
        <f t="shared" si="29"/>
        <v/>
      </c>
      <c r="I161" s="34" t="str">
        <f t="shared" si="30"/>
        <v/>
      </c>
      <c r="J161" s="34" t="str">
        <f t="shared" si="31"/>
        <v/>
      </c>
      <c r="K161" s="34" t="str">
        <f t="shared" si="32"/>
        <v/>
      </c>
      <c r="L161" s="26" t="str">
        <f t="shared" si="28"/>
        <v/>
      </c>
      <c r="M161" s="32"/>
      <c r="N161" s="190"/>
      <c r="O161" s="190"/>
      <c r="P161" s="190"/>
      <c r="Q161" s="190"/>
      <c r="R161" s="23"/>
    </row>
    <row r="162" spans="1:18">
      <c r="A162" s="27">
        <f t="shared" ca="1" si="33"/>
        <v>45999</v>
      </c>
      <c r="B162" s="20"/>
      <c r="C162" s="21"/>
      <c r="D162" s="20"/>
      <c r="E162" s="21"/>
      <c r="F162" s="22"/>
      <c r="G162" s="22"/>
      <c r="H162" s="34" t="str">
        <f t="shared" si="29"/>
        <v/>
      </c>
      <c r="I162" s="34" t="str">
        <f t="shared" si="30"/>
        <v/>
      </c>
      <c r="J162" s="34" t="str">
        <f t="shared" si="31"/>
        <v/>
      </c>
      <c r="K162" s="34" t="str">
        <f t="shared" si="32"/>
        <v/>
      </c>
      <c r="L162" s="26" t="str">
        <f t="shared" si="28"/>
        <v/>
      </c>
      <c r="M162" s="32"/>
      <c r="N162" s="190"/>
      <c r="O162" s="190"/>
      <c r="P162" s="190"/>
      <c r="Q162" s="190"/>
      <c r="R162" s="23"/>
    </row>
    <row r="163" spans="1:18">
      <c r="A163" s="27">
        <f t="shared" ca="1" si="33"/>
        <v>46000</v>
      </c>
      <c r="B163" s="20"/>
      <c r="C163" s="21"/>
      <c r="D163" s="20"/>
      <c r="E163" s="21"/>
      <c r="F163" s="22"/>
      <c r="G163" s="22"/>
      <c r="H163" s="34" t="str">
        <f t="shared" si="29"/>
        <v/>
      </c>
      <c r="I163" s="34" t="str">
        <f t="shared" si="30"/>
        <v/>
      </c>
      <c r="J163" s="34" t="str">
        <f t="shared" si="31"/>
        <v/>
      </c>
      <c r="K163" s="34" t="str">
        <f t="shared" si="32"/>
        <v/>
      </c>
      <c r="L163" s="26" t="str">
        <f t="shared" si="28"/>
        <v/>
      </c>
      <c r="M163" s="32"/>
      <c r="N163" s="190"/>
      <c r="O163" s="190"/>
      <c r="P163" s="190"/>
      <c r="Q163" s="190"/>
      <c r="R163" s="23"/>
    </row>
    <row r="164" spans="1:18">
      <c r="A164" s="27">
        <f t="shared" ca="1" si="33"/>
        <v>46001</v>
      </c>
      <c r="B164" s="20"/>
      <c r="C164" s="21"/>
      <c r="D164" s="20"/>
      <c r="E164" s="21"/>
      <c r="F164" s="22"/>
      <c r="G164" s="22"/>
      <c r="H164" s="34" t="str">
        <f t="shared" si="29"/>
        <v/>
      </c>
      <c r="I164" s="34" t="str">
        <f t="shared" si="30"/>
        <v/>
      </c>
      <c r="J164" s="34" t="str">
        <f t="shared" si="31"/>
        <v/>
      </c>
      <c r="K164" s="34" t="str">
        <f t="shared" si="32"/>
        <v/>
      </c>
      <c r="L164" s="26" t="str">
        <f t="shared" si="28"/>
        <v/>
      </c>
      <c r="M164" s="32"/>
      <c r="N164" s="190"/>
      <c r="O164" s="190"/>
      <c r="P164" s="190"/>
      <c r="Q164" s="190"/>
      <c r="R164" s="23"/>
    </row>
    <row r="165" spans="1:18">
      <c r="A165" s="27">
        <f t="shared" ca="1" si="33"/>
        <v>46002</v>
      </c>
      <c r="B165" s="20"/>
      <c r="C165" s="21"/>
      <c r="D165" s="20"/>
      <c r="E165" s="21"/>
      <c r="F165" s="22"/>
      <c r="G165" s="22"/>
      <c r="H165" s="34" t="str">
        <f t="shared" si="29"/>
        <v/>
      </c>
      <c r="I165" s="34" t="str">
        <f t="shared" si="30"/>
        <v/>
      </c>
      <c r="J165" s="34" t="str">
        <f t="shared" si="31"/>
        <v/>
      </c>
      <c r="K165" s="34" t="str">
        <f t="shared" si="32"/>
        <v/>
      </c>
      <c r="L165" s="26" t="str">
        <f t="shared" si="28"/>
        <v/>
      </c>
      <c r="M165" s="32"/>
      <c r="N165" s="190"/>
      <c r="O165" s="190"/>
      <c r="P165" s="190"/>
      <c r="Q165" s="190"/>
      <c r="R165" s="23"/>
    </row>
    <row r="166" spans="1:18">
      <c r="A166" s="27">
        <f t="shared" ca="1" si="33"/>
        <v>46003</v>
      </c>
      <c r="B166" s="20"/>
      <c r="C166" s="21"/>
      <c r="D166" s="20"/>
      <c r="E166" s="21"/>
      <c r="F166" s="22"/>
      <c r="G166" s="22"/>
      <c r="H166" s="34" t="str">
        <f t="shared" si="29"/>
        <v/>
      </c>
      <c r="I166" s="34" t="str">
        <f t="shared" si="30"/>
        <v/>
      </c>
      <c r="J166" s="34" t="str">
        <f t="shared" si="31"/>
        <v/>
      </c>
      <c r="K166" s="34" t="str">
        <f t="shared" si="32"/>
        <v/>
      </c>
      <c r="L166" s="26" t="str">
        <f t="shared" si="28"/>
        <v/>
      </c>
      <c r="M166" s="32"/>
      <c r="N166" s="190"/>
      <c r="O166" s="190"/>
      <c r="P166" s="190"/>
      <c r="Q166" s="190"/>
      <c r="R166" s="23"/>
    </row>
    <row r="167" spans="1:18">
      <c r="A167" s="27">
        <f t="shared" ca="1" si="33"/>
        <v>46004</v>
      </c>
      <c r="B167" s="20"/>
      <c r="C167" s="21"/>
      <c r="D167" s="20"/>
      <c r="E167" s="21"/>
      <c r="F167" s="22"/>
      <c r="G167" s="22"/>
      <c r="H167" s="34" t="str">
        <f t="shared" si="29"/>
        <v/>
      </c>
      <c r="I167" s="34" t="str">
        <f t="shared" si="30"/>
        <v/>
      </c>
      <c r="J167" s="34" t="str">
        <f t="shared" si="31"/>
        <v/>
      </c>
      <c r="K167" s="34" t="str">
        <f t="shared" si="32"/>
        <v/>
      </c>
      <c r="L167" s="26" t="str">
        <f t="shared" si="28"/>
        <v/>
      </c>
      <c r="M167" s="32"/>
      <c r="N167" s="190"/>
      <c r="O167" s="190"/>
      <c r="P167" s="190"/>
      <c r="Q167" s="190"/>
      <c r="R167" s="23"/>
    </row>
    <row r="168" spans="1:18">
      <c r="A168" s="27">
        <f t="shared" ca="1" si="33"/>
        <v>46005</v>
      </c>
      <c r="B168" s="20"/>
      <c r="C168" s="21"/>
      <c r="D168" s="20"/>
      <c r="E168" s="21"/>
      <c r="F168" s="22"/>
      <c r="G168" s="22"/>
      <c r="H168" s="34" t="str">
        <f t="shared" si="29"/>
        <v/>
      </c>
      <c r="I168" s="34" t="str">
        <f t="shared" si="30"/>
        <v/>
      </c>
      <c r="J168" s="34" t="str">
        <f t="shared" si="31"/>
        <v/>
      </c>
      <c r="K168" s="34" t="str">
        <f t="shared" si="32"/>
        <v/>
      </c>
      <c r="L168" s="26" t="str">
        <f t="shared" si="28"/>
        <v/>
      </c>
      <c r="M168" s="32"/>
      <c r="N168" s="190"/>
      <c r="O168" s="190"/>
      <c r="P168" s="190"/>
      <c r="Q168" s="190"/>
      <c r="R168" s="23"/>
    </row>
    <row r="169" spans="1:18">
      <c r="A169" s="27">
        <f t="shared" ca="1" si="33"/>
        <v>46006</v>
      </c>
      <c r="B169" s="20"/>
      <c r="C169" s="21"/>
      <c r="D169" s="20"/>
      <c r="E169" s="21"/>
      <c r="F169" s="22"/>
      <c r="G169" s="22"/>
      <c r="H169" s="34" t="str">
        <f t="shared" si="29"/>
        <v/>
      </c>
      <c r="I169" s="34" t="str">
        <f t="shared" si="30"/>
        <v/>
      </c>
      <c r="J169" s="34" t="str">
        <f t="shared" si="31"/>
        <v/>
      </c>
      <c r="K169" s="34" t="str">
        <f t="shared" si="32"/>
        <v/>
      </c>
      <c r="L169" s="26" t="str">
        <f t="shared" si="28"/>
        <v/>
      </c>
      <c r="M169" s="32"/>
      <c r="N169" s="190"/>
      <c r="O169" s="190"/>
      <c r="P169" s="190"/>
      <c r="Q169" s="190"/>
      <c r="R169" s="23"/>
    </row>
    <row r="170" spans="1:18">
      <c r="A170" s="27">
        <f t="shared" ca="1" si="33"/>
        <v>46007</v>
      </c>
      <c r="B170" s="20"/>
      <c r="C170" s="21"/>
      <c r="D170" s="20"/>
      <c r="E170" s="21"/>
      <c r="F170" s="22"/>
      <c r="G170" s="22"/>
      <c r="H170" s="34" t="str">
        <f t="shared" si="29"/>
        <v/>
      </c>
      <c r="I170" s="34" t="str">
        <f t="shared" si="30"/>
        <v/>
      </c>
      <c r="J170" s="34" t="str">
        <f t="shared" si="31"/>
        <v/>
      </c>
      <c r="K170" s="34" t="str">
        <f t="shared" si="32"/>
        <v/>
      </c>
      <c r="L170" s="26" t="str">
        <f t="shared" si="28"/>
        <v/>
      </c>
      <c r="M170" s="32"/>
      <c r="N170" s="190"/>
      <c r="O170" s="190"/>
      <c r="P170" s="190"/>
      <c r="Q170" s="190"/>
      <c r="R170" s="23"/>
    </row>
    <row r="171" spans="1:18">
      <c r="A171" s="27">
        <f t="shared" ca="1" si="33"/>
        <v>46008</v>
      </c>
      <c r="B171" s="20"/>
      <c r="C171" s="21"/>
      <c r="D171" s="20"/>
      <c r="E171" s="21"/>
      <c r="F171" s="22"/>
      <c r="G171" s="22"/>
      <c r="H171" s="34" t="str">
        <f t="shared" si="29"/>
        <v/>
      </c>
      <c r="I171" s="34" t="str">
        <f t="shared" si="30"/>
        <v/>
      </c>
      <c r="J171" s="34" t="str">
        <f t="shared" si="31"/>
        <v/>
      </c>
      <c r="K171" s="34" t="str">
        <f t="shared" si="32"/>
        <v/>
      </c>
      <c r="L171" s="26" t="str">
        <f t="shared" si="28"/>
        <v/>
      </c>
      <c r="M171" s="32"/>
      <c r="N171" s="190"/>
      <c r="O171" s="190"/>
      <c r="P171" s="190"/>
      <c r="Q171" s="190"/>
      <c r="R171" s="23"/>
    </row>
    <row r="172" spans="1:18">
      <c r="A172" s="27">
        <f t="shared" ca="1" si="33"/>
        <v>46009</v>
      </c>
      <c r="B172" s="20"/>
      <c r="C172" s="21"/>
      <c r="D172" s="20"/>
      <c r="E172" s="21"/>
      <c r="F172" s="22"/>
      <c r="G172" s="22"/>
      <c r="H172" s="34" t="str">
        <f t="shared" si="29"/>
        <v/>
      </c>
      <c r="I172" s="34" t="str">
        <f t="shared" si="30"/>
        <v/>
      </c>
      <c r="J172" s="34" t="str">
        <f t="shared" si="31"/>
        <v/>
      </c>
      <c r="K172" s="34" t="str">
        <f t="shared" si="32"/>
        <v/>
      </c>
      <c r="L172" s="26" t="str">
        <f t="shared" si="28"/>
        <v/>
      </c>
      <c r="M172" s="32"/>
      <c r="N172" s="190"/>
      <c r="O172" s="190"/>
      <c r="P172" s="190"/>
      <c r="Q172" s="190"/>
      <c r="R172" s="23"/>
    </row>
    <row r="173" spans="1:18">
      <c r="A173" s="27">
        <f t="shared" ca="1" si="33"/>
        <v>46010</v>
      </c>
      <c r="B173" s="20"/>
      <c r="C173" s="21"/>
      <c r="D173" s="20"/>
      <c r="E173" s="21"/>
      <c r="F173" s="22"/>
      <c r="G173" s="22"/>
      <c r="H173" s="34" t="str">
        <f t="shared" si="29"/>
        <v/>
      </c>
      <c r="I173" s="34" t="str">
        <f t="shared" si="30"/>
        <v/>
      </c>
      <c r="J173" s="34" t="str">
        <f t="shared" si="31"/>
        <v/>
      </c>
      <c r="K173" s="34" t="str">
        <f t="shared" si="32"/>
        <v/>
      </c>
      <c r="L173" s="26" t="str">
        <f t="shared" si="28"/>
        <v/>
      </c>
      <c r="M173" s="32"/>
      <c r="N173" s="190"/>
      <c r="O173" s="190"/>
      <c r="P173" s="190"/>
      <c r="Q173" s="190"/>
      <c r="R173" s="23"/>
    </row>
    <row r="174" spans="1:18">
      <c r="A174" s="27">
        <f t="shared" ca="1" si="33"/>
        <v>46011</v>
      </c>
      <c r="B174" s="20"/>
      <c r="C174" s="21"/>
      <c r="D174" s="20"/>
      <c r="E174" s="21"/>
      <c r="F174" s="22"/>
      <c r="G174" s="22"/>
      <c r="H174" s="34" t="str">
        <f t="shared" si="29"/>
        <v/>
      </c>
      <c r="I174" s="34" t="str">
        <f t="shared" si="30"/>
        <v/>
      </c>
      <c r="J174" s="34" t="str">
        <f t="shared" si="31"/>
        <v/>
      </c>
      <c r="K174" s="34" t="str">
        <f t="shared" si="32"/>
        <v/>
      </c>
      <c r="L174" s="26" t="str">
        <f t="shared" si="28"/>
        <v/>
      </c>
      <c r="M174" s="32"/>
      <c r="N174" s="190"/>
      <c r="O174" s="190"/>
      <c r="P174" s="190"/>
      <c r="Q174" s="190"/>
      <c r="R174" s="23"/>
    </row>
    <row r="175" spans="1:18">
      <c r="A175" s="27">
        <f t="shared" ca="1" si="33"/>
        <v>46012</v>
      </c>
      <c r="B175" s="20"/>
      <c r="C175" s="21"/>
      <c r="D175" s="20"/>
      <c r="E175" s="21"/>
      <c r="F175" s="22"/>
      <c r="G175" s="22"/>
      <c r="H175" s="34" t="str">
        <f t="shared" si="29"/>
        <v/>
      </c>
      <c r="I175" s="34" t="str">
        <f t="shared" si="30"/>
        <v/>
      </c>
      <c r="J175" s="34" t="str">
        <f t="shared" si="31"/>
        <v/>
      </c>
      <c r="K175" s="34" t="str">
        <f t="shared" si="32"/>
        <v/>
      </c>
      <c r="L175" s="26" t="str">
        <f t="shared" si="28"/>
        <v/>
      </c>
      <c r="M175" s="32"/>
      <c r="N175" s="190"/>
      <c r="O175" s="190"/>
      <c r="P175" s="190"/>
      <c r="Q175" s="190"/>
      <c r="R175" s="23"/>
    </row>
    <row r="176" spans="1:18">
      <c r="A176" s="27">
        <f t="shared" ca="1" si="33"/>
        <v>46013</v>
      </c>
      <c r="B176" s="20"/>
      <c r="C176" s="21"/>
      <c r="D176" s="20"/>
      <c r="E176" s="21"/>
      <c r="F176" s="22"/>
      <c r="G176" s="22"/>
      <c r="H176" s="34" t="str">
        <f t="shared" si="29"/>
        <v/>
      </c>
      <c r="I176" s="34" t="str">
        <f t="shared" si="30"/>
        <v/>
      </c>
      <c r="J176" s="34" t="str">
        <f t="shared" si="31"/>
        <v/>
      </c>
      <c r="K176" s="34" t="str">
        <f t="shared" si="32"/>
        <v/>
      </c>
      <c r="L176" s="26" t="str">
        <f t="shared" si="28"/>
        <v/>
      </c>
      <c r="M176" s="32"/>
      <c r="N176" s="190"/>
      <c r="O176" s="190"/>
      <c r="P176" s="190"/>
      <c r="Q176" s="190"/>
      <c r="R176" s="23"/>
    </row>
    <row r="177" spans="1:22">
      <c r="A177" s="27">
        <f t="shared" ca="1" si="33"/>
        <v>46014</v>
      </c>
      <c r="B177" s="20"/>
      <c r="C177" s="21"/>
      <c r="D177" s="20"/>
      <c r="E177" s="21"/>
      <c r="F177" s="22"/>
      <c r="G177" s="22"/>
      <c r="H177" s="34" t="str">
        <f t="shared" si="29"/>
        <v/>
      </c>
      <c r="I177" s="34" t="str">
        <f t="shared" si="30"/>
        <v/>
      </c>
      <c r="J177" s="34" t="str">
        <f t="shared" si="31"/>
        <v/>
      </c>
      <c r="K177" s="34" t="str">
        <f t="shared" si="32"/>
        <v/>
      </c>
      <c r="L177" s="26" t="str">
        <f t="shared" si="28"/>
        <v/>
      </c>
      <c r="M177" s="32"/>
      <c r="N177" s="190"/>
      <c r="O177" s="190"/>
      <c r="P177" s="190"/>
      <c r="Q177" s="190"/>
      <c r="R177" s="23"/>
    </row>
    <row r="178" spans="1:22">
      <c r="A178" s="27">
        <f t="shared" ca="1" si="33"/>
        <v>46015</v>
      </c>
      <c r="B178" s="20"/>
      <c r="C178" s="21"/>
      <c r="D178" s="20"/>
      <c r="E178" s="21"/>
      <c r="F178" s="22"/>
      <c r="G178" s="22"/>
      <c r="H178" s="34" t="str">
        <f t="shared" si="29"/>
        <v/>
      </c>
      <c r="I178" s="34" t="str">
        <f t="shared" si="30"/>
        <v/>
      </c>
      <c r="J178" s="34" t="str">
        <f t="shared" si="31"/>
        <v/>
      </c>
      <c r="K178" s="34" t="str">
        <f t="shared" si="32"/>
        <v/>
      </c>
      <c r="L178" s="26" t="str">
        <f t="shared" si="28"/>
        <v/>
      </c>
      <c r="M178" s="32"/>
      <c r="N178" s="190"/>
      <c r="O178" s="190"/>
      <c r="P178" s="190"/>
      <c r="Q178" s="190"/>
      <c r="R178" s="23"/>
    </row>
    <row r="179" spans="1:22">
      <c r="A179" s="27">
        <f t="shared" ca="1" si="33"/>
        <v>46016</v>
      </c>
      <c r="B179" s="20"/>
      <c r="C179" s="21"/>
      <c r="D179" s="20"/>
      <c r="E179" s="21"/>
      <c r="F179" s="22"/>
      <c r="G179" s="22"/>
      <c r="H179" s="34" t="str">
        <f t="shared" si="29"/>
        <v/>
      </c>
      <c r="I179" s="34" t="str">
        <f t="shared" si="30"/>
        <v/>
      </c>
      <c r="J179" s="34" t="str">
        <f t="shared" si="31"/>
        <v/>
      </c>
      <c r="K179" s="34" t="str">
        <f t="shared" si="32"/>
        <v/>
      </c>
      <c r="L179" s="26" t="str">
        <f t="shared" si="28"/>
        <v/>
      </c>
      <c r="M179" s="32"/>
      <c r="N179" s="190"/>
      <c r="O179" s="190"/>
      <c r="P179" s="190"/>
      <c r="Q179" s="190"/>
      <c r="R179" s="23"/>
    </row>
    <row r="180" spans="1:22">
      <c r="A180" s="27">
        <f t="shared" ca="1" si="33"/>
        <v>46017</v>
      </c>
      <c r="B180" s="20"/>
      <c r="C180" s="21"/>
      <c r="D180" s="20"/>
      <c r="E180" s="21"/>
      <c r="F180" s="22"/>
      <c r="G180" s="22"/>
      <c r="H180" s="34" t="str">
        <f t="shared" si="29"/>
        <v/>
      </c>
      <c r="I180" s="34" t="str">
        <f t="shared" si="30"/>
        <v/>
      </c>
      <c r="J180" s="34" t="str">
        <f t="shared" si="31"/>
        <v/>
      </c>
      <c r="K180" s="34" t="str">
        <f t="shared" si="32"/>
        <v/>
      </c>
      <c r="L180" s="26" t="str">
        <f t="shared" si="28"/>
        <v/>
      </c>
      <c r="M180" s="32"/>
      <c r="N180" s="190"/>
      <c r="O180" s="190"/>
      <c r="P180" s="190"/>
      <c r="Q180" s="190"/>
      <c r="R180" s="23"/>
    </row>
    <row r="181" spans="1:22">
      <c r="A181" s="27">
        <f t="shared" ca="1" si="33"/>
        <v>46018</v>
      </c>
      <c r="B181" s="20"/>
      <c r="C181" s="21"/>
      <c r="D181" s="20"/>
      <c r="E181" s="21"/>
      <c r="F181" s="22"/>
      <c r="G181" s="22"/>
      <c r="H181" s="34" t="str">
        <f t="shared" si="29"/>
        <v/>
      </c>
      <c r="I181" s="34" t="str">
        <f t="shared" si="30"/>
        <v/>
      </c>
      <c r="J181" s="34" t="str">
        <f t="shared" si="31"/>
        <v/>
      </c>
      <c r="K181" s="34" t="str">
        <f t="shared" si="32"/>
        <v/>
      </c>
      <c r="L181" s="26" t="str">
        <f t="shared" si="28"/>
        <v/>
      </c>
      <c r="M181" s="32"/>
      <c r="N181" s="190"/>
      <c r="O181" s="190"/>
      <c r="P181" s="190"/>
      <c r="Q181" s="190"/>
      <c r="R181" s="23"/>
    </row>
    <row r="182" spans="1:22">
      <c r="A182" s="27">
        <f t="shared" ca="1" si="33"/>
        <v>46019</v>
      </c>
      <c r="B182" s="20"/>
      <c r="C182" s="21"/>
      <c r="D182" s="20"/>
      <c r="E182" s="21"/>
      <c r="F182" s="22"/>
      <c r="G182" s="22"/>
      <c r="H182" s="34" t="str">
        <f t="shared" si="29"/>
        <v/>
      </c>
      <c r="I182" s="34" t="str">
        <f t="shared" si="30"/>
        <v/>
      </c>
      <c r="J182" s="34" t="str">
        <f t="shared" si="31"/>
        <v/>
      </c>
      <c r="K182" s="34" t="str">
        <f t="shared" si="32"/>
        <v/>
      </c>
      <c r="L182" s="26" t="str">
        <f t="shared" si="28"/>
        <v/>
      </c>
      <c r="M182" s="32"/>
      <c r="N182" s="190"/>
      <c r="O182" s="190"/>
      <c r="P182" s="190"/>
      <c r="Q182" s="190"/>
      <c r="R182" s="23"/>
    </row>
    <row r="183" spans="1:22">
      <c r="A183" s="27">
        <f t="shared" ca="1" si="33"/>
        <v>46020</v>
      </c>
      <c r="B183" s="20"/>
      <c r="C183" s="21"/>
      <c r="D183" s="20"/>
      <c r="E183" s="21"/>
      <c r="F183" s="22"/>
      <c r="G183" s="22"/>
      <c r="H183" s="34" t="str">
        <f t="shared" si="29"/>
        <v/>
      </c>
      <c r="I183" s="34" t="str">
        <f t="shared" si="30"/>
        <v/>
      </c>
      <c r="J183" s="34" t="str">
        <f t="shared" si="31"/>
        <v/>
      </c>
      <c r="K183" s="34" t="str">
        <f t="shared" si="32"/>
        <v/>
      </c>
      <c r="L183" s="26" t="str">
        <f t="shared" si="28"/>
        <v/>
      </c>
      <c r="M183" s="32"/>
      <c r="N183" s="190"/>
      <c r="O183" s="190"/>
      <c r="P183" s="190"/>
      <c r="Q183" s="190"/>
      <c r="R183" s="23"/>
    </row>
    <row r="184" spans="1:22">
      <c r="A184" s="27">
        <f t="shared" ca="1" si="33"/>
        <v>46021</v>
      </c>
      <c r="B184" s="20"/>
      <c r="C184" s="21"/>
      <c r="D184" s="20"/>
      <c r="E184" s="21"/>
      <c r="F184" s="22"/>
      <c r="G184" s="22"/>
      <c r="H184" s="34" t="str">
        <f t="shared" si="29"/>
        <v/>
      </c>
      <c r="I184" s="34" t="str">
        <f t="shared" si="30"/>
        <v/>
      </c>
      <c r="J184" s="34" t="str">
        <f t="shared" si="31"/>
        <v/>
      </c>
      <c r="K184" s="34" t="str">
        <f t="shared" si="32"/>
        <v/>
      </c>
      <c r="L184" s="26" t="str">
        <f t="shared" si="28"/>
        <v/>
      </c>
      <c r="M184" s="32"/>
      <c r="N184" s="190"/>
      <c r="O184" s="190"/>
      <c r="P184" s="190"/>
      <c r="Q184" s="190"/>
      <c r="R184" s="23"/>
    </row>
    <row r="185" spans="1:22">
      <c r="A185" s="27">
        <f t="shared" ca="1" si="33"/>
        <v>46022</v>
      </c>
      <c r="B185" s="20"/>
      <c r="C185" s="21"/>
      <c r="D185" s="20"/>
      <c r="E185" s="21"/>
      <c r="F185" s="22"/>
      <c r="G185" s="22"/>
      <c r="H185" s="34" t="str">
        <f t="shared" si="29"/>
        <v/>
      </c>
      <c r="I185" s="34" t="str">
        <f t="shared" si="30"/>
        <v/>
      </c>
      <c r="J185" s="34" t="str">
        <f t="shared" si="31"/>
        <v/>
      </c>
      <c r="K185" s="34" t="str">
        <f t="shared" si="32"/>
        <v/>
      </c>
      <c r="L185" s="26" t="str">
        <f t="shared" si="28"/>
        <v/>
      </c>
      <c r="M185" s="32"/>
      <c r="N185" s="190"/>
      <c r="O185" s="190"/>
      <c r="P185" s="190"/>
      <c r="Q185" s="190"/>
      <c r="R185" s="23"/>
    </row>
    <row r="186" spans="1:22">
      <c r="A186" s="5" t="s">
        <v>11</v>
      </c>
      <c r="B186" s="191"/>
      <c r="C186" s="192"/>
      <c r="D186" s="191"/>
      <c r="E186" s="192"/>
      <c r="F186" s="26" t="str">
        <f>IF(SUM($F155:$F185)=0,"",SUM($F155:$F185))</f>
        <v/>
      </c>
      <c r="G186" s="26" t="str">
        <f>IF(SUM($G155:$G185)=0,"",SUM($G155:$G185))</f>
        <v/>
      </c>
      <c r="H186" s="26" t="str">
        <f>IF(SUM(H155:H185)=0,"",SUM(H155:H185))</f>
        <v/>
      </c>
      <c r="I186" s="26" t="str">
        <f>IF(SUM(I155:I185)=0,"",SUM(I155:I185))</f>
        <v/>
      </c>
      <c r="J186" s="26" t="str">
        <f t="shared" ref="J186:K186" si="34">IF(SUM(J155:J185)=0,"",SUM(J155:J185))</f>
        <v/>
      </c>
      <c r="K186" s="26" t="str">
        <f t="shared" si="34"/>
        <v/>
      </c>
      <c r="L186" s="26" t="str">
        <f>IF(SUM($L155:$L185)=0,"",SUM($L155:$L185))</f>
        <v/>
      </c>
      <c r="M186" s="33"/>
      <c r="N186" s="193"/>
      <c r="O186" s="193"/>
      <c r="P186" s="193"/>
      <c r="Q186" s="193"/>
      <c r="R186" s="6"/>
    </row>
    <row r="188" spans="1:22" ht="27" customHeight="1">
      <c r="A188" s="194" t="s">
        <v>22</v>
      </c>
      <c r="B188" s="189" t="s">
        <v>103</v>
      </c>
      <c r="C188" s="189"/>
      <c r="D188" s="189"/>
      <c r="E188" s="189"/>
      <c r="F188" s="189" t="s">
        <v>23</v>
      </c>
      <c r="G188" s="189"/>
      <c r="H188" s="189" t="s">
        <v>88</v>
      </c>
      <c r="I188" s="189"/>
      <c r="J188" s="189"/>
      <c r="K188" s="189"/>
      <c r="L188" s="189" t="s">
        <v>87</v>
      </c>
      <c r="M188" s="195" t="s">
        <v>96</v>
      </c>
      <c r="N188" s="194" t="s">
        <v>25</v>
      </c>
      <c r="O188" s="194"/>
      <c r="P188" s="194"/>
      <c r="Q188" s="194"/>
      <c r="R188" s="189" t="s">
        <v>100</v>
      </c>
    </row>
    <row r="189" spans="1:22" ht="14.25" customHeight="1">
      <c r="A189" s="194"/>
      <c r="B189" s="189" t="s">
        <v>82</v>
      </c>
      <c r="C189" s="189"/>
      <c r="D189" s="189" t="s">
        <v>84</v>
      </c>
      <c r="E189" s="189"/>
      <c r="F189" s="189"/>
      <c r="G189" s="189"/>
      <c r="H189" s="189" t="s">
        <v>90</v>
      </c>
      <c r="I189" s="189"/>
      <c r="J189" s="189" t="s">
        <v>89</v>
      </c>
      <c r="K189" s="189"/>
      <c r="L189" s="189"/>
      <c r="M189" s="196"/>
      <c r="N189" s="194"/>
      <c r="O189" s="194"/>
      <c r="P189" s="194"/>
      <c r="Q189" s="194"/>
      <c r="R189" s="189"/>
    </row>
    <row r="190" spans="1:22">
      <c r="A190" s="194"/>
      <c r="B190" s="43" t="s">
        <v>26</v>
      </c>
      <c r="C190" s="43" t="s">
        <v>27</v>
      </c>
      <c r="D190" s="43" t="s">
        <v>26</v>
      </c>
      <c r="E190" s="43" t="s">
        <v>27</v>
      </c>
      <c r="F190" s="44" t="s">
        <v>85</v>
      </c>
      <c r="G190" s="44" t="s">
        <v>86</v>
      </c>
      <c r="H190" s="44" t="s">
        <v>81</v>
      </c>
      <c r="I190" s="44" t="s">
        <v>83</v>
      </c>
      <c r="J190" s="44" t="s">
        <v>81</v>
      </c>
      <c r="K190" s="44" t="s">
        <v>95</v>
      </c>
      <c r="L190" s="189"/>
      <c r="M190" s="197"/>
      <c r="N190" s="194"/>
      <c r="O190" s="194"/>
      <c r="P190" s="194"/>
      <c r="Q190" s="194"/>
      <c r="R190" s="194"/>
    </row>
    <row r="191" spans="1:22">
      <c r="A191" s="27" cm="1">
        <f t="array" aca="1" ref="A191" ca="1">DATE("2025","8"+5,IFERROR(INDIRECT(T1),"1"))</f>
        <v>46023</v>
      </c>
      <c r="B191" s="20"/>
      <c r="C191" s="21"/>
      <c r="D191" s="20"/>
      <c r="E191" s="21"/>
      <c r="F191" s="22"/>
      <c r="G191" s="22"/>
      <c r="H191" s="34" t="str">
        <f>IF(OR(B191="",LEFT(M191,1)="✓"),"",C191-B191-F191)</f>
        <v/>
      </c>
      <c r="I191" s="34" t="str">
        <f>IF(OR(D191="",LEFT(M191,1)="✓"),"",E191-D191-G191)</f>
        <v/>
      </c>
      <c r="J191" s="34" t="str">
        <f>IF(AND(B191&lt;&gt;"",M191="✓所定"),C191-B191-F191,"")</f>
        <v/>
      </c>
      <c r="K191" s="34" t="str">
        <f>IF(AND(B191&lt;&gt;"",M191="✓法定"),C191-B191-F191,"")</f>
        <v/>
      </c>
      <c r="L191" s="26" t="str">
        <f>IF(AND($B191="",$D191=""),"",($C191-$B191-$F191)+($E191-$D191-$G191))</f>
        <v/>
      </c>
      <c r="M191" s="32"/>
      <c r="N191" s="190"/>
      <c r="O191" s="190"/>
      <c r="P191" s="190"/>
      <c r="Q191" s="190"/>
      <c r="R191" s="23"/>
      <c r="V191" s="1" t="s">
        <v>171</v>
      </c>
    </row>
    <row r="192" spans="1:22">
      <c r="A192" s="27">
        <f ca="1">A191+1</f>
        <v>46024</v>
      </c>
      <c r="B192" s="20"/>
      <c r="C192" s="21"/>
      <c r="D192" s="20"/>
      <c r="E192" s="21"/>
      <c r="F192" s="22"/>
      <c r="G192" s="22"/>
      <c r="H192" s="34" t="str">
        <f t="shared" ref="H192:H221" si="35">IF(OR(B192="",LEFT(M192,1)="✓"),"",C192-B192-F192)</f>
        <v/>
      </c>
      <c r="I192" s="34" t="str">
        <f t="shared" ref="I192:I221" si="36">IF(OR(D192="",LEFT(M192,1)="✓"),"",E192-D192-G192)</f>
        <v/>
      </c>
      <c r="J192" s="34" t="str">
        <f t="shared" ref="J192:J221" si="37">IF(AND(B192&lt;&gt;"",M192="✓所定"),C192-B192-F192,"")</f>
        <v/>
      </c>
      <c r="K192" s="34" t="str">
        <f t="shared" ref="K192:K221" si="38">IF(AND(B192&lt;&gt;"",M192="✓法定"),C192-B192-F192,"")</f>
        <v/>
      </c>
      <c r="L192" s="26" t="str">
        <f t="shared" ref="L192:L221" si="39">IF(AND($B192="",$D192=""),"",($C192-$B192-$F192)+($E192-$D192-$G192))</f>
        <v/>
      </c>
      <c r="M192" s="32"/>
      <c r="N192" s="190"/>
      <c r="O192" s="190"/>
      <c r="P192" s="190"/>
      <c r="Q192" s="190"/>
      <c r="R192" s="23"/>
      <c r="V192" s="1" t="s">
        <v>172</v>
      </c>
    </row>
    <row r="193" spans="1:18">
      <c r="A193" s="27">
        <f t="shared" ref="A193:A221" ca="1" si="40">A192+1</f>
        <v>46025</v>
      </c>
      <c r="B193" s="20"/>
      <c r="C193" s="21"/>
      <c r="D193" s="20"/>
      <c r="E193" s="21"/>
      <c r="F193" s="22"/>
      <c r="G193" s="22"/>
      <c r="H193" s="34" t="str">
        <f t="shared" si="35"/>
        <v/>
      </c>
      <c r="I193" s="34" t="str">
        <f t="shared" si="36"/>
        <v/>
      </c>
      <c r="J193" s="34" t="str">
        <f t="shared" si="37"/>
        <v/>
      </c>
      <c r="K193" s="34" t="str">
        <f t="shared" si="38"/>
        <v/>
      </c>
      <c r="L193" s="26" t="str">
        <f t="shared" si="39"/>
        <v/>
      </c>
      <c r="M193" s="32"/>
      <c r="N193" s="190"/>
      <c r="O193" s="190"/>
      <c r="P193" s="190"/>
      <c r="Q193" s="190"/>
      <c r="R193" s="23"/>
    </row>
    <row r="194" spans="1:18">
      <c r="A194" s="27">
        <f t="shared" ca="1" si="40"/>
        <v>46026</v>
      </c>
      <c r="B194" s="20"/>
      <c r="C194" s="21"/>
      <c r="D194" s="20"/>
      <c r="E194" s="21"/>
      <c r="F194" s="22"/>
      <c r="G194" s="22"/>
      <c r="H194" s="34" t="str">
        <f t="shared" si="35"/>
        <v/>
      </c>
      <c r="I194" s="34" t="str">
        <f t="shared" si="36"/>
        <v/>
      </c>
      <c r="J194" s="34" t="str">
        <f t="shared" si="37"/>
        <v/>
      </c>
      <c r="K194" s="34" t="str">
        <f t="shared" si="38"/>
        <v/>
      </c>
      <c r="L194" s="26" t="str">
        <f t="shared" si="39"/>
        <v/>
      </c>
      <c r="M194" s="32"/>
      <c r="N194" s="190"/>
      <c r="O194" s="190"/>
      <c r="P194" s="190"/>
      <c r="Q194" s="190"/>
      <c r="R194" s="23"/>
    </row>
    <row r="195" spans="1:18">
      <c r="A195" s="27">
        <f t="shared" ca="1" si="40"/>
        <v>46027</v>
      </c>
      <c r="B195" s="20"/>
      <c r="C195" s="21"/>
      <c r="D195" s="20"/>
      <c r="E195" s="21"/>
      <c r="F195" s="22"/>
      <c r="G195" s="22"/>
      <c r="H195" s="34" t="str">
        <f t="shared" si="35"/>
        <v/>
      </c>
      <c r="I195" s="34" t="str">
        <f t="shared" si="36"/>
        <v/>
      </c>
      <c r="J195" s="34" t="str">
        <f t="shared" si="37"/>
        <v/>
      </c>
      <c r="K195" s="34" t="str">
        <f t="shared" si="38"/>
        <v/>
      </c>
      <c r="L195" s="26" t="str">
        <f t="shared" si="39"/>
        <v/>
      </c>
      <c r="M195" s="32"/>
      <c r="N195" s="190"/>
      <c r="O195" s="190"/>
      <c r="P195" s="190"/>
      <c r="Q195" s="190"/>
      <c r="R195" s="23"/>
    </row>
    <row r="196" spans="1:18">
      <c r="A196" s="27">
        <f t="shared" ca="1" si="40"/>
        <v>46028</v>
      </c>
      <c r="B196" s="20"/>
      <c r="C196" s="21"/>
      <c r="D196" s="20"/>
      <c r="E196" s="21"/>
      <c r="F196" s="22"/>
      <c r="G196" s="22"/>
      <c r="H196" s="34" t="str">
        <f t="shared" si="35"/>
        <v/>
      </c>
      <c r="I196" s="34" t="str">
        <f t="shared" si="36"/>
        <v/>
      </c>
      <c r="J196" s="34" t="str">
        <f t="shared" si="37"/>
        <v/>
      </c>
      <c r="K196" s="34" t="str">
        <f t="shared" si="38"/>
        <v/>
      </c>
      <c r="L196" s="26" t="str">
        <f t="shared" si="39"/>
        <v/>
      </c>
      <c r="M196" s="32"/>
      <c r="N196" s="190"/>
      <c r="O196" s="190"/>
      <c r="P196" s="190"/>
      <c r="Q196" s="190"/>
      <c r="R196" s="23"/>
    </row>
    <row r="197" spans="1:18">
      <c r="A197" s="27">
        <f t="shared" ca="1" si="40"/>
        <v>46029</v>
      </c>
      <c r="B197" s="20"/>
      <c r="C197" s="21"/>
      <c r="D197" s="20"/>
      <c r="E197" s="21"/>
      <c r="F197" s="22"/>
      <c r="G197" s="22"/>
      <c r="H197" s="34" t="str">
        <f t="shared" si="35"/>
        <v/>
      </c>
      <c r="I197" s="34" t="str">
        <f t="shared" si="36"/>
        <v/>
      </c>
      <c r="J197" s="34" t="str">
        <f t="shared" si="37"/>
        <v/>
      </c>
      <c r="K197" s="34" t="str">
        <f t="shared" si="38"/>
        <v/>
      </c>
      <c r="L197" s="26" t="str">
        <f t="shared" si="39"/>
        <v/>
      </c>
      <c r="M197" s="32"/>
      <c r="N197" s="190"/>
      <c r="O197" s="190"/>
      <c r="P197" s="190"/>
      <c r="Q197" s="190"/>
      <c r="R197" s="23"/>
    </row>
    <row r="198" spans="1:18">
      <c r="A198" s="27">
        <f t="shared" ca="1" si="40"/>
        <v>46030</v>
      </c>
      <c r="B198" s="20"/>
      <c r="C198" s="21"/>
      <c r="D198" s="20"/>
      <c r="E198" s="21"/>
      <c r="F198" s="22"/>
      <c r="G198" s="22"/>
      <c r="H198" s="34" t="str">
        <f t="shared" si="35"/>
        <v/>
      </c>
      <c r="I198" s="34" t="str">
        <f t="shared" si="36"/>
        <v/>
      </c>
      <c r="J198" s="34" t="str">
        <f t="shared" si="37"/>
        <v/>
      </c>
      <c r="K198" s="34" t="str">
        <f t="shared" si="38"/>
        <v/>
      </c>
      <c r="L198" s="26" t="str">
        <f t="shared" si="39"/>
        <v/>
      </c>
      <c r="M198" s="32"/>
      <c r="N198" s="190"/>
      <c r="O198" s="190"/>
      <c r="P198" s="190"/>
      <c r="Q198" s="190"/>
      <c r="R198" s="23"/>
    </row>
    <row r="199" spans="1:18">
      <c r="A199" s="27">
        <f t="shared" ca="1" si="40"/>
        <v>46031</v>
      </c>
      <c r="B199" s="20"/>
      <c r="C199" s="21"/>
      <c r="D199" s="20"/>
      <c r="E199" s="21"/>
      <c r="F199" s="22"/>
      <c r="G199" s="22"/>
      <c r="H199" s="34" t="str">
        <f t="shared" si="35"/>
        <v/>
      </c>
      <c r="I199" s="34" t="str">
        <f t="shared" si="36"/>
        <v/>
      </c>
      <c r="J199" s="34" t="str">
        <f t="shared" si="37"/>
        <v/>
      </c>
      <c r="K199" s="34" t="str">
        <f t="shared" si="38"/>
        <v/>
      </c>
      <c r="L199" s="26" t="str">
        <f t="shared" si="39"/>
        <v/>
      </c>
      <c r="M199" s="32"/>
      <c r="N199" s="190"/>
      <c r="O199" s="190"/>
      <c r="P199" s="190"/>
      <c r="Q199" s="190"/>
      <c r="R199" s="23"/>
    </row>
    <row r="200" spans="1:18">
      <c r="A200" s="27">
        <f t="shared" ca="1" si="40"/>
        <v>46032</v>
      </c>
      <c r="B200" s="20"/>
      <c r="C200" s="21"/>
      <c r="D200" s="20"/>
      <c r="E200" s="21"/>
      <c r="F200" s="22"/>
      <c r="G200" s="22"/>
      <c r="H200" s="34" t="str">
        <f t="shared" si="35"/>
        <v/>
      </c>
      <c r="I200" s="34" t="str">
        <f t="shared" si="36"/>
        <v/>
      </c>
      <c r="J200" s="34" t="str">
        <f t="shared" si="37"/>
        <v/>
      </c>
      <c r="K200" s="34" t="str">
        <f t="shared" si="38"/>
        <v/>
      </c>
      <c r="L200" s="26" t="str">
        <f t="shared" si="39"/>
        <v/>
      </c>
      <c r="M200" s="32"/>
      <c r="N200" s="190"/>
      <c r="O200" s="190"/>
      <c r="P200" s="190"/>
      <c r="Q200" s="190"/>
      <c r="R200" s="23"/>
    </row>
    <row r="201" spans="1:18">
      <c r="A201" s="27">
        <f t="shared" ca="1" si="40"/>
        <v>46033</v>
      </c>
      <c r="B201" s="20"/>
      <c r="C201" s="21"/>
      <c r="D201" s="20"/>
      <c r="E201" s="21"/>
      <c r="F201" s="22"/>
      <c r="G201" s="22"/>
      <c r="H201" s="34" t="str">
        <f t="shared" si="35"/>
        <v/>
      </c>
      <c r="I201" s="34" t="str">
        <f t="shared" si="36"/>
        <v/>
      </c>
      <c r="J201" s="34" t="str">
        <f t="shared" si="37"/>
        <v/>
      </c>
      <c r="K201" s="34" t="str">
        <f t="shared" si="38"/>
        <v/>
      </c>
      <c r="L201" s="26" t="str">
        <f t="shared" si="39"/>
        <v/>
      </c>
      <c r="M201" s="32"/>
      <c r="N201" s="190"/>
      <c r="O201" s="190"/>
      <c r="P201" s="190"/>
      <c r="Q201" s="190"/>
      <c r="R201" s="23"/>
    </row>
    <row r="202" spans="1:18">
      <c r="A202" s="27">
        <f t="shared" ca="1" si="40"/>
        <v>46034</v>
      </c>
      <c r="B202" s="20"/>
      <c r="C202" s="21"/>
      <c r="D202" s="20"/>
      <c r="E202" s="21"/>
      <c r="F202" s="22"/>
      <c r="G202" s="22"/>
      <c r="H202" s="34" t="str">
        <f t="shared" si="35"/>
        <v/>
      </c>
      <c r="I202" s="34" t="str">
        <f t="shared" si="36"/>
        <v/>
      </c>
      <c r="J202" s="34" t="str">
        <f t="shared" si="37"/>
        <v/>
      </c>
      <c r="K202" s="34" t="str">
        <f t="shared" si="38"/>
        <v/>
      </c>
      <c r="L202" s="26" t="str">
        <f t="shared" si="39"/>
        <v/>
      </c>
      <c r="M202" s="32"/>
      <c r="N202" s="190"/>
      <c r="O202" s="190"/>
      <c r="P202" s="190"/>
      <c r="Q202" s="190"/>
      <c r="R202" s="23"/>
    </row>
    <row r="203" spans="1:18">
      <c r="A203" s="27">
        <f t="shared" ca="1" si="40"/>
        <v>46035</v>
      </c>
      <c r="B203" s="20"/>
      <c r="C203" s="21"/>
      <c r="D203" s="20"/>
      <c r="E203" s="21"/>
      <c r="F203" s="22"/>
      <c r="G203" s="22"/>
      <c r="H203" s="34" t="str">
        <f t="shared" si="35"/>
        <v/>
      </c>
      <c r="I203" s="34" t="str">
        <f t="shared" si="36"/>
        <v/>
      </c>
      <c r="J203" s="34" t="str">
        <f t="shared" si="37"/>
        <v/>
      </c>
      <c r="K203" s="34" t="str">
        <f t="shared" si="38"/>
        <v/>
      </c>
      <c r="L203" s="26" t="str">
        <f t="shared" si="39"/>
        <v/>
      </c>
      <c r="M203" s="32"/>
      <c r="N203" s="190"/>
      <c r="O203" s="190"/>
      <c r="P203" s="190"/>
      <c r="Q203" s="190"/>
      <c r="R203" s="23"/>
    </row>
    <row r="204" spans="1:18">
      <c r="A204" s="27">
        <f t="shared" ca="1" si="40"/>
        <v>46036</v>
      </c>
      <c r="B204" s="20"/>
      <c r="C204" s="21"/>
      <c r="D204" s="20"/>
      <c r="E204" s="21"/>
      <c r="F204" s="22"/>
      <c r="G204" s="22"/>
      <c r="H204" s="34" t="str">
        <f t="shared" si="35"/>
        <v/>
      </c>
      <c r="I204" s="34" t="str">
        <f t="shared" si="36"/>
        <v/>
      </c>
      <c r="J204" s="34" t="str">
        <f t="shared" si="37"/>
        <v/>
      </c>
      <c r="K204" s="34" t="str">
        <f t="shared" si="38"/>
        <v/>
      </c>
      <c r="L204" s="26" t="str">
        <f t="shared" si="39"/>
        <v/>
      </c>
      <c r="M204" s="32"/>
      <c r="N204" s="190"/>
      <c r="O204" s="190"/>
      <c r="P204" s="190"/>
      <c r="Q204" s="190"/>
      <c r="R204" s="23"/>
    </row>
    <row r="205" spans="1:18">
      <c r="A205" s="27">
        <f t="shared" ca="1" si="40"/>
        <v>46037</v>
      </c>
      <c r="B205" s="20"/>
      <c r="C205" s="21"/>
      <c r="D205" s="20"/>
      <c r="E205" s="21"/>
      <c r="F205" s="22"/>
      <c r="G205" s="22"/>
      <c r="H205" s="34" t="str">
        <f t="shared" si="35"/>
        <v/>
      </c>
      <c r="I205" s="34" t="str">
        <f t="shared" si="36"/>
        <v/>
      </c>
      <c r="J205" s="34" t="str">
        <f t="shared" si="37"/>
        <v/>
      </c>
      <c r="K205" s="34" t="str">
        <f t="shared" si="38"/>
        <v/>
      </c>
      <c r="L205" s="26" t="str">
        <f t="shared" si="39"/>
        <v/>
      </c>
      <c r="M205" s="32"/>
      <c r="N205" s="190"/>
      <c r="O205" s="190"/>
      <c r="P205" s="190"/>
      <c r="Q205" s="190"/>
      <c r="R205" s="23"/>
    </row>
    <row r="206" spans="1:18">
      <c r="A206" s="27">
        <f t="shared" ca="1" si="40"/>
        <v>46038</v>
      </c>
      <c r="B206" s="20"/>
      <c r="C206" s="21"/>
      <c r="D206" s="20"/>
      <c r="E206" s="21"/>
      <c r="F206" s="22"/>
      <c r="G206" s="22"/>
      <c r="H206" s="34" t="str">
        <f t="shared" si="35"/>
        <v/>
      </c>
      <c r="I206" s="34" t="str">
        <f t="shared" si="36"/>
        <v/>
      </c>
      <c r="J206" s="34" t="str">
        <f t="shared" si="37"/>
        <v/>
      </c>
      <c r="K206" s="34" t="str">
        <f t="shared" si="38"/>
        <v/>
      </c>
      <c r="L206" s="26" t="str">
        <f t="shared" si="39"/>
        <v/>
      </c>
      <c r="M206" s="32"/>
      <c r="N206" s="190"/>
      <c r="O206" s="190"/>
      <c r="P206" s="190"/>
      <c r="Q206" s="190"/>
      <c r="R206" s="23"/>
    </row>
    <row r="207" spans="1:18">
      <c r="A207" s="27">
        <f t="shared" ca="1" si="40"/>
        <v>46039</v>
      </c>
      <c r="B207" s="20"/>
      <c r="C207" s="21"/>
      <c r="D207" s="20"/>
      <c r="E207" s="21"/>
      <c r="F207" s="22"/>
      <c r="G207" s="22"/>
      <c r="H207" s="34" t="str">
        <f t="shared" si="35"/>
        <v/>
      </c>
      <c r="I207" s="34" t="str">
        <f t="shared" si="36"/>
        <v/>
      </c>
      <c r="J207" s="34" t="str">
        <f t="shared" si="37"/>
        <v/>
      </c>
      <c r="K207" s="34" t="str">
        <f t="shared" si="38"/>
        <v/>
      </c>
      <c r="L207" s="26" t="str">
        <f t="shared" si="39"/>
        <v/>
      </c>
      <c r="M207" s="32"/>
      <c r="N207" s="190"/>
      <c r="O207" s="190"/>
      <c r="P207" s="190"/>
      <c r="Q207" s="190"/>
      <c r="R207" s="23"/>
    </row>
    <row r="208" spans="1:18">
      <c r="A208" s="27">
        <f t="shared" ca="1" si="40"/>
        <v>46040</v>
      </c>
      <c r="B208" s="20"/>
      <c r="C208" s="21"/>
      <c r="D208" s="20"/>
      <c r="E208" s="21"/>
      <c r="F208" s="22"/>
      <c r="G208" s="22"/>
      <c r="H208" s="34" t="str">
        <f t="shared" si="35"/>
        <v/>
      </c>
      <c r="I208" s="34" t="str">
        <f t="shared" si="36"/>
        <v/>
      </c>
      <c r="J208" s="34" t="str">
        <f t="shared" si="37"/>
        <v/>
      </c>
      <c r="K208" s="34" t="str">
        <f t="shared" si="38"/>
        <v/>
      </c>
      <c r="L208" s="26" t="str">
        <f t="shared" si="39"/>
        <v/>
      </c>
      <c r="M208" s="32"/>
      <c r="N208" s="190"/>
      <c r="O208" s="190"/>
      <c r="P208" s="190"/>
      <c r="Q208" s="190"/>
      <c r="R208" s="23"/>
    </row>
    <row r="209" spans="1:18">
      <c r="A209" s="27">
        <f t="shared" ca="1" si="40"/>
        <v>46041</v>
      </c>
      <c r="B209" s="20"/>
      <c r="C209" s="21"/>
      <c r="D209" s="20"/>
      <c r="E209" s="21"/>
      <c r="F209" s="22"/>
      <c r="G209" s="22"/>
      <c r="H209" s="34" t="str">
        <f t="shared" si="35"/>
        <v/>
      </c>
      <c r="I209" s="34" t="str">
        <f t="shared" si="36"/>
        <v/>
      </c>
      <c r="J209" s="34" t="str">
        <f t="shared" si="37"/>
        <v/>
      </c>
      <c r="K209" s="34" t="str">
        <f t="shared" si="38"/>
        <v/>
      </c>
      <c r="L209" s="26" t="str">
        <f t="shared" si="39"/>
        <v/>
      </c>
      <c r="M209" s="32"/>
      <c r="N209" s="190"/>
      <c r="O209" s="190"/>
      <c r="P209" s="190"/>
      <c r="Q209" s="190"/>
      <c r="R209" s="23"/>
    </row>
    <row r="210" spans="1:18">
      <c r="A210" s="27">
        <f t="shared" ca="1" si="40"/>
        <v>46042</v>
      </c>
      <c r="B210" s="20"/>
      <c r="C210" s="21"/>
      <c r="D210" s="20"/>
      <c r="E210" s="21"/>
      <c r="F210" s="22"/>
      <c r="G210" s="22"/>
      <c r="H210" s="34" t="str">
        <f t="shared" si="35"/>
        <v/>
      </c>
      <c r="I210" s="34" t="str">
        <f t="shared" si="36"/>
        <v/>
      </c>
      <c r="J210" s="34" t="str">
        <f t="shared" si="37"/>
        <v/>
      </c>
      <c r="K210" s="34" t="str">
        <f t="shared" si="38"/>
        <v/>
      </c>
      <c r="L210" s="26" t="str">
        <f t="shared" si="39"/>
        <v/>
      </c>
      <c r="M210" s="32"/>
      <c r="N210" s="190"/>
      <c r="O210" s="190"/>
      <c r="P210" s="190"/>
      <c r="Q210" s="190"/>
      <c r="R210" s="23"/>
    </row>
    <row r="211" spans="1:18">
      <c r="A211" s="27">
        <f t="shared" ca="1" si="40"/>
        <v>46043</v>
      </c>
      <c r="B211" s="20"/>
      <c r="C211" s="21"/>
      <c r="D211" s="20"/>
      <c r="E211" s="21"/>
      <c r="F211" s="22"/>
      <c r="G211" s="22"/>
      <c r="H211" s="34" t="str">
        <f t="shared" si="35"/>
        <v/>
      </c>
      <c r="I211" s="34" t="str">
        <f t="shared" si="36"/>
        <v/>
      </c>
      <c r="J211" s="34" t="str">
        <f t="shared" si="37"/>
        <v/>
      </c>
      <c r="K211" s="34" t="str">
        <f t="shared" si="38"/>
        <v/>
      </c>
      <c r="L211" s="26" t="str">
        <f t="shared" si="39"/>
        <v/>
      </c>
      <c r="M211" s="32"/>
      <c r="N211" s="190"/>
      <c r="O211" s="190"/>
      <c r="P211" s="190"/>
      <c r="Q211" s="190"/>
      <c r="R211" s="23"/>
    </row>
    <row r="212" spans="1:18">
      <c r="A212" s="27">
        <f t="shared" ca="1" si="40"/>
        <v>46044</v>
      </c>
      <c r="B212" s="20"/>
      <c r="C212" s="21"/>
      <c r="D212" s="20"/>
      <c r="E212" s="21"/>
      <c r="F212" s="22"/>
      <c r="G212" s="22"/>
      <c r="H212" s="34" t="str">
        <f t="shared" si="35"/>
        <v/>
      </c>
      <c r="I212" s="34" t="str">
        <f t="shared" si="36"/>
        <v/>
      </c>
      <c r="J212" s="34" t="str">
        <f t="shared" si="37"/>
        <v/>
      </c>
      <c r="K212" s="34" t="str">
        <f t="shared" si="38"/>
        <v/>
      </c>
      <c r="L212" s="26" t="str">
        <f t="shared" si="39"/>
        <v/>
      </c>
      <c r="M212" s="32"/>
      <c r="N212" s="190"/>
      <c r="O212" s="190"/>
      <c r="P212" s="190"/>
      <c r="Q212" s="190"/>
      <c r="R212" s="23"/>
    </row>
    <row r="213" spans="1:18">
      <c r="A213" s="27">
        <f t="shared" ca="1" si="40"/>
        <v>46045</v>
      </c>
      <c r="B213" s="20"/>
      <c r="C213" s="21"/>
      <c r="D213" s="20"/>
      <c r="E213" s="21"/>
      <c r="F213" s="22"/>
      <c r="G213" s="22"/>
      <c r="H213" s="34" t="str">
        <f t="shared" si="35"/>
        <v/>
      </c>
      <c r="I213" s="34" t="str">
        <f t="shared" si="36"/>
        <v/>
      </c>
      <c r="J213" s="34" t="str">
        <f t="shared" si="37"/>
        <v/>
      </c>
      <c r="K213" s="34" t="str">
        <f t="shared" si="38"/>
        <v/>
      </c>
      <c r="L213" s="26" t="str">
        <f t="shared" si="39"/>
        <v/>
      </c>
      <c r="M213" s="32"/>
      <c r="N213" s="190"/>
      <c r="O213" s="190"/>
      <c r="P213" s="190"/>
      <c r="Q213" s="190"/>
      <c r="R213" s="23"/>
    </row>
    <row r="214" spans="1:18">
      <c r="A214" s="27">
        <f t="shared" ca="1" si="40"/>
        <v>46046</v>
      </c>
      <c r="B214" s="20"/>
      <c r="C214" s="21"/>
      <c r="D214" s="20"/>
      <c r="E214" s="21"/>
      <c r="F214" s="22"/>
      <c r="G214" s="22"/>
      <c r="H214" s="34" t="str">
        <f t="shared" si="35"/>
        <v/>
      </c>
      <c r="I214" s="34" t="str">
        <f t="shared" si="36"/>
        <v/>
      </c>
      <c r="J214" s="34" t="str">
        <f t="shared" si="37"/>
        <v/>
      </c>
      <c r="K214" s="34" t="str">
        <f t="shared" si="38"/>
        <v/>
      </c>
      <c r="L214" s="26" t="str">
        <f t="shared" si="39"/>
        <v/>
      </c>
      <c r="M214" s="32"/>
      <c r="N214" s="190"/>
      <c r="O214" s="190"/>
      <c r="P214" s="190"/>
      <c r="Q214" s="190"/>
      <c r="R214" s="23"/>
    </row>
    <row r="215" spans="1:18">
      <c r="A215" s="27">
        <f t="shared" ca="1" si="40"/>
        <v>46047</v>
      </c>
      <c r="B215" s="20"/>
      <c r="C215" s="21"/>
      <c r="D215" s="20"/>
      <c r="E215" s="21"/>
      <c r="F215" s="22"/>
      <c r="G215" s="22"/>
      <c r="H215" s="34" t="str">
        <f t="shared" si="35"/>
        <v/>
      </c>
      <c r="I215" s="34" t="str">
        <f t="shared" si="36"/>
        <v/>
      </c>
      <c r="J215" s="34" t="str">
        <f t="shared" si="37"/>
        <v/>
      </c>
      <c r="K215" s="34" t="str">
        <f t="shared" si="38"/>
        <v/>
      </c>
      <c r="L215" s="26" t="str">
        <f t="shared" si="39"/>
        <v/>
      </c>
      <c r="M215" s="32"/>
      <c r="N215" s="190"/>
      <c r="O215" s="190"/>
      <c r="P215" s="190"/>
      <c r="Q215" s="190"/>
      <c r="R215" s="23"/>
    </row>
    <row r="216" spans="1:18">
      <c r="A216" s="27">
        <f t="shared" ca="1" si="40"/>
        <v>46048</v>
      </c>
      <c r="B216" s="20"/>
      <c r="C216" s="21"/>
      <c r="D216" s="20"/>
      <c r="E216" s="21"/>
      <c r="F216" s="22"/>
      <c r="G216" s="22"/>
      <c r="H216" s="34" t="str">
        <f t="shared" si="35"/>
        <v/>
      </c>
      <c r="I216" s="34" t="str">
        <f t="shared" si="36"/>
        <v/>
      </c>
      <c r="J216" s="34" t="str">
        <f t="shared" si="37"/>
        <v/>
      </c>
      <c r="K216" s="34" t="str">
        <f t="shared" si="38"/>
        <v/>
      </c>
      <c r="L216" s="26" t="str">
        <f t="shared" si="39"/>
        <v/>
      </c>
      <c r="M216" s="32"/>
      <c r="N216" s="190"/>
      <c r="O216" s="190"/>
      <c r="P216" s="190"/>
      <c r="Q216" s="190"/>
      <c r="R216" s="23"/>
    </row>
    <row r="217" spans="1:18">
      <c r="A217" s="27">
        <f t="shared" ca="1" si="40"/>
        <v>46049</v>
      </c>
      <c r="B217" s="20"/>
      <c r="C217" s="21"/>
      <c r="D217" s="20"/>
      <c r="E217" s="21"/>
      <c r="F217" s="22"/>
      <c r="G217" s="22"/>
      <c r="H217" s="34" t="str">
        <f t="shared" si="35"/>
        <v/>
      </c>
      <c r="I217" s="34" t="str">
        <f t="shared" si="36"/>
        <v/>
      </c>
      <c r="J217" s="34" t="str">
        <f t="shared" si="37"/>
        <v/>
      </c>
      <c r="K217" s="34" t="str">
        <f t="shared" si="38"/>
        <v/>
      </c>
      <c r="L217" s="26" t="str">
        <f t="shared" si="39"/>
        <v/>
      </c>
      <c r="M217" s="32"/>
      <c r="N217" s="190"/>
      <c r="O217" s="190"/>
      <c r="P217" s="190"/>
      <c r="Q217" s="190"/>
      <c r="R217" s="23"/>
    </row>
    <row r="218" spans="1:18">
      <c r="A218" s="27">
        <f t="shared" ca="1" si="40"/>
        <v>46050</v>
      </c>
      <c r="B218" s="20"/>
      <c r="C218" s="21"/>
      <c r="D218" s="20"/>
      <c r="E218" s="21"/>
      <c r="F218" s="22"/>
      <c r="G218" s="22"/>
      <c r="H218" s="34" t="str">
        <f t="shared" si="35"/>
        <v/>
      </c>
      <c r="I218" s="34" t="str">
        <f t="shared" si="36"/>
        <v/>
      </c>
      <c r="J218" s="34" t="str">
        <f t="shared" si="37"/>
        <v/>
      </c>
      <c r="K218" s="34" t="str">
        <f t="shared" si="38"/>
        <v/>
      </c>
      <c r="L218" s="26" t="str">
        <f t="shared" si="39"/>
        <v/>
      </c>
      <c r="M218" s="32"/>
      <c r="N218" s="190"/>
      <c r="O218" s="190"/>
      <c r="P218" s="190"/>
      <c r="Q218" s="190"/>
      <c r="R218" s="23"/>
    </row>
    <row r="219" spans="1:18">
      <c r="A219" s="27">
        <f t="shared" ca="1" si="40"/>
        <v>46051</v>
      </c>
      <c r="B219" s="20"/>
      <c r="C219" s="21"/>
      <c r="D219" s="20"/>
      <c r="E219" s="21"/>
      <c r="F219" s="22"/>
      <c r="G219" s="22"/>
      <c r="H219" s="34" t="str">
        <f t="shared" si="35"/>
        <v/>
      </c>
      <c r="I219" s="34" t="str">
        <f t="shared" si="36"/>
        <v/>
      </c>
      <c r="J219" s="34" t="str">
        <f t="shared" si="37"/>
        <v/>
      </c>
      <c r="K219" s="34" t="str">
        <f t="shared" si="38"/>
        <v/>
      </c>
      <c r="L219" s="26" t="str">
        <f t="shared" si="39"/>
        <v/>
      </c>
      <c r="M219" s="32"/>
      <c r="N219" s="190"/>
      <c r="O219" s="190"/>
      <c r="P219" s="190"/>
      <c r="Q219" s="190"/>
      <c r="R219" s="23"/>
    </row>
    <row r="220" spans="1:18">
      <c r="A220" s="27">
        <f t="shared" ca="1" si="40"/>
        <v>46052</v>
      </c>
      <c r="B220" s="20"/>
      <c r="C220" s="21"/>
      <c r="D220" s="20"/>
      <c r="E220" s="21"/>
      <c r="F220" s="22"/>
      <c r="G220" s="22"/>
      <c r="H220" s="34" t="str">
        <f t="shared" si="35"/>
        <v/>
      </c>
      <c r="I220" s="34" t="str">
        <f t="shared" si="36"/>
        <v/>
      </c>
      <c r="J220" s="34" t="str">
        <f t="shared" si="37"/>
        <v/>
      </c>
      <c r="K220" s="34" t="str">
        <f t="shared" si="38"/>
        <v/>
      </c>
      <c r="L220" s="26" t="str">
        <f t="shared" si="39"/>
        <v/>
      </c>
      <c r="M220" s="32"/>
      <c r="N220" s="190"/>
      <c r="O220" s="190"/>
      <c r="P220" s="190"/>
      <c r="Q220" s="190"/>
      <c r="R220" s="23"/>
    </row>
    <row r="221" spans="1:18">
      <c r="A221" s="27">
        <f t="shared" ca="1" si="40"/>
        <v>46053</v>
      </c>
      <c r="B221" s="20"/>
      <c r="C221" s="21"/>
      <c r="D221" s="20"/>
      <c r="E221" s="21"/>
      <c r="F221" s="22"/>
      <c r="G221" s="22"/>
      <c r="H221" s="34" t="str">
        <f t="shared" si="35"/>
        <v/>
      </c>
      <c r="I221" s="34" t="str">
        <f t="shared" si="36"/>
        <v/>
      </c>
      <c r="J221" s="34" t="str">
        <f t="shared" si="37"/>
        <v/>
      </c>
      <c r="K221" s="34" t="str">
        <f t="shared" si="38"/>
        <v/>
      </c>
      <c r="L221" s="26" t="str">
        <f t="shared" si="39"/>
        <v/>
      </c>
      <c r="M221" s="32"/>
      <c r="N221" s="190"/>
      <c r="O221" s="190"/>
      <c r="P221" s="190"/>
      <c r="Q221" s="190"/>
      <c r="R221" s="23"/>
    </row>
    <row r="222" spans="1:18">
      <c r="A222" s="5" t="s">
        <v>11</v>
      </c>
      <c r="B222" s="191"/>
      <c r="C222" s="192"/>
      <c r="D222" s="191"/>
      <c r="E222" s="192"/>
      <c r="F222" s="26" t="str">
        <f>IF(SUM($F191:$F221)=0,"",SUM($F191:$F221))</f>
        <v/>
      </c>
      <c r="G222" s="26" t="str">
        <f>IF(SUM($G191:$G221)=0,"",SUM($G191:$G221))</f>
        <v/>
      </c>
      <c r="H222" s="26" t="str">
        <f>IF(SUM(H191:H221)=0,"",SUM(H191:H221))</f>
        <v/>
      </c>
      <c r="I222" s="26" t="str">
        <f>IF(SUM(I191:I221)=0,"",SUM(I191:I221))</f>
        <v/>
      </c>
      <c r="J222" s="26" t="str">
        <f t="shared" ref="J222:K222" si="41">IF(SUM(J191:J221)=0,"",SUM(J191:J221))</f>
        <v/>
      </c>
      <c r="K222" s="26" t="str">
        <f t="shared" si="41"/>
        <v/>
      </c>
      <c r="L222" s="26" t="str">
        <f>IF(SUM($L191:$L221)=0,"",SUM($L191:$L221))</f>
        <v/>
      </c>
      <c r="M222" s="33"/>
      <c r="N222" s="193"/>
      <c r="O222" s="193"/>
      <c r="P222" s="193"/>
      <c r="Q222" s="193"/>
      <c r="R222" s="6"/>
    </row>
    <row r="224" spans="1:18" ht="27" customHeight="1">
      <c r="A224" s="194" t="s">
        <v>22</v>
      </c>
      <c r="B224" s="189" t="s">
        <v>103</v>
      </c>
      <c r="C224" s="189"/>
      <c r="D224" s="189"/>
      <c r="E224" s="189"/>
      <c r="F224" s="189" t="s">
        <v>23</v>
      </c>
      <c r="G224" s="189"/>
      <c r="H224" s="189" t="s">
        <v>88</v>
      </c>
      <c r="I224" s="189"/>
      <c r="J224" s="189"/>
      <c r="K224" s="189"/>
      <c r="L224" s="189" t="s">
        <v>87</v>
      </c>
      <c r="M224" s="195" t="s">
        <v>96</v>
      </c>
      <c r="N224" s="194" t="s">
        <v>25</v>
      </c>
      <c r="O224" s="194"/>
      <c r="P224" s="194"/>
      <c r="Q224" s="194"/>
      <c r="R224" s="189" t="s">
        <v>100</v>
      </c>
    </row>
    <row r="225" spans="1:22" ht="14.25" customHeight="1">
      <c r="A225" s="194"/>
      <c r="B225" s="189" t="s">
        <v>82</v>
      </c>
      <c r="C225" s="189"/>
      <c r="D225" s="189" t="s">
        <v>84</v>
      </c>
      <c r="E225" s="189"/>
      <c r="F225" s="189"/>
      <c r="G225" s="189"/>
      <c r="H225" s="189" t="s">
        <v>90</v>
      </c>
      <c r="I225" s="189"/>
      <c r="J225" s="189" t="s">
        <v>89</v>
      </c>
      <c r="K225" s="189"/>
      <c r="L225" s="189"/>
      <c r="M225" s="196"/>
      <c r="N225" s="194"/>
      <c r="O225" s="194"/>
      <c r="P225" s="194"/>
      <c r="Q225" s="194"/>
      <c r="R225" s="189"/>
    </row>
    <row r="226" spans="1:22">
      <c r="A226" s="194"/>
      <c r="B226" s="43" t="s">
        <v>26</v>
      </c>
      <c r="C226" s="43" t="s">
        <v>27</v>
      </c>
      <c r="D226" s="43" t="s">
        <v>26</v>
      </c>
      <c r="E226" s="43" t="s">
        <v>27</v>
      </c>
      <c r="F226" s="44" t="s">
        <v>85</v>
      </c>
      <c r="G226" s="44" t="s">
        <v>86</v>
      </c>
      <c r="H226" s="44" t="s">
        <v>81</v>
      </c>
      <c r="I226" s="44" t="s">
        <v>83</v>
      </c>
      <c r="J226" s="44" t="s">
        <v>81</v>
      </c>
      <c r="K226" s="44" t="s">
        <v>95</v>
      </c>
      <c r="L226" s="189"/>
      <c r="M226" s="197"/>
      <c r="N226" s="194"/>
      <c r="O226" s="194"/>
      <c r="P226" s="194"/>
      <c r="Q226" s="194"/>
      <c r="R226" s="194"/>
    </row>
    <row r="227" spans="1:22">
      <c r="A227" s="27" cm="1">
        <f t="array" aca="1" ref="A227" ca="1">DATE("2025","8"+6,IFERROR(INDIRECT(T1),"1"))</f>
        <v>46054</v>
      </c>
      <c r="B227" s="20"/>
      <c r="C227" s="21"/>
      <c r="D227" s="20"/>
      <c r="E227" s="21"/>
      <c r="F227" s="22"/>
      <c r="G227" s="22"/>
      <c r="H227" s="34" t="str">
        <f>IF(OR(B227="",LEFT(M227,1)="✓"),"",C227-B227-F227)</f>
        <v/>
      </c>
      <c r="I227" s="34" t="str">
        <f>IF(OR(D227="",LEFT(M227,1)="✓"),"",E227-D227-G227)</f>
        <v/>
      </c>
      <c r="J227" s="34" t="str">
        <f>IF(AND(B227&lt;&gt;"",M227="✓所定"),C227-B227-F227,"")</f>
        <v/>
      </c>
      <c r="K227" s="34" t="str">
        <f>IF(AND(B227&lt;&gt;"",M227="✓法定"),C227-B227-F227,"")</f>
        <v/>
      </c>
      <c r="L227" s="26" t="str">
        <f t="shared" ref="L227:L253" si="42">IF(AND($B227="",$D227=""),"",($C227-$B227-$F227)+($E227-$D227-$G227))</f>
        <v/>
      </c>
      <c r="M227" s="32"/>
      <c r="N227" s="190"/>
      <c r="O227" s="190"/>
      <c r="P227" s="190"/>
      <c r="Q227" s="190"/>
      <c r="R227" s="23"/>
      <c r="V227" s="1" t="s">
        <v>171</v>
      </c>
    </row>
    <row r="228" spans="1:22">
      <c r="A228" s="27">
        <f ca="1">A227+1</f>
        <v>46055</v>
      </c>
      <c r="B228" s="20"/>
      <c r="C228" s="21"/>
      <c r="D228" s="20"/>
      <c r="E228" s="21"/>
      <c r="F228" s="22"/>
      <c r="G228" s="22"/>
      <c r="H228" s="34" t="str">
        <f t="shared" ref="H228:H257" si="43">IF(OR(B228="",LEFT(M228,1)="✓"),"",C228-B228-F228)</f>
        <v/>
      </c>
      <c r="I228" s="34" t="str">
        <f t="shared" ref="I228:I257" si="44">IF(OR(D228="",LEFT(M228,1)="✓"),"",E228-D228-G228)</f>
        <v/>
      </c>
      <c r="J228" s="34" t="str">
        <f t="shared" ref="J228:J257" si="45">IF(AND(B228&lt;&gt;"",M228="✓所定"),C228-B228-F228,"")</f>
        <v/>
      </c>
      <c r="K228" s="34" t="str">
        <f t="shared" ref="K228:K257" si="46">IF(AND(B228&lt;&gt;"",M228="✓法定"),C228-B228-F228,"")</f>
        <v/>
      </c>
      <c r="L228" s="26" t="str">
        <f t="shared" si="42"/>
        <v/>
      </c>
      <c r="M228" s="32"/>
      <c r="N228" s="190"/>
      <c r="O228" s="190"/>
      <c r="P228" s="190"/>
      <c r="Q228" s="190"/>
      <c r="R228" s="23"/>
      <c r="V228" s="1" t="s">
        <v>172</v>
      </c>
    </row>
    <row r="229" spans="1:22">
      <c r="A229" s="27">
        <f t="shared" ref="A229:A257" ca="1" si="47">A228+1</f>
        <v>46056</v>
      </c>
      <c r="B229" s="20"/>
      <c r="C229" s="21"/>
      <c r="D229" s="20"/>
      <c r="E229" s="21"/>
      <c r="F229" s="22"/>
      <c r="G229" s="22"/>
      <c r="H229" s="34" t="str">
        <f t="shared" si="43"/>
        <v/>
      </c>
      <c r="I229" s="34" t="str">
        <f t="shared" si="44"/>
        <v/>
      </c>
      <c r="J229" s="34" t="str">
        <f t="shared" si="45"/>
        <v/>
      </c>
      <c r="K229" s="34" t="str">
        <f t="shared" si="46"/>
        <v/>
      </c>
      <c r="L229" s="26" t="str">
        <f t="shared" si="42"/>
        <v/>
      </c>
      <c r="M229" s="32"/>
      <c r="N229" s="190"/>
      <c r="O229" s="190"/>
      <c r="P229" s="190"/>
      <c r="Q229" s="190"/>
      <c r="R229" s="23"/>
    </row>
    <row r="230" spans="1:22">
      <c r="A230" s="27">
        <f t="shared" ca="1" si="47"/>
        <v>46057</v>
      </c>
      <c r="B230" s="20"/>
      <c r="C230" s="21"/>
      <c r="D230" s="20"/>
      <c r="E230" s="21"/>
      <c r="F230" s="22"/>
      <c r="G230" s="22"/>
      <c r="H230" s="34" t="str">
        <f t="shared" si="43"/>
        <v/>
      </c>
      <c r="I230" s="34" t="str">
        <f t="shared" si="44"/>
        <v/>
      </c>
      <c r="J230" s="34" t="str">
        <f t="shared" si="45"/>
        <v/>
      </c>
      <c r="K230" s="34" t="str">
        <f t="shared" si="46"/>
        <v/>
      </c>
      <c r="L230" s="26" t="str">
        <f t="shared" si="42"/>
        <v/>
      </c>
      <c r="M230" s="32"/>
      <c r="N230" s="190"/>
      <c r="O230" s="190"/>
      <c r="P230" s="190"/>
      <c r="Q230" s="190"/>
      <c r="R230" s="23"/>
    </row>
    <row r="231" spans="1:22">
      <c r="A231" s="27">
        <f t="shared" ca="1" si="47"/>
        <v>46058</v>
      </c>
      <c r="B231" s="20"/>
      <c r="C231" s="21"/>
      <c r="D231" s="20"/>
      <c r="E231" s="21"/>
      <c r="F231" s="22"/>
      <c r="G231" s="22"/>
      <c r="H231" s="34" t="str">
        <f t="shared" si="43"/>
        <v/>
      </c>
      <c r="I231" s="34" t="str">
        <f t="shared" si="44"/>
        <v/>
      </c>
      <c r="J231" s="34" t="str">
        <f t="shared" si="45"/>
        <v/>
      </c>
      <c r="K231" s="34" t="str">
        <f t="shared" si="46"/>
        <v/>
      </c>
      <c r="L231" s="26" t="str">
        <f t="shared" si="42"/>
        <v/>
      </c>
      <c r="M231" s="32"/>
      <c r="N231" s="190"/>
      <c r="O231" s="190"/>
      <c r="P231" s="190"/>
      <c r="Q231" s="190"/>
      <c r="R231" s="23"/>
    </row>
    <row r="232" spans="1:22">
      <c r="A232" s="27">
        <f t="shared" ca="1" si="47"/>
        <v>46059</v>
      </c>
      <c r="B232" s="20"/>
      <c r="C232" s="21"/>
      <c r="D232" s="20"/>
      <c r="E232" s="21"/>
      <c r="F232" s="22"/>
      <c r="G232" s="22"/>
      <c r="H232" s="34" t="str">
        <f t="shared" si="43"/>
        <v/>
      </c>
      <c r="I232" s="34" t="str">
        <f t="shared" si="44"/>
        <v/>
      </c>
      <c r="J232" s="34" t="str">
        <f t="shared" si="45"/>
        <v/>
      </c>
      <c r="K232" s="34" t="str">
        <f t="shared" si="46"/>
        <v/>
      </c>
      <c r="L232" s="26" t="str">
        <f t="shared" si="42"/>
        <v/>
      </c>
      <c r="M232" s="32"/>
      <c r="N232" s="190"/>
      <c r="O232" s="190"/>
      <c r="P232" s="190"/>
      <c r="Q232" s="190"/>
      <c r="R232" s="23"/>
    </row>
    <row r="233" spans="1:22">
      <c r="A233" s="27">
        <f t="shared" ca="1" si="47"/>
        <v>46060</v>
      </c>
      <c r="B233" s="20"/>
      <c r="C233" s="21"/>
      <c r="D233" s="20"/>
      <c r="E233" s="21"/>
      <c r="F233" s="22"/>
      <c r="G233" s="22"/>
      <c r="H233" s="34" t="str">
        <f t="shared" si="43"/>
        <v/>
      </c>
      <c r="I233" s="34" t="str">
        <f t="shared" si="44"/>
        <v/>
      </c>
      <c r="J233" s="34" t="str">
        <f t="shared" si="45"/>
        <v/>
      </c>
      <c r="K233" s="34" t="str">
        <f t="shared" si="46"/>
        <v/>
      </c>
      <c r="L233" s="26" t="str">
        <f t="shared" si="42"/>
        <v/>
      </c>
      <c r="M233" s="32"/>
      <c r="N233" s="190"/>
      <c r="O233" s="190"/>
      <c r="P233" s="190"/>
      <c r="Q233" s="190"/>
      <c r="R233" s="23"/>
    </row>
    <row r="234" spans="1:22">
      <c r="A234" s="27">
        <f t="shared" ca="1" si="47"/>
        <v>46061</v>
      </c>
      <c r="B234" s="20"/>
      <c r="C234" s="21"/>
      <c r="D234" s="20"/>
      <c r="E234" s="21"/>
      <c r="F234" s="22"/>
      <c r="G234" s="22"/>
      <c r="H234" s="34" t="str">
        <f t="shared" si="43"/>
        <v/>
      </c>
      <c r="I234" s="34" t="str">
        <f t="shared" si="44"/>
        <v/>
      </c>
      <c r="J234" s="34" t="str">
        <f t="shared" si="45"/>
        <v/>
      </c>
      <c r="K234" s="34" t="str">
        <f t="shared" si="46"/>
        <v/>
      </c>
      <c r="L234" s="26" t="str">
        <f t="shared" si="42"/>
        <v/>
      </c>
      <c r="M234" s="32"/>
      <c r="N234" s="190"/>
      <c r="O234" s="190"/>
      <c r="P234" s="190"/>
      <c r="Q234" s="190"/>
      <c r="R234" s="23"/>
    </row>
    <row r="235" spans="1:22">
      <c r="A235" s="27">
        <f t="shared" ca="1" si="47"/>
        <v>46062</v>
      </c>
      <c r="B235" s="20"/>
      <c r="C235" s="21"/>
      <c r="D235" s="20"/>
      <c r="E235" s="21"/>
      <c r="F235" s="22"/>
      <c r="G235" s="22"/>
      <c r="H235" s="34" t="str">
        <f t="shared" si="43"/>
        <v/>
      </c>
      <c r="I235" s="34" t="str">
        <f t="shared" si="44"/>
        <v/>
      </c>
      <c r="J235" s="34" t="str">
        <f t="shared" si="45"/>
        <v/>
      </c>
      <c r="K235" s="34" t="str">
        <f t="shared" si="46"/>
        <v/>
      </c>
      <c r="L235" s="26" t="str">
        <f t="shared" si="42"/>
        <v/>
      </c>
      <c r="M235" s="32"/>
      <c r="N235" s="190"/>
      <c r="O235" s="190"/>
      <c r="P235" s="190"/>
      <c r="Q235" s="190"/>
      <c r="R235" s="23"/>
    </row>
    <row r="236" spans="1:22">
      <c r="A236" s="27">
        <f t="shared" ca="1" si="47"/>
        <v>46063</v>
      </c>
      <c r="B236" s="20"/>
      <c r="C236" s="21"/>
      <c r="D236" s="20"/>
      <c r="E236" s="21"/>
      <c r="F236" s="22"/>
      <c r="G236" s="22"/>
      <c r="H236" s="34" t="str">
        <f t="shared" si="43"/>
        <v/>
      </c>
      <c r="I236" s="34" t="str">
        <f t="shared" si="44"/>
        <v/>
      </c>
      <c r="J236" s="34" t="str">
        <f t="shared" si="45"/>
        <v/>
      </c>
      <c r="K236" s="34" t="str">
        <f t="shared" si="46"/>
        <v/>
      </c>
      <c r="L236" s="26" t="str">
        <f t="shared" si="42"/>
        <v/>
      </c>
      <c r="M236" s="32"/>
      <c r="N236" s="190"/>
      <c r="O236" s="190"/>
      <c r="P236" s="190"/>
      <c r="Q236" s="190"/>
      <c r="R236" s="23"/>
    </row>
    <row r="237" spans="1:22">
      <c r="A237" s="27">
        <f t="shared" ca="1" si="47"/>
        <v>46064</v>
      </c>
      <c r="B237" s="20"/>
      <c r="C237" s="21"/>
      <c r="D237" s="20"/>
      <c r="E237" s="21"/>
      <c r="F237" s="22"/>
      <c r="G237" s="22"/>
      <c r="H237" s="34" t="str">
        <f t="shared" si="43"/>
        <v/>
      </c>
      <c r="I237" s="34" t="str">
        <f t="shared" si="44"/>
        <v/>
      </c>
      <c r="J237" s="34" t="str">
        <f t="shared" si="45"/>
        <v/>
      </c>
      <c r="K237" s="34" t="str">
        <f t="shared" si="46"/>
        <v/>
      </c>
      <c r="L237" s="26" t="str">
        <f t="shared" si="42"/>
        <v/>
      </c>
      <c r="M237" s="32"/>
      <c r="N237" s="190"/>
      <c r="O237" s="190"/>
      <c r="P237" s="190"/>
      <c r="Q237" s="190"/>
      <c r="R237" s="23"/>
    </row>
    <row r="238" spans="1:22">
      <c r="A238" s="27">
        <f t="shared" ca="1" si="47"/>
        <v>46065</v>
      </c>
      <c r="B238" s="20"/>
      <c r="C238" s="21"/>
      <c r="D238" s="20"/>
      <c r="E238" s="21"/>
      <c r="F238" s="22"/>
      <c r="G238" s="22"/>
      <c r="H238" s="34" t="str">
        <f t="shared" si="43"/>
        <v/>
      </c>
      <c r="I238" s="34" t="str">
        <f t="shared" si="44"/>
        <v/>
      </c>
      <c r="J238" s="34" t="str">
        <f t="shared" si="45"/>
        <v/>
      </c>
      <c r="K238" s="34" t="str">
        <f t="shared" si="46"/>
        <v/>
      </c>
      <c r="L238" s="26" t="str">
        <f t="shared" si="42"/>
        <v/>
      </c>
      <c r="M238" s="32"/>
      <c r="N238" s="190"/>
      <c r="O238" s="190"/>
      <c r="P238" s="190"/>
      <c r="Q238" s="190"/>
      <c r="R238" s="23"/>
    </row>
    <row r="239" spans="1:22">
      <c r="A239" s="27">
        <f t="shared" ca="1" si="47"/>
        <v>46066</v>
      </c>
      <c r="B239" s="20"/>
      <c r="C239" s="21"/>
      <c r="D239" s="20"/>
      <c r="E239" s="21"/>
      <c r="F239" s="22"/>
      <c r="G239" s="22"/>
      <c r="H239" s="34" t="str">
        <f t="shared" si="43"/>
        <v/>
      </c>
      <c r="I239" s="34" t="str">
        <f t="shared" si="44"/>
        <v/>
      </c>
      <c r="J239" s="34" t="str">
        <f t="shared" si="45"/>
        <v/>
      </c>
      <c r="K239" s="34" t="str">
        <f t="shared" si="46"/>
        <v/>
      </c>
      <c r="L239" s="26" t="str">
        <f t="shared" si="42"/>
        <v/>
      </c>
      <c r="M239" s="32"/>
      <c r="N239" s="190"/>
      <c r="O239" s="190"/>
      <c r="P239" s="190"/>
      <c r="Q239" s="190"/>
      <c r="R239" s="23"/>
    </row>
    <row r="240" spans="1:22">
      <c r="A240" s="27">
        <f t="shared" ca="1" si="47"/>
        <v>46067</v>
      </c>
      <c r="B240" s="20"/>
      <c r="C240" s="21"/>
      <c r="D240" s="20"/>
      <c r="E240" s="21"/>
      <c r="F240" s="22"/>
      <c r="G240" s="22"/>
      <c r="H240" s="34" t="str">
        <f t="shared" si="43"/>
        <v/>
      </c>
      <c r="I240" s="34" t="str">
        <f t="shared" si="44"/>
        <v/>
      </c>
      <c r="J240" s="34" t="str">
        <f t="shared" si="45"/>
        <v/>
      </c>
      <c r="K240" s="34" t="str">
        <f t="shared" si="46"/>
        <v/>
      </c>
      <c r="L240" s="26" t="str">
        <f t="shared" si="42"/>
        <v/>
      </c>
      <c r="M240" s="32"/>
      <c r="N240" s="190"/>
      <c r="O240" s="190"/>
      <c r="P240" s="190"/>
      <c r="Q240" s="190"/>
      <c r="R240" s="23"/>
    </row>
    <row r="241" spans="1:18">
      <c r="A241" s="27">
        <f t="shared" ca="1" si="47"/>
        <v>46068</v>
      </c>
      <c r="B241" s="20"/>
      <c r="C241" s="21"/>
      <c r="D241" s="20"/>
      <c r="E241" s="21"/>
      <c r="F241" s="22"/>
      <c r="G241" s="22"/>
      <c r="H241" s="34" t="str">
        <f t="shared" si="43"/>
        <v/>
      </c>
      <c r="I241" s="34" t="str">
        <f t="shared" si="44"/>
        <v/>
      </c>
      <c r="J241" s="34" t="str">
        <f t="shared" si="45"/>
        <v/>
      </c>
      <c r="K241" s="34" t="str">
        <f t="shared" si="46"/>
        <v/>
      </c>
      <c r="L241" s="26" t="str">
        <f t="shared" si="42"/>
        <v/>
      </c>
      <c r="M241" s="32"/>
      <c r="N241" s="190"/>
      <c r="O241" s="190"/>
      <c r="P241" s="190"/>
      <c r="Q241" s="190"/>
      <c r="R241" s="23"/>
    </row>
    <row r="242" spans="1:18">
      <c r="A242" s="27">
        <f t="shared" ca="1" si="47"/>
        <v>46069</v>
      </c>
      <c r="B242" s="20"/>
      <c r="C242" s="21"/>
      <c r="D242" s="20"/>
      <c r="E242" s="21"/>
      <c r="F242" s="22"/>
      <c r="G242" s="22"/>
      <c r="H242" s="34" t="str">
        <f t="shared" si="43"/>
        <v/>
      </c>
      <c r="I242" s="34" t="str">
        <f t="shared" si="44"/>
        <v/>
      </c>
      <c r="J242" s="34" t="str">
        <f t="shared" si="45"/>
        <v/>
      </c>
      <c r="K242" s="34" t="str">
        <f t="shared" si="46"/>
        <v/>
      </c>
      <c r="L242" s="26" t="str">
        <f t="shared" si="42"/>
        <v/>
      </c>
      <c r="M242" s="32"/>
      <c r="N242" s="190"/>
      <c r="O242" s="190"/>
      <c r="P242" s="190"/>
      <c r="Q242" s="190"/>
      <c r="R242" s="23"/>
    </row>
    <row r="243" spans="1:18">
      <c r="A243" s="27">
        <f t="shared" ca="1" si="47"/>
        <v>46070</v>
      </c>
      <c r="B243" s="20"/>
      <c r="C243" s="21"/>
      <c r="D243" s="20"/>
      <c r="E243" s="21"/>
      <c r="F243" s="22"/>
      <c r="G243" s="22"/>
      <c r="H243" s="34" t="str">
        <f t="shared" si="43"/>
        <v/>
      </c>
      <c r="I243" s="34" t="str">
        <f t="shared" si="44"/>
        <v/>
      </c>
      <c r="J243" s="34" t="str">
        <f t="shared" si="45"/>
        <v/>
      </c>
      <c r="K243" s="34" t="str">
        <f t="shared" si="46"/>
        <v/>
      </c>
      <c r="L243" s="26" t="str">
        <f t="shared" si="42"/>
        <v/>
      </c>
      <c r="M243" s="32"/>
      <c r="N243" s="190"/>
      <c r="O243" s="190"/>
      <c r="P243" s="190"/>
      <c r="Q243" s="190"/>
      <c r="R243" s="23"/>
    </row>
    <row r="244" spans="1:18">
      <c r="A244" s="27">
        <f t="shared" ca="1" si="47"/>
        <v>46071</v>
      </c>
      <c r="B244" s="20"/>
      <c r="C244" s="21"/>
      <c r="D244" s="20"/>
      <c r="E244" s="21"/>
      <c r="F244" s="22"/>
      <c r="G244" s="22"/>
      <c r="H244" s="34" t="str">
        <f t="shared" si="43"/>
        <v/>
      </c>
      <c r="I244" s="34" t="str">
        <f t="shared" si="44"/>
        <v/>
      </c>
      <c r="J244" s="34" t="str">
        <f t="shared" si="45"/>
        <v/>
      </c>
      <c r="K244" s="34" t="str">
        <f t="shared" si="46"/>
        <v/>
      </c>
      <c r="L244" s="26" t="str">
        <f t="shared" si="42"/>
        <v/>
      </c>
      <c r="M244" s="32"/>
      <c r="N244" s="190"/>
      <c r="O244" s="190"/>
      <c r="P244" s="190"/>
      <c r="Q244" s="190"/>
      <c r="R244" s="23"/>
    </row>
    <row r="245" spans="1:18">
      <c r="A245" s="27">
        <f t="shared" ca="1" si="47"/>
        <v>46072</v>
      </c>
      <c r="B245" s="20"/>
      <c r="C245" s="21"/>
      <c r="D245" s="20"/>
      <c r="E245" s="21"/>
      <c r="F245" s="22"/>
      <c r="G245" s="22"/>
      <c r="H245" s="34" t="str">
        <f t="shared" si="43"/>
        <v/>
      </c>
      <c r="I245" s="34" t="str">
        <f t="shared" si="44"/>
        <v/>
      </c>
      <c r="J245" s="34" t="str">
        <f t="shared" si="45"/>
        <v/>
      </c>
      <c r="K245" s="34" t="str">
        <f t="shared" si="46"/>
        <v/>
      </c>
      <c r="L245" s="26" t="str">
        <f t="shared" si="42"/>
        <v/>
      </c>
      <c r="M245" s="32"/>
      <c r="N245" s="190"/>
      <c r="O245" s="190"/>
      <c r="P245" s="190"/>
      <c r="Q245" s="190"/>
      <c r="R245" s="23"/>
    </row>
    <row r="246" spans="1:18">
      <c r="A246" s="27">
        <f t="shared" ca="1" si="47"/>
        <v>46073</v>
      </c>
      <c r="B246" s="20"/>
      <c r="C246" s="21"/>
      <c r="D246" s="20"/>
      <c r="E246" s="21"/>
      <c r="F246" s="22"/>
      <c r="G246" s="22"/>
      <c r="H246" s="34" t="str">
        <f t="shared" si="43"/>
        <v/>
      </c>
      <c r="I246" s="34" t="str">
        <f t="shared" si="44"/>
        <v/>
      </c>
      <c r="J246" s="34" t="str">
        <f t="shared" si="45"/>
        <v/>
      </c>
      <c r="K246" s="34" t="str">
        <f t="shared" si="46"/>
        <v/>
      </c>
      <c r="L246" s="26" t="str">
        <f t="shared" si="42"/>
        <v/>
      </c>
      <c r="M246" s="32"/>
      <c r="N246" s="190"/>
      <c r="O246" s="190"/>
      <c r="P246" s="190"/>
      <c r="Q246" s="190"/>
      <c r="R246" s="23"/>
    </row>
    <row r="247" spans="1:18">
      <c r="A247" s="27">
        <f t="shared" ca="1" si="47"/>
        <v>46074</v>
      </c>
      <c r="B247" s="20"/>
      <c r="C247" s="21"/>
      <c r="D247" s="20"/>
      <c r="E247" s="21"/>
      <c r="F247" s="22"/>
      <c r="G247" s="22"/>
      <c r="H247" s="34" t="str">
        <f t="shared" si="43"/>
        <v/>
      </c>
      <c r="I247" s="34" t="str">
        <f t="shared" si="44"/>
        <v/>
      </c>
      <c r="J247" s="34" t="str">
        <f t="shared" si="45"/>
        <v/>
      </c>
      <c r="K247" s="34" t="str">
        <f t="shared" si="46"/>
        <v/>
      </c>
      <c r="L247" s="26" t="str">
        <f t="shared" si="42"/>
        <v/>
      </c>
      <c r="M247" s="32"/>
      <c r="N247" s="190"/>
      <c r="O247" s="190"/>
      <c r="P247" s="190"/>
      <c r="Q247" s="190"/>
      <c r="R247" s="23"/>
    </row>
    <row r="248" spans="1:18">
      <c r="A248" s="27">
        <f t="shared" ca="1" si="47"/>
        <v>46075</v>
      </c>
      <c r="B248" s="20"/>
      <c r="C248" s="21"/>
      <c r="D248" s="20"/>
      <c r="E248" s="21"/>
      <c r="F248" s="22"/>
      <c r="G248" s="22"/>
      <c r="H248" s="34" t="str">
        <f t="shared" si="43"/>
        <v/>
      </c>
      <c r="I248" s="34" t="str">
        <f t="shared" si="44"/>
        <v/>
      </c>
      <c r="J248" s="34" t="str">
        <f t="shared" si="45"/>
        <v/>
      </c>
      <c r="K248" s="34" t="str">
        <f t="shared" si="46"/>
        <v/>
      </c>
      <c r="L248" s="26" t="str">
        <f t="shared" si="42"/>
        <v/>
      </c>
      <c r="M248" s="32"/>
      <c r="N248" s="190"/>
      <c r="O248" s="190"/>
      <c r="P248" s="190"/>
      <c r="Q248" s="190"/>
      <c r="R248" s="23"/>
    </row>
    <row r="249" spans="1:18">
      <c r="A249" s="27">
        <f t="shared" ca="1" si="47"/>
        <v>46076</v>
      </c>
      <c r="B249" s="20"/>
      <c r="C249" s="21"/>
      <c r="D249" s="20"/>
      <c r="E249" s="21"/>
      <c r="F249" s="22"/>
      <c r="G249" s="22"/>
      <c r="H249" s="34" t="str">
        <f t="shared" si="43"/>
        <v/>
      </c>
      <c r="I249" s="34" t="str">
        <f t="shared" si="44"/>
        <v/>
      </c>
      <c r="J249" s="34" t="str">
        <f t="shared" si="45"/>
        <v/>
      </c>
      <c r="K249" s="34" t="str">
        <f t="shared" si="46"/>
        <v/>
      </c>
      <c r="L249" s="26" t="str">
        <f t="shared" si="42"/>
        <v/>
      </c>
      <c r="M249" s="32"/>
      <c r="N249" s="190"/>
      <c r="O249" s="190"/>
      <c r="P249" s="190"/>
      <c r="Q249" s="190"/>
      <c r="R249" s="23"/>
    </row>
    <row r="250" spans="1:18">
      <c r="A250" s="27">
        <f t="shared" ca="1" si="47"/>
        <v>46077</v>
      </c>
      <c r="B250" s="20"/>
      <c r="C250" s="21"/>
      <c r="D250" s="20"/>
      <c r="E250" s="21"/>
      <c r="F250" s="22"/>
      <c r="G250" s="22"/>
      <c r="H250" s="34" t="str">
        <f t="shared" si="43"/>
        <v/>
      </c>
      <c r="I250" s="34" t="str">
        <f t="shared" si="44"/>
        <v/>
      </c>
      <c r="J250" s="34" t="str">
        <f t="shared" si="45"/>
        <v/>
      </c>
      <c r="K250" s="34" t="str">
        <f t="shared" si="46"/>
        <v/>
      </c>
      <c r="L250" s="26" t="str">
        <f t="shared" si="42"/>
        <v/>
      </c>
      <c r="M250" s="32"/>
      <c r="N250" s="190"/>
      <c r="O250" s="190"/>
      <c r="P250" s="190"/>
      <c r="Q250" s="190"/>
      <c r="R250" s="23"/>
    </row>
    <row r="251" spans="1:18">
      <c r="A251" s="27">
        <f t="shared" ca="1" si="47"/>
        <v>46078</v>
      </c>
      <c r="B251" s="20"/>
      <c r="C251" s="21"/>
      <c r="D251" s="20"/>
      <c r="E251" s="21"/>
      <c r="F251" s="22"/>
      <c r="G251" s="22"/>
      <c r="H251" s="34" t="str">
        <f t="shared" si="43"/>
        <v/>
      </c>
      <c r="I251" s="34" t="str">
        <f t="shared" si="44"/>
        <v/>
      </c>
      <c r="J251" s="34" t="str">
        <f t="shared" si="45"/>
        <v/>
      </c>
      <c r="K251" s="34" t="str">
        <f t="shared" si="46"/>
        <v/>
      </c>
      <c r="L251" s="26" t="str">
        <f t="shared" si="42"/>
        <v/>
      </c>
      <c r="M251" s="32"/>
      <c r="N251" s="190"/>
      <c r="O251" s="190"/>
      <c r="P251" s="190"/>
      <c r="Q251" s="190"/>
      <c r="R251" s="23"/>
    </row>
    <row r="252" spans="1:18">
      <c r="A252" s="27">
        <f t="shared" ca="1" si="47"/>
        <v>46079</v>
      </c>
      <c r="B252" s="20"/>
      <c r="C252" s="21"/>
      <c r="D252" s="20"/>
      <c r="E252" s="21"/>
      <c r="F252" s="22"/>
      <c r="G252" s="22"/>
      <c r="H252" s="34" t="str">
        <f t="shared" si="43"/>
        <v/>
      </c>
      <c r="I252" s="34" t="str">
        <f t="shared" si="44"/>
        <v/>
      </c>
      <c r="J252" s="34" t="str">
        <f t="shared" si="45"/>
        <v/>
      </c>
      <c r="K252" s="34" t="str">
        <f t="shared" si="46"/>
        <v/>
      </c>
      <c r="L252" s="26" t="str">
        <f t="shared" si="42"/>
        <v/>
      </c>
      <c r="M252" s="32"/>
      <c r="N252" s="190"/>
      <c r="O252" s="190"/>
      <c r="P252" s="190"/>
      <c r="Q252" s="190"/>
      <c r="R252" s="23"/>
    </row>
    <row r="253" spans="1:18">
      <c r="A253" s="27">
        <f t="shared" ca="1" si="47"/>
        <v>46080</v>
      </c>
      <c r="B253" s="20"/>
      <c r="C253" s="21"/>
      <c r="D253" s="20"/>
      <c r="E253" s="21"/>
      <c r="F253" s="22"/>
      <c r="G253" s="22"/>
      <c r="H253" s="34" t="str">
        <f t="shared" si="43"/>
        <v/>
      </c>
      <c r="I253" s="34" t="str">
        <f t="shared" si="44"/>
        <v/>
      </c>
      <c r="J253" s="34" t="str">
        <f t="shared" si="45"/>
        <v/>
      </c>
      <c r="K253" s="34" t="str">
        <f t="shared" si="46"/>
        <v/>
      </c>
      <c r="L253" s="26" t="str">
        <f t="shared" si="42"/>
        <v/>
      </c>
      <c r="M253" s="32"/>
      <c r="N253" s="190"/>
      <c r="O253" s="190"/>
      <c r="P253" s="190"/>
      <c r="Q253" s="190"/>
      <c r="R253" s="23"/>
    </row>
    <row r="254" spans="1:18">
      <c r="A254" s="27">
        <f t="shared" ca="1" si="47"/>
        <v>46081</v>
      </c>
      <c r="B254" s="20"/>
      <c r="C254" s="21"/>
      <c r="D254" s="20"/>
      <c r="E254" s="21"/>
      <c r="F254" s="22"/>
      <c r="G254" s="22"/>
      <c r="H254" s="34" t="str">
        <f t="shared" si="43"/>
        <v/>
      </c>
      <c r="I254" s="34" t="str">
        <f t="shared" si="44"/>
        <v/>
      </c>
      <c r="J254" s="34" t="str">
        <f t="shared" si="45"/>
        <v/>
      </c>
      <c r="K254" s="34" t="str">
        <f t="shared" si="46"/>
        <v/>
      </c>
      <c r="L254" s="26" t="str">
        <f>IF(AND($B254="",$D254=""),"",($C254-$B254-$F254)+($E254-$D254-$G254))</f>
        <v/>
      </c>
      <c r="M254" s="32"/>
      <c r="N254" s="190"/>
      <c r="O254" s="190"/>
      <c r="P254" s="190"/>
      <c r="Q254" s="190"/>
      <c r="R254" s="23"/>
    </row>
    <row r="255" spans="1:18">
      <c r="A255" s="27">
        <f t="shared" ca="1" si="47"/>
        <v>46082</v>
      </c>
      <c r="B255" s="20"/>
      <c r="C255" s="21"/>
      <c r="D255" s="20"/>
      <c r="E255" s="21"/>
      <c r="F255" s="22"/>
      <c r="G255" s="22"/>
      <c r="H255" s="34" t="str">
        <f t="shared" si="43"/>
        <v/>
      </c>
      <c r="I255" s="34" t="str">
        <f t="shared" si="44"/>
        <v/>
      </c>
      <c r="J255" s="34" t="str">
        <f t="shared" si="45"/>
        <v/>
      </c>
      <c r="K255" s="34" t="str">
        <f t="shared" si="46"/>
        <v/>
      </c>
      <c r="L255" s="26" t="str">
        <f>IF(AND($B255="",$D255=""),"",($C255-$B255-$F255)+($E255-$D255-$G255))</f>
        <v/>
      </c>
      <c r="M255" s="32"/>
      <c r="N255" s="190"/>
      <c r="O255" s="190"/>
      <c r="P255" s="190"/>
      <c r="Q255" s="190"/>
      <c r="R255" s="23"/>
    </row>
    <row r="256" spans="1:18">
      <c r="A256" s="27">
        <f t="shared" ca="1" si="47"/>
        <v>46083</v>
      </c>
      <c r="B256" s="20"/>
      <c r="C256" s="21"/>
      <c r="D256" s="20"/>
      <c r="E256" s="21"/>
      <c r="F256" s="22"/>
      <c r="G256" s="22"/>
      <c r="H256" s="34" t="str">
        <f t="shared" si="43"/>
        <v/>
      </c>
      <c r="I256" s="34" t="str">
        <f t="shared" si="44"/>
        <v/>
      </c>
      <c r="J256" s="34" t="str">
        <f t="shared" si="45"/>
        <v/>
      </c>
      <c r="K256" s="34" t="str">
        <f t="shared" si="46"/>
        <v/>
      </c>
      <c r="L256" s="26" t="str">
        <f>IF(AND($B256="",$D256=""),"",($C256-$B256-$F256)+($E256-$D256-$G256))</f>
        <v/>
      </c>
      <c r="M256" s="32"/>
      <c r="N256" s="190"/>
      <c r="O256" s="190"/>
      <c r="P256" s="190"/>
      <c r="Q256" s="190"/>
      <c r="R256" s="23"/>
    </row>
    <row r="257" spans="1:18">
      <c r="A257" s="27">
        <f t="shared" ca="1" si="47"/>
        <v>46084</v>
      </c>
      <c r="B257" s="20"/>
      <c r="C257" s="21"/>
      <c r="D257" s="20"/>
      <c r="E257" s="21"/>
      <c r="F257" s="22"/>
      <c r="G257" s="22"/>
      <c r="H257" s="34" t="str">
        <f t="shared" si="43"/>
        <v/>
      </c>
      <c r="I257" s="34" t="str">
        <f t="shared" si="44"/>
        <v/>
      </c>
      <c r="J257" s="34" t="str">
        <f t="shared" si="45"/>
        <v/>
      </c>
      <c r="K257" s="34" t="str">
        <f t="shared" si="46"/>
        <v/>
      </c>
      <c r="L257" s="26" t="str">
        <f>IF(AND($B257="",$D257=""),"",($C257-$B257-$F257)+($E257-$D257-$G257))</f>
        <v/>
      </c>
      <c r="M257" s="32"/>
      <c r="N257" s="190"/>
      <c r="O257" s="190"/>
      <c r="P257" s="190"/>
      <c r="Q257" s="190"/>
      <c r="R257" s="23"/>
    </row>
    <row r="258" spans="1:18">
      <c r="A258" s="5" t="s">
        <v>11</v>
      </c>
      <c r="B258" s="191"/>
      <c r="C258" s="192"/>
      <c r="D258" s="191"/>
      <c r="E258" s="192"/>
      <c r="F258" s="26" t="str">
        <f>IF(SUM($F227:$F257)=0,"",SUM($F227:$F257))</f>
        <v/>
      </c>
      <c r="G258" s="26" t="str">
        <f>IF(SUM($G227:$G257)=0,"",SUM($G227:$G257))</f>
        <v/>
      </c>
      <c r="H258" s="26" t="str">
        <f>IF(SUM(H227:H257)=0,"",SUM(H227:H257))</f>
        <v/>
      </c>
      <c r="I258" s="26" t="str">
        <f>IF(SUM(I227:I257)=0,"",SUM(I227:I257))</f>
        <v/>
      </c>
      <c r="J258" s="26" t="str">
        <f>IF(SUM(J227:J257)=0,"",SUM(J227:J257))</f>
        <v/>
      </c>
      <c r="K258" s="26" t="str">
        <f>IF(SUM(K227:K257)=0,"",SUM(K227:K257))</f>
        <v/>
      </c>
      <c r="L258" s="26" t="str">
        <f>IF(SUM($L227:$L257)=0,"",SUM($L227:$L257))</f>
        <v/>
      </c>
      <c r="M258" s="33"/>
      <c r="N258" s="193"/>
      <c r="O258" s="193"/>
      <c r="P258" s="193"/>
      <c r="Q258" s="193"/>
      <c r="R258" s="6"/>
    </row>
    <row r="260" spans="1:18" ht="27" customHeight="1">
      <c r="A260" s="194" t="s">
        <v>22</v>
      </c>
      <c r="B260" s="189" t="s">
        <v>103</v>
      </c>
      <c r="C260" s="189"/>
      <c r="D260" s="189"/>
      <c r="E260" s="189"/>
      <c r="F260" s="189" t="s">
        <v>23</v>
      </c>
      <c r="G260" s="189"/>
      <c r="H260" s="189" t="s">
        <v>88</v>
      </c>
      <c r="I260" s="189"/>
      <c r="J260" s="189"/>
      <c r="K260" s="189"/>
      <c r="L260" s="189" t="s">
        <v>87</v>
      </c>
      <c r="M260" s="195" t="s">
        <v>96</v>
      </c>
      <c r="N260" s="194" t="s">
        <v>25</v>
      </c>
      <c r="O260" s="194"/>
      <c r="P260" s="194"/>
      <c r="Q260" s="194"/>
      <c r="R260" s="189" t="s">
        <v>100</v>
      </c>
    </row>
    <row r="261" spans="1:18" ht="14.25" customHeight="1">
      <c r="A261" s="194"/>
      <c r="B261" s="189" t="s">
        <v>82</v>
      </c>
      <c r="C261" s="189"/>
      <c r="D261" s="189" t="s">
        <v>84</v>
      </c>
      <c r="E261" s="189"/>
      <c r="F261" s="189"/>
      <c r="G261" s="189"/>
      <c r="H261" s="189" t="s">
        <v>90</v>
      </c>
      <c r="I261" s="189"/>
      <c r="J261" s="189" t="s">
        <v>89</v>
      </c>
      <c r="K261" s="189"/>
      <c r="L261" s="189"/>
      <c r="M261" s="196"/>
      <c r="N261" s="194"/>
      <c r="O261" s="194"/>
      <c r="P261" s="194"/>
      <c r="Q261" s="194"/>
      <c r="R261" s="189"/>
    </row>
    <row r="262" spans="1:18">
      <c r="A262" s="194"/>
      <c r="B262" s="43" t="s">
        <v>26</v>
      </c>
      <c r="C262" s="43" t="s">
        <v>27</v>
      </c>
      <c r="D262" s="43" t="s">
        <v>26</v>
      </c>
      <c r="E262" s="43" t="s">
        <v>27</v>
      </c>
      <c r="F262" s="44" t="s">
        <v>85</v>
      </c>
      <c r="G262" s="44" t="s">
        <v>86</v>
      </c>
      <c r="H262" s="44" t="s">
        <v>81</v>
      </c>
      <c r="I262" s="44" t="s">
        <v>83</v>
      </c>
      <c r="J262" s="44" t="s">
        <v>81</v>
      </c>
      <c r="K262" s="44" t="s">
        <v>95</v>
      </c>
      <c r="L262" s="189"/>
      <c r="M262" s="197"/>
      <c r="N262" s="194"/>
      <c r="O262" s="194"/>
      <c r="P262" s="194"/>
      <c r="Q262" s="194"/>
      <c r="R262" s="194"/>
    </row>
    <row r="263" spans="1:18">
      <c r="A263" s="27" cm="1">
        <f t="array" aca="1" ref="A263" ca="1">DATE("2025","8"+7,IFERROR(INDIRECT(T1),"1"))</f>
        <v>46082</v>
      </c>
      <c r="B263" s="20"/>
      <c r="C263" s="21"/>
      <c r="D263" s="20"/>
      <c r="E263" s="21"/>
      <c r="F263" s="22"/>
      <c r="G263" s="22"/>
      <c r="H263" s="34" t="str">
        <f>IF(OR(B263="",LEFT(M263,1)="✓"),"",C263-B263-F263)</f>
        <v/>
      </c>
      <c r="I263" s="34" t="str">
        <f>IF(OR(D263="",LEFT(M263,1)="✓"),"",E263-D263-G263)</f>
        <v/>
      </c>
      <c r="J263" s="34" t="str">
        <f>IF(AND(B263&lt;&gt;"",M263="✓所定"),C263-B263-F263,"")</f>
        <v/>
      </c>
      <c r="K263" s="34" t="str">
        <f>IF(AND(B263&lt;&gt;"",M263="✓法定"),C263-B263-F263,"")</f>
        <v/>
      </c>
      <c r="L263" s="34" t="str">
        <f>IF(AND($B263="",$D263=""),"",($C263-$B263-$F263)+($E263-$D263-$G263))</f>
        <v/>
      </c>
      <c r="M263" s="32"/>
      <c r="N263" s="190"/>
      <c r="O263" s="190"/>
      <c r="P263" s="190"/>
      <c r="Q263" s="190"/>
      <c r="R263" s="23"/>
    </row>
    <row r="264" spans="1:18">
      <c r="A264" s="27">
        <f ca="1">A263+1</f>
        <v>46083</v>
      </c>
      <c r="B264" s="20"/>
      <c r="C264" s="21"/>
      <c r="D264" s="20"/>
      <c r="E264" s="21"/>
      <c r="F264" s="22"/>
      <c r="G264" s="22"/>
      <c r="H264" s="34" t="str">
        <f t="shared" ref="H264:H293" si="48">IF(OR(B264="",LEFT(M264,1)="✓"),"",C264-B264-F264)</f>
        <v/>
      </c>
      <c r="I264" s="34" t="str">
        <f t="shared" ref="I264:I293" si="49">IF(OR(D264="",LEFT(M264,1)="✓"),"",E264-D264-G264)</f>
        <v/>
      </c>
      <c r="J264" s="34" t="str">
        <f t="shared" ref="J264:J293" si="50">IF(AND(B264&lt;&gt;"",M264="✓所定"),C264-B264-F264,"")</f>
        <v/>
      </c>
      <c r="K264" s="34" t="str">
        <f t="shared" ref="K264:K293" si="51">IF(AND(B264&lt;&gt;"",M264="✓法定"),C264-B264-F264,"")</f>
        <v/>
      </c>
      <c r="L264" s="34" t="str">
        <f t="shared" ref="L264:L288" si="52">IF(AND($B264="",$D264=""),"",($C264-$B264-$F264)+($E264-$D264-$G264))</f>
        <v/>
      </c>
      <c r="M264" s="32"/>
      <c r="N264" s="190"/>
      <c r="O264" s="190"/>
      <c r="P264" s="190"/>
      <c r="Q264" s="190"/>
      <c r="R264" s="23"/>
    </row>
    <row r="265" spans="1:18">
      <c r="A265" s="27">
        <f t="shared" ref="A265:A293" ca="1" si="53">A264+1</f>
        <v>46084</v>
      </c>
      <c r="B265" s="20"/>
      <c r="C265" s="21"/>
      <c r="D265" s="20"/>
      <c r="E265" s="21"/>
      <c r="F265" s="22"/>
      <c r="G265" s="22"/>
      <c r="H265" s="34" t="str">
        <f t="shared" si="48"/>
        <v/>
      </c>
      <c r="I265" s="34" t="str">
        <f t="shared" si="49"/>
        <v/>
      </c>
      <c r="J265" s="34" t="str">
        <f t="shared" si="50"/>
        <v/>
      </c>
      <c r="K265" s="34" t="str">
        <f t="shared" si="51"/>
        <v/>
      </c>
      <c r="L265" s="34" t="str">
        <f t="shared" si="52"/>
        <v/>
      </c>
      <c r="M265" s="32"/>
      <c r="N265" s="190"/>
      <c r="O265" s="190"/>
      <c r="P265" s="190"/>
      <c r="Q265" s="190"/>
      <c r="R265" s="23"/>
    </row>
    <row r="266" spans="1:18">
      <c r="A266" s="27">
        <f t="shared" ca="1" si="53"/>
        <v>46085</v>
      </c>
      <c r="B266" s="20"/>
      <c r="C266" s="21"/>
      <c r="D266" s="20"/>
      <c r="E266" s="21"/>
      <c r="F266" s="22"/>
      <c r="G266" s="22"/>
      <c r="H266" s="34" t="str">
        <f t="shared" si="48"/>
        <v/>
      </c>
      <c r="I266" s="34" t="str">
        <f t="shared" si="49"/>
        <v/>
      </c>
      <c r="J266" s="34" t="str">
        <f t="shared" si="50"/>
        <v/>
      </c>
      <c r="K266" s="34" t="str">
        <f t="shared" si="51"/>
        <v/>
      </c>
      <c r="L266" s="34" t="str">
        <f t="shared" si="52"/>
        <v/>
      </c>
      <c r="M266" s="32"/>
      <c r="N266" s="190"/>
      <c r="O266" s="190"/>
      <c r="P266" s="190"/>
      <c r="Q266" s="190"/>
      <c r="R266" s="23"/>
    </row>
    <row r="267" spans="1:18">
      <c r="A267" s="27">
        <f t="shared" ca="1" si="53"/>
        <v>46086</v>
      </c>
      <c r="B267" s="20"/>
      <c r="C267" s="21"/>
      <c r="D267" s="20"/>
      <c r="E267" s="21"/>
      <c r="F267" s="22"/>
      <c r="G267" s="22"/>
      <c r="H267" s="34" t="str">
        <f t="shared" si="48"/>
        <v/>
      </c>
      <c r="I267" s="34" t="str">
        <f t="shared" si="49"/>
        <v/>
      </c>
      <c r="J267" s="34" t="str">
        <f t="shared" si="50"/>
        <v/>
      </c>
      <c r="K267" s="34" t="str">
        <f t="shared" si="51"/>
        <v/>
      </c>
      <c r="L267" s="34" t="str">
        <f t="shared" si="52"/>
        <v/>
      </c>
      <c r="M267" s="32"/>
      <c r="N267" s="190"/>
      <c r="O267" s="190"/>
      <c r="P267" s="190"/>
      <c r="Q267" s="190"/>
      <c r="R267" s="23"/>
    </row>
    <row r="268" spans="1:18">
      <c r="A268" s="27">
        <f t="shared" ca="1" si="53"/>
        <v>46087</v>
      </c>
      <c r="B268" s="20"/>
      <c r="C268" s="21"/>
      <c r="D268" s="20"/>
      <c r="E268" s="21"/>
      <c r="F268" s="22"/>
      <c r="G268" s="22"/>
      <c r="H268" s="34" t="str">
        <f t="shared" si="48"/>
        <v/>
      </c>
      <c r="I268" s="34" t="str">
        <f t="shared" si="49"/>
        <v/>
      </c>
      <c r="J268" s="34" t="str">
        <f t="shared" si="50"/>
        <v/>
      </c>
      <c r="K268" s="34" t="str">
        <f t="shared" si="51"/>
        <v/>
      </c>
      <c r="L268" s="34" t="str">
        <f t="shared" si="52"/>
        <v/>
      </c>
      <c r="M268" s="32"/>
      <c r="N268" s="190"/>
      <c r="O268" s="190"/>
      <c r="P268" s="190"/>
      <c r="Q268" s="190"/>
      <c r="R268" s="23"/>
    </row>
    <row r="269" spans="1:18">
      <c r="A269" s="27">
        <f t="shared" ca="1" si="53"/>
        <v>46088</v>
      </c>
      <c r="B269" s="20"/>
      <c r="C269" s="21"/>
      <c r="D269" s="20"/>
      <c r="E269" s="21"/>
      <c r="F269" s="22"/>
      <c r="G269" s="22"/>
      <c r="H269" s="34" t="str">
        <f t="shared" si="48"/>
        <v/>
      </c>
      <c r="I269" s="34" t="str">
        <f t="shared" si="49"/>
        <v/>
      </c>
      <c r="J269" s="34" t="str">
        <f t="shared" si="50"/>
        <v/>
      </c>
      <c r="K269" s="34" t="str">
        <f t="shared" si="51"/>
        <v/>
      </c>
      <c r="L269" s="34" t="str">
        <f t="shared" si="52"/>
        <v/>
      </c>
      <c r="M269" s="32"/>
      <c r="N269" s="190"/>
      <c r="O269" s="190"/>
      <c r="P269" s="190"/>
      <c r="Q269" s="190"/>
      <c r="R269" s="23"/>
    </row>
    <row r="270" spans="1:18">
      <c r="A270" s="27">
        <f t="shared" ca="1" si="53"/>
        <v>46089</v>
      </c>
      <c r="B270" s="20"/>
      <c r="C270" s="21"/>
      <c r="D270" s="20"/>
      <c r="E270" s="21"/>
      <c r="F270" s="22"/>
      <c r="G270" s="22"/>
      <c r="H270" s="34" t="str">
        <f t="shared" si="48"/>
        <v/>
      </c>
      <c r="I270" s="34" t="str">
        <f t="shared" si="49"/>
        <v/>
      </c>
      <c r="J270" s="34" t="str">
        <f t="shared" si="50"/>
        <v/>
      </c>
      <c r="K270" s="34" t="str">
        <f t="shared" si="51"/>
        <v/>
      </c>
      <c r="L270" s="34" t="str">
        <f t="shared" si="52"/>
        <v/>
      </c>
      <c r="M270" s="32"/>
      <c r="N270" s="190"/>
      <c r="O270" s="190"/>
      <c r="P270" s="190"/>
      <c r="Q270" s="190"/>
      <c r="R270" s="23"/>
    </row>
    <row r="271" spans="1:18">
      <c r="A271" s="27">
        <f t="shared" ca="1" si="53"/>
        <v>46090</v>
      </c>
      <c r="B271" s="20"/>
      <c r="C271" s="21"/>
      <c r="D271" s="20"/>
      <c r="E271" s="21"/>
      <c r="F271" s="22"/>
      <c r="G271" s="22"/>
      <c r="H271" s="34" t="str">
        <f t="shared" si="48"/>
        <v/>
      </c>
      <c r="I271" s="34" t="str">
        <f t="shared" si="49"/>
        <v/>
      </c>
      <c r="J271" s="34" t="str">
        <f t="shared" si="50"/>
        <v/>
      </c>
      <c r="K271" s="34" t="str">
        <f t="shared" si="51"/>
        <v/>
      </c>
      <c r="L271" s="34" t="str">
        <f t="shared" si="52"/>
        <v/>
      </c>
      <c r="M271" s="32"/>
      <c r="N271" s="190"/>
      <c r="O271" s="190"/>
      <c r="P271" s="190"/>
      <c r="Q271" s="190"/>
      <c r="R271" s="23"/>
    </row>
    <row r="272" spans="1:18">
      <c r="A272" s="27">
        <f t="shared" ca="1" si="53"/>
        <v>46091</v>
      </c>
      <c r="B272" s="20"/>
      <c r="C272" s="21"/>
      <c r="D272" s="20"/>
      <c r="E272" s="21"/>
      <c r="F272" s="22"/>
      <c r="G272" s="22"/>
      <c r="H272" s="34" t="str">
        <f t="shared" si="48"/>
        <v/>
      </c>
      <c r="I272" s="34" t="str">
        <f t="shared" si="49"/>
        <v/>
      </c>
      <c r="J272" s="34" t="str">
        <f t="shared" si="50"/>
        <v/>
      </c>
      <c r="K272" s="34" t="str">
        <f t="shared" si="51"/>
        <v/>
      </c>
      <c r="L272" s="34" t="str">
        <f t="shared" si="52"/>
        <v/>
      </c>
      <c r="M272" s="32"/>
      <c r="N272" s="190"/>
      <c r="O272" s="190"/>
      <c r="P272" s="190"/>
      <c r="Q272" s="190"/>
      <c r="R272" s="23"/>
    </row>
    <row r="273" spans="1:18">
      <c r="A273" s="27">
        <f t="shared" ca="1" si="53"/>
        <v>46092</v>
      </c>
      <c r="B273" s="20"/>
      <c r="C273" s="21"/>
      <c r="D273" s="20"/>
      <c r="E273" s="21"/>
      <c r="F273" s="22"/>
      <c r="G273" s="22"/>
      <c r="H273" s="34" t="str">
        <f t="shared" si="48"/>
        <v/>
      </c>
      <c r="I273" s="34" t="str">
        <f t="shared" si="49"/>
        <v/>
      </c>
      <c r="J273" s="34" t="str">
        <f t="shared" si="50"/>
        <v/>
      </c>
      <c r="K273" s="34" t="str">
        <f t="shared" si="51"/>
        <v/>
      </c>
      <c r="L273" s="34" t="str">
        <f t="shared" si="52"/>
        <v/>
      </c>
      <c r="M273" s="32"/>
      <c r="N273" s="190"/>
      <c r="O273" s="190"/>
      <c r="P273" s="190"/>
      <c r="Q273" s="190"/>
      <c r="R273" s="23"/>
    </row>
    <row r="274" spans="1:18">
      <c r="A274" s="27">
        <f t="shared" ca="1" si="53"/>
        <v>46093</v>
      </c>
      <c r="B274" s="20"/>
      <c r="C274" s="21"/>
      <c r="D274" s="20"/>
      <c r="E274" s="21"/>
      <c r="F274" s="22"/>
      <c r="G274" s="22"/>
      <c r="H274" s="34" t="str">
        <f t="shared" si="48"/>
        <v/>
      </c>
      <c r="I274" s="34" t="str">
        <f t="shared" si="49"/>
        <v/>
      </c>
      <c r="J274" s="34" t="str">
        <f t="shared" si="50"/>
        <v/>
      </c>
      <c r="K274" s="34" t="str">
        <f t="shared" si="51"/>
        <v/>
      </c>
      <c r="L274" s="34" t="str">
        <f t="shared" si="52"/>
        <v/>
      </c>
      <c r="M274" s="32"/>
      <c r="N274" s="190"/>
      <c r="O274" s="190"/>
      <c r="P274" s="190"/>
      <c r="Q274" s="190"/>
      <c r="R274" s="23"/>
    </row>
    <row r="275" spans="1:18">
      <c r="A275" s="27">
        <f t="shared" ca="1" si="53"/>
        <v>46094</v>
      </c>
      <c r="B275" s="20"/>
      <c r="C275" s="21"/>
      <c r="D275" s="20"/>
      <c r="E275" s="21"/>
      <c r="F275" s="22"/>
      <c r="G275" s="22"/>
      <c r="H275" s="34" t="str">
        <f t="shared" si="48"/>
        <v/>
      </c>
      <c r="I275" s="34" t="str">
        <f t="shared" si="49"/>
        <v/>
      </c>
      <c r="J275" s="34" t="str">
        <f t="shared" si="50"/>
        <v/>
      </c>
      <c r="K275" s="34" t="str">
        <f t="shared" si="51"/>
        <v/>
      </c>
      <c r="L275" s="34" t="str">
        <f t="shared" si="52"/>
        <v/>
      </c>
      <c r="M275" s="32"/>
      <c r="N275" s="190"/>
      <c r="O275" s="190"/>
      <c r="P275" s="190"/>
      <c r="Q275" s="190"/>
      <c r="R275" s="23"/>
    </row>
    <row r="276" spans="1:18">
      <c r="A276" s="27">
        <f t="shared" ca="1" si="53"/>
        <v>46095</v>
      </c>
      <c r="B276" s="20"/>
      <c r="C276" s="21"/>
      <c r="D276" s="20"/>
      <c r="E276" s="21"/>
      <c r="F276" s="22"/>
      <c r="G276" s="22"/>
      <c r="H276" s="34" t="str">
        <f t="shared" si="48"/>
        <v/>
      </c>
      <c r="I276" s="34" t="str">
        <f t="shared" si="49"/>
        <v/>
      </c>
      <c r="J276" s="34" t="str">
        <f t="shared" si="50"/>
        <v/>
      </c>
      <c r="K276" s="34" t="str">
        <f t="shared" si="51"/>
        <v/>
      </c>
      <c r="L276" s="34" t="str">
        <f t="shared" si="52"/>
        <v/>
      </c>
      <c r="M276" s="32"/>
      <c r="N276" s="190"/>
      <c r="O276" s="190"/>
      <c r="P276" s="190"/>
      <c r="Q276" s="190"/>
      <c r="R276" s="23"/>
    </row>
    <row r="277" spans="1:18">
      <c r="A277" s="27">
        <f t="shared" ca="1" si="53"/>
        <v>46096</v>
      </c>
      <c r="B277" s="20"/>
      <c r="C277" s="21"/>
      <c r="D277" s="20"/>
      <c r="E277" s="21"/>
      <c r="F277" s="22"/>
      <c r="G277" s="22"/>
      <c r="H277" s="34" t="str">
        <f t="shared" si="48"/>
        <v/>
      </c>
      <c r="I277" s="34" t="str">
        <f t="shared" si="49"/>
        <v/>
      </c>
      <c r="J277" s="34" t="str">
        <f t="shared" si="50"/>
        <v/>
      </c>
      <c r="K277" s="34" t="str">
        <f t="shared" si="51"/>
        <v/>
      </c>
      <c r="L277" s="34" t="str">
        <f t="shared" si="52"/>
        <v/>
      </c>
      <c r="M277" s="32"/>
      <c r="N277" s="190"/>
      <c r="O277" s="190"/>
      <c r="P277" s="190"/>
      <c r="Q277" s="190"/>
      <c r="R277" s="23"/>
    </row>
    <row r="278" spans="1:18">
      <c r="A278" s="27">
        <f t="shared" ca="1" si="53"/>
        <v>46097</v>
      </c>
      <c r="B278" s="20"/>
      <c r="C278" s="21"/>
      <c r="D278" s="20"/>
      <c r="E278" s="21"/>
      <c r="F278" s="22"/>
      <c r="G278" s="22"/>
      <c r="H278" s="34" t="str">
        <f t="shared" si="48"/>
        <v/>
      </c>
      <c r="I278" s="34" t="str">
        <f t="shared" si="49"/>
        <v/>
      </c>
      <c r="J278" s="34" t="str">
        <f t="shared" si="50"/>
        <v/>
      </c>
      <c r="K278" s="34" t="str">
        <f t="shared" si="51"/>
        <v/>
      </c>
      <c r="L278" s="34" t="str">
        <f t="shared" si="52"/>
        <v/>
      </c>
      <c r="M278" s="32"/>
      <c r="N278" s="190"/>
      <c r="O278" s="190"/>
      <c r="P278" s="190"/>
      <c r="Q278" s="190"/>
      <c r="R278" s="23"/>
    </row>
    <row r="279" spans="1:18">
      <c r="A279" s="27">
        <f t="shared" ca="1" si="53"/>
        <v>46098</v>
      </c>
      <c r="B279" s="20"/>
      <c r="C279" s="21"/>
      <c r="D279" s="20"/>
      <c r="E279" s="21"/>
      <c r="F279" s="22"/>
      <c r="G279" s="22"/>
      <c r="H279" s="34" t="str">
        <f t="shared" si="48"/>
        <v/>
      </c>
      <c r="I279" s="34" t="str">
        <f t="shared" si="49"/>
        <v/>
      </c>
      <c r="J279" s="34" t="str">
        <f t="shared" si="50"/>
        <v/>
      </c>
      <c r="K279" s="34" t="str">
        <f t="shared" si="51"/>
        <v/>
      </c>
      <c r="L279" s="34" t="str">
        <f t="shared" si="52"/>
        <v/>
      </c>
      <c r="M279" s="32"/>
      <c r="N279" s="190"/>
      <c r="O279" s="190"/>
      <c r="P279" s="190"/>
      <c r="Q279" s="190"/>
      <c r="R279" s="23"/>
    </row>
    <row r="280" spans="1:18">
      <c r="A280" s="27">
        <f t="shared" ca="1" si="53"/>
        <v>46099</v>
      </c>
      <c r="B280" s="20"/>
      <c r="C280" s="21"/>
      <c r="D280" s="20"/>
      <c r="E280" s="21"/>
      <c r="F280" s="22"/>
      <c r="G280" s="22"/>
      <c r="H280" s="34" t="str">
        <f t="shared" si="48"/>
        <v/>
      </c>
      <c r="I280" s="34" t="str">
        <f t="shared" si="49"/>
        <v/>
      </c>
      <c r="J280" s="34" t="str">
        <f t="shared" si="50"/>
        <v/>
      </c>
      <c r="K280" s="34" t="str">
        <f t="shared" si="51"/>
        <v/>
      </c>
      <c r="L280" s="34" t="str">
        <f t="shared" si="52"/>
        <v/>
      </c>
      <c r="M280" s="32"/>
      <c r="N280" s="190"/>
      <c r="O280" s="190"/>
      <c r="P280" s="190"/>
      <c r="Q280" s="190"/>
      <c r="R280" s="23"/>
    </row>
    <row r="281" spans="1:18">
      <c r="A281" s="27">
        <f t="shared" ca="1" si="53"/>
        <v>46100</v>
      </c>
      <c r="B281" s="20"/>
      <c r="C281" s="21"/>
      <c r="D281" s="20"/>
      <c r="E281" s="21"/>
      <c r="F281" s="22"/>
      <c r="G281" s="22"/>
      <c r="H281" s="34" t="str">
        <f t="shared" si="48"/>
        <v/>
      </c>
      <c r="I281" s="34" t="str">
        <f t="shared" si="49"/>
        <v/>
      </c>
      <c r="J281" s="34" t="str">
        <f t="shared" si="50"/>
        <v/>
      </c>
      <c r="K281" s="34" t="str">
        <f t="shared" si="51"/>
        <v/>
      </c>
      <c r="L281" s="34" t="str">
        <f t="shared" si="52"/>
        <v/>
      </c>
      <c r="M281" s="32"/>
      <c r="N281" s="190"/>
      <c r="O281" s="190"/>
      <c r="P281" s="190"/>
      <c r="Q281" s="190"/>
      <c r="R281" s="23"/>
    </row>
    <row r="282" spans="1:18">
      <c r="A282" s="27">
        <f t="shared" ca="1" si="53"/>
        <v>46101</v>
      </c>
      <c r="B282" s="20"/>
      <c r="C282" s="21"/>
      <c r="D282" s="20"/>
      <c r="E282" s="21"/>
      <c r="F282" s="22"/>
      <c r="G282" s="22"/>
      <c r="H282" s="34" t="str">
        <f t="shared" si="48"/>
        <v/>
      </c>
      <c r="I282" s="34" t="str">
        <f t="shared" si="49"/>
        <v/>
      </c>
      <c r="J282" s="34" t="str">
        <f t="shared" si="50"/>
        <v/>
      </c>
      <c r="K282" s="34" t="str">
        <f t="shared" si="51"/>
        <v/>
      </c>
      <c r="L282" s="34" t="str">
        <f t="shared" si="52"/>
        <v/>
      </c>
      <c r="M282" s="32"/>
      <c r="N282" s="190"/>
      <c r="O282" s="190"/>
      <c r="P282" s="190"/>
      <c r="Q282" s="190"/>
      <c r="R282" s="23"/>
    </row>
    <row r="283" spans="1:18">
      <c r="A283" s="27">
        <f t="shared" ca="1" si="53"/>
        <v>46102</v>
      </c>
      <c r="B283" s="20"/>
      <c r="C283" s="21"/>
      <c r="D283" s="20"/>
      <c r="E283" s="21"/>
      <c r="F283" s="22"/>
      <c r="G283" s="22"/>
      <c r="H283" s="34" t="str">
        <f t="shared" si="48"/>
        <v/>
      </c>
      <c r="I283" s="34" t="str">
        <f t="shared" si="49"/>
        <v/>
      </c>
      <c r="J283" s="34" t="str">
        <f t="shared" si="50"/>
        <v/>
      </c>
      <c r="K283" s="34" t="str">
        <f t="shared" si="51"/>
        <v/>
      </c>
      <c r="L283" s="34" t="str">
        <f t="shared" si="52"/>
        <v/>
      </c>
      <c r="M283" s="32"/>
      <c r="N283" s="190"/>
      <c r="O283" s="190"/>
      <c r="P283" s="190"/>
      <c r="Q283" s="190"/>
      <c r="R283" s="23"/>
    </row>
    <row r="284" spans="1:18">
      <c r="A284" s="27">
        <f t="shared" ca="1" si="53"/>
        <v>46103</v>
      </c>
      <c r="B284" s="20"/>
      <c r="C284" s="21"/>
      <c r="D284" s="20"/>
      <c r="E284" s="21"/>
      <c r="F284" s="22"/>
      <c r="G284" s="22"/>
      <c r="H284" s="34" t="str">
        <f t="shared" si="48"/>
        <v/>
      </c>
      <c r="I284" s="34" t="str">
        <f t="shared" si="49"/>
        <v/>
      </c>
      <c r="J284" s="34" t="str">
        <f t="shared" si="50"/>
        <v/>
      </c>
      <c r="K284" s="34" t="str">
        <f t="shared" si="51"/>
        <v/>
      </c>
      <c r="L284" s="34" t="str">
        <f t="shared" si="52"/>
        <v/>
      </c>
      <c r="M284" s="32"/>
      <c r="N284" s="190"/>
      <c r="O284" s="190"/>
      <c r="P284" s="190"/>
      <c r="Q284" s="190"/>
      <c r="R284" s="23"/>
    </row>
    <row r="285" spans="1:18">
      <c r="A285" s="27">
        <f t="shared" ca="1" si="53"/>
        <v>46104</v>
      </c>
      <c r="B285" s="20"/>
      <c r="C285" s="21"/>
      <c r="D285" s="20"/>
      <c r="E285" s="21"/>
      <c r="F285" s="22"/>
      <c r="G285" s="22"/>
      <c r="H285" s="34" t="str">
        <f t="shared" si="48"/>
        <v/>
      </c>
      <c r="I285" s="34" t="str">
        <f t="shared" si="49"/>
        <v/>
      </c>
      <c r="J285" s="34" t="str">
        <f t="shared" si="50"/>
        <v/>
      </c>
      <c r="K285" s="34" t="str">
        <f t="shared" si="51"/>
        <v/>
      </c>
      <c r="L285" s="34" t="str">
        <f t="shared" si="52"/>
        <v/>
      </c>
      <c r="M285" s="32"/>
      <c r="N285" s="190"/>
      <c r="O285" s="190"/>
      <c r="P285" s="190"/>
      <c r="Q285" s="190"/>
      <c r="R285" s="23"/>
    </row>
    <row r="286" spans="1:18">
      <c r="A286" s="27">
        <f t="shared" ca="1" si="53"/>
        <v>46105</v>
      </c>
      <c r="B286" s="20"/>
      <c r="C286" s="21"/>
      <c r="D286" s="20"/>
      <c r="E286" s="21"/>
      <c r="F286" s="22"/>
      <c r="G286" s="22"/>
      <c r="H286" s="34" t="str">
        <f t="shared" si="48"/>
        <v/>
      </c>
      <c r="I286" s="34" t="str">
        <f t="shared" si="49"/>
        <v/>
      </c>
      <c r="J286" s="34" t="str">
        <f t="shared" si="50"/>
        <v/>
      </c>
      <c r="K286" s="34" t="str">
        <f t="shared" si="51"/>
        <v/>
      </c>
      <c r="L286" s="34" t="str">
        <f t="shared" si="52"/>
        <v/>
      </c>
      <c r="M286" s="32"/>
      <c r="N286" s="190"/>
      <c r="O286" s="190"/>
      <c r="P286" s="190"/>
      <c r="Q286" s="190"/>
      <c r="R286" s="23"/>
    </row>
    <row r="287" spans="1:18">
      <c r="A287" s="27">
        <f t="shared" ca="1" si="53"/>
        <v>46106</v>
      </c>
      <c r="B287" s="20"/>
      <c r="C287" s="21"/>
      <c r="D287" s="20"/>
      <c r="E287" s="21"/>
      <c r="F287" s="22"/>
      <c r="G287" s="22"/>
      <c r="H287" s="34" t="str">
        <f t="shared" si="48"/>
        <v/>
      </c>
      <c r="I287" s="34" t="str">
        <f t="shared" si="49"/>
        <v/>
      </c>
      <c r="J287" s="34" t="str">
        <f t="shared" si="50"/>
        <v/>
      </c>
      <c r="K287" s="34" t="str">
        <f t="shared" si="51"/>
        <v/>
      </c>
      <c r="L287" s="34" t="str">
        <f t="shared" si="52"/>
        <v/>
      </c>
      <c r="M287" s="32"/>
      <c r="N287" s="190"/>
      <c r="O287" s="190"/>
      <c r="P287" s="190"/>
      <c r="Q287" s="190"/>
      <c r="R287" s="23"/>
    </row>
    <row r="288" spans="1:18">
      <c r="A288" s="27">
        <f t="shared" ca="1" si="53"/>
        <v>46107</v>
      </c>
      <c r="B288" s="20"/>
      <c r="C288" s="21"/>
      <c r="D288" s="20"/>
      <c r="E288" s="21"/>
      <c r="F288" s="22"/>
      <c r="G288" s="22"/>
      <c r="H288" s="34" t="str">
        <f t="shared" si="48"/>
        <v/>
      </c>
      <c r="I288" s="34" t="str">
        <f t="shared" si="49"/>
        <v/>
      </c>
      <c r="J288" s="34" t="str">
        <f t="shared" si="50"/>
        <v/>
      </c>
      <c r="K288" s="34" t="str">
        <f t="shared" si="51"/>
        <v/>
      </c>
      <c r="L288" s="34" t="str">
        <f t="shared" si="52"/>
        <v/>
      </c>
      <c r="M288" s="32"/>
      <c r="N288" s="190"/>
      <c r="O288" s="190"/>
      <c r="P288" s="190"/>
      <c r="Q288" s="190"/>
      <c r="R288" s="23"/>
    </row>
    <row r="289" spans="1:18">
      <c r="A289" s="27">
        <f t="shared" ca="1" si="53"/>
        <v>46108</v>
      </c>
      <c r="B289" s="20"/>
      <c r="C289" s="21"/>
      <c r="D289" s="20"/>
      <c r="E289" s="21"/>
      <c r="F289" s="22"/>
      <c r="G289" s="22"/>
      <c r="H289" s="34" t="str">
        <f t="shared" si="48"/>
        <v/>
      </c>
      <c r="I289" s="34" t="str">
        <f t="shared" si="49"/>
        <v/>
      </c>
      <c r="J289" s="34" t="str">
        <f t="shared" si="50"/>
        <v/>
      </c>
      <c r="K289" s="34" t="str">
        <f t="shared" si="51"/>
        <v/>
      </c>
      <c r="L289" s="34" t="str">
        <f>IF(AND($B289="",$D289=""),"",($C289-$B289-$F289)+($E289-$D289-$G289))</f>
        <v/>
      </c>
      <c r="M289" s="32"/>
      <c r="N289" s="190"/>
      <c r="O289" s="190"/>
      <c r="P289" s="190"/>
      <c r="Q289" s="190"/>
      <c r="R289" s="23"/>
    </row>
    <row r="290" spans="1:18">
      <c r="A290" s="27">
        <f t="shared" ca="1" si="53"/>
        <v>46109</v>
      </c>
      <c r="B290" s="20"/>
      <c r="C290" s="21"/>
      <c r="D290" s="20"/>
      <c r="E290" s="21"/>
      <c r="F290" s="22"/>
      <c r="G290" s="22"/>
      <c r="H290" s="34" t="str">
        <f t="shared" si="48"/>
        <v/>
      </c>
      <c r="I290" s="34" t="str">
        <f t="shared" si="49"/>
        <v/>
      </c>
      <c r="J290" s="34" t="str">
        <f t="shared" si="50"/>
        <v/>
      </c>
      <c r="K290" s="34" t="str">
        <f t="shared" si="51"/>
        <v/>
      </c>
      <c r="L290" s="34" t="str">
        <f>IF(AND($B290="",$D290=""),"",($C290-$B290-$F290)+($E290-$D290-$G290))</f>
        <v/>
      </c>
      <c r="M290" s="32"/>
      <c r="N290" s="190"/>
      <c r="O290" s="190"/>
      <c r="P290" s="190"/>
      <c r="Q290" s="190"/>
      <c r="R290" s="23"/>
    </row>
    <row r="291" spans="1:18">
      <c r="A291" s="27">
        <f t="shared" ca="1" si="53"/>
        <v>46110</v>
      </c>
      <c r="B291" s="20"/>
      <c r="C291" s="21"/>
      <c r="D291" s="20"/>
      <c r="E291" s="21"/>
      <c r="F291" s="22"/>
      <c r="G291" s="22"/>
      <c r="H291" s="34" t="str">
        <f t="shared" si="48"/>
        <v/>
      </c>
      <c r="I291" s="34" t="str">
        <f t="shared" si="49"/>
        <v/>
      </c>
      <c r="J291" s="34" t="str">
        <f t="shared" si="50"/>
        <v/>
      </c>
      <c r="K291" s="34" t="str">
        <f t="shared" si="51"/>
        <v/>
      </c>
      <c r="L291" s="34" t="str">
        <f>IF(AND($B291="",$D291=""),"",($C291-$B291-$F291)+($E291-$D291-$G291))</f>
        <v/>
      </c>
      <c r="M291" s="32"/>
      <c r="N291" s="190"/>
      <c r="O291" s="190"/>
      <c r="P291" s="190"/>
      <c r="Q291" s="190"/>
      <c r="R291" s="23"/>
    </row>
    <row r="292" spans="1:18">
      <c r="A292" s="27">
        <f t="shared" ca="1" si="53"/>
        <v>46111</v>
      </c>
      <c r="B292" s="20"/>
      <c r="C292" s="21"/>
      <c r="D292" s="20"/>
      <c r="E292" s="21"/>
      <c r="F292" s="22"/>
      <c r="G292" s="22"/>
      <c r="H292" s="34" t="str">
        <f t="shared" si="48"/>
        <v/>
      </c>
      <c r="I292" s="34" t="str">
        <f t="shared" si="49"/>
        <v/>
      </c>
      <c r="J292" s="34" t="str">
        <f t="shared" si="50"/>
        <v/>
      </c>
      <c r="K292" s="34" t="str">
        <f t="shared" si="51"/>
        <v/>
      </c>
      <c r="L292" s="34" t="str">
        <f>IF(AND($B292="",$D292=""),"",($C292-$B292-$F292)+($E292-$D292-$G292))</f>
        <v/>
      </c>
      <c r="M292" s="32"/>
      <c r="N292" s="190"/>
      <c r="O292" s="190"/>
      <c r="P292" s="190"/>
      <c r="Q292" s="190"/>
      <c r="R292" s="23"/>
    </row>
    <row r="293" spans="1:18">
      <c r="A293" s="27">
        <f t="shared" ca="1" si="53"/>
        <v>46112</v>
      </c>
      <c r="B293" s="20"/>
      <c r="C293" s="21"/>
      <c r="D293" s="20"/>
      <c r="E293" s="21"/>
      <c r="F293" s="22"/>
      <c r="G293" s="22"/>
      <c r="H293" s="34" t="str">
        <f t="shared" si="48"/>
        <v/>
      </c>
      <c r="I293" s="34" t="str">
        <f t="shared" si="49"/>
        <v/>
      </c>
      <c r="J293" s="34" t="str">
        <f t="shared" si="50"/>
        <v/>
      </c>
      <c r="K293" s="34" t="str">
        <f t="shared" si="51"/>
        <v/>
      </c>
      <c r="L293" s="34" t="str">
        <f>IF(AND($B293="",$D293=""),"",($C293-$B293-$F293)+($E293-$D293-$G293))</f>
        <v/>
      </c>
      <c r="M293" s="32"/>
      <c r="N293" s="190"/>
      <c r="O293" s="190"/>
      <c r="P293" s="190"/>
      <c r="Q293" s="190"/>
      <c r="R293" s="23"/>
    </row>
    <row r="294" spans="1:18">
      <c r="A294" s="5" t="s">
        <v>11</v>
      </c>
      <c r="B294" s="191"/>
      <c r="C294" s="192"/>
      <c r="D294" s="191"/>
      <c r="E294" s="192"/>
      <c r="F294" s="26" t="str">
        <f>IF(SUM($F263:$F293)=0,"",SUM($F263:$F293))</f>
        <v/>
      </c>
      <c r="G294" s="26" t="str">
        <f>IF(SUM($G263:$G293)=0,"",SUM($G263:$G293))</f>
        <v/>
      </c>
      <c r="H294" s="26" t="str">
        <f>IF(SUM(H263:H293)=0,"",SUM(H263:H293))</f>
        <v/>
      </c>
      <c r="I294" s="26" t="str">
        <f>IF(SUM(I263:I293)=0,"",SUM(I263:I293))</f>
        <v/>
      </c>
      <c r="J294" s="26" t="str">
        <f t="shared" ref="J294:K294" si="54">IF(SUM(J263:J293)=0,"",SUM(J263:J293))</f>
        <v/>
      </c>
      <c r="K294" s="26" t="str">
        <f t="shared" si="54"/>
        <v/>
      </c>
      <c r="L294" s="26" t="str">
        <f>IF(SUM($L263:$L293)=0,"",SUM($L263:$L293))</f>
        <v/>
      </c>
      <c r="M294" s="33"/>
      <c r="N294" s="193"/>
      <c r="O294" s="193"/>
      <c r="P294" s="193"/>
      <c r="Q294" s="193"/>
      <c r="R294" s="6"/>
    </row>
  </sheetData>
  <sheetProtection algorithmName="SHA-512" hashValue="8RWs+XZSTdAmssqUB9esKJ8arMvDPQDN6f5gL/75BANgTYJa0OEuyvA+Lf4NqIiCAOXYQZRpS8B6CWzIRi1GNA==" saltValue="o45ScQ7hRafr+437WYcURA==" spinCount="100000" sheet="1" formatRows="0"/>
  <mergeCells count="371">
    <mergeCell ref="A8:A10"/>
    <mergeCell ref="B8:E8"/>
    <mergeCell ref="F8:G9"/>
    <mergeCell ref="H8:K8"/>
    <mergeCell ref="L8:L10"/>
    <mergeCell ref="M8:M10"/>
    <mergeCell ref="N8:Q10"/>
    <mergeCell ref="R8:R10"/>
    <mergeCell ref="B9:C9"/>
    <mergeCell ref="D9:E9"/>
    <mergeCell ref="H9:I9"/>
    <mergeCell ref="J9:K9"/>
    <mergeCell ref="N11:Q11"/>
    <mergeCell ref="B4:L4"/>
    <mergeCell ref="P4:R4"/>
    <mergeCell ref="B5:L5"/>
    <mergeCell ref="N18:Q18"/>
    <mergeCell ref="N19:Q19"/>
    <mergeCell ref="N20:Q20"/>
    <mergeCell ref="N21:Q21"/>
    <mergeCell ref="N22:Q22"/>
    <mergeCell ref="N23:Q23"/>
    <mergeCell ref="N12:Q12"/>
    <mergeCell ref="N13:Q13"/>
    <mergeCell ref="N14:Q14"/>
    <mergeCell ref="N15:Q15"/>
    <mergeCell ref="N16:Q16"/>
    <mergeCell ref="N17:Q17"/>
    <mergeCell ref="N30:Q30"/>
    <mergeCell ref="N31:Q31"/>
    <mergeCell ref="N32:Q32"/>
    <mergeCell ref="N33:Q33"/>
    <mergeCell ref="N34:Q34"/>
    <mergeCell ref="N35:Q35"/>
    <mergeCell ref="N24:Q24"/>
    <mergeCell ref="N25:Q25"/>
    <mergeCell ref="N26:Q26"/>
    <mergeCell ref="N27:Q27"/>
    <mergeCell ref="N28:Q28"/>
    <mergeCell ref="N29:Q29"/>
    <mergeCell ref="A44:A46"/>
    <mergeCell ref="B44:E44"/>
    <mergeCell ref="F44:G45"/>
    <mergeCell ref="H44:K44"/>
    <mergeCell ref="L44:L46"/>
    <mergeCell ref="M44:M46"/>
    <mergeCell ref="N44:Q46"/>
    <mergeCell ref="N36:Q36"/>
    <mergeCell ref="N37:Q37"/>
    <mergeCell ref="N38:Q38"/>
    <mergeCell ref="N39:Q39"/>
    <mergeCell ref="N40:Q40"/>
    <mergeCell ref="N41:Q41"/>
    <mergeCell ref="R44:R46"/>
    <mergeCell ref="B45:C45"/>
    <mergeCell ref="D45:E45"/>
    <mergeCell ref="H45:I45"/>
    <mergeCell ref="J45:K45"/>
    <mergeCell ref="N47:Q47"/>
    <mergeCell ref="B42:C42"/>
    <mergeCell ref="D42:E42"/>
    <mergeCell ref="N42:Q42"/>
    <mergeCell ref="N54:Q54"/>
    <mergeCell ref="N55:Q55"/>
    <mergeCell ref="N56:Q56"/>
    <mergeCell ref="N57:Q57"/>
    <mergeCell ref="N58:Q58"/>
    <mergeCell ref="N59:Q59"/>
    <mergeCell ref="N48:Q48"/>
    <mergeCell ref="N49:Q49"/>
    <mergeCell ref="N50:Q50"/>
    <mergeCell ref="N51:Q51"/>
    <mergeCell ref="N52:Q52"/>
    <mergeCell ref="N53:Q53"/>
    <mergeCell ref="N66:Q66"/>
    <mergeCell ref="N67:Q67"/>
    <mergeCell ref="N68:Q68"/>
    <mergeCell ref="N69:Q69"/>
    <mergeCell ref="N70:Q70"/>
    <mergeCell ref="N71:Q71"/>
    <mergeCell ref="N60:Q60"/>
    <mergeCell ref="N61:Q61"/>
    <mergeCell ref="N62:Q62"/>
    <mergeCell ref="N63:Q63"/>
    <mergeCell ref="N64:Q64"/>
    <mergeCell ref="N65:Q65"/>
    <mergeCell ref="A80:A82"/>
    <mergeCell ref="B80:E80"/>
    <mergeCell ref="F80:G81"/>
    <mergeCell ref="H80:K80"/>
    <mergeCell ref="L80:L82"/>
    <mergeCell ref="M80:M82"/>
    <mergeCell ref="N80:Q82"/>
    <mergeCell ref="N72:Q72"/>
    <mergeCell ref="N73:Q73"/>
    <mergeCell ref="N74:Q74"/>
    <mergeCell ref="N75:Q75"/>
    <mergeCell ref="N76:Q76"/>
    <mergeCell ref="N77:Q77"/>
    <mergeCell ref="R80:R82"/>
    <mergeCell ref="B81:C81"/>
    <mergeCell ref="D81:E81"/>
    <mergeCell ref="H81:I81"/>
    <mergeCell ref="J81:K81"/>
    <mergeCell ref="N83:Q83"/>
    <mergeCell ref="B78:C78"/>
    <mergeCell ref="D78:E78"/>
    <mergeCell ref="N78:Q78"/>
    <mergeCell ref="N90:Q90"/>
    <mergeCell ref="N91:Q91"/>
    <mergeCell ref="N92:Q92"/>
    <mergeCell ref="N93:Q93"/>
    <mergeCell ref="N94:Q94"/>
    <mergeCell ref="N95:Q95"/>
    <mergeCell ref="N84:Q84"/>
    <mergeCell ref="N85:Q85"/>
    <mergeCell ref="N86:Q86"/>
    <mergeCell ref="N87:Q87"/>
    <mergeCell ref="N88:Q88"/>
    <mergeCell ref="N89:Q89"/>
    <mergeCell ref="N102:Q102"/>
    <mergeCell ref="N103:Q103"/>
    <mergeCell ref="N104:Q104"/>
    <mergeCell ref="N105:Q105"/>
    <mergeCell ref="N106:Q106"/>
    <mergeCell ref="N107:Q107"/>
    <mergeCell ref="N96:Q96"/>
    <mergeCell ref="N97:Q97"/>
    <mergeCell ref="N98:Q98"/>
    <mergeCell ref="N99:Q99"/>
    <mergeCell ref="N100:Q100"/>
    <mergeCell ref="N101:Q101"/>
    <mergeCell ref="A116:A118"/>
    <mergeCell ref="B116:E116"/>
    <mergeCell ref="F116:G117"/>
    <mergeCell ref="H116:K116"/>
    <mergeCell ref="L116:L118"/>
    <mergeCell ref="M116:M118"/>
    <mergeCell ref="N116:Q118"/>
    <mergeCell ref="N108:Q108"/>
    <mergeCell ref="N109:Q109"/>
    <mergeCell ref="N110:Q110"/>
    <mergeCell ref="N111:Q111"/>
    <mergeCell ref="N112:Q112"/>
    <mergeCell ref="N113:Q113"/>
    <mergeCell ref="R116:R118"/>
    <mergeCell ref="B117:C117"/>
    <mergeCell ref="D117:E117"/>
    <mergeCell ref="H117:I117"/>
    <mergeCell ref="J117:K117"/>
    <mergeCell ref="N119:Q119"/>
    <mergeCell ref="B114:C114"/>
    <mergeCell ref="D114:E114"/>
    <mergeCell ref="N114:Q114"/>
    <mergeCell ref="N126:Q126"/>
    <mergeCell ref="N127:Q127"/>
    <mergeCell ref="N128:Q128"/>
    <mergeCell ref="N129:Q129"/>
    <mergeCell ref="N130:Q130"/>
    <mergeCell ref="N131:Q131"/>
    <mergeCell ref="N120:Q120"/>
    <mergeCell ref="N121:Q121"/>
    <mergeCell ref="N122:Q122"/>
    <mergeCell ref="N123:Q123"/>
    <mergeCell ref="N124:Q124"/>
    <mergeCell ref="N125:Q125"/>
    <mergeCell ref="N138:Q138"/>
    <mergeCell ref="N139:Q139"/>
    <mergeCell ref="N140:Q140"/>
    <mergeCell ref="N141:Q141"/>
    <mergeCell ref="N142:Q142"/>
    <mergeCell ref="N143:Q143"/>
    <mergeCell ref="N132:Q132"/>
    <mergeCell ref="N133:Q133"/>
    <mergeCell ref="N134:Q134"/>
    <mergeCell ref="N135:Q135"/>
    <mergeCell ref="N136:Q136"/>
    <mergeCell ref="N137:Q137"/>
    <mergeCell ref="A152:A154"/>
    <mergeCell ref="B152:E152"/>
    <mergeCell ref="F152:G153"/>
    <mergeCell ref="H152:K152"/>
    <mergeCell ref="L152:L154"/>
    <mergeCell ref="M152:M154"/>
    <mergeCell ref="N152:Q154"/>
    <mergeCell ref="N144:Q144"/>
    <mergeCell ref="N145:Q145"/>
    <mergeCell ref="N146:Q146"/>
    <mergeCell ref="N147:Q147"/>
    <mergeCell ref="N148:Q148"/>
    <mergeCell ref="N149:Q149"/>
    <mergeCell ref="R152:R154"/>
    <mergeCell ref="B153:C153"/>
    <mergeCell ref="D153:E153"/>
    <mergeCell ref="H153:I153"/>
    <mergeCell ref="J153:K153"/>
    <mergeCell ref="N155:Q155"/>
    <mergeCell ref="B150:C150"/>
    <mergeCell ref="D150:E150"/>
    <mergeCell ref="N150:Q150"/>
    <mergeCell ref="N162:Q162"/>
    <mergeCell ref="N163:Q163"/>
    <mergeCell ref="N164:Q164"/>
    <mergeCell ref="N165:Q165"/>
    <mergeCell ref="N166:Q166"/>
    <mergeCell ref="N167:Q167"/>
    <mergeCell ref="N156:Q156"/>
    <mergeCell ref="N157:Q157"/>
    <mergeCell ref="N158:Q158"/>
    <mergeCell ref="N159:Q159"/>
    <mergeCell ref="N160:Q160"/>
    <mergeCell ref="N161:Q161"/>
    <mergeCell ref="N174:Q174"/>
    <mergeCell ref="N175:Q175"/>
    <mergeCell ref="N176:Q176"/>
    <mergeCell ref="N177:Q177"/>
    <mergeCell ref="N178:Q178"/>
    <mergeCell ref="N179:Q179"/>
    <mergeCell ref="N168:Q168"/>
    <mergeCell ref="N169:Q169"/>
    <mergeCell ref="N170:Q170"/>
    <mergeCell ref="N171:Q171"/>
    <mergeCell ref="N172:Q172"/>
    <mergeCell ref="N173:Q173"/>
    <mergeCell ref="A188:A190"/>
    <mergeCell ref="B188:E188"/>
    <mergeCell ref="F188:G189"/>
    <mergeCell ref="H188:K188"/>
    <mergeCell ref="L188:L190"/>
    <mergeCell ref="M188:M190"/>
    <mergeCell ref="N188:Q190"/>
    <mergeCell ref="N180:Q180"/>
    <mergeCell ref="N181:Q181"/>
    <mergeCell ref="N182:Q182"/>
    <mergeCell ref="N183:Q183"/>
    <mergeCell ref="N184:Q184"/>
    <mergeCell ref="N185:Q185"/>
    <mergeCell ref="R188:R190"/>
    <mergeCell ref="B189:C189"/>
    <mergeCell ref="D189:E189"/>
    <mergeCell ref="H189:I189"/>
    <mergeCell ref="J189:K189"/>
    <mergeCell ref="N191:Q191"/>
    <mergeCell ref="B186:C186"/>
    <mergeCell ref="D186:E186"/>
    <mergeCell ref="N186:Q186"/>
    <mergeCell ref="N198:Q198"/>
    <mergeCell ref="N199:Q199"/>
    <mergeCell ref="N200:Q200"/>
    <mergeCell ref="N201:Q201"/>
    <mergeCell ref="N202:Q202"/>
    <mergeCell ref="N203:Q203"/>
    <mergeCell ref="N192:Q192"/>
    <mergeCell ref="N193:Q193"/>
    <mergeCell ref="N194:Q194"/>
    <mergeCell ref="N195:Q195"/>
    <mergeCell ref="N196:Q196"/>
    <mergeCell ref="N197:Q197"/>
    <mergeCell ref="N210:Q210"/>
    <mergeCell ref="N211:Q211"/>
    <mergeCell ref="N212:Q212"/>
    <mergeCell ref="N213:Q213"/>
    <mergeCell ref="N214:Q214"/>
    <mergeCell ref="N215:Q215"/>
    <mergeCell ref="N204:Q204"/>
    <mergeCell ref="N205:Q205"/>
    <mergeCell ref="N206:Q206"/>
    <mergeCell ref="N207:Q207"/>
    <mergeCell ref="N208:Q208"/>
    <mergeCell ref="N209:Q209"/>
    <mergeCell ref="A224:A226"/>
    <mergeCell ref="B224:E224"/>
    <mergeCell ref="F224:G225"/>
    <mergeCell ref="H224:K224"/>
    <mergeCell ref="L224:L226"/>
    <mergeCell ref="M224:M226"/>
    <mergeCell ref="N224:Q226"/>
    <mergeCell ref="N216:Q216"/>
    <mergeCell ref="N217:Q217"/>
    <mergeCell ref="N218:Q218"/>
    <mergeCell ref="N219:Q219"/>
    <mergeCell ref="N220:Q220"/>
    <mergeCell ref="N221:Q221"/>
    <mergeCell ref="R224:R226"/>
    <mergeCell ref="B225:C225"/>
    <mergeCell ref="D225:E225"/>
    <mergeCell ref="H225:I225"/>
    <mergeCell ref="J225:K225"/>
    <mergeCell ref="N227:Q227"/>
    <mergeCell ref="B222:C222"/>
    <mergeCell ref="D222:E222"/>
    <mergeCell ref="N222:Q222"/>
    <mergeCell ref="N234:Q234"/>
    <mergeCell ref="N235:Q235"/>
    <mergeCell ref="N236:Q236"/>
    <mergeCell ref="N237:Q237"/>
    <mergeCell ref="N238:Q238"/>
    <mergeCell ref="N239:Q239"/>
    <mergeCell ref="N228:Q228"/>
    <mergeCell ref="N229:Q229"/>
    <mergeCell ref="N230:Q230"/>
    <mergeCell ref="N231:Q231"/>
    <mergeCell ref="N232:Q232"/>
    <mergeCell ref="N233:Q233"/>
    <mergeCell ref="N246:Q246"/>
    <mergeCell ref="N247:Q247"/>
    <mergeCell ref="N248:Q248"/>
    <mergeCell ref="N249:Q249"/>
    <mergeCell ref="N250:Q250"/>
    <mergeCell ref="N251:Q251"/>
    <mergeCell ref="N240:Q240"/>
    <mergeCell ref="N241:Q241"/>
    <mergeCell ref="N242:Q242"/>
    <mergeCell ref="N243:Q243"/>
    <mergeCell ref="N244:Q244"/>
    <mergeCell ref="N245:Q245"/>
    <mergeCell ref="A260:A262"/>
    <mergeCell ref="B260:E260"/>
    <mergeCell ref="F260:G261"/>
    <mergeCell ref="H260:K260"/>
    <mergeCell ref="L260:L262"/>
    <mergeCell ref="M260:M262"/>
    <mergeCell ref="N260:Q262"/>
    <mergeCell ref="N252:Q252"/>
    <mergeCell ref="N253:Q253"/>
    <mergeCell ref="N254:Q254"/>
    <mergeCell ref="N255:Q255"/>
    <mergeCell ref="N256:Q256"/>
    <mergeCell ref="N257:Q257"/>
    <mergeCell ref="R260:R262"/>
    <mergeCell ref="B261:C261"/>
    <mergeCell ref="D261:E261"/>
    <mergeCell ref="H261:I261"/>
    <mergeCell ref="J261:K261"/>
    <mergeCell ref="N263:Q263"/>
    <mergeCell ref="B258:C258"/>
    <mergeCell ref="D258:E258"/>
    <mergeCell ref="N258:Q258"/>
    <mergeCell ref="N270:Q270"/>
    <mergeCell ref="N271:Q271"/>
    <mergeCell ref="N272:Q272"/>
    <mergeCell ref="N273:Q273"/>
    <mergeCell ref="N274:Q274"/>
    <mergeCell ref="N275:Q275"/>
    <mergeCell ref="N264:Q264"/>
    <mergeCell ref="N265:Q265"/>
    <mergeCell ref="N266:Q266"/>
    <mergeCell ref="N267:Q267"/>
    <mergeCell ref="N268:Q268"/>
    <mergeCell ref="N269:Q269"/>
    <mergeCell ref="N282:Q282"/>
    <mergeCell ref="N283:Q283"/>
    <mergeCell ref="N284:Q284"/>
    <mergeCell ref="N285:Q285"/>
    <mergeCell ref="N286:Q286"/>
    <mergeCell ref="N287:Q287"/>
    <mergeCell ref="N276:Q276"/>
    <mergeCell ref="N277:Q277"/>
    <mergeCell ref="N278:Q278"/>
    <mergeCell ref="N279:Q279"/>
    <mergeCell ref="N280:Q280"/>
    <mergeCell ref="N281:Q281"/>
    <mergeCell ref="B294:C294"/>
    <mergeCell ref="D294:E294"/>
    <mergeCell ref="N294:Q294"/>
    <mergeCell ref="N288:Q288"/>
    <mergeCell ref="N289:Q289"/>
    <mergeCell ref="N290:Q290"/>
    <mergeCell ref="N291:Q291"/>
    <mergeCell ref="N292:Q292"/>
    <mergeCell ref="N293:Q293"/>
  </mergeCells>
  <phoneticPr fontId="2"/>
  <conditionalFormatting sqref="A12:C13 F12:G13 A14:G41">
    <cfRule type="expression" dxfId="543" priority="9">
      <formula>OR(EDATE($A$11,1)-1&lt;$A12,DATEVALUE("2026/3/31")&lt;$A12)</formula>
    </cfRule>
  </conditionalFormatting>
  <conditionalFormatting sqref="A48:F76 M48:R77 A77:G77 L77">
    <cfRule type="expression" dxfId="542" priority="10">
      <formula>OR(EDATE($A$47,1)-1&lt;$A48,DATEVALUE("2026/3/31")&lt;$A48)</formula>
    </cfRule>
  </conditionalFormatting>
  <conditionalFormatting sqref="A84:G113">
    <cfRule type="expression" dxfId="541" priority="11">
      <formula>OR(EDATE($A$83,1)-1&lt;$A84,DATEVALUE("2026/3/31")&lt;$A84)</formula>
    </cfRule>
  </conditionalFormatting>
  <conditionalFormatting sqref="A120:G149 M120:R149 L149">
    <cfRule type="expression" dxfId="540" priority="12">
      <formula>OR(EDATE($A$119,1)-1&lt;$A120,DATEVALUE("2026/3/31")&lt;$A120)</formula>
    </cfRule>
  </conditionalFormatting>
  <conditionalFormatting sqref="A156:G185">
    <cfRule type="expression" dxfId="539" priority="13">
      <formula>OR(EDATE($A$155,1)-1&lt;$A156,DATEVALUE("2026/3/31")&lt;$A156)</formula>
    </cfRule>
  </conditionalFormatting>
  <conditionalFormatting sqref="A192:G221">
    <cfRule type="expression" dxfId="538" priority="14">
      <formula>OR(EDATE($A$191,1)-1&lt;$A192,DATEVALUE("2026/3/31")&lt;$A192)</formula>
    </cfRule>
  </conditionalFormatting>
  <conditionalFormatting sqref="A228:G257 M228:R257 L255:L257">
    <cfRule type="expression" dxfId="537" priority="15">
      <formula>OR(EDATE($A$227,1)-1&lt;$A228,DATEVALUE("2026/3/31")&lt;$A228)</formula>
    </cfRule>
  </conditionalFormatting>
  <conditionalFormatting sqref="A264:G293 L264:R293">
    <cfRule type="expression" dxfId="536" priority="16">
      <formula>OR(EDATE($A$263,1)-1&lt;$A264,DATEVALUE("2026/3/31")&lt;$A264)</formula>
    </cfRule>
  </conditionalFormatting>
  <conditionalFormatting sqref="B11:C11">
    <cfRule type="expression" dxfId="535" priority="3">
      <formula>OR(EDATE($A$11,1)-1&lt;$A11,DATEVALUE("2026/3/31")&lt;$A11)</formula>
    </cfRule>
  </conditionalFormatting>
  <conditionalFormatting sqref="B4:L5">
    <cfRule type="expression" dxfId="534" priority="8">
      <formula>IF(LEN(B4)&lt;1,TRUE,FALSE)</formula>
    </cfRule>
  </conditionalFormatting>
  <conditionalFormatting sqref="D13:E13">
    <cfRule type="expression" dxfId="533" priority="2">
      <formula>$M$12="✓"</formula>
    </cfRule>
  </conditionalFormatting>
  <conditionalFormatting sqref="M11">
    <cfRule type="expression" dxfId="532" priority="1">
      <formula>OR(EDATE($A$11,1)-1&lt;$A11,DATEVALUE("2026/3/31")&lt;$A11)</formula>
    </cfRule>
  </conditionalFormatting>
  <conditionalFormatting sqref="M12:R41">
    <cfRule type="expression" dxfId="531" priority="4">
      <formula>OR(EDATE($A$11,1)-1&lt;$A12,DATEVALUE("2026/3/31")&lt;$A12)</formula>
    </cfRule>
  </conditionalFormatting>
  <conditionalFormatting sqref="M84:R113">
    <cfRule type="expression" dxfId="530" priority="5">
      <formula>OR(EDATE($A$83,1)-1&lt;$A84,DATEVALUE("2026/3/31")&lt;$A84)</formula>
    </cfRule>
  </conditionalFormatting>
  <conditionalFormatting sqref="M156:R185">
    <cfRule type="expression" dxfId="529" priority="6">
      <formula>OR(EDATE($A$155,1)-1&lt;$A156,DATEVALUE("2026/3/31")&lt;$A156)</formula>
    </cfRule>
  </conditionalFormatting>
  <conditionalFormatting sqref="M192:R221">
    <cfRule type="expression" dxfId="528" priority="7">
      <formula>OR(EDATE($A$191,1)-1&lt;$A192,DATEVALUE("2026/3/31")&lt;$A192)</formula>
    </cfRule>
  </conditionalFormatting>
  <dataValidations count="3">
    <dataValidation operator="greaterThanOrEqual" allowBlank="1" showInputMessage="1" showErrorMessage="1" sqref="H191:K221 H155:K185 H227:K257 H11:K41 H119:K149 H47:K77 H83:K113 H263:K293" xr:uid="{CA028F92-3058-4D7E-8879-47089BCFCB84}"/>
    <dataValidation type="list" allowBlank="1" showInputMessage="1" showErrorMessage="1" sqref="M263:M293 M47:M76 M83:M113 M119:M149 M155:M185 M191:M221 M227:M257 M11:M41" xr:uid="{03046012-E84B-4EC0-9745-F50BC9A1F9E7}">
      <formula1>",✓所定,✓法定"</formula1>
    </dataValidation>
    <dataValidation type="time" operator="greaterThanOrEqual" allowBlank="1" showInputMessage="1" showErrorMessage="1" sqref="H114:K114 H78:K78 G42:K42 H222:K222 H258:K258 H186:K186 H150:K150 G11:G41 L11:L42 B11:F42 B47:G78 L47:L78 B83:G114 L83:L114 B119:G150 L119:L150 B155:G186 L155:L186 B191:G222 L191:L222 B227:G258 L227:L258 B263:G294 L263:L294 H294:K294" xr:uid="{4CD36F25-1796-4E1C-B790-6D085AB51825}">
      <formula1>0</formula1>
    </dataValidation>
  </dataValidations>
  <printOptions horizontalCentered="1"/>
  <pageMargins left="0.51181102362204722" right="0.51181102362204722" top="0.55118110236220474" bottom="0.55118110236220474" header="0.31496062992125984" footer="0.31496062992125984"/>
  <pageSetup paperSize="9" scale="76" fitToHeight="0" orientation="portrait" r:id="rId1"/>
  <rowBreaks count="7" manualBreakCount="7">
    <brk id="42" max="16383" man="1"/>
    <brk id="78" max="16383" man="1"/>
    <brk id="114" max="16383" man="1"/>
    <brk id="150" max="16383" man="1"/>
    <brk id="186" max="16383" man="1"/>
    <brk id="222" max="16383" man="1"/>
    <brk id="258" max="16383"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B00752-EE66-4F3B-B9E5-FBF0B409427E}">
  <sheetPr>
    <tabColor rgb="FF66CCFF"/>
    <pageSetUpPr fitToPage="1"/>
  </sheetPr>
  <dimension ref="A1:V294"/>
  <sheetViews>
    <sheetView view="pageBreakPreview" zoomScale="115" zoomScaleNormal="100" zoomScaleSheetLayoutView="115" workbookViewId="0">
      <selection activeCell="B11" sqref="B11"/>
    </sheetView>
  </sheetViews>
  <sheetFormatPr defaultColWidth="8.75" defaultRowHeight="14.25"/>
  <cols>
    <col min="1" max="1" width="10.75" style="1" customWidth="1"/>
    <col min="2" max="7" width="7.125" style="1" customWidth="1"/>
    <col min="8" max="11" width="7.125" style="1" hidden="1" customWidth="1"/>
    <col min="12" max="12" width="7.125" style="1" customWidth="1"/>
    <col min="13" max="13" width="6.125" style="9" customWidth="1"/>
    <col min="14" max="14" width="5.75" style="1" customWidth="1"/>
    <col min="15" max="15" width="9.125" style="1" customWidth="1"/>
    <col min="16" max="17" width="8.75" style="1" customWidth="1"/>
    <col min="18" max="18" width="12.75" style="1" customWidth="1"/>
    <col min="19" max="21" width="8.75" style="1" hidden="1" customWidth="1"/>
    <col min="22" max="16384" width="8.75" style="1"/>
  </cols>
  <sheetData>
    <row r="1" spans="1:22" ht="16.5">
      <c r="A1" s="2" t="str" cm="1">
        <f t="array" aca="1" ref="A1" ca="1">"業務日誌" &amp; RIGHT(CELL("filename", A1),U1)</f>
        <v>業務日誌18</v>
      </c>
      <c r="B1" s="3"/>
      <c r="C1" s="3"/>
      <c r="D1" s="3"/>
      <c r="E1" s="3"/>
      <c r="F1" s="3"/>
      <c r="G1" s="3"/>
      <c r="H1" s="3"/>
      <c r="I1" s="3"/>
      <c r="J1" s="3"/>
      <c r="K1" s="3"/>
      <c r="L1" s="3"/>
      <c r="M1" s="3"/>
      <c r="N1" s="3"/>
      <c r="O1" s="3"/>
      <c r="P1" s="3"/>
      <c r="Q1" s="3"/>
      <c r="R1" s="3"/>
      <c r="S1" s="45" t="str" cm="1">
        <f t="array" aca="1" ref="S1" ca="1">"各月内訳表!$E" &amp; 5+ 27*(RIGHT(CELL("filename", A1),U1)-1)</f>
        <v>各月内訳表!$E464</v>
      </c>
      <c r="T1" s="45" t="str" cm="1">
        <f t="array" aca="1" ref="T1" ca="1">"各月内訳表!$G" &amp; 6+ 27*(RIGHT(CELL("filename", A1),U1)-1)</f>
        <v>各月内訳表!$G465</v>
      </c>
      <c r="U1" s="45" cm="1">
        <f t="array" aca="1" ref="U1" ca="1">LEN(CELL("filename",A1))-FIND("日誌",CELL("filename",A1))-1</f>
        <v>2</v>
      </c>
    </row>
    <row r="2" spans="1:22" ht="16.899999999999999" customHeight="1">
      <c r="L2" s="25"/>
      <c r="Q2" s="19" t="s">
        <v>13</v>
      </c>
      <c r="R2" s="163">
        <f>入力ボックス!C8</f>
        <v>0</v>
      </c>
      <c r="S2" s="45"/>
      <c r="T2" s="45"/>
      <c r="U2" s="45" cm="1">
        <f t="array" aca="1" ref="U2" ca="1">LEN(CELL("filename",I2))-FIND("日誌",CELL("filename",I2))-1</f>
        <v>2</v>
      </c>
    </row>
    <row r="3" spans="1:22" ht="16.899999999999999" customHeight="1">
      <c r="L3" s="25"/>
      <c r="Q3" s="19"/>
      <c r="R3" s="28"/>
    </row>
    <row r="4" spans="1:22">
      <c r="A4" s="24" t="s">
        <v>12</v>
      </c>
      <c r="B4" s="201" t="str">
        <f>IF(入力ボックス!$C$4="","",入力ボックス!$C$4)</f>
        <v/>
      </c>
      <c r="C4" s="201"/>
      <c r="D4" s="201"/>
      <c r="E4" s="201"/>
      <c r="F4" s="201"/>
      <c r="G4" s="201"/>
      <c r="H4" s="201"/>
      <c r="I4" s="201"/>
      <c r="J4" s="201"/>
      <c r="K4" s="201"/>
      <c r="L4" s="201"/>
      <c r="O4" s="24" t="s">
        <v>79</v>
      </c>
      <c r="P4" s="202"/>
      <c r="Q4" s="202"/>
      <c r="R4" s="202"/>
    </row>
    <row r="5" spans="1:22" ht="18.75" customHeight="1">
      <c r="A5" s="24" t="s">
        <v>21</v>
      </c>
      <c r="B5" s="201" t="str" cm="1">
        <f t="array" aca="1" ref="B5" ca="1">IF(INDIRECT(S1)="","",INDIRECT(S1))</f>
        <v/>
      </c>
      <c r="C5" s="201"/>
      <c r="D5" s="201"/>
      <c r="E5" s="201"/>
      <c r="F5" s="201"/>
      <c r="G5" s="201"/>
      <c r="H5" s="201"/>
      <c r="I5" s="201"/>
      <c r="J5" s="201"/>
      <c r="K5" s="201"/>
      <c r="L5" s="201"/>
      <c r="O5" s="31" t="s">
        <v>80</v>
      </c>
    </row>
    <row r="6" spans="1:22" ht="18.75" customHeight="1">
      <c r="R6" s="42" t="str">
        <f ca="1">HYPERLINK("#"&amp;S1,"各月内訳表へ")</f>
        <v>各月内訳表へ</v>
      </c>
    </row>
    <row r="8" spans="1:22" ht="27" customHeight="1">
      <c r="A8" s="194" t="s">
        <v>22</v>
      </c>
      <c r="B8" s="189" t="s">
        <v>103</v>
      </c>
      <c r="C8" s="189"/>
      <c r="D8" s="189"/>
      <c r="E8" s="189"/>
      <c r="F8" s="189" t="s">
        <v>23</v>
      </c>
      <c r="G8" s="189"/>
      <c r="H8" s="189" t="s">
        <v>88</v>
      </c>
      <c r="I8" s="189"/>
      <c r="J8" s="189"/>
      <c r="K8" s="189"/>
      <c r="L8" s="189" t="s">
        <v>87</v>
      </c>
      <c r="M8" s="195" t="s">
        <v>96</v>
      </c>
      <c r="N8" s="194" t="s">
        <v>25</v>
      </c>
      <c r="O8" s="194"/>
      <c r="P8" s="194"/>
      <c r="Q8" s="194"/>
      <c r="R8" s="189" t="s">
        <v>100</v>
      </c>
    </row>
    <row r="9" spans="1:22" ht="14.25" customHeight="1">
      <c r="A9" s="194"/>
      <c r="B9" s="189" t="s">
        <v>82</v>
      </c>
      <c r="C9" s="189"/>
      <c r="D9" s="189" t="s">
        <v>84</v>
      </c>
      <c r="E9" s="189"/>
      <c r="F9" s="189"/>
      <c r="G9" s="189"/>
      <c r="H9" s="189" t="s">
        <v>90</v>
      </c>
      <c r="I9" s="189"/>
      <c r="J9" s="189" t="s">
        <v>89</v>
      </c>
      <c r="K9" s="189"/>
      <c r="L9" s="189"/>
      <c r="M9" s="196"/>
      <c r="N9" s="194"/>
      <c r="O9" s="194"/>
      <c r="P9" s="194"/>
      <c r="Q9" s="194"/>
      <c r="R9" s="189"/>
    </row>
    <row r="10" spans="1:22" ht="18" customHeight="1">
      <c r="A10" s="194"/>
      <c r="B10" s="43" t="s">
        <v>26</v>
      </c>
      <c r="C10" s="43" t="s">
        <v>27</v>
      </c>
      <c r="D10" s="43" t="s">
        <v>26</v>
      </c>
      <c r="E10" s="43" t="s">
        <v>27</v>
      </c>
      <c r="F10" s="44" t="s">
        <v>85</v>
      </c>
      <c r="G10" s="44" t="s">
        <v>86</v>
      </c>
      <c r="H10" s="44" t="s">
        <v>81</v>
      </c>
      <c r="I10" s="44" t="s">
        <v>83</v>
      </c>
      <c r="J10" s="44" t="s">
        <v>81</v>
      </c>
      <c r="K10" s="44" t="s">
        <v>95</v>
      </c>
      <c r="L10" s="189"/>
      <c r="M10" s="197"/>
      <c r="N10" s="194"/>
      <c r="O10" s="194"/>
      <c r="P10" s="194"/>
      <c r="Q10" s="194"/>
      <c r="R10" s="194"/>
    </row>
    <row r="11" spans="1:22">
      <c r="A11" s="27" cm="1">
        <f t="array" aca="1" ref="A11" ca="1">DATE("2025","8",IFERROR(INDIRECT(T1),"1"))</f>
        <v>45870</v>
      </c>
      <c r="B11" s="20"/>
      <c r="C11" s="21"/>
      <c r="D11" s="20"/>
      <c r="E11" s="21"/>
      <c r="F11" s="22"/>
      <c r="G11" s="22"/>
      <c r="H11" s="34" t="str">
        <f>IF(OR(B11="",LEFT(M11,1)="✓"),"",C11-B11-F11)</f>
        <v/>
      </c>
      <c r="I11" s="34" t="str">
        <f>IF(OR(D11="",LEFT(M11,1)="✓"),"",E11-D11-G11)</f>
        <v/>
      </c>
      <c r="J11" s="34" t="str">
        <f>IF(AND(B11&lt;&gt;"",M11="✓所定"),C11-B11-F11,"")</f>
        <v/>
      </c>
      <c r="K11" s="34" t="str">
        <f>IF(AND(B11&lt;&gt;"",M11="✓法定"),C11-B11-F11,"")</f>
        <v/>
      </c>
      <c r="L11" s="26" t="str">
        <f>IF(AND($B11="",$D11=""),"",($C11-$B11-$F11)+($E11-$D11-$G11))</f>
        <v/>
      </c>
      <c r="M11" s="32"/>
      <c r="N11" s="190"/>
      <c r="O11" s="190"/>
      <c r="P11" s="190"/>
      <c r="Q11" s="190"/>
      <c r="R11" s="23"/>
      <c r="V11" s="1" t="s">
        <v>171</v>
      </c>
    </row>
    <row r="12" spans="1:22">
      <c r="A12" s="27">
        <f ca="1">A11+1</f>
        <v>45871</v>
      </c>
      <c r="B12" s="20"/>
      <c r="C12" s="21"/>
      <c r="D12" s="20"/>
      <c r="E12" s="21"/>
      <c r="F12" s="22"/>
      <c r="G12" s="22"/>
      <c r="H12" s="34" t="str">
        <f t="shared" ref="H12:H41" si="0">IF(OR(B12="",LEFT(M12,1)="✓"),"",C12-B12-F12)</f>
        <v/>
      </c>
      <c r="I12" s="34" t="str">
        <f t="shared" ref="I12:I41" si="1">IF(OR(D12="",LEFT(M12,1)="✓"),"",E12-D12-G12)</f>
        <v/>
      </c>
      <c r="J12" s="34" t="str">
        <f t="shared" ref="J12:J41" si="2">IF(AND(B12&lt;&gt;"",M12="✓所定"),C12-B12-F12,"")</f>
        <v/>
      </c>
      <c r="K12" s="34" t="str">
        <f t="shared" ref="K12:K41" si="3">IF(AND(B12&lt;&gt;"",M12="✓法定"),C12-B12-F12,"")</f>
        <v/>
      </c>
      <c r="L12" s="26" t="str">
        <f t="shared" ref="L12:L41" si="4">IF(AND($B12="",$D12=""),"",($C12-$B12-$F12)+(E12-D12-G12))</f>
        <v/>
      </c>
      <c r="M12" s="32"/>
      <c r="N12" s="190"/>
      <c r="O12" s="190"/>
      <c r="P12" s="190"/>
      <c r="Q12" s="190"/>
      <c r="R12" s="23"/>
      <c r="V12" s="1" t="s">
        <v>172</v>
      </c>
    </row>
    <row r="13" spans="1:22">
      <c r="A13" s="27">
        <f t="shared" ref="A13:A41" ca="1" si="5">A12+1</f>
        <v>45872</v>
      </c>
      <c r="B13" s="20"/>
      <c r="C13" s="21"/>
      <c r="D13" s="20"/>
      <c r="E13" s="21"/>
      <c r="F13" s="22"/>
      <c r="G13" s="22"/>
      <c r="H13" s="34" t="str">
        <f t="shared" si="0"/>
        <v/>
      </c>
      <c r="I13" s="34" t="str">
        <f t="shared" si="1"/>
        <v/>
      </c>
      <c r="J13" s="34" t="str">
        <f t="shared" si="2"/>
        <v/>
      </c>
      <c r="K13" s="34" t="str">
        <f t="shared" si="3"/>
        <v/>
      </c>
      <c r="L13" s="26" t="str">
        <f t="shared" si="4"/>
        <v/>
      </c>
      <c r="M13" s="32"/>
      <c r="N13" s="190"/>
      <c r="O13" s="190"/>
      <c r="P13" s="190"/>
      <c r="Q13" s="190"/>
      <c r="R13" s="23"/>
    </row>
    <row r="14" spans="1:22">
      <c r="A14" s="27">
        <f t="shared" ca="1" si="5"/>
        <v>45873</v>
      </c>
      <c r="B14" s="20"/>
      <c r="C14" s="21"/>
      <c r="D14" s="20"/>
      <c r="E14" s="21"/>
      <c r="F14" s="22"/>
      <c r="G14" s="22"/>
      <c r="H14" s="34" t="str">
        <f t="shared" si="0"/>
        <v/>
      </c>
      <c r="I14" s="34" t="str">
        <f t="shared" si="1"/>
        <v/>
      </c>
      <c r="J14" s="34" t="str">
        <f t="shared" si="2"/>
        <v/>
      </c>
      <c r="K14" s="34" t="str">
        <f t="shared" si="3"/>
        <v/>
      </c>
      <c r="L14" s="26" t="str">
        <f t="shared" si="4"/>
        <v/>
      </c>
      <c r="M14" s="32"/>
      <c r="N14" s="190"/>
      <c r="O14" s="190"/>
      <c r="P14" s="190"/>
      <c r="Q14" s="190"/>
      <c r="R14" s="23"/>
    </row>
    <row r="15" spans="1:22">
      <c r="A15" s="27">
        <f t="shared" ca="1" si="5"/>
        <v>45874</v>
      </c>
      <c r="B15" s="20"/>
      <c r="C15" s="21"/>
      <c r="D15" s="20"/>
      <c r="E15" s="21"/>
      <c r="F15" s="22"/>
      <c r="G15" s="22"/>
      <c r="H15" s="34" t="str">
        <f t="shared" si="0"/>
        <v/>
      </c>
      <c r="I15" s="34" t="str">
        <f t="shared" si="1"/>
        <v/>
      </c>
      <c r="J15" s="34" t="str">
        <f t="shared" si="2"/>
        <v/>
      </c>
      <c r="K15" s="34" t="str">
        <f t="shared" si="3"/>
        <v/>
      </c>
      <c r="L15" s="26" t="str">
        <f t="shared" si="4"/>
        <v/>
      </c>
      <c r="M15" s="32"/>
      <c r="N15" s="190"/>
      <c r="O15" s="190"/>
      <c r="P15" s="190"/>
      <c r="Q15" s="190"/>
      <c r="R15" s="23"/>
    </row>
    <row r="16" spans="1:22">
      <c r="A16" s="27">
        <f t="shared" ca="1" si="5"/>
        <v>45875</v>
      </c>
      <c r="B16" s="20"/>
      <c r="C16" s="21"/>
      <c r="D16" s="20"/>
      <c r="E16" s="21"/>
      <c r="F16" s="22"/>
      <c r="G16" s="22"/>
      <c r="H16" s="34" t="str">
        <f t="shared" si="0"/>
        <v/>
      </c>
      <c r="I16" s="34" t="str">
        <f t="shared" si="1"/>
        <v/>
      </c>
      <c r="J16" s="34" t="str">
        <f t="shared" si="2"/>
        <v/>
      </c>
      <c r="K16" s="34" t="str">
        <f t="shared" si="3"/>
        <v/>
      </c>
      <c r="L16" s="26" t="str">
        <f t="shared" si="4"/>
        <v/>
      </c>
      <c r="M16" s="32"/>
      <c r="N16" s="190"/>
      <c r="O16" s="190"/>
      <c r="P16" s="190"/>
      <c r="Q16" s="190"/>
      <c r="R16" s="23"/>
    </row>
    <row r="17" spans="1:18">
      <c r="A17" s="27">
        <f t="shared" ca="1" si="5"/>
        <v>45876</v>
      </c>
      <c r="B17" s="20"/>
      <c r="C17" s="21"/>
      <c r="D17" s="20"/>
      <c r="E17" s="21"/>
      <c r="F17" s="22"/>
      <c r="G17" s="22"/>
      <c r="H17" s="34" t="str">
        <f t="shared" si="0"/>
        <v/>
      </c>
      <c r="I17" s="34" t="str">
        <f t="shared" si="1"/>
        <v/>
      </c>
      <c r="J17" s="34" t="str">
        <f t="shared" si="2"/>
        <v/>
      </c>
      <c r="K17" s="34" t="str">
        <f t="shared" si="3"/>
        <v/>
      </c>
      <c r="L17" s="26" t="str">
        <f t="shared" si="4"/>
        <v/>
      </c>
      <c r="M17" s="32"/>
      <c r="N17" s="190"/>
      <c r="O17" s="190"/>
      <c r="P17" s="190"/>
      <c r="Q17" s="190"/>
      <c r="R17" s="23"/>
    </row>
    <row r="18" spans="1:18">
      <c r="A18" s="27">
        <f t="shared" ca="1" si="5"/>
        <v>45877</v>
      </c>
      <c r="B18" s="20"/>
      <c r="C18" s="21"/>
      <c r="D18" s="20"/>
      <c r="E18" s="21"/>
      <c r="F18" s="22"/>
      <c r="G18" s="22"/>
      <c r="H18" s="34" t="str">
        <f t="shared" si="0"/>
        <v/>
      </c>
      <c r="I18" s="34" t="str">
        <f t="shared" si="1"/>
        <v/>
      </c>
      <c r="J18" s="34" t="str">
        <f t="shared" si="2"/>
        <v/>
      </c>
      <c r="K18" s="34" t="str">
        <f t="shared" si="3"/>
        <v/>
      </c>
      <c r="L18" s="26" t="str">
        <f t="shared" si="4"/>
        <v/>
      </c>
      <c r="M18" s="32"/>
      <c r="N18" s="190"/>
      <c r="O18" s="190"/>
      <c r="P18" s="190"/>
      <c r="Q18" s="190"/>
      <c r="R18" s="23"/>
    </row>
    <row r="19" spans="1:18">
      <c r="A19" s="27">
        <f t="shared" ca="1" si="5"/>
        <v>45878</v>
      </c>
      <c r="B19" s="20"/>
      <c r="C19" s="21"/>
      <c r="D19" s="20"/>
      <c r="E19" s="21"/>
      <c r="F19" s="22"/>
      <c r="G19" s="22"/>
      <c r="H19" s="34" t="str">
        <f t="shared" si="0"/>
        <v/>
      </c>
      <c r="I19" s="34" t="str">
        <f t="shared" si="1"/>
        <v/>
      </c>
      <c r="J19" s="34" t="str">
        <f t="shared" si="2"/>
        <v/>
      </c>
      <c r="K19" s="34" t="str">
        <f t="shared" si="3"/>
        <v/>
      </c>
      <c r="L19" s="26" t="str">
        <f t="shared" si="4"/>
        <v/>
      </c>
      <c r="M19" s="32"/>
      <c r="N19" s="190"/>
      <c r="O19" s="190"/>
      <c r="P19" s="190"/>
      <c r="Q19" s="190"/>
      <c r="R19" s="23"/>
    </row>
    <row r="20" spans="1:18">
      <c r="A20" s="27">
        <f t="shared" ca="1" si="5"/>
        <v>45879</v>
      </c>
      <c r="B20" s="20"/>
      <c r="C20" s="21"/>
      <c r="D20" s="20"/>
      <c r="E20" s="21"/>
      <c r="F20" s="22"/>
      <c r="G20" s="22"/>
      <c r="H20" s="34" t="str">
        <f t="shared" si="0"/>
        <v/>
      </c>
      <c r="I20" s="34" t="str">
        <f t="shared" si="1"/>
        <v/>
      </c>
      <c r="J20" s="34" t="str">
        <f t="shared" si="2"/>
        <v/>
      </c>
      <c r="K20" s="34" t="str">
        <f t="shared" si="3"/>
        <v/>
      </c>
      <c r="L20" s="26" t="str">
        <f t="shared" si="4"/>
        <v/>
      </c>
      <c r="M20" s="32"/>
      <c r="N20" s="190"/>
      <c r="O20" s="190"/>
      <c r="P20" s="190"/>
      <c r="Q20" s="190"/>
      <c r="R20" s="23"/>
    </row>
    <row r="21" spans="1:18">
      <c r="A21" s="27">
        <f t="shared" ca="1" si="5"/>
        <v>45880</v>
      </c>
      <c r="B21" s="20"/>
      <c r="C21" s="21"/>
      <c r="D21" s="20"/>
      <c r="E21" s="21"/>
      <c r="F21" s="22"/>
      <c r="G21" s="22"/>
      <c r="H21" s="34" t="str">
        <f t="shared" si="0"/>
        <v/>
      </c>
      <c r="I21" s="34" t="str">
        <f t="shared" si="1"/>
        <v/>
      </c>
      <c r="J21" s="34" t="str">
        <f t="shared" si="2"/>
        <v/>
      </c>
      <c r="K21" s="34" t="str">
        <f t="shared" si="3"/>
        <v/>
      </c>
      <c r="L21" s="26" t="str">
        <f t="shared" si="4"/>
        <v/>
      </c>
      <c r="M21" s="32"/>
      <c r="N21" s="190"/>
      <c r="O21" s="190"/>
      <c r="P21" s="190"/>
      <c r="Q21" s="190"/>
      <c r="R21" s="23"/>
    </row>
    <row r="22" spans="1:18">
      <c r="A22" s="27">
        <f t="shared" ca="1" si="5"/>
        <v>45881</v>
      </c>
      <c r="B22" s="20"/>
      <c r="C22" s="21"/>
      <c r="D22" s="20"/>
      <c r="E22" s="21"/>
      <c r="F22" s="22"/>
      <c r="G22" s="22"/>
      <c r="H22" s="34" t="str">
        <f t="shared" si="0"/>
        <v/>
      </c>
      <c r="I22" s="34" t="str">
        <f t="shared" si="1"/>
        <v/>
      </c>
      <c r="J22" s="34" t="str">
        <f t="shared" si="2"/>
        <v/>
      </c>
      <c r="K22" s="34" t="str">
        <f t="shared" si="3"/>
        <v/>
      </c>
      <c r="L22" s="26" t="str">
        <f t="shared" si="4"/>
        <v/>
      </c>
      <c r="M22" s="32"/>
      <c r="N22" s="190"/>
      <c r="O22" s="190"/>
      <c r="P22" s="190"/>
      <c r="Q22" s="190"/>
      <c r="R22" s="23"/>
    </row>
    <row r="23" spans="1:18">
      <c r="A23" s="27">
        <f t="shared" ca="1" si="5"/>
        <v>45882</v>
      </c>
      <c r="B23" s="20"/>
      <c r="C23" s="21"/>
      <c r="D23" s="20"/>
      <c r="E23" s="21"/>
      <c r="F23" s="22"/>
      <c r="G23" s="22"/>
      <c r="H23" s="34" t="str">
        <f t="shared" si="0"/>
        <v/>
      </c>
      <c r="I23" s="34" t="str">
        <f t="shared" si="1"/>
        <v/>
      </c>
      <c r="J23" s="34" t="str">
        <f t="shared" si="2"/>
        <v/>
      </c>
      <c r="K23" s="34" t="str">
        <f t="shared" si="3"/>
        <v/>
      </c>
      <c r="L23" s="26" t="str">
        <f t="shared" si="4"/>
        <v/>
      </c>
      <c r="M23" s="32"/>
      <c r="N23" s="190"/>
      <c r="O23" s="190"/>
      <c r="P23" s="190"/>
      <c r="Q23" s="190"/>
      <c r="R23" s="23"/>
    </row>
    <row r="24" spans="1:18">
      <c r="A24" s="27">
        <f t="shared" ca="1" si="5"/>
        <v>45883</v>
      </c>
      <c r="B24" s="20"/>
      <c r="C24" s="21"/>
      <c r="D24" s="20"/>
      <c r="E24" s="21"/>
      <c r="F24" s="22"/>
      <c r="G24" s="22"/>
      <c r="H24" s="34" t="str">
        <f t="shared" si="0"/>
        <v/>
      </c>
      <c r="I24" s="34" t="str">
        <f t="shared" si="1"/>
        <v/>
      </c>
      <c r="J24" s="34" t="str">
        <f t="shared" si="2"/>
        <v/>
      </c>
      <c r="K24" s="34" t="str">
        <f t="shared" si="3"/>
        <v/>
      </c>
      <c r="L24" s="26" t="str">
        <f t="shared" si="4"/>
        <v/>
      </c>
      <c r="M24" s="32"/>
      <c r="N24" s="190"/>
      <c r="O24" s="190"/>
      <c r="P24" s="190"/>
      <c r="Q24" s="190"/>
      <c r="R24" s="23"/>
    </row>
    <row r="25" spans="1:18">
      <c r="A25" s="27">
        <f t="shared" ca="1" si="5"/>
        <v>45884</v>
      </c>
      <c r="B25" s="20"/>
      <c r="C25" s="21"/>
      <c r="D25" s="20"/>
      <c r="E25" s="21"/>
      <c r="F25" s="22"/>
      <c r="G25" s="22"/>
      <c r="H25" s="34" t="str">
        <f t="shared" si="0"/>
        <v/>
      </c>
      <c r="I25" s="34" t="str">
        <f t="shared" si="1"/>
        <v/>
      </c>
      <c r="J25" s="34" t="str">
        <f t="shared" si="2"/>
        <v/>
      </c>
      <c r="K25" s="34" t="str">
        <f t="shared" si="3"/>
        <v/>
      </c>
      <c r="L25" s="26" t="str">
        <f t="shared" si="4"/>
        <v/>
      </c>
      <c r="M25" s="32"/>
      <c r="N25" s="190"/>
      <c r="O25" s="190"/>
      <c r="P25" s="190"/>
      <c r="Q25" s="190"/>
      <c r="R25" s="23"/>
    </row>
    <row r="26" spans="1:18">
      <c r="A26" s="27">
        <f t="shared" ca="1" si="5"/>
        <v>45885</v>
      </c>
      <c r="B26" s="20"/>
      <c r="C26" s="21"/>
      <c r="D26" s="20"/>
      <c r="E26" s="21"/>
      <c r="F26" s="22"/>
      <c r="G26" s="22"/>
      <c r="H26" s="34" t="str">
        <f t="shared" si="0"/>
        <v/>
      </c>
      <c r="I26" s="34" t="str">
        <f t="shared" si="1"/>
        <v/>
      </c>
      <c r="J26" s="34" t="str">
        <f t="shared" si="2"/>
        <v/>
      </c>
      <c r="K26" s="34" t="str">
        <f t="shared" si="3"/>
        <v/>
      </c>
      <c r="L26" s="26" t="str">
        <f t="shared" si="4"/>
        <v/>
      </c>
      <c r="M26" s="32"/>
      <c r="N26" s="190"/>
      <c r="O26" s="190"/>
      <c r="P26" s="190"/>
      <c r="Q26" s="190"/>
      <c r="R26" s="23"/>
    </row>
    <row r="27" spans="1:18">
      <c r="A27" s="27">
        <f t="shared" ca="1" si="5"/>
        <v>45886</v>
      </c>
      <c r="B27" s="20"/>
      <c r="C27" s="21"/>
      <c r="D27" s="20"/>
      <c r="E27" s="21"/>
      <c r="F27" s="22"/>
      <c r="G27" s="22"/>
      <c r="H27" s="34" t="str">
        <f t="shared" si="0"/>
        <v/>
      </c>
      <c r="I27" s="34" t="str">
        <f t="shared" si="1"/>
        <v/>
      </c>
      <c r="J27" s="34" t="str">
        <f t="shared" si="2"/>
        <v/>
      </c>
      <c r="K27" s="34" t="str">
        <f t="shared" si="3"/>
        <v/>
      </c>
      <c r="L27" s="26" t="str">
        <f t="shared" si="4"/>
        <v/>
      </c>
      <c r="M27" s="32"/>
      <c r="N27" s="190"/>
      <c r="O27" s="190"/>
      <c r="P27" s="190"/>
      <c r="Q27" s="190"/>
      <c r="R27" s="23"/>
    </row>
    <row r="28" spans="1:18">
      <c r="A28" s="27">
        <f t="shared" ca="1" si="5"/>
        <v>45887</v>
      </c>
      <c r="B28" s="20"/>
      <c r="C28" s="21"/>
      <c r="D28" s="20"/>
      <c r="E28" s="21"/>
      <c r="F28" s="22"/>
      <c r="G28" s="22"/>
      <c r="H28" s="34" t="str">
        <f t="shared" si="0"/>
        <v/>
      </c>
      <c r="I28" s="34" t="str">
        <f t="shared" si="1"/>
        <v/>
      </c>
      <c r="J28" s="34" t="str">
        <f t="shared" si="2"/>
        <v/>
      </c>
      <c r="K28" s="34" t="str">
        <f t="shared" si="3"/>
        <v/>
      </c>
      <c r="L28" s="26" t="str">
        <f t="shared" si="4"/>
        <v/>
      </c>
      <c r="M28" s="32"/>
      <c r="N28" s="190"/>
      <c r="O28" s="190"/>
      <c r="P28" s="190"/>
      <c r="Q28" s="190"/>
      <c r="R28" s="23"/>
    </row>
    <row r="29" spans="1:18">
      <c r="A29" s="27">
        <f t="shared" ca="1" si="5"/>
        <v>45888</v>
      </c>
      <c r="B29" s="20"/>
      <c r="C29" s="21"/>
      <c r="D29" s="20"/>
      <c r="E29" s="21"/>
      <c r="F29" s="22"/>
      <c r="G29" s="22"/>
      <c r="H29" s="34" t="str">
        <f t="shared" si="0"/>
        <v/>
      </c>
      <c r="I29" s="34" t="str">
        <f t="shared" si="1"/>
        <v/>
      </c>
      <c r="J29" s="34" t="str">
        <f t="shared" si="2"/>
        <v/>
      </c>
      <c r="K29" s="34" t="str">
        <f t="shared" si="3"/>
        <v/>
      </c>
      <c r="L29" s="26" t="str">
        <f t="shared" si="4"/>
        <v/>
      </c>
      <c r="M29" s="32"/>
      <c r="N29" s="190"/>
      <c r="O29" s="190"/>
      <c r="P29" s="190"/>
      <c r="Q29" s="190"/>
      <c r="R29" s="23"/>
    </row>
    <row r="30" spans="1:18">
      <c r="A30" s="27">
        <f t="shared" ca="1" si="5"/>
        <v>45889</v>
      </c>
      <c r="B30" s="20"/>
      <c r="C30" s="21"/>
      <c r="D30" s="20"/>
      <c r="E30" s="21"/>
      <c r="F30" s="22"/>
      <c r="G30" s="22"/>
      <c r="H30" s="34" t="str">
        <f t="shared" si="0"/>
        <v/>
      </c>
      <c r="I30" s="34" t="str">
        <f t="shared" si="1"/>
        <v/>
      </c>
      <c r="J30" s="34" t="str">
        <f t="shared" si="2"/>
        <v/>
      </c>
      <c r="K30" s="34" t="str">
        <f t="shared" si="3"/>
        <v/>
      </c>
      <c r="L30" s="26" t="str">
        <f t="shared" si="4"/>
        <v/>
      </c>
      <c r="M30" s="32"/>
      <c r="N30" s="190"/>
      <c r="O30" s="190"/>
      <c r="P30" s="190"/>
      <c r="Q30" s="190"/>
      <c r="R30" s="23"/>
    </row>
    <row r="31" spans="1:18">
      <c r="A31" s="27">
        <f t="shared" ca="1" si="5"/>
        <v>45890</v>
      </c>
      <c r="B31" s="20"/>
      <c r="C31" s="21"/>
      <c r="D31" s="20"/>
      <c r="E31" s="21"/>
      <c r="F31" s="22"/>
      <c r="G31" s="22"/>
      <c r="H31" s="34" t="str">
        <f t="shared" si="0"/>
        <v/>
      </c>
      <c r="I31" s="34" t="str">
        <f t="shared" si="1"/>
        <v/>
      </c>
      <c r="J31" s="34" t="str">
        <f t="shared" si="2"/>
        <v/>
      </c>
      <c r="K31" s="34" t="str">
        <f t="shared" si="3"/>
        <v/>
      </c>
      <c r="L31" s="26" t="str">
        <f t="shared" si="4"/>
        <v/>
      </c>
      <c r="M31" s="32"/>
      <c r="N31" s="190"/>
      <c r="O31" s="190"/>
      <c r="P31" s="190"/>
      <c r="Q31" s="190"/>
      <c r="R31" s="23"/>
    </row>
    <row r="32" spans="1:18">
      <c r="A32" s="27">
        <f t="shared" ca="1" si="5"/>
        <v>45891</v>
      </c>
      <c r="B32" s="20"/>
      <c r="C32" s="21"/>
      <c r="D32" s="20"/>
      <c r="E32" s="21"/>
      <c r="F32" s="22"/>
      <c r="G32" s="22"/>
      <c r="H32" s="34" t="str">
        <f t="shared" si="0"/>
        <v/>
      </c>
      <c r="I32" s="34" t="str">
        <f t="shared" si="1"/>
        <v/>
      </c>
      <c r="J32" s="34" t="str">
        <f t="shared" si="2"/>
        <v/>
      </c>
      <c r="K32" s="34" t="str">
        <f t="shared" si="3"/>
        <v/>
      </c>
      <c r="L32" s="26" t="str">
        <f t="shared" si="4"/>
        <v/>
      </c>
      <c r="M32" s="32"/>
      <c r="N32" s="190"/>
      <c r="O32" s="190"/>
      <c r="P32" s="190"/>
      <c r="Q32" s="190"/>
      <c r="R32" s="23"/>
    </row>
    <row r="33" spans="1:22">
      <c r="A33" s="27">
        <f t="shared" ca="1" si="5"/>
        <v>45892</v>
      </c>
      <c r="B33" s="20"/>
      <c r="C33" s="21"/>
      <c r="D33" s="20"/>
      <c r="E33" s="21"/>
      <c r="F33" s="22"/>
      <c r="G33" s="22"/>
      <c r="H33" s="34" t="str">
        <f t="shared" si="0"/>
        <v/>
      </c>
      <c r="I33" s="34" t="str">
        <f t="shared" si="1"/>
        <v/>
      </c>
      <c r="J33" s="34" t="str">
        <f t="shared" si="2"/>
        <v/>
      </c>
      <c r="K33" s="34" t="str">
        <f t="shared" si="3"/>
        <v/>
      </c>
      <c r="L33" s="26" t="str">
        <f t="shared" si="4"/>
        <v/>
      </c>
      <c r="M33" s="32"/>
      <c r="N33" s="190"/>
      <c r="O33" s="190"/>
      <c r="P33" s="190"/>
      <c r="Q33" s="190"/>
      <c r="R33" s="23"/>
    </row>
    <row r="34" spans="1:22">
      <c r="A34" s="27">
        <f t="shared" ca="1" si="5"/>
        <v>45893</v>
      </c>
      <c r="B34" s="20"/>
      <c r="C34" s="21"/>
      <c r="D34" s="20"/>
      <c r="E34" s="21"/>
      <c r="F34" s="22"/>
      <c r="G34" s="22"/>
      <c r="H34" s="34" t="str">
        <f t="shared" si="0"/>
        <v/>
      </c>
      <c r="I34" s="34" t="str">
        <f t="shared" si="1"/>
        <v/>
      </c>
      <c r="J34" s="34" t="str">
        <f t="shared" si="2"/>
        <v/>
      </c>
      <c r="K34" s="34" t="str">
        <f t="shared" si="3"/>
        <v/>
      </c>
      <c r="L34" s="26" t="str">
        <f t="shared" si="4"/>
        <v/>
      </c>
      <c r="M34" s="32"/>
      <c r="N34" s="190"/>
      <c r="O34" s="190"/>
      <c r="P34" s="190"/>
      <c r="Q34" s="190"/>
      <c r="R34" s="23"/>
    </row>
    <row r="35" spans="1:22">
      <c r="A35" s="27">
        <f t="shared" ca="1" si="5"/>
        <v>45894</v>
      </c>
      <c r="B35" s="20"/>
      <c r="C35" s="21"/>
      <c r="D35" s="20"/>
      <c r="E35" s="21"/>
      <c r="F35" s="22"/>
      <c r="G35" s="22"/>
      <c r="H35" s="34" t="str">
        <f t="shared" si="0"/>
        <v/>
      </c>
      <c r="I35" s="34" t="str">
        <f t="shared" si="1"/>
        <v/>
      </c>
      <c r="J35" s="34" t="str">
        <f t="shared" si="2"/>
        <v/>
      </c>
      <c r="K35" s="34" t="str">
        <f t="shared" si="3"/>
        <v/>
      </c>
      <c r="L35" s="26" t="str">
        <f t="shared" si="4"/>
        <v/>
      </c>
      <c r="M35" s="32"/>
      <c r="N35" s="190"/>
      <c r="O35" s="190"/>
      <c r="P35" s="190"/>
      <c r="Q35" s="190"/>
      <c r="R35" s="23"/>
    </row>
    <row r="36" spans="1:22">
      <c r="A36" s="27">
        <f t="shared" ca="1" si="5"/>
        <v>45895</v>
      </c>
      <c r="B36" s="20"/>
      <c r="C36" s="21"/>
      <c r="D36" s="20"/>
      <c r="E36" s="21"/>
      <c r="F36" s="22"/>
      <c r="G36" s="22"/>
      <c r="H36" s="34" t="str">
        <f t="shared" si="0"/>
        <v/>
      </c>
      <c r="I36" s="34" t="str">
        <f t="shared" si="1"/>
        <v/>
      </c>
      <c r="J36" s="34" t="str">
        <f t="shared" si="2"/>
        <v/>
      </c>
      <c r="K36" s="34" t="str">
        <f t="shared" si="3"/>
        <v/>
      </c>
      <c r="L36" s="26" t="str">
        <f t="shared" si="4"/>
        <v/>
      </c>
      <c r="M36" s="32"/>
      <c r="N36" s="190"/>
      <c r="O36" s="190"/>
      <c r="P36" s="190"/>
      <c r="Q36" s="190"/>
      <c r="R36" s="23"/>
    </row>
    <row r="37" spans="1:22">
      <c r="A37" s="27">
        <f t="shared" ca="1" si="5"/>
        <v>45896</v>
      </c>
      <c r="B37" s="20"/>
      <c r="C37" s="21"/>
      <c r="D37" s="20"/>
      <c r="E37" s="21"/>
      <c r="F37" s="22"/>
      <c r="G37" s="22"/>
      <c r="H37" s="34" t="str">
        <f t="shared" si="0"/>
        <v/>
      </c>
      <c r="I37" s="34" t="str">
        <f t="shared" si="1"/>
        <v/>
      </c>
      <c r="J37" s="34" t="str">
        <f t="shared" si="2"/>
        <v/>
      </c>
      <c r="K37" s="34" t="str">
        <f t="shared" si="3"/>
        <v/>
      </c>
      <c r="L37" s="26" t="str">
        <f t="shared" si="4"/>
        <v/>
      </c>
      <c r="M37" s="32"/>
      <c r="N37" s="190"/>
      <c r="O37" s="190"/>
      <c r="P37" s="190"/>
      <c r="Q37" s="190"/>
      <c r="R37" s="23"/>
    </row>
    <row r="38" spans="1:22">
      <c r="A38" s="27">
        <f t="shared" ca="1" si="5"/>
        <v>45897</v>
      </c>
      <c r="B38" s="20"/>
      <c r="C38" s="21"/>
      <c r="D38" s="20"/>
      <c r="E38" s="21"/>
      <c r="F38" s="22"/>
      <c r="G38" s="22"/>
      <c r="H38" s="34" t="str">
        <f t="shared" si="0"/>
        <v/>
      </c>
      <c r="I38" s="34" t="str">
        <f t="shared" si="1"/>
        <v/>
      </c>
      <c r="J38" s="34" t="str">
        <f t="shared" si="2"/>
        <v/>
      </c>
      <c r="K38" s="34" t="str">
        <f t="shared" si="3"/>
        <v/>
      </c>
      <c r="L38" s="26" t="str">
        <f t="shared" si="4"/>
        <v/>
      </c>
      <c r="M38" s="32"/>
      <c r="N38" s="190"/>
      <c r="O38" s="190"/>
      <c r="P38" s="190"/>
      <c r="Q38" s="190"/>
      <c r="R38" s="23"/>
    </row>
    <row r="39" spans="1:22">
      <c r="A39" s="27">
        <f t="shared" ca="1" si="5"/>
        <v>45898</v>
      </c>
      <c r="B39" s="20"/>
      <c r="C39" s="21"/>
      <c r="D39" s="20"/>
      <c r="E39" s="21"/>
      <c r="F39" s="22"/>
      <c r="G39" s="22"/>
      <c r="H39" s="34" t="str">
        <f t="shared" si="0"/>
        <v/>
      </c>
      <c r="I39" s="34" t="str">
        <f t="shared" si="1"/>
        <v/>
      </c>
      <c r="J39" s="34" t="str">
        <f t="shared" si="2"/>
        <v/>
      </c>
      <c r="K39" s="34" t="str">
        <f t="shared" si="3"/>
        <v/>
      </c>
      <c r="L39" s="26" t="str">
        <f t="shared" si="4"/>
        <v/>
      </c>
      <c r="M39" s="32"/>
      <c r="N39" s="190"/>
      <c r="O39" s="190"/>
      <c r="P39" s="190"/>
      <c r="Q39" s="190"/>
      <c r="R39" s="23"/>
    </row>
    <row r="40" spans="1:22">
      <c r="A40" s="27">
        <f t="shared" ca="1" si="5"/>
        <v>45899</v>
      </c>
      <c r="B40" s="20"/>
      <c r="C40" s="21"/>
      <c r="D40" s="20"/>
      <c r="E40" s="21"/>
      <c r="F40" s="22"/>
      <c r="G40" s="22"/>
      <c r="H40" s="34" t="str">
        <f t="shared" si="0"/>
        <v/>
      </c>
      <c r="I40" s="34" t="str">
        <f t="shared" si="1"/>
        <v/>
      </c>
      <c r="J40" s="34" t="str">
        <f t="shared" si="2"/>
        <v/>
      </c>
      <c r="K40" s="34" t="str">
        <f t="shared" si="3"/>
        <v/>
      </c>
      <c r="L40" s="26" t="str">
        <f t="shared" si="4"/>
        <v/>
      </c>
      <c r="M40" s="32"/>
      <c r="N40" s="190"/>
      <c r="O40" s="190"/>
      <c r="P40" s="190"/>
      <c r="Q40" s="190"/>
      <c r="R40" s="23"/>
    </row>
    <row r="41" spans="1:22">
      <c r="A41" s="27">
        <f t="shared" ca="1" si="5"/>
        <v>45900</v>
      </c>
      <c r="B41" s="20"/>
      <c r="C41" s="21"/>
      <c r="D41" s="20"/>
      <c r="E41" s="21"/>
      <c r="F41" s="22"/>
      <c r="G41" s="22"/>
      <c r="H41" s="34" t="str">
        <f t="shared" si="0"/>
        <v/>
      </c>
      <c r="I41" s="34" t="str">
        <f t="shared" si="1"/>
        <v/>
      </c>
      <c r="J41" s="34" t="str">
        <f t="shared" si="2"/>
        <v/>
      </c>
      <c r="K41" s="34" t="str">
        <f t="shared" si="3"/>
        <v/>
      </c>
      <c r="L41" s="26" t="str">
        <f t="shared" si="4"/>
        <v/>
      </c>
      <c r="M41" s="32"/>
      <c r="N41" s="190"/>
      <c r="O41" s="190"/>
      <c r="P41" s="190"/>
      <c r="Q41" s="190"/>
      <c r="R41" s="23"/>
    </row>
    <row r="42" spans="1:22">
      <c r="A42" s="5" t="s">
        <v>11</v>
      </c>
      <c r="B42" s="191"/>
      <c r="C42" s="192"/>
      <c r="D42" s="191"/>
      <c r="E42" s="192"/>
      <c r="F42" s="26" t="str">
        <f t="shared" ref="F42:K42" si="6">IF(SUM(F11:F41)=0,"",SUM(F11:F41))</f>
        <v/>
      </c>
      <c r="G42" s="26" t="str">
        <f t="shared" si="6"/>
        <v/>
      </c>
      <c r="H42" s="26" t="str">
        <f t="shared" si="6"/>
        <v/>
      </c>
      <c r="I42" s="26" t="str">
        <f t="shared" si="6"/>
        <v/>
      </c>
      <c r="J42" s="26" t="str">
        <f t="shared" si="6"/>
        <v/>
      </c>
      <c r="K42" s="26" t="str">
        <f t="shared" si="6"/>
        <v/>
      </c>
      <c r="L42" s="26" t="str">
        <f>IF(SUM($L11:$L41)=0,"",SUM($L11:$L41))</f>
        <v/>
      </c>
      <c r="M42" s="33"/>
      <c r="N42" s="193"/>
      <c r="O42" s="193"/>
      <c r="P42" s="193"/>
      <c r="Q42" s="193"/>
      <c r="R42" s="6"/>
    </row>
    <row r="44" spans="1:22" ht="27" customHeight="1">
      <c r="A44" s="194" t="s">
        <v>22</v>
      </c>
      <c r="B44" s="189" t="s">
        <v>103</v>
      </c>
      <c r="C44" s="189"/>
      <c r="D44" s="189"/>
      <c r="E44" s="189"/>
      <c r="F44" s="189" t="s">
        <v>23</v>
      </c>
      <c r="G44" s="189"/>
      <c r="H44" s="189" t="s">
        <v>88</v>
      </c>
      <c r="I44" s="189"/>
      <c r="J44" s="189"/>
      <c r="K44" s="189"/>
      <c r="L44" s="189" t="s">
        <v>87</v>
      </c>
      <c r="M44" s="195" t="s">
        <v>96</v>
      </c>
      <c r="N44" s="194" t="s">
        <v>25</v>
      </c>
      <c r="O44" s="194"/>
      <c r="P44" s="194"/>
      <c r="Q44" s="194"/>
      <c r="R44" s="189" t="s">
        <v>100</v>
      </c>
    </row>
    <row r="45" spans="1:22" ht="14.25" customHeight="1">
      <c r="A45" s="194"/>
      <c r="B45" s="189" t="s">
        <v>82</v>
      </c>
      <c r="C45" s="189"/>
      <c r="D45" s="189" t="s">
        <v>84</v>
      </c>
      <c r="E45" s="189"/>
      <c r="F45" s="189"/>
      <c r="G45" s="189"/>
      <c r="H45" s="189" t="s">
        <v>90</v>
      </c>
      <c r="I45" s="189"/>
      <c r="J45" s="189" t="s">
        <v>89</v>
      </c>
      <c r="K45" s="189"/>
      <c r="L45" s="189"/>
      <c r="M45" s="196"/>
      <c r="N45" s="194"/>
      <c r="O45" s="194"/>
      <c r="P45" s="194"/>
      <c r="Q45" s="194"/>
      <c r="R45" s="189"/>
    </row>
    <row r="46" spans="1:22">
      <c r="A46" s="194"/>
      <c r="B46" s="43" t="s">
        <v>26</v>
      </c>
      <c r="C46" s="43" t="s">
        <v>27</v>
      </c>
      <c r="D46" s="43" t="s">
        <v>26</v>
      </c>
      <c r="E46" s="43" t="s">
        <v>27</v>
      </c>
      <c r="F46" s="44" t="s">
        <v>85</v>
      </c>
      <c r="G46" s="44" t="s">
        <v>86</v>
      </c>
      <c r="H46" s="44" t="s">
        <v>81</v>
      </c>
      <c r="I46" s="44" t="s">
        <v>83</v>
      </c>
      <c r="J46" s="44" t="s">
        <v>81</v>
      </c>
      <c r="K46" s="44" t="s">
        <v>95</v>
      </c>
      <c r="L46" s="189"/>
      <c r="M46" s="197"/>
      <c r="N46" s="194"/>
      <c r="O46" s="194"/>
      <c r="P46" s="194"/>
      <c r="Q46" s="194"/>
      <c r="R46" s="194"/>
    </row>
    <row r="47" spans="1:22">
      <c r="A47" s="27" cm="1">
        <f t="array" aca="1" ref="A47" ca="1">DATE("2025","8"+1,IFERROR(INDIRECT(T1),"1"))</f>
        <v>45901</v>
      </c>
      <c r="B47" s="20"/>
      <c r="C47" s="21"/>
      <c r="D47" s="20"/>
      <c r="E47" s="21"/>
      <c r="F47" s="22"/>
      <c r="G47" s="22"/>
      <c r="H47" s="34" t="str">
        <f>IF(OR(B47="",LEFT(M47,1)="✓"),"",C47-B47-F47)</f>
        <v/>
      </c>
      <c r="I47" s="34" t="str">
        <f>IF(OR(D47="",LEFT(M47,1)="✓"),"",E47-D47-G47)</f>
        <v/>
      </c>
      <c r="J47" s="34" t="str">
        <f>IF(AND(B47&lt;&gt;"",M47="✓所定"),C47-B47-F47,"")</f>
        <v/>
      </c>
      <c r="K47" s="34" t="str">
        <f>IF(AND(B47&lt;&gt;"",M47="✓法定"),C47-B47-F47,"")</f>
        <v/>
      </c>
      <c r="L47" s="26" t="str">
        <f>IF(AND($B47="",$D47=""),"",($C47-$B47-$F47)+($E47-$D47-$G47))</f>
        <v/>
      </c>
      <c r="M47" s="32"/>
      <c r="N47" s="190"/>
      <c r="O47" s="190"/>
      <c r="P47" s="190"/>
      <c r="Q47" s="190"/>
      <c r="R47" s="23"/>
      <c r="V47" s="1" t="s">
        <v>171</v>
      </c>
    </row>
    <row r="48" spans="1:22">
      <c r="A48" s="27">
        <f ca="1">A47+1</f>
        <v>45902</v>
      </c>
      <c r="B48" s="20"/>
      <c r="C48" s="21"/>
      <c r="D48" s="20"/>
      <c r="E48" s="21"/>
      <c r="F48" s="22"/>
      <c r="G48" s="22"/>
      <c r="H48" s="34" t="str">
        <f t="shared" ref="H48:H77" si="7">IF(OR(B48="",LEFT(M48,1)="✓"),"",C48-B48-F48)</f>
        <v/>
      </c>
      <c r="I48" s="34" t="str">
        <f t="shared" ref="I48:I77" si="8">IF(OR(D48="",LEFT(M48,1)="✓"),"",E48-D48-G48)</f>
        <v/>
      </c>
      <c r="J48" s="34" t="str">
        <f t="shared" ref="J48:J77" si="9">IF(AND(B48&lt;&gt;"",M48="✓所定"),C48-B48-F48,"")</f>
        <v/>
      </c>
      <c r="K48" s="34" t="str">
        <f t="shared" ref="K48:K77" si="10">IF(AND(B48&lt;&gt;"",M48="✓法定"),C48-B48-F48,"")</f>
        <v/>
      </c>
      <c r="L48" s="26" t="str">
        <f t="shared" ref="L48:L75" si="11">IF(AND($B48="",$D48=""),"",($C48-$B48-$F48)+($E48-$D48-$G48))</f>
        <v/>
      </c>
      <c r="M48" s="32"/>
      <c r="N48" s="190"/>
      <c r="O48" s="190"/>
      <c r="P48" s="190"/>
      <c r="Q48" s="190"/>
      <c r="R48" s="23"/>
      <c r="V48" s="1" t="s">
        <v>172</v>
      </c>
    </row>
    <row r="49" spans="1:18">
      <c r="A49" s="27">
        <f t="shared" ref="A49:A77" ca="1" si="12">A48+1</f>
        <v>45903</v>
      </c>
      <c r="B49" s="20"/>
      <c r="C49" s="21"/>
      <c r="D49" s="20"/>
      <c r="E49" s="21"/>
      <c r="F49" s="22"/>
      <c r="G49" s="22"/>
      <c r="H49" s="34" t="str">
        <f t="shared" si="7"/>
        <v/>
      </c>
      <c r="I49" s="34" t="str">
        <f t="shared" si="8"/>
        <v/>
      </c>
      <c r="J49" s="34" t="str">
        <f t="shared" si="9"/>
        <v/>
      </c>
      <c r="K49" s="34" t="str">
        <f t="shared" si="10"/>
        <v/>
      </c>
      <c r="L49" s="26" t="str">
        <f t="shared" si="11"/>
        <v/>
      </c>
      <c r="M49" s="32"/>
      <c r="N49" s="190"/>
      <c r="O49" s="190"/>
      <c r="P49" s="190"/>
      <c r="Q49" s="190"/>
      <c r="R49" s="23"/>
    </row>
    <row r="50" spans="1:18">
      <c r="A50" s="27">
        <f t="shared" ca="1" si="12"/>
        <v>45904</v>
      </c>
      <c r="B50" s="20"/>
      <c r="C50" s="21"/>
      <c r="D50" s="20"/>
      <c r="E50" s="21"/>
      <c r="F50" s="22"/>
      <c r="G50" s="22"/>
      <c r="H50" s="34" t="str">
        <f t="shared" si="7"/>
        <v/>
      </c>
      <c r="I50" s="34" t="str">
        <f t="shared" si="8"/>
        <v/>
      </c>
      <c r="J50" s="34" t="str">
        <f t="shared" si="9"/>
        <v/>
      </c>
      <c r="K50" s="34" t="str">
        <f t="shared" si="10"/>
        <v/>
      </c>
      <c r="L50" s="26" t="str">
        <f t="shared" si="11"/>
        <v/>
      </c>
      <c r="M50" s="32"/>
      <c r="N50" s="190"/>
      <c r="O50" s="190"/>
      <c r="P50" s="190"/>
      <c r="Q50" s="190"/>
      <c r="R50" s="23"/>
    </row>
    <row r="51" spans="1:18">
      <c r="A51" s="27">
        <f t="shared" ca="1" si="12"/>
        <v>45905</v>
      </c>
      <c r="B51" s="20"/>
      <c r="C51" s="21"/>
      <c r="D51" s="20"/>
      <c r="E51" s="21"/>
      <c r="F51" s="22"/>
      <c r="G51" s="22"/>
      <c r="H51" s="34" t="str">
        <f t="shared" si="7"/>
        <v/>
      </c>
      <c r="I51" s="34" t="str">
        <f t="shared" si="8"/>
        <v/>
      </c>
      <c r="J51" s="34" t="str">
        <f t="shared" si="9"/>
        <v/>
      </c>
      <c r="K51" s="34" t="str">
        <f t="shared" si="10"/>
        <v/>
      </c>
      <c r="L51" s="26" t="str">
        <f t="shared" si="11"/>
        <v/>
      </c>
      <c r="M51" s="32"/>
      <c r="N51" s="190"/>
      <c r="O51" s="190"/>
      <c r="P51" s="190"/>
      <c r="Q51" s="190"/>
      <c r="R51" s="23"/>
    </row>
    <row r="52" spans="1:18">
      <c r="A52" s="27">
        <f t="shared" ca="1" si="12"/>
        <v>45906</v>
      </c>
      <c r="B52" s="20"/>
      <c r="C52" s="21"/>
      <c r="D52" s="20"/>
      <c r="E52" s="21"/>
      <c r="F52" s="22"/>
      <c r="G52" s="22"/>
      <c r="H52" s="34" t="str">
        <f t="shared" si="7"/>
        <v/>
      </c>
      <c r="I52" s="34" t="str">
        <f t="shared" si="8"/>
        <v/>
      </c>
      <c r="J52" s="34" t="str">
        <f t="shared" si="9"/>
        <v/>
      </c>
      <c r="K52" s="34" t="str">
        <f t="shared" si="10"/>
        <v/>
      </c>
      <c r="L52" s="26" t="str">
        <f t="shared" si="11"/>
        <v/>
      </c>
      <c r="M52" s="32"/>
      <c r="N52" s="190"/>
      <c r="O52" s="190"/>
      <c r="P52" s="190"/>
      <c r="Q52" s="190"/>
      <c r="R52" s="23"/>
    </row>
    <row r="53" spans="1:18">
      <c r="A53" s="27">
        <f t="shared" ca="1" si="12"/>
        <v>45907</v>
      </c>
      <c r="B53" s="20"/>
      <c r="C53" s="21"/>
      <c r="D53" s="20"/>
      <c r="E53" s="21"/>
      <c r="F53" s="22"/>
      <c r="G53" s="22"/>
      <c r="H53" s="34" t="str">
        <f t="shared" si="7"/>
        <v/>
      </c>
      <c r="I53" s="34" t="str">
        <f t="shared" si="8"/>
        <v/>
      </c>
      <c r="J53" s="34" t="str">
        <f t="shared" si="9"/>
        <v/>
      </c>
      <c r="K53" s="34" t="str">
        <f t="shared" si="10"/>
        <v/>
      </c>
      <c r="L53" s="26" t="str">
        <f t="shared" si="11"/>
        <v/>
      </c>
      <c r="M53" s="32"/>
      <c r="N53" s="190"/>
      <c r="O53" s="190"/>
      <c r="P53" s="190"/>
      <c r="Q53" s="190"/>
      <c r="R53" s="23"/>
    </row>
    <row r="54" spans="1:18">
      <c r="A54" s="27">
        <f t="shared" ca="1" si="12"/>
        <v>45908</v>
      </c>
      <c r="B54" s="20"/>
      <c r="C54" s="21"/>
      <c r="D54" s="20"/>
      <c r="E54" s="21"/>
      <c r="F54" s="22"/>
      <c r="G54" s="22"/>
      <c r="H54" s="34" t="str">
        <f t="shared" si="7"/>
        <v/>
      </c>
      <c r="I54" s="34" t="str">
        <f t="shared" si="8"/>
        <v/>
      </c>
      <c r="J54" s="34" t="str">
        <f t="shared" si="9"/>
        <v/>
      </c>
      <c r="K54" s="34" t="str">
        <f t="shared" si="10"/>
        <v/>
      </c>
      <c r="L54" s="26" t="str">
        <f t="shared" si="11"/>
        <v/>
      </c>
      <c r="M54" s="32"/>
      <c r="N54" s="190"/>
      <c r="O54" s="190"/>
      <c r="P54" s="190"/>
      <c r="Q54" s="190"/>
      <c r="R54" s="23"/>
    </row>
    <row r="55" spans="1:18">
      <c r="A55" s="27">
        <f t="shared" ca="1" si="12"/>
        <v>45909</v>
      </c>
      <c r="B55" s="20"/>
      <c r="C55" s="21"/>
      <c r="D55" s="20"/>
      <c r="E55" s="21"/>
      <c r="F55" s="22"/>
      <c r="G55" s="22"/>
      <c r="H55" s="34" t="str">
        <f t="shared" si="7"/>
        <v/>
      </c>
      <c r="I55" s="34" t="str">
        <f t="shared" si="8"/>
        <v/>
      </c>
      <c r="J55" s="34" t="str">
        <f t="shared" si="9"/>
        <v/>
      </c>
      <c r="K55" s="34" t="str">
        <f t="shared" si="10"/>
        <v/>
      </c>
      <c r="L55" s="26" t="str">
        <f t="shared" si="11"/>
        <v/>
      </c>
      <c r="M55" s="32"/>
      <c r="N55" s="190"/>
      <c r="O55" s="190"/>
      <c r="P55" s="190"/>
      <c r="Q55" s="190"/>
      <c r="R55" s="23"/>
    </row>
    <row r="56" spans="1:18">
      <c r="A56" s="27">
        <f t="shared" ca="1" si="12"/>
        <v>45910</v>
      </c>
      <c r="B56" s="20"/>
      <c r="C56" s="21"/>
      <c r="D56" s="20"/>
      <c r="E56" s="21"/>
      <c r="F56" s="22"/>
      <c r="G56" s="22"/>
      <c r="H56" s="34" t="str">
        <f t="shared" si="7"/>
        <v/>
      </c>
      <c r="I56" s="34" t="str">
        <f t="shared" si="8"/>
        <v/>
      </c>
      <c r="J56" s="34" t="str">
        <f t="shared" si="9"/>
        <v/>
      </c>
      <c r="K56" s="34" t="str">
        <f t="shared" si="10"/>
        <v/>
      </c>
      <c r="L56" s="26" t="str">
        <f t="shared" si="11"/>
        <v/>
      </c>
      <c r="M56" s="32"/>
      <c r="N56" s="190"/>
      <c r="O56" s="190"/>
      <c r="P56" s="190"/>
      <c r="Q56" s="190"/>
      <c r="R56" s="23"/>
    </row>
    <row r="57" spans="1:18">
      <c r="A57" s="27">
        <f t="shared" ca="1" si="12"/>
        <v>45911</v>
      </c>
      <c r="B57" s="20"/>
      <c r="C57" s="21"/>
      <c r="D57" s="20"/>
      <c r="E57" s="21"/>
      <c r="F57" s="22"/>
      <c r="G57" s="22"/>
      <c r="H57" s="34" t="str">
        <f t="shared" si="7"/>
        <v/>
      </c>
      <c r="I57" s="34" t="str">
        <f t="shared" si="8"/>
        <v/>
      </c>
      <c r="J57" s="34" t="str">
        <f t="shared" si="9"/>
        <v/>
      </c>
      <c r="K57" s="34" t="str">
        <f t="shared" si="10"/>
        <v/>
      </c>
      <c r="L57" s="26" t="str">
        <f t="shared" si="11"/>
        <v/>
      </c>
      <c r="M57" s="32"/>
      <c r="N57" s="190"/>
      <c r="O57" s="190"/>
      <c r="P57" s="190"/>
      <c r="Q57" s="190"/>
      <c r="R57" s="23"/>
    </row>
    <row r="58" spans="1:18">
      <c r="A58" s="27">
        <f t="shared" ca="1" si="12"/>
        <v>45912</v>
      </c>
      <c r="B58" s="20"/>
      <c r="C58" s="21"/>
      <c r="D58" s="20"/>
      <c r="E58" s="21"/>
      <c r="F58" s="22"/>
      <c r="G58" s="22"/>
      <c r="H58" s="34" t="str">
        <f t="shared" si="7"/>
        <v/>
      </c>
      <c r="I58" s="34" t="str">
        <f t="shared" si="8"/>
        <v/>
      </c>
      <c r="J58" s="34" t="str">
        <f t="shared" si="9"/>
        <v/>
      </c>
      <c r="K58" s="34" t="str">
        <f t="shared" si="10"/>
        <v/>
      </c>
      <c r="L58" s="26" t="str">
        <f t="shared" si="11"/>
        <v/>
      </c>
      <c r="M58" s="32"/>
      <c r="N58" s="190"/>
      <c r="O58" s="190"/>
      <c r="P58" s="190"/>
      <c r="Q58" s="190"/>
      <c r="R58" s="23"/>
    </row>
    <row r="59" spans="1:18">
      <c r="A59" s="27">
        <f t="shared" ca="1" si="12"/>
        <v>45913</v>
      </c>
      <c r="B59" s="20"/>
      <c r="C59" s="21"/>
      <c r="D59" s="20"/>
      <c r="E59" s="21"/>
      <c r="F59" s="22"/>
      <c r="G59" s="22"/>
      <c r="H59" s="34" t="str">
        <f t="shared" si="7"/>
        <v/>
      </c>
      <c r="I59" s="34" t="str">
        <f t="shared" si="8"/>
        <v/>
      </c>
      <c r="J59" s="34" t="str">
        <f t="shared" si="9"/>
        <v/>
      </c>
      <c r="K59" s="34" t="str">
        <f t="shared" si="10"/>
        <v/>
      </c>
      <c r="L59" s="26" t="str">
        <f t="shared" si="11"/>
        <v/>
      </c>
      <c r="M59" s="32"/>
      <c r="N59" s="190"/>
      <c r="O59" s="190"/>
      <c r="P59" s="190"/>
      <c r="Q59" s="190"/>
      <c r="R59" s="23"/>
    </row>
    <row r="60" spans="1:18">
      <c r="A60" s="27">
        <f t="shared" ca="1" si="12"/>
        <v>45914</v>
      </c>
      <c r="B60" s="20"/>
      <c r="C60" s="21"/>
      <c r="D60" s="20"/>
      <c r="E60" s="21"/>
      <c r="F60" s="22"/>
      <c r="G60" s="22"/>
      <c r="H60" s="34" t="str">
        <f t="shared" si="7"/>
        <v/>
      </c>
      <c r="I60" s="34" t="str">
        <f t="shared" si="8"/>
        <v/>
      </c>
      <c r="J60" s="34" t="str">
        <f t="shared" si="9"/>
        <v/>
      </c>
      <c r="K60" s="34" t="str">
        <f t="shared" si="10"/>
        <v/>
      </c>
      <c r="L60" s="26" t="str">
        <f t="shared" si="11"/>
        <v/>
      </c>
      <c r="M60" s="32"/>
      <c r="N60" s="190"/>
      <c r="O60" s="190"/>
      <c r="P60" s="190"/>
      <c r="Q60" s="190"/>
      <c r="R60" s="23"/>
    </row>
    <row r="61" spans="1:18">
      <c r="A61" s="27">
        <f t="shared" ca="1" si="12"/>
        <v>45915</v>
      </c>
      <c r="B61" s="20"/>
      <c r="C61" s="21"/>
      <c r="D61" s="20"/>
      <c r="E61" s="21"/>
      <c r="F61" s="22"/>
      <c r="G61" s="22"/>
      <c r="H61" s="34" t="str">
        <f t="shared" si="7"/>
        <v/>
      </c>
      <c r="I61" s="34" t="str">
        <f t="shared" si="8"/>
        <v/>
      </c>
      <c r="J61" s="34" t="str">
        <f t="shared" si="9"/>
        <v/>
      </c>
      <c r="K61" s="34" t="str">
        <f t="shared" si="10"/>
        <v/>
      </c>
      <c r="L61" s="26" t="str">
        <f t="shared" si="11"/>
        <v/>
      </c>
      <c r="M61" s="32"/>
      <c r="N61" s="190"/>
      <c r="O61" s="190"/>
      <c r="P61" s="190"/>
      <c r="Q61" s="190"/>
      <c r="R61" s="23"/>
    </row>
    <row r="62" spans="1:18">
      <c r="A62" s="27">
        <f t="shared" ca="1" si="12"/>
        <v>45916</v>
      </c>
      <c r="B62" s="20"/>
      <c r="C62" s="21"/>
      <c r="D62" s="20"/>
      <c r="E62" s="21"/>
      <c r="F62" s="22"/>
      <c r="G62" s="22"/>
      <c r="H62" s="34" t="str">
        <f t="shared" si="7"/>
        <v/>
      </c>
      <c r="I62" s="34" t="str">
        <f t="shared" si="8"/>
        <v/>
      </c>
      <c r="J62" s="34" t="str">
        <f t="shared" si="9"/>
        <v/>
      </c>
      <c r="K62" s="34" t="str">
        <f t="shared" si="10"/>
        <v/>
      </c>
      <c r="L62" s="26" t="str">
        <f t="shared" si="11"/>
        <v/>
      </c>
      <c r="M62" s="32"/>
      <c r="N62" s="190"/>
      <c r="O62" s="190"/>
      <c r="P62" s="190"/>
      <c r="Q62" s="190"/>
      <c r="R62" s="23"/>
    </row>
    <row r="63" spans="1:18">
      <c r="A63" s="27">
        <f t="shared" ca="1" si="12"/>
        <v>45917</v>
      </c>
      <c r="B63" s="20"/>
      <c r="C63" s="21"/>
      <c r="D63" s="20"/>
      <c r="E63" s="21"/>
      <c r="F63" s="22"/>
      <c r="G63" s="22"/>
      <c r="H63" s="34" t="str">
        <f t="shared" si="7"/>
        <v/>
      </c>
      <c r="I63" s="34" t="str">
        <f t="shared" si="8"/>
        <v/>
      </c>
      <c r="J63" s="34" t="str">
        <f t="shared" si="9"/>
        <v/>
      </c>
      <c r="K63" s="34" t="str">
        <f t="shared" si="10"/>
        <v/>
      </c>
      <c r="L63" s="26" t="str">
        <f t="shared" si="11"/>
        <v/>
      </c>
      <c r="M63" s="32"/>
      <c r="N63" s="190"/>
      <c r="O63" s="190"/>
      <c r="P63" s="190"/>
      <c r="Q63" s="190"/>
      <c r="R63" s="23"/>
    </row>
    <row r="64" spans="1:18">
      <c r="A64" s="27">
        <f t="shared" ca="1" si="12"/>
        <v>45918</v>
      </c>
      <c r="B64" s="20"/>
      <c r="C64" s="21"/>
      <c r="D64" s="20"/>
      <c r="E64" s="21"/>
      <c r="F64" s="22"/>
      <c r="G64" s="22"/>
      <c r="H64" s="34" t="str">
        <f t="shared" si="7"/>
        <v/>
      </c>
      <c r="I64" s="34" t="str">
        <f t="shared" si="8"/>
        <v/>
      </c>
      <c r="J64" s="34" t="str">
        <f t="shared" si="9"/>
        <v/>
      </c>
      <c r="K64" s="34" t="str">
        <f t="shared" si="10"/>
        <v/>
      </c>
      <c r="L64" s="26" t="str">
        <f t="shared" si="11"/>
        <v/>
      </c>
      <c r="M64" s="32"/>
      <c r="N64" s="190"/>
      <c r="O64" s="190"/>
      <c r="P64" s="190"/>
      <c r="Q64" s="190"/>
      <c r="R64" s="23"/>
    </row>
    <row r="65" spans="1:18">
      <c r="A65" s="27">
        <f t="shared" ca="1" si="12"/>
        <v>45919</v>
      </c>
      <c r="B65" s="20"/>
      <c r="C65" s="21"/>
      <c r="D65" s="20"/>
      <c r="E65" s="21"/>
      <c r="F65" s="22"/>
      <c r="G65" s="22"/>
      <c r="H65" s="34" t="str">
        <f t="shared" si="7"/>
        <v/>
      </c>
      <c r="I65" s="34" t="str">
        <f t="shared" si="8"/>
        <v/>
      </c>
      <c r="J65" s="34" t="str">
        <f t="shared" si="9"/>
        <v/>
      </c>
      <c r="K65" s="34" t="str">
        <f t="shared" si="10"/>
        <v/>
      </c>
      <c r="L65" s="26" t="str">
        <f t="shared" si="11"/>
        <v/>
      </c>
      <c r="M65" s="32"/>
      <c r="N65" s="190"/>
      <c r="O65" s="190"/>
      <c r="P65" s="190"/>
      <c r="Q65" s="190"/>
      <c r="R65" s="23"/>
    </row>
    <row r="66" spans="1:18">
      <c r="A66" s="27">
        <f t="shared" ca="1" si="12"/>
        <v>45920</v>
      </c>
      <c r="B66" s="20"/>
      <c r="C66" s="21"/>
      <c r="D66" s="20"/>
      <c r="E66" s="21"/>
      <c r="F66" s="22"/>
      <c r="G66" s="22"/>
      <c r="H66" s="34" t="str">
        <f t="shared" si="7"/>
        <v/>
      </c>
      <c r="I66" s="34" t="str">
        <f t="shared" si="8"/>
        <v/>
      </c>
      <c r="J66" s="34" t="str">
        <f t="shared" si="9"/>
        <v/>
      </c>
      <c r="K66" s="34" t="str">
        <f t="shared" si="10"/>
        <v/>
      </c>
      <c r="L66" s="26" t="str">
        <f t="shared" si="11"/>
        <v/>
      </c>
      <c r="M66" s="32"/>
      <c r="N66" s="190"/>
      <c r="O66" s="190"/>
      <c r="P66" s="190"/>
      <c r="Q66" s="190"/>
      <c r="R66" s="23"/>
    </row>
    <row r="67" spans="1:18">
      <c r="A67" s="27">
        <f t="shared" ca="1" si="12"/>
        <v>45921</v>
      </c>
      <c r="B67" s="20"/>
      <c r="C67" s="21"/>
      <c r="D67" s="20"/>
      <c r="E67" s="21"/>
      <c r="F67" s="22"/>
      <c r="G67" s="22"/>
      <c r="H67" s="34" t="str">
        <f t="shared" si="7"/>
        <v/>
      </c>
      <c r="I67" s="34" t="str">
        <f t="shared" si="8"/>
        <v/>
      </c>
      <c r="J67" s="34" t="str">
        <f t="shared" si="9"/>
        <v/>
      </c>
      <c r="K67" s="34" t="str">
        <f t="shared" si="10"/>
        <v/>
      </c>
      <c r="L67" s="26" t="str">
        <f t="shared" si="11"/>
        <v/>
      </c>
      <c r="M67" s="32"/>
      <c r="N67" s="190"/>
      <c r="O67" s="190"/>
      <c r="P67" s="190"/>
      <c r="Q67" s="190"/>
      <c r="R67" s="23"/>
    </row>
    <row r="68" spans="1:18">
      <c r="A68" s="27">
        <f t="shared" ca="1" si="12"/>
        <v>45922</v>
      </c>
      <c r="B68" s="20"/>
      <c r="C68" s="21"/>
      <c r="D68" s="20"/>
      <c r="E68" s="21"/>
      <c r="F68" s="22"/>
      <c r="G68" s="22"/>
      <c r="H68" s="34" t="str">
        <f t="shared" si="7"/>
        <v/>
      </c>
      <c r="I68" s="34" t="str">
        <f t="shared" si="8"/>
        <v/>
      </c>
      <c r="J68" s="34" t="str">
        <f t="shared" si="9"/>
        <v/>
      </c>
      <c r="K68" s="34" t="str">
        <f t="shared" si="10"/>
        <v/>
      </c>
      <c r="L68" s="26" t="str">
        <f t="shared" si="11"/>
        <v/>
      </c>
      <c r="M68" s="32"/>
      <c r="N68" s="190"/>
      <c r="O68" s="190"/>
      <c r="P68" s="190"/>
      <c r="Q68" s="190"/>
      <c r="R68" s="23"/>
    </row>
    <row r="69" spans="1:18">
      <c r="A69" s="27">
        <f t="shared" ca="1" si="12"/>
        <v>45923</v>
      </c>
      <c r="B69" s="20"/>
      <c r="C69" s="21"/>
      <c r="D69" s="20"/>
      <c r="E69" s="21"/>
      <c r="F69" s="22"/>
      <c r="G69" s="22"/>
      <c r="H69" s="34" t="str">
        <f t="shared" si="7"/>
        <v/>
      </c>
      <c r="I69" s="34" t="str">
        <f t="shared" si="8"/>
        <v/>
      </c>
      <c r="J69" s="34" t="str">
        <f t="shared" si="9"/>
        <v/>
      </c>
      <c r="K69" s="34" t="str">
        <f t="shared" si="10"/>
        <v/>
      </c>
      <c r="L69" s="26" t="str">
        <f t="shared" si="11"/>
        <v/>
      </c>
      <c r="M69" s="32"/>
      <c r="N69" s="190"/>
      <c r="O69" s="190"/>
      <c r="P69" s="190"/>
      <c r="Q69" s="190"/>
      <c r="R69" s="23"/>
    </row>
    <row r="70" spans="1:18">
      <c r="A70" s="27">
        <f t="shared" ca="1" si="12"/>
        <v>45924</v>
      </c>
      <c r="B70" s="20"/>
      <c r="C70" s="21"/>
      <c r="D70" s="20"/>
      <c r="E70" s="21"/>
      <c r="F70" s="22"/>
      <c r="G70" s="22"/>
      <c r="H70" s="34" t="str">
        <f t="shared" si="7"/>
        <v/>
      </c>
      <c r="I70" s="34" t="str">
        <f t="shared" si="8"/>
        <v/>
      </c>
      <c r="J70" s="34" t="str">
        <f t="shared" si="9"/>
        <v/>
      </c>
      <c r="K70" s="34" t="str">
        <f t="shared" si="10"/>
        <v/>
      </c>
      <c r="L70" s="26" t="str">
        <f t="shared" si="11"/>
        <v/>
      </c>
      <c r="M70" s="32"/>
      <c r="N70" s="190"/>
      <c r="O70" s="190"/>
      <c r="P70" s="190"/>
      <c r="Q70" s="190"/>
      <c r="R70" s="23"/>
    </row>
    <row r="71" spans="1:18">
      <c r="A71" s="27">
        <f t="shared" ca="1" si="12"/>
        <v>45925</v>
      </c>
      <c r="B71" s="20"/>
      <c r="C71" s="21"/>
      <c r="D71" s="20"/>
      <c r="E71" s="21"/>
      <c r="F71" s="22"/>
      <c r="G71" s="22"/>
      <c r="H71" s="34" t="str">
        <f t="shared" si="7"/>
        <v/>
      </c>
      <c r="I71" s="34" t="str">
        <f t="shared" si="8"/>
        <v/>
      </c>
      <c r="J71" s="34" t="str">
        <f t="shared" si="9"/>
        <v/>
      </c>
      <c r="K71" s="34" t="str">
        <f t="shared" si="10"/>
        <v/>
      </c>
      <c r="L71" s="26" t="str">
        <f t="shared" si="11"/>
        <v/>
      </c>
      <c r="M71" s="32"/>
      <c r="N71" s="190"/>
      <c r="O71" s="190"/>
      <c r="P71" s="190"/>
      <c r="Q71" s="190"/>
      <c r="R71" s="23"/>
    </row>
    <row r="72" spans="1:18">
      <c r="A72" s="27">
        <f t="shared" ca="1" si="12"/>
        <v>45926</v>
      </c>
      <c r="B72" s="20"/>
      <c r="C72" s="21"/>
      <c r="D72" s="20"/>
      <c r="E72" s="21"/>
      <c r="F72" s="22"/>
      <c r="G72" s="22"/>
      <c r="H72" s="34" t="str">
        <f t="shared" si="7"/>
        <v/>
      </c>
      <c r="I72" s="34" t="str">
        <f t="shared" si="8"/>
        <v/>
      </c>
      <c r="J72" s="34" t="str">
        <f t="shared" si="9"/>
        <v/>
      </c>
      <c r="K72" s="34" t="str">
        <f t="shared" si="10"/>
        <v/>
      </c>
      <c r="L72" s="26" t="str">
        <f t="shared" si="11"/>
        <v/>
      </c>
      <c r="M72" s="32"/>
      <c r="N72" s="190"/>
      <c r="O72" s="190"/>
      <c r="P72" s="190"/>
      <c r="Q72" s="190"/>
      <c r="R72" s="23"/>
    </row>
    <row r="73" spans="1:18">
      <c r="A73" s="27">
        <f t="shared" ca="1" si="12"/>
        <v>45927</v>
      </c>
      <c r="B73" s="20"/>
      <c r="C73" s="21"/>
      <c r="D73" s="20"/>
      <c r="E73" s="21"/>
      <c r="F73" s="22"/>
      <c r="G73" s="22"/>
      <c r="H73" s="34" t="str">
        <f t="shared" si="7"/>
        <v/>
      </c>
      <c r="I73" s="34" t="str">
        <f t="shared" si="8"/>
        <v/>
      </c>
      <c r="J73" s="34" t="str">
        <f t="shared" si="9"/>
        <v/>
      </c>
      <c r="K73" s="34" t="str">
        <f t="shared" si="10"/>
        <v/>
      </c>
      <c r="L73" s="26" t="str">
        <f t="shared" si="11"/>
        <v/>
      </c>
      <c r="M73" s="32"/>
      <c r="N73" s="190"/>
      <c r="O73" s="190"/>
      <c r="P73" s="190"/>
      <c r="Q73" s="190"/>
      <c r="R73" s="23"/>
    </row>
    <row r="74" spans="1:18">
      <c r="A74" s="27">
        <f t="shared" ca="1" si="12"/>
        <v>45928</v>
      </c>
      <c r="B74" s="20"/>
      <c r="C74" s="21"/>
      <c r="D74" s="20"/>
      <c r="E74" s="21"/>
      <c r="F74" s="22"/>
      <c r="G74" s="22"/>
      <c r="H74" s="34" t="str">
        <f t="shared" si="7"/>
        <v/>
      </c>
      <c r="I74" s="34" t="str">
        <f t="shared" si="8"/>
        <v/>
      </c>
      <c r="J74" s="34" t="str">
        <f t="shared" si="9"/>
        <v/>
      </c>
      <c r="K74" s="34" t="str">
        <f t="shared" si="10"/>
        <v/>
      </c>
      <c r="L74" s="26" t="str">
        <f t="shared" si="11"/>
        <v/>
      </c>
      <c r="M74" s="32"/>
      <c r="N74" s="190"/>
      <c r="O74" s="190"/>
      <c r="P74" s="190"/>
      <c r="Q74" s="190"/>
      <c r="R74" s="23"/>
    </row>
    <row r="75" spans="1:18">
      <c r="A75" s="27">
        <f t="shared" ca="1" si="12"/>
        <v>45929</v>
      </c>
      <c r="B75" s="20"/>
      <c r="C75" s="21"/>
      <c r="D75" s="20"/>
      <c r="E75" s="21"/>
      <c r="F75" s="22"/>
      <c r="G75" s="22"/>
      <c r="H75" s="34" t="str">
        <f t="shared" si="7"/>
        <v/>
      </c>
      <c r="I75" s="34" t="str">
        <f t="shared" si="8"/>
        <v/>
      </c>
      <c r="J75" s="34" t="str">
        <f t="shared" si="9"/>
        <v/>
      </c>
      <c r="K75" s="34" t="str">
        <f t="shared" si="10"/>
        <v/>
      </c>
      <c r="L75" s="26" t="str">
        <f t="shared" si="11"/>
        <v/>
      </c>
      <c r="M75" s="32"/>
      <c r="N75" s="190"/>
      <c r="O75" s="190"/>
      <c r="P75" s="190"/>
      <c r="Q75" s="190"/>
      <c r="R75" s="23"/>
    </row>
    <row r="76" spans="1:18">
      <c r="A76" s="27">
        <f t="shared" ca="1" si="12"/>
        <v>45930</v>
      </c>
      <c r="B76" s="20"/>
      <c r="C76" s="21"/>
      <c r="D76" s="20"/>
      <c r="E76" s="21"/>
      <c r="F76" s="22"/>
      <c r="G76" s="22"/>
      <c r="H76" s="34" t="str">
        <f t="shared" si="7"/>
        <v/>
      </c>
      <c r="I76" s="34" t="str">
        <f t="shared" si="8"/>
        <v/>
      </c>
      <c r="J76" s="34" t="str">
        <f t="shared" si="9"/>
        <v/>
      </c>
      <c r="K76" s="34" t="str">
        <f t="shared" si="10"/>
        <v/>
      </c>
      <c r="L76" s="26" t="str">
        <f>IF(AND($B76="",$D76=""),"",($C76-$B76-$F76)+($E76-$D76-$G76))</f>
        <v/>
      </c>
      <c r="M76" s="32"/>
      <c r="N76" s="190"/>
      <c r="O76" s="190"/>
      <c r="P76" s="190"/>
      <c r="Q76" s="190"/>
      <c r="R76" s="23"/>
    </row>
    <row r="77" spans="1:18">
      <c r="A77" s="27">
        <f t="shared" ca="1" si="12"/>
        <v>45931</v>
      </c>
      <c r="B77" s="20"/>
      <c r="C77" s="21"/>
      <c r="D77" s="20"/>
      <c r="E77" s="21"/>
      <c r="F77" s="22"/>
      <c r="G77" s="22"/>
      <c r="H77" s="34" t="str">
        <f t="shared" si="7"/>
        <v/>
      </c>
      <c r="I77" s="34" t="str">
        <f t="shared" si="8"/>
        <v/>
      </c>
      <c r="J77" s="34" t="str">
        <f t="shared" si="9"/>
        <v/>
      </c>
      <c r="K77" s="34" t="str">
        <f t="shared" si="10"/>
        <v/>
      </c>
      <c r="L77" s="26" t="str">
        <f>IF(AND($B77="",$D77=""),"",($C77-$B77-$F77)+($E77-$D77-$G77))</f>
        <v/>
      </c>
      <c r="M77" s="32"/>
      <c r="N77" s="190"/>
      <c r="O77" s="190"/>
      <c r="P77" s="190"/>
      <c r="Q77" s="190"/>
      <c r="R77" s="23"/>
    </row>
    <row r="78" spans="1:18">
      <c r="A78" s="5" t="s">
        <v>11</v>
      </c>
      <c r="B78" s="191"/>
      <c r="C78" s="192"/>
      <c r="D78" s="191"/>
      <c r="E78" s="192"/>
      <c r="F78" s="26" t="str">
        <f>IF(SUM($F47:$F77)=0,"",SUM($F47:$F77))</f>
        <v/>
      </c>
      <c r="G78" s="26" t="str">
        <f>IF(SUM($G47:$G77)=0,"",SUM($G47:$G77))</f>
        <v/>
      </c>
      <c r="H78" s="26" t="str">
        <f>IF(SUM(H47:H77)=0,"",SUM(H47:H77))</f>
        <v/>
      </c>
      <c r="I78" s="26" t="str">
        <f>IF(SUM(I47:I77)=0,"",SUM(I47:I77))</f>
        <v/>
      </c>
      <c r="J78" s="26" t="str">
        <f t="shared" ref="J78:K78" si="13">IF(SUM(J47:J77)=0,"",SUM(J47:J77))</f>
        <v/>
      </c>
      <c r="K78" s="26" t="str">
        <f t="shared" si="13"/>
        <v/>
      </c>
      <c r="L78" s="26" t="str">
        <f>IF(SUM($L47:$L77)=0,"",SUM($L47:$L77))</f>
        <v/>
      </c>
      <c r="M78" s="33"/>
      <c r="N78" s="193"/>
      <c r="O78" s="193"/>
      <c r="P78" s="193"/>
      <c r="Q78" s="193"/>
      <c r="R78" s="6"/>
    </row>
    <row r="80" spans="1:18" ht="27" customHeight="1">
      <c r="A80" s="194" t="s">
        <v>22</v>
      </c>
      <c r="B80" s="189" t="s">
        <v>103</v>
      </c>
      <c r="C80" s="189"/>
      <c r="D80" s="189"/>
      <c r="E80" s="189"/>
      <c r="F80" s="189" t="s">
        <v>23</v>
      </c>
      <c r="G80" s="189"/>
      <c r="H80" s="189" t="s">
        <v>88</v>
      </c>
      <c r="I80" s="189"/>
      <c r="J80" s="189"/>
      <c r="K80" s="189"/>
      <c r="L80" s="189" t="s">
        <v>87</v>
      </c>
      <c r="M80" s="195" t="s">
        <v>96</v>
      </c>
      <c r="N80" s="194" t="s">
        <v>25</v>
      </c>
      <c r="O80" s="194"/>
      <c r="P80" s="194"/>
      <c r="Q80" s="194"/>
      <c r="R80" s="189" t="s">
        <v>100</v>
      </c>
    </row>
    <row r="81" spans="1:22" ht="14.25" customHeight="1">
      <c r="A81" s="194"/>
      <c r="B81" s="189" t="s">
        <v>82</v>
      </c>
      <c r="C81" s="189"/>
      <c r="D81" s="189" t="s">
        <v>84</v>
      </c>
      <c r="E81" s="189"/>
      <c r="F81" s="189"/>
      <c r="G81" s="189"/>
      <c r="H81" s="189" t="s">
        <v>90</v>
      </c>
      <c r="I81" s="189"/>
      <c r="J81" s="189" t="s">
        <v>89</v>
      </c>
      <c r="K81" s="189"/>
      <c r="L81" s="189"/>
      <c r="M81" s="196"/>
      <c r="N81" s="194"/>
      <c r="O81" s="194"/>
      <c r="P81" s="194"/>
      <c r="Q81" s="194"/>
      <c r="R81" s="189"/>
    </row>
    <row r="82" spans="1:22">
      <c r="A82" s="194"/>
      <c r="B82" s="43" t="s">
        <v>26</v>
      </c>
      <c r="C82" s="43" t="s">
        <v>27</v>
      </c>
      <c r="D82" s="43" t="s">
        <v>26</v>
      </c>
      <c r="E82" s="43" t="s">
        <v>27</v>
      </c>
      <c r="F82" s="44" t="s">
        <v>85</v>
      </c>
      <c r="G82" s="44" t="s">
        <v>86</v>
      </c>
      <c r="H82" s="44" t="s">
        <v>81</v>
      </c>
      <c r="I82" s="44" t="s">
        <v>83</v>
      </c>
      <c r="J82" s="44" t="s">
        <v>81</v>
      </c>
      <c r="K82" s="44" t="s">
        <v>95</v>
      </c>
      <c r="L82" s="189"/>
      <c r="M82" s="197"/>
      <c r="N82" s="194"/>
      <c r="O82" s="194"/>
      <c r="P82" s="194"/>
      <c r="Q82" s="194"/>
      <c r="R82" s="194"/>
    </row>
    <row r="83" spans="1:22">
      <c r="A83" s="27" cm="1">
        <f t="array" aca="1" ref="A83" ca="1">DATE("2025","8"+2,IFERROR(INDIRECT(T1),"1"))</f>
        <v>45931</v>
      </c>
      <c r="B83" s="20"/>
      <c r="C83" s="21"/>
      <c r="D83" s="20"/>
      <c r="E83" s="21"/>
      <c r="F83" s="22"/>
      <c r="G83" s="22"/>
      <c r="H83" s="34" t="str">
        <f>IF(OR(B83="",LEFT(M83,1)="✓"),"",C83-B83-F83)</f>
        <v/>
      </c>
      <c r="I83" s="34" t="str">
        <f>IF(OR(D83="",LEFT(M83,1)="✓"),"",E83-D83-G83)</f>
        <v/>
      </c>
      <c r="J83" s="34" t="str">
        <f>IF(AND(B83&lt;&gt;"",M83="✓所定"),C83-B83-F83,"")</f>
        <v/>
      </c>
      <c r="K83" s="34" t="str">
        <f>IF(AND(B83&lt;&gt;"",M83="✓法定"),C83-B83-F83,"")</f>
        <v/>
      </c>
      <c r="L83" s="26" t="str">
        <f>IF(AND($B83="",$D83=""),"",($C83-$B83-$F83)+($E83-$D83-$G83))</f>
        <v/>
      </c>
      <c r="M83" s="32"/>
      <c r="N83" s="190"/>
      <c r="O83" s="190"/>
      <c r="P83" s="190"/>
      <c r="Q83" s="190"/>
      <c r="R83" s="23"/>
      <c r="V83" s="1" t="s">
        <v>171</v>
      </c>
    </row>
    <row r="84" spans="1:22">
      <c r="A84" s="27">
        <f ca="1">A83+1</f>
        <v>45932</v>
      </c>
      <c r="B84" s="20"/>
      <c r="C84" s="21"/>
      <c r="D84" s="20"/>
      <c r="E84" s="21"/>
      <c r="F84" s="22"/>
      <c r="G84" s="22"/>
      <c r="H84" s="34" t="str">
        <f t="shared" ref="H84:H113" si="14">IF(OR(B84="",LEFT(M84,1)="✓"),"",C84-B84-F84)</f>
        <v/>
      </c>
      <c r="I84" s="34" t="str">
        <f t="shared" ref="I84:I113" si="15">IF(OR(D84="",LEFT(M84,1)="✓"),"",E84-D84-G84)</f>
        <v/>
      </c>
      <c r="J84" s="34" t="str">
        <f t="shared" ref="J84:J113" si="16">IF(AND(B84&lt;&gt;"",M84="✓所定"),C84-B84-F84,"")</f>
        <v/>
      </c>
      <c r="K84" s="34" t="str">
        <f t="shared" ref="K84:K113" si="17">IF(AND(B84&lt;&gt;"",M84="✓法定"),C84-B84-F84,"")</f>
        <v/>
      </c>
      <c r="L84" s="26" t="str">
        <f t="shared" ref="L84:L112" si="18">IF(AND($B84="",$D84=""),"",($C84-$B84-$F84)+($E84-$D84-$G84))</f>
        <v/>
      </c>
      <c r="M84" s="32"/>
      <c r="N84" s="190"/>
      <c r="O84" s="190"/>
      <c r="P84" s="190"/>
      <c r="Q84" s="190"/>
      <c r="R84" s="23"/>
      <c r="V84" s="1" t="s">
        <v>172</v>
      </c>
    </row>
    <row r="85" spans="1:22">
      <c r="A85" s="27">
        <f t="shared" ref="A85:A113" ca="1" si="19">A84+1</f>
        <v>45933</v>
      </c>
      <c r="B85" s="20"/>
      <c r="C85" s="21"/>
      <c r="D85" s="20"/>
      <c r="E85" s="21"/>
      <c r="F85" s="22"/>
      <c r="G85" s="22"/>
      <c r="H85" s="34" t="str">
        <f t="shared" si="14"/>
        <v/>
      </c>
      <c r="I85" s="34" t="str">
        <f t="shared" si="15"/>
        <v/>
      </c>
      <c r="J85" s="34" t="str">
        <f t="shared" si="16"/>
        <v/>
      </c>
      <c r="K85" s="34" t="str">
        <f t="shared" si="17"/>
        <v/>
      </c>
      <c r="L85" s="26" t="str">
        <f t="shared" si="18"/>
        <v/>
      </c>
      <c r="M85" s="32"/>
      <c r="N85" s="190"/>
      <c r="O85" s="190"/>
      <c r="P85" s="190"/>
      <c r="Q85" s="190"/>
      <c r="R85" s="23"/>
    </row>
    <row r="86" spans="1:22">
      <c r="A86" s="27">
        <f t="shared" ca="1" si="19"/>
        <v>45934</v>
      </c>
      <c r="B86" s="20"/>
      <c r="C86" s="21"/>
      <c r="D86" s="20"/>
      <c r="E86" s="21"/>
      <c r="F86" s="22"/>
      <c r="G86" s="22"/>
      <c r="H86" s="34" t="str">
        <f t="shared" si="14"/>
        <v/>
      </c>
      <c r="I86" s="34" t="str">
        <f t="shared" si="15"/>
        <v/>
      </c>
      <c r="J86" s="34" t="str">
        <f t="shared" si="16"/>
        <v/>
      </c>
      <c r="K86" s="34" t="str">
        <f t="shared" si="17"/>
        <v/>
      </c>
      <c r="L86" s="26" t="str">
        <f t="shared" si="18"/>
        <v/>
      </c>
      <c r="M86" s="32"/>
      <c r="N86" s="190"/>
      <c r="O86" s="190"/>
      <c r="P86" s="190"/>
      <c r="Q86" s="190"/>
      <c r="R86" s="23"/>
    </row>
    <row r="87" spans="1:22">
      <c r="A87" s="27">
        <f t="shared" ca="1" si="19"/>
        <v>45935</v>
      </c>
      <c r="B87" s="20"/>
      <c r="C87" s="21"/>
      <c r="D87" s="20"/>
      <c r="E87" s="21"/>
      <c r="F87" s="22"/>
      <c r="G87" s="22"/>
      <c r="H87" s="34" t="str">
        <f t="shared" si="14"/>
        <v/>
      </c>
      <c r="I87" s="34" t="str">
        <f t="shared" si="15"/>
        <v/>
      </c>
      <c r="J87" s="34" t="str">
        <f t="shared" si="16"/>
        <v/>
      </c>
      <c r="K87" s="34" t="str">
        <f t="shared" si="17"/>
        <v/>
      </c>
      <c r="L87" s="26" t="str">
        <f t="shared" si="18"/>
        <v/>
      </c>
      <c r="M87" s="32"/>
      <c r="N87" s="190"/>
      <c r="O87" s="190"/>
      <c r="P87" s="190"/>
      <c r="Q87" s="190"/>
      <c r="R87" s="23"/>
    </row>
    <row r="88" spans="1:22">
      <c r="A88" s="27">
        <f t="shared" ca="1" si="19"/>
        <v>45936</v>
      </c>
      <c r="B88" s="20"/>
      <c r="C88" s="21"/>
      <c r="D88" s="20"/>
      <c r="E88" s="21"/>
      <c r="F88" s="22"/>
      <c r="G88" s="22"/>
      <c r="H88" s="34" t="str">
        <f t="shared" si="14"/>
        <v/>
      </c>
      <c r="I88" s="34" t="str">
        <f t="shared" si="15"/>
        <v/>
      </c>
      <c r="J88" s="34" t="str">
        <f t="shared" si="16"/>
        <v/>
      </c>
      <c r="K88" s="34" t="str">
        <f t="shared" si="17"/>
        <v/>
      </c>
      <c r="L88" s="26" t="str">
        <f t="shared" si="18"/>
        <v/>
      </c>
      <c r="M88" s="32"/>
      <c r="N88" s="190"/>
      <c r="O88" s="190"/>
      <c r="P88" s="190"/>
      <c r="Q88" s="190"/>
      <c r="R88" s="23"/>
    </row>
    <row r="89" spans="1:22">
      <c r="A89" s="27">
        <f t="shared" ca="1" si="19"/>
        <v>45937</v>
      </c>
      <c r="B89" s="20"/>
      <c r="C89" s="21"/>
      <c r="D89" s="20"/>
      <c r="E89" s="21"/>
      <c r="F89" s="22"/>
      <c r="G89" s="22"/>
      <c r="H89" s="34" t="str">
        <f t="shared" si="14"/>
        <v/>
      </c>
      <c r="I89" s="34" t="str">
        <f t="shared" si="15"/>
        <v/>
      </c>
      <c r="J89" s="34" t="str">
        <f t="shared" si="16"/>
        <v/>
      </c>
      <c r="K89" s="34" t="str">
        <f t="shared" si="17"/>
        <v/>
      </c>
      <c r="L89" s="26" t="str">
        <f t="shared" si="18"/>
        <v/>
      </c>
      <c r="M89" s="32"/>
      <c r="N89" s="190"/>
      <c r="O89" s="190"/>
      <c r="P89" s="190"/>
      <c r="Q89" s="190"/>
      <c r="R89" s="23"/>
    </row>
    <row r="90" spans="1:22">
      <c r="A90" s="27">
        <f t="shared" ca="1" si="19"/>
        <v>45938</v>
      </c>
      <c r="B90" s="20"/>
      <c r="C90" s="21"/>
      <c r="D90" s="20"/>
      <c r="E90" s="21"/>
      <c r="F90" s="22"/>
      <c r="G90" s="22"/>
      <c r="H90" s="34" t="str">
        <f t="shared" si="14"/>
        <v/>
      </c>
      <c r="I90" s="34" t="str">
        <f t="shared" si="15"/>
        <v/>
      </c>
      <c r="J90" s="34" t="str">
        <f t="shared" si="16"/>
        <v/>
      </c>
      <c r="K90" s="34" t="str">
        <f t="shared" si="17"/>
        <v/>
      </c>
      <c r="L90" s="26" t="str">
        <f t="shared" si="18"/>
        <v/>
      </c>
      <c r="M90" s="32"/>
      <c r="N90" s="190"/>
      <c r="O90" s="190"/>
      <c r="P90" s="190"/>
      <c r="Q90" s="190"/>
      <c r="R90" s="23"/>
    </row>
    <row r="91" spans="1:22">
      <c r="A91" s="27">
        <f t="shared" ca="1" si="19"/>
        <v>45939</v>
      </c>
      <c r="B91" s="20"/>
      <c r="C91" s="21"/>
      <c r="D91" s="20"/>
      <c r="E91" s="21"/>
      <c r="F91" s="22"/>
      <c r="G91" s="22"/>
      <c r="H91" s="34" t="str">
        <f t="shared" si="14"/>
        <v/>
      </c>
      <c r="I91" s="34" t="str">
        <f t="shared" si="15"/>
        <v/>
      </c>
      <c r="J91" s="34" t="str">
        <f t="shared" si="16"/>
        <v/>
      </c>
      <c r="K91" s="34" t="str">
        <f t="shared" si="17"/>
        <v/>
      </c>
      <c r="L91" s="26" t="str">
        <f t="shared" si="18"/>
        <v/>
      </c>
      <c r="M91" s="32"/>
      <c r="N91" s="190"/>
      <c r="O91" s="190"/>
      <c r="P91" s="190"/>
      <c r="Q91" s="190"/>
      <c r="R91" s="23"/>
    </row>
    <row r="92" spans="1:22">
      <c r="A92" s="27">
        <f t="shared" ca="1" si="19"/>
        <v>45940</v>
      </c>
      <c r="B92" s="20"/>
      <c r="C92" s="21"/>
      <c r="D92" s="20"/>
      <c r="E92" s="21"/>
      <c r="F92" s="22"/>
      <c r="G92" s="22"/>
      <c r="H92" s="34" t="str">
        <f t="shared" si="14"/>
        <v/>
      </c>
      <c r="I92" s="34" t="str">
        <f t="shared" si="15"/>
        <v/>
      </c>
      <c r="J92" s="34" t="str">
        <f t="shared" si="16"/>
        <v/>
      </c>
      <c r="K92" s="34" t="str">
        <f t="shared" si="17"/>
        <v/>
      </c>
      <c r="L92" s="26" t="str">
        <f t="shared" si="18"/>
        <v/>
      </c>
      <c r="M92" s="32"/>
      <c r="N92" s="190"/>
      <c r="O92" s="190"/>
      <c r="P92" s="190"/>
      <c r="Q92" s="190"/>
      <c r="R92" s="23"/>
    </row>
    <row r="93" spans="1:22">
      <c r="A93" s="27">
        <f t="shared" ca="1" si="19"/>
        <v>45941</v>
      </c>
      <c r="B93" s="20"/>
      <c r="C93" s="21"/>
      <c r="D93" s="20"/>
      <c r="E93" s="21"/>
      <c r="F93" s="22"/>
      <c r="G93" s="22"/>
      <c r="H93" s="34" t="str">
        <f t="shared" si="14"/>
        <v/>
      </c>
      <c r="I93" s="34" t="str">
        <f t="shared" si="15"/>
        <v/>
      </c>
      <c r="J93" s="34" t="str">
        <f t="shared" si="16"/>
        <v/>
      </c>
      <c r="K93" s="34" t="str">
        <f t="shared" si="17"/>
        <v/>
      </c>
      <c r="L93" s="26" t="str">
        <f t="shared" si="18"/>
        <v/>
      </c>
      <c r="M93" s="32"/>
      <c r="N93" s="190"/>
      <c r="O93" s="190"/>
      <c r="P93" s="190"/>
      <c r="Q93" s="190"/>
      <c r="R93" s="23"/>
    </row>
    <row r="94" spans="1:22">
      <c r="A94" s="27">
        <f t="shared" ca="1" si="19"/>
        <v>45942</v>
      </c>
      <c r="B94" s="20"/>
      <c r="C94" s="21"/>
      <c r="D94" s="20"/>
      <c r="E94" s="21"/>
      <c r="F94" s="22"/>
      <c r="G94" s="22"/>
      <c r="H94" s="34" t="str">
        <f t="shared" si="14"/>
        <v/>
      </c>
      <c r="I94" s="34" t="str">
        <f t="shared" si="15"/>
        <v/>
      </c>
      <c r="J94" s="34" t="str">
        <f t="shared" si="16"/>
        <v/>
      </c>
      <c r="K94" s="34" t="str">
        <f t="shared" si="17"/>
        <v/>
      </c>
      <c r="L94" s="26" t="str">
        <f t="shared" si="18"/>
        <v/>
      </c>
      <c r="M94" s="32"/>
      <c r="N94" s="190"/>
      <c r="O94" s="190"/>
      <c r="P94" s="190"/>
      <c r="Q94" s="190"/>
      <c r="R94" s="23"/>
    </row>
    <row r="95" spans="1:22">
      <c r="A95" s="27">
        <f t="shared" ca="1" si="19"/>
        <v>45943</v>
      </c>
      <c r="B95" s="20"/>
      <c r="C95" s="21"/>
      <c r="D95" s="20"/>
      <c r="E95" s="21"/>
      <c r="F95" s="22"/>
      <c r="G95" s="22"/>
      <c r="H95" s="34" t="str">
        <f t="shared" si="14"/>
        <v/>
      </c>
      <c r="I95" s="34" t="str">
        <f t="shared" si="15"/>
        <v/>
      </c>
      <c r="J95" s="34" t="str">
        <f t="shared" si="16"/>
        <v/>
      </c>
      <c r="K95" s="34" t="str">
        <f t="shared" si="17"/>
        <v/>
      </c>
      <c r="L95" s="26" t="str">
        <f t="shared" si="18"/>
        <v/>
      </c>
      <c r="M95" s="32"/>
      <c r="N95" s="190"/>
      <c r="O95" s="190"/>
      <c r="P95" s="190"/>
      <c r="Q95" s="190"/>
      <c r="R95" s="23"/>
    </row>
    <row r="96" spans="1:22">
      <c r="A96" s="27">
        <f t="shared" ca="1" si="19"/>
        <v>45944</v>
      </c>
      <c r="B96" s="20"/>
      <c r="C96" s="21"/>
      <c r="D96" s="20"/>
      <c r="E96" s="21"/>
      <c r="F96" s="22"/>
      <c r="G96" s="22"/>
      <c r="H96" s="34" t="str">
        <f t="shared" si="14"/>
        <v/>
      </c>
      <c r="I96" s="34" t="str">
        <f t="shared" si="15"/>
        <v/>
      </c>
      <c r="J96" s="34" t="str">
        <f t="shared" si="16"/>
        <v/>
      </c>
      <c r="K96" s="34" t="str">
        <f t="shared" si="17"/>
        <v/>
      </c>
      <c r="L96" s="26" t="str">
        <f t="shared" si="18"/>
        <v/>
      </c>
      <c r="M96" s="32"/>
      <c r="N96" s="190"/>
      <c r="O96" s="190"/>
      <c r="P96" s="190"/>
      <c r="Q96" s="190"/>
      <c r="R96" s="23"/>
    </row>
    <row r="97" spans="1:18">
      <c r="A97" s="27">
        <f t="shared" ca="1" si="19"/>
        <v>45945</v>
      </c>
      <c r="B97" s="20"/>
      <c r="C97" s="21"/>
      <c r="D97" s="20"/>
      <c r="E97" s="21"/>
      <c r="F97" s="22"/>
      <c r="G97" s="22"/>
      <c r="H97" s="34" t="str">
        <f t="shared" si="14"/>
        <v/>
      </c>
      <c r="I97" s="34" t="str">
        <f t="shared" si="15"/>
        <v/>
      </c>
      <c r="J97" s="34" t="str">
        <f t="shared" si="16"/>
        <v/>
      </c>
      <c r="K97" s="34" t="str">
        <f t="shared" si="17"/>
        <v/>
      </c>
      <c r="L97" s="26" t="str">
        <f t="shared" si="18"/>
        <v/>
      </c>
      <c r="M97" s="32"/>
      <c r="N97" s="190"/>
      <c r="O97" s="190"/>
      <c r="P97" s="190"/>
      <c r="Q97" s="190"/>
      <c r="R97" s="23"/>
    </row>
    <row r="98" spans="1:18">
      <c r="A98" s="27">
        <f t="shared" ca="1" si="19"/>
        <v>45946</v>
      </c>
      <c r="B98" s="20"/>
      <c r="C98" s="21"/>
      <c r="D98" s="20"/>
      <c r="E98" s="21"/>
      <c r="F98" s="22"/>
      <c r="G98" s="22"/>
      <c r="H98" s="34" t="str">
        <f t="shared" si="14"/>
        <v/>
      </c>
      <c r="I98" s="34" t="str">
        <f t="shared" si="15"/>
        <v/>
      </c>
      <c r="J98" s="34" t="str">
        <f t="shared" si="16"/>
        <v/>
      </c>
      <c r="K98" s="34" t="str">
        <f t="shared" si="17"/>
        <v/>
      </c>
      <c r="L98" s="26" t="str">
        <f t="shared" si="18"/>
        <v/>
      </c>
      <c r="M98" s="32"/>
      <c r="N98" s="190"/>
      <c r="O98" s="190"/>
      <c r="P98" s="190"/>
      <c r="Q98" s="190"/>
      <c r="R98" s="23"/>
    </row>
    <row r="99" spans="1:18">
      <c r="A99" s="27">
        <f t="shared" ca="1" si="19"/>
        <v>45947</v>
      </c>
      <c r="B99" s="20"/>
      <c r="C99" s="21"/>
      <c r="D99" s="20"/>
      <c r="E99" s="21"/>
      <c r="F99" s="22"/>
      <c r="G99" s="22"/>
      <c r="H99" s="34" t="str">
        <f t="shared" si="14"/>
        <v/>
      </c>
      <c r="I99" s="34" t="str">
        <f t="shared" si="15"/>
        <v/>
      </c>
      <c r="J99" s="34" t="str">
        <f t="shared" si="16"/>
        <v/>
      </c>
      <c r="K99" s="34" t="str">
        <f t="shared" si="17"/>
        <v/>
      </c>
      <c r="L99" s="26" t="str">
        <f t="shared" si="18"/>
        <v/>
      </c>
      <c r="M99" s="32"/>
      <c r="N99" s="190"/>
      <c r="O99" s="190"/>
      <c r="P99" s="190"/>
      <c r="Q99" s="190"/>
      <c r="R99" s="23"/>
    </row>
    <row r="100" spans="1:18">
      <c r="A100" s="27">
        <f t="shared" ca="1" si="19"/>
        <v>45948</v>
      </c>
      <c r="B100" s="20"/>
      <c r="C100" s="21"/>
      <c r="D100" s="20"/>
      <c r="E100" s="21"/>
      <c r="F100" s="22"/>
      <c r="G100" s="22"/>
      <c r="H100" s="34" t="str">
        <f t="shared" si="14"/>
        <v/>
      </c>
      <c r="I100" s="34" t="str">
        <f t="shared" si="15"/>
        <v/>
      </c>
      <c r="J100" s="34" t="str">
        <f t="shared" si="16"/>
        <v/>
      </c>
      <c r="K100" s="34" t="str">
        <f t="shared" si="17"/>
        <v/>
      </c>
      <c r="L100" s="26" t="str">
        <f t="shared" si="18"/>
        <v/>
      </c>
      <c r="M100" s="32"/>
      <c r="N100" s="190"/>
      <c r="O100" s="190"/>
      <c r="P100" s="190"/>
      <c r="Q100" s="190"/>
      <c r="R100" s="23"/>
    </row>
    <row r="101" spans="1:18">
      <c r="A101" s="27">
        <f t="shared" ca="1" si="19"/>
        <v>45949</v>
      </c>
      <c r="B101" s="20"/>
      <c r="C101" s="21"/>
      <c r="D101" s="20"/>
      <c r="E101" s="21"/>
      <c r="F101" s="22"/>
      <c r="G101" s="22"/>
      <c r="H101" s="34" t="str">
        <f t="shared" si="14"/>
        <v/>
      </c>
      <c r="I101" s="34" t="str">
        <f t="shared" si="15"/>
        <v/>
      </c>
      <c r="J101" s="34" t="str">
        <f t="shared" si="16"/>
        <v/>
      </c>
      <c r="K101" s="34" t="str">
        <f t="shared" si="17"/>
        <v/>
      </c>
      <c r="L101" s="26" t="str">
        <f t="shared" si="18"/>
        <v/>
      </c>
      <c r="M101" s="32"/>
      <c r="N101" s="190"/>
      <c r="O101" s="190"/>
      <c r="P101" s="190"/>
      <c r="Q101" s="190"/>
      <c r="R101" s="23"/>
    </row>
    <row r="102" spans="1:18">
      <c r="A102" s="27">
        <f t="shared" ca="1" si="19"/>
        <v>45950</v>
      </c>
      <c r="B102" s="20"/>
      <c r="C102" s="21"/>
      <c r="D102" s="20"/>
      <c r="E102" s="21"/>
      <c r="F102" s="22"/>
      <c r="G102" s="22"/>
      <c r="H102" s="34" t="str">
        <f t="shared" si="14"/>
        <v/>
      </c>
      <c r="I102" s="34" t="str">
        <f t="shared" si="15"/>
        <v/>
      </c>
      <c r="J102" s="34" t="str">
        <f t="shared" si="16"/>
        <v/>
      </c>
      <c r="K102" s="34" t="str">
        <f t="shared" si="17"/>
        <v/>
      </c>
      <c r="L102" s="26" t="str">
        <f t="shared" si="18"/>
        <v/>
      </c>
      <c r="M102" s="32"/>
      <c r="N102" s="190"/>
      <c r="O102" s="190"/>
      <c r="P102" s="190"/>
      <c r="Q102" s="190"/>
      <c r="R102" s="23"/>
    </row>
    <row r="103" spans="1:18">
      <c r="A103" s="27">
        <f t="shared" ca="1" si="19"/>
        <v>45951</v>
      </c>
      <c r="B103" s="20"/>
      <c r="C103" s="21"/>
      <c r="D103" s="20"/>
      <c r="E103" s="21"/>
      <c r="F103" s="22"/>
      <c r="G103" s="22"/>
      <c r="H103" s="34" t="str">
        <f t="shared" si="14"/>
        <v/>
      </c>
      <c r="I103" s="34" t="str">
        <f t="shared" si="15"/>
        <v/>
      </c>
      <c r="J103" s="34" t="str">
        <f t="shared" si="16"/>
        <v/>
      </c>
      <c r="K103" s="34" t="str">
        <f t="shared" si="17"/>
        <v/>
      </c>
      <c r="L103" s="26" t="str">
        <f t="shared" si="18"/>
        <v/>
      </c>
      <c r="M103" s="32"/>
      <c r="N103" s="190"/>
      <c r="O103" s="190"/>
      <c r="P103" s="190"/>
      <c r="Q103" s="190"/>
      <c r="R103" s="23"/>
    </row>
    <row r="104" spans="1:18">
      <c r="A104" s="27">
        <f t="shared" ca="1" si="19"/>
        <v>45952</v>
      </c>
      <c r="B104" s="20"/>
      <c r="C104" s="21"/>
      <c r="D104" s="20"/>
      <c r="E104" s="21"/>
      <c r="F104" s="22"/>
      <c r="G104" s="22"/>
      <c r="H104" s="34" t="str">
        <f t="shared" si="14"/>
        <v/>
      </c>
      <c r="I104" s="34" t="str">
        <f t="shared" si="15"/>
        <v/>
      </c>
      <c r="J104" s="34" t="str">
        <f t="shared" si="16"/>
        <v/>
      </c>
      <c r="K104" s="34" t="str">
        <f t="shared" si="17"/>
        <v/>
      </c>
      <c r="L104" s="26" t="str">
        <f t="shared" si="18"/>
        <v/>
      </c>
      <c r="M104" s="32"/>
      <c r="N104" s="190"/>
      <c r="O104" s="190"/>
      <c r="P104" s="190"/>
      <c r="Q104" s="190"/>
      <c r="R104" s="23"/>
    </row>
    <row r="105" spans="1:18">
      <c r="A105" s="27">
        <f t="shared" ca="1" si="19"/>
        <v>45953</v>
      </c>
      <c r="B105" s="20"/>
      <c r="C105" s="21"/>
      <c r="D105" s="20"/>
      <c r="E105" s="21"/>
      <c r="F105" s="22"/>
      <c r="G105" s="22"/>
      <c r="H105" s="34" t="str">
        <f t="shared" si="14"/>
        <v/>
      </c>
      <c r="I105" s="34" t="str">
        <f t="shared" si="15"/>
        <v/>
      </c>
      <c r="J105" s="34" t="str">
        <f t="shared" si="16"/>
        <v/>
      </c>
      <c r="K105" s="34" t="str">
        <f t="shared" si="17"/>
        <v/>
      </c>
      <c r="L105" s="26" t="str">
        <f t="shared" si="18"/>
        <v/>
      </c>
      <c r="M105" s="32"/>
      <c r="N105" s="190"/>
      <c r="O105" s="190"/>
      <c r="P105" s="190"/>
      <c r="Q105" s="190"/>
      <c r="R105" s="23"/>
    </row>
    <row r="106" spans="1:18">
      <c r="A106" s="27">
        <f t="shared" ca="1" si="19"/>
        <v>45954</v>
      </c>
      <c r="B106" s="20"/>
      <c r="C106" s="21"/>
      <c r="D106" s="20"/>
      <c r="E106" s="21"/>
      <c r="F106" s="22"/>
      <c r="G106" s="22"/>
      <c r="H106" s="34" t="str">
        <f t="shared" si="14"/>
        <v/>
      </c>
      <c r="I106" s="34" t="str">
        <f t="shared" si="15"/>
        <v/>
      </c>
      <c r="J106" s="34" t="str">
        <f t="shared" si="16"/>
        <v/>
      </c>
      <c r="K106" s="34" t="str">
        <f t="shared" si="17"/>
        <v/>
      </c>
      <c r="L106" s="26" t="str">
        <f t="shared" si="18"/>
        <v/>
      </c>
      <c r="M106" s="32"/>
      <c r="N106" s="190"/>
      <c r="O106" s="190"/>
      <c r="P106" s="190"/>
      <c r="Q106" s="190"/>
      <c r="R106" s="23"/>
    </row>
    <row r="107" spans="1:18">
      <c r="A107" s="27">
        <f t="shared" ca="1" si="19"/>
        <v>45955</v>
      </c>
      <c r="B107" s="20"/>
      <c r="C107" s="21"/>
      <c r="D107" s="20"/>
      <c r="E107" s="21"/>
      <c r="F107" s="22"/>
      <c r="G107" s="22"/>
      <c r="H107" s="34" t="str">
        <f t="shared" si="14"/>
        <v/>
      </c>
      <c r="I107" s="34" t="str">
        <f t="shared" si="15"/>
        <v/>
      </c>
      <c r="J107" s="34" t="str">
        <f t="shared" si="16"/>
        <v/>
      </c>
      <c r="K107" s="34" t="str">
        <f t="shared" si="17"/>
        <v/>
      </c>
      <c r="L107" s="26" t="str">
        <f t="shared" si="18"/>
        <v/>
      </c>
      <c r="M107" s="32"/>
      <c r="N107" s="190"/>
      <c r="O107" s="190"/>
      <c r="P107" s="190"/>
      <c r="Q107" s="190"/>
      <c r="R107" s="23"/>
    </row>
    <row r="108" spans="1:18">
      <c r="A108" s="27">
        <f t="shared" ca="1" si="19"/>
        <v>45956</v>
      </c>
      <c r="B108" s="20"/>
      <c r="C108" s="21"/>
      <c r="D108" s="20"/>
      <c r="E108" s="21"/>
      <c r="F108" s="22"/>
      <c r="G108" s="22"/>
      <c r="H108" s="34" t="str">
        <f t="shared" si="14"/>
        <v/>
      </c>
      <c r="I108" s="34" t="str">
        <f t="shared" si="15"/>
        <v/>
      </c>
      <c r="J108" s="34" t="str">
        <f t="shared" si="16"/>
        <v/>
      </c>
      <c r="K108" s="34" t="str">
        <f t="shared" si="17"/>
        <v/>
      </c>
      <c r="L108" s="26" t="str">
        <f t="shared" si="18"/>
        <v/>
      </c>
      <c r="M108" s="32"/>
      <c r="N108" s="190"/>
      <c r="O108" s="190"/>
      <c r="P108" s="190"/>
      <c r="Q108" s="190"/>
      <c r="R108" s="23"/>
    </row>
    <row r="109" spans="1:18">
      <c r="A109" s="27">
        <f t="shared" ca="1" si="19"/>
        <v>45957</v>
      </c>
      <c r="B109" s="20"/>
      <c r="C109" s="21"/>
      <c r="D109" s="20"/>
      <c r="E109" s="21"/>
      <c r="F109" s="22"/>
      <c r="G109" s="22"/>
      <c r="H109" s="34" t="str">
        <f t="shared" si="14"/>
        <v/>
      </c>
      <c r="I109" s="34" t="str">
        <f t="shared" si="15"/>
        <v/>
      </c>
      <c r="J109" s="34" t="str">
        <f t="shared" si="16"/>
        <v/>
      </c>
      <c r="K109" s="34" t="str">
        <f t="shared" si="17"/>
        <v/>
      </c>
      <c r="L109" s="26" t="str">
        <f t="shared" si="18"/>
        <v/>
      </c>
      <c r="M109" s="32"/>
      <c r="N109" s="190"/>
      <c r="O109" s="190"/>
      <c r="P109" s="190"/>
      <c r="Q109" s="190"/>
      <c r="R109" s="23"/>
    </row>
    <row r="110" spans="1:18">
      <c r="A110" s="27">
        <f t="shared" ca="1" si="19"/>
        <v>45958</v>
      </c>
      <c r="B110" s="20"/>
      <c r="C110" s="21"/>
      <c r="D110" s="20"/>
      <c r="E110" s="21"/>
      <c r="F110" s="22"/>
      <c r="G110" s="22"/>
      <c r="H110" s="34" t="str">
        <f t="shared" si="14"/>
        <v/>
      </c>
      <c r="I110" s="34" t="str">
        <f t="shared" si="15"/>
        <v/>
      </c>
      <c r="J110" s="34" t="str">
        <f t="shared" si="16"/>
        <v/>
      </c>
      <c r="K110" s="34" t="str">
        <f t="shared" si="17"/>
        <v/>
      </c>
      <c r="L110" s="26" t="str">
        <f t="shared" si="18"/>
        <v/>
      </c>
      <c r="M110" s="32"/>
      <c r="N110" s="190"/>
      <c r="O110" s="190"/>
      <c r="P110" s="190"/>
      <c r="Q110" s="190"/>
      <c r="R110" s="23"/>
    </row>
    <row r="111" spans="1:18">
      <c r="A111" s="27">
        <f t="shared" ca="1" si="19"/>
        <v>45959</v>
      </c>
      <c r="B111" s="20"/>
      <c r="C111" s="21"/>
      <c r="D111" s="20"/>
      <c r="E111" s="21"/>
      <c r="F111" s="22"/>
      <c r="G111" s="22"/>
      <c r="H111" s="34" t="str">
        <f t="shared" si="14"/>
        <v/>
      </c>
      <c r="I111" s="34" t="str">
        <f t="shared" si="15"/>
        <v/>
      </c>
      <c r="J111" s="34" t="str">
        <f t="shared" si="16"/>
        <v/>
      </c>
      <c r="K111" s="34" t="str">
        <f t="shared" si="17"/>
        <v/>
      </c>
      <c r="L111" s="26" t="str">
        <f t="shared" si="18"/>
        <v/>
      </c>
      <c r="M111" s="32"/>
      <c r="N111" s="190"/>
      <c r="O111" s="190"/>
      <c r="P111" s="190"/>
      <c r="Q111" s="190"/>
      <c r="R111" s="23"/>
    </row>
    <row r="112" spans="1:18">
      <c r="A112" s="27">
        <f t="shared" ca="1" si="19"/>
        <v>45960</v>
      </c>
      <c r="B112" s="20"/>
      <c r="C112" s="21"/>
      <c r="D112" s="20"/>
      <c r="E112" s="21"/>
      <c r="F112" s="22"/>
      <c r="G112" s="22"/>
      <c r="H112" s="34" t="str">
        <f t="shared" si="14"/>
        <v/>
      </c>
      <c r="I112" s="34" t="str">
        <f t="shared" si="15"/>
        <v/>
      </c>
      <c r="J112" s="34" t="str">
        <f t="shared" si="16"/>
        <v/>
      </c>
      <c r="K112" s="34" t="str">
        <f t="shared" si="17"/>
        <v/>
      </c>
      <c r="L112" s="26" t="str">
        <f t="shared" si="18"/>
        <v/>
      </c>
      <c r="M112" s="32"/>
      <c r="N112" s="190"/>
      <c r="O112" s="190"/>
      <c r="P112" s="190"/>
      <c r="Q112" s="190"/>
      <c r="R112" s="23"/>
    </row>
    <row r="113" spans="1:22">
      <c r="A113" s="27">
        <f t="shared" ca="1" si="19"/>
        <v>45961</v>
      </c>
      <c r="B113" s="20"/>
      <c r="C113" s="21"/>
      <c r="D113" s="20"/>
      <c r="E113" s="21"/>
      <c r="F113" s="22"/>
      <c r="G113" s="22"/>
      <c r="H113" s="34" t="str">
        <f t="shared" si="14"/>
        <v/>
      </c>
      <c r="I113" s="34" t="str">
        <f t="shared" si="15"/>
        <v/>
      </c>
      <c r="J113" s="34" t="str">
        <f t="shared" si="16"/>
        <v/>
      </c>
      <c r="K113" s="34" t="str">
        <f t="shared" si="17"/>
        <v/>
      </c>
      <c r="L113" s="26" t="str">
        <f>IF(AND($B113="",$D113=""),"",($C113-$B113-$F113)+($E113-$D113-$G113))</f>
        <v/>
      </c>
      <c r="M113" s="32"/>
      <c r="N113" s="190"/>
      <c r="O113" s="190"/>
      <c r="P113" s="190"/>
      <c r="Q113" s="190"/>
      <c r="R113" s="23"/>
    </row>
    <row r="114" spans="1:22">
      <c r="A114" s="5" t="s">
        <v>11</v>
      </c>
      <c r="B114" s="191"/>
      <c r="C114" s="192"/>
      <c r="D114" s="191"/>
      <c r="E114" s="192"/>
      <c r="F114" s="26" t="str">
        <f>IF(SUM($F83:$F113)=0,"",SUM($F83:$F113))</f>
        <v/>
      </c>
      <c r="G114" s="26" t="str">
        <f>IF(SUM($G83:$G113)=0,"",SUM($G83:$G113))</f>
        <v/>
      </c>
      <c r="H114" s="26" t="str">
        <f>IF(SUM(H83:H113)=0,"",SUM(H83:H113))</f>
        <v/>
      </c>
      <c r="I114" s="26" t="str">
        <f>IF(SUM(I83:I113)=0,"",SUM(I83:I113))</f>
        <v/>
      </c>
      <c r="J114" s="26" t="str">
        <f t="shared" ref="J114:K114" si="20">IF(SUM(J83:J113)=0,"",SUM(J83:J113))</f>
        <v/>
      </c>
      <c r="K114" s="26" t="str">
        <f t="shared" si="20"/>
        <v/>
      </c>
      <c r="L114" s="26" t="str">
        <f>IF(SUM($L83:$L113)=0,"",SUM($L83:$L113))</f>
        <v/>
      </c>
      <c r="M114" s="33"/>
      <c r="N114" s="193"/>
      <c r="O114" s="193"/>
      <c r="P114" s="193"/>
      <c r="Q114" s="193"/>
      <c r="R114" s="6"/>
    </row>
    <row r="116" spans="1:22" ht="27" customHeight="1">
      <c r="A116" s="194" t="s">
        <v>22</v>
      </c>
      <c r="B116" s="189" t="s">
        <v>103</v>
      </c>
      <c r="C116" s="189"/>
      <c r="D116" s="189"/>
      <c r="E116" s="189"/>
      <c r="F116" s="189" t="s">
        <v>23</v>
      </c>
      <c r="G116" s="189"/>
      <c r="H116" s="189" t="s">
        <v>88</v>
      </c>
      <c r="I116" s="189"/>
      <c r="J116" s="189"/>
      <c r="K116" s="189"/>
      <c r="L116" s="189" t="s">
        <v>87</v>
      </c>
      <c r="M116" s="195" t="s">
        <v>96</v>
      </c>
      <c r="N116" s="194" t="s">
        <v>25</v>
      </c>
      <c r="O116" s="194"/>
      <c r="P116" s="194"/>
      <c r="Q116" s="194"/>
      <c r="R116" s="189" t="s">
        <v>100</v>
      </c>
    </row>
    <row r="117" spans="1:22" ht="14.25" customHeight="1">
      <c r="A117" s="194"/>
      <c r="B117" s="189" t="s">
        <v>82</v>
      </c>
      <c r="C117" s="189"/>
      <c r="D117" s="189" t="s">
        <v>84</v>
      </c>
      <c r="E117" s="189"/>
      <c r="F117" s="189"/>
      <c r="G117" s="189"/>
      <c r="H117" s="189" t="s">
        <v>90</v>
      </c>
      <c r="I117" s="189"/>
      <c r="J117" s="189" t="s">
        <v>89</v>
      </c>
      <c r="K117" s="189"/>
      <c r="L117" s="189"/>
      <c r="M117" s="196"/>
      <c r="N117" s="194"/>
      <c r="O117" s="194"/>
      <c r="P117" s="194"/>
      <c r="Q117" s="194"/>
      <c r="R117" s="189"/>
    </row>
    <row r="118" spans="1:22">
      <c r="A118" s="194"/>
      <c r="B118" s="43" t="s">
        <v>26</v>
      </c>
      <c r="C118" s="43" t="s">
        <v>27</v>
      </c>
      <c r="D118" s="43" t="s">
        <v>26</v>
      </c>
      <c r="E118" s="43" t="s">
        <v>27</v>
      </c>
      <c r="F118" s="44" t="s">
        <v>85</v>
      </c>
      <c r="G118" s="44" t="s">
        <v>86</v>
      </c>
      <c r="H118" s="44" t="s">
        <v>81</v>
      </c>
      <c r="I118" s="44" t="s">
        <v>83</v>
      </c>
      <c r="J118" s="44" t="s">
        <v>81</v>
      </c>
      <c r="K118" s="44" t="s">
        <v>95</v>
      </c>
      <c r="L118" s="189"/>
      <c r="M118" s="197"/>
      <c r="N118" s="194"/>
      <c r="O118" s="194"/>
      <c r="P118" s="194"/>
      <c r="Q118" s="194"/>
      <c r="R118" s="194"/>
    </row>
    <row r="119" spans="1:22">
      <c r="A119" s="27" cm="1">
        <f t="array" aca="1" ref="A119" ca="1">DATE("2025","8"+3,IFERROR(INDIRECT(T1),"1"))</f>
        <v>45962</v>
      </c>
      <c r="B119" s="20"/>
      <c r="C119" s="21"/>
      <c r="D119" s="20"/>
      <c r="E119" s="21"/>
      <c r="F119" s="22"/>
      <c r="G119" s="22"/>
      <c r="H119" s="34" t="str">
        <f>IF(OR(B119="",LEFT(M119,1)="✓"),"",C119-B119-F119)</f>
        <v/>
      </c>
      <c r="I119" s="34" t="str">
        <f>IF(OR(D119="",LEFT(M119,1)="✓"),"",E119-D119-G119)</f>
        <v/>
      </c>
      <c r="J119" s="34" t="str">
        <f>IF(AND(B119&lt;&gt;"",M119="✓所定"),C119-B119-F119,"")</f>
        <v/>
      </c>
      <c r="K119" s="34" t="str">
        <f>IF(AND(B119&lt;&gt;"",M119="✓法定"),C119-B119-F119,"")</f>
        <v/>
      </c>
      <c r="L119" s="26" t="str">
        <f>IF(AND($B119="",$D119=""),"",($C119-$B119-$F119)+($E119-$D119-$G119))</f>
        <v/>
      </c>
      <c r="M119" s="32"/>
      <c r="N119" s="198"/>
      <c r="O119" s="199"/>
      <c r="P119" s="199"/>
      <c r="Q119" s="200"/>
      <c r="R119" s="23"/>
      <c r="V119" s="1" t="s">
        <v>171</v>
      </c>
    </row>
    <row r="120" spans="1:22">
      <c r="A120" s="27">
        <f ca="1">A119+1</f>
        <v>45963</v>
      </c>
      <c r="B120" s="20"/>
      <c r="C120" s="21"/>
      <c r="D120" s="20"/>
      <c r="E120" s="21"/>
      <c r="F120" s="22"/>
      <c r="G120" s="22"/>
      <c r="H120" s="34" t="str">
        <f t="shared" ref="H120:H149" si="21">IF(OR(B120="",LEFT(M120,1)="✓"),"",C120-B120-F120)</f>
        <v/>
      </c>
      <c r="I120" s="34" t="str">
        <f t="shared" ref="I120:I149" si="22">IF(OR(D120="",LEFT(M120,1)="✓"),"",E120-D120-G120)</f>
        <v/>
      </c>
      <c r="J120" s="34" t="str">
        <f t="shared" ref="J120:J149" si="23">IF(AND(B120&lt;&gt;"",M120="✓所定"),C120-B120-F120,"")</f>
        <v/>
      </c>
      <c r="K120" s="34" t="str">
        <f t="shared" ref="K120:K149" si="24">IF(AND(B120&lt;&gt;"",M120="✓法定"),C120-B120-F120,"")</f>
        <v/>
      </c>
      <c r="L120" s="26" t="str">
        <f t="shared" ref="L120:L147" si="25">IF(AND($B120="",$D120=""),"",($C120-$B120-$F120)+($E120-$D120-$G120))</f>
        <v/>
      </c>
      <c r="M120" s="32"/>
      <c r="N120" s="190"/>
      <c r="O120" s="190"/>
      <c r="P120" s="190"/>
      <c r="Q120" s="190"/>
      <c r="R120" s="23"/>
      <c r="V120" s="1" t="s">
        <v>172</v>
      </c>
    </row>
    <row r="121" spans="1:22">
      <c r="A121" s="27">
        <f t="shared" ref="A121:A149" ca="1" si="26">A120+1</f>
        <v>45964</v>
      </c>
      <c r="B121" s="20"/>
      <c r="C121" s="21"/>
      <c r="D121" s="20"/>
      <c r="E121" s="21"/>
      <c r="F121" s="22"/>
      <c r="G121" s="22"/>
      <c r="H121" s="34" t="str">
        <f t="shared" si="21"/>
        <v/>
      </c>
      <c r="I121" s="34" t="str">
        <f t="shared" si="22"/>
        <v/>
      </c>
      <c r="J121" s="34" t="str">
        <f t="shared" si="23"/>
        <v/>
      </c>
      <c r="K121" s="34" t="str">
        <f t="shared" si="24"/>
        <v/>
      </c>
      <c r="L121" s="26" t="str">
        <f t="shared" si="25"/>
        <v/>
      </c>
      <c r="M121" s="32"/>
      <c r="N121" s="190"/>
      <c r="O121" s="190"/>
      <c r="P121" s="190"/>
      <c r="Q121" s="190"/>
      <c r="R121" s="23"/>
    </row>
    <row r="122" spans="1:22">
      <c r="A122" s="27">
        <f t="shared" ca="1" si="26"/>
        <v>45965</v>
      </c>
      <c r="B122" s="20"/>
      <c r="C122" s="21"/>
      <c r="D122" s="20"/>
      <c r="E122" s="21"/>
      <c r="F122" s="22"/>
      <c r="G122" s="22"/>
      <c r="H122" s="34" t="str">
        <f t="shared" si="21"/>
        <v/>
      </c>
      <c r="I122" s="34" t="str">
        <f t="shared" si="22"/>
        <v/>
      </c>
      <c r="J122" s="34" t="str">
        <f t="shared" si="23"/>
        <v/>
      </c>
      <c r="K122" s="34" t="str">
        <f t="shared" si="24"/>
        <v/>
      </c>
      <c r="L122" s="26" t="str">
        <f t="shared" si="25"/>
        <v/>
      </c>
      <c r="M122" s="32"/>
      <c r="N122" s="190"/>
      <c r="O122" s="190"/>
      <c r="P122" s="190"/>
      <c r="Q122" s="190"/>
      <c r="R122" s="23"/>
    </row>
    <row r="123" spans="1:22">
      <c r="A123" s="27">
        <f t="shared" ca="1" si="26"/>
        <v>45966</v>
      </c>
      <c r="B123" s="20"/>
      <c r="C123" s="21"/>
      <c r="D123" s="20"/>
      <c r="E123" s="21"/>
      <c r="F123" s="22"/>
      <c r="G123" s="22"/>
      <c r="H123" s="34" t="str">
        <f t="shared" si="21"/>
        <v/>
      </c>
      <c r="I123" s="34" t="str">
        <f t="shared" si="22"/>
        <v/>
      </c>
      <c r="J123" s="34" t="str">
        <f t="shared" si="23"/>
        <v/>
      </c>
      <c r="K123" s="34" t="str">
        <f t="shared" si="24"/>
        <v/>
      </c>
      <c r="L123" s="26" t="str">
        <f t="shared" si="25"/>
        <v/>
      </c>
      <c r="M123" s="32"/>
      <c r="N123" s="190"/>
      <c r="O123" s="190"/>
      <c r="P123" s="190"/>
      <c r="Q123" s="190"/>
      <c r="R123" s="23"/>
    </row>
    <row r="124" spans="1:22">
      <c r="A124" s="27">
        <f t="shared" ca="1" si="26"/>
        <v>45967</v>
      </c>
      <c r="B124" s="20"/>
      <c r="C124" s="21"/>
      <c r="D124" s="20"/>
      <c r="E124" s="21"/>
      <c r="F124" s="22"/>
      <c r="G124" s="22"/>
      <c r="H124" s="34" t="str">
        <f t="shared" si="21"/>
        <v/>
      </c>
      <c r="I124" s="34" t="str">
        <f t="shared" si="22"/>
        <v/>
      </c>
      <c r="J124" s="34" t="str">
        <f t="shared" si="23"/>
        <v/>
      </c>
      <c r="K124" s="34" t="str">
        <f t="shared" si="24"/>
        <v/>
      </c>
      <c r="L124" s="26" t="str">
        <f t="shared" si="25"/>
        <v/>
      </c>
      <c r="M124" s="32"/>
      <c r="N124" s="190"/>
      <c r="O124" s="190"/>
      <c r="P124" s="190"/>
      <c r="Q124" s="190"/>
      <c r="R124" s="23"/>
    </row>
    <row r="125" spans="1:22">
      <c r="A125" s="27">
        <f t="shared" ca="1" si="26"/>
        <v>45968</v>
      </c>
      <c r="B125" s="20"/>
      <c r="C125" s="21"/>
      <c r="D125" s="20"/>
      <c r="E125" s="21"/>
      <c r="F125" s="22"/>
      <c r="G125" s="22"/>
      <c r="H125" s="34" t="str">
        <f t="shared" si="21"/>
        <v/>
      </c>
      <c r="I125" s="34" t="str">
        <f t="shared" si="22"/>
        <v/>
      </c>
      <c r="J125" s="34" t="str">
        <f t="shared" si="23"/>
        <v/>
      </c>
      <c r="K125" s="34" t="str">
        <f t="shared" si="24"/>
        <v/>
      </c>
      <c r="L125" s="26" t="str">
        <f t="shared" si="25"/>
        <v/>
      </c>
      <c r="M125" s="32"/>
      <c r="N125" s="190"/>
      <c r="O125" s="190"/>
      <c r="P125" s="190"/>
      <c r="Q125" s="190"/>
      <c r="R125" s="23"/>
    </row>
    <row r="126" spans="1:22">
      <c r="A126" s="27">
        <f t="shared" ca="1" si="26"/>
        <v>45969</v>
      </c>
      <c r="B126" s="20"/>
      <c r="C126" s="21"/>
      <c r="D126" s="20"/>
      <c r="E126" s="21"/>
      <c r="F126" s="22"/>
      <c r="G126" s="22"/>
      <c r="H126" s="34" t="str">
        <f t="shared" si="21"/>
        <v/>
      </c>
      <c r="I126" s="34" t="str">
        <f t="shared" si="22"/>
        <v/>
      </c>
      <c r="J126" s="34" t="str">
        <f t="shared" si="23"/>
        <v/>
      </c>
      <c r="K126" s="34" t="str">
        <f t="shared" si="24"/>
        <v/>
      </c>
      <c r="L126" s="26" t="str">
        <f t="shared" si="25"/>
        <v/>
      </c>
      <c r="M126" s="32"/>
      <c r="N126" s="190"/>
      <c r="O126" s="190"/>
      <c r="P126" s="190"/>
      <c r="Q126" s="190"/>
      <c r="R126" s="23"/>
    </row>
    <row r="127" spans="1:22">
      <c r="A127" s="27">
        <f t="shared" ca="1" si="26"/>
        <v>45970</v>
      </c>
      <c r="B127" s="20"/>
      <c r="C127" s="21"/>
      <c r="D127" s="20"/>
      <c r="E127" s="21"/>
      <c r="F127" s="22"/>
      <c r="G127" s="22"/>
      <c r="H127" s="34" t="str">
        <f t="shared" si="21"/>
        <v/>
      </c>
      <c r="I127" s="34" t="str">
        <f t="shared" si="22"/>
        <v/>
      </c>
      <c r="J127" s="34" t="str">
        <f t="shared" si="23"/>
        <v/>
      </c>
      <c r="K127" s="34" t="str">
        <f t="shared" si="24"/>
        <v/>
      </c>
      <c r="L127" s="26" t="str">
        <f t="shared" si="25"/>
        <v/>
      </c>
      <c r="M127" s="32"/>
      <c r="N127" s="190"/>
      <c r="O127" s="190"/>
      <c r="P127" s="190"/>
      <c r="Q127" s="190"/>
      <c r="R127" s="23"/>
    </row>
    <row r="128" spans="1:22">
      <c r="A128" s="27">
        <f t="shared" ca="1" si="26"/>
        <v>45971</v>
      </c>
      <c r="B128" s="20"/>
      <c r="C128" s="21"/>
      <c r="D128" s="20"/>
      <c r="E128" s="21"/>
      <c r="F128" s="22"/>
      <c r="G128" s="22"/>
      <c r="H128" s="34" t="str">
        <f t="shared" si="21"/>
        <v/>
      </c>
      <c r="I128" s="34" t="str">
        <f t="shared" si="22"/>
        <v/>
      </c>
      <c r="J128" s="34" t="str">
        <f t="shared" si="23"/>
        <v/>
      </c>
      <c r="K128" s="34" t="str">
        <f t="shared" si="24"/>
        <v/>
      </c>
      <c r="L128" s="26" t="str">
        <f t="shared" si="25"/>
        <v/>
      </c>
      <c r="M128" s="32"/>
      <c r="N128" s="190"/>
      <c r="O128" s="190"/>
      <c r="P128" s="190"/>
      <c r="Q128" s="190"/>
      <c r="R128" s="23"/>
    </row>
    <row r="129" spans="1:18">
      <c r="A129" s="27">
        <f t="shared" ca="1" si="26"/>
        <v>45972</v>
      </c>
      <c r="B129" s="20"/>
      <c r="C129" s="21"/>
      <c r="D129" s="20"/>
      <c r="E129" s="21"/>
      <c r="F129" s="22"/>
      <c r="G129" s="22"/>
      <c r="H129" s="34" t="str">
        <f t="shared" si="21"/>
        <v/>
      </c>
      <c r="I129" s="34" t="str">
        <f t="shared" si="22"/>
        <v/>
      </c>
      <c r="J129" s="34" t="str">
        <f t="shared" si="23"/>
        <v/>
      </c>
      <c r="K129" s="34" t="str">
        <f t="shared" si="24"/>
        <v/>
      </c>
      <c r="L129" s="26" t="str">
        <f t="shared" si="25"/>
        <v/>
      </c>
      <c r="M129" s="32"/>
      <c r="N129" s="190"/>
      <c r="O129" s="190"/>
      <c r="P129" s="190"/>
      <c r="Q129" s="190"/>
      <c r="R129" s="23"/>
    </row>
    <row r="130" spans="1:18">
      <c r="A130" s="27">
        <f t="shared" ca="1" si="26"/>
        <v>45973</v>
      </c>
      <c r="B130" s="20"/>
      <c r="C130" s="21"/>
      <c r="D130" s="20"/>
      <c r="E130" s="21"/>
      <c r="F130" s="22"/>
      <c r="G130" s="22"/>
      <c r="H130" s="34" t="str">
        <f t="shared" si="21"/>
        <v/>
      </c>
      <c r="I130" s="34" t="str">
        <f t="shared" si="22"/>
        <v/>
      </c>
      <c r="J130" s="34" t="str">
        <f t="shared" si="23"/>
        <v/>
      </c>
      <c r="K130" s="34" t="str">
        <f t="shared" si="24"/>
        <v/>
      </c>
      <c r="L130" s="26" t="str">
        <f t="shared" si="25"/>
        <v/>
      </c>
      <c r="M130" s="32"/>
      <c r="N130" s="190"/>
      <c r="O130" s="190"/>
      <c r="P130" s="190"/>
      <c r="Q130" s="190"/>
      <c r="R130" s="23"/>
    </row>
    <row r="131" spans="1:18">
      <c r="A131" s="27">
        <f t="shared" ca="1" si="26"/>
        <v>45974</v>
      </c>
      <c r="B131" s="20"/>
      <c r="C131" s="21"/>
      <c r="D131" s="20"/>
      <c r="E131" s="21"/>
      <c r="F131" s="22"/>
      <c r="G131" s="22"/>
      <c r="H131" s="34" t="str">
        <f t="shared" si="21"/>
        <v/>
      </c>
      <c r="I131" s="34" t="str">
        <f t="shared" si="22"/>
        <v/>
      </c>
      <c r="J131" s="34" t="str">
        <f t="shared" si="23"/>
        <v/>
      </c>
      <c r="K131" s="34" t="str">
        <f t="shared" si="24"/>
        <v/>
      </c>
      <c r="L131" s="26" t="str">
        <f t="shared" si="25"/>
        <v/>
      </c>
      <c r="M131" s="32"/>
      <c r="N131" s="190"/>
      <c r="O131" s="190"/>
      <c r="P131" s="190"/>
      <c r="Q131" s="190"/>
      <c r="R131" s="23"/>
    </row>
    <row r="132" spans="1:18">
      <c r="A132" s="27">
        <f t="shared" ca="1" si="26"/>
        <v>45975</v>
      </c>
      <c r="B132" s="20"/>
      <c r="C132" s="21"/>
      <c r="D132" s="20"/>
      <c r="E132" s="21"/>
      <c r="F132" s="22"/>
      <c r="G132" s="22"/>
      <c r="H132" s="34" t="str">
        <f t="shared" si="21"/>
        <v/>
      </c>
      <c r="I132" s="34" t="str">
        <f t="shared" si="22"/>
        <v/>
      </c>
      <c r="J132" s="34" t="str">
        <f t="shared" si="23"/>
        <v/>
      </c>
      <c r="K132" s="34" t="str">
        <f t="shared" si="24"/>
        <v/>
      </c>
      <c r="L132" s="26" t="str">
        <f t="shared" si="25"/>
        <v/>
      </c>
      <c r="M132" s="32"/>
      <c r="N132" s="190"/>
      <c r="O132" s="190"/>
      <c r="P132" s="190"/>
      <c r="Q132" s="190"/>
      <c r="R132" s="23"/>
    </row>
    <row r="133" spans="1:18">
      <c r="A133" s="27">
        <f t="shared" ca="1" si="26"/>
        <v>45976</v>
      </c>
      <c r="B133" s="20"/>
      <c r="C133" s="21"/>
      <c r="D133" s="20"/>
      <c r="E133" s="21"/>
      <c r="F133" s="22"/>
      <c r="G133" s="22"/>
      <c r="H133" s="34" t="str">
        <f t="shared" si="21"/>
        <v/>
      </c>
      <c r="I133" s="34" t="str">
        <f t="shared" si="22"/>
        <v/>
      </c>
      <c r="J133" s="34" t="str">
        <f t="shared" si="23"/>
        <v/>
      </c>
      <c r="K133" s="34" t="str">
        <f t="shared" si="24"/>
        <v/>
      </c>
      <c r="L133" s="26" t="str">
        <f t="shared" si="25"/>
        <v/>
      </c>
      <c r="M133" s="32"/>
      <c r="N133" s="190"/>
      <c r="O133" s="190"/>
      <c r="P133" s="190"/>
      <c r="Q133" s="190"/>
      <c r="R133" s="23"/>
    </row>
    <row r="134" spans="1:18">
      <c r="A134" s="27">
        <f t="shared" ca="1" si="26"/>
        <v>45977</v>
      </c>
      <c r="B134" s="20"/>
      <c r="C134" s="21"/>
      <c r="D134" s="20"/>
      <c r="E134" s="21"/>
      <c r="F134" s="22"/>
      <c r="G134" s="22"/>
      <c r="H134" s="34" t="str">
        <f t="shared" si="21"/>
        <v/>
      </c>
      <c r="I134" s="34" t="str">
        <f t="shared" si="22"/>
        <v/>
      </c>
      <c r="J134" s="34" t="str">
        <f t="shared" si="23"/>
        <v/>
      </c>
      <c r="K134" s="34" t="str">
        <f t="shared" si="24"/>
        <v/>
      </c>
      <c r="L134" s="26" t="str">
        <f t="shared" si="25"/>
        <v/>
      </c>
      <c r="M134" s="32"/>
      <c r="N134" s="190"/>
      <c r="O134" s="190"/>
      <c r="P134" s="190"/>
      <c r="Q134" s="190"/>
      <c r="R134" s="23"/>
    </row>
    <row r="135" spans="1:18">
      <c r="A135" s="27">
        <f t="shared" ca="1" si="26"/>
        <v>45978</v>
      </c>
      <c r="B135" s="20"/>
      <c r="C135" s="21"/>
      <c r="D135" s="20"/>
      <c r="E135" s="21"/>
      <c r="F135" s="22"/>
      <c r="G135" s="22"/>
      <c r="H135" s="34" t="str">
        <f t="shared" si="21"/>
        <v/>
      </c>
      <c r="I135" s="34" t="str">
        <f t="shared" si="22"/>
        <v/>
      </c>
      <c r="J135" s="34" t="str">
        <f t="shared" si="23"/>
        <v/>
      </c>
      <c r="K135" s="34" t="str">
        <f t="shared" si="24"/>
        <v/>
      </c>
      <c r="L135" s="26" t="str">
        <f t="shared" si="25"/>
        <v/>
      </c>
      <c r="M135" s="32"/>
      <c r="N135" s="190"/>
      <c r="O135" s="190"/>
      <c r="P135" s="190"/>
      <c r="Q135" s="190"/>
      <c r="R135" s="23"/>
    </row>
    <row r="136" spans="1:18">
      <c r="A136" s="27">
        <f t="shared" ca="1" si="26"/>
        <v>45979</v>
      </c>
      <c r="B136" s="20"/>
      <c r="C136" s="21"/>
      <c r="D136" s="20"/>
      <c r="E136" s="21"/>
      <c r="F136" s="22"/>
      <c r="G136" s="22"/>
      <c r="H136" s="34" t="str">
        <f t="shared" si="21"/>
        <v/>
      </c>
      <c r="I136" s="34" t="str">
        <f t="shared" si="22"/>
        <v/>
      </c>
      <c r="J136" s="34" t="str">
        <f t="shared" si="23"/>
        <v/>
      </c>
      <c r="K136" s="34" t="str">
        <f t="shared" si="24"/>
        <v/>
      </c>
      <c r="L136" s="26" t="str">
        <f t="shared" si="25"/>
        <v/>
      </c>
      <c r="M136" s="32"/>
      <c r="N136" s="190"/>
      <c r="O136" s="190"/>
      <c r="P136" s="190"/>
      <c r="Q136" s="190"/>
      <c r="R136" s="23"/>
    </row>
    <row r="137" spans="1:18">
      <c r="A137" s="27">
        <f t="shared" ca="1" si="26"/>
        <v>45980</v>
      </c>
      <c r="B137" s="20"/>
      <c r="C137" s="21"/>
      <c r="D137" s="20"/>
      <c r="E137" s="21"/>
      <c r="F137" s="22"/>
      <c r="G137" s="22"/>
      <c r="H137" s="34" t="str">
        <f t="shared" si="21"/>
        <v/>
      </c>
      <c r="I137" s="34" t="str">
        <f t="shared" si="22"/>
        <v/>
      </c>
      <c r="J137" s="34" t="str">
        <f t="shared" si="23"/>
        <v/>
      </c>
      <c r="K137" s="34" t="str">
        <f t="shared" si="24"/>
        <v/>
      </c>
      <c r="L137" s="26" t="str">
        <f t="shared" si="25"/>
        <v/>
      </c>
      <c r="M137" s="32"/>
      <c r="N137" s="190"/>
      <c r="O137" s="190"/>
      <c r="P137" s="190"/>
      <c r="Q137" s="190"/>
      <c r="R137" s="23"/>
    </row>
    <row r="138" spans="1:18">
      <c r="A138" s="27">
        <f t="shared" ca="1" si="26"/>
        <v>45981</v>
      </c>
      <c r="B138" s="20"/>
      <c r="C138" s="21"/>
      <c r="D138" s="20"/>
      <c r="E138" s="21"/>
      <c r="F138" s="22"/>
      <c r="G138" s="22"/>
      <c r="H138" s="34" t="str">
        <f t="shared" si="21"/>
        <v/>
      </c>
      <c r="I138" s="34" t="str">
        <f t="shared" si="22"/>
        <v/>
      </c>
      <c r="J138" s="34" t="str">
        <f t="shared" si="23"/>
        <v/>
      </c>
      <c r="K138" s="34" t="str">
        <f t="shared" si="24"/>
        <v/>
      </c>
      <c r="L138" s="26" t="str">
        <f t="shared" si="25"/>
        <v/>
      </c>
      <c r="M138" s="32"/>
      <c r="N138" s="190"/>
      <c r="O138" s="190"/>
      <c r="P138" s="190"/>
      <c r="Q138" s="190"/>
      <c r="R138" s="23"/>
    </row>
    <row r="139" spans="1:18">
      <c r="A139" s="27">
        <f t="shared" ca="1" si="26"/>
        <v>45982</v>
      </c>
      <c r="B139" s="20"/>
      <c r="C139" s="21"/>
      <c r="D139" s="20"/>
      <c r="E139" s="21"/>
      <c r="F139" s="22"/>
      <c r="G139" s="22"/>
      <c r="H139" s="34" t="str">
        <f t="shared" si="21"/>
        <v/>
      </c>
      <c r="I139" s="34" t="str">
        <f t="shared" si="22"/>
        <v/>
      </c>
      <c r="J139" s="34" t="str">
        <f t="shared" si="23"/>
        <v/>
      </c>
      <c r="K139" s="34" t="str">
        <f t="shared" si="24"/>
        <v/>
      </c>
      <c r="L139" s="26" t="str">
        <f t="shared" si="25"/>
        <v/>
      </c>
      <c r="M139" s="32"/>
      <c r="N139" s="190"/>
      <c r="O139" s="190"/>
      <c r="P139" s="190"/>
      <c r="Q139" s="190"/>
      <c r="R139" s="23"/>
    </row>
    <row r="140" spans="1:18">
      <c r="A140" s="27">
        <f t="shared" ca="1" si="26"/>
        <v>45983</v>
      </c>
      <c r="B140" s="20"/>
      <c r="C140" s="21"/>
      <c r="D140" s="20"/>
      <c r="E140" s="21"/>
      <c r="F140" s="22"/>
      <c r="G140" s="22"/>
      <c r="H140" s="34" t="str">
        <f t="shared" si="21"/>
        <v/>
      </c>
      <c r="I140" s="34" t="str">
        <f t="shared" si="22"/>
        <v/>
      </c>
      <c r="J140" s="34" t="str">
        <f t="shared" si="23"/>
        <v/>
      </c>
      <c r="K140" s="34" t="str">
        <f t="shared" si="24"/>
        <v/>
      </c>
      <c r="L140" s="26" t="str">
        <f t="shared" si="25"/>
        <v/>
      </c>
      <c r="M140" s="32"/>
      <c r="N140" s="190"/>
      <c r="O140" s="190"/>
      <c r="P140" s="190"/>
      <c r="Q140" s="190"/>
      <c r="R140" s="23"/>
    </row>
    <row r="141" spans="1:18">
      <c r="A141" s="27">
        <f t="shared" ca="1" si="26"/>
        <v>45984</v>
      </c>
      <c r="B141" s="20"/>
      <c r="C141" s="21"/>
      <c r="D141" s="20"/>
      <c r="E141" s="21"/>
      <c r="F141" s="22"/>
      <c r="G141" s="22"/>
      <c r="H141" s="34" t="str">
        <f t="shared" si="21"/>
        <v/>
      </c>
      <c r="I141" s="34" t="str">
        <f t="shared" si="22"/>
        <v/>
      </c>
      <c r="J141" s="34" t="str">
        <f t="shared" si="23"/>
        <v/>
      </c>
      <c r="K141" s="34" t="str">
        <f t="shared" si="24"/>
        <v/>
      </c>
      <c r="L141" s="26" t="str">
        <f t="shared" si="25"/>
        <v/>
      </c>
      <c r="M141" s="32"/>
      <c r="N141" s="190"/>
      <c r="O141" s="190"/>
      <c r="P141" s="190"/>
      <c r="Q141" s="190"/>
      <c r="R141" s="23"/>
    </row>
    <row r="142" spans="1:18">
      <c r="A142" s="27">
        <f t="shared" ca="1" si="26"/>
        <v>45985</v>
      </c>
      <c r="B142" s="20"/>
      <c r="C142" s="21"/>
      <c r="D142" s="20"/>
      <c r="E142" s="21"/>
      <c r="F142" s="22"/>
      <c r="G142" s="22"/>
      <c r="H142" s="34" t="str">
        <f t="shared" si="21"/>
        <v/>
      </c>
      <c r="I142" s="34" t="str">
        <f t="shared" si="22"/>
        <v/>
      </c>
      <c r="J142" s="34" t="str">
        <f t="shared" si="23"/>
        <v/>
      </c>
      <c r="K142" s="34" t="str">
        <f t="shared" si="24"/>
        <v/>
      </c>
      <c r="L142" s="26" t="str">
        <f t="shared" si="25"/>
        <v/>
      </c>
      <c r="M142" s="32"/>
      <c r="N142" s="190"/>
      <c r="O142" s="190"/>
      <c r="P142" s="190"/>
      <c r="Q142" s="190"/>
      <c r="R142" s="23"/>
    </row>
    <row r="143" spans="1:18">
      <c r="A143" s="27">
        <f t="shared" ca="1" si="26"/>
        <v>45986</v>
      </c>
      <c r="B143" s="20"/>
      <c r="C143" s="21"/>
      <c r="D143" s="20"/>
      <c r="E143" s="21"/>
      <c r="F143" s="22"/>
      <c r="G143" s="22"/>
      <c r="H143" s="34" t="str">
        <f t="shared" si="21"/>
        <v/>
      </c>
      <c r="I143" s="34" t="str">
        <f t="shared" si="22"/>
        <v/>
      </c>
      <c r="J143" s="34" t="str">
        <f t="shared" si="23"/>
        <v/>
      </c>
      <c r="K143" s="34" t="str">
        <f t="shared" si="24"/>
        <v/>
      </c>
      <c r="L143" s="26" t="str">
        <f t="shared" si="25"/>
        <v/>
      </c>
      <c r="M143" s="32"/>
      <c r="N143" s="190"/>
      <c r="O143" s="190"/>
      <c r="P143" s="190"/>
      <c r="Q143" s="190"/>
      <c r="R143" s="23"/>
    </row>
    <row r="144" spans="1:18">
      <c r="A144" s="27">
        <f t="shared" ca="1" si="26"/>
        <v>45987</v>
      </c>
      <c r="B144" s="20"/>
      <c r="C144" s="21"/>
      <c r="D144" s="20"/>
      <c r="E144" s="21"/>
      <c r="F144" s="22"/>
      <c r="G144" s="22"/>
      <c r="H144" s="34" t="str">
        <f t="shared" si="21"/>
        <v/>
      </c>
      <c r="I144" s="34" t="str">
        <f t="shared" si="22"/>
        <v/>
      </c>
      <c r="J144" s="34" t="str">
        <f t="shared" si="23"/>
        <v/>
      </c>
      <c r="K144" s="34" t="str">
        <f t="shared" si="24"/>
        <v/>
      </c>
      <c r="L144" s="26" t="str">
        <f t="shared" si="25"/>
        <v/>
      </c>
      <c r="M144" s="32"/>
      <c r="N144" s="190"/>
      <c r="O144" s="190"/>
      <c r="P144" s="190"/>
      <c r="Q144" s="190"/>
      <c r="R144" s="23"/>
    </row>
    <row r="145" spans="1:22">
      <c r="A145" s="27">
        <f t="shared" ca="1" si="26"/>
        <v>45988</v>
      </c>
      <c r="B145" s="20"/>
      <c r="C145" s="21"/>
      <c r="D145" s="20"/>
      <c r="E145" s="21"/>
      <c r="F145" s="22"/>
      <c r="G145" s="22"/>
      <c r="H145" s="34" t="str">
        <f t="shared" si="21"/>
        <v/>
      </c>
      <c r="I145" s="34" t="str">
        <f t="shared" si="22"/>
        <v/>
      </c>
      <c r="J145" s="34" t="str">
        <f t="shared" si="23"/>
        <v/>
      </c>
      <c r="K145" s="34" t="str">
        <f t="shared" si="24"/>
        <v/>
      </c>
      <c r="L145" s="26" t="str">
        <f t="shared" si="25"/>
        <v/>
      </c>
      <c r="M145" s="32"/>
      <c r="N145" s="190"/>
      <c r="O145" s="190"/>
      <c r="P145" s="190"/>
      <c r="Q145" s="190"/>
      <c r="R145" s="23"/>
    </row>
    <row r="146" spans="1:22">
      <c r="A146" s="27">
        <f t="shared" ca="1" si="26"/>
        <v>45989</v>
      </c>
      <c r="B146" s="20"/>
      <c r="C146" s="21"/>
      <c r="D146" s="20"/>
      <c r="E146" s="21"/>
      <c r="F146" s="22"/>
      <c r="G146" s="22"/>
      <c r="H146" s="34" t="str">
        <f t="shared" si="21"/>
        <v/>
      </c>
      <c r="I146" s="34" t="str">
        <f t="shared" si="22"/>
        <v/>
      </c>
      <c r="J146" s="34" t="str">
        <f t="shared" si="23"/>
        <v/>
      </c>
      <c r="K146" s="34" t="str">
        <f t="shared" si="24"/>
        <v/>
      </c>
      <c r="L146" s="26" t="str">
        <f t="shared" si="25"/>
        <v/>
      </c>
      <c r="M146" s="32"/>
      <c r="N146" s="190"/>
      <c r="O146" s="190"/>
      <c r="P146" s="190"/>
      <c r="Q146" s="190"/>
      <c r="R146" s="23"/>
    </row>
    <row r="147" spans="1:22">
      <c r="A147" s="27">
        <f t="shared" ca="1" si="26"/>
        <v>45990</v>
      </c>
      <c r="B147" s="20"/>
      <c r="C147" s="21"/>
      <c r="D147" s="20"/>
      <c r="E147" s="21"/>
      <c r="F147" s="22"/>
      <c r="G147" s="22"/>
      <c r="H147" s="34" t="str">
        <f t="shared" si="21"/>
        <v/>
      </c>
      <c r="I147" s="34" t="str">
        <f t="shared" si="22"/>
        <v/>
      </c>
      <c r="J147" s="34" t="str">
        <f t="shared" si="23"/>
        <v/>
      </c>
      <c r="K147" s="34" t="str">
        <f t="shared" si="24"/>
        <v/>
      </c>
      <c r="L147" s="26" t="str">
        <f t="shared" si="25"/>
        <v/>
      </c>
      <c r="M147" s="32"/>
      <c r="N147" s="190"/>
      <c r="O147" s="190"/>
      <c r="P147" s="190"/>
      <c r="Q147" s="190"/>
      <c r="R147" s="23"/>
    </row>
    <row r="148" spans="1:22">
      <c r="A148" s="27">
        <f t="shared" ca="1" si="26"/>
        <v>45991</v>
      </c>
      <c r="B148" s="20"/>
      <c r="C148" s="21"/>
      <c r="D148" s="20"/>
      <c r="E148" s="21"/>
      <c r="F148" s="22"/>
      <c r="G148" s="22"/>
      <c r="H148" s="34" t="str">
        <f t="shared" si="21"/>
        <v/>
      </c>
      <c r="I148" s="34" t="str">
        <f t="shared" si="22"/>
        <v/>
      </c>
      <c r="J148" s="34" t="str">
        <f t="shared" si="23"/>
        <v/>
      </c>
      <c r="K148" s="34" t="str">
        <f t="shared" si="24"/>
        <v/>
      </c>
      <c r="L148" s="26" t="str">
        <f>IF(AND($B148="",$D148=""),"",($C148-$B148-$F148)+($E148-$D148-$G148))</f>
        <v/>
      </c>
      <c r="M148" s="32"/>
      <c r="N148" s="190"/>
      <c r="O148" s="190"/>
      <c r="P148" s="190"/>
      <c r="Q148" s="190"/>
      <c r="R148" s="23"/>
    </row>
    <row r="149" spans="1:22">
      <c r="A149" s="27">
        <f t="shared" ca="1" si="26"/>
        <v>45992</v>
      </c>
      <c r="B149" s="20"/>
      <c r="C149" s="21"/>
      <c r="D149" s="20"/>
      <c r="E149" s="21"/>
      <c r="F149" s="22"/>
      <c r="G149" s="22"/>
      <c r="H149" s="34" t="str">
        <f t="shared" si="21"/>
        <v/>
      </c>
      <c r="I149" s="34" t="str">
        <f t="shared" si="22"/>
        <v/>
      </c>
      <c r="J149" s="34" t="str">
        <f t="shared" si="23"/>
        <v/>
      </c>
      <c r="K149" s="34" t="str">
        <f t="shared" si="24"/>
        <v/>
      </c>
      <c r="L149" s="26" t="str">
        <f>IF(AND($B149="",$D149=""),"",($C149-$B149-$F149)+($E149-$D149-$G149))</f>
        <v/>
      </c>
      <c r="M149" s="32"/>
      <c r="N149" s="190"/>
      <c r="O149" s="190"/>
      <c r="P149" s="190"/>
      <c r="Q149" s="190"/>
      <c r="R149" s="23"/>
    </row>
    <row r="150" spans="1:22">
      <c r="A150" s="5" t="s">
        <v>11</v>
      </c>
      <c r="B150" s="191"/>
      <c r="C150" s="192"/>
      <c r="D150" s="191"/>
      <c r="E150" s="192"/>
      <c r="F150" s="26" t="str">
        <f>IF(SUM($F119:$F149)=0,"",SUM($F119:$F149))</f>
        <v/>
      </c>
      <c r="G150" s="26" t="str">
        <f>IF(SUM($G119:$G149)=0,"",SUM($G119:$G149))</f>
        <v/>
      </c>
      <c r="H150" s="26" t="str">
        <f>IF(SUM(H119:H149)=0,"",SUM(H119:H149))</f>
        <v/>
      </c>
      <c r="I150" s="26" t="str">
        <f>IF(SUM(I119:I149)=0,"",SUM(I119:I149))</f>
        <v/>
      </c>
      <c r="J150" s="26" t="str">
        <f t="shared" ref="J150:K150" si="27">IF(SUM(J119:J149)=0,"",SUM(J119:J149))</f>
        <v/>
      </c>
      <c r="K150" s="26" t="str">
        <f t="shared" si="27"/>
        <v/>
      </c>
      <c r="L150" s="26" t="str">
        <f>IF(SUM($L119:$L149)=0,"",SUM($L119:$L149))</f>
        <v/>
      </c>
      <c r="M150" s="33"/>
      <c r="N150" s="193"/>
      <c r="O150" s="193"/>
      <c r="P150" s="193"/>
      <c r="Q150" s="193"/>
      <c r="R150" s="6"/>
    </row>
    <row r="152" spans="1:22" ht="27" customHeight="1">
      <c r="A152" s="194" t="s">
        <v>22</v>
      </c>
      <c r="B152" s="189" t="s">
        <v>103</v>
      </c>
      <c r="C152" s="189"/>
      <c r="D152" s="189"/>
      <c r="E152" s="189"/>
      <c r="F152" s="189" t="s">
        <v>23</v>
      </c>
      <c r="G152" s="189"/>
      <c r="H152" s="189" t="s">
        <v>88</v>
      </c>
      <c r="I152" s="189"/>
      <c r="J152" s="189"/>
      <c r="K152" s="189"/>
      <c r="L152" s="189" t="s">
        <v>87</v>
      </c>
      <c r="M152" s="195" t="s">
        <v>96</v>
      </c>
      <c r="N152" s="194" t="s">
        <v>25</v>
      </c>
      <c r="O152" s="194"/>
      <c r="P152" s="194"/>
      <c r="Q152" s="194"/>
      <c r="R152" s="189" t="s">
        <v>100</v>
      </c>
    </row>
    <row r="153" spans="1:22" ht="14.25" customHeight="1">
      <c r="A153" s="194"/>
      <c r="B153" s="189" t="s">
        <v>82</v>
      </c>
      <c r="C153" s="189"/>
      <c r="D153" s="189" t="s">
        <v>84</v>
      </c>
      <c r="E153" s="189"/>
      <c r="F153" s="189"/>
      <c r="G153" s="189"/>
      <c r="H153" s="189" t="s">
        <v>90</v>
      </c>
      <c r="I153" s="189"/>
      <c r="J153" s="189" t="s">
        <v>89</v>
      </c>
      <c r="K153" s="189"/>
      <c r="L153" s="189"/>
      <c r="M153" s="196"/>
      <c r="N153" s="194"/>
      <c r="O153" s="194"/>
      <c r="P153" s="194"/>
      <c r="Q153" s="194"/>
      <c r="R153" s="189"/>
    </row>
    <row r="154" spans="1:22">
      <c r="A154" s="194"/>
      <c r="B154" s="43" t="s">
        <v>26</v>
      </c>
      <c r="C154" s="43" t="s">
        <v>27</v>
      </c>
      <c r="D154" s="43" t="s">
        <v>26</v>
      </c>
      <c r="E154" s="43" t="s">
        <v>27</v>
      </c>
      <c r="F154" s="44" t="s">
        <v>85</v>
      </c>
      <c r="G154" s="44" t="s">
        <v>86</v>
      </c>
      <c r="H154" s="44" t="s">
        <v>81</v>
      </c>
      <c r="I154" s="44" t="s">
        <v>83</v>
      </c>
      <c r="J154" s="44" t="s">
        <v>81</v>
      </c>
      <c r="K154" s="44" t="s">
        <v>95</v>
      </c>
      <c r="L154" s="189"/>
      <c r="M154" s="197"/>
      <c r="N154" s="194"/>
      <c r="O154" s="194"/>
      <c r="P154" s="194"/>
      <c r="Q154" s="194"/>
      <c r="R154" s="194"/>
    </row>
    <row r="155" spans="1:22">
      <c r="A155" s="27" cm="1">
        <f t="array" aca="1" ref="A155" ca="1">DATE("2025","8"+4,IFERROR(INDIRECT(T1),"1"))</f>
        <v>45992</v>
      </c>
      <c r="B155" s="20"/>
      <c r="C155" s="21"/>
      <c r="D155" s="20"/>
      <c r="E155" s="21"/>
      <c r="F155" s="22"/>
      <c r="G155" s="22"/>
      <c r="H155" s="34" t="str">
        <f>IF(OR(B155="",LEFT(M155,1)="✓"),"",C155-B155-F155)</f>
        <v/>
      </c>
      <c r="I155" s="34" t="str">
        <f>IF(OR(D155="",LEFT(M155,1)="✓"),"",E155-D155-G155)</f>
        <v/>
      </c>
      <c r="J155" s="34" t="str">
        <f>IF(AND(B155&lt;&gt;"",M155="✓所定"),C155-B155-F155,"")</f>
        <v/>
      </c>
      <c r="K155" s="34" t="str">
        <f>IF(AND(B155&lt;&gt;"",M155="✓法定"),C155-B155-F155,"")</f>
        <v/>
      </c>
      <c r="L155" s="26" t="str">
        <f t="shared" ref="L155:L185" si="28">IF(AND($B155="",$D155=""),"",($C155-$B155-$F155)+($E155-$D155-$G155))</f>
        <v/>
      </c>
      <c r="M155" s="32"/>
      <c r="N155" s="190"/>
      <c r="O155" s="190"/>
      <c r="P155" s="190"/>
      <c r="Q155" s="190"/>
      <c r="R155" s="23"/>
      <c r="V155" s="1" t="s">
        <v>171</v>
      </c>
    </row>
    <row r="156" spans="1:22">
      <c r="A156" s="27">
        <f ca="1">A155+1</f>
        <v>45993</v>
      </c>
      <c r="B156" s="20"/>
      <c r="C156" s="21"/>
      <c r="D156" s="20"/>
      <c r="E156" s="21"/>
      <c r="F156" s="22"/>
      <c r="G156" s="22"/>
      <c r="H156" s="34" t="str">
        <f t="shared" ref="H156:H185" si="29">IF(OR(B156="",LEFT(M156,1)="✓"),"",C156-B156-F156)</f>
        <v/>
      </c>
      <c r="I156" s="34" t="str">
        <f t="shared" ref="I156:I185" si="30">IF(OR(D156="",LEFT(M156,1)="✓"),"",E156-D156-G156)</f>
        <v/>
      </c>
      <c r="J156" s="34" t="str">
        <f t="shared" ref="J156:J185" si="31">IF(AND(B156&lt;&gt;"",M156="✓所定"),C156-B156-F156,"")</f>
        <v/>
      </c>
      <c r="K156" s="34" t="str">
        <f t="shared" ref="K156:K185" si="32">IF(AND(B156&lt;&gt;"",M156="✓法定"),C156-B156-F156,"")</f>
        <v/>
      </c>
      <c r="L156" s="26" t="str">
        <f t="shared" si="28"/>
        <v/>
      </c>
      <c r="M156" s="32"/>
      <c r="N156" s="190"/>
      <c r="O156" s="190"/>
      <c r="P156" s="190"/>
      <c r="Q156" s="190"/>
      <c r="R156" s="23"/>
      <c r="V156" s="1" t="s">
        <v>172</v>
      </c>
    </row>
    <row r="157" spans="1:22">
      <c r="A157" s="27">
        <f t="shared" ref="A157:A185" ca="1" si="33">A156+1</f>
        <v>45994</v>
      </c>
      <c r="B157" s="20"/>
      <c r="C157" s="21"/>
      <c r="D157" s="20"/>
      <c r="E157" s="21"/>
      <c r="F157" s="22"/>
      <c r="G157" s="22"/>
      <c r="H157" s="34" t="str">
        <f t="shared" si="29"/>
        <v/>
      </c>
      <c r="I157" s="34" t="str">
        <f t="shared" si="30"/>
        <v/>
      </c>
      <c r="J157" s="34" t="str">
        <f t="shared" si="31"/>
        <v/>
      </c>
      <c r="K157" s="34" t="str">
        <f t="shared" si="32"/>
        <v/>
      </c>
      <c r="L157" s="26" t="str">
        <f t="shared" si="28"/>
        <v/>
      </c>
      <c r="M157" s="32"/>
      <c r="N157" s="190"/>
      <c r="O157" s="190"/>
      <c r="P157" s="190"/>
      <c r="Q157" s="190"/>
      <c r="R157" s="23"/>
    </row>
    <row r="158" spans="1:22">
      <c r="A158" s="27">
        <f t="shared" ca="1" si="33"/>
        <v>45995</v>
      </c>
      <c r="B158" s="20"/>
      <c r="C158" s="21"/>
      <c r="D158" s="20"/>
      <c r="E158" s="21"/>
      <c r="F158" s="22"/>
      <c r="G158" s="22"/>
      <c r="H158" s="34" t="str">
        <f t="shared" si="29"/>
        <v/>
      </c>
      <c r="I158" s="34" t="str">
        <f t="shared" si="30"/>
        <v/>
      </c>
      <c r="J158" s="34" t="str">
        <f t="shared" si="31"/>
        <v/>
      </c>
      <c r="K158" s="34" t="str">
        <f t="shared" si="32"/>
        <v/>
      </c>
      <c r="L158" s="26" t="str">
        <f t="shared" si="28"/>
        <v/>
      </c>
      <c r="M158" s="32"/>
      <c r="N158" s="190"/>
      <c r="O158" s="190"/>
      <c r="P158" s="190"/>
      <c r="Q158" s="190"/>
      <c r="R158" s="23"/>
    </row>
    <row r="159" spans="1:22">
      <c r="A159" s="27">
        <f t="shared" ca="1" si="33"/>
        <v>45996</v>
      </c>
      <c r="B159" s="20"/>
      <c r="C159" s="21"/>
      <c r="D159" s="20"/>
      <c r="E159" s="21"/>
      <c r="F159" s="22"/>
      <c r="G159" s="22"/>
      <c r="H159" s="34" t="str">
        <f t="shared" si="29"/>
        <v/>
      </c>
      <c r="I159" s="34" t="str">
        <f t="shared" si="30"/>
        <v/>
      </c>
      <c r="J159" s="34" t="str">
        <f t="shared" si="31"/>
        <v/>
      </c>
      <c r="K159" s="34" t="str">
        <f t="shared" si="32"/>
        <v/>
      </c>
      <c r="L159" s="26" t="str">
        <f t="shared" si="28"/>
        <v/>
      </c>
      <c r="M159" s="32"/>
      <c r="N159" s="190"/>
      <c r="O159" s="190"/>
      <c r="P159" s="190"/>
      <c r="Q159" s="190"/>
      <c r="R159" s="23"/>
    </row>
    <row r="160" spans="1:22">
      <c r="A160" s="27">
        <f t="shared" ca="1" si="33"/>
        <v>45997</v>
      </c>
      <c r="B160" s="20"/>
      <c r="C160" s="21"/>
      <c r="D160" s="20"/>
      <c r="E160" s="21"/>
      <c r="F160" s="22"/>
      <c r="G160" s="22"/>
      <c r="H160" s="34" t="str">
        <f t="shared" si="29"/>
        <v/>
      </c>
      <c r="I160" s="34" t="str">
        <f t="shared" si="30"/>
        <v/>
      </c>
      <c r="J160" s="34" t="str">
        <f t="shared" si="31"/>
        <v/>
      </c>
      <c r="K160" s="34" t="str">
        <f t="shared" si="32"/>
        <v/>
      </c>
      <c r="L160" s="26" t="str">
        <f t="shared" si="28"/>
        <v/>
      </c>
      <c r="M160" s="32"/>
      <c r="N160" s="190"/>
      <c r="O160" s="190"/>
      <c r="P160" s="190"/>
      <c r="Q160" s="190"/>
      <c r="R160" s="23"/>
    </row>
    <row r="161" spans="1:18">
      <c r="A161" s="27">
        <f t="shared" ca="1" si="33"/>
        <v>45998</v>
      </c>
      <c r="B161" s="20"/>
      <c r="C161" s="21"/>
      <c r="D161" s="20"/>
      <c r="E161" s="21"/>
      <c r="F161" s="22"/>
      <c r="G161" s="22"/>
      <c r="H161" s="34" t="str">
        <f t="shared" si="29"/>
        <v/>
      </c>
      <c r="I161" s="34" t="str">
        <f t="shared" si="30"/>
        <v/>
      </c>
      <c r="J161" s="34" t="str">
        <f t="shared" si="31"/>
        <v/>
      </c>
      <c r="K161" s="34" t="str">
        <f t="shared" si="32"/>
        <v/>
      </c>
      <c r="L161" s="26" t="str">
        <f t="shared" si="28"/>
        <v/>
      </c>
      <c r="M161" s="32"/>
      <c r="N161" s="190"/>
      <c r="O161" s="190"/>
      <c r="P161" s="190"/>
      <c r="Q161" s="190"/>
      <c r="R161" s="23"/>
    </row>
    <row r="162" spans="1:18">
      <c r="A162" s="27">
        <f t="shared" ca="1" si="33"/>
        <v>45999</v>
      </c>
      <c r="B162" s="20"/>
      <c r="C162" s="21"/>
      <c r="D162" s="20"/>
      <c r="E162" s="21"/>
      <c r="F162" s="22"/>
      <c r="G162" s="22"/>
      <c r="H162" s="34" t="str">
        <f t="shared" si="29"/>
        <v/>
      </c>
      <c r="I162" s="34" t="str">
        <f t="shared" si="30"/>
        <v/>
      </c>
      <c r="J162" s="34" t="str">
        <f t="shared" si="31"/>
        <v/>
      </c>
      <c r="K162" s="34" t="str">
        <f t="shared" si="32"/>
        <v/>
      </c>
      <c r="L162" s="26" t="str">
        <f t="shared" si="28"/>
        <v/>
      </c>
      <c r="M162" s="32"/>
      <c r="N162" s="190"/>
      <c r="O162" s="190"/>
      <c r="P162" s="190"/>
      <c r="Q162" s="190"/>
      <c r="R162" s="23"/>
    </row>
    <row r="163" spans="1:18">
      <c r="A163" s="27">
        <f t="shared" ca="1" si="33"/>
        <v>46000</v>
      </c>
      <c r="B163" s="20"/>
      <c r="C163" s="21"/>
      <c r="D163" s="20"/>
      <c r="E163" s="21"/>
      <c r="F163" s="22"/>
      <c r="G163" s="22"/>
      <c r="H163" s="34" t="str">
        <f t="shared" si="29"/>
        <v/>
      </c>
      <c r="I163" s="34" t="str">
        <f t="shared" si="30"/>
        <v/>
      </c>
      <c r="J163" s="34" t="str">
        <f t="shared" si="31"/>
        <v/>
      </c>
      <c r="K163" s="34" t="str">
        <f t="shared" si="32"/>
        <v/>
      </c>
      <c r="L163" s="26" t="str">
        <f t="shared" si="28"/>
        <v/>
      </c>
      <c r="M163" s="32"/>
      <c r="N163" s="190"/>
      <c r="O163" s="190"/>
      <c r="P163" s="190"/>
      <c r="Q163" s="190"/>
      <c r="R163" s="23"/>
    </row>
    <row r="164" spans="1:18">
      <c r="A164" s="27">
        <f t="shared" ca="1" si="33"/>
        <v>46001</v>
      </c>
      <c r="B164" s="20"/>
      <c r="C164" s="21"/>
      <c r="D164" s="20"/>
      <c r="E164" s="21"/>
      <c r="F164" s="22"/>
      <c r="G164" s="22"/>
      <c r="H164" s="34" t="str">
        <f t="shared" si="29"/>
        <v/>
      </c>
      <c r="I164" s="34" t="str">
        <f t="shared" si="30"/>
        <v/>
      </c>
      <c r="J164" s="34" t="str">
        <f t="shared" si="31"/>
        <v/>
      </c>
      <c r="K164" s="34" t="str">
        <f t="shared" si="32"/>
        <v/>
      </c>
      <c r="L164" s="26" t="str">
        <f t="shared" si="28"/>
        <v/>
      </c>
      <c r="M164" s="32"/>
      <c r="N164" s="190"/>
      <c r="O164" s="190"/>
      <c r="P164" s="190"/>
      <c r="Q164" s="190"/>
      <c r="R164" s="23"/>
    </row>
    <row r="165" spans="1:18">
      <c r="A165" s="27">
        <f t="shared" ca="1" si="33"/>
        <v>46002</v>
      </c>
      <c r="B165" s="20"/>
      <c r="C165" s="21"/>
      <c r="D165" s="20"/>
      <c r="E165" s="21"/>
      <c r="F165" s="22"/>
      <c r="G165" s="22"/>
      <c r="H165" s="34" t="str">
        <f t="shared" si="29"/>
        <v/>
      </c>
      <c r="I165" s="34" t="str">
        <f t="shared" si="30"/>
        <v/>
      </c>
      <c r="J165" s="34" t="str">
        <f t="shared" si="31"/>
        <v/>
      </c>
      <c r="K165" s="34" t="str">
        <f t="shared" si="32"/>
        <v/>
      </c>
      <c r="L165" s="26" t="str">
        <f t="shared" si="28"/>
        <v/>
      </c>
      <c r="M165" s="32"/>
      <c r="N165" s="190"/>
      <c r="O165" s="190"/>
      <c r="P165" s="190"/>
      <c r="Q165" s="190"/>
      <c r="R165" s="23"/>
    </row>
    <row r="166" spans="1:18">
      <c r="A166" s="27">
        <f t="shared" ca="1" si="33"/>
        <v>46003</v>
      </c>
      <c r="B166" s="20"/>
      <c r="C166" s="21"/>
      <c r="D166" s="20"/>
      <c r="E166" s="21"/>
      <c r="F166" s="22"/>
      <c r="G166" s="22"/>
      <c r="H166" s="34" t="str">
        <f t="shared" si="29"/>
        <v/>
      </c>
      <c r="I166" s="34" t="str">
        <f t="shared" si="30"/>
        <v/>
      </c>
      <c r="J166" s="34" t="str">
        <f t="shared" si="31"/>
        <v/>
      </c>
      <c r="K166" s="34" t="str">
        <f t="shared" si="32"/>
        <v/>
      </c>
      <c r="L166" s="26" t="str">
        <f t="shared" si="28"/>
        <v/>
      </c>
      <c r="M166" s="32"/>
      <c r="N166" s="190"/>
      <c r="O166" s="190"/>
      <c r="P166" s="190"/>
      <c r="Q166" s="190"/>
      <c r="R166" s="23"/>
    </row>
    <row r="167" spans="1:18">
      <c r="A167" s="27">
        <f t="shared" ca="1" si="33"/>
        <v>46004</v>
      </c>
      <c r="B167" s="20"/>
      <c r="C167" s="21"/>
      <c r="D167" s="20"/>
      <c r="E167" s="21"/>
      <c r="F167" s="22"/>
      <c r="G167" s="22"/>
      <c r="H167" s="34" t="str">
        <f t="shared" si="29"/>
        <v/>
      </c>
      <c r="I167" s="34" t="str">
        <f t="shared" si="30"/>
        <v/>
      </c>
      <c r="J167" s="34" t="str">
        <f t="shared" si="31"/>
        <v/>
      </c>
      <c r="K167" s="34" t="str">
        <f t="shared" si="32"/>
        <v/>
      </c>
      <c r="L167" s="26" t="str">
        <f t="shared" si="28"/>
        <v/>
      </c>
      <c r="M167" s="32"/>
      <c r="N167" s="190"/>
      <c r="O167" s="190"/>
      <c r="P167" s="190"/>
      <c r="Q167" s="190"/>
      <c r="R167" s="23"/>
    </row>
    <row r="168" spans="1:18">
      <c r="A168" s="27">
        <f t="shared" ca="1" si="33"/>
        <v>46005</v>
      </c>
      <c r="B168" s="20"/>
      <c r="C168" s="21"/>
      <c r="D168" s="20"/>
      <c r="E168" s="21"/>
      <c r="F168" s="22"/>
      <c r="G168" s="22"/>
      <c r="H168" s="34" t="str">
        <f t="shared" si="29"/>
        <v/>
      </c>
      <c r="I168" s="34" t="str">
        <f t="shared" si="30"/>
        <v/>
      </c>
      <c r="J168" s="34" t="str">
        <f t="shared" si="31"/>
        <v/>
      </c>
      <c r="K168" s="34" t="str">
        <f t="shared" si="32"/>
        <v/>
      </c>
      <c r="L168" s="26" t="str">
        <f t="shared" si="28"/>
        <v/>
      </c>
      <c r="M168" s="32"/>
      <c r="N168" s="190"/>
      <c r="O168" s="190"/>
      <c r="P168" s="190"/>
      <c r="Q168" s="190"/>
      <c r="R168" s="23"/>
    </row>
    <row r="169" spans="1:18">
      <c r="A169" s="27">
        <f t="shared" ca="1" si="33"/>
        <v>46006</v>
      </c>
      <c r="B169" s="20"/>
      <c r="C169" s="21"/>
      <c r="D169" s="20"/>
      <c r="E169" s="21"/>
      <c r="F169" s="22"/>
      <c r="G169" s="22"/>
      <c r="H169" s="34" t="str">
        <f t="shared" si="29"/>
        <v/>
      </c>
      <c r="I169" s="34" t="str">
        <f t="shared" si="30"/>
        <v/>
      </c>
      <c r="J169" s="34" t="str">
        <f t="shared" si="31"/>
        <v/>
      </c>
      <c r="K169" s="34" t="str">
        <f t="shared" si="32"/>
        <v/>
      </c>
      <c r="L169" s="26" t="str">
        <f t="shared" si="28"/>
        <v/>
      </c>
      <c r="M169" s="32"/>
      <c r="N169" s="190"/>
      <c r="O169" s="190"/>
      <c r="P169" s="190"/>
      <c r="Q169" s="190"/>
      <c r="R169" s="23"/>
    </row>
    <row r="170" spans="1:18">
      <c r="A170" s="27">
        <f t="shared" ca="1" si="33"/>
        <v>46007</v>
      </c>
      <c r="B170" s="20"/>
      <c r="C170" s="21"/>
      <c r="D170" s="20"/>
      <c r="E170" s="21"/>
      <c r="F170" s="22"/>
      <c r="G170" s="22"/>
      <c r="H170" s="34" t="str">
        <f t="shared" si="29"/>
        <v/>
      </c>
      <c r="I170" s="34" t="str">
        <f t="shared" si="30"/>
        <v/>
      </c>
      <c r="J170" s="34" t="str">
        <f t="shared" si="31"/>
        <v/>
      </c>
      <c r="K170" s="34" t="str">
        <f t="shared" si="32"/>
        <v/>
      </c>
      <c r="L170" s="26" t="str">
        <f t="shared" si="28"/>
        <v/>
      </c>
      <c r="M170" s="32"/>
      <c r="N170" s="190"/>
      <c r="O170" s="190"/>
      <c r="P170" s="190"/>
      <c r="Q170" s="190"/>
      <c r="R170" s="23"/>
    </row>
    <row r="171" spans="1:18">
      <c r="A171" s="27">
        <f t="shared" ca="1" si="33"/>
        <v>46008</v>
      </c>
      <c r="B171" s="20"/>
      <c r="C171" s="21"/>
      <c r="D171" s="20"/>
      <c r="E171" s="21"/>
      <c r="F171" s="22"/>
      <c r="G171" s="22"/>
      <c r="H171" s="34" t="str">
        <f t="shared" si="29"/>
        <v/>
      </c>
      <c r="I171" s="34" t="str">
        <f t="shared" si="30"/>
        <v/>
      </c>
      <c r="J171" s="34" t="str">
        <f t="shared" si="31"/>
        <v/>
      </c>
      <c r="K171" s="34" t="str">
        <f t="shared" si="32"/>
        <v/>
      </c>
      <c r="L171" s="26" t="str">
        <f t="shared" si="28"/>
        <v/>
      </c>
      <c r="M171" s="32"/>
      <c r="N171" s="190"/>
      <c r="O171" s="190"/>
      <c r="P171" s="190"/>
      <c r="Q171" s="190"/>
      <c r="R171" s="23"/>
    </row>
    <row r="172" spans="1:18">
      <c r="A172" s="27">
        <f t="shared" ca="1" si="33"/>
        <v>46009</v>
      </c>
      <c r="B172" s="20"/>
      <c r="C172" s="21"/>
      <c r="D172" s="20"/>
      <c r="E172" s="21"/>
      <c r="F172" s="22"/>
      <c r="G172" s="22"/>
      <c r="H172" s="34" t="str">
        <f t="shared" si="29"/>
        <v/>
      </c>
      <c r="I172" s="34" t="str">
        <f t="shared" si="30"/>
        <v/>
      </c>
      <c r="J172" s="34" t="str">
        <f t="shared" si="31"/>
        <v/>
      </c>
      <c r="K172" s="34" t="str">
        <f t="shared" si="32"/>
        <v/>
      </c>
      <c r="L172" s="26" t="str">
        <f t="shared" si="28"/>
        <v/>
      </c>
      <c r="M172" s="32"/>
      <c r="N172" s="190"/>
      <c r="O172" s="190"/>
      <c r="P172" s="190"/>
      <c r="Q172" s="190"/>
      <c r="R172" s="23"/>
    </row>
    <row r="173" spans="1:18">
      <c r="A173" s="27">
        <f t="shared" ca="1" si="33"/>
        <v>46010</v>
      </c>
      <c r="B173" s="20"/>
      <c r="C173" s="21"/>
      <c r="D173" s="20"/>
      <c r="E173" s="21"/>
      <c r="F173" s="22"/>
      <c r="G173" s="22"/>
      <c r="H173" s="34" t="str">
        <f t="shared" si="29"/>
        <v/>
      </c>
      <c r="I173" s="34" t="str">
        <f t="shared" si="30"/>
        <v/>
      </c>
      <c r="J173" s="34" t="str">
        <f t="shared" si="31"/>
        <v/>
      </c>
      <c r="K173" s="34" t="str">
        <f t="shared" si="32"/>
        <v/>
      </c>
      <c r="L173" s="26" t="str">
        <f t="shared" si="28"/>
        <v/>
      </c>
      <c r="M173" s="32"/>
      <c r="N173" s="190"/>
      <c r="O173" s="190"/>
      <c r="P173" s="190"/>
      <c r="Q173" s="190"/>
      <c r="R173" s="23"/>
    </row>
    <row r="174" spans="1:18">
      <c r="A174" s="27">
        <f t="shared" ca="1" si="33"/>
        <v>46011</v>
      </c>
      <c r="B174" s="20"/>
      <c r="C174" s="21"/>
      <c r="D174" s="20"/>
      <c r="E174" s="21"/>
      <c r="F174" s="22"/>
      <c r="G174" s="22"/>
      <c r="H174" s="34" t="str">
        <f t="shared" si="29"/>
        <v/>
      </c>
      <c r="I174" s="34" t="str">
        <f t="shared" si="30"/>
        <v/>
      </c>
      <c r="J174" s="34" t="str">
        <f t="shared" si="31"/>
        <v/>
      </c>
      <c r="K174" s="34" t="str">
        <f t="shared" si="32"/>
        <v/>
      </c>
      <c r="L174" s="26" t="str">
        <f t="shared" si="28"/>
        <v/>
      </c>
      <c r="M174" s="32"/>
      <c r="N174" s="190"/>
      <c r="O174" s="190"/>
      <c r="P174" s="190"/>
      <c r="Q174" s="190"/>
      <c r="R174" s="23"/>
    </row>
    <row r="175" spans="1:18">
      <c r="A175" s="27">
        <f t="shared" ca="1" si="33"/>
        <v>46012</v>
      </c>
      <c r="B175" s="20"/>
      <c r="C175" s="21"/>
      <c r="D175" s="20"/>
      <c r="E175" s="21"/>
      <c r="F175" s="22"/>
      <c r="G175" s="22"/>
      <c r="H175" s="34" t="str">
        <f t="shared" si="29"/>
        <v/>
      </c>
      <c r="I175" s="34" t="str">
        <f t="shared" si="30"/>
        <v/>
      </c>
      <c r="J175" s="34" t="str">
        <f t="shared" si="31"/>
        <v/>
      </c>
      <c r="K175" s="34" t="str">
        <f t="shared" si="32"/>
        <v/>
      </c>
      <c r="L175" s="26" t="str">
        <f t="shared" si="28"/>
        <v/>
      </c>
      <c r="M175" s="32"/>
      <c r="N175" s="190"/>
      <c r="O175" s="190"/>
      <c r="P175" s="190"/>
      <c r="Q175" s="190"/>
      <c r="R175" s="23"/>
    </row>
    <row r="176" spans="1:18">
      <c r="A176" s="27">
        <f t="shared" ca="1" si="33"/>
        <v>46013</v>
      </c>
      <c r="B176" s="20"/>
      <c r="C176" s="21"/>
      <c r="D176" s="20"/>
      <c r="E176" s="21"/>
      <c r="F176" s="22"/>
      <c r="G176" s="22"/>
      <c r="H176" s="34" t="str">
        <f t="shared" si="29"/>
        <v/>
      </c>
      <c r="I176" s="34" t="str">
        <f t="shared" si="30"/>
        <v/>
      </c>
      <c r="J176" s="34" t="str">
        <f t="shared" si="31"/>
        <v/>
      </c>
      <c r="K176" s="34" t="str">
        <f t="shared" si="32"/>
        <v/>
      </c>
      <c r="L176" s="26" t="str">
        <f t="shared" si="28"/>
        <v/>
      </c>
      <c r="M176" s="32"/>
      <c r="N176" s="190"/>
      <c r="O176" s="190"/>
      <c r="P176" s="190"/>
      <c r="Q176" s="190"/>
      <c r="R176" s="23"/>
    </row>
    <row r="177" spans="1:22">
      <c r="A177" s="27">
        <f t="shared" ca="1" si="33"/>
        <v>46014</v>
      </c>
      <c r="B177" s="20"/>
      <c r="C177" s="21"/>
      <c r="D177" s="20"/>
      <c r="E177" s="21"/>
      <c r="F177" s="22"/>
      <c r="G177" s="22"/>
      <c r="H177" s="34" t="str">
        <f t="shared" si="29"/>
        <v/>
      </c>
      <c r="I177" s="34" t="str">
        <f t="shared" si="30"/>
        <v/>
      </c>
      <c r="J177" s="34" t="str">
        <f t="shared" si="31"/>
        <v/>
      </c>
      <c r="K177" s="34" t="str">
        <f t="shared" si="32"/>
        <v/>
      </c>
      <c r="L177" s="26" t="str">
        <f t="shared" si="28"/>
        <v/>
      </c>
      <c r="M177" s="32"/>
      <c r="N177" s="190"/>
      <c r="O177" s="190"/>
      <c r="P177" s="190"/>
      <c r="Q177" s="190"/>
      <c r="R177" s="23"/>
    </row>
    <row r="178" spans="1:22">
      <c r="A178" s="27">
        <f t="shared" ca="1" si="33"/>
        <v>46015</v>
      </c>
      <c r="B178" s="20"/>
      <c r="C178" s="21"/>
      <c r="D178" s="20"/>
      <c r="E178" s="21"/>
      <c r="F178" s="22"/>
      <c r="G178" s="22"/>
      <c r="H178" s="34" t="str">
        <f t="shared" si="29"/>
        <v/>
      </c>
      <c r="I178" s="34" t="str">
        <f t="shared" si="30"/>
        <v/>
      </c>
      <c r="J178" s="34" t="str">
        <f t="shared" si="31"/>
        <v/>
      </c>
      <c r="K178" s="34" t="str">
        <f t="shared" si="32"/>
        <v/>
      </c>
      <c r="L178" s="26" t="str">
        <f t="shared" si="28"/>
        <v/>
      </c>
      <c r="M178" s="32"/>
      <c r="N178" s="190"/>
      <c r="O178" s="190"/>
      <c r="P178" s="190"/>
      <c r="Q178" s="190"/>
      <c r="R178" s="23"/>
    </row>
    <row r="179" spans="1:22">
      <c r="A179" s="27">
        <f t="shared" ca="1" si="33"/>
        <v>46016</v>
      </c>
      <c r="B179" s="20"/>
      <c r="C179" s="21"/>
      <c r="D179" s="20"/>
      <c r="E179" s="21"/>
      <c r="F179" s="22"/>
      <c r="G179" s="22"/>
      <c r="H179" s="34" t="str">
        <f t="shared" si="29"/>
        <v/>
      </c>
      <c r="I179" s="34" t="str">
        <f t="shared" si="30"/>
        <v/>
      </c>
      <c r="J179" s="34" t="str">
        <f t="shared" si="31"/>
        <v/>
      </c>
      <c r="K179" s="34" t="str">
        <f t="shared" si="32"/>
        <v/>
      </c>
      <c r="L179" s="26" t="str">
        <f t="shared" si="28"/>
        <v/>
      </c>
      <c r="M179" s="32"/>
      <c r="N179" s="190"/>
      <c r="O179" s="190"/>
      <c r="P179" s="190"/>
      <c r="Q179" s="190"/>
      <c r="R179" s="23"/>
    </row>
    <row r="180" spans="1:22">
      <c r="A180" s="27">
        <f t="shared" ca="1" si="33"/>
        <v>46017</v>
      </c>
      <c r="B180" s="20"/>
      <c r="C180" s="21"/>
      <c r="D180" s="20"/>
      <c r="E180" s="21"/>
      <c r="F180" s="22"/>
      <c r="G180" s="22"/>
      <c r="H180" s="34" t="str">
        <f t="shared" si="29"/>
        <v/>
      </c>
      <c r="I180" s="34" t="str">
        <f t="shared" si="30"/>
        <v/>
      </c>
      <c r="J180" s="34" t="str">
        <f t="shared" si="31"/>
        <v/>
      </c>
      <c r="K180" s="34" t="str">
        <f t="shared" si="32"/>
        <v/>
      </c>
      <c r="L180" s="26" t="str">
        <f t="shared" si="28"/>
        <v/>
      </c>
      <c r="M180" s="32"/>
      <c r="N180" s="190"/>
      <c r="O180" s="190"/>
      <c r="P180" s="190"/>
      <c r="Q180" s="190"/>
      <c r="R180" s="23"/>
    </row>
    <row r="181" spans="1:22">
      <c r="A181" s="27">
        <f t="shared" ca="1" si="33"/>
        <v>46018</v>
      </c>
      <c r="B181" s="20"/>
      <c r="C181" s="21"/>
      <c r="D181" s="20"/>
      <c r="E181" s="21"/>
      <c r="F181" s="22"/>
      <c r="G181" s="22"/>
      <c r="H181" s="34" t="str">
        <f t="shared" si="29"/>
        <v/>
      </c>
      <c r="I181" s="34" t="str">
        <f t="shared" si="30"/>
        <v/>
      </c>
      <c r="J181" s="34" t="str">
        <f t="shared" si="31"/>
        <v/>
      </c>
      <c r="K181" s="34" t="str">
        <f t="shared" si="32"/>
        <v/>
      </c>
      <c r="L181" s="26" t="str">
        <f t="shared" si="28"/>
        <v/>
      </c>
      <c r="M181" s="32"/>
      <c r="N181" s="190"/>
      <c r="O181" s="190"/>
      <c r="P181" s="190"/>
      <c r="Q181" s="190"/>
      <c r="R181" s="23"/>
    </row>
    <row r="182" spans="1:22">
      <c r="A182" s="27">
        <f t="shared" ca="1" si="33"/>
        <v>46019</v>
      </c>
      <c r="B182" s="20"/>
      <c r="C182" s="21"/>
      <c r="D182" s="20"/>
      <c r="E182" s="21"/>
      <c r="F182" s="22"/>
      <c r="G182" s="22"/>
      <c r="H182" s="34" t="str">
        <f t="shared" si="29"/>
        <v/>
      </c>
      <c r="I182" s="34" t="str">
        <f t="shared" si="30"/>
        <v/>
      </c>
      <c r="J182" s="34" t="str">
        <f t="shared" si="31"/>
        <v/>
      </c>
      <c r="K182" s="34" t="str">
        <f t="shared" si="32"/>
        <v/>
      </c>
      <c r="L182" s="26" t="str">
        <f t="shared" si="28"/>
        <v/>
      </c>
      <c r="M182" s="32"/>
      <c r="N182" s="190"/>
      <c r="O182" s="190"/>
      <c r="P182" s="190"/>
      <c r="Q182" s="190"/>
      <c r="R182" s="23"/>
    </row>
    <row r="183" spans="1:22">
      <c r="A183" s="27">
        <f t="shared" ca="1" si="33"/>
        <v>46020</v>
      </c>
      <c r="B183" s="20"/>
      <c r="C183" s="21"/>
      <c r="D183" s="20"/>
      <c r="E183" s="21"/>
      <c r="F183" s="22"/>
      <c r="G183" s="22"/>
      <c r="H183" s="34" t="str">
        <f t="shared" si="29"/>
        <v/>
      </c>
      <c r="I183" s="34" t="str">
        <f t="shared" si="30"/>
        <v/>
      </c>
      <c r="J183" s="34" t="str">
        <f t="shared" si="31"/>
        <v/>
      </c>
      <c r="K183" s="34" t="str">
        <f t="shared" si="32"/>
        <v/>
      </c>
      <c r="L183" s="26" t="str">
        <f t="shared" si="28"/>
        <v/>
      </c>
      <c r="M183" s="32"/>
      <c r="N183" s="190"/>
      <c r="O183" s="190"/>
      <c r="P183" s="190"/>
      <c r="Q183" s="190"/>
      <c r="R183" s="23"/>
    </row>
    <row r="184" spans="1:22">
      <c r="A184" s="27">
        <f t="shared" ca="1" si="33"/>
        <v>46021</v>
      </c>
      <c r="B184" s="20"/>
      <c r="C184" s="21"/>
      <c r="D184" s="20"/>
      <c r="E184" s="21"/>
      <c r="F184" s="22"/>
      <c r="G184" s="22"/>
      <c r="H184" s="34" t="str">
        <f t="shared" si="29"/>
        <v/>
      </c>
      <c r="I184" s="34" t="str">
        <f t="shared" si="30"/>
        <v/>
      </c>
      <c r="J184" s="34" t="str">
        <f t="shared" si="31"/>
        <v/>
      </c>
      <c r="K184" s="34" t="str">
        <f t="shared" si="32"/>
        <v/>
      </c>
      <c r="L184" s="26" t="str">
        <f t="shared" si="28"/>
        <v/>
      </c>
      <c r="M184" s="32"/>
      <c r="N184" s="190"/>
      <c r="O184" s="190"/>
      <c r="P184" s="190"/>
      <c r="Q184" s="190"/>
      <c r="R184" s="23"/>
    </row>
    <row r="185" spans="1:22">
      <c r="A185" s="27">
        <f t="shared" ca="1" si="33"/>
        <v>46022</v>
      </c>
      <c r="B185" s="20"/>
      <c r="C185" s="21"/>
      <c r="D185" s="20"/>
      <c r="E185" s="21"/>
      <c r="F185" s="22"/>
      <c r="G185" s="22"/>
      <c r="H185" s="34" t="str">
        <f t="shared" si="29"/>
        <v/>
      </c>
      <c r="I185" s="34" t="str">
        <f t="shared" si="30"/>
        <v/>
      </c>
      <c r="J185" s="34" t="str">
        <f t="shared" si="31"/>
        <v/>
      </c>
      <c r="K185" s="34" t="str">
        <f t="shared" si="32"/>
        <v/>
      </c>
      <c r="L185" s="26" t="str">
        <f t="shared" si="28"/>
        <v/>
      </c>
      <c r="M185" s="32"/>
      <c r="N185" s="190"/>
      <c r="O185" s="190"/>
      <c r="P185" s="190"/>
      <c r="Q185" s="190"/>
      <c r="R185" s="23"/>
    </row>
    <row r="186" spans="1:22">
      <c r="A186" s="5" t="s">
        <v>11</v>
      </c>
      <c r="B186" s="191"/>
      <c r="C186" s="192"/>
      <c r="D186" s="191"/>
      <c r="E186" s="192"/>
      <c r="F186" s="26" t="str">
        <f>IF(SUM($F155:$F185)=0,"",SUM($F155:$F185))</f>
        <v/>
      </c>
      <c r="G186" s="26" t="str">
        <f>IF(SUM($G155:$G185)=0,"",SUM($G155:$G185))</f>
        <v/>
      </c>
      <c r="H186" s="26" t="str">
        <f>IF(SUM(H155:H185)=0,"",SUM(H155:H185))</f>
        <v/>
      </c>
      <c r="I186" s="26" t="str">
        <f>IF(SUM(I155:I185)=0,"",SUM(I155:I185))</f>
        <v/>
      </c>
      <c r="J186" s="26" t="str">
        <f t="shared" ref="J186:K186" si="34">IF(SUM(J155:J185)=0,"",SUM(J155:J185))</f>
        <v/>
      </c>
      <c r="K186" s="26" t="str">
        <f t="shared" si="34"/>
        <v/>
      </c>
      <c r="L186" s="26" t="str">
        <f>IF(SUM($L155:$L185)=0,"",SUM($L155:$L185))</f>
        <v/>
      </c>
      <c r="M186" s="33"/>
      <c r="N186" s="193"/>
      <c r="O186" s="193"/>
      <c r="P186" s="193"/>
      <c r="Q186" s="193"/>
      <c r="R186" s="6"/>
    </row>
    <row r="188" spans="1:22" ht="27" customHeight="1">
      <c r="A188" s="194" t="s">
        <v>22</v>
      </c>
      <c r="B188" s="189" t="s">
        <v>103</v>
      </c>
      <c r="C188" s="189"/>
      <c r="D188" s="189"/>
      <c r="E188" s="189"/>
      <c r="F188" s="189" t="s">
        <v>23</v>
      </c>
      <c r="G188" s="189"/>
      <c r="H188" s="189" t="s">
        <v>88</v>
      </c>
      <c r="I188" s="189"/>
      <c r="J188" s="189"/>
      <c r="K188" s="189"/>
      <c r="L188" s="189" t="s">
        <v>87</v>
      </c>
      <c r="M188" s="195" t="s">
        <v>96</v>
      </c>
      <c r="N188" s="194" t="s">
        <v>25</v>
      </c>
      <c r="O188" s="194"/>
      <c r="P188" s="194"/>
      <c r="Q188" s="194"/>
      <c r="R188" s="189" t="s">
        <v>100</v>
      </c>
    </row>
    <row r="189" spans="1:22" ht="14.25" customHeight="1">
      <c r="A189" s="194"/>
      <c r="B189" s="189" t="s">
        <v>82</v>
      </c>
      <c r="C189" s="189"/>
      <c r="D189" s="189" t="s">
        <v>84</v>
      </c>
      <c r="E189" s="189"/>
      <c r="F189" s="189"/>
      <c r="G189" s="189"/>
      <c r="H189" s="189" t="s">
        <v>90</v>
      </c>
      <c r="I189" s="189"/>
      <c r="J189" s="189" t="s">
        <v>89</v>
      </c>
      <c r="K189" s="189"/>
      <c r="L189" s="189"/>
      <c r="M189" s="196"/>
      <c r="N189" s="194"/>
      <c r="O189" s="194"/>
      <c r="P189" s="194"/>
      <c r="Q189" s="194"/>
      <c r="R189" s="189"/>
    </row>
    <row r="190" spans="1:22">
      <c r="A190" s="194"/>
      <c r="B190" s="43" t="s">
        <v>26</v>
      </c>
      <c r="C190" s="43" t="s">
        <v>27</v>
      </c>
      <c r="D190" s="43" t="s">
        <v>26</v>
      </c>
      <c r="E190" s="43" t="s">
        <v>27</v>
      </c>
      <c r="F190" s="44" t="s">
        <v>85</v>
      </c>
      <c r="G190" s="44" t="s">
        <v>86</v>
      </c>
      <c r="H190" s="44" t="s">
        <v>81</v>
      </c>
      <c r="I190" s="44" t="s">
        <v>83</v>
      </c>
      <c r="J190" s="44" t="s">
        <v>81</v>
      </c>
      <c r="K190" s="44" t="s">
        <v>95</v>
      </c>
      <c r="L190" s="189"/>
      <c r="M190" s="197"/>
      <c r="N190" s="194"/>
      <c r="O190" s="194"/>
      <c r="P190" s="194"/>
      <c r="Q190" s="194"/>
      <c r="R190" s="194"/>
    </row>
    <row r="191" spans="1:22">
      <c r="A191" s="27" cm="1">
        <f t="array" aca="1" ref="A191" ca="1">DATE("2025","8"+5,IFERROR(INDIRECT(T1),"1"))</f>
        <v>46023</v>
      </c>
      <c r="B191" s="20"/>
      <c r="C191" s="21"/>
      <c r="D191" s="20"/>
      <c r="E191" s="21"/>
      <c r="F191" s="22"/>
      <c r="G191" s="22"/>
      <c r="H191" s="34" t="str">
        <f>IF(OR(B191="",LEFT(M191,1)="✓"),"",C191-B191-F191)</f>
        <v/>
      </c>
      <c r="I191" s="34" t="str">
        <f>IF(OR(D191="",LEFT(M191,1)="✓"),"",E191-D191-G191)</f>
        <v/>
      </c>
      <c r="J191" s="34" t="str">
        <f>IF(AND(B191&lt;&gt;"",M191="✓所定"),C191-B191-F191,"")</f>
        <v/>
      </c>
      <c r="K191" s="34" t="str">
        <f>IF(AND(B191&lt;&gt;"",M191="✓法定"),C191-B191-F191,"")</f>
        <v/>
      </c>
      <c r="L191" s="26" t="str">
        <f>IF(AND($B191="",$D191=""),"",($C191-$B191-$F191)+($E191-$D191-$G191))</f>
        <v/>
      </c>
      <c r="M191" s="32"/>
      <c r="N191" s="190"/>
      <c r="O191" s="190"/>
      <c r="P191" s="190"/>
      <c r="Q191" s="190"/>
      <c r="R191" s="23"/>
      <c r="V191" s="1" t="s">
        <v>171</v>
      </c>
    </row>
    <row r="192" spans="1:22">
      <c r="A192" s="27">
        <f ca="1">A191+1</f>
        <v>46024</v>
      </c>
      <c r="B192" s="20"/>
      <c r="C192" s="21"/>
      <c r="D192" s="20"/>
      <c r="E192" s="21"/>
      <c r="F192" s="22"/>
      <c r="G192" s="22"/>
      <c r="H192" s="34" t="str">
        <f t="shared" ref="H192:H221" si="35">IF(OR(B192="",LEFT(M192,1)="✓"),"",C192-B192-F192)</f>
        <v/>
      </c>
      <c r="I192" s="34" t="str">
        <f t="shared" ref="I192:I221" si="36">IF(OR(D192="",LEFT(M192,1)="✓"),"",E192-D192-G192)</f>
        <v/>
      </c>
      <c r="J192" s="34" t="str">
        <f t="shared" ref="J192:J221" si="37">IF(AND(B192&lt;&gt;"",M192="✓所定"),C192-B192-F192,"")</f>
        <v/>
      </c>
      <c r="K192" s="34" t="str">
        <f t="shared" ref="K192:K221" si="38">IF(AND(B192&lt;&gt;"",M192="✓法定"),C192-B192-F192,"")</f>
        <v/>
      </c>
      <c r="L192" s="26" t="str">
        <f t="shared" ref="L192:L221" si="39">IF(AND($B192="",$D192=""),"",($C192-$B192-$F192)+($E192-$D192-$G192))</f>
        <v/>
      </c>
      <c r="M192" s="32"/>
      <c r="N192" s="190"/>
      <c r="O192" s="190"/>
      <c r="P192" s="190"/>
      <c r="Q192" s="190"/>
      <c r="R192" s="23"/>
      <c r="V192" s="1" t="s">
        <v>172</v>
      </c>
    </row>
    <row r="193" spans="1:18">
      <c r="A193" s="27">
        <f t="shared" ref="A193:A221" ca="1" si="40">A192+1</f>
        <v>46025</v>
      </c>
      <c r="B193" s="20"/>
      <c r="C193" s="21"/>
      <c r="D193" s="20"/>
      <c r="E193" s="21"/>
      <c r="F193" s="22"/>
      <c r="G193" s="22"/>
      <c r="H193" s="34" t="str">
        <f t="shared" si="35"/>
        <v/>
      </c>
      <c r="I193" s="34" t="str">
        <f t="shared" si="36"/>
        <v/>
      </c>
      <c r="J193" s="34" t="str">
        <f t="shared" si="37"/>
        <v/>
      </c>
      <c r="K193" s="34" t="str">
        <f t="shared" si="38"/>
        <v/>
      </c>
      <c r="L193" s="26" t="str">
        <f t="shared" si="39"/>
        <v/>
      </c>
      <c r="M193" s="32"/>
      <c r="N193" s="190"/>
      <c r="O193" s="190"/>
      <c r="P193" s="190"/>
      <c r="Q193" s="190"/>
      <c r="R193" s="23"/>
    </row>
    <row r="194" spans="1:18">
      <c r="A194" s="27">
        <f t="shared" ca="1" si="40"/>
        <v>46026</v>
      </c>
      <c r="B194" s="20"/>
      <c r="C194" s="21"/>
      <c r="D194" s="20"/>
      <c r="E194" s="21"/>
      <c r="F194" s="22"/>
      <c r="G194" s="22"/>
      <c r="H194" s="34" t="str">
        <f t="shared" si="35"/>
        <v/>
      </c>
      <c r="I194" s="34" t="str">
        <f t="shared" si="36"/>
        <v/>
      </c>
      <c r="J194" s="34" t="str">
        <f t="shared" si="37"/>
        <v/>
      </c>
      <c r="K194" s="34" t="str">
        <f t="shared" si="38"/>
        <v/>
      </c>
      <c r="L194" s="26" t="str">
        <f t="shared" si="39"/>
        <v/>
      </c>
      <c r="M194" s="32"/>
      <c r="N194" s="190"/>
      <c r="O194" s="190"/>
      <c r="P194" s="190"/>
      <c r="Q194" s="190"/>
      <c r="R194" s="23"/>
    </row>
    <row r="195" spans="1:18">
      <c r="A195" s="27">
        <f t="shared" ca="1" si="40"/>
        <v>46027</v>
      </c>
      <c r="B195" s="20"/>
      <c r="C195" s="21"/>
      <c r="D195" s="20"/>
      <c r="E195" s="21"/>
      <c r="F195" s="22"/>
      <c r="G195" s="22"/>
      <c r="H195" s="34" t="str">
        <f t="shared" si="35"/>
        <v/>
      </c>
      <c r="I195" s="34" t="str">
        <f t="shared" si="36"/>
        <v/>
      </c>
      <c r="J195" s="34" t="str">
        <f t="shared" si="37"/>
        <v/>
      </c>
      <c r="K195" s="34" t="str">
        <f t="shared" si="38"/>
        <v/>
      </c>
      <c r="L195" s="26" t="str">
        <f t="shared" si="39"/>
        <v/>
      </c>
      <c r="M195" s="32"/>
      <c r="N195" s="190"/>
      <c r="O195" s="190"/>
      <c r="P195" s="190"/>
      <c r="Q195" s="190"/>
      <c r="R195" s="23"/>
    </row>
    <row r="196" spans="1:18">
      <c r="A196" s="27">
        <f t="shared" ca="1" si="40"/>
        <v>46028</v>
      </c>
      <c r="B196" s="20"/>
      <c r="C196" s="21"/>
      <c r="D196" s="20"/>
      <c r="E196" s="21"/>
      <c r="F196" s="22"/>
      <c r="G196" s="22"/>
      <c r="H196" s="34" t="str">
        <f t="shared" si="35"/>
        <v/>
      </c>
      <c r="I196" s="34" t="str">
        <f t="shared" si="36"/>
        <v/>
      </c>
      <c r="J196" s="34" t="str">
        <f t="shared" si="37"/>
        <v/>
      </c>
      <c r="K196" s="34" t="str">
        <f t="shared" si="38"/>
        <v/>
      </c>
      <c r="L196" s="26" t="str">
        <f t="shared" si="39"/>
        <v/>
      </c>
      <c r="M196" s="32"/>
      <c r="N196" s="190"/>
      <c r="O196" s="190"/>
      <c r="P196" s="190"/>
      <c r="Q196" s="190"/>
      <c r="R196" s="23"/>
    </row>
    <row r="197" spans="1:18">
      <c r="A197" s="27">
        <f t="shared" ca="1" si="40"/>
        <v>46029</v>
      </c>
      <c r="B197" s="20"/>
      <c r="C197" s="21"/>
      <c r="D197" s="20"/>
      <c r="E197" s="21"/>
      <c r="F197" s="22"/>
      <c r="G197" s="22"/>
      <c r="H197" s="34" t="str">
        <f t="shared" si="35"/>
        <v/>
      </c>
      <c r="I197" s="34" t="str">
        <f t="shared" si="36"/>
        <v/>
      </c>
      <c r="J197" s="34" t="str">
        <f t="shared" si="37"/>
        <v/>
      </c>
      <c r="K197" s="34" t="str">
        <f t="shared" si="38"/>
        <v/>
      </c>
      <c r="L197" s="26" t="str">
        <f t="shared" si="39"/>
        <v/>
      </c>
      <c r="M197" s="32"/>
      <c r="N197" s="190"/>
      <c r="O197" s="190"/>
      <c r="P197" s="190"/>
      <c r="Q197" s="190"/>
      <c r="R197" s="23"/>
    </row>
    <row r="198" spans="1:18">
      <c r="A198" s="27">
        <f t="shared" ca="1" si="40"/>
        <v>46030</v>
      </c>
      <c r="B198" s="20"/>
      <c r="C198" s="21"/>
      <c r="D198" s="20"/>
      <c r="E198" s="21"/>
      <c r="F198" s="22"/>
      <c r="G198" s="22"/>
      <c r="H198" s="34" t="str">
        <f t="shared" si="35"/>
        <v/>
      </c>
      <c r="I198" s="34" t="str">
        <f t="shared" si="36"/>
        <v/>
      </c>
      <c r="J198" s="34" t="str">
        <f t="shared" si="37"/>
        <v/>
      </c>
      <c r="K198" s="34" t="str">
        <f t="shared" si="38"/>
        <v/>
      </c>
      <c r="L198" s="26" t="str">
        <f t="shared" si="39"/>
        <v/>
      </c>
      <c r="M198" s="32"/>
      <c r="N198" s="190"/>
      <c r="O198" s="190"/>
      <c r="P198" s="190"/>
      <c r="Q198" s="190"/>
      <c r="R198" s="23"/>
    </row>
    <row r="199" spans="1:18">
      <c r="A199" s="27">
        <f t="shared" ca="1" si="40"/>
        <v>46031</v>
      </c>
      <c r="B199" s="20"/>
      <c r="C199" s="21"/>
      <c r="D199" s="20"/>
      <c r="E199" s="21"/>
      <c r="F199" s="22"/>
      <c r="G199" s="22"/>
      <c r="H199" s="34" t="str">
        <f t="shared" si="35"/>
        <v/>
      </c>
      <c r="I199" s="34" t="str">
        <f t="shared" si="36"/>
        <v/>
      </c>
      <c r="J199" s="34" t="str">
        <f t="shared" si="37"/>
        <v/>
      </c>
      <c r="K199" s="34" t="str">
        <f t="shared" si="38"/>
        <v/>
      </c>
      <c r="L199" s="26" t="str">
        <f t="shared" si="39"/>
        <v/>
      </c>
      <c r="M199" s="32"/>
      <c r="N199" s="190"/>
      <c r="O199" s="190"/>
      <c r="P199" s="190"/>
      <c r="Q199" s="190"/>
      <c r="R199" s="23"/>
    </row>
    <row r="200" spans="1:18">
      <c r="A200" s="27">
        <f t="shared" ca="1" si="40"/>
        <v>46032</v>
      </c>
      <c r="B200" s="20"/>
      <c r="C200" s="21"/>
      <c r="D200" s="20"/>
      <c r="E200" s="21"/>
      <c r="F200" s="22"/>
      <c r="G200" s="22"/>
      <c r="H200" s="34" t="str">
        <f t="shared" si="35"/>
        <v/>
      </c>
      <c r="I200" s="34" t="str">
        <f t="shared" si="36"/>
        <v/>
      </c>
      <c r="J200" s="34" t="str">
        <f t="shared" si="37"/>
        <v/>
      </c>
      <c r="K200" s="34" t="str">
        <f t="shared" si="38"/>
        <v/>
      </c>
      <c r="L200" s="26" t="str">
        <f t="shared" si="39"/>
        <v/>
      </c>
      <c r="M200" s="32"/>
      <c r="N200" s="190"/>
      <c r="O200" s="190"/>
      <c r="P200" s="190"/>
      <c r="Q200" s="190"/>
      <c r="R200" s="23"/>
    </row>
    <row r="201" spans="1:18">
      <c r="A201" s="27">
        <f t="shared" ca="1" si="40"/>
        <v>46033</v>
      </c>
      <c r="B201" s="20"/>
      <c r="C201" s="21"/>
      <c r="D201" s="20"/>
      <c r="E201" s="21"/>
      <c r="F201" s="22"/>
      <c r="G201" s="22"/>
      <c r="H201" s="34" t="str">
        <f t="shared" si="35"/>
        <v/>
      </c>
      <c r="I201" s="34" t="str">
        <f t="shared" si="36"/>
        <v/>
      </c>
      <c r="J201" s="34" t="str">
        <f t="shared" si="37"/>
        <v/>
      </c>
      <c r="K201" s="34" t="str">
        <f t="shared" si="38"/>
        <v/>
      </c>
      <c r="L201" s="26" t="str">
        <f t="shared" si="39"/>
        <v/>
      </c>
      <c r="M201" s="32"/>
      <c r="N201" s="190"/>
      <c r="O201" s="190"/>
      <c r="P201" s="190"/>
      <c r="Q201" s="190"/>
      <c r="R201" s="23"/>
    </row>
    <row r="202" spans="1:18">
      <c r="A202" s="27">
        <f t="shared" ca="1" si="40"/>
        <v>46034</v>
      </c>
      <c r="B202" s="20"/>
      <c r="C202" s="21"/>
      <c r="D202" s="20"/>
      <c r="E202" s="21"/>
      <c r="F202" s="22"/>
      <c r="G202" s="22"/>
      <c r="H202" s="34" t="str">
        <f t="shared" si="35"/>
        <v/>
      </c>
      <c r="I202" s="34" t="str">
        <f t="shared" si="36"/>
        <v/>
      </c>
      <c r="J202" s="34" t="str">
        <f t="shared" si="37"/>
        <v/>
      </c>
      <c r="K202" s="34" t="str">
        <f t="shared" si="38"/>
        <v/>
      </c>
      <c r="L202" s="26" t="str">
        <f t="shared" si="39"/>
        <v/>
      </c>
      <c r="M202" s="32"/>
      <c r="N202" s="190"/>
      <c r="O202" s="190"/>
      <c r="P202" s="190"/>
      <c r="Q202" s="190"/>
      <c r="R202" s="23"/>
    </row>
    <row r="203" spans="1:18">
      <c r="A203" s="27">
        <f t="shared" ca="1" si="40"/>
        <v>46035</v>
      </c>
      <c r="B203" s="20"/>
      <c r="C203" s="21"/>
      <c r="D203" s="20"/>
      <c r="E203" s="21"/>
      <c r="F203" s="22"/>
      <c r="G203" s="22"/>
      <c r="H203" s="34" t="str">
        <f t="shared" si="35"/>
        <v/>
      </c>
      <c r="I203" s="34" t="str">
        <f t="shared" si="36"/>
        <v/>
      </c>
      <c r="J203" s="34" t="str">
        <f t="shared" si="37"/>
        <v/>
      </c>
      <c r="K203" s="34" t="str">
        <f t="shared" si="38"/>
        <v/>
      </c>
      <c r="L203" s="26" t="str">
        <f t="shared" si="39"/>
        <v/>
      </c>
      <c r="M203" s="32"/>
      <c r="N203" s="190"/>
      <c r="O203" s="190"/>
      <c r="P203" s="190"/>
      <c r="Q203" s="190"/>
      <c r="R203" s="23"/>
    </row>
    <row r="204" spans="1:18">
      <c r="A204" s="27">
        <f t="shared" ca="1" si="40"/>
        <v>46036</v>
      </c>
      <c r="B204" s="20"/>
      <c r="C204" s="21"/>
      <c r="D204" s="20"/>
      <c r="E204" s="21"/>
      <c r="F204" s="22"/>
      <c r="G204" s="22"/>
      <c r="H204" s="34" t="str">
        <f t="shared" si="35"/>
        <v/>
      </c>
      <c r="I204" s="34" t="str">
        <f t="shared" si="36"/>
        <v/>
      </c>
      <c r="J204" s="34" t="str">
        <f t="shared" si="37"/>
        <v/>
      </c>
      <c r="K204" s="34" t="str">
        <f t="shared" si="38"/>
        <v/>
      </c>
      <c r="L204" s="26" t="str">
        <f t="shared" si="39"/>
        <v/>
      </c>
      <c r="M204" s="32"/>
      <c r="N204" s="190"/>
      <c r="O204" s="190"/>
      <c r="P204" s="190"/>
      <c r="Q204" s="190"/>
      <c r="R204" s="23"/>
    </row>
    <row r="205" spans="1:18">
      <c r="A205" s="27">
        <f t="shared" ca="1" si="40"/>
        <v>46037</v>
      </c>
      <c r="B205" s="20"/>
      <c r="C205" s="21"/>
      <c r="D205" s="20"/>
      <c r="E205" s="21"/>
      <c r="F205" s="22"/>
      <c r="G205" s="22"/>
      <c r="H205" s="34" t="str">
        <f t="shared" si="35"/>
        <v/>
      </c>
      <c r="I205" s="34" t="str">
        <f t="shared" si="36"/>
        <v/>
      </c>
      <c r="J205" s="34" t="str">
        <f t="shared" si="37"/>
        <v/>
      </c>
      <c r="K205" s="34" t="str">
        <f t="shared" si="38"/>
        <v/>
      </c>
      <c r="L205" s="26" t="str">
        <f t="shared" si="39"/>
        <v/>
      </c>
      <c r="M205" s="32"/>
      <c r="N205" s="190"/>
      <c r="O205" s="190"/>
      <c r="P205" s="190"/>
      <c r="Q205" s="190"/>
      <c r="R205" s="23"/>
    </row>
    <row r="206" spans="1:18">
      <c r="A206" s="27">
        <f t="shared" ca="1" si="40"/>
        <v>46038</v>
      </c>
      <c r="B206" s="20"/>
      <c r="C206" s="21"/>
      <c r="D206" s="20"/>
      <c r="E206" s="21"/>
      <c r="F206" s="22"/>
      <c r="G206" s="22"/>
      <c r="H206" s="34" t="str">
        <f t="shared" si="35"/>
        <v/>
      </c>
      <c r="I206" s="34" t="str">
        <f t="shared" si="36"/>
        <v/>
      </c>
      <c r="J206" s="34" t="str">
        <f t="shared" si="37"/>
        <v/>
      </c>
      <c r="K206" s="34" t="str">
        <f t="shared" si="38"/>
        <v/>
      </c>
      <c r="L206" s="26" t="str">
        <f t="shared" si="39"/>
        <v/>
      </c>
      <c r="M206" s="32"/>
      <c r="N206" s="190"/>
      <c r="O206" s="190"/>
      <c r="P206" s="190"/>
      <c r="Q206" s="190"/>
      <c r="R206" s="23"/>
    </row>
    <row r="207" spans="1:18">
      <c r="A207" s="27">
        <f t="shared" ca="1" si="40"/>
        <v>46039</v>
      </c>
      <c r="B207" s="20"/>
      <c r="C207" s="21"/>
      <c r="D207" s="20"/>
      <c r="E207" s="21"/>
      <c r="F207" s="22"/>
      <c r="G207" s="22"/>
      <c r="H207" s="34" t="str">
        <f t="shared" si="35"/>
        <v/>
      </c>
      <c r="I207" s="34" t="str">
        <f t="shared" si="36"/>
        <v/>
      </c>
      <c r="J207" s="34" t="str">
        <f t="shared" si="37"/>
        <v/>
      </c>
      <c r="K207" s="34" t="str">
        <f t="shared" si="38"/>
        <v/>
      </c>
      <c r="L207" s="26" t="str">
        <f t="shared" si="39"/>
        <v/>
      </c>
      <c r="M207" s="32"/>
      <c r="N207" s="190"/>
      <c r="O207" s="190"/>
      <c r="P207" s="190"/>
      <c r="Q207" s="190"/>
      <c r="R207" s="23"/>
    </row>
    <row r="208" spans="1:18">
      <c r="A208" s="27">
        <f t="shared" ca="1" si="40"/>
        <v>46040</v>
      </c>
      <c r="B208" s="20"/>
      <c r="C208" s="21"/>
      <c r="D208" s="20"/>
      <c r="E208" s="21"/>
      <c r="F208" s="22"/>
      <c r="G208" s="22"/>
      <c r="H208" s="34" t="str">
        <f t="shared" si="35"/>
        <v/>
      </c>
      <c r="I208" s="34" t="str">
        <f t="shared" si="36"/>
        <v/>
      </c>
      <c r="J208" s="34" t="str">
        <f t="shared" si="37"/>
        <v/>
      </c>
      <c r="K208" s="34" t="str">
        <f t="shared" si="38"/>
        <v/>
      </c>
      <c r="L208" s="26" t="str">
        <f t="shared" si="39"/>
        <v/>
      </c>
      <c r="M208" s="32"/>
      <c r="N208" s="190"/>
      <c r="O208" s="190"/>
      <c r="P208" s="190"/>
      <c r="Q208" s="190"/>
      <c r="R208" s="23"/>
    </row>
    <row r="209" spans="1:18">
      <c r="A209" s="27">
        <f t="shared" ca="1" si="40"/>
        <v>46041</v>
      </c>
      <c r="B209" s="20"/>
      <c r="C209" s="21"/>
      <c r="D209" s="20"/>
      <c r="E209" s="21"/>
      <c r="F209" s="22"/>
      <c r="G209" s="22"/>
      <c r="H209" s="34" t="str">
        <f t="shared" si="35"/>
        <v/>
      </c>
      <c r="I209" s="34" t="str">
        <f t="shared" si="36"/>
        <v/>
      </c>
      <c r="J209" s="34" t="str">
        <f t="shared" si="37"/>
        <v/>
      </c>
      <c r="K209" s="34" t="str">
        <f t="shared" si="38"/>
        <v/>
      </c>
      <c r="L209" s="26" t="str">
        <f t="shared" si="39"/>
        <v/>
      </c>
      <c r="M209" s="32"/>
      <c r="N209" s="190"/>
      <c r="O209" s="190"/>
      <c r="P209" s="190"/>
      <c r="Q209" s="190"/>
      <c r="R209" s="23"/>
    </row>
    <row r="210" spans="1:18">
      <c r="A210" s="27">
        <f t="shared" ca="1" si="40"/>
        <v>46042</v>
      </c>
      <c r="B210" s="20"/>
      <c r="C210" s="21"/>
      <c r="D210" s="20"/>
      <c r="E210" s="21"/>
      <c r="F210" s="22"/>
      <c r="G210" s="22"/>
      <c r="H210" s="34" t="str">
        <f t="shared" si="35"/>
        <v/>
      </c>
      <c r="I210" s="34" t="str">
        <f t="shared" si="36"/>
        <v/>
      </c>
      <c r="J210" s="34" t="str">
        <f t="shared" si="37"/>
        <v/>
      </c>
      <c r="K210" s="34" t="str">
        <f t="shared" si="38"/>
        <v/>
      </c>
      <c r="L210" s="26" t="str">
        <f t="shared" si="39"/>
        <v/>
      </c>
      <c r="M210" s="32"/>
      <c r="N210" s="190"/>
      <c r="O210" s="190"/>
      <c r="P210" s="190"/>
      <c r="Q210" s="190"/>
      <c r="R210" s="23"/>
    </row>
    <row r="211" spans="1:18">
      <c r="A211" s="27">
        <f t="shared" ca="1" si="40"/>
        <v>46043</v>
      </c>
      <c r="B211" s="20"/>
      <c r="C211" s="21"/>
      <c r="D211" s="20"/>
      <c r="E211" s="21"/>
      <c r="F211" s="22"/>
      <c r="G211" s="22"/>
      <c r="H211" s="34" t="str">
        <f t="shared" si="35"/>
        <v/>
      </c>
      <c r="I211" s="34" t="str">
        <f t="shared" si="36"/>
        <v/>
      </c>
      <c r="J211" s="34" t="str">
        <f t="shared" si="37"/>
        <v/>
      </c>
      <c r="K211" s="34" t="str">
        <f t="shared" si="38"/>
        <v/>
      </c>
      <c r="L211" s="26" t="str">
        <f t="shared" si="39"/>
        <v/>
      </c>
      <c r="M211" s="32"/>
      <c r="N211" s="190"/>
      <c r="O211" s="190"/>
      <c r="P211" s="190"/>
      <c r="Q211" s="190"/>
      <c r="R211" s="23"/>
    </row>
    <row r="212" spans="1:18">
      <c r="A212" s="27">
        <f t="shared" ca="1" si="40"/>
        <v>46044</v>
      </c>
      <c r="B212" s="20"/>
      <c r="C212" s="21"/>
      <c r="D212" s="20"/>
      <c r="E212" s="21"/>
      <c r="F212" s="22"/>
      <c r="G212" s="22"/>
      <c r="H212" s="34" t="str">
        <f t="shared" si="35"/>
        <v/>
      </c>
      <c r="I212" s="34" t="str">
        <f t="shared" si="36"/>
        <v/>
      </c>
      <c r="J212" s="34" t="str">
        <f t="shared" si="37"/>
        <v/>
      </c>
      <c r="K212" s="34" t="str">
        <f t="shared" si="38"/>
        <v/>
      </c>
      <c r="L212" s="26" t="str">
        <f t="shared" si="39"/>
        <v/>
      </c>
      <c r="M212" s="32"/>
      <c r="N212" s="190"/>
      <c r="O212" s="190"/>
      <c r="P212" s="190"/>
      <c r="Q212" s="190"/>
      <c r="R212" s="23"/>
    </row>
    <row r="213" spans="1:18">
      <c r="A213" s="27">
        <f t="shared" ca="1" si="40"/>
        <v>46045</v>
      </c>
      <c r="B213" s="20"/>
      <c r="C213" s="21"/>
      <c r="D213" s="20"/>
      <c r="E213" s="21"/>
      <c r="F213" s="22"/>
      <c r="G213" s="22"/>
      <c r="H213" s="34" t="str">
        <f t="shared" si="35"/>
        <v/>
      </c>
      <c r="I213" s="34" t="str">
        <f t="shared" si="36"/>
        <v/>
      </c>
      <c r="J213" s="34" t="str">
        <f t="shared" si="37"/>
        <v/>
      </c>
      <c r="K213" s="34" t="str">
        <f t="shared" si="38"/>
        <v/>
      </c>
      <c r="L213" s="26" t="str">
        <f t="shared" si="39"/>
        <v/>
      </c>
      <c r="M213" s="32"/>
      <c r="N213" s="190"/>
      <c r="O213" s="190"/>
      <c r="P213" s="190"/>
      <c r="Q213" s="190"/>
      <c r="R213" s="23"/>
    </row>
    <row r="214" spans="1:18">
      <c r="A214" s="27">
        <f t="shared" ca="1" si="40"/>
        <v>46046</v>
      </c>
      <c r="B214" s="20"/>
      <c r="C214" s="21"/>
      <c r="D214" s="20"/>
      <c r="E214" s="21"/>
      <c r="F214" s="22"/>
      <c r="G214" s="22"/>
      <c r="H214" s="34" t="str">
        <f t="shared" si="35"/>
        <v/>
      </c>
      <c r="I214" s="34" t="str">
        <f t="shared" si="36"/>
        <v/>
      </c>
      <c r="J214" s="34" t="str">
        <f t="shared" si="37"/>
        <v/>
      </c>
      <c r="K214" s="34" t="str">
        <f t="shared" si="38"/>
        <v/>
      </c>
      <c r="L214" s="26" t="str">
        <f t="shared" si="39"/>
        <v/>
      </c>
      <c r="M214" s="32"/>
      <c r="N214" s="190"/>
      <c r="O214" s="190"/>
      <c r="P214" s="190"/>
      <c r="Q214" s="190"/>
      <c r="R214" s="23"/>
    </row>
    <row r="215" spans="1:18">
      <c r="A215" s="27">
        <f t="shared" ca="1" si="40"/>
        <v>46047</v>
      </c>
      <c r="B215" s="20"/>
      <c r="C215" s="21"/>
      <c r="D215" s="20"/>
      <c r="E215" s="21"/>
      <c r="F215" s="22"/>
      <c r="G215" s="22"/>
      <c r="H215" s="34" t="str">
        <f t="shared" si="35"/>
        <v/>
      </c>
      <c r="I215" s="34" t="str">
        <f t="shared" si="36"/>
        <v/>
      </c>
      <c r="J215" s="34" t="str">
        <f t="shared" si="37"/>
        <v/>
      </c>
      <c r="K215" s="34" t="str">
        <f t="shared" si="38"/>
        <v/>
      </c>
      <c r="L215" s="26" t="str">
        <f t="shared" si="39"/>
        <v/>
      </c>
      <c r="M215" s="32"/>
      <c r="N215" s="190"/>
      <c r="O215" s="190"/>
      <c r="P215" s="190"/>
      <c r="Q215" s="190"/>
      <c r="R215" s="23"/>
    </row>
    <row r="216" spans="1:18">
      <c r="A216" s="27">
        <f t="shared" ca="1" si="40"/>
        <v>46048</v>
      </c>
      <c r="B216" s="20"/>
      <c r="C216" s="21"/>
      <c r="D216" s="20"/>
      <c r="E216" s="21"/>
      <c r="F216" s="22"/>
      <c r="G216" s="22"/>
      <c r="H216" s="34" t="str">
        <f t="shared" si="35"/>
        <v/>
      </c>
      <c r="I216" s="34" t="str">
        <f t="shared" si="36"/>
        <v/>
      </c>
      <c r="J216" s="34" t="str">
        <f t="shared" si="37"/>
        <v/>
      </c>
      <c r="K216" s="34" t="str">
        <f t="shared" si="38"/>
        <v/>
      </c>
      <c r="L216" s="26" t="str">
        <f t="shared" si="39"/>
        <v/>
      </c>
      <c r="M216" s="32"/>
      <c r="N216" s="190"/>
      <c r="O216" s="190"/>
      <c r="P216" s="190"/>
      <c r="Q216" s="190"/>
      <c r="R216" s="23"/>
    </row>
    <row r="217" spans="1:18">
      <c r="A217" s="27">
        <f t="shared" ca="1" si="40"/>
        <v>46049</v>
      </c>
      <c r="B217" s="20"/>
      <c r="C217" s="21"/>
      <c r="D217" s="20"/>
      <c r="E217" s="21"/>
      <c r="F217" s="22"/>
      <c r="G217" s="22"/>
      <c r="H217" s="34" t="str">
        <f t="shared" si="35"/>
        <v/>
      </c>
      <c r="I217" s="34" t="str">
        <f t="shared" si="36"/>
        <v/>
      </c>
      <c r="J217" s="34" t="str">
        <f t="shared" si="37"/>
        <v/>
      </c>
      <c r="K217" s="34" t="str">
        <f t="shared" si="38"/>
        <v/>
      </c>
      <c r="L217" s="26" t="str">
        <f t="shared" si="39"/>
        <v/>
      </c>
      <c r="M217" s="32"/>
      <c r="N217" s="190"/>
      <c r="O217" s="190"/>
      <c r="P217" s="190"/>
      <c r="Q217" s="190"/>
      <c r="R217" s="23"/>
    </row>
    <row r="218" spans="1:18">
      <c r="A218" s="27">
        <f t="shared" ca="1" si="40"/>
        <v>46050</v>
      </c>
      <c r="B218" s="20"/>
      <c r="C218" s="21"/>
      <c r="D218" s="20"/>
      <c r="E218" s="21"/>
      <c r="F218" s="22"/>
      <c r="G218" s="22"/>
      <c r="H218" s="34" t="str">
        <f t="shared" si="35"/>
        <v/>
      </c>
      <c r="I218" s="34" t="str">
        <f t="shared" si="36"/>
        <v/>
      </c>
      <c r="J218" s="34" t="str">
        <f t="shared" si="37"/>
        <v/>
      </c>
      <c r="K218" s="34" t="str">
        <f t="shared" si="38"/>
        <v/>
      </c>
      <c r="L218" s="26" t="str">
        <f t="shared" si="39"/>
        <v/>
      </c>
      <c r="M218" s="32"/>
      <c r="N218" s="190"/>
      <c r="O218" s="190"/>
      <c r="P218" s="190"/>
      <c r="Q218" s="190"/>
      <c r="R218" s="23"/>
    </row>
    <row r="219" spans="1:18">
      <c r="A219" s="27">
        <f t="shared" ca="1" si="40"/>
        <v>46051</v>
      </c>
      <c r="B219" s="20"/>
      <c r="C219" s="21"/>
      <c r="D219" s="20"/>
      <c r="E219" s="21"/>
      <c r="F219" s="22"/>
      <c r="G219" s="22"/>
      <c r="H219" s="34" t="str">
        <f t="shared" si="35"/>
        <v/>
      </c>
      <c r="I219" s="34" t="str">
        <f t="shared" si="36"/>
        <v/>
      </c>
      <c r="J219" s="34" t="str">
        <f t="shared" si="37"/>
        <v/>
      </c>
      <c r="K219" s="34" t="str">
        <f t="shared" si="38"/>
        <v/>
      </c>
      <c r="L219" s="26" t="str">
        <f t="shared" si="39"/>
        <v/>
      </c>
      <c r="M219" s="32"/>
      <c r="N219" s="190"/>
      <c r="O219" s="190"/>
      <c r="P219" s="190"/>
      <c r="Q219" s="190"/>
      <c r="R219" s="23"/>
    </row>
    <row r="220" spans="1:18">
      <c r="A220" s="27">
        <f t="shared" ca="1" si="40"/>
        <v>46052</v>
      </c>
      <c r="B220" s="20"/>
      <c r="C220" s="21"/>
      <c r="D220" s="20"/>
      <c r="E220" s="21"/>
      <c r="F220" s="22"/>
      <c r="G220" s="22"/>
      <c r="H220" s="34" t="str">
        <f t="shared" si="35"/>
        <v/>
      </c>
      <c r="I220" s="34" t="str">
        <f t="shared" si="36"/>
        <v/>
      </c>
      <c r="J220" s="34" t="str">
        <f t="shared" si="37"/>
        <v/>
      </c>
      <c r="K220" s="34" t="str">
        <f t="shared" si="38"/>
        <v/>
      </c>
      <c r="L220" s="26" t="str">
        <f t="shared" si="39"/>
        <v/>
      </c>
      <c r="M220" s="32"/>
      <c r="N220" s="190"/>
      <c r="O220" s="190"/>
      <c r="P220" s="190"/>
      <c r="Q220" s="190"/>
      <c r="R220" s="23"/>
    </row>
    <row r="221" spans="1:18">
      <c r="A221" s="27">
        <f t="shared" ca="1" si="40"/>
        <v>46053</v>
      </c>
      <c r="B221" s="20"/>
      <c r="C221" s="21"/>
      <c r="D221" s="20"/>
      <c r="E221" s="21"/>
      <c r="F221" s="22"/>
      <c r="G221" s="22"/>
      <c r="H221" s="34" t="str">
        <f t="shared" si="35"/>
        <v/>
      </c>
      <c r="I221" s="34" t="str">
        <f t="shared" si="36"/>
        <v/>
      </c>
      <c r="J221" s="34" t="str">
        <f t="shared" si="37"/>
        <v/>
      </c>
      <c r="K221" s="34" t="str">
        <f t="shared" si="38"/>
        <v/>
      </c>
      <c r="L221" s="26" t="str">
        <f t="shared" si="39"/>
        <v/>
      </c>
      <c r="M221" s="32"/>
      <c r="N221" s="190"/>
      <c r="O221" s="190"/>
      <c r="P221" s="190"/>
      <c r="Q221" s="190"/>
      <c r="R221" s="23"/>
    </row>
    <row r="222" spans="1:18">
      <c r="A222" s="5" t="s">
        <v>11</v>
      </c>
      <c r="B222" s="191"/>
      <c r="C222" s="192"/>
      <c r="D222" s="191"/>
      <c r="E222" s="192"/>
      <c r="F222" s="26" t="str">
        <f>IF(SUM($F191:$F221)=0,"",SUM($F191:$F221))</f>
        <v/>
      </c>
      <c r="G222" s="26" t="str">
        <f>IF(SUM($G191:$G221)=0,"",SUM($G191:$G221))</f>
        <v/>
      </c>
      <c r="H222" s="26" t="str">
        <f>IF(SUM(H191:H221)=0,"",SUM(H191:H221))</f>
        <v/>
      </c>
      <c r="I222" s="26" t="str">
        <f>IF(SUM(I191:I221)=0,"",SUM(I191:I221))</f>
        <v/>
      </c>
      <c r="J222" s="26" t="str">
        <f t="shared" ref="J222:K222" si="41">IF(SUM(J191:J221)=0,"",SUM(J191:J221))</f>
        <v/>
      </c>
      <c r="K222" s="26" t="str">
        <f t="shared" si="41"/>
        <v/>
      </c>
      <c r="L222" s="26" t="str">
        <f>IF(SUM($L191:$L221)=0,"",SUM($L191:$L221))</f>
        <v/>
      </c>
      <c r="M222" s="33"/>
      <c r="N222" s="193"/>
      <c r="O222" s="193"/>
      <c r="P222" s="193"/>
      <c r="Q222" s="193"/>
      <c r="R222" s="6"/>
    </row>
    <row r="224" spans="1:18" ht="27" customHeight="1">
      <c r="A224" s="194" t="s">
        <v>22</v>
      </c>
      <c r="B224" s="189" t="s">
        <v>103</v>
      </c>
      <c r="C224" s="189"/>
      <c r="D224" s="189"/>
      <c r="E224" s="189"/>
      <c r="F224" s="189" t="s">
        <v>23</v>
      </c>
      <c r="G224" s="189"/>
      <c r="H224" s="189" t="s">
        <v>88</v>
      </c>
      <c r="I224" s="189"/>
      <c r="J224" s="189"/>
      <c r="K224" s="189"/>
      <c r="L224" s="189" t="s">
        <v>87</v>
      </c>
      <c r="M224" s="195" t="s">
        <v>96</v>
      </c>
      <c r="N224" s="194" t="s">
        <v>25</v>
      </c>
      <c r="O224" s="194"/>
      <c r="P224" s="194"/>
      <c r="Q224" s="194"/>
      <c r="R224" s="189" t="s">
        <v>100</v>
      </c>
    </row>
    <row r="225" spans="1:22" ht="14.25" customHeight="1">
      <c r="A225" s="194"/>
      <c r="B225" s="189" t="s">
        <v>82</v>
      </c>
      <c r="C225" s="189"/>
      <c r="D225" s="189" t="s">
        <v>84</v>
      </c>
      <c r="E225" s="189"/>
      <c r="F225" s="189"/>
      <c r="G225" s="189"/>
      <c r="H225" s="189" t="s">
        <v>90</v>
      </c>
      <c r="I225" s="189"/>
      <c r="J225" s="189" t="s">
        <v>89</v>
      </c>
      <c r="K225" s="189"/>
      <c r="L225" s="189"/>
      <c r="M225" s="196"/>
      <c r="N225" s="194"/>
      <c r="O225" s="194"/>
      <c r="P225" s="194"/>
      <c r="Q225" s="194"/>
      <c r="R225" s="189"/>
    </row>
    <row r="226" spans="1:22">
      <c r="A226" s="194"/>
      <c r="B226" s="43" t="s">
        <v>26</v>
      </c>
      <c r="C226" s="43" t="s">
        <v>27</v>
      </c>
      <c r="D226" s="43" t="s">
        <v>26</v>
      </c>
      <c r="E226" s="43" t="s">
        <v>27</v>
      </c>
      <c r="F226" s="44" t="s">
        <v>85</v>
      </c>
      <c r="G226" s="44" t="s">
        <v>86</v>
      </c>
      <c r="H226" s="44" t="s">
        <v>81</v>
      </c>
      <c r="I226" s="44" t="s">
        <v>83</v>
      </c>
      <c r="J226" s="44" t="s">
        <v>81</v>
      </c>
      <c r="K226" s="44" t="s">
        <v>95</v>
      </c>
      <c r="L226" s="189"/>
      <c r="M226" s="197"/>
      <c r="N226" s="194"/>
      <c r="O226" s="194"/>
      <c r="P226" s="194"/>
      <c r="Q226" s="194"/>
      <c r="R226" s="194"/>
    </row>
    <row r="227" spans="1:22">
      <c r="A227" s="27" cm="1">
        <f t="array" aca="1" ref="A227" ca="1">DATE("2025","8"+6,IFERROR(INDIRECT(T1),"1"))</f>
        <v>46054</v>
      </c>
      <c r="B227" s="20"/>
      <c r="C227" s="21"/>
      <c r="D227" s="20"/>
      <c r="E227" s="21"/>
      <c r="F227" s="22"/>
      <c r="G227" s="22"/>
      <c r="H227" s="34" t="str">
        <f>IF(OR(B227="",LEFT(M227,1)="✓"),"",C227-B227-F227)</f>
        <v/>
      </c>
      <c r="I227" s="34" t="str">
        <f>IF(OR(D227="",LEFT(M227,1)="✓"),"",E227-D227-G227)</f>
        <v/>
      </c>
      <c r="J227" s="34" t="str">
        <f>IF(AND(B227&lt;&gt;"",M227="✓所定"),C227-B227-F227,"")</f>
        <v/>
      </c>
      <c r="K227" s="34" t="str">
        <f>IF(AND(B227&lt;&gt;"",M227="✓法定"),C227-B227-F227,"")</f>
        <v/>
      </c>
      <c r="L227" s="26" t="str">
        <f t="shared" ref="L227:L253" si="42">IF(AND($B227="",$D227=""),"",($C227-$B227-$F227)+($E227-$D227-$G227))</f>
        <v/>
      </c>
      <c r="M227" s="32"/>
      <c r="N227" s="190"/>
      <c r="O227" s="190"/>
      <c r="P227" s="190"/>
      <c r="Q227" s="190"/>
      <c r="R227" s="23"/>
      <c r="V227" s="1" t="s">
        <v>171</v>
      </c>
    </row>
    <row r="228" spans="1:22">
      <c r="A228" s="27">
        <f ca="1">A227+1</f>
        <v>46055</v>
      </c>
      <c r="B228" s="20"/>
      <c r="C228" s="21"/>
      <c r="D228" s="20"/>
      <c r="E228" s="21"/>
      <c r="F228" s="22"/>
      <c r="G228" s="22"/>
      <c r="H228" s="34" t="str">
        <f t="shared" ref="H228:H257" si="43">IF(OR(B228="",LEFT(M228,1)="✓"),"",C228-B228-F228)</f>
        <v/>
      </c>
      <c r="I228" s="34" t="str">
        <f t="shared" ref="I228:I257" si="44">IF(OR(D228="",LEFT(M228,1)="✓"),"",E228-D228-G228)</f>
        <v/>
      </c>
      <c r="J228" s="34" t="str">
        <f t="shared" ref="J228:J257" si="45">IF(AND(B228&lt;&gt;"",M228="✓所定"),C228-B228-F228,"")</f>
        <v/>
      </c>
      <c r="K228" s="34" t="str">
        <f t="shared" ref="K228:K257" si="46">IF(AND(B228&lt;&gt;"",M228="✓法定"),C228-B228-F228,"")</f>
        <v/>
      </c>
      <c r="L228" s="26" t="str">
        <f t="shared" si="42"/>
        <v/>
      </c>
      <c r="M228" s="32"/>
      <c r="N228" s="190"/>
      <c r="O228" s="190"/>
      <c r="P228" s="190"/>
      <c r="Q228" s="190"/>
      <c r="R228" s="23"/>
      <c r="V228" s="1" t="s">
        <v>172</v>
      </c>
    </row>
    <row r="229" spans="1:22">
      <c r="A229" s="27">
        <f t="shared" ref="A229:A257" ca="1" si="47">A228+1</f>
        <v>46056</v>
      </c>
      <c r="B229" s="20"/>
      <c r="C229" s="21"/>
      <c r="D229" s="20"/>
      <c r="E229" s="21"/>
      <c r="F229" s="22"/>
      <c r="G229" s="22"/>
      <c r="H229" s="34" t="str">
        <f t="shared" si="43"/>
        <v/>
      </c>
      <c r="I229" s="34" t="str">
        <f t="shared" si="44"/>
        <v/>
      </c>
      <c r="J229" s="34" t="str">
        <f t="shared" si="45"/>
        <v/>
      </c>
      <c r="K229" s="34" t="str">
        <f t="shared" si="46"/>
        <v/>
      </c>
      <c r="L229" s="26" t="str">
        <f t="shared" si="42"/>
        <v/>
      </c>
      <c r="M229" s="32"/>
      <c r="N229" s="190"/>
      <c r="O229" s="190"/>
      <c r="P229" s="190"/>
      <c r="Q229" s="190"/>
      <c r="R229" s="23"/>
    </row>
    <row r="230" spans="1:22">
      <c r="A230" s="27">
        <f t="shared" ca="1" si="47"/>
        <v>46057</v>
      </c>
      <c r="B230" s="20"/>
      <c r="C230" s="21"/>
      <c r="D230" s="20"/>
      <c r="E230" s="21"/>
      <c r="F230" s="22"/>
      <c r="G230" s="22"/>
      <c r="H230" s="34" t="str">
        <f t="shared" si="43"/>
        <v/>
      </c>
      <c r="I230" s="34" t="str">
        <f t="shared" si="44"/>
        <v/>
      </c>
      <c r="J230" s="34" t="str">
        <f t="shared" si="45"/>
        <v/>
      </c>
      <c r="K230" s="34" t="str">
        <f t="shared" si="46"/>
        <v/>
      </c>
      <c r="L230" s="26" t="str">
        <f t="shared" si="42"/>
        <v/>
      </c>
      <c r="M230" s="32"/>
      <c r="N230" s="190"/>
      <c r="O230" s="190"/>
      <c r="P230" s="190"/>
      <c r="Q230" s="190"/>
      <c r="R230" s="23"/>
    </row>
    <row r="231" spans="1:22">
      <c r="A231" s="27">
        <f t="shared" ca="1" si="47"/>
        <v>46058</v>
      </c>
      <c r="B231" s="20"/>
      <c r="C231" s="21"/>
      <c r="D231" s="20"/>
      <c r="E231" s="21"/>
      <c r="F231" s="22"/>
      <c r="G231" s="22"/>
      <c r="H231" s="34" t="str">
        <f t="shared" si="43"/>
        <v/>
      </c>
      <c r="I231" s="34" t="str">
        <f t="shared" si="44"/>
        <v/>
      </c>
      <c r="J231" s="34" t="str">
        <f t="shared" si="45"/>
        <v/>
      </c>
      <c r="K231" s="34" t="str">
        <f t="shared" si="46"/>
        <v/>
      </c>
      <c r="L231" s="26" t="str">
        <f t="shared" si="42"/>
        <v/>
      </c>
      <c r="M231" s="32"/>
      <c r="N231" s="190"/>
      <c r="O231" s="190"/>
      <c r="P231" s="190"/>
      <c r="Q231" s="190"/>
      <c r="R231" s="23"/>
    </row>
    <row r="232" spans="1:22">
      <c r="A232" s="27">
        <f t="shared" ca="1" si="47"/>
        <v>46059</v>
      </c>
      <c r="B232" s="20"/>
      <c r="C232" s="21"/>
      <c r="D232" s="20"/>
      <c r="E232" s="21"/>
      <c r="F232" s="22"/>
      <c r="G232" s="22"/>
      <c r="H232" s="34" t="str">
        <f t="shared" si="43"/>
        <v/>
      </c>
      <c r="I232" s="34" t="str">
        <f t="shared" si="44"/>
        <v/>
      </c>
      <c r="J232" s="34" t="str">
        <f t="shared" si="45"/>
        <v/>
      </c>
      <c r="K232" s="34" t="str">
        <f t="shared" si="46"/>
        <v/>
      </c>
      <c r="L232" s="26" t="str">
        <f t="shared" si="42"/>
        <v/>
      </c>
      <c r="M232" s="32"/>
      <c r="N232" s="190"/>
      <c r="O232" s="190"/>
      <c r="P232" s="190"/>
      <c r="Q232" s="190"/>
      <c r="R232" s="23"/>
    </row>
    <row r="233" spans="1:22">
      <c r="A233" s="27">
        <f t="shared" ca="1" si="47"/>
        <v>46060</v>
      </c>
      <c r="B233" s="20"/>
      <c r="C233" s="21"/>
      <c r="D233" s="20"/>
      <c r="E233" s="21"/>
      <c r="F233" s="22"/>
      <c r="G233" s="22"/>
      <c r="H233" s="34" t="str">
        <f t="shared" si="43"/>
        <v/>
      </c>
      <c r="I233" s="34" t="str">
        <f t="shared" si="44"/>
        <v/>
      </c>
      <c r="J233" s="34" t="str">
        <f t="shared" si="45"/>
        <v/>
      </c>
      <c r="K233" s="34" t="str">
        <f t="shared" si="46"/>
        <v/>
      </c>
      <c r="L233" s="26" t="str">
        <f t="shared" si="42"/>
        <v/>
      </c>
      <c r="M233" s="32"/>
      <c r="N233" s="190"/>
      <c r="O233" s="190"/>
      <c r="P233" s="190"/>
      <c r="Q233" s="190"/>
      <c r="R233" s="23"/>
    </row>
    <row r="234" spans="1:22">
      <c r="A234" s="27">
        <f t="shared" ca="1" si="47"/>
        <v>46061</v>
      </c>
      <c r="B234" s="20"/>
      <c r="C234" s="21"/>
      <c r="D234" s="20"/>
      <c r="E234" s="21"/>
      <c r="F234" s="22"/>
      <c r="G234" s="22"/>
      <c r="H234" s="34" t="str">
        <f t="shared" si="43"/>
        <v/>
      </c>
      <c r="I234" s="34" t="str">
        <f t="shared" si="44"/>
        <v/>
      </c>
      <c r="J234" s="34" t="str">
        <f t="shared" si="45"/>
        <v/>
      </c>
      <c r="K234" s="34" t="str">
        <f t="shared" si="46"/>
        <v/>
      </c>
      <c r="L234" s="26" t="str">
        <f t="shared" si="42"/>
        <v/>
      </c>
      <c r="M234" s="32"/>
      <c r="N234" s="190"/>
      <c r="O234" s="190"/>
      <c r="P234" s="190"/>
      <c r="Q234" s="190"/>
      <c r="R234" s="23"/>
    </row>
    <row r="235" spans="1:22">
      <c r="A235" s="27">
        <f t="shared" ca="1" si="47"/>
        <v>46062</v>
      </c>
      <c r="B235" s="20"/>
      <c r="C235" s="21"/>
      <c r="D235" s="20"/>
      <c r="E235" s="21"/>
      <c r="F235" s="22"/>
      <c r="G235" s="22"/>
      <c r="H235" s="34" t="str">
        <f t="shared" si="43"/>
        <v/>
      </c>
      <c r="I235" s="34" t="str">
        <f t="shared" si="44"/>
        <v/>
      </c>
      <c r="J235" s="34" t="str">
        <f t="shared" si="45"/>
        <v/>
      </c>
      <c r="K235" s="34" t="str">
        <f t="shared" si="46"/>
        <v/>
      </c>
      <c r="L235" s="26" t="str">
        <f t="shared" si="42"/>
        <v/>
      </c>
      <c r="M235" s="32"/>
      <c r="N235" s="190"/>
      <c r="O235" s="190"/>
      <c r="P235" s="190"/>
      <c r="Q235" s="190"/>
      <c r="R235" s="23"/>
    </row>
    <row r="236" spans="1:22">
      <c r="A236" s="27">
        <f t="shared" ca="1" si="47"/>
        <v>46063</v>
      </c>
      <c r="B236" s="20"/>
      <c r="C236" s="21"/>
      <c r="D236" s="20"/>
      <c r="E236" s="21"/>
      <c r="F236" s="22"/>
      <c r="G236" s="22"/>
      <c r="H236" s="34" t="str">
        <f t="shared" si="43"/>
        <v/>
      </c>
      <c r="I236" s="34" t="str">
        <f t="shared" si="44"/>
        <v/>
      </c>
      <c r="J236" s="34" t="str">
        <f t="shared" si="45"/>
        <v/>
      </c>
      <c r="K236" s="34" t="str">
        <f t="shared" si="46"/>
        <v/>
      </c>
      <c r="L236" s="26" t="str">
        <f t="shared" si="42"/>
        <v/>
      </c>
      <c r="M236" s="32"/>
      <c r="N236" s="190"/>
      <c r="O236" s="190"/>
      <c r="P236" s="190"/>
      <c r="Q236" s="190"/>
      <c r="R236" s="23"/>
    </row>
    <row r="237" spans="1:22">
      <c r="A237" s="27">
        <f t="shared" ca="1" si="47"/>
        <v>46064</v>
      </c>
      <c r="B237" s="20"/>
      <c r="C237" s="21"/>
      <c r="D237" s="20"/>
      <c r="E237" s="21"/>
      <c r="F237" s="22"/>
      <c r="G237" s="22"/>
      <c r="H237" s="34" t="str">
        <f t="shared" si="43"/>
        <v/>
      </c>
      <c r="I237" s="34" t="str">
        <f t="shared" si="44"/>
        <v/>
      </c>
      <c r="J237" s="34" t="str">
        <f t="shared" si="45"/>
        <v/>
      </c>
      <c r="K237" s="34" t="str">
        <f t="shared" si="46"/>
        <v/>
      </c>
      <c r="L237" s="26" t="str">
        <f t="shared" si="42"/>
        <v/>
      </c>
      <c r="M237" s="32"/>
      <c r="N237" s="190"/>
      <c r="O237" s="190"/>
      <c r="P237" s="190"/>
      <c r="Q237" s="190"/>
      <c r="R237" s="23"/>
    </row>
    <row r="238" spans="1:22">
      <c r="A238" s="27">
        <f t="shared" ca="1" si="47"/>
        <v>46065</v>
      </c>
      <c r="B238" s="20"/>
      <c r="C238" s="21"/>
      <c r="D238" s="20"/>
      <c r="E238" s="21"/>
      <c r="F238" s="22"/>
      <c r="G238" s="22"/>
      <c r="H238" s="34" t="str">
        <f t="shared" si="43"/>
        <v/>
      </c>
      <c r="I238" s="34" t="str">
        <f t="shared" si="44"/>
        <v/>
      </c>
      <c r="J238" s="34" t="str">
        <f t="shared" si="45"/>
        <v/>
      </c>
      <c r="K238" s="34" t="str">
        <f t="shared" si="46"/>
        <v/>
      </c>
      <c r="L238" s="26" t="str">
        <f t="shared" si="42"/>
        <v/>
      </c>
      <c r="M238" s="32"/>
      <c r="N238" s="190"/>
      <c r="O238" s="190"/>
      <c r="P238" s="190"/>
      <c r="Q238" s="190"/>
      <c r="R238" s="23"/>
    </row>
    <row r="239" spans="1:22">
      <c r="A239" s="27">
        <f t="shared" ca="1" si="47"/>
        <v>46066</v>
      </c>
      <c r="B239" s="20"/>
      <c r="C239" s="21"/>
      <c r="D239" s="20"/>
      <c r="E239" s="21"/>
      <c r="F239" s="22"/>
      <c r="G239" s="22"/>
      <c r="H239" s="34" t="str">
        <f t="shared" si="43"/>
        <v/>
      </c>
      <c r="I239" s="34" t="str">
        <f t="shared" si="44"/>
        <v/>
      </c>
      <c r="J239" s="34" t="str">
        <f t="shared" si="45"/>
        <v/>
      </c>
      <c r="K239" s="34" t="str">
        <f t="shared" si="46"/>
        <v/>
      </c>
      <c r="L239" s="26" t="str">
        <f t="shared" si="42"/>
        <v/>
      </c>
      <c r="M239" s="32"/>
      <c r="N239" s="190"/>
      <c r="O239" s="190"/>
      <c r="P239" s="190"/>
      <c r="Q239" s="190"/>
      <c r="R239" s="23"/>
    </row>
    <row r="240" spans="1:22">
      <c r="A240" s="27">
        <f t="shared" ca="1" si="47"/>
        <v>46067</v>
      </c>
      <c r="B240" s="20"/>
      <c r="C240" s="21"/>
      <c r="D240" s="20"/>
      <c r="E240" s="21"/>
      <c r="F240" s="22"/>
      <c r="G240" s="22"/>
      <c r="H240" s="34" t="str">
        <f t="shared" si="43"/>
        <v/>
      </c>
      <c r="I240" s="34" t="str">
        <f t="shared" si="44"/>
        <v/>
      </c>
      <c r="J240" s="34" t="str">
        <f t="shared" si="45"/>
        <v/>
      </c>
      <c r="K240" s="34" t="str">
        <f t="shared" si="46"/>
        <v/>
      </c>
      <c r="L240" s="26" t="str">
        <f t="shared" si="42"/>
        <v/>
      </c>
      <c r="M240" s="32"/>
      <c r="N240" s="190"/>
      <c r="O240" s="190"/>
      <c r="P240" s="190"/>
      <c r="Q240" s="190"/>
      <c r="R240" s="23"/>
    </row>
    <row r="241" spans="1:18">
      <c r="A241" s="27">
        <f t="shared" ca="1" si="47"/>
        <v>46068</v>
      </c>
      <c r="B241" s="20"/>
      <c r="C241" s="21"/>
      <c r="D241" s="20"/>
      <c r="E241" s="21"/>
      <c r="F241" s="22"/>
      <c r="G241" s="22"/>
      <c r="H241" s="34" t="str">
        <f t="shared" si="43"/>
        <v/>
      </c>
      <c r="I241" s="34" t="str">
        <f t="shared" si="44"/>
        <v/>
      </c>
      <c r="J241" s="34" t="str">
        <f t="shared" si="45"/>
        <v/>
      </c>
      <c r="K241" s="34" t="str">
        <f t="shared" si="46"/>
        <v/>
      </c>
      <c r="L241" s="26" t="str">
        <f t="shared" si="42"/>
        <v/>
      </c>
      <c r="M241" s="32"/>
      <c r="N241" s="190"/>
      <c r="O241" s="190"/>
      <c r="P241" s="190"/>
      <c r="Q241" s="190"/>
      <c r="R241" s="23"/>
    </row>
    <row r="242" spans="1:18">
      <c r="A242" s="27">
        <f t="shared" ca="1" si="47"/>
        <v>46069</v>
      </c>
      <c r="B242" s="20"/>
      <c r="C242" s="21"/>
      <c r="D242" s="20"/>
      <c r="E242" s="21"/>
      <c r="F242" s="22"/>
      <c r="G242" s="22"/>
      <c r="H242" s="34" t="str">
        <f t="shared" si="43"/>
        <v/>
      </c>
      <c r="I242" s="34" t="str">
        <f t="shared" si="44"/>
        <v/>
      </c>
      <c r="J242" s="34" t="str">
        <f t="shared" si="45"/>
        <v/>
      </c>
      <c r="K242" s="34" t="str">
        <f t="shared" si="46"/>
        <v/>
      </c>
      <c r="L242" s="26" t="str">
        <f t="shared" si="42"/>
        <v/>
      </c>
      <c r="M242" s="32"/>
      <c r="N242" s="190"/>
      <c r="O242" s="190"/>
      <c r="P242" s="190"/>
      <c r="Q242" s="190"/>
      <c r="R242" s="23"/>
    </row>
    <row r="243" spans="1:18">
      <c r="A243" s="27">
        <f t="shared" ca="1" si="47"/>
        <v>46070</v>
      </c>
      <c r="B243" s="20"/>
      <c r="C243" s="21"/>
      <c r="D243" s="20"/>
      <c r="E243" s="21"/>
      <c r="F243" s="22"/>
      <c r="G243" s="22"/>
      <c r="H243" s="34" t="str">
        <f t="shared" si="43"/>
        <v/>
      </c>
      <c r="I243" s="34" t="str">
        <f t="shared" si="44"/>
        <v/>
      </c>
      <c r="J243" s="34" t="str">
        <f t="shared" si="45"/>
        <v/>
      </c>
      <c r="K243" s="34" t="str">
        <f t="shared" si="46"/>
        <v/>
      </c>
      <c r="L243" s="26" t="str">
        <f t="shared" si="42"/>
        <v/>
      </c>
      <c r="M243" s="32"/>
      <c r="N243" s="190"/>
      <c r="O243" s="190"/>
      <c r="P243" s="190"/>
      <c r="Q243" s="190"/>
      <c r="R243" s="23"/>
    </row>
    <row r="244" spans="1:18">
      <c r="A244" s="27">
        <f t="shared" ca="1" si="47"/>
        <v>46071</v>
      </c>
      <c r="B244" s="20"/>
      <c r="C244" s="21"/>
      <c r="D244" s="20"/>
      <c r="E244" s="21"/>
      <c r="F244" s="22"/>
      <c r="G244" s="22"/>
      <c r="H244" s="34" t="str">
        <f t="shared" si="43"/>
        <v/>
      </c>
      <c r="I244" s="34" t="str">
        <f t="shared" si="44"/>
        <v/>
      </c>
      <c r="J244" s="34" t="str">
        <f t="shared" si="45"/>
        <v/>
      </c>
      <c r="K244" s="34" t="str">
        <f t="shared" si="46"/>
        <v/>
      </c>
      <c r="L244" s="26" t="str">
        <f t="shared" si="42"/>
        <v/>
      </c>
      <c r="M244" s="32"/>
      <c r="N244" s="190"/>
      <c r="O244" s="190"/>
      <c r="P244" s="190"/>
      <c r="Q244" s="190"/>
      <c r="R244" s="23"/>
    </row>
    <row r="245" spans="1:18">
      <c r="A245" s="27">
        <f t="shared" ca="1" si="47"/>
        <v>46072</v>
      </c>
      <c r="B245" s="20"/>
      <c r="C245" s="21"/>
      <c r="D245" s="20"/>
      <c r="E245" s="21"/>
      <c r="F245" s="22"/>
      <c r="G245" s="22"/>
      <c r="H245" s="34" t="str">
        <f t="shared" si="43"/>
        <v/>
      </c>
      <c r="I245" s="34" t="str">
        <f t="shared" si="44"/>
        <v/>
      </c>
      <c r="J245" s="34" t="str">
        <f t="shared" si="45"/>
        <v/>
      </c>
      <c r="K245" s="34" t="str">
        <f t="shared" si="46"/>
        <v/>
      </c>
      <c r="L245" s="26" t="str">
        <f t="shared" si="42"/>
        <v/>
      </c>
      <c r="M245" s="32"/>
      <c r="N245" s="190"/>
      <c r="O245" s="190"/>
      <c r="P245" s="190"/>
      <c r="Q245" s="190"/>
      <c r="R245" s="23"/>
    </row>
    <row r="246" spans="1:18">
      <c r="A246" s="27">
        <f t="shared" ca="1" si="47"/>
        <v>46073</v>
      </c>
      <c r="B246" s="20"/>
      <c r="C246" s="21"/>
      <c r="D246" s="20"/>
      <c r="E246" s="21"/>
      <c r="F246" s="22"/>
      <c r="G246" s="22"/>
      <c r="H246" s="34" t="str">
        <f t="shared" si="43"/>
        <v/>
      </c>
      <c r="I246" s="34" t="str">
        <f t="shared" si="44"/>
        <v/>
      </c>
      <c r="J246" s="34" t="str">
        <f t="shared" si="45"/>
        <v/>
      </c>
      <c r="K246" s="34" t="str">
        <f t="shared" si="46"/>
        <v/>
      </c>
      <c r="L246" s="26" t="str">
        <f t="shared" si="42"/>
        <v/>
      </c>
      <c r="M246" s="32"/>
      <c r="N246" s="190"/>
      <c r="O246" s="190"/>
      <c r="P246" s="190"/>
      <c r="Q246" s="190"/>
      <c r="R246" s="23"/>
    </row>
    <row r="247" spans="1:18">
      <c r="A247" s="27">
        <f t="shared" ca="1" si="47"/>
        <v>46074</v>
      </c>
      <c r="B247" s="20"/>
      <c r="C247" s="21"/>
      <c r="D247" s="20"/>
      <c r="E247" s="21"/>
      <c r="F247" s="22"/>
      <c r="G247" s="22"/>
      <c r="H247" s="34" t="str">
        <f t="shared" si="43"/>
        <v/>
      </c>
      <c r="I247" s="34" t="str">
        <f t="shared" si="44"/>
        <v/>
      </c>
      <c r="J247" s="34" t="str">
        <f t="shared" si="45"/>
        <v/>
      </c>
      <c r="K247" s="34" t="str">
        <f t="shared" si="46"/>
        <v/>
      </c>
      <c r="L247" s="26" t="str">
        <f t="shared" si="42"/>
        <v/>
      </c>
      <c r="M247" s="32"/>
      <c r="N247" s="190"/>
      <c r="O247" s="190"/>
      <c r="P247" s="190"/>
      <c r="Q247" s="190"/>
      <c r="R247" s="23"/>
    </row>
    <row r="248" spans="1:18">
      <c r="A248" s="27">
        <f t="shared" ca="1" si="47"/>
        <v>46075</v>
      </c>
      <c r="B248" s="20"/>
      <c r="C248" s="21"/>
      <c r="D248" s="20"/>
      <c r="E248" s="21"/>
      <c r="F248" s="22"/>
      <c r="G248" s="22"/>
      <c r="H248" s="34" t="str">
        <f t="shared" si="43"/>
        <v/>
      </c>
      <c r="I248" s="34" t="str">
        <f t="shared" si="44"/>
        <v/>
      </c>
      <c r="J248" s="34" t="str">
        <f t="shared" si="45"/>
        <v/>
      </c>
      <c r="K248" s="34" t="str">
        <f t="shared" si="46"/>
        <v/>
      </c>
      <c r="L248" s="26" t="str">
        <f t="shared" si="42"/>
        <v/>
      </c>
      <c r="M248" s="32"/>
      <c r="N248" s="190"/>
      <c r="O248" s="190"/>
      <c r="P248" s="190"/>
      <c r="Q248" s="190"/>
      <c r="R248" s="23"/>
    </row>
    <row r="249" spans="1:18">
      <c r="A249" s="27">
        <f t="shared" ca="1" si="47"/>
        <v>46076</v>
      </c>
      <c r="B249" s="20"/>
      <c r="C249" s="21"/>
      <c r="D249" s="20"/>
      <c r="E249" s="21"/>
      <c r="F249" s="22"/>
      <c r="G249" s="22"/>
      <c r="H249" s="34" t="str">
        <f t="shared" si="43"/>
        <v/>
      </c>
      <c r="I249" s="34" t="str">
        <f t="shared" si="44"/>
        <v/>
      </c>
      <c r="J249" s="34" t="str">
        <f t="shared" si="45"/>
        <v/>
      </c>
      <c r="K249" s="34" t="str">
        <f t="shared" si="46"/>
        <v/>
      </c>
      <c r="L249" s="26" t="str">
        <f t="shared" si="42"/>
        <v/>
      </c>
      <c r="M249" s="32"/>
      <c r="N249" s="190"/>
      <c r="O249" s="190"/>
      <c r="P249" s="190"/>
      <c r="Q249" s="190"/>
      <c r="R249" s="23"/>
    </row>
    <row r="250" spans="1:18">
      <c r="A250" s="27">
        <f t="shared" ca="1" si="47"/>
        <v>46077</v>
      </c>
      <c r="B250" s="20"/>
      <c r="C250" s="21"/>
      <c r="D250" s="20"/>
      <c r="E250" s="21"/>
      <c r="F250" s="22"/>
      <c r="G250" s="22"/>
      <c r="H250" s="34" t="str">
        <f t="shared" si="43"/>
        <v/>
      </c>
      <c r="I250" s="34" t="str">
        <f t="shared" si="44"/>
        <v/>
      </c>
      <c r="J250" s="34" t="str">
        <f t="shared" si="45"/>
        <v/>
      </c>
      <c r="K250" s="34" t="str">
        <f t="shared" si="46"/>
        <v/>
      </c>
      <c r="L250" s="26" t="str">
        <f t="shared" si="42"/>
        <v/>
      </c>
      <c r="M250" s="32"/>
      <c r="N250" s="190"/>
      <c r="O250" s="190"/>
      <c r="P250" s="190"/>
      <c r="Q250" s="190"/>
      <c r="R250" s="23"/>
    </row>
    <row r="251" spans="1:18">
      <c r="A251" s="27">
        <f t="shared" ca="1" si="47"/>
        <v>46078</v>
      </c>
      <c r="B251" s="20"/>
      <c r="C251" s="21"/>
      <c r="D251" s="20"/>
      <c r="E251" s="21"/>
      <c r="F251" s="22"/>
      <c r="G251" s="22"/>
      <c r="H251" s="34" t="str">
        <f t="shared" si="43"/>
        <v/>
      </c>
      <c r="I251" s="34" t="str">
        <f t="shared" si="44"/>
        <v/>
      </c>
      <c r="J251" s="34" t="str">
        <f t="shared" si="45"/>
        <v/>
      </c>
      <c r="K251" s="34" t="str">
        <f t="shared" si="46"/>
        <v/>
      </c>
      <c r="L251" s="26" t="str">
        <f t="shared" si="42"/>
        <v/>
      </c>
      <c r="M251" s="32"/>
      <c r="N251" s="190"/>
      <c r="O251" s="190"/>
      <c r="P251" s="190"/>
      <c r="Q251" s="190"/>
      <c r="R251" s="23"/>
    </row>
    <row r="252" spans="1:18">
      <c r="A252" s="27">
        <f t="shared" ca="1" si="47"/>
        <v>46079</v>
      </c>
      <c r="B252" s="20"/>
      <c r="C252" s="21"/>
      <c r="D252" s="20"/>
      <c r="E252" s="21"/>
      <c r="F252" s="22"/>
      <c r="G252" s="22"/>
      <c r="H252" s="34" t="str">
        <f t="shared" si="43"/>
        <v/>
      </c>
      <c r="I252" s="34" t="str">
        <f t="shared" si="44"/>
        <v/>
      </c>
      <c r="J252" s="34" t="str">
        <f t="shared" si="45"/>
        <v/>
      </c>
      <c r="K252" s="34" t="str">
        <f t="shared" si="46"/>
        <v/>
      </c>
      <c r="L252" s="26" t="str">
        <f t="shared" si="42"/>
        <v/>
      </c>
      <c r="M252" s="32"/>
      <c r="N252" s="190"/>
      <c r="O252" s="190"/>
      <c r="P252" s="190"/>
      <c r="Q252" s="190"/>
      <c r="R252" s="23"/>
    </row>
    <row r="253" spans="1:18">
      <c r="A253" s="27">
        <f t="shared" ca="1" si="47"/>
        <v>46080</v>
      </c>
      <c r="B253" s="20"/>
      <c r="C253" s="21"/>
      <c r="D253" s="20"/>
      <c r="E253" s="21"/>
      <c r="F253" s="22"/>
      <c r="G253" s="22"/>
      <c r="H253" s="34" t="str">
        <f t="shared" si="43"/>
        <v/>
      </c>
      <c r="I253" s="34" t="str">
        <f t="shared" si="44"/>
        <v/>
      </c>
      <c r="J253" s="34" t="str">
        <f t="shared" si="45"/>
        <v/>
      </c>
      <c r="K253" s="34" t="str">
        <f t="shared" si="46"/>
        <v/>
      </c>
      <c r="L253" s="26" t="str">
        <f t="shared" si="42"/>
        <v/>
      </c>
      <c r="M253" s="32"/>
      <c r="N253" s="190"/>
      <c r="O253" s="190"/>
      <c r="P253" s="190"/>
      <c r="Q253" s="190"/>
      <c r="R253" s="23"/>
    </row>
    <row r="254" spans="1:18">
      <c r="A254" s="27">
        <f t="shared" ca="1" si="47"/>
        <v>46081</v>
      </c>
      <c r="B254" s="20"/>
      <c r="C254" s="21"/>
      <c r="D254" s="20"/>
      <c r="E254" s="21"/>
      <c r="F254" s="22"/>
      <c r="G254" s="22"/>
      <c r="H254" s="34" t="str">
        <f t="shared" si="43"/>
        <v/>
      </c>
      <c r="I254" s="34" t="str">
        <f t="shared" si="44"/>
        <v/>
      </c>
      <c r="J254" s="34" t="str">
        <f t="shared" si="45"/>
        <v/>
      </c>
      <c r="K254" s="34" t="str">
        <f t="shared" si="46"/>
        <v/>
      </c>
      <c r="L254" s="26" t="str">
        <f>IF(AND($B254="",$D254=""),"",($C254-$B254-$F254)+($E254-$D254-$G254))</f>
        <v/>
      </c>
      <c r="M254" s="32"/>
      <c r="N254" s="190"/>
      <c r="O254" s="190"/>
      <c r="P254" s="190"/>
      <c r="Q254" s="190"/>
      <c r="R254" s="23"/>
    </row>
    <row r="255" spans="1:18">
      <c r="A255" s="27">
        <f t="shared" ca="1" si="47"/>
        <v>46082</v>
      </c>
      <c r="B255" s="20"/>
      <c r="C255" s="21"/>
      <c r="D255" s="20"/>
      <c r="E255" s="21"/>
      <c r="F255" s="22"/>
      <c r="G255" s="22"/>
      <c r="H255" s="34" t="str">
        <f t="shared" si="43"/>
        <v/>
      </c>
      <c r="I255" s="34" t="str">
        <f t="shared" si="44"/>
        <v/>
      </c>
      <c r="J255" s="34" t="str">
        <f t="shared" si="45"/>
        <v/>
      </c>
      <c r="K255" s="34" t="str">
        <f t="shared" si="46"/>
        <v/>
      </c>
      <c r="L255" s="26" t="str">
        <f>IF(AND($B255="",$D255=""),"",($C255-$B255-$F255)+($E255-$D255-$G255))</f>
        <v/>
      </c>
      <c r="M255" s="32"/>
      <c r="N255" s="190"/>
      <c r="O255" s="190"/>
      <c r="P255" s="190"/>
      <c r="Q255" s="190"/>
      <c r="R255" s="23"/>
    </row>
    <row r="256" spans="1:18">
      <c r="A256" s="27">
        <f t="shared" ca="1" si="47"/>
        <v>46083</v>
      </c>
      <c r="B256" s="20"/>
      <c r="C256" s="21"/>
      <c r="D256" s="20"/>
      <c r="E256" s="21"/>
      <c r="F256" s="22"/>
      <c r="G256" s="22"/>
      <c r="H256" s="34" t="str">
        <f t="shared" si="43"/>
        <v/>
      </c>
      <c r="I256" s="34" t="str">
        <f t="shared" si="44"/>
        <v/>
      </c>
      <c r="J256" s="34" t="str">
        <f t="shared" si="45"/>
        <v/>
      </c>
      <c r="K256" s="34" t="str">
        <f t="shared" si="46"/>
        <v/>
      </c>
      <c r="L256" s="26" t="str">
        <f>IF(AND($B256="",$D256=""),"",($C256-$B256-$F256)+($E256-$D256-$G256))</f>
        <v/>
      </c>
      <c r="M256" s="32"/>
      <c r="N256" s="190"/>
      <c r="O256" s="190"/>
      <c r="P256" s="190"/>
      <c r="Q256" s="190"/>
      <c r="R256" s="23"/>
    </row>
    <row r="257" spans="1:18">
      <c r="A257" s="27">
        <f t="shared" ca="1" si="47"/>
        <v>46084</v>
      </c>
      <c r="B257" s="20"/>
      <c r="C257" s="21"/>
      <c r="D257" s="20"/>
      <c r="E257" s="21"/>
      <c r="F257" s="22"/>
      <c r="G257" s="22"/>
      <c r="H257" s="34" t="str">
        <f t="shared" si="43"/>
        <v/>
      </c>
      <c r="I257" s="34" t="str">
        <f t="shared" si="44"/>
        <v/>
      </c>
      <c r="J257" s="34" t="str">
        <f t="shared" si="45"/>
        <v/>
      </c>
      <c r="K257" s="34" t="str">
        <f t="shared" si="46"/>
        <v/>
      </c>
      <c r="L257" s="26" t="str">
        <f>IF(AND($B257="",$D257=""),"",($C257-$B257-$F257)+($E257-$D257-$G257))</f>
        <v/>
      </c>
      <c r="M257" s="32"/>
      <c r="N257" s="190"/>
      <c r="O257" s="190"/>
      <c r="P257" s="190"/>
      <c r="Q257" s="190"/>
      <c r="R257" s="23"/>
    </row>
    <row r="258" spans="1:18">
      <c r="A258" s="5" t="s">
        <v>11</v>
      </c>
      <c r="B258" s="191"/>
      <c r="C258" s="192"/>
      <c r="D258" s="191"/>
      <c r="E258" s="192"/>
      <c r="F258" s="26" t="str">
        <f>IF(SUM($F227:$F257)=0,"",SUM($F227:$F257))</f>
        <v/>
      </c>
      <c r="G258" s="26" t="str">
        <f>IF(SUM($G227:$G257)=0,"",SUM($G227:$G257))</f>
        <v/>
      </c>
      <c r="H258" s="26" t="str">
        <f>IF(SUM(H227:H257)=0,"",SUM(H227:H257))</f>
        <v/>
      </c>
      <c r="I258" s="26" t="str">
        <f>IF(SUM(I227:I257)=0,"",SUM(I227:I257))</f>
        <v/>
      </c>
      <c r="J258" s="26" t="str">
        <f>IF(SUM(J227:J257)=0,"",SUM(J227:J257))</f>
        <v/>
      </c>
      <c r="K258" s="26" t="str">
        <f>IF(SUM(K227:K257)=0,"",SUM(K227:K257))</f>
        <v/>
      </c>
      <c r="L258" s="26" t="str">
        <f>IF(SUM($L227:$L257)=0,"",SUM($L227:$L257))</f>
        <v/>
      </c>
      <c r="M258" s="33"/>
      <c r="N258" s="193"/>
      <c r="O258" s="193"/>
      <c r="P258" s="193"/>
      <c r="Q258" s="193"/>
      <c r="R258" s="6"/>
    </row>
    <row r="260" spans="1:18" ht="27" customHeight="1">
      <c r="A260" s="194" t="s">
        <v>22</v>
      </c>
      <c r="B260" s="189" t="s">
        <v>103</v>
      </c>
      <c r="C260" s="189"/>
      <c r="D260" s="189"/>
      <c r="E260" s="189"/>
      <c r="F260" s="189" t="s">
        <v>23</v>
      </c>
      <c r="G260" s="189"/>
      <c r="H260" s="189" t="s">
        <v>88</v>
      </c>
      <c r="I260" s="189"/>
      <c r="J260" s="189"/>
      <c r="K260" s="189"/>
      <c r="L260" s="189" t="s">
        <v>87</v>
      </c>
      <c r="M260" s="195" t="s">
        <v>96</v>
      </c>
      <c r="N260" s="194" t="s">
        <v>25</v>
      </c>
      <c r="O260" s="194"/>
      <c r="P260" s="194"/>
      <c r="Q260" s="194"/>
      <c r="R260" s="189" t="s">
        <v>100</v>
      </c>
    </row>
    <row r="261" spans="1:18" ht="14.25" customHeight="1">
      <c r="A261" s="194"/>
      <c r="B261" s="189" t="s">
        <v>82</v>
      </c>
      <c r="C261" s="189"/>
      <c r="D261" s="189" t="s">
        <v>84</v>
      </c>
      <c r="E261" s="189"/>
      <c r="F261" s="189"/>
      <c r="G261" s="189"/>
      <c r="H261" s="189" t="s">
        <v>90</v>
      </c>
      <c r="I261" s="189"/>
      <c r="J261" s="189" t="s">
        <v>89</v>
      </c>
      <c r="K261" s="189"/>
      <c r="L261" s="189"/>
      <c r="M261" s="196"/>
      <c r="N261" s="194"/>
      <c r="O261" s="194"/>
      <c r="P261" s="194"/>
      <c r="Q261" s="194"/>
      <c r="R261" s="189"/>
    </row>
    <row r="262" spans="1:18">
      <c r="A262" s="194"/>
      <c r="B262" s="43" t="s">
        <v>26</v>
      </c>
      <c r="C262" s="43" t="s">
        <v>27</v>
      </c>
      <c r="D262" s="43" t="s">
        <v>26</v>
      </c>
      <c r="E262" s="43" t="s">
        <v>27</v>
      </c>
      <c r="F262" s="44" t="s">
        <v>85</v>
      </c>
      <c r="G262" s="44" t="s">
        <v>86</v>
      </c>
      <c r="H262" s="44" t="s">
        <v>81</v>
      </c>
      <c r="I262" s="44" t="s">
        <v>83</v>
      </c>
      <c r="J262" s="44" t="s">
        <v>81</v>
      </c>
      <c r="K262" s="44" t="s">
        <v>95</v>
      </c>
      <c r="L262" s="189"/>
      <c r="M262" s="197"/>
      <c r="N262" s="194"/>
      <c r="O262" s="194"/>
      <c r="P262" s="194"/>
      <c r="Q262" s="194"/>
      <c r="R262" s="194"/>
    </row>
    <row r="263" spans="1:18">
      <c r="A263" s="27" cm="1">
        <f t="array" aca="1" ref="A263" ca="1">DATE("2025","8"+7,IFERROR(INDIRECT(T1),"1"))</f>
        <v>46082</v>
      </c>
      <c r="B263" s="20"/>
      <c r="C263" s="21"/>
      <c r="D263" s="20"/>
      <c r="E263" s="21"/>
      <c r="F263" s="22"/>
      <c r="G263" s="22"/>
      <c r="H263" s="34" t="str">
        <f>IF(OR(B263="",LEFT(M263,1)="✓"),"",C263-B263-F263)</f>
        <v/>
      </c>
      <c r="I263" s="34" t="str">
        <f>IF(OR(D263="",LEFT(M263,1)="✓"),"",E263-D263-G263)</f>
        <v/>
      </c>
      <c r="J263" s="34" t="str">
        <f>IF(AND(B263&lt;&gt;"",M263="✓所定"),C263-B263-F263,"")</f>
        <v/>
      </c>
      <c r="K263" s="34" t="str">
        <f>IF(AND(B263&lt;&gt;"",M263="✓法定"),C263-B263-F263,"")</f>
        <v/>
      </c>
      <c r="L263" s="34" t="str">
        <f>IF(AND($B263="",$D263=""),"",($C263-$B263-$F263)+($E263-$D263-$G263))</f>
        <v/>
      </c>
      <c r="M263" s="32"/>
      <c r="N263" s="190"/>
      <c r="O263" s="190"/>
      <c r="P263" s="190"/>
      <c r="Q263" s="190"/>
      <c r="R263" s="23"/>
    </row>
    <row r="264" spans="1:18">
      <c r="A264" s="27">
        <f ca="1">A263+1</f>
        <v>46083</v>
      </c>
      <c r="B264" s="20"/>
      <c r="C264" s="21"/>
      <c r="D264" s="20"/>
      <c r="E264" s="21"/>
      <c r="F264" s="22"/>
      <c r="G264" s="22"/>
      <c r="H264" s="34" t="str">
        <f t="shared" ref="H264:H293" si="48">IF(OR(B264="",LEFT(M264,1)="✓"),"",C264-B264-F264)</f>
        <v/>
      </c>
      <c r="I264" s="34" t="str">
        <f t="shared" ref="I264:I293" si="49">IF(OR(D264="",LEFT(M264,1)="✓"),"",E264-D264-G264)</f>
        <v/>
      </c>
      <c r="J264" s="34" t="str">
        <f t="shared" ref="J264:J293" si="50">IF(AND(B264&lt;&gt;"",M264="✓所定"),C264-B264-F264,"")</f>
        <v/>
      </c>
      <c r="K264" s="34" t="str">
        <f t="shared" ref="K264:K293" si="51">IF(AND(B264&lt;&gt;"",M264="✓法定"),C264-B264-F264,"")</f>
        <v/>
      </c>
      <c r="L264" s="34" t="str">
        <f t="shared" ref="L264:L288" si="52">IF(AND($B264="",$D264=""),"",($C264-$B264-$F264)+($E264-$D264-$G264))</f>
        <v/>
      </c>
      <c r="M264" s="32"/>
      <c r="N264" s="190"/>
      <c r="O264" s="190"/>
      <c r="P264" s="190"/>
      <c r="Q264" s="190"/>
      <c r="R264" s="23"/>
    </row>
    <row r="265" spans="1:18">
      <c r="A265" s="27">
        <f t="shared" ref="A265:A293" ca="1" si="53">A264+1</f>
        <v>46084</v>
      </c>
      <c r="B265" s="20"/>
      <c r="C265" s="21"/>
      <c r="D265" s="20"/>
      <c r="E265" s="21"/>
      <c r="F265" s="22"/>
      <c r="G265" s="22"/>
      <c r="H265" s="34" t="str">
        <f t="shared" si="48"/>
        <v/>
      </c>
      <c r="I265" s="34" t="str">
        <f t="shared" si="49"/>
        <v/>
      </c>
      <c r="J265" s="34" t="str">
        <f t="shared" si="50"/>
        <v/>
      </c>
      <c r="K265" s="34" t="str">
        <f t="shared" si="51"/>
        <v/>
      </c>
      <c r="L265" s="34" t="str">
        <f t="shared" si="52"/>
        <v/>
      </c>
      <c r="M265" s="32"/>
      <c r="N265" s="190"/>
      <c r="O265" s="190"/>
      <c r="P265" s="190"/>
      <c r="Q265" s="190"/>
      <c r="R265" s="23"/>
    </row>
    <row r="266" spans="1:18">
      <c r="A266" s="27">
        <f t="shared" ca="1" si="53"/>
        <v>46085</v>
      </c>
      <c r="B266" s="20"/>
      <c r="C266" s="21"/>
      <c r="D266" s="20"/>
      <c r="E266" s="21"/>
      <c r="F266" s="22"/>
      <c r="G266" s="22"/>
      <c r="H266" s="34" t="str">
        <f t="shared" si="48"/>
        <v/>
      </c>
      <c r="I266" s="34" t="str">
        <f t="shared" si="49"/>
        <v/>
      </c>
      <c r="J266" s="34" t="str">
        <f t="shared" si="50"/>
        <v/>
      </c>
      <c r="K266" s="34" t="str">
        <f t="shared" si="51"/>
        <v/>
      </c>
      <c r="L266" s="34" t="str">
        <f t="shared" si="52"/>
        <v/>
      </c>
      <c r="M266" s="32"/>
      <c r="N266" s="190"/>
      <c r="O266" s="190"/>
      <c r="P266" s="190"/>
      <c r="Q266" s="190"/>
      <c r="R266" s="23"/>
    </row>
    <row r="267" spans="1:18">
      <c r="A267" s="27">
        <f t="shared" ca="1" si="53"/>
        <v>46086</v>
      </c>
      <c r="B267" s="20"/>
      <c r="C267" s="21"/>
      <c r="D267" s="20"/>
      <c r="E267" s="21"/>
      <c r="F267" s="22"/>
      <c r="G267" s="22"/>
      <c r="H267" s="34" t="str">
        <f t="shared" si="48"/>
        <v/>
      </c>
      <c r="I267" s="34" t="str">
        <f t="shared" si="49"/>
        <v/>
      </c>
      <c r="J267" s="34" t="str">
        <f t="shared" si="50"/>
        <v/>
      </c>
      <c r="K267" s="34" t="str">
        <f t="shared" si="51"/>
        <v/>
      </c>
      <c r="L267" s="34" t="str">
        <f t="shared" si="52"/>
        <v/>
      </c>
      <c r="M267" s="32"/>
      <c r="N267" s="190"/>
      <c r="O267" s="190"/>
      <c r="P267" s="190"/>
      <c r="Q267" s="190"/>
      <c r="R267" s="23"/>
    </row>
    <row r="268" spans="1:18">
      <c r="A268" s="27">
        <f t="shared" ca="1" si="53"/>
        <v>46087</v>
      </c>
      <c r="B268" s="20"/>
      <c r="C268" s="21"/>
      <c r="D268" s="20"/>
      <c r="E268" s="21"/>
      <c r="F268" s="22"/>
      <c r="G268" s="22"/>
      <c r="H268" s="34" t="str">
        <f t="shared" si="48"/>
        <v/>
      </c>
      <c r="I268" s="34" t="str">
        <f t="shared" si="49"/>
        <v/>
      </c>
      <c r="J268" s="34" t="str">
        <f t="shared" si="50"/>
        <v/>
      </c>
      <c r="K268" s="34" t="str">
        <f t="shared" si="51"/>
        <v/>
      </c>
      <c r="L268" s="34" t="str">
        <f t="shared" si="52"/>
        <v/>
      </c>
      <c r="M268" s="32"/>
      <c r="N268" s="190"/>
      <c r="O268" s="190"/>
      <c r="P268" s="190"/>
      <c r="Q268" s="190"/>
      <c r="R268" s="23"/>
    </row>
    <row r="269" spans="1:18">
      <c r="A269" s="27">
        <f t="shared" ca="1" si="53"/>
        <v>46088</v>
      </c>
      <c r="B269" s="20"/>
      <c r="C269" s="21"/>
      <c r="D269" s="20"/>
      <c r="E269" s="21"/>
      <c r="F269" s="22"/>
      <c r="G269" s="22"/>
      <c r="H269" s="34" t="str">
        <f t="shared" si="48"/>
        <v/>
      </c>
      <c r="I269" s="34" t="str">
        <f t="shared" si="49"/>
        <v/>
      </c>
      <c r="J269" s="34" t="str">
        <f t="shared" si="50"/>
        <v/>
      </c>
      <c r="K269" s="34" t="str">
        <f t="shared" si="51"/>
        <v/>
      </c>
      <c r="L269" s="34" t="str">
        <f t="shared" si="52"/>
        <v/>
      </c>
      <c r="M269" s="32"/>
      <c r="N269" s="190"/>
      <c r="O269" s="190"/>
      <c r="P269" s="190"/>
      <c r="Q269" s="190"/>
      <c r="R269" s="23"/>
    </row>
    <row r="270" spans="1:18">
      <c r="A270" s="27">
        <f t="shared" ca="1" si="53"/>
        <v>46089</v>
      </c>
      <c r="B270" s="20"/>
      <c r="C270" s="21"/>
      <c r="D270" s="20"/>
      <c r="E270" s="21"/>
      <c r="F270" s="22"/>
      <c r="G270" s="22"/>
      <c r="H270" s="34" t="str">
        <f t="shared" si="48"/>
        <v/>
      </c>
      <c r="I270" s="34" t="str">
        <f t="shared" si="49"/>
        <v/>
      </c>
      <c r="J270" s="34" t="str">
        <f t="shared" si="50"/>
        <v/>
      </c>
      <c r="K270" s="34" t="str">
        <f t="shared" si="51"/>
        <v/>
      </c>
      <c r="L270" s="34" t="str">
        <f t="shared" si="52"/>
        <v/>
      </c>
      <c r="M270" s="32"/>
      <c r="N270" s="190"/>
      <c r="O270" s="190"/>
      <c r="P270" s="190"/>
      <c r="Q270" s="190"/>
      <c r="R270" s="23"/>
    </row>
    <row r="271" spans="1:18">
      <c r="A271" s="27">
        <f t="shared" ca="1" si="53"/>
        <v>46090</v>
      </c>
      <c r="B271" s="20"/>
      <c r="C271" s="21"/>
      <c r="D271" s="20"/>
      <c r="E271" s="21"/>
      <c r="F271" s="22"/>
      <c r="G271" s="22"/>
      <c r="H271" s="34" t="str">
        <f t="shared" si="48"/>
        <v/>
      </c>
      <c r="I271" s="34" t="str">
        <f t="shared" si="49"/>
        <v/>
      </c>
      <c r="J271" s="34" t="str">
        <f t="shared" si="50"/>
        <v/>
      </c>
      <c r="K271" s="34" t="str">
        <f t="shared" si="51"/>
        <v/>
      </c>
      <c r="L271" s="34" t="str">
        <f t="shared" si="52"/>
        <v/>
      </c>
      <c r="M271" s="32"/>
      <c r="N271" s="190"/>
      <c r="O271" s="190"/>
      <c r="P271" s="190"/>
      <c r="Q271" s="190"/>
      <c r="R271" s="23"/>
    </row>
    <row r="272" spans="1:18">
      <c r="A272" s="27">
        <f t="shared" ca="1" si="53"/>
        <v>46091</v>
      </c>
      <c r="B272" s="20"/>
      <c r="C272" s="21"/>
      <c r="D272" s="20"/>
      <c r="E272" s="21"/>
      <c r="F272" s="22"/>
      <c r="G272" s="22"/>
      <c r="H272" s="34" t="str">
        <f t="shared" si="48"/>
        <v/>
      </c>
      <c r="I272" s="34" t="str">
        <f t="shared" si="49"/>
        <v/>
      </c>
      <c r="J272" s="34" t="str">
        <f t="shared" si="50"/>
        <v/>
      </c>
      <c r="K272" s="34" t="str">
        <f t="shared" si="51"/>
        <v/>
      </c>
      <c r="L272" s="34" t="str">
        <f t="shared" si="52"/>
        <v/>
      </c>
      <c r="M272" s="32"/>
      <c r="N272" s="190"/>
      <c r="O272" s="190"/>
      <c r="P272" s="190"/>
      <c r="Q272" s="190"/>
      <c r="R272" s="23"/>
    </row>
    <row r="273" spans="1:18">
      <c r="A273" s="27">
        <f t="shared" ca="1" si="53"/>
        <v>46092</v>
      </c>
      <c r="B273" s="20"/>
      <c r="C273" s="21"/>
      <c r="D273" s="20"/>
      <c r="E273" s="21"/>
      <c r="F273" s="22"/>
      <c r="G273" s="22"/>
      <c r="H273" s="34" t="str">
        <f t="shared" si="48"/>
        <v/>
      </c>
      <c r="I273" s="34" t="str">
        <f t="shared" si="49"/>
        <v/>
      </c>
      <c r="J273" s="34" t="str">
        <f t="shared" si="50"/>
        <v/>
      </c>
      <c r="K273" s="34" t="str">
        <f t="shared" si="51"/>
        <v/>
      </c>
      <c r="L273" s="34" t="str">
        <f t="shared" si="52"/>
        <v/>
      </c>
      <c r="M273" s="32"/>
      <c r="N273" s="190"/>
      <c r="O273" s="190"/>
      <c r="P273" s="190"/>
      <c r="Q273" s="190"/>
      <c r="R273" s="23"/>
    </row>
    <row r="274" spans="1:18">
      <c r="A274" s="27">
        <f t="shared" ca="1" si="53"/>
        <v>46093</v>
      </c>
      <c r="B274" s="20"/>
      <c r="C274" s="21"/>
      <c r="D274" s="20"/>
      <c r="E274" s="21"/>
      <c r="F274" s="22"/>
      <c r="G274" s="22"/>
      <c r="H274" s="34" t="str">
        <f t="shared" si="48"/>
        <v/>
      </c>
      <c r="I274" s="34" t="str">
        <f t="shared" si="49"/>
        <v/>
      </c>
      <c r="J274" s="34" t="str">
        <f t="shared" si="50"/>
        <v/>
      </c>
      <c r="K274" s="34" t="str">
        <f t="shared" si="51"/>
        <v/>
      </c>
      <c r="L274" s="34" t="str">
        <f t="shared" si="52"/>
        <v/>
      </c>
      <c r="M274" s="32"/>
      <c r="N274" s="190"/>
      <c r="O274" s="190"/>
      <c r="P274" s="190"/>
      <c r="Q274" s="190"/>
      <c r="R274" s="23"/>
    </row>
    <row r="275" spans="1:18">
      <c r="A275" s="27">
        <f t="shared" ca="1" si="53"/>
        <v>46094</v>
      </c>
      <c r="B275" s="20"/>
      <c r="C275" s="21"/>
      <c r="D275" s="20"/>
      <c r="E275" s="21"/>
      <c r="F275" s="22"/>
      <c r="G275" s="22"/>
      <c r="H275" s="34" t="str">
        <f t="shared" si="48"/>
        <v/>
      </c>
      <c r="I275" s="34" t="str">
        <f t="shared" si="49"/>
        <v/>
      </c>
      <c r="J275" s="34" t="str">
        <f t="shared" si="50"/>
        <v/>
      </c>
      <c r="K275" s="34" t="str">
        <f t="shared" si="51"/>
        <v/>
      </c>
      <c r="L275" s="34" t="str">
        <f t="shared" si="52"/>
        <v/>
      </c>
      <c r="M275" s="32"/>
      <c r="N275" s="190"/>
      <c r="O275" s="190"/>
      <c r="P275" s="190"/>
      <c r="Q275" s="190"/>
      <c r="R275" s="23"/>
    </row>
    <row r="276" spans="1:18">
      <c r="A276" s="27">
        <f t="shared" ca="1" si="53"/>
        <v>46095</v>
      </c>
      <c r="B276" s="20"/>
      <c r="C276" s="21"/>
      <c r="D276" s="20"/>
      <c r="E276" s="21"/>
      <c r="F276" s="22"/>
      <c r="G276" s="22"/>
      <c r="H276" s="34" t="str">
        <f t="shared" si="48"/>
        <v/>
      </c>
      <c r="I276" s="34" t="str">
        <f t="shared" si="49"/>
        <v/>
      </c>
      <c r="J276" s="34" t="str">
        <f t="shared" si="50"/>
        <v/>
      </c>
      <c r="K276" s="34" t="str">
        <f t="shared" si="51"/>
        <v/>
      </c>
      <c r="L276" s="34" t="str">
        <f t="shared" si="52"/>
        <v/>
      </c>
      <c r="M276" s="32"/>
      <c r="N276" s="190"/>
      <c r="O276" s="190"/>
      <c r="P276" s="190"/>
      <c r="Q276" s="190"/>
      <c r="R276" s="23"/>
    </row>
    <row r="277" spans="1:18">
      <c r="A277" s="27">
        <f t="shared" ca="1" si="53"/>
        <v>46096</v>
      </c>
      <c r="B277" s="20"/>
      <c r="C277" s="21"/>
      <c r="D277" s="20"/>
      <c r="E277" s="21"/>
      <c r="F277" s="22"/>
      <c r="G277" s="22"/>
      <c r="H277" s="34" t="str">
        <f t="shared" si="48"/>
        <v/>
      </c>
      <c r="I277" s="34" t="str">
        <f t="shared" si="49"/>
        <v/>
      </c>
      <c r="J277" s="34" t="str">
        <f t="shared" si="50"/>
        <v/>
      </c>
      <c r="K277" s="34" t="str">
        <f t="shared" si="51"/>
        <v/>
      </c>
      <c r="L277" s="34" t="str">
        <f t="shared" si="52"/>
        <v/>
      </c>
      <c r="M277" s="32"/>
      <c r="N277" s="190"/>
      <c r="O277" s="190"/>
      <c r="P277" s="190"/>
      <c r="Q277" s="190"/>
      <c r="R277" s="23"/>
    </row>
    <row r="278" spans="1:18">
      <c r="A278" s="27">
        <f t="shared" ca="1" si="53"/>
        <v>46097</v>
      </c>
      <c r="B278" s="20"/>
      <c r="C278" s="21"/>
      <c r="D278" s="20"/>
      <c r="E278" s="21"/>
      <c r="F278" s="22"/>
      <c r="G278" s="22"/>
      <c r="H278" s="34" t="str">
        <f t="shared" si="48"/>
        <v/>
      </c>
      <c r="I278" s="34" t="str">
        <f t="shared" si="49"/>
        <v/>
      </c>
      <c r="J278" s="34" t="str">
        <f t="shared" si="50"/>
        <v/>
      </c>
      <c r="K278" s="34" t="str">
        <f t="shared" si="51"/>
        <v/>
      </c>
      <c r="L278" s="34" t="str">
        <f t="shared" si="52"/>
        <v/>
      </c>
      <c r="M278" s="32"/>
      <c r="N278" s="190"/>
      <c r="O278" s="190"/>
      <c r="P278" s="190"/>
      <c r="Q278" s="190"/>
      <c r="R278" s="23"/>
    </row>
    <row r="279" spans="1:18">
      <c r="A279" s="27">
        <f t="shared" ca="1" si="53"/>
        <v>46098</v>
      </c>
      <c r="B279" s="20"/>
      <c r="C279" s="21"/>
      <c r="D279" s="20"/>
      <c r="E279" s="21"/>
      <c r="F279" s="22"/>
      <c r="G279" s="22"/>
      <c r="H279" s="34" t="str">
        <f t="shared" si="48"/>
        <v/>
      </c>
      <c r="I279" s="34" t="str">
        <f t="shared" si="49"/>
        <v/>
      </c>
      <c r="J279" s="34" t="str">
        <f t="shared" si="50"/>
        <v/>
      </c>
      <c r="K279" s="34" t="str">
        <f t="shared" si="51"/>
        <v/>
      </c>
      <c r="L279" s="34" t="str">
        <f t="shared" si="52"/>
        <v/>
      </c>
      <c r="M279" s="32"/>
      <c r="N279" s="190"/>
      <c r="O279" s="190"/>
      <c r="P279" s="190"/>
      <c r="Q279" s="190"/>
      <c r="R279" s="23"/>
    </row>
    <row r="280" spans="1:18">
      <c r="A280" s="27">
        <f t="shared" ca="1" si="53"/>
        <v>46099</v>
      </c>
      <c r="B280" s="20"/>
      <c r="C280" s="21"/>
      <c r="D280" s="20"/>
      <c r="E280" s="21"/>
      <c r="F280" s="22"/>
      <c r="G280" s="22"/>
      <c r="H280" s="34" t="str">
        <f t="shared" si="48"/>
        <v/>
      </c>
      <c r="I280" s="34" t="str">
        <f t="shared" si="49"/>
        <v/>
      </c>
      <c r="J280" s="34" t="str">
        <f t="shared" si="50"/>
        <v/>
      </c>
      <c r="K280" s="34" t="str">
        <f t="shared" si="51"/>
        <v/>
      </c>
      <c r="L280" s="34" t="str">
        <f t="shared" si="52"/>
        <v/>
      </c>
      <c r="M280" s="32"/>
      <c r="N280" s="190"/>
      <c r="O280" s="190"/>
      <c r="P280" s="190"/>
      <c r="Q280" s="190"/>
      <c r="R280" s="23"/>
    </row>
    <row r="281" spans="1:18">
      <c r="A281" s="27">
        <f t="shared" ca="1" si="53"/>
        <v>46100</v>
      </c>
      <c r="B281" s="20"/>
      <c r="C281" s="21"/>
      <c r="D281" s="20"/>
      <c r="E281" s="21"/>
      <c r="F281" s="22"/>
      <c r="G281" s="22"/>
      <c r="H281" s="34" t="str">
        <f t="shared" si="48"/>
        <v/>
      </c>
      <c r="I281" s="34" t="str">
        <f t="shared" si="49"/>
        <v/>
      </c>
      <c r="J281" s="34" t="str">
        <f t="shared" si="50"/>
        <v/>
      </c>
      <c r="K281" s="34" t="str">
        <f t="shared" si="51"/>
        <v/>
      </c>
      <c r="L281" s="34" t="str">
        <f t="shared" si="52"/>
        <v/>
      </c>
      <c r="M281" s="32"/>
      <c r="N281" s="190"/>
      <c r="O281" s="190"/>
      <c r="P281" s="190"/>
      <c r="Q281" s="190"/>
      <c r="R281" s="23"/>
    </row>
    <row r="282" spans="1:18">
      <c r="A282" s="27">
        <f t="shared" ca="1" si="53"/>
        <v>46101</v>
      </c>
      <c r="B282" s="20"/>
      <c r="C282" s="21"/>
      <c r="D282" s="20"/>
      <c r="E282" s="21"/>
      <c r="F282" s="22"/>
      <c r="G282" s="22"/>
      <c r="H282" s="34" t="str">
        <f t="shared" si="48"/>
        <v/>
      </c>
      <c r="I282" s="34" t="str">
        <f t="shared" si="49"/>
        <v/>
      </c>
      <c r="J282" s="34" t="str">
        <f t="shared" si="50"/>
        <v/>
      </c>
      <c r="K282" s="34" t="str">
        <f t="shared" si="51"/>
        <v/>
      </c>
      <c r="L282" s="34" t="str">
        <f t="shared" si="52"/>
        <v/>
      </c>
      <c r="M282" s="32"/>
      <c r="N282" s="190"/>
      <c r="O282" s="190"/>
      <c r="P282" s="190"/>
      <c r="Q282" s="190"/>
      <c r="R282" s="23"/>
    </row>
    <row r="283" spans="1:18">
      <c r="A283" s="27">
        <f t="shared" ca="1" si="53"/>
        <v>46102</v>
      </c>
      <c r="B283" s="20"/>
      <c r="C283" s="21"/>
      <c r="D283" s="20"/>
      <c r="E283" s="21"/>
      <c r="F283" s="22"/>
      <c r="G283" s="22"/>
      <c r="H283" s="34" t="str">
        <f t="shared" si="48"/>
        <v/>
      </c>
      <c r="I283" s="34" t="str">
        <f t="shared" si="49"/>
        <v/>
      </c>
      <c r="J283" s="34" t="str">
        <f t="shared" si="50"/>
        <v/>
      </c>
      <c r="K283" s="34" t="str">
        <f t="shared" si="51"/>
        <v/>
      </c>
      <c r="L283" s="34" t="str">
        <f t="shared" si="52"/>
        <v/>
      </c>
      <c r="M283" s="32"/>
      <c r="N283" s="190"/>
      <c r="O283" s="190"/>
      <c r="P283" s="190"/>
      <c r="Q283" s="190"/>
      <c r="R283" s="23"/>
    </row>
    <row r="284" spans="1:18">
      <c r="A284" s="27">
        <f t="shared" ca="1" si="53"/>
        <v>46103</v>
      </c>
      <c r="B284" s="20"/>
      <c r="C284" s="21"/>
      <c r="D284" s="20"/>
      <c r="E284" s="21"/>
      <c r="F284" s="22"/>
      <c r="G284" s="22"/>
      <c r="H284" s="34" t="str">
        <f t="shared" si="48"/>
        <v/>
      </c>
      <c r="I284" s="34" t="str">
        <f t="shared" si="49"/>
        <v/>
      </c>
      <c r="J284" s="34" t="str">
        <f t="shared" si="50"/>
        <v/>
      </c>
      <c r="K284" s="34" t="str">
        <f t="shared" si="51"/>
        <v/>
      </c>
      <c r="L284" s="34" t="str">
        <f t="shared" si="52"/>
        <v/>
      </c>
      <c r="M284" s="32"/>
      <c r="N284" s="190"/>
      <c r="O284" s="190"/>
      <c r="P284" s="190"/>
      <c r="Q284" s="190"/>
      <c r="R284" s="23"/>
    </row>
    <row r="285" spans="1:18">
      <c r="A285" s="27">
        <f t="shared" ca="1" si="53"/>
        <v>46104</v>
      </c>
      <c r="B285" s="20"/>
      <c r="C285" s="21"/>
      <c r="D285" s="20"/>
      <c r="E285" s="21"/>
      <c r="F285" s="22"/>
      <c r="G285" s="22"/>
      <c r="H285" s="34" t="str">
        <f t="shared" si="48"/>
        <v/>
      </c>
      <c r="I285" s="34" t="str">
        <f t="shared" si="49"/>
        <v/>
      </c>
      <c r="J285" s="34" t="str">
        <f t="shared" si="50"/>
        <v/>
      </c>
      <c r="K285" s="34" t="str">
        <f t="shared" si="51"/>
        <v/>
      </c>
      <c r="L285" s="34" t="str">
        <f t="shared" si="52"/>
        <v/>
      </c>
      <c r="M285" s="32"/>
      <c r="N285" s="190"/>
      <c r="O285" s="190"/>
      <c r="P285" s="190"/>
      <c r="Q285" s="190"/>
      <c r="R285" s="23"/>
    </row>
    <row r="286" spans="1:18">
      <c r="A286" s="27">
        <f t="shared" ca="1" si="53"/>
        <v>46105</v>
      </c>
      <c r="B286" s="20"/>
      <c r="C286" s="21"/>
      <c r="D286" s="20"/>
      <c r="E286" s="21"/>
      <c r="F286" s="22"/>
      <c r="G286" s="22"/>
      <c r="H286" s="34" t="str">
        <f t="shared" si="48"/>
        <v/>
      </c>
      <c r="I286" s="34" t="str">
        <f t="shared" si="49"/>
        <v/>
      </c>
      <c r="J286" s="34" t="str">
        <f t="shared" si="50"/>
        <v/>
      </c>
      <c r="K286" s="34" t="str">
        <f t="shared" si="51"/>
        <v/>
      </c>
      <c r="L286" s="34" t="str">
        <f t="shared" si="52"/>
        <v/>
      </c>
      <c r="M286" s="32"/>
      <c r="N286" s="190"/>
      <c r="O286" s="190"/>
      <c r="P286" s="190"/>
      <c r="Q286" s="190"/>
      <c r="R286" s="23"/>
    </row>
    <row r="287" spans="1:18">
      <c r="A287" s="27">
        <f t="shared" ca="1" si="53"/>
        <v>46106</v>
      </c>
      <c r="B287" s="20"/>
      <c r="C287" s="21"/>
      <c r="D287" s="20"/>
      <c r="E287" s="21"/>
      <c r="F287" s="22"/>
      <c r="G287" s="22"/>
      <c r="H287" s="34" t="str">
        <f t="shared" si="48"/>
        <v/>
      </c>
      <c r="I287" s="34" t="str">
        <f t="shared" si="49"/>
        <v/>
      </c>
      <c r="J287" s="34" t="str">
        <f t="shared" si="50"/>
        <v/>
      </c>
      <c r="K287" s="34" t="str">
        <f t="shared" si="51"/>
        <v/>
      </c>
      <c r="L287" s="34" t="str">
        <f t="shared" si="52"/>
        <v/>
      </c>
      <c r="M287" s="32"/>
      <c r="N287" s="190"/>
      <c r="O287" s="190"/>
      <c r="P287" s="190"/>
      <c r="Q287" s="190"/>
      <c r="R287" s="23"/>
    </row>
    <row r="288" spans="1:18">
      <c r="A288" s="27">
        <f t="shared" ca="1" si="53"/>
        <v>46107</v>
      </c>
      <c r="B288" s="20"/>
      <c r="C288" s="21"/>
      <c r="D288" s="20"/>
      <c r="E288" s="21"/>
      <c r="F288" s="22"/>
      <c r="G288" s="22"/>
      <c r="H288" s="34" t="str">
        <f t="shared" si="48"/>
        <v/>
      </c>
      <c r="I288" s="34" t="str">
        <f t="shared" si="49"/>
        <v/>
      </c>
      <c r="J288" s="34" t="str">
        <f t="shared" si="50"/>
        <v/>
      </c>
      <c r="K288" s="34" t="str">
        <f t="shared" si="51"/>
        <v/>
      </c>
      <c r="L288" s="34" t="str">
        <f t="shared" si="52"/>
        <v/>
      </c>
      <c r="M288" s="32"/>
      <c r="N288" s="190"/>
      <c r="O288" s="190"/>
      <c r="P288" s="190"/>
      <c r="Q288" s="190"/>
      <c r="R288" s="23"/>
    </row>
    <row r="289" spans="1:18">
      <c r="A289" s="27">
        <f t="shared" ca="1" si="53"/>
        <v>46108</v>
      </c>
      <c r="B289" s="20"/>
      <c r="C289" s="21"/>
      <c r="D289" s="20"/>
      <c r="E289" s="21"/>
      <c r="F289" s="22"/>
      <c r="G289" s="22"/>
      <c r="H289" s="34" t="str">
        <f t="shared" si="48"/>
        <v/>
      </c>
      <c r="I289" s="34" t="str">
        <f t="shared" si="49"/>
        <v/>
      </c>
      <c r="J289" s="34" t="str">
        <f t="shared" si="50"/>
        <v/>
      </c>
      <c r="K289" s="34" t="str">
        <f t="shared" si="51"/>
        <v/>
      </c>
      <c r="L289" s="34" t="str">
        <f>IF(AND($B289="",$D289=""),"",($C289-$B289-$F289)+($E289-$D289-$G289))</f>
        <v/>
      </c>
      <c r="M289" s="32"/>
      <c r="N289" s="190"/>
      <c r="O289" s="190"/>
      <c r="P289" s="190"/>
      <c r="Q289" s="190"/>
      <c r="R289" s="23"/>
    </row>
    <row r="290" spans="1:18">
      <c r="A290" s="27">
        <f t="shared" ca="1" si="53"/>
        <v>46109</v>
      </c>
      <c r="B290" s="20"/>
      <c r="C290" s="21"/>
      <c r="D290" s="20"/>
      <c r="E290" s="21"/>
      <c r="F290" s="22"/>
      <c r="G290" s="22"/>
      <c r="H290" s="34" t="str">
        <f t="shared" si="48"/>
        <v/>
      </c>
      <c r="I290" s="34" t="str">
        <f t="shared" si="49"/>
        <v/>
      </c>
      <c r="J290" s="34" t="str">
        <f t="shared" si="50"/>
        <v/>
      </c>
      <c r="K290" s="34" t="str">
        <f t="shared" si="51"/>
        <v/>
      </c>
      <c r="L290" s="34" t="str">
        <f>IF(AND($B290="",$D290=""),"",($C290-$B290-$F290)+($E290-$D290-$G290))</f>
        <v/>
      </c>
      <c r="M290" s="32"/>
      <c r="N290" s="190"/>
      <c r="O290" s="190"/>
      <c r="P290" s="190"/>
      <c r="Q290" s="190"/>
      <c r="R290" s="23"/>
    </row>
    <row r="291" spans="1:18">
      <c r="A291" s="27">
        <f t="shared" ca="1" si="53"/>
        <v>46110</v>
      </c>
      <c r="B291" s="20"/>
      <c r="C291" s="21"/>
      <c r="D291" s="20"/>
      <c r="E291" s="21"/>
      <c r="F291" s="22"/>
      <c r="G291" s="22"/>
      <c r="H291" s="34" t="str">
        <f t="shared" si="48"/>
        <v/>
      </c>
      <c r="I291" s="34" t="str">
        <f t="shared" si="49"/>
        <v/>
      </c>
      <c r="J291" s="34" t="str">
        <f t="shared" si="50"/>
        <v/>
      </c>
      <c r="K291" s="34" t="str">
        <f t="shared" si="51"/>
        <v/>
      </c>
      <c r="L291" s="34" t="str">
        <f>IF(AND($B291="",$D291=""),"",($C291-$B291-$F291)+($E291-$D291-$G291))</f>
        <v/>
      </c>
      <c r="M291" s="32"/>
      <c r="N291" s="190"/>
      <c r="O291" s="190"/>
      <c r="P291" s="190"/>
      <c r="Q291" s="190"/>
      <c r="R291" s="23"/>
    </row>
    <row r="292" spans="1:18">
      <c r="A292" s="27">
        <f t="shared" ca="1" si="53"/>
        <v>46111</v>
      </c>
      <c r="B292" s="20"/>
      <c r="C292" s="21"/>
      <c r="D292" s="20"/>
      <c r="E292" s="21"/>
      <c r="F292" s="22"/>
      <c r="G292" s="22"/>
      <c r="H292" s="34" t="str">
        <f t="shared" si="48"/>
        <v/>
      </c>
      <c r="I292" s="34" t="str">
        <f t="shared" si="49"/>
        <v/>
      </c>
      <c r="J292" s="34" t="str">
        <f t="shared" si="50"/>
        <v/>
      </c>
      <c r="K292" s="34" t="str">
        <f t="shared" si="51"/>
        <v/>
      </c>
      <c r="L292" s="34" t="str">
        <f>IF(AND($B292="",$D292=""),"",($C292-$B292-$F292)+($E292-$D292-$G292))</f>
        <v/>
      </c>
      <c r="M292" s="32"/>
      <c r="N292" s="190"/>
      <c r="O292" s="190"/>
      <c r="P292" s="190"/>
      <c r="Q292" s="190"/>
      <c r="R292" s="23"/>
    </row>
    <row r="293" spans="1:18">
      <c r="A293" s="27">
        <f t="shared" ca="1" si="53"/>
        <v>46112</v>
      </c>
      <c r="B293" s="20"/>
      <c r="C293" s="21"/>
      <c r="D293" s="20"/>
      <c r="E293" s="21"/>
      <c r="F293" s="22"/>
      <c r="G293" s="22"/>
      <c r="H293" s="34" t="str">
        <f t="shared" si="48"/>
        <v/>
      </c>
      <c r="I293" s="34" t="str">
        <f t="shared" si="49"/>
        <v/>
      </c>
      <c r="J293" s="34" t="str">
        <f t="shared" si="50"/>
        <v/>
      </c>
      <c r="K293" s="34" t="str">
        <f t="shared" si="51"/>
        <v/>
      </c>
      <c r="L293" s="34" t="str">
        <f>IF(AND($B293="",$D293=""),"",($C293-$B293-$F293)+($E293-$D293-$G293))</f>
        <v/>
      </c>
      <c r="M293" s="32"/>
      <c r="N293" s="190"/>
      <c r="O293" s="190"/>
      <c r="P293" s="190"/>
      <c r="Q293" s="190"/>
      <c r="R293" s="23"/>
    </row>
    <row r="294" spans="1:18">
      <c r="A294" s="5" t="s">
        <v>11</v>
      </c>
      <c r="B294" s="191"/>
      <c r="C294" s="192"/>
      <c r="D294" s="191"/>
      <c r="E294" s="192"/>
      <c r="F294" s="26" t="str">
        <f>IF(SUM($F263:$F293)=0,"",SUM($F263:$F293))</f>
        <v/>
      </c>
      <c r="G294" s="26" t="str">
        <f>IF(SUM($G263:$G293)=0,"",SUM($G263:$G293))</f>
        <v/>
      </c>
      <c r="H294" s="26" t="str">
        <f>IF(SUM(H263:H293)=0,"",SUM(H263:H293))</f>
        <v/>
      </c>
      <c r="I294" s="26" t="str">
        <f>IF(SUM(I263:I293)=0,"",SUM(I263:I293))</f>
        <v/>
      </c>
      <c r="J294" s="26" t="str">
        <f t="shared" ref="J294:K294" si="54">IF(SUM(J263:J293)=0,"",SUM(J263:J293))</f>
        <v/>
      </c>
      <c r="K294" s="26" t="str">
        <f t="shared" si="54"/>
        <v/>
      </c>
      <c r="L294" s="26" t="str">
        <f>IF(SUM($L263:$L293)=0,"",SUM($L263:$L293))</f>
        <v/>
      </c>
      <c r="M294" s="33"/>
      <c r="N294" s="193"/>
      <c r="O294" s="193"/>
      <c r="P294" s="193"/>
      <c r="Q294" s="193"/>
      <c r="R294" s="6"/>
    </row>
  </sheetData>
  <sheetProtection algorithmName="SHA-512" hashValue="8RWs+XZSTdAmssqUB9esKJ8arMvDPQDN6f5gL/75BANgTYJa0OEuyvA+Lf4NqIiCAOXYQZRpS8B6CWzIRi1GNA==" saltValue="o45ScQ7hRafr+437WYcURA==" spinCount="100000" sheet="1" formatRows="0"/>
  <mergeCells count="371">
    <mergeCell ref="A8:A10"/>
    <mergeCell ref="B8:E8"/>
    <mergeCell ref="F8:G9"/>
    <mergeCell ref="H8:K8"/>
    <mergeCell ref="L8:L10"/>
    <mergeCell ref="M8:M10"/>
    <mergeCell ref="N8:Q10"/>
    <mergeCell ref="R8:R10"/>
    <mergeCell ref="B9:C9"/>
    <mergeCell ref="D9:E9"/>
    <mergeCell ref="H9:I9"/>
    <mergeCell ref="J9:K9"/>
    <mergeCell ref="N11:Q11"/>
    <mergeCell ref="B4:L4"/>
    <mergeCell ref="P4:R4"/>
    <mergeCell ref="B5:L5"/>
    <mergeCell ref="N18:Q18"/>
    <mergeCell ref="N19:Q19"/>
    <mergeCell ref="N20:Q20"/>
    <mergeCell ref="N21:Q21"/>
    <mergeCell ref="N22:Q22"/>
    <mergeCell ref="N23:Q23"/>
    <mergeCell ref="N12:Q12"/>
    <mergeCell ref="N13:Q13"/>
    <mergeCell ref="N14:Q14"/>
    <mergeCell ref="N15:Q15"/>
    <mergeCell ref="N16:Q16"/>
    <mergeCell ref="N17:Q17"/>
    <mergeCell ref="N30:Q30"/>
    <mergeCell ref="N31:Q31"/>
    <mergeCell ref="N32:Q32"/>
    <mergeCell ref="N33:Q33"/>
    <mergeCell ref="N34:Q34"/>
    <mergeCell ref="N35:Q35"/>
    <mergeCell ref="N24:Q24"/>
    <mergeCell ref="N25:Q25"/>
    <mergeCell ref="N26:Q26"/>
    <mergeCell ref="N27:Q27"/>
    <mergeCell ref="N28:Q28"/>
    <mergeCell ref="N29:Q29"/>
    <mergeCell ref="A44:A46"/>
    <mergeCell ref="B44:E44"/>
    <mergeCell ref="F44:G45"/>
    <mergeCell ref="H44:K44"/>
    <mergeCell ref="L44:L46"/>
    <mergeCell ref="M44:M46"/>
    <mergeCell ref="N44:Q46"/>
    <mergeCell ref="N36:Q36"/>
    <mergeCell ref="N37:Q37"/>
    <mergeCell ref="N38:Q38"/>
    <mergeCell ref="N39:Q39"/>
    <mergeCell ref="N40:Q40"/>
    <mergeCell ref="N41:Q41"/>
    <mergeCell ref="R44:R46"/>
    <mergeCell ref="B45:C45"/>
    <mergeCell ref="D45:E45"/>
    <mergeCell ref="H45:I45"/>
    <mergeCell ref="J45:K45"/>
    <mergeCell ref="N47:Q47"/>
    <mergeCell ref="B42:C42"/>
    <mergeCell ref="D42:E42"/>
    <mergeCell ref="N42:Q42"/>
    <mergeCell ref="N54:Q54"/>
    <mergeCell ref="N55:Q55"/>
    <mergeCell ref="N56:Q56"/>
    <mergeCell ref="N57:Q57"/>
    <mergeCell ref="N58:Q58"/>
    <mergeCell ref="N59:Q59"/>
    <mergeCell ref="N48:Q48"/>
    <mergeCell ref="N49:Q49"/>
    <mergeCell ref="N50:Q50"/>
    <mergeCell ref="N51:Q51"/>
    <mergeCell ref="N52:Q52"/>
    <mergeCell ref="N53:Q53"/>
    <mergeCell ref="N66:Q66"/>
    <mergeCell ref="N67:Q67"/>
    <mergeCell ref="N68:Q68"/>
    <mergeCell ref="N69:Q69"/>
    <mergeCell ref="N70:Q70"/>
    <mergeCell ref="N71:Q71"/>
    <mergeCell ref="N60:Q60"/>
    <mergeCell ref="N61:Q61"/>
    <mergeCell ref="N62:Q62"/>
    <mergeCell ref="N63:Q63"/>
    <mergeCell ref="N64:Q64"/>
    <mergeCell ref="N65:Q65"/>
    <mergeCell ref="A80:A82"/>
    <mergeCell ref="B80:E80"/>
    <mergeCell ref="F80:G81"/>
    <mergeCell ref="H80:K80"/>
    <mergeCell ref="L80:L82"/>
    <mergeCell ref="M80:M82"/>
    <mergeCell ref="N80:Q82"/>
    <mergeCell ref="N72:Q72"/>
    <mergeCell ref="N73:Q73"/>
    <mergeCell ref="N74:Q74"/>
    <mergeCell ref="N75:Q75"/>
    <mergeCell ref="N76:Q76"/>
    <mergeCell ref="N77:Q77"/>
    <mergeCell ref="R80:R82"/>
    <mergeCell ref="B81:C81"/>
    <mergeCell ref="D81:E81"/>
    <mergeCell ref="H81:I81"/>
    <mergeCell ref="J81:K81"/>
    <mergeCell ref="N83:Q83"/>
    <mergeCell ref="B78:C78"/>
    <mergeCell ref="D78:E78"/>
    <mergeCell ref="N78:Q78"/>
    <mergeCell ref="N90:Q90"/>
    <mergeCell ref="N91:Q91"/>
    <mergeCell ref="N92:Q92"/>
    <mergeCell ref="N93:Q93"/>
    <mergeCell ref="N94:Q94"/>
    <mergeCell ref="N95:Q95"/>
    <mergeCell ref="N84:Q84"/>
    <mergeCell ref="N85:Q85"/>
    <mergeCell ref="N86:Q86"/>
    <mergeCell ref="N87:Q87"/>
    <mergeCell ref="N88:Q88"/>
    <mergeCell ref="N89:Q89"/>
    <mergeCell ref="N102:Q102"/>
    <mergeCell ref="N103:Q103"/>
    <mergeCell ref="N104:Q104"/>
    <mergeCell ref="N105:Q105"/>
    <mergeCell ref="N106:Q106"/>
    <mergeCell ref="N107:Q107"/>
    <mergeCell ref="N96:Q96"/>
    <mergeCell ref="N97:Q97"/>
    <mergeCell ref="N98:Q98"/>
    <mergeCell ref="N99:Q99"/>
    <mergeCell ref="N100:Q100"/>
    <mergeCell ref="N101:Q101"/>
    <mergeCell ref="A116:A118"/>
    <mergeCell ref="B116:E116"/>
    <mergeCell ref="F116:G117"/>
    <mergeCell ref="H116:K116"/>
    <mergeCell ref="L116:L118"/>
    <mergeCell ref="M116:M118"/>
    <mergeCell ref="N116:Q118"/>
    <mergeCell ref="N108:Q108"/>
    <mergeCell ref="N109:Q109"/>
    <mergeCell ref="N110:Q110"/>
    <mergeCell ref="N111:Q111"/>
    <mergeCell ref="N112:Q112"/>
    <mergeCell ref="N113:Q113"/>
    <mergeCell ref="R116:R118"/>
    <mergeCell ref="B117:C117"/>
    <mergeCell ref="D117:E117"/>
    <mergeCell ref="H117:I117"/>
    <mergeCell ref="J117:K117"/>
    <mergeCell ref="N119:Q119"/>
    <mergeCell ref="B114:C114"/>
    <mergeCell ref="D114:E114"/>
    <mergeCell ref="N114:Q114"/>
    <mergeCell ref="N126:Q126"/>
    <mergeCell ref="N127:Q127"/>
    <mergeCell ref="N128:Q128"/>
    <mergeCell ref="N129:Q129"/>
    <mergeCell ref="N130:Q130"/>
    <mergeCell ref="N131:Q131"/>
    <mergeCell ref="N120:Q120"/>
    <mergeCell ref="N121:Q121"/>
    <mergeCell ref="N122:Q122"/>
    <mergeCell ref="N123:Q123"/>
    <mergeCell ref="N124:Q124"/>
    <mergeCell ref="N125:Q125"/>
    <mergeCell ref="N138:Q138"/>
    <mergeCell ref="N139:Q139"/>
    <mergeCell ref="N140:Q140"/>
    <mergeCell ref="N141:Q141"/>
    <mergeCell ref="N142:Q142"/>
    <mergeCell ref="N143:Q143"/>
    <mergeCell ref="N132:Q132"/>
    <mergeCell ref="N133:Q133"/>
    <mergeCell ref="N134:Q134"/>
    <mergeCell ref="N135:Q135"/>
    <mergeCell ref="N136:Q136"/>
    <mergeCell ref="N137:Q137"/>
    <mergeCell ref="A152:A154"/>
    <mergeCell ref="B152:E152"/>
    <mergeCell ref="F152:G153"/>
    <mergeCell ref="H152:K152"/>
    <mergeCell ref="L152:L154"/>
    <mergeCell ref="M152:M154"/>
    <mergeCell ref="N152:Q154"/>
    <mergeCell ref="N144:Q144"/>
    <mergeCell ref="N145:Q145"/>
    <mergeCell ref="N146:Q146"/>
    <mergeCell ref="N147:Q147"/>
    <mergeCell ref="N148:Q148"/>
    <mergeCell ref="N149:Q149"/>
    <mergeCell ref="R152:R154"/>
    <mergeCell ref="B153:C153"/>
    <mergeCell ref="D153:E153"/>
    <mergeCell ref="H153:I153"/>
    <mergeCell ref="J153:K153"/>
    <mergeCell ref="N155:Q155"/>
    <mergeCell ref="B150:C150"/>
    <mergeCell ref="D150:E150"/>
    <mergeCell ref="N150:Q150"/>
    <mergeCell ref="N162:Q162"/>
    <mergeCell ref="N163:Q163"/>
    <mergeCell ref="N164:Q164"/>
    <mergeCell ref="N165:Q165"/>
    <mergeCell ref="N166:Q166"/>
    <mergeCell ref="N167:Q167"/>
    <mergeCell ref="N156:Q156"/>
    <mergeCell ref="N157:Q157"/>
    <mergeCell ref="N158:Q158"/>
    <mergeCell ref="N159:Q159"/>
    <mergeCell ref="N160:Q160"/>
    <mergeCell ref="N161:Q161"/>
    <mergeCell ref="N174:Q174"/>
    <mergeCell ref="N175:Q175"/>
    <mergeCell ref="N176:Q176"/>
    <mergeCell ref="N177:Q177"/>
    <mergeCell ref="N178:Q178"/>
    <mergeCell ref="N179:Q179"/>
    <mergeCell ref="N168:Q168"/>
    <mergeCell ref="N169:Q169"/>
    <mergeCell ref="N170:Q170"/>
    <mergeCell ref="N171:Q171"/>
    <mergeCell ref="N172:Q172"/>
    <mergeCell ref="N173:Q173"/>
    <mergeCell ref="A188:A190"/>
    <mergeCell ref="B188:E188"/>
    <mergeCell ref="F188:G189"/>
    <mergeCell ref="H188:K188"/>
    <mergeCell ref="L188:L190"/>
    <mergeCell ref="M188:M190"/>
    <mergeCell ref="N188:Q190"/>
    <mergeCell ref="N180:Q180"/>
    <mergeCell ref="N181:Q181"/>
    <mergeCell ref="N182:Q182"/>
    <mergeCell ref="N183:Q183"/>
    <mergeCell ref="N184:Q184"/>
    <mergeCell ref="N185:Q185"/>
    <mergeCell ref="R188:R190"/>
    <mergeCell ref="B189:C189"/>
    <mergeCell ref="D189:E189"/>
    <mergeCell ref="H189:I189"/>
    <mergeCell ref="J189:K189"/>
    <mergeCell ref="N191:Q191"/>
    <mergeCell ref="B186:C186"/>
    <mergeCell ref="D186:E186"/>
    <mergeCell ref="N186:Q186"/>
    <mergeCell ref="N198:Q198"/>
    <mergeCell ref="N199:Q199"/>
    <mergeCell ref="N200:Q200"/>
    <mergeCell ref="N201:Q201"/>
    <mergeCell ref="N202:Q202"/>
    <mergeCell ref="N203:Q203"/>
    <mergeCell ref="N192:Q192"/>
    <mergeCell ref="N193:Q193"/>
    <mergeCell ref="N194:Q194"/>
    <mergeCell ref="N195:Q195"/>
    <mergeCell ref="N196:Q196"/>
    <mergeCell ref="N197:Q197"/>
    <mergeCell ref="N210:Q210"/>
    <mergeCell ref="N211:Q211"/>
    <mergeCell ref="N212:Q212"/>
    <mergeCell ref="N213:Q213"/>
    <mergeCell ref="N214:Q214"/>
    <mergeCell ref="N215:Q215"/>
    <mergeCell ref="N204:Q204"/>
    <mergeCell ref="N205:Q205"/>
    <mergeCell ref="N206:Q206"/>
    <mergeCell ref="N207:Q207"/>
    <mergeCell ref="N208:Q208"/>
    <mergeCell ref="N209:Q209"/>
    <mergeCell ref="A224:A226"/>
    <mergeCell ref="B224:E224"/>
    <mergeCell ref="F224:G225"/>
    <mergeCell ref="H224:K224"/>
    <mergeCell ref="L224:L226"/>
    <mergeCell ref="M224:M226"/>
    <mergeCell ref="N224:Q226"/>
    <mergeCell ref="N216:Q216"/>
    <mergeCell ref="N217:Q217"/>
    <mergeCell ref="N218:Q218"/>
    <mergeCell ref="N219:Q219"/>
    <mergeCell ref="N220:Q220"/>
    <mergeCell ref="N221:Q221"/>
    <mergeCell ref="R224:R226"/>
    <mergeCell ref="B225:C225"/>
    <mergeCell ref="D225:E225"/>
    <mergeCell ref="H225:I225"/>
    <mergeCell ref="J225:K225"/>
    <mergeCell ref="N227:Q227"/>
    <mergeCell ref="B222:C222"/>
    <mergeCell ref="D222:E222"/>
    <mergeCell ref="N222:Q222"/>
    <mergeCell ref="N234:Q234"/>
    <mergeCell ref="N235:Q235"/>
    <mergeCell ref="N236:Q236"/>
    <mergeCell ref="N237:Q237"/>
    <mergeCell ref="N238:Q238"/>
    <mergeCell ref="N239:Q239"/>
    <mergeCell ref="N228:Q228"/>
    <mergeCell ref="N229:Q229"/>
    <mergeCell ref="N230:Q230"/>
    <mergeCell ref="N231:Q231"/>
    <mergeCell ref="N232:Q232"/>
    <mergeCell ref="N233:Q233"/>
    <mergeCell ref="N246:Q246"/>
    <mergeCell ref="N247:Q247"/>
    <mergeCell ref="N248:Q248"/>
    <mergeCell ref="N249:Q249"/>
    <mergeCell ref="N250:Q250"/>
    <mergeCell ref="N251:Q251"/>
    <mergeCell ref="N240:Q240"/>
    <mergeCell ref="N241:Q241"/>
    <mergeCell ref="N242:Q242"/>
    <mergeCell ref="N243:Q243"/>
    <mergeCell ref="N244:Q244"/>
    <mergeCell ref="N245:Q245"/>
    <mergeCell ref="A260:A262"/>
    <mergeCell ref="B260:E260"/>
    <mergeCell ref="F260:G261"/>
    <mergeCell ref="H260:K260"/>
    <mergeCell ref="L260:L262"/>
    <mergeCell ref="M260:M262"/>
    <mergeCell ref="N260:Q262"/>
    <mergeCell ref="N252:Q252"/>
    <mergeCell ref="N253:Q253"/>
    <mergeCell ref="N254:Q254"/>
    <mergeCell ref="N255:Q255"/>
    <mergeCell ref="N256:Q256"/>
    <mergeCell ref="N257:Q257"/>
    <mergeCell ref="R260:R262"/>
    <mergeCell ref="B261:C261"/>
    <mergeCell ref="D261:E261"/>
    <mergeCell ref="H261:I261"/>
    <mergeCell ref="J261:K261"/>
    <mergeCell ref="N263:Q263"/>
    <mergeCell ref="B258:C258"/>
    <mergeCell ref="D258:E258"/>
    <mergeCell ref="N258:Q258"/>
    <mergeCell ref="N270:Q270"/>
    <mergeCell ref="N271:Q271"/>
    <mergeCell ref="N272:Q272"/>
    <mergeCell ref="N273:Q273"/>
    <mergeCell ref="N274:Q274"/>
    <mergeCell ref="N275:Q275"/>
    <mergeCell ref="N264:Q264"/>
    <mergeCell ref="N265:Q265"/>
    <mergeCell ref="N266:Q266"/>
    <mergeCell ref="N267:Q267"/>
    <mergeCell ref="N268:Q268"/>
    <mergeCell ref="N269:Q269"/>
    <mergeCell ref="N282:Q282"/>
    <mergeCell ref="N283:Q283"/>
    <mergeCell ref="N284:Q284"/>
    <mergeCell ref="N285:Q285"/>
    <mergeCell ref="N286:Q286"/>
    <mergeCell ref="N287:Q287"/>
    <mergeCell ref="N276:Q276"/>
    <mergeCell ref="N277:Q277"/>
    <mergeCell ref="N278:Q278"/>
    <mergeCell ref="N279:Q279"/>
    <mergeCell ref="N280:Q280"/>
    <mergeCell ref="N281:Q281"/>
    <mergeCell ref="B294:C294"/>
    <mergeCell ref="D294:E294"/>
    <mergeCell ref="N294:Q294"/>
    <mergeCell ref="N288:Q288"/>
    <mergeCell ref="N289:Q289"/>
    <mergeCell ref="N290:Q290"/>
    <mergeCell ref="N291:Q291"/>
    <mergeCell ref="N292:Q292"/>
    <mergeCell ref="N293:Q293"/>
  </mergeCells>
  <phoneticPr fontId="2"/>
  <conditionalFormatting sqref="A12:C13 F12:G13 A14:G41">
    <cfRule type="expression" dxfId="527" priority="9">
      <formula>OR(EDATE($A$11,1)-1&lt;$A12,DATEVALUE("2026/3/31")&lt;$A12)</formula>
    </cfRule>
  </conditionalFormatting>
  <conditionalFormatting sqref="A48:F76 M48:R77 A77:G77 L77">
    <cfRule type="expression" dxfId="526" priority="10">
      <formula>OR(EDATE($A$47,1)-1&lt;$A48,DATEVALUE("2026/3/31")&lt;$A48)</formula>
    </cfRule>
  </conditionalFormatting>
  <conditionalFormatting sqref="A84:G113">
    <cfRule type="expression" dxfId="525" priority="11">
      <formula>OR(EDATE($A$83,1)-1&lt;$A84,DATEVALUE("2026/3/31")&lt;$A84)</formula>
    </cfRule>
  </conditionalFormatting>
  <conditionalFormatting sqref="A120:G149 M120:R149 L149">
    <cfRule type="expression" dxfId="524" priority="12">
      <formula>OR(EDATE($A$119,1)-1&lt;$A120,DATEVALUE("2026/3/31")&lt;$A120)</formula>
    </cfRule>
  </conditionalFormatting>
  <conditionalFormatting sqref="A156:G185">
    <cfRule type="expression" dxfId="523" priority="13">
      <formula>OR(EDATE($A$155,1)-1&lt;$A156,DATEVALUE("2026/3/31")&lt;$A156)</formula>
    </cfRule>
  </conditionalFormatting>
  <conditionalFormatting sqref="A192:G221">
    <cfRule type="expression" dxfId="522" priority="14">
      <formula>OR(EDATE($A$191,1)-1&lt;$A192,DATEVALUE("2026/3/31")&lt;$A192)</formula>
    </cfRule>
  </conditionalFormatting>
  <conditionalFormatting sqref="A228:G257 M228:R257 L255:L257">
    <cfRule type="expression" dxfId="521" priority="15">
      <formula>OR(EDATE($A$227,1)-1&lt;$A228,DATEVALUE("2026/3/31")&lt;$A228)</formula>
    </cfRule>
  </conditionalFormatting>
  <conditionalFormatting sqref="A264:G293 L264:R293">
    <cfRule type="expression" dxfId="520" priority="16">
      <formula>OR(EDATE($A$263,1)-1&lt;$A264,DATEVALUE("2026/3/31")&lt;$A264)</formula>
    </cfRule>
  </conditionalFormatting>
  <conditionalFormatting sqref="B11:C11">
    <cfRule type="expression" dxfId="519" priority="3">
      <formula>OR(EDATE($A$11,1)-1&lt;$A11,DATEVALUE("2026/3/31")&lt;$A11)</formula>
    </cfRule>
  </conditionalFormatting>
  <conditionalFormatting sqref="B4:L5">
    <cfRule type="expression" dxfId="518" priority="8">
      <formula>IF(LEN(B4)&lt;1,TRUE,FALSE)</formula>
    </cfRule>
  </conditionalFormatting>
  <conditionalFormatting sqref="D13:E13">
    <cfRule type="expression" dxfId="517" priority="2">
      <formula>$M$12="✓"</formula>
    </cfRule>
  </conditionalFormatting>
  <conditionalFormatting sqref="M11">
    <cfRule type="expression" dxfId="516" priority="1">
      <formula>OR(EDATE($A$11,1)-1&lt;$A11,DATEVALUE("2026/3/31")&lt;$A11)</formula>
    </cfRule>
  </conditionalFormatting>
  <conditionalFormatting sqref="M12:R41">
    <cfRule type="expression" dxfId="515" priority="4">
      <formula>OR(EDATE($A$11,1)-1&lt;$A12,DATEVALUE("2026/3/31")&lt;$A12)</formula>
    </cfRule>
  </conditionalFormatting>
  <conditionalFormatting sqref="M84:R113">
    <cfRule type="expression" dxfId="514" priority="5">
      <formula>OR(EDATE($A$83,1)-1&lt;$A84,DATEVALUE("2026/3/31")&lt;$A84)</formula>
    </cfRule>
  </conditionalFormatting>
  <conditionalFormatting sqref="M156:R185">
    <cfRule type="expression" dxfId="513" priority="6">
      <formula>OR(EDATE($A$155,1)-1&lt;$A156,DATEVALUE("2026/3/31")&lt;$A156)</formula>
    </cfRule>
  </conditionalFormatting>
  <conditionalFormatting sqref="M192:R221">
    <cfRule type="expression" dxfId="512" priority="7">
      <formula>OR(EDATE($A$191,1)-1&lt;$A192,DATEVALUE("2026/3/31")&lt;$A192)</formula>
    </cfRule>
  </conditionalFormatting>
  <dataValidations count="3">
    <dataValidation type="time" operator="greaterThanOrEqual" allowBlank="1" showInputMessage="1" showErrorMessage="1" sqref="H114:K114 H78:K78 G42:K42 H222:K222 H258:K258 H186:K186 H150:K150 G11:G41 L11:L42 B11:F42 B47:G78 L47:L78 B83:G114 L83:L114 B119:G150 L119:L150 B155:G186 L155:L186 B191:G222 L191:L222 B227:G258 L227:L258 B263:G294 L263:L294 H294:K294" xr:uid="{6F60BEA1-74D1-4287-90E6-EB2560265955}">
      <formula1>0</formula1>
    </dataValidation>
    <dataValidation type="list" allowBlank="1" showInputMessage="1" showErrorMessage="1" sqref="M263:M293 M47:M76 M83:M113 M119:M149 M155:M185 M191:M221 M227:M257 M11:M41" xr:uid="{7725C22B-707E-476B-8F54-5567E2AE4607}">
      <formula1>",✓所定,✓法定"</formula1>
    </dataValidation>
    <dataValidation operator="greaterThanOrEqual" allowBlank="1" showInputMessage="1" showErrorMessage="1" sqref="H191:K221 H155:K185 H227:K257 H11:K41 H119:K149 H47:K77 H83:K113 H263:K293" xr:uid="{9BEC74A2-79BD-45E7-AAED-00CB3380280C}"/>
  </dataValidations>
  <printOptions horizontalCentered="1"/>
  <pageMargins left="0.51181102362204722" right="0.51181102362204722" top="0.55118110236220474" bottom="0.55118110236220474" header="0.31496062992125984" footer="0.31496062992125984"/>
  <pageSetup paperSize="9" scale="76" fitToHeight="0" orientation="portrait" r:id="rId1"/>
  <rowBreaks count="7" manualBreakCount="7">
    <brk id="42" max="16383" man="1"/>
    <brk id="78" max="16383" man="1"/>
    <brk id="114" max="16383" man="1"/>
    <brk id="150" max="16383" man="1"/>
    <brk id="186" max="16383" man="1"/>
    <brk id="222" max="16383" man="1"/>
    <brk id="258" max="16383"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C30269-3E95-486E-8537-B9D833C44367}">
  <sheetPr>
    <tabColor rgb="FF66CCFF"/>
    <pageSetUpPr fitToPage="1"/>
  </sheetPr>
  <dimension ref="A1:V294"/>
  <sheetViews>
    <sheetView view="pageBreakPreview" zoomScale="115" zoomScaleNormal="100" zoomScaleSheetLayoutView="115" workbookViewId="0">
      <selection activeCell="B11" sqref="B11"/>
    </sheetView>
  </sheetViews>
  <sheetFormatPr defaultColWidth="8.75" defaultRowHeight="14.25"/>
  <cols>
    <col min="1" max="1" width="10.75" style="1" customWidth="1"/>
    <col min="2" max="7" width="7.125" style="1" customWidth="1"/>
    <col min="8" max="11" width="7.125" style="1" hidden="1" customWidth="1"/>
    <col min="12" max="12" width="7.125" style="1" customWidth="1"/>
    <col min="13" max="13" width="6.125" style="9" customWidth="1"/>
    <col min="14" max="14" width="5.75" style="1" customWidth="1"/>
    <col min="15" max="15" width="9.125" style="1" customWidth="1"/>
    <col min="16" max="17" width="8.75" style="1" customWidth="1"/>
    <col min="18" max="18" width="12.75" style="1" customWidth="1"/>
    <col min="19" max="21" width="8.75" style="1" hidden="1" customWidth="1"/>
    <col min="22" max="16384" width="8.75" style="1"/>
  </cols>
  <sheetData>
    <row r="1" spans="1:22" ht="16.5">
      <c r="A1" s="2" t="str" cm="1">
        <f t="array" aca="1" ref="A1" ca="1">"業務日誌" &amp; RIGHT(CELL("filename", A1),U1)</f>
        <v>業務日誌19</v>
      </c>
      <c r="B1" s="3"/>
      <c r="C1" s="3"/>
      <c r="D1" s="3"/>
      <c r="E1" s="3"/>
      <c r="F1" s="3"/>
      <c r="G1" s="3"/>
      <c r="H1" s="3"/>
      <c r="I1" s="3"/>
      <c r="J1" s="3"/>
      <c r="K1" s="3"/>
      <c r="L1" s="3"/>
      <c r="M1" s="3"/>
      <c r="N1" s="3"/>
      <c r="O1" s="3"/>
      <c r="P1" s="3"/>
      <c r="Q1" s="3"/>
      <c r="R1" s="3"/>
      <c r="S1" s="45" t="str" cm="1">
        <f t="array" aca="1" ref="S1" ca="1">"各月内訳表!$E" &amp; 5+ 27*(RIGHT(CELL("filename", A1),U1)-1)</f>
        <v>各月内訳表!$E491</v>
      </c>
      <c r="T1" s="45" t="str" cm="1">
        <f t="array" aca="1" ref="T1" ca="1">"各月内訳表!$G" &amp; 6+ 27*(RIGHT(CELL("filename", A1),U1)-1)</f>
        <v>各月内訳表!$G492</v>
      </c>
      <c r="U1" s="45" cm="1">
        <f t="array" aca="1" ref="U1" ca="1">LEN(CELL("filename",A1))-FIND("日誌",CELL("filename",A1))-1</f>
        <v>2</v>
      </c>
    </row>
    <row r="2" spans="1:22" ht="16.899999999999999" customHeight="1">
      <c r="L2" s="25"/>
      <c r="Q2" s="19" t="s">
        <v>13</v>
      </c>
      <c r="R2" s="163">
        <f>入力ボックス!C8</f>
        <v>0</v>
      </c>
      <c r="S2" s="45"/>
      <c r="T2" s="45"/>
      <c r="U2" s="45" cm="1">
        <f t="array" aca="1" ref="U2" ca="1">LEN(CELL("filename",I2))-FIND("日誌",CELL("filename",I2))-1</f>
        <v>2</v>
      </c>
    </row>
    <row r="3" spans="1:22" ht="16.899999999999999" customHeight="1">
      <c r="L3" s="25"/>
      <c r="Q3" s="19"/>
      <c r="R3" s="28"/>
    </row>
    <row r="4" spans="1:22">
      <c r="A4" s="24" t="s">
        <v>12</v>
      </c>
      <c r="B4" s="201" t="str">
        <f>IF(入力ボックス!$C$4="","",入力ボックス!$C$4)</f>
        <v/>
      </c>
      <c r="C4" s="201"/>
      <c r="D4" s="201"/>
      <c r="E4" s="201"/>
      <c r="F4" s="201"/>
      <c r="G4" s="201"/>
      <c r="H4" s="201"/>
      <c r="I4" s="201"/>
      <c r="J4" s="201"/>
      <c r="K4" s="201"/>
      <c r="L4" s="201"/>
      <c r="O4" s="24" t="s">
        <v>79</v>
      </c>
      <c r="P4" s="202"/>
      <c r="Q4" s="202"/>
      <c r="R4" s="202"/>
    </row>
    <row r="5" spans="1:22" ht="18.75" customHeight="1">
      <c r="A5" s="24" t="s">
        <v>21</v>
      </c>
      <c r="B5" s="201" t="str" cm="1">
        <f t="array" aca="1" ref="B5" ca="1">IF(INDIRECT(S1)="","",INDIRECT(S1))</f>
        <v/>
      </c>
      <c r="C5" s="201"/>
      <c r="D5" s="201"/>
      <c r="E5" s="201"/>
      <c r="F5" s="201"/>
      <c r="G5" s="201"/>
      <c r="H5" s="201"/>
      <c r="I5" s="201"/>
      <c r="J5" s="201"/>
      <c r="K5" s="201"/>
      <c r="L5" s="201"/>
      <c r="O5" s="31" t="s">
        <v>80</v>
      </c>
    </row>
    <row r="6" spans="1:22" ht="18.75" customHeight="1">
      <c r="R6" s="42" t="str">
        <f ca="1">HYPERLINK("#"&amp;S1,"各月内訳表へ")</f>
        <v>各月内訳表へ</v>
      </c>
    </row>
    <row r="8" spans="1:22" ht="27" customHeight="1">
      <c r="A8" s="194" t="s">
        <v>22</v>
      </c>
      <c r="B8" s="189" t="s">
        <v>103</v>
      </c>
      <c r="C8" s="189"/>
      <c r="D8" s="189"/>
      <c r="E8" s="189"/>
      <c r="F8" s="189" t="s">
        <v>23</v>
      </c>
      <c r="G8" s="189"/>
      <c r="H8" s="189" t="s">
        <v>88</v>
      </c>
      <c r="I8" s="189"/>
      <c r="J8" s="189"/>
      <c r="K8" s="189"/>
      <c r="L8" s="189" t="s">
        <v>87</v>
      </c>
      <c r="M8" s="195" t="s">
        <v>96</v>
      </c>
      <c r="N8" s="194" t="s">
        <v>25</v>
      </c>
      <c r="O8" s="194"/>
      <c r="P8" s="194"/>
      <c r="Q8" s="194"/>
      <c r="R8" s="189" t="s">
        <v>100</v>
      </c>
    </row>
    <row r="9" spans="1:22" ht="14.25" customHeight="1">
      <c r="A9" s="194"/>
      <c r="B9" s="189" t="s">
        <v>82</v>
      </c>
      <c r="C9" s="189"/>
      <c r="D9" s="189" t="s">
        <v>84</v>
      </c>
      <c r="E9" s="189"/>
      <c r="F9" s="189"/>
      <c r="G9" s="189"/>
      <c r="H9" s="189" t="s">
        <v>90</v>
      </c>
      <c r="I9" s="189"/>
      <c r="J9" s="189" t="s">
        <v>89</v>
      </c>
      <c r="K9" s="189"/>
      <c r="L9" s="189"/>
      <c r="M9" s="196"/>
      <c r="N9" s="194"/>
      <c r="O9" s="194"/>
      <c r="P9" s="194"/>
      <c r="Q9" s="194"/>
      <c r="R9" s="189"/>
    </row>
    <row r="10" spans="1:22" ht="18" customHeight="1">
      <c r="A10" s="194"/>
      <c r="B10" s="43" t="s">
        <v>26</v>
      </c>
      <c r="C10" s="43" t="s">
        <v>27</v>
      </c>
      <c r="D10" s="43" t="s">
        <v>26</v>
      </c>
      <c r="E10" s="43" t="s">
        <v>27</v>
      </c>
      <c r="F10" s="44" t="s">
        <v>85</v>
      </c>
      <c r="G10" s="44" t="s">
        <v>86</v>
      </c>
      <c r="H10" s="44" t="s">
        <v>81</v>
      </c>
      <c r="I10" s="44" t="s">
        <v>83</v>
      </c>
      <c r="J10" s="44" t="s">
        <v>81</v>
      </c>
      <c r="K10" s="44" t="s">
        <v>95</v>
      </c>
      <c r="L10" s="189"/>
      <c r="M10" s="197"/>
      <c r="N10" s="194"/>
      <c r="O10" s="194"/>
      <c r="P10" s="194"/>
      <c r="Q10" s="194"/>
      <c r="R10" s="194"/>
    </row>
    <row r="11" spans="1:22">
      <c r="A11" s="27" cm="1">
        <f t="array" aca="1" ref="A11" ca="1">DATE("2025","8",IFERROR(INDIRECT(T1),"1"))</f>
        <v>45870</v>
      </c>
      <c r="B11" s="20"/>
      <c r="C11" s="21"/>
      <c r="D11" s="20"/>
      <c r="E11" s="21"/>
      <c r="F11" s="22"/>
      <c r="G11" s="22"/>
      <c r="H11" s="34" t="str">
        <f>IF(OR(B11="",LEFT(M11,1)="✓"),"",C11-B11-F11)</f>
        <v/>
      </c>
      <c r="I11" s="34" t="str">
        <f>IF(OR(D11="",LEFT(M11,1)="✓"),"",E11-D11-G11)</f>
        <v/>
      </c>
      <c r="J11" s="34" t="str">
        <f>IF(AND(B11&lt;&gt;"",M11="✓所定"),C11-B11-F11,"")</f>
        <v/>
      </c>
      <c r="K11" s="34" t="str">
        <f>IF(AND(B11&lt;&gt;"",M11="✓法定"),C11-B11-F11,"")</f>
        <v/>
      </c>
      <c r="L11" s="26" t="str">
        <f>IF(AND($B11="",$D11=""),"",($C11-$B11-$F11)+($E11-$D11-$G11))</f>
        <v/>
      </c>
      <c r="M11" s="32"/>
      <c r="N11" s="190"/>
      <c r="O11" s="190"/>
      <c r="P11" s="190"/>
      <c r="Q11" s="190"/>
      <c r="R11" s="23"/>
      <c r="V11" s="1" t="s">
        <v>171</v>
      </c>
    </row>
    <row r="12" spans="1:22">
      <c r="A12" s="27">
        <f ca="1">A11+1</f>
        <v>45871</v>
      </c>
      <c r="B12" s="20"/>
      <c r="C12" s="21"/>
      <c r="D12" s="20"/>
      <c r="E12" s="21"/>
      <c r="F12" s="22"/>
      <c r="G12" s="22"/>
      <c r="H12" s="34" t="str">
        <f t="shared" ref="H12:H41" si="0">IF(OR(B12="",LEFT(M12,1)="✓"),"",C12-B12-F12)</f>
        <v/>
      </c>
      <c r="I12" s="34" t="str">
        <f t="shared" ref="I12:I41" si="1">IF(OR(D12="",LEFT(M12,1)="✓"),"",E12-D12-G12)</f>
        <v/>
      </c>
      <c r="J12" s="34" t="str">
        <f t="shared" ref="J12:J41" si="2">IF(AND(B12&lt;&gt;"",M12="✓所定"),C12-B12-F12,"")</f>
        <v/>
      </c>
      <c r="K12" s="34" t="str">
        <f t="shared" ref="K12:K41" si="3">IF(AND(B12&lt;&gt;"",M12="✓法定"),C12-B12-F12,"")</f>
        <v/>
      </c>
      <c r="L12" s="26" t="str">
        <f t="shared" ref="L12:L41" si="4">IF(AND($B12="",$D12=""),"",($C12-$B12-$F12)+(E12-D12-G12))</f>
        <v/>
      </c>
      <c r="M12" s="32"/>
      <c r="N12" s="190"/>
      <c r="O12" s="190"/>
      <c r="P12" s="190"/>
      <c r="Q12" s="190"/>
      <c r="R12" s="23"/>
      <c r="V12" s="1" t="s">
        <v>172</v>
      </c>
    </row>
    <row r="13" spans="1:22">
      <c r="A13" s="27">
        <f t="shared" ref="A13:A41" ca="1" si="5">A12+1</f>
        <v>45872</v>
      </c>
      <c r="B13" s="20"/>
      <c r="C13" s="21"/>
      <c r="D13" s="20"/>
      <c r="E13" s="21"/>
      <c r="F13" s="22"/>
      <c r="G13" s="22"/>
      <c r="H13" s="34" t="str">
        <f t="shared" si="0"/>
        <v/>
      </c>
      <c r="I13" s="34" t="str">
        <f t="shared" si="1"/>
        <v/>
      </c>
      <c r="J13" s="34" t="str">
        <f t="shared" si="2"/>
        <v/>
      </c>
      <c r="K13" s="34" t="str">
        <f t="shared" si="3"/>
        <v/>
      </c>
      <c r="L13" s="26" t="str">
        <f t="shared" si="4"/>
        <v/>
      </c>
      <c r="M13" s="32"/>
      <c r="N13" s="190"/>
      <c r="O13" s="190"/>
      <c r="P13" s="190"/>
      <c r="Q13" s="190"/>
      <c r="R13" s="23"/>
    </row>
    <row r="14" spans="1:22">
      <c r="A14" s="27">
        <f t="shared" ca="1" si="5"/>
        <v>45873</v>
      </c>
      <c r="B14" s="20"/>
      <c r="C14" s="21"/>
      <c r="D14" s="20"/>
      <c r="E14" s="21"/>
      <c r="F14" s="22"/>
      <c r="G14" s="22"/>
      <c r="H14" s="34" t="str">
        <f t="shared" si="0"/>
        <v/>
      </c>
      <c r="I14" s="34" t="str">
        <f t="shared" si="1"/>
        <v/>
      </c>
      <c r="J14" s="34" t="str">
        <f t="shared" si="2"/>
        <v/>
      </c>
      <c r="K14" s="34" t="str">
        <f t="shared" si="3"/>
        <v/>
      </c>
      <c r="L14" s="26" t="str">
        <f t="shared" si="4"/>
        <v/>
      </c>
      <c r="M14" s="32"/>
      <c r="N14" s="190"/>
      <c r="O14" s="190"/>
      <c r="P14" s="190"/>
      <c r="Q14" s="190"/>
      <c r="R14" s="23"/>
    </row>
    <row r="15" spans="1:22">
      <c r="A15" s="27">
        <f t="shared" ca="1" si="5"/>
        <v>45874</v>
      </c>
      <c r="B15" s="20"/>
      <c r="C15" s="21"/>
      <c r="D15" s="20"/>
      <c r="E15" s="21"/>
      <c r="F15" s="22"/>
      <c r="G15" s="22"/>
      <c r="H15" s="34" t="str">
        <f t="shared" si="0"/>
        <v/>
      </c>
      <c r="I15" s="34" t="str">
        <f t="shared" si="1"/>
        <v/>
      </c>
      <c r="J15" s="34" t="str">
        <f t="shared" si="2"/>
        <v/>
      </c>
      <c r="K15" s="34" t="str">
        <f t="shared" si="3"/>
        <v/>
      </c>
      <c r="L15" s="26" t="str">
        <f t="shared" si="4"/>
        <v/>
      </c>
      <c r="M15" s="32"/>
      <c r="N15" s="190"/>
      <c r="O15" s="190"/>
      <c r="P15" s="190"/>
      <c r="Q15" s="190"/>
      <c r="R15" s="23"/>
    </row>
    <row r="16" spans="1:22">
      <c r="A16" s="27">
        <f t="shared" ca="1" si="5"/>
        <v>45875</v>
      </c>
      <c r="B16" s="20"/>
      <c r="C16" s="21"/>
      <c r="D16" s="20"/>
      <c r="E16" s="21"/>
      <c r="F16" s="22"/>
      <c r="G16" s="22"/>
      <c r="H16" s="34" t="str">
        <f t="shared" si="0"/>
        <v/>
      </c>
      <c r="I16" s="34" t="str">
        <f t="shared" si="1"/>
        <v/>
      </c>
      <c r="J16" s="34" t="str">
        <f t="shared" si="2"/>
        <v/>
      </c>
      <c r="K16" s="34" t="str">
        <f t="shared" si="3"/>
        <v/>
      </c>
      <c r="L16" s="26" t="str">
        <f t="shared" si="4"/>
        <v/>
      </c>
      <c r="M16" s="32"/>
      <c r="N16" s="190"/>
      <c r="O16" s="190"/>
      <c r="P16" s="190"/>
      <c r="Q16" s="190"/>
      <c r="R16" s="23"/>
    </row>
    <row r="17" spans="1:18">
      <c r="A17" s="27">
        <f t="shared" ca="1" si="5"/>
        <v>45876</v>
      </c>
      <c r="B17" s="20"/>
      <c r="C17" s="21"/>
      <c r="D17" s="20"/>
      <c r="E17" s="21"/>
      <c r="F17" s="22"/>
      <c r="G17" s="22"/>
      <c r="H17" s="34" t="str">
        <f t="shared" si="0"/>
        <v/>
      </c>
      <c r="I17" s="34" t="str">
        <f t="shared" si="1"/>
        <v/>
      </c>
      <c r="J17" s="34" t="str">
        <f t="shared" si="2"/>
        <v/>
      </c>
      <c r="K17" s="34" t="str">
        <f t="shared" si="3"/>
        <v/>
      </c>
      <c r="L17" s="26" t="str">
        <f t="shared" si="4"/>
        <v/>
      </c>
      <c r="M17" s="32"/>
      <c r="N17" s="190"/>
      <c r="O17" s="190"/>
      <c r="P17" s="190"/>
      <c r="Q17" s="190"/>
      <c r="R17" s="23"/>
    </row>
    <row r="18" spans="1:18">
      <c r="A18" s="27">
        <f t="shared" ca="1" si="5"/>
        <v>45877</v>
      </c>
      <c r="B18" s="20"/>
      <c r="C18" s="21"/>
      <c r="D18" s="20"/>
      <c r="E18" s="21"/>
      <c r="F18" s="22"/>
      <c r="G18" s="22"/>
      <c r="H18" s="34" t="str">
        <f t="shared" si="0"/>
        <v/>
      </c>
      <c r="I18" s="34" t="str">
        <f t="shared" si="1"/>
        <v/>
      </c>
      <c r="J18" s="34" t="str">
        <f t="shared" si="2"/>
        <v/>
      </c>
      <c r="K18" s="34" t="str">
        <f t="shared" si="3"/>
        <v/>
      </c>
      <c r="L18" s="26" t="str">
        <f t="shared" si="4"/>
        <v/>
      </c>
      <c r="M18" s="32"/>
      <c r="N18" s="190"/>
      <c r="O18" s="190"/>
      <c r="P18" s="190"/>
      <c r="Q18" s="190"/>
      <c r="R18" s="23"/>
    </row>
    <row r="19" spans="1:18">
      <c r="A19" s="27">
        <f t="shared" ca="1" si="5"/>
        <v>45878</v>
      </c>
      <c r="B19" s="20"/>
      <c r="C19" s="21"/>
      <c r="D19" s="20"/>
      <c r="E19" s="21"/>
      <c r="F19" s="22"/>
      <c r="G19" s="22"/>
      <c r="H19" s="34" t="str">
        <f t="shared" si="0"/>
        <v/>
      </c>
      <c r="I19" s="34" t="str">
        <f t="shared" si="1"/>
        <v/>
      </c>
      <c r="J19" s="34" t="str">
        <f t="shared" si="2"/>
        <v/>
      </c>
      <c r="K19" s="34" t="str">
        <f t="shared" si="3"/>
        <v/>
      </c>
      <c r="L19" s="26" t="str">
        <f t="shared" si="4"/>
        <v/>
      </c>
      <c r="M19" s="32"/>
      <c r="N19" s="190"/>
      <c r="O19" s="190"/>
      <c r="P19" s="190"/>
      <c r="Q19" s="190"/>
      <c r="R19" s="23"/>
    </row>
    <row r="20" spans="1:18">
      <c r="A20" s="27">
        <f t="shared" ca="1" si="5"/>
        <v>45879</v>
      </c>
      <c r="B20" s="20"/>
      <c r="C20" s="21"/>
      <c r="D20" s="20"/>
      <c r="E20" s="21"/>
      <c r="F20" s="22"/>
      <c r="G20" s="22"/>
      <c r="H20" s="34" t="str">
        <f t="shared" si="0"/>
        <v/>
      </c>
      <c r="I20" s="34" t="str">
        <f t="shared" si="1"/>
        <v/>
      </c>
      <c r="J20" s="34" t="str">
        <f t="shared" si="2"/>
        <v/>
      </c>
      <c r="K20" s="34" t="str">
        <f t="shared" si="3"/>
        <v/>
      </c>
      <c r="L20" s="26" t="str">
        <f t="shared" si="4"/>
        <v/>
      </c>
      <c r="M20" s="32"/>
      <c r="N20" s="190"/>
      <c r="O20" s="190"/>
      <c r="P20" s="190"/>
      <c r="Q20" s="190"/>
      <c r="R20" s="23"/>
    </row>
    <row r="21" spans="1:18">
      <c r="A21" s="27">
        <f t="shared" ca="1" si="5"/>
        <v>45880</v>
      </c>
      <c r="B21" s="20"/>
      <c r="C21" s="21"/>
      <c r="D21" s="20"/>
      <c r="E21" s="21"/>
      <c r="F21" s="22"/>
      <c r="G21" s="22"/>
      <c r="H21" s="34" t="str">
        <f t="shared" si="0"/>
        <v/>
      </c>
      <c r="I21" s="34" t="str">
        <f t="shared" si="1"/>
        <v/>
      </c>
      <c r="J21" s="34" t="str">
        <f t="shared" si="2"/>
        <v/>
      </c>
      <c r="K21" s="34" t="str">
        <f t="shared" si="3"/>
        <v/>
      </c>
      <c r="L21" s="26" t="str">
        <f t="shared" si="4"/>
        <v/>
      </c>
      <c r="M21" s="32"/>
      <c r="N21" s="190"/>
      <c r="O21" s="190"/>
      <c r="P21" s="190"/>
      <c r="Q21" s="190"/>
      <c r="R21" s="23"/>
    </row>
    <row r="22" spans="1:18">
      <c r="A22" s="27">
        <f t="shared" ca="1" si="5"/>
        <v>45881</v>
      </c>
      <c r="B22" s="20"/>
      <c r="C22" s="21"/>
      <c r="D22" s="20"/>
      <c r="E22" s="21"/>
      <c r="F22" s="22"/>
      <c r="G22" s="22"/>
      <c r="H22" s="34" t="str">
        <f t="shared" si="0"/>
        <v/>
      </c>
      <c r="I22" s="34" t="str">
        <f t="shared" si="1"/>
        <v/>
      </c>
      <c r="J22" s="34" t="str">
        <f t="shared" si="2"/>
        <v/>
      </c>
      <c r="K22" s="34" t="str">
        <f t="shared" si="3"/>
        <v/>
      </c>
      <c r="L22" s="26" t="str">
        <f t="shared" si="4"/>
        <v/>
      </c>
      <c r="M22" s="32"/>
      <c r="N22" s="190"/>
      <c r="O22" s="190"/>
      <c r="P22" s="190"/>
      <c r="Q22" s="190"/>
      <c r="R22" s="23"/>
    </row>
    <row r="23" spans="1:18">
      <c r="A23" s="27">
        <f t="shared" ca="1" si="5"/>
        <v>45882</v>
      </c>
      <c r="B23" s="20"/>
      <c r="C23" s="21"/>
      <c r="D23" s="20"/>
      <c r="E23" s="21"/>
      <c r="F23" s="22"/>
      <c r="G23" s="22"/>
      <c r="H23" s="34" t="str">
        <f t="shared" si="0"/>
        <v/>
      </c>
      <c r="I23" s="34" t="str">
        <f t="shared" si="1"/>
        <v/>
      </c>
      <c r="J23" s="34" t="str">
        <f t="shared" si="2"/>
        <v/>
      </c>
      <c r="K23" s="34" t="str">
        <f t="shared" si="3"/>
        <v/>
      </c>
      <c r="L23" s="26" t="str">
        <f t="shared" si="4"/>
        <v/>
      </c>
      <c r="M23" s="32"/>
      <c r="N23" s="190"/>
      <c r="O23" s="190"/>
      <c r="P23" s="190"/>
      <c r="Q23" s="190"/>
      <c r="R23" s="23"/>
    </row>
    <row r="24" spans="1:18">
      <c r="A24" s="27">
        <f t="shared" ca="1" si="5"/>
        <v>45883</v>
      </c>
      <c r="B24" s="20"/>
      <c r="C24" s="21"/>
      <c r="D24" s="20"/>
      <c r="E24" s="21"/>
      <c r="F24" s="22"/>
      <c r="G24" s="22"/>
      <c r="H24" s="34" t="str">
        <f t="shared" si="0"/>
        <v/>
      </c>
      <c r="I24" s="34" t="str">
        <f t="shared" si="1"/>
        <v/>
      </c>
      <c r="J24" s="34" t="str">
        <f t="shared" si="2"/>
        <v/>
      </c>
      <c r="K24" s="34" t="str">
        <f t="shared" si="3"/>
        <v/>
      </c>
      <c r="L24" s="26" t="str">
        <f t="shared" si="4"/>
        <v/>
      </c>
      <c r="M24" s="32"/>
      <c r="N24" s="190"/>
      <c r="O24" s="190"/>
      <c r="P24" s="190"/>
      <c r="Q24" s="190"/>
      <c r="R24" s="23"/>
    </row>
    <row r="25" spans="1:18">
      <c r="A25" s="27">
        <f t="shared" ca="1" si="5"/>
        <v>45884</v>
      </c>
      <c r="B25" s="20"/>
      <c r="C25" s="21"/>
      <c r="D25" s="20"/>
      <c r="E25" s="21"/>
      <c r="F25" s="22"/>
      <c r="G25" s="22"/>
      <c r="H25" s="34" t="str">
        <f t="shared" si="0"/>
        <v/>
      </c>
      <c r="I25" s="34" t="str">
        <f t="shared" si="1"/>
        <v/>
      </c>
      <c r="J25" s="34" t="str">
        <f t="shared" si="2"/>
        <v/>
      </c>
      <c r="K25" s="34" t="str">
        <f t="shared" si="3"/>
        <v/>
      </c>
      <c r="L25" s="26" t="str">
        <f t="shared" si="4"/>
        <v/>
      </c>
      <c r="M25" s="32"/>
      <c r="N25" s="190"/>
      <c r="O25" s="190"/>
      <c r="P25" s="190"/>
      <c r="Q25" s="190"/>
      <c r="R25" s="23"/>
    </row>
    <row r="26" spans="1:18">
      <c r="A26" s="27">
        <f t="shared" ca="1" si="5"/>
        <v>45885</v>
      </c>
      <c r="B26" s="20"/>
      <c r="C26" s="21"/>
      <c r="D26" s="20"/>
      <c r="E26" s="21"/>
      <c r="F26" s="22"/>
      <c r="G26" s="22"/>
      <c r="H26" s="34" t="str">
        <f t="shared" si="0"/>
        <v/>
      </c>
      <c r="I26" s="34" t="str">
        <f t="shared" si="1"/>
        <v/>
      </c>
      <c r="J26" s="34" t="str">
        <f t="shared" si="2"/>
        <v/>
      </c>
      <c r="K26" s="34" t="str">
        <f t="shared" si="3"/>
        <v/>
      </c>
      <c r="L26" s="26" t="str">
        <f t="shared" si="4"/>
        <v/>
      </c>
      <c r="M26" s="32"/>
      <c r="N26" s="190"/>
      <c r="O26" s="190"/>
      <c r="P26" s="190"/>
      <c r="Q26" s="190"/>
      <c r="R26" s="23"/>
    </row>
    <row r="27" spans="1:18">
      <c r="A27" s="27">
        <f t="shared" ca="1" si="5"/>
        <v>45886</v>
      </c>
      <c r="B27" s="20"/>
      <c r="C27" s="21"/>
      <c r="D27" s="20"/>
      <c r="E27" s="21"/>
      <c r="F27" s="22"/>
      <c r="G27" s="22"/>
      <c r="H27" s="34" t="str">
        <f t="shared" si="0"/>
        <v/>
      </c>
      <c r="I27" s="34" t="str">
        <f t="shared" si="1"/>
        <v/>
      </c>
      <c r="J27" s="34" t="str">
        <f t="shared" si="2"/>
        <v/>
      </c>
      <c r="K27" s="34" t="str">
        <f t="shared" si="3"/>
        <v/>
      </c>
      <c r="L27" s="26" t="str">
        <f t="shared" si="4"/>
        <v/>
      </c>
      <c r="M27" s="32"/>
      <c r="N27" s="190"/>
      <c r="O27" s="190"/>
      <c r="P27" s="190"/>
      <c r="Q27" s="190"/>
      <c r="R27" s="23"/>
    </row>
    <row r="28" spans="1:18">
      <c r="A28" s="27">
        <f t="shared" ca="1" si="5"/>
        <v>45887</v>
      </c>
      <c r="B28" s="20"/>
      <c r="C28" s="21"/>
      <c r="D28" s="20"/>
      <c r="E28" s="21"/>
      <c r="F28" s="22"/>
      <c r="G28" s="22"/>
      <c r="H28" s="34" t="str">
        <f t="shared" si="0"/>
        <v/>
      </c>
      <c r="I28" s="34" t="str">
        <f t="shared" si="1"/>
        <v/>
      </c>
      <c r="J28" s="34" t="str">
        <f t="shared" si="2"/>
        <v/>
      </c>
      <c r="K28" s="34" t="str">
        <f t="shared" si="3"/>
        <v/>
      </c>
      <c r="L28" s="26" t="str">
        <f t="shared" si="4"/>
        <v/>
      </c>
      <c r="M28" s="32"/>
      <c r="N28" s="190"/>
      <c r="O28" s="190"/>
      <c r="P28" s="190"/>
      <c r="Q28" s="190"/>
      <c r="R28" s="23"/>
    </row>
    <row r="29" spans="1:18">
      <c r="A29" s="27">
        <f t="shared" ca="1" si="5"/>
        <v>45888</v>
      </c>
      <c r="B29" s="20"/>
      <c r="C29" s="21"/>
      <c r="D29" s="20"/>
      <c r="E29" s="21"/>
      <c r="F29" s="22"/>
      <c r="G29" s="22"/>
      <c r="H29" s="34" t="str">
        <f t="shared" si="0"/>
        <v/>
      </c>
      <c r="I29" s="34" t="str">
        <f t="shared" si="1"/>
        <v/>
      </c>
      <c r="J29" s="34" t="str">
        <f t="shared" si="2"/>
        <v/>
      </c>
      <c r="K29" s="34" t="str">
        <f t="shared" si="3"/>
        <v/>
      </c>
      <c r="L29" s="26" t="str">
        <f t="shared" si="4"/>
        <v/>
      </c>
      <c r="M29" s="32"/>
      <c r="N29" s="190"/>
      <c r="O29" s="190"/>
      <c r="P29" s="190"/>
      <c r="Q29" s="190"/>
      <c r="R29" s="23"/>
    </row>
    <row r="30" spans="1:18">
      <c r="A30" s="27">
        <f t="shared" ca="1" si="5"/>
        <v>45889</v>
      </c>
      <c r="B30" s="20"/>
      <c r="C30" s="21"/>
      <c r="D30" s="20"/>
      <c r="E30" s="21"/>
      <c r="F30" s="22"/>
      <c r="G30" s="22"/>
      <c r="H30" s="34" t="str">
        <f t="shared" si="0"/>
        <v/>
      </c>
      <c r="I30" s="34" t="str">
        <f t="shared" si="1"/>
        <v/>
      </c>
      <c r="J30" s="34" t="str">
        <f t="shared" si="2"/>
        <v/>
      </c>
      <c r="K30" s="34" t="str">
        <f t="shared" si="3"/>
        <v/>
      </c>
      <c r="L30" s="26" t="str">
        <f t="shared" si="4"/>
        <v/>
      </c>
      <c r="M30" s="32"/>
      <c r="N30" s="190"/>
      <c r="O30" s="190"/>
      <c r="P30" s="190"/>
      <c r="Q30" s="190"/>
      <c r="R30" s="23"/>
    </row>
    <row r="31" spans="1:18">
      <c r="A31" s="27">
        <f t="shared" ca="1" si="5"/>
        <v>45890</v>
      </c>
      <c r="B31" s="20"/>
      <c r="C31" s="21"/>
      <c r="D31" s="20"/>
      <c r="E31" s="21"/>
      <c r="F31" s="22"/>
      <c r="G31" s="22"/>
      <c r="H31" s="34" t="str">
        <f t="shared" si="0"/>
        <v/>
      </c>
      <c r="I31" s="34" t="str">
        <f t="shared" si="1"/>
        <v/>
      </c>
      <c r="J31" s="34" t="str">
        <f t="shared" si="2"/>
        <v/>
      </c>
      <c r="K31" s="34" t="str">
        <f t="shared" si="3"/>
        <v/>
      </c>
      <c r="L31" s="26" t="str">
        <f t="shared" si="4"/>
        <v/>
      </c>
      <c r="M31" s="32"/>
      <c r="N31" s="190"/>
      <c r="O31" s="190"/>
      <c r="P31" s="190"/>
      <c r="Q31" s="190"/>
      <c r="R31" s="23"/>
    </row>
    <row r="32" spans="1:18">
      <c r="A32" s="27">
        <f t="shared" ca="1" si="5"/>
        <v>45891</v>
      </c>
      <c r="B32" s="20"/>
      <c r="C32" s="21"/>
      <c r="D32" s="20"/>
      <c r="E32" s="21"/>
      <c r="F32" s="22"/>
      <c r="G32" s="22"/>
      <c r="H32" s="34" t="str">
        <f t="shared" si="0"/>
        <v/>
      </c>
      <c r="I32" s="34" t="str">
        <f t="shared" si="1"/>
        <v/>
      </c>
      <c r="J32" s="34" t="str">
        <f t="shared" si="2"/>
        <v/>
      </c>
      <c r="K32" s="34" t="str">
        <f t="shared" si="3"/>
        <v/>
      </c>
      <c r="L32" s="26" t="str">
        <f t="shared" si="4"/>
        <v/>
      </c>
      <c r="M32" s="32"/>
      <c r="N32" s="190"/>
      <c r="O32" s="190"/>
      <c r="P32" s="190"/>
      <c r="Q32" s="190"/>
      <c r="R32" s="23"/>
    </row>
    <row r="33" spans="1:22">
      <c r="A33" s="27">
        <f t="shared" ca="1" si="5"/>
        <v>45892</v>
      </c>
      <c r="B33" s="20"/>
      <c r="C33" s="21"/>
      <c r="D33" s="20"/>
      <c r="E33" s="21"/>
      <c r="F33" s="22"/>
      <c r="G33" s="22"/>
      <c r="H33" s="34" t="str">
        <f t="shared" si="0"/>
        <v/>
      </c>
      <c r="I33" s="34" t="str">
        <f t="shared" si="1"/>
        <v/>
      </c>
      <c r="J33" s="34" t="str">
        <f t="shared" si="2"/>
        <v/>
      </c>
      <c r="K33" s="34" t="str">
        <f t="shared" si="3"/>
        <v/>
      </c>
      <c r="L33" s="26" t="str">
        <f t="shared" si="4"/>
        <v/>
      </c>
      <c r="M33" s="32"/>
      <c r="N33" s="190"/>
      <c r="O33" s="190"/>
      <c r="P33" s="190"/>
      <c r="Q33" s="190"/>
      <c r="R33" s="23"/>
    </row>
    <row r="34" spans="1:22">
      <c r="A34" s="27">
        <f t="shared" ca="1" si="5"/>
        <v>45893</v>
      </c>
      <c r="B34" s="20"/>
      <c r="C34" s="21"/>
      <c r="D34" s="20"/>
      <c r="E34" s="21"/>
      <c r="F34" s="22"/>
      <c r="G34" s="22"/>
      <c r="H34" s="34" t="str">
        <f t="shared" si="0"/>
        <v/>
      </c>
      <c r="I34" s="34" t="str">
        <f t="shared" si="1"/>
        <v/>
      </c>
      <c r="J34" s="34" t="str">
        <f t="shared" si="2"/>
        <v/>
      </c>
      <c r="K34" s="34" t="str">
        <f t="shared" si="3"/>
        <v/>
      </c>
      <c r="L34" s="26" t="str">
        <f t="shared" si="4"/>
        <v/>
      </c>
      <c r="M34" s="32"/>
      <c r="N34" s="190"/>
      <c r="O34" s="190"/>
      <c r="P34" s="190"/>
      <c r="Q34" s="190"/>
      <c r="R34" s="23"/>
    </row>
    <row r="35" spans="1:22">
      <c r="A35" s="27">
        <f t="shared" ca="1" si="5"/>
        <v>45894</v>
      </c>
      <c r="B35" s="20"/>
      <c r="C35" s="21"/>
      <c r="D35" s="20"/>
      <c r="E35" s="21"/>
      <c r="F35" s="22"/>
      <c r="G35" s="22"/>
      <c r="H35" s="34" t="str">
        <f t="shared" si="0"/>
        <v/>
      </c>
      <c r="I35" s="34" t="str">
        <f t="shared" si="1"/>
        <v/>
      </c>
      <c r="J35" s="34" t="str">
        <f t="shared" si="2"/>
        <v/>
      </c>
      <c r="K35" s="34" t="str">
        <f t="shared" si="3"/>
        <v/>
      </c>
      <c r="L35" s="26" t="str">
        <f t="shared" si="4"/>
        <v/>
      </c>
      <c r="M35" s="32"/>
      <c r="N35" s="190"/>
      <c r="O35" s="190"/>
      <c r="P35" s="190"/>
      <c r="Q35" s="190"/>
      <c r="R35" s="23"/>
    </row>
    <row r="36" spans="1:22">
      <c r="A36" s="27">
        <f t="shared" ca="1" si="5"/>
        <v>45895</v>
      </c>
      <c r="B36" s="20"/>
      <c r="C36" s="21"/>
      <c r="D36" s="20"/>
      <c r="E36" s="21"/>
      <c r="F36" s="22"/>
      <c r="G36" s="22"/>
      <c r="H36" s="34" t="str">
        <f t="shared" si="0"/>
        <v/>
      </c>
      <c r="I36" s="34" t="str">
        <f t="shared" si="1"/>
        <v/>
      </c>
      <c r="J36" s="34" t="str">
        <f t="shared" si="2"/>
        <v/>
      </c>
      <c r="K36" s="34" t="str">
        <f t="shared" si="3"/>
        <v/>
      </c>
      <c r="L36" s="26" t="str">
        <f t="shared" si="4"/>
        <v/>
      </c>
      <c r="M36" s="32"/>
      <c r="N36" s="190"/>
      <c r="O36" s="190"/>
      <c r="P36" s="190"/>
      <c r="Q36" s="190"/>
      <c r="R36" s="23"/>
    </row>
    <row r="37" spans="1:22">
      <c r="A37" s="27">
        <f t="shared" ca="1" si="5"/>
        <v>45896</v>
      </c>
      <c r="B37" s="20"/>
      <c r="C37" s="21"/>
      <c r="D37" s="20"/>
      <c r="E37" s="21"/>
      <c r="F37" s="22"/>
      <c r="G37" s="22"/>
      <c r="H37" s="34" t="str">
        <f t="shared" si="0"/>
        <v/>
      </c>
      <c r="I37" s="34" t="str">
        <f t="shared" si="1"/>
        <v/>
      </c>
      <c r="J37" s="34" t="str">
        <f t="shared" si="2"/>
        <v/>
      </c>
      <c r="K37" s="34" t="str">
        <f t="shared" si="3"/>
        <v/>
      </c>
      <c r="L37" s="26" t="str">
        <f t="shared" si="4"/>
        <v/>
      </c>
      <c r="M37" s="32"/>
      <c r="N37" s="190"/>
      <c r="O37" s="190"/>
      <c r="P37" s="190"/>
      <c r="Q37" s="190"/>
      <c r="R37" s="23"/>
    </row>
    <row r="38" spans="1:22">
      <c r="A38" s="27">
        <f t="shared" ca="1" si="5"/>
        <v>45897</v>
      </c>
      <c r="B38" s="20"/>
      <c r="C38" s="21"/>
      <c r="D38" s="20"/>
      <c r="E38" s="21"/>
      <c r="F38" s="22"/>
      <c r="G38" s="22"/>
      <c r="H38" s="34" t="str">
        <f t="shared" si="0"/>
        <v/>
      </c>
      <c r="I38" s="34" t="str">
        <f t="shared" si="1"/>
        <v/>
      </c>
      <c r="J38" s="34" t="str">
        <f t="shared" si="2"/>
        <v/>
      </c>
      <c r="K38" s="34" t="str">
        <f t="shared" si="3"/>
        <v/>
      </c>
      <c r="L38" s="26" t="str">
        <f t="shared" si="4"/>
        <v/>
      </c>
      <c r="M38" s="32"/>
      <c r="N38" s="190"/>
      <c r="O38" s="190"/>
      <c r="P38" s="190"/>
      <c r="Q38" s="190"/>
      <c r="R38" s="23"/>
    </row>
    <row r="39" spans="1:22">
      <c r="A39" s="27">
        <f t="shared" ca="1" si="5"/>
        <v>45898</v>
      </c>
      <c r="B39" s="20"/>
      <c r="C39" s="21"/>
      <c r="D39" s="20"/>
      <c r="E39" s="21"/>
      <c r="F39" s="22"/>
      <c r="G39" s="22"/>
      <c r="H39" s="34" t="str">
        <f t="shared" si="0"/>
        <v/>
      </c>
      <c r="I39" s="34" t="str">
        <f t="shared" si="1"/>
        <v/>
      </c>
      <c r="J39" s="34" t="str">
        <f t="shared" si="2"/>
        <v/>
      </c>
      <c r="K39" s="34" t="str">
        <f t="shared" si="3"/>
        <v/>
      </c>
      <c r="L39" s="26" t="str">
        <f t="shared" si="4"/>
        <v/>
      </c>
      <c r="M39" s="32"/>
      <c r="N39" s="190"/>
      <c r="O39" s="190"/>
      <c r="P39" s="190"/>
      <c r="Q39" s="190"/>
      <c r="R39" s="23"/>
    </row>
    <row r="40" spans="1:22">
      <c r="A40" s="27">
        <f t="shared" ca="1" si="5"/>
        <v>45899</v>
      </c>
      <c r="B40" s="20"/>
      <c r="C40" s="21"/>
      <c r="D40" s="20"/>
      <c r="E40" s="21"/>
      <c r="F40" s="22"/>
      <c r="G40" s="22"/>
      <c r="H40" s="34" t="str">
        <f t="shared" si="0"/>
        <v/>
      </c>
      <c r="I40" s="34" t="str">
        <f t="shared" si="1"/>
        <v/>
      </c>
      <c r="J40" s="34" t="str">
        <f t="shared" si="2"/>
        <v/>
      </c>
      <c r="K40" s="34" t="str">
        <f t="shared" si="3"/>
        <v/>
      </c>
      <c r="L40" s="26" t="str">
        <f t="shared" si="4"/>
        <v/>
      </c>
      <c r="M40" s="32"/>
      <c r="N40" s="190"/>
      <c r="O40" s="190"/>
      <c r="P40" s="190"/>
      <c r="Q40" s="190"/>
      <c r="R40" s="23"/>
    </row>
    <row r="41" spans="1:22">
      <c r="A41" s="27">
        <f t="shared" ca="1" si="5"/>
        <v>45900</v>
      </c>
      <c r="B41" s="20"/>
      <c r="C41" s="21"/>
      <c r="D41" s="20"/>
      <c r="E41" s="21"/>
      <c r="F41" s="22"/>
      <c r="G41" s="22"/>
      <c r="H41" s="34" t="str">
        <f t="shared" si="0"/>
        <v/>
      </c>
      <c r="I41" s="34" t="str">
        <f t="shared" si="1"/>
        <v/>
      </c>
      <c r="J41" s="34" t="str">
        <f t="shared" si="2"/>
        <v/>
      </c>
      <c r="K41" s="34" t="str">
        <f t="shared" si="3"/>
        <v/>
      </c>
      <c r="L41" s="26" t="str">
        <f t="shared" si="4"/>
        <v/>
      </c>
      <c r="M41" s="32"/>
      <c r="N41" s="190"/>
      <c r="O41" s="190"/>
      <c r="P41" s="190"/>
      <c r="Q41" s="190"/>
      <c r="R41" s="23"/>
    </row>
    <row r="42" spans="1:22">
      <c r="A42" s="5" t="s">
        <v>11</v>
      </c>
      <c r="B42" s="191"/>
      <c r="C42" s="192"/>
      <c r="D42" s="191"/>
      <c r="E42" s="192"/>
      <c r="F42" s="26" t="str">
        <f t="shared" ref="F42:K42" si="6">IF(SUM(F11:F41)=0,"",SUM(F11:F41))</f>
        <v/>
      </c>
      <c r="G42" s="26" t="str">
        <f t="shared" si="6"/>
        <v/>
      </c>
      <c r="H42" s="26" t="str">
        <f t="shared" si="6"/>
        <v/>
      </c>
      <c r="I42" s="26" t="str">
        <f t="shared" si="6"/>
        <v/>
      </c>
      <c r="J42" s="26" t="str">
        <f t="shared" si="6"/>
        <v/>
      </c>
      <c r="K42" s="26" t="str">
        <f t="shared" si="6"/>
        <v/>
      </c>
      <c r="L42" s="26" t="str">
        <f>IF(SUM($L11:$L41)=0,"",SUM($L11:$L41))</f>
        <v/>
      </c>
      <c r="M42" s="33"/>
      <c r="N42" s="193"/>
      <c r="O42" s="193"/>
      <c r="P42" s="193"/>
      <c r="Q42" s="193"/>
      <c r="R42" s="6"/>
    </row>
    <row r="44" spans="1:22" ht="27" customHeight="1">
      <c r="A44" s="194" t="s">
        <v>22</v>
      </c>
      <c r="B44" s="189" t="s">
        <v>103</v>
      </c>
      <c r="C44" s="189"/>
      <c r="D44" s="189"/>
      <c r="E44" s="189"/>
      <c r="F44" s="189" t="s">
        <v>23</v>
      </c>
      <c r="G44" s="189"/>
      <c r="H44" s="189" t="s">
        <v>88</v>
      </c>
      <c r="I44" s="189"/>
      <c r="J44" s="189"/>
      <c r="K44" s="189"/>
      <c r="L44" s="189" t="s">
        <v>87</v>
      </c>
      <c r="M44" s="195" t="s">
        <v>96</v>
      </c>
      <c r="N44" s="194" t="s">
        <v>25</v>
      </c>
      <c r="O44" s="194"/>
      <c r="P44" s="194"/>
      <c r="Q44" s="194"/>
      <c r="R44" s="189" t="s">
        <v>100</v>
      </c>
    </row>
    <row r="45" spans="1:22" ht="14.25" customHeight="1">
      <c r="A45" s="194"/>
      <c r="B45" s="189" t="s">
        <v>82</v>
      </c>
      <c r="C45" s="189"/>
      <c r="D45" s="189" t="s">
        <v>84</v>
      </c>
      <c r="E45" s="189"/>
      <c r="F45" s="189"/>
      <c r="G45" s="189"/>
      <c r="H45" s="189" t="s">
        <v>90</v>
      </c>
      <c r="I45" s="189"/>
      <c r="J45" s="189" t="s">
        <v>89</v>
      </c>
      <c r="K45" s="189"/>
      <c r="L45" s="189"/>
      <c r="M45" s="196"/>
      <c r="N45" s="194"/>
      <c r="O45" s="194"/>
      <c r="P45" s="194"/>
      <c r="Q45" s="194"/>
      <c r="R45" s="189"/>
    </row>
    <row r="46" spans="1:22">
      <c r="A46" s="194"/>
      <c r="B46" s="43" t="s">
        <v>26</v>
      </c>
      <c r="C46" s="43" t="s">
        <v>27</v>
      </c>
      <c r="D46" s="43" t="s">
        <v>26</v>
      </c>
      <c r="E46" s="43" t="s">
        <v>27</v>
      </c>
      <c r="F46" s="44" t="s">
        <v>85</v>
      </c>
      <c r="G46" s="44" t="s">
        <v>86</v>
      </c>
      <c r="H46" s="44" t="s">
        <v>81</v>
      </c>
      <c r="I46" s="44" t="s">
        <v>83</v>
      </c>
      <c r="J46" s="44" t="s">
        <v>81</v>
      </c>
      <c r="K46" s="44" t="s">
        <v>95</v>
      </c>
      <c r="L46" s="189"/>
      <c r="M46" s="197"/>
      <c r="N46" s="194"/>
      <c r="O46" s="194"/>
      <c r="P46" s="194"/>
      <c r="Q46" s="194"/>
      <c r="R46" s="194"/>
    </row>
    <row r="47" spans="1:22">
      <c r="A47" s="27" cm="1">
        <f t="array" aca="1" ref="A47" ca="1">DATE("2025","8"+1,IFERROR(INDIRECT(T1),"1"))</f>
        <v>45901</v>
      </c>
      <c r="B47" s="20"/>
      <c r="C47" s="21"/>
      <c r="D47" s="20"/>
      <c r="E47" s="21"/>
      <c r="F47" s="22"/>
      <c r="G47" s="22"/>
      <c r="H47" s="34" t="str">
        <f>IF(OR(B47="",LEFT(M47,1)="✓"),"",C47-B47-F47)</f>
        <v/>
      </c>
      <c r="I47" s="34" t="str">
        <f>IF(OR(D47="",LEFT(M47,1)="✓"),"",E47-D47-G47)</f>
        <v/>
      </c>
      <c r="J47" s="34" t="str">
        <f>IF(AND(B47&lt;&gt;"",M47="✓所定"),C47-B47-F47,"")</f>
        <v/>
      </c>
      <c r="K47" s="34" t="str">
        <f>IF(AND(B47&lt;&gt;"",M47="✓法定"),C47-B47-F47,"")</f>
        <v/>
      </c>
      <c r="L47" s="26" t="str">
        <f>IF(AND($B47="",$D47=""),"",($C47-$B47-$F47)+($E47-$D47-$G47))</f>
        <v/>
      </c>
      <c r="M47" s="32"/>
      <c r="N47" s="190"/>
      <c r="O47" s="190"/>
      <c r="P47" s="190"/>
      <c r="Q47" s="190"/>
      <c r="R47" s="23"/>
      <c r="V47" s="1" t="s">
        <v>171</v>
      </c>
    </row>
    <row r="48" spans="1:22">
      <c r="A48" s="27">
        <f ca="1">A47+1</f>
        <v>45902</v>
      </c>
      <c r="B48" s="20"/>
      <c r="C48" s="21"/>
      <c r="D48" s="20"/>
      <c r="E48" s="21"/>
      <c r="F48" s="22"/>
      <c r="G48" s="22"/>
      <c r="H48" s="34" t="str">
        <f t="shared" ref="H48:H77" si="7">IF(OR(B48="",LEFT(M48,1)="✓"),"",C48-B48-F48)</f>
        <v/>
      </c>
      <c r="I48" s="34" t="str">
        <f t="shared" ref="I48:I77" si="8">IF(OR(D48="",LEFT(M48,1)="✓"),"",E48-D48-G48)</f>
        <v/>
      </c>
      <c r="J48" s="34" t="str">
        <f t="shared" ref="J48:J77" si="9">IF(AND(B48&lt;&gt;"",M48="✓所定"),C48-B48-F48,"")</f>
        <v/>
      </c>
      <c r="K48" s="34" t="str">
        <f t="shared" ref="K48:K77" si="10">IF(AND(B48&lt;&gt;"",M48="✓法定"),C48-B48-F48,"")</f>
        <v/>
      </c>
      <c r="L48" s="26" t="str">
        <f t="shared" ref="L48:L75" si="11">IF(AND($B48="",$D48=""),"",($C48-$B48-$F48)+($E48-$D48-$G48))</f>
        <v/>
      </c>
      <c r="M48" s="32"/>
      <c r="N48" s="190"/>
      <c r="O48" s="190"/>
      <c r="P48" s="190"/>
      <c r="Q48" s="190"/>
      <c r="R48" s="23"/>
      <c r="V48" s="1" t="s">
        <v>172</v>
      </c>
    </row>
    <row r="49" spans="1:18">
      <c r="A49" s="27">
        <f t="shared" ref="A49:A77" ca="1" si="12">A48+1</f>
        <v>45903</v>
      </c>
      <c r="B49" s="20"/>
      <c r="C49" s="21"/>
      <c r="D49" s="20"/>
      <c r="E49" s="21"/>
      <c r="F49" s="22"/>
      <c r="G49" s="22"/>
      <c r="H49" s="34" t="str">
        <f t="shared" si="7"/>
        <v/>
      </c>
      <c r="I49" s="34" t="str">
        <f t="shared" si="8"/>
        <v/>
      </c>
      <c r="J49" s="34" t="str">
        <f t="shared" si="9"/>
        <v/>
      </c>
      <c r="K49" s="34" t="str">
        <f t="shared" si="10"/>
        <v/>
      </c>
      <c r="L49" s="26" t="str">
        <f t="shared" si="11"/>
        <v/>
      </c>
      <c r="M49" s="32"/>
      <c r="N49" s="190"/>
      <c r="O49" s="190"/>
      <c r="P49" s="190"/>
      <c r="Q49" s="190"/>
      <c r="R49" s="23"/>
    </row>
    <row r="50" spans="1:18">
      <c r="A50" s="27">
        <f t="shared" ca="1" si="12"/>
        <v>45904</v>
      </c>
      <c r="B50" s="20"/>
      <c r="C50" s="21"/>
      <c r="D50" s="20"/>
      <c r="E50" s="21"/>
      <c r="F50" s="22"/>
      <c r="G50" s="22"/>
      <c r="H50" s="34" t="str">
        <f t="shared" si="7"/>
        <v/>
      </c>
      <c r="I50" s="34" t="str">
        <f t="shared" si="8"/>
        <v/>
      </c>
      <c r="J50" s="34" t="str">
        <f t="shared" si="9"/>
        <v/>
      </c>
      <c r="K50" s="34" t="str">
        <f t="shared" si="10"/>
        <v/>
      </c>
      <c r="L50" s="26" t="str">
        <f t="shared" si="11"/>
        <v/>
      </c>
      <c r="M50" s="32"/>
      <c r="N50" s="190"/>
      <c r="O50" s="190"/>
      <c r="P50" s="190"/>
      <c r="Q50" s="190"/>
      <c r="R50" s="23"/>
    </row>
    <row r="51" spans="1:18">
      <c r="A51" s="27">
        <f t="shared" ca="1" si="12"/>
        <v>45905</v>
      </c>
      <c r="B51" s="20"/>
      <c r="C51" s="21"/>
      <c r="D51" s="20"/>
      <c r="E51" s="21"/>
      <c r="F51" s="22"/>
      <c r="G51" s="22"/>
      <c r="H51" s="34" t="str">
        <f t="shared" si="7"/>
        <v/>
      </c>
      <c r="I51" s="34" t="str">
        <f t="shared" si="8"/>
        <v/>
      </c>
      <c r="J51" s="34" t="str">
        <f t="shared" si="9"/>
        <v/>
      </c>
      <c r="K51" s="34" t="str">
        <f t="shared" si="10"/>
        <v/>
      </c>
      <c r="L51" s="26" t="str">
        <f t="shared" si="11"/>
        <v/>
      </c>
      <c r="M51" s="32"/>
      <c r="N51" s="190"/>
      <c r="O51" s="190"/>
      <c r="P51" s="190"/>
      <c r="Q51" s="190"/>
      <c r="R51" s="23"/>
    </row>
    <row r="52" spans="1:18">
      <c r="A52" s="27">
        <f t="shared" ca="1" si="12"/>
        <v>45906</v>
      </c>
      <c r="B52" s="20"/>
      <c r="C52" s="21"/>
      <c r="D52" s="20"/>
      <c r="E52" s="21"/>
      <c r="F52" s="22"/>
      <c r="G52" s="22"/>
      <c r="H52" s="34" t="str">
        <f t="shared" si="7"/>
        <v/>
      </c>
      <c r="I52" s="34" t="str">
        <f t="shared" si="8"/>
        <v/>
      </c>
      <c r="J52" s="34" t="str">
        <f t="shared" si="9"/>
        <v/>
      </c>
      <c r="K52" s="34" t="str">
        <f t="shared" si="10"/>
        <v/>
      </c>
      <c r="L52" s="26" t="str">
        <f t="shared" si="11"/>
        <v/>
      </c>
      <c r="M52" s="32"/>
      <c r="N52" s="190"/>
      <c r="O52" s="190"/>
      <c r="P52" s="190"/>
      <c r="Q52" s="190"/>
      <c r="R52" s="23"/>
    </row>
    <row r="53" spans="1:18">
      <c r="A53" s="27">
        <f t="shared" ca="1" si="12"/>
        <v>45907</v>
      </c>
      <c r="B53" s="20"/>
      <c r="C53" s="21"/>
      <c r="D53" s="20"/>
      <c r="E53" s="21"/>
      <c r="F53" s="22"/>
      <c r="G53" s="22"/>
      <c r="H53" s="34" t="str">
        <f t="shared" si="7"/>
        <v/>
      </c>
      <c r="I53" s="34" t="str">
        <f t="shared" si="8"/>
        <v/>
      </c>
      <c r="J53" s="34" t="str">
        <f t="shared" si="9"/>
        <v/>
      </c>
      <c r="K53" s="34" t="str">
        <f t="shared" si="10"/>
        <v/>
      </c>
      <c r="L53" s="26" t="str">
        <f t="shared" si="11"/>
        <v/>
      </c>
      <c r="M53" s="32"/>
      <c r="N53" s="190"/>
      <c r="O53" s="190"/>
      <c r="P53" s="190"/>
      <c r="Q53" s="190"/>
      <c r="R53" s="23"/>
    </row>
    <row r="54" spans="1:18">
      <c r="A54" s="27">
        <f t="shared" ca="1" si="12"/>
        <v>45908</v>
      </c>
      <c r="B54" s="20"/>
      <c r="C54" s="21"/>
      <c r="D54" s="20"/>
      <c r="E54" s="21"/>
      <c r="F54" s="22"/>
      <c r="G54" s="22"/>
      <c r="H54" s="34" t="str">
        <f t="shared" si="7"/>
        <v/>
      </c>
      <c r="I54" s="34" t="str">
        <f t="shared" si="8"/>
        <v/>
      </c>
      <c r="J54" s="34" t="str">
        <f t="shared" si="9"/>
        <v/>
      </c>
      <c r="K54" s="34" t="str">
        <f t="shared" si="10"/>
        <v/>
      </c>
      <c r="L54" s="26" t="str">
        <f t="shared" si="11"/>
        <v/>
      </c>
      <c r="M54" s="32"/>
      <c r="N54" s="190"/>
      <c r="O54" s="190"/>
      <c r="P54" s="190"/>
      <c r="Q54" s="190"/>
      <c r="R54" s="23"/>
    </row>
    <row r="55" spans="1:18">
      <c r="A55" s="27">
        <f t="shared" ca="1" si="12"/>
        <v>45909</v>
      </c>
      <c r="B55" s="20"/>
      <c r="C55" s="21"/>
      <c r="D55" s="20"/>
      <c r="E55" s="21"/>
      <c r="F55" s="22"/>
      <c r="G55" s="22"/>
      <c r="H55" s="34" t="str">
        <f t="shared" si="7"/>
        <v/>
      </c>
      <c r="I55" s="34" t="str">
        <f t="shared" si="8"/>
        <v/>
      </c>
      <c r="J55" s="34" t="str">
        <f t="shared" si="9"/>
        <v/>
      </c>
      <c r="K55" s="34" t="str">
        <f t="shared" si="10"/>
        <v/>
      </c>
      <c r="L55" s="26" t="str">
        <f t="shared" si="11"/>
        <v/>
      </c>
      <c r="M55" s="32"/>
      <c r="N55" s="190"/>
      <c r="O55" s="190"/>
      <c r="P55" s="190"/>
      <c r="Q55" s="190"/>
      <c r="R55" s="23"/>
    </row>
    <row r="56" spans="1:18">
      <c r="A56" s="27">
        <f t="shared" ca="1" si="12"/>
        <v>45910</v>
      </c>
      <c r="B56" s="20"/>
      <c r="C56" s="21"/>
      <c r="D56" s="20"/>
      <c r="E56" s="21"/>
      <c r="F56" s="22"/>
      <c r="G56" s="22"/>
      <c r="H56" s="34" t="str">
        <f t="shared" si="7"/>
        <v/>
      </c>
      <c r="I56" s="34" t="str">
        <f t="shared" si="8"/>
        <v/>
      </c>
      <c r="J56" s="34" t="str">
        <f t="shared" si="9"/>
        <v/>
      </c>
      <c r="K56" s="34" t="str">
        <f t="shared" si="10"/>
        <v/>
      </c>
      <c r="L56" s="26" t="str">
        <f t="shared" si="11"/>
        <v/>
      </c>
      <c r="M56" s="32"/>
      <c r="N56" s="190"/>
      <c r="O56" s="190"/>
      <c r="P56" s="190"/>
      <c r="Q56" s="190"/>
      <c r="R56" s="23"/>
    </row>
    <row r="57" spans="1:18">
      <c r="A57" s="27">
        <f t="shared" ca="1" si="12"/>
        <v>45911</v>
      </c>
      <c r="B57" s="20"/>
      <c r="C57" s="21"/>
      <c r="D57" s="20"/>
      <c r="E57" s="21"/>
      <c r="F57" s="22"/>
      <c r="G57" s="22"/>
      <c r="H57" s="34" t="str">
        <f t="shared" si="7"/>
        <v/>
      </c>
      <c r="I57" s="34" t="str">
        <f t="shared" si="8"/>
        <v/>
      </c>
      <c r="J57" s="34" t="str">
        <f t="shared" si="9"/>
        <v/>
      </c>
      <c r="K57" s="34" t="str">
        <f t="shared" si="10"/>
        <v/>
      </c>
      <c r="L57" s="26" t="str">
        <f t="shared" si="11"/>
        <v/>
      </c>
      <c r="M57" s="32"/>
      <c r="N57" s="190"/>
      <c r="O57" s="190"/>
      <c r="P57" s="190"/>
      <c r="Q57" s="190"/>
      <c r="R57" s="23"/>
    </row>
    <row r="58" spans="1:18">
      <c r="A58" s="27">
        <f t="shared" ca="1" si="12"/>
        <v>45912</v>
      </c>
      <c r="B58" s="20"/>
      <c r="C58" s="21"/>
      <c r="D58" s="20"/>
      <c r="E58" s="21"/>
      <c r="F58" s="22"/>
      <c r="G58" s="22"/>
      <c r="H58" s="34" t="str">
        <f t="shared" si="7"/>
        <v/>
      </c>
      <c r="I58" s="34" t="str">
        <f t="shared" si="8"/>
        <v/>
      </c>
      <c r="J58" s="34" t="str">
        <f t="shared" si="9"/>
        <v/>
      </c>
      <c r="K58" s="34" t="str">
        <f t="shared" si="10"/>
        <v/>
      </c>
      <c r="L58" s="26" t="str">
        <f t="shared" si="11"/>
        <v/>
      </c>
      <c r="M58" s="32"/>
      <c r="N58" s="190"/>
      <c r="O58" s="190"/>
      <c r="P58" s="190"/>
      <c r="Q58" s="190"/>
      <c r="R58" s="23"/>
    </row>
    <row r="59" spans="1:18">
      <c r="A59" s="27">
        <f t="shared" ca="1" si="12"/>
        <v>45913</v>
      </c>
      <c r="B59" s="20"/>
      <c r="C59" s="21"/>
      <c r="D59" s="20"/>
      <c r="E59" s="21"/>
      <c r="F59" s="22"/>
      <c r="G59" s="22"/>
      <c r="H59" s="34" t="str">
        <f t="shared" si="7"/>
        <v/>
      </c>
      <c r="I59" s="34" t="str">
        <f t="shared" si="8"/>
        <v/>
      </c>
      <c r="J59" s="34" t="str">
        <f t="shared" si="9"/>
        <v/>
      </c>
      <c r="K59" s="34" t="str">
        <f t="shared" si="10"/>
        <v/>
      </c>
      <c r="L59" s="26" t="str">
        <f t="shared" si="11"/>
        <v/>
      </c>
      <c r="M59" s="32"/>
      <c r="N59" s="190"/>
      <c r="O59" s="190"/>
      <c r="P59" s="190"/>
      <c r="Q59" s="190"/>
      <c r="R59" s="23"/>
    </row>
    <row r="60" spans="1:18">
      <c r="A60" s="27">
        <f t="shared" ca="1" si="12"/>
        <v>45914</v>
      </c>
      <c r="B60" s="20"/>
      <c r="C60" s="21"/>
      <c r="D60" s="20"/>
      <c r="E60" s="21"/>
      <c r="F60" s="22"/>
      <c r="G60" s="22"/>
      <c r="H60" s="34" t="str">
        <f t="shared" si="7"/>
        <v/>
      </c>
      <c r="I60" s="34" t="str">
        <f t="shared" si="8"/>
        <v/>
      </c>
      <c r="J60" s="34" t="str">
        <f t="shared" si="9"/>
        <v/>
      </c>
      <c r="K60" s="34" t="str">
        <f t="shared" si="10"/>
        <v/>
      </c>
      <c r="L60" s="26" t="str">
        <f t="shared" si="11"/>
        <v/>
      </c>
      <c r="M60" s="32"/>
      <c r="N60" s="190"/>
      <c r="O60" s="190"/>
      <c r="P60" s="190"/>
      <c r="Q60" s="190"/>
      <c r="R60" s="23"/>
    </row>
    <row r="61" spans="1:18">
      <c r="A61" s="27">
        <f t="shared" ca="1" si="12"/>
        <v>45915</v>
      </c>
      <c r="B61" s="20"/>
      <c r="C61" s="21"/>
      <c r="D61" s="20"/>
      <c r="E61" s="21"/>
      <c r="F61" s="22"/>
      <c r="G61" s="22"/>
      <c r="H61" s="34" t="str">
        <f t="shared" si="7"/>
        <v/>
      </c>
      <c r="I61" s="34" t="str">
        <f t="shared" si="8"/>
        <v/>
      </c>
      <c r="J61" s="34" t="str">
        <f t="shared" si="9"/>
        <v/>
      </c>
      <c r="K61" s="34" t="str">
        <f t="shared" si="10"/>
        <v/>
      </c>
      <c r="L61" s="26" t="str">
        <f t="shared" si="11"/>
        <v/>
      </c>
      <c r="M61" s="32"/>
      <c r="N61" s="190"/>
      <c r="O61" s="190"/>
      <c r="P61" s="190"/>
      <c r="Q61" s="190"/>
      <c r="R61" s="23"/>
    </row>
    <row r="62" spans="1:18">
      <c r="A62" s="27">
        <f t="shared" ca="1" si="12"/>
        <v>45916</v>
      </c>
      <c r="B62" s="20"/>
      <c r="C62" s="21"/>
      <c r="D62" s="20"/>
      <c r="E62" s="21"/>
      <c r="F62" s="22"/>
      <c r="G62" s="22"/>
      <c r="H62" s="34" t="str">
        <f t="shared" si="7"/>
        <v/>
      </c>
      <c r="I62" s="34" t="str">
        <f t="shared" si="8"/>
        <v/>
      </c>
      <c r="J62" s="34" t="str">
        <f t="shared" si="9"/>
        <v/>
      </c>
      <c r="K62" s="34" t="str">
        <f t="shared" si="10"/>
        <v/>
      </c>
      <c r="L62" s="26" t="str">
        <f t="shared" si="11"/>
        <v/>
      </c>
      <c r="M62" s="32"/>
      <c r="N62" s="190"/>
      <c r="O62" s="190"/>
      <c r="P62" s="190"/>
      <c r="Q62" s="190"/>
      <c r="R62" s="23"/>
    </row>
    <row r="63" spans="1:18">
      <c r="A63" s="27">
        <f t="shared" ca="1" si="12"/>
        <v>45917</v>
      </c>
      <c r="B63" s="20"/>
      <c r="C63" s="21"/>
      <c r="D63" s="20"/>
      <c r="E63" s="21"/>
      <c r="F63" s="22"/>
      <c r="G63" s="22"/>
      <c r="H63" s="34" t="str">
        <f t="shared" si="7"/>
        <v/>
      </c>
      <c r="I63" s="34" t="str">
        <f t="shared" si="8"/>
        <v/>
      </c>
      <c r="J63" s="34" t="str">
        <f t="shared" si="9"/>
        <v/>
      </c>
      <c r="K63" s="34" t="str">
        <f t="shared" si="10"/>
        <v/>
      </c>
      <c r="L63" s="26" t="str">
        <f t="shared" si="11"/>
        <v/>
      </c>
      <c r="M63" s="32"/>
      <c r="N63" s="190"/>
      <c r="O63" s="190"/>
      <c r="P63" s="190"/>
      <c r="Q63" s="190"/>
      <c r="R63" s="23"/>
    </row>
    <row r="64" spans="1:18">
      <c r="A64" s="27">
        <f t="shared" ca="1" si="12"/>
        <v>45918</v>
      </c>
      <c r="B64" s="20"/>
      <c r="C64" s="21"/>
      <c r="D64" s="20"/>
      <c r="E64" s="21"/>
      <c r="F64" s="22"/>
      <c r="G64" s="22"/>
      <c r="H64" s="34" t="str">
        <f t="shared" si="7"/>
        <v/>
      </c>
      <c r="I64" s="34" t="str">
        <f t="shared" si="8"/>
        <v/>
      </c>
      <c r="J64" s="34" t="str">
        <f t="shared" si="9"/>
        <v/>
      </c>
      <c r="K64" s="34" t="str">
        <f t="shared" si="10"/>
        <v/>
      </c>
      <c r="L64" s="26" t="str">
        <f t="shared" si="11"/>
        <v/>
      </c>
      <c r="M64" s="32"/>
      <c r="N64" s="190"/>
      <c r="O64" s="190"/>
      <c r="P64" s="190"/>
      <c r="Q64" s="190"/>
      <c r="R64" s="23"/>
    </row>
    <row r="65" spans="1:18">
      <c r="A65" s="27">
        <f t="shared" ca="1" si="12"/>
        <v>45919</v>
      </c>
      <c r="B65" s="20"/>
      <c r="C65" s="21"/>
      <c r="D65" s="20"/>
      <c r="E65" s="21"/>
      <c r="F65" s="22"/>
      <c r="G65" s="22"/>
      <c r="H65" s="34" t="str">
        <f t="shared" si="7"/>
        <v/>
      </c>
      <c r="I65" s="34" t="str">
        <f t="shared" si="8"/>
        <v/>
      </c>
      <c r="J65" s="34" t="str">
        <f t="shared" si="9"/>
        <v/>
      </c>
      <c r="K65" s="34" t="str">
        <f t="shared" si="10"/>
        <v/>
      </c>
      <c r="L65" s="26" t="str">
        <f t="shared" si="11"/>
        <v/>
      </c>
      <c r="M65" s="32"/>
      <c r="N65" s="190"/>
      <c r="O65" s="190"/>
      <c r="P65" s="190"/>
      <c r="Q65" s="190"/>
      <c r="R65" s="23"/>
    </row>
    <row r="66" spans="1:18">
      <c r="A66" s="27">
        <f t="shared" ca="1" si="12"/>
        <v>45920</v>
      </c>
      <c r="B66" s="20"/>
      <c r="C66" s="21"/>
      <c r="D66" s="20"/>
      <c r="E66" s="21"/>
      <c r="F66" s="22"/>
      <c r="G66" s="22"/>
      <c r="H66" s="34" t="str">
        <f t="shared" si="7"/>
        <v/>
      </c>
      <c r="I66" s="34" t="str">
        <f t="shared" si="8"/>
        <v/>
      </c>
      <c r="J66" s="34" t="str">
        <f t="shared" si="9"/>
        <v/>
      </c>
      <c r="K66" s="34" t="str">
        <f t="shared" si="10"/>
        <v/>
      </c>
      <c r="L66" s="26" t="str">
        <f t="shared" si="11"/>
        <v/>
      </c>
      <c r="M66" s="32"/>
      <c r="N66" s="190"/>
      <c r="O66" s="190"/>
      <c r="P66" s="190"/>
      <c r="Q66" s="190"/>
      <c r="R66" s="23"/>
    </row>
    <row r="67" spans="1:18">
      <c r="A67" s="27">
        <f t="shared" ca="1" si="12"/>
        <v>45921</v>
      </c>
      <c r="B67" s="20"/>
      <c r="C67" s="21"/>
      <c r="D67" s="20"/>
      <c r="E67" s="21"/>
      <c r="F67" s="22"/>
      <c r="G67" s="22"/>
      <c r="H67" s="34" t="str">
        <f t="shared" si="7"/>
        <v/>
      </c>
      <c r="I67" s="34" t="str">
        <f t="shared" si="8"/>
        <v/>
      </c>
      <c r="J67" s="34" t="str">
        <f t="shared" si="9"/>
        <v/>
      </c>
      <c r="K67" s="34" t="str">
        <f t="shared" si="10"/>
        <v/>
      </c>
      <c r="L67" s="26" t="str">
        <f t="shared" si="11"/>
        <v/>
      </c>
      <c r="M67" s="32"/>
      <c r="N67" s="190"/>
      <c r="O67" s="190"/>
      <c r="P67" s="190"/>
      <c r="Q67" s="190"/>
      <c r="R67" s="23"/>
    </row>
    <row r="68" spans="1:18">
      <c r="A68" s="27">
        <f t="shared" ca="1" si="12"/>
        <v>45922</v>
      </c>
      <c r="B68" s="20"/>
      <c r="C68" s="21"/>
      <c r="D68" s="20"/>
      <c r="E68" s="21"/>
      <c r="F68" s="22"/>
      <c r="G68" s="22"/>
      <c r="H68" s="34" t="str">
        <f t="shared" si="7"/>
        <v/>
      </c>
      <c r="I68" s="34" t="str">
        <f t="shared" si="8"/>
        <v/>
      </c>
      <c r="J68" s="34" t="str">
        <f t="shared" si="9"/>
        <v/>
      </c>
      <c r="K68" s="34" t="str">
        <f t="shared" si="10"/>
        <v/>
      </c>
      <c r="L68" s="26" t="str">
        <f t="shared" si="11"/>
        <v/>
      </c>
      <c r="M68" s="32"/>
      <c r="N68" s="190"/>
      <c r="O68" s="190"/>
      <c r="P68" s="190"/>
      <c r="Q68" s="190"/>
      <c r="R68" s="23"/>
    </row>
    <row r="69" spans="1:18">
      <c r="A69" s="27">
        <f t="shared" ca="1" si="12"/>
        <v>45923</v>
      </c>
      <c r="B69" s="20"/>
      <c r="C69" s="21"/>
      <c r="D69" s="20"/>
      <c r="E69" s="21"/>
      <c r="F69" s="22"/>
      <c r="G69" s="22"/>
      <c r="H69" s="34" t="str">
        <f t="shared" si="7"/>
        <v/>
      </c>
      <c r="I69" s="34" t="str">
        <f t="shared" si="8"/>
        <v/>
      </c>
      <c r="J69" s="34" t="str">
        <f t="shared" si="9"/>
        <v/>
      </c>
      <c r="K69" s="34" t="str">
        <f t="shared" si="10"/>
        <v/>
      </c>
      <c r="L69" s="26" t="str">
        <f t="shared" si="11"/>
        <v/>
      </c>
      <c r="M69" s="32"/>
      <c r="N69" s="190"/>
      <c r="O69" s="190"/>
      <c r="P69" s="190"/>
      <c r="Q69" s="190"/>
      <c r="R69" s="23"/>
    </row>
    <row r="70" spans="1:18">
      <c r="A70" s="27">
        <f t="shared" ca="1" si="12"/>
        <v>45924</v>
      </c>
      <c r="B70" s="20"/>
      <c r="C70" s="21"/>
      <c r="D70" s="20"/>
      <c r="E70" s="21"/>
      <c r="F70" s="22"/>
      <c r="G70" s="22"/>
      <c r="H70" s="34" t="str">
        <f t="shared" si="7"/>
        <v/>
      </c>
      <c r="I70" s="34" t="str">
        <f t="shared" si="8"/>
        <v/>
      </c>
      <c r="J70" s="34" t="str">
        <f t="shared" si="9"/>
        <v/>
      </c>
      <c r="K70" s="34" t="str">
        <f t="shared" si="10"/>
        <v/>
      </c>
      <c r="L70" s="26" t="str">
        <f t="shared" si="11"/>
        <v/>
      </c>
      <c r="M70" s="32"/>
      <c r="N70" s="190"/>
      <c r="O70" s="190"/>
      <c r="P70" s="190"/>
      <c r="Q70" s="190"/>
      <c r="R70" s="23"/>
    </row>
    <row r="71" spans="1:18">
      <c r="A71" s="27">
        <f t="shared" ca="1" si="12"/>
        <v>45925</v>
      </c>
      <c r="B71" s="20"/>
      <c r="C71" s="21"/>
      <c r="D71" s="20"/>
      <c r="E71" s="21"/>
      <c r="F71" s="22"/>
      <c r="G71" s="22"/>
      <c r="H71" s="34" t="str">
        <f t="shared" si="7"/>
        <v/>
      </c>
      <c r="I71" s="34" t="str">
        <f t="shared" si="8"/>
        <v/>
      </c>
      <c r="J71" s="34" t="str">
        <f t="shared" si="9"/>
        <v/>
      </c>
      <c r="K71" s="34" t="str">
        <f t="shared" si="10"/>
        <v/>
      </c>
      <c r="L71" s="26" t="str">
        <f t="shared" si="11"/>
        <v/>
      </c>
      <c r="M71" s="32"/>
      <c r="N71" s="190"/>
      <c r="O71" s="190"/>
      <c r="P71" s="190"/>
      <c r="Q71" s="190"/>
      <c r="R71" s="23"/>
    </row>
    <row r="72" spans="1:18">
      <c r="A72" s="27">
        <f t="shared" ca="1" si="12"/>
        <v>45926</v>
      </c>
      <c r="B72" s="20"/>
      <c r="C72" s="21"/>
      <c r="D72" s="20"/>
      <c r="E72" s="21"/>
      <c r="F72" s="22"/>
      <c r="G72" s="22"/>
      <c r="H72" s="34" t="str">
        <f t="shared" si="7"/>
        <v/>
      </c>
      <c r="I72" s="34" t="str">
        <f t="shared" si="8"/>
        <v/>
      </c>
      <c r="J72" s="34" t="str">
        <f t="shared" si="9"/>
        <v/>
      </c>
      <c r="K72" s="34" t="str">
        <f t="shared" si="10"/>
        <v/>
      </c>
      <c r="L72" s="26" t="str">
        <f t="shared" si="11"/>
        <v/>
      </c>
      <c r="M72" s="32"/>
      <c r="N72" s="190"/>
      <c r="O72" s="190"/>
      <c r="P72" s="190"/>
      <c r="Q72" s="190"/>
      <c r="R72" s="23"/>
    </row>
    <row r="73" spans="1:18">
      <c r="A73" s="27">
        <f t="shared" ca="1" si="12"/>
        <v>45927</v>
      </c>
      <c r="B73" s="20"/>
      <c r="C73" s="21"/>
      <c r="D73" s="20"/>
      <c r="E73" s="21"/>
      <c r="F73" s="22"/>
      <c r="G73" s="22"/>
      <c r="H73" s="34" t="str">
        <f t="shared" si="7"/>
        <v/>
      </c>
      <c r="I73" s="34" t="str">
        <f t="shared" si="8"/>
        <v/>
      </c>
      <c r="J73" s="34" t="str">
        <f t="shared" si="9"/>
        <v/>
      </c>
      <c r="K73" s="34" t="str">
        <f t="shared" si="10"/>
        <v/>
      </c>
      <c r="L73" s="26" t="str">
        <f t="shared" si="11"/>
        <v/>
      </c>
      <c r="M73" s="32"/>
      <c r="N73" s="190"/>
      <c r="O73" s="190"/>
      <c r="P73" s="190"/>
      <c r="Q73" s="190"/>
      <c r="R73" s="23"/>
    </row>
    <row r="74" spans="1:18">
      <c r="A74" s="27">
        <f t="shared" ca="1" si="12"/>
        <v>45928</v>
      </c>
      <c r="B74" s="20"/>
      <c r="C74" s="21"/>
      <c r="D74" s="20"/>
      <c r="E74" s="21"/>
      <c r="F74" s="22"/>
      <c r="G74" s="22"/>
      <c r="H74" s="34" t="str">
        <f t="shared" si="7"/>
        <v/>
      </c>
      <c r="I74" s="34" t="str">
        <f t="shared" si="8"/>
        <v/>
      </c>
      <c r="J74" s="34" t="str">
        <f t="shared" si="9"/>
        <v/>
      </c>
      <c r="K74" s="34" t="str">
        <f t="shared" si="10"/>
        <v/>
      </c>
      <c r="L74" s="26" t="str">
        <f t="shared" si="11"/>
        <v/>
      </c>
      <c r="M74" s="32"/>
      <c r="N74" s="190"/>
      <c r="O74" s="190"/>
      <c r="P74" s="190"/>
      <c r="Q74" s="190"/>
      <c r="R74" s="23"/>
    </row>
    <row r="75" spans="1:18">
      <c r="A75" s="27">
        <f t="shared" ca="1" si="12"/>
        <v>45929</v>
      </c>
      <c r="B75" s="20"/>
      <c r="C75" s="21"/>
      <c r="D75" s="20"/>
      <c r="E75" s="21"/>
      <c r="F75" s="22"/>
      <c r="G75" s="22"/>
      <c r="H75" s="34" t="str">
        <f t="shared" si="7"/>
        <v/>
      </c>
      <c r="I75" s="34" t="str">
        <f t="shared" si="8"/>
        <v/>
      </c>
      <c r="J75" s="34" t="str">
        <f t="shared" si="9"/>
        <v/>
      </c>
      <c r="K75" s="34" t="str">
        <f t="shared" si="10"/>
        <v/>
      </c>
      <c r="L75" s="26" t="str">
        <f t="shared" si="11"/>
        <v/>
      </c>
      <c r="M75" s="32"/>
      <c r="N75" s="190"/>
      <c r="O75" s="190"/>
      <c r="P75" s="190"/>
      <c r="Q75" s="190"/>
      <c r="R75" s="23"/>
    </row>
    <row r="76" spans="1:18">
      <c r="A76" s="27">
        <f t="shared" ca="1" si="12"/>
        <v>45930</v>
      </c>
      <c r="B76" s="20"/>
      <c r="C76" s="21"/>
      <c r="D76" s="20"/>
      <c r="E76" s="21"/>
      <c r="F76" s="22"/>
      <c r="G76" s="22"/>
      <c r="H76" s="34" t="str">
        <f t="shared" si="7"/>
        <v/>
      </c>
      <c r="I76" s="34" t="str">
        <f t="shared" si="8"/>
        <v/>
      </c>
      <c r="J76" s="34" t="str">
        <f t="shared" si="9"/>
        <v/>
      </c>
      <c r="K76" s="34" t="str">
        <f t="shared" si="10"/>
        <v/>
      </c>
      <c r="L76" s="26" t="str">
        <f>IF(AND($B76="",$D76=""),"",($C76-$B76-$F76)+($E76-$D76-$G76))</f>
        <v/>
      </c>
      <c r="M76" s="32"/>
      <c r="N76" s="190"/>
      <c r="O76" s="190"/>
      <c r="P76" s="190"/>
      <c r="Q76" s="190"/>
      <c r="R76" s="23"/>
    </row>
    <row r="77" spans="1:18">
      <c r="A77" s="27">
        <f t="shared" ca="1" si="12"/>
        <v>45931</v>
      </c>
      <c r="B77" s="20"/>
      <c r="C77" s="21"/>
      <c r="D77" s="20"/>
      <c r="E77" s="21"/>
      <c r="F77" s="22"/>
      <c r="G77" s="22"/>
      <c r="H77" s="34" t="str">
        <f t="shared" si="7"/>
        <v/>
      </c>
      <c r="I77" s="34" t="str">
        <f t="shared" si="8"/>
        <v/>
      </c>
      <c r="J77" s="34" t="str">
        <f t="shared" si="9"/>
        <v/>
      </c>
      <c r="K77" s="34" t="str">
        <f t="shared" si="10"/>
        <v/>
      </c>
      <c r="L77" s="26" t="str">
        <f>IF(AND($B77="",$D77=""),"",($C77-$B77-$F77)+($E77-$D77-$G77))</f>
        <v/>
      </c>
      <c r="M77" s="32"/>
      <c r="N77" s="190"/>
      <c r="O77" s="190"/>
      <c r="P77" s="190"/>
      <c r="Q77" s="190"/>
      <c r="R77" s="23"/>
    </row>
    <row r="78" spans="1:18">
      <c r="A78" s="5" t="s">
        <v>11</v>
      </c>
      <c r="B78" s="191"/>
      <c r="C78" s="192"/>
      <c r="D78" s="191"/>
      <c r="E78" s="192"/>
      <c r="F78" s="26" t="str">
        <f>IF(SUM($F47:$F77)=0,"",SUM($F47:$F77))</f>
        <v/>
      </c>
      <c r="G78" s="26" t="str">
        <f>IF(SUM($G47:$G77)=0,"",SUM($G47:$G77))</f>
        <v/>
      </c>
      <c r="H78" s="26" t="str">
        <f>IF(SUM(H47:H77)=0,"",SUM(H47:H77))</f>
        <v/>
      </c>
      <c r="I78" s="26" t="str">
        <f>IF(SUM(I47:I77)=0,"",SUM(I47:I77))</f>
        <v/>
      </c>
      <c r="J78" s="26" t="str">
        <f t="shared" ref="J78:K78" si="13">IF(SUM(J47:J77)=0,"",SUM(J47:J77))</f>
        <v/>
      </c>
      <c r="K78" s="26" t="str">
        <f t="shared" si="13"/>
        <v/>
      </c>
      <c r="L78" s="26" t="str">
        <f>IF(SUM($L47:$L77)=0,"",SUM($L47:$L77))</f>
        <v/>
      </c>
      <c r="M78" s="33"/>
      <c r="N78" s="193"/>
      <c r="O78" s="193"/>
      <c r="P78" s="193"/>
      <c r="Q78" s="193"/>
      <c r="R78" s="6"/>
    </row>
    <row r="80" spans="1:18" ht="27" customHeight="1">
      <c r="A80" s="194" t="s">
        <v>22</v>
      </c>
      <c r="B80" s="189" t="s">
        <v>103</v>
      </c>
      <c r="C80" s="189"/>
      <c r="D80" s="189"/>
      <c r="E80" s="189"/>
      <c r="F80" s="189" t="s">
        <v>23</v>
      </c>
      <c r="G80" s="189"/>
      <c r="H80" s="189" t="s">
        <v>88</v>
      </c>
      <c r="I80" s="189"/>
      <c r="J80" s="189"/>
      <c r="K80" s="189"/>
      <c r="L80" s="189" t="s">
        <v>87</v>
      </c>
      <c r="M80" s="195" t="s">
        <v>96</v>
      </c>
      <c r="N80" s="194" t="s">
        <v>25</v>
      </c>
      <c r="O80" s="194"/>
      <c r="P80" s="194"/>
      <c r="Q80" s="194"/>
      <c r="R80" s="189" t="s">
        <v>100</v>
      </c>
    </row>
    <row r="81" spans="1:22" ht="14.25" customHeight="1">
      <c r="A81" s="194"/>
      <c r="B81" s="189" t="s">
        <v>82</v>
      </c>
      <c r="C81" s="189"/>
      <c r="D81" s="189" t="s">
        <v>84</v>
      </c>
      <c r="E81" s="189"/>
      <c r="F81" s="189"/>
      <c r="G81" s="189"/>
      <c r="H81" s="189" t="s">
        <v>90</v>
      </c>
      <c r="I81" s="189"/>
      <c r="J81" s="189" t="s">
        <v>89</v>
      </c>
      <c r="K81" s="189"/>
      <c r="L81" s="189"/>
      <c r="M81" s="196"/>
      <c r="N81" s="194"/>
      <c r="O81" s="194"/>
      <c r="P81" s="194"/>
      <c r="Q81" s="194"/>
      <c r="R81" s="189"/>
    </row>
    <row r="82" spans="1:22">
      <c r="A82" s="194"/>
      <c r="B82" s="43" t="s">
        <v>26</v>
      </c>
      <c r="C82" s="43" t="s">
        <v>27</v>
      </c>
      <c r="D82" s="43" t="s">
        <v>26</v>
      </c>
      <c r="E82" s="43" t="s">
        <v>27</v>
      </c>
      <c r="F82" s="44" t="s">
        <v>85</v>
      </c>
      <c r="G82" s="44" t="s">
        <v>86</v>
      </c>
      <c r="H82" s="44" t="s">
        <v>81</v>
      </c>
      <c r="I82" s="44" t="s">
        <v>83</v>
      </c>
      <c r="J82" s="44" t="s">
        <v>81</v>
      </c>
      <c r="K82" s="44" t="s">
        <v>95</v>
      </c>
      <c r="L82" s="189"/>
      <c r="M82" s="197"/>
      <c r="N82" s="194"/>
      <c r="O82" s="194"/>
      <c r="P82" s="194"/>
      <c r="Q82" s="194"/>
      <c r="R82" s="194"/>
    </row>
    <row r="83" spans="1:22">
      <c r="A83" s="27" cm="1">
        <f t="array" aca="1" ref="A83" ca="1">DATE("2025","8"+2,IFERROR(INDIRECT(T1),"1"))</f>
        <v>45931</v>
      </c>
      <c r="B83" s="20"/>
      <c r="C83" s="21"/>
      <c r="D83" s="20"/>
      <c r="E83" s="21"/>
      <c r="F83" s="22"/>
      <c r="G83" s="22"/>
      <c r="H83" s="34" t="str">
        <f>IF(OR(B83="",LEFT(M83,1)="✓"),"",C83-B83-F83)</f>
        <v/>
      </c>
      <c r="I83" s="34" t="str">
        <f>IF(OR(D83="",LEFT(M83,1)="✓"),"",E83-D83-G83)</f>
        <v/>
      </c>
      <c r="J83" s="34" t="str">
        <f>IF(AND(B83&lt;&gt;"",M83="✓所定"),C83-B83-F83,"")</f>
        <v/>
      </c>
      <c r="K83" s="34" t="str">
        <f>IF(AND(B83&lt;&gt;"",M83="✓法定"),C83-B83-F83,"")</f>
        <v/>
      </c>
      <c r="L83" s="26" t="str">
        <f>IF(AND($B83="",$D83=""),"",($C83-$B83-$F83)+($E83-$D83-$G83))</f>
        <v/>
      </c>
      <c r="M83" s="32"/>
      <c r="N83" s="190"/>
      <c r="O83" s="190"/>
      <c r="P83" s="190"/>
      <c r="Q83" s="190"/>
      <c r="R83" s="23"/>
      <c r="V83" s="1" t="s">
        <v>171</v>
      </c>
    </row>
    <row r="84" spans="1:22">
      <c r="A84" s="27">
        <f ca="1">A83+1</f>
        <v>45932</v>
      </c>
      <c r="B84" s="20"/>
      <c r="C84" s="21"/>
      <c r="D84" s="20"/>
      <c r="E84" s="21"/>
      <c r="F84" s="22"/>
      <c r="G84" s="22"/>
      <c r="H84" s="34" t="str">
        <f t="shared" ref="H84:H113" si="14">IF(OR(B84="",LEFT(M84,1)="✓"),"",C84-B84-F84)</f>
        <v/>
      </c>
      <c r="I84" s="34" t="str">
        <f t="shared" ref="I84:I113" si="15">IF(OR(D84="",LEFT(M84,1)="✓"),"",E84-D84-G84)</f>
        <v/>
      </c>
      <c r="J84" s="34" t="str">
        <f t="shared" ref="J84:J113" si="16">IF(AND(B84&lt;&gt;"",M84="✓所定"),C84-B84-F84,"")</f>
        <v/>
      </c>
      <c r="K84" s="34" t="str">
        <f t="shared" ref="K84:K113" si="17">IF(AND(B84&lt;&gt;"",M84="✓法定"),C84-B84-F84,"")</f>
        <v/>
      </c>
      <c r="L84" s="26" t="str">
        <f t="shared" ref="L84:L112" si="18">IF(AND($B84="",$D84=""),"",($C84-$B84-$F84)+($E84-$D84-$G84))</f>
        <v/>
      </c>
      <c r="M84" s="32"/>
      <c r="N84" s="190"/>
      <c r="O84" s="190"/>
      <c r="P84" s="190"/>
      <c r="Q84" s="190"/>
      <c r="R84" s="23"/>
      <c r="V84" s="1" t="s">
        <v>172</v>
      </c>
    </row>
    <row r="85" spans="1:22">
      <c r="A85" s="27">
        <f t="shared" ref="A85:A113" ca="1" si="19">A84+1</f>
        <v>45933</v>
      </c>
      <c r="B85" s="20"/>
      <c r="C85" s="21"/>
      <c r="D85" s="20"/>
      <c r="E85" s="21"/>
      <c r="F85" s="22"/>
      <c r="G85" s="22"/>
      <c r="H85" s="34" t="str">
        <f t="shared" si="14"/>
        <v/>
      </c>
      <c r="I85" s="34" t="str">
        <f t="shared" si="15"/>
        <v/>
      </c>
      <c r="J85" s="34" t="str">
        <f t="shared" si="16"/>
        <v/>
      </c>
      <c r="K85" s="34" t="str">
        <f t="shared" si="17"/>
        <v/>
      </c>
      <c r="L85" s="26" t="str">
        <f t="shared" si="18"/>
        <v/>
      </c>
      <c r="M85" s="32"/>
      <c r="N85" s="190"/>
      <c r="O85" s="190"/>
      <c r="P85" s="190"/>
      <c r="Q85" s="190"/>
      <c r="R85" s="23"/>
    </row>
    <row r="86" spans="1:22">
      <c r="A86" s="27">
        <f t="shared" ca="1" si="19"/>
        <v>45934</v>
      </c>
      <c r="B86" s="20"/>
      <c r="C86" s="21"/>
      <c r="D86" s="20"/>
      <c r="E86" s="21"/>
      <c r="F86" s="22"/>
      <c r="G86" s="22"/>
      <c r="H86" s="34" t="str">
        <f t="shared" si="14"/>
        <v/>
      </c>
      <c r="I86" s="34" t="str">
        <f t="shared" si="15"/>
        <v/>
      </c>
      <c r="J86" s="34" t="str">
        <f t="shared" si="16"/>
        <v/>
      </c>
      <c r="K86" s="34" t="str">
        <f t="shared" si="17"/>
        <v/>
      </c>
      <c r="L86" s="26" t="str">
        <f t="shared" si="18"/>
        <v/>
      </c>
      <c r="M86" s="32"/>
      <c r="N86" s="190"/>
      <c r="O86" s="190"/>
      <c r="P86" s="190"/>
      <c r="Q86" s="190"/>
      <c r="R86" s="23"/>
    </row>
    <row r="87" spans="1:22">
      <c r="A87" s="27">
        <f t="shared" ca="1" si="19"/>
        <v>45935</v>
      </c>
      <c r="B87" s="20"/>
      <c r="C87" s="21"/>
      <c r="D87" s="20"/>
      <c r="E87" s="21"/>
      <c r="F87" s="22"/>
      <c r="G87" s="22"/>
      <c r="H87" s="34" t="str">
        <f t="shared" si="14"/>
        <v/>
      </c>
      <c r="I87" s="34" t="str">
        <f t="shared" si="15"/>
        <v/>
      </c>
      <c r="J87" s="34" t="str">
        <f t="shared" si="16"/>
        <v/>
      </c>
      <c r="K87" s="34" t="str">
        <f t="shared" si="17"/>
        <v/>
      </c>
      <c r="L87" s="26" t="str">
        <f t="shared" si="18"/>
        <v/>
      </c>
      <c r="M87" s="32"/>
      <c r="N87" s="190"/>
      <c r="O87" s="190"/>
      <c r="P87" s="190"/>
      <c r="Q87" s="190"/>
      <c r="R87" s="23"/>
    </row>
    <row r="88" spans="1:22">
      <c r="A88" s="27">
        <f t="shared" ca="1" si="19"/>
        <v>45936</v>
      </c>
      <c r="B88" s="20"/>
      <c r="C88" s="21"/>
      <c r="D88" s="20"/>
      <c r="E88" s="21"/>
      <c r="F88" s="22"/>
      <c r="G88" s="22"/>
      <c r="H88" s="34" t="str">
        <f t="shared" si="14"/>
        <v/>
      </c>
      <c r="I88" s="34" t="str">
        <f t="shared" si="15"/>
        <v/>
      </c>
      <c r="J88" s="34" t="str">
        <f t="shared" si="16"/>
        <v/>
      </c>
      <c r="K88" s="34" t="str">
        <f t="shared" si="17"/>
        <v/>
      </c>
      <c r="L88" s="26" t="str">
        <f t="shared" si="18"/>
        <v/>
      </c>
      <c r="M88" s="32"/>
      <c r="N88" s="190"/>
      <c r="O88" s="190"/>
      <c r="P88" s="190"/>
      <c r="Q88" s="190"/>
      <c r="R88" s="23"/>
    </row>
    <row r="89" spans="1:22">
      <c r="A89" s="27">
        <f t="shared" ca="1" si="19"/>
        <v>45937</v>
      </c>
      <c r="B89" s="20"/>
      <c r="C89" s="21"/>
      <c r="D89" s="20"/>
      <c r="E89" s="21"/>
      <c r="F89" s="22"/>
      <c r="G89" s="22"/>
      <c r="H89" s="34" t="str">
        <f t="shared" si="14"/>
        <v/>
      </c>
      <c r="I89" s="34" t="str">
        <f t="shared" si="15"/>
        <v/>
      </c>
      <c r="J89" s="34" t="str">
        <f t="shared" si="16"/>
        <v/>
      </c>
      <c r="K89" s="34" t="str">
        <f t="shared" si="17"/>
        <v/>
      </c>
      <c r="L89" s="26" t="str">
        <f t="shared" si="18"/>
        <v/>
      </c>
      <c r="M89" s="32"/>
      <c r="N89" s="190"/>
      <c r="O89" s="190"/>
      <c r="P89" s="190"/>
      <c r="Q89" s="190"/>
      <c r="R89" s="23"/>
    </row>
    <row r="90" spans="1:22">
      <c r="A90" s="27">
        <f t="shared" ca="1" si="19"/>
        <v>45938</v>
      </c>
      <c r="B90" s="20"/>
      <c r="C90" s="21"/>
      <c r="D90" s="20"/>
      <c r="E90" s="21"/>
      <c r="F90" s="22"/>
      <c r="G90" s="22"/>
      <c r="H90" s="34" t="str">
        <f t="shared" si="14"/>
        <v/>
      </c>
      <c r="I90" s="34" t="str">
        <f t="shared" si="15"/>
        <v/>
      </c>
      <c r="J90" s="34" t="str">
        <f t="shared" si="16"/>
        <v/>
      </c>
      <c r="K90" s="34" t="str">
        <f t="shared" si="17"/>
        <v/>
      </c>
      <c r="L90" s="26" t="str">
        <f t="shared" si="18"/>
        <v/>
      </c>
      <c r="M90" s="32"/>
      <c r="N90" s="190"/>
      <c r="O90" s="190"/>
      <c r="P90" s="190"/>
      <c r="Q90" s="190"/>
      <c r="R90" s="23"/>
    </row>
    <row r="91" spans="1:22">
      <c r="A91" s="27">
        <f t="shared" ca="1" si="19"/>
        <v>45939</v>
      </c>
      <c r="B91" s="20"/>
      <c r="C91" s="21"/>
      <c r="D91" s="20"/>
      <c r="E91" s="21"/>
      <c r="F91" s="22"/>
      <c r="G91" s="22"/>
      <c r="H91" s="34" t="str">
        <f t="shared" si="14"/>
        <v/>
      </c>
      <c r="I91" s="34" t="str">
        <f t="shared" si="15"/>
        <v/>
      </c>
      <c r="J91" s="34" t="str">
        <f t="shared" si="16"/>
        <v/>
      </c>
      <c r="K91" s="34" t="str">
        <f t="shared" si="17"/>
        <v/>
      </c>
      <c r="L91" s="26" t="str">
        <f t="shared" si="18"/>
        <v/>
      </c>
      <c r="M91" s="32"/>
      <c r="N91" s="190"/>
      <c r="O91" s="190"/>
      <c r="P91" s="190"/>
      <c r="Q91" s="190"/>
      <c r="R91" s="23"/>
    </row>
    <row r="92" spans="1:22">
      <c r="A92" s="27">
        <f t="shared" ca="1" si="19"/>
        <v>45940</v>
      </c>
      <c r="B92" s="20"/>
      <c r="C92" s="21"/>
      <c r="D92" s="20"/>
      <c r="E92" s="21"/>
      <c r="F92" s="22"/>
      <c r="G92" s="22"/>
      <c r="H92" s="34" t="str">
        <f t="shared" si="14"/>
        <v/>
      </c>
      <c r="I92" s="34" t="str">
        <f t="shared" si="15"/>
        <v/>
      </c>
      <c r="J92" s="34" t="str">
        <f t="shared" si="16"/>
        <v/>
      </c>
      <c r="K92" s="34" t="str">
        <f t="shared" si="17"/>
        <v/>
      </c>
      <c r="L92" s="26" t="str">
        <f t="shared" si="18"/>
        <v/>
      </c>
      <c r="M92" s="32"/>
      <c r="N92" s="190"/>
      <c r="O92" s="190"/>
      <c r="P92" s="190"/>
      <c r="Q92" s="190"/>
      <c r="R92" s="23"/>
    </row>
    <row r="93" spans="1:22">
      <c r="A93" s="27">
        <f t="shared" ca="1" si="19"/>
        <v>45941</v>
      </c>
      <c r="B93" s="20"/>
      <c r="C93" s="21"/>
      <c r="D93" s="20"/>
      <c r="E93" s="21"/>
      <c r="F93" s="22"/>
      <c r="G93" s="22"/>
      <c r="H93" s="34" t="str">
        <f t="shared" si="14"/>
        <v/>
      </c>
      <c r="I93" s="34" t="str">
        <f t="shared" si="15"/>
        <v/>
      </c>
      <c r="J93" s="34" t="str">
        <f t="shared" si="16"/>
        <v/>
      </c>
      <c r="K93" s="34" t="str">
        <f t="shared" si="17"/>
        <v/>
      </c>
      <c r="L93" s="26" t="str">
        <f t="shared" si="18"/>
        <v/>
      </c>
      <c r="M93" s="32"/>
      <c r="N93" s="190"/>
      <c r="O93" s="190"/>
      <c r="P93" s="190"/>
      <c r="Q93" s="190"/>
      <c r="R93" s="23"/>
    </row>
    <row r="94" spans="1:22">
      <c r="A94" s="27">
        <f t="shared" ca="1" si="19"/>
        <v>45942</v>
      </c>
      <c r="B94" s="20"/>
      <c r="C94" s="21"/>
      <c r="D94" s="20"/>
      <c r="E94" s="21"/>
      <c r="F94" s="22"/>
      <c r="G94" s="22"/>
      <c r="H94" s="34" t="str">
        <f t="shared" si="14"/>
        <v/>
      </c>
      <c r="I94" s="34" t="str">
        <f t="shared" si="15"/>
        <v/>
      </c>
      <c r="J94" s="34" t="str">
        <f t="shared" si="16"/>
        <v/>
      </c>
      <c r="K94" s="34" t="str">
        <f t="shared" si="17"/>
        <v/>
      </c>
      <c r="L94" s="26" t="str">
        <f t="shared" si="18"/>
        <v/>
      </c>
      <c r="M94" s="32"/>
      <c r="N94" s="190"/>
      <c r="O94" s="190"/>
      <c r="P94" s="190"/>
      <c r="Q94" s="190"/>
      <c r="R94" s="23"/>
    </row>
    <row r="95" spans="1:22">
      <c r="A95" s="27">
        <f t="shared" ca="1" si="19"/>
        <v>45943</v>
      </c>
      <c r="B95" s="20"/>
      <c r="C95" s="21"/>
      <c r="D95" s="20"/>
      <c r="E95" s="21"/>
      <c r="F95" s="22"/>
      <c r="G95" s="22"/>
      <c r="H95" s="34" t="str">
        <f t="shared" si="14"/>
        <v/>
      </c>
      <c r="I95" s="34" t="str">
        <f t="shared" si="15"/>
        <v/>
      </c>
      <c r="J95" s="34" t="str">
        <f t="shared" si="16"/>
        <v/>
      </c>
      <c r="K95" s="34" t="str">
        <f t="shared" si="17"/>
        <v/>
      </c>
      <c r="L95" s="26" t="str">
        <f t="shared" si="18"/>
        <v/>
      </c>
      <c r="M95" s="32"/>
      <c r="N95" s="190"/>
      <c r="O95" s="190"/>
      <c r="P95" s="190"/>
      <c r="Q95" s="190"/>
      <c r="R95" s="23"/>
    </row>
    <row r="96" spans="1:22">
      <c r="A96" s="27">
        <f t="shared" ca="1" si="19"/>
        <v>45944</v>
      </c>
      <c r="B96" s="20"/>
      <c r="C96" s="21"/>
      <c r="D96" s="20"/>
      <c r="E96" s="21"/>
      <c r="F96" s="22"/>
      <c r="G96" s="22"/>
      <c r="H96" s="34" t="str">
        <f t="shared" si="14"/>
        <v/>
      </c>
      <c r="I96" s="34" t="str">
        <f t="shared" si="15"/>
        <v/>
      </c>
      <c r="J96" s="34" t="str">
        <f t="shared" si="16"/>
        <v/>
      </c>
      <c r="K96" s="34" t="str">
        <f t="shared" si="17"/>
        <v/>
      </c>
      <c r="L96" s="26" t="str">
        <f t="shared" si="18"/>
        <v/>
      </c>
      <c r="M96" s="32"/>
      <c r="N96" s="190"/>
      <c r="O96" s="190"/>
      <c r="P96" s="190"/>
      <c r="Q96" s="190"/>
      <c r="R96" s="23"/>
    </row>
    <row r="97" spans="1:18">
      <c r="A97" s="27">
        <f t="shared" ca="1" si="19"/>
        <v>45945</v>
      </c>
      <c r="B97" s="20"/>
      <c r="C97" s="21"/>
      <c r="D97" s="20"/>
      <c r="E97" s="21"/>
      <c r="F97" s="22"/>
      <c r="G97" s="22"/>
      <c r="H97" s="34" t="str">
        <f t="shared" si="14"/>
        <v/>
      </c>
      <c r="I97" s="34" t="str">
        <f t="shared" si="15"/>
        <v/>
      </c>
      <c r="J97" s="34" t="str">
        <f t="shared" si="16"/>
        <v/>
      </c>
      <c r="K97" s="34" t="str">
        <f t="shared" si="17"/>
        <v/>
      </c>
      <c r="L97" s="26" t="str">
        <f t="shared" si="18"/>
        <v/>
      </c>
      <c r="M97" s="32"/>
      <c r="N97" s="190"/>
      <c r="O97" s="190"/>
      <c r="P97" s="190"/>
      <c r="Q97" s="190"/>
      <c r="R97" s="23"/>
    </row>
    <row r="98" spans="1:18">
      <c r="A98" s="27">
        <f t="shared" ca="1" si="19"/>
        <v>45946</v>
      </c>
      <c r="B98" s="20"/>
      <c r="C98" s="21"/>
      <c r="D98" s="20"/>
      <c r="E98" s="21"/>
      <c r="F98" s="22"/>
      <c r="G98" s="22"/>
      <c r="H98" s="34" t="str">
        <f t="shared" si="14"/>
        <v/>
      </c>
      <c r="I98" s="34" t="str">
        <f t="shared" si="15"/>
        <v/>
      </c>
      <c r="J98" s="34" t="str">
        <f t="shared" si="16"/>
        <v/>
      </c>
      <c r="K98" s="34" t="str">
        <f t="shared" si="17"/>
        <v/>
      </c>
      <c r="L98" s="26" t="str">
        <f t="shared" si="18"/>
        <v/>
      </c>
      <c r="M98" s="32"/>
      <c r="N98" s="190"/>
      <c r="O98" s="190"/>
      <c r="P98" s="190"/>
      <c r="Q98" s="190"/>
      <c r="R98" s="23"/>
    </row>
    <row r="99" spans="1:18">
      <c r="A99" s="27">
        <f t="shared" ca="1" si="19"/>
        <v>45947</v>
      </c>
      <c r="B99" s="20"/>
      <c r="C99" s="21"/>
      <c r="D99" s="20"/>
      <c r="E99" s="21"/>
      <c r="F99" s="22"/>
      <c r="G99" s="22"/>
      <c r="H99" s="34" t="str">
        <f t="shared" si="14"/>
        <v/>
      </c>
      <c r="I99" s="34" t="str">
        <f t="shared" si="15"/>
        <v/>
      </c>
      <c r="J99" s="34" t="str">
        <f t="shared" si="16"/>
        <v/>
      </c>
      <c r="K99" s="34" t="str">
        <f t="shared" si="17"/>
        <v/>
      </c>
      <c r="L99" s="26" t="str">
        <f t="shared" si="18"/>
        <v/>
      </c>
      <c r="M99" s="32"/>
      <c r="N99" s="190"/>
      <c r="O99" s="190"/>
      <c r="P99" s="190"/>
      <c r="Q99" s="190"/>
      <c r="R99" s="23"/>
    </row>
    <row r="100" spans="1:18">
      <c r="A100" s="27">
        <f t="shared" ca="1" si="19"/>
        <v>45948</v>
      </c>
      <c r="B100" s="20"/>
      <c r="C100" s="21"/>
      <c r="D100" s="20"/>
      <c r="E100" s="21"/>
      <c r="F100" s="22"/>
      <c r="G100" s="22"/>
      <c r="H100" s="34" t="str">
        <f t="shared" si="14"/>
        <v/>
      </c>
      <c r="I100" s="34" t="str">
        <f t="shared" si="15"/>
        <v/>
      </c>
      <c r="J100" s="34" t="str">
        <f t="shared" si="16"/>
        <v/>
      </c>
      <c r="K100" s="34" t="str">
        <f t="shared" si="17"/>
        <v/>
      </c>
      <c r="L100" s="26" t="str">
        <f t="shared" si="18"/>
        <v/>
      </c>
      <c r="M100" s="32"/>
      <c r="N100" s="190"/>
      <c r="O100" s="190"/>
      <c r="P100" s="190"/>
      <c r="Q100" s="190"/>
      <c r="R100" s="23"/>
    </row>
    <row r="101" spans="1:18">
      <c r="A101" s="27">
        <f t="shared" ca="1" si="19"/>
        <v>45949</v>
      </c>
      <c r="B101" s="20"/>
      <c r="C101" s="21"/>
      <c r="D101" s="20"/>
      <c r="E101" s="21"/>
      <c r="F101" s="22"/>
      <c r="G101" s="22"/>
      <c r="H101" s="34" t="str">
        <f t="shared" si="14"/>
        <v/>
      </c>
      <c r="I101" s="34" t="str">
        <f t="shared" si="15"/>
        <v/>
      </c>
      <c r="J101" s="34" t="str">
        <f t="shared" si="16"/>
        <v/>
      </c>
      <c r="K101" s="34" t="str">
        <f t="shared" si="17"/>
        <v/>
      </c>
      <c r="L101" s="26" t="str">
        <f t="shared" si="18"/>
        <v/>
      </c>
      <c r="M101" s="32"/>
      <c r="N101" s="190"/>
      <c r="O101" s="190"/>
      <c r="P101" s="190"/>
      <c r="Q101" s="190"/>
      <c r="R101" s="23"/>
    </row>
    <row r="102" spans="1:18">
      <c r="A102" s="27">
        <f t="shared" ca="1" si="19"/>
        <v>45950</v>
      </c>
      <c r="B102" s="20"/>
      <c r="C102" s="21"/>
      <c r="D102" s="20"/>
      <c r="E102" s="21"/>
      <c r="F102" s="22"/>
      <c r="G102" s="22"/>
      <c r="H102" s="34" t="str">
        <f t="shared" si="14"/>
        <v/>
      </c>
      <c r="I102" s="34" t="str">
        <f t="shared" si="15"/>
        <v/>
      </c>
      <c r="J102" s="34" t="str">
        <f t="shared" si="16"/>
        <v/>
      </c>
      <c r="K102" s="34" t="str">
        <f t="shared" si="17"/>
        <v/>
      </c>
      <c r="L102" s="26" t="str">
        <f t="shared" si="18"/>
        <v/>
      </c>
      <c r="M102" s="32"/>
      <c r="N102" s="190"/>
      <c r="O102" s="190"/>
      <c r="P102" s="190"/>
      <c r="Q102" s="190"/>
      <c r="R102" s="23"/>
    </row>
    <row r="103" spans="1:18">
      <c r="A103" s="27">
        <f t="shared" ca="1" si="19"/>
        <v>45951</v>
      </c>
      <c r="B103" s="20"/>
      <c r="C103" s="21"/>
      <c r="D103" s="20"/>
      <c r="E103" s="21"/>
      <c r="F103" s="22"/>
      <c r="G103" s="22"/>
      <c r="H103" s="34" t="str">
        <f t="shared" si="14"/>
        <v/>
      </c>
      <c r="I103" s="34" t="str">
        <f t="shared" si="15"/>
        <v/>
      </c>
      <c r="J103" s="34" t="str">
        <f t="shared" si="16"/>
        <v/>
      </c>
      <c r="K103" s="34" t="str">
        <f t="shared" si="17"/>
        <v/>
      </c>
      <c r="L103" s="26" t="str">
        <f t="shared" si="18"/>
        <v/>
      </c>
      <c r="M103" s="32"/>
      <c r="N103" s="190"/>
      <c r="O103" s="190"/>
      <c r="P103" s="190"/>
      <c r="Q103" s="190"/>
      <c r="R103" s="23"/>
    </row>
    <row r="104" spans="1:18">
      <c r="A104" s="27">
        <f t="shared" ca="1" si="19"/>
        <v>45952</v>
      </c>
      <c r="B104" s="20"/>
      <c r="C104" s="21"/>
      <c r="D104" s="20"/>
      <c r="E104" s="21"/>
      <c r="F104" s="22"/>
      <c r="G104" s="22"/>
      <c r="H104" s="34" t="str">
        <f t="shared" si="14"/>
        <v/>
      </c>
      <c r="I104" s="34" t="str">
        <f t="shared" si="15"/>
        <v/>
      </c>
      <c r="J104" s="34" t="str">
        <f t="shared" si="16"/>
        <v/>
      </c>
      <c r="K104" s="34" t="str">
        <f t="shared" si="17"/>
        <v/>
      </c>
      <c r="L104" s="26" t="str">
        <f t="shared" si="18"/>
        <v/>
      </c>
      <c r="M104" s="32"/>
      <c r="N104" s="190"/>
      <c r="O104" s="190"/>
      <c r="P104" s="190"/>
      <c r="Q104" s="190"/>
      <c r="R104" s="23"/>
    </row>
    <row r="105" spans="1:18">
      <c r="A105" s="27">
        <f t="shared" ca="1" si="19"/>
        <v>45953</v>
      </c>
      <c r="B105" s="20"/>
      <c r="C105" s="21"/>
      <c r="D105" s="20"/>
      <c r="E105" s="21"/>
      <c r="F105" s="22"/>
      <c r="G105" s="22"/>
      <c r="H105" s="34" t="str">
        <f t="shared" si="14"/>
        <v/>
      </c>
      <c r="I105" s="34" t="str">
        <f t="shared" si="15"/>
        <v/>
      </c>
      <c r="J105" s="34" t="str">
        <f t="shared" si="16"/>
        <v/>
      </c>
      <c r="K105" s="34" t="str">
        <f t="shared" si="17"/>
        <v/>
      </c>
      <c r="L105" s="26" t="str">
        <f t="shared" si="18"/>
        <v/>
      </c>
      <c r="M105" s="32"/>
      <c r="N105" s="190"/>
      <c r="O105" s="190"/>
      <c r="P105" s="190"/>
      <c r="Q105" s="190"/>
      <c r="R105" s="23"/>
    </row>
    <row r="106" spans="1:18">
      <c r="A106" s="27">
        <f t="shared" ca="1" si="19"/>
        <v>45954</v>
      </c>
      <c r="B106" s="20"/>
      <c r="C106" s="21"/>
      <c r="D106" s="20"/>
      <c r="E106" s="21"/>
      <c r="F106" s="22"/>
      <c r="G106" s="22"/>
      <c r="H106" s="34" t="str">
        <f t="shared" si="14"/>
        <v/>
      </c>
      <c r="I106" s="34" t="str">
        <f t="shared" si="15"/>
        <v/>
      </c>
      <c r="J106" s="34" t="str">
        <f t="shared" si="16"/>
        <v/>
      </c>
      <c r="K106" s="34" t="str">
        <f t="shared" si="17"/>
        <v/>
      </c>
      <c r="L106" s="26" t="str">
        <f t="shared" si="18"/>
        <v/>
      </c>
      <c r="M106" s="32"/>
      <c r="N106" s="190"/>
      <c r="O106" s="190"/>
      <c r="P106" s="190"/>
      <c r="Q106" s="190"/>
      <c r="R106" s="23"/>
    </row>
    <row r="107" spans="1:18">
      <c r="A107" s="27">
        <f t="shared" ca="1" si="19"/>
        <v>45955</v>
      </c>
      <c r="B107" s="20"/>
      <c r="C107" s="21"/>
      <c r="D107" s="20"/>
      <c r="E107" s="21"/>
      <c r="F107" s="22"/>
      <c r="G107" s="22"/>
      <c r="H107" s="34" t="str">
        <f t="shared" si="14"/>
        <v/>
      </c>
      <c r="I107" s="34" t="str">
        <f t="shared" si="15"/>
        <v/>
      </c>
      <c r="J107" s="34" t="str">
        <f t="shared" si="16"/>
        <v/>
      </c>
      <c r="K107" s="34" t="str">
        <f t="shared" si="17"/>
        <v/>
      </c>
      <c r="L107" s="26" t="str">
        <f t="shared" si="18"/>
        <v/>
      </c>
      <c r="M107" s="32"/>
      <c r="N107" s="190"/>
      <c r="O107" s="190"/>
      <c r="P107" s="190"/>
      <c r="Q107" s="190"/>
      <c r="R107" s="23"/>
    </row>
    <row r="108" spans="1:18">
      <c r="A108" s="27">
        <f t="shared" ca="1" si="19"/>
        <v>45956</v>
      </c>
      <c r="B108" s="20"/>
      <c r="C108" s="21"/>
      <c r="D108" s="20"/>
      <c r="E108" s="21"/>
      <c r="F108" s="22"/>
      <c r="G108" s="22"/>
      <c r="H108" s="34" t="str">
        <f t="shared" si="14"/>
        <v/>
      </c>
      <c r="I108" s="34" t="str">
        <f t="shared" si="15"/>
        <v/>
      </c>
      <c r="J108" s="34" t="str">
        <f t="shared" si="16"/>
        <v/>
      </c>
      <c r="K108" s="34" t="str">
        <f t="shared" si="17"/>
        <v/>
      </c>
      <c r="L108" s="26" t="str">
        <f t="shared" si="18"/>
        <v/>
      </c>
      <c r="M108" s="32"/>
      <c r="N108" s="190"/>
      <c r="O108" s="190"/>
      <c r="P108" s="190"/>
      <c r="Q108" s="190"/>
      <c r="R108" s="23"/>
    </row>
    <row r="109" spans="1:18">
      <c r="A109" s="27">
        <f t="shared" ca="1" si="19"/>
        <v>45957</v>
      </c>
      <c r="B109" s="20"/>
      <c r="C109" s="21"/>
      <c r="D109" s="20"/>
      <c r="E109" s="21"/>
      <c r="F109" s="22"/>
      <c r="G109" s="22"/>
      <c r="H109" s="34" t="str">
        <f t="shared" si="14"/>
        <v/>
      </c>
      <c r="I109" s="34" t="str">
        <f t="shared" si="15"/>
        <v/>
      </c>
      <c r="J109" s="34" t="str">
        <f t="shared" si="16"/>
        <v/>
      </c>
      <c r="K109" s="34" t="str">
        <f t="shared" si="17"/>
        <v/>
      </c>
      <c r="L109" s="26" t="str">
        <f t="shared" si="18"/>
        <v/>
      </c>
      <c r="M109" s="32"/>
      <c r="N109" s="190"/>
      <c r="O109" s="190"/>
      <c r="P109" s="190"/>
      <c r="Q109" s="190"/>
      <c r="R109" s="23"/>
    </row>
    <row r="110" spans="1:18">
      <c r="A110" s="27">
        <f t="shared" ca="1" si="19"/>
        <v>45958</v>
      </c>
      <c r="B110" s="20"/>
      <c r="C110" s="21"/>
      <c r="D110" s="20"/>
      <c r="E110" s="21"/>
      <c r="F110" s="22"/>
      <c r="G110" s="22"/>
      <c r="H110" s="34" t="str">
        <f t="shared" si="14"/>
        <v/>
      </c>
      <c r="I110" s="34" t="str">
        <f t="shared" si="15"/>
        <v/>
      </c>
      <c r="J110" s="34" t="str">
        <f t="shared" si="16"/>
        <v/>
      </c>
      <c r="K110" s="34" t="str">
        <f t="shared" si="17"/>
        <v/>
      </c>
      <c r="L110" s="26" t="str">
        <f t="shared" si="18"/>
        <v/>
      </c>
      <c r="M110" s="32"/>
      <c r="N110" s="190"/>
      <c r="O110" s="190"/>
      <c r="P110" s="190"/>
      <c r="Q110" s="190"/>
      <c r="R110" s="23"/>
    </row>
    <row r="111" spans="1:18">
      <c r="A111" s="27">
        <f t="shared" ca="1" si="19"/>
        <v>45959</v>
      </c>
      <c r="B111" s="20"/>
      <c r="C111" s="21"/>
      <c r="D111" s="20"/>
      <c r="E111" s="21"/>
      <c r="F111" s="22"/>
      <c r="G111" s="22"/>
      <c r="H111" s="34" t="str">
        <f t="shared" si="14"/>
        <v/>
      </c>
      <c r="I111" s="34" t="str">
        <f t="shared" si="15"/>
        <v/>
      </c>
      <c r="J111" s="34" t="str">
        <f t="shared" si="16"/>
        <v/>
      </c>
      <c r="K111" s="34" t="str">
        <f t="shared" si="17"/>
        <v/>
      </c>
      <c r="L111" s="26" t="str">
        <f t="shared" si="18"/>
        <v/>
      </c>
      <c r="M111" s="32"/>
      <c r="N111" s="190"/>
      <c r="O111" s="190"/>
      <c r="P111" s="190"/>
      <c r="Q111" s="190"/>
      <c r="R111" s="23"/>
    </row>
    <row r="112" spans="1:18">
      <c r="A112" s="27">
        <f t="shared" ca="1" si="19"/>
        <v>45960</v>
      </c>
      <c r="B112" s="20"/>
      <c r="C112" s="21"/>
      <c r="D112" s="20"/>
      <c r="E112" s="21"/>
      <c r="F112" s="22"/>
      <c r="G112" s="22"/>
      <c r="H112" s="34" t="str">
        <f t="shared" si="14"/>
        <v/>
      </c>
      <c r="I112" s="34" t="str">
        <f t="shared" si="15"/>
        <v/>
      </c>
      <c r="J112" s="34" t="str">
        <f t="shared" si="16"/>
        <v/>
      </c>
      <c r="K112" s="34" t="str">
        <f t="shared" si="17"/>
        <v/>
      </c>
      <c r="L112" s="26" t="str">
        <f t="shared" si="18"/>
        <v/>
      </c>
      <c r="M112" s="32"/>
      <c r="N112" s="190"/>
      <c r="O112" s="190"/>
      <c r="P112" s="190"/>
      <c r="Q112" s="190"/>
      <c r="R112" s="23"/>
    </row>
    <row r="113" spans="1:22">
      <c r="A113" s="27">
        <f t="shared" ca="1" si="19"/>
        <v>45961</v>
      </c>
      <c r="B113" s="20"/>
      <c r="C113" s="21"/>
      <c r="D113" s="20"/>
      <c r="E113" s="21"/>
      <c r="F113" s="22"/>
      <c r="G113" s="22"/>
      <c r="H113" s="34" t="str">
        <f t="shared" si="14"/>
        <v/>
      </c>
      <c r="I113" s="34" t="str">
        <f t="shared" si="15"/>
        <v/>
      </c>
      <c r="J113" s="34" t="str">
        <f t="shared" si="16"/>
        <v/>
      </c>
      <c r="K113" s="34" t="str">
        <f t="shared" si="17"/>
        <v/>
      </c>
      <c r="L113" s="26" t="str">
        <f>IF(AND($B113="",$D113=""),"",($C113-$B113-$F113)+($E113-$D113-$G113))</f>
        <v/>
      </c>
      <c r="M113" s="32"/>
      <c r="N113" s="190"/>
      <c r="O113" s="190"/>
      <c r="P113" s="190"/>
      <c r="Q113" s="190"/>
      <c r="R113" s="23"/>
    </row>
    <row r="114" spans="1:22">
      <c r="A114" s="5" t="s">
        <v>11</v>
      </c>
      <c r="B114" s="191"/>
      <c r="C114" s="192"/>
      <c r="D114" s="191"/>
      <c r="E114" s="192"/>
      <c r="F114" s="26" t="str">
        <f>IF(SUM($F83:$F113)=0,"",SUM($F83:$F113))</f>
        <v/>
      </c>
      <c r="G114" s="26" t="str">
        <f>IF(SUM($G83:$G113)=0,"",SUM($G83:$G113))</f>
        <v/>
      </c>
      <c r="H114" s="26" t="str">
        <f>IF(SUM(H83:H113)=0,"",SUM(H83:H113))</f>
        <v/>
      </c>
      <c r="I114" s="26" t="str">
        <f>IF(SUM(I83:I113)=0,"",SUM(I83:I113))</f>
        <v/>
      </c>
      <c r="J114" s="26" t="str">
        <f t="shared" ref="J114:K114" si="20">IF(SUM(J83:J113)=0,"",SUM(J83:J113))</f>
        <v/>
      </c>
      <c r="K114" s="26" t="str">
        <f t="shared" si="20"/>
        <v/>
      </c>
      <c r="L114" s="26" t="str">
        <f>IF(SUM($L83:$L113)=0,"",SUM($L83:$L113))</f>
        <v/>
      </c>
      <c r="M114" s="33"/>
      <c r="N114" s="193"/>
      <c r="O114" s="193"/>
      <c r="P114" s="193"/>
      <c r="Q114" s="193"/>
      <c r="R114" s="6"/>
    </row>
    <row r="116" spans="1:22" ht="27" customHeight="1">
      <c r="A116" s="194" t="s">
        <v>22</v>
      </c>
      <c r="B116" s="189" t="s">
        <v>103</v>
      </c>
      <c r="C116" s="189"/>
      <c r="D116" s="189"/>
      <c r="E116" s="189"/>
      <c r="F116" s="189" t="s">
        <v>23</v>
      </c>
      <c r="G116" s="189"/>
      <c r="H116" s="189" t="s">
        <v>88</v>
      </c>
      <c r="I116" s="189"/>
      <c r="J116" s="189"/>
      <c r="K116" s="189"/>
      <c r="L116" s="189" t="s">
        <v>87</v>
      </c>
      <c r="M116" s="195" t="s">
        <v>96</v>
      </c>
      <c r="N116" s="194" t="s">
        <v>25</v>
      </c>
      <c r="O116" s="194"/>
      <c r="P116" s="194"/>
      <c r="Q116" s="194"/>
      <c r="R116" s="189" t="s">
        <v>100</v>
      </c>
    </row>
    <row r="117" spans="1:22" ht="14.25" customHeight="1">
      <c r="A117" s="194"/>
      <c r="B117" s="189" t="s">
        <v>82</v>
      </c>
      <c r="C117" s="189"/>
      <c r="D117" s="189" t="s">
        <v>84</v>
      </c>
      <c r="E117" s="189"/>
      <c r="F117" s="189"/>
      <c r="G117" s="189"/>
      <c r="H117" s="189" t="s">
        <v>90</v>
      </c>
      <c r="I117" s="189"/>
      <c r="J117" s="189" t="s">
        <v>89</v>
      </c>
      <c r="K117" s="189"/>
      <c r="L117" s="189"/>
      <c r="M117" s="196"/>
      <c r="N117" s="194"/>
      <c r="O117" s="194"/>
      <c r="P117" s="194"/>
      <c r="Q117" s="194"/>
      <c r="R117" s="189"/>
    </row>
    <row r="118" spans="1:22">
      <c r="A118" s="194"/>
      <c r="B118" s="43" t="s">
        <v>26</v>
      </c>
      <c r="C118" s="43" t="s">
        <v>27</v>
      </c>
      <c r="D118" s="43" t="s">
        <v>26</v>
      </c>
      <c r="E118" s="43" t="s">
        <v>27</v>
      </c>
      <c r="F118" s="44" t="s">
        <v>85</v>
      </c>
      <c r="G118" s="44" t="s">
        <v>86</v>
      </c>
      <c r="H118" s="44" t="s">
        <v>81</v>
      </c>
      <c r="I118" s="44" t="s">
        <v>83</v>
      </c>
      <c r="J118" s="44" t="s">
        <v>81</v>
      </c>
      <c r="K118" s="44" t="s">
        <v>95</v>
      </c>
      <c r="L118" s="189"/>
      <c r="M118" s="197"/>
      <c r="N118" s="194"/>
      <c r="O118" s="194"/>
      <c r="P118" s="194"/>
      <c r="Q118" s="194"/>
      <c r="R118" s="194"/>
    </row>
    <row r="119" spans="1:22">
      <c r="A119" s="27" cm="1">
        <f t="array" aca="1" ref="A119" ca="1">DATE("2025","8"+3,IFERROR(INDIRECT(T1),"1"))</f>
        <v>45962</v>
      </c>
      <c r="B119" s="20"/>
      <c r="C119" s="21"/>
      <c r="D119" s="20"/>
      <c r="E119" s="21"/>
      <c r="F119" s="22"/>
      <c r="G119" s="22"/>
      <c r="H119" s="34" t="str">
        <f>IF(OR(B119="",LEFT(M119,1)="✓"),"",C119-B119-F119)</f>
        <v/>
      </c>
      <c r="I119" s="34" t="str">
        <f>IF(OR(D119="",LEFT(M119,1)="✓"),"",E119-D119-G119)</f>
        <v/>
      </c>
      <c r="J119" s="34" t="str">
        <f>IF(AND(B119&lt;&gt;"",M119="✓所定"),C119-B119-F119,"")</f>
        <v/>
      </c>
      <c r="K119" s="34" t="str">
        <f>IF(AND(B119&lt;&gt;"",M119="✓法定"),C119-B119-F119,"")</f>
        <v/>
      </c>
      <c r="L119" s="26" t="str">
        <f>IF(AND($B119="",$D119=""),"",($C119-$B119-$F119)+($E119-$D119-$G119))</f>
        <v/>
      </c>
      <c r="M119" s="32"/>
      <c r="N119" s="198"/>
      <c r="O119" s="199"/>
      <c r="P119" s="199"/>
      <c r="Q119" s="200"/>
      <c r="R119" s="23"/>
      <c r="V119" s="1" t="s">
        <v>171</v>
      </c>
    </row>
    <row r="120" spans="1:22">
      <c r="A120" s="27">
        <f ca="1">A119+1</f>
        <v>45963</v>
      </c>
      <c r="B120" s="20"/>
      <c r="C120" s="21"/>
      <c r="D120" s="20"/>
      <c r="E120" s="21"/>
      <c r="F120" s="22"/>
      <c r="G120" s="22"/>
      <c r="H120" s="34" t="str">
        <f t="shared" ref="H120:H149" si="21">IF(OR(B120="",LEFT(M120,1)="✓"),"",C120-B120-F120)</f>
        <v/>
      </c>
      <c r="I120" s="34" t="str">
        <f t="shared" ref="I120:I149" si="22">IF(OR(D120="",LEFT(M120,1)="✓"),"",E120-D120-G120)</f>
        <v/>
      </c>
      <c r="J120" s="34" t="str">
        <f t="shared" ref="J120:J149" si="23">IF(AND(B120&lt;&gt;"",M120="✓所定"),C120-B120-F120,"")</f>
        <v/>
      </c>
      <c r="K120" s="34" t="str">
        <f t="shared" ref="K120:K149" si="24">IF(AND(B120&lt;&gt;"",M120="✓法定"),C120-B120-F120,"")</f>
        <v/>
      </c>
      <c r="L120" s="26" t="str">
        <f t="shared" ref="L120:L147" si="25">IF(AND($B120="",$D120=""),"",($C120-$B120-$F120)+($E120-$D120-$G120))</f>
        <v/>
      </c>
      <c r="M120" s="32"/>
      <c r="N120" s="190"/>
      <c r="O120" s="190"/>
      <c r="P120" s="190"/>
      <c r="Q120" s="190"/>
      <c r="R120" s="23"/>
      <c r="V120" s="1" t="s">
        <v>172</v>
      </c>
    </row>
    <row r="121" spans="1:22">
      <c r="A121" s="27">
        <f t="shared" ref="A121:A149" ca="1" si="26">A120+1</f>
        <v>45964</v>
      </c>
      <c r="B121" s="20"/>
      <c r="C121" s="21"/>
      <c r="D121" s="20"/>
      <c r="E121" s="21"/>
      <c r="F121" s="22"/>
      <c r="G121" s="22"/>
      <c r="H121" s="34" t="str">
        <f t="shared" si="21"/>
        <v/>
      </c>
      <c r="I121" s="34" t="str">
        <f t="shared" si="22"/>
        <v/>
      </c>
      <c r="J121" s="34" t="str">
        <f t="shared" si="23"/>
        <v/>
      </c>
      <c r="K121" s="34" t="str">
        <f t="shared" si="24"/>
        <v/>
      </c>
      <c r="L121" s="26" t="str">
        <f t="shared" si="25"/>
        <v/>
      </c>
      <c r="M121" s="32"/>
      <c r="N121" s="190"/>
      <c r="O121" s="190"/>
      <c r="P121" s="190"/>
      <c r="Q121" s="190"/>
      <c r="R121" s="23"/>
    </row>
    <row r="122" spans="1:22">
      <c r="A122" s="27">
        <f t="shared" ca="1" si="26"/>
        <v>45965</v>
      </c>
      <c r="B122" s="20"/>
      <c r="C122" s="21"/>
      <c r="D122" s="20"/>
      <c r="E122" s="21"/>
      <c r="F122" s="22"/>
      <c r="G122" s="22"/>
      <c r="H122" s="34" t="str">
        <f t="shared" si="21"/>
        <v/>
      </c>
      <c r="I122" s="34" t="str">
        <f t="shared" si="22"/>
        <v/>
      </c>
      <c r="J122" s="34" t="str">
        <f t="shared" si="23"/>
        <v/>
      </c>
      <c r="K122" s="34" t="str">
        <f t="shared" si="24"/>
        <v/>
      </c>
      <c r="L122" s="26" t="str">
        <f t="shared" si="25"/>
        <v/>
      </c>
      <c r="M122" s="32"/>
      <c r="N122" s="190"/>
      <c r="O122" s="190"/>
      <c r="P122" s="190"/>
      <c r="Q122" s="190"/>
      <c r="R122" s="23"/>
    </row>
    <row r="123" spans="1:22">
      <c r="A123" s="27">
        <f t="shared" ca="1" si="26"/>
        <v>45966</v>
      </c>
      <c r="B123" s="20"/>
      <c r="C123" s="21"/>
      <c r="D123" s="20"/>
      <c r="E123" s="21"/>
      <c r="F123" s="22"/>
      <c r="G123" s="22"/>
      <c r="H123" s="34" t="str">
        <f t="shared" si="21"/>
        <v/>
      </c>
      <c r="I123" s="34" t="str">
        <f t="shared" si="22"/>
        <v/>
      </c>
      <c r="J123" s="34" t="str">
        <f t="shared" si="23"/>
        <v/>
      </c>
      <c r="K123" s="34" t="str">
        <f t="shared" si="24"/>
        <v/>
      </c>
      <c r="L123" s="26" t="str">
        <f t="shared" si="25"/>
        <v/>
      </c>
      <c r="M123" s="32"/>
      <c r="N123" s="190"/>
      <c r="O123" s="190"/>
      <c r="P123" s="190"/>
      <c r="Q123" s="190"/>
      <c r="R123" s="23"/>
    </row>
    <row r="124" spans="1:22">
      <c r="A124" s="27">
        <f t="shared" ca="1" si="26"/>
        <v>45967</v>
      </c>
      <c r="B124" s="20"/>
      <c r="C124" s="21"/>
      <c r="D124" s="20"/>
      <c r="E124" s="21"/>
      <c r="F124" s="22"/>
      <c r="G124" s="22"/>
      <c r="H124" s="34" t="str">
        <f t="shared" si="21"/>
        <v/>
      </c>
      <c r="I124" s="34" t="str">
        <f t="shared" si="22"/>
        <v/>
      </c>
      <c r="J124" s="34" t="str">
        <f t="shared" si="23"/>
        <v/>
      </c>
      <c r="K124" s="34" t="str">
        <f t="shared" si="24"/>
        <v/>
      </c>
      <c r="L124" s="26" t="str">
        <f t="shared" si="25"/>
        <v/>
      </c>
      <c r="M124" s="32"/>
      <c r="N124" s="190"/>
      <c r="O124" s="190"/>
      <c r="P124" s="190"/>
      <c r="Q124" s="190"/>
      <c r="R124" s="23"/>
    </row>
    <row r="125" spans="1:22">
      <c r="A125" s="27">
        <f t="shared" ca="1" si="26"/>
        <v>45968</v>
      </c>
      <c r="B125" s="20"/>
      <c r="C125" s="21"/>
      <c r="D125" s="20"/>
      <c r="E125" s="21"/>
      <c r="F125" s="22"/>
      <c r="G125" s="22"/>
      <c r="H125" s="34" t="str">
        <f t="shared" si="21"/>
        <v/>
      </c>
      <c r="I125" s="34" t="str">
        <f t="shared" si="22"/>
        <v/>
      </c>
      <c r="J125" s="34" t="str">
        <f t="shared" si="23"/>
        <v/>
      </c>
      <c r="K125" s="34" t="str">
        <f t="shared" si="24"/>
        <v/>
      </c>
      <c r="L125" s="26" t="str">
        <f t="shared" si="25"/>
        <v/>
      </c>
      <c r="M125" s="32"/>
      <c r="N125" s="190"/>
      <c r="O125" s="190"/>
      <c r="P125" s="190"/>
      <c r="Q125" s="190"/>
      <c r="R125" s="23"/>
    </row>
    <row r="126" spans="1:22">
      <c r="A126" s="27">
        <f t="shared" ca="1" si="26"/>
        <v>45969</v>
      </c>
      <c r="B126" s="20"/>
      <c r="C126" s="21"/>
      <c r="D126" s="20"/>
      <c r="E126" s="21"/>
      <c r="F126" s="22"/>
      <c r="G126" s="22"/>
      <c r="H126" s="34" t="str">
        <f t="shared" si="21"/>
        <v/>
      </c>
      <c r="I126" s="34" t="str">
        <f t="shared" si="22"/>
        <v/>
      </c>
      <c r="J126" s="34" t="str">
        <f t="shared" si="23"/>
        <v/>
      </c>
      <c r="K126" s="34" t="str">
        <f t="shared" si="24"/>
        <v/>
      </c>
      <c r="L126" s="26" t="str">
        <f t="shared" si="25"/>
        <v/>
      </c>
      <c r="M126" s="32"/>
      <c r="N126" s="190"/>
      <c r="O126" s="190"/>
      <c r="P126" s="190"/>
      <c r="Q126" s="190"/>
      <c r="R126" s="23"/>
    </row>
    <row r="127" spans="1:22">
      <c r="A127" s="27">
        <f t="shared" ca="1" si="26"/>
        <v>45970</v>
      </c>
      <c r="B127" s="20"/>
      <c r="C127" s="21"/>
      <c r="D127" s="20"/>
      <c r="E127" s="21"/>
      <c r="F127" s="22"/>
      <c r="G127" s="22"/>
      <c r="H127" s="34" t="str">
        <f t="shared" si="21"/>
        <v/>
      </c>
      <c r="I127" s="34" t="str">
        <f t="shared" si="22"/>
        <v/>
      </c>
      <c r="J127" s="34" t="str">
        <f t="shared" si="23"/>
        <v/>
      </c>
      <c r="K127" s="34" t="str">
        <f t="shared" si="24"/>
        <v/>
      </c>
      <c r="L127" s="26" t="str">
        <f t="shared" si="25"/>
        <v/>
      </c>
      <c r="M127" s="32"/>
      <c r="N127" s="190"/>
      <c r="O127" s="190"/>
      <c r="P127" s="190"/>
      <c r="Q127" s="190"/>
      <c r="R127" s="23"/>
    </row>
    <row r="128" spans="1:22">
      <c r="A128" s="27">
        <f t="shared" ca="1" si="26"/>
        <v>45971</v>
      </c>
      <c r="B128" s="20"/>
      <c r="C128" s="21"/>
      <c r="D128" s="20"/>
      <c r="E128" s="21"/>
      <c r="F128" s="22"/>
      <c r="G128" s="22"/>
      <c r="H128" s="34" t="str">
        <f t="shared" si="21"/>
        <v/>
      </c>
      <c r="I128" s="34" t="str">
        <f t="shared" si="22"/>
        <v/>
      </c>
      <c r="J128" s="34" t="str">
        <f t="shared" si="23"/>
        <v/>
      </c>
      <c r="K128" s="34" t="str">
        <f t="shared" si="24"/>
        <v/>
      </c>
      <c r="L128" s="26" t="str">
        <f t="shared" si="25"/>
        <v/>
      </c>
      <c r="M128" s="32"/>
      <c r="N128" s="190"/>
      <c r="O128" s="190"/>
      <c r="P128" s="190"/>
      <c r="Q128" s="190"/>
      <c r="R128" s="23"/>
    </row>
    <row r="129" spans="1:18">
      <c r="A129" s="27">
        <f t="shared" ca="1" si="26"/>
        <v>45972</v>
      </c>
      <c r="B129" s="20"/>
      <c r="C129" s="21"/>
      <c r="D129" s="20"/>
      <c r="E129" s="21"/>
      <c r="F129" s="22"/>
      <c r="G129" s="22"/>
      <c r="H129" s="34" t="str">
        <f t="shared" si="21"/>
        <v/>
      </c>
      <c r="I129" s="34" t="str">
        <f t="shared" si="22"/>
        <v/>
      </c>
      <c r="J129" s="34" t="str">
        <f t="shared" si="23"/>
        <v/>
      </c>
      <c r="K129" s="34" t="str">
        <f t="shared" si="24"/>
        <v/>
      </c>
      <c r="L129" s="26" t="str">
        <f t="shared" si="25"/>
        <v/>
      </c>
      <c r="M129" s="32"/>
      <c r="N129" s="190"/>
      <c r="O129" s="190"/>
      <c r="P129" s="190"/>
      <c r="Q129" s="190"/>
      <c r="R129" s="23"/>
    </row>
    <row r="130" spans="1:18">
      <c r="A130" s="27">
        <f t="shared" ca="1" si="26"/>
        <v>45973</v>
      </c>
      <c r="B130" s="20"/>
      <c r="C130" s="21"/>
      <c r="D130" s="20"/>
      <c r="E130" s="21"/>
      <c r="F130" s="22"/>
      <c r="G130" s="22"/>
      <c r="H130" s="34" t="str">
        <f t="shared" si="21"/>
        <v/>
      </c>
      <c r="I130" s="34" t="str">
        <f t="shared" si="22"/>
        <v/>
      </c>
      <c r="J130" s="34" t="str">
        <f t="shared" si="23"/>
        <v/>
      </c>
      <c r="K130" s="34" t="str">
        <f t="shared" si="24"/>
        <v/>
      </c>
      <c r="L130" s="26" t="str">
        <f t="shared" si="25"/>
        <v/>
      </c>
      <c r="M130" s="32"/>
      <c r="N130" s="190"/>
      <c r="O130" s="190"/>
      <c r="P130" s="190"/>
      <c r="Q130" s="190"/>
      <c r="R130" s="23"/>
    </row>
    <row r="131" spans="1:18">
      <c r="A131" s="27">
        <f t="shared" ca="1" si="26"/>
        <v>45974</v>
      </c>
      <c r="B131" s="20"/>
      <c r="C131" s="21"/>
      <c r="D131" s="20"/>
      <c r="E131" s="21"/>
      <c r="F131" s="22"/>
      <c r="G131" s="22"/>
      <c r="H131" s="34" t="str">
        <f t="shared" si="21"/>
        <v/>
      </c>
      <c r="I131" s="34" t="str">
        <f t="shared" si="22"/>
        <v/>
      </c>
      <c r="J131" s="34" t="str">
        <f t="shared" si="23"/>
        <v/>
      </c>
      <c r="K131" s="34" t="str">
        <f t="shared" si="24"/>
        <v/>
      </c>
      <c r="L131" s="26" t="str">
        <f t="shared" si="25"/>
        <v/>
      </c>
      <c r="M131" s="32"/>
      <c r="N131" s="190"/>
      <c r="O131" s="190"/>
      <c r="P131" s="190"/>
      <c r="Q131" s="190"/>
      <c r="R131" s="23"/>
    </row>
    <row r="132" spans="1:18">
      <c r="A132" s="27">
        <f t="shared" ca="1" si="26"/>
        <v>45975</v>
      </c>
      <c r="B132" s="20"/>
      <c r="C132" s="21"/>
      <c r="D132" s="20"/>
      <c r="E132" s="21"/>
      <c r="F132" s="22"/>
      <c r="G132" s="22"/>
      <c r="H132" s="34" t="str">
        <f t="shared" si="21"/>
        <v/>
      </c>
      <c r="I132" s="34" t="str">
        <f t="shared" si="22"/>
        <v/>
      </c>
      <c r="J132" s="34" t="str">
        <f t="shared" si="23"/>
        <v/>
      </c>
      <c r="K132" s="34" t="str">
        <f t="shared" si="24"/>
        <v/>
      </c>
      <c r="L132" s="26" t="str">
        <f t="shared" si="25"/>
        <v/>
      </c>
      <c r="M132" s="32"/>
      <c r="N132" s="190"/>
      <c r="O132" s="190"/>
      <c r="P132" s="190"/>
      <c r="Q132" s="190"/>
      <c r="R132" s="23"/>
    </row>
    <row r="133" spans="1:18">
      <c r="A133" s="27">
        <f t="shared" ca="1" si="26"/>
        <v>45976</v>
      </c>
      <c r="B133" s="20"/>
      <c r="C133" s="21"/>
      <c r="D133" s="20"/>
      <c r="E133" s="21"/>
      <c r="F133" s="22"/>
      <c r="G133" s="22"/>
      <c r="H133" s="34" t="str">
        <f t="shared" si="21"/>
        <v/>
      </c>
      <c r="I133" s="34" t="str">
        <f t="shared" si="22"/>
        <v/>
      </c>
      <c r="J133" s="34" t="str">
        <f t="shared" si="23"/>
        <v/>
      </c>
      <c r="K133" s="34" t="str">
        <f t="shared" si="24"/>
        <v/>
      </c>
      <c r="L133" s="26" t="str">
        <f t="shared" si="25"/>
        <v/>
      </c>
      <c r="M133" s="32"/>
      <c r="N133" s="190"/>
      <c r="O133" s="190"/>
      <c r="P133" s="190"/>
      <c r="Q133" s="190"/>
      <c r="R133" s="23"/>
    </row>
    <row r="134" spans="1:18">
      <c r="A134" s="27">
        <f t="shared" ca="1" si="26"/>
        <v>45977</v>
      </c>
      <c r="B134" s="20"/>
      <c r="C134" s="21"/>
      <c r="D134" s="20"/>
      <c r="E134" s="21"/>
      <c r="F134" s="22"/>
      <c r="G134" s="22"/>
      <c r="H134" s="34" t="str">
        <f t="shared" si="21"/>
        <v/>
      </c>
      <c r="I134" s="34" t="str">
        <f t="shared" si="22"/>
        <v/>
      </c>
      <c r="J134" s="34" t="str">
        <f t="shared" si="23"/>
        <v/>
      </c>
      <c r="K134" s="34" t="str">
        <f t="shared" si="24"/>
        <v/>
      </c>
      <c r="L134" s="26" t="str">
        <f t="shared" si="25"/>
        <v/>
      </c>
      <c r="M134" s="32"/>
      <c r="N134" s="190"/>
      <c r="O134" s="190"/>
      <c r="P134" s="190"/>
      <c r="Q134" s="190"/>
      <c r="R134" s="23"/>
    </row>
    <row r="135" spans="1:18">
      <c r="A135" s="27">
        <f t="shared" ca="1" si="26"/>
        <v>45978</v>
      </c>
      <c r="B135" s="20"/>
      <c r="C135" s="21"/>
      <c r="D135" s="20"/>
      <c r="E135" s="21"/>
      <c r="F135" s="22"/>
      <c r="G135" s="22"/>
      <c r="H135" s="34" t="str">
        <f t="shared" si="21"/>
        <v/>
      </c>
      <c r="I135" s="34" t="str">
        <f t="shared" si="22"/>
        <v/>
      </c>
      <c r="J135" s="34" t="str">
        <f t="shared" si="23"/>
        <v/>
      </c>
      <c r="K135" s="34" t="str">
        <f t="shared" si="24"/>
        <v/>
      </c>
      <c r="L135" s="26" t="str">
        <f t="shared" si="25"/>
        <v/>
      </c>
      <c r="M135" s="32"/>
      <c r="N135" s="190"/>
      <c r="O135" s="190"/>
      <c r="P135" s="190"/>
      <c r="Q135" s="190"/>
      <c r="R135" s="23"/>
    </row>
    <row r="136" spans="1:18">
      <c r="A136" s="27">
        <f t="shared" ca="1" si="26"/>
        <v>45979</v>
      </c>
      <c r="B136" s="20"/>
      <c r="C136" s="21"/>
      <c r="D136" s="20"/>
      <c r="E136" s="21"/>
      <c r="F136" s="22"/>
      <c r="G136" s="22"/>
      <c r="H136" s="34" t="str">
        <f t="shared" si="21"/>
        <v/>
      </c>
      <c r="I136" s="34" t="str">
        <f t="shared" si="22"/>
        <v/>
      </c>
      <c r="J136" s="34" t="str">
        <f t="shared" si="23"/>
        <v/>
      </c>
      <c r="K136" s="34" t="str">
        <f t="shared" si="24"/>
        <v/>
      </c>
      <c r="L136" s="26" t="str">
        <f t="shared" si="25"/>
        <v/>
      </c>
      <c r="M136" s="32"/>
      <c r="N136" s="190"/>
      <c r="O136" s="190"/>
      <c r="P136" s="190"/>
      <c r="Q136" s="190"/>
      <c r="R136" s="23"/>
    </row>
    <row r="137" spans="1:18">
      <c r="A137" s="27">
        <f t="shared" ca="1" si="26"/>
        <v>45980</v>
      </c>
      <c r="B137" s="20"/>
      <c r="C137" s="21"/>
      <c r="D137" s="20"/>
      <c r="E137" s="21"/>
      <c r="F137" s="22"/>
      <c r="G137" s="22"/>
      <c r="H137" s="34" t="str">
        <f t="shared" si="21"/>
        <v/>
      </c>
      <c r="I137" s="34" t="str">
        <f t="shared" si="22"/>
        <v/>
      </c>
      <c r="J137" s="34" t="str">
        <f t="shared" si="23"/>
        <v/>
      </c>
      <c r="K137" s="34" t="str">
        <f t="shared" si="24"/>
        <v/>
      </c>
      <c r="L137" s="26" t="str">
        <f t="shared" si="25"/>
        <v/>
      </c>
      <c r="M137" s="32"/>
      <c r="N137" s="190"/>
      <c r="O137" s="190"/>
      <c r="P137" s="190"/>
      <c r="Q137" s="190"/>
      <c r="R137" s="23"/>
    </row>
    <row r="138" spans="1:18">
      <c r="A138" s="27">
        <f t="shared" ca="1" si="26"/>
        <v>45981</v>
      </c>
      <c r="B138" s="20"/>
      <c r="C138" s="21"/>
      <c r="D138" s="20"/>
      <c r="E138" s="21"/>
      <c r="F138" s="22"/>
      <c r="G138" s="22"/>
      <c r="H138" s="34" t="str">
        <f t="shared" si="21"/>
        <v/>
      </c>
      <c r="I138" s="34" t="str">
        <f t="shared" si="22"/>
        <v/>
      </c>
      <c r="J138" s="34" t="str">
        <f t="shared" si="23"/>
        <v/>
      </c>
      <c r="K138" s="34" t="str">
        <f t="shared" si="24"/>
        <v/>
      </c>
      <c r="L138" s="26" t="str">
        <f t="shared" si="25"/>
        <v/>
      </c>
      <c r="M138" s="32"/>
      <c r="N138" s="190"/>
      <c r="O138" s="190"/>
      <c r="P138" s="190"/>
      <c r="Q138" s="190"/>
      <c r="R138" s="23"/>
    </row>
    <row r="139" spans="1:18">
      <c r="A139" s="27">
        <f t="shared" ca="1" si="26"/>
        <v>45982</v>
      </c>
      <c r="B139" s="20"/>
      <c r="C139" s="21"/>
      <c r="D139" s="20"/>
      <c r="E139" s="21"/>
      <c r="F139" s="22"/>
      <c r="G139" s="22"/>
      <c r="H139" s="34" t="str">
        <f t="shared" si="21"/>
        <v/>
      </c>
      <c r="I139" s="34" t="str">
        <f t="shared" si="22"/>
        <v/>
      </c>
      <c r="J139" s="34" t="str">
        <f t="shared" si="23"/>
        <v/>
      </c>
      <c r="K139" s="34" t="str">
        <f t="shared" si="24"/>
        <v/>
      </c>
      <c r="L139" s="26" t="str">
        <f t="shared" si="25"/>
        <v/>
      </c>
      <c r="M139" s="32"/>
      <c r="N139" s="190"/>
      <c r="O139" s="190"/>
      <c r="P139" s="190"/>
      <c r="Q139" s="190"/>
      <c r="R139" s="23"/>
    </row>
    <row r="140" spans="1:18">
      <c r="A140" s="27">
        <f t="shared" ca="1" si="26"/>
        <v>45983</v>
      </c>
      <c r="B140" s="20"/>
      <c r="C140" s="21"/>
      <c r="D140" s="20"/>
      <c r="E140" s="21"/>
      <c r="F140" s="22"/>
      <c r="G140" s="22"/>
      <c r="H140" s="34" t="str">
        <f t="shared" si="21"/>
        <v/>
      </c>
      <c r="I140" s="34" t="str">
        <f t="shared" si="22"/>
        <v/>
      </c>
      <c r="J140" s="34" t="str">
        <f t="shared" si="23"/>
        <v/>
      </c>
      <c r="K140" s="34" t="str">
        <f t="shared" si="24"/>
        <v/>
      </c>
      <c r="L140" s="26" t="str">
        <f t="shared" si="25"/>
        <v/>
      </c>
      <c r="M140" s="32"/>
      <c r="N140" s="190"/>
      <c r="O140" s="190"/>
      <c r="P140" s="190"/>
      <c r="Q140" s="190"/>
      <c r="R140" s="23"/>
    </row>
    <row r="141" spans="1:18">
      <c r="A141" s="27">
        <f t="shared" ca="1" si="26"/>
        <v>45984</v>
      </c>
      <c r="B141" s="20"/>
      <c r="C141" s="21"/>
      <c r="D141" s="20"/>
      <c r="E141" s="21"/>
      <c r="F141" s="22"/>
      <c r="G141" s="22"/>
      <c r="H141" s="34" t="str">
        <f t="shared" si="21"/>
        <v/>
      </c>
      <c r="I141" s="34" t="str">
        <f t="shared" si="22"/>
        <v/>
      </c>
      <c r="J141" s="34" t="str">
        <f t="shared" si="23"/>
        <v/>
      </c>
      <c r="K141" s="34" t="str">
        <f t="shared" si="24"/>
        <v/>
      </c>
      <c r="L141" s="26" t="str">
        <f t="shared" si="25"/>
        <v/>
      </c>
      <c r="M141" s="32"/>
      <c r="N141" s="190"/>
      <c r="O141" s="190"/>
      <c r="P141" s="190"/>
      <c r="Q141" s="190"/>
      <c r="R141" s="23"/>
    </row>
    <row r="142" spans="1:18">
      <c r="A142" s="27">
        <f t="shared" ca="1" si="26"/>
        <v>45985</v>
      </c>
      <c r="B142" s="20"/>
      <c r="C142" s="21"/>
      <c r="D142" s="20"/>
      <c r="E142" s="21"/>
      <c r="F142" s="22"/>
      <c r="G142" s="22"/>
      <c r="H142" s="34" t="str">
        <f t="shared" si="21"/>
        <v/>
      </c>
      <c r="I142" s="34" t="str">
        <f t="shared" si="22"/>
        <v/>
      </c>
      <c r="J142" s="34" t="str">
        <f t="shared" si="23"/>
        <v/>
      </c>
      <c r="K142" s="34" t="str">
        <f t="shared" si="24"/>
        <v/>
      </c>
      <c r="L142" s="26" t="str">
        <f t="shared" si="25"/>
        <v/>
      </c>
      <c r="M142" s="32"/>
      <c r="N142" s="190"/>
      <c r="O142" s="190"/>
      <c r="P142" s="190"/>
      <c r="Q142" s="190"/>
      <c r="R142" s="23"/>
    </row>
    <row r="143" spans="1:18">
      <c r="A143" s="27">
        <f t="shared" ca="1" si="26"/>
        <v>45986</v>
      </c>
      <c r="B143" s="20"/>
      <c r="C143" s="21"/>
      <c r="D143" s="20"/>
      <c r="E143" s="21"/>
      <c r="F143" s="22"/>
      <c r="G143" s="22"/>
      <c r="H143" s="34" t="str">
        <f t="shared" si="21"/>
        <v/>
      </c>
      <c r="I143" s="34" t="str">
        <f t="shared" si="22"/>
        <v/>
      </c>
      <c r="J143" s="34" t="str">
        <f t="shared" si="23"/>
        <v/>
      </c>
      <c r="K143" s="34" t="str">
        <f t="shared" si="24"/>
        <v/>
      </c>
      <c r="L143" s="26" t="str">
        <f t="shared" si="25"/>
        <v/>
      </c>
      <c r="M143" s="32"/>
      <c r="N143" s="190"/>
      <c r="O143" s="190"/>
      <c r="P143" s="190"/>
      <c r="Q143" s="190"/>
      <c r="R143" s="23"/>
    </row>
    <row r="144" spans="1:18">
      <c r="A144" s="27">
        <f t="shared" ca="1" si="26"/>
        <v>45987</v>
      </c>
      <c r="B144" s="20"/>
      <c r="C144" s="21"/>
      <c r="D144" s="20"/>
      <c r="E144" s="21"/>
      <c r="F144" s="22"/>
      <c r="G144" s="22"/>
      <c r="H144" s="34" t="str">
        <f t="shared" si="21"/>
        <v/>
      </c>
      <c r="I144" s="34" t="str">
        <f t="shared" si="22"/>
        <v/>
      </c>
      <c r="J144" s="34" t="str">
        <f t="shared" si="23"/>
        <v/>
      </c>
      <c r="K144" s="34" t="str">
        <f t="shared" si="24"/>
        <v/>
      </c>
      <c r="L144" s="26" t="str">
        <f t="shared" si="25"/>
        <v/>
      </c>
      <c r="M144" s="32"/>
      <c r="N144" s="190"/>
      <c r="O144" s="190"/>
      <c r="P144" s="190"/>
      <c r="Q144" s="190"/>
      <c r="R144" s="23"/>
    </row>
    <row r="145" spans="1:22">
      <c r="A145" s="27">
        <f t="shared" ca="1" si="26"/>
        <v>45988</v>
      </c>
      <c r="B145" s="20"/>
      <c r="C145" s="21"/>
      <c r="D145" s="20"/>
      <c r="E145" s="21"/>
      <c r="F145" s="22"/>
      <c r="G145" s="22"/>
      <c r="H145" s="34" t="str">
        <f t="shared" si="21"/>
        <v/>
      </c>
      <c r="I145" s="34" t="str">
        <f t="shared" si="22"/>
        <v/>
      </c>
      <c r="J145" s="34" t="str">
        <f t="shared" si="23"/>
        <v/>
      </c>
      <c r="K145" s="34" t="str">
        <f t="shared" si="24"/>
        <v/>
      </c>
      <c r="L145" s="26" t="str">
        <f t="shared" si="25"/>
        <v/>
      </c>
      <c r="M145" s="32"/>
      <c r="N145" s="190"/>
      <c r="O145" s="190"/>
      <c r="P145" s="190"/>
      <c r="Q145" s="190"/>
      <c r="R145" s="23"/>
    </row>
    <row r="146" spans="1:22">
      <c r="A146" s="27">
        <f t="shared" ca="1" si="26"/>
        <v>45989</v>
      </c>
      <c r="B146" s="20"/>
      <c r="C146" s="21"/>
      <c r="D146" s="20"/>
      <c r="E146" s="21"/>
      <c r="F146" s="22"/>
      <c r="G146" s="22"/>
      <c r="H146" s="34" t="str">
        <f t="shared" si="21"/>
        <v/>
      </c>
      <c r="I146" s="34" t="str">
        <f t="shared" si="22"/>
        <v/>
      </c>
      <c r="J146" s="34" t="str">
        <f t="shared" si="23"/>
        <v/>
      </c>
      <c r="K146" s="34" t="str">
        <f t="shared" si="24"/>
        <v/>
      </c>
      <c r="L146" s="26" t="str">
        <f t="shared" si="25"/>
        <v/>
      </c>
      <c r="M146" s="32"/>
      <c r="N146" s="190"/>
      <c r="O146" s="190"/>
      <c r="P146" s="190"/>
      <c r="Q146" s="190"/>
      <c r="R146" s="23"/>
    </row>
    <row r="147" spans="1:22">
      <c r="A147" s="27">
        <f t="shared" ca="1" si="26"/>
        <v>45990</v>
      </c>
      <c r="B147" s="20"/>
      <c r="C147" s="21"/>
      <c r="D147" s="20"/>
      <c r="E147" s="21"/>
      <c r="F147" s="22"/>
      <c r="G147" s="22"/>
      <c r="H147" s="34" t="str">
        <f t="shared" si="21"/>
        <v/>
      </c>
      <c r="I147" s="34" t="str">
        <f t="shared" si="22"/>
        <v/>
      </c>
      <c r="J147" s="34" t="str">
        <f t="shared" si="23"/>
        <v/>
      </c>
      <c r="K147" s="34" t="str">
        <f t="shared" si="24"/>
        <v/>
      </c>
      <c r="L147" s="26" t="str">
        <f t="shared" si="25"/>
        <v/>
      </c>
      <c r="M147" s="32"/>
      <c r="N147" s="190"/>
      <c r="O147" s="190"/>
      <c r="P147" s="190"/>
      <c r="Q147" s="190"/>
      <c r="R147" s="23"/>
    </row>
    <row r="148" spans="1:22">
      <c r="A148" s="27">
        <f t="shared" ca="1" si="26"/>
        <v>45991</v>
      </c>
      <c r="B148" s="20"/>
      <c r="C148" s="21"/>
      <c r="D148" s="20"/>
      <c r="E148" s="21"/>
      <c r="F148" s="22"/>
      <c r="G148" s="22"/>
      <c r="H148" s="34" t="str">
        <f t="shared" si="21"/>
        <v/>
      </c>
      <c r="I148" s="34" t="str">
        <f t="shared" si="22"/>
        <v/>
      </c>
      <c r="J148" s="34" t="str">
        <f t="shared" si="23"/>
        <v/>
      </c>
      <c r="K148" s="34" t="str">
        <f t="shared" si="24"/>
        <v/>
      </c>
      <c r="L148" s="26" t="str">
        <f>IF(AND($B148="",$D148=""),"",($C148-$B148-$F148)+($E148-$D148-$G148))</f>
        <v/>
      </c>
      <c r="M148" s="32"/>
      <c r="N148" s="190"/>
      <c r="O148" s="190"/>
      <c r="P148" s="190"/>
      <c r="Q148" s="190"/>
      <c r="R148" s="23"/>
    </row>
    <row r="149" spans="1:22">
      <c r="A149" s="27">
        <f t="shared" ca="1" si="26"/>
        <v>45992</v>
      </c>
      <c r="B149" s="20"/>
      <c r="C149" s="21"/>
      <c r="D149" s="20"/>
      <c r="E149" s="21"/>
      <c r="F149" s="22"/>
      <c r="G149" s="22"/>
      <c r="H149" s="34" t="str">
        <f t="shared" si="21"/>
        <v/>
      </c>
      <c r="I149" s="34" t="str">
        <f t="shared" si="22"/>
        <v/>
      </c>
      <c r="J149" s="34" t="str">
        <f t="shared" si="23"/>
        <v/>
      </c>
      <c r="K149" s="34" t="str">
        <f t="shared" si="24"/>
        <v/>
      </c>
      <c r="L149" s="26" t="str">
        <f>IF(AND($B149="",$D149=""),"",($C149-$B149-$F149)+($E149-$D149-$G149))</f>
        <v/>
      </c>
      <c r="M149" s="32"/>
      <c r="N149" s="190"/>
      <c r="O149" s="190"/>
      <c r="P149" s="190"/>
      <c r="Q149" s="190"/>
      <c r="R149" s="23"/>
    </row>
    <row r="150" spans="1:22">
      <c r="A150" s="5" t="s">
        <v>11</v>
      </c>
      <c r="B150" s="191"/>
      <c r="C150" s="192"/>
      <c r="D150" s="191"/>
      <c r="E150" s="192"/>
      <c r="F150" s="26" t="str">
        <f>IF(SUM($F119:$F149)=0,"",SUM($F119:$F149))</f>
        <v/>
      </c>
      <c r="G150" s="26" t="str">
        <f>IF(SUM($G119:$G149)=0,"",SUM($G119:$G149))</f>
        <v/>
      </c>
      <c r="H150" s="26" t="str">
        <f>IF(SUM(H119:H149)=0,"",SUM(H119:H149))</f>
        <v/>
      </c>
      <c r="I150" s="26" t="str">
        <f>IF(SUM(I119:I149)=0,"",SUM(I119:I149))</f>
        <v/>
      </c>
      <c r="J150" s="26" t="str">
        <f t="shared" ref="J150:K150" si="27">IF(SUM(J119:J149)=0,"",SUM(J119:J149))</f>
        <v/>
      </c>
      <c r="K150" s="26" t="str">
        <f t="shared" si="27"/>
        <v/>
      </c>
      <c r="L150" s="26" t="str">
        <f>IF(SUM($L119:$L149)=0,"",SUM($L119:$L149))</f>
        <v/>
      </c>
      <c r="M150" s="33"/>
      <c r="N150" s="193"/>
      <c r="O150" s="193"/>
      <c r="P150" s="193"/>
      <c r="Q150" s="193"/>
      <c r="R150" s="6"/>
    </row>
    <row r="152" spans="1:22" ht="27" customHeight="1">
      <c r="A152" s="194" t="s">
        <v>22</v>
      </c>
      <c r="B152" s="189" t="s">
        <v>103</v>
      </c>
      <c r="C152" s="189"/>
      <c r="D152" s="189"/>
      <c r="E152" s="189"/>
      <c r="F152" s="189" t="s">
        <v>23</v>
      </c>
      <c r="G152" s="189"/>
      <c r="H152" s="189" t="s">
        <v>88</v>
      </c>
      <c r="I152" s="189"/>
      <c r="J152" s="189"/>
      <c r="K152" s="189"/>
      <c r="L152" s="189" t="s">
        <v>87</v>
      </c>
      <c r="M152" s="195" t="s">
        <v>96</v>
      </c>
      <c r="N152" s="194" t="s">
        <v>25</v>
      </c>
      <c r="O152" s="194"/>
      <c r="P152" s="194"/>
      <c r="Q152" s="194"/>
      <c r="R152" s="189" t="s">
        <v>100</v>
      </c>
    </row>
    <row r="153" spans="1:22" ht="14.25" customHeight="1">
      <c r="A153" s="194"/>
      <c r="B153" s="189" t="s">
        <v>82</v>
      </c>
      <c r="C153" s="189"/>
      <c r="D153" s="189" t="s">
        <v>84</v>
      </c>
      <c r="E153" s="189"/>
      <c r="F153" s="189"/>
      <c r="G153" s="189"/>
      <c r="H153" s="189" t="s">
        <v>90</v>
      </c>
      <c r="I153" s="189"/>
      <c r="J153" s="189" t="s">
        <v>89</v>
      </c>
      <c r="K153" s="189"/>
      <c r="L153" s="189"/>
      <c r="M153" s="196"/>
      <c r="N153" s="194"/>
      <c r="O153" s="194"/>
      <c r="P153" s="194"/>
      <c r="Q153" s="194"/>
      <c r="R153" s="189"/>
    </row>
    <row r="154" spans="1:22">
      <c r="A154" s="194"/>
      <c r="B154" s="43" t="s">
        <v>26</v>
      </c>
      <c r="C154" s="43" t="s">
        <v>27</v>
      </c>
      <c r="D154" s="43" t="s">
        <v>26</v>
      </c>
      <c r="E154" s="43" t="s">
        <v>27</v>
      </c>
      <c r="F154" s="44" t="s">
        <v>85</v>
      </c>
      <c r="G154" s="44" t="s">
        <v>86</v>
      </c>
      <c r="H154" s="44" t="s">
        <v>81</v>
      </c>
      <c r="I154" s="44" t="s">
        <v>83</v>
      </c>
      <c r="J154" s="44" t="s">
        <v>81</v>
      </c>
      <c r="K154" s="44" t="s">
        <v>95</v>
      </c>
      <c r="L154" s="189"/>
      <c r="M154" s="197"/>
      <c r="N154" s="194"/>
      <c r="O154" s="194"/>
      <c r="P154" s="194"/>
      <c r="Q154" s="194"/>
      <c r="R154" s="194"/>
    </row>
    <row r="155" spans="1:22">
      <c r="A155" s="27" cm="1">
        <f t="array" aca="1" ref="A155" ca="1">DATE("2025","8"+4,IFERROR(INDIRECT(T1),"1"))</f>
        <v>45992</v>
      </c>
      <c r="B155" s="20"/>
      <c r="C155" s="21"/>
      <c r="D155" s="20"/>
      <c r="E155" s="21"/>
      <c r="F155" s="22"/>
      <c r="G155" s="22"/>
      <c r="H155" s="34" t="str">
        <f>IF(OR(B155="",LEFT(M155,1)="✓"),"",C155-B155-F155)</f>
        <v/>
      </c>
      <c r="I155" s="34" t="str">
        <f>IF(OR(D155="",LEFT(M155,1)="✓"),"",E155-D155-G155)</f>
        <v/>
      </c>
      <c r="J155" s="34" t="str">
        <f>IF(AND(B155&lt;&gt;"",M155="✓所定"),C155-B155-F155,"")</f>
        <v/>
      </c>
      <c r="K155" s="34" t="str">
        <f>IF(AND(B155&lt;&gt;"",M155="✓法定"),C155-B155-F155,"")</f>
        <v/>
      </c>
      <c r="L155" s="26" t="str">
        <f t="shared" ref="L155:L185" si="28">IF(AND($B155="",$D155=""),"",($C155-$B155-$F155)+($E155-$D155-$G155))</f>
        <v/>
      </c>
      <c r="M155" s="32"/>
      <c r="N155" s="190"/>
      <c r="O155" s="190"/>
      <c r="P155" s="190"/>
      <c r="Q155" s="190"/>
      <c r="R155" s="23"/>
      <c r="V155" s="1" t="s">
        <v>171</v>
      </c>
    </row>
    <row r="156" spans="1:22">
      <c r="A156" s="27">
        <f ca="1">A155+1</f>
        <v>45993</v>
      </c>
      <c r="B156" s="20"/>
      <c r="C156" s="21"/>
      <c r="D156" s="20"/>
      <c r="E156" s="21"/>
      <c r="F156" s="22"/>
      <c r="G156" s="22"/>
      <c r="H156" s="34" t="str">
        <f t="shared" ref="H156:H185" si="29">IF(OR(B156="",LEFT(M156,1)="✓"),"",C156-B156-F156)</f>
        <v/>
      </c>
      <c r="I156" s="34" t="str">
        <f t="shared" ref="I156:I185" si="30">IF(OR(D156="",LEFT(M156,1)="✓"),"",E156-D156-G156)</f>
        <v/>
      </c>
      <c r="J156" s="34" t="str">
        <f t="shared" ref="J156:J185" si="31">IF(AND(B156&lt;&gt;"",M156="✓所定"),C156-B156-F156,"")</f>
        <v/>
      </c>
      <c r="K156" s="34" t="str">
        <f t="shared" ref="K156:K185" si="32">IF(AND(B156&lt;&gt;"",M156="✓法定"),C156-B156-F156,"")</f>
        <v/>
      </c>
      <c r="L156" s="26" t="str">
        <f t="shared" si="28"/>
        <v/>
      </c>
      <c r="M156" s="32"/>
      <c r="N156" s="190"/>
      <c r="O156" s="190"/>
      <c r="P156" s="190"/>
      <c r="Q156" s="190"/>
      <c r="R156" s="23"/>
      <c r="V156" s="1" t="s">
        <v>172</v>
      </c>
    </row>
    <row r="157" spans="1:22">
      <c r="A157" s="27">
        <f t="shared" ref="A157:A185" ca="1" si="33">A156+1</f>
        <v>45994</v>
      </c>
      <c r="B157" s="20"/>
      <c r="C157" s="21"/>
      <c r="D157" s="20"/>
      <c r="E157" s="21"/>
      <c r="F157" s="22"/>
      <c r="G157" s="22"/>
      <c r="H157" s="34" t="str">
        <f t="shared" si="29"/>
        <v/>
      </c>
      <c r="I157" s="34" t="str">
        <f t="shared" si="30"/>
        <v/>
      </c>
      <c r="J157" s="34" t="str">
        <f t="shared" si="31"/>
        <v/>
      </c>
      <c r="K157" s="34" t="str">
        <f t="shared" si="32"/>
        <v/>
      </c>
      <c r="L157" s="26" t="str">
        <f t="shared" si="28"/>
        <v/>
      </c>
      <c r="M157" s="32"/>
      <c r="N157" s="190"/>
      <c r="O157" s="190"/>
      <c r="P157" s="190"/>
      <c r="Q157" s="190"/>
      <c r="R157" s="23"/>
    </row>
    <row r="158" spans="1:22">
      <c r="A158" s="27">
        <f t="shared" ca="1" si="33"/>
        <v>45995</v>
      </c>
      <c r="B158" s="20"/>
      <c r="C158" s="21"/>
      <c r="D158" s="20"/>
      <c r="E158" s="21"/>
      <c r="F158" s="22"/>
      <c r="G158" s="22"/>
      <c r="H158" s="34" t="str">
        <f t="shared" si="29"/>
        <v/>
      </c>
      <c r="I158" s="34" t="str">
        <f t="shared" si="30"/>
        <v/>
      </c>
      <c r="J158" s="34" t="str">
        <f t="shared" si="31"/>
        <v/>
      </c>
      <c r="K158" s="34" t="str">
        <f t="shared" si="32"/>
        <v/>
      </c>
      <c r="L158" s="26" t="str">
        <f t="shared" si="28"/>
        <v/>
      </c>
      <c r="M158" s="32"/>
      <c r="N158" s="190"/>
      <c r="O158" s="190"/>
      <c r="P158" s="190"/>
      <c r="Q158" s="190"/>
      <c r="R158" s="23"/>
    </row>
    <row r="159" spans="1:22">
      <c r="A159" s="27">
        <f t="shared" ca="1" si="33"/>
        <v>45996</v>
      </c>
      <c r="B159" s="20"/>
      <c r="C159" s="21"/>
      <c r="D159" s="20"/>
      <c r="E159" s="21"/>
      <c r="F159" s="22"/>
      <c r="G159" s="22"/>
      <c r="H159" s="34" t="str">
        <f t="shared" si="29"/>
        <v/>
      </c>
      <c r="I159" s="34" t="str">
        <f t="shared" si="30"/>
        <v/>
      </c>
      <c r="J159" s="34" t="str">
        <f t="shared" si="31"/>
        <v/>
      </c>
      <c r="K159" s="34" t="str">
        <f t="shared" si="32"/>
        <v/>
      </c>
      <c r="L159" s="26" t="str">
        <f t="shared" si="28"/>
        <v/>
      </c>
      <c r="M159" s="32"/>
      <c r="N159" s="190"/>
      <c r="O159" s="190"/>
      <c r="P159" s="190"/>
      <c r="Q159" s="190"/>
      <c r="R159" s="23"/>
    </row>
    <row r="160" spans="1:22">
      <c r="A160" s="27">
        <f t="shared" ca="1" si="33"/>
        <v>45997</v>
      </c>
      <c r="B160" s="20"/>
      <c r="C160" s="21"/>
      <c r="D160" s="20"/>
      <c r="E160" s="21"/>
      <c r="F160" s="22"/>
      <c r="G160" s="22"/>
      <c r="H160" s="34" t="str">
        <f t="shared" si="29"/>
        <v/>
      </c>
      <c r="I160" s="34" t="str">
        <f t="shared" si="30"/>
        <v/>
      </c>
      <c r="J160" s="34" t="str">
        <f t="shared" si="31"/>
        <v/>
      </c>
      <c r="K160" s="34" t="str">
        <f t="shared" si="32"/>
        <v/>
      </c>
      <c r="L160" s="26" t="str">
        <f t="shared" si="28"/>
        <v/>
      </c>
      <c r="M160" s="32"/>
      <c r="N160" s="190"/>
      <c r="O160" s="190"/>
      <c r="P160" s="190"/>
      <c r="Q160" s="190"/>
      <c r="R160" s="23"/>
    </row>
    <row r="161" spans="1:18">
      <c r="A161" s="27">
        <f t="shared" ca="1" si="33"/>
        <v>45998</v>
      </c>
      <c r="B161" s="20"/>
      <c r="C161" s="21"/>
      <c r="D161" s="20"/>
      <c r="E161" s="21"/>
      <c r="F161" s="22"/>
      <c r="G161" s="22"/>
      <c r="H161" s="34" t="str">
        <f t="shared" si="29"/>
        <v/>
      </c>
      <c r="I161" s="34" t="str">
        <f t="shared" si="30"/>
        <v/>
      </c>
      <c r="J161" s="34" t="str">
        <f t="shared" si="31"/>
        <v/>
      </c>
      <c r="K161" s="34" t="str">
        <f t="shared" si="32"/>
        <v/>
      </c>
      <c r="L161" s="26" t="str">
        <f t="shared" si="28"/>
        <v/>
      </c>
      <c r="M161" s="32"/>
      <c r="N161" s="190"/>
      <c r="O161" s="190"/>
      <c r="P161" s="190"/>
      <c r="Q161" s="190"/>
      <c r="R161" s="23"/>
    </row>
    <row r="162" spans="1:18">
      <c r="A162" s="27">
        <f t="shared" ca="1" si="33"/>
        <v>45999</v>
      </c>
      <c r="B162" s="20"/>
      <c r="C162" s="21"/>
      <c r="D162" s="20"/>
      <c r="E162" s="21"/>
      <c r="F162" s="22"/>
      <c r="G162" s="22"/>
      <c r="H162" s="34" t="str">
        <f t="shared" si="29"/>
        <v/>
      </c>
      <c r="I162" s="34" t="str">
        <f t="shared" si="30"/>
        <v/>
      </c>
      <c r="J162" s="34" t="str">
        <f t="shared" si="31"/>
        <v/>
      </c>
      <c r="K162" s="34" t="str">
        <f t="shared" si="32"/>
        <v/>
      </c>
      <c r="L162" s="26" t="str">
        <f t="shared" si="28"/>
        <v/>
      </c>
      <c r="M162" s="32"/>
      <c r="N162" s="190"/>
      <c r="O162" s="190"/>
      <c r="P162" s="190"/>
      <c r="Q162" s="190"/>
      <c r="R162" s="23"/>
    </row>
    <row r="163" spans="1:18">
      <c r="A163" s="27">
        <f t="shared" ca="1" si="33"/>
        <v>46000</v>
      </c>
      <c r="B163" s="20"/>
      <c r="C163" s="21"/>
      <c r="D163" s="20"/>
      <c r="E163" s="21"/>
      <c r="F163" s="22"/>
      <c r="G163" s="22"/>
      <c r="H163" s="34" t="str">
        <f t="shared" si="29"/>
        <v/>
      </c>
      <c r="I163" s="34" t="str">
        <f t="shared" si="30"/>
        <v/>
      </c>
      <c r="J163" s="34" t="str">
        <f t="shared" si="31"/>
        <v/>
      </c>
      <c r="K163" s="34" t="str">
        <f t="shared" si="32"/>
        <v/>
      </c>
      <c r="L163" s="26" t="str">
        <f t="shared" si="28"/>
        <v/>
      </c>
      <c r="M163" s="32"/>
      <c r="N163" s="190"/>
      <c r="O163" s="190"/>
      <c r="P163" s="190"/>
      <c r="Q163" s="190"/>
      <c r="R163" s="23"/>
    </row>
    <row r="164" spans="1:18">
      <c r="A164" s="27">
        <f t="shared" ca="1" si="33"/>
        <v>46001</v>
      </c>
      <c r="B164" s="20"/>
      <c r="C164" s="21"/>
      <c r="D164" s="20"/>
      <c r="E164" s="21"/>
      <c r="F164" s="22"/>
      <c r="G164" s="22"/>
      <c r="H164" s="34" t="str">
        <f t="shared" si="29"/>
        <v/>
      </c>
      <c r="I164" s="34" t="str">
        <f t="shared" si="30"/>
        <v/>
      </c>
      <c r="J164" s="34" t="str">
        <f t="shared" si="31"/>
        <v/>
      </c>
      <c r="K164" s="34" t="str">
        <f t="shared" si="32"/>
        <v/>
      </c>
      <c r="L164" s="26" t="str">
        <f t="shared" si="28"/>
        <v/>
      </c>
      <c r="M164" s="32"/>
      <c r="N164" s="190"/>
      <c r="O164" s="190"/>
      <c r="P164" s="190"/>
      <c r="Q164" s="190"/>
      <c r="R164" s="23"/>
    </row>
    <row r="165" spans="1:18">
      <c r="A165" s="27">
        <f t="shared" ca="1" si="33"/>
        <v>46002</v>
      </c>
      <c r="B165" s="20"/>
      <c r="C165" s="21"/>
      <c r="D165" s="20"/>
      <c r="E165" s="21"/>
      <c r="F165" s="22"/>
      <c r="G165" s="22"/>
      <c r="H165" s="34" t="str">
        <f t="shared" si="29"/>
        <v/>
      </c>
      <c r="I165" s="34" t="str">
        <f t="shared" si="30"/>
        <v/>
      </c>
      <c r="J165" s="34" t="str">
        <f t="shared" si="31"/>
        <v/>
      </c>
      <c r="K165" s="34" t="str">
        <f t="shared" si="32"/>
        <v/>
      </c>
      <c r="L165" s="26" t="str">
        <f t="shared" si="28"/>
        <v/>
      </c>
      <c r="M165" s="32"/>
      <c r="N165" s="190"/>
      <c r="O165" s="190"/>
      <c r="P165" s="190"/>
      <c r="Q165" s="190"/>
      <c r="R165" s="23"/>
    </row>
    <row r="166" spans="1:18">
      <c r="A166" s="27">
        <f t="shared" ca="1" si="33"/>
        <v>46003</v>
      </c>
      <c r="B166" s="20"/>
      <c r="C166" s="21"/>
      <c r="D166" s="20"/>
      <c r="E166" s="21"/>
      <c r="F166" s="22"/>
      <c r="G166" s="22"/>
      <c r="H166" s="34" t="str">
        <f t="shared" si="29"/>
        <v/>
      </c>
      <c r="I166" s="34" t="str">
        <f t="shared" si="30"/>
        <v/>
      </c>
      <c r="J166" s="34" t="str">
        <f t="shared" si="31"/>
        <v/>
      </c>
      <c r="K166" s="34" t="str">
        <f t="shared" si="32"/>
        <v/>
      </c>
      <c r="L166" s="26" t="str">
        <f t="shared" si="28"/>
        <v/>
      </c>
      <c r="M166" s="32"/>
      <c r="N166" s="190"/>
      <c r="O166" s="190"/>
      <c r="P166" s="190"/>
      <c r="Q166" s="190"/>
      <c r="R166" s="23"/>
    </row>
    <row r="167" spans="1:18">
      <c r="A167" s="27">
        <f t="shared" ca="1" si="33"/>
        <v>46004</v>
      </c>
      <c r="B167" s="20"/>
      <c r="C167" s="21"/>
      <c r="D167" s="20"/>
      <c r="E167" s="21"/>
      <c r="F167" s="22"/>
      <c r="G167" s="22"/>
      <c r="H167" s="34" t="str">
        <f t="shared" si="29"/>
        <v/>
      </c>
      <c r="I167" s="34" t="str">
        <f t="shared" si="30"/>
        <v/>
      </c>
      <c r="J167" s="34" t="str">
        <f t="shared" si="31"/>
        <v/>
      </c>
      <c r="K167" s="34" t="str">
        <f t="shared" si="32"/>
        <v/>
      </c>
      <c r="L167" s="26" t="str">
        <f t="shared" si="28"/>
        <v/>
      </c>
      <c r="M167" s="32"/>
      <c r="N167" s="190"/>
      <c r="O167" s="190"/>
      <c r="P167" s="190"/>
      <c r="Q167" s="190"/>
      <c r="R167" s="23"/>
    </row>
    <row r="168" spans="1:18">
      <c r="A168" s="27">
        <f t="shared" ca="1" si="33"/>
        <v>46005</v>
      </c>
      <c r="B168" s="20"/>
      <c r="C168" s="21"/>
      <c r="D168" s="20"/>
      <c r="E168" s="21"/>
      <c r="F168" s="22"/>
      <c r="G168" s="22"/>
      <c r="H168" s="34" t="str">
        <f t="shared" si="29"/>
        <v/>
      </c>
      <c r="I168" s="34" t="str">
        <f t="shared" si="30"/>
        <v/>
      </c>
      <c r="J168" s="34" t="str">
        <f t="shared" si="31"/>
        <v/>
      </c>
      <c r="K168" s="34" t="str">
        <f t="shared" si="32"/>
        <v/>
      </c>
      <c r="L168" s="26" t="str">
        <f t="shared" si="28"/>
        <v/>
      </c>
      <c r="M168" s="32"/>
      <c r="N168" s="190"/>
      <c r="O168" s="190"/>
      <c r="P168" s="190"/>
      <c r="Q168" s="190"/>
      <c r="R168" s="23"/>
    </row>
    <row r="169" spans="1:18">
      <c r="A169" s="27">
        <f t="shared" ca="1" si="33"/>
        <v>46006</v>
      </c>
      <c r="B169" s="20"/>
      <c r="C169" s="21"/>
      <c r="D169" s="20"/>
      <c r="E169" s="21"/>
      <c r="F169" s="22"/>
      <c r="G169" s="22"/>
      <c r="H169" s="34" t="str">
        <f t="shared" si="29"/>
        <v/>
      </c>
      <c r="I169" s="34" t="str">
        <f t="shared" si="30"/>
        <v/>
      </c>
      <c r="J169" s="34" t="str">
        <f t="shared" si="31"/>
        <v/>
      </c>
      <c r="K169" s="34" t="str">
        <f t="shared" si="32"/>
        <v/>
      </c>
      <c r="L169" s="26" t="str">
        <f t="shared" si="28"/>
        <v/>
      </c>
      <c r="M169" s="32"/>
      <c r="N169" s="190"/>
      <c r="O169" s="190"/>
      <c r="P169" s="190"/>
      <c r="Q169" s="190"/>
      <c r="R169" s="23"/>
    </row>
    <row r="170" spans="1:18">
      <c r="A170" s="27">
        <f t="shared" ca="1" si="33"/>
        <v>46007</v>
      </c>
      <c r="B170" s="20"/>
      <c r="C170" s="21"/>
      <c r="D170" s="20"/>
      <c r="E170" s="21"/>
      <c r="F170" s="22"/>
      <c r="G170" s="22"/>
      <c r="H170" s="34" t="str">
        <f t="shared" si="29"/>
        <v/>
      </c>
      <c r="I170" s="34" t="str">
        <f t="shared" si="30"/>
        <v/>
      </c>
      <c r="J170" s="34" t="str">
        <f t="shared" si="31"/>
        <v/>
      </c>
      <c r="K170" s="34" t="str">
        <f t="shared" si="32"/>
        <v/>
      </c>
      <c r="L170" s="26" t="str">
        <f t="shared" si="28"/>
        <v/>
      </c>
      <c r="M170" s="32"/>
      <c r="N170" s="190"/>
      <c r="O170" s="190"/>
      <c r="P170" s="190"/>
      <c r="Q170" s="190"/>
      <c r="R170" s="23"/>
    </row>
    <row r="171" spans="1:18">
      <c r="A171" s="27">
        <f t="shared" ca="1" si="33"/>
        <v>46008</v>
      </c>
      <c r="B171" s="20"/>
      <c r="C171" s="21"/>
      <c r="D171" s="20"/>
      <c r="E171" s="21"/>
      <c r="F171" s="22"/>
      <c r="G171" s="22"/>
      <c r="H171" s="34" t="str">
        <f t="shared" si="29"/>
        <v/>
      </c>
      <c r="I171" s="34" t="str">
        <f t="shared" si="30"/>
        <v/>
      </c>
      <c r="J171" s="34" t="str">
        <f t="shared" si="31"/>
        <v/>
      </c>
      <c r="K171" s="34" t="str">
        <f t="shared" si="32"/>
        <v/>
      </c>
      <c r="L171" s="26" t="str">
        <f t="shared" si="28"/>
        <v/>
      </c>
      <c r="M171" s="32"/>
      <c r="N171" s="190"/>
      <c r="O171" s="190"/>
      <c r="P171" s="190"/>
      <c r="Q171" s="190"/>
      <c r="R171" s="23"/>
    </row>
    <row r="172" spans="1:18">
      <c r="A172" s="27">
        <f t="shared" ca="1" si="33"/>
        <v>46009</v>
      </c>
      <c r="B172" s="20"/>
      <c r="C172" s="21"/>
      <c r="D172" s="20"/>
      <c r="E172" s="21"/>
      <c r="F172" s="22"/>
      <c r="G172" s="22"/>
      <c r="H172" s="34" t="str">
        <f t="shared" si="29"/>
        <v/>
      </c>
      <c r="I172" s="34" t="str">
        <f t="shared" si="30"/>
        <v/>
      </c>
      <c r="J172" s="34" t="str">
        <f t="shared" si="31"/>
        <v/>
      </c>
      <c r="K172" s="34" t="str">
        <f t="shared" si="32"/>
        <v/>
      </c>
      <c r="L172" s="26" t="str">
        <f t="shared" si="28"/>
        <v/>
      </c>
      <c r="M172" s="32"/>
      <c r="N172" s="190"/>
      <c r="O172" s="190"/>
      <c r="P172" s="190"/>
      <c r="Q172" s="190"/>
      <c r="R172" s="23"/>
    </row>
    <row r="173" spans="1:18">
      <c r="A173" s="27">
        <f t="shared" ca="1" si="33"/>
        <v>46010</v>
      </c>
      <c r="B173" s="20"/>
      <c r="C173" s="21"/>
      <c r="D173" s="20"/>
      <c r="E173" s="21"/>
      <c r="F173" s="22"/>
      <c r="G173" s="22"/>
      <c r="H173" s="34" t="str">
        <f t="shared" si="29"/>
        <v/>
      </c>
      <c r="I173" s="34" t="str">
        <f t="shared" si="30"/>
        <v/>
      </c>
      <c r="J173" s="34" t="str">
        <f t="shared" si="31"/>
        <v/>
      </c>
      <c r="K173" s="34" t="str">
        <f t="shared" si="32"/>
        <v/>
      </c>
      <c r="L173" s="26" t="str">
        <f t="shared" si="28"/>
        <v/>
      </c>
      <c r="M173" s="32"/>
      <c r="N173" s="190"/>
      <c r="O173" s="190"/>
      <c r="P173" s="190"/>
      <c r="Q173" s="190"/>
      <c r="R173" s="23"/>
    </row>
    <row r="174" spans="1:18">
      <c r="A174" s="27">
        <f t="shared" ca="1" si="33"/>
        <v>46011</v>
      </c>
      <c r="B174" s="20"/>
      <c r="C174" s="21"/>
      <c r="D174" s="20"/>
      <c r="E174" s="21"/>
      <c r="F174" s="22"/>
      <c r="G174" s="22"/>
      <c r="H174" s="34" t="str">
        <f t="shared" si="29"/>
        <v/>
      </c>
      <c r="I174" s="34" t="str">
        <f t="shared" si="30"/>
        <v/>
      </c>
      <c r="J174" s="34" t="str">
        <f t="shared" si="31"/>
        <v/>
      </c>
      <c r="K174" s="34" t="str">
        <f t="shared" si="32"/>
        <v/>
      </c>
      <c r="L174" s="26" t="str">
        <f t="shared" si="28"/>
        <v/>
      </c>
      <c r="M174" s="32"/>
      <c r="N174" s="190"/>
      <c r="O174" s="190"/>
      <c r="P174" s="190"/>
      <c r="Q174" s="190"/>
      <c r="R174" s="23"/>
    </row>
    <row r="175" spans="1:18">
      <c r="A175" s="27">
        <f t="shared" ca="1" si="33"/>
        <v>46012</v>
      </c>
      <c r="B175" s="20"/>
      <c r="C175" s="21"/>
      <c r="D175" s="20"/>
      <c r="E175" s="21"/>
      <c r="F175" s="22"/>
      <c r="G175" s="22"/>
      <c r="H175" s="34" t="str">
        <f t="shared" si="29"/>
        <v/>
      </c>
      <c r="I175" s="34" t="str">
        <f t="shared" si="30"/>
        <v/>
      </c>
      <c r="J175" s="34" t="str">
        <f t="shared" si="31"/>
        <v/>
      </c>
      <c r="K175" s="34" t="str">
        <f t="shared" si="32"/>
        <v/>
      </c>
      <c r="L175" s="26" t="str">
        <f t="shared" si="28"/>
        <v/>
      </c>
      <c r="M175" s="32"/>
      <c r="N175" s="190"/>
      <c r="O175" s="190"/>
      <c r="P175" s="190"/>
      <c r="Q175" s="190"/>
      <c r="R175" s="23"/>
    </row>
    <row r="176" spans="1:18">
      <c r="A176" s="27">
        <f t="shared" ca="1" si="33"/>
        <v>46013</v>
      </c>
      <c r="B176" s="20"/>
      <c r="C176" s="21"/>
      <c r="D176" s="20"/>
      <c r="E176" s="21"/>
      <c r="F176" s="22"/>
      <c r="G176" s="22"/>
      <c r="H176" s="34" t="str">
        <f t="shared" si="29"/>
        <v/>
      </c>
      <c r="I176" s="34" t="str">
        <f t="shared" si="30"/>
        <v/>
      </c>
      <c r="J176" s="34" t="str">
        <f t="shared" si="31"/>
        <v/>
      </c>
      <c r="K176" s="34" t="str">
        <f t="shared" si="32"/>
        <v/>
      </c>
      <c r="L176" s="26" t="str">
        <f t="shared" si="28"/>
        <v/>
      </c>
      <c r="M176" s="32"/>
      <c r="N176" s="190"/>
      <c r="O176" s="190"/>
      <c r="P176" s="190"/>
      <c r="Q176" s="190"/>
      <c r="R176" s="23"/>
    </row>
    <row r="177" spans="1:22">
      <c r="A177" s="27">
        <f t="shared" ca="1" si="33"/>
        <v>46014</v>
      </c>
      <c r="B177" s="20"/>
      <c r="C177" s="21"/>
      <c r="D177" s="20"/>
      <c r="E177" s="21"/>
      <c r="F177" s="22"/>
      <c r="G177" s="22"/>
      <c r="H177" s="34" t="str">
        <f t="shared" si="29"/>
        <v/>
      </c>
      <c r="I177" s="34" t="str">
        <f t="shared" si="30"/>
        <v/>
      </c>
      <c r="J177" s="34" t="str">
        <f t="shared" si="31"/>
        <v/>
      </c>
      <c r="K177" s="34" t="str">
        <f t="shared" si="32"/>
        <v/>
      </c>
      <c r="L177" s="26" t="str">
        <f t="shared" si="28"/>
        <v/>
      </c>
      <c r="M177" s="32"/>
      <c r="N177" s="190"/>
      <c r="O177" s="190"/>
      <c r="P177" s="190"/>
      <c r="Q177" s="190"/>
      <c r="R177" s="23"/>
    </row>
    <row r="178" spans="1:22">
      <c r="A178" s="27">
        <f t="shared" ca="1" si="33"/>
        <v>46015</v>
      </c>
      <c r="B178" s="20"/>
      <c r="C178" s="21"/>
      <c r="D178" s="20"/>
      <c r="E178" s="21"/>
      <c r="F178" s="22"/>
      <c r="G178" s="22"/>
      <c r="H178" s="34" t="str">
        <f t="shared" si="29"/>
        <v/>
      </c>
      <c r="I178" s="34" t="str">
        <f t="shared" si="30"/>
        <v/>
      </c>
      <c r="J178" s="34" t="str">
        <f t="shared" si="31"/>
        <v/>
      </c>
      <c r="K178" s="34" t="str">
        <f t="shared" si="32"/>
        <v/>
      </c>
      <c r="L178" s="26" t="str">
        <f t="shared" si="28"/>
        <v/>
      </c>
      <c r="M178" s="32"/>
      <c r="N178" s="190"/>
      <c r="O178" s="190"/>
      <c r="P178" s="190"/>
      <c r="Q178" s="190"/>
      <c r="R178" s="23"/>
    </row>
    <row r="179" spans="1:22">
      <c r="A179" s="27">
        <f t="shared" ca="1" si="33"/>
        <v>46016</v>
      </c>
      <c r="B179" s="20"/>
      <c r="C179" s="21"/>
      <c r="D179" s="20"/>
      <c r="E179" s="21"/>
      <c r="F179" s="22"/>
      <c r="G179" s="22"/>
      <c r="H179" s="34" t="str">
        <f t="shared" si="29"/>
        <v/>
      </c>
      <c r="I179" s="34" t="str">
        <f t="shared" si="30"/>
        <v/>
      </c>
      <c r="J179" s="34" t="str">
        <f t="shared" si="31"/>
        <v/>
      </c>
      <c r="K179" s="34" t="str">
        <f t="shared" si="32"/>
        <v/>
      </c>
      <c r="L179" s="26" t="str">
        <f t="shared" si="28"/>
        <v/>
      </c>
      <c r="M179" s="32"/>
      <c r="N179" s="190"/>
      <c r="O179" s="190"/>
      <c r="P179" s="190"/>
      <c r="Q179" s="190"/>
      <c r="R179" s="23"/>
    </row>
    <row r="180" spans="1:22">
      <c r="A180" s="27">
        <f t="shared" ca="1" si="33"/>
        <v>46017</v>
      </c>
      <c r="B180" s="20"/>
      <c r="C180" s="21"/>
      <c r="D180" s="20"/>
      <c r="E180" s="21"/>
      <c r="F180" s="22"/>
      <c r="G180" s="22"/>
      <c r="H180" s="34" t="str">
        <f t="shared" si="29"/>
        <v/>
      </c>
      <c r="I180" s="34" t="str">
        <f t="shared" si="30"/>
        <v/>
      </c>
      <c r="J180" s="34" t="str">
        <f t="shared" si="31"/>
        <v/>
      </c>
      <c r="K180" s="34" t="str">
        <f t="shared" si="32"/>
        <v/>
      </c>
      <c r="L180" s="26" t="str">
        <f t="shared" si="28"/>
        <v/>
      </c>
      <c r="M180" s="32"/>
      <c r="N180" s="190"/>
      <c r="O180" s="190"/>
      <c r="P180" s="190"/>
      <c r="Q180" s="190"/>
      <c r="R180" s="23"/>
    </row>
    <row r="181" spans="1:22">
      <c r="A181" s="27">
        <f t="shared" ca="1" si="33"/>
        <v>46018</v>
      </c>
      <c r="B181" s="20"/>
      <c r="C181" s="21"/>
      <c r="D181" s="20"/>
      <c r="E181" s="21"/>
      <c r="F181" s="22"/>
      <c r="G181" s="22"/>
      <c r="H181" s="34" t="str">
        <f t="shared" si="29"/>
        <v/>
      </c>
      <c r="I181" s="34" t="str">
        <f t="shared" si="30"/>
        <v/>
      </c>
      <c r="J181" s="34" t="str">
        <f t="shared" si="31"/>
        <v/>
      </c>
      <c r="K181" s="34" t="str">
        <f t="shared" si="32"/>
        <v/>
      </c>
      <c r="L181" s="26" t="str">
        <f t="shared" si="28"/>
        <v/>
      </c>
      <c r="M181" s="32"/>
      <c r="N181" s="190"/>
      <c r="O181" s="190"/>
      <c r="P181" s="190"/>
      <c r="Q181" s="190"/>
      <c r="R181" s="23"/>
    </row>
    <row r="182" spans="1:22">
      <c r="A182" s="27">
        <f t="shared" ca="1" si="33"/>
        <v>46019</v>
      </c>
      <c r="B182" s="20"/>
      <c r="C182" s="21"/>
      <c r="D182" s="20"/>
      <c r="E182" s="21"/>
      <c r="F182" s="22"/>
      <c r="G182" s="22"/>
      <c r="H182" s="34" t="str">
        <f t="shared" si="29"/>
        <v/>
      </c>
      <c r="I182" s="34" t="str">
        <f t="shared" si="30"/>
        <v/>
      </c>
      <c r="J182" s="34" t="str">
        <f t="shared" si="31"/>
        <v/>
      </c>
      <c r="K182" s="34" t="str">
        <f t="shared" si="32"/>
        <v/>
      </c>
      <c r="L182" s="26" t="str">
        <f t="shared" si="28"/>
        <v/>
      </c>
      <c r="M182" s="32"/>
      <c r="N182" s="190"/>
      <c r="O182" s="190"/>
      <c r="P182" s="190"/>
      <c r="Q182" s="190"/>
      <c r="R182" s="23"/>
    </row>
    <row r="183" spans="1:22">
      <c r="A183" s="27">
        <f t="shared" ca="1" si="33"/>
        <v>46020</v>
      </c>
      <c r="B183" s="20"/>
      <c r="C183" s="21"/>
      <c r="D183" s="20"/>
      <c r="E183" s="21"/>
      <c r="F183" s="22"/>
      <c r="G183" s="22"/>
      <c r="H183" s="34" t="str">
        <f t="shared" si="29"/>
        <v/>
      </c>
      <c r="I183" s="34" t="str">
        <f t="shared" si="30"/>
        <v/>
      </c>
      <c r="J183" s="34" t="str">
        <f t="shared" si="31"/>
        <v/>
      </c>
      <c r="K183" s="34" t="str">
        <f t="shared" si="32"/>
        <v/>
      </c>
      <c r="L183" s="26" t="str">
        <f t="shared" si="28"/>
        <v/>
      </c>
      <c r="M183" s="32"/>
      <c r="N183" s="190"/>
      <c r="O183" s="190"/>
      <c r="P183" s="190"/>
      <c r="Q183" s="190"/>
      <c r="R183" s="23"/>
    </row>
    <row r="184" spans="1:22">
      <c r="A184" s="27">
        <f t="shared" ca="1" si="33"/>
        <v>46021</v>
      </c>
      <c r="B184" s="20"/>
      <c r="C184" s="21"/>
      <c r="D184" s="20"/>
      <c r="E184" s="21"/>
      <c r="F184" s="22"/>
      <c r="G184" s="22"/>
      <c r="H184" s="34" t="str">
        <f t="shared" si="29"/>
        <v/>
      </c>
      <c r="I184" s="34" t="str">
        <f t="shared" si="30"/>
        <v/>
      </c>
      <c r="J184" s="34" t="str">
        <f t="shared" si="31"/>
        <v/>
      </c>
      <c r="K184" s="34" t="str">
        <f t="shared" si="32"/>
        <v/>
      </c>
      <c r="L184" s="26" t="str">
        <f t="shared" si="28"/>
        <v/>
      </c>
      <c r="M184" s="32"/>
      <c r="N184" s="190"/>
      <c r="O184" s="190"/>
      <c r="P184" s="190"/>
      <c r="Q184" s="190"/>
      <c r="R184" s="23"/>
    </row>
    <row r="185" spans="1:22">
      <c r="A185" s="27">
        <f t="shared" ca="1" si="33"/>
        <v>46022</v>
      </c>
      <c r="B185" s="20"/>
      <c r="C185" s="21"/>
      <c r="D185" s="20"/>
      <c r="E185" s="21"/>
      <c r="F185" s="22"/>
      <c r="G185" s="22"/>
      <c r="H185" s="34" t="str">
        <f t="shared" si="29"/>
        <v/>
      </c>
      <c r="I185" s="34" t="str">
        <f t="shared" si="30"/>
        <v/>
      </c>
      <c r="J185" s="34" t="str">
        <f t="shared" si="31"/>
        <v/>
      </c>
      <c r="K185" s="34" t="str">
        <f t="shared" si="32"/>
        <v/>
      </c>
      <c r="L185" s="26" t="str">
        <f t="shared" si="28"/>
        <v/>
      </c>
      <c r="M185" s="32"/>
      <c r="N185" s="190"/>
      <c r="O185" s="190"/>
      <c r="P185" s="190"/>
      <c r="Q185" s="190"/>
      <c r="R185" s="23"/>
    </row>
    <row r="186" spans="1:22">
      <c r="A186" s="5" t="s">
        <v>11</v>
      </c>
      <c r="B186" s="191"/>
      <c r="C186" s="192"/>
      <c r="D186" s="191"/>
      <c r="E186" s="192"/>
      <c r="F186" s="26" t="str">
        <f>IF(SUM($F155:$F185)=0,"",SUM($F155:$F185))</f>
        <v/>
      </c>
      <c r="G186" s="26" t="str">
        <f>IF(SUM($G155:$G185)=0,"",SUM($G155:$G185))</f>
        <v/>
      </c>
      <c r="H186" s="26" t="str">
        <f>IF(SUM(H155:H185)=0,"",SUM(H155:H185))</f>
        <v/>
      </c>
      <c r="I186" s="26" t="str">
        <f>IF(SUM(I155:I185)=0,"",SUM(I155:I185))</f>
        <v/>
      </c>
      <c r="J186" s="26" t="str">
        <f t="shared" ref="J186:K186" si="34">IF(SUM(J155:J185)=0,"",SUM(J155:J185))</f>
        <v/>
      </c>
      <c r="K186" s="26" t="str">
        <f t="shared" si="34"/>
        <v/>
      </c>
      <c r="L186" s="26" t="str">
        <f>IF(SUM($L155:$L185)=0,"",SUM($L155:$L185))</f>
        <v/>
      </c>
      <c r="M186" s="33"/>
      <c r="N186" s="193"/>
      <c r="O186" s="193"/>
      <c r="P186" s="193"/>
      <c r="Q186" s="193"/>
      <c r="R186" s="6"/>
    </row>
    <row r="188" spans="1:22" ht="27" customHeight="1">
      <c r="A188" s="194" t="s">
        <v>22</v>
      </c>
      <c r="B188" s="189" t="s">
        <v>103</v>
      </c>
      <c r="C188" s="189"/>
      <c r="D188" s="189"/>
      <c r="E188" s="189"/>
      <c r="F188" s="189" t="s">
        <v>23</v>
      </c>
      <c r="G188" s="189"/>
      <c r="H188" s="189" t="s">
        <v>88</v>
      </c>
      <c r="I188" s="189"/>
      <c r="J188" s="189"/>
      <c r="K188" s="189"/>
      <c r="L188" s="189" t="s">
        <v>87</v>
      </c>
      <c r="M188" s="195" t="s">
        <v>96</v>
      </c>
      <c r="N188" s="194" t="s">
        <v>25</v>
      </c>
      <c r="O188" s="194"/>
      <c r="P188" s="194"/>
      <c r="Q188" s="194"/>
      <c r="R188" s="189" t="s">
        <v>100</v>
      </c>
    </row>
    <row r="189" spans="1:22" ht="14.25" customHeight="1">
      <c r="A189" s="194"/>
      <c r="B189" s="189" t="s">
        <v>82</v>
      </c>
      <c r="C189" s="189"/>
      <c r="D189" s="189" t="s">
        <v>84</v>
      </c>
      <c r="E189" s="189"/>
      <c r="F189" s="189"/>
      <c r="G189" s="189"/>
      <c r="H189" s="189" t="s">
        <v>90</v>
      </c>
      <c r="I189" s="189"/>
      <c r="J189" s="189" t="s">
        <v>89</v>
      </c>
      <c r="K189" s="189"/>
      <c r="L189" s="189"/>
      <c r="M189" s="196"/>
      <c r="N189" s="194"/>
      <c r="O189" s="194"/>
      <c r="P189" s="194"/>
      <c r="Q189" s="194"/>
      <c r="R189" s="189"/>
    </row>
    <row r="190" spans="1:22">
      <c r="A190" s="194"/>
      <c r="B190" s="43" t="s">
        <v>26</v>
      </c>
      <c r="C190" s="43" t="s">
        <v>27</v>
      </c>
      <c r="D190" s="43" t="s">
        <v>26</v>
      </c>
      <c r="E190" s="43" t="s">
        <v>27</v>
      </c>
      <c r="F190" s="44" t="s">
        <v>85</v>
      </c>
      <c r="G190" s="44" t="s">
        <v>86</v>
      </c>
      <c r="H190" s="44" t="s">
        <v>81</v>
      </c>
      <c r="I190" s="44" t="s">
        <v>83</v>
      </c>
      <c r="J190" s="44" t="s">
        <v>81</v>
      </c>
      <c r="K190" s="44" t="s">
        <v>95</v>
      </c>
      <c r="L190" s="189"/>
      <c r="M190" s="197"/>
      <c r="N190" s="194"/>
      <c r="O190" s="194"/>
      <c r="P190" s="194"/>
      <c r="Q190" s="194"/>
      <c r="R190" s="194"/>
    </row>
    <row r="191" spans="1:22">
      <c r="A191" s="27" cm="1">
        <f t="array" aca="1" ref="A191" ca="1">DATE("2025","8"+5,IFERROR(INDIRECT(T1),"1"))</f>
        <v>46023</v>
      </c>
      <c r="B191" s="20"/>
      <c r="C191" s="21"/>
      <c r="D191" s="20"/>
      <c r="E191" s="21"/>
      <c r="F191" s="22"/>
      <c r="G191" s="22"/>
      <c r="H191" s="34" t="str">
        <f>IF(OR(B191="",LEFT(M191,1)="✓"),"",C191-B191-F191)</f>
        <v/>
      </c>
      <c r="I191" s="34" t="str">
        <f>IF(OR(D191="",LEFT(M191,1)="✓"),"",E191-D191-G191)</f>
        <v/>
      </c>
      <c r="J191" s="34" t="str">
        <f>IF(AND(B191&lt;&gt;"",M191="✓所定"),C191-B191-F191,"")</f>
        <v/>
      </c>
      <c r="K191" s="34" t="str">
        <f>IF(AND(B191&lt;&gt;"",M191="✓法定"),C191-B191-F191,"")</f>
        <v/>
      </c>
      <c r="L191" s="26" t="str">
        <f>IF(AND($B191="",$D191=""),"",($C191-$B191-$F191)+($E191-$D191-$G191))</f>
        <v/>
      </c>
      <c r="M191" s="32"/>
      <c r="N191" s="190"/>
      <c r="O191" s="190"/>
      <c r="P191" s="190"/>
      <c r="Q191" s="190"/>
      <c r="R191" s="23"/>
      <c r="V191" s="1" t="s">
        <v>171</v>
      </c>
    </row>
    <row r="192" spans="1:22">
      <c r="A192" s="27">
        <f ca="1">A191+1</f>
        <v>46024</v>
      </c>
      <c r="B192" s="20"/>
      <c r="C192" s="21"/>
      <c r="D192" s="20"/>
      <c r="E192" s="21"/>
      <c r="F192" s="22"/>
      <c r="G192" s="22"/>
      <c r="H192" s="34" t="str">
        <f t="shared" ref="H192:H221" si="35">IF(OR(B192="",LEFT(M192,1)="✓"),"",C192-B192-F192)</f>
        <v/>
      </c>
      <c r="I192" s="34" t="str">
        <f t="shared" ref="I192:I221" si="36">IF(OR(D192="",LEFT(M192,1)="✓"),"",E192-D192-G192)</f>
        <v/>
      </c>
      <c r="J192" s="34" t="str">
        <f t="shared" ref="J192:J221" si="37">IF(AND(B192&lt;&gt;"",M192="✓所定"),C192-B192-F192,"")</f>
        <v/>
      </c>
      <c r="K192" s="34" t="str">
        <f t="shared" ref="K192:K221" si="38">IF(AND(B192&lt;&gt;"",M192="✓法定"),C192-B192-F192,"")</f>
        <v/>
      </c>
      <c r="L192" s="26" t="str">
        <f t="shared" ref="L192:L221" si="39">IF(AND($B192="",$D192=""),"",($C192-$B192-$F192)+($E192-$D192-$G192))</f>
        <v/>
      </c>
      <c r="M192" s="32"/>
      <c r="N192" s="190"/>
      <c r="O192" s="190"/>
      <c r="P192" s="190"/>
      <c r="Q192" s="190"/>
      <c r="R192" s="23"/>
      <c r="V192" s="1" t="s">
        <v>172</v>
      </c>
    </row>
    <row r="193" spans="1:18">
      <c r="A193" s="27">
        <f t="shared" ref="A193:A221" ca="1" si="40">A192+1</f>
        <v>46025</v>
      </c>
      <c r="B193" s="20"/>
      <c r="C193" s="21"/>
      <c r="D193" s="20"/>
      <c r="E193" s="21"/>
      <c r="F193" s="22"/>
      <c r="G193" s="22"/>
      <c r="H193" s="34" t="str">
        <f t="shared" si="35"/>
        <v/>
      </c>
      <c r="I193" s="34" t="str">
        <f t="shared" si="36"/>
        <v/>
      </c>
      <c r="J193" s="34" t="str">
        <f t="shared" si="37"/>
        <v/>
      </c>
      <c r="K193" s="34" t="str">
        <f t="shared" si="38"/>
        <v/>
      </c>
      <c r="L193" s="26" t="str">
        <f t="shared" si="39"/>
        <v/>
      </c>
      <c r="M193" s="32"/>
      <c r="N193" s="190"/>
      <c r="O193" s="190"/>
      <c r="P193" s="190"/>
      <c r="Q193" s="190"/>
      <c r="R193" s="23"/>
    </row>
    <row r="194" spans="1:18">
      <c r="A194" s="27">
        <f t="shared" ca="1" si="40"/>
        <v>46026</v>
      </c>
      <c r="B194" s="20"/>
      <c r="C194" s="21"/>
      <c r="D194" s="20"/>
      <c r="E194" s="21"/>
      <c r="F194" s="22"/>
      <c r="G194" s="22"/>
      <c r="H194" s="34" t="str">
        <f t="shared" si="35"/>
        <v/>
      </c>
      <c r="I194" s="34" t="str">
        <f t="shared" si="36"/>
        <v/>
      </c>
      <c r="J194" s="34" t="str">
        <f t="shared" si="37"/>
        <v/>
      </c>
      <c r="K194" s="34" t="str">
        <f t="shared" si="38"/>
        <v/>
      </c>
      <c r="L194" s="26" t="str">
        <f t="shared" si="39"/>
        <v/>
      </c>
      <c r="M194" s="32"/>
      <c r="N194" s="190"/>
      <c r="O194" s="190"/>
      <c r="P194" s="190"/>
      <c r="Q194" s="190"/>
      <c r="R194" s="23"/>
    </row>
    <row r="195" spans="1:18">
      <c r="A195" s="27">
        <f t="shared" ca="1" si="40"/>
        <v>46027</v>
      </c>
      <c r="B195" s="20"/>
      <c r="C195" s="21"/>
      <c r="D195" s="20"/>
      <c r="E195" s="21"/>
      <c r="F195" s="22"/>
      <c r="G195" s="22"/>
      <c r="H195" s="34" t="str">
        <f t="shared" si="35"/>
        <v/>
      </c>
      <c r="I195" s="34" t="str">
        <f t="shared" si="36"/>
        <v/>
      </c>
      <c r="J195" s="34" t="str">
        <f t="shared" si="37"/>
        <v/>
      </c>
      <c r="K195" s="34" t="str">
        <f t="shared" si="38"/>
        <v/>
      </c>
      <c r="L195" s="26" t="str">
        <f t="shared" si="39"/>
        <v/>
      </c>
      <c r="M195" s="32"/>
      <c r="N195" s="190"/>
      <c r="O195" s="190"/>
      <c r="P195" s="190"/>
      <c r="Q195" s="190"/>
      <c r="R195" s="23"/>
    </row>
    <row r="196" spans="1:18">
      <c r="A196" s="27">
        <f t="shared" ca="1" si="40"/>
        <v>46028</v>
      </c>
      <c r="B196" s="20"/>
      <c r="C196" s="21"/>
      <c r="D196" s="20"/>
      <c r="E196" s="21"/>
      <c r="F196" s="22"/>
      <c r="G196" s="22"/>
      <c r="H196" s="34" t="str">
        <f t="shared" si="35"/>
        <v/>
      </c>
      <c r="I196" s="34" t="str">
        <f t="shared" si="36"/>
        <v/>
      </c>
      <c r="J196" s="34" t="str">
        <f t="shared" si="37"/>
        <v/>
      </c>
      <c r="K196" s="34" t="str">
        <f t="shared" si="38"/>
        <v/>
      </c>
      <c r="L196" s="26" t="str">
        <f t="shared" si="39"/>
        <v/>
      </c>
      <c r="M196" s="32"/>
      <c r="N196" s="190"/>
      <c r="O196" s="190"/>
      <c r="P196" s="190"/>
      <c r="Q196" s="190"/>
      <c r="R196" s="23"/>
    </row>
    <row r="197" spans="1:18">
      <c r="A197" s="27">
        <f t="shared" ca="1" si="40"/>
        <v>46029</v>
      </c>
      <c r="B197" s="20"/>
      <c r="C197" s="21"/>
      <c r="D197" s="20"/>
      <c r="E197" s="21"/>
      <c r="F197" s="22"/>
      <c r="G197" s="22"/>
      <c r="H197" s="34" t="str">
        <f t="shared" si="35"/>
        <v/>
      </c>
      <c r="I197" s="34" t="str">
        <f t="shared" si="36"/>
        <v/>
      </c>
      <c r="J197" s="34" t="str">
        <f t="shared" si="37"/>
        <v/>
      </c>
      <c r="K197" s="34" t="str">
        <f t="shared" si="38"/>
        <v/>
      </c>
      <c r="L197" s="26" t="str">
        <f t="shared" si="39"/>
        <v/>
      </c>
      <c r="M197" s="32"/>
      <c r="N197" s="190"/>
      <c r="O197" s="190"/>
      <c r="P197" s="190"/>
      <c r="Q197" s="190"/>
      <c r="R197" s="23"/>
    </row>
    <row r="198" spans="1:18">
      <c r="A198" s="27">
        <f t="shared" ca="1" si="40"/>
        <v>46030</v>
      </c>
      <c r="B198" s="20"/>
      <c r="C198" s="21"/>
      <c r="D198" s="20"/>
      <c r="E198" s="21"/>
      <c r="F198" s="22"/>
      <c r="G198" s="22"/>
      <c r="H198" s="34" t="str">
        <f t="shared" si="35"/>
        <v/>
      </c>
      <c r="I198" s="34" t="str">
        <f t="shared" si="36"/>
        <v/>
      </c>
      <c r="J198" s="34" t="str">
        <f t="shared" si="37"/>
        <v/>
      </c>
      <c r="K198" s="34" t="str">
        <f t="shared" si="38"/>
        <v/>
      </c>
      <c r="L198" s="26" t="str">
        <f t="shared" si="39"/>
        <v/>
      </c>
      <c r="M198" s="32"/>
      <c r="N198" s="190"/>
      <c r="O198" s="190"/>
      <c r="P198" s="190"/>
      <c r="Q198" s="190"/>
      <c r="R198" s="23"/>
    </row>
    <row r="199" spans="1:18">
      <c r="A199" s="27">
        <f t="shared" ca="1" si="40"/>
        <v>46031</v>
      </c>
      <c r="B199" s="20"/>
      <c r="C199" s="21"/>
      <c r="D199" s="20"/>
      <c r="E199" s="21"/>
      <c r="F199" s="22"/>
      <c r="G199" s="22"/>
      <c r="H199" s="34" t="str">
        <f t="shared" si="35"/>
        <v/>
      </c>
      <c r="I199" s="34" t="str">
        <f t="shared" si="36"/>
        <v/>
      </c>
      <c r="J199" s="34" t="str">
        <f t="shared" si="37"/>
        <v/>
      </c>
      <c r="K199" s="34" t="str">
        <f t="shared" si="38"/>
        <v/>
      </c>
      <c r="L199" s="26" t="str">
        <f t="shared" si="39"/>
        <v/>
      </c>
      <c r="M199" s="32"/>
      <c r="N199" s="190"/>
      <c r="O199" s="190"/>
      <c r="P199" s="190"/>
      <c r="Q199" s="190"/>
      <c r="R199" s="23"/>
    </row>
    <row r="200" spans="1:18">
      <c r="A200" s="27">
        <f t="shared" ca="1" si="40"/>
        <v>46032</v>
      </c>
      <c r="B200" s="20"/>
      <c r="C200" s="21"/>
      <c r="D200" s="20"/>
      <c r="E200" s="21"/>
      <c r="F200" s="22"/>
      <c r="G200" s="22"/>
      <c r="H200" s="34" t="str">
        <f t="shared" si="35"/>
        <v/>
      </c>
      <c r="I200" s="34" t="str">
        <f t="shared" si="36"/>
        <v/>
      </c>
      <c r="J200" s="34" t="str">
        <f t="shared" si="37"/>
        <v/>
      </c>
      <c r="K200" s="34" t="str">
        <f t="shared" si="38"/>
        <v/>
      </c>
      <c r="L200" s="26" t="str">
        <f t="shared" si="39"/>
        <v/>
      </c>
      <c r="M200" s="32"/>
      <c r="N200" s="190"/>
      <c r="O200" s="190"/>
      <c r="P200" s="190"/>
      <c r="Q200" s="190"/>
      <c r="R200" s="23"/>
    </row>
    <row r="201" spans="1:18">
      <c r="A201" s="27">
        <f t="shared" ca="1" si="40"/>
        <v>46033</v>
      </c>
      <c r="B201" s="20"/>
      <c r="C201" s="21"/>
      <c r="D201" s="20"/>
      <c r="E201" s="21"/>
      <c r="F201" s="22"/>
      <c r="G201" s="22"/>
      <c r="H201" s="34" t="str">
        <f t="shared" si="35"/>
        <v/>
      </c>
      <c r="I201" s="34" t="str">
        <f t="shared" si="36"/>
        <v/>
      </c>
      <c r="J201" s="34" t="str">
        <f t="shared" si="37"/>
        <v/>
      </c>
      <c r="K201" s="34" t="str">
        <f t="shared" si="38"/>
        <v/>
      </c>
      <c r="L201" s="26" t="str">
        <f t="shared" si="39"/>
        <v/>
      </c>
      <c r="M201" s="32"/>
      <c r="N201" s="190"/>
      <c r="O201" s="190"/>
      <c r="P201" s="190"/>
      <c r="Q201" s="190"/>
      <c r="R201" s="23"/>
    </row>
    <row r="202" spans="1:18">
      <c r="A202" s="27">
        <f t="shared" ca="1" si="40"/>
        <v>46034</v>
      </c>
      <c r="B202" s="20"/>
      <c r="C202" s="21"/>
      <c r="D202" s="20"/>
      <c r="E202" s="21"/>
      <c r="F202" s="22"/>
      <c r="G202" s="22"/>
      <c r="H202" s="34" t="str">
        <f t="shared" si="35"/>
        <v/>
      </c>
      <c r="I202" s="34" t="str">
        <f t="shared" si="36"/>
        <v/>
      </c>
      <c r="J202" s="34" t="str">
        <f t="shared" si="37"/>
        <v/>
      </c>
      <c r="K202" s="34" t="str">
        <f t="shared" si="38"/>
        <v/>
      </c>
      <c r="L202" s="26" t="str">
        <f t="shared" si="39"/>
        <v/>
      </c>
      <c r="M202" s="32"/>
      <c r="N202" s="190"/>
      <c r="O202" s="190"/>
      <c r="P202" s="190"/>
      <c r="Q202" s="190"/>
      <c r="R202" s="23"/>
    </row>
    <row r="203" spans="1:18">
      <c r="A203" s="27">
        <f t="shared" ca="1" si="40"/>
        <v>46035</v>
      </c>
      <c r="B203" s="20"/>
      <c r="C203" s="21"/>
      <c r="D203" s="20"/>
      <c r="E203" s="21"/>
      <c r="F203" s="22"/>
      <c r="G203" s="22"/>
      <c r="H203" s="34" t="str">
        <f t="shared" si="35"/>
        <v/>
      </c>
      <c r="I203" s="34" t="str">
        <f t="shared" si="36"/>
        <v/>
      </c>
      <c r="J203" s="34" t="str">
        <f t="shared" si="37"/>
        <v/>
      </c>
      <c r="K203" s="34" t="str">
        <f t="shared" si="38"/>
        <v/>
      </c>
      <c r="L203" s="26" t="str">
        <f t="shared" si="39"/>
        <v/>
      </c>
      <c r="M203" s="32"/>
      <c r="N203" s="190"/>
      <c r="O203" s="190"/>
      <c r="P203" s="190"/>
      <c r="Q203" s="190"/>
      <c r="R203" s="23"/>
    </row>
    <row r="204" spans="1:18">
      <c r="A204" s="27">
        <f t="shared" ca="1" si="40"/>
        <v>46036</v>
      </c>
      <c r="B204" s="20"/>
      <c r="C204" s="21"/>
      <c r="D204" s="20"/>
      <c r="E204" s="21"/>
      <c r="F204" s="22"/>
      <c r="G204" s="22"/>
      <c r="H204" s="34" t="str">
        <f t="shared" si="35"/>
        <v/>
      </c>
      <c r="I204" s="34" t="str">
        <f t="shared" si="36"/>
        <v/>
      </c>
      <c r="J204" s="34" t="str">
        <f t="shared" si="37"/>
        <v/>
      </c>
      <c r="K204" s="34" t="str">
        <f t="shared" si="38"/>
        <v/>
      </c>
      <c r="L204" s="26" t="str">
        <f t="shared" si="39"/>
        <v/>
      </c>
      <c r="M204" s="32"/>
      <c r="N204" s="190"/>
      <c r="O204" s="190"/>
      <c r="P204" s="190"/>
      <c r="Q204" s="190"/>
      <c r="R204" s="23"/>
    </row>
    <row r="205" spans="1:18">
      <c r="A205" s="27">
        <f t="shared" ca="1" si="40"/>
        <v>46037</v>
      </c>
      <c r="B205" s="20"/>
      <c r="C205" s="21"/>
      <c r="D205" s="20"/>
      <c r="E205" s="21"/>
      <c r="F205" s="22"/>
      <c r="G205" s="22"/>
      <c r="H205" s="34" t="str">
        <f t="shared" si="35"/>
        <v/>
      </c>
      <c r="I205" s="34" t="str">
        <f t="shared" si="36"/>
        <v/>
      </c>
      <c r="J205" s="34" t="str">
        <f t="shared" si="37"/>
        <v/>
      </c>
      <c r="K205" s="34" t="str">
        <f t="shared" si="38"/>
        <v/>
      </c>
      <c r="L205" s="26" t="str">
        <f t="shared" si="39"/>
        <v/>
      </c>
      <c r="M205" s="32"/>
      <c r="N205" s="190"/>
      <c r="O205" s="190"/>
      <c r="P205" s="190"/>
      <c r="Q205" s="190"/>
      <c r="R205" s="23"/>
    </row>
    <row r="206" spans="1:18">
      <c r="A206" s="27">
        <f t="shared" ca="1" si="40"/>
        <v>46038</v>
      </c>
      <c r="B206" s="20"/>
      <c r="C206" s="21"/>
      <c r="D206" s="20"/>
      <c r="E206" s="21"/>
      <c r="F206" s="22"/>
      <c r="G206" s="22"/>
      <c r="H206" s="34" t="str">
        <f t="shared" si="35"/>
        <v/>
      </c>
      <c r="I206" s="34" t="str">
        <f t="shared" si="36"/>
        <v/>
      </c>
      <c r="J206" s="34" t="str">
        <f t="shared" si="37"/>
        <v/>
      </c>
      <c r="K206" s="34" t="str">
        <f t="shared" si="38"/>
        <v/>
      </c>
      <c r="L206" s="26" t="str">
        <f t="shared" si="39"/>
        <v/>
      </c>
      <c r="M206" s="32"/>
      <c r="N206" s="190"/>
      <c r="O206" s="190"/>
      <c r="P206" s="190"/>
      <c r="Q206" s="190"/>
      <c r="R206" s="23"/>
    </row>
    <row r="207" spans="1:18">
      <c r="A207" s="27">
        <f t="shared" ca="1" si="40"/>
        <v>46039</v>
      </c>
      <c r="B207" s="20"/>
      <c r="C207" s="21"/>
      <c r="D207" s="20"/>
      <c r="E207" s="21"/>
      <c r="F207" s="22"/>
      <c r="G207" s="22"/>
      <c r="H207" s="34" t="str">
        <f t="shared" si="35"/>
        <v/>
      </c>
      <c r="I207" s="34" t="str">
        <f t="shared" si="36"/>
        <v/>
      </c>
      <c r="J207" s="34" t="str">
        <f t="shared" si="37"/>
        <v/>
      </c>
      <c r="K207" s="34" t="str">
        <f t="shared" si="38"/>
        <v/>
      </c>
      <c r="L207" s="26" t="str">
        <f t="shared" si="39"/>
        <v/>
      </c>
      <c r="M207" s="32"/>
      <c r="N207" s="190"/>
      <c r="O207" s="190"/>
      <c r="P207" s="190"/>
      <c r="Q207" s="190"/>
      <c r="R207" s="23"/>
    </row>
    <row r="208" spans="1:18">
      <c r="A208" s="27">
        <f t="shared" ca="1" si="40"/>
        <v>46040</v>
      </c>
      <c r="B208" s="20"/>
      <c r="C208" s="21"/>
      <c r="D208" s="20"/>
      <c r="E208" s="21"/>
      <c r="F208" s="22"/>
      <c r="G208" s="22"/>
      <c r="H208" s="34" t="str">
        <f t="shared" si="35"/>
        <v/>
      </c>
      <c r="I208" s="34" t="str">
        <f t="shared" si="36"/>
        <v/>
      </c>
      <c r="J208" s="34" t="str">
        <f t="shared" si="37"/>
        <v/>
      </c>
      <c r="K208" s="34" t="str">
        <f t="shared" si="38"/>
        <v/>
      </c>
      <c r="L208" s="26" t="str">
        <f t="shared" si="39"/>
        <v/>
      </c>
      <c r="M208" s="32"/>
      <c r="N208" s="190"/>
      <c r="O208" s="190"/>
      <c r="P208" s="190"/>
      <c r="Q208" s="190"/>
      <c r="R208" s="23"/>
    </row>
    <row r="209" spans="1:18">
      <c r="A209" s="27">
        <f t="shared" ca="1" si="40"/>
        <v>46041</v>
      </c>
      <c r="B209" s="20"/>
      <c r="C209" s="21"/>
      <c r="D209" s="20"/>
      <c r="E209" s="21"/>
      <c r="F209" s="22"/>
      <c r="G209" s="22"/>
      <c r="H209" s="34" t="str">
        <f t="shared" si="35"/>
        <v/>
      </c>
      <c r="I209" s="34" t="str">
        <f t="shared" si="36"/>
        <v/>
      </c>
      <c r="J209" s="34" t="str">
        <f t="shared" si="37"/>
        <v/>
      </c>
      <c r="K209" s="34" t="str">
        <f t="shared" si="38"/>
        <v/>
      </c>
      <c r="L209" s="26" t="str">
        <f t="shared" si="39"/>
        <v/>
      </c>
      <c r="M209" s="32"/>
      <c r="N209" s="190"/>
      <c r="O209" s="190"/>
      <c r="P209" s="190"/>
      <c r="Q209" s="190"/>
      <c r="R209" s="23"/>
    </row>
    <row r="210" spans="1:18">
      <c r="A210" s="27">
        <f t="shared" ca="1" si="40"/>
        <v>46042</v>
      </c>
      <c r="B210" s="20"/>
      <c r="C210" s="21"/>
      <c r="D210" s="20"/>
      <c r="E210" s="21"/>
      <c r="F210" s="22"/>
      <c r="G210" s="22"/>
      <c r="H210" s="34" t="str">
        <f t="shared" si="35"/>
        <v/>
      </c>
      <c r="I210" s="34" t="str">
        <f t="shared" si="36"/>
        <v/>
      </c>
      <c r="J210" s="34" t="str">
        <f t="shared" si="37"/>
        <v/>
      </c>
      <c r="K210" s="34" t="str">
        <f t="shared" si="38"/>
        <v/>
      </c>
      <c r="L210" s="26" t="str">
        <f t="shared" si="39"/>
        <v/>
      </c>
      <c r="M210" s="32"/>
      <c r="N210" s="190"/>
      <c r="O210" s="190"/>
      <c r="P210" s="190"/>
      <c r="Q210" s="190"/>
      <c r="R210" s="23"/>
    </row>
    <row r="211" spans="1:18">
      <c r="A211" s="27">
        <f t="shared" ca="1" si="40"/>
        <v>46043</v>
      </c>
      <c r="B211" s="20"/>
      <c r="C211" s="21"/>
      <c r="D211" s="20"/>
      <c r="E211" s="21"/>
      <c r="F211" s="22"/>
      <c r="G211" s="22"/>
      <c r="H211" s="34" t="str">
        <f t="shared" si="35"/>
        <v/>
      </c>
      <c r="I211" s="34" t="str">
        <f t="shared" si="36"/>
        <v/>
      </c>
      <c r="J211" s="34" t="str">
        <f t="shared" si="37"/>
        <v/>
      </c>
      <c r="K211" s="34" t="str">
        <f t="shared" si="38"/>
        <v/>
      </c>
      <c r="L211" s="26" t="str">
        <f t="shared" si="39"/>
        <v/>
      </c>
      <c r="M211" s="32"/>
      <c r="N211" s="190"/>
      <c r="O211" s="190"/>
      <c r="P211" s="190"/>
      <c r="Q211" s="190"/>
      <c r="R211" s="23"/>
    </row>
    <row r="212" spans="1:18">
      <c r="A212" s="27">
        <f t="shared" ca="1" si="40"/>
        <v>46044</v>
      </c>
      <c r="B212" s="20"/>
      <c r="C212" s="21"/>
      <c r="D212" s="20"/>
      <c r="E212" s="21"/>
      <c r="F212" s="22"/>
      <c r="G212" s="22"/>
      <c r="H212" s="34" t="str">
        <f t="shared" si="35"/>
        <v/>
      </c>
      <c r="I212" s="34" t="str">
        <f t="shared" si="36"/>
        <v/>
      </c>
      <c r="J212" s="34" t="str">
        <f t="shared" si="37"/>
        <v/>
      </c>
      <c r="K212" s="34" t="str">
        <f t="shared" si="38"/>
        <v/>
      </c>
      <c r="L212" s="26" t="str">
        <f t="shared" si="39"/>
        <v/>
      </c>
      <c r="M212" s="32"/>
      <c r="N212" s="190"/>
      <c r="O212" s="190"/>
      <c r="P212" s="190"/>
      <c r="Q212" s="190"/>
      <c r="R212" s="23"/>
    </row>
    <row r="213" spans="1:18">
      <c r="A213" s="27">
        <f t="shared" ca="1" si="40"/>
        <v>46045</v>
      </c>
      <c r="B213" s="20"/>
      <c r="C213" s="21"/>
      <c r="D213" s="20"/>
      <c r="E213" s="21"/>
      <c r="F213" s="22"/>
      <c r="G213" s="22"/>
      <c r="H213" s="34" t="str">
        <f t="shared" si="35"/>
        <v/>
      </c>
      <c r="I213" s="34" t="str">
        <f t="shared" si="36"/>
        <v/>
      </c>
      <c r="J213" s="34" t="str">
        <f t="shared" si="37"/>
        <v/>
      </c>
      <c r="K213" s="34" t="str">
        <f t="shared" si="38"/>
        <v/>
      </c>
      <c r="L213" s="26" t="str">
        <f t="shared" si="39"/>
        <v/>
      </c>
      <c r="M213" s="32"/>
      <c r="N213" s="190"/>
      <c r="O213" s="190"/>
      <c r="P213" s="190"/>
      <c r="Q213" s="190"/>
      <c r="R213" s="23"/>
    </row>
    <row r="214" spans="1:18">
      <c r="A214" s="27">
        <f t="shared" ca="1" si="40"/>
        <v>46046</v>
      </c>
      <c r="B214" s="20"/>
      <c r="C214" s="21"/>
      <c r="D214" s="20"/>
      <c r="E214" s="21"/>
      <c r="F214" s="22"/>
      <c r="G214" s="22"/>
      <c r="H214" s="34" t="str">
        <f t="shared" si="35"/>
        <v/>
      </c>
      <c r="I214" s="34" t="str">
        <f t="shared" si="36"/>
        <v/>
      </c>
      <c r="J214" s="34" t="str">
        <f t="shared" si="37"/>
        <v/>
      </c>
      <c r="K214" s="34" t="str">
        <f t="shared" si="38"/>
        <v/>
      </c>
      <c r="L214" s="26" t="str">
        <f t="shared" si="39"/>
        <v/>
      </c>
      <c r="M214" s="32"/>
      <c r="N214" s="190"/>
      <c r="O214" s="190"/>
      <c r="P214" s="190"/>
      <c r="Q214" s="190"/>
      <c r="R214" s="23"/>
    </row>
    <row r="215" spans="1:18">
      <c r="A215" s="27">
        <f t="shared" ca="1" si="40"/>
        <v>46047</v>
      </c>
      <c r="B215" s="20"/>
      <c r="C215" s="21"/>
      <c r="D215" s="20"/>
      <c r="E215" s="21"/>
      <c r="F215" s="22"/>
      <c r="G215" s="22"/>
      <c r="H215" s="34" t="str">
        <f t="shared" si="35"/>
        <v/>
      </c>
      <c r="I215" s="34" t="str">
        <f t="shared" si="36"/>
        <v/>
      </c>
      <c r="J215" s="34" t="str">
        <f t="shared" si="37"/>
        <v/>
      </c>
      <c r="K215" s="34" t="str">
        <f t="shared" si="38"/>
        <v/>
      </c>
      <c r="L215" s="26" t="str">
        <f t="shared" si="39"/>
        <v/>
      </c>
      <c r="M215" s="32"/>
      <c r="N215" s="190"/>
      <c r="O215" s="190"/>
      <c r="P215" s="190"/>
      <c r="Q215" s="190"/>
      <c r="R215" s="23"/>
    </row>
    <row r="216" spans="1:18">
      <c r="A216" s="27">
        <f t="shared" ca="1" si="40"/>
        <v>46048</v>
      </c>
      <c r="B216" s="20"/>
      <c r="C216" s="21"/>
      <c r="D216" s="20"/>
      <c r="E216" s="21"/>
      <c r="F216" s="22"/>
      <c r="G216" s="22"/>
      <c r="H216" s="34" t="str">
        <f t="shared" si="35"/>
        <v/>
      </c>
      <c r="I216" s="34" t="str">
        <f t="shared" si="36"/>
        <v/>
      </c>
      <c r="J216" s="34" t="str">
        <f t="shared" si="37"/>
        <v/>
      </c>
      <c r="K216" s="34" t="str">
        <f t="shared" si="38"/>
        <v/>
      </c>
      <c r="L216" s="26" t="str">
        <f t="shared" si="39"/>
        <v/>
      </c>
      <c r="M216" s="32"/>
      <c r="N216" s="190"/>
      <c r="O216" s="190"/>
      <c r="P216" s="190"/>
      <c r="Q216" s="190"/>
      <c r="R216" s="23"/>
    </row>
    <row r="217" spans="1:18">
      <c r="A217" s="27">
        <f t="shared" ca="1" si="40"/>
        <v>46049</v>
      </c>
      <c r="B217" s="20"/>
      <c r="C217" s="21"/>
      <c r="D217" s="20"/>
      <c r="E217" s="21"/>
      <c r="F217" s="22"/>
      <c r="G217" s="22"/>
      <c r="H217" s="34" t="str">
        <f t="shared" si="35"/>
        <v/>
      </c>
      <c r="I217" s="34" t="str">
        <f t="shared" si="36"/>
        <v/>
      </c>
      <c r="J217" s="34" t="str">
        <f t="shared" si="37"/>
        <v/>
      </c>
      <c r="K217" s="34" t="str">
        <f t="shared" si="38"/>
        <v/>
      </c>
      <c r="L217" s="26" t="str">
        <f t="shared" si="39"/>
        <v/>
      </c>
      <c r="M217" s="32"/>
      <c r="N217" s="190"/>
      <c r="O217" s="190"/>
      <c r="P217" s="190"/>
      <c r="Q217" s="190"/>
      <c r="R217" s="23"/>
    </row>
    <row r="218" spans="1:18">
      <c r="A218" s="27">
        <f t="shared" ca="1" si="40"/>
        <v>46050</v>
      </c>
      <c r="B218" s="20"/>
      <c r="C218" s="21"/>
      <c r="D218" s="20"/>
      <c r="E218" s="21"/>
      <c r="F218" s="22"/>
      <c r="G218" s="22"/>
      <c r="H218" s="34" t="str">
        <f t="shared" si="35"/>
        <v/>
      </c>
      <c r="I218" s="34" t="str">
        <f t="shared" si="36"/>
        <v/>
      </c>
      <c r="J218" s="34" t="str">
        <f t="shared" si="37"/>
        <v/>
      </c>
      <c r="K218" s="34" t="str">
        <f t="shared" si="38"/>
        <v/>
      </c>
      <c r="L218" s="26" t="str">
        <f t="shared" si="39"/>
        <v/>
      </c>
      <c r="M218" s="32"/>
      <c r="N218" s="190"/>
      <c r="O218" s="190"/>
      <c r="P218" s="190"/>
      <c r="Q218" s="190"/>
      <c r="R218" s="23"/>
    </row>
    <row r="219" spans="1:18">
      <c r="A219" s="27">
        <f t="shared" ca="1" si="40"/>
        <v>46051</v>
      </c>
      <c r="B219" s="20"/>
      <c r="C219" s="21"/>
      <c r="D219" s="20"/>
      <c r="E219" s="21"/>
      <c r="F219" s="22"/>
      <c r="G219" s="22"/>
      <c r="H219" s="34" t="str">
        <f t="shared" si="35"/>
        <v/>
      </c>
      <c r="I219" s="34" t="str">
        <f t="shared" si="36"/>
        <v/>
      </c>
      <c r="J219" s="34" t="str">
        <f t="shared" si="37"/>
        <v/>
      </c>
      <c r="K219" s="34" t="str">
        <f t="shared" si="38"/>
        <v/>
      </c>
      <c r="L219" s="26" t="str">
        <f t="shared" si="39"/>
        <v/>
      </c>
      <c r="M219" s="32"/>
      <c r="N219" s="190"/>
      <c r="O219" s="190"/>
      <c r="P219" s="190"/>
      <c r="Q219" s="190"/>
      <c r="R219" s="23"/>
    </row>
    <row r="220" spans="1:18">
      <c r="A220" s="27">
        <f t="shared" ca="1" si="40"/>
        <v>46052</v>
      </c>
      <c r="B220" s="20"/>
      <c r="C220" s="21"/>
      <c r="D220" s="20"/>
      <c r="E220" s="21"/>
      <c r="F220" s="22"/>
      <c r="G220" s="22"/>
      <c r="H220" s="34" t="str">
        <f t="shared" si="35"/>
        <v/>
      </c>
      <c r="I220" s="34" t="str">
        <f t="shared" si="36"/>
        <v/>
      </c>
      <c r="J220" s="34" t="str">
        <f t="shared" si="37"/>
        <v/>
      </c>
      <c r="K220" s="34" t="str">
        <f t="shared" si="38"/>
        <v/>
      </c>
      <c r="L220" s="26" t="str">
        <f t="shared" si="39"/>
        <v/>
      </c>
      <c r="M220" s="32"/>
      <c r="N220" s="190"/>
      <c r="O220" s="190"/>
      <c r="P220" s="190"/>
      <c r="Q220" s="190"/>
      <c r="R220" s="23"/>
    </row>
    <row r="221" spans="1:18">
      <c r="A221" s="27">
        <f t="shared" ca="1" si="40"/>
        <v>46053</v>
      </c>
      <c r="B221" s="20"/>
      <c r="C221" s="21"/>
      <c r="D221" s="20"/>
      <c r="E221" s="21"/>
      <c r="F221" s="22"/>
      <c r="G221" s="22"/>
      <c r="H221" s="34" t="str">
        <f t="shared" si="35"/>
        <v/>
      </c>
      <c r="I221" s="34" t="str">
        <f t="shared" si="36"/>
        <v/>
      </c>
      <c r="J221" s="34" t="str">
        <f t="shared" si="37"/>
        <v/>
      </c>
      <c r="K221" s="34" t="str">
        <f t="shared" si="38"/>
        <v/>
      </c>
      <c r="L221" s="26" t="str">
        <f t="shared" si="39"/>
        <v/>
      </c>
      <c r="M221" s="32"/>
      <c r="N221" s="190"/>
      <c r="O221" s="190"/>
      <c r="P221" s="190"/>
      <c r="Q221" s="190"/>
      <c r="R221" s="23"/>
    </row>
    <row r="222" spans="1:18">
      <c r="A222" s="5" t="s">
        <v>11</v>
      </c>
      <c r="B222" s="191"/>
      <c r="C222" s="192"/>
      <c r="D222" s="191"/>
      <c r="E222" s="192"/>
      <c r="F222" s="26" t="str">
        <f>IF(SUM($F191:$F221)=0,"",SUM($F191:$F221))</f>
        <v/>
      </c>
      <c r="G222" s="26" t="str">
        <f>IF(SUM($G191:$G221)=0,"",SUM($G191:$G221))</f>
        <v/>
      </c>
      <c r="H222" s="26" t="str">
        <f>IF(SUM(H191:H221)=0,"",SUM(H191:H221))</f>
        <v/>
      </c>
      <c r="I222" s="26" t="str">
        <f>IF(SUM(I191:I221)=0,"",SUM(I191:I221))</f>
        <v/>
      </c>
      <c r="J222" s="26" t="str">
        <f t="shared" ref="J222:K222" si="41">IF(SUM(J191:J221)=0,"",SUM(J191:J221))</f>
        <v/>
      </c>
      <c r="K222" s="26" t="str">
        <f t="shared" si="41"/>
        <v/>
      </c>
      <c r="L222" s="26" t="str">
        <f>IF(SUM($L191:$L221)=0,"",SUM($L191:$L221))</f>
        <v/>
      </c>
      <c r="M222" s="33"/>
      <c r="N222" s="193"/>
      <c r="O222" s="193"/>
      <c r="P222" s="193"/>
      <c r="Q222" s="193"/>
      <c r="R222" s="6"/>
    </row>
    <row r="224" spans="1:18" ht="27" customHeight="1">
      <c r="A224" s="194" t="s">
        <v>22</v>
      </c>
      <c r="B224" s="189" t="s">
        <v>103</v>
      </c>
      <c r="C224" s="189"/>
      <c r="D224" s="189"/>
      <c r="E224" s="189"/>
      <c r="F224" s="189" t="s">
        <v>23</v>
      </c>
      <c r="G224" s="189"/>
      <c r="H224" s="189" t="s">
        <v>88</v>
      </c>
      <c r="I224" s="189"/>
      <c r="J224" s="189"/>
      <c r="K224" s="189"/>
      <c r="L224" s="189" t="s">
        <v>87</v>
      </c>
      <c r="M224" s="195" t="s">
        <v>96</v>
      </c>
      <c r="N224" s="194" t="s">
        <v>25</v>
      </c>
      <c r="O224" s="194"/>
      <c r="P224" s="194"/>
      <c r="Q224" s="194"/>
      <c r="R224" s="189" t="s">
        <v>100</v>
      </c>
    </row>
    <row r="225" spans="1:22" ht="14.25" customHeight="1">
      <c r="A225" s="194"/>
      <c r="B225" s="189" t="s">
        <v>82</v>
      </c>
      <c r="C225" s="189"/>
      <c r="D225" s="189" t="s">
        <v>84</v>
      </c>
      <c r="E225" s="189"/>
      <c r="F225" s="189"/>
      <c r="G225" s="189"/>
      <c r="H225" s="189" t="s">
        <v>90</v>
      </c>
      <c r="I225" s="189"/>
      <c r="J225" s="189" t="s">
        <v>89</v>
      </c>
      <c r="K225" s="189"/>
      <c r="L225" s="189"/>
      <c r="M225" s="196"/>
      <c r="N225" s="194"/>
      <c r="O225" s="194"/>
      <c r="P225" s="194"/>
      <c r="Q225" s="194"/>
      <c r="R225" s="189"/>
    </row>
    <row r="226" spans="1:22">
      <c r="A226" s="194"/>
      <c r="B226" s="43" t="s">
        <v>26</v>
      </c>
      <c r="C226" s="43" t="s">
        <v>27</v>
      </c>
      <c r="D226" s="43" t="s">
        <v>26</v>
      </c>
      <c r="E226" s="43" t="s">
        <v>27</v>
      </c>
      <c r="F226" s="44" t="s">
        <v>85</v>
      </c>
      <c r="G226" s="44" t="s">
        <v>86</v>
      </c>
      <c r="H226" s="44" t="s">
        <v>81</v>
      </c>
      <c r="I226" s="44" t="s">
        <v>83</v>
      </c>
      <c r="J226" s="44" t="s">
        <v>81</v>
      </c>
      <c r="K226" s="44" t="s">
        <v>95</v>
      </c>
      <c r="L226" s="189"/>
      <c r="M226" s="197"/>
      <c r="N226" s="194"/>
      <c r="O226" s="194"/>
      <c r="P226" s="194"/>
      <c r="Q226" s="194"/>
      <c r="R226" s="194"/>
    </row>
    <row r="227" spans="1:22">
      <c r="A227" s="27" cm="1">
        <f t="array" aca="1" ref="A227" ca="1">DATE("2025","8"+6,IFERROR(INDIRECT(T1),"1"))</f>
        <v>46054</v>
      </c>
      <c r="B227" s="20"/>
      <c r="C227" s="21"/>
      <c r="D227" s="20"/>
      <c r="E227" s="21"/>
      <c r="F227" s="22"/>
      <c r="G227" s="22"/>
      <c r="H227" s="34" t="str">
        <f>IF(OR(B227="",LEFT(M227,1)="✓"),"",C227-B227-F227)</f>
        <v/>
      </c>
      <c r="I227" s="34" t="str">
        <f>IF(OR(D227="",LEFT(M227,1)="✓"),"",E227-D227-G227)</f>
        <v/>
      </c>
      <c r="J227" s="34" t="str">
        <f>IF(AND(B227&lt;&gt;"",M227="✓所定"),C227-B227-F227,"")</f>
        <v/>
      </c>
      <c r="K227" s="34" t="str">
        <f>IF(AND(B227&lt;&gt;"",M227="✓法定"),C227-B227-F227,"")</f>
        <v/>
      </c>
      <c r="L227" s="26" t="str">
        <f t="shared" ref="L227:L253" si="42">IF(AND($B227="",$D227=""),"",($C227-$B227-$F227)+($E227-$D227-$G227))</f>
        <v/>
      </c>
      <c r="M227" s="32"/>
      <c r="N227" s="190"/>
      <c r="O227" s="190"/>
      <c r="P227" s="190"/>
      <c r="Q227" s="190"/>
      <c r="R227" s="23"/>
      <c r="V227" s="1" t="s">
        <v>171</v>
      </c>
    </row>
    <row r="228" spans="1:22">
      <c r="A228" s="27">
        <f ca="1">A227+1</f>
        <v>46055</v>
      </c>
      <c r="B228" s="20"/>
      <c r="C228" s="21"/>
      <c r="D228" s="20"/>
      <c r="E228" s="21"/>
      <c r="F228" s="22"/>
      <c r="G228" s="22"/>
      <c r="H228" s="34" t="str">
        <f t="shared" ref="H228:H257" si="43">IF(OR(B228="",LEFT(M228,1)="✓"),"",C228-B228-F228)</f>
        <v/>
      </c>
      <c r="I228" s="34" t="str">
        <f t="shared" ref="I228:I257" si="44">IF(OR(D228="",LEFT(M228,1)="✓"),"",E228-D228-G228)</f>
        <v/>
      </c>
      <c r="J228" s="34" t="str">
        <f t="shared" ref="J228:J257" si="45">IF(AND(B228&lt;&gt;"",M228="✓所定"),C228-B228-F228,"")</f>
        <v/>
      </c>
      <c r="K228" s="34" t="str">
        <f t="shared" ref="K228:K257" si="46">IF(AND(B228&lt;&gt;"",M228="✓法定"),C228-B228-F228,"")</f>
        <v/>
      </c>
      <c r="L228" s="26" t="str">
        <f t="shared" si="42"/>
        <v/>
      </c>
      <c r="M228" s="32"/>
      <c r="N228" s="190"/>
      <c r="O228" s="190"/>
      <c r="P228" s="190"/>
      <c r="Q228" s="190"/>
      <c r="R228" s="23"/>
      <c r="V228" s="1" t="s">
        <v>172</v>
      </c>
    </row>
    <row r="229" spans="1:22">
      <c r="A229" s="27">
        <f t="shared" ref="A229:A257" ca="1" si="47">A228+1</f>
        <v>46056</v>
      </c>
      <c r="B229" s="20"/>
      <c r="C229" s="21"/>
      <c r="D229" s="20"/>
      <c r="E229" s="21"/>
      <c r="F229" s="22"/>
      <c r="G229" s="22"/>
      <c r="H229" s="34" t="str">
        <f t="shared" si="43"/>
        <v/>
      </c>
      <c r="I229" s="34" t="str">
        <f t="shared" si="44"/>
        <v/>
      </c>
      <c r="J229" s="34" t="str">
        <f t="shared" si="45"/>
        <v/>
      </c>
      <c r="K229" s="34" t="str">
        <f t="shared" si="46"/>
        <v/>
      </c>
      <c r="L229" s="26" t="str">
        <f t="shared" si="42"/>
        <v/>
      </c>
      <c r="M229" s="32"/>
      <c r="N229" s="190"/>
      <c r="O229" s="190"/>
      <c r="P229" s="190"/>
      <c r="Q229" s="190"/>
      <c r="R229" s="23"/>
    </row>
    <row r="230" spans="1:22">
      <c r="A230" s="27">
        <f t="shared" ca="1" si="47"/>
        <v>46057</v>
      </c>
      <c r="B230" s="20"/>
      <c r="C230" s="21"/>
      <c r="D230" s="20"/>
      <c r="E230" s="21"/>
      <c r="F230" s="22"/>
      <c r="G230" s="22"/>
      <c r="H230" s="34" t="str">
        <f t="shared" si="43"/>
        <v/>
      </c>
      <c r="I230" s="34" t="str">
        <f t="shared" si="44"/>
        <v/>
      </c>
      <c r="J230" s="34" t="str">
        <f t="shared" si="45"/>
        <v/>
      </c>
      <c r="K230" s="34" t="str">
        <f t="shared" si="46"/>
        <v/>
      </c>
      <c r="L230" s="26" t="str">
        <f t="shared" si="42"/>
        <v/>
      </c>
      <c r="M230" s="32"/>
      <c r="N230" s="190"/>
      <c r="O230" s="190"/>
      <c r="P230" s="190"/>
      <c r="Q230" s="190"/>
      <c r="R230" s="23"/>
    </row>
    <row r="231" spans="1:22">
      <c r="A231" s="27">
        <f t="shared" ca="1" si="47"/>
        <v>46058</v>
      </c>
      <c r="B231" s="20"/>
      <c r="C231" s="21"/>
      <c r="D231" s="20"/>
      <c r="E231" s="21"/>
      <c r="F231" s="22"/>
      <c r="G231" s="22"/>
      <c r="H231" s="34" t="str">
        <f t="shared" si="43"/>
        <v/>
      </c>
      <c r="I231" s="34" t="str">
        <f t="shared" si="44"/>
        <v/>
      </c>
      <c r="J231" s="34" t="str">
        <f t="shared" si="45"/>
        <v/>
      </c>
      <c r="K231" s="34" t="str">
        <f t="shared" si="46"/>
        <v/>
      </c>
      <c r="L231" s="26" t="str">
        <f t="shared" si="42"/>
        <v/>
      </c>
      <c r="M231" s="32"/>
      <c r="N231" s="190"/>
      <c r="O231" s="190"/>
      <c r="P231" s="190"/>
      <c r="Q231" s="190"/>
      <c r="R231" s="23"/>
    </row>
    <row r="232" spans="1:22">
      <c r="A232" s="27">
        <f t="shared" ca="1" si="47"/>
        <v>46059</v>
      </c>
      <c r="B232" s="20"/>
      <c r="C232" s="21"/>
      <c r="D232" s="20"/>
      <c r="E232" s="21"/>
      <c r="F232" s="22"/>
      <c r="G232" s="22"/>
      <c r="H232" s="34" t="str">
        <f t="shared" si="43"/>
        <v/>
      </c>
      <c r="I232" s="34" t="str">
        <f t="shared" si="44"/>
        <v/>
      </c>
      <c r="J232" s="34" t="str">
        <f t="shared" si="45"/>
        <v/>
      </c>
      <c r="K232" s="34" t="str">
        <f t="shared" si="46"/>
        <v/>
      </c>
      <c r="L232" s="26" t="str">
        <f t="shared" si="42"/>
        <v/>
      </c>
      <c r="M232" s="32"/>
      <c r="N232" s="190"/>
      <c r="O232" s="190"/>
      <c r="P232" s="190"/>
      <c r="Q232" s="190"/>
      <c r="R232" s="23"/>
    </row>
    <row r="233" spans="1:22">
      <c r="A233" s="27">
        <f t="shared" ca="1" si="47"/>
        <v>46060</v>
      </c>
      <c r="B233" s="20"/>
      <c r="C233" s="21"/>
      <c r="D233" s="20"/>
      <c r="E233" s="21"/>
      <c r="F233" s="22"/>
      <c r="G233" s="22"/>
      <c r="H233" s="34" t="str">
        <f t="shared" si="43"/>
        <v/>
      </c>
      <c r="I233" s="34" t="str">
        <f t="shared" si="44"/>
        <v/>
      </c>
      <c r="J233" s="34" t="str">
        <f t="shared" si="45"/>
        <v/>
      </c>
      <c r="K233" s="34" t="str">
        <f t="shared" si="46"/>
        <v/>
      </c>
      <c r="L233" s="26" t="str">
        <f t="shared" si="42"/>
        <v/>
      </c>
      <c r="M233" s="32"/>
      <c r="N233" s="190"/>
      <c r="O233" s="190"/>
      <c r="P233" s="190"/>
      <c r="Q233" s="190"/>
      <c r="R233" s="23"/>
    </row>
    <row r="234" spans="1:22">
      <c r="A234" s="27">
        <f t="shared" ca="1" si="47"/>
        <v>46061</v>
      </c>
      <c r="B234" s="20"/>
      <c r="C234" s="21"/>
      <c r="D234" s="20"/>
      <c r="E234" s="21"/>
      <c r="F234" s="22"/>
      <c r="G234" s="22"/>
      <c r="H234" s="34" t="str">
        <f t="shared" si="43"/>
        <v/>
      </c>
      <c r="I234" s="34" t="str">
        <f t="shared" si="44"/>
        <v/>
      </c>
      <c r="J234" s="34" t="str">
        <f t="shared" si="45"/>
        <v/>
      </c>
      <c r="K234" s="34" t="str">
        <f t="shared" si="46"/>
        <v/>
      </c>
      <c r="L234" s="26" t="str">
        <f t="shared" si="42"/>
        <v/>
      </c>
      <c r="M234" s="32"/>
      <c r="N234" s="190"/>
      <c r="O234" s="190"/>
      <c r="P234" s="190"/>
      <c r="Q234" s="190"/>
      <c r="R234" s="23"/>
    </row>
    <row r="235" spans="1:22">
      <c r="A235" s="27">
        <f t="shared" ca="1" si="47"/>
        <v>46062</v>
      </c>
      <c r="B235" s="20"/>
      <c r="C235" s="21"/>
      <c r="D235" s="20"/>
      <c r="E235" s="21"/>
      <c r="F235" s="22"/>
      <c r="G235" s="22"/>
      <c r="H235" s="34" t="str">
        <f t="shared" si="43"/>
        <v/>
      </c>
      <c r="I235" s="34" t="str">
        <f t="shared" si="44"/>
        <v/>
      </c>
      <c r="J235" s="34" t="str">
        <f t="shared" si="45"/>
        <v/>
      </c>
      <c r="K235" s="34" t="str">
        <f t="shared" si="46"/>
        <v/>
      </c>
      <c r="L235" s="26" t="str">
        <f t="shared" si="42"/>
        <v/>
      </c>
      <c r="M235" s="32"/>
      <c r="N235" s="190"/>
      <c r="O235" s="190"/>
      <c r="P235" s="190"/>
      <c r="Q235" s="190"/>
      <c r="R235" s="23"/>
    </row>
    <row r="236" spans="1:22">
      <c r="A236" s="27">
        <f t="shared" ca="1" si="47"/>
        <v>46063</v>
      </c>
      <c r="B236" s="20"/>
      <c r="C236" s="21"/>
      <c r="D236" s="20"/>
      <c r="E236" s="21"/>
      <c r="F236" s="22"/>
      <c r="G236" s="22"/>
      <c r="H236" s="34" t="str">
        <f t="shared" si="43"/>
        <v/>
      </c>
      <c r="I236" s="34" t="str">
        <f t="shared" si="44"/>
        <v/>
      </c>
      <c r="J236" s="34" t="str">
        <f t="shared" si="45"/>
        <v/>
      </c>
      <c r="K236" s="34" t="str">
        <f t="shared" si="46"/>
        <v/>
      </c>
      <c r="L236" s="26" t="str">
        <f t="shared" si="42"/>
        <v/>
      </c>
      <c r="M236" s="32"/>
      <c r="N236" s="190"/>
      <c r="O236" s="190"/>
      <c r="P236" s="190"/>
      <c r="Q236" s="190"/>
      <c r="R236" s="23"/>
    </row>
    <row r="237" spans="1:22">
      <c r="A237" s="27">
        <f t="shared" ca="1" si="47"/>
        <v>46064</v>
      </c>
      <c r="B237" s="20"/>
      <c r="C237" s="21"/>
      <c r="D237" s="20"/>
      <c r="E237" s="21"/>
      <c r="F237" s="22"/>
      <c r="G237" s="22"/>
      <c r="H237" s="34" t="str">
        <f t="shared" si="43"/>
        <v/>
      </c>
      <c r="I237" s="34" t="str">
        <f t="shared" si="44"/>
        <v/>
      </c>
      <c r="J237" s="34" t="str">
        <f t="shared" si="45"/>
        <v/>
      </c>
      <c r="K237" s="34" t="str">
        <f t="shared" si="46"/>
        <v/>
      </c>
      <c r="L237" s="26" t="str">
        <f t="shared" si="42"/>
        <v/>
      </c>
      <c r="M237" s="32"/>
      <c r="N237" s="190"/>
      <c r="O237" s="190"/>
      <c r="P237" s="190"/>
      <c r="Q237" s="190"/>
      <c r="R237" s="23"/>
    </row>
    <row r="238" spans="1:22">
      <c r="A238" s="27">
        <f t="shared" ca="1" si="47"/>
        <v>46065</v>
      </c>
      <c r="B238" s="20"/>
      <c r="C238" s="21"/>
      <c r="D238" s="20"/>
      <c r="E238" s="21"/>
      <c r="F238" s="22"/>
      <c r="G238" s="22"/>
      <c r="H238" s="34" t="str">
        <f t="shared" si="43"/>
        <v/>
      </c>
      <c r="I238" s="34" t="str">
        <f t="shared" si="44"/>
        <v/>
      </c>
      <c r="J238" s="34" t="str">
        <f t="shared" si="45"/>
        <v/>
      </c>
      <c r="K238" s="34" t="str">
        <f t="shared" si="46"/>
        <v/>
      </c>
      <c r="L238" s="26" t="str">
        <f t="shared" si="42"/>
        <v/>
      </c>
      <c r="M238" s="32"/>
      <c r="N238" s="190"/>
      <c r="O238" s="190"/>
      <c r="P238" s="190"/>
      <c r="Q238" s="190"/>
      <c r="R238" s="23"/>
    </row>
    <row r="239" spans="1:22">
      <c r="A239" s="27">
        <f t="shared" ca="1" si="47"/>
        <v>46066</v>
      </c>
      <c r="B239" s="20"/>
      <c r="C239" s="21"/>
      <c r="D239" s="20"/>
      <c r="E239" s="21"/>
      <c r="F239" s="22"/>
      <c r="G239" s="22"/>
      <c r="H239" s="34" t="str">
        <f t="shared" si="43"/>
        <v/>
      </c>
      <c r="I239" s="34" t="str">
        <f t="shared" si="44"/>
        <v/>
      </c>
      <c r="J239" s="34" t="str">
        <f t="shared" si="45"/>
        <v/>
      </c>
      <c r="K239" s="34" t="str">
        <f t="shared" si="46"/>
        <v/>
      </c>
      <c r="L239" s="26" t="str">
        <f t="shared" si="42"/>
        <v/>
      </c>
      <c r="M239" s="32"/>
      <c r="N239" s="190"/>
      <c r="O239" s="190"/>
      <c r="P239" s="190"/>
      <c r="Q239" s="190"/>
      <c r="R239" s="23"/>
    </row>
    <row r="240" spans="1:22">
      <c r="A240" s="27">
        <f t="shared" ca="1" si="47"/>
        <v>46067</v>
      </c>
      <c r="B240" s="20"/>
      <c r="C240" s="21"/>
      <c r="D240" s="20"/>
      <c r="E240" s="21"/>
      <c r="F240" s="22"/>
      <c r="G240" s="22"/>
      <c r="H240" s="34" t="str">
        <f t="shared" si="43"/>
        <v/>
      </c>
      <c r="I240" s="34" t="str">
        <f t="shared" si="44"/>
        <v/>
      </c>
      <c r="J240" s="34" t="str">
        <f t="shared" si="45"/>
        <v/>
      </c>
      <c r="K240" s="34" t="str">
        <f t="shared" si="46"/>
        <v/>
      </c>
      <c r="L240" s="26" t="str">
        <f t="shared" si="42"/>
        <v/>
      </c>
      <c r="M240" s="32"/>
      <c r="N240" s="190"/>
      <c r="O240" s="190"/>
      <c r="P240" s="190"/>
      <c r="Q240" s="190"/>
      <c r="R240" s="23"/>
    </row>
    <row r="241" spans="1:18">
      <c r="A241" s="27">
        <f t="shared" ca="1" si="47"/>
        <v>46068</v>
      </c>
      <c r="B241" s="20"/>
      <c r="C241" s="21"/>
      <c r="D241" s="20"/>
      <c r="E241" s="21"/>
      <c r="F241" s="22"/>
      <c r="G241" s="22"/>
      <c r="H241" s="34" t="str">
        <f t="shared" si="43"/>
        <v/>
      </c>
      <c r="I241" s="34" t="str">
        <f t="shared" si="44"/>
        <v/>
      </c>
      <c r="J241" s="34" t="str">
        <f t="shared" si="45"/>
        <v/>
      </c>
      <c r="K241" s="34" t="str">
        <f t="shared" si="46"/>
        <v/>
      </c>
      <c r="L241" s="26" t="str">
        <f t="shared" si="42"/>
        <v/>
      </c>
      <c r="M241" s="32"/>
      <c r="N241" s="190"/>
      <c r="O241" s="190"/>
      <c r="P241" s="190"/>
      <c r="Q241" s="190"/>
      <c r="R241" s="23"/>
    </row>
    <row r="242" spans="1:18">
      <c r="A242" s="27">
        <f t="shared" ca="1" si="47"/>
        <v>46069</v>
      </c>
      <c r="B242" s="20"/>
      <c r="C242" s="21"/>
      <c r="D242" s="20"/>
      <c r="E242" s="21"/>
      <c r="F242" s="22"/>
      <c r="G242" s="22"/>
      <c r="H242" s="34" t="str">
        <f t="shared" si="43"/>
        <v/>
      </c>
      <c r="I242" s="34" t="str">
        <f t="shared" si="44"/>
        <v/>
      </c>
      <c r="J242" s="34" t="str">
        <f t="shared" si="45"/>
        <v/>
      </c>
      <c r="K242" s="34" t="str">
        <f t="shared" si="46"/>
        <v/>
      </c>
      <c r="L242" s="26" t="str">
        <f t="shared" si="42"/>
        <v/>
      </c>
      <c r="M242" s="32"/>
      <c r="N242" s="190"/>
      <c r="O242" s="190"/>
      <c r="P242" s="190"/>
      <c r="Q242" s="190"/>
      <c r="R242" s="23"/>
    </row>
    <row r="243" spans="1:18">
      <c r="A243" s="27">
        <f t="shared" ca="1" si="47"/>
        <v>46070</v>
      </c>
      <c r="B243" s="20"/>
      <c r="C243" s="21"/>
      <c r="D243" s="20"/>
      <c r="E243" s="21"/>
      <c r="F243" s="22"/>
      <c r="G243" s="22"/>
      <c r="H243" s="34" t="str">
        <f t="shared" si="43"/>
        <v/>
      </c>
      <c r="I243" s="34" t="str">
        <f t="shared" si="44"/>
        <v/>
      </c>
      <c r="J243" s="34" t="str">
        <f t="shared" si="45"/>
        <v/>
      </c>
      <c r="K243" s="34" t="str">
        <f t="shared" si="46"/>
        <v/>
      </c>
      <c r="L243" s="26" t="str">
        <f t="shared" si="42"/>
        <v/>
      </c>
      <c r="M243" s="32"/>
      <c r="N243" s="190"/>
      <c r="O243" s="190"/>
      <c r="P243" s="190"/>
      <c r="Q243" s="190"/>
      <c r="R243" s="23"/>
    </row>
    <row r="244" spans="1:18">
      <c r="A244" s="27">
        <f t="shared" ca="1" si="47"/>
        <v>46071</v>
      </c>
      <c r="B244" s="20"/>
      <c r="C244" s="21"/>
      <c r="D244" s="20"/>
      <c r="E244" s="21"/>
      <c r="F244" s="22"/>
      <c r="G244" s="22"/>
      <c r="H244" s="34" t="str">
        <f t="shared" si="43"/>
        <v/>
      </c>
      <c r="I244" s="34" t="str">
        <f t="shared" si="44"/>
        <v/>
      </c>
      <c r="J244" s="34" t="str">
        <f t="shared" si="45"/>
        <v/>
      </c>
      <c r="K244" s="34" t="str">
        <f t="shared" si="46"/>
        <v/>
      </c>
      <c r="L244" s="26" t="str">
        <f t="shared" si="42"/>
        <v/>
      </c>
      <c r="M244" s="32"/>
      <c r="N244" s="190"/>
      <c r="O244" s="190"/>
      <c r="P244" s="190"/>
      <c r="Q244" s="190"/>
      <c r="R244" s="23"/>
    </row>
    <row r="245" spans="1:18">
      <c r="A245" s="27">
        <f t="shared" ca="1" si="47"/>
        <v>46072</v>
      </c>
      <c r="B245" s="20"/>
      <c r="C245" s="21"/>
      <c r="D245" s="20"/>
      <c r="E245" s="21"/>
      <c r="F245" s="22"/>
      <c r="G245" s="22"/>
      <c r="H245" s="34" t="str">
        <f t="shared" si="43"/>
        <v/>
      </c>
      <c r="I245" s="34" t="str">
        <f t="shared" si="44"/>
        <v/>
      </c>
      <c r="J245" s="34" t="str">
        <f t="shared" si="45"/>
        <v/>
      </c>
      <c r="K245" s="34" t="str">
        <f t="shared" si="46"/>
        <v/>
      </c>
      <c r="L245" s="26" t="str">
        <f t="shared" si="42"/>
        <v/>
      </c>
      <c r="M245" s="32"/>
      <c r="N245" s="190"/>
      <c r="O245" s="190"/>
      <c r="P245" s="190"/>
      <c r="Q245" s="190"/>
      <c r="R245" s="23"/>
    </row>
    <row r="246" spans="1:18">
      <c r="A246" s="27">
        <f t="shared" ca="1" si="47"/>
        <v>46073</v>
      </c>
      <c r="B246" s="20"/>
      <c r="C246" s="21"/>
      <c r="D246" s="20"/>
      <c r="E246" s="21"/>
      <c r="F246" s="22"/>
      <c r="G246" s="22"/>
      <c r="H246" s="34" t="str">
        <f t="shared" si="43"/>
        <v/>
      </c>
      <c r="I246" s="34" t="str">
        <f t="shared" si="44"/>
        <v/>
      </c>
      <c r="J246" s="34" t="str">
        <f t="shared" si="45"/>
        <v/>
      </c>
      <c r="K246" s="34" t="str">
        <f t="shared" si="46"/>
        <v/>
      </c>
      <c r="L246" s="26" t="str">
        <f t="shared" si="42"/>
        <v/>
      </c>
      <c r="M246" s="32"/>
      <c r="N246" s="190"/>
      <c r="O246" s="190"/>
      <c r="P246" s="190"/>
      <c r="Q246" s="190"/>
      <c r="R246" s="23"/>
    </row>
    <row r="247" spans="1:18">
      <c r="A247" s="27">
        <f t="shared" ca="1" si="47"/>
        <v>46074</v>
      </c>
      <c r="B247" s="20"/>
      <c r="C247" s="21"/>
      <c r="D247" s="20"/>
      <c r="E247" s="21"/>
      <c r="F247" s="22"/>
      <c r="G247" s="22"/>
      <c r="H247" s="34" t="str">
        <f t="shared" si="43"/>
        <v/>
      </c>
      <c r="I247" s="34" t="str">
        <f t="shared" si="44"/>
        <v/>
      </c>
      <c r="J247" s="34" t="str">
        <f t="shared" si="45"/>
        <v/>
      </c>
      <c r="K247" s="34" t="str">
        <f t="shared" si="46"/>
        <v/>
      </c>
      <c r="L247" s="26" t="str">
        <f t="shared" si="42"/>
        <v/>
      </c>
      <c r="M247" s="32"/>
      <c r="N247" s="190"/>
      <c r="O247" s="190"/>
      <c r="P247" s="190"/>
      <c r="Q247" s="190"/>
      <c r="R247" s="23"/>
    </row>
    <row r="248" spans="1:18">
      <c r="A248" s="27">
        <f t="shared" ca="1" si="47"/>
        <v>46075</v>
      </c>
      <c r="B248" s="20"/>
      <c r="C248" s="21"/>
      <c r="D248" s="20"/>
      <c r="E248" s="21"/>
      <c r="F248" s="22"/>
      <c r="G248" s="22"/>
      <c r="H248" s="34" t="str">
        <f t="shared" si="43"/>
        <v/>
      </c>
      <c r="I248" s="34" t="str">
        <f t="shared" si="44"/>
        <v/>
      </c>
      <c r="J248" s="34" t="str">
        <f t="shared" si="45"/>
        <v/>
      </c>
      <c r="K248" s="34" t="str">
        <f t="shared" si="46"/>
        <v/>
      </c>
      <c r="L248" s="26" t="str">
        <f t="shared" si="42"/>
        <v/>
      </c>
      <c r="M248" s="32"/>
      <c r="N248" s="190"/>
      <c r="O248" s="190"/>
      <c r="P248" s="190"/>
      <c r="Q248" s="190"/>
      <c r="R248" s="23"/>
    </row>
    <row r="249" spans="1:18">
      <c r="A249" s="27">
        <f t="shared" ca="1" si="47"/>
        <v>46076</v>
      </c>
      <c r="B249" s="20"/>
      <c r="C249" s="21"/>
      <c r="D249" s="20"/>
      <c r="E249" s="21"/>
      <c r="F249" s="22"/>
      <c r="G249" s="22"/>
      <c r="H249" s="34" t="str">
        <f t="shared" si="43"/>
        <v/>
      </c>
      <c r="I249" s="34" t="str">
        <f t="shared" si="44"/>
        <v/>
      </c>
      <c r="J249" s="34" t="str">
        <f t="shared" si="45"/>
        <v/>
      </c>
      <c r="K249" s="34" t="str">
        <f t="shared" si="46"/>
        <v/>
      </c>
      <c r="L249" s="26" t="str">
        <f t="shared" si="42"/>
        <v/>
      </c>
      <c r="M249" s="32"/>
      <c r="N249" s="190"/>
      <c r="O249" s="190"/>
      <c r="P249" s="190"/>
      <c r="Q249" s="190"/>
      <c r="R249" s="23"/>
    </row>
    <row r="250" spans="1:18">
      <c r="A250" s="27">
        <f t="shared" ca="1" si="47"/>
        <v>46077</v>
      </c>
      <c r="B250" s="20"/>
      <c r="C250" s="21"/>
      <c r="D250" s="20"/>
      <c r="E250" s="21"/>
      <c r="F250" s="22"/>
      <c r="G250" s="22"/>
      <c r="H250" s="34" t="str">
        <f t="shared" si="43"/>
        <v/>
      </c>
      <c r="I250" s="34" t="str">
        <f t="shared" si="44"/>
        <v/>
      </c>
      <c r="J250" s="34" t="str">
        <f t="shared" si="45"/>
        <v/>
      </c>
      <c r="K250" s="34" t="str">
        <f t="shared" si="46"/>
        <v/>
      </c>
      <c r="L250" s="26" t="str">
        <f t="shared" si="42"/>
        <v/>
      </c>
      <c r="M250" s="32"/>
      <c r="N250" s="190"/>
      <c r="O250" s="190"/>
      <c r="P250" s="190"/>
      <c r="Q250" s="190"/>
      <c r="R250" s="23"/>
    </row>
    <row r="251" spans="1:18">
      <c r="A251" s="27">
        <f t="shared" ca="1" si="47"/>
        <v>46078</v>
      </c>
      <c r="B251" s="20"/>
      <c r="C251" s="21"/>
      <c r="D251" s="20"/>
      <c r="E251" s="21"/>
      <c r="F251" s="22"/>
      <c r="G251" s="22"/>
      <c r="H251" s="34" t="str">
        <f t="shared" si="43"/>
        <v/>
      </c>
      <c r="I251" s="34" t="str">
        <f t="shared" si="44"/>
        <v/>
      </c>
      <c r="J251" s="34" t="str">
        <f t="shared" si="45"/>
        <v/>
      </c>
      <c r="K251" s="34" t="str">
        <f t="shared" si="46"/>
        <v/>
      </c>
      <c r="L251" s="26" t="str">
        <f t="shared" si="42"/>
        <v/>
      </c>
      <c r="M251" s="32"/>
      <c r="N251" s="190"/>
      <c r="O251" s="190"/>
      <c r="P251" s="190"/>
      <c r="Q251" s="190"/>
      <c r="R251" s="23"/>
    </row>
    <row r="252" spans="1:18">
      <c r="A252" s="27">
        <f t="shared" ca="1" si="47"/>
        <v>46079</v>
      </c>
      <c r="B252" s="20"/>
      <c r="C252" s="21"/>
      <c r="D252" s="20"/>
      <c r="E252" s="21"/>
      <c r="F252" s="22"/>
      <c r="G252" s="22"/>
      <c r="H252" s="34" t="str">
        <f t="shared" si="43"/>
        <v/>
      </c>
      <c r="I252" s="34" t="str">
        <f t="shared" si="44"/>
        <v/>
      </c>
      <c r="J252" s="34" t="str">
        <f t="shared" si="45"/>
        <v/>
      </c>
      <c r="K252" s="34" t="str">
        <f t="shared" si="46"/>
        <v/>
      </c>
      <c r="L252" s="26" t="str">
        <f t="shared" si="42"/>
        <v/>
      </c>
      <c r="M252" s="32"/>
      <c r="N252" s="190"/>
      <c r="O252" s="190"/>
      <c r="P252" s="190"/>
      <c r="Q252" s="190"/>
      <c r="R252" s="23"/>
    </row>
    <row r="253" spans="1:18">
      <c r="A253" s="27">
        <f t="shared" ca="1" si="47"/>
        <v>46080</v>
      </c>
      <c r="B253" s="20"/>
      <c r="C253" s="21"/>
      <c r="D253" s="20"/>
      <c r="E253" s="21"/>
      <c r="F253" s="22"/>
      <c r="G253" s="22"/>
      <c r="H253" s="34" t="str">
        <f t="shared" si="43"/>
        <v/>
      </c>
      <c r="I253" s="34" t="str">
        <f t="shared" si="44"/>
        <v/>
      </c>
      <c r="J253" s="34" t="str">
        <f t="shared" si="45"/>
        <v/>
      </c>
      <c r="K253" s="34" t="str">
        <f t="shared" si="46"/>
        <v/>
      </c>
      <c r="L253" s="26" t="str">
        <f t="shared" si="42"/>
        <v/>
      </c>
      <c r="M253" s="32"/>
      <c r="N253" s="190"/>
      <c r="O253" s="190"/>
      <c r="P253" s="190"/>
      <c r="Q253" s="190"/>
      <c r="R253" s="23"/>
    </row>
    <row r="254" spans="1:18">
      <c r="A254" s="27">
        <f t="shared" ca="1" si="47"/>
        <v>46081</v>
      </c>
      <c r="B254" s="20"/>
      <c r="C254" s="21"/>
      <c r="D254" s="20"/>
      <c r="E254" s="21"/>
      <c r="F254" s="22"/>
      <c r="G254" s="22"/>
      <c r="H254" s="34" t="str">
        <f t="shared" si="43"/>
        <v/>
      </c>
      <c r="I254" s="34" t="str">
        <f t="shared" si="44"/>
        <v/>
      </c>
      <c r="J254" s="34" t="str">
        <f t="shared" si="45"/>
        <v/>
      </c>
      <c r="K254" s="34" t="str">
        <f t="shared" si="46"/>
        <v/>
      </c>
      <c r="L254" s="26" t="str">
        <f>IF(AND($B254="",$D254=""),"",($C254-$B254-$F254)+($E254-$D254-$G254))</f>
        <v/>
      </c>
      <c r="M254" s="32"/>
      <c r="N254" s="190"/>
      <c r="O254" s="190"/>
      <c r="P254" s="190"/>
      <c r="Q254" s="190"/>
      <c r="R254" s="23"/>
    </row>
    <row r="255" spans="1:18">
      <c r="A255" s="27">
        <f t="shared" ca="1" si="47"/>
        <v>46082</v>
      </c>
      <c r="B255" s="20"/>
      <c r="C255" s="21"/>
      <c r="D255" s="20"/>
      <c r="E255" s="21"/>
      <c r="F255" s="22"/>
      <c r="G255" s="22"/>
      <c r="H255" s="34" t="str">
        <f t="shared" si="43"/>
        <v/>
      </c>
      <c r="I255" s="34" t="str">
        <f t="shared" si="44"/>
        <v/>
      </c>
      <c r="J255" s="34" t="str">
        <f t="shared" si="45"/>
        <v/>
      </c>
      <c r="K255" s="34" t="str">
        <f t="shared" si="46"/>
        <v/>
      </c>
      <c r="L255" s="26" t="str">
        <f>IF(AND($B255="",$D255=""),"",($C255-$B255-$F255)+($E255-$D255-$G255))</f>
        <v/>
      </c>
      <c r="M255" s="32"/>
      <c r="N255" s="190"/>
      <c r="O255" s="190"/>
      <c r="P255" s="190"/>
      <c r="Q255" s="190"/>
      <c r="R255" s="23"/>
    </row>
    <row r="256" spans="1:18">
      <c r="A256" s="27">
        <f t="shared" ca="1" si="47"/>
        <v>46083</v>
      </c>
      <c r="B256" s="20"/>
      <c r="C256" s="21"/>
      <c r="D256" s="20"/>
      <c r="E256" s="21"/>
      <c r="F256" s="22"/>
      <c r="G256" s="22"/>
      <c r="H256" s="34" t="str">
        <f t="shared" si="43"/>
        <v/>
      </c>
      <c r="I256" s="34" t="str">
        <f t="shared" si="44"/>
        <v/>
      </c>
      <c r="J256" s="34" t="str">
        <f t="shared" si="45"/>
        <v/>
      </c>
      <c r="K256" s="34" t="str">
        <f t="shared" si="46"/>
        <v/>
      </c>
      <c r="L256" s="26" t="str">
        <f>IF(AND($B256="",$D256=""),"",($C256-$B256-$F256)+($E256-$D256-$G256))</f>
        <v/>
      </c>
      <c r="M256" s="32"/>
      <c r="N256" s="190"/>
      <c r="O256" s="190"/>
      <c r="P256" s="190"/>
      <c r="Q256" s="190"/>
      <c r="R256" s="23"/>
    </row>
    <row r="257" spans="1:18">
      <c r="A257" s="27">
        <f t="shared" ca="1" si="47"/>
        <v>46084</v>
      </c>
      <c r="B257" s="20"/>
      <c r="C257" s="21"/>
      <c r="D257" s="20"/>
      <c r="E257" s="21"/>
      <c r="F257" s="22"/>
      <c r="G257" s="22"/>
      <c r="H257" s="34" t="str">
        <f t="shared" si="43"/>
        <v/>
      </c>
      <c r="I257" s="34" t="str">
        <f t="shared" si="44"/>
        <v/>
      </c>
      <c r="J257" s="34" t="str">
        <f t="shared" si="45"/>
        <v/>
      </c>
      <c r="K257" s="34" t="str">
        <f t="shared" si="46"/>
        <v/>
      </c>
      <c r="L257" s="26" t="str">
        <f>IF(AND($B257="",$D257=""),"",($C257-$B257-$F257)+($E257-$D257-$G257))</f>
        <v/>
      </c>
      <c r="M257" s="32"/>
      <c r="N257" s="190"/>
      <c r="O257" s="190"/>
      <c r="P257" s="190"/>
      <c r="Q257" s="190"/>
      <c r="R257" s="23"/>
    </row>
    <row r="258" spans="1:18">
      <c r="A258" s="5" t="s">
        <v>11</v>
      </c>
      <c r="B258" s="191"/>
      <c r="C258" s="192"/>
      <c r="D258" s="191"/>
      <c r="E258" s="192"/>
      <c r="F258" s="26" t="str">
        <f>IF(SUM($F227:$F257)=0,"",SUM($F227:$F257))</f>
        <v/>
      </c>
      <c r="G258" s="26" t="str">
        <f>IF(SUM($G227:$G257)=0,"",SUM($G227:$G257))</f>
        <v/>
      </c>
      <c r="H258" s="26" t="str">
        <f>IF(SUM(H227:H257)=0,"",SUM(H227:H257))</f>
        <v/>
      </c>
      <c r="I258" s="26" t="str">
        <f>IF(SUM(I227:I257)=0,"",SUM(I227:I257))</f>
        <v/>
      </c>
      <c r="J258" s="26" t="str">
        <f>IF(SUM(J227:J257)=0,"",SUM(J227:J257))</f>
        <v/>
      </c>
      <c r="K258" s="26" t="str">
        <f>IF(SUM(K227:K257)=0,"",SUM(K227:K257))</f>
        <v/>
      </c>
      <c r="L258" s="26" t="str">
        <f>IF(SUM($L227:$L257)=0,"",SUM($L227:$L257))</f>
        <v/>
      </c>
      <c r="M258" s="33"/>
      <c r="N258" s="193"/>
      <c r="O258" s="193"/>
      <c r="P258" s="193"/>
      <c r="Q258" s="193"/>
      <c r="R258" s="6"/>
    </row>
    <row r="260" spans="1:18" ht="27" customHeight="1">
      <c r="A260" s="194" t="s">
        <v>22</v>
      </c>
      <c r="B260" s="189" t="s">
        <v>103</v>
      </c>
      <c r="C260" s="189"/>
      <c r="D260" s="189"/>
      <c r="E260" s="189"/>
      <c r="F260" s="189" t="s">
        <v>23</v>
      </c>
      <c r="G260" s="189"/>
      <c r="H260" s="189" t="s">
        <v>88</v>
      </c>
      <c r="I260" s="189"/>
      <c r="J260" s="189"/>
      <c r="K260" s="189"/>
      <c r="L260" s="189" t="s">
        <v>87</v>
      </c>
      <c r="M260" s="195" t="s">
        <v>96</v>
      </c>
      <c r="N260" s="194" t="s">
        <v>25</v>
      </c>
      <c r="O260" s="194"/>
      <c r="P260" s="194"/>
      <c r="Q260" s="194"/>
      <c r="R260" s="189" t="s">
        <v>100</v>
      </c>
    </row>
    <row r="261" spans="1:18" ht="14.25" customHeight="1">
      <c r="A261" s="194"/>
      <c r="B261" s="189" t="s">
        <v>82</v>
      </c>
      <c r="C261" s="189"/>
      <c r="D261" s="189" t="s">
        <v>84</v>
      </c>
      <c r="E261" s="189"/>
      <c r="F261" s="189"/>
      <c r="G261" s="189"/>
      <c r="H261" s="189" t="s">
        <v>90</v>
      </c>
      <c r="I261" s="189"/>
      <c r="J261" s="189" t="s">
        <v>89</v>
      </c>
      <c r="K261" s="189"/>
      <c r="L261" s="189"/>
      <c r="M261" s="196"/>
      <c r="N261" s="194"/>
      <c r="O261" s="194"/>
      <c r="P261" s="194"/>
      <c r="Q261" s="194"/>
      <c r="R261" s="189"/>
    </row>
    <row r="262" spans="1:18">
      <c r="A262" s="194"/>
      <c r="B262" s="43" t="s">
        <v>26</v>
      </c>
      <c r="C262" s="43" t="s">
        <v>27</v>
      </c>
      <c r="D262" s="43" t="s">
        <v>26</v>
      </c>
      <c r="E262" s="43" t="s">
        <v>27</v>
      </c>
      <c r="F262" s="44" t="s">
        <v>85</v>
      </c>
      <c r="G262" s="44" t="s">
        <v>86</v>
      </c>
      <c r="H262" s="44" t="s">
        <v>81</v>
      </c>
      <c r="I262" s="44" t="s">
        <v>83</v>
      </c>
      <c r="J262" s="44" t="s">
        <v>81</v>
      </c>
      <c r="K262" s="44" t="s">
        <v>95</v>
      </c>
      <c r="L262" s="189"/>
      <c r="M262" s="197"/>
      <c r="N262" s="194"/>
      <c r="O262" s="194"/>
      <c r="P262" s="194"/>
      <c r="Q262" s="194"/>
      <c r="R262" s="194"/>
    </row>
    <row r="263" spans="1:18">
      <c r="A263" s="27" cm="1">
        <f t="array" aca="1" ref="A263" ca="1">DATE("2025","8"+7,IFERROR(INDIRECT(T1),"1"))</f>
        <v>46082</v>
      </c>
      <c r="B263" s="20"/>
      <c r="C263" s="21"/>
      <c r="D263" s="20"/>
      <c r="E263" s="21"/>
      <c r="F263" s="22"/>
      <c r="G263" s="22"/>
      <c r="H263" s="34" t="str">
        <f>IF(OR(B263="",LEFT(M263,1)="✓"),"",C263-B263-F263)</f>
        <v/>
      </c>
      <c r="I263" s="34" t="str">
        <f>IF(OR(D263="",LEFT(M263,1)="✓"),"",E263-D263-G263)</f>
        <v/>
      </c>
      <c r="J263" s="34" t="str">
        <f>IF(AND(B263&lt;&gt;"",M263="✓所定"),C263-B263-F263,"")</f>
        <v/>
      </c>
      <c r="K263" s="34" t="str">
        <f>IF(AND(B263&lt;&gt;"",M263="✓法定"),C263-B263-F263,"")</f>
        <v/>
      </c>
      <c r="L263" s="34" t="str">
        <f>IF(AND($B263="",$D263=""),"",($C263-$B263-$F263)+($E263-$D263-$G263))</f>
        <v/>
      </c>
      <c r="M263" s="32"/>
      <c r="N263" s="190"/>
      <c r="O263" s="190"/>
      <c r="P263" s="190"/>
      <c r="Q263" s="190"/>
      <c r="R263" s="23"/>
    </row>
    <row r="264" spans="1:18">
      <c r="A264" s="27">
        <f ca="1">A263+1</f>
        <v>46083</v>
      </c>
      <c r="B264" s="20"/>
      <c r="C264" s="21"/>
      <c r="D264" s="20"/>
      <c r="E264" s="21"/>
      <c r="F264" s="22"/>
      <c r="G264" s="22"/>
      <c r="H264" s="34" t="str">
        <f t="shared" ref="H264:H293" si="48">IF(OR(B264="",LEFT(M264,1)="✓"),"",C264-B264-F264)</f>
        <v/>
      </c>
      <c r="I264" s="34" t="str">
        <f t="shared" ref="I264:I293" si="49">IF(OR(D264="",LEFT(M264,1)="✓"),"",E264-D264-G264)</f>
        <v/>
      </c>
      <c r="J264" s="34" t="str">
        <f t="shared" ref="J264:J293" si="50">IF(AND(B264&lt;&gt;"",M264="✓所定"),C264-B264-F264,"")</f>
        <v/>
      </c>
      <c r="K264" s="34" t="str">
        <f t="shared" ref="K264:K293" si="51">IF(AND(B264&lt;&gt;"",M264="✓法定"),C264-B264-F264,"")</f>
        <v/>
      </c>
      <c r="L264" s="34" t="str">
        <f t="shared" ref="L264:L288" si="52">IF(AND($B264="",$D264=""),"",($C264-$B264-$F264)+($E264-$D264-$G264))</f>
        <v/>
      </c>
      <c r="M264" s="32"/>
      <c r="N264" s="190"/>
      <c r="O264" s="190"/>
      <c r="P264" s="190"/>
      <c r="Q264" s="190"/>
      <c r="R264" s="23"/>
    </row>
    <row r="265" spans="1:18">
      <c r="A265" s="27">
        <f t="shared" ref="A265:A293" ca="1" si="53">A264+1</f>
        <v>46084</v>
      </c>
      <c r="B265" s="20"/>
      <c r="C265" s="21"/>
      <c r="D265" s="20"/>
      <c r="E265" s="21"/>
      <c r="F265" s="22"/>
      <c r="G265" s="22"/>
      <c r="H265" s="34" t="str">
        <f t="shared" si="48"/>
        <v/>
      </c>
      <c r="I265" s="34" t="str">
        <f t="shared" si="49"/>
        <v/>
      </c>
      <c r="J265" s="34" t="str">
        <f t="shared" si="50"/>
        <v/>
      </c>
      <c r="K265" s="34" t="str">
        <f t="shared" si="51"/>
        <v/>
      </c>
      <c r="L265" s="34" t="str">
        <f t="shared" si="52"/>
        <v/>
      </c>
      <c r="M265" s="32"/>
      <c r="N265" s="190"/>
      <c r="O265" s="190"/>
      <c r="P265" s="190"/>
      <c r="Q265" s="190"/>
      <c r="R265" s="23"/>
    </row>
    <row r="266" spans="1:18">
      <c r="A266" s="27">
        <f t="shared" ca="1" si="53"/>
        <v>46085</v>
      </c>
      <c r="B266" s="20"/>
      <c r="C266" s="21"/>
      <c r="D266" s="20"/>
      <c r="E266" s="21"/>
      <c r="F266" s="22"/>
      <c r="G266" s="22"/>
      <c r="H266" s="34" t="str">
        <f t="shared" si="48"/>
        <v/>
      </c>
      <c r="I266" s="34" t="str">
        <f t="shared" si="49"/>
        <v/>
      </c>
      <c r="J266" s="34" t="str">
        <f t="shared" si="50"/>
        <v/>
      </c>
      <c r="K266" s="34" t="str">
        <f t="shared" si="51"/>
        <v/>
      </c>
      <c r="L266" s="34" t="str">
        <f t="shared" si="52"/>
        <v/>
      </c>
      <c r="M266" s="32"/>
      <c r="N266" s="190"/>
      <c r="O266" s="190"/>
      <c r="P266" s="190"/>
      <c r="Q266" s="190"/>
      <c r="R266" s="23"/>
    </row>
    <row r="267" spans="1:18">
      <c r="A267" s="27">
        <f t="shared" ca="1" si="53"/>
        <v>46086</v>
      </c>
      <c r="B267" s="20"/>
      <c r="C267" s="21"/>
      <c r="D267" s="20"/>
      <c r="E267" s="21"/>
      <c r="F267" s="22"/>
      <c r="G267" s="22"/>
      <c r="H267" s="34" t="str">
        <f t="shared" si="48"/>
        <v/>
      </c>
      <c r="I267" s="34" t="str">
        <f t="shared" si="49"/>
        <v/>
      </c>
      <c r="J267" s="34" t="str">
        <f t="shared" si="50"/>
        <v/>
      </c>
      <c r="K267" s="34" t="str">
        <f t="shared" si="51"/>
        <v/>
      </c>
      <c r="L267" s="34" t="str">
        <f t="shared" si="52"/>
        <v/>
      </c>
      <c r="M267" s="32"/>
      <c r="N267" s="190"/>
      <c r="O267" s="190"/>
      <c r="P267" s="190"/>
      <c r="Q267" s="190"/>
      <c r="R267" s="23"/>
    </row>
    <row r="268" spans="1:18">
      <c r="A268" s="27">
        <f t="shared" ca="1" si="53"/>
        <v>46087</v>
      </c>
      <c r="B268" s="20"/>
      <c r="C268" s="21"/>
      <c r="D268" s="20"/>
      <c r="E268" s="21"/>
      <c r="F268" s="22"/>
      <c r="G268" s="22"/>
      <c r="H268" s="34" t="str">
        <f t="shared" si="48"/>
        <v/>
      </c>
      <c r="I268" s="34" t="str">
        <f t="shared" si="49"/>
        <v/>
      </c>
      <c r="J268" s="34" t="str">
        <f t="shared" si="50"/>
        <v/>
      </c>
      <c r="K268" s="34" t="str">
        <f t="shared" si="51"/>
        <v/>
      </c>
      <c r="L268" s="34" t="str">
        <f t="shared" si="52"/>
        <v/>
      </c>
      <c r="M268" s="32"/>
      <c r="N268" s="190"/>
      <c r="O268" s="190"/>
      <c r="P268" s="190"/>
      <c r="Q268" s="190"/>
      <c r="R268" s="23"/>
    </row>
    <row r="269" spans="1:18">
      <c r="A269" s="27">
        <f t="shared" ca="1" si="53"/>
        <v>46088</v>
      </c>
      <c r="B269" s="20"/>
      <c r="C269" s="21"/>
      <c r="D269" s="20"/>
      <c r="E269" s="21"/>
      <c r="F269" s="22"/>
      <c r="G269" s="22"/>
      <c r="H269" s="34" t="str">
        <f t="shared" si="48"/>
        <v/>
      </c>
      <c r="I269" s="34" t="str">
        <f t="shared" si="49"/>
        <v/>
      </c>
      <c r="J269" s="34" t="str">
        <f t="shared" si="50"/>
        <v/>
      </c>
      <c r="K269" s="34" t="str">
        <f t="shared" si="51"/>
        <v/>
      </c>
      <c r="L269" s="34" t="str">
        <f t="shared" si="52"/>
        <v/>
      </c>
      <c r="M269" s="32"/>
      <c r="N269" s="190"/>
      <c r="O269" s="190"/>
      <c r="P269" s="190"/>
      <c r="Q269" s="190"/>
      <c r="R269" s="23"/>
    </row>
    <row r="270" spans="1:18">
      <c r="A270" s="27">
        <f t="shared" ca="1" si="53"/>
        <v>46089</v>
      </c>
      <c r="B270" s="20"/>
      <c r="C270" s="21"/>
      <c r="D270" s="20"/>
      <c r="E270" s="21"/>
      <c r="F270" s="22"/>
      <c r="G270" s="22"/>
      <c r="H270" s="34" t="str">
        <f t="shared" si="48"/>
        <v/>
      </c>
      <c r="I270" s="34" t="str">
        <f t="shared" si="49"/>
        <v/>
      </c>
      <c r="J270" s="34" t="str">
        <f t="shared" si="50"/>
        <v/>
      </c>
      <c r="K270" s="34" t="str">
        <f t="shared" si="51"/>
        <v/>
      </c>
      <c r="L270" s="34" t="str">
        <f t="shared" si="52"/>
        <v/>
      </c>
      <c r="M270" s="32"/>
      <c r="N270" s="190"/>
      <c r="O270" s="190"/>
      <c r="P270" s="190"/>
      <c r="Q270" s="190"/>
      <c r="R270" s="23"/>
    </row>
    <row r="271" spans="1:18">
      <c r="A271" s="27">
        <f t="shared" ca="1" si="53"/>
        <v>46090</v>
      </c>
      <c r="B271" s="20"/>
      <c r="C271" s="21"/>
      <c r="D271" s="20"/>
      <c r="E271" s="21"/>
      <c r="F271" s="22"/>
      <c r="G271" s="22"/>
      <c r="H271" s="34" t="str">
        <f t="shared" si="48"/>
        <v/>
      </c>
      <c r="I271" s="34" t="str">
        <f t="shared" si="49"/>
        <v/>
      </c>
      <c r="J271" s="34" t="str">
        <f t="shared" si="50"/>
        <v/>
      </c>
      <c r="K271" s="34" t="str">
        <f t="shared" si="51"/>
        <v/>
      </c>
      <c r="L271" s="34" t="str">
        <f t="shared" si="52"/>
        <v/>
      </c>
      <c r="M271" s="32"/>
      <c r="N271" s="190"/>
      <c r="O271" s="190"/>
      <c r="P271" s="190"/>
      <c r="Q271" s="190"/>
      <c r="R271" s="23"/>
    </row>
    <row r="272" spans="1:18">
      <c r="A272" s="27">
        <f t="shared" ca="1" si="53"/>
        <v>46091</v>
      </c>
      <c r="B272" s="20"/>
      <c r="C272" s="21"/>
      <c r="D272" s="20"/>
      <c r="E272" s="21"/>
      <c r="F272" s="22"/>
      <c r="G272" s="22"/>
      <c r="H272" s="34" t="str">
        <f t="shared" si="48"/>
        <v/>
      </c>
      <c r="I272" s="34" t="str">
        <f t="shared" si="49"/>
        <v/>
      </c>
      <c r="J272" s="34" t="str">
        <f t="shared" si="50"/>
        <v/>
      </c>
      <c r="K272" s="34" t="str">
        <f t="shared" si="51"/>
        <v/>
      </c>
      <c r="L272" s="34" t="str">
        <f t="shared" si="52"/>
        <v/>
      </c>
      <c r="M272" s="32"/>
      <c r="N272" s="190"/>
      <c r="O272" s="190"/>
      <c r="P272" s="190"/>
      <c r="Q272" s="190"/>
      <c r="R272" s="23"/>
    </row>
    <row r="273" spans="1:18">
      <c r="A273" s="27">
        <f t="shared" ca="1" si="53"/>
        <v>46092</v>
      </c>
      <c r="B273" s="20"/>
      <c r="C273" s="21"/>
      <c r="D273" s="20"/>
      <c r="E273" s="21"/>
      <c r="F273" s="22"/>
      <c r="G273" s="22"/>
      <c r="H273" s="34" t="str">
        <f t="shared" si="48"/>
        <v/>
      </c>
      <c r="I273" s="34" t="str">
        <f t="shared" si="49"/>
        <v/>
      </c>
      <c r="J273" s="34" t="str">
        <f t="shared" si="50"/>
        <v/>
      </c>
      <c r="K273" s="34" t="str">
        <f t="shared" si="51"/>
        <v/>
      </c>
      <c r="L273" s="34" t="str">
        <f t="shared" si="52"/>
        <v/>
      </c>
      <c r="M273" s="32"/>
      <c r="N273" s="190"/>
      <c r="O273" s="190"/>
      <c r="P273" s="190"/>
      <c r="Q273" s="190"/>
      <c r="R273" s="23"/>
    </row>
    <row r="274" spans="1:18">
      <c r="A274" s="27">
        <f t="shared" ca="1" si="53"/>
        <v>46093</v>
      </c>
      <c r="B274" s="20"/>
      <c r="C274" s="21"/>
      <c r="D274" s="20"/>
      <c r="E274" s="21"/>
      <c r="F274" s="22"/>
      <c r="G274" s="22"/>
      <c r="H274" s="34" t="str">
        <f t="shared" si="48"/>
        <v/>
      </c>
      <c r="I274" s="34" t="str">
        <f t="shared" si="49"/>
        <v/>
      </c>
      <c r="J274" s="34" t="str">
        <f t="shared" si="50"/>
        <v/>
      </c>
      <c r="K274" s="34" t="str">
        <f t="shared" si="51"/>
        <v/>
      </c>
      <c r="L274" s="34" t="str">
        <f t="shared" si="52"/>
        <v/>
      </c>
      <c r="M274" s="32"/>
      <c r="N274" s="190"/>
      <c r="O274" s="190"/>
      <c r="P274" s="190"/>
      <c r="Q274" s="190"/>
      <c r="R274" s="23"/>
    </row>
    <row r="275" spans="1:18">
      <c r="A275" s="27">
        <f t="shared" ca="1" si="53"/>
        <v>46094</v>
      </c>
      <c r="B275" s="20"/>
      <c r="C275" s="21"/>
      <c r="D275" s="20"/>
      <c r="E275" s="21"/>
      <c r="F275" s="22"/>
      <c r="G275" s="22"/>
      <c r="H275" s="34" t="str">
        <f t="shared" si="48"/>
        <v/>
      </c>
      <c r="I275" s="34" t="str">
        <f t="shared" si="49"/>
        <v/>
      </c>
      <c r="J275" s="34" t="str">
        <f t="shared" si="50"/>
        <v/>
      </c>
      <c r="K275" s="34" t="str">
        <f t="shared" si="51"/>
        <v/>
      </c>
      <c r="L275" s="34" t="str">
        <f t="shared" si="52"/>
        <v/>
      </c>
      <c r="M275" s="32"/>
      <c r="N275" s="190"/>
      <c r="O275" s="190"/>
      <c r="P275" s="190"/>
      <c r="Q275" s="190"/>
      <c r="R275" s="23"/>
    </row>
    <row r="276" spans="1:18">
      <c r="A276" s="27">
        <f t="shared" ca="1" si="53"/>
        <v>46095</v>
      </c>
      <c r="B276" s="20"/>
      <c r="C276" s="21"/>
      <c r="D276" s="20"/>
      <c r="E276" s="21"/>
      <c r="F276" s="22"/>
      <c r="G276" s="22"/>
      <c r="H276" s="34" t="str">
        <f t="shared" si="48"/>
        <v/>
      </c>
      <c r="I276" s="34" t="str">
        <f t="shared" si="49"/>
        <v/>
      </c>
      <c r="J276" s="34" t="str">
        <f t="shared" si="50"/>
        <v/>
      </c>
      <c r="K276" s="34" t="str">
        <f t="shared" si="51"/>
        <v/>
      </c>
      <c r="L276" s="34" t="str">
        <f t="shared" si="52"/>
        <v/>
      </c>
      <c r="M276" s="32"/>
      <c r="N276" s="190"/>
      <c r="O276" s="190"/>
      <c r="P276" s="190"/>
      <c r="Q276" s="190"/>
      <c r="R276" s="23"/>
    </row>
    <row r="277" spans="1:18">
      <c r="A277" s="27">
        <f t="shared" ca="1" si="53"/>
        <v>46096</v>
      </c>
      <c r="B277" s="20"/>
      <c r="C277" s="21"/>
      <c r="D277" s="20"/>
      <c r="E277" s="21"/>
      <c r="F277" s="22"/>
      <c r="G277" s="22"/>
      <c r="H277" s="34" t="str">
        <f t="shared" si="48"/>
        <v/>
      </c>
      <c r="I277" s="34" t="str">
        <f t="shared" si="49"/>
        <v/>
      </c>
      <c r="J277" s="34" t="str">
        <f t="shared" si="50"/>
        <v/>
      </c>
      <c r="K277" s="34" t="str">
        <f t="shared" si="51"/>
        <v/>
      </c>
      <c r="L277" s="34" t="str">
        <f t="shared" si="52"/>
        <v/>
      </c>
      <c r="M277" s="32"/>
      <c r="N277" s="190"/>
      <c r="O277" s="190"/>
      <c r="P277" s="190"/>
      <c r="Q277" s="190"/>
      <c r="R277" s="23"/>
    </row>
    <row r="278" spans="1:18">
      <c r="A278" s="27">
        <f t="shared" ca="1" si="53"/>
        <v>46097</v>
      </c>
      <c r="B278" s="20"/>
      <c r="C278" s="21"/>
      <c r="D278" s="20"/>
      <c r="E278" s="21"/>
      <c r="F278" s="22"/>
      <c r="G278" s="22"/>
      <c r="H278" s="34" t="str">
        <f t="shared" si="48"/>
        <v/>
      </c>
      <c r="I278" s="34" t="str">
        <f t="shared" si="49"/>
        <v/>
      </c>
      <c r="J278" s="34" t="str">
        <f t="shared" si="50"/>
        <v/>
      </c>
      <c r="K278" s="34" t="str">
        <f t="shared" si="51"/>
        <v/>
      </c>
      <c r="L278" s="34" t="str">
        <f t="shared" si="52"/>
        <v/>
      </c>
      <c r="M278" s="32"/>
      <c r="N278" s="190"/>
      <c r="O278" s="190"/>
      <c r="P278" s="190"/>
      <c r="Q278" s="190"/>
      <c r="R278" s="23"/>
    </row>
    <row r="279" spans="1:18">
      <c r="A279" s="27">
        <f t="shared" ca="1" si="53"/>
        <v>46098</v>
      </c>
      <c r="B279" s="20"/>
      <c r="C279" s="21"/>
      <c r="D279" s="20"/>
      <c r="E279" s="21"/>
      <c r="F279" s="22"/>
      <c r="G279" s="22"/>
      <c r="H279" s="34" t="str">
        <f t="shared" si="48"/>
        <v/>
      </c>
      <c r="I279" s="34" t="str">
        <f t="shared" si="49"/>
        <v/>
      </c>
      <c r="J279" s="34" t="str">
        <f t="shared" si="50"/>
        <v/>
      </c>
      <c r="K279" s="34" t="str">
        <f t="shared" si="51"/>
        <v/>
      </c>
      <c r="L279" s="34" t="str">
        <f t="shared" si="52"/>
        <v/>
      </c>
      <c r="M279" s="32"/>
      <c r="N279" s="190"/>
      <c r="O279" s="190"/>
      <c r="P279" s="190"/>
      <c r="Q279" s="190"/>
      <c r="R279" s="23"/>
    </row>
    <row r="280" spans="1:18">
      <c r="A280" s="27">
        <f t="shared" ca="1" si="53"/>
        <v>46099</v>
      </c>
      <c r="B280" s="20"/>
      <c r="C280" s="21"/>
      <c r="D280" s="20"/>
      <c r="E280" s="21"/>
      <c r="F280" s="22"/>
      <c r="G280" s="22"/>
      <c r="H280" s="34" t="str">
        <f t="shared" si="48"/>
        <v/>
      </c>
      <c r="I280" s="34" t="str">
        <f t="shared" si="49"/>
        <v/>
      </c>
      <c r="J280" s="34" t="str">
        <f t="shared" si="50"/>
        <v/>
      </c>
      <c r="K280" s="34" t="str">
        <f t="shared" si="51"/>
        <v/>
      </c>
      <c r="L280" s="34" t="str">
        <f t="shared" si="52"/>
        <v/>
      </c>
      <c r="M280" s="32"/>
      <c r="N280" s="190"/>
      <c r="O280" s="190"/>
      <c r="P280" s="190"/>
      <c r="Q280" s="190"/>
      <c r="R280" s="23"/>
    </row>
    <row r="281" spans="1:18">
      <c r="A281" s="27">
        <f t="shared" ca="1" si="53"/>
        <v>46100</v>
      </c>
      <c r="B281" s="20"/>
      <c r="C281" s="21"/>
      <c r="D281" s="20"/>
      <c r="E281" s="21"/>
      <c r="F281" s="22"/>
      <c r="G281" s="22"/>
      <c r="H281" s="34" t="str">
        <f t="shared" si="48"/>
        <v/>
      </c>
      <c r="I281" s="34" t="str">
        <f t="shared" si="49"/>
        <v/>
      </c>
      <c r="J281" s="34" t="str">
        <f t="shared" si="50"/>
        <v/>
      </c>
      <c r="K281" s="34" t="str">
        <f t="shared" si="51"/>
        <v/>
      </c>
      <c r="L281" s="34" t="str">
        <f t="shared" si="52"/>
        <v/>
      </c>
      <c r="M281" s="32"/>
      <c r="N281" s="190"/>
      <c r="O281" s="190"/>
      <c r="P281" s="190"/>
      <c r="Q281" s="190"/>
      <c r="R281" s="23"/>
    </row>
    <row r="282" spans="1:18">
      <c r="A282" s="27">
        <f t="shared" ca="1" si="53"/>
        <v>46101</v>
      </c>
      <c r="B282" s="20"/>
      <c r="C282" s="21"/>
      <c r="D282" s="20"/>
      <c r="E282" s="21"/>
      <c r="F282" s="22"/>
      <c r="G282" s="22"/>
      <c r="H282" s="34" t="str">
        <f t="shared" si="48"/>
        <v/>
      </c>
      <c r="I282" s="34" t="str">
        <f t="shared" si="49"/>
        <v/>
      </c>
      <c r="J282" s="34" t="str">
        <f t="shared" si="50"/>
        <v/>
      </c>
      <c r="K282" s="34" t="str">
        <f t="shared" si="51"/>
        <v/>
      </c>
      <c r="L282" s="34" t="str">
        <f t="shared" si="52"/>
        <v/>
      </c>
      <c r="M282" s="32"/>
      <c r="N282" s="190"/>
      <c r="O282" s="190"/>
      <c r="P282" s="190"/>
      <c r="Q282" s="190"/>
      <c r="R282" s="23"/>
    </row>
    <row r="283" spans="1:18">
      <c r="A283" s="27">
        <f t="shared" ca="1" si="53"/>
        <v>46102</v>
      </c>
      <c r="B283" s="20"/>
      <c r="C283" s="21"/>
      <c r="D283" s="20"/>
      <c r="E283" s="21"/>
      <c r="F283" s="22"/>
      <c r="G283" s="22"/>
      <c r="H283" s="34" t="str">
        <f t="shared" si="48"/>
        <v/>
      </c>
      <c r="I283" s="34" t="str">
        <f t="shared" si="49"/>
        <v/>
      </c>
      <c r="J283" s="34" t="str">
        <f t="shared" si="50"/>
        <v/>
      </c>
      <c r="K283" s="34" t="str">
        <f t="shared" si="51"/>
        <v/>
      </c>
      <c r="L283" s="34" t="str">
        <f t="shared" si="52"/>
        <v/>
      </c>
      <c r="M283" s="32"/>
      <c r="N283" s="190"/>
      <c r="O283" s="190"/>
      <c r="P283" s="190"/>
      <c r="Q283" s="190"/>
      <c r="R283" s="23"/>
    </row>
    <row r="284" spans="1:18">
      <c r="A284" s="27">
        <f t="shared" ca="1" si="53"/>
        <v>46103</v>
      </c>
      <c r="B284" s="20"/>
      <c r="C284" s="21"/>
      <c r="D284" s="20"/>
      <c r="E284" s="21"/>
      <c r="F284" s="22"/>
      <c r="G284" s="22"/>
      <c r="H284" s="34" t="str">
        <f t="shared" si="48"/>
        <v/>
      </c>
      <c r="I284" s="34" t="str">
        <f t="shared" si="49"/>
        <v/>
      </c>
      <c r="J284" s="34" t="str">
        <f t="shared" si="50"/>
        <v/>
      </c>
      <c r="K284" s="34" t="str">
        <f t="shared" si="51"/>
        <v/>
      </c>
      <c r="L284" s="34" t="str">
        <f t="shared" si="52"/>
        <v/>
      </c>
      <c r="M284" s="32"/>
      <c r="N284" s="190"/>
      <c r="O284" s="190"/>
      <c r="P284" s="190"/>
      <c r="Q284" s="190"/>
      <c r="R284" s="23"/>
    </row>
    <row r="285" spans="1:18">
      <c r="A285" s="27">
        <f t="shared" ca="1" si="53"/>
        <v>46104</v>
      </c>
      <c r="B285" s="20"/>
      <c r="C285" s="21"/>
      <c r="D285" s="20"/>
      <c r="E285" s="21"/>
      <c r="F285" s="22"/>
      <c r="G285" s="22"/>
      <c r="H285" s="34" t="str">
        <f t="shared" si="48"/>
        <v/>
      </c>
      <c r="I285" s="34" t="str">
        <f t="shared" si="49"/>
        <v/>
      </c>
      <c r="J285" s="34" t="str">
        <f t="shared" si="50"/>
        <v/>
      </c>
      <c r="K285" s="34" t="str">
        <f t="shared" si="51"/>
        <v/>
      </c>
      <c r="L285" s="34" t="str">
        <f t="shared" si="52"/>
        <v/>
      </c>
      <c r="M285" s="32"/>
      <c r="N285" s="190"/>
      <c r="O285" s="190"/>
      <c r="P285" s="190"/>
      <c r="Q285" s="190"/>
      <c r="R285" s="23"/>
    </row>
    <row r="286" spans="1:18">
      <c r="A286" s="27">
        <f t="shared" ca="1" si="53"/>
        <v>46105</v>
      </c>
      <c r="B286" s="20"/>
      <c r="C286" s="21"/>
      <c r="D286" s="20"/>
      <c r="E286" s="21"/>
      <c r="F286" s="22"/>
      <c r="G286" s="22"/>
      <c r="H286" s="34" t="str">
        <f t="shared" si="48"/>
        <v/>
      </c>
      <c r="I286" s="34" t="str">
        <f t="shared" si="49"/>
        <v/>
      </c>
      <c r="J286" s="34" t="str">
        <f t="shared" si="50"/>
        <v/>
      </c>
      <c r="K286" s="34" t="str">
        <f t="shared" si="51"/>
        <v/>
      </c>
      <c r="L286" s="34" t="str">
        <f t="shared" si="52"/>
        <v/>
      </c>
      <c r="M286" s="32"/>
      <c r="N286" s="190"/>
      <c r="O286" s="190"/>
      <c r="P286" s="190"/>
      <c r="Q286" s="190"/>
      <c r="R286" s="23"/>
    </row>
    <row r="287" spans="1:18">
      <c r="A287" s="27">
        <f t="shared" ca="1" si="53"/>
        <v>46106</v>
      </c>
      <c r="B287" s="20"/>
      <c r="C287" s="21"/>
      <c r="D287" s="20"/>
      <c r="E287" s="21"/>
      <c r="F287" s="22"/>
      <c r="G287" s="22"/>
      <c r="H287" s="34" t="str">
        <f t="shared" si="48"/>
        <v/>
      </c>
      <c r="I287" s="34" t="str">
        <f t="shared" si="49"/>
        <v/>
      </c>
      <c r="J287" s="34" t="str">
        <f t="shared" si="50"/>
        <v/>
      </c>
      <c r="K287" s="34" t="str">
        <f t="shared" si="51"/>
        <v/>
      </c>
      <c r="L287" s="34" t="str">
        <f t="shared" si="52"/>
        <v/>
      </c>
      <c r="M287" s="32"/>
      <c r="N287" s="190"/>
      <c r="O287" s="190"/>
      <c r="P287" s="190"/>
      <c r="Q287" s="190"/>
      <c r="R287" s="23"/>
    </row>
    <row r="288" spans="1:18">
      <c r="A288" s="27">
        <f t="shared" ca="1" si="53"/>
        <v>46107</v>
      </c>
      <c r="B288" s="20"/>
      <c r="C288" s="21"/>
      <c r="D288" s="20"/>
      <c r="E288" s="21"/>
      <c r="F288" s="22"/>
      <c r="G288" s="22"/>
      <c r="H288" s="34" t="str">
        <f t="shared" si="48"/>
        <v/>
      </c>
      <c r="I288" s="34" t="str">
        <f t="shared" si="49"/>
        <v/>
      </c>
      <c r="J288" s="34" t="str">
        <f t="shared" si="50"/>
        <v/>
      </c>
      <c r="K288" s="34" t="str">
        <f t="shared" si="51"/>
        <v/>
      </c>
      <c r="L288" s="34" t="str">
        <f t="shared" si="52"/>
        <v/>
      </c>
      <c r="M288" s="32"/>
      <c r="N288" s="190"/>
      <c r="O288" s="190"/>
      <c r="P288" s="190"/>
      <c r="Q288" s="190"/>
      <c r="R288" s="23"/>
    </row>
    <row r="289" spans="1:18">
      <c r="A289" s="27">
        <f t="shared" ca="1" si="53"/>
        <v>46108</v>
      </c>
      <c r="B289" s="20"/>
      <c r="C289" s="21"/>
      <c r="D289" s="20"/>
      <c r="E289" s="21"/>
      <c r="F289" s="22"/>
      <c r="G289" s="22"/>
      <c r="H289" s="34" t="str">
        <f t="shared" si="48"/>
        <v/>
      </c>
      <c r="I289" s="34" t="str">
        <f t="shared" si="49"/>
        <v/>
      </c>
      <c r="J289" s="34" t="str">
        <f t="shared" si="50"/>
        <v/>
      </c>
      <c r="K289" s="34" t="str">
        <f t="shared" si="51"/>
        <v/>
      </c>
      <c r="L289" s="34" t="str">
        <f>IF(AND($B289="",$D289=""),"",($C289-$B289-$F289)+($E289-$D289-$G289))</f>
        <v/>
      </c>
      <c r="M289" s="32"/>
      <c r="N289" s="190"/>
      <c r="O289" s="190"/>
      <c r="P289" s="190"/>
      <c r="Q289" s="190"/>
      <c r="R289" s="23"/>
    </row>
    <row r="290" spans="1:18">
      <c r="A290" s="27">
        <f t="shared" ca="1" si="53"/>
        <v>46109</v>
      </c>
      <c r="B290" s="20"/>
      <c r="C290" s="21"/>
      <c r="D290" s="20"/>
      <c r="E290" s="21"/>
      <c r="F290" s="22"/>
      <c r="G290" s="22"/>
      <c r="H290" s="34" t="str">
        <f t="shared" si="48"/>
        <v/>
      </c>
      <c r="I290" s="34" t="str">
        <f t="shared" si="49"/>
        <v/>
      </c>
      <c r="J290" s="34" t="str">
        <f t="shared" si="50"/>
        <v/>
      </c>
      <c r="K290" s="34" t="str">
        <f t="shared" si="51"/>
        <v/>
      </c>
      <c r="L290" s="34" t="str">
        <f>IF(AND($B290="",$D290=""),"",($C290-$B290-$F290)+($E290-$D290-$G290))</f>
        <v/>
      </c>
      <c r="M290" s="32"/>
      <c r="N290" s="190"/>
      <c r="O290" s="190"/>
      <c r="P290" s="190"/>
      <c r="Q290" s="190"/>
      <c r="R290" s="23"/>
    </row>
    <row r="291" spans="1:18">
      <c r="A291" s="27">
        <f t="shared" ca="1" si="53"/>
        <v>46110</v>
      </c>
      <c r="B291" s="20"/>
      <c r="C291" s="21"/>
      <c r="D291" s="20"/>
      <c r="E291" s="21"/>
      <c r="F291" s="22"/>
      <c r="G291" s="22"/>
      <c r="H291" s="34" t="str">
        <f t="shared" si="48"/>
        <v/>
      </c>
      <c r="I291" s="34" t="str">
        <f t="shared" si="49"/>
        <v/>
      </c>
      <c r="J291" s="34" t="str">
        <f t="shared" si="50"/>
        <v/>
      </c>
      <c r="K291" s="34" t="str">
        <f t="shared" si="51"/>
        <v/>
      </c>
      <c r="L291" s="34" t="str">
        <f>IF(AND($B291="",$D291=""),"",($C291-$B291-$F291)+($E291-$D291-$G291))</f>
        <v/>
      </c>
      <c r="M291" s="32"/>
      <c r="N291" s="190"/>
      <c r="O291" s="190"/>
      <c r="P291" s="190"/>
      <c r="Q291" s="190"/>
      <c r="R291" s="23"/>
    </row>
    <row r="292" spans="1:18">
      <c r="A292" s="27">
        <f t="shared" ca="1" si="53"/>
        <v>46111</v>
      </c>
      <c r="B292" s="20"/>
      <c r="C292" s="21"/>
      <c r="D292" s="20"/>
      <c r="E292" s="21"/>
      <c r="F292" s="22"/>
      <c r="G292" s="22"/>
      <c r="H292" s="34" t="str">
        <f t="shared" si="48"/>
        <v/>
      </c>
      <c r="I292" s="34" t="str">
        <f t="shared" si="49"/>
        <v/>
      </c>
      <c r="J292" s="34" t="str">
        <f t="shared" si="50"/>
        <v/>
      </c>
      <c r="K292" s="34" t="str">
        <f t="shared" si="51"/>
        <v/>
      </c>
      <c r="L292" s="34" t="str">
        <f>IF(AND($B292="",$D292=""),"",($C292-$B292-$F292)+($E292-$D292-$G292))</f>
        <v/>
      </c>
      <c r="M292" s="32"/>
      <c r="N292" s="190"/>
      <c r="O292" s="190"/>
      <c r="P292" s="190"/>
      <c r="Q292" s="190"/>
      <c r="R292" s="23"/>
    </row>
    <row r="293" spans="1:18">
      <c r="A293" s="27">
        <f t="shared" ca="1" si="53"/>
        <v>46112</v>
      </c>
      <c r="B293" s="20"/>
      <c r="C293" s="21"/>
      <c r="D293" s="20"/>
      <c r="E293" s="21"/>
      <c r="F293" s="22"/>
      <c r="G293" s="22"/>
      <c r="H293" s="34" t="str">
        <f t="shared" si="48"/>
        <v/>
      </c>
      <c r="I293" s="34" t="str">
        <f t="shared" si="49"/>
        <v/>
      </c>
      <c r="J293" s="34" t="str">
        <f t="shared" si="50"/>
        <v/>
      </c>
      <c r="K293" s="34" t="str">
        <f t="shared" si="51"/>
        <v/>
      </c>
      <c r="L293" s="34" t="str">
        <f>IF(AND($B293="",$D293=""),"",($C293-$B293-$F293)+($E293-$D293-$G293))</f>
        <v/>
      </c>
      <c r="M293" s="32"/>
      <c r="N293" s="190"/>
      <c r="O293" s="190"/>
      <c r="P293" s="190"/>
      <c r="Q293" s="190"/>
      <c r="R293" s="23"/>
    </row>
    <row r="294" spans="1:18">
      <c r="A294" s="5" t="s">
        <v>11</v>
      </c>
      <c r="B294" s="191"/>
      <c r="C294" s="192"/>
      <c r="D294" s="191"/>
      <c r="E294" s="192"/>
      <c r="F294" s="26" t="str">
        <f>IF(SUM($F263:$F293)=0,"",SUM($F263:$F293))</f>
        <v/>
      </c>
      <c r="G294" s="26" t="str">
        <f>IF(SUM($G263:$G293)=0,"",SUM($G263:$G293))</f>
        <v/>
      </c>
      <c r="H294" s="26" t="str">
        <f>IF(SUM(H263:H293)=0,"",SUM(H263:H293))</f>
        <v/>
      </c>
      <c r="I294" s="26" t="str">
        <f>IF(SUM(I263:I293)=0,"",SUM(I263:I293))</f>
        <v/>
      </c>
      <c r="J294" s="26" t="str">
        <f t="shared" ref="J294:K294" si="54">IF(SUM(J263:J293)=0,"",SUM(J263:J293))</f>
        <v/>
      </c>
      <c r="K294" s="26" t="str">
        <f t="shared" si="54"/>
        <v/>
      </c>
      <c r="L294" s="26" t="str">
        <f>IF(SUM($L263:$L293)=0,"",SUM($L263:$L293))</f>
        <v/>
      </c>
      <c r="M294" s="33"/>
      <c r="N294" s="193"/>
      <c r="O294" s="193"/>
      <c r="P294" s="193"/>
      <c r="Q294" s="193"/>
      <c r="R294" s="6"/>
    </row>
  </sheetData>
  <sheetProtection algorithmName="SHA-512" hashValue="8RWs+XZSTdAmssqUB9esKJ8arMvDPQDN6f5gL/75BANgTYJa0OEuyvA+Lf4NqIiCAOXYQZRpS8B6CWzIRi1GNA==" saltValue="o45ScQ7hRafr+437WYcURA==" spinCount="100000" sheet="1" formatRows="0"/>
  <mergeCells count="371">
    <mergeCell ref="A8:A10"/>
    <mergeCell ref="B8:E8"/>
    <mergeCell ref="F8:G9"/>
    <mergeCell ref="H8:K8"/>
    <mergeCell ref="L8:L10"/>
    <mergeCell ref="M8:M10"/>
    <mergeCell ref="N8:Q10"/>
    <mergeCell ref="R8:R10"/>
    <mergeCell ref="B9:C9"/>
    <mergeCell ref="D9:E9"/>
    <mergeCell ref="H9:I9"/>
    <mergeCell ref="J9:K9"/>
    <mergeCell ref="N11:Q11"/>
    <mergeCell ref="B4:L4"/>
    <mergeCell ref="P4:R4"/>
    <mergeCell ref="B5:L5"/>
    <mergeCell ref="N18:Q18"/>
    <mergeCell ref="N19:Q19"/>
    <mergeCell ref="N20:Q20"/>
    <mergeCell ref="N21:Q21"/>
    <mergeCell ref="N22:Q22"/>
    <mergeCell ref="N23:Q23"/>
    <mergeCell ref="N12:Q12"/>
    <mergeCell ref="N13:Q13"/>
    <mergeCell ref="N14:Q14"/>
    <mergeCell ref="N15:Q15"/>
    <mergeCell ref="N16:Q16"/>
    <mergeCell ref="N17:Q17"/>
    <mergeCell ref="N30:Q30"/>
    <mergeCell ref="N31:Q31"/>
    <mergeCell ref="N32:Q32"/>
    <mergeCell ref="N33:Q33"/>
    <mergeCell ref="N34:Q34"/>
    <mergeCell ref="N35:Q35"/>
    <mergeCell ref="N24:Q24"/>
    <mergeCell ref="N25:Q25"/>
    <mergeCell ref="N26:Q26"/>
    <mergeCell ref="N27:Q27"/>
    <mergeCell ref="N28:Q28"/>
    <mergeCell ref="N29:Q29"/>
    <mergeCell ref="A44:A46"/>
    <mergeCell ref="B44:E44"/>
    <mergeCell ref="F44:G45"/>
    <mergeCell ref="H44:K44"/>
    <mergeCell ref="L44:L46"/>
    <mergeCell ref="M44:M46"/>
    <mergeCell ref="N44:Q46"/>
    <mergeCell ref="N36:Q36"/>
    <mergeCell ref="N37:Q37"/>
    <mergeCell ref="N38:Q38"/>
    <mergeCell ref="N39:Q39"/>
    <mergeCell ref="N40:Q40"/>
    <mergeCell ref="N41:Q41"/>
    <mergeCell ref="R44:R46"/>
    <mergeCell ref="B45:C45"/>
    <mergeCell ref="D45:E45"/>
    <mergeCell ref="H45:I45"/>
    <mergeCell ref="J45:K45"/>
    <mergeCell ref="N47:Q47"/>
    <mergeCell ref="B42:C42"/>
    <mergeCell ref="D42:E42"/>
    <mergeCell ref="N42:Q42"/>
    <mergeCell ref="N54:Q54"/>
    <mergeCell ref="N55:Q55"/>
    <mergeCell ref="N56:Q56"/>
    <mergeCell ref="N57:Q57"/>
    <mergeCell ref="N58:Q58"/>
    <mergeCell ref="N59:Q59"/>
    <mergeCell ref="N48:Q48"/>
    <mergeCell ref="N49:Q49"/>
    <mergeCell ref="N50:Q50"/>
    <mergeCell ref="N51:Q51"/>
    <mergeCell ref="N52:Q52"/>
    <mergeCell ref="N53:Q53"/>
    <mergeCell ref="N66:Q66"/>
    <mergeCell ref="N67:Q67"/>
    <mergeCell ref="N68:Q68"/>
    <mergeCell ref="N69:Q69"/>
    <mergeCell ref="N70:Q70"/>
    <mergeCell ref="N71:Q71"/>
    <mergeCell ref="N60:Q60"/>
    <mergeCell ref="N61:Q61"/>
    <mergeCell ref="N62:Q62"/>
    <mergeCell ref="N63:Q63"/>
    <mergeCell ref="N64:Q64"/>
    <mergeCell ref="N65:Q65"/>
    <mergeCell ref="A80:A82"/>
    <mergeCell ref="B80:E80"/>
    <mergeCell ref="F80:G81"/>
    <mergeCell ref="H80:K80"/>
    <mergeCell ref="L80:L82"/>
    <mergeCell ref="M80:M82"/>
    <mergeCell ref="N80:Q82"/>
    <mergeCell ref="N72:Q72"/>
    <mergeCell ref="N73:Q73"/>
    <mergeCell ref="N74:Q74"/>
    <mergeCell ref="N75:Q75"/>
    <mergeCell ref="N76:Q76"/>
    <mergeCell ref="N77:Q77"/>
    <mergeCell ref="R80:R82"/>
    <mergeCell ref="B81:C81"/>
    <mergeCell ref="D81:E81"/>
    <mergeCell ref="H81:I81"/>
    <mergeCell ref="J81:K81"/>
    <mergeCell ref="N83:Q83"/>
    <mergeCell ref="B78:C78"/>
    <mergeCell ref="D78:E78"/>
    <mergeCell ref="N78:Q78"/>
    <mergeCell ref="N90:Q90"/>
    <mergeCell ref="N91:Q91"/>
    <mergeCell ref="N92:Q92"/>
    <mergeCell ref="N93:Q93"/>
    <mergeCell ref="N94:Q94"/>
    <mergeCell ref="N95:Q95"/>
    <mergeCell ref="N84:Q84"/>
    <mergeCell ref="N85:Q85"/>
    <mergeCell ref="N86:Q86"/>
    <mergeCell ref="N87:Q87"/>
    <mergeCell ref="N88:Q88"/>
    <mergeCell ref="N89:Q89"/>
    <mergeCell ref="N102:Q102"/>
    <mergeCell ref="N103:Q103"/>
    <mergeCell ref="N104:Q104"/>
    <mergeCell ref="N105:Q105"/>
    <mergeCell ref="N106:Q106"/>
    <mergeCell ref="N107:Q107"/>
    <mergeCell ref="N96:Q96"/>
    <mergeCell ref="N97:Q97"/>
    <mergeCell ref="N98:Q98"/>
    <mergeCell ref="N99:Q99"/>
    <mergeCell ref="N100:Q100"/>
    <mergeCell ref="N101:Q101"/>
    <mergeCell ref="A116:A118"/>
    <mergeCell ref="B116:E116"/>
    <mergeCell ref="F116:G117"/>
    <mergeCell ref="H116:K116"/>
    <mergeCell ref="L116:L118"/>
    <mergeCell ref="M116:M118"/>
    <mergeCell ref="N116:Q118"/>
    <mergeCell ref="N108:Q108"/>
    <mergeCell ref="N109:Q109"/>
    <mergeCell ref="N110:Q110"/>
    <mergeCell ref="N111:Q111"/>
    <mergeCell ref="N112:Q112"/>
    <mergeCell ref="N113:Q113"/>
    <mergeCell ref="R116:R118"/>
    <mergeCell ref="B117:C117"/>
    <mergeCell ref="D117:E117"/>
    <mergeCell ref="H117:I117"/>
    <mergeCell ref="J117:K117"/>
    <mergeCell ref="N119:Q119"/>
    <mergeCell ref="B114:C114"/>
    <mergeCell ref="D114:E114"/>
    <mergeCell ref="N114:Q114"/>
    <mergeCell ref="N126:Q126"/>
    <mergeCell ref="N127:Q127"/>
    <mergeCell ref="N128:Q128"/>
    <mergeCell ref="N129:Q129"/>
    <mergeCell ref="N130:Q130"/>
    <mergeCell ref="N131:Q131"/>
    <mergeCell ref="N120:Q120"/>
    <mergeCell ref="N121:Q121"/>
    <mergeCell ref="N122:Q122"/>
    <mergeCell ref="N123:Q123"/>
    <mergeCell ref="N124:Q124"/>
    <mergeCell ref="N125:Q125"/>
    <mergeCell ref="N138:Q138"/>
    <mergeCell ref="N139:Q139"/>
    <mergeCell ref="N140:Q140"/>
    <mergeCell ref="N141:Q141"/>
    <mergeCell ref="N142:Q142"/>
    <mergeCell ref="N143:Q143"/>
    <mergeCell ref="N132:Q132"/>
    <mergeCell ref="N133:Q133"/>
    <mergeCell ref="N134:Q134"/>
    <mergeCell ref="N135:Q135"/>
    <mergeCell ref="N136:Q136"/>
    <mergeCell ref="N137:Q137"/>
    <mergeCell ref="A152:A154"/>
    <mergeCell ref="B152:E152"/>
    <mergeCell ref="F152:G153"/>
    <mergeCell ref="H152:K152"/>
    <mergeCell ref="L152:L154"/>
    <mergeCell ref="M152:M154"/>
    <mergeCell ref="N152:Q154"/>
    <mergeCell ref="N144:Q144"/>
    <mergeCell ref="N145:Q145"/>
    <mergeCell ref="N146:Q146"/>
    <mergeCell ref="N147:Q147"/>
    <mergeCell ref="N148:Q148"/>
    <mergeCell ref="N149:Q149"/>
    <mergeCell ref="R152:R154"/>
    <mergeCell ref="B153:C153"/>
    <mergeCell ref="D153:E153"/>
    <mergeCell ref="H153:I153"/>
    <mergeCell ref="J153:K153"/>
    <mergeCell ref="N155:Q155"/>
    <mergeCell ref="B150:C150"/>
    <mergeCell ref="D150:E150"/>
    <mergeCell ref="N150:Q150"/>
    <mergeCell ref="N162:Q162"/>
    <mergeCell ref="N163:Q163"/>
    <mergeCell ref="N164:Q164"/>
    <mergeCell ref="N165:Q165"/>
    <mergeCell ref="N166:Q166"/>
    <mergeCell ref="N167:Q167"/>
    <mergeCell ref="N156:Q156"/>
    <mergeCell ref="N157:Q157"/>
    <mergeCell ref="N158:Q158"/>
    <mergeCell ref="N159:Q159"/>
    <mergeCell ref="N160:Q160"/>
    <mergeCell ref="N161:Q161"/>
    <mergeCell ref="N174:Q174"/>
    <mergeCell ref="N175:Q175"/>
    <mergeCell ref="N176:Q176"/>
    <mergeCell ref="N177:Q177"/>
    <mergeCell ref="N178:Q178"/>
    <mergeCell ref="N179:Q179"/>
    <mergeCell ref="N168:Q168"/>
    <mergeCell ref="N169:Q169"/>
    <mergeCell ref="N170:Q170"/>
    <mergeCell ref="N171:Q171"/>
    <mergeCell ref="N172:Q172"/>
    <mergeCell ref="N173:Q173"/>
    <mergeCell ref="A188:A190"/>
    <mergeCell ref="B188:E188"/>
    <mergeCell ref="F188:G189"/>
    <mergeCell ref="H188:K188"/>
    <mergeCell ref="L188:L190"/>
    <mergeCell ref="M188:M190"/>
    <mergeCell ref="N188:Q190"/>
    <mergeCell ref="N180:Q180"/>
    <mergeCell ref="N181:Q181"/>
    <mergeCell ref="N182:Q182"/>
    <mergeCell ref="N183:Q183"/>
    <mergeCell ref="N184:Q184"/>
    <mergeCell ref="N185:Q185"/>
    <mergeCell ref="R188:R190"/>
    <mergeCell ref="B189:C189"/>
    <mergeCell ref="D189:E189"/>
    <mergeCell ref="H189:I189"/>
    <mergeCell ref="J189:K189"/>
    <mergeCell ref="N191:Q191"/>
    <mergeCell ref="B186:C186"/>
    <mergeCell ref="D186:E186"/>
    <mergeCell ref="N186:Q186"/>
    <mergeCell ref="N198:Q198"/>
    <mergeCell ref="N199:Q199"/>
    <mergeCell ref="N200:Q200"/>
    <mergeCell ref="N201:Q201"/>
    <mergeCell ref="N202:Q202"/>
    <mergeCell ref="N203:Q203"/>
    <mergeCell ref="N192:Q192"/>
    <mergeCell ref="N193:Q193"/>
    <mergeCell ref="N194:Q194"/>
    <mergeCell ref="N195:Q195"/>
    <mergeCell ref="N196:Q196"/>
    <mergeCell ref="N197:Q197"/>
    <mergeCell ref="N210:Q210"/>
    <mergeCell ref="N211:Q211"/>
    <mergeCell ref="N212:Q212"/>
    <mergeCell ref="N213:Q213"/>
    <mergeCell ref="N214:Q214"/>
    <mergeCell ref="N215:Q215"/>
    <mergeCell ref="N204:Q204"/>
    <mergeCell ref="N205:Q205"/>
    <mergeCell ref="N206:Q206"/>
    <mergeCell ref="N207:Q207"/>
    <mergeCell ref="N208:Q208"/>
    <mergeCell ref="N209:Q209"/>
    <mergeCell ref="A224:A226"/>
    <mergeCell ref="B224:E224"/>
    <mergeCell ref="F224:G225"/>
    <mergeCell ref="H224:K224"/>
    <mergeCell ref="L224:L226"/>
    <mergeCell ref="M224:M226"/>
    <mergeCell ref="N224:Q226"/>
    <mergeCell ref="N216:Q216"/>
    <mergeCell ref="N217:Q217"/>
    <mergeCell ref="N218:Q218"/>
    <mergeCell ref="N219:Q219"/>
    <mergeCell ref="N220:Q220"/>
    <mergeCell ref="N221:Q221"/>
    <mergeCell ref="R224:R226"/>
    <mergeCell ref="B225:C225"/>
    <mergeCell ref="D225:E225"/>
    <mergeCell ref="H225:I225"/>
    <mergeCell ref="J225:K225"/>
    <mergeCell ref="N227:Q227"/>
    <mergeCell ref="B222:C222"/>
    <mergeCell ref="D222:E222"/>
    <mergeCell ref="N222:Q222"/>
    <mergeCell ref="N234:Q234"/>
    <mergeCell ref="N235:Q235"/>
    <mergeCell ref="N236:Q236"/>
    <mergeCell ref="N237:Q237"/>
    <mergeCell ref="N238:Q238"/>
    <mergeCell ref="N239:Q239"/>
    <mergeCell ref="N228:Q228"/>
    <mergeCell ref="N229:Q229"/>
    <mergeCell ref="N230:Q230"/>
    <mergeCell ref="N231:Q231"/>
    <mergeCell ref="N232:Q232"/>
    <mergeCell ref="N233:Q233"/>
    <mergeCell ref="N246:Q246"/>
    <mergeCell ref="N247:Q247"/>
    <mergeCell ref="N248:Q248"/>
    <mergeCell ref="N249:Q249"/>
    <mergeCell ref="N250:Q250"/>
    <mergeCell ref="N251:Q251"/>
    <mergeCell ref="N240:Q240"/>
    <mergeCell ref="N241:Q241"/>
    <mergeCell ref="N242:Q242"/>
    <mergeCell ref="N243:Q243"/>
    <mergeCell ref="N244:Q244"/>
    <mergeCell ref="N245:Q245"/>
    <mergeCell ref="A260:A262"/>
    <mergeCell ref="B260:E260"/>
    <mergeCell ref="F260:G261"/>
    <mergeCell ref="H260:K260"/>
    <mergeCell ref="L260:L262"/>
    <mergeCell ref="M260:M262"/>
    <mergeCell ref="N260:Q262"/>
    <mergeCell ref="N252:Q252"/>
    <mergeCell ref="N253:Q253"/>
    <mergeCell ref="N254:Q254"/>
    <mergeCell ref="N255:Q255"/>
    <mergeCell ref="N256:Q256"/>
    <mergeCell ref="N257:Q257"/>
    <mergeCell ref="R260:R262"/>
    <mergeCell ref="B261:C261"/>
    <mergeCell ref="D261:E261"/>
    <mergeCell ref="H261:I261"/>
    <mergeCell ref="J261:K261"/>
    <mergeCell ref="N263:Q263"/>
    <mergeCell ref="B258:C258"/>
    <mergeCell ref="D258:E258"/>
    <mergeCell ref="N258:Q258"/>
    <mergeCell ref="N270:Q270"/>
    <mergeCell ref="N271:Q271"/>
    <mergeCell ref="N272:Q272"/>
    <mergeCell ref="N273:Q273"/>
    <mergeCell ref="N274:Q274"/>
    <mergeCell ref="N275:Q275"/>
    <mergeCell ref="N264:Q264"/>
    <mergeCell ref="N265:Q265"/>
    <mergeCell ref="N266:Q266"/>
    <mergeCell ref="N267:Q267"/>
    <mergeCell ref="N268:Q268"/>
    <mergeCell ref="N269:Q269"/>
    <mergeCell ref="N282:Q282"/>
    <mergeCell ref="N283:Q283"/>
    <mergeCell ref="N284:Q284"/>
    <mergeCell ref="N285:Q285"/>
    <mergeCell ref="N286:Q286"/>
    <mergeCell ref="N287:Q287"/>
    <mergeCell ref="N276:Q276"/>
    <mergeCell ref="N277:Q277"/>
    <mergeCell ref="N278:Q278"/>
    <mergeCell ref="N279:Q279"/>
    <mergeCell ref="N280:Q280"/>
    <mergeCell ref="N281:Q281"/>
    <mergeCell ref="B294:C294"/>
    <mergeCell ref="D294:E294"/>
    <mergeCell ref="N294:Q294"/>
    <mergeCell ref="N288:Q288"/>
    <mergeCell ref="N289:Q289"/>
    <mergeCell ref="N290:Q290"/>
    <mergeCell ref="N291:Q291"/>
    <mergeCell ref="N292:Q292"/>
    <mergeCell ref="N293:Q293"/>
  </mergeCells>
  <phoneticPr fontId="2"/>
  <conditionalFormatting sqref="A12:C13 F12:G13 A14:G41">
    <cfRule type="expression" dxfId="511" priority="9">
      <formula>OR(EDATE($A$11,1)-1&lt;$A12,DATEVALUE("2026/3/31")&lt;$A12)</formula>
    </cfRule>
  </conditionalFormatting>
  <conditionalFormatting sqref="A48:F76 M48:R77 A77:G77 L77">
    <cfRule type="expression" dxfId="510" priority="10">
      <formula>OR(EDATE($A$47,1)-1&lt;$A48,DATEVALUE("2026/3/31")&lt;$A48)</formula>
    </cfRule>
  </conditionalFormatting>
  <conditionalFormatting sqref="A84:G113">
    <cfRule type="expression" dxfId="509" priority="11">
      <formula>OR(EDATE($A$83,1)-1&lt;$A84,DATEVALUE("2026/3/31")&lt;$A84)</formula>
    </cfRule>
  </conditionalFormatting>
  <conditionalFormatting sqref="A120:G149 M120:R149 L149">
    <cfRule type="expression" dxfId="508" priority="12">
      <formula>OR(EDATE($A$119,1)-1&lt;$A120,DATEVALUE("2026/3/31")&lt;$A120)</formula>
    </cfRule>
  </conditionalFormatting>
  <conditionalFormatting sqref="A156:G185">
    <cfRule type="expression" dxfId="507" priority="13">
      <formula>OR(EDATE($A$155,1)-1&lt;$A156,DATEVALUE("2026/3/31")&lt;$A156)</formula>
    </cfRule>
  </conditionalFormatting>
  <conditionalFormatting sqref="A192:G221">
    <cfRule type="expression" dxfId="506" priority="14">
      <formula>OR(EDATE($A$191,1)-1&lt;$A192,DATEVALUE("2026/3/31")&lt;$A192)</formula>
    </cfRule>
  </conditionalFormatting>
  <conditionalFormatting sqref="A228:G257 M228:R257 L255:L257">
    <cfRule type="expression" dxfId="505" priority="15">
      <formula>OR(EDATE($A$227,1)-1&lt;$A228,DATEVALUE("2026/3/31")&lt;$A228)</formula>
    </cfRule>
  </conditionalFormatting>
  <conditionalFormatting sqref="A264:G293 L264:R293">
    <cfRule type="expression" dxfId="504" priority="16">
      <formula>OR(EDATE($A$263,1)-1&lt;$A264,DATEVALUE("2026/3/31")&lt;$A264)</formula>
    </cfRule>
  </conditionalFormatting>
  <conditionalFormatting sqref="B11:C11">
    <cfRule type="expression" dxfId="503" priority="3">
      <formula>OR(EDATE($A$11,1)-1&lt;$A11,DATEVALUE("2026/3/31")&lt;$A11)</formula>
    </cfRule>
  </conditionalFormatting>
  <conditionalFormatting sqref="B4:L5">
    <cfRule type="expression" dxfId="502" priority="8">
      <formula>IF(LEN(B4)&lt;1,TRUE,FALSE)</formula>
    </cfRule>
  </conditionalFormatting>
  <conditionalFormatting sqref="D13:E13">
    <cfRule type="expression" dxfId="501" priority="2">
      <formula>$M$12="✓"</formula>
    </cfRule>
  </conditionalFormatting>
  <conditionalFormatting sqref="M11">
    <cfRule type="expression" dxfId="500" priority="1">
      <formula>OR(EDATE($A$11,1)-1&lt;$A11,DATEVALUE("2026/3/31")&lt;$A11)</formula>
    </cfRule>
  </conditionalFormatting>
  <conditionalFormatting sqref="M12:R41">
    <cfRule type="expression" dxfId="499" priority="4">
      <formula>OR(EDATE($A$11,1)-1&lt;$A12,DATEVALUE("2026/3/31")&lt;$A12)</formula>
    </cfRule>
  </conditionalFormatting>
  <conditionalFormatting sqref="M84:R113">
    <cfRule type="expression" dxfId="498" priority="5">
      <formula>OR(EDATE($A$83,1)-1&lt;$A84,DATEVALUE("2026/3/31")&lt;$A84)</formula>
    </cfRule>
  </conditionalFormatting>
  <conditionalFormatting sqref="M156:R185">
    <cfRule type="expression" dxfId="497" priority="6">
      <formula>OR(EDATE($A$155,1)-1&lt;$A156,DATEVALUE("2026/3/31")&lt;$A156)</formula>
    </cfRule>
  </conditionalFormatting>
  <conditionalFormatting sqref="M192:R221">
    <cfRule type="expression" dxfId="496" priority="7">
      <formula>OR(EDATE($A$191,1)-1&lt;$A192,DATEVALUE("2026/3/31")&lt;$A192)</formula>
    </cfRule>
  </conditionalFormatting>
  <dataValidations count="3">
    <dataValidation type="time" operator="greaterThanOrEqual" allowBlank="1" showInputMessage="1" showErrorMessage="1" sqref="H114:K114 H78:K78 G42:K42 H222:K222 H258:K258 H186:K186 H150:K150 G11:G41 L11:L42 B11:F42 B47:G78 L47:L78 B83:G114 L83:L114 B119:G150 L119:L150 B155:G186 L155:L186 B191:G222 L191:L222 B227:G258 L227:L258 B263:G294 L263:L294 H294:K294" xr:uid="{CBE82FBF-E02F-4628-A687-FC7073FD68D2}">
      <formula1>0</formula1>
    </dataValidation>
    <dataValidation type="list" allowBlank="1" showInputMessage="1" showErrorMessage="1" sqref="M263:M293 M47:M76 M83:M113 M119:M149 M155:M185 M191:M221 M227:M257 M11:M41" xr:uid="{B2A7255D-098C-441B-BCCC-7B32E38B8780}">
      <formula1>",✓所定,✓法定"</formula1>
    </dataValidation>
    <dataValidation operator="greaterThanOrEqual" allowBlank="1" showInputMessage="1" showErrorMessage="1" sqref="H191:K221 H155:K185 H227:K257 H11:K41 H119:K149 H47:K77 H83:K113 H263:K293" xr:uid="{B68E39FE-E0E7-40A9-8488-A758E9BF604D}"/>
  </dataValidations>
  <printOptions horizontalCentered="1"/>
  <pageMargins left="0.51181102362204722" right="0.51181102362204722" top="0.55118110236220474" bottom="0.55118110236220474" header="0.31496062992125984" footer="0.31496062992125984"/>
  <pageSetup paperSize="9" scale="76" fitToHeight="0" orientation="portrait" r:id="rId1"/>
  <rowBreaks count="7" manualBreakCount="7">
    <brk id="42" max="16383" man="1"/>
    <brk id="78" max="16383" man="1"/>
    <brk id="114" max="16383" man="1"/>
    <brk id="150" max="16383" man="1"/>
    <brk id="186" max="16383" man="1"/>
    <brk id="222" max="16383" man="1"/>
    <brk id="258" max="16383"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43F40B-5DAD-41A9-B751-B8A317CEE463}">
  <sheetPr>
    <tabColor rgb="FF66CCFF"/>
    <pageSetUpPr fitToPage="1"/>
  </sheetPr>
  <dimension ref="A1:V294"/>
  <sheetViews>
    <sheetView view="pageBreakPreview" zoomScale="115" zoomScaleNormal="100" zoomScaleSheetLayoutView="115" workbookViewId="0">
      <selection activeCell="B11" sqref="B11"/>
    </sheetView>
  </sheetViews>
  <sheetFormatPr defaultColWidth="8.75" defaultRowHeight="14.25"/>
  <cols>
    <col min="1" max="1" width="10.75" style="1" customWidth="1"/>
    <col min="2" max="7" width="7.125" style="1" customWidth="1"/>
    <col min="8" max="11" width="7.125" style="1" hidden="1" customWidth="1"/>
    <col min="12" max="12" width="7.125" style="1" customWidth="1"/>
    <col min="13" max="13" width="6.125" style="9" customWidth="1"/>
    <col min="14" max="14" width="5.75" style="1" customWidth="1"/>
    <col min="15" max="15" width="9.125" style="1" customWidth="1"/>
    <col min="16" max="17" width="8.75" style="1" customWidth="1"/>
    <col min="18" max="18" width="12.75" style="1" customWidth="1"/>
    <col min="19" max="21" width="8.75" style="1" hidden="1" customWidth="1"/>
    <col min="22" max="16384" width="8.75" style="1"/>
  </cols>
  <sheetData>
    <row r="1" spans="1:22" ht="16.5">
      <c r="A1" s="2" t="str" cm="1">
        <f t="array" aca="1" ref="A1" ca="1">"業務日誌" &amp; RIGHT(CELL("filename", A1),U1)</f>
        <v>業務日誌20</v>
      </c>
      <c r="B1" s="3"/>
      <c r="C1" s="3"/>
      <c r="D1" s="3"/>
      <c r="E1" s="3"/>
      <c r="F1" s="3"/>
      <c r="G1" s="3"/>
      <c r="H1" s="3"/>
      <c r="I1" s="3"/>
      <c r="J1" s="3"/>
      <c r="K1" s="3"/>
      <c r="L1" s="3"/>
      <c r="M1" s="3"/>
      <c r="N1" s="3"/>
      <c r="O1" s="3"/>
      <c r="P1" s="3"/>
      <c r="Q1" s="3"/>
      <c r="R1" s="3"/>
      <c r="S1" s="45" t="str" cm="1">
        <f t="array" aca="1" ref="S1" ca="1">"各月内訳表!$E" &amp; 5+ 27*(RIGHT(CELL("filename", A1),U1)-1)</f>
        <v>各月内訳表!$E518</v>
      </c>
      <c r="T1" s="45" t="str" cm="1">
        <f t="array" aca="1" ref="T1" ca="1">"各月内訳表!$G" &amp; 6+ 27*(RIGHT(CELL("filename", A1),U1)-1)</f>
        <v>各月内訳表!$G519</v>
      </c>
      <c r="U1" s="45" cm="1">
        <f t="array" aca="1" ref="U1" ca="1">LEN(CELL("filename",A1))-FIND("日誌",CELL("filename",A1))-1</f>
        <v>2</v>
      </c>
    </row>
    <row r="2" spans="1:22" ht="16.899999999999999" customHeight="1">
      <c r="L2" s="25"/>
      <c r="Q2" s="19" t="s">
        <v>13</v>
      </c>
      <c r="R2" s="163">
        <f>入力ボックス!C8</f>
        <v>0</v>
      </c>
      <c r="S2" s="45"/>
      <c r="T2" s="45"/>
      <c r="U2" s="45" cm="1">
        <f t="array" aca="1" ref="U2" ca="1">LEN(CELL("filename",I2))-FIND("日誌",CELL("filename",I2))-1</f>
        <v>2</v>
      </c>
    </row>
    <row r="3" spans="1:22" ht="16.899999999999999" customHeight="1">
      <c r="L3" s="25"/>
      <c r="Q3" s="19"/>
      <c r="R3" s="28"/>
    </row>
    <row r="4" spans="1:22">
      <c r="A4" s="24" t="s">
        <v>12</v>
      </c>
      <c r="B4" s="201" t="str">
        <f>IF(入力ボックス!$C$4="","",入力ボックス!$C$4)</f>
        <v/>
      </c>
      <c r="C4" s="201"/>
      <c r="D4" s="201"/>
      <c r="E4" s="201"/>
      <c r="F4" s="201"/>
      <c r="G4" s="201"/>
      <c r="H4" s="201"/>
      <c r="I4" s="201"/>
      <c r="J4" s="201"/>
      <c r="K4" s="201"/>
      <c r="L4" s="201"/>
      <c r="O4" s="24" t="s">
        <v>79</v>
      </c>
      <c r="P4" s="202"/>
      <c r="Q4" s="202"/>
      <c r="R4" s="202"/>
    </row>
    <row r="5" spans="1:22" ht="18.75" customHeight="1">
      <c r="A5" s="24" t="s">
        <v>21</v>
      </c>
      <c r="B5" s="201" t="str" cm="1">
        <f t="array" aca="1" ref="B5" ca="1">IF(INDIRECT(S1)="","",INDIRECT(S1))</f>
        <v/>
      </c>
      <c r="C5" s="201"/>
      <c r="D5" s="201"/>
      <c r="E5" s="201"/>
      <c r="F5" s="201"/>
      <c r="G5" s="201"/>
      <c r="H5" s="201"/>
      <c r="I5" s="201"/>
      <c r="J5" s="201"/>
      <c r="K5" s="201"/>
      <c r="L5" s="201"/>
      <c r="O5" s="31" t="s">
        <v>80</v>
      </c>
    </row>
    <row r="6" spans="1:22" ht="18.75" customHeight="1">
      <c r="R6" s="42" t="str">
        <f ca="1">HYPERLINK("#"&amp;S1,"各月内訳表へ")</f>
        <v>各月内訳表へ</v>
      </c>
    </row>
    <row r="8" spans="1:22" ht="27" customHeight="1">
      <c r="A8" s="194" t="s">
        <v>22</v>
      </c>
      <c r="B8" s="189" t="s">
        <v>103</v>
      </c>
      <c r="C8" s="189"/>
      <c r="D8" s="189"/>
      <c r="E8" s="189"/>
      <c r="F8" s="189" t="s">
        <v>23</v>
      </c>
      <c r="G8" s="189"/>
      <c r="H8" s="189" t="s">
        <v>88</v>
      </c>
      <c r="I8" s="189"/>
      <c r="J8" s="189"/>
      <c r="K8" s="189"/>
      <c r="L8" s="189" t="s">
        <v>87</v>
      </c>
      <c r="M8" s="195" t="s">
        <v>96</v>
      </c>
      <c r="N8" s="194" t="s">
        <v>25</v>
      </c>
      <c r="O8" s="194"/>
      <c r="P8" s="194"/>
      <c r="Q8" s="194"/>
      <c r="R8" s="189" t="s">
        <v>100</v>
      </c>
    </row>
    <row r="9" spans="1:22" ht="14.25" customHeight="1">
      <c r="A9" s="194"/>
      <c r="B9" s="189" t="s">
        <v>82</v>
      </c>
      <c r="C9" s="189"/>
      <c r="D9" s="189" t="s">
        <v>84</v>
      </c>
      <c r="E9" s="189"/>
      <c r="F9" s="189"/>
      <c r="G9" s="189"/>
      <c r="H9" s="189" t="s">
        <v>90</v>
      </c>
      <c r="I9" s="189"/>
      <c r="J9" s="189" t="s">
        <v>89</v>
      </c>
      <c r="K9" s="189"/>
      <c r="L9" s="189"/>
      <c r="M9" s="196"/>
      <c r="N9" s="194"/>
      <c r="O9" s="194"/>
      <c r="P9" s="194"/>
      <c r="Q9" s="194"/>
      <c r="R9" s="189"/>
    </row>
    <row r="10" spans="1:22" ht="18" customHeight="1">
      <c r="A10" s="194"/>
      <c r="B10" s="43" t="s">
        <v>26</v>
      </c>
      <c r="C10" s="43" t="s">
        <v>27</v>
      </c>
      <c r="D10" s="43" t="s">
        <v>26</v>
      </c>
      <c r="E10" s="43" t="s">
        <v>27</v>
      </c>
      <c r="F10" s="44" t="s">
        <v>85</v>
      </c>
      <c r="G10" s="44" t="s">
        <v>86</v>
      </c>
      <c r="H10" s="44" t="s">
        <v>81</v>
      </c>
      <c r="I10" s="44" t="s">
        <v>83</v>
      </c>
      <c r="J10" s="44" t="s">
        <v>81</v>
      </c>
      <c r="K10" s="44" t="s">
        <v>95</v>
      </c>
      <c r="L10" s="189"/>
      <c r="M10" s="197"/>
      <c r="N10" s="194"/>
      <c r="O10" s="194"/>
      <c r="P10" s="194"/>
      <c r="Q10" s="194"/>
      <c r="R10" s="194"/>
    </row>
    <row r="11" spans="1:22">
      <c r="A11" s="27" cm="1">
        <f t="array" aca="1" ref="A11" ca="1">DATE("2025","8",IFERROR(INDIRECT(T1),"1"))</f>
        <v>45870</v>
      </c>
      <c r="B11" s="20"/>
      <c r="C11" s="21"/>
      <c r="D11" s="20"/>
      <c r="E11" s="21"/>
      <c r="F11" s="22"/>
      <c r="G11" s="22"/>
      <c r="H11" s="34" t="str">
        <f>IF(OR(B11="",LEFT(M11,1)="✓"),"",C11-B11-F11)</f>
        <v/>
      </c>
      <c r="I11" s="34" t="str">
        <f>IF(OR(D11="",LEFT(M11,1)="✓"),"",E11-D11-G11)</f>
        <v/>
      </c>
      <c r="J11" s="34" t="str">
        <f>IF(AND(B11&lt;&gt;"",M11="✓所定"),C11-B11-F11,"")</f>
        <v/>
      </c>
      <c r="K11" s="34" t="str">
        <f>IF(AND(B11&lt;&gt;"",M11="✓法定"),C11-B11-F11,"")</f>
        <v/>
      </c>
      <c r="L11" s="26" t="str">
        <f>IF(AND($B11="",$D11=""),"",($C11-$B11-$F11)+($E11-$D11-$G11))</f>
        <v/>
      </c>
      <c r="M11" s="32"/>
      <c r="N11" s="190"/>
      <c r="O11" s="190"/>
      <c r="P11" s="190"/>
      <c r="Q11" s="190"/>
      <c r="R11" s="23"/>
      <c r="V11" s="1" t="s">
        <v>171</v>
      </c>
    </row>
    <row r="12" spans="1:22">
      <c r="A12" s="27">
        <f ca="1">A11+1</f>
        <v>45871</v>
      </c>
      <c r="B12" s="20"/>
      <c r="C12" s="21"/>
      <c r="D12" s="20"/>
      <c r="E12" s="21"/>
      <c r="F12" s="22"/>
      <c r="G12" s="22"/>
      <c r="H12" s="34" t="str">
        <f t="shared" ref="H12:H41" si="0">IF(OR(B12="",LEFT(M12,1)="✓"),"",C12-B12-F12)</f>
        <v/>
      </c>
      <c r="I12" s="34" t="str">
        <f t="shared" ref="I12:I41" si="1">IF(OR(D12="",LEFT(M12,1)="✓"),"",E12-D12-G12)</f>
        <v/>
      </c>
      <c r="J12" s="34" t="str">
        <f t="shared" ref="J12:J41" si="2">IF(AND(B12&lt;&gt;"",M12="✓所定"),C12-B12-F12,"")</f>
        <v/>
      </c>
      <c r="K12" s="34" t="str">
        <f t="shared" ref="K12:K41" si="3">IF(AND(B12&lt;&gt;"",M12="✓法定"),C12-B12-F12,"")</f>
        <v/>
      </c>
      <c r="L12" s="26" t="str">
        <f t="shared" ref="L12:L41" si="4">IF(AND($B12="",$D12=""),"",($C12-$B12-$F12)+(E12-D12-G12))</f>
        <v/>
      </c>
      <c r="M12" s="32"/>
      <c r="N12" s="190"/>
      <c r="O12" s="190"/>
      <c r="P12" s="190"/>
      <c r="Q12" s="190"/>
      <c r="R12" s="23"/>
      <c r="V12" s="1" t="s">
        <v>172</v>
      </c>
    </row>
    <row r="13" spans="1:22">
      <c r="A13" s="27">
        <f t="shared" ref="A13:A41" ca="1" si="5">A12+1</f>
        <v>45872</v>
      </c>
      <c r="B13" s="20"/>
      <c r="C13" s="21"/>
      <c r="D13" s="20"/>
      <c r="E13" s="21"/>
      <c r="F13" s="22"/>
      <c r="G13" s="22"/>
      <c r="H13" s="34" t="str">
        <f t="shared" si="0"/>
        <v/>
      </c>
      <c r="I13" s="34" t="str">
        <f t="shared" si="1"/>
        <v/>
      </c>
      <c r="J13" s="34" t="str">
        <f t="shared" si="2"/>
        <v/>
      </c>
      <c r="K13" s="34" t="str">
        <f t="shared" si="3"/>
        <v/>
      </c>
      <c r="L13" s="26" t="str">
        <f t="shared" si="4"/>
        <v/>
      </c>
      <c r="M13" s="32"/>
      <c r="N13" s="190"/>
      <c r="O13" s="190"/>
      <c r="P13" s="190"/>
      <c r="Q13" s="190"/>
      <c r="R13" s="23"/>
    </row>
    <row r="14" spans="1:22">
      <c r="A14" s="27">
        <f t="shared" ca="1" si="5"/>
        <v>45873</v>
      </c>
      <c r="B14" s="20"/>
      <c r="C14" s="21"/>
      <c r="D14" s="20"/>
      <c r="E14" s="21"/>
      <c r="F14" s="22"/>
      <c r="G14" s="22"/>
      <c r="H14" s="34" t="str">
        <f t="shared" si="0"/>
        <v/>
      </c>
      <c r="I14" s="34" t="str">
        <f t="shared" si="1"/>
        <v/>
      </c>
      <c r="J14" s="34" t="str">
        <f t="shared" si="2"/>
        <v/>
      </c>
      <c r="K14" s="34" t="str">
        <f t="shared" si="3"/>
        <v/>
      </c>
      <c r="L14" s="26" t="str">
        <f t="shared" si="4"/>
        <v/>
      </c>
      <c r="M14" s="32"/>
      <c r="N14" s="190"/>
      <c r="O14" s="190"/>
      <c r="P14" s="190"/>
      <c r="Q14" s="190"/>
      <c r="R14" s="23"/>
    </row>
    <row r="15" spans="1:22">
      <c r="A15" s="27">
        <f t="shared" ca="1" si="5"/>
        <v>45874</v>
      </c>
      <c r="B15" s="20"/>
      <c r="C15" s="21"/>
      <c r="D15" s="20"/>
      <c r="E15" s="21"/>
      <c r="F15" s="22"/>
      <c r="G15" s="22"/>
      <c r="H15" s="34" t="str">
        <f t="shared" si="0"/>
        <v/>
      </c>
      <c r="I15" s="34" t="str">
        <f t="shared" si="1"/>
        <v/>
      </c>
      <c r="J15" s="34" t="str">
        <f t="shared" si="2"/>
        <v/>
      </c>
      <c r="K15" s="34" t="str">
        <f t="shared" si="3"/>
        <v/>
      </c>
      <c r="L15" s="26" t="str">
        <f t="shared" si="4"/>
        <v/>
      </c>
      <c r="M15" s="32"/>
      <c r="N15" s="190"/>
      <c r="O15" s="190"/>
      <c r="P15" s="190"/>
      <c r="Q15" s="190"/>
      <c r="R15" s="23"/>
    </row>
    <row r="16" spans="1:22">
      <c r="A16" s="27">
        <f t="shared" ca="1" si="5"/>
        <v>45875</v>
      </c>
      <c r="B16" s="20"/>
      <c r="C16" s="21"/>
      <c r="D16" s="20"/>
      <c r="E16" s="21"/>
      <c r="F16" s="22"/>
      <c r="G16" s="22"/>
      <c r="H16" s="34" t="str">
        <f t="shared" si="0"/>
        <v/>
      </c>
      <c r="I16" s="34" t="str">
        <f t="shared" si="1"/>
        <v/>
      </c>
      <c r="J16" s="34" t="str">
        <f t="shared" si="2"/>
        <v/>
      </c>
      <c r="K16" s="34" t="str">
        <f t="shared" si="3"/>
        <v/>
      </c>
      <c r="L16" s="26" t="str">
        <f t="shared" si="4"/>
        <v/>
      </c>
      <c r="M16" s="32"/>
      <c r="N16" s="190"/>
      <c r="O16" s="190"/>
      <c r="P16" s="190"/>
      <c r="Q16" s="190"/>
      <c r="R16" s="23"/>
    </row>
    <row r="17" spans="1:18">
      <c r="A17" s="27">
        <f t="shared" ca="1" si="5"/>
        <v>45876</v>
      </c>
      <c r="B17" s="20"/>
      <c r="C17" s="21"/>
      <c r="D17" s="20"/>
      <c r="E17" s="21"/>
      <c r="F17" s="22"/>
      <c r="G17" s="22"/>
      <c r="H17" s="34" t="str">
        <f t="shared" si="0"/>
        <v/>
      </c>
      <c r="I17" s="34" t="str">
        <f t="shared" si="1"/>
        <v/>
      </c>
      <c r="J17" s="34" t="str">
        <f t="shared" si="2"/>
        <v/>
      </c>
      <c r="K17" s="34" t="str">
        <f t="shared" si="3"/>
        <v/>
      </c>
      <c r="L17" s="26" t="str">
        <f t="shared" si="4"/>
        <v/>
      </c>
      <c r="M17" s="32"/>
      <c r="N17" s="190"/>
      <c r="O17" s="190"/>
      <c r="P17" s="190"/>
      <c r="Q17" s="190"/>
      <c r="R17" s="23"/>
    </row>
    <row r="18" spans="1:18">
      <c r="A18" s="27">
        <f t="shared" ca="1" si="5"/>
        <v>45877</v>
      </c>
      <c r="B18" s="20"/>
      <c r="C18" s="21"/>
      <c r="D18" s="20"/>
      <c r="E18" s="21"/>
      <c r="F18" s="22"/>
      <c r="G18" s="22"/>
      <c r="H18" s="34" t="str">
        <f t="shared" si="0"/>
        <v/>
      </c>
      <c r="I18" s="34" t="str">
        <f t="shared" si="1"/>
        <v/>
      </c>
      <c r="J18" s="34" t="str">
        <f t="shared" si="2"/>
        <v/>
      </c>
      <c r="K18" s="34" t="str">
        <f t="shared" si="3"/>
        <v/>
      </c>
      <c r="L18" s="26" t="str">
        <f t="shared" si="4"/>
        <v/>
      </c>
      <c r="M18" s="32"/>
      <c r="N18" s="190"/>
      <c r="O18" s="190"/>
      <c r="P18" s="190"/>
      <c r="Q18" s="190"/>
      <c r="R18" s="23"/>
    </row>
    <row r="19" spans="1:18">
      <c r="A19" s="27">
        <f t="shared" ca="1" si="5"/>
        <v>45878</v>
      </c>
      <c r="B19" s="20"/>
      <c r="C19" s="21"/>
      <c r="D19" s="20"/>
      <c r="E19" s="21"/>
      <c r="F19" s="22"/>
      <c r="G19" s="22"/>
      <c r="H19" s="34" t="str">
        <f t="shared" si="0"/>
        <v/>
      </c>
      <c r="I19" s="34" t="str">
        <f t="shared" si="1"/>
        <v/>
      </c>
      <c r="J19" s="34" t="str">
        <f t="shared" si="2"/>
        <v/>
      </c>
      <c r="K19" s="34" t="str">
        <f t="shared" si="3"/>
        <v/>
      </c>
      <c r="L19" s="26" t="str">
        <f t="shared" si="4"/>
        <v/>
      </c>
      <c r="M19" s="32"/>
      <c r="N19" s="190"/>
      <c r="O19" s="190"/>
      <c r="P19" s="190"/>
      <c r="Q19" s="190"/>
      <c r="R19" s="23"/>
    </row>
    <row r="20" spans="1:18">
      <c r="A20" s="27">
        <f t="shared" ca="1" si="5"/>
        <v>45879</v>
      </c>
      <c r="B20" s="20"/>
      <c r="C20" s="21"/>
      <c r="D20" s="20"/>
      <c r="E20" s="21"/>
      <c r="F20" s="22"/>
      <c r="G20" s="22"/>
      <c r="H20" s="34" t="str">
        <f t="shared" si="0"/>
        <v/>
      </c>
      <c r="I20" s="34" t="str">
        <f t="shared" si="1"/>
        <v/>
      </c>
      <c r="J20" s="34" t="str">
        <f t="shared" si="2"/>
        <v/>
      </c>
      <c r="K20" s="34" t="str">
        <f t="shared" si="3"/>
        <v/>
      </c>
      <c r="L20" s="26" t="str">
        <f t="shared" si="4"/>
        <v/>
      </c>
      <c r="M20" s="32"/>
      <c r="N20" s="190"/>
      <c r="O20" s="190"/>
      <c r="P20" s="190"/>
      <c r="Q20" s="190"/>
      <c r="R20" s="23"/>
    </row>
    <row r="21" spans="1:18">
      <c r="A21" s="27">
        <f t="shared" ca="1" si="5"/>
        <v>45880</v>
      </c>
      <c r="B21" s="20"/>
      <c r="C21" s="21"/>
      <c r="D21" s="20"/>
      <c r="E21" s="21"/>
      <c r="F21" s="22"/>
      <c r="G21" s="22"/>
      <c r="H21" s="34" t="str">
        <f t="shared" si="0"/>
        <v/>
      </c>
      <c r="I21" s="34" t="str">
        <f t="shared" si="1"/>
        <v/>
      </c>
      <c r="J21" s="34" t="str">
        <f t="shared" si="2"/>
        <v/>
      </c>
      <c r="K21" s="34" t="str">
        <f t="shared" si="3"/>
        <v/>
      </c>
      <c r="L21" s="26" t="str">
        <f t="shared" si="4"/>
        <v/>
      </c>
      <c r="M21" s="32"/>
      <c r="N21" s="190"/>
      <c r="O21" s="190"/>
      <c r="P21" s="190"/>
      <c r="Q21" s="190"/>
      <c r="R21" s="23"/>
    </row>
    <row r="22" spans="1:18">
      <c r="A22" s="27">
        <f t="shared" ca="1" si="5"/>
        <v>45881</v>
      </c>
      <c r="B22" s="20"/>
      <c r="C22" s="21"/>
      <c r="D22" s="20"/>
      <c r="E22" s="21"/>
      <c r="F22" s="22"/>
      <c r="G22" s="22"/>
      <c r="H22" s="34" t="str">
        <f t="shared" si="0"/>
        <v/>
      </c>
      <c r="I22" s="34" t="str">
        <f t="shared" si="1"/>
        <v/>
      </c>
      <c r="J22" s="34" t="str">
        <f t="shared" si="2"/>
        <v/>
      </c>
      <c r="K22" s="34" t="str">
        <f t="shared" si="3"/>
        <v/>
      </c>
      <c r="L22" s="26" t="str">
        <f t="shared" si="4"/>
        <v/>
      </c>
      <c r="M22" s="32"/>
      <c r="N22" s="190"/>
      <c r="O22" s="190"/>
      <c r="P22" s="190"/>
      <c r="Q22" s="190"/>
      <c r="R22" s="23"/>
    </row>
    <row r="23" spans="1:18">
      <c r="A23" s="27">
        <f t="shared" ca="1" si="5"/>
        <v>45882</v>
      </c>
      <c r="B23" s="20"/>
      <c r="C23" s="21"/>
      <c r="D23" s="20"/>
      <c r="E23" s="21"/>
      <c r="F23" s="22"/>
      <c r="G23" s="22"/>
      <c r="H23" s="34" t="str">
        <f t="shared" si="0"/>
        <v/>
      </c>
      <c r="I23" s="34" t="str">
        <f t="shared" si="1"/>
        <v/>
      </c>
      <c r="J23" s="34" t="str">
        <f t="shared" si="2"/>
        <v/>
      </c>
      <c r="K23" s="34" t="str">
        <f t="shared" si="3"/>
        <v/>
      </c>
      <c r="L23" s="26" t="str">
        <f t="shared" si="4"/>
        <v/>
      </c>
      <c r="M23" s="32"/>
      <c r="N23" s="190"/>
      <c r="O23" s="190"/>
      <c r="P23" s="190"/>
      <c r="Q23" s="190"/>
      <c r="R23" s="23"/>
    </row>
    <row r="24" spans="1:18">
      <c r="A24" s="27">
        <f t="shared" ca="1" si="5"/>
        <v>45883</v>
      </c>
      <c r="B24" s="20"/>
      <c r="C24" s="21"/>
      <c r="D24" s="20"/>
      <c r="E24" s="21"/>
      <c r="F24" s="22"/>
      <c r="G24" s="22"/>
      <c r="H24" s="34" t="str">
        <f t="shared" si="0"/>
        <v/>
      </c>
      <c r="I24" s="34" t="str">
        <f t="shared" si="1"/>
        <v/>
      </c>
      <c r="J24" s="34" t="str">
        <f t="shared" si="2"/>
        <v/>
      </c>
      <c r="K24" s="34" t="str">
        <f t="shared" si="3"/>
        <v/>
      </c>
      <c r="L24" s="26" t="str">
        <f t="shared" si="4"/>
        <v/>
      </c>
      <c r="M24" s="32"/>
      <c r="N24" s="190"/>
      <c r="O24" s="190"/>
      <c r="P24" s="190"/>
      <c r="Q24" s="190"/>
      <c r="R24" s="23"/>
    </row>
    <row r="25" spans="1:18">
      <c r="A25" s="27">
        <f t="shared" ca="1" si="5"/>
        <v>45884</v>
      </c>
      <c r="B25" s="20"/>
      <c r="C25" s="21"/>
      <c r="D25" s="20"/>
      <c r="E25" s="21"/>
      <c r="F25" s="22"/>
      <c r="G25" s="22"/>
      <c r="H25" s="34" t="str">
        <f t="shared" si="0"/>
        <v/>
      </c>
      <c r="I25" s="34" t="str">
        <f t="shared" si="1"/>
        <v/>
      </c>
      <c r="J25" s="34" t="str">
        <f t="shared" si="2"/>
        <v/>
      </c>
      <c r="K25" s="34" t="str">
        <f t="shared" si="3"/>
        <v/>
      </c>
      <c r="L25" s="26" t="str">
        <f t="shared" si="4"/>
        <v/>
      </c>
      <c r="M25" s="32"/>
      <c r="N25" s="190"/>
      <c r="O25" s="190"/>
      <c r="P25" s="190"/>
      <c r="Q25" s="190"/>
      <c r="R25" s="23"/>
    </row>
    <row r="26" spans="1:18">
      <c r="A26" s="27">
        <f t="shared" ca="1" si="5"/>
        <v>45885</v>
      </c>
      <c r="B26" s="20"/>
      <c r="C26" s="21"/>
      <c r="D26" s="20"/>
      <c r="E26" s="21"/>
      <c r="F26" s="22"/>
      <c r="G26" s="22"/>
      <c r="H26" s="34" t="str">
        <f t="shared" si="0"/>
        <v/>
      </c>
      <c r="I26" s="34" t="str">
        <f t="shared" si="1"/>
        <v/>
      </c>
      <c r="J26" s="34" t="str">
        <f t="shared" si="2"/>
        <v/>
      </c>
      <c r="K26" s="34" t="str">
        <f t="shared" si="3"/>
        <v/>
      </c>
      <c r="L26" s="26" t="str">
        <f t="shared" si="4"/>
        <v/>
      </c>
      <c r="M26" s="32"/>
      <c r="N26" s="190"/>
      <c r="O26" s="190"/>
      <c r="P26" s="190"/>
      <c r="Q26" s="190"/>
      <c r="R26" s="23"/>
    </row>
    <row r="27" spans="1:18">
      <c r="A27" s="27">
        <f t="shared" ca="1" si="5"/>
        <v>45886</v>
      </c>
      <c r="B27" s="20"/>
      <c r="C27" s="21"/>
      <c r="D27" s="20"/>
      <c r="E27" s="21"/>
      <c r="F27" s="22"/>
      <c r="G27" s="22"/>
      <c r="H27" s="34" t="str">
        <f t="shared" si="0"/>
        <v/>
      </c>
      <c r="I27" s="34" t="str">
        <f t="shared" si="1"/>
        <v/>
      </c>
      <c r="J27" s="34" t="str">
        <f t="shared" si="2"/>
        <v/>
      </c>
      <c r="K27" s="34" t="str">
        <f t="shared" si="3"/>
        <v/>
      </c>
      <c r="L27" s="26" t="str">
        <f t="shared" si="4"/>
        <v/>
      </c>
      <c r="M27" s="32"/>
      <c r="N27" s="190"/>
      <c r="O27" s="190"/>
      <c r="P27" s="190"/>
      <c r="Q27" s="190"/>
      <c r="R27" s="23"/>
    </row>
    <row r="28" spans="1:18">
      <c r="A28" s="27">
        <f t="shared" ca="1" si="5"/>
        <v>45887</v>
      </c>
      <c r="B28" s="20"/>
      <c r="C28" s="21"/>
      <c r="D28" s="20"/>
      <c r="E28" s="21"/>
      <c r="F28" s="22"/>
      <c r="G28" s="22"/>
      <c r="H28" s="34" t="str">
        <f t="shared" si="0"/>
        <v/>
      </c>
      <c r="I28" s="34" t="str">
        <f t="shared" si="1"/>
        <v/>
      </c>
      <c r="J28" s="34" t="str">
        <f t="shared" si="2"/>
        <v/>
      </c>
      <c r="K28" s="34" t="str">
        <f t="shared" si="3"/>
        <v/>
      </c>
      <c r="L28" s="26" t="str">
        <f t="shared" si="4"/>
        <v/>
      </c>
      <c r="M28" s="32"/>
      <c r="N28" s="190"/>
      <c r="O28" s="190"/>
      <c r="P28" s="190"/>
      <c r="Q28" s="190"/>
      <c r="R28" s="23"/>
    </row>
    <row r="29" spans="1:18">
      <c r="A29" s="27">
        <f t="shared" ca="1" si="5"/>
        <v>45888</v>
      </c>
      <c r="B29" s="20"/>
      <c r="C29" s="21"/>
      <c r="D29" s="20"/>
      <c r="E29" s="21"/>
      <c r="F29" s="22"/>
      <c r="G29" s="22"/>
      <c r="H29" s="34" t="str">
        <f t="shared" si="0"/>
        <v/>
      </c>
      <c r="I29" s="34" t="str">
        <f t="shared" si="1"/>
        <v/>
      </c>
      <c r="J29" s="34" t="str">
        <f t="shared" si="2"/>
        <v/>
      </c>
      <c r="K29" s="34" t="str">
        <f t="shared" si="3"/>
        <v/>
      </c>
      <c r="L29" s="26" t="str">
        <f t="shared" si="4"/>
        <v/>
      </c>
      <c r="M29" s="32"/>
      <c r="N29" s="190"/>
      <c r="O29" s="190"/>
      <c r="P29" s="190"/>
      <c r="Q29" s="190"/>
      <c r="R29" s="23"/>
    </row>
    <row r="30" spans="1:18">
      <c r="A30" s="27">
        <f t="shared" ca="1" si="5"/>
        <v>45889</v>
      </c>
      <c r="B30" s="20"/>
      <c r="C30" s="21"/>
      <c r="D30" s="20"/>
      <c r="E30" s="21"/>
      <c r="F30" s="22"/>
      <c r="G30" s="22"/>
      <c r="H30" s="34" t="str">
        <f t="shared" si="0"/>
        <v/>
      </c>
      <c r="I30" s="34" t="str">
        <f t="shared" si="1"/>
        <v/>
      </c>
      <c r="J30" s="34" t="str">
        <f t="shared" si="2"/>
        <v/>
      </c>
      <c r="K30" s="34" t="str">
        <f t="shared" si="3"/>
        <v/>
      </c>
      <c r="L30" s="26" t="str">
        <f t="shared" si="4"/>
        <v/>
      </c>
      <c r="M30" s="32"/>
      <c r="N30" s="190"/>
      <c r="O30" s="190"/>
      <c r="P30" s="190"/>
      <c r="Q30" s="190"/>
      <c r="R30" s="23"/>
    </row>
    <row r="31" spans="1:18">
      <c r="A31" s="27">
        <f t="shared" ca="1" si="5"/>
        <v>45890</v>
      </c>
      <c r="B31" s="20"/>
      <c r="C31" s="21"/>
      <c r="D31" s="20"/>
      <c r="E31" s="21"/>
      <c r="F31" s="22"/>
      <c r="G31" s="22"/>
      <c r="H31" s="34" t="str">
        <f t="shared" si="0"/>
        <v/>
      </c>
      <c r="I31" s="34" t="str">
        <f t="shared" si="1"/>
        <v/>
      </c>
      <c r="J31" s="34" t="str">
        <f t="shared" si="2"/>
        <v/>
      </c>
      <c r="K31" s="34" t="str">
        <f t="shared" si="3"/>
        <v/>
      </c>
      <c r="L31" s="26" t="str">
        <f t="shared" si="4"/>
        <v/>
      </c>
      <c r="M31" s="32"/>
      <c r="N31" s="190"/>
      <c r="O31" s="190"/>
      <c r="P31" s="190"/>
      <c r="Q31" s="190"/>
      <c r="R31" s="23"/>
    </row>
    <row r="32" spans="1:18">
      <c r="A32" s="27">
        <f t="shared" ca="1" si="5"/>
        <v>45891</v>
      </c>
      <c r="B32" s="20"/>
      <c r="C32" s="21"/>
      <c r="D32" s="20"/>
      <c r="E32" s="21"/>
      <c r="F32" s="22"/>
      <c r="G32" s="22"/>
      <c r="H32" s="34" t="str">
        <f t="shared" si="0"/>
        <v/>
      </c>
      <c r="I32" s="34" t="str">
        <f t="shared" si="1"/>
        <v/>
      </c>
      <c r="J32" s="34" t="str">
        <f t="shared" si="2"/>
        <v/>
      </c>
      <c r="K32" s="34" t="str">
        <f t="shared" si="3"/>
        <v/>
      </c>
      <c r="L32" s="26" t="str">
        <f t="shared" si="4"/>
        <v/>
      </c>
      <c r="M32" s="32"/>
      <c r="N32" s="190"/>
      <c r="O32" s="190"/>
      <c r="P32" s="190"/>
      <c r="Q32" s="190"/>
      <c r="R32" s="23"/>
    </row>
    <row r="33" spans="1:22">
      <c r="A33" s="27">
        <f t="shared" ca="1" si="5"/>
        <v>45892</v>
      </c>
      <c r="B33" s="20"/>
      <c r="C33" s="21"/>
      <c r="D33" s="20"/>
      <c r="E33" s="21"/>
      <c r="F33" s="22"/>
      <c r="G33" s="22"/>
      <c r="H33" s="34" t="str">
        <f t="shared" si="0"/>
        <v/>
      </c>
      <c r="I33" s="34" t="str">
        <f t="shared" si="1"/>
        <v/>
      </c>
      <c r="J33" s="34" t="str">
        <f t="shared" si="2"/>
        <v/>
      </c>
      <c r="K33" s="34" t="str">
        <f t="shared" si="3"/>
        <v/>
      </c>
      <c r="L33" s="26" t="str">
        <f t="shared" si="4"/>
        <v/>
      </c>
      <c r="M33" s="32"/>
      <c r="N33" s="190"/>
      <c r="O33" s="190"/>
      <c r="P33" s="190"/>
      <c r="Q33" s="190"/>
      <c r="R33" s="23"/>
    </row>
    <row r="34" spans="1:22">
      <c r="A34" s="27">
        <f t="shared" ca="1" si="5"/>
        <v>45893</v>
      </c>
      <c r="B34" s="20"/>
      <c r="C34" s="21"/>
      <c r="D34" s="20"/>
      <c r="E34" s="21"/>
      <c r="F34" s="22"/>
      <c r="G34" s="22"/>
      <c r="H34" s="34" t="str">
        <f t="shared" si="0"/>
        <v/>
      </c>
      <c r="I34" s="34" t="str">
        <f t="shared" si="1"/>
        <v/>
      </c>
      <c r="J34" s="34" t="str">
        <f t="shared" si="2"/>
        <v/>
      </c>
      <c r="K34" s="34" t="str">
        <f t="shared" si="3"/>
        <v/>
      </c>
      <c r="L34" s="26" t="str">
        <f t="shared" si="4"/>
        <v/>
      </c>
      <c r="M34" s="32"/>
      <c r="N34" s="190"/>
      <c r="O34" s="190"/>
      <c r="P34" s="190"/>
      <c r="Q34" s="190"/>
      <c r="R34" s="23"/>
    </row>
    <row r="35" spans="1:22">
      <c r="A35" s="27">
        <f t="shared" ca="1" si="5"/>
        <v>45894</v>
      </c>
      <c r="B35" s="20"/>
      <c r="C35" s="21"/>
      <c r="D35" s="20"/>
      <c r="E35" s="21"/>
      <c r="F35" s="22"/>
      <c r="G35" s="22"/>
      <c r="H35" s="34" t="str">
        <f t="shared" si="0"/>
        <v/>
      </c>
      <c r="I35" s="34" t="str">
        <f t="shared" si="1"/>
        <v/>
      </c>
      <c r="J35" s="34" t="str">
        <f t="shared" si="2"/>
        <v/>
      </c>
      <c r="K35" s="34" t="str">
        <f t="shared" si="3"/>
        <v/>
      </c>
      <c r="L35" s="26" t="str">
        <f t="shared" si="4"/>
        <v/>
      </c>
      <c r="M35" s="32"/>
      <c r="N35" s="190"/>
      <c r="O35" s="190"/>
      <c r="P35" s="190"/>
      <c r="Q35" s="190"/>
      <c r="R35" s="23"/>
    </row>
    <row r="36" spans="1:22">
      <c r="A36" s="27">
        <f t="shared" ca="1" si="5"/>
        <v>45895</v>
      </c>
      <c r="B36" s="20"/>
      <c r="C36" s="21"/>
      <c r="D36" s="20"/>
      <c r="E36" s="21"/>
      <c r="F36" s="22"/>
      <c r="G36" s="22"/>
      <c r="H36" s="34" t="str">
        <f t="shared" si="0"/>
        <v/>
      </c>
      <c r="I36" s="34" t="str">
        <f t="shared" si="1"/>
        <v/>
      </c>
      <c r="J36" s="34" t="str">
        <f t="shared" si="2"/>
        <v/>
      </c>
      <c r="K36" s="34" t="str">
        <f t="shared" si="3"/>
        <v/>
      </c>
      <c r="L36" s="26" t="str">
        <f t="shared" si="4"/>
        <v/>
      </c>
      <c r="M36" s="32"/>
      <c r="N36" s="190"/>
      <c r="O36" s="190"/>
      <c r="P36" s="190"/>
      <c r="Q36" s="190"/>
      <c r="R36" s="23"/>
    </row>
    <row r="37" spans="1:22">
      <c r="A37" s="27">
        <f t="shared" ca="1" si="5"/>
        <v>45896</v>
      </c>
      <c r="B37" s="20"/>
      <c r="C37" s="21"/>
      <c r="D37" s="20"/>
      <c r="E37" s="21"/>
      <c r="F37" s="22"/>
      <c r="G37" s="22"/>
      <c r="H37" s="34" t="str">
        <f t="shared" si="0"/>
        <v/>
      </c>
      <c r="I37" s="34" t="str">
        <f t="shared" si="1"/>
        <v/>
      </c>
      <c r="J37" s="34" t="str">
        <f t="shared" si="2"/>
        <v/>
      </c>
      <c r="K37" s="34" t="str">
        <f t="shared" si="3"/>
        <v/>
      </c>
      <c r="L37" s="26" t="str">
        <f t="shared" si="4"/>
        <v/>
      </c>
      <c r="M37" s="32"/>
      <c r="N37" s="190"/>
      <c r="O37" s="190"/>
      <c r="P37" s="190"/>
      <c r="Q37" s="190"/>
      <c r="R37" s="23"/>
    </row>
    <row r="38" spans="1:22">
      <c r="A38" s="27">
        <f t="shared" ca="1" si="5"/>
        <v>45897</v>
      </c>
      <c r="B38" s="20"/>
      <c r="C38" s="21"/>
      <c r="D38" s="20"/>
      <c r="E38" s="21"/>
      <c r="F38" s="22"/>
      <c r="G38" s="22"/>
      <c r="H38" s="34" t="str">
        <f t="shared" si="0"/>
        <v/>
      </c>
      <c r="I38" s="34" t="str">
        <f t="shared" si="1"/>
        <v/>
      </c>
      <c r="J38" s="34" t="str">
        <f t="shared" si="2"/>
        <v/>
      </c>
      <c r="K38" s="34" t="str">
        <f t="shared" si="3"/>
        <v/>
      </c>
      <c r="L38" s="26" t="str">
        <f t="shared" si="4"/>
        <v/>
      </c>
      <c r="M38" s="32"/>
      <c r="N38" s="190"/>
      <c r="O38" s="190"/>
      <c r="P38" s="190"/>
      <c r="Q38" s="190"/>
      <c r="R38" s="23"/>
    </row>
    <row r="39" spans="1:22">
      <c r="A39" s="27">
        <f t="shared" ca="1" si="5"/>
        <v>45898</v>
      </c>
      <c r="B39" s="20"/>
      <c r="C39" s="21"/>
      <c r="D39" s="20"/>
      <c r="E39" s="21"/>
      <c r="F39" s="22"/>
      <c r="G39" s="22"/>
      <c r="H39" s="34" t="str">
        <f t="shared" si="0"/>
        <v/>
      </c>
      <c r="I39" s="34" t="str">
        <f t="shared" si="1"/>
        <v/>
      </c>
      <c r="J39" s="34" t="str">
        <f t="shared" si="2"/>
        <v/>
      </c>
      <c r="K39" s="34" t="str">
        <f t="shared" si="3"/>
        <v/>
      </c>
      <c r="L39" s="26" t="str">
        <f t="shared" si="4"/>
        <v/>
      </c>
      <c r="M39" s="32"/>
      <c r="N39" s="190"/>
      <c r="O39" s="190"/>
      <c r="P39" s="190"/>
      <c r="Q39" s="190"/>
      <c r="R39" s="23"/>
    </row>
    <row r="40" spans="1:22">
      <c r="A40" s="27">
        <f t="shared" ca="1" si="5"/>
        <v>45899</v>
      </c>
      <c r="B40" s="20"/>
      <c r="C40" s="21"/>
      <c r="D40" s="20"/>
      <c r="E40" s="21"/>
      <c r="F40" s="22"/>
      <c r="G40" s="22"/>
      <c r="H40" s="34" t="str">
        <f t="shared" si="0"/>
        <v/>
      </c>
      <c r="I40" s="34" t="str">
        <f t="shared" si="1"/>
        <v/>
      </c>
      <c r="J40" s="34" t="str">
        <f t="shared" si="2"/>
        <v/>
      </c>
      <c r="K40" s="34" t="str">
        <f t="shared" si="3"/>
        <v/>
      </c>
      <c r="L40" s="26" t="str">
        <f t="shared" si="4"/>
        <v/>
      </c>
      <c r="M40" s="32"/>
      <c r="N40" s="190"/>
      <c r="O40" s="190"/>
      <c r="P40" s="190"/>
      <c r="Q40" s="190"/>
      <c r="R40" s="23"/>
    </row>
    <row r="41" spans="1:22">
      <c r="A41" s="27">
        <f t="shared" ca="1" si="5"/>
        <v>45900</v>
      </c>
      <c r="B41" s="20"/>
      <c r="C41" s="21"/>
      <c r="D41" s="20"/>
      <c r="E41" s="21"/>
      <c r="F41" s="22"/>
      <c r="G41" s="22"/>
      <c r="H41" s="34" t="str">
        <f t="shared" si="0"/>
        <v/>
      </c>
      <c r="I41" s="34" t="str">
        <f t="shared" si="1"/>
        <v/>
      </c>
      <c r="J41" s="34" t="str">
        <f t="shared" si="2"/>
        <v/>
      </c>
      <c r="K41" s="34" t="str">
        <f t="shared" si="3"/>
        <v/>
      </c>
      <c r="L41" s="26" t="str">
        <f t="shared" si="4"/>
        <v/>
      </c>
      <c r="M41" s="32"/>
      <c r="N41" s="190"/>
      <c r="O41" s="190"/>
      <c r="P41" s="190"/>
      <c r="Q41" s="190"/>
      <c r="R41" s="23"/>
    </row>
    <row r="42" spans="1:22">
      <c r="A42" s="5" t="s">
        <v>11</v>
      </c>
      <c r="B42" s="191"/>
      <c r="C42" s="192"/>
      <c r="D42" s="191"/>
      <c r="E42" s="192"/>
      <c r="F42" s="26" t="str">
        <f t="shared" ref="F42:K42" si="6">IF(SUM(F11:F41)=0,"",SUM(F11:F41))</f>
        <v/>
      </c>
      <c r="G42" s="26" t="str">
        <f t="shared" si="6"/>
        <v/>
      </c>
      <c r="H42" s="26" t="str">
        <f t="shared" si="6"/>
        <v/>
      </c>
      <c r="I42" s="26" t="str">
        <f t="shared" si="6"/>
        <v/>
      </c>
      <c r="J42" s="26" t="str">
        <f t="shared" si="6"/>
        <v/>
      </c>
      <c r="K42" s="26" t="str">
        <f t="shared" si="6"/>
        <v/>
      </c>
      <c r="L42" s="26" t="str">
        <f>IF(SUM($L11:$L41)=0,"",SUM($L11:$L41))</f>
        <v/>
      </c>
      <c r="M42" s="33"/>
      <c r="N42" s="193"/>
      <c r="O42" s="193"/>
      <c r="P42" s="193"/>
      <c r="Q42" s="193"/>
      <c r="R42" s="6"/>
    </row>
    <row r="44" spans="1:22" ht="27" customHeight="1">
      <c r="A44" s="194" t="s">
        <v>22</v>
      </c>
      <c r="B44" s="189" t="s">
        <v>103</v>
      </c>
      <c r="C44" s="189"/>
      <c r="D44" s="189"/>
      <c r="E44" s="189"/>
      <c r="F44" s="189" t="s">
        <v>23</v>
      </c>
      <c r="G44" s="189"/>
      <c r="H44" s="189" t="s">
        <v>88</v>
      </c>
      <c r="I44" s="189"/>
      <c r="J44" s="189"/>
      <c r="K44" s="189"/>
      <c r="L44" s="189" t="s">
        <v>87</v>
      </c>
      <c r="M44" s="195" t="s">
        <v>96</v>
      </c>
      <c r="N44" s="194" t="s">
        <v>25</v>
      </c>
      <c r="O44" s="194"/>
      <c r="P44" s="194"/>
      <c r="Q44" s="194"/>
      <c r="R44" s="189" t="s">
        <v>100</v>
      </c>
    </row>
    <row r="45" spans="1:22" ht="14.25" customHeight="1">
      <c r="A45" s="194"/>
      <c r="B45" s="189" t="s">
        <v>82</v>
      </c>
      <c r="C45" s="189"/>
      <c r="D45" s="189" t="s">
        <v>84</v>
      </c>
      <c r="E45" s="189"/>
      <c r="F45" s="189"/>
      <c r="G45" s="189"/>
      <c r="H45" s="189" t="s">
        <v>90</v>
      </c>
      <c r="I45" s="189"/>
      <c r="J45" s="189" t="s">
        <v>89</v>
      </c>
      <c r="K45" s="189"/>
      <c r="L45" s="189"/>
      <c r="M45" s="196"/>
      <c r="N45" s="194"/>
      <c r="O45" s="194"/>
      <c r="P45" s="194"/>
      <c r="Q45" s="194"/>
      <c r="R45" s="189"/>
    </row>
    <row r="46" spans="1:22">
      <c r="A46" s="194"/>
      <c r="B46" s="43" t="s">
        <v>26</v>
      </c>
      <c r="C46" s="43" t="s">
        <v>27</v>
      </c>
      <c r="D46" s="43" t="s">
        <v>26</v>
      </c>
      <c r="E46" s="43" t="s">
        <v>27</v>
      </c>
      <c r="F46" s="44" t="s">
        <v>85</v>
      </c>
      <c r="G46" s="44" t="s">
        <v>86</v>
      </c>
      <c r="H46" s="44" t="s">
        <v>81</v>
      </c>
      <c r="I46" s="44" t="s">
        <v>83</v>
      </c>
      <c r="J46" s="44" t="s">
        <v>81</v>
      </c>
      <c r="K46" s="44" t="s">
        <v>95</v>
      </c>
      <c r="L46" s="189"/>
      <c r="M46" s="197"/>
      <c r="N46" s="194"/>
      <c r="O46" s="194"/>
      <c r="P46" s="194"/>
      <c r="Q46" s="194"/>
      <c r="R46" s="194"/>
    </row>
    <row r="47" spans="1:22">
      <c r="A47" s="27" cm="1">
        <f t="array" aca="1" ref="A47" ca="1">DATE("2025","8"+1,IFERROR(INDIRECT(T1),"1"))</f>
        <v>45901</v>
      </c>
      <c r="B47" s="20"/>
      <c r="C47" s="21"/>
      <c r="D47" s="20"/>
      <c r="E47" s="21"/>
      <c r="F47" s="22"/>
      <c r="G47" s="22"/>
      <c r="H47" s="34" t="str">
        <f>IF(OR(B47="",LEFT(M47,1)="✓"),"",C47-B47-F47)</f>
        <v/>
      </c>
      <c r="I47" s="34" t="str">
        <f>IF(OR(D47="",LEFT(M47,1)="✓"),"",E47-D47-G47)</f>
        <v/>
      </c>
      <c r="J47" s="34" t="str">
        <f>IF(AND(B47&lt;&gt;"",M47="✓所定"),C47-B47-F47,"")</f>
        <v/>
      </c>
      <c r="K47" s="34" t="str">
        <f>IF(AND(B47&lt;&gt;"",M47="✓法定"),C47-B47-F47,"")</f>
        <v/>
      </c>
      <c r="L47" s="26" t="str">
        <f>IF(AND($B47="",$D47=""),"",($C47-$B47-$F47)+($E47-$D47-$G47))</f>
        <v/>
      </c>
      <c r="M47" s="32"/>
      <c r="N47" s="190"/>
      <c r="O47" s="190"/>
      <c r="P47" s="190"/>
      <c r="Q47" s="190"/>
      <c r="R47" s="23"/>
      <c r="V47" s="1" t="s">
        <v>171</v>
      </c>
    </row>
    <row r="48" spans="1:22">
      <c r="A48" s="27">
        <f ca="1">A47+1</f>
        <v>45902</v>
      </c>
      <c r="B48" s="20"/>
      <c r="C48" s="21"/>
      <c r="D48" s="20"/>
      <c r="E48" s="21"/>
      <c r="F48" s="22"/>
      <c r="G48" s="22"/>
      <c r="H48" s="34" t="str">
        <f t="shared" ref="H48:H77" si="7">IF(OR(B48="",LEFT(M48,1)="✓"),"",C48-B48-F48)</f>
        <v/>
      </c>
      <c r="I48" s="34" t="str">
        <f t="shared" ref="I48:I77" si="8">IF(OR(D48="",LEFT(M48,1)="✓"),"",E48-D48-G48)</f>
        <v/>
      </c>
      <c r="J48" s="34" t="str">
        <f t="shared" ref="J48:J77" si="9">IF(AND(B48&lt;&gt;"",M48="✓所定"),C48-B48-F48,"")</f>
        <v/>
      </c>
      <c r="K48" s="34" t="str">
        <f t="shared" ref="K48:K77" si="10">IF(AND(B48&lt;&gt;"",M48="✓法定"),C48-B48-F48,"")</f>
        <v/>
      </c>
      <c r="L48" s="26" t="str">
        <f t="shared" ref="L48:L75" si="11">IF(AND($B48="",$D48=""),"",($C48-$B48-$F48)+($E48-$D48-$G48))</f>
        <v/>
      </c>
      <c r="M48" s="32"/>
      <c r="N48" s="190"/>
      <c r="O48" s="190"/>
      <c r="P48" s="190"/>
      <c r="Q48" s="190"/>
      <c r="R48" s="23"/>
      <c r="V48" s="1" t="s">
        <v>172</v>
      </c>
    </row>
    <row r="49" spans="1:18">
      <c r="A49" s="27">
        <f t="shared" ref="A49:A77" ca="1" si="12">A48+1</f>
        <v>45903</v>
      </c>
      <c r="B49" s="20"/>
      <c r="C49" s="21"/>
      <c r="D49" s="20"/>
      <c r="E49" s="21"/>
      <c r="F49" s="22"/>
      <c r="G49" s="22"/>
      <c r="H49" s="34" t="str">
        <f t="shared" si="7"/>
        <v/>
      </c>
      <c r="I49" s="34" t="str">
        <f t="shared" si="8"/>
        <v/>
      </c>
      <c r="J49" s="34" t="str">
        <f t="shared" si="9"/>
        <v/>
      </c>
      <c r="K49" s="34" t="str">
        <f t="shared" si="10"/>
        <v/>
      </c>
      <c r="L49" s="26" t="str">
        <f t="shared" si="11"/>
        <v/>
      </c>
      <c r="M49" s="32"/>
      <c r="N49" s="190"/>
      <c r="O49" s="190"/>
      <c r="P49" s="190"/>
      <c r="Q49" s="190"/>
      <c r="R49" s="23"/>
    </row>
    <row r="50" spans="1:18">
      <c r="A50" s="27">
        <f t="shared" ca="1" si="12"/>
        <v>45904</v>
      </c>
      <c r="B50" s="20"/>
      <c r="C50" s="21"/>
      <c r="D50" s="20"/>
      <c r="E50" s="21"/>
      <c r="F50" s="22"/>
      <c r="G50" s="22"/>
      <c r="H50" s="34" t="str">
        <f t="shared" si="7"/>
        <v/>
      </c>
      <c r="I50" s="34" t="str">
        <f t="shared" si="8"/>
        <v/>
      </c>
      <c r="J50" s="34" t="str">
        <f t="shared" si="9"/>
        <v/>
      </c>
      <c r="K50" s="34" t="str">
        <f t="shared" si="10"/>
        <v/>
      </c>
      <c r="L50" s="26" t="str">
        <f t="shared" si="11"/>
        <v/>
      </c>
      <c r="M50" s="32"/>
      <c r="N50" s="190"/>
      <c r="O50" s="190"/>
      <c r="P50" s="190"/>
      <c r="Q50" s="190"/>
      <c r="R50" s="23"/>
    </row>
    <row r="51" spans="1:18">
      <c r="A51" s="27">
        <f t="shared" ca="1" si="12"/>
        <v>45905</v>
      </c>
      <c r="B51" s="20"/>
      <c r="C51" s="21"/>
      <c r="D51" s="20"/>
      <c r="E51" s="21"/>
      <c r="F51" s="22"/>
      <c r="G51" s="22"/>
      <c r="H51" s="34" t="str">
        <f t="shared" si="7"/>
        <v/>
      </c>
      <c r="I51" s="34" t="str">
        <f t="shared" si="8"/>
        <v/>
      </c>
      <c r="J51" s="34" t="str">
        <f t="shared" si="9"/>
        <v/>
      </c>
      <c r="K51" s="34" t="str">
        <f t="shared" si="10"/>
        <v/>
      </c>
      <c r="L51" s="26" t="str">
        <f t="shared" si="11"/>
        <v/>
      </c>
      <c r="M51" s="32"/>
      <c r="N51" s="190"/>
      <c r="O51" s="190"/>
      <c r="P51" s="190"/>
      <c r="Q51" s="190"/>
      <c r="R51" s="23"/>
    </row>
    <row r="52" spans="1:18">
      <c r="A52" s="27">
        <f t="shared" ca="1" si="12"/>
        <v>45906</v>
      </c>
      <c r="B52" s="20"/>
      <c r="C52" s="21"/>
      <c r="D52" s="20"/>
      <c r="E52" s="21"/>
      <c r="F52" s="22"/>
      <c r="G52" s="22"/>
      <c r="H52" s="34" t="str">
        <f t="shared" si="7"/>
        <v/>
      </c>
      <c r="I52" s="34" t="str">
        <f t="shared" si="8"/>
        <v/>
      </c>
      <c r="J52" s="34" t="str">
        <f t="shared" si="9"/>
        <v/>
      </c>
      <c r="K52" s="34" t="str">
        <f t="shared" si="10"/>
        <v/>
      </c>
      <c r="L52" s="26" t="str">
        <f t="shared" si="11"/>
        <v/>
      </c>
      <c r="M52" s="32"/>
      <c r="N52" s="190"/>
      <c r="O52" s="190"/>
      <c r="P52" s="190"/>
      <c r="Q52" s="190"/>
      <c r="R52" s="23"/>
    </row>
    <row r="53" spans="1:18">
      <c r="A53" s="27">
        <f t="shared" ca="1" si="12"/>
        <v>45907</v>
      </c>
      <c r="B53" s="20"/>
      <c r="C53" s="21"/>
      <c r="D53" s="20"/>
      <c r="E53" s="21"/>
      <c r="F53" s="22"/>
      <c r="G53" s="22"/>
      <c r="H53" s="34" t="str">
        <f t="shared" si="7"/>
        <v/>
      </c>
      <c r="I53" s="34" t="str">
        <f t="shared" si="8"/>
        <v/>
      </c>
      <c r="J53" s="34" t="str">
        <f t="shared" si="9"/>
        <v/>
      </c>
      <c r="K53" s="34" t="str">
        <f t="shared" si="10"/>
        <v/>
      </c>
      <c r="L53" s="26" t="str">
        <f t="shared" si="11"/>
        <v/>
      </c>
      <c r="M53" s="32"/>
      <c r="N53" s="190"/>
      <c r="O53" s="190"/>
      <c r="P53" s="190"/>
      <c r="Q53" s="190"/>
      <c r="R53" s="23"/>
    </row>
    <row r="54" spans="1:18">
      <c r="A54" s="27">
        <f t="shared" ca="1" si="12"/>
        <v>45908</v>
      </c>
      <c r="B54" s="20"/>
      <c r="C54" s="21"/>
      <c r="D54" s="20"/>
      <c r="E54" s="21"/>
      <c r="F54" s="22"/>
      <c r="G54" s="22"/>
      <c r="H54" s="34" t="str">
        <f t="shared" si="7"/>
        <v/>
      </c>
      <c r="I54" s="34" t="str">
        <f t="shared" si="8"/>
        <v/>
      </c>
      <c r="J54" s="34" t="str">
        <f t="shared" si="9"/>
        <v/>
      </c>
      <c r="K54" s="34" t="str">
        <f t="shared" si="10"/>
        <v/>
      </c>
      <c r="L54" s="26" t="str">
        <f t="shared" si="11"/>
        <v/>
      </c>
      <c r="M54" s="32"/>
      <c r="N54" s="190"/>
      <c r="O54" s="190"/>
      <c r="P54" s="190"/>
      <c r="Q54" s="190"/>
      <c r="R54" s="23"/>
    </row>
    <row r="55" spans="1:18">
      <c r="A55" s="27">
        <f t="shared" ca="1" si="12"/>
        <v>45909</v>
      </c>
      <c r="B55" s="20"/>
      <c r="C55" s="21"/>
      <c r="D55" s="20"/>
      <c r="E55" s="21"/>
      <c r="F55" s="22"/>
      <c r="G55" s="22"/>
      <c r="H55" s="34" t="str">
        <f t="shared" si="7"/>
        <v/>
      </c>
      <c r="I55" s="34" t="str">
        <f t="shared" si="8"/>
        <v/>
      </c>
      <c r="J55" s="34" t="str">
        <f t="shared" si="9"/>
        <v/>
      </c>
      <c r="K55" s="34" t="str">
        <f t="shared" si="10"/>
        <v/>
      </c>
      <c r="L55" s="26" t="str">
        <f t="shared" si="11"/>
        <v/>
      </c>
      <c r="M55" s="32"/>
      <c r="N55" s="190"/>
      <c r="O55" s="190"/>
      <c r="P55" s="190"/>
      <c r="Q55" s="190"/>
      <c r="R55" s="23"/>
    </row>
    <row r="56" spans="1:18">
      <c r="A56" s="27">
        <f t="shared" ca="1" si="12"/>
        <v>45910</v>
      </c>
      <c r="B56" s="20"/>
      <c r="C56" s="21"/>
      <c r="D56" s="20"/>
      <c r="E56" s="21"/>
      <c r="F56" s="22"/>
      <c r="G56" s="22"/>
      <c r="H56" s="34" t="str">
        <f t="shared" si="7"/>
        <v/>
      </c>
      <c r="I56" s="34" t="str">
        <f t="shared" si="8"/>
        <v/>
      </c>
      <c r="J56" s="34" t="str">
        <f t="shared" si="9"/>
        <v/>
      </c>
      <c r="K56" s="34" t="str">
        <f t="shared" si="10"/>
        <v/>
      </c>
      <c r="L56" s="26" t="str">
        <f t="shared" si="11"/>
        <v/>
      </c>
      <c r="M56" s="32"/>
      <c r="N56" s="190"/>
      <c r="O56" s="190"/>
      <c r="P56" s="190"/>
      <c r="Q56" s="190"/>
      <c r="R56" s="23"/>
    </row>
    <row r="57" spans="1:18">
      <c r="A57" s="27">
        <f t="shared" ca="1" si="12"/>
        <v>45911</v>
      </c>
      <c r="B57" s="20"/>
      <c r="C57" s="21"/>
      <c r="D57" s="20"/>
      <c r="E57" s="21"/>
      <c r="F57" s="22"/>
      <c r="G57" s="22"/>
      <c r="H57" s="34" t="str">
        <f t="shared" si="7"/>
        <v/>
      </c>
      <c r="I57" s="34" t="str">
        <f t="shared" si="8"/>
        <v/>
      </c>
      <c r="J57" s="34" t="str">
        <f t="shared" si="9"/>
        <v/>
      </c>
      <c r="K57" s="34" t="str">
        <f t="shared" si="10"/>
        <v/>
      </c>
      <c r="L57" s="26" t="str">
        <f t="shared" si="11"/>
        <v/>
      </c>
      <c r="M57" s="32"/>
      <c r="N57" s="190"/>
      <c r="O57" s="190"/>
      <c r="P57" s="190"/>
      <c r="Q57" s="190"/>
      <c r="R57" s="23"/>
    </row>
    <row r="58" spans="1:18">
      <c r="A58" s="27">
        <f t="shared" ca="1" si="12"/>
        <v>45912</v>
      </c>
      <c r="B58" s="20"/>
      <c r="C58" s="21"/>
      <c r="D58" s="20"/>
      <c r="E58" s="21"/>
      <c r="F58" s="22"/>
      <c r="G58" s="22"/>
      <c r="H58" s="34" t="str">
        <f t="shared" si="7"/>
        <v/>
      </c>
      <c r="I58" s="34" t="str">
        <f t="shared" si="8"/>
        <v/>
      </c>
      <c r="J58" s="34" t="str">
        <f t="shared" si="9"/>
        <v/>
      </c>
      <c r="K58" s="34" t="str">
        <f t="shared" si="10"/>
        <v/>
      </c>
      <c r="L58" s="26" t="str">
        <f t="shared" si="11"/>
        <v/>
      </c>
      <c r="M58" s="32"/>
      <c r="N58" s="190"/>
      <c r="O58" s="190"/>
      <c r="P58" s="190"/>
      <c r="Q58" s="190"/>
      <c r="R58" s="23"/>
    </row>
    <row r="59" spans="1:18">
      <c r="A59" s="27">
        <f t="shared" ca="1" si="12"/>
        <v>45913</v>
      </c>
      <c r="B59" s="20"/>
      <c r="C59" s="21"/>
      <c r="D59" s="20"/>
      <c r="E59" s="21"/>
      <c r="F59" s="22"/>
      <c r="G59" s="22"/>
      <c r="H59" s="34" t="str">
        <f t="shared" si="7"/>
        <v/>
      </c>
      <c r="I59" s="34" t="str">
        <f t="shared" si="8"/>
        <v/>
      </c>
      <c r="J59" s="34" t="str">
        <f t="shared" si="9"/>
        <v/>
      </c>
      <c r="K59" s="34" t="str">
        <f t="shared" si="10"/>
        <v/>
      </c>
      <c r="L59" s="26" t="str">
        <f t="shared" si="11"/>
        <v/>
      </c>
      <c r="M59" s="32"/>
      <c r="N59" s="190"/>
      <c r="O59" s="190"/>
      <c r="P59" s="190"/>
      <c r="Q59" s="190"/>
      <c r="R59" s="23"/>
    </row>
    <row r="60" spans="1:18">
      <c r="A60" s="27">
        <f t="shared" ca="1" si="12"/>
        <v>45914</v>
      </c>
      <c r="B60" s="20"/>
      <c r="C60" s="21"/>
      <c r="D60" s="20"/>
      <c r="E60" s="21"/>
      <c r="F60" s="22"/>
      <c r="G60" s="22"/>
      <c r="H60" s="34" t="str">
        <f t="shared" si="7"/>
        <v/>
      </c>
      <c r="I60" s="34" t="str">
        <f t="shared" si="8"/>
        <v/>
      </c>
      <c r="J60" s="34" t="str">
        <f t="shared" si="9"/>
        <v/>
      </c>
      <c r="K60" s="34" t="str">
        <f t="shared" si="10"/>
        <v/>
      </c>
      <c r="L60" s="26" t="str">
        <f t="shared" si="11"/>
        <v/>
      </c>
      <c r="M60" s="32"/>
      <c r="N60" s="190"/>
      <c r="O60" s="190"/>
      <c r="P60" s="190"/>
      <c r="Q60" s="190"/>
      <c r="R60" s="23"/>
    </row>
    <row r="61" spans="1:18">
      <c r="A61" s="27">
        <f t="shared" ca="1" si="12"/>
        <v>45915</v>
      </c>
      <c r="B61" s="20"/>
      <c r="C61" s="21"/>
      <c r="D61" s="20"/>
      <c r="E61" s="21"/>
      <c r="F61" s="22"/>
      <c r="G61" s="22"/>
      <c r="H61" s="34" t="str">
        <f t="shared" si="7"/>
        <v/>
      </c>
      <c r="I61" s="34" t="str">
        <f t="shared" si="8"/>
        <v/>
      </c>
      <c r="J61" s="34" t="str">
        <f t="shared" si="9"/>
        <v/>
      </c>
      <c r="K61" s="34" t="str">
        <f t="shared" si="10"/>
        <v/>
      </c>
      <c r="L61" s="26" t="str">
        <f t="shared" si="11"/>
        <v/>
      </c>
      <c r="M61" s="32"/>
      <c r="N61" s="190"/>
      <c r="O61" s="190"/>
      <c r="P61" s="190"/>
      <c r="Q61" s="190"/>
      <c r="R61" s="23"/>
    </row>
    <row r="62" spans="1:18">
      <c r="A62" s="27">
        <f t="shared" ca="1" si="12"/>
        <v>45916</v>
      </c>
      <c r="B62" s="20"/>
      <c r="C62" s="21"/>
      <c r="D62" s="20"/>
      <c r="E62" s="21"/>
      <c r="F62" s="22"/>
      <c r="G62" s="22"/>
      <c r="H62" s="34" t="str">
        <f t="shared" si="7"/>
        <v/>
      </c>
      <c r="I62" s="34" t="str">
        <f t="shared" si="8"/>
        <v/>
      </c>
      <c r="J62" s="34" t="str">
        <f t="shared" si="9"/>
        <v/>
      </c>
      <c r="K62" s="34" t="str">
        <f t="shared" si="10"/>
        <v/>
      </c>
      <c r="L62" s="26" t="str">
        <f t="shared" si="11"/>
        <v/>
      </c>
      <c r="M62" s="32"/>
      <c r="N62" s="190"/>
      <c r="O62" s="190"/>
      <c r="P62" s="190"/>
      <c r="Q62" s="190"/>
      <c r="R62" s="23"/>
    </row>
    <row r="63" spans="1:18">
      <c r="A63" s="27">
        <f t="shared" ca="1" si="12"/>
        <v>45917</v>
      </c>
      <c r="B63" s="20"/>
      <c r="C63" s="21"/>
      <c r="D63" s="20"/>
      <c r="E63" s="21"/>
      <c r="F63" s="22"/>
      <c r="G63" s="22"/>
      <c r="H63" s="34" t="str">
        <f t="shared" si="7"/>
        <v/>
      </c>
      <c r="I63" s="34" t="str">
        <f t="shared" si="8"/>
        <v/>
      </c>
      <c r="J63" s="34" t="str">
        <f t="shared" si="9"/>
        <v/>
      </c>
      <c r="K63" s="34" t="str">
        <f t="shared" si="10"/>
        <v/>
      </c>
      <c r="L63" s="26" t="str">
        <f t="shared" si="11"/>
        <v/>
      </c>
      <c r="M63" s="32"/>
      <c r="N63" s="190"/>
      <c r="O63" s="190"/>
      <c r="P63" s="190"/>
      <c r="Q63" s="190"/>
      <c r="R63" s="23"/>
    </row>
    <row r="64" spans="1:18">
      <c r="A64" s="27">
        <f t="shared" ca="1" si="12"/>
        <v>45918</v>
      </c>
      <c r="B64" s="20"/>
      <c r="C64" s="21"/>
      <c r="D64" s="20"/>
      <c r="E64" s="21"/>
      <c r="F64" s="22"/>
      <c r="G64" s="22"/>
      <c r="H64" s="34" t="str">
        <f t="shared" si="7"/>
        <v/>
      </c>
      <c r="I64" s="34" t="str">
        <f t="shared" si="8"/>
        <v/>
      </c>
      <c r="J64" s="34" t="str">
        <f t="shared" si="9"/>
        <v/>
      </c>
      <c r="K64" s="34" t="str">
        <f t="shared" si="10"/>
        <v/>
      </c>
      <c r="L64" s="26" t="str">
        <f t="shared" si="11"/>
        <v/>
      </c>
      <c r="M64" s="32"/>
      <c r="N64" s="190"/>
      <c r="O64" s="190"/>
      <c r="P64" s="190"/>
      <c r="Q64" s="190"/>
      <c r="R64" s="23"/>
    </row>
    <row r="65" spans="1:18">
      <c r="A65" s="27">
        <f t="shared" ca="1" si="12"/>
        <v>45919</v>
      </c>
      <c r="B65" s="20"/>
      <c r="C65" s="21"/>
      <c r="D65" s="20"/>
      <c r="E65" s="21"/>
      <c r="F65" s="22"/>
      <c r="G65" s="22"/>
      <c r="H65" s="34" t="str">
        <f t="shared" si="7"/>
        <v/>
      </c>
      <c r="I65" s="34" t="str">
        <f t="shared" si="8"/>
        <v/>
      </c>
      <c r="J65" s="34" t="str">
        <f t="shared" si="9"/>
        <v/>
      </c>
      <c r="K65" s="34" t="str">
        <f t="shared" si="10"/>
        <v/>
      </c>
      <c r="L65" s="26" t="str">
        <f t="shared" si="11"/>
        <v/>
      </c>
      <c r="M65" s="32"/>
      <c r="N65" s="190"/>
      <c r="O65" s="190"/>
      <c r="P65" s="190"/>
      <c r="Q65" s="190"/>
      <c r="R65" s="23"/>
    </row>
    <row r="66" spans="1:18">
      <c r="A66" s="27">
        <f t="shared" ca="1" si="12"/>
        <v>45920</v>
      </c>
      <c r="B66" s="20"/>
      <c r="C66" s="21"/>
      <c r="D66" s="20"/>
      <c r="E66" s="21"/>
      <c r="F66" s="22"/>
      <c r="G66" s="22"/>
      <c r="H66" s="34" t="str">
        <f t="shared" si="7"/>
        <v/>
      </c>
      <c r="I66" s="34" t="str">
        <f t="shared" si="8"/>
        <v/>
      </c>
      <c r="J66" s="34" t="str">
        <f t="shared" si="9"/>
        <v/>
      </c>
      <c r="K66" s="34" t="str">
        <f t="shared" si="10"/>
        <v/>
      </c>
      <c r="L66" s="26" t="str">
        <f t="shared" si="11"/>
        <v/>
      </c>
      <c r="M66" s="32"/>
      <c r="N66" s="190"/>
      <c r="O66" s="190"/>
      <c r="P66" s="190"/>
      <c r="Q66" s="190"/>
      <c r="R66" s="23"/>
    </row>
    <row r="67" spans="1:18">
      <c r="A67" s="27">
        <f t="shared" ca="1" si="12"/>
        <v>45921</v>
      </c>
      <c r="B67" s="20"/>
      <c r="C67" s="21"/>
      <c r="D67" s="20"/>
      <c r="E67" s="21"/>
      <c r="F67" s="22"/>
      <c r="G67" s="22"/>
      <c r="H67" s="34" t="str">
        <f t="shared" si="7"/>
        <v/>
      </c>
      <c r="I67" s="34" t="str">
        <f t="shared" si="8"/>
        <v/>
      </c>
      <c r="J67" s="34" t="str">
        <f t="shared" si="9"/>
        <v/>
      </c>
      <c r="K67" s="34" t="str">
        <f t="shared" si="10"/>
        <v/>
      </c>
      <c r="L67" s="26" t="str">
        <f t="shared" si="11"/>
        <v/>
      </c>
      <c r="M67" s="32"/>
      <c r="N67" s="190"/>
      <c r="O67" s="190"/>
      <c r="P67" s="190"/>
      <c r="Q67" s="190"/>
      <c r="R67" s="23"/>
    </row>
    <row r="68" spans="1:18">
      <c r="A68" s="27">
        <f t="shared" ca="1" si="12"/>
        <v>45922</v>
      </c>
      <c r="B68" s="20"/>
      <c r="C68" s="21"/>
      <c r="D68" s="20"/>
      <c r="E68" s="21"/>
      <c r="F68" s="22"/>
      <c r="G68" s="22"/>
      <c r="H68" s="34" t="str">
        <f t="shared" si="7"/>
        <v/>
      </c>
      <c r="I68" s="34" t="str">
        <f t="shared" si="8"/>
        <v/>
      </c>
      <c r="J68" s="34" t="str">
        <f t="shared" si="9"/>
        <v/>
      </c>
      <c r="K68" s="34" t="str">
        <f t="shared" si="10"/>
        <v/>
      </c>
      <c r="L68" s="26" t="str">
        <f t="shared" si="11"/>
        <v/>
      </c>
      <c r="M68" s="32"/>
      <c r="N68" s="190"/>
      <c r="O68" s="190"/>
      <c r="P68" s="190"/>
      <c r="Q68" s="190"/>
      <c r="R68" s="23"/>
    </row>
    <row r="69" spans="1:18">
      <c r="A69" s="27">
        <f t="shared" ca="1" si="12"/>
        <v>45923</v>
      </c>
      <c r="B69" s="20"/>
      <c r="C69" s="21"/>
      <c r="D69" s="20"/>
      <c r="E69" s="21"/>
      <c r="F69" s="22"/>
      <c r="G69" s="22"/>
      <c r="H69" s="34" t="str">
        <f t="shared" si="7"/>
        <v/>
      </c>
      <c r="I69" s="34" t="str">
        <f t="shared" si="8"/>
        <v/>
      </c>
      <c r="J69" s="34" t="str">
        <f t="shared" si="9"/>
        <v/>
      </c>
      <c r="K69" s="34" t="str">
        <f t="shared" si="10"/>
        <v/>
      </c>
      <c r="L69" s="26" t="str">
        <f t="shared" si="11"/>
        <v/>
      </c>
      <c r="M69" s="32"/>
      <c r="N69" s="190"/>
      <c r="O69" s="190"/>
      <c r="P69" s="190"/>
      <c r="Q69" s="190"/>
      <c r="R69" s="23"/>
    </row>
    <row r="70" spans="1:18">
      <c r="A70" s="27">
        <f t="shared" ca="1" si="12"/>
        <v>45924</v>
      </c>
      <c r="B70" s="20"/>
      <c r="C70" s="21"/>
      <c r="D70" s="20"/>
      <c r="E70" s="21"/>
      <c r="F70" s="22"/>
      <c r="G70" s="22"/>
      <c r="H70" s="34" t="str">
        <f t="shared" si="7"/>
        <v/>
      </c>
      <c r="I70" s="34" t="str">
        <f t="shared" si="8"/>
        <v/>
      </c>
      <c r="J70" s="34" t="str">
        <f t="shared" si="9"/>
        <v/>
      </c>
      <c r="K70" s="34" t="str">
        <f t="shared" si="10"/>
        <v/>
      </c>
      <c r="L70" s="26" t="str">
        <f t="shared" si="11"/>
        <v/>
      </c>
      <c r="M70" s="32"/>
      <c r="N70" s="190"/>
      <c r="O70" s="190"/>
      <c r="P70" s="190"/>
      <c r="Q70" s="190"/>
      <c r="R70" s="23"/>
    </row>
    <row r="71" spans="1:18">
      <c r="A71" s="27">
        <f t="shared" ca="1" si="12"/>
        <v>45925</v>
      </c>
      <c r="B71" s="20"/>
      <c r="C71" s="21"/>
      <c r="D71" s="20"/>
      <c r="E71" s="21"/>
      <c r="F71" s="22"/>
      <c r="G71" s="22"/>
      <c r="H71" s="34" t="str">
        <f t="shared" si="7"/>
        <v/>
      </c>
      <c r="I71" s="34" t="str">
        <f t="shared" si="8"/>
        <v/>
      </c>
      <c r="J71" s="34" t="str">
        <f t="shared" si="9"/>
        <v/>
      </c>
      <c r="K71" s="34" t="str">
        <f t="shared" si="10"/>
        <v/>
      </c>
      <c r="L71" s="26" t="str">
        <f t="shared" si="11"/>
        <v/>
      </c>
      <c r="M71" s="32"/>
      <c r="N71" s="190"/>
      <c r="O71" s="190"/>
      <c r="P71" s="190"/>
      <c r="Q71" s="190"/>
      <c r="R71" s="23"/>
    </row>
    <row r="72" spans="1:18">
      <c r="A72" s="27">
        <f t="shared" ca="1" si="12"/>
        <v>45926</v>
      </c>
      <c r="B72" s="20"/>
      <c r="C72" s="21"/>
      <c r="D72" s="20"/>
      <c r="E72" s="21"/>
      <c r="F72" s="22"/>
      <c r="G72" s="22"/>
      <c r="H72" s="34" t="str">
        <f t="shared" si="7"/>
        <v/>
      </c>
      <c r="I72" s="34" t="str">
        <f t="shared" si="8"/>
        <v/>
      </c>
      <c r="J72" s="34" t="str">
        <f t="shared" si="9"/>
        <v/>
      </c>
      <c r="K72" s="34" t="str">
        <f t="shared" si="10"/>
        <v/>
      </c>
      <c r="L72" s="26" t="str">
        <f t="shared" si="11"/>
        <v/>
      </c>
      <c r="M72" s="32"/>
      <c r="N72" s="190"/>
      <c r="O72" s="190"/>
      <c r="P72" s="190"/>
      <c r="Q72" s="190"/>
      <c r="R72" s="23"/>
    </row>
    <row r="73" spans="1:18">
      <c r="A73" s="27">
        <f t="shared" ca="1" si="12"/>
        <v>45927</v>
      </c>
      <c r="B73" s="20"/>
      <c r="C73" s="21"/>
      <c r="D73" s="20"/>
      <c r="E73" s="21"/>
      <c r="F73" s="22"/>
      <c r="G73" s="22"/>
      <c r="H73" s="34" t="str">
        <f t="shared" si="7"/>
        <v/>
      </c>
      <c r="I73" s="34" t="str">
        <f t="shared" si="8"/>
        <v/>
      </c>
      <c r="J73" s="34" t="str">
        <f t="shared" si="9"/>
        <v/>
      </c>
      <c r="K73" s="34" t="str">
        <f t="shared" si="10"/>
        <v/>
      </c>
      <c r="L73" s="26" t="str">
        <f t="shared" si="11"/>
        <v/>
      </c>
      <c r="M73" s="32"/>
      <c r="N73" s="190"/>
      <c r="O73" s="190"/>
      <c r="P73" s="190"/>
      <c r="Q73" s="190"/>
      <c r="R73" s="23"/>
    </row>
    <row r="74" spans="1:18">
      <c r="A74" s="27">
        <f t="shared" ca="1" si="12"/>
        <v>45928</v>
      </c>
      <c r="B74" s="20"/>
      <c r="C74" s="21"/>
      <c r="D74" s="20"/>
      <c r="E74" s="21"/>
      <c r="F74" s="22"/>
      <c r="G74" s="22"/>
      <c r="H74" s="34" t="str">
        <f t="shared" si="7"/>
        <v/>
      </c>
      <c r="I74" s="34" t="str">
        <f t="shared" si="8"/>
        <v/>
      </c>
      <c r="J74" s="34" t="str">
        <f t="shared" si="9"/>
        <v/>
      </c>
      <c r="K74" s="34" t="str">
        <f t="shared" si="10"/>
        <v/>
      </c>
      <c r="L74" s="26" t="str">
        <f t="shared" si="11"/>
        <v/>
      </c>
      <c r="M74" s="32"/>
      <c r="N74" s="190"/>
      <c r="O74" s="190"/>
      <c r="P74" s="190"/>
      <c r="Q74" s="190"/>
      <c r="R74" s="23"/>
    </row>
    <row r="75" spans="1:18">
      <c r="A75" s="27">
        <f t="shared" ca="1" si="12"/>
        <v>45929</v>
      </c>
      <c r="B75" s="20"/>
      <c r="C75" s="21"/>
      <c r="D75" s="20"/>
      <c r="E75" s="21"/>
      <c r="F75" s="22"/>
      <c r="G75" s="22"/>
      <c r="H75" s="34" t="str">
        <f t="shared" si="7"/>
        <v/>
      </c>
      <c r="I75" s="34" t="str">
        <f t="shared" si="8"/>
        <v/>
      </c>
      <c r="J75" s="34" t="str">
        <f t="shared" si="9"/>
        <v/>
      </c>
      <c r="K75" s="34" t="str">
        <f t="shared" si="10"/>
        <v/>
      </c>
      <c r="L75" s="26" t="str">
        <f t="shared" si="11"/>
        <v/>
      </c>
      <c r="M75" s="32"/>
      <c r="N75" s="190"/>
      <c r="O75" s="190"/>
      <c r="P75" s="190"/>
      <c r="Q75" s="190"/>
      <c r="R75" s="23"/>
    </row>
    <row r="76" spans="1:18">
      <c r="A76" s="27">
        <f t="shared" ca="1" si="12"/>
        <v>45930</v>
      </c>
      <c r="B76" s="20"/>
      <c r="C76" s="21"/>
      <c r="D76" s="20"/>
      <c r="E76" s="21"/>
      <c r="F76" s="22"/>
      <c r="G76" s="22"/>
      <c r="H76" s="34" t="str">
        <f t="shared" si="7"/>
        <v/>
      </c>
      <c r="I76" s="34" t="str">
        <f t="shared" si="8"/>
        <v/>
      </c>
      <c r="J76" s="34" t="str">
        <f t="shared" si="9"/>
        <v/>
      </c>
      <c r="K76" s="34" t="str">
        <f t="shared" si="10"/>
        <v/>
      </c>
      <c r="L76" s="26" t="str">
        <f>IF(AND($B76="",$D76=""),"",($C76-$B76-$F76)+($E76-$D76-$G76))</f>
        <v/>
      </c>
      <c r="M76" s="32"/>
      <c r="N76" s="190"/>
      <c r="O76" s="190"/>
      <c r="P76" s="190"/>
      <c r="Q76" s="190"/>
      <c r="R76" s="23"/>
    </row>
    <row r="77" spans="1:18">
      <c r="A77" s="27">
        <f t="shared" ca="1" si="12"/>
        <v>45931</v>
      </c>
      <c r="B77" s="20"/>
      <c r="C77" s="21"/>
      <c r="D77" s="20"/>
      <c r="E77" s="21"/>
      <c r="F77" s="22"/>
      <c r="G77" s="22"/>
      <c r="H77" s="34" t="str">
        <f t="shared" si="7"/>
        <v/>
      </c>
      <c r="I77" s="34" t="str">
        <f t="shared" si="8"/>
        <v/>
      </c>
      <c r="J77" s="34" t="str">
        <f t="shared" si="9"/>
        <v/>
      </c>
      <c r="K77" s="34" t="str">
        <f t="shared" si="10"/>
        <v/>
      </c>
      <c r="L77" s="26" t="str">
        <f>IF(AND($B77="",$D77=""),"",($C77-$B77-$F77)+($E77-$D77-$G77))</f>
        <v/>
      </c>
      <c r="M77" s="32"/>
      <c r="N77" s="190"/>
      <c r="O77" s="190"/>
      <c r="P77" s="190"/>
      <c r="Q77" s="190"/>
      <c r="R77" s="23"/>
    </row>
    <row r="78" spans="1:18">
      <c r="A78" s="5" t="s">
        <v>11</v>
      </c>
      <c r="B78" s="191"/>
      <c r="C78" s="192"/>
      <c r="D78" s="191"/>
      <c r="E78" s="192"/>
      <c r="F78" s="26" t="str">
        <f>IF(SUM($F47:$F77)=0,"",SUM($F47:$F77))</f>
        <v/>
      </c>
      <c r="G78" s="26" t="str">
        <f>IF(SUM($G47:$G77)=0,"",SUM($G47:$G77))</f>
        <v/>
      </c>
      <c r="H78" s="26" t="str">
        <f>IF(SUM(H47:H77)=0,"",SUM(H47:H77))</f>
        <v/>
      </c>
      <c r="I78" s="26" t="str">
        <f>IF(SUM(I47:I77)=0,"",SUM(I47:I77))</f>
        <v/>
      </c>
      <c r="J78" s="26" t="str">
        <f t="shared" ref="J78:K78" si="13">IF(SUM(J47:J77)=0,"",SUM(J47:J77))</f>
        <v/>
      </c>
      <c r="K78" s="26" t="str">
        <f t="shared" si="13"/>
        <v/>
      </c>
      <c r="L78" s="26" t="str">
        <f>IF(SUM($L47:$L77)=0,"",SUM($L47:$L77))</f>
        <v/>
      </c>
      <c r="M78" s="33"/>
      <c r="N78" s="193"/>
      <c r="O78" s="193"/>
      <c r="P78" s="193"/>
      <c r="Q78" s="193"/>
      <c r="R78" s="6"/>
    </row>
    <row r="80" spans="1:18" ht="27" customHeight="1">
      <c r="A80" s="194" t="s">
        <v>22</v>
      </c>
      <c r="B80" s="189" t="s">
        <v>103</v>
      </c>
      <c r="C80" s="189"/>
      <c r="D80" s="189"/>
      <c r="E80" s="189"/>
      <c r="F80" s="189" t="s">
        <v>23</v>
      </c>
      <c r="G80" s="189"/>
      <c r="H80" s="189" t="s">
        <v>88</v>
      </c>
      <c r="I80" s="189"/>
      <c r="J80" s="189"/>
      <c r="K80" s="189"/>
      <c r="L80" s="189" t="s">
        <v>87</v>
      </c>
      <c r="M80" s="195" t="s">
        <v>96</v>
      </c>
      <c r="N80" s="194" t="s">
        <v>25</v>
      </c>
      <c r="O80" s="194"/>
      <c r="P80" s="194"/>
      <c r="Q80" s="194"/>
      <c r="R80" s="189" t="s">
        <v>100</v>
      </c>
    </row>
    <row r="81" spans="1:22" ht="14.25" customHeight="1">
      <c r="A81" s="194"/>
      <c r="B81" s="189" t="s">
        <v>82</v>
      </c>
      <c r="C81" s="189"/>
      <c r="D81" s="189" t="s">
        <v>84</v>
      </c>
      <c r="E81" s="189"/>
      <c r="F81" s="189"/>
      <c r="G81" s="189"/>
      <c r="H81" s="189" t="s">
        <v>90</v>
      </c>
      <c r="I81" s="189"/>
      <c r="J81" s="189" t="s">
        <v>89</v>
      </c>
      <c r="K81" s="189"/>
      <c r="L81" s="189"/>
      <c r="M81" s="196"/>
      <c r="N81" s="194"/>
      <c r="O81" s="194"/>
      <c r="P81" s="194"/>
      <c r="Q81" s="194"/>
      <c r="R81" s="189"/>
    </row>
    <row r="82" spans="1:22">
      <c r="A82" s="194"/>
      <c r="B82" s="43" t="s">
        <v>26</v>
      </c>
      <c r="C82" s="43" t="s">
        <v>27</v>
      </c>
      <c r="D82" s="43" t="s">
        <v>26</v>
      </c>
      <c r="E82" s="43" t="s">
        <v>27</v>
      </c>
      <c r="F82" s="44" t="s">
        <v>85</v>
      </c>
      <c r="G82" s="44" t="s">
        <v>86</v>
      </c>
      <c r="H82" s="44" t="s">
        <v>81</v>
      </c>
      <c r="I82" s="44" t="s">
        <v>83</v>
      </c>
      <c r="J82" s="44" t="s">
        <v>81</v>
      </c>
      <c r="K82" s="44" t="s">
        <v>95</v>
      </c>
      <c r="L82" s="189"/>
      <c r="M82" s="197"/>
      <c r="N82" s="194"/>
      <c r="O82" s="194"/>
      <c r="P82" s="194"/>
      <c r="Q82" s="194"/>
      <c r="R82" s="194"/>
    </row>
    <row r="83" spans="1:22">
      <c r="A83" s="27" cm="1">
        <f t="array" aca="1" ref="A83" ca="1">DATE("2025","8"+2,IFERROR(INDIRECT(T1),"1"))</f>
        <v>45931</v>
      </c>
      <c r="B83" s="20"/>
      <c r="C83" s="21"/>
      <c r="D83" s="20"/>
      <c r="E83" s="21"/>
      <c r="F83" s="22"/>
      <c r="G83" s="22"/>
      <c r="H83" s="34" t="str">
        <f>IF(OR(B83="",LEFT(M83,1)="✓"),"",C83-B83-F83)</f>
        <v/>
      </c>
      <c r="I83" s="34" t="str">
        <f>IF(OR(D83="",LEFT(M83,1)="✓"),"",E83-D83-G83)</f>
        <v/>
      </c>
      <c r="J83" s="34" t="str">
        <f>IF(AND(B83&lt;&gt;"",M83="✓所定"),C83-B83-F83,"")</f>
        <v/>
      </c>
      <c r="K83" s="34" t="str">
        <f>IF(AND(B83&lt;&gt;"",M83="✓法定"),C83-B83-F83,"")</f>
        <v/>
      </c>
      <c r="L83" s="26" t="str">
        <f>IF(AND($B83="",$D83=""),"",($C83-$B83-$F83)+($E83-$D83-$G83))</f>
        <v/>
      </c>
      <c r="M83" s="32"/>
      <c r="N83" s="190"/>
      <c r="O83" s="190"/>
      <c r="P83" s="190"/>
      <c r="Q83" s="190"/>
      <c r="R83" s="23"/>
      <c r="V83" s="1" t="s">
        <v>171</v>
      </c>
    </row>
    <row r="84" spans="1:22">
      <c r="A84" s="27">
        <f ca="1">A83+1</f>
        <v>45932</v>
      </c>
      <c r="B84" s="20"/>
      <c r="C84" s="21"/>
      <c r="D84" s="20"/>
      <c r="E84" s="21"/>
      <c r="F84" s="22"/>
      <c r="G84" s="22"/>
      <c r="H84" s="34" t="str">
        <f t="shared" ref="H84:H113" si="14">IF(OR(B84="",LEFT(M84,1)="✓"),"",C84-B84-F84)</f>
        <v/>
      </c>
      <c r="I84" s="34" t="str">
        <f t="shared" ref="I84:I113" si="15">IF(OR(D84="",LEFT(M84,1)="✓"),"",E84-D84-G84)</f>
        <v/>
      </c>
      <c r="J84" s="34" t="str">
        <f t="shared" ref="J84:J113" si="16">IF(AND(B84&lt;&gt;"",M84="✓所定"),C84-B84-F84,"")</f>
        <v/>
      </c>
      <c r="K84" s="34" t="str">
        <f t="shared" ref="K84:K113" si="17">IF(AND(B84&lt;&gt;"",M84="✓法定"),C84-B84-F84,"")</f>
        <v/>
      </c>
      <c r="L84" s="26" t="str">
        <f t="shared" ref="L84:L112" si="18">IF(AND($B84="",$D84=""),"",($C84-$B84-$F84)+($E84-$D84-$G84))</f>
        <v/>
      </c>
      <c r="M84" s="32"/>
      <c r="N84" s="190"/>
      <c r="O84" s="190"/>
      <c r="P84" s="190"/>
      <c r="Q84" s="190"/>
      <c r="R84" s="23"/>
      <c r="V84" s="1" t="s">
        <v>172</v>
      </c>
    </row>
    <row r="85" spans="1:22">
      <c r="A85" s="27">
        <f t="shared" ref="A85:A113" ca="1" si="19">A84+1</f>
        <v>45933</v>
      </c>
      <c r="B85" s="20"/>
      <c r="C85" s="21"/>
      <c r="D85" s="20"/>
      <c r="E85" s="21"/>
      <c r="F85" s="22"/>
      <c r="G85" s="22"/>
      <c r="H85" s="34" t="str">
        <f t="shared" si="14"/>
        <v/>
      </c>
      <c r="I85" s="34" t="str">
        <f t="shared" si="15"/>
        <v/>
      </c>
      <c r="J85" s="34" t="str">
        <f t="shared" si="16"/>
        <v/>
      </c>
      <c r="K85" s="34" t="str">
        <f t="shared" si="17"/>
        <v/>
      </c>
      <c r="L85" s="26" t="str">
        <f t="shared" si="18"/>
        <v/>
      </c>
      <c r="M85" s="32"/>
      <c r="N85" s="190"/>
      <c r="O85" s="190"/>
      <c r="P85" s="190"/>
      <c r="Q85" s="190"/>
      <c r="R85" s="23"/>
    </row>
    <row r="86" spans="1:22">
      <c r="A86" s="27">
        <f t="shared" ca="1" si="19"/>
        <v>45934</v>
      </c>
      <c r="B86" s="20"/>
      <c r="C86" s="21"/>
      <c r="D86" s="20"/>
      <c r="E86" s="21"/>
      <c r="F86" s="22"/>
      <c r="G86" s="22"/>
      <c r="H86" s="34" t="str">
        <f t="shared" si="14"/>
        <v/>
      </c>
      <c r="I86" s="34" t="str">
        <f t="shared" si="15"/>
        <v/>
      </c>
      <c r="J86" s="34" t="str">
        <f t="shared" si="16"/>
        <v/>
      </c>
      <c r="K86" s="34" t="str">
        <f t="shared" si="17"/>
        <v/>
      </c>
      <c r="L86" s="26" t="str">
        <f t="shared" si="18"/>
        <v/>
      </c>
      <c r="M86" s="32"/>
      <c r="N86" s="190"/>
      <c r="O86" s="190"/>
      <c r="P86" s="190"/>
      <c r="Q86" s="190"/>
      <c r="R86" s="23"/>
    </row>
    <row r="87" spans="1:22">
      <c r="A87" s="27">
        <f t="shared" ca="1" si="19"/>
        <v>45935</v>
      </c>
      <c r="B87" s="20"/>
      <c r="C87" s="21"/>
      <c r="D87" s="20"/>
      <c r="E87" s="21"/>
      <c r="F87" s="22"/>
      <c r="G87" s="22"/>
      <c r="H87" s="34" t="str">
        <f t="shared" si="14"/>
        <v/>
      </c>
      <c r="I87" s="34" t="str">
        <f t="shared" si="15"/>
        <v/>
      </c>
      <c r="J87" s="34" t="str">
        <f t="shared" si="16"/>
        <v/>
      </c>
      <c r="K87" s="34" t="str">
        <f t="shared" si="17"/>
        <v/>
      </c>
      <c r="L87" s="26" t="str">
        <f t="shared" si="18"/>
        <v/>
      </c>
      <c r="M87" s="32"/>
      <c r="N87" s="190"/>
      <c r="O87" s="190"/>
      <c r="P87" s="190"/>
      <c r="Q87" s="190"/>
      <c r="R87" s="23"/>
    </row>
    <row r="88" spans="1:22">
      <c r="A88" s="27">
        <f t="shared" ca="1" si="19"/>
        <v>45936</v>
      </c>
      <c r="B88" s="20"/>
      <c r="C88" s="21"/>
      <c r="D88" s="20"/>
      <c r="E88" s="21"/>
      <c r="F88" s="22"/>
      <c r="G88" s="22"/>
      <c r="H88" s="34" t="str">
        <f t="shared" si="14"/>
        <v/>
      </c>
      <c r="I88" s="34" t="str">
        <f t="shared" si="15"/>
        <v/>
      </c>
      <c r="J88" s="34" t="str">
        <f t="shared" si="16"/>
        <v/>
      </c>
      <c r="K88" s="34" t="str">
        <f t="shared" si="17"/>
        <v/>
      </c>
      <c r="L88" s="26" t="str">
        <f t="shared" si="18"/>
        <v/>
      </c>
      <c r="M88" s="32"/>
      <c r="N88" s="190"/>
      <c r="O88" s="190"/>
      <c r="P88" s="190"/>
      <c r="Q88" s="190"/>
      <c r="R88" s="23"/>
    </row>
    <row r="89" spans="1:22">
      <c r="A89" s="27">
        <f t="shared" ca="1" si="19"/>
        <v>45937</v>
      </c>
      <c r="B89" s="20"/>
      <c r="C89" s="21"/>
      <c r="D89" s="20"/>
      <c r="E89" s="21"/>
      <c r="F89" s="22"/>
      <c r="G89" s="22"/>
      <c r="H89" s="34" t="str">
        <f t="shared" si="14"/>
        <v/>
      </c>
      <c r="I89" s="34" t="str">
        <f t="shared" si="15"/>
        <v/>
      </c>
      <c r="J89" s="34" t="str">
        <f t="shared" si="16"/>
        <v/>
      </c>
      <c r="K89" s="34" t="str">
        <f t="shared" si="17"/>
        <v/>
      </c>
      <c r="L89" s="26" t="str">
        <f t="shared" si="18"/>
        <v/>
      </c>
      <c r="M89" s="32"/>
      <c r="N89" s="190"/>
      <c r="O89" s="190"/>
      <c r="P89" s="190"/>
      <c r="Q89" s="190"/>
      <c r="R89" s="23"/>
    </row>
    <row r="90" spans="1:22">
      <c r="A90" s="27">
        <f t="shared" ca="1" si="19"/>
        <v>45938</v>
      </c>
      <c r="B90" s="20"/>
      <c r="C90" s="21"/>
      <c r="D90" s="20"/>
      <c r="E90" s="21"/>
      <c r="F90" s="22"/>
      <c r="G90" s="22"/>
      <c r="H90" s="34" t="str">
        <f t="shared" si="14"/>
        <v/>
      </c>
      <c r="I90" s="34" t="str">
        <f t="shared" si="15"/>
        <v/>
      </c>
      <c r="J90" s="34" t="str">
        <f t="shared" si="16"/>
        <v/>
      </c>
      <c r="K90" s="34" t="str">
        <f t="shared" si="17"/>
        <v/>
      </c>
      <c r="L90" s="26" t="str">
        <f t="shared" si="18"/>
        <v/>
      </c>
      <c r="M90" s="32"/>
      <c r="N90" s="190"/>
      <c r="O90" s="190"/>
      <c r="P90" s="190"/>
      <c r="Q90" s="190"/>
      <c r="R90" s="23"/>
    </row>
    <row r="91" spans="1:22">
      <c r="A91" s="27">
        <f t="shared" ca="1" si="19"/>
        <v>45939</v>
      </c>
      <c r="B91" s="20"/>
      <c r="C91" s="21"/>
      <c r="D91" s="20"/>
      <c r="E91" s="21"/>
      <c r="F91" s="22"/>
      <c r="G91" s="22"/>
      <c r="H91" s="34" t="str">
        <f t="shared" si="14"/>
        <v/>
      </c>
      <c r="I91" s="34" t="str">
        <f t="shared" si="15"/>
        <v/>
      </c>
      <c r="J91" s="34" t="str">
        <f t="shared" si="16"/>
        <v/>
      </c>
      <c r="K91" s="34" t="str">
        <f t="shared" si="17"/>
        <v/>
      </c>
      <c r="L91" s="26" t="str">
        <f t="shared" si="18"/>
        <v/>
      </c>
      <c r="M91" s="32"/>
      <c r="N91" s="190"/>
      <c r="O91" s="190"/>
      <c r="P91" s="190"/>
      <c r="Q91" s="190"/>
      <c r="R91" s="23"/>
    </row>
    <row r="92" spans="1:22">
      <c r="A92" s="27">
        <f t="shared" ca="1" si="19"/>
        <v>45940</v>
      </c>
      <c r="B92" s="20"/>
      <c r="C92" s="21"/>
      <c r="D92" s="20"/>
      <c r="E92" s="21"/>
      <c r="F92" s="22"/>
      <c r="G92" s="22"/>
      <c r="H92" s="34" t="str">
        <f t="shared" si="14"/>
        <v/>
      </c>
      <c r="I92" s="34" t="str">
        <f t="shared" si="15"/>
        <v/>
      </c>
      <c r="J92" s="34" t="str">
        <f t="shared" si="16"/>
        <v/>
      </c>
      <c r="K92" s="34" t="str">
        <f t="shared" si="17"/>
        <v/>
      </c>
      <c r="L92" s="26" t="str">
        <f t="shared" si="18"/>
        <v/>
      </c>
      <c r="M92" s="32"/>
      <c r="N92" s="190"/>
      <c r="O92" s="190"/>
      <c r="P92" s="190"/>
      <c r="Q92" s="190"/>
      <c r="R92" s="23"/>
    </row>
    <row r="93" spans="1:22">
      <c r="A93" s="27">
        <f t="shared" ca="1" si="19"/>
        <v>45941</v>
      </c>
      <c r="B93" s="20"/>
      <c r="C93" s="21"/>
      <c r="D93" s="20"/>
      <c r="E93" s="21"/>
      <c r="F93" s="22"/>
      <c r="G93" s="22"/>
      <c r="H93" s="34" t="str">
        <f t="shared" si="14"/>
        <v/>
      </c>
      <c r="I93" s="34" t="str">
        <f t="shared" si="15"/>
        <v/>
      </c>
      <c r="J93" s="34" t="str">
        <f t="shared" si="16"/>
        <v/>
      </c>
      <c r="K93" s="34" t="str">
        <f t="shared" si="17"/>
        <v/>
      </c>
      <c r="L93" s="26" t="str">
        <f t="shared" si="18"/>
        <v/>
      </c>
      <c r="M93" s="32"/>
      <c r="N93" s="190"/>
      <c r="O93" s="190"/>
      <c r="P93" s="190"/>
      <c r="Q93" s="190"/>
      <c r="R93" s="23"/>
    </row>
    <row r="94" spans="1:22">
      <c r="A94" s="27">
        <f t="shared" ca="1" si="19"/>
        <v>45942</v>
      </c>
      <c r="B94" s="20"/>
      <c r="C94" s="21"/>
      <c r="D94" s="20"/>
      <c r="E94" s="21"/>
      <c r="F94" s="22"/>
      <c r="G94" s="22"/>
      <c r="H94" s="34" t="str">
        <f t="shared" si="14"/>
        <v/>
      </c>
      <c r="I94" s="34" t="str">
        <f t="shared" si="15"/>
        <v/>
      </c>
      <c r="J94" s="34" t="str">
        <f t="shared" si="16"/>
        <v/>
      </c>
      <c r="K94" s="34" t="str">
        <f t="shared" si="17"/>
        <v/>
      </c>
      <c r="L94" s="26" t="str">
        <f t="shared" si="18"/>
        <v/>
      </c>
      <c r="M94" s="32"/>
      <c r="N94" s="190"/>
      <c r="O94" s="190"/>
      <c r="P94" s="190"/>
      <c r="Q94" s="190"/>
      <c r="R94" s="23"/>
    </row>
    <row r="95" spans="1:22">
      <c r="A95" s="27">
        <f t="shared" ca="1" si="19"/>
        <v>45943</v>
      </c>
      <c r="B95" s="20"/>
      <c r="C95" s="21"/>
      <c r="D95" s="20"/>
      <c r="E95" s="21"/>
      <c r="F95" s="22"/>
      <c r="G95" s="22"/>
      <c r="H95" s="34" t="str">
        <f t="shared" si="14"/>
        <v/>
      </c>
      <c r="I95" s="34" t="str">
        <f t="shared" si="15"/>
        <v/>
      </c>
      <c r="J95" s="34" t="str">
        <f t="shared" si="16"/>
        <v/>
      </c>
      <c r="K95" s="34" t="str">
        <f t="shared" si="17"/>
        <v/>
      </c>
      <c r="L95" s="26" t="str">
        <f t="shared" si="18"/>
        <v/>
      </c>
      <c r="M95" s="32"/>
      <c r="N95" s="190"/>
      <c r="O95" s="190"/>
      <c r="P95" s="190"/>
      <c r="Q95" s="190"/>
      <c r="R95" s="23"/>
    </row>
    <row r="96" spans="1:22">
      <c r="A96" s="27">
        <f t="shared" ca="1" si="19"/>
        <v>45944</v>
      </c>
      <c r="B96" s="20"/>
      <c r="C96" s="21"/>
      <c r="D96" s="20"/>
      <c r="E96" s="21"/>
      <c r="F96" s="22"/>
      <c r="G96" s="22"/>
      <c r="H96" s="34" t="str">
        <f t="shared" si="14"/>
        <v/>
      </c>
      <c r="I96" s="34" t="str">
        <f t="shared" si="15"/>
        <v/>
      </c>
      <c r="J96" s="34" t="str">
        <f t="shared" si="16"/>
        <v/>
      </c>
      <c r="K96" s="34" t="str">
        <f t="shared" si="17"/>
        <v/>
      </c>
      <c r="L96" s="26" t="str">
        <f t="shared" si="18"/>
        <v/>
      </c>
      <c r="M96" s="32"/>
      <c r="N96" s="190"/>
      <c r="O96" s="190"/>
      <c r="P96" s="190"/>
      <c r="Q96" s="190"/>
      <c r="R96" s="23"/>
    </row>
    <row r="97" spans="1:18">
      <c r="A97" s="27">
        <f t="shared" ca="1" si="19"/>
        <v>45945</v>
      </c>
      <c r="B97" s="20"/>
      <c r="C97" s="21"/>
      <c r="D97" s="20"/>
      <c r="E97" s="21"/>
      <c r="F97" s="22"/>
      <c r="G97" s="22"/>
      <c r="H97" s="34" t="str">
        <f t="shared" si="14"/>
        <v/>
      </c>
      <c r="I97" s="34" t="str">
        <f t="shared" si="15"/>
        <v/>
      </c>
      <c r="J97" s="34" t="str">
        <f t="shared" si="16"/>
        <v/>
      </c>
      <c r="K97" s="34" t="str">
        <f t="shared" si="17"/>
        <v/>
      </c>
      <c r="L97" s="26" t="str">
        <f t="shared" si="18"/>
        <v/>
      </c>
      <c r="M97" s="32"/>
      <c r="N97" s="190"/>
      <c r="O97" s="190"/>
      <c r="P97" s="190"/>
      <c r="Q97" s="190"/>
      <c r="R97" s="23"/>
    </row>
    <row r="98" spans="1:18">
      <c r="A98" s="27">
        <f t="shared" ca="1" si="19"/>
        <v>45946</v>
      </c>
      <c r="B98" s="20"/>
      <c r="C98" s="21"/>
      <c r="D98" s="20"/>
      <c r="E98" s="21"/>
      <c r="F98" s="22"/>
      <c r="G98" s="22"/>
      <c r="H98" s="34" t="str">
        <f t="shared" si="14"/>
        <v/>
      </c>
      <c r="I98" s="34" t="str">
        <f t="shared" si="15"/>
        <v/>
      </c>
      <c r="J98" s="34" t="str">
        <f t="shared" si="16"/>
        <v/>
      </c>
      <c r="K98" s="34" t="str">
        <f t="shared" si="17"/>
        <v/>
      </c>
      <c r="L98" s="26" t="str">
        <f t="shared" si="18"/>
        <v/>
      </c>
      <c r="M98" s="32"/>
      <c r="N98" s="190"/>
      <c r="O98" s="190"/>
      <c r="P98" s="190"/>
      <c r="Q98" s="190"/>
      <c r="R98" s="23"/>
    </row>
    <row r="99" spans="1:18">
      <c r="A99" s="27">
        <f t="shared" ca="1" si="19"/>
        <v>45947</v>
      </c>
      <c r="B99" s="20"/>
      <c r="C99" s="21"/>
      <c r="D99" s="20"/>
      <c r="E99" s="21"/>
      <c r="F99" s="22"/>
      <c r="G99" s="22"/>
      <c r="H99" s="34" t="str">
        <f t="shared" si="14"/>
        <v/>
      </c>
      <c r="I99" s="34" t="str">
        <f t="shared" si="15"/>
        <v/>
      </c>
      <c r="J99" s="34" t="str">
        <f t="shared" si="16"/>
        <v/>
      </c>
      <c r="K99" s="34" t="str">
        <f t="shared" si="17"/>
        <v/>
      </c>
      <c r="L99" s="26" t="str">
        <f t="shared" si="18"/>
        <v/>
      </c>
      <c r="M99" s="32"/>
      <c r="N99" s="190"/>
      <c r="O99" s="190"/>
      <c r="P99" s="190"/>
      <c r="Q99" s="190"/>
      <c r="R99" s="23"/>
    </row>
    <row r="100" spans="1:18">
      <c r="A100" s="27">
        <f t="shared" ca="1" si="19"/>
        <v>45948</v>
      </c>
      <c r="B100" s="20"/>
      <c r="C100" s="21"/>
      <c r="D100" s="20"/>
      <c r="E100" s="21"/>
      <c r="F100" s="22"/>
      <c r="G100" s="22"/>
      <c r="H100" s="34" t="str">
        <f t="shared" si="14"/>
        <v/>
      </c>
      <c r="I100" s="34" t="str">
        <f t="shared" si="15"/>
        <v/>
      </c>
      <c r="J100" s="34" t="str">
        <f t="shared" si="16"/>
        <v/>
      </c>
      <c r="K100" s="34" t="str">
        <f t="shared" si="17"/>
        <v/>
      </c>
      <c r="L100" s="26" t="str">
        <f t="shared" si="18"/>
        <v/>
      </c>
      <c r="M100" s="32"/>
      <c r="N100" s="190"/>
      <c r="O100" s="190"/>
      <c r="P100" s="190"/>
      <c r="Q100" s="190"/>
      <c r="R100" s="23"/>
    </row>
    <row r="101" spans="1:18">
      <c r="A101" s="27">
        <f t="shared" ca="1" si="19"/>
        <v>45949</v>
      </c>
      <c r="B101" s="20"/>
      <c r="C101" s="21"/>
      <c r="D101" s="20"/>
      <c r="E101" s="21"/>
      <c r="F101" s="22"/>
      <c r="G101" s="22"/>
      <c r="H101" s="34" t="str">
        <f t="shared" si="14"/>
        <v/>
      </c>
      <c r="I101" s="34" t="str">
        <f t="shared" si="15"/>
        <v/>
      </c>
      <c r="J101" s="34" t="str">
        <f t="shared" si="16"/>
        <v/>
      </c>
      <c r="K101" s="34" t="str">
        <f t="shared" si="17"/>
        <v/>
      </c>
      <c r="L101" s="26" t="str">
        <f t="shared" si="18"/>
        <v/>
      </c>
      <c r="M101" s="32"/>
      <c r="N101" s="190"/>
      <c r="O101" s="190"/>
      <c r="P101" s="190"/>
      <c r="Q101" s="190"/>
      <c r="R101" s="23"/>
    </row>
    <row r="102" spans="1:18">
      <c r="A102" s="27">
        <f t="shared" ca="1" si="19"/>
        <v>45950</v>
      </c>
      <c r="B102" s="20"/>
      <c r="C102" s="21"/>
      <c r="D102" s="20"/>
      <c r="E102" s="21"/>
      <c r="F102" s="22"/>
      <c r="G102" s="22"/>
      <c r="H102" s="34" t="str">
        <f t="shared" si="14"/>
        <v/>
      </c>
      <c r="I102" s="34" t="str">
        <f t="shared" si="15"/>
        <v/>
      </c>
      <c r="J102" s="34" t="str">
        <f t="shared" si="16"/>
        <v/>
      </c>
      <c r="K102" s="34" t="str">
        <f t="shared" si="17"/>
        <v/>
      </c>
      <c r="L102" s="26" t="str">
        <f t="shared" si="18"/>
        <v/>
      </c>
      <c r="M102" s="32"/>
      <c r="N102" s="190"/>
      <c r="O102" s="190"/>
      <c r="P102" s="190"/>
      <c r="Q102" s="190"/>
      <c r="R102" s="23"/>
    </row>
    <row r="103" spans="1:18">
      <c r="A103" s="27">
        <f t="shared" ca="1" si="19"/>
        <v>45951</v>
      </c>
      <c r="B103" s="20"/>
      <c r="C103" s="21"/>
      <c r="D103" s="20"/>
      <c r="E103" s="21"/>
      <c r="F103" s="22"/>
      <c r="G103" s="22"/>
      <c r="H103" s="34" t="str">
        <f t="shared" si="14"/>
        <v/>
      </c>
      <c r="I103" s="34" t="str">
        <f t="shared" si="15"/>
        <v/>
      </c>
      <c r="J103" s="34" t="str">
        <f t="shared" si="16"/>
        <v/>
      </c>
      <c r="K103" s="34" t="str">
        <f t="shared" si="17"/>
        <v/>
      </c>
      <c r="L103" s="26" t="str">
        <f t="shared" si="18"/>
        <v/>
      </c>
      <c r="M103" s="32"/>
      <c r="N103" s="190"/>
      <c r="O103" s="190"/>
      <c r="P103" s="190"/>
      <c r="Q103" s="190"/>
      <c r="R103" s="23"/>
    </row>
    <row r="104" spans="1:18">
      <c r="A104" s="27">
        <f t="shared" ca="1" si="19"/>
        <v>45952</v>
      </c>
      <c r="B104" s="20"/>
      <c r="C104" s="21"/>
      <c r="D104" s="20"/>
      <c r="E104" s="21"/>
      <c r="F104" s="22"/>
      <c r="G104" s="22"/>
      <c r="H104" s="34" t="str">
        <f t="shared" si="14"/>
        <v/>
      </c>
      <c r="I104" s="34" t="str">
        <f t="shared" si="15"/>
        <v/>
      </c>
      <c r="J104" s="34" t="str">
        <f t="shared" si="16"/>
        <v/>
      </c>
      <c r="K104" s="34" t="str">
        <f t="shared" si="17"/>
        <v/>
      </c>
      <c r="L104" s="26" t="str">
        <f t="shared" si="18"/>
        <v/>
      </c>
      <c r="M104" s="32"/>
      <c r="N104" s="190"/>
      <c r="O104" s="190"/>
      <c r="P104" s="190"/>
      <c r="Q104" s="190"/>
      <c r="R104" s="23"/>
    </row>
    <row r="105" spans="1:18">
      <c r="A105" s="27">
        <f t="shared" ca="1" si="19"/>
        <v>45953</v>
      </c>
      <c r="B105" s="20"/>
      <c r="C105" s="21"/>
      <c r="D105" s="20"/>
      <c r="E105" s="21"/>
      <c r="F105" s="22"/>
      <c r="G105" s="22"/>
      <c r="H105" s="34" t="str">
        <f t="shared" si="14"/>
        <v/>
      </c>
      <c r="I105" s="34" t="str">
        <f t="shared" si="15"/>
        <v/>
      </c>
      <c r="J105" s="34" t="str">
        <f t="shared" si="16"/>
        <v/>
      </c>
      <c r="K105" s="34" t="str">
        <f t="shared" si="17"/>
        <v/>
      </c>
      <c r="L105" s="26" t="str">
        <f t="shared" si="18"/>
        <v/>
      </c>
      <c r="M105" s="32"/>
      <c r="N105" s="190"/>
      <c r="O105" s="190"/>
      <c r="P105" s="190"/>
      <c r="Q105" s="190"/>
      <c r="R105" s="23"/>
    </row>
    <row r="106" spans="1:18">
      <c r="A106" s="27">
        <f t="shared" ca="1" si="19"/>
        <v>45954</v>
      </c>
      <c r="B106" s="20"/>
      <c r="C106" s="21"/>
      <c r="D106" s="20"/>
      <c r="E106" s="21"/>
      <c r="F106" s="22"/>
      <c r="G106" s="22"/>
      <c r="H106" s="34" t="str">
        <f t="shared" si="14"/>
        <v/>
      </c>
      <c r="I106" s="34" t="str">
        <f t="shared" si="15"/>
        <v/>
      </c>
      <c r="J106" s="34" t="str">
        <f t="shared" si="16"/>
        <v/>
      </c>
      <c r="K106" s="34" t="str">
        <f t="shared" si="17"/>
        <v/>
      </c>
      <c r="L106" s="26" t="str">
        <f t="shared" si="18"/>
        <v/>
      </c>
      <c r="M106" s="32"/>
      <c r="N106" s="190"/>
      <c r="O106" s="190"/>
      <c r="P106" s="190"/>
      <c r="Q106" s="190"/>
      <c r="R106" s="23"/>
    </row>
    <row r="107" spans="1:18">
      <c r="A107" s="27">
        <f t="shared" ca="1" si="19"/>
        <v>45955</v>
      </c>
      <c r="B107" s="20"/>
      <c r="C107" s="21"/>
      <c r="D107" s="20"/>
      <c r="E107" s="21"/>
      <c r="F107" s="22"/>
      <c r="G107" s="22"/>
      <c r="H107" s="34" t="str">
        <f t="shared" si="14"/>
        <v/>
      </c>
      <c r="I107" s="34" t="str">
        <f t="shared" si="15"/>
        <v/>
      </c>
      <c r="J107" s="34" t="str">
        <f t="shared" si="16"/>
        <v/>
      </c>
      <c r="K107" s="34" t="str">
        <f t="shared" si="17"/>
        <v/>
      </c>
      <c r="L107" s="26" t="str">
        <f t="shared" si="18"/>
        <v/>
      </c>
      <c r="M107" s="32"/>
      <c r="N107" s="190"/>
      <c r="O107" s="190"/>
      <c r="P107" s="190"/>
      <c r="Q107" s="190"/>
      <c r="R107" s="23"/>
    </row>
    <row r="108" spans="1:18">
      <c r="A108" s="27">
        <f t="shared" ca="1" si="19"/>
        <v>45956</v>
      </c>
      <c r="B108" s="20"/>
      <c r="C108" s="21"/>
      <c r="D108" s="20"/>
      <c r="E108" s="21"/>
      <c r="F108" s="22"/>
      <c r="G108" s="22"/>
      <c r="H108" s="34" t="str">
        <f t="shared" si="14"/>
        <v/>
      </c>
      <c r="I108" s="34" t="str">
        <f t="shared" si="15"/>
        <v/>
      </c>
      <c r="J108" s="34" t="str">
        <f t="shared" si="16"/>
        <v/>
      </c>
      <c r="K108" s="34" t="str">
        <f t="shared" si="17"/>
        <v/>
      </c>
      <c r="L108" s="26" t="str">
        <f t="shared" si="18"/>
        <v/>
      </c>
      <c r="M108" s="32"/>
      <c r="N108" s="190"/>
      <c r="O108" s="190"/>
      <c r="P108" s="190"/>
      <c r="Q108" s="190"/>
      <c r="R108" s="23"/>
    </row>
    <row r="109" spans="1:18">
      <c r="A109" s="27">
        <f t="shared" ca="1" si="19"/>
        <v>45957</v>
      </c>
      <c r="B109" s="20"/>
      <c r="C109" s="21"/>
      <c r="D109" s="20"/>
      <c r="E109" s="21"/>
      <c r="F109" s="22"/>
      <c r="G109" s="22"/>
      <c r="H109" s="34" t="str">
        <f t="shared" si="14"/>
        <v/>
      </c>
      <c r="I109" s="34" t="str">
        <f t="shared" si="15"/>
        <v/>
      </c>
      <c r="J109" s="34" t="str">
        <f t="shared" si="16"/>
        <v/>
      </c>
      <c r="K109" s="34" t="str">
        <f t="shared" si="17"/>
        <v/>
      </c>
      <c r="L109" s="26" t="str">
        <f t="shared" si="18"/>
        <v/>
      </c>
      <c r="M109" s="32"/>
      <c r="N109" s="190"/>
      <c r="O109" s="190"/>
      <c r="P109" s="190"/>
      <c r="Q109" s="190"/>
      <c r="R109" s="23"/>
    </row>
    <row r="110" spans="1:18">
      <c r="A110" s="27">
        <f t="shared" ca="1" si="19"/>
        <v>45958</v>
      </c>
      <c r="B110" s="20"/>
      <c r="C110" s="21"/>
      <c r="D110" s="20"/>
      <c r="E110" s="21"/>
      <c r="F110" s="22"/>
      <c r="G110" s="22"/>
      <c r="H110" s="34" t="str">
        <f t="shared" si="14"/>
        <v/>
      </c>
      <c r="I110" s="34" t="str">
        <f t="shared" si="15"/>
        <v/>
      </c>
      <c r="J110" s="34" t="str">
        <f t="shared" si="16"/>
        <v/>
      </c>
      <c r="K110" s="34" t="str">
        <f t="shared" si="17"/>
        <v/>
      </c>
      <c r="L110" s="26" t="str">
        <f t="shared" si="18"/>
        <v/>
      </c>
      <c r="M110" s="32"/>
      <c r="N110" s="190"/>
      <c r="O110" s="190"/>
      <c r="P110" s="190"/>
      <c r="Q110" s="190"/>
      <c r="R110" s="23"/>
    </row>
    <row r="111" spans="1:18">
      <c r="A111" s="27">
        <f t="shared" ca="1" si="19"/>
        <v>45959</v>
      </c>
      <c r="B111" s="20"/>
      <c r="C111" s="21"/>
      <c r="D111" s="20"/>
      <c r="E111" s="21"/>
      <c r="F111" s="22"/>
      <c r="G111" s="22"/>
      <c r="H111" s="34" t="str">
        <f t="shared" si="14"/>
        <v/>
      </c>
      <c r="I111" s="34" t="str">
        <f t="shared" si="15"/>
        <v/>
      </c>
      <c r="J111" s="34" t="str">
        <f t="shared" si="16"/>
        <v/>
      </c>
      <c r="K111" s="34" t="str">
        <f t="shared" si="17"/>
        <v/>
      </c>
      <c r="L111" s="26" t="str">
        <f t="shared" si="18"/>
        <v/>
      </c>
      <c r="M111" s="32"/>
      <c r="N111" s="190"/>
      <c r="O111" s="190"/>
      <c r="P111" s="190"/>
      <c r="Q111" s="190"/>
      <c r="R111" s="23"/>
    </row>
    <row r="112" spans="1:18">
      <c r="A112" s="27">
        <f t="shared" ca="1" si="19"/>
        <v>45960</v>
      </c>
      <c r="B112" s="20"/>
      <c r="C112" s="21"/>
      <c r="D112" s="20"/>
      <c r="E112" s="21"/>
      <c r="F112" s="22"/>
      <c r="G112" s="22"/>
      <c r="H112" s="34" t="str">
        <f t="shared" si="14"/>
        <v/>
      </c>
      <c r="I112" s="34" t="str">
        <f t="shared" si="15"/>
        <v/>
      </c>
      <c r="J112" s="34" t="str">
        <f t="shared" si="16"/>
        <v/>
      </c>
      <c r="K112" s="34" t="str">
        <f t="shared" si="17"/>
        <v/>
      </c>
      <c r="L112" s="26" t="str">
        <f t="shared" si="18"/>
        <v/>
      </c>
      <c r="M112" s="32"/>
      <c r="N112" s="190"/>
      <c r="O112" s="190"/>
      <c r="P112" s="190"/>
      <c r="Q112" s="190"/>
      <c r="R112" s="23"/>
    </row>
    <row r="113" spans="1:22">
      <c r="A113" s="27">
        <f t="shared" ca="1" si="19"/>
        <v>45961</v>
      </c>
      <c r="B113" s="20"/>
      <c r="C113" s="21"/>
      <c r="D113" s="20"/>
      <c r="E113" s="21"/>
      <c r="F113" s="22"/>
      <c r="G113" s="22"/>
      <c r="H113" s="34" t="str">
        <f t="shared" si="14"/>
        <v/>
      </c>
      <c r="I113" s="34" t="str">
        <f t="shared" si="15"/>
        <v/>
      </c>
      <c r="J113" s="34" t="str">
        <f t="shared" si="16"/>
        <v/>
      </c>
      <c r="K113" s="34" t="str">
        <f t="shared" si="17"/>
        <v/>
      </c>
      <c r="L113" s="26" t="str">
        <f>IF(AND($B113="",$D113=""),"",($C113-$B113-$F113)+($E113-$D113-$G113))</f>
        <v/>
      </c>
      <c r="M113" s="32"/>
      <c r="N113" s="190"/>
      <c r="O113" s="190"/>
      <c r="P113" s="190"/>
      <c r="Q113" s="190"/>
      <c r="R113" s="23"/>
    </row>
    <row r="114" spans="1:22">
      <c r="A114" s="5" t="s">
        <v>11</v>
      </c>
      <c r="B114" s="191"/>
      <c r="C114" s="192"/>
      <c r="D114" s="191"/>
      <c r="E114" s="192"/>
      <c r="F114" s="26" t="str">
        <f>IF(SUM($F83:$F113)=0,"",SUM($F83:$F113))</f>
        <v/>
      </c>
      <c r="G114" s="26" t="str">
        <f>IF(SUM($G83:$G113)=0,"",SUM($G83:$G113))</f>
        <v/>
      </c>
      <c r="H114" s="26" t="str">
        <f>IF(SUM(H83:H113)=0,"",SUM(H83:H113))</f>
        <v/>
      </c>
      <c r="I114" s="26" t="str">
        <f>IF(SUM(I83:I113)=0,"",SUM(I83:I113))</f>
        <v/>
      </c>
      <c r="J114" s="26" t="str">
        <f t="shared" ref="J114:K114" si="20">IF(SUM(J83:J113)=0,"",SUM(J83:J113))</f>
        <v/>
      </c>
      <c r="K114" s="26" t="str">
        <f t="shared" si="20"/>
        <v/>
      </c>
      <c r="L114" s="26" t="str">
        <f>IF(SUM($L83:$L113)=0,"",SUM($L83:$L113))</f>
        <v/>
      </c>
      <c r="M114" s="33"/>
      <c r="N114" s="193"/>
      <c r="O114" s="193"/>
      <c r="P114" s="193"/>
      <c r="Q114" s="193"/>
      <c r="R114" s="6"/>
    </row>
    <row r="116" spans="1:22" ht="27" customHeight="1">
      <c r="A116" s="194" t="s">
        <v>22</v>
      </c>
      <c r="B116" s="189" t="s">
        <v>103</v>
      </c>
      <c r="C116" s="189"/>
      <c r="D116" s="189"/>
      <c r="E116" s="189"/>
      <c r="F116" s="189" t="s">
        <v>23</v>
      </c>
      <c r="G116" s="189"/>
      <c r="H116" s="189" t="s">
        <v>88</v>
      </c>
      <c r="I116" s="189"/>
      <c r="J116" s="189"/>
      <c r="K116" s="189"/>
      <c r="L116" s="189" t="s">
        <v>87</v>
      </c>
      <c r="M116" s="195" t="s">
        <v>96</v>
      </c>
      <c r="N116" s="194" t="s">
        <v>25</v>
      </c>
      <c r="O116" s="194"/>
      <c r="P116" s="194"/>
      <c r="Q116" s="194"/>
      <c r="R116" s="189" t="s">
        <v>100</v>
      </c>
    </row>
    <row r="117" spans="1:22" ht="14.25" customHeight="1">
      <c r="A117" s="194"/>
      <c r="B117" s="189" t="s">
        <v>82</v>
      </c>
      <c r="C117" s="189"/>
      <c r="D117" s="189" t="s">
        <v>84</v>
      </c>
      <c r="E117" s="189"/>
      <c r="F117" s="189"/>
      <c r="G117" s="189"/>
      <c r="H117" s="189" t="s">
        <v>90</v>
      </c>
      <c r="I117" s="189"/>
      <c r="J117" s="189" t="s">
        <v>89</v>
      </c>
      <c r="K117" s="189"/>
      <c r="L117" s="189"/>
      <c r="M117" s="196"/>
      <c r="N117" s="194"/>
      <c r="O117" s="194"/>
      <c r="P117" s="194"/>
      <c r="Q117" s="194"/>
      <c r="R117" s="189"/>
    </row>
    <row r="118" spans="1:22">
      <c r="A118" s="194"/>
      <c r="B118" s="43" t="s">
        <v>26</v>
      </c>
      <c r="C118" s="43" t="s">
        <v>27</v>
      </c>
      <c r="D118" s="43" t="s">
        <v>26</v>
      </c>
      <c r="E118" s="43" t="s">
        <v>27</v>
      </c>
      <c r="F118" s="44" t="s">
        <v>85</v>
      </c>
      <c r="G118" s="44" t="s">
        <v>86</v>
      </c>
      <c r="H118" s="44" t="s">
        <v>81</v>
      </c>
      <c r="I118" s="44" t="s">
        <v>83</v>
      </c>
      <c r="J118" s="44" t="s">
        <v>81</v>
      </c>
      <c r="K118" s="44" t="s">
        <v>95</v>
      </c>
      <c r="L118" s="189"/>
      <c r="M118" s="197"/>
      <c r="N118" s="194"/>
      <c r="O118" s="194"/>
      <c r="P118" s="194"/>
      <c r="Q118" s="194"/>
      <c r="R118" s="194"/>
    </row>
    <row r="119" spans="1:22">
      <c r="A119" s="27" cm="1">
        <f t="array" aca="1" ref="A119" ca="1">DATE("2025","8"+3,IFERROR(INDIRECT(T1),"1"))</f>
        <v>45962</v>
      </c>
      <c r="B119" s="20"/>
      <c r="C119" s="21"/>
      <c r="D119" s="20"/>
      <c r="E119" s="21"/>
      <c r="F119" s="22"/>
      <c r="G119" s="22"/>
      <c r="H119" s="34" t="str">
        <f>IF(OR(B119="",LEFT(M119,1)="✓"),"",C119-B119-F119)</f>
        <v/>
      </c>
      <c r="I119" s="34" t="str">
        <f>IF(OR(D119="",LEFT(M119,1)="✓"),"",E119-D119-G119)</f>
        <v/>
      </c>
      <c r="J119" s="34" t="str">
        <f>IF(AND(B119&lt;&gt;"",M119="✓所定"),C119-B119-F119,"")</f>
        <v/>
      </c>
      <c r="K119" s="34" t="str">
        <f>IF(AND(B119&lt;&gt;"",M119="✓法定"),C119-B119-F119,"")</f>
        <v/>
      </c>
      <c r="L119" s="26" t="str">
        <f>IF(AND($B119="",$D119=""),"",($C119-$B119-$F119)+($E119-$D119-$G119))</f>
        <v/>
      </c>
      <c r="M119" s="32"/>
      <c r="N119" s="198"/>
      <c r="O119" s="199"/>
      <c r="P119" s="199"/>
      <c r="Q119" s="200"/>
      <c r="R119" s="23"/>
      <c r="V119" s="1" t="s">
        <v>171</v>
      </c>
    </row>
    <row r="120" spans="1:22">
      <c r="A120" s="27">
        <f ca="1">A119+1</f>
        <v>45963</v>
      </c>
      <c r="B120" s="20"/>
      <c r="C120" s="21"/>
      <c r="D120" s="20"/>
      <c r="E120" s="21"/>
      <c r="F120" s="22"/>
      <c r="G120" s="22"/>
      <c r="H120" s="34" t="str">
        <f t="shared" ref="H120:H149" si="21">IF(OR(B120="",LEFT(M120,1)="✓"),"",C120-B120-F120)</f>
        <v/>
      </c>
      <c r="I120" s="34" t="str">
        <f t="shared" ref="I120:I149" si="22">IF(OR(D120="",LEFT(M120,1)="✓"),"",E120-D120-G120)</f>
        <v/>
      </c>
      <c r="J120" s="34" t="str">
        <f t="shared" ref="J120:J149" si="23">IF(AND(B120&lt;&gt;"",M120="✓所定"),C120-B120-F120,"")</f>
        <v/>
      </c>
      <c r="K120" s="34" t="str">
        <f t="shared" ref="K120:K149" si="24">IF(AND(B120&lt;&gt;"",M120="✓法定"),C120-B120-F120,"")</f>
        <v/>
      </c>
      <c r="L120" s="26" t="str">
        <f t="shared" ref="L120:L147" si="25">IF(AND($B120="",$D120=""),"",($C120-$B120-$F120)+($E120-$D120-$G120))</f>
        <v/>
      </c>
      <c r="M120" s="32"/>
      <c r="N120" s="190"/>
      <c r="O120" s="190"/>
      <c r="P120" s="190"/>
      <c r="Q120" s="190"/>
      <c r="R120" s="23"/>
      <c r="V120" s="1" t="s">
        <v>172</v>
      </c>
    </row>
    <row r="121" spans="1:22">
      <c r="A121" s="27">
        <f t="shared" ref="A121:A149" ca="1" si="26">A120+1</f>
        <v>45964</v>
      </c>
      <c r="B121" s="20"/>
      <c r="C121" s="21"/>
      <c r="D121" s="20"/>
      <c r="E121" s="21"/>
      <c r="F121" s="22"/>
      <c r="G121" s="22"/>
      <c r="H121" s="34" t="str">
        <f t="shared" si="21"/>
        <v/>
      </c>
      <c r="I121" s="34" t="str">
        <f t="shared" si="22"/>
        <v/>
      </c>
      <c r="J121" s="34" t="str">
        <f t="shared" si="23"/>
        <v/>
      </c>
      <c r="K121" s="34" t="str">
        <f t="shared" si="24"/>
        <v/>
      </c>
      <c r="L121" s="26" t="str">
        <f t="shared" si="25"/>
        <v/>
      </c>
      <c r="M121" s="32"/>
      <c r="N121" s="190"/>
      <c r="O121" s="190"/>
      <c r="P121" s="190"/>
      <c r="Q121" s="190"/>
      <c r="R121" s="23"/>
    </row>
    <row r="122" spans="1:22">
      <c r="A122" s="27">
        <f t="shared" ca="1" si="26"/>
        <v>45965</v>
      </c>
      <c r="B122" s="20"/>
      <c r="C122" s="21"/>
      <c r="D122" s="20"/>
      <c r="E122" s="21"/>
      <c r="F122" s="22"/>
      <c r="G122" s="22"/>
      <c r="H122" s="34" t="str">
        <f t="shared" si="21"/>
        <v/>
      </c>
      <c r="I122" s="34" t="str">
        <f t="shared" si="22"/>
        <v/>
      </c>
      <c r="J122" s="34" t="str">
        <f t="shared" si="23"/>
        <v/>
      </c>
      <c r="K122" s="34" t="str">
        <f t="shared" si="24"/>
        <v/>
      </c>
      <c r="L122" s="26" t="str">
        <f t="shared" si="25"/>
        <v/>
      </c>
      <c r="M122" s="32"/>
      <c r="N122" s="190"/>
      <c r="O122" s="190"/>
      <c r="P122" s="190"/>
      <c r="Q122" s="190"/>
      <c r="R122" s="23"/>
    </row>
    <row r="123" spans="1:22">
      <c r="A123" s="27">
        <f t="shared" ca="1" si="26"/>
        <v>45966</v>
      </c>
      <c r="B123" s="20"/>
      <c r="C123" s="21"/>
      <c r="D123" s="20"/>
      <c r="E123" s="21"/>
      <c r="F123" s="22"/>
      <c r="G123" s="22"/>
      <c r="H123" s="34" t="str">
        <f t="shared" si="21"/>
        <v/>
      </c>
      <c r="I123" s="34" t="str">
        <f t="shared" si="22"/>
        <v/>
      </c>
      <c r="J123" s="34" t="str">
        <f t="shared" si="23"/>
        <v/>
      </c>
      <c r="K123" s="34" t="str">
        <f t="shared" si="24"/>
        <v/>
      </c>
      <c r="L123" s="26" t="str">
        <f t="shared" si="25"/>
        <v/>
      </c>
      <c r="M123" s="32"/>
      <c r="N123" s="190"/>
      <c r="O123" s="190"/>
      <c r="P123" s="190"/>
      <c r="Q123" s="190"/>
      <c r="R123" s="23"/>
    </row>
    <row r="124" spans="1:22">
      <c r="A124" s="27">
        <f t="shared" ca="1" si="26"/>
        <v>45967</v>
      </c>
      <c r="B124" s="20"/>
      <c r="C124" s="21"/>
      <c r="D124" s="20"/>
      <c r="E124" s="21"/>
      <c r="F124" s="22"/>
      <c r="G124" s="22"/>
      <c r="H124" s="34" t="str">
        <f t="shared" si="21"/>
        <v/>
      </c>
      <c r="I124" s="34" t="str">
        <f t="shared" si="22"/>
        <v/>
      </c>
      <c r="J124" s="34" t="str">
        <f t="shared" si="23"/>
        <v/>
      </c>
      <c r="K124" s="34" t="str">
        <f t="shared" si="24"/>
        <v/>
      </c>
      <c r="L124" s="26" t="str">
        <f t="shared" si="25"/>
        <v/>
      </c>
      <c r="M124" s="32"/>
      <c r="N124" s="190"/>
      <c r="O124" s="190"/>
      <c r="P124" s="190"/>
      <c r="Q124" s="190"/>
      <c r="R124" s="23"/>
    </row>
    <row r="125" spans="1:22">
      <c r="A125" s="27">
        <f t="shared" ca="1" si="26"/>
        <v>45968</v>
      </c>
      <c r="B125" s="20"/>
      <c r="C125" s="21"/>
      <c r="D125" s="20"/>
      <c r="E125" s="21"/>
      <c r="F125" s="22"/>
      <c r="G125" s="22"/>
      <c r="H125" s="34" t="str">
        <f t="shared" si="21"/>
        <v/>
      </c>
      <c r="I125" s="34" t="str">
        <f t="shared" si="22"/>
        <v/>
      </c>
      <c r="J125" s="34" t="str">
        <f t="shared" si="23"/>
        <v/>
      </c>
      <c r="K125" s="34" t="str">
        <f t="shared" si="24"/>
        <v/>
      </c>
      <c r="L125" s="26" t="str">
        <f t="shared" si="25"/>
        <v/>
      </c>
      <c r="M125" s="32"/>
      <c r="N125" s="190"/>
      <c r="O125" s="190"/>
      <c r="P125" s="190"/>
      <c r="Q125" s="190"/>
      <c r="R125" s="23"/>
    </row>
    <row r="126" spans="1:22">
      <c r="A126" s="27">
        <f t="shared" ca="1" si="26"/>
        <v>45969</v>
      </c>
      <c r="B126" s="20"/>
      <c r="C126" s="21"/>
      <c r="D126" s="20"/>
      <c r="E126" s="21"/>
      <c r="F126" s="22"/>
      <c r="G126" s="22"/>
      <c r="H126" s="34" t="str">
        <f t="shared" si="21"/>
        <v/>
      </c>
      <c r="I126" s="34" t="str">
        <f t="shared" si="22"/>
        <v/>
      </c>
      <c r="J126" s="34" t="str">
        <f t="shared" si="23"/>
        <v/>
      </c>
      <c r="K126" s="34" t="str">
        <f t="shared" si="24"/>
        <v/>
      </c>
      <c r="L126" s="26" t="str">
        <f t="shared" si="25"/>
        <v/>
      </c>
      <c r="M126" s="32"/>
      <c r="N126" s="190"/>
      <c r="O126" s="190"/>
      <c r="P126" s="190"/>
      <c r="Q126" s="190"/>
      <c r="R126" s="23"/>
    </row>
    <row r="127" spans="1:22">
      <c r="A127" s="27">
        <f t="shared" ca="1" si="26"/>
        <v>45970</v>
      </c>
      <c r="B127" s="20"/>
      <c r="C127" s="21"/>
      <c r="D127" s="20"/>
      <c r="E127" s="21"/>
      <c r="F127" s="22"/>
      <c r="G127" s="22"/>
      <c r="H127" s="34" t="str">
        <f t="shared" si="21"/>
        <v/>
      </c>
      <c r="I127" s="34" t="str">
        <f t="shared" si="22"/>
        <v/>
      </c>
      <c r="J127" s="34" t="str">
        <f t="shared" si="23"/>
        <v/>
      </c>
      <c r="K127" s="34" t="str">
        <f t="shared" si="24"/>
        <v/>
      </c>
      <c r="L127" s="26" t="str">
        <f t="shared" si="25"/>
        <v/>
      </c>
      <c r="M127" s="32"/>
      <c r="N127" s="190"/>
      <c r="O127" s="190"/>
      <c r="P127" s="190"/>
      <c r="Q127" s="190"/>
      <c r="R127" s="23"/>
    </row>
    <row r="128" spans="1:22">
      <c r="A128" s="27">
        <f t="shared" ca="1" si="26"/>
        <v>45971</v>
      </c>
      <c r="B128" s="20"/>
      <c r="C128" s="21"/>
      <c r="D128" s="20"/>
      <c r="E128" s="21"/>
      <c r="F128" s="22"/>
      <c r="G128" s="22"/>
      <c r="H128" s="34" t="str">
        <f t="shared" si="21"/>
        <v/>
      </c>
      <c r="I128" s="34" t="str">
        <f t="shared" si="22"/>
        <v/>
      </c>
      <c r="J128" s="34" t="str">
        <f t="shared" si="23"/>
        <v/>
      </c>
      <c r="K128" s="34" t="str">
        <f t="shared" si="24"/>
        <v/>
      </c>
      <c r="L128" s="26" t="str">
        <f t="shared" si="25"/>
        <v/>
      </c>
      <c r="M128" s="32"/>
      <c r="N128" s="190"/>
      <c r="O128" s="190"/>
      <c r="P128" s="190"/>
      <c r="Q128" s="190"/>
      <c r="R128" s="23"/>
    </row>
    <row r="129" spans="1:18">
      <c r="A129" s="27">
        <f t="shared" ca="1" si="26"/>
        <v>45972</v>
      </c>
      <c r="B129" s="20"/>
      <c r="C129" s="21"/>
      <c r="D129" s="20"/>
      <c r="E129" s="21"/>
      <c r="F129" s="22"/>
      <c r="G129" s="22"/>
      <c r="H129" s="34" t="str">
        <f t="shared" si="21"/>
        <v/>
      </c>
      <c r="I129" s="34" t="str">
        <f t="shared" si="22"/>
        <v/>
      </c>
      <c r="J129" s="34" t="str">
        <f t="shared" si="23"/>
        <v/>
      </c>
      <c r="K129" s="34" t="str">
        <f t="shared" si="24"/>
        <v/>
      </c>
      <c r="L129" s="26" t="str">
        <f t="shared" si="25"/>
        <v/>
      </c>
      <c r="M129" s="32"/>
      <c r="N129" s="190"/>
      <c r="O129" s="190"/>
      <c r="P129" s="190"/>
      <c r="Q129" s="190"/>
      <c r="R129" s="23"/>
    </row>
    <row r="130" spans="1:18">
      <c r="A130" s="27">
        <f t="shared" ca="1" si="26"/>
        <v>45973</v>
      </c>
      <c r="B130" s="20"/>
      <c r="C130" s="21"/>
      <c r="D130" s="20"/>
      <c r="E130" s="21"/>
      <c r="F130" s="22"/>
      <c r="G130" s="22"/>
      <c r="H130" s="34" t="str">
        <f t="shared" si="21"/>
        <v/>
      </c>
      <c r="I130" s="34" t="str">
        <f t="shared" si="22"/>
        <v/>
      </c>
      <c r="J130" s="34" t="str">
        <f t="shared" si="23"/>
        <v/>
      </c>
      <c r="K130" s="34" t="str">
        <f t="shared" si="24"/>
        <v/>
      </c>
      <c r="L130" s="26" t="str">
        <f t="shared" si="25"/>
        <v/>
      </c>
      <c r="M130" s="32"/>
      <c r="N130" s="190"/>
      <c r="O130" s="190"/>
      <c r="P130" s="190"/>
      <c r="Q130" s="190"/>
      <c r="R130" s="23"/>
    </row>
    <row r="131" spans="1:18">
      <c r="A131" s="27">
        <f t="shared" ca="1" si="26"/>
        <v>45974</v>
      </c>
      <c r="B131" s="20"/>
      <c r="C131" s="21"/>
      <c r="D131" s="20"/>
      <c r="E131" s="21"/>
      <c r="F131" s="22"/>
      <c r="G131" s="22"/>
      <c r="H131" s="34" t="str">
        <f t="shared" si="21"/>
        <v/>
      </c>
      <c r="I131" s="34" t="str">
        <f t="shared" si="22"/>
        <v/>
      </c>
      <c r="J131" s="34" t="str">
        <f t="shared" si="23"/>
        <v/>
      </c>
      <c r="K131" s="34" t="str">
        <f t="shared" si="24"/>
        <v/>
      </c>
      <c r="L131" s="26" t="str">
        <f t="shared" si="25"/>
        <v/>
      </c>
      <c r="M131" s="32"/>
      <c r="N131" s="190"/>
      <c r="O131" s="190"/>
      <c r="P131" s="190"/>
      <c r="Q131" s="190"/>
      <c r="R131" s="23"/>
    </row>
    <row r="132" spans="1:18">
      <c r="A132" s="27">
        <f t="shared" ca="1" si="26"/>
        <v>45975</v>
      </c>
      <c r="B132" s="20"/>
      <c r="C132" s="21"/>
      <c r="D132" s="20"/>
      <c r="E132" s="21"/>
      <c r="F132" s="22"/>
      <c r="G132" s="22"/>
      <c r="H132" s="34" t="str">
        <f t="shared" si="21"/>
        <v/>
      </c>
      <c r="I132" s="34" t="str">
        <f t="shared" si="22"/>
        <v/>
      </c>
      <c r="J132" s="34" t="str">
        <f t="shared" si="23"/>
        <v/>
      </c>
      <c r="K132" s="34" t="str">
        <f t="shared" si="24"/>
        <v/>
      </c>
      <c r="L132" s="26" t="str">
        <f t="shared" si="25"/>
        <v/>
      </c>
      <c r="M132" s="32"/>
      <c r="N132" s="190"/>
      <c r="O132" s="190"/>
      <c r="P132" s="190"/>
      <c r="Q132" s="190"/>
      <c r="R132" s="23"/>
    </row>
    <row r="133" spans="1:18">
      <c r="A133" s="27">
        <f t="shared" ca="1" si="26"/>
        <v>45976</v>
      </c>
      <c r="B133" s="20"/>
      <c r="C133" s="21"/>
      <c r="D133" s="20"/>
      <c r="E133" s="21"/>
      <c r="F133" s="22"/>
      <c r="G133" s="22"/>
      <c r="H133" s="34" t="str">
        <f t="shared" si="21"/>
        <v/>
      </c>
      <c r="I133" s="34" t="str">
        <f t="shared" si="22"/>
        <v/>
      </c>
      <c r="J133" s="34" t="str">
        <f t="shared" si="23"/>
        <v/>
      </c>
      <c r="K133" s="34" t="str">
        <f t="shared" si="24"/>
        <v/>
      </c>
      <c r="L133" s="26" t="str">
        <f t="shared" si="25"/>
        <v/>
      </c>
      <c r="M133" s="32"/>
      <c r="N133" s="190"/>
      <c r="O133" s="190"/>
      <c r="P133" s="190"/>
      <c r="Q133" s="190"/>
      <c r="R133" s="23"/>
    </row>
    <row r="134" spans="1:18">
      <c r="A134" s="27">
        <f t="shared" ca="1" si="26"/>
        <v>45977</v>
      </c>
      <c r="B134" s="20"/>
      <c r="C134" s="21"/>
      <c r="D134" s="20"/>
      <c r="E134" s="21"/>
      <c r="F134" s="22"/>
      <c r="G134" s="22"/>
      <c r="H134" s="34" t="str">
        <f t="shared" si="21"/>
        <v/>
      </c>
      <c r="I134" s="34" t="str">
        <f t="shared" si="22"/>
        <v/>
      </c>
      <c r="J134" s="34" t="str">
        <f t="shared" si="23"/>
        <v/>
      </c>
      <c r="K134" s="34" t="str">
        <f t="shared" si="24"/>
        <v/>
      </c>
      <c r="L134" s="26" t="str">
        <f t="shared" si="25"/>
        <v/>
      </c>
      <c r="M134" s="32"/>
      <c r="N134" s="190"/>
      <c r="O134" s="190"/>
      <c r="P134" s="190"/>
      <c r="Q134" s="190"/>
      <c r="R134" s="23"/>
    </row>
    <row r="135" spans="1:18">
      <c r="A135" s="27">
        <f t="shared" ca="1" si="26"/>
        <v>45978</v>
      </c>
      <c r="B135" s="20"/>
      <c r="C135" s="21"/>
      <c r="D135" s="20"/>
      <c r="E135" s="21"/>
      <c r="F135" s="22"/>
      <c r="G135" s="22"/>
      <c r="H135" s="34" t="str">
        <f t="shared" si="21"/>
        <v/>
      </c>
      <c r="I135" s="34" t="str">
        <f t="shared" si="22"/>
        <v/>
      </c>
      <c r="J135" s="34" t="str">
        <f t="shared" si="23"/>
        <v/>
      </c>
      <c r="K135" s="34" t="str">
        <f t="shared" si="24"/>
        <v/>
      </c>
      <c r="L135" s="26" t="str">
        <f t="shared" si="25"/>
        <v/>
      </c>
      <c r="M135" s="32"/>
      <c r="N135" s="190"/>
      <c r="O135" s="190"/>
      <c r="P135" s="190"/>
      <c r="Q135" s="190"/>
      <c r="R135" s="23"/>
    </row>
    <row r="136" spans="1:18">
      <c r="A136" s="27">
        <f t="shared" ca="1" si="26"/>
        <v>45979</v>
      </c>
      <c r="B136" s="20"/>
      <c r="C136" s="21"/>
      <c r="D136" s="20"/>
      <c r="E136" s="21"/>
      <c r="F136" s="22"/>
      <c r="G136" s="22"/>
      <c r="H136" s="34" t="str">
        <f t="shared" si="21"/>
        <v/>
      </c>
      <c r="I136" s="34" t="str">
        <f t="shared" si="22"/>
        <v/>
      </c>
      <c r="J136" s="34" t="str">
        <f t="shared" si="23"/>
        <v/>
      </c>
      <c r="K136" s="34" t="str">
        <f t="shared" si="24"/>
        <v/>
      </c>
      <c r="L136" s="26" t="str">
        <f t="shared" si="25"/>
        <v/>
      </c>
      <c r="M136" s="32"/>
      <c r="N136" s="190"/>
      <c r="O136" s="190"/>
      <c r="P136" s="190"/>
      <c r="Q136" s="190"/>
      <c r="R136" s="23"/>
    </row>
    <row r="137" spans="1:18">
      <c r="A137" s="27">
        <f t="shared" ca="1" si="26"/>
        <v>45980</v>
      </c>
      <c r="B137" s="20"/>
      <c r="C137" s="21"/>
      <c r="D137" s="20"/>
      <c r="E137" s="21"/>
      <c r="F137" s="22"/>
      <c r="G137" s="22"/>
      <c r="H137" s="34" t="str">
        <f t="shared" si="21"/>
        <v/>
      </c>
      <c r="I137" s="34" t="str">
        <f t="shared" si="22"/>
        <v/>
      </c>
      <c r="J137" s="34" t="str">
        <f t="shared" si="23"/>
        <v/>
      </c>
      <c r="K137" s="34" t="str">
        <f t="shared" si="24"/>
        <v/>
      </c>
      <c r="L137" s="26" t="str">
        <f t="shared" si="25"/>
        <v/>
      </c>
      <c r="M137" s="32"/>
      <c r="N137" s="190"/>
      <c r="O137" s="190"/>
      <c r="P137" s="190"/>
      <c r="Q137" s="190"/>
      <c r="R137" s="23"/>
    </row>
    <row r="138" spans="1:18">
      <c r="A138" s="27">
        <f t="shared" ca="1" si="26"/>
        <v>45981</v>
      </c>
      <c r="B138" s="20"/>
      <c r="C138" s="21"/>
      <c r="D138" s="20"/>
      <c r="E138" s="21"/>
      <c r="F138" s="22"/>
      <c r="G138" s="22"/>
      <c r="H138" s="34" t="str">
        <f t="shared" si="21"/>
        <v/>
      </c>
      <c r="I138" s="34" t="str">
        <f t="shared" si="22"/>
        <v/>
      </c>
      <c r="J138" s="34" t="str">
        <f t="shared" si="23"/>
        <v/>
      </c>
      <c r="K138" s="34" t="str">
        <f t="shared" si="24"/>
        <v/>
      </c>
      <c r="L138" s="26" t="str">
        <f t="shared" si="25"/>
        <v/>
      </c>
      <c r="M138" s="32"/>
      <c r="N138" s="190"/>
      <c r="O138" s="190"/>
      <c r="P138" s="190"/>
      <c r="Q138" s="190"/>
      <c r="R138" s="23"/>
    </row>
    <row r="139" spans="1:18">
      <c r="A139" s="27">
        <f t="shared" ca="1" si="26"/>
        <v>45982</v>
      </c>
      <c r="B139" s="20"/>
      <c r="C139" s="21"/>
      <c r="D139" s="20"/>
      <c r="E139" s="21"/>
      <c r="F139" s="22"/>
      <c r="G139" s="22"/>
      <c r="H139" s="34" t="str">
        <f t="shared" si="21"/>
        <v/>
      </c>
      <c r="I139" s="34" t="str">
        <f t="shared" si="22"/>
        <v/>
      </c>
      <c r="J139" s="34" t="str">
        <f t="shared" si="23"/>
        <v/>
      </c>
      <c r="K139" s="34" t="str">
        <f t="shared" si="24"/>
        <v/>
      </c>
      <c r="L139" s="26" t="str">
        <f t="shared" si="25"/>
        <v/>
      </c>
      <c r="M139" s="32"/>
      <c r="N139" s="190"/>
      <c r="O139" s="190"/>
      <c r="P139" s="190"/>
      <c r="Q139" s="190"/>
      <c r="R139" s="23"/>
    </row>
    <row r="140" spans="1:18">
      <c r="A140" s="27">
        <f t="shared" ca="1" si="26"/>
        <v>45983</v>
      </c>
      <c r="B140" s="20"/>
      <c r="C140" s="21"/>
      <c r="D140" s="20"/>
      <c r="E140" s="21"/>
      <c r="F140" s="22"/>
      <c r="G140" s="22"/>
      <c r="H140" s="34" t="str">
        <f t="shared" si="21"/>
        <v/>
      </c>
      <c r="I140" s="34" t="str">
        <f t="shared" si="22"/>
        <v/>
      </c>
      <c r="J140" s="34" t="str">
        <f t="shared" si="23"/>
        <v/>
      </c>
      <c r="K140" s="34" t="str">
        <f t="shared" si="24"/>
        <v/>
      </c>
      <c r="L140" s="26" t="str">
        <f t="shared" si="25"/>
        <v/>
      </c>
      <c r="M140" s="32"/>
      <c r="N140" s="190"/>
      <c r="O140" s="190"/>
      <c r="P140" s="190"/>
      <c r="Q140" s="190"/>
      <c r="R140" s="23"/>
    </row>
    <row r="141" spans="1:18">
      <c r="A141" s="27">
        <f t="shared" ca="1" si="26"/>
        <v>45984</v>
      </c>
      <c r="B141" s="20"/>
      <c r="C141" s="21"/>
      <c r="D141" s="20"/>
      <c r="E141" s="21"/>
      <c r="F141" s="22"/>
      <c r="G141" s="22"/>
      <c r="H141" s="34" t="str">
        <f t="shared" si="21"/>
        <v/>
      </c>
      <c r="I141" s="34" t="str">
        <f t="shared" si="22"/>
        <v/>
      </c>
      <c r="J141" s="34" t="str">
        <f t="shared" si="23"/>
        <v/>
      </c>
      <c r="K141" s="34" t="str">
        <f t="shared" si="24"/>
        <v/>
      </c>
      <c r="L141" s="26" t="str">
        <f t="shared" si="25"/>
        <v/>
      </c>
      <c r="M141" s="32"/>
      <c r="N141" s="190"/>
      <c r="O141" s="190"/>
      <c r="P141" s="190"/>
      <c r="Q141" s="190"/>
      <c r="R141" s="23"/>
    </row>
    <row r="142" spans="1:18">
      <c r="A142" s="27">
        <f t="shared" ca="1" si="26"/>
        <v>45985</v>
      </c>
      <c r="B142" s="20"/>
      <c r="C142" s="21"/>
      <c r="D142" s="20"/>
      <c r="E142" s="21"/>
      <c r="F142" s="22"/>
      <c r="G142" s="22"/>
      <c r="H142" s="34" t="str">
        <f t="shared" si="21"/>
        <v/>
      </c>
      <c r="I142" s="34" t="str">
        <f t="shared" si="22"/>
        <v/>
      </c>
      <c r="J142" s="34" t="str">
        <f t="shared" si="23"/>
        <v/>
      </c>
      <c r="K142" s="34" t="str">
        <f t="shared" si="24"/>
        <v/>
      </c>
      <c r="L142" s="26" t="str">
        <f t="shared" si="25"/>
        <v/>
      </c>
      <c r="M142" s="32"/>
      <c r="N142" s="190"/>
      <c r="O142" s="190"/>
      <c r="P142" s="190"/>
      <c r="Q142" s="190"/>
      <c r="R142" s="23"/>
    </row>
    <row r="143" spans="1:18">
      <c r="A143" s="27">
        <f t="shared" ca="1" si="26"/>
        <v>45986</v>
      </c>
      <c r="B143" s="20"/>
      <c r="C143" s="21"/>
      <c r="D143" s="20"/>
      <c r="E143" s="21"/>
      <c r="F143" s="22"/>
      <c r="G143" s="22"/>
      <c r="H143" s="34" t="str">
        <f t="shared" si="21"/>
        <v/>
      </c>
      <c r="I143" s="34" t="str">
        <f t="shared" si="22"/>
        <v/>
      </c>
      <c r="J143" s="34" t="str">
        <f t="shared" si="23"/>
        <v/>
      </c>
      <c r="K143" s="34" t="str">
        <f t="shared" si="24"/>
        <v/>
      </c>
      <c r="L143" s="26" t="str">
        <f t="shared" si="25"/>
        <v/>
      </c>
      <c r="M143" s="32"/>
      <c r="N143" s="190"/>
      <c r="O143" s="190"/>
      <c r="P143" s="190"/>
      <c r="Q143" s="190"/>
      <c r="R143" s="23"/>
    </row>
    <row r="144" spans="1:18">
      <c r="A144" s="27">
        <f t="shared" ca="1" si="26"/>
        <v>45987</v>
      </c>
      <c r="B144" s="20"/>
      <c r="C144" s="21"/>
      <c r="D144" s="20"/>
      <c r="E144" s="21"/>
      <c r="F144" s="22"/>
      <c r="G144" s="22"/>
      <c r="H144" s="34" t="str">
        <f t="shared" si="21"/>
        <v/>
      </c>
      <c r="I144" s="34" t="str">
        <f t="shared" si="22"/>
        <v/>
      </c>
      <c r="J144" s="34" t="str">
        <f t="shared" si="23"/>
        <v/>
      </c>
      <c r="K144" s="34" t="str">
        <f t="shared" si="24"/>
        <v/>
      </c>
      <c r="L144" s="26" t="str">
        <f t="shared" si="25"/>
        <v/>
      </c>
      <c r="M144" s="32"/>
      <c r="N144" s="190"/>
      <c r="O144" s="190"/>
      <c r="P144" s="190"/>
      <c r="Q144" s="190"/>
      <c r="R144" s="23"/>
    </row>
    <row r="145" spans="1:22">
      <c r="A145" s="27">
        <f t="shared" ca="1" si="26"/>
        <v>45988</v>
      </c>
      <c r="B145" s="20"/>
      <c r="C145" s="21"/>
      <c r="D145" s="20"/>
      <c r="E145" s="21"/>
      <c r="F145" s="22"/>
      <c r="G145" s="22"/>
      <c r="H145" s="34" t="str">
        <f t="shared" si="21"/>
        <v/>
      </c>
      <c r="I145" s="34" t="str">
        <f t="shared" si="22"/>
        <v/>
      </c>
      <c r="J145" s="34" t="str">
        <f t="shared" si="23"/>
        <v/>
      </c>
      <c r="K145" s="34" t="str">
        <f t="shared" si="24"/>
        <v/>
      </c>
      <c r="L145" s="26" t="str">
        <f t="shared" si="25"/>
        <v/>
      </c>
      <c r="M145" s="32"/>
      <c r="N145" s="190"/>
      <c r="O145" s="190"/>
      <c r="P145" s="190"/>
      <c r="Q145" s="190"/>
      <c r="R145" s="23"/>
    </row>
    <row r="146" spans="1:22">
      <c r="A146" s="27">
        <f t="shared" ca="1" si="26"/>
        <v>45989</v>
      </c>
      <c r="B146" s="20"/>
      <c r="C146" s="21"/>
      <c r="D146" s="20"/>
      <c r="E146" s="21"/>
      <c r="F146" s="22"/>
      <c r="G146" s="22"/>
      <c r="H146" s="34" t="str">
        <f t="shared" si="21"/>
        <v/>
      </c>
      <c r="I146" s="34" t="str">
        <f t="shared" si="22"/>
        <v/>
      </c>
      <c r="J146" s="34" t="str">
        <f t="shared" si="23"/>
        <v/>
      </c>
      <c r="K146" s="34" t="str">
        <f t="shared" si="24"/>
        <v/>
      </c>
      <c r="L146" s="26" t="str">
        <f t="shared" si="25"/>
        <v/>
      </c>
      <c r="M146" s="32"/>
      <c r="N146" s="190"/>
      <c r="O146" s="190"/>
      <c r="P146" s="190"/>
      <c r="Q146" s="190"/>
      <c r="R146" s="23"/>
    </row>
    <row r="147" spans="1:22">
      <c r="A147" s="27">
        <f t="shared" ca="1" si="26"/>
        <v>45990</v>
      </c>
      <c r="B147" s="20"/>
      <c r="C147" s="21"/>
      <c r="D147" s="20"/>
      <c r="E147" s="21"/>
      <c r="F147" s="22"/>
      <c r="G147" s="22"/>
      <c r="H147" s="34" t="str">
        <f t="shared" si="21"/>
        <v/>
      </c>
      <c r="I147" s="34" t="str">
        <f t="shared" si="22"/>
        <v/>
      </c>
      <c r="J147" s="34" t="str">
        <f t="shared" si="23"/>
        <v/>
      </c>
      <c r="K147" s="34" t="str">
        <f t="shared" si="24"/>
        <v/>
      </c>
      <c r="L147" s="26" t="str">
        <f t="shared" si="25"/>
        <v/>
      </c>
      <c r="M147" s="32"/>
      <c r="N147" s="190"/>
      <c r="O147" s="190"/>
      <c r="P147" s="190"/>
      <c r="Q147" s="190"/>
      <c r="R147" s="23"/>
    </row>
    <row r="148" spans="1:22">
      <c r="A148" s="27">
        <f t="shared" ca="1" si="26"/>
        <v>45991</v>
      </c>
      <c r="B148" s="20"/>
      <c r="C148" s="21"/>
      <c r="D148" s="20"/>
      <c r="E148" s="21"/>
      <c r="F148" s="22"/>
      <c r="G148" s="22"/>
      <c r="H148" s="34" t="str">
        <f t="shared" si="21"/>
        <v/>
      </c>
      <c r="I148" s="34" t="str">
        <f t="shared" si="22"/>
        <v/>
      </c>
      <c r="J148" s="34" t="str">
        <f t="shared" si="23"/>
        <v/>
      </c>
      <c r="K148" s="34" t="str">
        <f t="shared" si="24"/>
        <v/>
      </c>
      <c r="L148" s="26" t="str">
        <f>IF(AND($B148="",$D148=""),"",($C148-$B148-$F148)+($E148-$D148-$G148))</f>
        <v/>
      </c>
      <c r="M148" s="32"/>
      <c r="N148" s="190"/>
      <c r="O148" s="190"/>
      <c r="P148" s="190"/>
      <c r="Q148" s="190"/>
      <c r="R148" s="23"/>
    </row>
    <row r="149" spans="1:22">
      <c r="A149" s="27">
        <f t="shared" ca="1" si="26"/>
        <v>45992</v>
      </c>
      <c r="B149" s="20"/>
      <c r="C149" s="21"/>
      <c r="D149" s="20"/>
      <c r="E149" s="21"/>
      <c r="F149" s="22"/>
      <c r="G149" s="22"/>
      <c r="H149" s="34" t="str">
        <f t="shared" si="21"/>
        <v/>
      </c>
      <c r="I149" s="34" t="str">
        <f t="shared" si="22"/>
        <v/>
      </c>
      <c r="J149" s="34" t="str">
        <f t="shared" si="23"/>
        <v/>
      </c>
      <c r="K149" s="34" t="str">
        <f t="shared" si="24"/>
        <v/>
      </c>
      <c r="L149" s="26" t="str">
        <f>IF(AND($B149="",$D149=""),"",($C149-$B149-$F149)+($E149-$D149-$G149))</f>
        <v/>
      </c>
      <c r="M149" s="32"/>
      <c r="N149" s="190"/>
      <c r="O149" s="190"/>
      <c r="P149" s="190"/>
      <c r="Q149" s="190"/>
      <c r="R149" s="23"/>
    </row>
    <row r="150" spans="1:22">
      <c r="A150" s="5" t="s">
        <v>11</v>
      </c>
      <c r="B150" s="191"/>
      <c r="C150" s="192"/>
      <c r="D150" s="191"/>
      <c r="E150" s="192"/>
      <c r="F150" s="26" t="str">
        <f>IF(SUM($F119:$F149)=0,"",SUM($F119:$F149))</f>
        <v/>
      </c>
      <c r="G150" s="26" t="str">
        <f>IF(SUM($G119:$G149)=0,"",SUM($G119:$G149))</f>
        <v/>
      </c>
      <c r="H150" s="26" t="str">
        <f>IF(SUM(H119:H149)=0,"",SUM(H119:H149))</f>
        <v/>
      </c>
      <c r="I150" s="26" t="str">
        <f>IF(SUM(I119:I149)=0,"",SUM(I119:I149))</f>
        <v/>
      </c>
      <c r="J150" s="26" t="str">
        <f t="shared" ref="J150:K150" si="27">IF(SUM(J119:J149)=0,"",SUM(J119:J149))</f>
        <v/>
      </c>
      <c r="K150" s="26" t="str">
        <f t="shared" si="27"/>
        <v/>
      </c>
      <c r="L150" s="26" t="str">
        <f>IF(SUM($L119:$L149)=0,"",SUM($L119:$L149))</f>
        <v/>
      </c>
      <c r="M150" s="33"/>
      <c r="N150" s="193"/>
      <c r="O150" s="193"/>
      <c r="P150" s="193"/>
      <c r="Q150" s="193"/>
      <c r="R150" s="6"/>
    </row>
    <row r="152" spans="1:22" ht="27" customHeight="1">
      <c r="A152" s="194" t="s">
        <v>22</v>
      </c>
      <c r="B152" s="189" t="s">
        <v>103</v>
      </c>
      <c r="C152" s="189"/>
      <c r="D152" s="189"/>
      <c r="E152" s="189"/>
      <c r="F152" s="189" t="s">
        <v>23</v>
      </c>
      <c r="G152" s="189"/>
      <c r="H152" s="189" t="s">
        <v>88</v>
      </c>
      <c r="I152" s="189"/>
      <c r="J152" s="189"/>
      <c r="K152" s="189"/>
      <c r="L152" s="189" t="s">
        <v>87</v>
      </c>
      <c r="M152" s="195" t="s">
        <v>96</v>
      </c>
      <c r="N152" s="194" t="s">
        <v>25</v>
      </c>
      <c r="O152" s="194"/>
      <c r="P152" s="194"/>
      <c r="Q152" s="194"/>
      <c r="R152" s="189" t="s">
        <v>100</v>
      </c>
    </row>
    <row r="153" spans="1:22" ht="14.25" customHeight="1">
      <c r="A153" s="194"/>
      <c r="B153" s="189" t="s">
        <v>82</v>
      </c>
      <c r="C153" s="189"/>
      <c r="D153" s="189" t="s">
        <v>84</v>
      </c>
      <c r="E153" s="189"/>
      <c r="F153" s="189"/>
      <c r="G153" s="189"/>
      <c r="H153" s="189" t="s">
        <v>90</v>
      </c>
      <c r="I153" s="189"/>
      <c r="J153" s="189" t="s">
        <v>89</v>
      </c>
      <c r="K153" s="189"/>
      <c r="L153" s="189"/>
      <c r="M153" s="196"/>
      <c r="N153" s="194"/>
      <c r="O153" s="194"/>
      <c r="P153" s="194"/>
      <c r="Q153" s="194"/>
      <c r="R153" s="189"/>
    </row>
    <row r="154" spans="1:22">
      <c r="A154" s="194"/>
      <c r="B154" s="43" t="s">
        <v>26</v>
      </c>
      <c r="C154" s="43" t="s">
        <v>27</v>
      </c>
      <c r="D154" s="43" t="s">
        <v>26</v>
      </c>
      <c r="E154" s="43" t="s">
        <v>27</v>
      </c>
      <c r="F154" s="44" t="s">
        <v>85</v>
      </c>
      <c r="G154" s="44" t="s">
        <v>86</v>
      </c>
      <c r="H154" s="44" t="s">
        <v>81</v>
      </c>
      <c r="I154" s="44" t="s">
        <v>83</v>
      </c>
      <c r="J154" s="44" t="s">
        <v>81</v>
      </c>
      <c r="K154" s="44" t="s">
        <v>95</v>
      </c>
      <c r="L154" s="189"/>
      <c r="M154" s="197"/>
      <c r="N154" s="194"/>
      <c r="O154" s="194"/>
      <c r="P154" s="194"/>
      <c r="Q154" s="194"/>
      <c r="R154" s="194"/>
    </row>
    <row r="155" spans="1:22">
      <c r="A155" s="27" cm="1">
        <f t="array" aca="1" ref="A155" ca="1">DATE("2025","8"+4,IFERROR(INDIRECT(T1),"1"))</f>
        <v>45992</v>
      </c>
      <c r="B155" s="20"/>
      <c r="C155" s="21"/>
      <c r="D155" s="20"/>
      <c r="E155" s="21"/>
      <c r="F155" s="22"/>
      <c r="G155" s="22"/>
      <c r="H155" s="34" t="str">
        <f>IF(OR(B155="",LEFT(M155,1)="✓"),"",C155-B155-F155)</f>
        <v/>
      </c>
      <c r="I155" s="34" t="str">
        <f>IF(OR(D155="",LEFT(M155,1)="✓"),"",E155-D155-G155)</f>
        <v/>
      </c>
      <c r="J155" s="34" t="str">
        <f>IF(AND(B155&lt;&gt;"",M155="✓所定"),C155-B155-F155,"")</f>
        <v/>
      </c>
      <c r="K155" s="34" t="str">
        <f>IF(AND(B155&lt;&gt;"",M155="✓法定"),C155-B155-F155,"")</f>
        <v/>
      </c>
      <c r="L155" s="26" t="str">
        <f t="shared" ref="L155:L185" si="28">IF(AND($B155="",$D155=""),"",($C155-$B155-$F155)+($E155-$D155-$G155))</f>
        <v/>
      </c>
      <c r="M155" s="32"/>
      <c r="N155" s="190"/>
      <c r="O155" s="190"/>
      <c r="P155" s="190"/>
      <c r="Q155" s="190"/>
      <c r="R155" s="23"/>
      <c r="V155" s="1" t="s">
        <v>171</v>
      </c>
    </row>
    <row r="156" spans="1:22">
      <c r="A156" s="27">
        <f ca="1">A155+1</f>
        <v>45993</v>
      </c>
      <c r="B156" s="20"/>
      <c r="C156" s="21"/>
      <c r="D156" s="20"/>
      <c r="E156" s="21"/>
      <c r="F156" s="22"/>
      <c r="G156" s="22"/>
      <c r="H156" s="34" t="str">
        <f t="shared" ref="H156:H185" si="29">IF(OR(B156="",LEFT(M156,1)="✓"),"",C156-B156-F156)</f>
        <v/>
      </c>
      <c r="I156" s="34" t="str">
        <f t="shared" ref="I156:I185" si="30">IF(OR(D156="",LEFT(M156,1)="✓"),"",E156-D156-G156)</f>
        <v/>
      </c>
      <c r="J156" s="34" t="str">
        <f t="shared" ref="J156:J185" si="31">IF(AND(B156&lt;&gt;"",M156="✓所定"),C156-B156-F156,"")</f>
        <v/>
      </c>
      <c r="K156" s="34" t="str">
        <f t="shared" ref="K156:K185" si="32">IF(AND(B156&lt;&gt;"",M156="✓法定"),C156-B156-F156,"")</f>
        <v/>
      </c>
      <c r="L156" s="26" t="str">
        <f t="shared" si="28"/>
        <v/>
      </c>
      <c r="M156" s="32"/>
      <c r="N156" s="190"/>
      <c r="O156" s="190"/>
      <c r="P156" s="190"/>
      <c r="Q156" s="190"/>
      <c r="R156" s="23"/>
      <c r="V156" s="1" t="s">
        <v>172</v>
      </c>
    </row>
    <row r="157" spans="1:22">
      <c r="A157" s="27">
        <f t="shared" ref="A157:A185" ca="1" si="33">A156+1</f>
        <v>45994</v>
      </c>
      <c r="B157" s="20"/>
      <c r="C157" s="21"/>
      <c r="D157" s="20"/>
      <c r="E157" s="21"/>
      <c r="F157" s="22"/>
      <c r="G157" s="22"/>
      <c r="H157" s="34" t="str">
        <f t="shared" si="29"/>
        <v/>
      </c>
      <c r="I157" s="34" t="str">
        <f t="shared" si="30"/>
        <v/>
      </c>
      <c r="J157" s="34" t="str">
        <f t="shared" si="31"/>
        <v/>
      </c>
      <c r="K157" s="34" t="str">
        <f t="shared" si="32"/>
        <v/>
      </c>
      <c r="L157" s="26" t="str">
        <f t="shared" si="28"/>
        <v/>
      </c>
      <c r="M157" s="32"/>
      <c r="N157" s="190"/>
      <c r="O157" s="190"/>
      <c r="P157" s="190"/>
      <c r="Q157" s="190"/>
      <c r="R157" s="23"/>
    </row>
    <row r="158" spans="1:22">
      <c r="A158" s="27">
        <f t="shared" ca="1" si="33"/>
        <v>45995</v>
      </c>
      <c r="B158" s="20"/>
      <c r="C158" s="21"/>
      <c r="D158" s="20"/>
      <c r="E158" s="21"/>
      <c r="F158" s="22"/>
      <c r="G158" s="22"/>
      <c r="H158" s="34" t="str">
        <f t="shared" si="29"/>
        <v/>
      </c>
      <c r="I158" s="34" t="str">
        <f t="shared" si="30"/>
        <v/>
      </c>
      <c r="J158" s="34" t="str">
        <f t="shared" si="31"/>
        <v/>
      </c>
      <c r="K158" s="34" t="str">
        <f t="shared" si="32"/>
        <v/>
      </c>
      <c r="L158" s="26" t="str">
        <f t="shared" si="28"/>
        <v/>
      </c>
      <c r="M158" s="32"/>
      <c r="N158" s="190"/>
      <c r="O158" s="190"/>
      <c r="P158" s="190"/>
      <c r="Q158" s="190"/>
      <c r="R158" s="23"/>
    </row>
    <row r="159" spans="1:22">
      <c r="A159" s="27">
        <f t="shared" ca="1" si="33"/>
        <v>45996</v>
      </c>
      <c r="B159" s="20"/>
      <c r="C159" s="21"/>
      <c r="D159" s="20"/>
      <c r="E159" s="21"/>
      <c r="F159" s="22"/>
      <c r="G159" s="22"/>
      <c r="H159" s="34" t="str">
        <f t="shared" si="29"/>
        <v/>
      </c>
      <c r="I159" s="34" t="str">
        <f t="shared" si="30"/>
        <v/>
      </c>
      <c r="J159" s="34" t="str">
        <f t="shared" si="31"/>
        <v/>
      </c>
      <c r="K159" s="34" t="str">
        <f t="shared" si="32"/>
        <v/>
      </c>
      <c r="L159" s="26" t="str">
        <f t="shared" si="28"/>
        <v/>
      </c>
      <c r="M159" s="32"/>
      <c r="N159" s="190"/>
      <c r="O159" s="190"/>
      <c r="P159" s="190"/>
      <c r="Q159" s="190"/>
      <c r="R159" s="23"/>
    </row>
    <row r="160" spans="1:22">
      <c r="A160" s="27">
        <f t="shared" ca="1" si="33"/>
        <v>45997</v>
      </c>
      <c r="B160" s="20"/>
      <c r="C160" s="21"/>
      <c r="D160" s="20"/>
      <c r="E160" s="21"/>
      <c r="F160" s="22"/>
      <c r="G160" s="22"/>
      <c r="H160" s="34" t="str">
        <f t="shared" si="29"/>
        <v/>
      </c>
      <c r="I160" s="34" t="str">
        <f t="shared" si="30"/>
        <v/>
      </c>
      <c r="J160" s="34" t="str">
        <f t="shared" si="31"/>
        <v/>
      </c>
      <c r="K160" s="34" t="str">
        <f t="shared" si="32"/>
        <v/>
      </c>
      <c r="L160" s="26" t="str">
        <f t="shared" si="28"/>
        <v/>
      </c>
      <c r="M160" s="32"/>
      <c r="N160" s="190"/>
      <c r="O160" s="190"/>
      <c r="P160" s="190"/>
      <c r="Q160" s="190"/>
      <c r="R160" s="23"/>
    </row>
    <row r="161" spans="1:18">
      <c r="A161" s="27">
        <f t="shared" ca="1" si="33"/>
        <v>45998</v>
      </c>
      <c r="B161" s="20"/>
      <c r="C161" s="21"/>
      <c r="D161" s="20"/>
      <c r="E161" s="21"/>
      <c r="F161" s="22"/>
      <c r="G161" s="22"/>
      <c r="H161" s="34" t="str">
        <f t="shared" si="29"/>
        <v/>
      </c>
      <c r="I161" s="34" t="str">
        <f t="shared" si="30"/>
        <v/>
      </c>
      <c r="J161" s="34" t="str">
        <f t="shared" si="31"/>
        <v/>
      </c>
      <c r="K161" s="34" t="str">
        <f t="shared" si="32"/>
        <v/>
      </c>
      <c r="L161" s="26" t="str">
        <f t="shared" si="28"/>
        <v/>
      </c>
      <c r="M161" s="32"/>
      <c r="N161" s="190"/>
      <c r="O161" s="190"/>
      <c r="P161" s="190"/>
      <c r="Q161" s="190"/>
      <c r="R161" s="23"/>
    </row>
    <row r="162" spans="1:18">
      <c r="A162" s="27">
        <f t="shared" ca="1" si="33"/>
        <v>45999</v>
      </c>
      <c r="B162" s="20"/>
      <c r="C162" s="21"/>
      <c r="D162" s="20"/>
      <c r="E162" s="21"/>
      <c r="F162" s="22"/>
      <c r="G162" s="22"/>
      <c r="H162" s="34" t="str">
        <f t="shared" si="29"/>
        <v/>
      </c>
      <c r="I162" s="34" t="str">
        <f t="shared" si="30"/>
        <v/>
      </c>
      <c r="J162" s="34" t="str">
        <f t="shared" si="31"/>
        <v/>
      </c>
      <c r="K162" s="34" t="str">
        <f t="shared" si="32"/>
        <v/>
      </c>
      <c r="L162" s="26" t="str">
        <f t="shared" si="28"/>
        <v/>
      </c>
      <c r="M162" s="32"/>
      <c r="N162" s="190"/>
      <c r="O162" s="190"/>
      <c r="P162" s="190"/>
      <c r="Q162" s="190"/>
      <c r="R162" s="23"/>
    </row>
    <row r="163" spans="1:18">
      <c r="A163" s="27">
        <f t="shared" ca="1" si="33"/>
        <v>46000</v>
      </c>
      <c r="B163" s="20"/>
      <c r="C163" s="21"/>
      <c r="D163" s="20"/>
      <c r="E163" s="21"/>
      <c r="F163" s="22"/>
      <c r="G163" s="22"/>
      <c r="H163" s="34" t="str">
        <f t="shared" si="29"/>
        <v/>
      </c>
      <c r="I163" s="34" t="str">
        <f t="shared" si="30"/>
        <v/>
      </c>
      <c r="J163" s="34" t="str">
        <f t="shared" si="31"/>
        <v/>
      </c>
      <c r="K163" s="34" t="str">
        <f t="shared" si="32"/>
        <v/>
      </c>
      <c r="L163" s="26" t="str">
        <f t="shared" si="28"/>
        <v/>
      </c>
      <c r="M163" s="32"/>
      <c r="N163" s="190"/>
      <c r="O163" s="190"/>
      <c r="P163" s="190"/>
      <c r="Q163" s="190"/>
      <c r="R163" s="23"/>
    </row>
    <row r="164" spans="1:18">
      <c r="A164" s="27">
        <f t="shared" ca="1" si="33"/>
        <v>46001</v>
      </c>
      <c r="B164" s="20"/>
      <c r="C164" s="21"/>
      <c r="D164" s="20"/>
      <c r="E164" s="21"/>
      <c r="F164" s="22"/>
      <c r="G164" s="22"/>
      <c r="H164" s="34" t="str">
        <f t="shared" si="29"/>
        <v/>
      </c>
      <c r="I164" s="34" t="str">
        <f t="shared" si="30"/>
        <v/>
      </c>
      <c r="J164" s="34" t="str">
        <f t="shared" si="31"/>
        <v/>
      </c>
      <c r="K164" s="34" t="str">
        <f t="shared" si="32"/>
        <v/>
      </c>
      <c r="L164" s="26" t="str">
        <f t="shared" si="28"/>
        <v/>
      </c>
      <c r="M164" s="32"/>
      <c r="N164" s="190"/>
      <c r="O164" s="190"/>
      <c r="P164" s="190"/>
      <c r="Q164" s="190"/>
      <c r="R164" s="23"/>
    </row>
    <row r="165" spans="1:18">
      <c r="A165" s="27">
        <f t="shared" ca="1" si="33"/>
        <v>46002</v>
      </c>
      <c r="B165" s="20"/>
      <c r="C165" s="21"/>
      <c r="D165" s="20"/>
      <c r="E165" s="21"/>
      <c r="F165" s="22"/>
      <c r="G165" s="22"/>
      <c r="H165" s="34" t="str">
        <f t="shared" si="29"/>
        <v/>
      </c>
      <c r="I165" s="34" t="str">
        <f t="shared" si="30"/>
        <v/>
      </c>
      <c r="J165" s="34" t="str">
        <f t="shared" si="31"/>
        <v/>
      </c>
      <c r="K165" s="34" t="str">
        <f t="shared" si="32"/>
        <v/>
      </c>
      <c r="L165" s="26" t="str">
        <f t="shared" si="28"/>
        <v/>
      </c>
      <c r="M165" s="32"/>
      <c r="N165" s="190"/>
      <c r="O165" s="190"/>
      <c r="P165" s="190"/>
      <c r="Q165" s="190"/>
      <c r="R165" s="23"/>
    </row>
    <row r="166" spans="1:18">
      <c r="A166" s="27">
        <f t="shared" ca="1" si="33"/>
        <v>46003</v>
      </c>
      <c r="B166" s="20"/>
      <c r="C166" s="21"/>
      <c r="D166" s="20"/>
      <c r="E166" s="21"/>
      <c r="F166" s="22"/>
      <c r="G166" s="22"/>
      <c r="H166" s="34" t="str">
        <f t="shared" si="29"/>
        <v/>
      </c>
      <c r="I166" s="34" t="str">
        <f t="shared" si="30"/>
        <v/>
      </c>
      <c r="J166" s="34" t="str">
        <f t="shared" si="31"/>
        <v/>
      </c>
      <c r="K166" s="34" t="str">
        <f t="shared" si="32"/>
        <v/>
      </c>
      <c r="L166" s="26" t="str">
        <f t="shared" si="28"/>
        <v/>
      </c>
      <c r="M166" s="32"/>
      <c r="N166" s="190"/>
      <c r="O166" s="190"/>
      <c r="P166" s="190"/>
      <c r="Q166" s="190"/>
      <c r="R166" s="23"/>
    </row>
    <row r="167" spans="1:18">
      <c r="A167" s="27">
        <f t="shared" ca="1" si="33"/>
        <v>46004</v>
      </c>
      <c r="B167" s="20"/>
      <c r="C167" s="21"/>
      <c r="D167" s="20"/>
      <c r="E167" s="21"/>
      <c r="F167" s="22"/>
      <c r="G167" s="22"/>
      <c r="H167" s="34" t="str">
        <f t="shared" si="29"/>
        <v/>
      </c>
      <c r="I167" s="34" t="str">
        <f t="shared" si="30"/>
        <v/>
      </c>
      <c r="J167" s="34" t="str">
        <f t="shared" si="31"/>
        <v/>
      </c>
      <c r="K167" s="34" t="str">
        <f t="shared" si="32"/>
        <v/>
      </c>
      <c r="L167" s="26" t="str">
        <f t="shared" si="28"/>
        <v/>
      </c>
      <c r="M167" s="32"/>
      <c r="N167" s="190"/>
      <c r="O167" s="190"/>
      <c r="P167" s="190"/>
      <c r="Q167" s="190"/>
      <c r="R167" s="23"/>
    </row>
    <row r="168" spans="1:18">
      <c r="A168" s="27">
        <f t="shared" ca="1" si="33"/>
        <v>46005</v>
      </c>
      <c r="B168" s="20"/>
      <c r="C168" s="21"/>
      <c r="D168" s="20"/>
      <c r="E168" s="21"/>
      <c r="F168" s="22"/>
      <c r="G168" s="22"/>
      <c r="H168" s="34" t="str">
        <f t="shared" si="29"/>
        <v/>
      </c>
      <c r="I168" s="34" t="str">
        <f t="shared" si="30"/>
        <v/>
      </c>
      <c r="J168" s="34" t="str">
        <f t="shared" si="31"/>
        <v/>
      </c>
      <c r="K168" s="34" t="str">
        <f t="shared" si="32"/>
        <v/>
      </c>
      <c r="L168" s="26" t="str">
        <f t="shared" si="28"/>
        <v/>
      </c>
      <c r="M168" s="32"/>
      <c r="N168" s="190"/>
      <c r="O168" s="190"/>
      <c r="P168" s="190"/>
      <c r="Q168" s="190"/>
      <c r="R168" s="23"/>
    </row>
    <row r="169" spans="1:18">
      <c r="A169" s="27">
        <f t="shared" ca="1" si="33"/>
        <v>46006</v>
      </c>
      <c r="B169" s="20"/>
      <c r="C169" s="21"/>
      <c r="D169" s="20"/>
      <c r="E169" s="21"/>
      <c r="F169" s="22"/>
      <c r="G169" s="22"/>
      <c r="H169" s="34" t="str">
        <f t="shared" si="29"/>
        <v/>
      </c>
      <c r="I169" s="34" t="str">
        <f t="shared" si="30"/>
        <v/>
      </c>
      <c r="J169" s="34" t="str">
        <f t="shared" si="31"/>
        <v/>
      </c>
      <c r="K169" s="34" t="str">
        <f t="shared" si="32"/>
        <v/>
      </c>
      <c r="L169" s="26" t="str">
        <f t="shared" si="28"/>
        <v/>
      </c>
      <c r="M169" s="32"/>
      <c r="N169" s="190"/>
      <c r="O169" s="190"/>
      <c r="P169" s="190"/>
      <c r="Q169" s="190"/>
      <c r="R169" s="23"/>
    </row>
    <row r="170" spans="1:18">
      <c r="A170" s="27">
        <f t="shared" ca="1" si="33"/>
        <v>46007</v>
      </c>
      <c r="B170" s="20"/>
      <c r="C170" s="21"/>
      <c r="D170" s="20"/>
      <c r="E170" s="21"/>
      <c r="F170" s="22"/>
      <c r="G170" s="22"/>
      <c r="H170" s="34" t="str">
        <f t="shared" si="29"/>
        <v/>
      </c>
      <c r="I170" s="34" t="str">
        <f t="shared" si="30"/>
        <v/>
      </c>
      <c r="J170" s="34" t="str">
        <f t="shared" si="31"/>
        <v/>
      </c>
      <c r="K170" s="34" t="str">
        <f t="shared" si="32"/>
        <v/>
      </c>
      <c r="L170" s="26" t="str">
        <f t="shared" si="28"/>
        <v/>
      </c>
      <c r="M170" s="32"/>
      <c r="N170" s="190"/>
      <c r="O170" s="190"/>
      <c r="P170" s="190"/>
      <c r="Q170" s="190"/>
      <c r="R170" s="23"/>
    </row>
    <row r="171" spans="1:18">
      <c r="A171" s="27">
        <f t="shared" ca="1" si="33"/>
        <v>46008</v>
      </c>
      <c r="B171" s="20"/>
      <c r="C171" s="21"/>
      <c r="D171" s="20"/>
      <c r="E171" s="21"/>
      <c r="F171" s="22"/>
      <c r="G171" s="22"/>
      <c r="H171" s="34" t="str">
        <f t="shared" si="29"/>
        <v/>
      </c>
      <c r="I171" s="34" t="str">
        <f t="shared" si="30"/>
        <v/>
      </c>
      <c r="J171" s="34" t="str">
        <f t="shared" si="31"/>
        <v/>
      </c>
      <c r="K171" s="34" t="str">
        <f t="shared" si="32"/>
        <v/>
      </c>
      <c r="L171" s="26" t="str">
        <f t="shared" si="28"/>
        <v/>
      </c>
      <c r="M171" s="32"/>
      <c r="N171" s="190"/>
      <c r="O171" s="190"/>
      <c r="P171" s="190"/>
      <c r="Q171" s="190"/>
      <c r="R171" s="23"/>
    </row>
    <row r="172" spans="1:18">
      <c r="A172" s="27">
        <f t="shared" ca="1" si="33"/>
        <v>46009</v>
      </c>
      <c r="B172" s="20"/>
      <c r="C172" s="21"/>
      <c r="D172" s="20"/>
      <c r="E172" s="21"/>
      <c r="F172" s="22"/>
      <c r="G172" s="22"/>
      <c r="H172" s="34" t="str">
        <f t="shared" si="29"/>
        <v/>
      </c>
      <c r="I172" s="34" t="str">
        <f t="shared" si="30"/>
        <v/>
      </c>
      <c r="J172" s="34" t="str">
        <f t="shared" si="31"/>
        <v/>
      </c>
      <c r="K172" s="34" t="str">
        <f t="shared" si="32"/>
        <v/>
      </c>
      <c r="L172" s="26" t="str">
        <f t="shared" si="28"/>
        <v/>
      </c>
      <c r="M172" s="32"/>
      <c r="N172" s="190"/>
      <c r="O172" s="190"/>
      <c r="P172" s="190"/>
      <c r="Q172" s="190"/>
      <c r="R172" s="23"/>
    </row>
    <row r="173" spans="1:18">
      <c r="A173" s="27">
        <f t="shared" ca="1" si="33"/>
        <v>46010</v>
      </c>
      <c r="B173" s="20"/>
      <c r="C173" s="21"/>
      <c r="D173" s="20"/>
      <c r="E173" s="21"/>
      <c r="F173" s="22"/>
      <c r="G173" s="22"/>
      <c r="H173" s="34" t="str">
        <f t="shared" si="29"/>
        <v/>
      </c>
      <c r="I173" s="34" t="str">
        <f t="shared" si="30"/>
        <v/>
      </c>
      <c r="J173" s="34" t="str">
        <f t="shared" si="31"/>
        <v/>
      </c>
      <c r="K173" s="34" t="str">
        <f t="shared" si="32"/>
        <v/>
      </c>
      <c r="L173" s="26" t="str">
        <f t="shared" si="28"/>
        <v/>
      </c>
      <c r="M173" s="32"/>
      <c r="N173" s="190"/>
      <c r="O173" s="190"/>
      <c r="P173" s="190"/>
      <c r="Q173" s="190"/>
      <c r="R173" s="23"/>
    </row>
    <row r="174" spans="1:18">
      <c r="A174" s="27">
        <f t="shared" ca="1" si="33"/>
        <v>46011</v>
      </c>
      <c r="B174" s="20"/>
      <c r="C174" s="21"/>
      <c r="D174" s="20"/>
      <c r="E174" s="21"/>
      <c r="F174" s="22"/>
      <c r="G174" s="22"/>
      <c r="H174" s="34" t="str">
        <f t="shared" si="29"/>
        <v/>
      </c>
      <c r="I174" s="34" t="str">
        <f t="shared" si="30"/>
        <v/>
      </c>
      <c r="J174" s="34" t="str">
        <f t="shared" si="31"/>
        <v/>
      </c>
      <c r="K174" s="34" t="str">
        <f t="shared" si="32"/>
        <v/>
      </c>
      <c r="L174" s="26" t="str">
        <f t="shared" si="28"/>
        <v/>
      </c>
      <c r="M174" s="32"/>
      <c r="N174" s="190"/>
      <c r="O174" s="190"/>
      <c r="P174" s="190"/>
      <c r="Q174" s="190"/>
      <c r="R174" s="23"/>
    </row>
    <row r="175" spans="1:18">
      <c r="A175" s="27">
        <f t="shared" ca="1" si="33"/>
        <v>46012</v>
      </c>
      <c r="B175" s="20"/>
      <c r="C175" s="21"/>
      <c r="D175" s="20"/>
      <c r="E175" s="21"/>
      <c r="F175" s="22"/>
      <c r="G175" s="22"/>
      <c r="H175" s="34" t="str">
        <f t="shared" si="29"/>
        <v/>
      </c>
      <c r="I175" s="34" t="str">
        <f t="shared" si="30"/>
        <v/>
      </c>
      <c r="J175" s="34" t="str">
        <f t="shared" si="31"/>
        <v/>
      </c>
      <c r="K175" s="34" t="str">
        <f t="shared" si="32"/>
        <v/>
      </c>
      <c r="L175" s="26" t="str">
        <f t="shared" si="28"/>
        <v/>
      </c>
      <c r="M175" s="32"/>
      <c r="N175" s="190"/>
      <c r="O175" s="190"/>
      <c r="P175" s="190"/>
      <c r="Q175" s="190"/>
      <c r="R175" s="23"/>
    </row>
    <row r="176" spans="1:18">
      <c r="A176" s="27">
        <f t="shared" ca="1" si="33"/>
        <v>46013</v>
      </c>
      <c r="B176" s="20"/>
      <c r="C176" s="21"/>
      <c r="D176" s="20"/>
      <c r="E176" s="21"/>
      <c r="F176" s="22"/>
      <c r="G176" s="22"/>
      <c r="H176" s="34" t="str">
        <f t="shared" si="29"/>
        <v/>
      </c>
      <c r="I176" s="34" t="str">
        <f t="shared" si="30"/>
        <v/>
      </c>
      <c r="J176" s="34" t="str">
        <f t="shared" si="31"/>
        <v/>
      </c>
      <c r="K176" s="34" t="str">
        <f t="shared" si="32"/>
        <v/>
      </c>
      <c r="L176" s="26" t="str">
        <f t="shared" si="28"/>
        <v/>
      </c>
      <c r="M176" s="32"/>
      <c r="N176" s="190"/>
      <c r="O176" s="190"/>
      <c r="P176" s="190"/>
      <c r="Q176" s="190"/>
      <c r="R176" s="23"/>
    </row>
    <row r="177" spans="1:22">
      <c r="A177" s="27">
        <f t="shared" ca="1" si="33"/>
        <v>46014</v>
      </c>
      <c r="B177" s="20"/>
      <c r="C177" s="21"/>
      <c r="D177" s="20"/>
      <c r="E177" s="21"/>
      <c r="F177" s="22"/>
      <c r="G177" s="22"/>
      <c r="H177" s="34" t="str">
        <f t="shared" si="29"/>
        <v/>
      </c>
      <c r="I177" s="34" t="str">
        <f t="shared" si="30"/>
        <v/>
      </c>
      <c r="J177" s="34" t="str">
        <f t="shared" si="31"/>
        <v/>
      </c>
      <c r="K177" s="34" t="str">
        <f t="shared" si="32"/>
        <v/>
      </c>
      <c r="L177" s="26" t="str">
        <f t="shared" si="28"/>
        <v/>
      </c>
      <c r="M177" s="32"/>
      <c r="N177" s="190"/>
      <c r="O177" s="190"/>
      <c r="P177" s="190"/>
      <c r="Q177" s="190"/>
      <c r="R177" s="23"/>
    </row>
    <row r="178" spans="1:22">
      <c r="A178" s="27">
        <f t="shared" ca="1" si="33"/>
        <v>46015</v>
      </c>
      <c r="B178" s="20"/>
      <c r="C178" s="21"/>
      <c r="D178" s="20"/>
      <c r="E178" s="21"/>
      <c r="F178" s="22"/>
      <c r="G178" s="22"/>
      <c r="H178" s="34" t="str">
        <f t="shared" si="29"/>
        <v/>
      </c>
      <c r="I178" s="34" t="str">
        <f t="shared" si="30"/>
        <v/>
      </c>
      <c r="J178" s="34" t="str">
        <f t="shared" si="31"/>
        <v/>
      </c>
      <c r="K178" s="34" t="str">
        <f t="shared" si="32"/>
        <v/>
      </c>
      <c r="L178" s="26" t="str">
        <f t="shared" si="28"/>
        <v/>
      </c>
      <c r="M178" s="32"/>
      <c r="N178" s="190"/>
      <c r="O178" s="190"/>
      <c r="P178" s="190"/>
      <c r="Q178" s="190"/>
      <c r="R178" s="23"/>
    </row>
    <row r="179" spans="1:22">
      <c r="A179" s="27">
        <f t="shared" ca="1" si="33"/>
        <v>46016</v>
      </c>
      <c r="B179" s="20"/>
      <c r="C179" s="21"/>
      <c r="D179" s="20"/>
      <c r="E179" s="21"/>
      <c r="F179" s="22"/>
      <c r="G179" s="22"/>
      <c r="H179" s="34" t="str">
        <f t="shared" si="29"/>
        <v/>
      </c>
      <c r="I179" s="34" t="str">
        <f t="shared" si="30"/>
        <v/>
      </c>
      <c r="J179" s="34" t="str">
        <f t="shared" si="31"/>
        <v/>
      </c>
      <c r="K179" s="34" t="str">
        <f t="shared" si="32"/>
        <v/>
      </c>
      <c r="L179" s="26" t="str">
        <f t="shared" si="28"/>
        <v/>
      </c>
      <c r="M179" s="32"/>
      <c r="N179" s="190"/>
      <c r="O179" s="190"/>
      <c r="P179" s="190"/>
      <c r="Q179" s="190"/>
      <c r="R179" s="23"/>
    </row>
    <row r="180" spans="1:22">
      <c r="A180" s="27">
        <f t="shared" ca="1" si="33"/>
        <v>46017</v>
      </c>
      <c r="B180" s="20"/>
      <c r="C180" s="21"/>
      <c r="D180" s="20"/>
      <c r="E180" s="21"/>
      <c r="F180" s="22"/>
      <c r="G180" s="22"/>
      <c r="H180" s="34" t="str">
        <f t="shared" si="29"/>
        <v/>
      </c>
      <c r="I180" s="34" t="str">
        <f t="shared" si="30"/>
        <v/>
      </c>
      <c r="J180" s="34" t="str">
        <f t="shared" si="31"/>
        <v/>
      </c>
      <c r="K180" s="34" t="str">
        <f t="shared" si="32"/>
        <v/>
      </c>
      <c r="L180" s="26" t="str">
        <f t="shared" si="28"/>
        <v/>
      </c>
      <c r="M180" s="32"/>
      <c r="N180" s="190"/>
      <c r="O180" s="190"/>
      <c r="P180" s="190"/>
      <c r="Q180" s="190"/>
      <c r="R180" s="23"/>
    </row>
    <row r="181" spans="1:22">
      <c r="A181" s="27">
        <f t="shared" ca="1" si="33"/>
        <v>46018</v>
      </c>
      <c r="B181" s="20"/>
      <c r="C181" s="21"/>
      <c r="D181" s="20"/>
      <c r="E181" s="21"/>
      <c r="F181" s="22"/>
      <c r="G181" s="22"/>
      <c r="H181" s="34" t="str">
        <f t="shared" si="29"/>
        <v/>
      </c>
      <c r="I181" s="34" t="str">
        <f t="shared" si="30"/>
        <v/>
      </c>
      <c r="J181" s="34" t="str">
        <f t="shared" si="31"/>
        <v/>
      </c>
      <c r="K181" s="34" t="str">
        <f t="shared" si="32"/>
        <v/>
      </c>
      <c r="L181" s="26" t="str">
        <f t="shared" si="28"/>
        <v/>
      </c>
      <c r="M181" s="32"/>
      <c r="N181" s="190"/>
      <c r="O181" s="190"/>
      <c r="P181" s="190"/>
      <c r="Q181" s="190"/>
      <c r="R181" s="23"/>
    </row>
    <row r="182" spans="1:22">
      <c r="A182" s="27">
        <f t="shared" ca="1" si="33"/>
        <v>46019</v>
      </c>
      <c r="B182" s="20"/>
      <c r="C182" s="21"/>
      <c r="D182" s="20"/>
      <c r="E182" s="21"/>
      <c r="F182" s="22"/>
      <c r="G182" s="22"/>
      <c r="H182" s="34" t="str">
        <f t="shared" si="29"/>
        <v/>
      </c>
      <c r="I182" s="34" t="str">
        <f t="shared" si="30"/>
        <v/>
      </c>
      <c r="J182" s="34" t="str">
        <f t="shared" si="31"/>
        <v/>
      </c>
      <c r="K182" s="34" t="str">
        <f t="shared" si="32"/>
        <v/>
      </c>
      <c r="L182" s="26" t="str">
        <f t="shared" si="28"/>
        <v/>
      </c>
      <c r="M182" s="32"/>
      <c r="N182" s="190"/>
      <c r="O182" s="190"/>
      <c r="P182" s="190"/>
      <c r="Q182" s="190"/>
      <c r="R182" s="23"/>
    </row>
    <row r="183" spans="1:22">
      <c r="A183" s="27">
        <f t="shared" ca="1" si="33"/>
        <v>46020</v>
      </c>
      <c r="B183" s="20"/>
      <c r="C183" s="21"/>
      <c r="D183" s="20"/>
      <c r="E183" s="21"/>
      <c r="F183" s="22"/>
      <c r="G183" s="22"/>
      <c r="H183" s="34" t="str">
        <f t="shared" si="29"/>
        <v/>
      </c>
      <c r="I183" s="34" t="str">
        <f t="shared" si="30"/>
        <v/>
      </c>
      <c r="J183" s="34" t="str">
        <f t="shared" si="31"/>
        <v/>
      </c>
      <c r="K183" s="34" t="str">
        <f t="shared" si="32"/>
        <v/>
      </c>
      <c r="L183" s="26" t="str">
        <f t="shared" si="28"/>
        <v/>
      </c>
      <c r="M183" s="32"/>
      <c r="N183" s="190"/>
      <c r="O183" s="190"/>
      <c r="P183" s="190"/>
      <c r="Q183" s="190"/>
      <c r="R183" s="23"/>
    </row>
    <row r="184" spans="1:22">
      <c r="A184" s="27">
        <f t="shared" ca="1" si="33"/>
        <v>46021</v>
      </c>
      <c r="B184" s="20"/>
      <c r="C184" s="21"/>
      <c r="D184" s="20"/>
      <c r="E184" s="21"/>
      <c r="F184" s="22"/>
      <c r="G184" s="22"/>
      <c r="H184" s="34" t="str">
        <f t="shared" si="29"/>
        <v/>
      </c>
      <c r="I184" s="34" t="str">
        <f t="shared" si="30"/>
        <v/>
      </c>
      <c r="J184" s="34" t="str">
        <f t="shared" si="31"/>
        <v/>
      </c>
      <c r="K184" s="34" t="str">
        <f t="shared" si="32"/>
        <v/>
      </c>
      <c r="L184" s="26" t="str">
        <f t="shared" si="28"/>
        <v/>
      </c>
      <c r="M184" s="32"/>
      <c r="N184" s="190"/>
      <c r="O184" s="190"/>
      <c r="P184" s="190"/>
      <c r="Q184" s="190"/>
      <c r="R184" s="23"/>
    </row>
    <row r="185" spans="1:22">
      <c r="A185" s="27">
        <f t="shared" ca="1" si="33"/>
        <v>46022</v>
      </c>
      <c r="B185" s="20"/>
      <c r="C185" s="21"/>
      <c r="D185" s="20"/>
      <c r="E185" s="21"/>
      <c r="F185" s="22"/>
      <c r="G185" s="22"/>
      <c r="H185" s="34" t="str">
        <f t="shared" si="29"/>
        <v/>
      </c>
      <c r="I185" s="34" t="str">
        <f t="shared" si="30"/>
        <v/>
      </c>
      <c r="J185" s="34" t="str">
        <f t="shared" si="31"/>
        <v/>
      </c>
      <c r="K185" s="34" t="str">
        <f t="shared" si="32"/>
        <v/>
      </c>
      <c r="L185" s="26" t="str">
        <f t="shared" si="28"/>
        <v/>
      </c>
      <c r="M185" s="32"/>
      <c r="N185" s="190"/>
      <c r="O185" s="190"/>
      <c r="P185" s="190"/>
      <c r="Q185" s="190"/>
      <c r="R185" s="23"/>
    </row>
    <row r="186" spans="1:22">
      <c r="A186" s="5" t="s">
        <v>11</v>
      </c>
      <c r="B186" s="191"/>
      <c r="C186" s="192"/>
      <c r="D186" s="191"/>
      <c r="E186" s="192"/>
      <c r="F186" s="26" t="str">
        <f>IF(SUM($F155:$F185)=0,"",SUM($F155:$F185))</f>
        <v/>
      </c>
      <c r="G186" s="26" t="str">
        <f>IF(SUM($G155:$G185)=0,"",SUM($G155:$G185))</f>
        <v/>
      </c>
      <c r="H186" s="26" t="str">
        <f>IF(SUM(H155:H185)=0,"",SUM(H155:H185))</f>
        <v/>
      </c>
      <c r="I186" s="26" t="str">
        <f>IF(SUM(I155:I185)=0,"",SUM(I155:I185))</f>
        <v/>
      </c>
      <c r="J186" s="26" t="str">
        <f t="shared" ref="J186:K186" si="34">IF(SUM(J155:J185)=0,"",SUM(J155:J185))</f>
        <v/>
      </c>
      <c r="K186" s="26" t="str">
        <f t="shared" si="34"/>
        <v/>
      </c>
      <c r="L186" s="26" t="str">
        <f>IF(SUM($L155:$L185)=0,"",SUM($L155:$L185))</f>
        <v/>
      </c>
      <c r="M186" s="33"/>
      <c r="N186" s="193"/>
      <c r="O186" s="193"/>
      <c r="P186" s="193"/>
      <c r="Q186" s="193"/>
      <c r="R186" s="6"/>
    </row>
    <row r="188" spans="1:22" ht="27" customHeight="1">
      <c r="A188" s="194" t="s">
        <v>22</v>
      </c>
      <c r="B188" s="189" t="s">
        <v>103</v>
      </c>
      <c r="C188" s="189"/>
      <c r="D188" s="189"/>
      <c r="E188" s="189"/>
      <c r="F188" s="189" t="s">
        <v>23</v>
      </c>
      <c r="G188" s="189"/>
      <c r="H188" s="189" t="s">
        <v>88</v>
      </c>
      <c r="I188" s="189"/>
      <c r="J188" s="189"/>
      <c r="K188" s="189"/>
      <c r="L188" s="189" t="s">
        <v>87</v>
      </c>
      <c r="M188" s="195" t="s">
        <v>96</v>
      </c>
      <c r="N188" s="194" t="s">
        <v>25</v>
      </c>
      <c r="O188" s="194"/>
      <c r="P188" s="194"/>
      <c r="Q188" s="194"/>
      <c r="R188" s="189" t="s">
        <v>100</v>
      </c>
    </row>
    <row r="189" spans="1:22" ht="14.25" customHeight="1">
      <c r="A189" s="194"/>
      <c r="B189" s="189" t="s">
        <v>82</v>
      </c>
      <c r="C189" s="189"/>
      <c r="D189" s="189" t="s">
        <v>84</v>
      </c>
      <c r="E189" s="189"/>
      <c r="F189" s="189"/>
      <c r="G189" s="189"/>
      <c r="H189" s="189" t="s">
        <v>90</v>
      </c>
      <c r="I189" s="189"/>
      <c r="J189" s="189" t="s">
        <v>89</v>
      </c>
      <c r="K189" s="189"/>
      <c r="L189" s="189"/>
      <c r="M189" s="196"/>
      <c r="N189" s="194"/>
      <c r="O189" s="194"/>
      <c r="P189" s="194"/>
      <c r="Q189" s="194"/>
      <c r="R189" s="189"/>
    </row>
    <row r="190" spans="1:22">
      <c r="A190" s="194"/>
      <c r="B190" s="43" t="s">
        <v>26</v>
      </c>
      <c r="C190" s="43" t="s">
        <v>27</v>
      </c>
      <c r="D190" s="43" t="s">
        <v>26</v>
      </c>
      <c r="E190" s="43" t="s">
        <v>27</v>
      </c>
      <c r="F190" s="44" t="s">
        <v>85</v>
      </c>
      <c r="G190" s="44" t="s">
        <v>86</v>
      </c>
      <c r="H190" s="44" t="s">
        <v>81</v>
      </c>
      <c r="I190" s="44" t="s">
        <v>83</v>
      </c>
      <c r="J190" s="44" t="s">
        <v>81</v>
      </c>
      <c r="K190" s="44" t="s">
        <v>95</v>
      </c>
      <c r="L190" s="189"/>
      <c r="M190" s="197"/>
      <c r="N190" s="194"/>
      <c r="O190" s="194"/>
      <c r="P190" s="194"/>
      <c r="Q190" s="194"/>
      <c r="R190" s="194"/>
    </row>
    <row r="191" spans="1:22">
      <c r="A191" s="27" cm="1">
        <f t="array" aca="1" ref="A191" ca="1">DATE("2025","8"+5,IFERROR(INDIRECT(T1),"1"))</f>
        <v>46023</v>
      </c>
      <c r="B191" s="20"/>
      <c r="C191" s="21"/>
      <c r="D191" s="20"/>
      <c r="E191" s="21"/>
      <c r="F191" s="22"/>
      <c r="G191" s="22"/>
      <c r="H191" s="34" t="str">
        <f>IF(OR(B191="",LEFT(M191,1)="✓"),"",C191-B191-F191)</f>
        <v/>
      </c>
      <c r="I191" s="34" t="str">
        <f>IF(OR(D191="",LEFT(M191,1)="✓"),"",E191-D191-G191)</f>
        <v/>
      </c>
      <c r="J191" s="34" t="str">
        <f>IF(AND(B191&lt;&gt;"",M191="✓所定"),C191-B191-F191,"")</f>
        <v/>
      </c>
      <c r="K191" s="34" t="str">
        <f>IF(AND(B191&lt;&gt;"",M191="✓法定"),C191-B191-F191,"")</f>
        <v/>
      </c>
      <c r="L191" s="26" t="str">
        <f>IF(AND($B191="",$D191=""),"",($C191-$B191-$F191)+($E191-$D191-$G191))</f>
        <v/>
      </c>
      <c r="M191" s="32"/>
      <c r="N191" s="190"/>
      <c r="O191" s="190"/>
      <c r="P191" s="190"/>
      <c r="Q191" s="190"/>
      <c r="R191" s="23"/>
      <c r="V191" s="1" t="s">
        <v>171</v>
      </c>
    </row>
    <row r="192" spans="1:22">
      <c r="A192" s="27">
        <f ca="1">A191+1</f>
        <v>46024</v>
      </c>
      <c r="B192" s="20"/>
      <c r="C192" s="21"/>
      <c r="D192" s="20"/>
      <c r="E192" s="21"/>
      <c r="F192" s="22"/>
      <c r="G192" s="22"/>
      <c r="H192" s="34" t="str">
        <f t="shared" ref="H192:H221" si="35">IF(OR(B192="",LEFT(M192,1)="✓"),"",C192-B192-F192)</f>
        <v/>
      </c>
      <c r="I192" s="34" t="str">
        <f t="shared" ref="I192:I221" si="36">IF(OR(D192="",LEFT(M192,1)="✓"),"",E192-D192-G192)</f>
        <v/>
      </c>
      <c r="J192" s="34" t="str">
        <f t="shared" ref="J192:J221" si="37">IF(AND(B192&lt;&gt;"",M192="✓所定"),C192-B192-F192,"")</f>
        <v/>
      </c>
      <c r="K192" s="34" t="str">
        <f t="shared" ref="K192:K221" si="38">IF(AND(B192&lt;&gt;"",M192="✓法定"),C192-B192-F192,"")</f>
        <v/>
      </c>
      <c r="L192" s="26" t="str">
        <f t="shared" ref="L192:L221" si="39">IF(AND($B192="",$D192=""),"",($C192-$B192-$F192)+($E192-$D192-$G192))</f>
        <v/>
      </c>
      <c r="M192" s="32"/>
      <c r="N192" s="190"/>
      <c r="O192" s="190"/>
      <c r="P192" s="190"/>
      <c r="Q192" s="190"/>
      <c r="R192" s="23"/>
      <c r="V192" s="1" t="s">
        <v>172</v>
      </c>
    </row>
    <row r="193" spans="1:18">
      <c r="A193" s="27">
        <f t="shared" ref="A193:A221" ca="1" si="40">A192+1</f>
        <v>46025</v>
      </c>
      <c r="B193" s="20"/>
      <c r="C193" s="21"/>
      <c r="D193" s="20"/>
      <c r="E193" s="21"/>
      <c r="F193" s="22"/>
      <c r="G193" s="22"/>
      <c r="H193" s="34" t="str">
        <f t="shared" si="35"/>
        <v/>
      </c>
      <c r="I193" s="34" t="str">
        <f t="shared" si="36"/>
        <v/>
      </c>
      <c r="J193" s="34" t="str">
        <f t="shared" si="37"/>
        <v/>
      </c>
      <c r="K193" s="34" t="str">
        <f t="shared" si="38"/>
        <v/>
      </c>
      <c r="L193" s="26" t="str">
        <f t="shared" si="39"/>
        <v/>
      </c>
      <c r="M193" s="32"/>
      <c r="N193" s="190"/>
      <c r="O193" s="190"/>
      <c r="P193" s="190"/>
      <c r="Q193" s="190"/>
      <c r="R193" s="23"/>
    </row>
    <row r="194" spans="1:18">
      <c r="A194" s="27">
        <f t="shared" ca="1" si="40"/>
        <v>46026</v>
      </c>
      <c r="B194" s="20"/>
      <c r="C194" s="21"/>
      <c r="D194" s="20"/>
      <c r="E194" s="21"/>
      <c r="F194" s="22"/>
      <c r="G194" s="22"/>
      <c r="H194" s="34" t="str">
        <f t="shared" si="35"/>
        <v/>
      </c>
      <c r="I194" s="34" t="str">
        <f t="shared" si="36"/>
        <v/>
      </c>
      <c r="J194" s="34" t="str">
        <f t="shared" si="37"/>
        <v/>
      </c>
      <c r="K194" s="34" t="str">
        <f t="shared" si="38"/>
        <v/>
      </c>
      <c r="L194" s="26" t="str">
        <f t="shared" si="39"/>
        <v/>
      </c>
      <c r="M194" s="32"/>
      <c r="N194" s="190"/>
      <c r="O194" s="190"/>
      <c r="P194" s="190"/>
      <c r="Q194" s="190"/>
      <c r="R194" s="23"/>
    </row>
    <row r="195" spans="1:18">
      <c r="A195" s="27">
        <f t="shared" ca="1" si="40"/>
        <v>46027</v>
      </c>
      <c r="B195" s="20"/>
      <c r="C195" s="21"/>
      <c r="D195" s="20"/>
      <c r="E195" s="21"/>
      <c r="F195" s="22"/>
      <c r="G195" s="22"/>
      <c r="H195" s="34" t="str">
        <f t="shared" si="35"/>
        <v/>
      </c>
      <c r="I195" s="34" t="str">
        <f t="shared" si="36"/>
        <v/>
      </c>
      <c r="J195" s="34" t="str">
        <f t="shared" si="37"/>
        <v/>
      </c>
      <c r="K195" s="34" t="str">
        <f t="shared" si="38"/>
        <v/>
      </c>
      <c r="L195" s="26" t="str">
        <f t="shared" si="39"/>
        <v/>
      </c>
      <c r="M195" s="32"/>
      <c r="N195" s="190"/>
      <c r="O195" s="190"/>
      <c r="P195" s="190"/>
      <c r="Q195" s="190"/>
      <c r="R195" s="23"/>
    </row>
    <row r="196" spans="1:18">
      <c r="A196" s="27">
        <f t="shared" ca="1" si="40"/>
        <v>46028</v>
      </c>
      <c r="B196" s="20"/>
      <c r="C196" s="21"/>
      <c r="D196" s="20"/>
      <c r="E196" s="21"/>
      <c r="F196" s="22"/>
      <c r="G196" s="22"/>
      <c r="H196" s="34" t="str">
        <f t="shared" si="35"/>
        <v/>
      </c>
      <c r="I196" s="34" t="str">
        <f t="shared" si="36"/>
        <v/>
      </c>
      <c r="J196" s="34" t="str">
        <f t="shared" si="37"/>
        <v/>
      </c>
      <c r="K196" s="34" t="str">
        <f t="shared" si="38"/>
        <v/>
      </c>
      <c r="L196" s="26" t="str">
        <f t="shared" si="39"/>
        <v/>
      </c>
      <c r="M196" s="32"/>
      <c r="N196" s="190"/>
      <c r="O196" s="190"/>
      <c r="P196" s="190"/>
      <c r="Q196" s="190"/>
      <c r="R196" s="23"/>
    </row>
    <row r="197" spans="1:18">
      <c r="A197" s="27">
        <f t="shared" ca="1" si="40"/>
        <v>46029</v>
      </c>
      <c r="B197" s="20"/>
      <c r="C197" s="21"/>
      <c r="D197" s="20"/>
      <c r="E197" s="21"/>
      <c r="F197" s="22"/>
      <c r="G197" s="22"/>
      <c r="H197" s="34" t="str">
        <f t="shared" si="35"/>
        <v/>
      </c>
      <c r="I197" s="34" t="str">
        <f t="shared" si="36"/>
        <v/>
      </c>
      <c r="J197" s="34" t="str">
        <f t="shared" si="37"/>
        <v/>
      </c>
      <c r="K197" s="34" t="str">
        <f t="shared" si="38"/>
        <v/>
      </c>
      <c r="L197" s="26" t="str">
        <f t="shared" si="39"/>
        <v/>
      </c>
      <c r="M197" s="32"/>
      <c r="N197" s="190"/>
      <c r="O197" s="190"/>
      <c r="P197" s="190"/>
      <c r="Q197" s="190"/>
      <c r="R197" s="23"/>
    </row>
    <row r="198" spans="1:18">
      <c r="A198" s="27">
        <f t="shared" ca="1" si="40"/>
        <v>46030</v>
      </c>
      <c r="B198" s="20"/>
      <c r="C198" s="21"/>
      <c r="D198" s="20"/>
      <c r="E198" s="21"/>
      <c r="F198" s="22"/>
      <c r="G198" s="22"/>
      <c r="H198" s="34" t="str">
        <f t="shared" si="35"/>
        <v/>
      </c>
      <c r="I198" s="34" t="str">
        <f t="shared" si="36"/>
        <v/>
      </c>
      <c r="J198" s="34" t="str">
        <f t="shared" si="37"/>
        <v/>
      </c>
      <c r="K198" s="34" t="str">
        <f t="shared" si="38"/>
        <v/>
      </c>
      <c r="L198" s="26" t="str">
        <f t="shared" si="39"/>
        <v/>
      </c>
      <c r="M198" s="32"/>
      <c r="N198" s="190"/>
      <c r="O198" s="190"/>
      <c r="P198" s="190"/>
      <c r="Q198" s="190"/>
      <c r="R198" s="23"/>
    </row>
    <row r="199" spans="1:18">
      <c r="A199" s="27">
        <f t="shared" ca="1" si="40"/>
        <v>46031</v>
      </c>
      <c r="B199" s="20"/>
      <c r="C199" s="21"/>
      <c r="D199" s="20"/>
      <c r="E199" s="21"/>
      <c r="F199" s="22"/>
      <c r="G199" s="22"/>
      <c r="H199" s="34" t="str">
        <f t="shared" si="35"/>
        <v/>
      </c>
      <c r="I199" s="34" t="str">
        <f t="shared" si="36"/>
        <v/>
      </c>
      <c r="J199" s="34" t="str">
        <f t="shared" si="37"/>
        <v/>
      </c>
      <c r="K199" s="34" t="str">
        <f t="shared" si="38"/>
        <v/>
      </c>
      <c r="L199" s="26" t="str">
        <f t="shared" si="39"/>
        <v/>
      </c>
      <c r="M199" s="32"/>
      <c r="N199" s="190"/>
      <c r="O199" s="190"/>
      <c r="P199" s="190"/>
      <c r="Q199" s="190"/>
      <c r="R199" s="23"/>
    </row>
    <row r="200" spans="1:18">
      <c r="A200" s="27">
        <f t="shared" ca="1" si="40"/>
        <v>46032</v>
      </c>
      <c r="B200" s="20"/>
      <c r="C200" s="21"/>
      <c r="D200" s="20"/>
      <c r="E200" s="21"/>
      <c r="F200" s="22"/>
      <c r="G200" s="22"/>
      <c r="H200" s="34" t="str">
        <f t="shared" si="35"/>
        <v/>
      </c>
      <c r="I200" s="34" t="str">
        <f t="shared" si="36"/>
        <v/>
      </c>
      <c r="J200" s="34" t="str">
        <f t="shared" si="37"/>
        <v/>
      </c>
      <c r="K200" s="34" t="str">
        <f t="shared" si="38"/>
        <v/>
      </c>
      <c r="L200" s="26" t="str">
        <f t="shared" si="39"/>
        <v/>
      </c>
      <c r="M200" s="32"/>
      <c r="N200" s="190"/>
      <c r="O200" s="190"/>
      <c r="P200" s="190"/>
      <c r="Q200" s="190"/>
      <c r="R200" s="23"/>
    </row>
    <row r="201" spans="1:18">
      <c r="A201" s="27">
        <f t="shared" ca="1" si="40"/>
        <v>46033</v>
      </c>
      <c r="B201" s="20"/>
      <c r="C201" s="21"/>
      <c r="D201" s="20"/>
      <c r="E201" s="21"/>
      <c r="F201" s="22"/>
      <c r="G201" s="22"/>
      <c r="H201" s="34" t="str">
        <f t="shared" si="35"/>
        <v/>
      </c>
      <c r="I201" s="34" t="str">
        <f t="shared" si="36"/>
        <v/>
      </c>
      <c r="J201" s="34" t="str">
        <f t="shared" si="37"/>
        <v/>
      </c>
      <c r="K201" s="34" t="str">
        <f t="shared" si="38"/>
        <v/>
      </c>
      <c r="L201" s="26" t="str">
        <f t="shared" si="39"/>
        <v/>
      </c>
      <c r="M201" s="32"/>
      <c r="N201" s="190"/>
      <c r="O201" s="190"/>
      <c r="P201" s="190"/>
      <c r="Q201" s="190"/>
      <c r="R201" s="23"/>
    </row>
    <row r="202" spans="1:18">
      <c r="A202" s="27">
        <f t="shared" ca="1" si="40"/>
        <v>46034</v>
      </c>
      <c r="B202" s="20"/>
      <c r="C202" s="21"/>
      <c r="D202" s="20"/>
      <c r="E202" s="21"/>
      <c r="F202" s="22"/>
      <c r="G202" s="22"/>
      <c r="H202" s="34" t="str">
        <f t="shared" si="35"/>
        <v/>
      </c>
      <c r="I202" s="34" t="str">
        <f t="shared" si="36"/>
        <v/>
      </c>
      <c r="J202" s="34" t="str">
        <f t="shared" si="37"/>
        <v/>
      </c>
      <c r="K202" s="34" t="str">
        <f t="shared" si="38"/>
        <v/>
      </c>
      <c r="L202" s="26" t="str">
        <f t="shared" si="39"/>
        <v/>
      </c>
      <c r="M202" s="32"/>
      <c r="N202" s="190"/>
      <c r="O202" s="190"/>
      <c r="P202" s="190"/>
      <c r="Q202" s="190"/>
      <c r="R202" s="23"/>
    </row>
    <row r="203" spans="1:18">
      <c r="A203" s="27">
        <f t="shared" ca="1" si="40"/>
        <v>46035</v>
      </c>
      <c r="B203" s="20"/>
      <c r="C203" s="21"/>
      <c r="D203" s="20"/>
      <c r="E203" s="21"/>
      <c r="F203" s="22"/>
      <c r="G203" s="22"/>
      <c r="H203" s="34" t="str">
        <f t="shared" si="35"/>
        <v/>
      </c>
      <c r="I203" s="34" t="str">
        <f t="shared" si="36"/>
        <v/>
      </c>
      <c r="J203" s="34" t="str">
        <f t="shared" si="37"/>
        <v/>
      </c>
      <c r="K203" s="34" t="str">
        <f t="shared" si="38"/>
        <v/>
      </c>
      <c r="L203" s="26" t="str">
        <f t="shared" si="39"/>
        <v/>
      </c>
      <c r="M203" s="32"/>
      <c r="N203" s="190"/>
      <c r="O203" s="190"/>
      <c r="P203" s="190"/>
      <c r="Q203" s="190"/>
      <c r="R203" s="23"/>
    </row>
    <row r="204" spans="1:18">
      <c r="A204" s="27">
        <f t="shared" ca="1" si="40"/>
        <v>46036</v>
      </c>
      <c r="B204" s="20"/>
      <c r="C204" s="21"/>
      <c r="D204" s="20"/>
      <c r="E204" s="21"/>
      <c r="F204" s="22"/>
      <c r="G204" s="22"/>
      <c r="H204" s="34" t="str">
        <f t="shared" si="35"/>
        <v/>
      </c>
      <c r="I204" s="34" t="str">
        <f t="shared" si="36"/>
        <v/>
      </c>
      <c r="J204" s="34" t="str">
        <f t="shared" si="37"/>
        <v/>
      </c>
      <c r="K204" s="34" t="str">
        <f t="shared" si="38"/>
        <v/>
      </c>
      <c r="L204" s="26" t="str">
        <f t="shared" si="39"/>
        <v/>
      </c>
      <c r="M204" s="32"/>
      <c r="N204" s="190"/>
      <c r="O204" s="190"/>
      <c r="P204" s="190"/>
      <c r="Q204" s="190"/>
      <c r="R204" s="23"/>
    </row>
    <row r="205" spans="1:18">
      <c r="A205" s="27">
        <f t="shared" ca="1" si="40"/>
        <v>46037</v>
      </c>
      <c r="B205" s="20"/>
      <c r="C205" s="21"/>
      <c r="D205" s="20"/>
      <c r="E205" s="21"/>
      <c r="F205" s="22"/>
      <c r="G205" s="22"/>
      <c r="H205" s="34" t="str">
        <f t="shared" si="35"/>
        <v/>
      </c>
      <c r="I205" s="34" t="str">
        <f t="shared" si="36"/>
        <v/>
      </c>
      <c r="J205" s="34" t="str">
        <f t="shared" si="37"/>
        <v/>
      </c>
      <c r="K205" s="34" t="str">
        <f t="shared" si="38"/>
        <v/>
      </c>
      <c r="L205" s="26" t="str">
        <f t="shared" si="39"/>
        <v/>
      </c>
      <c r="M205" s="32"/>
      <c r="N205" s="190"/>
      <c r="O205" s="190"/>
      <c r="P205" s="190"/>
      <c r="Q205" s="190"/>
      <c r="R205" s="23"/>
    </row>
    <row r="206" spans="1:18">
      <c r="A206" s="27">
        <f t="shared" ca="1" si="40"/>
        <v>46038</v>
      </c>
      <c r="B206" s="20"/>
      <c r="C206" s="21"/>
      <c r="D206" s="20"/>
      <c r="E206" s="21"/>
      <c r="F206" s="22"/>
      <c r="G206" s="22"/>
      <c r="H206" s="34" t="str">
        <f t="shared" si="35"/>
        <v/>
      </c>
      <c r="I206" s="34" t="str">
        <f t="shared" si="36"/>
        <v/>
      </c>
      <c r="J206" s="34" t="str">
        <f t="shared" si="37"/>
        <v/>
      </c>
      <c r="K206" s="34" t="str">
        <f t="shared" si="38"/>
        <v/>
      </c>
      <c r="L206" s="26" t="str">
        <f t="shared" si="39"/>
        <v/>
      </c>
      <c r="M206" s="32"/>
      <c r="N206" s="190"/>
      <c r="O206" s="190"/>
      <c r="P206" s="190"/>
      <c r="Q206" s="190"/>
      <c r="R206" s="23"/>
    </row>
    <row r="207" spans="1:18">
      <c r="A207" s="27">
        <f t="shared" ca="1" si="40"/>
        <v>46039</v>
      </c>
      <c r="B207" s="20"/>
      <c r="C207" s="21"/>
      <c r="D207" s="20"/>
      <c r="E207" s="21"/>
      <c r="F207" s="22"/>
      <c r="G207" s="22"/>
      <c r="H207" s="34" t="str">
        <f t="shared" si="35"/>
        <v/>
      </c>
      <c r="I207" s="34" t="str">
        <f t="shared" si="36"/>
        <v/>
      </c>
      <c r="J207" s="34" t="str">
        <f t="shared" si="37"/>
        <v/>
      </c>
      <c r="K207" s="34" t="str">
        <f t="shared" si="38"/>
        <v/>
      </c>
      <c r="L207" s="26" t="str">
        <f t="shared" si="39"/>
        <v/>
      </c>
      <c r="M207" s="32"/>
      <c r="N207" s="190"/>
      <c r="O207" s="190"/>
      <c r="P207" s="190"/>
      <c r="Q207" s="190"/>
      <c r="R207" s="23"/>
    </row>
    <row r="208" spans="1:18">
      <c r="A208" s="27">
        <f t="shared" ca="1" si="40"/>
        <v>46040</v>
      </c>
      <c r="B208" s="20"/>
      <c r="C208" s="21"/>
      <c r="D208" s="20"/>
      <c r="E208" s="21"/>
      <c r="F208" s="22"/>
      <c r="G208" s="22"/>
      <c r="H208" s="34" t="str">
        <f t="shared" si="35"/>
        <v/>
      </c>
      <c r="I208" s="34" t="str">
        <f t="shared" si="36"/>
        <v/>
      </c>
      <c r="J208" s="34" t="str">
        <f t="shared" si="37"/>
        <v/>
      </c>
      <c r="K208" s="34" t="str">
        <f t="shared" si="38"/>
        <v/>
      </c>
      <c r="L208" s="26" t="str">
        <f t="shared" si="39"/>
        <v/>
      </c>
      <c r="M208" s="32"/>
      <c r="N208" s="190"/>
      <c r="O208" s="190"/>
      <c r="P208" s="190"/>
      <c r="Q208" s="190"/>
      <c r="R208" s="23"/>
    </row>
    <row r="209" spans="1:18">
      <c r="A209" s="27">
        <f t="shared" ca="1" si="40"/>
        <v>46041</v>
      </c>
      <c r="B209" s="20"/>
      <c r="C209" s="21"/>
      <c r="D209" s="20"/>
      <c r="E209" s="21"/>
      <c r="F209" s="22"/>
      <c r="G209" s="22"/>
      <c r="H209" s="34" t="str">
        <f t="shared" si="35"/>
        <v/>
      </c>
      <c r="I209" s="34" t="str">
        <f t="shared" si="36"/>
        <v/>
      </c>
      <c r="J209" s="34" t="str">
        <f t="shared" si="37"/>
        <v/>
      </c>
      <c r="K209" s="34" t="str">
        <f t="shared" si="38"/>
        <v/>
      </c>
      <c r="L209" s="26" t="str">
        <f t="shared" si="39"/>
        <v/>
      </c>
      <c r="M209" s="32"/>
      <c r="N209" s="190"/>
      <c r="O209" s="190"/>
      <c r="P209" s="190"/>
      <c r="Q209" s="190"/>
      <c r="R209" s="23"/>
    </row>
    <row r="210" spans="1:18">
      <c r="A210" s="27">
        <f t="shared" ca="1" si="40"/>
        <v>46042</v>
      </c>
      <c r="B210" s="20"/>
      <c r="C210" s="21"/>
      <c r="D210" s="20"/>
      <c r="E210" s="21"/>
      <c r="F210" s="22"/>
      <c r="G210" s="22"/>
      <c r="H210" s="34" t="str">
        <f t="shared" si="35"/>
        <v/>
      </c>
      <c r="I210" s="34" t="str">
        <f t="shared" si="36"/>
        <v/>
      </c>
      <c r="J210" s="34" t="str">
        <f t="shared" si="37"/>
        <v/>
      </c>
      <c r="K210" s="34" t="str">
        <f t="shared" si="38"/>
        <v/>
      </c>
      <c r="L210" s="26" t="str">
        <f t="shared" si="39"/>
        <v/>
      </c>
      <c r="M210" s="32"/>
      <c r="N210" s="190"/>
      <c r="O210" s="190"/>
      <c r="P210" s="190"/>
      <c r="Q210" s="190"/>
      <c r="R210" s="23"/>
    </row>
    <row r="211" spans="1:18">
      <c r="A211" s="27">
        <f t="shared" ca="1" si="40"/>
        <v>46043</v>
      </c>
      <c r="B211" s="20"/>
      <c r="C211" s="21"/>
      <c r="D211" s="20"/>
      <c r="E211" s="21"/>
      <c r="F211" s="22"/>
      <c r="G211" s="22"/>
      <c r="H211" s="34" t="str">
        <f t="shared" si="35"/>
        <v/>
      </c>
      <c r="I211" s="34" t="str">
        <f t="shared" si="36"/>
        <v/>
      </c>
      <c r="J211" s="34" t="str">
        <f t="shared" si="37"/>
        <v/>
      </c>
      <c r="K211" s="34" t="str">
        <f t="shared" si="38"/>
        <v/>
      </c>
      <c r="L211" s="26" t="str">
        <f t="shared" si="39"/>
        <v/>
      </c>
      <c r="M211" s="32"/>
      <c r="N211" s="190"/>
      <c r="O211" s="190"/>
      <c r="P211" s="190"/>
      <c r="Q211" s="190"/>
      <c r="R211" s="23"/>
    </row>
    <row r="212" spans="1:18">
      <c r="A212" s="27">
        <f t="shared" ca="1" si="40"/>
        <v>46044</v>
      </c>
      <c r="B212" s="20"/>
      <c r="C212" s="21"/>
      <c r="D212" s="20"/>
      <c r="E212" s="21"/>
      <c r="F212" s="22"/>
      <c r="G212" s="22"/>
      <c r="H212" s="34" t="str">
        <f t="shared" si="35"/>
        <v/>
      </c>
      <c r="I212" s="34" t="str">
        <f t="shared" si="36"/>
        <v/>
      </c>
      <c r="J212" s="34" t="str">
        <f t="shared" si="37"/>
        <v/>
      </c>
      <c r="K212" s="34" t="str">
        <f t="shared" si="38"/>
        <v/>
      </c>
      <c r="L212" s="26" t="str">
        <f t="shared" si="39"/>
        <v/>
      </c>
      <c r="M212" s="32"/>
      <c r="N212" s="190"/>
      <c r="O212" s="190"/>
      <c r="P212" s="190"/>
      <c r="Q212" s="190"/>
      <c r="R212" s="23"/>
    </row>
    <row r="213" spans="1:18">
      <c r="A213" s="27">
        <f t="shared" ca="1" si="40"/>
        <v>46045</v>
      </c>
      <c r="B213" s="20"/>
      <c r="C213" s="21"/>
      <c r="D213" s="20"/>
      <c r="E213" s="21"/>
      <c r="F213" s="22"/>
      <c r="G213" s="22"/>
      <c r="H213" s="34" t="str">
        <f t="shared" si="35"/>
        <v/>
      </c>
      <c r="I213" s="34" t="str">
        <f t="shared" si="36"/>
        <v/>
      </c>
      <c r="J213" s="34" t="str">
        <f t="shared" si="37"/>
        <v/>
      </c>
      <c r="K213" s="34" t="str">
        <f t="shared" si="38"/>
        <v/>
      </c>
      <c r="L213" s="26" t="str">
        <f t="shared" si="39"/>
        <v/>
      </c>
      <c r="M213" s="32"/>
      <c r="N213" s="190"/>
      <c r="O213" s="190"/>
      <c r="P213" s="190"/>
      <c r="Q213" s="190"/>
      <c r="R213" s="23"/>
    </row>
    <row r="214" spans="1:18">
      <c r="A214" s="27">
        <f t="shared" ca="1" si="40"/>
        <v>46046</v>
      </c>
      <c r="B214" s="20"/>
      <c r="C214" s="21"/>
      <c r="D214" s="20"/>
      <c r="E214" s="21"/>
      <c r="F214" s="22"/>
      <c r="G214" s="22"/>
      <c r="H214" s="34" t="str">
        <f t="shared" si="35"/>
        <v/>
      </c>
      <c r="I214" s="34" t="str">
        <f t="shared" si="36"/>
        <v/>
      </c>
      <c r="J214" s="34" t="str">
        <f t="shared" si="37"/>
        <v/>
      </c>
      <c r="K214" s="34" t="str">
        <f t="shared" si="38"/>
        <v/>
      </c>
      <c r="L214" s="26" t="str">
        <f t="shared" si="39"/>
        <v/>
      </c>
      <c r="M214" s="32"/>
      <c r="N214" s="190"/>
      <c r="O214" s="190"/>
      <c r="P214" s="190"/>
      <c r="Q214" s="190"/>
      <c r="R214" s="23"/>
    </row>
    <row r="215" spans="1:18">
      <c r="A215" s="27">
        <f t="shared" ca="1" si="40"/>
        <v>46047</v>
      </c>
      <c r="B215" s="20"/>
      <c r="C215" s="21"/>
      <c r="D215" s="20"/>
      <c r="E215" s="21"/>
      <c r="F215" s="22"/>
      <c r="G215" s="22"/>
      <c r="H215" s="34" t="str">
        <f t="shared" si="35"/>
        <v/>
      </c>
      <c r="I215" s="34" t="str">
        <f t="shared" si="36"/>
        <v/>
      </c>
      <c r="J215" s="34" t="str">
        <f t="shared" si="37"/>
        <v/>
      </c>
      <c r="K215" s="34" t="str">
        <f t="shared" si="38"/>
        <v/>
      </c>
      <c r="L215" s="26" t="str">
        <f t="shared" si="39"/>
        <v/>
      </c>
      <c r="M215" s="32"/>
      <c r="N215" s="190"/>
      <c r="O215" s="190"/>
      <c r="P215" s="190"/>
      <c r="Q215" s="190"/>
      <c r="R215" s="23"/>
    </row>
    <row r="216" spans="1:18">
      <c r="A216" s="27">
        <f t="shared" ca="1" si="40"/>
        <v>46048</v>
      </c>
      <c r="B216" s="20"/>
      <c r="C216" s="21"/>
      <c r="D216" s="20"/>
      <c r="E216" s="21"/>
      <c r="F216" s="22"/>
      <c r="G216" s="22"/>
      <c r="H216" s="34" t="str">
        <f t="shared" si="35"/>
        <v/>
      </c>
      <c r="I216" s="34" t="str">
        <f t="shared" si="36"/>
        <v/>
      </c>
      <c r="J216" s="34" t="str">
        <f t="shared" si="37"/>
        <v/>
      </c>
      <c r="K216" s="34" t="str">
        <f t="shared" si="38"/>
        <v/>
      </c>
      <c r="L216" s="26" t="str">
        <f t="shared" si="39"/>
        <v/>
      </c>
      <c r="M216" s="32"/>
      <c r="N216" s="190"/>
      <c r="O216" s="190"/>
      <c r="P216" s="190"/>
      <c r="Q216" s="190"/>
      <c r="R216" s="23"/>
    </row>
    <row r="217" spans="1:18">
      <c r="A217" s="27">
        <f t="shared" ca="1" si="40"/>
        <v>46049</v>
      </c>
      <c r="B217" s="20"/>
      <c r="C217" s="21"/>
      <c r="D217" s="20"/>
      <c r="E217" s="21"/>
      <c r="F217" s="22"/>
      <c r="G217" s="22"/>
      <c r="H217" s="34" t="str">
        <f t="shared" si="35"/>
        <v/>
      </c>
      <c r="I217" s="34" t="str">
        <f t="shared" si="36"/>
        <v/>
      </c>
      <c r="J217" s="34" t="str">
        <f t="shared" si="37"/>
        <v/>
      </c>
      <c r="K217" s="34" t="str">
        <f t="shared" si="38"/>
        <v/>
      </c>
      <c r="L217" s="26" t="str">
        <f t="shared" si="39"/>
        <v/>
      </c>
      <c r="M217" s="32"/>
      <c r="N217" s="190"/>
      <c r="O217" s="190"/>
      <c r="P217" s="190"/>
      <c r="Q217" s="190"/>
      <c r="R217" s="23"/>
    </row>
    <row r="218" spans="1:18">
      <c r="A218" s="27">
        <f t="shared" ca="1" si="40"/>
        <v>46050</v>
      </c>
      <c r="B218" s="20"/>
      <c r="C218" s="21"/>
      <c r="D218" s="20"/>
      <c r="E218" s="21"/>
      <c r="F218" s="22"/>
      <c r="G218" s="22"/>
      <c r="H218" s="34" t="str">
        <f t="shared" si="35"/>
        <v/>
      </c>
      <c r="I218" s="34" t="str">
        <f t="shared" si="36"/>
        <v/>
      </c>
      <c r="J218" s="34" t="str">
        <f t="shared" si="37"/>
        <v/>
      </c>
      <c r="K218" s="34" t="str">
        <f t="shared" si="38"/>
        <v/>
      </c>
      <c r="L218" s="26" t="str">
        <f t="shared" si="39"/>
        <v/>
      </c>
      <c r="M218" s="32"/>
      <c r="N218" s="190"/>
      <c r="O218" s="190"/>
      <c r="P218" s="190"/>
      <c r="Q218" s="190"/>
      <c r="R218" s="23"/>
    </row>
    <row r="219" spans="1:18">
      <c r="A219" s="27">
        <f t="shared" ca="1" si="40"/>
        <v>46051</v>
      </c>
      <c r="B219" s="20"/>
      <c r="C219" s="21"/>
      <c r="D219" s="20"/>
      <c r="E219" s="21"/>
      <c r="F219" s="22"/>
      <c r="G219" s="22"/>
      <c r="H219" s="34" t="str">
        <f t="shared" si="35"/>
        <v/>
      </c>
      <c r="I219" s="34" t="str">
        <f t="shared" si="36"/>
        <v/>
      </c>
      <c r="J219" s="34" t="str">
        <f t="shared" si="37"/>
        <v/>
      </c>
      <c r="K219" s="34" t="str">
        <f t="shared" si="38"/>
        <v/>
      </c>
      <c r="L219" s="26" t="str">
        <f t="shared" si="39"/>
        <v/>
      </c>
      <c r="M219" s="32"/>
      <c r="N219" s="190"/>
      <c r="O219" s="190"/>
      <c r="P219" s="190"/>
      <c r="Q219" s="190"/>
      <c r="R219" s="23"/>
    </row>
    <row r="220" spans="1:18">
      <c r="A220" s="27">
        <f t="shared" ca="1" si="40"/>
        <v>46052</v>
      </c>
      <c r="B220" s="20"/>
      <c r="C220" s="21"/>
      <c r="D220" s="20"/>
      <c r="E220" s="21"/>
      <c r="F220" s="22"/>
      <c r="G220" s="22"/>
      <c r="H220" s="34" t="str">
        <f t="shared" si="35"/>
        <v/>
      </c>
      <c r="I220" s="34" t="str">
        <f t="shared" si="36"/>
        <v/>
      </c>
      <c r="J220" s="34" t="str">
        <f t="shared" si="37"/>
        <v/>
      </c>
      <c r="K220" s="34" t="str">
        <f t="shared" si="38"/>
        <v/>
      </c>
      <c r="L220" s="26" t="str">
        <f t="shared" si="39"/>
        <v/>
      </c>
      <c r="M220" s="32"/>
      <c r="N220" s="190"/>
      <c r="O220" s="190"/>
      <c r="P220" s="190"/>
      <c r="Q220" s="190"/>
      <c r="R220" s="23"/>
    </row>
    <row r="221" spans="1:18">
      <c r="A221" s="27">
        <f t="shared" ca="1" si="40"/>
        <v>46053</v>
      </c>
      <c r="B221" s="20"/>
      <c r="C221" s="21"/>
      <c r="D221" s="20"/>
      <c r="E221" s="21"/>
      <c r="F221" s="22"/>
      <c r="G221" s="22"/>
      <c r="H221" s="34" t="str">
        <f t="shared" si="35"/>
        <v/>
      </c>
      <c r="I221" s="34" t="str">
        <f t="shared" si="36"/>
        <v/>
      </c>
      <c r="J221" s="34" t="str">
        <f t="shared" si="37"/>
        <v/>
      </c>
      <c r="K221" s="34" t="str">
        <f t="shared" si="38"/>
        <v/>
      </c>
      <c r="L221" s="26" t="str">
        <f t="shared" si="39"/>
        <v/>
      </c>
      <c r="M221" s="32"/>
      <c r="N221" s="190"/>
      <c r="O221" s="190"/>
      <c r="P221" s="190"/>
      <c r="Q221" s="190"/>
      <c r="R221" s="23"/>
    </row>
    <row r="222" spans="1:18">
      <c r="A222" s="5" t="s">
        <v>11</v>
      </c>
      <c r="B222" s="191"/>
      <c r="C222" s="192"/>
      <c r="D222" s="191"/>
      <c r="E222" s="192"/>
      <c r="F222" s="26" t="str">
        <f>IF(SUM($F191:$F221)=0,"",SUM($F191:$F221))</f>
        <v/>
      </c>
      <c r="G222" s="26" t="str">
        <f>IF(SUM($G191:$G221)=0,"",SUM($G191:$G221))</f>
        <v/>
      </c>
      <c r="H222" s="26" t="str">
        <f>IF(SUM(H191:H221)=0,"",SUM(H191:H221))</f>
        <v/>
      </c>
      <c r="I222" s="26" t="str">
        <f>IF(SUM(I191:I221)=0,"",SUM(I191:I221))</f>
        <v/>
      </c>
      <c r="J222" s="26" t="str">
        <f t="shared" ref="J222:K222" si="41">IF(SUM(J191:J221)=0,"",SUM(J191:J221))</f>
        <v/>
      </c>
      <c r="K222" s="26" t="str">
        <f t="shared" si="41"/>
        <v/>
      </c>
      <c r="L222" s="26" t="str">
        <f>IF(SUM($L191:$L221)=0,"",SUM($L191:$L221))</f>
        <v/>
      </c>
      <c r="M222" s="33"/>
      <c r="N222" s="193"/>
      <c r="O222" s="193"/>
      <c r="P222" s="193"/>
      <c r="Q222" s="193"/>
      <c r="R222" s="6"/>
    </row>
    <row r="224" spans="1:18" ht="27" customHeight="1">
      <c r="A224" s="194" t="s">
        <v>22</v>
      </c>
      <c r="B224" s="189" t="s">
        <v>103</v>
      </c>
      <c r="C224" s="189"/>
      <c r="D224" s="189"/>
      <c r="E224" s="189"/>
      <c r="F224" s="189" t="s">
        <v>23</v>
      </c>
      <c r="G224" s="189"/>
      <c r="H224" s="189" t="s">
        <v>88</v>
      </c>
      <c r="I224" s="189"/>
      <c r="J224" s="189"/>
      <c r="K224" s="189"/>
      <c r="L224" s="189" t="s">
        <v>87</v>
      </c>
      <c r="M224" s="195" t="s">
        <v>96</v>
      </c>
      <c r="N224" s="194" t="s">
        <v>25</v>
      </c>
      <c r="O224" s="194"/>
      <c r="P224" s="194"/>
      <c r="Q224" s="194"/>
      <c r="R224" s="189" t="s">
        <v>100</v>
      </c>
    </row>
    <row r="225" spans="1:22" ht="14.25" customHeight="1">
      <c r="A225" s="194"/>
      <c r="B225" s="189" t="s">
        <v>82</v>
      </c>
      <c r="C225" s="189"/>
      <c r="D225" s="189" t="s">
        <v>84</v>
      </c>
      <c r="E225" s="189"/>
      <c r="F225" s="189"/>
      <c r="G225" s="189"/>
      <c r="H225" s="189" t="s">
        <v>90</v>
      </c>
      <c r="I225" s="189"/>
      <c r="J225" s="189" t="s">
        <v>89</v>
      </c>
      <c r="K225" s="189"/>
      <c r="L225" s="189"/>
      <c r="M225" s="196"/>
      <c r="N225" s="194"/>
      <c r="O225" s="194"/>
      <c r="P225" s="194"/>
      <c r="Q225" s="194"/>
      <c r="R225" s="189"/>
    </row>
    <row r="226" spans="1:22">
      <c r="A226" s="194"/>
      <c r="B226" s="43" t="s">
        <v>26</v>
      </c>
      <c r="C226" s="43" t="s">
        <v>27</v>
      </c>
      <c r="D226" s="43" t="s">
        <v>26</v>
      </c>
      <c r="E226" s="43" t="s">
        <v>27</v>
      </c>
      <c r="F226" s="44" t="s">
        <v>85</v>
      </c>
      <c r="G226" s="44" t="s">
        <v>86</v>
      </c>
      <c r="H226" s="44" t="s">
        <v>81</v>
      </c>
      <c r="I226" s="44" t="s">
        <v>83</v>
      </c>
      <c r="J226" s="44" t="s">
        <v>81</v>
      </c>
      <c r="K226" s="44" t="s">
        <v>95</v>
      </c>
      <c r="L226" s="189"/>
      <c r="M226" s="197"/>
      <c r="N226" s="194"/>
      <c r="O226" s="194"/>
      <c r="P226" s="194"/>
      <c r="Q226" s="194"/>
      <c r="R226" s="194"/>
    </row>
    <row r="227" spans="1:22">
      <c r="A227" s="27" cm="1">
        <f t="array" aca="1" ref="A227" ca="1">DATE("2025","8"+6,IFERROR(INDIRECT(T1),"1"))</f>
        <v>46054</v>
      </c>
      <c r="B227" s="20"/>
      <c r="C227" s="21"/>
      <c r="D227" s="20"/>
      <c r="E227" s="21"/>
      <c r="F227" s="22"/>
      <c r="G227" s="22"/>
      <c r="H227" s="34" t="str">
        <f>IF(OR(B227="",LEFT(M227,1)="✓"),"",C227-B227-F227)</f>
        <v/>
      </c>
      <c r="I227" s="34" t="str">
        <f>IF(OR(D227="",LEFT(M227,1)="✓"),"",E227-D227-G227)</f>
        <v/>
      </c>
      <c r="J227" s="34" t="str">
        <f>IF(AND(B227&lt;&gt;"",M227="✓所定"),C227-B227-F227,"")</f>
        <v/>
      </c>
      <c r="K227" s="34" t="str">
        <f>IF(AND(B227&lt;&gt;"",M227="✓法定"),C227-B227-F227,"")</f>
        <v/>
      </c>
      <c r="L227" s="26" t="str">
        <f t="shared" ref="L227:L253" si="42">IF(AND($B227="",$D227=""),"",($C227-$B227-$F227)+($E227-$D227-$G227))</f>
        <v/>
      </c>
      <c r="M227" s="32"/>
      <c r="N227" s="190"/>
      <c r="O227" s="190"/>
      <c r="P227" s="190"/>
      <c r="Q227" s="190"/>
      <c r="R227" s="23"/>
      <c r="V227" s="1" t="s">
        <v>171</v>
      </c>
    </row>
    <row r="228" spans="1:22">
      <c r="A228" s="27">
        <f ca="1">A227+1</f>
        <v>46055</v>
      </c>
      <c r="B228" s="20"/>
      <c r="C228" s="21"/>
      <c r="D228" s="20"/>
      <c r="E228" s="21"/>
      <c r="F228" s="22"/>
      <c r="G228" s="22"/>
      <c r="H228" s="34" t="str">
        <f t="shared" ref="H228:H257" si="43">IF(OR(B228="",LEFT(M228,1)="✓"),"",C228-B228-F228)</f>
        <v/>
      </c>
      <c r="I228" s="34" t="str">
        <f t="shared" ref="I228:I257" si="44">IF(OR(D228="",LEFT(M228,1)="✓"),"",E228-D228-G228)</f>
        <v/>
      </c>
      <c r="J228" s="34" t="str">
        <f t="shared" ref="J228:J257" si="45">IF(AND(B228&lt;&gt;"",M228="✓所定"),C228-B228-F228,"")</f>
        <v/>
      </c>
      <c r="K228" s="34" t="str">
        <f t="shared" ref="K228:K257" si="46">IF(AND(B228&lt;&gt;"",M228="✓法定"),C228-B228-F228,"")</f>
        <v/>
      </c>
      <c r="L228" s="26" t="str">
        <f t="shared" si="42"/>
        <v/>
      </c>
      <c r="M228" s="32"/>
      <c r="N228" s="190"/>
      <c r="O228" s="190"/>
      <c r="P228" s="190"/>
      <c r="Q228" s="190"/>
      <c r="R228" s="23"/>
      <c r="V228" s="1" t="s">
        <v>172</v>
      </c>
    </row>
    <row r="229" spans="1:22">
      <c r="A229" s="27">
        <f t="shared" ref="A229:A257" ca="1" si="47">A228+1</f>
        <v>46056</v>
      </c>
      <c r="B229" s="20"/>
      <c r="C229" s="21"/>
      <c r="D229" s="20"/>
      <c r="E229" s="21"/>
      <c r="F229" s="22"/>
      <c r="G229" s="22"/>
      <c r="H229" s="34" t="str">
        <f t="shared" si="43"/>
        <v/>
      </c>
      <c r="I229" s="34" t="str">
        <f t="shared" si="44"/>
        <v/>
      </c>
      <c r="J229" s="34" t="str">
        <f t="shared" si="45"/>
        <v/>
      </c>
      <c r="K229" s="34" t="str">
        <f t="shared" si="46"/>
        <v/>
      </c>
      <c r="L229" s="26" t="str">
        <f t="shared" si="42"/>
        <v/>
      </c>
      <c r="M229" s="32"/>
      <c r="N229" s="190"/>
      <c r="O229" s="190"/>
      <c r="P229" s="190"/>
      <c r="Q229" s="190"/>
      <c r="R229" s="23"/>
    </row>
    <row r="230" spans="1:22">
      <c r="A230" s="27">
        <f t="shared" ca="1" si="47"/>
        <v>46057</v>
      </c>
      <c r="B230" s="20"/>
      <c r="C230" s="21"/>
      <c r="D230" s="20"/>
      <c r="E230" s="21"/>
      <c r="F230" s="22"/>
      <c r="G230" s="22"/>
      <c r="H230" s="34" t="str">
        <f t="shared" si="43"/>
        <v/>
      </c>
      <c r="I230" s="34" t="str">
        <f t="shared" si="44"/>
        <v/>
      </c>
      <c r="J230" s="34" t="str">
        <f t="shared" si="45"/>
        <v/>
      </c>
      <c r="K230" s="34" t="str">
        <f t="shared" si="46"/>
        <v/>
      </c>
      <c r="L230" s="26" t="str">
        <f t="shared" si="42"/>
        <v/>
      </c>
      <c r="M230" s="32"/>
      <c r="N230" s="190"/>
      <c r="O230" s="190"/>
      <c r="P230" s="190"/>
      <c r="Q230" s="190"/>
      <c r="R230" s="23"/>
    </row>
    <row r="231" spans="1:22">
      <c r="A231" s="27">
        <f t="shared" ca="1" si="47"/>
        <v>46058</v>
      </c>
      <c r="B231" s="20"/>
      <c r="C231" s="21"/>
      <c r="D231" s="20"/>
      <c r="E231" s="21"/>
      <c r="F231" s="22"/>
      <c r="G231" s="22"/>
      <c r="H231" s="34" t="str">
        <f t="shared" si="43"/>
        <v/>
      </c>
      <c r="I231" s="34" t="str">
        <f t="shared" si="44"/>
        <v/>
      </c>
      <c r="J231" s="34" t="str">
        <f t="shared" si="45"/>
        <v/>
      </c>
      <c r="K231" s="34" t="str">
        <f t="shared" si="46"/>
        <v/>
      </c>
      <c r="L231" s="26" t="str">
        <f t="shared" si="42"/>
        <v/>
      </c>
      <c r="M231" s="32"/>
      <c r="N231" s="190"/>
      <c r="O231" s="190"/>
      <c r="P231" s="190"/>
      <c r="Q231" s="190"/>
      <c r="R231" s="23"/>
    </row>
    <row r="232" spans="1:22">
      <c r="A232" s="27">
        <f t="shared" ca="1" si="47"/>
        <v>46059</v>
      </c>
      <c r="B232" s="20"/>
      <c r="C232" s="21"/>
      <c r="D232" s="20"/>
      <c r="E232" s="21"/>
      <c r="F232" s="22"/>
      <c r="G232" s="22"/>
      <c r="H232" s="34" t="str">
        <f t="shared" si="43"/>
        <v/>
      </c>
      <c r="I232" s="34" t="str">
        <f t="shared" si="44"/>
        <v/>
      </c>
      <c r="J232" s="34" t="str">
        <f t="shared" si="45"/>
        <v/>
      </c>
      <c r="K232" s="34" t="str">
        <f t="shared" si="46"/>
        <v/>
      </c>
      <c r="L232" s="26" t="str">
        <f t="shared" si="42"/>
        <v/>
      </c>
      <c r="M232" s="32"/>
      <c r="N232" s="190"/>
      <c r="O232" s="190"/>
      <c r="P232" s="190"/>
      <c r="Q232" s="190"/>
      <c r="R232" s="23"/>
    </row>
    <row r="233" spans="1:22">
      <c r="A233" s="27">
        <f t="shared" ca="1" si="47"/>
        <v>46060</v>
      </c>
      <c r="B233" s="20"/>
      <c r="C233" s="21"/>
      <c r="D233" s="20"/>
      <c r="E233" s="21"/>
      <c r="F233" s="22"/>
      <c r="G233" s="22"/>
      <c r="H233" s="34" t="str">
        <f t="shared" si="43"/>
        <v/>
      </c>
      <c r="I233" s="34" t="str">
        <f t="shared" si="44"/>
        <v/>
      </c>
      <c r="J233" s="34" t="str">
        <f t="shared" si="45"/>
        <v/>
      </c>
      <c r="K233" s="34" t="str">
        <f t="shared" si="46"/>
        <v/>
      </c>
      <c r="L233" s="26" t="str">
        <f t="shared" si="42"/>
        <v/>
      </c>
      <c r="M233" s="32"/>
      <c r="N233" s="190"/>
      <c r="O233" s="190"/>
      <c r="P233" s="190"/>
      <c r="Q233" s="190"/>
      <c r="R233" s="23"/>
    </row>
    <row r="234" spans="1:22">
      <c r="A234" s="27">
        <f t="shared" ca="1" si="47"/>
        <v>46061</v>
      </c>
      <c r="B234" s="20"/>
      <c r="C234" s="21"/>
      <c r="D234" s="20"/>
      <c r="E234" s="21"/>
      <c r="F234" s="22"/>
      <c r="G234" s="22"/>
      <c r="H234" s="34" t="str">
        <f t="shared" si="43"/>
        <v/>
      </c>
      <c r="I234" s="34" t="str">
        <f t="shared" si="44"/>
        <v/>
      </c>
      <c r="J234" s="34" t="str">
        <f t="shared" si="45"/>
        <v/>
      </c>
      <c r="K234" s="34" t="str">
        <f t="shared" si="46"/>
        <v/>
      </c>
      <c r="L234" s="26" t="str">
        <f t="shared" si="42"/>
        <v/>
      </c>
      <c r="M234" s="32"/>
      <c r="N234" s="190"/>
      <c r="O234" s="190"/>
      <c r="P234" s="190"/>
      <c r="Q234" s="190"/>
      <c r="R234" s="23"/>
    </row>
    <row r="235" spans="1:22">
      <c r="A235" s="27">
        <f t="shared" ca="1" si="47"/>
        <v>46062</v>
      </c>
      <c r="B235" s="20"/>
      <c r="C235" s="21"/>
      <c r="D235" s="20"/>
      <c r="E235" s="21"/>
      <c r="F235" s="22"/>
      <c r="G235" s="22"/>
      <c r="H235" s="34" t="str">
        <f t="shared" si="43"/>
        <v/>
      </c>
      <c r="I235" s="34" t="str">
        <f t="shared" si="44"/>
        <v/>
      </c>
      <c r="J235" s="34" t="str">
        <f t="shared" si="45"/>
        <v/>
      </c>
      <c r="K235" s="34" t="str">
        <f t="shared" si="46"/>
        <v/>
      </c>
      <c r="L235" s="26" t="str">
        <f t="shared" si="42"/>
        <v/>
      </c>
      <c r="M235" s="32"/>
      <c r="N235" s="190"/>
      <c r="O235" s="190"/>
      <c r="P235" s="190"/>
      <c r="Q235" s="190"/>
      <c r="R235" s="23"/>
    </row>
    <row r="236" spans="1:22">
      <c r="A236" s="27">
        <f t="shared" ca="1" si="47"/>
        <v>46063</v>
      </c>
      <c r="B236" s="20"/>
      <c r="C236" s="21"/>
      <c r="D236" s="20"/>
      <c r="E236" s="21"/>
      <c r="F236" s="22"/>
      <c r="G236" s="22"/>
      <c r="H236" s="34" t="str">
        <f t="shared" si="43"/>
        <v/>
      </c>
      <c r="I236" s="34" t="str">
        <f t="shared" si="44"/>
        <v/>
      </c>
      <c r="J236" s="34" t="str">
        <f t="shared" si="45"/>
        <v/>
      </c>
      <c r="K236" s="34" t="str">
        <f t="shared" si="46"/>
        <v/>
      </c>
      <c r="L236" s="26" t="str">
        <f t="shared" si="42"/>
        <v/>
      </c>
      <c r="M236" s="32"/>
      <c r="N236" s="190"/>
      <c r="O236" s="190"/>
      <c r="P236" s="190"/>
      <c r="Q236" s="190"/>
      <c r="R236" s="23"/>
    </row>
    <row r="237" spans="1:22">
      <c r="A237" s="27">
        <f t="shared" ca="1" si="47"/>
        <v>46064</v>
      </c>
      <c r="B237" s="20"/>
      <c r="C237" s="21"/>
      <c r="D237" s="20"/>
      <c r="E237" s="21"/>
      <c r="F237" s="22"/>
      <c r="G237" s="22"/>
      <c r="H237" s="34" t="str">
        <f t="shared" si="43"/>
        <v/>
      </c>
      <c r="I237" s="34" t="str">
        <f t="shared" si="44"/>
        <v/>
      </c>
      <c r="J237" s="34" t="str">
        <f t="shared" si="45"/>
        <v/>
      </c>
      <c r="K237" s="34" t="str">
        <f t="shared" si="46"/>
        <v/>
      </c>
      <c r="L237" s="26" t="str">
        <f t="shared" si="42"/>
        <v/>
      </c>
      <c r="M237" s="32"/>
      <c r="N237" s="190"/>
      <c r="O237" s="190"/>
      <c r="P237" s="190"/>
      <c r="Q237" s="190"/>
      <c r="R237" s="23"/>
    </row>
    <row r="238" spans="1:22">
      <c r="A238" s="27">
        <f t="shared" ca="1" si="47"/>
        <v>46065</v>
      </c>
      <c r="B238" s="20"/>
      <c r="C238" s="21"/>
      <c r="D238" s="20"/>
      <c r="E238" s="21"/>
      <c r="F238" s="22"/>
      <c r="G238" s="22"/>
      <c r="H238" s="34" t="str">
        <f t="shared" si="43"/>
        <v/>
      </c>
      <c r="I238" s="34" t="str">
        <f t="shared" si="44"/>
        <v/>
      </c>
      <c r="J238" s="34" t="str">
        <f t="shared" si="45"/>
        <v/>
      </c>
      <c r="K238" s="34" t="str">
        <f t="shared" si="46"/>
        <v/>
      </c>
      <c r="L238" s="26" t="str">
        <f t="shared" si="42"/>
        <v/>
      </c>
      <c r="M238" s="32"/>
      <c r="N238" s="190"/>
      <c r="O238" s="190"/>
      <c r="P238" s="190"/>
      <c r="Q238" s="190"/>
      <c r="R238" s="23"/>
    </row>
    <row r="239" spans="1:22">
      <c r="A239" s="27">
        <f t="shared" ca="1" si="47"/>
        <v>46066</v>
      </c>
      <c r="B239" s="20"/>
      <c r="C239" s="21"/>
      <c r="D239" s="20"/>
      <c r="E239" s="21"/>
      <c r="F239" s="22"/>
      <c r="G239" s="22"/>
      <c r="H239" s="34" t="str">
        <f t="shared" si="43"/>
        <v/>
      </c>
      <c r="I239" s="34" t="str">
        <f t="shared" si="44"/>
        <v/>
      </c>
      <c r="J239" s="34" t="str">
        <f t="shared" si="45"/>
        <v/>
      </c>
      <c r="K239" s="34" t="str">
        <f t="shared" si="46"/>
        <v/>
      </c>
      <c r="L239" s="26" t="str">
        <f t="shared" si="42"/>
        <v/>
      </c>
      <c r="M239" s="32"/>
      <c r="N239" s="190"/>
      <c r="O239" s="190"/>
      <c r="P239" s="190"/>
      <c r="Q239" s="190"/>
      <c r="R239" s="23"/>
    </row>
    <row r="240" spans="1:22">
      <c r="A240" s="27">
        <f t="shared" ca="1" si="47"/>
        <v>46067</v>
      </c>
      <c r="B240" s="20"/>
      <c r="C240" s="21"/>
      <c r="D240" s="20"/>
      <c r="E240" s="21"/>
      <c r="F240" s="22"/>
      <c r="G240" s="22"/>
      <c r="H240" s="34" t="str">
        <f t="shared" si="43"/>
        <v/>
      </c>
      <c r="I240" s="34" t="str">
        <f t="shared" si="44"/>
        <v/>
      </c>
      <c r="J240" s="34" t="str">
        <f t="shared" si="45"/>
        <v/>
      </c>
      <c r="K240" s="34" t="str">
        <f t="shared" si="46"/>
        <v/>
      </c>
      <c r="L240" s="26" t="str">
        <f t="shared" si="42"/>
        <v/>
      </c>
      <c r="M240" s="32"/>
      <c r="N240" s="190"/>
      <c r="O240" s="190"/>
      <c r="P240" s="190"/>
      <c r="Q240" s="190"/>
      <c r="R240" s="23"/>
    </row>
    <row r="241" spans="1:18">
      <c r="A241" s="27">
        <f t="shared" ca="1" si="47"/>
        <v>46068</v>
      </c>
      <c r="B241" s="20"/>
      <c r="C241" s="21"/>
      <c r="D241" s="20"/>
      <c r="E241" s="21"/>
      <c r="F241" s="22"/>
      <c r="G241" s="22"/>
      <c r="H241" s="34" t="str">
        <f t="shared" si="43"/>
        <v/>
      </c>
      <c r="I241" s="34" t="str">
        <f t="shared" si="44"/>
        <v/>
      </c>
      <c r="J241" s="34" t="str">
        <f t="shared" si="45"/>
        <v/>
      </c>
      <c r="K241" s="34" t="str">
        <f t="shared" si="46"/>
        <v/>
      </c>
      <c r="L241" s="26" t="str">
        <f t="shared" si="42"/>
        <v/>
      </c>
      <c r="M241" s="32"/>
      <c r="N241" s="190"/>
      <c r="O241" s="190"/>
      <c r="P241" s="190"/>
      <c r="Q241" s="190"/>
      <c r="R241" s="23"/>
    </row>
    <row r="242" spans="1:18">
      <c r="A242" s="27">
        <f t="shared" ca="1" si="47"/>
        <v>46069</v>
      </c>
      <c r="B242" s="20"/>
      <c r="C242" s="21"/>
      <c r="D242" s="20"/>
      <c r="E242" s="21"/>
      <c r="F242" s="22"/>
      <c r="G242" s="22"/>
      <c r="H242" s="34" t="str">
        <f t="shared" si="43"/>
        <v/>
      </c>
      <c r="I242" s="34" t="str">
        <f t="shared" si="44"/>
        <v/>
      </c>
      <c r="J242" s="34" t="str">
        <f t="shared" si="45"/>
        <v/>
      </c>
      <c r="K242" s="34" t="str">
        <f t="shared" si="46"/>
        <v/>
      </c>
      <c r="L242" s="26" t="str">
        <f t="shared" si="42"/>
        <v/>
      </c>
      <c r="M242" s="32"/>
      <c r="N242" s="190"/>
      <c r="O242" s="190"/>
      <c r="P242" s="190"/>
      <c r="Q242" s="190"/>
      <c r="R242" s="23"/>
    </row>
    <row r="243" spans="1:18">
      <c r="A243" s="27">
        <f t="shared" ca="1" si="47"/>
        <v>46070</v>
      </c>
      <c r="B243" s="20"/>
      <c r="C243" s="21"/>
      <c r="D243" s="20"/>
      <c r="E243" s="21"/>
      <c r="F243" s="22"/>
      <c r="G243" s="22"/>
      <c r="H243" s="34" t="str">
        <f t="shared" si="43"/>
        <v/>
      </c>
      <c r="I243" s="34" t="str">
        <f t="shared" si="44"/>
        <v/>
      </c>
      <c r="J243" s="34" t="str">
        <f t="shared" si="45"/>
        <v/>
      </c>
      <c r="K243" s="34" t="str">
        <f t="shared" si="46"/>
        <v/>
      </c>
      <c r="L243" s="26" t="str">
        <f t="shared" si="42"/>
        <v/>
      </c>
      <c r="M243" s="32"/>
      <c r="N243" s="190"/>
      <c r="O243" s="190"/>
      <c r="P243" s="190"/>
      <c r="Q243" s="190"/>
      <c r="R243" s="23"/>
    </row>
    <row r="244" spans="1:18">
      <c r="A244" s="27">
        <f t="shared" ca="1" si="47"/>
        <v>46071</v>
      </c>
      <c r="B244" s="20"/>
      <c r="C244" s="21"/>
      <c r="D244" s="20"/>
      <c r="E244" s="21"/>
      <c r="F244" s="22"/>
      <c r="G244" s="22"/>
      <c r="H244" s="34" t="str">
        <f t="shared" si="43"/>
        <v/>
      </c>
      <c r="I244" s="34" t="str">
        <f t="shared" si="44"/>
        <v/>
      </c>
      <c r="J244" s="34" t="str">
        <f t="shared" si="45"/>
        <v/>
      </c>
      <c r="K244" s="34" t="str">
        <f t="shared" si="46"/>
        <v/>
      </c>
      <c r="L244" s="26" t="str">
        <f t="shared" si="42"/>
        <v/>
      </c>
      <c r="M244" s="32"/>
      <c r="N244" s="190"/>
      <c r="O244" s="190"/>
      <c r="P244" s="190"/>
      <c r="Q244" s="190"/>
      <c r="R244" s="23"/>
    </row>
    <row r="245" spans="1:18">
      <c r="A245" s="27">
        <f t="shared" ca="1" si="47"/>
        <v>46072</v>
      </c>
      <c r="B245" s="20"/>
      <c r="C245" s="21"/>
      <c r="D245" s="20"/>
      <c r="E245" s="21"/>
      <c r="F245" s="22"/>
      <c r="G245" s="22"/>
      <c r="H245" s="34" t="str">
        <f t="shared" si="43"/>
        <v/>
      </c>
      <c r="I245" s="34" t="str">
        <f t="shared" si="44"/>
        <v/>
      </c>
      <c r="J245" s="34" t="str">
        <f t="shared" si="45"/>
        <v/>
      </c>
      <c r="K245" s="34" t="str">
        <f t="shared" si="46"/>
        <v/>
      </c>
      <c r="L245" s="26" t="str">
        <f t="shared" si="42"/>
        <v/>
      </c>
      <c r="M245" s="32"/>
      <c r="N245" s="190"/>
      <c r="O245" s="190"/>
      <c r="P245" s="190"/>
      <c r="Q245" s="190"/>
      <c r="R245" s="23"/>
    </row>
    <row r="246" spans="1:18">
      <c r="A246" s="27">
        <f t="shared" ca="1" si="47"/>
        <v>46073</v>
      </c>
      <c r="B246" s="20"/>
      <c r="C246" s="21"/>
      <c r="D246" s="20"/>
      <c r="E246" s="21"/>
      <c r="F246" s="22"/>
      <c r="G246" s="22"/>
      <c r="H246" s="34" t="str">
        <f t="shared" si="43"/>
        <v/>
      </c>
      <c r="I246" s="34" t="str">
        <f t="shared" si="44"/>
        <v/>
      </c>
      <c r="J246" s="34" t="str">
        <f t="shared" si="45"/>
        <v/>
      </c>
      <c r="K246" s="34" t="str">
        <f t="shared" si="46"/>
        <v/>
      </c>
      <c r="L246" s="26" t="str">
        <f t="shared" si="42"/>
        <v/>
      </c>
      <c r="M246" s="32"/>
      <c r="N246" s="190"/>
      <c r="O246" s="190"/>
      <c r="P246" s="190"/>
      <c r="Q246" s="190"/>
      <c r="R246" s="23"/>
    </row>
    <row r="247" spans="1:18">
      <c r="A247" s="27">
        <f t="shared" ca="1" si="47"/>
        <v>46074</v>
      </c>
      <c r="B247" s="20"/>
      <c r="C247" s="21"/>
      <c r="D247" s="20"/>
      <c r="E247" s="21"/>
      <c r="F247" s="22"/>
      <c r="G247" s="22"/>
      <c r="H247" s="34" t="str">
        <f t="shared" si="43"/>
        <v/>
      </c>
      <c r="I247" s="34" t="str">
        <f t="shared" si="44"/>
        <v/>
      </c>
      <c r="J247" s="34" t="str">
        <f t="shared" si="45"/>
        <v/>
      </c>
      <c r="K247" s="34" t="str">
        <f t="shared" si="46"/>
        <v/>
      </c>
      <c r="L247" s="26" t="str">
        <f t="shared" si="42"/>
        <v/>
      </c>
      <c r="M247" s="32"/>
      <c r="N247" s="190"/>
      <c r="O247" s="190"/>
      <c r="P247" s="190"/>
      <c r="Q247" s="190"/>
      <c r="R247" s="23"/>
    </row>
    <row r="248" spans="1:18">
      <c r="A248" s="27">
        <f t="shared" ca="1" si="47"/>
        <v>46075</v>
      </c>
      <c r="B248" s="20"/>
      <c r="C248" s="21"/>
      <c r="D248" s="20"/>
      <c r="E248" s="21"/>
      <c r="F248" s="22"/>
      <c r="G248" s="22"/>
      <c r="H248" s="34" t="str">
        <f t="shared" si="43"/>
        <v/>
      </c>
      <c r="I248" s="34" t="str">
        <f t="shared" si="44"/>
        <v/>
      </c>
      <c r="J248" s="34" t="str">
        <f t="shared" si="45"/>
        <v/>
      </c>
      <c r="K248" s="34" t="str">
        <f t="shared" si="46"/>
        <v/>
      </c>
      <c r="L248" s="26" t="str">
        <f t="shared" si="42"/>
        <v/>
      </c>
      <c r="M248" s="32"/>
      <c r="N248" s="190"/>
      <c r="O248" s="190"/>
      <c r="P248" s="190"/>
      <c r="Q248" s="190"/>
      <c r="R248" s="23"/>
    </row>
    <row r="249" spans="1:18">
      <c r="A249" s="27">
        <f t="shared" ca="1" si="47"/>
        <v>46076</v>
      </c>
      <c r="B249" s="20"/>
      <c r="C249" s="21"/>
      <c r="D249" s="20"/>
      <c r="E249" s="21"/>
      <c r="F249" s="22"/>
      <c r="G249" s="22"/>
      <c r="H249" s="34" t="str">
        <f t="shared" si="43"/>
        <v/>
      </c>
      <c r="I249" s="34" t="str">
        <f t="shared" si="44"/>
        <v/>
      </c>
      <c r="J249" s="34" t="str">
        <f t="shared" si="45"/>
        <v/>
      </c>
      <c r="K249" s="34" t="str">
        <f t="shared" si="46"/>
        <v/>
      </c>
      <c r="L249" s="26" t="str">
        <f t="shared" si="42"/>
        <v/>
      </c>
      <c r="M249" s="32"/>
      <c r="N249" s="190"/>
      <c r="O249" s="190"/>
      <c r="P249" s="190"/>
      <c r="Q249" s="190"/>
      <c r="R249" s="23"/>
    </row>
    <row r="250" spans="1:18">
      <c r="A250" s="27">
        <f t="shared" ca="1" si="47"/>
        <v>46077</v>
      </c>
      <c r="B250" s="20"/>
      <c r="C250" s="21"/>
      <c r="D250" s="20"/>
      <c r="E250" s="21"/>
      <c r="F250" s="22"/>
      <c r="G250" s="22"/>
      <c r="H250" s="34" t="str">
        <f t="shared" si="43"/>
        <v/>
      </c>
      <c r="I250" s="34" t="str">
        <f t="shared" si="44"/>
        <v/>
      </c>
      <c r="J250" s="34" t="str">
        <f t="shared" si="45"/>
        <v/>
      </c>
      <c r="K250" s="34" t="str">
        <f t="shared" si="46"/>
        <v/>
      </c>
      <c r="L250" s="26" t="str">
        <f t="shared" si="42"/>
        <v/>
      </c>
      <c r="M250" s="32"/>
      <c r="N250" s="190"/>
      <c r="O250" s="190"/>
      <c r="P250" s="190"/>
      <c r="Q250" s="190"/>
      <c r="R250" s="23"/>
    </row>
    <row r="251" spans="1:18">
      <c r="A251" s="27">
        <f t="shared" ca="1" si="47"/>
        <v>46078</v>
      </c>
      <c r="B251" s="20"/>
      <c r="C251" s="21"/>
      <c r="D251" s="20"/>
      <c r="E251" s="21"/>
      <c r="F251" s="22"/>
      <c r="G251" s="22"/>
      <c r="H251" s="34" t="str">
        <f t="shared" si="43"/>
        <v/>
      </c>
      <c r="I251" s="34" t="str">
        <f t="shared" si="44"/>
        <v/>
      </c>
      <c r="J251" s="34" t="str">
        <f t="shared" si="45"/>
        <v/>
      </c>
      <c r="K251" s="34" t="str">
        <f t="shared" si="46"/>
        <v/>
      </c>
      <c r="L251" s="26" t="str">
        <f t="shared" si="42"/>
        <v/>
      </c>
      <c r="M251" s="32"/>
      <c r="N251" s="190"/>
      <c r="O251" s="190"/>
      <c r="P251" s="190"/>
      <c r="Q251" s="190"/>
      <c r="R251" s="23"/>
    </row>
    <row r="252" spans="1:18">
      <c r="A252" s="27">
        <f t="shared" ca="1" si="47"/>
        <v>46079</v>
      </c>
      <c r="B252" s="20"/>
      <c r="C252" s="21"/>
      <c r="D252" s="20"/>
      <c r="E252" s="21"/>
      <c r="F252" s="22"/>
      <c r="G252" s="22"/>
      <c r="H252" s="34" t="str">
        <f t="shared" si="43"/>
        <v/>
      </c>
      <c r="I252" s="34" t="str">
        <f t="shared" si="44"/>
        <v/>
      </c>
      <c r="J252" s="34" t="str">
        <f t="shared" si="45"/>
        <v/>
      </c>
      <c r="K252" s="34" t="str">
        <f t="shared" si="46"/>
        <v/>
      </c>
      <c r="L252" s="26" t="str">
        <f t="shared" si="42"/>
        <v/>
      </c>
      <c r="M252" s="32"/>
      <c r="N252" s="190"/>
      <c r="O252" s="190"/>
      <c r="P252" s="190"/>
      <c r="Q252" s="190"/>
      <c r="R252" s="23"/>
    </row>
    <row r="253" spans="1:18">
      <c r="A253" s="27">
        <f t="shared" ca="1" si="47"/>
        <v>46080</v>
      </c>
      <c r="B253" s="20"/>
      <c r="C253" s="21"/>
      <c r="D253" s="20"/>
      <c r="E253" s="21"/>
      <c r="F253" s="22"/>
      <c r="G253" s="22"/>
      <c r="H253" s="34" t="str">
        <f t="shared" si="43"/>
        <v/>
      </c>
      <c r="I253" s="34" t="str">
        <f t="shared" si="44"/>
        <v/>
      </c>
      <c r="J253" s="34" t="str">
        <f t="shared" si="45"/>
        <v/>
      </c>
      <c r="K253" s="34" t="str">
        <f t="shared" si="46"/>
        <v/>
      </c>
      <c r="L253" s="26" t="str">
        <f t="shared" si="42"/>
        <v/>
      </c>
      <c r="M253" s="32"/>
      <c r="N253" s="190"/>
      <c r="O253" s="190"/>
      <c r="P253" s="190"/>
      <c r="Q253" s="190"/>
      <c r="R253" s="23"/>
    </row>
    <row r="254" spans="1:18">
      <c r="A254" s="27">
        <f t="shared" ca="1" si="47"/>
        <v>46081</v>
      </c>
      <c r="B254" s="20"/>
      <c r="C254" s="21"/>
      <c r="D254" s="20"/>
      <c r="E254" s="21"/>
      <c r="F254" s="22"/>
      <c r="G254" s="22"/>
      <c r="H254" s="34" t="str">
        <f t="shared" si="43"/>
        <v/>
      </c>
      <c r="I254" s="34" t="str">
        <f t="shared" si="44"/>
        <v/>
      </c>
      <c r="J254" s="34" t="str">
        <f t="shared" si="45"/>
        <v/>
      </c>
      <c r="K254" s="34" t="str">
        <f t="shared" si="46"/>
        <v/>
      </c>
      <c r="L254" s="26" t="str">
        <f>IF(AND($B254="",$D254=""),"",($C254-$B254-$F254)+($E254-$D254-$G254))</f>
        <v/>
      </c>
      <c r="M254" s="32"/>
      <c r="N254" s="190"/>
      <c r="O254" s="190"/>
      <c r="P254" s="190"/>
      <c r="Q254" s="190"/>
      <c r="R254" s="23"/>
    </row>
    <row r="255" spans="1:18">
      <c r="A255" s="27">
        <f t="shared" ca="1" si="47"/>
        <v>46082</v>
      </c>
      <c r="B255" s="20"/>
      <c r="C255" s="21"/>
      <c r="D255" s="20"/>
      <c r="E255" s="21"/>
      <c r="F255" s="22"/>
      <c r="G255" s="22"/>
      <c r="H255" s="34" t="str">
        <f t="shared" si="43"/>
        <v/>
      </c>
      <c r="I255" s="34" t="str">
        <f t="shared" si="44"/>
        <v/>
      </c>
      <c r="J255" s="34" t="str">
        <f t="shared" si="45"/>
        <v/>
      </c>
      <c r="K255" s="34" t="str">
        <f t="shared" si="46"/>
        <v/>
      </c>
      <c r="L255" s="26" t="str">
        <f>IF(AND($B255="",$D255=""),"",($C255-$B255-$F255)+($E255-$D255-$G255))</f>
        <v/>
      </c>
      <c r="M255" s="32"/>
      <c r="N255" s="190"/>
      <c r="O255" s="190"/>
      <c r="P255" s="190"/>
      <c r="Q255" s="190"/>
      <c r="R255" s="23"/>
    </row>
    <row r="256" spans="1:18">
      <c r="A256" s="27">
        <f t="shared" ca="1" si="47"/>
        <v>46083</v>
      </c>
      <c r="B256" s="20"/>
      <c r="C256" s="21"/>
      <c r="D256" s="20"/>
      <c r="E256" s="21"/>
      <c r="F256" s="22"/>
      <c r="G256" s="22"/>
      <c r="H256" s="34" t="str">
        <f t="shared" si="43"/>
        <v/>
      </c>
      <c r="I256" s="34" t="str">
        <f t="shared" si="44"/>
        <v/>
      </c>
      <c r="J256" s="34" t="str">
        <f t="shared" si="45"/>
        <v/>
      </c>
      <c r="K256" s="34" t="str">
        <f t="shared" si="46"/>
        <v/>
      </c>
      <c r="L256" s="26" t="str">
        <f>IF(AND($B256="",$D256=""),"",($C256-$B256-$F256)+($E256-$D256-$G256))</f>
        <v/>
      </c>
      <c r="M256" s="32"/>
      <c r="N256" s="190"/>
      <c r="O256" s="190"/>
      <c r="P256" s="190"/>
      <c r="Q256" s="190"/>
      <c r="R256" s="23"/>
    </row>
    <row r="257" spans="1:18">
      <c r="A257" s="27">
        <f t="shared" ca="1" si="47"/>
        <v>46084</v>
      </c>
      <c r="B257" s="20"/>
      <c r="C257" s="21"/>
      <c r="D257" s="20"/>
      <c r="E257" s="21"/>
      <c r="F257" s="22"/>
      <c r="G257" s="22"/>
      <c r="H257" s="34" t="str">
        <f t="shared" si="43"/>
        <v/>
      </c>
      <c r="I257" s="34" t="str">
        <f t="shared" si="44"/>
        <v/>
      </c>
      <c r="J257" s="34" t="str">
        <f t="shared" si="45"/>
        <v/>
      </c>
      <c r="K257" s="34" t="str">
        <f t="shared" si="46"/>
        <v/>
      </c>
      <c r="L257" s="26" t="str">
        <f>IF(AND($B257="",$D257=""),"",($C257-$B257-$F257)+($E257-$D257-$G257))</f>
        <v/>
      </c>
      <c r="M257" s="32"/>
      <c r="N257" s="190"/>
      <c r="O257" s="190"/>
      <c r="P257" s="190"/>
      <c r="Q257" s="190"/>
      <c r="R257" s="23"/>
    </row>
    <row r="258" spans="1:18">
      <c r="A258" s="5" t="s">
        <v>11</v>
      </c>
      <c r="B258" s="191"/>
      <c r="C258" s="192"/>
      <c r="D258" s="191"/>
      <c r="E258" s="192"/>
      <c r="F258" s="26" t="str">
        <f>IF(SUM($F227:$F257)=0,"",SUM($F227:$F257))</f>
        <v/>
      </c>
      <c r="G258" s="26" t="str">
        <f>IF(SUM($G227:$G257)=0,"",SUM($G227:$G257))</f>
        <v/>
      </c>
      <c r="H258" s="26" t="str">
        <f>IF(SUM(H227:H257)=0,"",SUM(H227:H257))</f>
        <v/>
      </c>
      <c r="I258" s="26" t="str">
        <f>IF(SUM(I227:I257)=0,"",SUM(I227:I257))</f>
        <v/>
      </c>
      <c r="J258" s="26" t="str">
        <f>IF(SUM(J227:J257)=0,"",SUM(J227:J257))</f>
        <v/>
      </c>
      <c r="K258" s="26" t="str">
        <f>IF(SUM(K227:K257)=0,"",SUM(K227:K257))</f>
        <v/>
      </c>
      <c r="L258" s="26" t="str">
        <f>IF(SUM($L227:$L257)=0,"",SUM($L227:$L257))</f>
        <v/>
      </c>
      <c r="M258" s="33"/>
      <c r="N258" s="193"/>
      <c r="O258" s="193"/>
      <c r="P258" s="193"/>
      <c r="Q258" s="193"/>
      <c r="R258" s="6"/>
    </row>
    <row r="260" spans="1:18" ht="27" customHeight="1">
      <c r="A260" s="194" t="s">
        <v>22</v>
      </c>
      <c r="B260" s="189" t="s">
        <v>103</v>
      </c>
      <c r="C260" s="189"/>
      <c r="D260" s="189"/>
      <c r="E260" s="189"/>
      <c r="F260" s="189" t="s">
        <v>23</v>
      </c>
      <c r="G260" s="189"/>
      <c r="H260" s="189" t="s">
        <v>88</v>
      </c>
      <c r="I260" s="189"/>
      <c r="J260" s="189"/>
      <c r="K260" s="189"/>
      <c r="L260" s="189" t="s">
        <v>87</v>
      </c>
      <c r="M260" s="195" t="s">
        <v>96</v>
      </c>
      <c r="N260" s="194" t="s">
        <v>25</v>
      </c>
      <c r="O260" s="194"/>
      <c r="P260" s="194"/>
      <c r="Q260" s="194"/>
      <c r="R260" s="189" t="s">
        <v>100</v>
      </c>
    </row>
    <row r="261" spans="1:18" ht="14.25" customHeight="1">
      <c r="A261" s="194"/>
      <c r="B261" s="189" t="s">
        <v>82</v>
      </c>
      <c r="C261" s="189"/>
      <c r="D261" s="189" t="s">
        <v>84</v>
      </c>
      <c r="E261" s="189"/>
      <c r="F261" s="189"/>
      <c r="G261" s="189"/>
      <c r="H261" s="189" t="s">
        <v>90</v>
      </c>
      <c r="I261" s="189"/>
      <c r="J261" s="189" t="s">
        <v>89</v>
      </c>
      <c r="K261" s="189"/>
      <c r="L261" s="189"/>
      <c r="M261" s="196"/>
      <c r="N261" s="194"/>
      <c r="O261" s="194"/>
      <c r="P261" s="194"/>
      <c r="Q261" s="194"/>
      <c r="R261" s="189"/>
    </row>
    <row r="262" spans="1:18">
      <c r="A262" s="194"/>
      <c r="B262" s="43" t="s">
        <v>26</v>
      </c>
      <c r="C262" s="43" t="s">
        <v>27</v>
      </c>
      <c r="D262" s="43" t="s">
        <v>26</v>
      </c>
      <c r="E262" s="43" t="s">
        <v>27</v>
      </c>
      <c r="F262" s="44" t="s">
        <v>85</v>
      </c>
      <c r="G262" s="44" t="s">
        <v>86</v>
      </c>
      <c r="H262" s="44" t="s">
        <v>81</v>
      </c>
      <c r="I262" s="44" t="s">
        <v>83</v>
      </c>
      <c r="J262" s="44" t="s">
        <v>81</v>
      </c>
      <c r="K262" s="44" t="s">
        <v>95</v>
      </c>
      <c r="L262" s="189"/>
      <c r="M262" s="197"/>
      <c r="N262" s="194"/>
      <c r="O262" s="194"/>
      <c r="P262" s="194"/>
      <c r="Q262" s="194"/>
      <c r="R262" s="194"/>
    </row>
    <row r="263" spans="1:18">
      <c r="A263" s="27" cm="1">
        <f t="array" aca="1" ref="A263" ca="1">DATE("2025","8"+7,IFERROR(INDIRECT(T1),"1"))</f>
        <v>46082</v>
      </c>
      <c r="B263" s="20"/>
      <c r="C263" s="21"/>
      <c r="D263" s="20"/>
      <c r="E263" s="21"/>
      <c r="F263" s="22"/>
      <c r="G263" s="22"/>
      <c r="H263" s="34" t="str">
        <f>IF(OR(B263="",LEFT(M263,1)="✓"),"",C263-B263-F263)</f>
        <v/>
      </c>
      <c r="I263" s="34" t="str">
        <f>IF(OR(D263="",LEFT(M263,1)="✓"),"",E263-D263-G263)</f>
        <v/>
      </c>
      <c r="J263" s="34" t="str">
        <f>IF(AND(B263&lt;&gt;"",M263="✓所定"),C263-B263-F263,"")</f>
        <v/>
      </c>
      <c r="K263" s="34" t="str">
        <f>IF(AND(B263&lt;&gt;"",M263="✓法定"),C263-B263-F263,"")</f>
        <v/>
      </c>
      <c r="L263" s="34" t="str">
        <f>IF(AND($B263="",$D263=""),"",($C263-$B263-$F263)+($E263-$D263-$G263))</f>
        <v/>
      </c>
      <c r="M263" s="32"/>
      <c r="N263" s="190"/>
      <c r="O263" s="190"/>
      <c r="P263" s="190"/>
      <c r="Q263" s="190"/>
      <c r="R263" s="23"/>
    </row>
    <row r="264" spans="1:18">
      <c r="A264" s="27">
        <f ca="1">A263+1</f>
        <v>46083</v>
      </c>
      <c r="B264" s="20"/>
      <c r="C264" s="21"/>
      <c r="D264" s="20"/>
      <c r="E264" s="21"/>
      <c r="F264" s="22"/>
      <c r="G264" s="22"/>
      <c r="H264" s="34" t="str">
        <f t="shared" ref="H264:H293" si="48">IF(OR(B264="",LEFT(M264,1)="✓"),"",C264-B264-F264)</f>
        <v/>
      </c>
      <c r="I264" s="34" t="str">
        <f t="shared" ref="I264:I293" si="49">IF(OR(D264="",LEFT(M264,1)="✓"),"",E264-D264-G264)</f>
        <v/>
      </c>
      <c r="J264" s="34" t="str">
        <f t="shared" ref="J264:J293" si="50">IF(AND(B264&lt;&gt;"",M264="✓所定"),C264-B264-F264,"")</f>
        <v/>
      </c>
      <c r="K264" s="34" t="str">
        <f t="shared" ref="K264:K293" si="51">IF(AND(B264&lt;&gt;"",M264="✓法定"),C264-B264-F264,"")</f>
        <v/>
      </c>
      <c r="L264" s="34" t="str">
        <f t="shared" ref="L264:L288" si="52">IF(AND($B264="",$D264=""),"",($C264-$B264-$F264)+($E264-$D264-$G264))</f>
        <v/>
      </c>
      <c r="M264" s="32"/>
      <c r="N264" s="190"/>
      <c r="O264" s="190"/>
      <c r="P264" s="190"/>
      <c r="Q264" s="190"/>
      <c r="R264" s="23"/>
    </row>
    <row r="265" spans="1:18">
      <c r="A265" s="27">
        <f t="shared" ref="A265:A293" ca="1" si="53">A264+1</f>
        <v>46084</v>
      </c>
      <c r="B265" s="20"/>
      <c r="C265" s="21"/>
      <c r="D265" s="20"/>
      <c r="E265" s="21"/>
      <c r="F265" s="22"/>
      <c r="G265" s="22"/>
      <c r="H265" s="34" t="str">
        <f t="shared" si="48"/>
        <v/>
      </c>
      <c r="I265" s="34" t="str">
        <f t="shared" si="49"/>
        <v/>
      </c>
      <c r="J265" s="34" t="str">
        <f t="shared" si="50"/>
        <v/>
      </c>
      <c r="K265" s="34" t="str">
        <f t="shared" si="51"/>
        <v/>
      </c>
      <c r="L265" s="34" t="str">
        <f t="shared" si="52"/>
        <v/>
      </c>
      <c r="M265" s="32"/>
      <c r="N265" s="190"/>
      <c r="O265" s="190"/>
      <c r="P265" s="190"/>
      <c r="Q265" s="190"/>
      <c r="R265" s="23"/>
    </row>
    <row r="266" spans="1:18">
      <c r="A266" s="27">
        <f t="shared" ca="1" si="53"/>
        <v>46085</v>
      </c>
      <c r="B266" s="20"/>
      <c r="C266" s="21"/>
      <c r="D266" s="20"/>
      <c r="E266" s="21"/>
      <c r="F266" s="22"/>
      <c r="G266" s="22"/>
      <c r="H266" s="34" t="str">
        <f t="shared" si="48"/>
        <v/>
      </c>
      <c r="I266" s="34" t="str">
        <f t="shared" si="49"/>
        <v/>
      </c>
      <c r="J266" s="34" t="str">
        <f t="shared" si="50"/>
        <v/>
      </c>
      <c r="K266" s="34" t="str">
        <f t="shared" si="51"/>
        <v/>
      </c>
      <c r="L266" s="34" t="str">
        <f t="shared" si="52"/>
        <v/>
      </c>
      <c r="M266" s="32"/>
      <c r="N266" s="190"/>
      <c r="O266" s="190"/>
      <c r="P266" s="190"/>
      <c r="Q266" s="190"/>
      <c r="R266" s="23"/>
    </row>
    <row r="267" spans="1:18">
      <c r="A267" s="27">
        <f t="shared" ca="1" si="53"/>
        <v>46086</v>
      </c>
      <c r="B267" s="20"/>
      <c r="C267" s="21"/>
      <c r="D267" s="20"/>
      <c r="E267" s="21"/>
      <c r="F267" s="22"/>
      <c r="G267" s="22"/>
      <c r="H267" s="34" t="str">
        <f t="shared" si="48"/>
        <v/>
      </c>
      <c r="I267" s="34" t="str">
        <f t="shared" si="49"/>
        <v/>
      </c>
      <c r="J267" s="34" t="str">
        <f t="shared" si="50"/>
        <v/>
      </c>
      <c r="K267" s="34" t="str">
        <f t="shared" si="51"/>
        <v/>
      </c>
      <c r="L267" s="34" t="str">
        <f t="shared" si="52"/>
        <v/>
      </c>
      <c r="M267" s="32"/>
      <c r="N267" s="190"/>
      <c r="O267" s="190"/>
      <c r="P267" s="190"/>
      <c r="Q267" s="190"/>
      <c r="R267" s="23"/>
    </row>
    <row r="268" spans="1:18">
      <c r="A268" s="27">
        <f t="shared" ca="1" si="53"/>
        <v>46087</v>
      </c>
      <c r="B268" s="20"/>
      <c r="C268" s="21"/>
      <c r="D268" s="20"/>
      <c r="E268" s="21"/>
      <c r="F268" s="22"/>
      <c r="G268" s="22"/>
      <c r="H268" s="34" t="str">
        <f t="shared" si="48"/>
        <v/>
      </c>
      <c r="I268" s="34" t="str">
        <f t="shared" si="49"/>
        <v/>
      </c>
      <c r="J268" s="34" t="str">
        <f t="shared" si="50"/>
        <v/>
      </c>
      <c r="K268" s="34" t="str">
        <f t="shared" si="51"/>
        <v/>
      </c>
      <c r="L268" s="34" t="str">
        <f t="shared" si="52"/>
        <v/>
      </c>
      <c r="M268" s="32"/>
      <c r="N268" s="190"/>
      <c r="O268" s="190"/>
      <c r="P268" s="190"/>
      <c r="Q268" s="190"/>
      <c r="R268" s="23"/>
    </row>
    <row r="269" spans="1:18">
      <c r="A269" s="27">
        <f t="shared" ca="1" si="53"/>
        <v>46088</v>
      </c>
      <c r="B269" s="20"/>
      <c r="C269" s="21"/>
      <c r="D269" s="20"/>
      <c r="E269" s="21"/>
      <c r="F269" s="22"/>
      <c r="G269" s="22"/>
      <c r="H269" s="34" t="str">
        <f t="shared" si="48"/>
        <v/>
      </c>
      <c r="I269" s="34" t="str">
        <f t="shared" si="49"/>
        <v/>
      </c>
      <c r="J269" s="34" t="str">
        <f t="shared" si="50"/>
        <v/>
      </c>
      <c r="K269" s="34" t="str">
        <f t="shared" si="51"/>
        <v/>
      </c>
      <c r="L269" s="34" t="str">
        <f t="shared" si="52"/>
        <v/>
      </c>
      <c r="M269" s="32"/>
      <c r="N269" s="190"/>
      <c r="O269" s="190"/>
      <c r="P269" s="190"/>
      <c r="Q269" s="190"/>
      <c r="R269" s="23"/>
    </row>
    <row r="270" spans="1:18">
      <c r="A270" s="27">
        <f t="shared" ca="1" si="53"/>
        <v>46089</v>
      </c>
      <c r="B270" s="20"/>
      <c r="C270" s="21"/>
      <c r="D270" s="20"/>
      <c r="E270" s="21"/>
      <c r="F270" s="22"/>
      <c r="G270" s="22"/>
      <c r="H270" s="34" t="str">
        <f t="shared" si="48"/>
        <v/>
      </c>
      <c r="I270" s="34" t="str">
        <f t="shared" si="49"/>
        <v/>
      </c>
      <c r="J270" s="34" t="str">
        <f t="shared" si="50"/>
        <v/>
      </c>
      <c r="K270" s="34" t="str">
        <f t="shared" si="51"/>
        <v/>
      </c>
      <c r="L270" s="34" t="str">
        <f t="shared" si="52"/>
        <v/>
      </c>
      <c r="M270" s="32"/>
      <c r="N270" s="190"/>
      <c r="O270" s="190"/>
      <c r="P270" s="190"/>
      <c r="Q270" s="190"/>
      <c r="R270" s="23"/>
    </row>
    <row r="271" spans="1:18">
      <c r="A271" s="27">
        <f t="shared" ca="1" si="53"/>
        <v>46090</v>
      </c>
      <c r="B271" s="20"/>
      <c r="C271" s="21"/>
      <c r="D271" s="20"/>
      <c r="E271" s="21"/>
      <c r="F271" s="22"/>
      <c r="G271" s="22"/>
      <c r="H271" s="34" t="str">
        <f t="shared" si="48"/>
        <v/>
      </c>
      <c r="I271" s="34" t="str">
        <f t="shared" si="49"/>
        <v/>
      </c>
      <c r="J271" s="34" t="str">
        <f t="shared" si="50"/>
        <v/>
      </c>
      <c r="K271" s="34" t="str">
        <f t="shared" si="51"/>
        <v/>
      </c>
      <c r="L271" s="34" t="str">
        <f t="shared" si="52"/>
        <v/>
      </c>
      <c r="M271" s="32"/>
      <c r="N271" s="190"/>
      <c r="O271" s="190"/>
      <c r="P271" s="190"/>
      <c r="Q271" s="190"/>
      <c r="R271" s="23"/>
    </row>
    <row r="272" spans="1:18">
      <c r="A272" s="27">
        <f t="shared" ca="1" si="53"/>
        <v>46091</v>
      </c>
      <c r="B272" s="20"/>
      <c r="C272" s="21"/>
      <c r="D272" s="20"/>
      <c r="E272" s="21"/>
      <c r="F272" s="22"/>
      <c r="G272" s="22"/>
      <c r="H272" s="34" t="str">
        <f t="shared" si="48"/>
        <v/>
      </c>
      <c r="I272" s="34" t="str">
        <f t="shared" si="49"/>
        <v/>
      </c>
      <c r="J272" s="34" t="str">
        <f t="shared" si="50"/>
        <v/>
      </c>
      <c r="K272" s="34" t="str">
        <f t="shared" si="51"/>
        <v/>
      </c>
      <c r="L272" s="34" t="str">
        <f t="shared" si="52"/>
        <v/>
      </c>
      <c r="M272" s="32"/>
      <c r="N272" s="190"/>
      <c r="O272" s="190"/>
      <c r="P272" s="190"/>
      <c r="Q272" s="190"/>
      <c r="R272" s="23"/>
    </row>
    <row r="273" spans="1:18">
      <c r="A273" s="27">
        <f t="shared" ca="1" si="53"/>
        <v>46092</v>
      </c>
      <c r="B273" s="20"/>
      <c r="C273" s="21"/>
      <c r="D273" s="20"/>
      <c r="E273" s="21"/>
      <c r="F273" s="22"/>
      <c r="G273" s="22"/>
      <c r="H273" s="34" t="str">
        <f t="shared" si="48"/>
        <v/>
      </c>
      <c r="I273" s="34" t="str">
        <f t="shared" si="49"/>
        <v/>
      </c>
      <c r="J273" s="34" t="str">
        <f t="shared" si="50"/>
        <v/>
      </c>
      <c r="K273" s="34" t="str">
        <f t="shared" si="51"/>
        <v/>
      </c>
      <c r="L273" s="34" t="str">
        <f t="shared" si="52"/>
        <v/>
      </c>
      <c r="M273" s="32"/>
      <c r="N273" s="190"/>
      <c r="O273" s="190"/>
      <c r="P273" s="190"/>
      <c r="Q273" s="190"/>
      <c r="R273" s="23"/>
    </row>
    <row r="274" spans="1:18">
      <c r="A274" s="27">
        <f t="shared" ca="1" si="53"/>
        <v>46093</v>
      </c>
      <c r="B274" s="20"/>
      <c r="C274" s="21"/>
      <c r="D274" s="20"/>
      <c r="E274" s="21"/>
      <c r="F274" s="22"/>
      <c r="G274" s="22"/>
      <c r="H274" s="34" t="str">
        <f t="shared" si="48"/>
        <v/>
      </c>
      <c r="I274" s="34" t="str">
        <f t="shared" si="49"/>
        <v/>
      </c>
      <c r="J274" s="34" t="str">
        <f t="shared" si="50"/>
        <v/>
      </c>
      <c r="K274" s="34" t="str">
        <f t="shared" si="51"/>
        <v/>
      </c>
      <c r="L274" s="34" t="str">
        <f t="shared" si="52"/>
        <v/>
      </c>
      <c r="M274" s="32"/>
      <c r="N274" s="190"/>
      <c r="O274" s="190"/>
      <c r="P274" s="190"/>
      <c r="Q274" s="190"/>
      <c r="R274" s="23"/>
    </row>
    <row r="275" spans="1:18">
      <c r="A275" s="27">
        <f t="shared" ca="1" si="53"/>
        <v>46094</v>
      </c>
      <c r="B275" s="20"/>
      <c r="C275" s="21"/>
      <c r="D275" s="20"/>
      <c r="E275" s="21"/>
      <c r="F275" s="22"/>
      <c r="G275" s="22"/>
      <c r="H275" s="34" t="str">
        <f t="shared" si="48"/>
        <v/>
      </c>
      <c r="I275" s="34" t="str">
        <f t="shared" si="49"/>
        <v/>
      </c>
      <c r="J275" s="34" t="str">
        <f t="shared" si="50"/>
        <v/>
      </c>
      <c r="K275" s="34" t="str">
        <f t="shared" si="51"/>
        <v/>
      </c>
      <c r="L275" s="34" t="str">
        <f t="shared" si="52"/>
        <v/>
      </c>
      <c r="M275" s="32"/>
      <c r="N275" s="190"/>
      <c r="O275" s="190"/>
      <c r="P275" s="190"/>
      <c r="Q275" s="190"/>
      <c r="R275" s="23"/>
    </row>
    <row r="276" spans="1:18">
      <c r="A276" s="27">
        <f t="shared" ca="1" si="53"/>
        <v>46095</v>
      </c>
      <c r="B276" s="20"/>
      <c r="C276" s="21"/>
      <c r="D276" s="20"/>
      <c r="E276" s="21"/>
      <c r="F276" s="22"/>
      <c r="G276" s="22"/>
      <c r="H276" s="34" t="str">
        <f t="shared" si="48"/>
        <v/>
      </c>
      <c r="I276" s="34" t="str">
        <f t="shared" si="49"/>
        <v/>
      </c>
      <c r="J276" s="34" t="str">
        <f t="shared" si="50"/>
        <v/>
      </c>
      <c r="K276" s="34" t="str">
        <f t="shared" si="51"/>
        <v/>
      </c>
      <c r="L276" s="34" t="str">
        <f t="shared" si="52"/>
        <v/>
      </c>
      <c r="M276" s="32"/>
      <c r="N276" s="190"/>
      <c r="O276" s="190"/>
      <c r="P276" s="190"/>
      <c r="Q276" s="190"/>
      <c r="R276" s="23"/>
    </row>
    <row r="277" spans="1:18">
      <c r="A277" s="27">
        <f t="shared" ca="1" si="53"/>
        <v>46096</v>
      </c>
      <c r="B277" s="20"/>
      <c r="C277" s="21"/>
      <c r="D277" s="20"/>
      <c r="E277" s="21"/>
      <c r="F277" s="22"/>
      <c r="G277" s="22"/>
      <c r="H277" s="34" t="str">
        <f t="shared" si="48"/>
        <v/>
      </c>
      <c r="I277" s="34" t="str">
        <f t="shared" si="49"/>
        <v/>
      </c>
      <c r="J277" s="34" t="str">
        <f t="shared" si="50"/>
        <v/>
      </c>
      <c r="K277" s="34" t="str">
        <f t="shared" si="51"/>
        <v/>
      </c>
      <c r="L277" s="34" t="str">
        <f t="shared" si="52"/>
        <v/>
      </c>
      <c r="M277" s="32"/>
      <c r="N277" s="190"/>
      <c r="O277" s="190"/>
      <c r="P277" s="190"/>
      <c r="Q277" s="190"/>
      <c r="R277" s="23"/>
    </row>
    <row r="278" spans="1:18">
      <c r="A278" s="27">
        <f t="shared" ca="1" si="53"/>
        <v>46097</v>
      </c>
      <c r="B278" s="20"/>
      <c r="C278" s="21"/>
      <c r="D278" s="20"/>
      <c r="E278" s="21"/>
      <c r="F278" s="22"/>
      <c r="G278" s="22"/>
      <c r="H278" s="34" t="str">
        <f t="shared" si="48"/>
        <v/>
      </c>
      <c r="I278" s="34" t="str">
        <f t="shared" si="49"/>
        <v/>
      </c>
      <c r="J278" s="34" t="str">
        <f t="shared" si="50"/>
        <v/>
      </c>
      <c r="K278" s="34" t="str">
        <f t="shared" si="51"/>
        <v/>
      </c>
      <c r="L278" s="34" t="str">
        <f t="shared" si="52"/>
        <v/>
      </c>
      <c r="M278" s="32"/>
      <c r="N278" s="190"/>
      <c r="O278" s="190"/>
      <c r="P278" s="190"/>
      <c r="Q278" s="190"/>
      <c r="R278" s="23"/>
    </row>
    <row r="279" spans="1:18">
      <c r="A279" s="27">
        <f t="shared" ca="1" si="53"/>
        <v>46098</v>
      </c>
      <c r="B279" s="20"/>
      <c r="C279" s="21"/>
      <c r="D279" s="20"/>
      <c r="E279" s="21"/>
      <c r="F279" s="22"/>
      <c r="G279" s="22"/>
      <c r="H279" s="34" t="str">
        <f t="shared" si="48"/>
        <v/>
      </c>
      <c r="I279" s="34" t="str">
        <f t="shared" si="49"/>
        <v/>
      </c>
      <c r="J279" s="34" t="str">
        <f t="shared" si="50"/>
        <v/>
      </c>
      <c r="K279" s="34" t="str">
        <f t="shared" si="51"/>
        <v/>
      </c>
      <c r="L279" s="34" t="str">
        <f t="shared" si="52"/>
        <v/>
      </c>
      <c r="M279" s="32"/>
      <c r="N279" s="190"/>
      <c r="O279" s="190"/>
      <c r="P279" s="190"/>
      <c r="Q279" s="190"/>
      <c r="R279" s="23"/>
    </row>
    <row r="280" spans="1:18">
      <c r="A280" s="27">
        <f t="shared" ca="1" si="53"/>
        <v>46099</v>
      </c>
      <c r="B280" s="20"/>
      <c r="C280" s="21"/>
      <c r="D280" s="20"/>
      <c r="E280" s="21"/>
      <c r="F280" s="22"/>
      <c r="G280" s="22"/>
      <c r="H280" s="34" t="str">
        <f t="shared" si="48"/>
        <v/>
      </c>
      <c r="I280" s="34" t="str">
        <f t="shared" si="49"/>
        <v/>
      </c>
      <c r="J280" s="34" t="str">
        <f t="shared" si="50"/>
        <v/>
      </c>
      <c r="K280" s="34" t="str">
        <f t="shared" si="51"/>
        <v/>
      </c>
      <c r="L280" s="34" t="str">
        <f t="shared" si="52"/>
        <v/>
      </c>
      <c r="M280" s="32"/>
      <c r="N280" s="190"/>
      <c r="O280" s="190"/>
      <c r="P280" s="190"/>
      <c r="Q280" s="190"/>
      <c r="R280" s="23"/>
    </row>
    <row r="281" spans="1:18">
      <c r="A281" s="27">
        <f t="shared" ca="1" si="53"/>
        <v>46100</v>
      </c>
      <c r="B281" s="20"/>
      <c r="C281" s="21"/>
      <c r="D281" s="20"/>
      <c r="E281" s="21"/>
      <c r="F281" s="22"/>
      <c r="G281" s="22"/>
      <c r="H281" s="34" t="str">
        <f t="shared" si="48"/>
        <v/>
      </c>
      <c r="I281" s="34" t="str">
        <f t="shared" si="49"/>
        <v/>
      </c>
      <c r="J281" s="34" t="str">
        <f t="shared" si="50"/>
        <v/>
      </c>
      <c r="K281" s="34" t="str">
        <f t="shared" si="51"/>
        <v/>
      </c>
      <c r="L281" s="34" t="str">
        <f t="shared" si="52"/>
        <v/>
      </c>
      <c r="M281" s="32"/>
      <c r="N281" s="190"/>
      <c r="O281" s="190"/>
      <c r="P281" s="190"/>
      <c r="Q281" s="190"/>
      <c r="R281" s="23"/>
    </row>
    <row r="282" spans="1:18">
      <c r="A282" s="27">
        <f t="shared" ca="1" si="53"/>
        <v>46101</v>
      </c>
      <c r="B282" s="20"/>
      <c r="C282" s="21"/>
      <c r="D282" s="20"/>
      <c r="E282" s="21"/>
      <c r="F282" s="22"/>
      <c r="G282" s="22"/>
      <c r="H282" s="34" t="str">
        <f t="shared" si="48"/>
        <v/>
      </c>
      <c r="I282" s="34" t="str">
        <f t="shared" si="49"/>
        <v/>
      </c>
      <c r="J282" s="34" t="str">
        <f t="shared" si="50"/>
        <v/>
      </c>
      <c r="K282" s="34" t="str">
        <f t="shared" si="51"/>
        <v/>
      </c>
      <c r="L282" s="34" t="str">
        <f t="shared" si="52"/>
        <v/>
      </c>
      <c r="M282" s="32"/>
      <c r="N282" s="190"/>
      <c r="O282" s="190"/>
      <c r="P282" s="190"/>
      <c r="Q282" s="190"/>
      <c r="R282" s="23"/>
    </row>
    <row r="283" spans="1:18">
      <c r="A283" s="27">
        <f t="shared" ca="1" si="53"/>
        <v>46102</v>
      </c>
      <c r="B283" s="20"/>
      <c r="C283" s="21"/>
      <c r="D283" s="20"/>
      <c r="E283" s="21"/>
      <c r="F283" s="22"/>
      <c r="G283" s="22"/>
      <c r="H283" s="34" t="str">
        <f t="shared" si="48"/>
        <v/>
      </c>
      <c r="I283" s="34" t="str">
        <f t="shared" si="49"/>
        <v/>
      </c>
      <c r="J283" s="34" t="str">
        <f t="shared" si="50"/>
        <v/>
      </c>
      <c r="K283" s="34" t="str">
        <f t="shared" si="51"/>
        <v/>
      </c>
      <c r="L283" s="34" t="str">
        <f t="shared" si="52"/>
        <v/>
      </c>
      <c r="M283" s="32"/>
      <c r="N283" s="190"/>
      <c r="O283" s="190"/>
      <c r="P283" s="190"/>
      <c r="Q283" s="190"/>
      <c r="R283" s="23"/>
    </row>
    <row r="284" spans="1:18">
      <c r="A284" s="27">
        <f t="shared" ca="1" si="53"/>
        <v>46103</v>
      </c>
      <c r="B284" s="20"/>
      <c r="C284" s="21"/>
      <c r="D284" s="20"/>
      <c r="E284" s="21"/>
      <c r="F284" s="22"/>
      <c r="G284" s="22"/>
      <c r="H284" s="34" t="str">
        <f t="shared" si="48"/>
        <v/>
      </c>
      <c r="I284" s="34" t="str">
        <f t="shared" si="49"/>
        <v/>
      </c>
      <c r="J284" s="34" t="str">
        <f t="shared" si="50"/>
        <v/>
      </c>
      <c r="K284" s="34" t="str">
        <f t="shared" si="51"/>
        <v/>
      </c>
      <c r="L284" s="34" t="str">
        <f t="shared" si="52"/>
        <v/>
      </c>
      <c r="M284" s="32"/>
      <c r="N284" s="190"/>
      <c r="O284" s="190"/>
      <c r="P284" s="190"/>
      <c r="Q284" s="190"/>
      <c r="R284" s="23"/>
    </row>
    <row r="285" spans="1:18">
      <c r="A285" s="27">
        <f t="shared" ca="1" si="53"/>
        <v>46104</v>
      </c>
      <c r="B285" s="20"/>
      <c r="C285" s="21"/>
      <c r="D285" s="20"/>
      <c r="E285" s="21"/>
      <c r="F285" s="22"/>
      <c r="G285" s="22"/>
      <c r="H285" s="34" t="str">
        <f t="shared" si="48"/>
        <v/>
      </c>
      <c r="I285" s="34" t="str">
        <f t="shared" si="49"/>
        <v/>
      </c>
      <c r="J285" s="34" t="str">
        <f t="shared" si="50"/>
        <v/>
      </c>
      <c r="K285" s="34" t="str">
        <f t="shared" si="51"/>
        <v/>
      </c>
      <c r="L285" s="34" t="str">
        <f t="shared" si="52"/>
        <v/>
      </c>
      <c r="M285" s="32"/>
      <c r="N285" s="190"/>
      <c r="O285" s="190"/>
      <c r="P285" s="190"/>
      <c r="Q285" s="190"/>
      <c r="R285" s="23"/>
    </row>
    <row r="286" spans="1:18">
      <c r="A286" s="27">
        <f t="shared" ca="1" si="53"/>
        <v>46105</v>
      </c>
      <c r="B286" s="20"/>
      <c r="C286" s="21"/>
      <c r="D286" s="20"/>
      <c r="E286" s="21"/>
      <c r="F286" s="22"/>
      <c r="G286" s="22"/>
      <c r="H286" s="34" t="str">
        <f t="shared" si="48"/>
        <v/>
      </c>
      <c r="I286" s="34" t="str">
        <f t="shared" si="49"/>
        <v/>
      </c>
      <c r="J286" s="34" t="str">
        <f t="shared" si="50"/>
        <v/>
      </c>
      <c r="K286" s="34" t="str">
        <f t="shared" si="51"/>
        <v/>
      </c>
      <c r="L286" s="34" t="str">
        <f t="shared" si="52"/>
        <v/>
      </c>
      <c r="M286" s="32"/>
      <c r="N286" s="190"/>
      <c r="O286" s="190"/>
      <c r="P286" s="190"/>
      <c r="Q286" s="190"/>
      <c r="R286" s="23"/>
    </row>
    <row r="287" spans="1:18">
      <c r="A287" s="27">
        <f t="shared" ca="1" si="53"/>
        <v>46106</v>
      </c>
      <c r="B287" s="20"/>
      <c r="C287" s="21"/>
      <c r="D287" s="20"/>
      <c r="E287" s="21"/>
      <c r="F287" s="22"/>
      <c r="G287" s="22"/>
      <c r="H287" s="34" t="str">
        <f t="shared" si="48"/>
        <v/>
      </c>
      <c r="I287" s="34" t="str">
        <f t="shared" si="49"/>
        <v/>
      </c>
      <c r="J287" s="34" t="str">
        <f t="shared" si="50"/>
        <v/>
      </c>
      <c r="K287" s="34" t="str">
        <f t="shared" si="51"/>
        <v/>
      </c>
      <c r="L287" s="34" t="str">
        <f t="shared" si="52"/>
        <v/>
      </c>
      <c r="M287" s="32"/>
      <c r="N287" s="190"/>
      <c r="O287" s="190"/>
      <c r="P287" s="190"/>
      <c r="Q287" s="190"/>
      <c r="R287" s="23"/>
    </row>
    <row r="288" spans="1:18">
      <c r="A288" s="27">
        <f t="shared" ca="1" si="53"/>
        <v>46107</v>
      </c>
      <c r="B288" s="20"/>
      <c r="C288" s="21"/>
      <c r="D288" s="20"/>
      <c r="E288" s="21"/>
      <c r="F288" s="22"/>
      <c r="G288" s="22"/>
      <c r="H288" s="34" t="str">
        <f t="shared" si="48"/>
        <v/>
      </c>
      <c r="I288" s="34" t="str">
        <f t="shared" si="49"/>
        <v/>
      </c>
      <c r="J288" s="34" t="str">
        <f t="shared" si="50"/>
        <v/>
      </c>
      <c r="K288" s="34" t="str">
        <f t="shared" si="51"/>
        <v/>
      </c>
      <c r="L288" s="34" t="str">
        <f t="shared" si="52"/>
        <v/>
      </c>
      <c r="M288" s="32"/>
      <c r="N288" s="190"/>
      <c r="O288" s="190"/>
      <c r="P288" s="190"/>
      <c r="Q288" s="190"/>
      <c r="R288" s="23"/>
    </row>
    <row r="289" spans="1:18">
      <c r="A289" s="27">
        <f t="shared" ca="1" si="53"/>
        <v>46108</v>
      </c>
      <c r="B289" s="20"/>
      <c r="C289" s="21"/>
      <c r="D289" s="20"/>
      <c r="E289" s="21"/>
      <c r="F289" s="22"/>
      <c r="G289" s="22"/>
      <c r="H289" s="34" t="str">
        <f t="shared" si="48"/>
        <v/>
      </c>
      <c r="I289" s="34" t="str">
        <f t="shared" si="49"/>
        <v/>
      </c>
      <c r="J289" s="34" t="str">
        <f t="shared" si="50"/>
        <v/>
      </c>
      <c r="K289" s="34" t="str">
        <f t="shared" si="51"/>
        <v/>
      </c>
      <c r="L289" s="34" t="str">
        <f>IF(AND($B289="",$D289=""),"",($C289-$B289-$F289)+($E289-$D289-$G289))</f>
        <v/>
      </c>
      <c r="M289" s="32"/>
      <c r="N289" s="190"/>
      <c r="O289" s="190"/>
      <c r="P289" s="190"/>
      <c r="Q289" s="190"/>
      <c r="R289" s="23"/>
    </row>
    <row r="290" spans="1:18">
      <c r="A290" s="27">
        <f t="shared" ca="1" si="53"/>
        <v>46109</v>
      </c>
      <c r="B290" s="20"/>
      <c r="C290" s="21"/>
      <c r="D290" s="20"/>
      <c r="E290" s="21"/>
      <c r="F290" s="22"/>
      <c r="G290" s="22"/>
      <c r="H290" s="34" t="str">
        <f t="shared" si="48"/>
        <v/>
      </c>
      <c r="I290" s="34" t="str">
        <f t="shared" si="49"/>
        <v/>
      </c>
      <c r="J290" s="34" t="str">
        <f t="shared" si="50"/>
        <v/>
      </c>
      <c r="K290" s="34" t="str">
        <f t="shared" si="51"/>
        <v/>
      </c>
      <c r="L290" s="34" t="str">
        <f>IF(AND($B290="",$D290=""),"",($C290-$B290-$F290)+($E290-$D290-$G290))</f>
        <v/>
      </c>
      <c r="M290" s="32"/>
      <c r="N290" s="190"/>
      <c r="O290" s="190"/>
      <c r="P290" s="190"/>
      <c r="Q290" s="190"/>
      <c r="R290" s="23"/>
    </row>
    <row r="291" spans="1:18">
      <c r="A291" s="27">
        <f t="shared" ca="1" si="53"/>
        <v>46110</v>
      </c>
      <c r="B291" s="20"/>
      <c r="C291" s="21"/>
      <c r="D291" s="20"/>
      <c r="E291" s="21"/>
      <c r="F291" s="22"/>
      <c r="G291" s="22"/>
      <c r="H291" s="34" t="str">
        <f t="shared" si="48"/>
        <v/>
      </c>
      <c r="I291" s="34" t="str">
        <f t="shared" si="49"/>
        <v/>
      </c>
      <c r="J291" s="34" t="str">
        <f t="shared" si="50"/>
        <v/>
      </c>
      <c r="K291" s="34" t="str">
        <f t="shared" si="51"/>
        <v/>
      </c>
      <c r="L291" s="34" t="str">
        <f>IF(AND($B291="",$D291=""),"",($C291-$B291-$F291)+($E291-$D291-$G291))</f>
        <v/>
      </c>
      <c r="M291" s="32"/>
      <c r="N291" s="190"/>
      <c r="O291" s="190"/>
      <c r="P291" s="190"/>
      <c r="Q291" s="190"/>
      <c r="R291" s="23"/>
    </row>
    <row r="292" spans="1:18">
      <c r="A292" s="27">
        <f t="shared" ca="1" si="53"/>
        <v>46111</v>
      </c>
      <c r="B292" s="20"/>
      <c r="C292" s="21"/>
      <c r="D292" s="20"/>
      <c r="E292" s="21"/>
      <c r="F292" s="22"/>
      <c r="G292" s="22"/>
      <c r="H292" s="34" t="str">
        <f t="shared" si="48"/>
        <v/>
      </c>
      <c r="I292" s="34" t="str">
        <f t="shared" si="49"/>
        <v/>
      </c>
      <c r="J292" s="34" t="str">
        <f t="shared" si="50"/>
        <v/>
      </c>
      <c r="K292" s="34" t="str">
        <f t="shared" si="51"/>
        <v/>
      </c>
      <c r="L292" s="34" t="str">
        <f>IF(AND($B292="",$D292=""),"",($C292-$B292-$F292)+($E292-$D292-$G292))</f>
        <v/>
      </c>
      <c r="M292" s="32"/>
      <c r="N292" s="190"/>
      <c r="O292" s="190"/>
      <c r="P292" s="190"/>
      <c r="Q292" s="190"/>
      <c r="R292" s="23"/>
    </row>
    <row r="293" spans="1:18">
      <c r="A293" s="27">
        <f t="shared" ca="1" si="53"/>
        <v>46112</v>
      </c>
      <c r="B293" s="20"/>
      <c r="C293" s="21"/>
      <c r="D293" s="20"/>
      <c r="E293" s="21"/>
      <c r="F293" s="22"/>
      <c r="G293" s="22"/>
      <c r="H293" s="34" t="str">
        <f t="shared" si="48"/>
        <v/>
      </c>
      <c r="I293" s="34" t="str">
        <f t="shared" si="49"/>
        <v/>
      </c>
      <c r="J293" s="34" t="str">
        <f t="shared" si="50"/>
        <v/>
      </c>
      <c r="K293" s="34" t="str">
        <f t="shared" si="51"/>
        <v/>
      </c>
      <c r="L293" s="34" t="str">
        <f>IF(AND($B293="",$D293=""),"",($C293-$B293-$F293)+($E293-$D293-$G293))</f>
        <v/>
      </c>
      <c r="M293" s="32"/>
      <c r="N293" s="190"/>
      <c r="O293" s="190"/>
      <c r="P293" s="190"/>
      <c r="Q293" s="190"/>
      <c r="R293" s="23"/>
    </row>
    <row r="294" spans="1:18">
      <c r="A294" s="5" t="s">
        <v>11</v>
      </c>
      <c r="B294" s="191"/>
      <c r="C294" s="192"/>
      <c r="D294" s="191"/>
      <c r="E294" s="192"/>
      <c r="F294" s="26" t="str">
        <f>IF(SUM($F263:$F293)=0,"",SUM($F263:$F293))</f>
        <v/>
      </c>
      <c r="G294" s="26" t="str">
        <f>IF(SUM($G263:$G293)=0,"",SUM($G263:$G293))</f>
        <v/>
      </c>
      <c r="H294" s="26" t="str">
        <f>IF(SUM(H263:H293)=0,"",SUM(H263:H293))</f>
        <v/>
      </c>
      <c r="I294" s="26" t="str">
        <f>IF(SUM(I263:I293)=0,"",SUM(I263:I293))</f>
        <v/>
      </c>
      <c r="J294" s="26" t="str">
        <f t="shared" ref="J294:K294" si="54">IF(SUM(J263:J293)=0,"",SUM(J263:J293))</f>
        <v/>
      </c>
      <c r="K294" s="26" t="str">
        <f t="shared" si="54"/>
        <v/>
      </c>
      <c r="L294" s="26" t="str">
        <f>IF(SUM($L263:$L293)=0,"",SUM($L263:$L293))</f>
        <v/>
      </c>
      <c r="M294" s="33"/>
      <c r="N294" s="193"/>
      <c r="O294" s="193"/>
      <c r="P294" s="193"/>
      <c r="Q294" s="193"/>
      <c r="R294" s="6"/>
    </row>
  </sheetData>
  <sheetProtection algorithmName="SHA-512" hashValue="8RWs+XZSTdAmssqUB9esKJ8arMvDPQDN6f5gL/75BANgTYJa0OEuyvA+Lf4NqIiCAOXYQZRpS8B6CWzIRi1GNA==" saltValue="o45ScQ7hRafr+437WYcURA==" spinCount="100000" sheet="1" formatRows="0"/>
  <mergeCells count="371">
    <mergeCell ref="A8:A10"/>
    <mergeCell ref="B8:E8"/>
    <mergeCell ref="F8:G9"/>
    <mergeCell ref="H8:K8"/>
    <mergeCell ref="L8:L10"/>
    <mergeCell ref="M8:M10"/>
    <mergeCell ref="N8:Q10"/>
    <mergeCell ref="R8:R10"/>
    <mergeCell ref="B9:C9"/>
    <mergeCell ref="D9:E9"/>
    <mergeCell ref="H9:I9"/>
    <mergeCell ref="J9:K9"/>
    <mergeCell ref="N11:Q11"/>
    <mergeCell ref="B4:L4"/>
    <mergeCell ref="P4:R4"/>
    <mergeCell ref="B5:L5"/>
    <mergeCell ref="N18:Q18"/>
    <mergeCell ref="N19:Q19"/>
    <mergeCell ref="N20:Q20"/>
    <mergeCell ref="N21:Q21"/>
    <mergeCell ref="N22:Q22"/>
    <mergeCell ref="N23:Q23"/>
    <mergeCell ref="N12:Q12"/>
    <mergeCell ref="N13:Q13"/>
    <mergeCell ref="N14:Q14"/>
    <mergeCell ref="N15:Q15"/>
    <mergeCell ref="N16:Q16"/>
    <mergeCell ref="N17:Q17"/>
    <mergeCell ref="N30:Q30"/>
    <mergeCell ref="N31:Q31"/>
    <mergeCell ref="N32:Q32"/>
    <mergeCell ref="N33:Q33"/>
    <mergeCell ref="N34:Q34"/>
    <mergeCell ref="N35:Q35"/>
    <mergeCell ref="N24:Q24"/>
    <mergeCell ref="N25:Q25"/>
    <mergeCell ref="N26:Q26"/>
    <mergeCell ref="N27:Q27"/>
    <mergeCell ref="N28:Q28"/>
    <mergeCell ref="N29:Q29"/>
    <mergeCell ref="A44:A46"/>
    <mergeCell ref="B44:E44"/>
    <mergeCell ref="F44:G45"/>
    <mergeCell ref="H44:K44"/>
    <mergeCell ref="L44:L46"/>
    <mergeCell ref="M44:M46"/>
    <mergeCell ref="N44:Q46"/>
    <mergeCell ref="N36:Q36"/>
    <mergeCell ref="N37:Q37"/>
    <mergeCell ref="N38:Q38"/>
    <mergeCell ref="N39:Q39"/>
    <mergeCell ref="N40:Q40"/>
    <mergeCell ref="N41:Q41"/>
    <mergeCell ref="R44:R46"/>
    <mergeCell ref="B45:C45"/>
    <mergeCell ref="D45:E45"/>
    <mergeCell ref="H45:I45"/>
    <mergeCell ref="J45:K45"/>
    <mergeCell ref="N47:Q47"/>
    <mergeCell ref="B42:C42"/>
    <mergeCell ref="D42:E42"/>
    <mergeCell ref="N42:Q42"/>
    <mergeCell ref="N54:Q54"/>
    <mergeCell ref="N55:Q55"/>
    <mergeCell ref="N56:Q56"/>
    <mergeCell ref="N57:Q57"/>
    <mergeCell ref="N58:Q58"/>
    <mergeCell ref="N59:Q59"/>
    <mergeCell ref="N48:Q48"/>
    <mergeCell ref="N49:Q49"/>
    <mergeCell ref="N50:Q50"/>
    <mergeCell ref="N51:Q51"/>
    <mergeCell ref="N52:Q52"/>
    <mergeCell ref="N53:Q53"/>
    <mergeCell ref="N66:Q66"/>
    <mergeCell ref="N67:Q67"/>
    <mergeCell ref="N68:Q68"/>
    <mergeCell ref="N69:Q69"/>
    <mergeCell ref="N70:Q70"/>
    <mergeCell ref="N71:Q71"/>
    <mergeCell ref="N60:Q60"/>
    <mergeCell ref="N61:Q61"/>
    <mergeCell ref="N62:Q62"/>
    <mergeCell ref="N63:Q63"/>
    <mergeCell ref="N64:Q64"/>
    <mergeCell ref="N65:Q65"/>
    <mergeCell ref="A80:A82"/>
    <mergeCell ref="B80:E80"/>
    <mergeCell ref="F80:G81"/>
    <mergeCell ref="H80:K80"/>
    <mergeCell ref="L80:L82"/>
    <mergeCell ref="M80:M82"/>
    <mergeCell ref="N80:Q82"/>
    <mergeCell ref="N72:Q72"/>
    <mergeCell ref="N73:Q73"/>
    <mergeCell ref="N74:Q74"/>
    <mergeCell ref="N75:Q75"/>
    <mergeCell ref="N76:Q76"/>
    <mergeCell ref="N77:Q77"/>
    <mergeCell ref="R80:R82"/>
    <mergeCell ref="B81:C81"/>
    <mergeCell ref="D81:E81"/>
    <mergeCell ref="H81:I81"/>
    <mergeCell ref="J81:K81"/>
    <mergeCell ref="N83:Q83"/>
    <mergeCell ref="B78:C78"/>
    <mergeCell ref="D78:E78"/>
    <mergeCell ref="N78:Q78"/>
    <mergeCell ref="N90:Q90"/>
    <mergeCell ref="N91:Q91"/>
    <mergeCell ref="N92:Q92"/>
    <mergeCell ref="N93:Q93"/>
    <mergeCell ref="N94:Q94"/>
    <mergeCell ref="N95:Q95"/>
    <mergeCell ref="N84:Q84"/>
    <mergeCell ref="N85:Q85"/>
    <mergeCell ref="N86:Q86"/>
    <mergeCell ref="N87:Q87"/>
    <mergeCell ref="N88:Q88"/>
    <mergeCell ref="N89:Q89"/>
    <mergeCell ref="N102:Q102"/>
    <mergeCell ref="N103:Q103"/>
    <mergeCell ref="N104:Q104"/>
    <mergeCell ref="N105:Q105"/>
    <mergeCell ref="N106:Q106"/>
    <mergeCell ref="N107:Q107"/>
    <mergeCell ref="N96:Q96"/>
    <mergeCell ref="N97:Q97"/>
    <mergeCell ref="N98:Q98"/>
    <mergeCell ref="N99:Q99"/>
    <mergeCell ref="N100:Q100"/>
    <mergeCell ref="N101:Q101"/>
    <mergeCell ref="A116:A118"/>
    <mergeCell ref="B116:E116"/>
    <mergeCell ref="F116:G117"/>
    <mergeCell ref="H116:K116"/>
    <mergeCell ref="L116:L118"/>
    <mergeCell ref="M116:M118"/>
    <mergeCell ref="N116:Q118"/>
    <mergeCell ref="N108:Q108"/>
    <mergeCell ref="N109:Q109"/>
    <mergeCell ref="N110:Q110"/>
    <mergeCell ref="N111:Q111"/>
    <mergeCell ref="N112:Q112"/>
    <mergeCell ref="N113:Q113"/>
    <mergeCell ref="R116:R118"/>
    <mergeCell ref="B117:C117"/>
    <mergeCell ref="D117:E117"/>
    <mergeCell ref="H117:I117"/>
    <mergeCell ref="J117:K117"/>
    <mergeCell ref="N119:Q119"/>
    <mergeCell ref="B114:C114"/>
    <mergeCell ref="D114:E114"/>
    <mergeCell ref="N114:Q114"/>
    <mergeCell ref="N126:Q126"/>
    <mergeCell ref="N127:Q127"/>
    <mergeCell ref="N128:Q128"/>
    <mergeCell ref="N129:Q129"/>
    <mergeCell ref="N130:Q130"/>
    <mergeCell ref="N131:Q131"/>
    <mergeCell ref="N120:Q120"/>
    <mergeCell ref="N121:Q121"/>
    <mergeCell ref="N122:Q122"/>
    <mergeCell ref="N123:Q123"/>
    <mergeCell ref="N124:Q124"/>
    <mergeCell ref="N125:Q125"/>
    <mergeCell ref="N138:Q138"/>
    <mergeCell ref="N139:Q139"/>
    <mergeCell ref="N140:Q140"/>
    <mergeCell ref="N141:Q141"/>
    <mergeCell ref="N142:Q142"/>
    <mergeCell ref="N143:Q143"/>
    <mergeCell ref="N132:Q132"/>
    <mergeCell ref="N133:Q133"/>
    <mergeCell ref="N134:Q134"/>
    <mergeCell ref="N135:Q135"/>
    <mergeCell ref="N136:Q136"/>
    <mergeCell ref="N137:Q137"/>
    <mergeCell ref="A152:A154"/>
    <mergeCell ref="B152:E152"/>
    <mergeCell ref="F152:G153"/>
    <mergeCell ref="H152:K152"/>
    <mergeCell ref="L152:L154"/>
    <mergeCell ref="M152:M154"/>
    <mergeCell ref="N152:Q154"/>
    <mergeCell ref="N144:Q144"/>
    <mergeCell ref="N145:Q145"/>
    <mergeCell ref="N146:Q146"/>
    <mergeCell ref="N147:Q147"/>
    <mergeCell ref="N148:Q148"/>
    <mergeCell ref="N149:Q149"/>
    <mergeCell ref="R152:R154"/>
    <mergeCell ref="B153:C153"/>
    <mergeCell ref="D153:E153"/>
    <mergeCell ref="H153:I153"/>
    <mergeCell ref="J153:K153"/>
    <mergeCell ref="N155:Q155"/>
    <mergeCell ref="B150:C150"/>
    <mergeCell ref="D150:E150"/>
    <mergeCell ref="N150:Q150"/>
    <mergeCell ref="N162:Q162"/>
    <mergeCell ref="N163:Q163"/>
    <mergeCell ref="N164:Q164"/>
    <mergeCell ref="N165:Q165"/>
    <mergeCell ref="N166:Q166"/>
    <mergeCell ref="N167:Q167"/>
    <mergeCell ref="N156:Q156"/>
    <mergeCell ref="N157:Q157"/>
    <mergeCell ref="N158:Q158"/>
    <mergeCell ref="N159:Q159"/>
    <mergeCell ref="N160:Q160"/>
    <mergeCell ref="N161:Q161"/>
    <mergeCell ref="N174:Q174"/>
    <mergeCell ref="N175:Q175"/>
    <mergeCell ref="N176:Q176"/>
    <mergeCell ref="N177:Q177"/>
    <mergeCell ref="N178:Q178"/>
    <mergeCell ref="N179:Q179"/>
    <mergeCell ref="N168:Q168"/>
    <mergeCell ref="N169:Q169"/>
    <mergeCell ref="N170:Q170"/>
    <mergeCell ref="N171:Q171"/>
    <mergeCell ref="N172:Q172"/>
    <mergeCell ref="N173:Q173"/>
    <mergeCell ref="A188:A190"/>
    <mergeCell ref="B188:E188"/>
    <mergeCell ref="F188:G189"/>
    <mergeCell ref="H188:K188"/>
    <mergeCell ref="L188:L190"/>
    <mergeCell ref="M188:M190"/>
    <mergeCell ref="N188:Q190"/>
    <mergeCell ref="N180:Q180"/>
    <mergeCell ref="N181:Q181"/>
    <mergeCell ref="N182:Q182"/>
    <mergeCell ref="N183:Q183"/>
    <mergeCell ref="N184:Q184"/>
    <mergeCell ref="N185:Q185"/>
    <mergeCell ref="R188:R190"/>
    <mergeCell ref="B189:C189"/>
    <mergeCell ref="D189:E189"/>
    <mergeCell ref="H189:I189"/>
    <mergeCell ref="J189:K189"/>
    <mergeCell ref="N191:Q191"/>
    <mergeCell ref="B186:C186"/>
    <mergeCell ref="D186:E186"/>
    <mergeCell ref="N186:Q186"/>
    <mergeCell ref="N198:Q198"/>
    <mergeCell ref="N199:Q199"/>
    <mergeCell ref="N200:Q200"/>
    <mergeCell ref="N201:Q201"/>
    <mergeCell ref="N202:Q202"/>
    <mergeCell ref="N203:Q203"/>
    <mergeCell ref="N192:Q192"/>
    <mergeCell ref="N193:Q193"/>
    <mergeCell ref="N194:Q194"/>
    <mergeCell ref="N195:Q195"/>
    <mergeCell ref="N196:Q196"/>
    <mergeCell ref="N197:Q197"/>
    <mergeCell ref="N210:Q210"/>
    <mergeCell ref="N211:Q211"/>
    <mergeCell ref="N212:Q212"/>
    <mergeCell ref="N213:Q213"/>
    <mergeCell ref="N214:Q214"/>
    <mergeCell ref="N215:Q215"/>
    <mergeCell ref="N204:Q204"/>
    <mergeCell ref="N205:Q205"/>
    <mergeCell ref="N206:Q206"/>
    <mergeCell ref="N207:Q207"/>
    <mergeCell ref="N208:Q208"/>
    <mergeCell ref="N209:Q209"/>
    <mergeCell ref="A224:A226"/>
    <mergeCell ref="B224:E224"/>
    <mergeCell ref="F224:G225"/>
    <mergeCell ref="H224:K224"/>
    <mergeCell ref="L224:L226"/>
    <mergeCell ref="M224:M226"/>
    <mergeCell ref="N224:Q226"/>
    <mergeCell ref="N216:Q216"/>
    <mergeCell ref="N217:Q217"/>
    <mergeCell ref="N218:Q218"/>
    <mergeCell ref="N219:Q219"/>
    <mergeCell ref="N220:Q220"/>
    <mergeCell ref="N221:Q221"/>
    <mergeCell ref="R224:R226"/>
    <mergeCell ref="B225:C225"/>
    <mergeCell ref="D225:E225"/>
    <mergeCell ref="H225:I225"/>
    <mergeCell ref="J225:K225"/>
    <mergeCell ref="N227:Q227"/>
    <mergeCell ref="B222:C222"/>
    <mergeCell ref="D222:E222"/>
    <mergeCell ref="N222:Q222"/>
    <mergeCell ref="N234:Q234"/>
    <mergeCell ref="N235:Q235"/>
    <mergeCell ref="N236:Q236"/>
    <mergeCell ref="N237:Q237"/>
    <mergeCell ref="N238:Q238"/>
    <mergeCell ref="N239:Q239"/>
    <mergeCell ref="N228:Q228"/>
    <mergeCell ref="N229:Q229"/>
    <mergeCell ref="N230:Q230"/>
    <mergeCell ref="N231:Q231"/>
    <mergeCell ref="N232:Q232"/>
    <mergeCell ref="N233:Q233"/>
    <mergeCell ref="N246:Q246"/>
    <mergeCell ref="N247:Q247"/>
    <mergeCell ref="N248:Q248"/>
    <mergeCell ref="N249:Q249"/>
    <mergeCell ref="N250:Q250"/>
    <mergeCell ref="N251:Q251"/>
    <mergeCell ref="N240:Q240"/>
    <mergeCell ref="N241:Q241"/>
    <mergeCell ref="N242:Q242"/>
    <mergeCell ref="N243:Q243"/>
    <mergeCell ref="N244:Q244"/>
    <mergeCell ref="N245:Q245"/>
    <mergeCell ref="A260:A262"/>
    <mergeCell ref="B260:E260"/>
    <mergeCell ref="F260:G261"/>
    <mergeCell ref="H260:K260"/>
    <mergeCell ref="L260:L262"/>
    <mergeCell ref="M260:M262"/>
    <mergeCell ref="N260:Q262"/>
    <mergeCell ref="N252:Q252"/>
    <mergeCell ref="N253:Q253"/>
    <mergeCell ref="N254:Q254"/>
    <mergeCell ref="N255:Q255"/>
    <mergeCell ref="N256:Q256"/>
    <mergeCell ref="N257:Q257"/>
    <mergeCell ref="R260:R262"/>
    <mergeCell ref="B261:C261"/>
    <mergeCell ref="D261:E261"/>
    <mergeCell ref="H261:I261"/>
    <mergeCell ref="J261:K261"/>
    <mergeCell ref="N263:Q263"/>
    <mergeCell ref="B258:C258"/>
    <mergeCell ref="D258:E258"/>
    <mergeCell ref="N258:Q258"/>
    <mergeCell ref="N270:Q270"/>
    <mergeCell ref="N271:Q271"/>
    <mergeCell ref="N272:Q272"/>
    <mergeCell ref="N273:Q273"/>
    <mergeCell ref="N274:Q274"/>
    <mergeCell ref="N275:Q275"/>
    <mergeCell ref="N264:Q264"/>
    <mergeCell ref="N265:Q265"/>
    <mergeCell ref="N266:Q266"/>
    <mergeCell ref="N267:Q267"/>
    <mergeCell ref="N268:Q268"/>
    <mergeCell ref="N269:Q269"/>
    <mergeCell ref="N282:Q282"/>
    <mergeCell ref="N283:Q283"/>
    <mergeCell ref="N284:Q284"/>
    <mergeCell ref="N285:Q285"/>
    <mergeCell ref="N286:Q286"/>
    <mergeCell ref="N287:Q287"/>
    <mergeCell ref="N276:Q276"/>
    <mergeCell ref="N277:Q277"/>
    <mergeCell ref="N278:Q278"/>
    <mergeCell ref="N279:Q279"/>
    <mergeCell ref="N280:Q280"/>
    <mergeCell ref="N281:Q281"/>
    <mergeCell ref="B294:C294"/>
    <mergeCell ref="D294:E294"/>
    <mergeCell ref="N294:Q294"/>
    <mergeCell ref="N288:Q288"/>
    <mergeCell ref="N289:Q289"/>
    <mergeCell ref="N290:Q290"/>
    <mergeCell ref="N291:Q291"/>
    <mergeCell ref="N292:Q292"/>
    <mergeCell ref="N293:Q293"/>
  </mergeCells>
  <phoneticPr fontId="2"/>
  <conditionalFormatting sqref="A12:C13 F12:G13 A14:G41">
    <cfRule type="expression" dxfId="495" priority="9">
      <formula>OR(EDATE($A$11,1)-1&lt;$A12,DATEVALUE("2026/3/31")&lt;$A12)</formula>
    </cfRule>
  </conditionalFormatting>
  <conditionalFormatting sqref="A48:F76 M48:R77 A77:G77 L77">
    <cfRule type="expression" dxfId="494" priority="10">
      <formula>OR(EDATE($A$47,1)-1&lt;$A48,DATEVALUE("2026/3/31")&lt;$A48)</formula>
    </cfRule>
  </conditionalFormatting>
  <conditionalFormatting sqref="A84:G113">
    <cfRule type="expression" dxfId="493" priority="11">
      <formula>OR(EDATE($A$83,1)-1&lt;$A84,DATEVALUE("2026/3/31")&lt;$A84)</formula>
    </cfRule>
  </conditionalFormatting>
  <conditionalFormatting sqref="A120:G149 M120:R149 L149">
    <cfRule type="expression" dxfId="492" priority="12">
      <formula>OR(EDATE($A$119,1)-1&lt;$A120,DATEVALUE("2026/3/31")&lt;$A120)</formula>
    </cfRule>
  </conditionalFormatting>
  <conditionalFormatting sqref="A156:G185">
    <cfRule type="expression" dxfId="491" priority="13">
      <formula>OR(EDATE($A$155,1)-1&lt;$A156,DATEVALUE("2026/3/31")&lt;$A156)</formula>
    </cfRule>
  </conditionalFormatting>
  <conditionalFormatting sqref="A192:G221">
    <cfRule type="expression" dxfId="490" priority="14">
      <formula>OR(EDATE($A$191,1)-1&lt;$A192,DATEVALUE("2026/3/31")&lt;$A192)</formula>
    </cfRule>
  </conditionalFormatting>
  <conditionalFormatting sqref="A228:G257 M228:R257 L255:L257">
    <cfRule type="expression" dxfId="489" priority="15">
      <formula>OR(EDATE($A$227,1)-1&lt;$A228,DATEVALUE("2026/3/31")&lt;$A228)</formula>
    </cfRule>
  </conditionalFormatting>
  <conditionalFormatting sqref="A264:G293 L264:R293">
    <cfRule type="expression" dxfId="488" priority="16">
      <formula>OR(EDATE($A$263,1)-1&lt;$A264,DATEVALUE("2026/3/31")&lt;$A264)</formula>
    </cfRule>
  </conditionalFormatting>
  <conditionalFormatting sqref="B11:C11">
    <cfRule type="expression" dxfId="487" priority="3">
      <formula>OR(EDATE($A$11,1)-1&lt;$A11,DATEVALUE("2026/3/31")&lt;$A11)</formula>
    </cfRule>
  </conditionalFormatting>
  <conditionalFormatting sqref="B4:L5">
    <cfRule type="expression" dxfId="486" priority="8">
      <formula>IF(LEN(B4)&lt;1,TRUE,FALSE)</formula>
    </cfRule>
  </conditionalFormatting>
  <conditionalFormatting sqref="D13:E13">
    <cfRule type="expression" dxfId="485" priority="2">
      <formula>$M$12="✓"</formula>
    </cfRule>
  </conditionalFormatting>
  <conditionalFormatting sqref="M11">
    <cfRule type="expression" dxfId="484" priority="1">
      <formula>OR(EDATE($A$11,1)-1&lt;$A11,DATEVALUE("2026/3/31")&lt;$A11)</formula>
    </cfRule>
  </conditionalFormatting>
  <conditionalFormatting sqref="M12:R41">
    <cfRule type="expression" dxfId="483" priority="4">
      <formula>OR(EDATE($A$11,1)-1&lt;$A12,DATEVALUE("2026/3/31")&lt;$A12)</formula>
    </cfRule>
  </conditionalFormatting>
  <conditionalFormatting sqref="M84:R113">
    <cfRule type="expression" dxfId="482" priority="5">
      <formula>OR(EDATE($A$83,1)-1&lt;$A84,DATEVALUE("2026/3/31")&lt;$A84)</formula>
    </cfRule>
  </conditionalFormatting>
  <conditionalFormatting sqref="M156:R185">
    <cfRule type="expression" dxfId="481" priority="6">
      <formula>OR(EDATE($A$155,1)-1&lt;$A156,DATEVALUE("2026/3/31")&lt;$A156)</formula>
    </cfRule>
  </conditionalFormatting>
  <conditionalFormatting sqref="M192:R221">
    <cfRule type="expression" dxfId="480" priority="7">
      <formula>OR(EDATE($A$191,1)-1&lt;$A192,DATEVALUE("2026/3/31")&lt;$A192)</formula>
    </cfRule>
  </conditionalFormatting>
  <dataValidations count="3">
    <dataValidation operator="greaterThanOrEqual" allowBlank="1" showInputMessage="1" showErrorMessage="1" sqref="H191:K221 H155:K185 H227:K257 H11:K41 H119:K149 H47:K77 H83:K113 H263:K293" xr:uid="{98F2F2B1-1B6D-4272-875A-FA081C909EF1}"/>
    <dataValidation type="list" allowBlank="1" showInputMessage="1" showErrorMessage="1" sqref="M263:M293 M47:M76 M83:M113 M119:M149 M155:M185 M191:M221 M227:M257 M11:M41" xr:uid="{BB3B858F-7A73-44D0-A942-6F3B973C9D9A}">
      <formula1>",✓所定,✓法定"</formula1>
    </dataValidation>
    <dataValidation type="time" operator="greaterThanOrEqual" allowBlank="1" showInputMessage="1" showErrorMessage="1" sqref="H114:K114 H78:K78 G42:K42 H222:K222 H258:K258 H186:K186 H150:K150 G11:G41 L11:L42 B11:F42 B47:G78 L47:L78 B83:G114 L83:L114 B119:G150 L119:L150 B155:G186 L155:L186 B191:G222 L191:L222 B227:G258 L227:L258 B263:G294 L263:L294 H294:K294" xr:uid="{B0BE8479-6AFB-46F6-A150-8B8C10308AE6}">
      <formula1>0</formula1>
    </dataValidation>
  </dataValidations>
  <printOptions horizontalCentered="1"/>
  <pageMargins left="0.51181102362204722" right="0.51181102362204722" top="0.55118110236220474" bottom="0.55118110236220474" header="0.31496062992125984" footer="0.31496062992125984"/>
  <pageSetup paperSize="9" scale="76" fitToHeight="0" orientation="portrait" r:id="rId1"/>
  <rowBreaks count="7" manualBreakCount="7">
    <brk id="42" max="16383" man="1"/>
    <brk id="78" max="16383" man="1"/>
    <brk id="114" max="16383" man="1"/>
    <brk id="150" max="16383" man="1"/>
    <brk id="186" max="16383" man="1"/>
    <brk id="222" max="16383" man="1"/>
    <brk id="258" max="16383"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582A05-5543-4DD7-B01E-C846A6A13ACC}">
  <sheetPr>
    <tabColor rgb="FF66CCFF"/>
    <pageSetUpPr fitToPage="1"/>
  </sheetPr>
  <dimension ref="A1:V294"/>
  <sheetViews>
    <sheetView view="pageBreakPreview" zoomScale="115" zoomScaleNormal="100" zoomScaleSheetLayoutView="115" workbookViewId="0">
      <selection activeCell="B11" sqref="B11"/>
    </sheetView>
  </sheetViews>
  <sheetFormatPr defaultColWidth="8.75" defaultRowHeight="14.25"/>
  <cols>
    <col min="1" max="1" width="10.75" style="1" customWidth="1"/>
    <col min="2" max="7" width="7.125" style="1" customWidth="1"/>
    <col min="8" max="11" width="7.125" style="1" hidden="1" customWidth="1"/>
    <col min="12" max="12" width="7.125" style="1" customWidth="1"/>
    <col min="13" max="13" width="6.125" style="9" customWidth="1"/>
    <col min="14" max="14" width="5.75" style="1" customWidth="1"/>
    <col min="15" max="15" width="9.125" style="1" customWidth="1"/>
    <col min="16" max="17" width="8.75" style="1" customWidth="1"/>
    <col min="18" max="18" width="12.75" style="1" customWidth="1"/>
    <col min="19" max="21" width="8.75" style="1" hidden="1" customWidth="1"/>
    <col min="22" max="16384" width="8.75" style="1"/>
  </cols>
  <sheetData>
    <row r="1" spans="1:22" ht="16.5">
      <c r="A1" s="2" t="str" cm="1">
        <f t="array" aca="1" ref="A1" ca="1">"業務日誌" &amp; RIGHT(CELL("filename", A1),U1)</f>
        <v>業務日誌21</v>
      </c>
      <c r="B1" s="3"/>
      <c r="C1" s="3"/>
      <c r="D1" s="3"/>
      <c r="E1" s="3"/>
      <c r="F1" s="3"/>
      <c r="G1" s="3"/>
      <c r="H1" s="3"/>
      <c r="I1" s="3"/>
      <c r="J1" s="3"/>
      <c r="K1" s="3"/>
      <c r="L1" s="3"/>
      <c r="M1" s="3"/>
      <c r="N1" s="3"/>
      <c r="O1" s="3"/>
      <c r="P1" s="3"/>
      <c r="Q1" s="3"/>
      <c r="R1" s="3"/>
      <c r="S1" s="45" t="str" cm="1">
        <f t="array" aca="1" ref="S1" ca="1">"各月内訳表!$E" &amp; 5+ 27*(RIGHT(CELL("filename", A1),U1)-1)</f>
        <v>各月内訳表!$E545</v>
      </c>
      <c r="T1" s="45" t="str" cm="1">
        <f t="array" aca="1" ref="T1" ca="1">"各月内訳表!$G" &amp; 6+ 27*(RIGHT(CELL("filename", A1),U1)-1)</f>
        <v>各月内訳表!$G546</v>
      </c>
      <c r="U1" s="45" cm="1">
        <f t="array" aca="1" ref="U1" ca="1">LEN(CELL("filename",A1))-FIND("日誌",CELL("filename",A1))-1</f>
        <v>2</v>
      </c>
    </row>
    <row r="2" spans="1:22" ht="16.899999999999999" customHeight="1">
      <c r="L2" s="25"/>
      <c r="Q2" s="19" t="s">
        <v>13</v>
      </c>
      <c r="R2" s="163">
        <f>入力ボックス!C8</f>
        <v>0</v>
      </c>
      <c r="S2" s="45"/>
      <c r="T2" s="45"/>
      <c r="U2" s="45" cm="1">
        <f t="array" aca="1" ref="U2" ca="1">LEN(CELL("filename",I2))-FIND("日誌",CELL("filename",I2))-1</f>
        <v>2</v>
      </c>
    </row>
    <row r="3" spans="1:22" ht="16.899999999999999" customHeight="1">
      <c r="L3" s="25"/>
      <c r="Q3" s="19"/>
      <c r="R3" s="28"/>
    </row>
    <row r="4" spans="1:22">
      <c r="A4" s="24" t="s">
        <v>12</v>
      </c>
      <c r="B4" s="201" t="str">
        <f>IF(入力ボックス!$C$4="","",入力ボックス!$C$4)</f>
        <v/>
      </c>
      <c r="C4" s="201"/>
      <c r="D4" s="201"/>
      <c r="E4" s="201"/>
      <c r="F4" s="201"/>
      <c r="G4" s="201"/>
      <c r="H4" s="201"/>
      <c r="I4" s="201"/>
      <c r="J4" s="201"/>
      <c r="K4" s="201"/>
      <c r="L4" s="201"/>
      <c r="O4" s="24" t="s">
        <v>79</v>
      </c>
      <c r="P4" s="202"/>
      <c r="Q4" s="202"/>
      <c r="R4" s="202"/>
    </row>
    <row r="5" spans="1:22" ht="18.75" customHeight="1">
      <c r="A5" s="24" t="s">
        <v>21</v>
      </c>
      <c r="B5" s="201" t="str" cm="1">
        <f t="array" aca="1" ref="B5" ca="1">IF(INDIRECT(S1)="","",INDIRECT(S1))</f>
        <v/>
      </c>
      <c r="C5" s="201"/>
      <c r="D5" s="201"/>
      <c r="E5" s="201"/>
      <c r="F5" s="201"/>
      <c r="G5" s="201"/>
      <c r="H5" s="201"/>
      <c r="I5" s="201"/>
      <c r="J5" s="201"/>
      <c r="K5" s="201"/>
      <c r="L5" s="201"/>
      <c r="O5" s="31" t="s">
        <v>80</v>
      </c>
    </row>
    <row r="6" spans="1:22" ht="18.75" customHeight="1">
      <c r="R6" s="42" t="str">
        <f ca="1">HYPERLINK("#"&amp;S1,"各月内訳表へ")</f>
        <v>各月内訳表へ</v>
      </c>
    </row>
    <row r="8" spans="1:22" ht="27" customHeight="1">
      <c r="A8" s="194" t="s">
        <v>22</v>
      </c>
      <c r="B8" s="189" t="s">
        <v>103</v>
      </c>
      <c r="C8" s="189"/>
      <c r="D8" s="189"/>
      <c r="E8" s="189"/>
      <c r="F8" s="189" t="s">
        <v>23</v>
      </c>
      <c r="G8" s="189"/>
      <c r="H8" s="189" t="s">
        <v>88</v>
      </c>
      <c r="I8" s="189"/>
      <c r="J8" s="189"/>
      <c r="K8" s="189"/>
      <c r="L8" s="189" t="s">
        <v>87</v>
      </c>
      <c r="M8" s="195" t="s">
        <v>96</v>
      </c>
      <c r="N8" s="194" t="s">
        <v>25</v>
      </c>
      <c r="O8" s="194"/>
      <c r="P8" s="194"/>
      <c r="Q8" s="194"/>
      <c r="R8" s="189" t="s">
        <v>100</v>
      </c>
    </row>
    <row r="9" spans="1:22" ht="14.25" customHeight="1">
      <c r="A9" s="194"/>
      <c r="B9" s="189" t="s">
        <v>82</v>
      </c>
      <c r="C9" s="189"/>
      <c r="D9" s="189" t="s">
        <v>84</v>
      </c>
      <c r="E9" s="189"/>
      <c r="F9" s="189"/>
      <c r="G9" s="189"/>
      <c r="H9" s="189" t="s">
        <v>90</v>
      </c>
      <c r="I9" s="189"/>
      <c r="J9" s="189" t="s">
        <v>89</v>
      </c>
      <c r="K9" s="189"/>
      <c r="L9" s="189"/>
      <c r="M9" s="196"/>
      <c r="N9" s="194"/>
      <c r="O9" s="194"/>
      <c r="P9" s="194"/>
      <c r="Q9" s="194"/>
      <c r="R9" s="189"/>
    </row>
    <row r="10" spans="1:22" ht="18" customHeight="1">
      <c r="A10" s="194"/>
      <c r="B10" s="43" t="s">
        <v>26</v>
      </c>
      <c r="C10" s="43" t="s">
        <v>27</v>
      </c>
      <c r="D10" s="43" t="s">
        <v>26</v>
      </c>
      <c r="E10" s="43" t="s">
        <v>27</v>
      </c>
      <c r="F10" s="44" t="s">
        <v>85</v>
      </c>
      <c r="G10" s="44" t="s">
        <v>86</v>
      </c>
      <c r="H10" s="44" t="s">
        <v>81</v>
      </c>
      <c r="I10" s="44" t="s">
        <v>83</v>
      </c>
      <c r="J10" s="44" t="s">
        <v>81</v>
      </c>
      <c r="K10" s="44" t="s">
        <v>95</v>
      </c>
      <c r="L10" s="189"/>
      <c r="M10" s="197"/>
      <c r="N10" s="194"/>
      <c r="O10" s="194"/>
      <c r="P10" s="194"/>
      <c r="Q10" s="194"/>
      <c r="R10" s="194"/>
    </row>
    <row r="11" spans="1:22">
      <c r="A11" s="27" cm="1">
        <f t="array" aca="1" ref="A11" ca="1">DATE("2025","8",IFERROR(INDIRECT(T1),"1"))</f>
        <v>45870</v>
      </c>
      <c r="B11" s="20"/>
      <c r="C11" s="21"/>
      <c r="D11" s="20"/>
      <c r="E11" s="21"/>
      <c r="F11" s="22"/>
      <c r="G11" s="22"/>
      <c r="H11" s="34" t="str">
        <f>IF(OR(B11="",LEFT(M11,1)="✓"),"",C11-B11-F11)</f>
        <v/>
      </c>
      <c r="I11" s="34" t="str">
        <f>IF(OR(D11="",LEFT(M11,1)="✓"),"",E11-D11-G11)</f>
        <v/>
      </c>
      <c r="J11" s="34" t="str">
        <f>IF(AND(B11&lt;&gt;"",M11="✓所定"),C11-B11-F11,"")</f>
        <v/>
      </c>
      <c r="K11" s="34" t="str">
        <f>IF(AND(B11&lt;&gt;"",M11="✓法定"),C11-B11-F11,"")</f>
        <v/>
      </c>
      <c r="L11" s="26" t="str">
        <f>IF(AND($B11="",$D11=""),"",($C11-$B11-$F11)+($E11-$D11-$G11))</f>
        <v/>
      </c>
      <c r="M11" s="32"/>
      <c r="N11" s="190"/>
      <c r="O11" s="190"/>
      <c r="P11" s="190"/>
      <c r="Q11" s="190"/>
      <c r="R11" s="23"/>
      <c r="V11" s="1" t="s">
        <v>171</v>
      </c>
    </row>
    <row r="12" spans="1:22">
      <c r="A12" s="27">
        <f ca="1">A11+1</f>
        <v>45871</v>
      </c>
      <c r="B12" s="20"/>
      <c r="C12" s="21"/>
      <c r="D12" s="20"/>
      <c r="E12" s="21"/>
      <c r="F12" s="22"/>
      <c r="G12" s="22"/>
      <c r="H12" s="34" t="str">
        <f t="shared" ref="H12:H41" si="0">IF(OR(B12="",LEFT(M12,1)="✓"),"",C12-B12-F12)</f>
        <v/>
      </c>
      <c r="I12" s="34" t="str">
        <f t="shared" ref="I12:I41" si="1">IF(OR(D12="",LEFT(M12,1)="✓"),"",E12-D12-G12)</f>
        <v/>
      </c>
      <c r="J12" s="34" t="str">
        <f t="shared" ref="J12:J41" si="2">IF(AND(B12&lt;&gt;"",M12="✓所定"),C12-B12-F12,"")</f>
        <v/>
      </c>
      <c r="K12" s="34" t="str">
        <f t="shared" ref="K12:K41" si="3">IF(AND(B12&lt;&gt;"",M12="✓法定"),C12-B12-F12,"")</f>
        <v/>
      </c>
      <c r="L12" s="26" t="str">
        <f t="shared" ref="L12:L41" si="4">IF(AND($B12="",$D12=""),"",($C12-$B12-$F12)+(E12-D12-G12))</f>
        <v/>
      </c>
      <c r="M12" s="32"/>
      <c r="N12" s="190"/>
      <c r="O12" s="190"/>
      <c r="P12" s="190"/>
      <c r="Q12" s="190"/>
      <c r="R12" s="23"/>
      <c r="V12" s="1" t="s">
        <v>172</v>
      </c>
    </row>
    <row r="13" spans="1:22">
      <c r="A13" s="27">
        <f t="shared" ref="A13:A41" ca="1" si="5">A12+1</f>
        <v>45872</v>
      </c>
      <c r="B13" s="20"/>
      <c r="C13" s="21"/>
      <c r="D13" s="20"/>
      <c r="E13" s="21"/>
      <c r="F13" s="22"/>
      <c r="G13" s="22"/>
      <c r="H13" s="34" t="str">
        <f t="shared" si="0"/>
        <v/>
      </c>
      <c r="I13" s="34" t="str">
        <f t="shared" si="1"/>
        <v/>
      </c>
      <c r="J13" s="34" t="str">
        <f t="shared" si="2"/>
        <v/>
      </c>
      <c r="K13" s="34" t="str">
        <f t="shared" si="3"/>
        <v/>
      </c>
      <c r="L13" s="26" t="str">
        <f t="shared" si="4"/>
        <v/>
      </c>
      <c r="M13" s="32"/>
      <c r="N13" s="190"/>
      <c r="O13" s="190"/>
      <c r="P13" s="190"/>
      <c r="Q13" s="190"/>
      <c r="R13" s="23"/>
    </row>
    <row r="14" spans="1:22">
      <c r="A14" s="27">
        <f t="shared" ca="1" si="5"/>
        <v>45873</v>
      </c>
      <c r="B14" s="20"/>
      <c r="C14" s="21"/>
      <c r="D14" s="20"/>
      <c r="E14" s="21"/>
      <c r="F14" s="22"/>
      <c r="G14" s="22"/>
      <c r="H14" s="34" t="str">
        <f t="shared" si="0"/>
        <v/>
      </c>
      <c r="I14" s="34" t="str">
        <f t="shared" si="1"/>
        <v/>
      </c>
      <c r="J14" s="34" t="str">
        <f t="shared" si="2"/>
        <v/>
      </c>
      <c r="K14" s="34" t="str">
        <f t="shared" si="3"/>
        <v/>
      </c>
      <c r="L14" s="26" t="str">
        <f t="shared" si="4"/>
        <v/>
      </c>
      <c r="M14" s="32"/>
      <c r="N14" s="190"/>
      <c r="O14" s="190"/>
      <c r="P14" s="190"/>
      <c r="Q14" s="190"/>
      <c r="R14" s="23"/>
    </row>
    <row r="15" spans="1:22">
      <c r="A15" s="27">
        <f t="shared" ca="1" si="5"/>
        <v>45874</v>
      </c>
      <c r="B15" s="20"/>
      <c r="C15" s="21"/>
      <c r="D15" s="20"/>
      <c r="E15" s="21"/>
      <c r="F15" s="22"/>
      <c r="G15" s="22"/>
      <c r="H15" s="34" t="str">
        <f t="shared" si="0"/>
        <v/>
      </c>
      <c r="I15" s="34" t="str">
        <f t="shared" si="1"/>
        <v/>
      </c>
      <c r="J15" s="34" t="str">
        <f t="shared" si="2"/>
        <v/>
      </c>
      <c r="K15" s="34" t="str">
        <f t="shared" si="3"/>
        <v/>
      </c>
      <c r="L15" s="26" t="str">
        <f t="shared" si="4"/>
        <v/>
      </c>
      <c r="M15" s="32"/>
      <c r="N15" s="190"/>
      <c r="O15" s="190"/>
      <c r="P15" s="190"/>
      <c r="Q15" s="190"/>
      <c r="R15" s="23"/>
    </row>
    <row r="16" spans="1:22">
      <c r="A16" s="27">
        <f t="shared" ca="1" si="5"/>
        <v>45875</v>
      </c>
      <c r="B16" s="20"/>
      <c r="C16" s="21"/>
      <c r="D16" s="20"/>
      <c r="E16" s="21"/>
      <c r="F16" s="22"/>
      <c r="G16" s="22"/>
      <c r="H16" s="34" t="str">
        <f t="shared" si="0"/>
        <v/>
      </c>
      <c r="I16" s="34" t="str">
        <f t="shared" si="1"/>
        <v/>
      </c>
      <c r="J16" s="34" t="str">
        <f t="shared" si="2"/>
        <v/>
      </c>
      <c r="K16" s="34" t="str">
        <f t="shared" si="3"/>
        <v/>
      </c>
      <c r="L16" s="26" t="str">
        <f t="shared" si="4"/>
        <v/>
      </c>
      <c r="M16" s="32"/>
      <c r="N16" s="190"/>
      <c r="O16" s="190"/>
      <c r="P16" s="190"/>
      <c r="Q16" s="190"/>
      <c r="R16" s="23"/>
    </row>
    <row r="17" spans="1:18">
      <c r="A17" s="27">
        <f t="shared" ca="1" si="5"/>
        <v>45876</v>
      </c>
      <c r="B17" s="20"/>
      <c r="C17" s="21"/>
      <c r="D17" s="20"/>
      <c r="E17" s="21"/>
      <c r="F17" s="22"/>
      <c r="G17" s="22"/>
      <c r="H17" s="34" t="str">
        <f t="shared" si="0"/>
        <v/>
      </c>
      <c r="I17" s="34" t="str">
        <f t="shared" si="1"/>
        <v/>
      </c>
      <c r="J17" s="34" t="str">
        <f t="shared" si="2"/>
        <v/>
      </c>
      <c r="K17" s="34" t="str">
        <f t="shared" si="3"/>
        <v/>
      </c>
      <c r="L17" s="26" t="str">
        <f t="shared" si="4"/>
        <v/>
      </c>
      <c r="M17" s="32"/>
      <c r="N17" s="190"/>
      <c r="O17" s="190"/>
      <c r="P17" s="190"/>
      <c r="Q17" s="190"/>
      <c r="R17" s="23"/>
    </row>
    <row r="18" spans="1:18">
      <c r="A18" s="27">
        <f t="shared" ca="1" si="5"/>
        <v>45877</v>
      </c>
      <c r="B18" s="20"/>
      <c r="C18" s="21"/>
      <c r="D18" s="20"/>
      <c r="E18" s="21"/>
      <c r="F18" s="22"/>
      <c r="G18" s="22"/>
      <c r="H18" s="34" t="str">
        <f t="shared" si="0"/>
        <v/>
      </c>
      <c r="I18" s="34" t="str">
        <f t="shared" si="1"/>
        <v/>
      </c>
      <c r="J18" s="34" t="str">
        <f t="shared" si="2"/>
        <v/>
      </c>
      <c r="K18" s="34" t="str">
        <f t="shared" si="3"/>
        <v/>
      </c>
      <c r="L18" s="26" t="str">
        <f t="shared" si="4"/>
        <v/>
      </c>
      <c r="M18" s="32"/>
      <c r="N18" s="190"/>
      <c r="O18" s="190"/>
      <c r="P18" s="190"/>
      <c r="Q18" s="190"/>
      <c r="R18" s="23"/>
    </row>
    <row r="19" spans="1:18">
      <c r="A19" s="27">
        <f t="shared" ca="1" si="5"/>
        <v>45878</v>
      </c>
      <c r="B19" s="20"/>
      <c r="C19" s="21"/>
      <c r="D19" s="20"/>
      <c r="E19" s="21"/>
      <c r="F19" s="22"/>
      <c r="G19" s="22"/>
      <c r="H19" s="34" t="str">
        <f t="shared" si="0"/>
        <v/>
      </c>
      <c r="I19" s="34" t="str">
        <f t="shared" si="1"/>
        <v/>
      </c>
      <c r="J19" s="34" t="str">
        <f t="shared" si="2"/>
        <v/>
      </c>
      <c r="K19" s="34" t="str">
        <f t="shared" si="3"/>
        <v/>
      </c>
      <c r="L19" s="26" t="str">
        <f t="shared" si="4"/>
        <v/>
      </c>
      <c r="M19" s="32"/>
      <c r="N19" s="190"/>
      <c r="O19" s="190"/>
      <c r="P19" s="190"/>
      <c r="Q19" s="190"/>
      <c r="R19" s="23"/>
    </row>
    <row r="20" spans="1:18">
      <c r="A20" s="27">
        <f t="shared" ca="1" si="5"/>
        <v>45879</v>
      </c>
      <c r="B20" s="20"/>
      <c r="C20" s="21"/>
      <c r="D20" s="20"/>
      <c r="E20" s="21"/>
      <c r="F20" s="22"/>
      <c r="G20" s="22"/>
      <c r="H20" s="34" t="str">
        <f t="shared" si="0"/>
        <v/>
      </c>
      <c r="I20" s="34" t="str">
        <f t="shared" si="1"/>
        <v/>
      </c>
      <c r="J20" s="34" t="str">
        <f t="shared" si="2"/>
        <v/>
      </c>
      <c r="K20" s="34" t="str">
        <f t="shared" si="3"/>
        <v/>
      </c>
      <c r="L20" s="26" t="str">
        <f t="shared" si="4"/>
        <v/>
      </c>
      <c r="M20" s="32"/>
      <c r="N20" s="190"/>
      <c r="O20" s="190"/>
      <c r="P20" s="190"/>
      <c r="Q20" s="190"/>
      <c r="R20" s="23"/>
    </row>
    <row r="21" spans="1:18">
      <c r="A21" s="27">
        <f t="shared" ca="1" si="5"/>
        <v>45880</v>
      </c>
      <c r="B21" s="20"/>
      <c r="C21" s="21"/>
      <c r="D21" s="20"/>
      <c r="E21" s="21"/>
      <c r="F21" s="22"/>
      <c r="G21" s="22"/>
      <c r="H21" s="34" t="str">
        <f t="shared" si="0"/>
        <v/>
      </c>
      <c r="I21" s="34" t="str">
        <f t="shared" si="1"/>
        <v/>
      </c>
      <c r="J21" s="34" t="str">
        <f t="shared" si="2"/>
        <v/>
      </c>
      <c r="K21" s="34" t="str">
        <f t="shared" si="3"/>
        <v/>
      </c>
      <c r="L21" s="26" t="str">
        <f t="shared" si="4"/>
        <v/>
      </c>
      <c r="M21" s="32"/>
      <c r="N21" s="190"/>
      <c r="O21" s="190"/>
      <c r="P21" s="190"/>
      <c r="Q21" s="190"/>
      <c r="R21" s="23"/>
    </row>
    <row r="22" spans="1:18">
      <c r="A22" s="27">
        <f t="shared" ca="1" si="5"/>
        <v>45881</v>
      </c>
      <c r="B22" s="20"/>
      <c r="C22" s="21"/>
      <c r="D22" s="20"/>
      <c r="E22" s="21"/>
      <c r="F22" s="22"/>
      <c r="G22" s="22"/>
      <c r="H22" s="34" t="str">
        <f t="shared" si="0"/>
        <v/>
      </c>
      <c r="I22" s="34" t="str">
        <f t="shared" si="1"/>
        <v/>
      </c>
      <c r="J22" s="34" t="str">
        <f t="shared" si="2"/>
        <v/>
      </c>
      <c r="K22" s="34" t="str">
        <f t="shared" si="3"/>
        <v/>
      </c>
      <c r="L22" s="26" t="str">
        <f t="shared" si="4"/>
        <v/>
      </c>
      <c r="M22" s="32"/>
      <c r="N22" s="190"/>
      <c r="O22" s="190"/>
      <c r="P22" s="190"/>
      <c r="Q22" s="190"/>
      <c r="R22" s="23"/>
    </row>
    <row r="23" spans="1:18">
      <c r="A23" s="27">
        <f t="shared" ca="1" si="5"/>
        <v>45882</v>
      </c>
      <c r="B23" s="20"/>
      <c r="C23" s="21"/>
      <c r="D23" s="20"/>
      <c r="E23" s="21"/>
      <c r="F23" s="22"/>
      <c r="G23" s="22"/>
      <c r="H23" s="34" t="str">
        <f t="shared" si="0"/>
        <v/>
      </c>
      <c r="I23" s="34" t="str">
        <f t="shared" si="1"/>
        <v/>
      </c>
      <c r="J23" s="34" t="str">
        <f t="shared" si="2"/>
        <v/>
      </c>
      <c r="K23" s="34" t="str">
        <f t="shared" si="3"/>
        <v/>
      </c>
      <c r="L23" s="26" t="str">
        <f t="shared" si="4"/>
        <v/>
      </c>
      <c r="M23" s="32"/>
      <c r="N23" s="190"/>
      <c r="O23" s="190"/>
      <c r="P23" s="190"/>
      <c r="Q23" s="190"/>
      <c r="R23" s="23"/>
    </row>
    <row r="24" spans="1:18">
      <c r="A24" s="27">
        <f t="shared" ca="1" si="5"/>
        <v>45883</v>
      </c>
      <c r="B24" s="20"/>
      <c r="C24" s="21"/>
      <c r="D24" s="20"/>
      <c r="E24" s="21"/>
      <c r="F24" s="22"/>
      <c r="G24" s="22"/>
      <c r="H24" s="34" t="str">
        <f t="shared" si="0"/>
        <v/>
      </c>
      <c r="I24" s="34" t="str">
        <f t="shared" si="1"/>
        <v/>
      </c>
      <c r="J24" s="34" t="str">
        <f t="shared" si="2"/>
        <v/>
      </c>
      <c r="K24" s="34" t="str">
        <f t="shared" si="3"/>
        <v/>
      </c>
      <c r="L24" s="26" t="str">
        <f t="shared" si="4"/>
        <v/>
      </c>
      <c r="M24" s="32"/>
      <c r="N24" s="190"/>
      <c r="O24" s="190"/>
      <c r="P24" s="190"/>
      <c r="Q24" s="190"/>
      <c r="R24" s="23"/>
    </row>
    <row r="25" spans="1:18">
      <c r="A25" s="27">
        <f t="shared" ca="1" si="5"/>
        <v>45884</v>
      </c>
      <c r="B25" s="20"/>
      <c r="C25" s="21"/>
      <c r="D25" s="20"/>
      <c r="E25" s="21"/>
      <c r="F25" s="22"/>
      <c r="G25" s="22"/>
      <c r="H25" s="34" t="str">
        <f t="shared" si="0"/>
        <v/>
      </c>
      <c r="I25" s="34" t="str">
        <f t="shared" si="1"/>
        <v/>
      </c>
      <c r="J25" s="34" t="str">
        <f t="shared" si="2"/>
        <v/>
      </c>
      <c r="K25" s="34" t="str">
        <f t="shared" si="3"/>
        <v/>
      </c>
      <c r="L25" s="26" t="str">
        <f t="shared" si="4"/>
        <v/>
      </c>
      <c r="M25" s="32"/>
      <c r="N25" s="190"/>
      <c r="O25" s="190"/>
      <c r="P25" s="190"/>
      <c r="Q25" s="190"/>
      <c r="R25" s="23"/>
    </row>
    <row r="26" spans="1:18">
      <c r="A26" s="27">
        <f t="shared" ca="1" si="5"/>
        <v>45885</v>
      </c>
      <c r="B26" s="20"/>
      <c r="C26" s="21"/>
      <c r="D26" s="20"/>
      <c r="E26" s="21"/>
      <c r="F26" s="22"/>
      <c r="G26" s="22"/>
      <c r="H26" s="34" t="str">
        <f t="shared" si="0"/>
        <v/>
      </c>
      <c r="I26" s="34" t="str">
        <f t="shared" si="1"/>
        <v/>
      </c>
      <c r="J26" s="34" t="str">
        <f t="shared" si="2"/>
        <v/>
      </c>
      <c r="K26" s="34" t="str">
        <f t="shared" si="3"/>
        <v/>
      </c>
      <c r="L26" s="26" t="str">
        <f t="shared" si="4"/>
        <v/>
      </c>
      <c r="M26" s="32"/>
      <c r="N26" s="190"/>
      <c r="O26" s="190"/>
      <c r="P26" s="190"/>
      <c r="Q26" s="190"/>
      <c r="R26" s="23"/>
    </row>
    <row r="27" spans="1:18">
      <c r="A27" s="27">
        <f t="shared" ca="1" si="5"/>
        <v>45886</v>
      </c>
      <c r="B27" s="20"/>
      <c r="C27" s="21"/>
      <c r="D27" s="20"/>
      <c r="E27" s="21"/>
      <c r="F27" s="22"/>
      <c r="G27" s="22"/>
      <c r="H27" s="34" t="str">
        <f t="shared" si="0"/>
        <v/>
      </c>
      <c r="I27" s="34" t="str">
        <f t="shared" si="1"/>
        <v/>
      </c>
      <c r="J27" s="34" t="str">
        <f t="shared" si="2"/>
        <v/>
      </c>
      <c r="K27" s="34" t="str">
        <f t="shared" si="3"/>
        <v/>
      </c>
      <c r="L27" s="26" t="str">
        <f t="shared" si="4"/>
        <v/>
      </c>
      <c r="M27" s="32"/>
      <c r="N27" s="190"/>
      <c r="O27" s="190"/>
      <c r="P27" s="190"/>
      <c r="Q27" s="190"/>
      <c r="R27" s="23"/>
    </row>
    <row r="28" spans="1:18">
      <c r="A28" s="27">
        <f t="shared" ca="1" si="5"/>
        <v>45887</v>
      </c>
      <c r="B28" s="20"/>
      <c r="C28" s="21"/>
      <c r="D28" s="20"/>
      <c r="E28" s="21"/>
      <c r="F28" s="22"/>
      <c r="G28" s="22"/>
      <c r="H28" s="34" t="str">
        <f t="shared" si="0"/>
        <v/>
      </c>
      <c r="I28" s="34" t="str">
        <f t="shared" si="1"/>
        <v/>
      </c>
      <c r="J28" s="34" t="str">
        <f t="shared" si="2"/>
        <v/>
      </c>
      <c r="K28" s="34" t="str">
        <f t="shared" si="3"/>
        <v/>
      </c>
      <c r="L28" s="26" t="str">
        <f t="shared" si="4"/>
        <v/>
      </c>
      <c r="M28" s="32"/>
      <c r="N28" s="190"/>
      <c r="O28" s="190"/>
      <c r="P28" s="190"/>
      <c r="Q28" s="190"/>
      <c r="R28" s="23"/>
    </row>
    <row r="29" spans="1:18">
      <c r="A29" s="27">
        <f t="shared" ca="1" si="5"/>
        <v>45888</v>
      </c>
      <c r="B29" s="20"/>
      <c r="C29" s="21"/>
      <c r="D29" s="20"/>
      <c r="E29" s="21"/>
      <c r="F29" s="22"/>
      <c r="G29" s="22"/>
      <c r="H29" s="34" t="str">
        <f t="shared" si="0"/>
        <v/>
      </c>
      <c r="I29" s="34" t="str">
        <f t="shared" si="1"/>
        <v/>
      </c>
      <c r="J29" s="34" t="str">
        <f t="shared" si="2"/>
        <v/>
      </c>
      <c r="K29" s="34" t="str">
        <f t="shared" si="3"/>
        <v/>
      </c>
      <c r="L29" s="26" t="str">
        <f t="shared" si="4"/>
        <v/>
      </c>
      <c r="M29" s="32"/>
      <c r="N29" s="190"/>
      <c r="O29" s="190"/>
      <c r="P29" s="190"/>
      <c r="Q29" s="190"/>
      <c r="R29" s="23"/>
    </row>
    <row r="30" spans="1:18">
      <c r="A30" s="27">
        <f t="shared" ca="1" si="5"/>
        <v>45889</v>
      </c>
      <c r="B30" s="20"/>
      <c r="C30" s="21"/>
      <c r="D30" s="20"/>
      <c r="E30" s="21"/>
      <c r="F30" s="22"/>
      <c r="G30" s="22"/>
      <c r="H30" s="34" t="str">
        <f t="shared" si="0"/>
        <v/>
      </c>
      <c r="I30" s="34" t="str">
        <f t="shared" si="1"/>
        <v/>
      </c>
      <c r="J30" s="34" t="str">
        <f t="shared" si="2"/>
        <v/>
      </c>
      <c r="K30" s="34" t="str">
        <f t="shared" si="3"/>
        <v/>
      </c>
      <c r="L30" s="26" t="str">
        <f t="shared" si="4"/>
        <v/>
      </c>
      <c r="M30" s="32"/>
      <c r="N30" s="190"/>
      <c r="O30" s="190"/>
      <c r="P30" s="190"/>
      <c r="Q30" s="190"/>
      <c r="R30" s="23"/>
    </row>
    <row r="31" spans="1:18">
      <c r="A31" s="27">
        <f t="shared" ca="1" si="5"/>
        <v>45890</v>
      </c>
      <c r="B31" s="20"/>
      <c r="C31" s="21"/>
      <c r="D31" s="20"/>
      <c r="E31" s="21"/>
      <c r="F31" s="22"/>
      <c r="G31" s="22"/>
      <c r="H31" s="34" t="str">
        <f t="shared" si="0"/>
        <v/>
      </c>
      <c r="I31" s="34" t="str">
        <f t="shared" si="1"/>
        <v/>
      </c>
      <c r="J31" s="34" t="str">
        <f t="shared" si="2"/>
        <v/>
      </c>
      <c r="K31" s="34" t="str">
        <f t="shared" si="3"/>
        <v/>
      </c>
      <c r="L31" s="26" t="str">
        <f t="shared" si="4"/>
        <v/>
      </c>
      <c r="M31" s="32"/>
      <c r="N31" s="190"/>
      <c r="O31" s="190"/>
      <c r="P31" s="190"/>
      <c r="Q31" s="190"/>
      <c r="R31" s="23"/>
    </row>
    <row r="32" spans="1:18">
      <c r="A32" s="27">
        <f t="shared" ca="1" si="5"/>
        <v>45891</v>
      </c>
      <c r="B32" s="20"/>
      <c r="C32" s="21"/>
      <c r="D32" s="20"/>
      <c r="E32" s="21"/>
      <c r="F32" s="22"/>
      <c r="G32" s="22"/>
      <c r="H32" s="34" t="str">
        <f t="shared" si="0"/>
        <v/>
      </c>
      <c r="I32" s="34" t="str">
        <f t="shared" si="1"/>
        <v/>
      </c>
      <c r="J32" s="34" t="str">
        <f t="shared" si="2"/>
        <v/>
      </c>
      <c r="K32" s="34" t="str">
        <f t="shared" si="3"/>
        <v/>
      </c>
      <c r="L32" s="26" t="str">
        <f t="shared" si="4"/>
        <v/>
      </c>
      <c r="M32" s="32"/>
      <c r="N32" s="190"/>
      <c r="O32" s="190"/>
      <c r="P32" s="190"/>
      <c r="Q32" s="190"/>
      <c r="R32" s="23"/>
    </row>
    <row r="33" spans="1:22">
      <c r="A33" s="27">
        <f t="shared" ca="1" si="5"/>
        <v>45892</v>
      </c>
      <c r="B33" s="20"/>
      <c r="C33" s="21"/>
      <c r="D33" s="20"/>
      <c r="E33" s="21"/>
      <c r="F33" s="22"/>
      <c r="G33" s="22"/>
      <c r="H33" s="34" t="str">
        <f t="shared" si="0"/>
        <v/>
      </c>
      <c r="I33" s="34" t="str">
        <f t="shared" si="1"/>
        <v/>
      </c>
      <c r="J33" s="34" t="str">
        <f t="shared" si="2"/>
        <v/>
      </c>
      <c r="K33" s="34" t="str">
        <f t="shared" si="3"/>
        <v/>
      </c>
      <c r="L33" s="26" t="str">
        <f t="shared" si="4"/>
        <v/>
      </c>
      <c r="M33" s="32"/>
      <c r="N33" s="190"/>
      <c r="O33" s="190"/>
      <c r="P33" s="190"/>
      <c r="Q33" s="190"/>
      <c r="R33" s="23"/>
    </row>
    <row r="34" spans="1:22">
      <c r="A34" s="27">
        <f t="shared" ca="1" si="5"/>
        <v>45893</v>
      </c>
      <c r="B34" s="20"/>
      <c r="C34" s="21"/>
      <c r="D34" s="20"/>
      <c r="E34" s="21"/>
      <c r="F34" s="22"/>
      <c r="G34" s="22"/>
      <c r="H34" s="34" t="str">
        <f t="shared" si="0"/>
        <v/>
      </c>
      <c r="I34" s="34" t="str">
        <f t="shared" si="1"/>
        <v/>
      </c>
      <c r="J34" s="34" t="str">
        <f t="shared" si="2"/>
        <v/>
      </c>
      <c r="K34" s="34" t="str">
        <f t="shared" si="3"/>
        <v/>
      </c>
      <c r="L34" s="26" t="str">
        <f t="shared" si="4"/>
        <v/>
      </c>
      <c r="M34" s="32"/>
      <c r="N34" s="190"/>
      <c r="O34" s="190"/>
      <c r="P34" s="190"/>
      <c r="Q34" s="190"/>
      <c r="R34" s="23"/>
    </row>
    <row r="35" spans="1:22">
      <c r="A35" s="27">
        <f t="shared" ca="1" si="5"/>
        <v>45894</v>
      </c>
      <c r="B35" s="20"/>
      <c r="C35" s="21"/>
      <c r="D35" s="20"/>
      <c r="E35" s="21"/>
      <c r="F35" s="22"/>
      <c r="G35" s="22"/>
      <c r="H35" s="34" t="str">
        <f t="shared" si="0"/>
        <v/>
      </c>
      <c r="I35" s="34" t="str">
        <f t="shared" si="1"/>
        <v/>
      </c>
      <c r="J35" s="34" t="str">
        <f t="shared" si="2"/>
        <v/>
      </c>
      <c r="K35" s="34" t="str">
        <f t="shared" si="3"/>
        <v/>
      </c>
      <c r="L35" s="26" t="str">
        <f t="shared" si="4"/>
        <v/>
      </c>
      <c r="M35" s="32"/>
      <c r="N35" s="190"/>
      <c r="O35" s="190"/>
      <c r="P35" s="190"/>
      <c r="Q35" s="190"/>
      <c r="R35" s="23"/>
    </row>
    <row r="36" spans="1:22">
      <c r="A36" s="27">
        <f t="shared" ca="1" si="5"/>
        <v>45895</v>
      </c>
      <c r="B36" s="20"/>
      <c r="C36" s="21"/>
      <c r="D36" s="20"/>
      <c r="E36" s="21"/>
      <c r="F36" s="22"/>
      <c r="G36" s="22"/>
      <c r="H36" s="34" t="str">
        <f t="shared" si="0"/>
        <v/>
      </c>
      <c r="I36" s="34" t="str">
        <f t="shared" si="1"/>
        <v/>
      </c>
      <c r="J36" s="34" t="str">
        <f t="shared" si="2"/>
        <v/>
      </c>
      <c r="K36" s="34" t="str">
        <f t="shared" si="3"/>
        <v/>
      </c>
      <c r="L36" s="26" t="str">
        <f t="shared" si="4"/>
        <v/>
      </c>
      <c r="M36" s="32"/>
      <c r="N36" s="190"/>
      <c r="O36" s="190"/>
      <c r="P36" s="190"/>
      <c r="Q36" s="190"/>
      <c r="R36" s="23"/>
    </row>
    <row r="37" spans="1:22">
      <c r="A37" s="27">
        <f t="shared" ca="1" si="5"/>
        <v>45896</v>
      </c>
      <c r="B37" s="20"/>
      <c r="C37" s="21"/>
      <c r="D37" s="20"/>
      <c r="E37" s="21"/>
      <c r="F37" s="22"/>
      <c r="G37" s="22"/>
      <c r="H37" s="34" t="str">
        <f t="shared" si="0"/>
        <v/>
      </c>
      <c r="I37" s="34" t="str">
        <f t="shared" si="1"/>
        <v/>
      </c>
      <c r="J37" s="34" t="str">
        <f t="shared" si="2"/>
        <v/>
      </c>
      <c r="K37" s="34" t="str">
        <f t="shared" si="3"/>
        <v/>
      </c>
      <c r="L37" s="26" t="str">
        <f t="shared" si="4"/>
        <v/>
      </c>
      <c r="M37" s="32"/>
      <c r="N37" s="190"/>
      <c r="O37" s="190"/>
      <c r="P37" s="190"/>
      <c r="Q37" s="190"/>
      <c r="R37" s="23"/>
    </row>
    <row r="38" spans="1:22">
      <c r="A38" s="27">
        <f t="shared" ca="1" si="5"/>
        <v>45897</v>
      </c>
      <c r="B38" s="20"/>
      <c r="C38" s="21"/>
      <c r="D38" s="20"/>
      <c r="E38" s="21"/>
      <c r="F38" s="22"/>
      <c r="G38" s="22"/>
      <c r="H38" s="34" t="str">
        <f t="shared" si="0"/>
        <v/>
      </c>
      <c r="I38" s="34" t="str">
        <f t="shared" si="1"/>
        <v/>
      </c>
      <c r="J38" s="34" t="str">
        <f t="shared" si="2"/>
        <v/>
      </c>
      <c r="K38" s="34" t="str">
        <f t="shared" si="3"/>
        <v/>
      </c>
      <c r="L38" s="26" t="str">
        <f t="shared" si="4"/>
        <v/>
      </c>
      <c r="M38" s="32"/>
      <c r="N38" s="190"/>
      <c r="O38" s="190"/>
      <c r="P38" s="190"/>
      <c r="Q38" s="190"/>
      <c r="R38" s="23"/>
    </row>
    <row r="39" spans="1:22">
      <c r="A39" s="27">
        <f t="shared" ca="1" si="5"/>
        <v>45898</v>
      </c>
      <c r="B39" s="20"/>
      <c r="C39" s="21"/>
      <c r="D39" s="20"/>
      <c r="E39" s="21"/>
      <c r="F39" s="22"/>
      <c r="G39" s="22"/>
      <c r="H39" s="34" t="str">
        <f t="shared" si="0"/>
        <v/>
      </c>
      <c r="I39" s="34" t="str">
        <f t="shared" si="1"/>
        <v/>
      </c>
      <c r="J39" s="34" t="str">
        <f t="shared" si="2"/>
        <v/>
      </c>
      <c r="K39" s="34" t="str">
        <f t="shared" si="3"/>
        <v/>
      </c>
      <c r="L39" s="26" t="str">
        <f t="shared" si="4"/>
        <v/>
      </c>
      <c r="M39" s="32"/>
      <c r="N39" s="190"/>
      <c r="O39" s="190"/>
      <c r="P39" s="190"/>
      <c r="Q39" s="190"/>
      <c r="R39" s="23"/>
    </row>
    <row r="40" spans="1:22">
      <c r="A40" s="27">
        <f t="shared" ca="1" si="5"/>
        <v>45899</v>
      </c>
      <c r="B40" s="20"/>
      <c r="C40" s="21"/>
      <c r="D40" s="20"/>
      <c r="E40" s="21"/>
      <c r="F40" s="22"/>
      <c r="G40" s="22"/>
      <c r="H40" s="34" t="str">
        <f t="shared" si="0"/>
        <v/>
      </c>
      <c r="I40" s="34" t="str">
        <f t="shared" si="1"/>
        <v/>
      </c>
      <c r="J40" s="34" t="str">
        <f t="shared" si="2"/>
        <v/>
      </c>
      <c r="K40" s="34" t="str">
        <f t="shared" si="3"/>
        <v/>
      </c>
      <c r="L40" s="26" t="str">
        <f t="shared" si="4"/>
        <v/>
      </c>
      <c r="M40" s="32"/>
      <c r="N40" s="190"/>
      <c r="O40" s="190"/>
      <c r="P40" s="190"/>
      <c r="Q40" s="190"/>
      <c r="R40" s="23"/>
    </row>
    <row r="41" spans="1:22">
      <c r="A41" s="27">
        <f t="shared" ca="1" si="5"/>
        <v>45900</v>
      </c>
      <c r="B41" s="20"/>
      <c r="C41" s="21"/>
      <c r="D41" s="20"/>
      <c r="E41" s="21"/>
      <c r="F41" s="22"/>
      <c r="G41" s="22"/>
      <c r="H41" s="34" t="str">
        <f t="shared" si="0"/>
        <v/>
      </c>
      <c r="I41" s="34" t="str">
        <f t="shared" si="1"/>
        <v/>
      </c>
      <c r="J41" s="34" t="str">
        <f t="shared" si="2"/>
        <v/>
      </c>
      <c r="K41" s="34" t="str">
        <f t="shared" si="3"/>
        <v/>
      </c>
      <c r="L41" s="26" t="str">
        <f t="shared" si="4"/>
        <v/>
      </c>
      <c r="M41" s="32"/>
      <c r="N41" s="190"/>
      <c r="O41" s="190"/>
      <c r="P41" s="190"/>
      <c r="Q41" s="190"/>
      <c r="R41" s="23"/>
    </row>
    <row r="42" spans="1:22">
      <c r="A42" s="5" t="s">
        <v>11</v>
      </c>
      <c r="B42" s="191"/>
      <c r="C42" s="192"/>
      <c r="D42" s="191"/>
      <c r="E42" s="192"/>
      <c r="F42" s="26" t="str">
        <f t="shared" ref="F42:K42" si="6">IF(SUM(F11:F41)=0,"",SUM(F11:F41))</f>
        <v/>
      </c>
      <c r="G42" s="26" t="str">
        <f t="shared" si="6"/>
        <v/>
      </c>
      <c r="H42" s="26" t="str">
        <f t="shared" si="6"/>
        <v/>
      </c>
      <c r="I42" s="26" t="str">
        <f t="shared" si="6"/>
        <v/>
      </c>
      <c r="J42" s="26" t="str">
        <f t="shared" si="6"/>
        <v/>
      </c>
      <c r="K42" s="26" t="str">
        <f t="shared" si="6"/>
        <v/>
      </c>
      <c r="L42" s="26" t="str">
        <f>IF(SUM($L11:$L41)=0,"",SUM($L11:$L41))</f>
        <v/>
      </c>
      <c r="M42" s="33"/>
      <c r="N42" s="193"/>
      <c r="O42" s="193"/>
      <c r="P42" s="193"/>
      <c r="Q42" s="193"/>
      <c r="R42" s="6"/>
    </row>
    <row r="44" spans="1:22" ht="27" customHeight="1">
      <c r="A44" s="194" t="s">
        <v>22</v>
      </c>
      <c r="B44" s="189" t="s">
        <v>103</v>
      </c>
      <c r="C44" s="189"/>
      <c r="D44" s="189"/>
      <c r="E44" s="189"/>
      <c r="F44" s="189" t="s">
        <v>23</v>
      </c>
      <c r="G44" s="189"/>
      <c r="H44" s="189" t="s">
        <v>88</v>
      </c>
      <c r="I44" s="189"/>
      <c r="J44" s="189"/>
      <c r="K44" s="189"/>
      <c r="L44" s="189" t="s">
        <v>87</v>
      </c>
      <c r="M44" s="195" t="s">
        <v>96</v>
      </c>
      <c r="N44" s="194" t="s">
        <v>25</v>
      </c>
      <c r="O44" s="194"/>
      <c r="P44" s="194"/>
      <c r="Q44" s="194"/>
      <c r="R44" s="189" t="s">
        <v>100</v>
      </c>
    </row>
    <row r="45" spans="1:22" ht="14.25" customHeight="1">
      <c r="A45" s="194"/>
      <c r="B45" s="189" t="s">
        <v>82</v>
      </c>
      <c r="C45" s="189"/>
      <c r="D45" s="189" t="s">
        <v>84</v>
      </c>
      <c r="E45" s="189"/>
      <c r="F45" s="189"/>
      <c r="G45" s="189"/>
      <c r="H45" s="189" t="s">
        <v>90</v>
      </c>
      <c r="I45" s="189"/>
      <c r="J45" s="189" t="s">
        <v>89</v>
      </c>
      <c r="K45" s="189"/>
      <c r="L45" s="189"/>
      <c r="M45" s="196"/>
      <c r="N45" s="194"/>
      <c r="O45" s="194"/>
      <c r="P45" s="194"/>
      <c r="Q45" s="194"/>
      <c r="R45" s="189"/>
    </row>
    <row r="46" spans="1:22">
      <c r="A46" s="194"/>
      <c r="B46" s="43" t="s">
        <v>26</v>
      </c>
      <c r="C46" s="43" t="s">
        <v>27</v>
      </c>
      <c r="D46" s="43" t="s">
        <v>26</v>
      </c>
      <c r="E46" s="43" t="s">
        <v>27</v>
      </c>
      <c r="F46" s="44" t="s">
        <v>85</v>
      </c>
      <c r="G46" s="44" t="s">
        <v>86</v>
      </c>
      <c r="H46" s="44" t="s">
        <v>81</v>
      </c>
      <c r="I46" s="44" t="s">
        <v>83</v>
      </c>
      <c r="J46" s="44" t="s">
        <v>81</v>
      </c>
      <c r="K46" s="44" t="s">
        <v>95</v>
      </c>
      <c r="L46" s="189"/>
      <c r="M46" s="197"/>
      <c r="N46" s="194"/>
      <c r="O46" s="194"/>
      <c r="P46" s="194"/>
      <c r="Q46" s="194"/>
      <c r="R46" s="194"/>
    </row>
    <row r="47" spans="1:22">
      <c r="A47" s="27" cm="1">
        <f t="array" aca="1" ref="A47" ca="1">DATE("2025","8"+1,IFERROR(INDIRECT(T1),"1"))</f>
        <v>45901</v>
      </c>
      <c r="B47" s="20"/>
      <c r="C47" s="21"/>
      <c r="D47" s="20"/>
      <c r="E47" s="21"/>
      <c r="F47" s="22"/>
      <c r="G47" s="22"/>
      <c r="H47" s="34" t="str">
        <f>IF(OR(B47="",LEFT(M47,1)="✓"),"",C47-B47-F47)</f>
        <v/>
      </c>
      <c r="I47" s="34" t="str">
        <f>IF(OR(D47="",LEFT(M47,1)="✓"),"",E47-D47-G47)</f>
        <v/>
      </c>
      <c r="J47" s="34" t="str">
        <f>IF(AND(B47&lt;&gt;"",M47="✓所定"),C47-B47-F47,"")</f>
        <v/>
      </c>
      <c r="K47" s="34" t="str">
        <f>IF(AND(B47&lt;&gt;"",M47="✓法定"),C47-B47-F47,"")</f>
        <v/>
      </c>
      <c r="L47" s="26" t="str">
        <f>IF(AND($B47="",$D47=""),"",($C47-$B47-$F47)+($E47-$D47-$G47))</f>
        <v/>
      </c>
      <c r="M47" s="32"/>
      <c r="N47" s="190"/>
      <c r="O47" s="190"/>
      <c r="P47" s="190"/>
      <c r="Q47" s="190"/>
      <c r="R47" s="23"/>
      <c r="V47" s="1" t="s">
        <v>171</v>
      </c>
    </row>
    <row r="48" spans="1:22">
      <c r="A48" s="27">
        <f ca="1">A47+1</f>
        <v>45902</v>
      </c>
      <c r="B48" s="20"/>
      <c r="C48" s="21"/>
      <c r="D48" s="20"/>
      <c r="E48" s="21"/>
      <c r="F48" s="22"/>
      <c r="G48" s="22"/>
      <c r="H48" s="34" t="str">
        <f t="shared" ref="H48:H77" si="7">IF(OR(B48="",LEFT(M48,1)="✓"),"",C48-B48-F48)</f>
        <v/>
      </c>
      <c r="I48" s="34" t="str">
        <f t="shared" ref="I48:I77" si="8">IF(OR(D48="",LEFT(M48,1)="✓"),"",E48-D48-G48)</f>
        <v/>
      </c>
      <c r="J48" s="34" t="str">
        <f t="shared" ref="J48:J77" si="9">IF(AND(B48&lt;&gt;"",M48="✓所定"),C48-B48-F48,"")</f>
        <v/>
      </c>
      <c r="K48" s="34" t="str">
        <f t="shared" ref="K48:K77" si="10">IF(AND(B48&lt;&gt;"",M48="✓法定"),C48-B48-F48,"")</f>
        <v/>
      </c>
      <c r="L48" s="26" t="str">
        <f t="shared" ref="L48:L75" si="11">IF(AND($B48="",$D48=""),"",($C48-$B48-$F48)+($E48-$D48-$G48))</f>
        <v/>
      </c>
      <c r="M48" s="32"/>
      <c r="N48" s="190"/>
      <c r="O48" s="190"/>
      <c r="P48" s="190"/>
      <c r="Q48" s="190"/>
      <c r="R48" s="23"/>
      <c r="V48" s="1" t="s">
        <v>172</v>
      </c>
    </row>
    <row r="49" spans="1:18">
      <c r="A49" s="27">
        <f t="shared" ref="A49:A77" ca="1" si="12">A48+1</f>
        <v>45903</v>
      </c>
      <c r="B49" s="20"/>
      <c r="C49" s="21"/>
      <c r="D49" s="20"/>
      <c r="E49" s="21"/>
      <c r="F49" s="22"/>
      <c r="G49" s="22"/>
      <c r="H49" s="34" t="str">
        <f t="shared" si="7"/>
        <v/>
      </c>
      <c r="I49" s="34" t="str">
        <f t="shared" si="8"/>
        <v/>
      </c>
      <c r="J49" s="34" t="str">
        <f t="shared" si="9"/>
        <v/>
      </c>
      <c r="K49" s="34" t="str">
        <f t="shared" si="10"/>
        <v/>
      </c>
      <c r="L49" s="26" t="str">
        <f t="shared" si="11"/>
        <v/>
      </c>
      <c r="M49" s="32"/>
      <c r="N49" s="190"/>
      <c r="O49" s="190"/>
      <c r="P49" s="190"/>
      <c r="Q49" s="190"/>
      <c r="R49" s="23"/>
    </row>
    <row r="50" spans="1:18">
      <c r="A50" s="27">
        <f t="shared" ca="1" si="12"/>
        <v>45904</v>
      </c>
      <c r="B50" s="20"/>
      <c r="C50" s="21"/>
      <c r="D50" s="20"/>
      <c r="E50" s="21"/>
      <c r="F50" s="22"/>
      <c r="G50" s="22"/>
      <c r="H50" s="34" t="str">
        <f t="shared" si="7"/>
        <v/>
      </c>
      <c r="I50" s="34" t="str">
        <f t="shared" si="8"/>
        <v/>
      </c>
      <c r="J50" s="34" t="str">
        <f t="shared" si="9"/>
        <v/>
      </c>
      <c r="K50" s="34" t="str">
        <f t="shared" si="10"/>
        <v/>
      </c>
      <c r="L50" s="26" t="str">
        <f t="shared" si="11"/>
        <v/>
      </c>
      <c r="M50" s="32"/>
      <c r="N50" s="190"/>
      <c r="O50" s="190"/>
      <c r="P50" s="190"/>
      <c r="Q50" s="190"/>
      <c r="R50" s="23"/>
    </row>
    <row r="51" spans="1:18">
      <c r="A51" s="27">
        <f t="shared" ca="1" si="12"/>
        <v>45905</v>
      </c>
      <c r="B51" s="20"/>
      <c r="C51" s="21"/>
      <c r="D51" s="20"/>
      <c r="E51" s="21"/>
      <c r="F51" s="22"/>
      <c r="G51" s="22"/>
      <c r="H51" s="34" t="str">
        <f t="shared" si="7"/>
        <v/>
      </c>
      <c r="I51" s="34" t="str">
        <f t="shared" si="8"/>
        <v/>
      </c>
      <c r="J51" s="34" t="str">
        <f t="shared" si="9"/>
        <v/>
      </c>
      <c r="K51" s="34" t="str">
        <f t="shared" si="10"/>
        <v/>
      </c>
      <c r="L51" s="26" t="str">
        <f t="shared" si="11"/>
        <v/>
      </c>
      <c r="M51" s="32"/>
      <c r="N51" s="190"/>
      <c r="O51" s="190"/>
      <c r="P51" s="190"/>
      <c r="Q51" s="190"/>
      <c r="R51" s="23"/>
    </row>
    <row r="52" spans="1:18">
      <c r="A52" s="27">
        <f t="shared" ca="1" si="12"/>
        <v>45906</v>
      </c>
      <c r="B52" s="20"/>
      <c r="C52" s="21"/>
      <c r="D52" s="20"/>
      <c r="E52" s="21"/>
      <c r="F52" s="22"/>
      <c r="G52" s="22"/>
      <c r="H52" s="34" t="str">
        <f t="shared" si="7"/>
        <v/>
      </c>
      <c r="I52" s="34" t="str">
        <f t="shared" si="8"/>
        <v/>
      </c>
      <c r="J52" s="34" t="str">
        <f t="shared" si="9"/>
        <v/>
      </c>
      <c r="K52" s="34" t="str">
        <f t="shared" si="10"/>
        <v/>
      </c>
      <c r="L52" s="26" t="str">
        <f t="shared" si="11"/>
        <v/>
      </c>
      <c r="M52" s="32"/>
      <c r="N52" s="190"/>
      <c r="O52" s="190"/>
      <c r="P52" s="190"/>
      <c r="Q52" s="190"/>
      <c r="R52" s="23"/>
    </row>
    <row r="53" spans="1:18">
      <c r="A53" s="27">
        <f t="shared" ca="1" si="12"/>
        <v>45907</v>
      </c>
      <c r="B53" s="20"/>
      <c r="C53" s="21"/>
      <c r="D53" s="20"/>
      <c r="E53" s="21"/>
      <c r="F53" s="22"/>
      <c r="G53" s="22"/>
      <c r="H53" s="34" t="str">
        <f t="shared" si="7"/>
        <v/>
      </c>
      <c r="I53" s="34" t="str">
        <f t="shared" si="8"/>
        <v/>
      </c>
      <c r="J53" s="34" t="str">
        <f t="shared" si="9"/>
        <v/>
      </c>
      <c r="K53" s="34" t="str">
        <f t="shared" si="10"/>
        <v/>
      </c>
      <c r="L53" s="26" t="str">
        <f t="shared" si="11"/>
        <v/>
      </c>
      <c r="M53" s="32"/>
      <c r="N53" s="190"/>
      <c r="O53" s="190"/>
      <c r="P53" s="190"/>
      <c r="Q53" s="190"/>
      <c r="R53" s="23"/>
    </row>
    <row r="54" spans="1:18">
      <c r="A54" s="27">
        <f t="shared" ca="1" si="12"/>
        <v>45908</v>
      </c>
      <c r="B54" s="20"/>
      <c r="C54" s="21"/>
      <c r="D54" s="20"/>
      <c r="E54" s="21"/>
      <c r="F54" s="22"/>
      <c r="G54" s="22"/>
      <c r="H54" s="34" t="str">
        <f t="shared" si="7"/>
        <v/>
      </c>
      <c r="I54" s="34" t="str">
        <f t="shared" si="8"/>
        <v/>
      </c>
      <c r="J54" s="34" t="str">
        <f t="shared" si="9"/>
        <v/>
      </c>
      <c r="K54" s="34" t="str">
        <f t="shared" si="10"/>
        <v/>
      </c>
      <c r="L54" s="26" t="str">
        <f t="shared" si="11"/>
        <v/>
      </c>
      <c r="M54" s="32"/>
      <c r="N54" s="190"/>
      <c r="O54" s="190"/>
      <c r="P54" s="190"/>
      <c r="Q54" s="190"/>
      <c r="R54" s="23"/>
    </row>
    <row r="55" spans="1:18">
      <c r="A55" s="27">
        <f t="shared" ca="1" si="12"/>
        <v>45909</v>
      </c>
      <c r="B55" s="20"/>
      <c r="C55" s="21"/>
      <c r="D55" s="20"/>
      <c r="E55" s="21"/>
      <c r="F55" s="22"/>
      <c r="G55" s="22"/>
      <c r="H55" s="34" t="str">
        <f t="shared" si="7"/>
        <v/>
      </c>
      <c r="I55" s="34" t="str">
        <f t="shared" si="8"/>
        <v/>
      </c>
      <c r="J55" s="34" t="str">
        <f t="shared" si="9"/>
        <v/>
      </c>
      <c r="K55" s="34" t="str">
        <f t="shared" si="10"/>
        <v/>
      </c>
      <c r="L55" s="26" t="str">
        <f t="shared" si="11"/>
        <v/>
      </c>
      <c r="M55" s="32"/>
      <c r="N55" s="190"/>
      <c r="O55" s="190"/>
      <c r="P55" s="190"/>
      <c r="Q55" s="190"/>
      <c r="R55" s="23"/>
    </row>
    <row r="56" spans="1:18">
      <c r="A56" s="27">
        <f t="shared" ca="1" si="12"/>
        <v>45910</v>
      </c>
      <c r="B56" s="20"/>
      <c r="C56" s="21"/>
      <c r="D56" s="20"/>
      <c r="E56" s="21"/>
      <c r="F56" s="22"/>
      <c r="G56" s="22"/>
      <c r="H56" s="34" t="str">
        <f t="shared" si="7"/>
        <v/>
      </c>
      <c r="I56" s="34" t="str">
        <f t="shared" si="8"/>
        <v/>
      </c>
      <c r="J56" s="34" t="str">
        <f t="shared" si="9"/>
        <v/>
      </c>
      <c r="K56" s="34" t="str">
        <f t="shared" si="10"/>
        <v/>
      </c>
      <c r="L56" s="26" t="str">
        <f t="shared" si="11"/>
        <v/>
      </c>
      <c r="M56" s="32"/>
      <c r="N56" s="190"/>
      <c r="O56" s="190"/>
      <c r="P56" s="190"/>
      <c r="Q56" s="190"/>
      <c r="R56" s="23"/>
    </row>
    <row r="57" spans="1:18">
      <c r="A57" s="27">
        <f t="shared" ca="1" si="12"/>
        <v>45911</v>
      </c>
      <c r="B57" s="20"/>
      <c r="C57" s="21"/>
      <c r="D57" s="20"/>
      <c r="E57" s="21"/>
      <c r="F57" s="22"/>
      <c r="G57" s="22"/>
      <c r="H57" s="34" t="str">
        <f t="shared" si="7"/>
        <v/>
      </c>
      <c r="I57" s="34" t="str">
        <f t="shared" si="8"/>
        <v/>
      </c>
      <c r="J57" s="34" t="str">
        <f t="shared" si="9"/>
        <v/>
      </c>
      <c r="K57" s="34" t="str">
        <f t="shared" si="10"/>
        <v/>
      </c>
      <c r="L57" s="26" t="str">
        <f t="shared" si="11"/>
        <v/>
      </c>
      <c r="M57" s="32"/>
      <c r="N57" s="190"/>
      <c r="O57" s="190"/>
      <c r="P57" s="190"/>
      <c r="Q57" s="190"/>
      <c r="R57" s="23"/>
    </row>
    <row r="58" spans="1:18">
      <c r="A58" s="27">
        <f t="shared" ca="1" si="12"/>
        <v>45912</v>
      </c>
      <c r="B58" s="20"/>
      <c r="C58" s="21"/>
      <c r="D58" s="20"/>
      <c r="E58" s="21"/>
      <c r="F58" s="22"/>
      <c r="G58" s="22"/>
      <c r="H58" s="34" t="str">
        <f t="shared" si="7"/>
        <v/>
      </c>
      <c r="I58" s="34" t="str">
        <f t="shared" si="8"/>
        <v/>
      </c>
      <c r="J58" s="34" t="str">
        <f t="shared" si="9"/>
        <v/>
      </c>
      <c r="K58" s="34" t="str">
        <f t="shared" si="10"/>
        <v/>
      </c>
      <c r="L58" s="26" t="str">
        <f t="shared" si="11"/>
        <v/>
      </c>
      <c r="M58" s="32"/>
      <c r="N58" s="190"/>
      <c r="O58" s="190"/>
      <c r="P58" s="190"/>
      <c r="Q58" s="190"/>
      <c r="R58" s="23"/>
    </row>
    <row r="59" spans="1:18">
      <c r="A59" s="27">
        <f t="shared" ca="1" si="12"/>
        <v>45913</v>
      </c>
      <c r="B59" s="20"/>
      <c r="C59" s="21"/>
      <c r="D59" s="20"/>
      <c r="E59" s="21"/>
      <c r="F59" s="22"/>
      <c r="G59" s="22"/>
      <c r="H59" s="34" t="str">
        <f t="shared" si="7"/>
        <v/>
      </c>
      <c r="I59" s="34" t="str">
        <f t="shared" si="8"/>
        <v/>
      </c>
      <c r="J59" s="34" t="str">
        <f t="shared" si="9"/>
        <v/>
      </c>
      <c r="K59" s="34" t="str">
        <f t="shared" si="10"/>
        <v/>
      </c>
      <c r="L59" s="26" t="str">
        <f t="shared" si="11"/>
        <v/>
      </c>
      <c r="M59" s="32"/>
      <c r="N59" s="190"/>
      <c r="O59" s="190"/>
      <c r="P59" s="190"/>
      <c r="Q59" s="190"/>
      <c r="R59" s="23"/>
    </row>
    <row r="60" spans="1:18">
      <c r="A60" s="27">
        <f t="shared" ca="1" si="12"/>
        <v>45914</v>
      </c>
      <c r="B60" s="20"/>
      <c r="C60" s="21"/>
      <c r="D60" s="20"/>
      <c r="E60" s="21"/>
      <c r="F60" s="22"/>
      <c r="G60" s="22"/>
      <c r="H60" s="34" t="str">
        <f t="shared" si="7"/>
        <v/>
      </c>
      <c r="I60" s="34" t="str">
        <f t="shared" si="8"/>
        <v/>
      </c>
      <c r="J60" s="34" t="str">
        <f t="shared" si="9"/>
        <v/>
      </c>
      <c r="K60" s="34" t="str">
        <f t="shared" si="10"/>
        <v/>
      </c>
      <c r="L60" s="26" t="str">
        <f t="shared" si="11"/>
        <v/>
      </c>
      <c r="M60" s="32"/>
      <c r="N60" s="190"/>
      <c r="O60" s="190"/>
      <c r="P60" s="190"/>
      <c r="Q60" s="190"/>
      <c r="R60" s="23"/>
    </row>
    <row r="61" spans="1:18">
      <c r="A61" s="27">
        <f t="shared" ca="1" si="12"/>
        <v>45915</v>
      </c>
      <c r="B61" s="20"/>
      <c r="C61" s="21"/>
      <c r="D61" s="20"/>
      <c r="E61" s="21"/>
      <c r="F61" s="22"/>
      <c r="G61" s="22"/>
      <c r="H61" s="34" t="str">
        <f t="shared" si="7"/>
        <v/>
      </c>
      <c r="I61" s="34" t="str">
        <f t="shared" si="8"/>
        <v/>
      </c>
      <c r="J61" s="34" t="str">
        <f t="shared" si="9"/>
        <v/>
      </c>
      <c r="K61" s="34" t="str">
        <f t="shared" si="10"/>
        <v/>
      </c>
      <c r="L61" s="26" t="str">
        <f t="shared" si="11"/>
        <v/>
      </c>
      <c r="M61" s="32"/>
      <c r="N61" s="190"/>
      <c r="O61" s="190"/>
      <c r="P61" s="190"/>
      <c r="Q61" s="190"/>
      <c r="R61" s="23"/>
    </row>
    <row r="62" spans="1:18">
      <c r="A62" s="27">
        <f t="shared" ca="1" si="12"/>
        <v>45916</v>
      </c>
      <c r="B62" s="20"/>
      <c r="C62" s="21"/>
      <c r="D62" s="20"/>
      <c r="E62" s="21"/>
      <c r="F62" s="22"/>
      <c r="G62" s="22"/>
      <c r="H62" s="34" t="str">
        <f t="shared" si="7"/>
        <v/>
      </c>
      <c r="I62" s="34" t="str">
        <f t="shared" si="8"/>
        <v/>
      </c>
      <c r="J62" s="34" t="str">
        <f t="shared" si="9"/>
        <v/>
      </c>
      <c r="K62" s="34" t="str">
        <f t="shared" si="10"/>
        <v/>
      </c>
      <c r="L62" s="26" t="str">
        <f t="shared" si="11"/>
        <v/>
      </c>
      <c r="M62" s="32"/>
      <c r="N62" s="190"/>
      <c r="O62" s="190"/>
      <c r="P62" s="190"/>
      <c r="Q62" s="190"/>
      <c r="R62" s="23"/>
    </row>
    <row r="63" spans="1:18">
      <c r="A63" s="27">
        <f t="shared" ca="1" si="12"/>
        <v>45917</v>
      </c>
      <c r="B63" s="20"/>
      <c r="C63" s="21"/>
      <c r="D63" s="20"/>
      <c r="E63" s="21"/>
      <c r="F63" s="22"/>
      <c r="G63" s="22"/>
      <c r="H63" s="34" t="str">
        <f t="shared" si="7"/>
        <v/>
      </c>
      <c r="I63" s="34" t="str">
        <f t="shared" si="8"/>
        <v/>
      </c>
      <c r="J63" s="34" t="str">
        <f t="shared" si="9"/>
        <v/>
      </c>
      <c r="K63" s="34" t="str">
        <f t="shared" si="10"/>
        <v/>
      </c>
      <c r="L63" s="26" t="str">
        <f t="shared" si="11"/>
        <v/>
      </c>
      <c r="M63" s="32"/>
      <c r="N63" s="190"/>
      <c r="O63" s="190"/>
      <c r="P63" s="190"/>
      <c r="Q63" s="190"/>
      <c r="R63" s="23"/>
    </row>
    <row r="64" spans="1:18">
      <c r="A64" s="27">
        <f t="shared" ca="1" si="12"/>
        <v>45918</v>
      </c>
      <c r="B64" s="20"/>
      <c r="C64" s="21"/>
      <c r="D64" s="20"/>
      <c r="E64" s="21"/>
      <c r="F64" s="22"/>
      <c r="G64" s="22"/>
      <c r="H64" s="34" t="str">
        <f t="shared" si="7"/>
        <v/>
      </c>
      <c r="I64" s="34" t="str">
        <f t="shared" si="8"/>
        <v/>
      </c>
      <c r="J64" s="34" t="str">
        <f t="shared" si="9"/>
        <v/>
      </c>
      <c r="K64" s="34" t="str">
        <f t="shared" si="10"/>
        <v/>
      </c>
      <c r="L64" s="26" t="str">
        <f t="shared" si="11"/>
        <v/>
      </c>
      <c r="M64" s="32"/>
      <c r="N64" s="190"/>
      <c r="O64" s="190"/>
      <c r="P64" s="190"/>
      <c r="Q64" s="190"/>
      <c r="R64" s="23"/>
    </row>
    <row r="65" spans="1:18">
      <c r="A65" s="27">
        <f t="shared" ca="1" si="12"/>
        <v>45919</v>
      </c>
      <c r="B65" s="20"/>
      <c r="C65" s="21"/>
      <c r="D65" s="20"/>
      <c r="E65" s="21"/>
      <c r="F65" s="22"/>
      <c r="G65" s="22"/>
      <c r="H65" s="34" t="str">
        <f t="shared" si="7"/>
        <v/>
      </c>
      <c r="I65" s="34" t="str">
        <f t="shared" si="8"/>
        <v/>
      </c>
      <c r="J65" s="34" t="str">
        <f t="shared" si="9"/>
        <v/>
      </c>
      <c r="K65" s="34" t="str">
        <f t="shared" si="10"/>
        <v/>
      </c>
      <c r="L65" s="26" t="str">
        <f t="shared" si="11"/>
        <v/>
      </c>
      <c r="M65" s="32"/>
      <c r="N65" s="190"/>
      <c r="O65" s="190"/>
      <c r="P65" s="190"/>
      <c r="Q65" s="190"/>
      <c r="R65" s="23"/>
    </row>
    <row r="66" spans="1:18">
      <c r="A66" s="27">
        <f t="shared" ca="1" si="12"/>
        <v>45920</v>
      </c>
      <c r="B66" s="20"/>
      <c r="C66" s="21"/>
      <c r="D66" s="20"/>
      <c r="E66" s="21"/>
      <c r="F66" s="22"/>
      <c r="G66" s="22"/>
      <c r="H66" s="34" t="str">
        <f t="shared" si="7"/>
        <v/>
      </c>
      <c r="I66" s="34" t="str">
        <f t="shared" si="8"/>
        <v/>
      </c>
      <c r="J66" s="34" t="str">
        <f t="shared" si="9"/>
        <v/>
      </c>
      <c r="K66" s="34" t="str">
        <f t="shared" si="10"/>
        <v/>
      </c>
      <c r="L66" s="26" t="str">
        <f t="shared" si="11"/>
        <v/>
      </c>
      <c r="M66" s="32"/>
      <c r="N66" s="190"/>
      <c r="O66" s="190"/>
      <c r="P66" s="190"/>
      <c r="Q66" s="190"/>
      <c r="R66" s="23"/>
    </row>
    <row r="67" spans="1:18">
      <c r="A67" s="27">
        <f t="shared" ca="1" si="12"/>
        <v>45921</v>
      </c>
      <c r="B67" s="20"/>
      <c r="C67" s="21"/>
      <c r="D67" s="20"/>
      <c r="E67" s="21"/>
      <c r="F67" s="22"/>
      <c r="G67" s="22"/>
      <c r="H67" s="34" t="str">
        <f t="shared" si="7"/>
        <v/>
      </c>
      <c r="I67" s="34" t="str">
        <f t="shared" si="8"/>
        <v/>
      </c>
      <c r="J67" s="34" t="str">
        <f t="shared" si="9"/>
        <v/>
      </c>
      <c r="K67" s="34" t="str">
        <f t="shared" si="10"/>
        <v/>
      </c>
      <c r="L67" s="26" t="str">
        <f t="shared" si="11"/>
        <v/>
      </c>
      <c r="M67" s="32"/>
      <c r="N67" s="190"/>
      <c r="O67" s="190"/>
      <c r="P67" s="190"/>
      <c r="Q67" s="190"/>
      <c r="R67" s="23"/>
    </row>
    <row r="68" spans="1:18">
      <c r="A68" s="27">
        <f t="shared" ca="1" si="12"/>
        <v>45922</v>
      </c>
      <c r="B68" s="20"/>
      <c r="C68" s="21"/>
      <c r="D68" s="20"/>
      <c r="E68" s="21"/>
      <c r="F68" s="22"/>
      <c r="G68" s="22"/>
      <c r="H68" s="34" t="str">
        <f t="shared" si="7"/>
        <v/>
      </c>
      <c r="I68" s="34" t="str">
        <f t="shared" si="8"/>
        <v/>
      </c>
      <c r="J68" s="34" t="str">
        <f t="shared" si="9"/>
        <v/>
      </c>
      <c r="K68" s="34" t="str">
        <f t="shared" si="10"/>
        <v/>
      </c>
      <c r="L68" s="26" t="str">
        <f t="shared" si="11"/>
        <v/>
      </c>
      <c r="M68" s="32"/>
      <c r="N68" s="190"/>
      <c r="O68" s="190"/>
      <c r="P68" s="190"/>
      <c r="Q68" s="190"/>
      <c r="R68" s="23"/>
    </row>
    <row r="69" spans="1:18">
      <c r="A69" s="27">
        <f t="shared" ca="1" si="12"/>
        <v>45923</v>
      </c>
      <c r="B69" s="20"/>
      <c r="C69" s="21"/>
      <c r="D69" s="20"/>
      <c r="E69" s="21"/>
      <c r="F69" s="22"/>
      <c r="G69" s="22"/>
      <c r="H69" s="34" t="str">
        <f t="shared" si="7"/>
        <v/>
      </c>
      <c r="I69" s="34" t="str">
        <f t="shared" si="8"/>
        <v/>
      </c>
      <c r="J69" s="34" t="str">
        <f t="shared" si="9"/>
        <v/>
      </c>
      <c r="K69" s="34" t="str">
        <f t="shared" si="10"/>
        <v/>
      </c>
      <c r="L69" s="26" t="str">
        <f t="shared" si="11"/>
        <v/>
      </c>
      <c r="M69" s="32"/>
      <c r="N69" s="190"/>
      <c r="O69" s="190"/>
      <c r="P69" s="190"/>
      <c r="Q69" s="190"/>
      <c r="R69" s="23"/>
    </row>
    <row r="70" spans="1:18">
      <c r="A70" s="27">
        <f t="shared" ca="1" si="12"/>
        <v>45924</v>
      </c>
      <c r="B70" s="20"/>
      <c r="C70" s="21"/>
      <c r="D70" s="20"/>
      <c r="E70" s="21"/>
      <c r="F70" s="22"/>
      <c r="G70" s="22"/>
      <c r="H70" s="34" t="str">
        <f t="shared" si="7"/>
        <v/>
      </c>
      <c r="I70" s="34" t="str">
        <f t="shared" si="8"/>
        <v/>
      </c>
      <c r="J70" s="34" t="str">
        <f t="shared" si="9"/>
        <v/>
      </c>
      <c r="K70" s="34" t="str">
        <f t="shared" si="10"/>
        <v/>
      </c>
      <c r="L70" s="26" t="str">
        <f t="shared" si="11"/>
        <v/>
      </c>
      <c r="M70" s="32"/>
      <c r="N70" s="190"/>
      <c r="O70" s="190"/>
      <c r="P70" s="190"/>
      <c r="Q70" s="190"/>
      <c r="R70" s="23"/>
    </row>
    <row r="71" spans="1:18">
      <c r="A71" s="27">
        <f t="shared" ca="1" si="12"/>
        <v>45925</v>
      </c>
      <c r="B71" s="20"/>
      <c r="C71" s="21"/>
      <c r="D71" s="20"/>
      <c r="E71" s="21"/>
      <c r="F71" s="22"/>
      <c r="G71" s="22"/>
      <c r="H71" s="34" t="str">
        <f t="shared" si="7"/>
        <v/>
      </c>
      <c r="I71" s="34" t="str">
        <f t="shared" si="8"/>
        <v/>
      </c>
      <c r="J71" s="34" t="str">
        <f t="shared" si="9"/>
        <v/>
      </c>
      <c r="K71" s="34" t="str">
        <f t="shared" si="10"/>
        <v/>
      </c>
      <c r="L71" s="26" t="str">
        <f t="shared" si="11"/>
        <v/>
      </c>
      <c r="M71" s="32"/>
      <c r="N71" s="190"/>
      <c r="O71" s="190"/>
      <c r="P71" s="190"/>
      <c r="Q71" s="190"/>
      <c r="R71" s="23"/>
    </row>
    <row r="72" spans="1:18">
      <c r="A72" s="27">
        <f t="shared" ca="1" si="12"/>
        <v>45926</v>
      </c>
      <c r="B72" s="20"/>
      <c r="C72" s="21"/>
      <c r="D72" s="20"/>
      <c r="E72" s="21"/>
      <c r="F72" s="22"/>
      <c r="G72" s="22"/>
      <c r="H72" s="34" t="str">
        <f t="shared" si="7"/>
        <v/>
      </c>
      <c r="I72" s="34" t="str">
        <f t="shared" si="8"/>
        <v/>
      </c>
      <c r="J72" s="34" t="str">
        <f t="shared" si="9"/>
        <v/>
      </c>
      <c r="K72" s="34" t="str">
        <f t="shared" si="10"/>
        <v/>
      </c>
      <c r="L72" s="26" t="str">
        <f t="shared" si="11"/>
        <v/>
      </c>
      <c r="M72" s="32"/>
      <c r="N72" s="190"/>
      <c r="O72" s="190"/>
      <c r="P72" s="190"/>
      <c r="Q72" s="190"/>
      <c r="R72" s="23"/>
    </row>
    <row r="73" spans="1:18">
      <c r="A73" s="27">
        <f t="shared" ca="1" si="12"/>
        <v>45927</v>
      </c>
      <c r="B73" s="20"/>
      <c r="C73" s="21"/>
      <c r="D73" s="20"/>
      <c r="E73" s="21"/>
      <c r="F73" s="22"/>
      <c r="G73" s="22"/>
      <c r="H73" s="34" t="str">
        <f t="shared" si="7"/>
        <v/>
      </c>
      <c r="I73" s="34" t="str">
        <f t="shared" si="8"/>
        <v/>
      </c>
      <c r="J73" s="34" t="str">
        <f t="shared" si="9"/>
        <v/>
      </c>
      <c r="K73" s="34" t="str">
        <f t="shared" si="10"/>
        <v/>
      </c>
      <c r="L73" s="26" t="str">
        <f t="shared" si="11"/>
        <v/>
      </c>
      <c r="M73" s="32"/>
      <c r="N73" s="190"/>
      <c r="O73" s="190"/>
      <c r="P73" s="190"/>
      <c r="Q73" s="190"/>
      <c r="R73" s="23"/>
    </row>
    <row r="74" spans="1:18">
      <c r="A74" s="27">
        <f t="shared" ca="1" si="12"/>
        <v>45928</v>
      </c>
      <c r="B74" s="20"/>
      <c r="C74" s="21"/>
      <c r="D74" s="20"/>
      <c r="E74" s="21"/>
      <c r="F74" s="22"/>
      <c r="G74" s="22"/>
      <c r="H74" s="34" t="str">
        <f t="shared" si="7"/>
        <v/>
      </c>
      <c r="I74" s="34" t="str">
        <f t="shared" si="8"/>
        <v/>
      </c>
      <c r="J74" s="34" t="str">
        <f t="shared" si="9"/>
        <v/>
      </c>
      <c r="K74" s="34" t="str">
        <f t="shared" si="10"/>
        <v/>
      </c>
      <c r="L74" s="26" t="str">
        <f t="shared" si="11"/>
        <v/>
      </c>
      <c r="M74" s="32"/>
      <c r="N74" s="190"/>
      <c r="O74" s="190"/>
      <c r="P74" s="190"/>
      <c r="Q74" s="190"/>
      <c r="R74" s="23"/>
    </row>
    <row r="75" spans="1:18">
      <c r="A75" s="27">
        <f t="shared" ca="1" si="12"/>
        <v>45929</v>
      </c>
      <c r="B75" s="20"/>
      <c r="C75" s="21"/>
      <c r="D75" s="20"/>
      <c r="E75" s="21"/>
      <c r="F75" s="22"/>
      <c r="G75" s="22"/>
      <c r="H75" s="34" t="str">
        <f t="shared" si="7"/>
        <v/>
      </c>
      <c r="I75" s="34" t="str">
        <f t="shared" si="8"/>
        <v/>
      </c>
      <c r="J75" s="34" t="str">
        <f t="shared" si="9"/>
        <v/>
      </c>
      <c r="K75" s="34" t="str">
        <f t="shared" si="10"/>
        <v/>
      </c>
      <c r="L75" s="26" t="str">
        <f t="shared" si="11"/>
        <v/>
      </c>
      <c r="M75" s="32"/>
      <c r="N75" s="190"/>
      <c r="O75" s="190"/>
      <c r="P75" s="190"/>
      <c r="Q75" s="190"/>
      <c r="R75" s="23"/>
    </row>
    <row r="76" spans="1:18">
      <c r="A76" s="27">
        <f t="shared" ca="1" si="12"/>
        <v>45930</v>
      </c>
      <c r="B76" s="20"/>
      <c r="C76" s="21"/>
      <c r="D76" s="20"/>
      <c r="E76" s="21"/>
      <c r="F76" s="22"/>
      <c r="G76" s="22"/>
      <c r="H76" s="34" t="str">
        <f t="shared" si="7"/>
        <v/>
      </c>
      <c r="I76" s="34" t="str">
        <f t="shared" si="8"/>
        <v/>
      </c>
      <c r="J76" s="34" t="str">
        <f t="shared" si="9"/>
        <v/>
      </c>
      <c r="K76" s="34" t="str">
        <f t="shared" si="10"/>
        <v/>
      </c>
      <c r="L76" s="26" t="str">
        <f>IF(AND($B76="",$D76=""),"",($C76-$B76-$F76)+($E76-$D76-$G76))</f>
        <v/>
      </c>
      <c r="M76" s="32"/>
      <c r="N76" s="190"/>
      <c r="O76" s="190"/>
      <c r="P76" s="190"/>
      <c r="Q76" s="190"/>
      <c r="R76" s="23"/>
    </row>
    <row r="77" spans="1:18">
      <c r="A77" s="27">
        <f t="shared" ca="1" si="12"/>
        <v>45931</v>
      </c>
      <c r="B77" s="20"/>
      <c r="C77" s="21"/>
      <c r="D77" s="20"/>
      <c r="E77" s="21"/>
      <c r="F77" s="22"/>
      <c r="G77" s="22"/>
      <c r="H77" s="34" t="str">
        <f t="shared" si="7"/>
        <v/>
      </c>
      <c r="I77" s="34" t="str">
        <f t="shared" si="8"/>
        <v/>
      </c>
      <c r="J77" s="34" t="str">
        <f t="shared" si="9"/>
        <v/>
      </c>
      <c r="K77" s="34" t="str">
        <f t="shared" si="10"/>
        <v/>
      </c>
      <c r="L77" s="26" t="str">
        <f>IF(AND($B77="",$D77=""),"",($C77-$B77-$F77)+($E77-$D77-$G77))</f>
        <v/>
      </c>
      <c r="M77" s="32"/>
      <c r="N77" s="190"/>
      <c r="O77" s="190"/>
      <c r="P77" s="190"/>
      <c r="Q77" s="190"/>
      <c r="R77" s="23"/>
    </row>
    <row r="78" spans="1:18">
      <c r="A78" s="5" t="s">
        <v>11</v>
      </c>
      <c r="B78" s="191"/>
      <c r="C78" s="192"/>
      <c r="D78" s="191"/>
      <c r="E78" s="192"/>
      <c r="F78" s="26" t="str">
        <f>IF(SUM($F47:$F77)=0,"",SUM($F47:$F77))</f>
        <v/>
      </c>
      <c r="G78" s="26" t="str">
        <f>IF(SUM($G47:$G77)=0,"",SUM($G47:$G77))</f>
        <v/>
      </c>
      <c r="H78" s="26" t="str">
        <f>IF(SUM(H47:H77)=0,"",SUM(H47:H77))</f>
        <v/>
      </c>
      <c r="I78" s="26" t="str">
        <f>IF(SUM(I47:I77)=0,"",SUM(I47:I77))</f>
        <v/>
      </c>
      <c r="J78" s="26" t="str">
        <f t="shared" ref="J78:K78" si="13">IF(SUM(J47:J77)=0,"",SUM(J47:J77))</f>
        <v/>
      </c>
      <c r="K78" s="26" t="str">
        <f t="shared" si="13"/>
        <v/>
      </c>
      <c r="L78" s="26" t="str">
        <f>IF(SUM($L47:$L77)=0,"",SUM($L47:$L77))</f>
        <v/>
      </c>
      <c r="M78" s="33"/>
      <c r="N78" s="193"/>
      <c r="O78" s="193"/>
      <c r="P78" s="193"/>
      <c r="Q78" s="193"/>
      <c r="R78" s="6"/>
    </row>
    <row r="80" spans="1:18" ht="27" customHeight="1">
      <c r="A80" s="194" t="s">
        <v>22</v>
      </c>
      <c r="B80" s="189" t="s">
        <v>103</v>
      </c>
      <c r="C80" s="189"/>
      <c r="D80" s="189"/>
      <c r="E80" s="189"/>
      <c r="F80" s="189" t="s">
        <v>23</v>
      </c>
      <c r="G80" s="189"/>
      <c r="H80" s="189" t="s">
        <v>88</v>
      </c>
      <c r="I80" s="189"/>
      <c r="J80" s="189"/>
      <c r="K80" s="189"/>
      <c r="L80" s="189" t="s">
        <v>87</v>
      </c>
      <c r="M80" s="195" t="s">
        <v>96</v>
      </c>
      <c r="N80" s="194" t="s">
        <v>25</v>
      </c>
      <c r="O80" s="194"/>
      <c r="P80" s="194"/>
      <c r="Q80" s="194"/>
      <c r="R80" s="189" t="s">
        <v>100</v>
      </c>
    </row>
    <row r="81" spans="1:22" ht="14.25" customHeight="1">
      <c r="A81" s="194"/>
      <c r="B81" s="189" t="s">
        <v>82</v>
      </c>
      <c r="C81" s="189"/>
      <c r="D81" s="189" t="s">
        <v>84</v>
      </c>
      <c r="E81" s="189"/>
      <c r="F81" s="189"/>
      <c r="G81" s="189"/>
      <c r="H81" s="189" t="s">
        <v>90</v>
      </c>
      <c r="I81" s="189"/>
      <c r="J81" s="189" t="s">
        <v>89</v>
      </c>
      <c r="K81" s="189"/>
      <c r="L81" s="189"/>
      <c r="M81" s="196"/>
      <c r="N81" s="194"/>
      <c r="O81" s="194"/>
      <c r="P81" s="194"/>
      <c r="Q81" s="194"/>
      <c r="R81" s="189"/>
    </row>
    <row r="82" spans="1:22">
      <c r="A82" s="194"/>
      <c r="B82" s="43" t="s">
        <v>26</v>
      </c>
      <c r="C82" s="43" t="s">
        <v>27</v>
      </c>
      <c r="D82" s="43" t="s">
        <v>26</v>
      </c>
      <c r="E82" s="43" t="s">
        <v>27</v>
      </c>
      <c r="F82" s="44" t="s">
        <v>85</v>
      </c>
      <c r="G82" s="44" t="s">
        <v>86</v>
      </c>
      <c r="H82" s="44" t="s">
        <v>81</v>
      </c>
      <c r="I82" s="44" t="s">
        <v>83</v>
      </c>
      <c r="J82" s="44" t="s">
        <v>81</v>
      </c>
      <c r="K82" s="44" t="s">
        <v>95</v>
      </c>
      <c r="L82" s="189"/>
      <c r="M82" s="197"/>
      <c r="N82" s="194"/>
      <c r="O82" s="194"/>
      <c r="P82" s="194"/>
      <c r="Q82" s="194"/>
      <c r="R82" s="194"/>
    </row>
    <row r="83" spans="1:22">
      <c r="A83" s="27" cm="1">
        <f t="array" aca="1" ref="A83" ca="1">DATE("2025","8"+2,IFERROR(INDIRECT(T1),"1"))</f>
        <v>45931</v>
      </c>
      <c r="B83" s="20"/>
      <c r="C83" s="21"/>
      <c r="D83" s="20"/>
      <c r="E83" s="21"/>
      <c r="F83" s="22"/>
      <c r="G83" s="22"/>
      <c r="H83" s="34" t="str">
        <f>IF(OR(B83="",LEFT(M83,1)="✓"),"",C83-B83-F83)</f>
        <v/>
      </c>
      <c r="I83" s="34" t="str">
        <f>IF(OR(D83="",LEFT(M83,1)="✓"),"",E83-D83-G83)</f>
        <v/>
      </c>
      <c r="J83" s="34" t="str">
        <f>IF(AND(B83&lt;&gt;"",M83="✓所定"),C83-B83-F83,"")</f>
        <v/>
      </c>
      <c r="K83" s="34" t="str">
        <f>IF(AND(B83&lt;&gt;"",M83="✓法定"),C83-B83-F83,"")</f>
        <v/>
      </c>
      <c r="L83" s="26" t="str">
        <f>IF(AND($B83="",$D83=""),"",($C83-$B83-$F83)+($E83-$D83-$G83))</f>
        <v/>
      </c>
      <c r="M83" s="32"/>
      <c r="N83" s="190"/>
      <c r="O83" s="190"/>
      <c r="P83" s="190"/>
      <c r="Q83" s="190"/>
      <c r="R83" s="23"/>
      <c r="V83" s="1" t="s">
        <v>171</v>
      </c>
    </row>
    <row r="84" spans="1:22">
      <c r="A84" s="27">
        <f ca="1">A83+1</f>
        <v>45932</v>
      </c>
      <c r="B84" s="20"/>
      <c r="C84" s="21"/>
      <c r="D84" s="20"/>
      <c r="E84" s="21"/>
      <c r="F84" s="22"/>
      <c r="G84" s="22"/>
      <c r="H84" s="34" t="str">
        <f t="shared" ref="H84:H113" si="14">IF(OR(B84="",LEFT(M84,1)="✓"),"",C84-B84-F84)</f>
        <v/>
      </c>
      <c r="I84" s="34" t="str">
        <f t="shared" ref="I84:I113" si="15">IF(OR(D84="",LEFT(M84,1)="✓"),"",E84-D84-G84)</f>
        <v/>
      </c>
      <c r="J84" s="34" t="str">
        <f t="shared" ref="J84:J113" si="16">IF(AND(B84&lt;&gt;"",M84="✓所定"),C84-B84-F84,"")</f>
        <v/>
      </c>
      <c r="K84" s="34" t="str">
        <f t="shared" ref="K84:K113" si="17">IF(AND(B84&lt;&gt;"",M84="✓法定"),C84-B84-F84,"")</f>
        <v/>
      </c>
      <c r="L84" s="26" t="str">
        <f t="shared" ref="L84:L112" si="18">IF(AND($B84="",$D84=""),"",($C84-$B84-$F84)+($E84-$D84-$G84))</f>
        <v/>
      </c>
      <c r="M84" s="32"/>
      <c r="N84" s="190"/>
      <c r="O84" s="190"/>
      <c r="P84" s="190"/>
      <c r="Q84" s="190"/>
      <c r="R84" s="23"/>
      <c r="V84" s="1" t="s">
        <v>172</v>
      </c>
    </row>
    <row r="85" spans="1:22">
      <c r="A85" s="27">
        <f t="shared" ref="A85:A113" ca="1" si="19">A84+1</f>
        <v>45933</v>
      </c>
      <c r="B85" s="20"/>
      <c r="C85" s="21"/>
      <c r="D85" s="20"/>
      <c r="E85" s="21"/>
      <c r="F85" s="22"/>
      <c r="G85" s="22"/>
      <c r="H85" s="34" t="str">
        <f t="shared" si="14"/>
        <v/>
      </c>
      <c r="I85" s="34" t="str">
        <f t="shared" si="15"/>
        <v/>
      </c>
      <c r="J85" s="34" t="str">
        <f t="shared" si="16"/>
        <v/>
      </c>
      <c r="K85" s="34" t="str">
        <f t="shared" si="17"/>
        <v/>
      </c>
      <c r="L85" s="26" t="str">
        <f t="shared" si="18"/>
        <v/>
      </c>
      <c r="M85" s="32"/>
      <c r="N85" s="190"/>
      <c r="O85" s="190"/>
      <c r="P85" s="190"/>
      <c r="Q85" s="190"/>
      <c r="R85" s="23"/>
    </row>
    <row r="86" spans="1:22">
      <c r="A86" s="27">
        <f t="shared" ca="1" si="19"/>
        <v>45934</v>
      </c>
      <c r="B86" s="20"/>
      <c r="C86" s="21"/>
      <c r="D86" s="20"/>
      <c r="E86" s="21"/>
      <c r="F86" s="22"/>
      <c r="G86" s="22"/>
      <c r="H86" s="34" t="str">
        <f t="shared" si="14"/>
        <v/>
      </c>
      <c r="I86" s="34" t="str">
        <f t="shared" si="15"/>
        <v/>
      </c>
      <c r="J86" s="34" t="str">
        <f t="shared" si="16"/>
        <v/>
      </c>
      <c r="K86" s="34" t="str">
        <f t="shared" si="17"/>
        <v/>
      </c>
      <c r="L86" s="26" t="str">
        <f t="shared" si="18"/>
        <v/>
      </c>
      <c r="M86" s="32"/>
      <c r="N86" s="190"/>
      <c r="O86" s="190"/>
      <c r="P86" s="190"/>
      <c r="Q86" s="190"/>
      <c r="R86" s="23"/>
    </row>
    <row r="87" spans="1:22">
      <c r="A87" s="27">
        <f t="shared" ca="1" si="19"/>
        <v>45935</v>
      </c>
      <c r="B87" s="20"/>
      <c r="C87" s="21"/>
      <c r="D87" s="20"/>
      <c r="E87" s="21"/>
      <c r="F87" s="22"/>
      <c r="G87" s="22"/>
      <c r="H87" s="34" t="str">
        <f t="shared" si="14"/>
        <v/>
      </c>
      <c r="I87" s="34" t="str">
        <f t="shared" si="15"/>
        <v/>
      </c>
      <c r="J87" s="34" t="str">
        <f t="shared" si="16"/>
        <v/>
      </c>
      <c r="K87" s="34" t="str">
        <f t="shared" si="17"/>
        <v/>
      </c>
      <c r="L87" s="26" t="str">
        <f t="shared" si="18"/>
        <v/>
      </c>
      <c r="M87" s="32"/>
      <c r="N87" s="190"/>
      <c r="O87" s="190"/>
      <c r="P87" s="190"/>
      <c r="Q87" s="190"/>
      <c r="R87" s="23"/>
    </row>
    <row r="88" spans="1:22">
      <c r="A88" s="27">
        <f t="shared" ca="1" si="19"/>
        <v>45936</v>
      </c>
      <c r="B88" s="20"/>
      <c r="C88" s="21"/>
      <c r="D88" s="20"/>
      <c r="E88" s="21"/>
      <c r="F88" s="22"/>
      <c r="G88" s="22"/>
      <c r="H88" s="34" t="str">
        <f t="shared" si="14"/>
        <v/>
      </c>
      <c r="I88" s="34" t="str">
        <f t="shared" si="15"/>
        <v/>
      </c>
      <c r="J88" s="34" t="str">
        <f t="shared" si="16"/>
        <v/>
      </c>
      <c r="K88" s="34" t="str">
        <f t="shared" si="17"/>
        <v/>
      </c>
      <c r="L88" s="26" t="str">
        <f t="shared" si="18"/>
        <v/>
      </c>
      <c r="M88" s="32"/>
      <c r="N88" s="190"/>
      <c r="O88" s="190"/>
      <c r="P88" s="190"/>
      <c r="Q88" s="190"/>
      <c r="R88" s="23"/>
    </row>
    <row r="89" spans="1:22">
      <c r="A89" s="27">
        <f t="shared" ca="1" si="19"/>
        <v>45937</v>
      </c>
      <c r="B89" s="20"/>
      <c r="C89" s="21"/>
      <c r="D89" s="20"/>
      <c r="E89" s="21"/>
      <c r="F89" s="22"/>
      <c r="G89" s="22"/>
      <c r="H89" s="34" t="str">
        <f t="shared" si="14"/>
        <v/>
      </c>
      <c r="I89" s="34" t="str">
        <f t="shared" si="15"/>
        <v/>
      </c>
      <c r="J89" s="34" t="str">
        <f t="shared" si="16"/>
        <v/>
      </c>
      <c r="K89" s="34" t="str">
        <f t="shared" si="17"/>
        <v/>
      </c>
      <c r="L89" s="26" t="str">
        <f t="shared" si="18"/>
        <v/>
      </c>
      <c r="M89" s="32"/>
      <c r="N89" s="190"/>
      <c r="O89" s="190"/>
      <c r="P89" s="190"/>
      <c r="Q89" s="190"/>
      <c r="R89" s="23"/>
    </row>
    <row r="90" spans="1:22">
      <c r="A90" s="27">
        <f t="shared" ca="1" si="19"/>
        <v>45938</v>
      </c>
      <c r="B90" s="20"/>
      <c r="C90" s="21"/>
      <c r="D90" s="20"/>
      <c r="E90" s="21"/>
      <c r="F90" s="22"/>
      <c r="G90" s="22"/>
      <c r="H90" s="34" t="str">
        <f t="shared" si="14"/>
        <v/>
      </c>
      <c r="I90" s="34" t="str">
        <f t="shared" si="15"/>
        <v/>
      </c>
      <c r="J90" s="34" t="str">
        <f t="shared" si="16"/>
        <v/>
      </c>
      <c r="K90" s="34" t="str">
        <f t="shared" si="17"/>
        <v/>
      </c>
      <c r="L90" s="26" t="str">
        <f t="shared" si="18"/>
        <v/>
      </c>
      <c r="M90" s="32"/>
      <c r="N90" s="190"/>
      <c r="O90" s="190"/>
      <c r="P90" s="190"/>
      <c r="Q90" s="190"/>
      <c r="R90" s="23"/>
    </row>
    <row r="91" spans="1:22">
      <c r="A91" s="27">
        <f t="shared" ca="1" si="19"/>
        <v>45939</v>
      </c>
      <c r="B91" s="20"/>
      <c r="C91" s="21"/>
      <c r="D91" s="20"/>
      <c r="E91" s="21"/>
      <c r="F91" s="22"/>
      <c r="G91" s="22"/>
      <c r="H91" s="34" t="str">
        <f t="shared" si="14"/>
        <v/>
      </c>
      <c r="I91" s="34" t="str">
        <f t="shared" si="15"/>
        <v/>
      </c>
      <c r="J91" s="34" t="str">
        <f t="shared" si="16"/>
        <v/>
      </c>
      <c r="K91" s="34" t="str">
        <f t="shared" si="17"/>
        <v/>
      </c>
      <c r="L91" s="26" t="str">
        <f t="shared" si="18"/>
        <v/>
      </c>
      <c r="M91" s="32"/>
      <c r="N91" s="190"/>
      <c r="O91" s="190"/>
      <c r="P91" s="190"/>
      <c r="Q91" s="190"/>
      <c r="R91" s="23"/>
    </row>
    <row r="92" spans="1:22">
      <c r="A92" s="27">
        <f t="shared" ca="1" si="19"/>
        <v>45940</v>
      </c>
      <c r="B92" s="20"/>
      <c r="C92" s="21"/>
      <c r="D92" s="20"/>
      <c r="E92" s="21"/>
      <c r="F92" s="22"/>
      <c r="G92" s="22"/>
      <c r="H92" s="34" t="str">
        <f t="shared" si="14"/>
        <v/>
      </c>
      <c r="I92" s="34" t="str">
        <f t="shared" si="15"/>
        <v/>
      </c>
      <c r="J92" s="34" t="str">
        <f t="shared" si="16"/>
        <v/>
      </c>
      <c r="K92" s="34" t="str">
        <f t="shared" si="17"/>
        <v/>
      </c>
      <c r="L92" s="26" t="str">
        <f t="shared" si="18"/>
        <v/>
      </c>
      <c r="M92" s="32"/>
      <c r="N92" s="190"/>
      <c r="O92" s="190"/>
      <c r="P92" s="190"/>
      <c r="Q92" s="190"/>
      <c r="R92" s="23"/>
    </row>
    <row r="93" spans="1:22">
      <c r="A93" s="27">
        <f t="shared" ca="1" si="19"/>
        <v>45941</v>
      </c>
      <c r="B93" s="20"/>
      <c r="C93" s="21"/>
      <c r="D93" s="20"/>
      <c r="E93" s="21"/>
      <c r="F93" s="22"/>
      <c r="G93" s="22"/>
      <c r="H93" s="34" t="str">
        <f t="shared" si="14"/>
        <v/>
      </c>
      <c r="I93" s="34" t="str">
        <f t="shared" si="15"/>
        <v/>
      </c>
      <c r="J93" s="34" t="str">
        <f t="shared" si="16"/>
        <v/>
      </c>
      <c r="K93" s="34" t="str">
        <f t="shared" si="17"/>
        <v/>
      </c>
      <c r="L93" s="26" t="str">
        <f t="shared" si="18"/>
        <v/>
      </c>
      <c r="M93" s="32"/>
      <c r="N93" s="190"/>
      <c r="O93" s="190"/>
      <c r="P93" s="190"/>
      <c r="Q93" s="190"/>
      <c r="R93" s="23"/>
    </row>
    <row r="94" spans="1:22">
      <c r="A94" s="27">
        <f t="shared" ca="1" si="19"/>
        <v>45942</v>
      </c>
      <c r="B94" s="20"/>
      <c r="C94" s="21"/>
      <c r="D94" s="20"/>
      <c r="E94" s="21"/>
      <c r="F94" s="22"/>
      <c r="G94" s="22"/>
      <c r="H94" s="34" t="str">
        <f t="shared" si="14"/>
        <v/>
      </c>
      <c r="I94" s="34" t="str">
        <f t="shared" si="15"/>
        <v/>
      </c>
      <c r="J94" s="34" t="str">
        <f t="shared" si="16"/>
        <v/>
      </c>
      <c r="K94" s="34" t="str">
        <f t="shared" si="17"/>
        <v/>
      </c>
      <c r="L94" s="26" t="str">
        <f t="shared" si="18"/>
        <v/>
      </c>
      <c r="M94" s="32"/>
      <c r="N94" s="190"/>
      <c r="O94" s="190"/>
      <c r="P94" s="190"/>
      <c r="Q94" s="190"/>
      <c r="R94" s="23"/>
    </row>
    <row r="95" spans="1:22">
      <c r="A95" s="27">
        <f t="shared" ca="1" si="19"/>
        <v>45943</v>
      </c>
      <c r="B95" s="20"/>
      <c r="C95" s="21"/>
      <c r="D95" s="20"/>
      <c r="E95" s="21"/>
      <c r="F95" s="22"/>
      <c r="G95" s="22"/>
      <c r="H95" s="34" t="str">
        <f t="shared" si="14"/>
        <v/>
      </c>
      <c r="I95" s="34" t="str">
        <f t="shared" si="15"/>
        <v/>
      </c>
      <c r="J95" s="34" t="str">
        <f t="shared" si="16"/>
        <v/>
      </c>
      <c r="K95" s="34" t="str">
        <f t="shared" si="17"/>
        <v/>
      </c>
      <c r="L95" s="26" t="str">
        <f t="shared" si="18"/>
        <v/>
      </c>
      <c r="M95" s="32"/>
      <c r="N95" s="190"/>
      <c r="O95" s="190"/>
      <c r="P95" s="190"/>
      <c r="Q95" s="190"/>
      <c r="R95" s="23"/>
    </row>
    <row r="96" spans="1:22">
      <c r="A96" s="27">
        <f t="shared" ca="1" si="19"/>
        <v>45944</v>
      </c>
      <c r="B96" s="20"/>
      <c r="C96" s="21"/>
      <c r="D96" s="20"/>
      <c r="E96" s="21"/>
      <c r="F96" s="22"/>
      <c r="G96" s="22"/>
      <c r="H96" s="34" t="str">
        <f t="shared" si="14"/>
        <v/>
      </c>
      <c r="I96" s="34" t="str">
        <f t="shared" si="15"/>
        <v/>
      </c>
      <c r="J96" s="34" t="str">
        <f t="shared" si="16"/>
        <v/>
      </c>
      <c r="K96" s="34" t="str">
        <f t="shared" si="17"/>
        <v/>
      </c>
      <c r="L96" s="26" t="str">
        <f t="shared" si="18"/>
        <v/>
      </c>
      <c r="M96" s="32"/>
      <c r="N96" s="190"/>
      <c r="O96" s="190"/>
      <c r="P96" s="190"/>
      <c r="Q96" s="190"/>
      <c r="R96" s="23"/>
    </row>
    <row r="97" spans="1:18">
      <c r="A97" s="27">
        <f t="shared" ca="1" si="19"/>
        <v>45945</v>
      </c>
      <c r="B97" s="20"/>
      <c r="C97" s="21"/>
      <c r="D97" s="20"/>
      <c r="E97" s="21"/>
      <c r="F97" s="22"/>
      <c r="G97" s="22"/>
      <c r="H97" s="34" t="str">
        <f t="shared" si="14"/>
        <v/>
      </c>
      <c r="I97" s="34" t="str">
        <f t="shared" si="15"/>
        <v/>
      </c>
      <c r="J97" s="34" t="str">
        <f t="shared" si="16"/>
        <v/>
      </c>
      <c r="K97" s="34" t="str">
        <f t="shared" si="17"/>
        <v/>
      </c>
      <c r="L97" s="26" t="str">
        <f t="shared" si="18"/>
        <v/>
      </c>
      <c r="M97" s="32"/>
      <c r="N97" s="190"/>
      <c r="O97" s="190"/>
      <c r="P97" s="190"/>
      <c r="Q97" s="190"/>
      <c r="R97" s="23"/>
    </row>
    <row r="98" spans="1:18">
      <c r="A98" s="27">
        <f t="shared" ca="1" si="19"/>
        <v>45946</v>
      </c>
      <c r="B98" s="20"/>
      <c r="C98" s="21"/>
      <c r="D98" s="20"/>
      <c r="E98" s="21"/>
      <c r="F98" s="22"/>
      <c r="G98" s="22"/>
      <c r="H98" s="34" t="str">
        <f t="shared" si="14"/>
        <v/>
      </c>
      <c r="I98" s="34" t="str">
        <f t="shared" si="15"/>
        <v/>
      </c>
      <c r="J98" s="34" t="str">
        <f t="shared" si="16"/>
        <v/>
      </c>
      <c r="K98" s="34" t="str">
        <f t="shared" si="17"/>
        <v/>
      </c>
      <c r="L98" s="26" t="str">
        <f t="shared" si="18"/>
        <v/>
      </c>
      <c r="M98" s="32"/>
      <c r="N98" s="190"/>
      <c r="O98" s="190"/>
      <c r="P98" s="190"/>
      <c r="Q98" s="190"/>
      <c r="R98" s="23"/>
    </row>
    <row r="99" spans="1:18">
      <c r="A99" s="27">
        <f t="shared" ca="1" si="19"/>
        <v>45947</v>
      </c>
      <c r="B99" s="20"/>
      <c r="C99" s="21"/>
      <c r="D99" s="20"/>
      <c r="E99" s="21"/>
      <c r="F99" s="22"/>
      <c r="G99" s="22"/>
      <c r="H99" s="34" t="str">
        <f t="shared" si="14"/>
        <v/>
      </c>
      <c r="I99" s="34" t="str">
        <f t="shared" si="15"/>
        <v/>
      </c>
      <c r="J99" s="34" t="str">
        <f t="shared" si="16"/>
        <v/>
      </c>
      <c r="K99" s="34" t="str">
        <f t="shared" si="17"/>
        <v/>
      </c>
      <c r="L99" s="26" t="str">
        <f t="shared" si="18"/>
        <v/>
      </c>
      <c r="M99" s="32"/>
      <c r="N99" s="190"/>
      <c r="O99" s="190"/>
      <c r="P99" s="190"/>
      <c r="Q99" s="190"/>
      <c r="R99" s="23"/>
    </row>
    <row r="100" spans="1:18">
      <c r="A100" s="27">
        <f t="shared" ca="1" si="19"/>
        <v>45948</v>
      </c>
      <c r="B100" s="20"/>
      <c r="C100" s="21"/>
      <c r="D100" s="20"/>
      <c r="E100" s="21"/>
      <c r="F100" s="22"/>
      <c r="G100" s="22"/>
      <c r="H100" s="34" t="str">
        <f t="shared" si="14"/>
        <v/>
      </c>
      <c r="I100" s="34" t="str">
        <f t="shared" si="15"/>
        <v/>
      </c>
      <c r="J100" s="34" t="str">
        <f t="shared" si="16"/>
        <v/>
      </c>
      <c r="K100" s="34" t="str">
        <f t="shared" si="17"/>
        <v/>
      </c>
      <c r="L100" s="26" t="str">
        <f t="shared" si="18"/>
        <v/>
      </c>
      <c r="M100" s="32"/>
      <c r="N100" s="190"/>
      <c r="O100" s="190"/>
      <c r="P100" s="190"/>
      <c r="Q100" s="190"/>
      <c r="R100" s="23"/>
    </row>
    <row r="101" spans="1:18">
      <c r="A101" s="27">
        <f t="shared" ca="1" si="19"/>
        <v>45949</v>
      </c>
      <c r="B101" s="20"/>
      <c r="C101" s="21"/>
      <c r="D101" s="20"/>
      <c r="E101" s="21"/>
      <c r="F101" s="22"/>
      <c r="G101" s="22"/>
      <c r="H101" s="34" t="str">
        <f t="shared" si="14"/>
        <v/>
      </c>
      <c r="I101" s="34" t="str">
        <f t="shared" si="15"/>
        <v/>
      </c>
      <c r="J101" s="34" t="str">
        <f t="shared" si="16"/>
        <v/>
      </c>
      <c r="K101" s="34" t="str">
        <f t="shared" si="17"/>
        <v/>
      </c>
      <c r="L101" s="26" t="str">
        <f t="shared" si="18"/>
        <v/>
      </c>
      <c r="M101" s="32"/>
      <c r="N101" s="190"/>
      <c r="O101" s="190"/>
      <c r="P101" s="190"/>
      <c r="Q101" s="190"/>
      <c r="R101" s="23"/>
    </row>
    <row r="102" spans="1:18">
      <c r="A102" s="27">
        <f t="shared" ca="1" si="19"/>
        <v>45950</v>
      </c>
      <c r="B102" s="20"/>
      <c r="C102" s="21"/>
      <c r="D102" s="20"/>
      <c r="E102" s="21"/>
      <c r="F102" s="22"/>
      <c r="G102" s="22"/>
      <c r="H102" s="34" t="str">
        <f t="shared" si="14"/>
        <v/>
      </c>
      <c r="I102" s="34" t="str">
        <f t="shared" si="15"/>
        <v/>
      </c>
      <c r="J102" s="34" t="str">
        <f t="shared" si="16"/>
        <v/>
      </c>
      <c r="K102" s="34" t="str">
        <f t="shared" si="17"/>
        <v/>
      </c>
      <c r="L102" s="26" t="str">
        <f t="shared" si="18"/>
        <v/>
      </c>
      <c r="M102" s="32"/>
      <c r="N102" s="190"/>
      <c r="O102" s="190"/>
      <c r="P102" s="190"/>
      <c r="Q102" s="190"/>
      <c r="R102" s="23"/>
    </row>
    <row r="103" spans="1:18">
      <c r="A103" s="27">
        <f t="shared" ca="1" si="19"/>
        <v>45951</v>
      </c>
      <c r="B103" s="20"/>
      <c r="C103" s="21"/>
      <c r="D103" s="20"/>
      <c r="E103" s="21"/>
      <c r="F103" s="22"/>
      <c r="G103" s="22"/>
      <c r="H103" s="34" t="str">
        <f t="shared" si="14"/>
        <v/>
      </c>
      <c r="I103" s="34" t="str">
        <f t="shared" si="15"/>
        <v/>
      </c>
      <c r="J103" s="34" t="str">
        <f t="shared" si="16"/>
        <v/>
      </c>
      <c r="K103" s="34" t="str">
        <f t="shared" si="17"/>
        <v/>
      </c>
      <c r="L103" s="26" t="str">
        <f t="shared" si="18"/>
        <v/>
      </c>
      <c r="M103" s="32"/>
      <c r="N103" s="190"/>
      <c r="O103" s="190"/>
      <c r="P103" s="190"/>
      <c r="Q103" s="190"/>
      <c r="R103" s="23"/>
    </row>
    <row r="104" spans="1:18">
      <c r="A104" s="27">
        <f t="shared" ca="1" si="19"/>
        <v>45952</v>
      </c>
      <c r="B104" s="20"/>
      <c r="C104" s="21"/>
      <c r="D104" s="20"/>
      <c r="E104" s="21"/>
      <c r="F104" s="22"/>
      <c r="G104" s="22"/>
      <c r="H104" s="34" t="str">
        <f t="shared" si="14"/>
        <v/>
      </c>
      <c r="I104" s="34" t="str">
        <f t="shared" si="15"/>
        <v/>
      </c>
      <c r="J104" s="34" t="str">
        <f t="shared" si="16"/>
        <v/>
      </c>
      <c r="K104" s="34" t="str">
        <f t="shared" si="17"/>
        <v/>
      </c>
      <c r="L104" s="26" t="str">
        <f t="shared" si="18"/>
        <v/>
      </c>
      <c r="M104" s="32"/>
      <c r="N104" s="190"/>
      <c r="O104" s="190"/>
      <c r="P104" s="190"/>
      <c r="Q104" s="190"/>
      <c r="R104" s="23"/>
    </row>
    <row r="105" spans="1:18">
      <c r="A105" s="27">
        <f t="shared" ca="1" si="19"/>
        <v>45953</v>
      </c>
      <c r="B105" s="20"/>
      <c r="C105" s="21"/>
      <c r="D105" s="20"/>
      <c r="E105" s="21"/>
      <c r="F105" s="22"/>
      <c r="G105" s="22"/>
      <c r="H105" s="34" t="str">
        <f t="shared" si="14"/>
        <v/>
      </c>
      <c r="I105" s="34" t="str">
        <f t="shared" si="15"/>
        <v/>
      </c>
      <c r="J105" s="34" t="str">
        <f t="shared" si="16"/>
        <v/>
      </c>
      <c r="K105" s="34" t="str">
        <f t="shared" si="17"/>
        <v/>
      </c>
      <c r="L105" s="26" t="str">
        <f t="shared" si="18"/>
        <v/>
      </c>
      <c r="M105" s="32"/>
      <c r="N105" s="190"/>
      <c r="O105" s="190"/>
      <c r="P105" s="190"/>
      <c r="Q105" s="190"/>
      <c r="R105" s="23"/>
    </row>
    <row r="106" spans="1:18">
      <c r="A106" s="27">
        <f t="shared" ca="1" si="19"/>
        <v>45954</v>
      </c>
      <c r="B106" s="20"/>
      <c r="C106" s="21"/>
      <c r="D106" s="20"/>
      <c r="E106" s="21"/>
      <c r="F106" s="22"/>
      <c r="G106" s="22"/>
      <c r="H106" s="34" t="str">
        <f t="shared" si="14"/>
        <v/>
      </c>
      <c r="I106" s="34" t="str">
        <f t="shared" si="15"/>
        <v/>
      </c>
      <c r="J106" s="34" t="str">
        <f t="shared" si="16"/>
        <v/>
      </c>
      <c r="K106" s="34" t="str">
        <f t="shared" si="17"/>
        <v/>
      </c>
      <c r="L106" s="26" t="str">
        <f t="shared" si="18"/>
        <v/>
      </c>
      <c r="M106" s="32"/>
      <c r="N106" s="190"/>
      <c r="O106" s="190"/>
      <c r="P106" s="190"/>
      <c r="Q106" s="190"/>
      <c r="R106" s="23"/>
    </row>
    <row r="107" spans="1:18">
      <c r="A107" s="27">
        <f t="shared" ca="1" si="19"/>
        <v>45955</v>
      </c>
      <c r="B107" s="20"/>
      <c r="C107" s="21"/>
      <c r="D107" s="20"/>
      <c r="E107" s="21"/>
      <c r="F107" s="22"/>
      <c r="G107" s="22"/>
      <c r="H107" s="34" t="str">
        <f t="shared" si="14"/>
        <v/>
      </c>
      <c r="I107" s="34" t="str">
        <f t="shared" si="15"/>
        <v/>
      </c>
      <c r="J107" s="34" t="str">
        <f t="shared" si="16"/>
        <v/>
      </c>
      <c r="K107" s="34" t="str">
        <f t="shared" si="17"/>
        <v/>
      </c>
      <c r="L107" s="26" t="str">
        <f t="shared" si="18"/>
        <v/>
      </c>
      <c r="M107" s="32"/>
      <c r="N107" s="190"/>
      <c r="O107" s="190"/>
      <c r="P107" s="190"/>
      <c r="Q107" s="190"/>
      <c r="R107" s="23"/>
    </row>
    <row r="108" spans="1:18">
      <c r="A108" s="27">
        <f t="shared" ca="1" si="19"/>
        <v>45956</v>
      </c>
      <c r="B108" s="20"/>
      <c r="C108" s="21"/>
      <c r="D108" s="20"/>
      <c r="E108" s="21"/>
      <c r="F108" s="22"/>
      <c r="G108" s="22"/>
      <c r="H108" s="34" t="str">
        <f t="shared" si="14"/>
        <v/>
      </c>
      <c r="I108" s="34" t="str">
        <f t="shared" si="15"/>
        <v/>
      </c>
      <c r="J108" s="34" t="str">
        <f t="shared" si="16"/>
        <v/>
      </c>
      <c r="K108" s="34" t="str">
        <f t="shared" si="17"/>
        <v/>
      </c>
      <c r="L108" s="26" t="str">
        <f t="shared" si="18"/>
        <v/>
      </c>
      <c r="M108" s="32"/>
      <c r="N108" s="190"/>
      <c r="O108" s="190"/>
      <c r="P108" s="190"/>
      <c r="Q108" s="190"/>
      <c r="R108" s="23"/>
    </row>
    <row r="109" spans="1:18">
      <c r="A109" s="27">
        <f t="shared" ca="1" si="19"/>
        <v>45957</v>
      </c>
      <c r="B109" s="20"/>
      <c r="C109" s="21"/>
      <c r="D109" s="20"/>
      <c r="E109" s="21"/>
      <c r="F109" s="22"/>
      <c r="G109" s="22"/>
      <c r="H109" s="34" t="str">
        <f t="shared" si="14"/>
        <v/>
      </c>
      <c r="I109" s="34" t="str">
        <f t="shared" si="15"/>
        <v/>
      </c>
      <c r="J109" s="34" t="str">
        <f t="shared" si="16"/>
        <v/>
      </c>
      <c r="K109" s="34" t="str">
        <f t="shared" si="17"/>
        <v/>
      </c>
      <c r="L109" s="26" t="str">
        <f t="shared" si="18"/>
        <v/>
      </c>
      <c r="M109" s="32"/>
      <c r="N109" s="190"/>
      <c r="O109" s="190"/>
      <c r="P109" s="190"/>
      <c r="Q109" s="190"/>
      <c r="R109" s="23"/>
    </row>
    <row r="110" spans="1:18">
      <c r="A110" s="27">
        <f t="shared" ca="1" si="19"/>
        <v>45958</v>
      </c>
      <c r="B110" s="20"/>
      <c r="C110" s="21"/>
      <c r="D110" s="20"/>
      <c r="E110" s="21"/>
      <c r="F110" s="22"/>
      <c r="G110" s="22"/>
      <c r="H110" s="34" t="str">
        <f t="shared" si="14"/>
        <v/>
      </c>
      <c r="I110" s="34" t="str">
        <f t="shared" si="15"/>
        <v/>
      </c>
      <c r="J110" s="34" t="str">
        <f t="shared" si="16"/>
        <v/>
      </c>
      <c r="K110" s="34" t="str">
        <f t="shared" si="17"/>
        <v/>
      </c>
      <c r="L110" s="26" t="str">
        <f t="shared" si="18"/>
        <v/>
      </c>
      <c r="M110" s="32"/>
      <c r="N110" s="190"/>
      <c r="O110" s="190"/>
      <c r="P110" s="190"/>
      <c r="Q110" s="190"/>
      <c r="R110" s="23"/>
    </row>
    <row r="111" spans="1:18">
      <c r="A111" s="27">
        <f t="shared" ca="1" si="19"/>
        <v>45959</v>
      </c>
      <c r="B111" s="20"/>
      <c r="C111" s="21"/>
      <c r="D111" s="20"/>
      <c r="E111" s="21"/>
      <c r="F111" s="22"/>
      <c r="G111" s="22"/>
      <c r="H111" s="34" t="str">
        <f t="shared" si="14"/>
        <v/>
      </c>
      <c r="I111" s="34" t="str">
        <f t="shared" si="15"/>
        <v/>
      </c>
      <c r="J111" s="34" t="str">
        <f t="shared" si="16"/>
        <v/>
      </c>
      <c r="K111" s="34" t="str">
        <f t="shared" si="17"/>
        <v/>
      </c>
      <c r="L111" s="26" t="str">
        <f t="shared" si="18"/>
        <v/>
      </c>
      <c r="M111" s="32"/>
      <c r="N111" s="190"/>
      <c r="O111" s="190"/>
      <c r="P111" s="190"/>
      <c r="Q111" s="190"/>
      <c r="R111" s="23"/>
    </row>
    <row r="112" spans="1:18">
      <c r="A112" s="27">
        <f t="shared" ca="1" si="19"/>
        <v>45960</v>
      </c>
      <c r="B112" s="20"/>
      <c r="C112" s="21"/>
      <c r="D112" s="20"/>
      <c r="E112" s="21"/>
      <c r="F112" s="22"/>
      <c r="G112" s="22"/>
      <c r="H112" s="34" t="str">
        <f t="shared" si="14"/>
        <v/>
      </c>
      <c r="I112" s="34" t="str">
        <f t="shared" si="15"/>
        <v/>
      </c>
      <c r="J112" s="34" t="str">
        <f t="shared" si="16"/>
        <v/>
      </c>
      <c r="K112" s="34" t="str">
        <f t="shared" si="17"/>
        <v/>
      </c>
      <c r="L112" s="26" t="str">
        <f t="shared" si="18"/>
        <v/>
      </c>
      <c r="M112" s="32"/>
      <c r="N112" s="190"/>
      <c r="O112" s="190"/>
      <c r="P112" s="190"/>
      <c r="Q112" s="190"/>
      <c r="R112" s="23"/>
    </row>
    <row r="113" spans="1:22">
      <c r="A113" s="27">
        <f t="shared" ca="1" si="19"/>
        <v>45961</v>
      </c>
      <c r="B113" s="20"/>
      <c r="C113" s="21"/>
      <c r="D113" s="20"/>
      <c r="E113" s="21"/>
      <c r="F113" s="22"/>
      <c r="G113" s="22"/>
      <c r="H113" s="34" t="str">
        <f t="shared" si="14"/>
        <v/>
      </c>
      <c r="I113" s="34" t="str">
        <f t="shared" si="15"/>
        <v/>
      </c>
      <c r="J113" s="34" t="str">
        <f t="shared" si="16"/>
        <v/>
      </c>
      <c r="K113" s="34" t="str">
        <f t="shared" si="17"/>
        <v/>
      </c>
      <c r="L113" s="26" t="str">
        <f>IF(AND($B113="",$D113=""),"",($C113-$B113-$F113)+($E113-$D113-$G113))</f>
        <v/>
      </c>
      <c r="M113" s="32"/>
      <c r="N113" s="190"/>
      <c r="O113" s="190"/>
      <c r="P113" s="190"/>
      <c r="Q113" s="190"/>
      <c r="R113" s="23"/>
    </row>
    <row r="114" spans="1:22">
      <c r="A114" s="5" t="s">
        <v>11</v>
      </c>
      <c r="B114" s="191"/>
      <c r="C114" s="192"/>
      <c r="D114" s="191"/>
      <c r="E114" s="192"/>
      <c r="F114" s="26" t="str">
        <f>IF(SUM($F83:$F113)=0,"",SUM($F83:$F113))</f>
        <v/>
      </c>
      <c r="G114" s="26" t="str">
        <f>IF(SUM($G83:$G113)=0,"",SUM($G83:$G113))</f>
        <v/>
      </c>
      <c r="H114" s="26" t="str">
        <f>IF(SUM(H83:H113)=0,"",SUM(H83:H113))</f>
        <v/>
      </c>
      <c r="I114" s="26" t="str">
        <f>IF(SUM(I83:I113)=0,"",SUM(I83:I113))</f>
        <v/>
      </c>
      <c r="J114" s="26" t="str">
        <f t="shared" ref="J114:K114" si="20">IF(SUM(J83:J113)=0,"",SUM(J83:J113))</f>
        <v/>
      </c>
      <c r="K114" s="26" t="str">
        <f t="shared" si="20"/>
        <v/>
      </c>
      <c r="L114" s="26" t="str">
        <f>IF(SUM($L83:$L113)=0,"",SUM($L83:$L113))</f>
        <v/>
      </c>
      <c r="M114" s="33"/>
      <c r="N114" s="193"/>
      <c r="O114" s="193"/>
      <c r="P114" s="193"/>
      <c r="Q114" s="193"/>
      <c r="R114" s="6"/>
    </row>
    <row r="116" spans="1:22" ht="27" customHeight="1">
      <c r="A116" s="194" t="s">
        <v>22</v>
      </c>
      <c r="B116" s="189" t="s">
        <v>103</v>
      </c>
      <c r="C116" s="189"/>
      <c r="D116" s="189"/>
      <c r="E116" s="189"/>
      <c r="F116" s="189" t="s">
        <v>23</v>
      </c>
      <c r="G116" s="189"/>
      <c r="H116" s="189" t="s">
        <v>88</v>
      </c>
      <c r="I116" s="189"/>
      <c r="J116" s="189"/>
      <c r="K116" s="189"/>
      <c r="L116" s="189" t="s">
        <v>87</v>
      </c>
      <c r="M116" s="195" t="s">
        <v>96</v>
      </c>
      <c r="N116" s="194" t="s">
        <v>25</v>
      </c>
      <c r="O116" s="194"/>
      <c r="P116" s="194"/>
      <c r="Q116" s="194"/>
      <c r="R116" s="189" t="s">
        <v>100</v>
      </c>
    </row>
    <row r="117" spans="1:22" ht="14.25" customHeight="1">
      <c r="A117" s="194"/>
      <c r="B117" s="189" t="s">
        <v>82</v>
      </c>
      <c r="C117" s="189"/>
      <c r="D117" s="189" t="s">
        <v>84</v>
      </c>
      <c r="E117" s="189"/>
      <c r="F117" s="189"/>
      <c r="G117" s="189"/>
      <c r="H117" s="189" t="s">
        <v>90</v>
      </c>
      <c r="I117" s="189"/>
      <c r="J117" s="189" t="s">
        <v>89</v>
      </c>
      <c r="K117" s="189"/>
      <c r="L117" s="189"/>
      <c r="M117" s="196"/>
      <c r="N117" s="194"/>
      <c r="O117" s="194"/>
      <c r="P117" s="194"/>
      <c r="Q117" s="194"/>
      <c r="R117" s="189"/>
    </row>
    <row r="118" spans="1:22">
      <c r="A118" s="194"/>
      <c r="B118" s="43" t="s">
        <v>26</v>
      </c>
      <c r="C118" s="43" t="s">
        <v>27</v>
      </c>
      <c r="D118" s="43" t="s">
        <v>26</v>
      </c>
      <c r="E118" s="43" t="s">
        <v>27</v>
      </c>
      <c r="F118" s="44" t="s">
        <v>85</v>
      </c>
      <c r="G118" s="44" t="s">
        <v>86</v>
      </c>
      <c r="H118" s="44" t="s">
        <v>81</v>
      </c>
      <c r="I118" s="44" t="s">
        <v>83</v>
      </c>
      <c r="J118" s="44" t="s">
        <v>81</v>
      </c>
      <c r="K118" s="44" t="s">
        <v>95</v>
      </c>
      <c r="L118" s="189"/>
      <c r="M118" s="197"/>
      <c r="N118" s="194"/>
      <c r="O118" s="194"/>
      <c r="P118" s="194"/>
      <c r="Q118" s="194"/>
      <c r="R118" s="194"/>
    </row>
    <row r="119" spans="1:22">
      <c r="A119" s="27" cm="1">
        <f t="array" aca="1" ref="A119" ca="1">DATE("2025","8"+3,IFERROR(INDIRECT(T1),"1"))</f>
        <v>45962</v>
      </c>
      <c r="B119" s="20"/>
      <c r="C119" s="21"/>
      <c r="D119" s="20"/>
      <c r="E119" s="21"/>
      <c r="F119" s="22"/>
      <c r="G119" s="22"/>
      <c r="H119" s="34" t="str">
        <f>IF(OR(B119="",LEFT(M119,1)="✓"),"",C119-B119-F119)</f>
        <v/>
      </c>
      <c r="I119" s="34" t="str">
        <f>IF(OR(D119="",LEFT(M119,1)="✓"),"",E119-D119-G119)</f>
        <v/>
      </c>
      <c r="J119" s="34" t="str">
        <f>IF(AND(B119&lt;&gt;"",M119="✓所定"),C119-B119-F119,"")</f>
        <v/>
      </c>
      <c r="K119" s="34" t="str">
        <f>IF(AND(B119&lt;&gt;"",M119="✓法定"),C119-B119-F119,"")</f>
        <v/>
      </c>
      <c r="L119" s="26" t="str">
        <f>IF(AND($B119="",$D119=""),"",($C119-$B119-$F119)+($E119-$D119-$G119))</f>
        <v/>
      </c>
      <c r="M119" s="32"/>
      <c r="N119" s="198"/>
      <c r="O119" s="199"/>
      <c r="P119" s="199"/>
      <c r="Q119" s="200"/>
      <c r="R119" s="23"/>
      <c r="V119" s="1" t="s">
        <v>171</v>
      </c>
    </row>
    <row r="120" spans="1:22">
      <c r="A120" s="27">
        <f ca="1">A119+1</f>
        <v>45963</v>
      </c>
      <c r="B120" s="20"/>
      <c r="C120" s="21"/>
      <c r="D120" s="20"/>
      <c r="E120" s="21"/>
      <c r="F120" s="22"/>
      <c r="G120" s="22"/>
      <c r="H120" s="34" t="str">
        <f t="shared" ref="H120:H149" si="21">IF(OR(B120="",LEFT(M120,1)="✓"),"",C120-B120-F120)</f>
        <v/>
      </c>
      <c r="I120" s="34" t="str">
        <f t="shared" ref="I120:I149" si="22">IF(OR(D120="",LEFT(M120,1)="✓"),"",E120-D120-G120)</f>
        <v/>
      </c>
      <c r="J120" s="34" t="str">
        <f t="shared" ref="J120:J149" si="23">IF(AND(B120&lt;&gt;"",M120="✓所定"),C120-B120-F120,"")</f>
        <v/>
      </c>
      <c r="K120" s="34" t="str">
        <f t="shared" ref="K120:K149" si="24">IF(AND(B120&lt;&gt;"",M120="✓法定"),C120-B120-F120,"")</f>
        <v/>
      </c>
      <c r="L120" s="26" t="str">
        <f t="shared" ref="L120:L147" si="25">IF(AND($B120="",$D120=""),"",($C120-$B120-$F120)+($E120-$D120-$G120))</f>
        <v/>
      </c>
      <c r="M120" s="32"/>
      <c r="N120" s="190"/>
      <c r="O120" s="190"/>
      <c r="P120" s="190"/>
      <c r="Q120" s="190"/>
      <c r="R120" s="23"/>
      <c r="V120" s="1" t="s">
        <v>172</v>
      </c>
    </row>
    <row r="121" spans="1:22">
      <c r="A121" s="27">
        <f t="shared" ref="A121:A149" ca="1" si="26">A120+1</f>
        <v>45964</v>
      </c>
      <c r="B121" s="20"/>
      <c r="C121" s="21"/>
      <c r="D121" s="20"/>
      <c r="E121" s="21"/>
      <c r="F121" s="22"/>
      <c r="G121" s="22"/>
      <c r="H121" s="34" t="str">
        <f t="shared" si="21"/>
        <v/>
      </c>
      <c r="I121" s="34" t="str">
        <f t="shared" si="22"/>
        <v/>
      </c>
      <c r="J121" s="34" t="str">
        <f t="shared" si="23"/>
        <v/>
      </c>
      <c r="K121" s="34" t="str">
        <f t="shared" si="24"/>
        <v/>
      </c>
      <c r="L121" s="26" t="str">
        <f t="shared" si="25"/>
        <v/>
      </c>
      <c r="M121" s="32"/>
      <c r="N121" s="190"/>
      <c r="O121" s="190"/>
      <c r="P121" s="190"/>
      <c r="Q121" s="190"/>
      <c r="R121" s="23"/>
    </row>
    <row r="122" spans="1:22">
      <c r="A122" s="27">
        <f t="shared" ca="1" si="26"/>
        <v>45965</v>
      </c>
      <c r="B122" s="20"/>
      <c r="C122" s="21"/>
      <c r="D122" s="20"/>
      <c r="E122" s="21"/>
      <c r="F122" s="22"/>
      <c r="G122" s="22"/>
      <c r="H122" s="34" t="str">
        <f t="shared" si="21"/>
        <v/>
      </c>
      <c r="I122" s="34" t="str">
        <f t="shared" si="22"/>
        <v/>
      </c>
      <c r="J122" s="34" t="str">
        <f t="shared" si="23"/>
        <v/>
      </c>
      <c r="K122" s="34" t="str">
        <f t="shared" si="24"/>
        <v/>
      </c>
      <c r="L122" s="26" t="str">
        <f t="shared" si="25"/>
        <v/>
      </c>
      <c r="M122" s="32"/>
      <c r="N122" s="190"/>
      <c r="O122" s="190"/>
      <c r="P122" s="190"/>
      <c r="Q122" s="190"/>
      <c r="R122" s="23"/>
    </row>
    <row r="123" spans="1:22">
      <c r="A123" s="27">
        <f t="shared" ca="1" si="26"/>
        <v>45966</v>
      </c>
      <c r="B123" s="20"/>
      <c r="C123" s="21"/>
      <c r="D123" s="20"/>
      <c r="E123" s="21"/>
      <c r="F123" s="22"/>
      <c r="G123" s="22"/>
      <c r="H123" s="34" t="str">
        <f t="shared" si="21"/>
        <v/>
      </c>
      <c r="I123" s="34" t="str">
        <f t="shared" si="22"/>
        <v/>
      </c>
      <c r="J123" s="34" t="str">
        <f t="shared" si="23"/>
        <v/>
      </c>
      <c r="K123" s="34" t="str">
        <f t="shared" si="24"/>
        <v/>
      </c>
      <c r="L123" s="26" t="str">
        <f t="shared" si="25"/>
        <v/>
      </c>
      <c r="M123" s="32"/>
      <c r="N123" s="190"/>
      <c r="O123" s="190"/>
      <c r="P123" s="190"/>
      <c r="Q123" s="190"/>
      <c r="R123" s="23"/>
    </row>
    <row r="124" spans="1:22">
      <c r="A124" s="27">
        <f t="shared" ca="1" si="26"/>
        <v>45967</v>
      </c>
      <c r="B124" s="20"/>
      <c r="C124" s="21"/>
      <c r="D124" s="20"/>
      <c r="E124" s="21"/>
      <c r="F124" s="22"/>
      <c r="G124" s="22"/>
      <c r="H124" s="34" t="str">
        <f t="shared" si="21"/>
        <v/>
      </c>
      <c r="I124" s="34" t="str">
        <f t="shared" si="22"/>
        <v/>
      </c>
      <c r="J124" s="34" t="str">
        <f t="shared" si="23"/>
        <v/>
      </c>
      <c r="K124" s="34" t="str">
        <f t="shared" si="24"/>
        <v/>
      </c>
      <c r="L124" s="26" t="str">
        <f t="shared" si="25"/>
        <v/>
      </c>
      <c r="M124" s="32"/>
      <c r="N124" s="190"/>
      <c r="O124" s="190"/>
      <c r="P124" s="190"/>
      <c r="Q124" s="190"/>
      <c r="R124" s="23"/>
    </row>
    <row r="125" spans="1:22">
      <c r="A125" s="27">
        <f t="shared" ca="1" si="26"/>
        <v>45968</v>
      </c>
      <c r="B125" s="20"/>
      <c r="C125" s="21"/>
      <c r="D125" s="20"/>
      <c r="E125" s="21"/>
      <c r="F125" s="22"/>
      <c r="G125" s="22"/>
      <c r="H125" s="34" t="str">
        <f t="shared" si="21"/>
        <v/>
      </c>
      <c r="I125" s="34" t="str">
        <f t="shared" si="22"/>
        <v/>
      </c>
      <c r="J125" s="34" t="str">
        <f t="shared" si="23"/>
        <v/>
      </c>
      <c r="K125" s="34" t="str">
        <f t="shared" si="24"/>
        <v/>
      </c>
      <c r="L125" s="26" t="str">
        <f t="shared" si="25"/>
        <v/>
      </c>
      <c r="M125" s="32"/>
      <c r="N125" s="190"/>
      <c r="O125" s="190"/>
      <c r="P125" s="190"/>
      <c r="Q125" s="190"/>
      <c r="R125" s="23"/>
    </row>
    <row r="126" spans="1:22">
      <c r="A126" s="27">
        <f t="shared" ca="1" si="26"/>
        <v>45969</v>
      </c>
      <c r="B126" s="20"/>
      <c r="C126" s="21"/>
      <c r="D126" s="20"/>
      <c r="E126" s="21"/>
      <c r="F126" s="22"/>
      <c r="G126" s="22"/>
      <c r="H126" s="34" t="str">
        <f t="shared" si="21"/>
        <v/>
      </c>
      <c r="I126" s="34" t="str">
        <f t="shared" si="22"/>
        <v/>
      </c>
      <c r="J126" s="34" t="str">
        <f t="shared" si="23"/>
        <v/>
      </c>
      <c r="K126" s="34" t="str">
        <f t="shared" si="24"/>
        <v/>
      </c>
      <c r="L126" s="26" t="str">
        <f t="shared" si="25"/>
        <v/>
      </c>
      <c r="M126" s="32"/>
      <c r="N126" s="190"/>
      <c r="O126" s="190"/>
      <c r="P126" s="190"/>
      <c r="Q126" s="190"/>
      <c r="R126" s="23"/>
    </row>
    <row r="127" spans="1:22">
      <c r="A127" s="27">
        <f t="shared" ca="1" si="26"/>
        <v>45970</v>
      </c>
      <c r="B127" s="20"/>
      <c r="C127" s="21"/>
      <c r="D127" s="20"/>
      <c r="E127" s="21"/>
      <c r="F127" s="22"/>
      <c r="G127" s="22"/>
      <c r="H127" s="34" t="str">
        <f t="shared" si="21"/>
        <v/>
      </c>
      <c r="I127" s="34" t="str">
        <f t="shared" si="22"/>
        <v/>
      </c>
      <c r="J127" s="34" t="str">
        <f t="shared" si="23"/>
        <v/>
      </c>
      <c r="K127" s="34" t="str">
        <f t="shared" si="24"/>
        <v/>
      </c>
      <c r="L127" s="26" t="str">
        <f t="shared" si="25"/>
        <v/>
      </c>
      <c r="M127" s="32"/>
      <c r="N127" s="190"/>
      <c r="O127" s="190"/>
      <c r="P127" s="190"/>
      <c r="Q127" s="190"/>
      <c r="R127" s="23"/>
    </row>
    <row r="128" spans="1:22">
      <c r="A128" s="27">
        <f t="shared" ca="1" si="26"/>
        <v>45971</v>
      </c>
      <c r="B128" s="20"/>
      <c r="C128" s="21"/>
      <c r="D128" s="20"/>
      <c r="E128" s="21"/>
      <c r="F128" s="22"/>
      <c r="G128" s="22"/>
      <c r="H128" s="34" t="str">
        <f t="shared" si="21"/>
        <v/>
      </c>
      <c r="I128" s="34" t="str">
        <f t="shared" si="22"/>
        <v/>
      </c>
      <c r="J128" s="34" t="str">
        <f t="shared" si="23"/>
        <v/>
      </c>
      <c r="K128" s="34" t="str">
        <f t="shared" si="24"/>
        <v/>
      </c>
      <c r="L128" s="26" t="str">
        <f t="shared" si="25"/>
        <v/>
      </c>
      <c r="M128" s="32"/>
      <c r="N128" s="190"/>
      <c r="O128" s="190"/>
      <c r="P128" s="190"/>
      <c r="Q128" s="190"/>
      <c r="R128" s="23"/>
    </row>
    <row r="129" spans="1:18">
      <c r="A129" s="27">
        <f t="shared" ca="1" si="26"/>
        <v>45972</v>
      </c>
      <c r="B129" s="20"/>
      <c r="C129" s="21"/>
      <c r="D129" s="20"/>
      <c r="E129" s="21"/>
      <c r="F129" s="22"/>
      <c r="G129" s="22"/>
      <c r="H129" s="34" t="str">
        <f t="shared" si="21"/>
        <v/>
      </c>
      <c r="I129" s="34" t="str">
        <f t="shared" si="22"/>
        <v/>
      </c>
      <c r="J129" s="34" t="str">
        <f t="shared" si="23"/>
        <v/>
      </c>
      <c r="K129" s="34" t="str">
        <f t="shared" si="24"/>
        <v/>
      </c>
      <c r="L129" s="26" t="str">
        <f t="shared" si="25"/>
        <v/>
      </c>
      <c r="M129" s="32"/>
      <c r="N129" s="190"/>
      <c r="O129" s="190"/>
      <c r="P129" s="190"/>
      <c r="Q129" s="190"/>
      <c r="R129" s="23"/>
    </row>
    <row r="130" spans="1:18">
      <c r="A130" s="27">
        <f t="shared" ca="1" si="26"/>
        <v>45973</v>
      </c>
      <c r="B130" s="20"/>
      <c r="C130" s="21"/>
      <c r="D130" s="20"/>
      <c r="E130" s="21"/>
      <c r="F130" s="22"/>
      <c r="G130" s="22"/>
      <c r="H130" s="34" t="str">
        <f t="shared" si="21"/>
        <v/>
      </c>
      <c r="I130" s="34" t="str">
        <f t="shared" si="22"/>
        <v/>
      </c>
      <c r="J130" s="34" t="str">
        <f t="shared" si="23"/>
        <v/>
      </c>
      <c r="K130" s="34" t="str">
        <f t="shared" si="24"/>
        <v/>
      </c>
      <c r="L130" s="26" t="str">
        <f t="shared" si="25"/>
        <v/>
      </c>
      <c r="M130" s="32"/>
      <c r="N130" s="190"/>
      <c r="O130" s="190"/>
      <c r="P130" s="190"/>
      <c r="Q130" s="190"/>
      <c r="R130" s="23"/>
    </row>
    <row r="131" spans="1:18">
      <c r="A131" s="27">
        <f t="shared" ca="1" si="26"/>
        <v>45974</v>
      </c>
      <c r="B131" s="20"/>
      <c r="C131" s="21"/>
      <c r="D131" s="20"/>
      <c r="E131" s="21"/>
      <c r="F131" s="22"/>
      <c r="G131" s="22"/>
      <c r="H131" s="34" t="str">
        <f t="shared" si="21"/>
        <v/>
      </c>
      <c r="I131" s="34" t="str">
        <f t="shared" si="22"/>
        <v/>
      </c>
      <c r="J131" s="34" t="str">
        <f t="shared" si="23"/>
        <v/>
      </c>
      <c r="K131" s="34" t="str">
        <f t="shared" si="24"/>
        <v/>
      </c>
      <c r="L131" s="26" t="str">
        <f t="shared" si="25"/>
        <v/>
      </c>
      <c r="M131" s="32"/>
      <c r="N131" s="190"/>
      <c r="O131" s="190"/>
      <c r="P131" s="190"/>
      <c r="Q131" s="190"/>
      <c r="R131" s="23"/>
    </row>
    <row r="132" spans="1:18">
      <c r="A132" s="27">
        <f t="shared" ca="1" si="26"/>
        <v>45975</v>
      </c>
      <c r="B132" s="20"/>
      <c r="C132" s="21"/>
      <c r="D132" s="20"/>
      <c r="E132" s="21"/>
      <c r="F132" s="22"/>
      <c r="G132" s="22"/>
      <c r="H132" s="34" t="str">
        <f t="shared" si="21"/>
        <v/>
      </c>
      <c r="I132" s="34" t="str">
        <f t="shared" si="22"/>
        <v/>
      </c>
      <c r="J132" s="34" t="str">
        <f t="shared" si="23"/>
        <v/>
      </c>
      <c r="K132" s="34" t="str">
        <f t="shared" si="24"/>
        <v/>
      </c>
      <c r="L132" s="26" t="str">
        <f t="shared" si="25"/>
        <v/>
      </c>
      <c r="M132" s="32"/>
      <c r="N132" s="190"/>
      <c r="O132" s="190"/>
      <c r="P132" s="190"/>
      <c r="Q132" s="190"/>
      <c r="R132" s="23"/>
    </row>
    <row r="133" spans="1:18">
      <c r="A133" s="27">
        <f t="shared" ca="1" si="26"/>
        <v>45976</v>
      </c>
      <c r="B133" s="20"/>
      <c r="C133" s="21"/>
      <c r="D133" s="20"/>
      <c r="E133" s="21"/>
      <c r="F133" s="22"/>
      <c r="G133" s="22"/>
      <c r="H133" s="34" t="str">
        <f t="shared" si="21"/>
        <v/>
      </c>
      <c r="I133" s="34" t="str">
        <f t="shared" si="22"/>
        <v/>
      </c>
      <c r="J133" s="34" t="str">
        <f t="shared" si="23"/>
        <v/>
      </c>
      <c r="K133" s="34" t="str">
        <f t="shared" si="24"/>
        <v/>
      </c>
      <c r="L133" s="26" t="str">
        <f t="shared" si="25"/>
        <v/>
      </c>
      <c r="M133" s="32"/>
      <c r="N133" s="190"/>
      <c r="O133" s="190"/>
      <c r="P133" s="190"/>
      <c r="Q133" s="190"/>
      <c r="R133" s="23"/>
    </row>
    <row r="134" spans="1:18">
      <c r="A134" s="27">
        <f t="shared" ca="1" si="26"/>
        <v>45977</v>
      </c>
      <c r="B134" s="20"/>
      <c r="C134" s="21"/>
      <c r="D134" s="20"/>
      <c r="E134" s="21"/>
      <c r="F134" s="22"/>
      <c r="G134" s="22"/>
      <c r="H134" s="34" t="str">
        <f t="shared" si="21"/>
        <v/>
      </c>
      <c r="I134" s="34" t="str">
        <f t="shared" si="22"/>
        <v/>
      </c>
      <c r="J134" s="34" t="str">
        <f t="shared" si="23"/>
        <v/>
      </c>
      <c r="K134" s="34" t="str">
        <f t="shared" si="24"/>
        <v/>
      </c>
      <c r="L134" s="26" t="str">
        <f t="shared" si="25"/>
        <v/>
      </c>
      <c r="M134" s="32"/>
      <c r="N134" s="190"/>
      <c r="O134" s="190"/>
      <c r="P134" s="190"/>
      <c r="Q134" s="190"/>
      <c r="R134" s="23"/>
    </row>
    <row r="135" spans="1:18">
      <c r="A135" s="27">
        <f t="shared" ca="1" si="26"/>
        <v>45978</v>
      </c>
      <c r="B135" s="20"/>
      <c r="C135" s="21"/>
      <c r="D135" s="20"/>
      <c r="E135" s="21"/>
      <c r="F135" s="22"/>
      <c r="G135" s="22"/>
      <c r="H135" s="34" t="str">
        <f t="shared" si="21"/>
        <v/>
      </c>
      <c r="I135" s="34" t="str">
        <f t="shared" si="22"/>
        <v/>
      </c>
      <c r="J135" s="34" t="str">
        <f t="shared" si="23"/>
        <v/>
      </c>
      <c r="K135" s="34" t="str">
        <f t="shared" si="24"/>
        <v/>
      </c>
      <c r="L135" s="26" t="str">
        <f t="shared" si="25"/>
        <v/>
      </c>
      <c r="M135" s="32"/>
      <c r="N135" s="190"/>
      <c r="O135" s="190"/>
      <c r="P135" s="190"/>
      <c r="Q135" s="190"/>
      <c r="R135" s="23"/>
    </row>
    <row r="136" spans="1:18">
      <c r="A136" s="27">
        <f t="shared" ca="1" si="26"/>
        <v>45979</v>
      </c>
      <c r="B136" s="20"/>
      <c r="C136" s="21"/>
      <c r="D136" s="20"/>
      <c r="E136" s="21"/>
      <c r="F136" s="22"/>
      <c r="G136" s="22"/>
      <c r="H136" s="34" t="str">
        <f t="shared" si="21"/>
        <v/>
      </c>
      <c r="I136" s="34" t="str">
        <f t="shared" si="22"/>
        <v/>
      </c>
      <c r="J136" s="34" t="str">
        <f t="shared" si="23"/>
        <v/>
      </c>
      <c r="K136" s="34" t="str">
        <f t="shared" si="24"/>
        <v/>
      </c>
      <c r="L136" s="26" t="str">
        <f t="shared" si="25"/>
        <v/>
      </c>
      <c r="M136" s="32"/>
      <c r="N136" s="190"/>
      <c r="O136" s="190"/>
      <c r="P136" s="190"/>
      <c r="Q136" s="190"/>
      <c r="R136" s="23"/>
    </row>
    <row r="137" spans="1:18">
      <c r="A137" s="27">
        <f t="shared" ca="1" si="26"/>
        <v>45980</v>
      </c>
      <c r="B137" s="20"/>
      <c r="C137" s="21"/>
      <c r="D137" s="20"/>
      <c r="E137" s="21"/>
      <c r="F137" s="22"/>
      <c r="G137" s="22"/>
      <c r="H137" s="34" t="str">
        <f t="shared" si="21"/>
        <v/>
      </c>
      <c r="I137" s="34" t="str">
        <f t="shared" si="22"/>
        <v/>
      </c>
      <c r="J137" s="34" t="str">
        <f t="shared" si="23"/>
        <v/>
      </c>
      <c r="K137" s="34" t="str">
        <f t="shared" si="24"/>
        <v/>
      </c>
      <c r="L137" s="26" t="str">
        <f t="shared" si="25"/>
        <v/>
      </c>
      <c r="M137" s="32"/>
      <c r="N137" s="190"/>
      <c r="O137" s="190"/>
      <c r="P137" s="190"/>
      <c r="Q137" s="190"/>
      <c r="R137" s="23"/>
    </row>
    <row r="138" spans="1:18">
      <c r="A138" s="27">
        <f t="shared" ca="1" si="26"/>
        <v>45981</v>
      </c>
      <c r="B138" s="20"/>
      <c r="C138" s="21"/>
      <c r="D138" s="20"/>
      <c r="E138" s="21"/>
      <c r="F138" s="22"/>
      <c r="G138" s="22"/>
      <c r="H138" s="34" t="str">
        <f t="shared" si="21"/>
        <v/>
      </c>
      <c r="I138" s="34" t="str">
        <f t="shared" si="22"/>
        <v/>
      </c>
      <c r="J138" s="34" t="str">
        <f t="shared" si="23"/>
        <v/>
      </c>
      <c r="K138" s="34" t="str">
        <f t="shared" si="24"/>
        <v/>
      </c>
      <c r="L138" s="26" t="str">
        <f t="shared" si="25"/>
        <v/>
      </c>
      <c r="M138" s="32"/>
      <c r="N138" s="190"/>
      <c r="O138" s="190"/>
      <c r="P138" s="190"/>
      <c r="Q138" s="190"/>
      <c r="R138" s="23"/>
    </row>
    <row r="139" spans="1:18">
      <c r="A139" s="27">
        <f t="shared" ca="1" si="26"/>
        <v>45982</v>
      </c>
      <c r="B139" s="20"/>
      <c r="C139" s="21"/>
      <c r="D139" s="20"/>
      <c r="E139" s="21"/>
      <c r="F139" s="22"/>
      <c r="G139" s="22"/>
      <c r="H139" s="34" t="str">
        <f t="shared" si="21"/>
        <v/>
      </c>
      <c r="I139" s="34" t="str">
        <f t="shared" si="22"/>
        <v/>
      </c>
      <c r="J139" s="34" t="str">
        <f t="shared" si="23"/>
        <v/>
      </c>
      <c r="K139" s="34" t="str">
        <f t="shared" si="24"/>
        <v/>
      </c>
      <c r="L139" s="26" t="str">
        <f t="shared" si="25"/>
        <v/>
      </c>
      <c r="M139" s="32"/>
      <c r="N139" s="190"/>
      <c r="O139" s="190"/>
      <c r="P139" s="190"/>
      <c r="Q139" s="190"/>
      <c r="R139" s="23"/>
    </row>
    <row r="140" spans="1:18">
      <c r="A140" s="27">
        <f t="shared" ca="1" si="26"/>
        <v>45983</v>
      </c>
      <c r="B140" s="20"/>
      <c r="C140" s="21"/>
      <c r="D140" s="20"/>
      <c r="E140" s="21"/>
      <c r="F140" s="22"/>
      <c r="G140" s="22"/>
      <c r="H140" s="34" t="str">
        <f t="shared" si="21"/>
        <v/>
      </c>
      <c r="I140" s="34" t="str">
        <f t="shared" si="22"/>
        <v/>
      </c>
      <c r="J140" s="34" t="str">
        <f t="shared" si="23"/>
        <v/>
      </c>
      <c r="K140" s="34" t="str">
        <f t="shared" si="24"/>
        <v/>
      </c>
      <c r="L140" s="26" t="str">
        <f t="shared" si="25"/>
        <v/>
      </c>
      <c r="M140" s="32"/>
      <c r="N140" s="190"/>
      <c r="O140" s="190"/>
      <c r="P140" s="190"/>
      <c r="Q140" s="190"/>
      <c r="R140" s="23"/>
    </row>
    <row r="141" spans="1:18">
      <c r="A141" s="27">
        <f t="shared" ca="1" si="26"/>
        <v>45984</v>
      </c>
      <c r="B141" s="20"/>
      <c r="C141" s="21"/>
      <c r="D141" s="20"/>
      <c r="E141" s="21"/>
      <c r="F141" s="22"/>
      <c r="G141" s="22"/>
      <c r="H141" s="34" t="str">
        <f t="shared" si="21"/>
        <v/>
      </c>
      <c r="I141" s="34" t="str">
        <f t="shared" si="22"/>
        <v/>
      </c>
      <c r="J141" s="34" t="str">
        <f t="shared" si="23"/>
        <v/>
      </c>
      <c r="K141" s="34" t="str">
        <f t="shared" si="24"/>
        <v/>
      </c>
      <c r="L141" s="26" t="str">
        <f t="shared" si="25"/>
        <v/>
      </c>
      <c r="M141" s="32"/>
      <c r="N141" s="190"/>
      <c r="O141" s="190"/>
      <c r="P141" s="190"/>
      <c r="Q141" s="190"/>
      <c r="R141" s="23"/>
    </row>
    <row r="142" spans="1:18">
      <c r="A142" s="27">
        <f t="shared" ca="1" si="26"/>
        <v>45985</v>
      </c>
      <c r="B142" s="20"/>
      <c r="C142" s="21"/>
      <c r="D142" s="20"/>
      <c r="E142" s="21"/>
      <c r="F142" s="22"/>
      <c r="G142" s="22"/>
      <c r="H142" s="34" t="str">
        <f t="shared" si="21"/>
        <v/>
      </c>
      <c r="I142" s="34" t="str">
        <f t="shared" si="22"/>
        <v/>
      </c>
      <c r="J142" s="34" t="str">
        <f t="shared" si="23"/>
        <v/>
      </c>
      <c r="K142" s="34" t="str">
        <f t="shared" si="24"/>
        <v/>
      </c>
      <c r="L142" s="26" t="str">
        <f t="shared" si="25"/>
        <v/>
      </c>
      <c r="M142" s="32"/>
      <c r="N142" s="190"/>
      <c r="O142" s="190"/>
      <c r="P142" s="190"/>
      <c r="Q142" s="190"/>
      <c r="R142" s="23"/>
    </row>
    <row r="143" spans="1:18">
      <c r="A143" s="27">
        <f t="shared" ca="1" si="26"/>
        <v>45986</v>
      </c>
      <c r="B143" s="20"/>
      <c r="C143" s="21"/>
      <c r="D143" s="20"/>
      <c r="E143" s="21"/>
      <c r="F143" s="22"/>
      <c r="G143" s="22"/>
      <c r="H143" s="34" t="str">
        <f t="shared" si="21"/>
        <v/>
      </c>
      <c r="I143" s="34" t="str">
        <f t="shared" si="22"/>
        <v/>
      </c>
      <c r="J143" s="34" t="str">
        <f t="shared" si="23"/>
        <v/>
      </c>
      <c r="K143" s="34" t="str">
        <f t="shared" si="24"/>
        <v/>
      </c>
      <c r="L143" s="26" t="str">
        <f t="shared" si="25"/>
        <v/>
      </c>
      <c r="M143" s="32"/>
      <c r="N143" s="190"/>
      <c r="O143" s="190"/>
      <c r="P143" s="190"/>
      <c r="Q143" s="190"/>
      <c r="R143" s="23"/>
    </row>
    <row r="144" spans="1:18">
      <c r="A144" s="27">
        <f t="shared" ca="1" si="26"/>
        <v>45987</v>
      </c>
      <c r="B144" s="20"/>
      <c r="C144" s="21"/>
      <c r="D144" s="20"/>
      <c r="E144" s="21"/>
      <c r="F144" s="22"/>
      <c r="G144" s="22"/>
      <c r="H144" s="34" t="str">
        <f t="shared" si="21"/>
        <v/>
      </c>
      <c r="I144" s="34" t="str">
        <f t="shared" si="22"/>
        <v/>
      </c>
      <c r="J144" s="34" t="str">
        <f t="shared" si="23"/>
        <v/>
      </c>
      <c r="K144" s="34" t="str">
        <f t="shared" si="24"/>
        <v/>
      </c>
      <c r="L144" s="26" t="str">
        <f t="shared" si="25"/>
        <v/>
      </c>
      <c r="M144" s="32"/>
      <c r="N144" s="190"/>
      <c r="O144" s="190"/>
      <c r="P144" s="190"/>
      <c r="Q144" s="190"/>
      <c r="R144" s="23"/>
    </row>
    <row r="145" spans="1:22">
      <c r="A145" s="27">
        <f t="shared" ca="1" si="26"/>
        <v>45988</v>
      </c>
      <c r="B145" s="20"/>
      <c r="C145" s="21"/>
      <c r="D145" s="20"/>
      <c r="E145" s="21"/>
      <c r="F145" s="22"/>
      <c r="G145" s="22"/>
      <c r="H145" s="34" t="str">
        <f t="shared" si="21"/>
        <v/>
      </c>
      <c r="I145" s="34" t="str">
        <f t="shared" si="22"/>
        <v/>
      </c>
      <c r="J145" s="34" t="str">
        <f t="shared" si="23"/>
        <v/>
      </c>
      <c r="K145" s="34" t="str">
        <f t="shared" si="24"/>
        <v/>
      </c>
      <c r="L145" s="26" t="str">
        <f t="shared" si="25"/>
        <v/>
      </c>
      <c r="M145" s="32"/>
      <c r="N145" s="190"/>
      <c r="O145" s="190"/>
      <c r="P145" s="190"/>
      <c r="Q145" s="190"/>
      <c r="R145" s="23"/>
    </row>
    <row r="146" spans="1:22">
      <c r="A146" s="27">
        <f t="shared" ca="1" si="26"/>
        <v>45989</v>
      </c>
      <c r="B146" s="20"/>
      <c r="C146" s="21"/>
      <c r="D146" s="20"/>
      <c r="E146" s="21"/>
      <c r="F146" s="22"/>
      <c r="G146" s="22"/>
      <c r="H146" s="34" t="str">
        <f t="shared" si="21"/>
        <v/>
      </c>
      <c r="I146" s="34" t="str">
        <f t="shared" si="22"/>
        <v/>
      </c>
      <c r="J146" s="34" t="str">
        <f t="shared" si="23"/>
        <v/>
      </c>
      <c r="K146" s="34" t="str">
        <f t="shared" si="24"/>
        <v/>
      </c>
      <c r="L146" s="26" t="str">
        <f t="shared" si="25"/>
        <v/>
      </c>
      <c r="M146" s="32"/>
      <c r="N146" s="190"/>
      <c r="O146" s="190"/>
      <c r="P146" s="190"/>
      <c r="Q146" s="190"/>
      <c r="R146" s="23"/>
    </row>
    <row r="147" spans="1:22">
      <c r="A147" s="27">
        <f t="shared" ca="1" si="26"/>
        <v>45990</v>
      </c>
      <c r="B147" s="20"/>
      <c r="C147" s="21"/>
      <c r="D147" s="20"/>
      <c r="E147" s="21"/>
      <c r="F147" s="22"/>
      <c r="G147" s="22"/>
      <c r="H147" s="34" t="str">
        <f t="shared" si="21"/>
        <v/>
      </c>
      <c r="I147" s="34" t="str">
        <f t="shared" si="22"/>
        <v/>
      </c>
      <c r="J147" s="34" t="str">
        <f t="shared" si="23"/>
        <v/>
      </c>
      <c r="K147" s="34" t="str">
        <f t="shared" si="24"/>
        <v/>
      </c>
      <c r="L147" s="26" t="str">
        <f t="shared" si="25"/>
        <v/>
      </c>
      <c r="M147" s="32"/>
      <c r="N147" s="190"/>
      <c r="O147" s="190"/>
      <c r="P147" s="190"/>
      <c r="Q147" s="190"/>
      <c r="R147" s="23"/>
    </row>
    <row r="148" spans="1:22">
      <c r="A148" s="27">
        <f t="shared" ca="1" si="26"/>
        <v>45991</v>
      </c>
      <c r="B148" s="20"/>
      <c r="C148" s="21"/>
      <c r="D148" s="20"/>
      <c r="E148" s="21"/>
      <c r="F148" s="22"/>
      <c r="G148" s="22"/>
      <c r="H148" s="34" t="str">
        <f t="shared" si="21"/>
        <v/>
      </c>
      <c r="I148" s="34" t="str">
        <f t="shared" si="22"/>
        <v/>
      </c>
      <c r="J148" s="34" t="str">
        <f t="shared" si="23"/>
        <v/>
      </c>
      <c r="K148" s="34" t="str">
        <f t="shared" si="24"/>
        <v/>
      </c>
      <c r="L148" s="26" t="str">
        <f>IF(AND($B148="",$D148=""),"",($C148-$B148-$F148)+($E148-$D148-$G148))</f>
        <v/>
      </c>
      <c r="M148" s="32"/>
      <c r="N148" s="190"/>
      <c r="O148" s="190"/>
      <c r="P148" s="190"/>
      <c r="Q148" s="190"/>
      <c r="R148" s="23"/>
    </row>
    <row r="149" spans="1:22">
      <c r="A149" s="27">
        <f t="shared" ca="1" si="26"/>
        <v>45992</v>
      </c>
      <c r="B149" s="20"/>
      <c r="C149" s="21"/>
      <c r="D149" s="20"/>
      <c r="E149" s="21"/>
      <c r="F149" s="22"/>
      <c r="G149" s="22"/>
      <c r="H149" s="34" t="str">
        <f t="shared" si="21"/>
        <v/>
      </c>
      <c r="I149" s="34" t="str">
        <f t="shared" si="22"/>
        <v/>
      </c>
      <c r="J149" s="34" t="str">
        <f t="shared" si="23"/>
        <v/>
      </c>
      <c r="K149" s="34" t="str">
        <f t="shared" si="24"/>
        <v/>
      </c>
      <c r="L149" s="26" t="str">
        <f>IF(AND($B149="",$D149=""),"",($C149-$B149-$F149)+($E149-$D149-$G149))</f>
        <v/>
      </c>
      <c r="M149" s="32"/>
      <c r="N149" s="190"/>
      <c r="O149" s="190"/>
      <c r="P149" s="190"/>
      <c r="Q149" s="190"/>
      <c r="R149" s="23"/>
    </row>
    <row r="150" spans="1:22">
      <c r="A150" s="5" t="s">
        <v>11</v>
      </c>
      <c r="B150" s="191"/>
      <c r="C150" s="192"/>
      <c r="D150" s="191"/>
      <c r="E150" s="192"/>
      <c r="F150" s="26" t="str">
        <f>IF(SUM($F119:$F149)=0,"",SUM($F119:$F149))</f>
        <v/>
      </c>
      <c r="G150" s="26" t="str">
        <f>IF(SUM($G119:$G149)=0,"",SUM($G119:$G149))</f>
        <v/>
      </c>
      <c r="H150" s="26" t="str">
        <f>IF(SUM(H119:H149)=0,"",SUM(H119:H149))</f>
        <v/>
      </c>
      <c r="I150" s="26" t="str">
        <f>IF(SUM(I119:I149)=0,"",SUM(I119:I149))</f>
        <v/>
      </c>
      <c r="J150" s="26" t="str">
        <f t="shared" ref="J150:K150" si="27">IF(SUM(J119:J149)=0,"",SUM(J119:J149))</f>
        <v/>
      </c>
      <c r="K150" s="26" t="str">
        <f t="shared" si="27"/>
        <v/>
      </c>
      <c r="L150" s="26" t="str">
        <f>IF(SUM($L119:$L149)=0,"",SUM($L119:$L149))</f>
        <v/>
      </c>
      <c r="M150" s="33"/>
      <c r="N150" s="193"/>
      <c r="O150" s="193"/>
      <c r="P150" s="193"/>
      <c r="Q150" s="193"/>
      <c r="R150" s="6"/>
    </row>
    <row r="152" spans="1:22" ht="27" customHeight="1">
      <c r="A152" s="194" t="s">
        <v>22</v>
      </c>
      <c r="B152" s="189" t="s">
        <v>103</v>
      </c>
      <c r="C152" s="189"/>
      <c r="D152" s="189"/>
      <c r="E152" s="189"/>
      <c r="F152" s="189" t="s">
        <v>23</v>
      </c>
      <c r="G152" s="189"/>
      <c r="H152" s="189" t="s">
        <v>88</v>
      </c>
      <c r="I152" s="189"/>
      <c r="J152" s="189"/>
      <c r="K152" s="189"/>
      <c r="L152" s="189" t="s">
        <v>87</v>
      </c>
      <c r="M152" s="195" t="s">
        <v>96</v>
      </c>
      <c r="N152" s="194" t="s">
        <v>25</v>
      </c>
      <c r="O152" s="194"/>
      <c r="P152" s="194"/>
      <c r="Q152" s="194"/>
      <c r="R152" s="189" t="s">
        <v>100</v>
      </c>
    </row>
    <row r="153" spans="1:22" ht="14.25" customHeight="1">
      <c r="A153" s="194"/>
      <c r="B153" s="189" t="s">
        <v>82</v>
      </c>
      <c r="C153" s="189"/>
      <c r="D153" s="189" t="s">
        <v>84</v>
      </c>
      <c r="E153" s="189"/>
      <c r="F153" s="189"/>
      <c r="G153" s="189"/>
      <c r="H153" s="189" t="s">
        <v>90</v>
      </c>
      <c r="I153" s="189"/>
      <c r="J153" s="189" t="s">
        <v>89</v>
      </c>
      <c r="K153" s="189"/>
      <c r="L153" s="189"/>
      <c r="M153" s="196"/>
      <c r="N153" s="194"/>
      <c r="O153" s="194"/>
      <c r="P153" s="194"/>
      <c r="Q153" s="194"/>
      <c r="R153" s="189"/>
    </row>
    <row r="154" spans="1:22">
      <c r="A154" s="194"/>
      <c r="B154" s="43" t="s">
        <v>26</v>
      </c>
      <c r="C154" s="43" t="s">
        <v>27</v>
      </c>
      <c r="D154" s="43" t="s">
        <v>26</v>
      </c>
      <c r="E154" s="43" t="s">
        <v>27</v>
      </c>
      <c r="F154" s="44" t="s">
        <v>85</v>
      </c>
      <c r="G154" s="44" t="s">
        <v>86</v>
      </c>
      <c r="H154" s="44" t="s">
        <v>81</v>
      </c>
      <c r="I154" s="44" t="s">
        <v>83</v>
      </c>
      <c r="J154" s="44" t="s">
        <v>81</v>
      </c>
      <c r="K154" s="44" t="s">
        <v>95</v>
      </c>
      <c r="L154" s="189"/>
      <c r="M154" s="197"/>
      <c r="N154" s="194"/>
      <c r="O154" s="194"/>
      <c r="P154" s="194"/>
      <c r="Q154" s="194"/>
      <c r="R154" s="194"/>
    </row>
    <row r="155" spans="1:22">
      <c r="A155" s="27" cm="1">
        <f t="array" aca="1" ref="A155" ca="1">DATE("2025","8"+4,IFERROR(INDIRECT(T1),"1"))</f>
        <v>45992</v>
      </c>
      <c r="B155" s="20"/>
      <c r="C155" s="21"/>
      <c r="D155" s="20"/>
      <c r="E155" s="21"/>
      <c r="F155" s="22"/>
      <c r="G155" s="22"/>
      <c r="H155" s="34" t="str">
        <f>IF(OR(B155="",LEFT(M155,1)="✓"),"",C155-B155-F155)</f>
        <v/>
      </c>
      <c r="I155" s="34" t="str">
        <f>IF(OR(D155="",LEFT(M155,1)="✓"),"",E155-D155-G155)</f>
        <v/>
      </c>
      <c r="J155" s="34" t="str">
        <f>IF(AND(B155&lt;&gt;"",M155="✓所定"),C155-B155-F155,"")</f>
        <v/>
      </c>
      <c r="K155" s="34" t="str">
        <f>IF(AND(B155&lt;&gt;"",M155="✓法定"),C155-B155-F155,"")</f>
        <v/>
      </c>
      <c r="L155" s="26" t="str">
        <f t="shared" ref="L155:L185" si="28">IF(AND($B155="",$D155=""),"",($C155-$B155-$F155)+($E155-$D155-$G155))</f>
        <v/>
      </c>
      <c r="M155" s="32"/>
      <c r="N155" s="190"/>
      <c r="O155" s="190"/>
      <c r="P155" s="190"/>
      <c r="Q155" s="190"/>
      <c r="R155" s="23"/>
      <c r="V155" s="1" t="s">
        <v>171</v>
      </c>
    </row>
    <row r="156" spans="1:22">
      <c r="A156" s="27">
        <f ca="1">A155+1</f>
        <v>45993</v>
      </c>
      <c r="B156" s="20"/>
      <c r="C156" s="21"/>
      <c r="D156" s="20"/>
      <c r="E156" s="21"/>
      <c r="F156" s="22"/>
      <c r="G156" s="22"/>
      <c r="H156" s="34" t="str">
        <f t="shared" ref="H156:H185" si="29">IF(OR(B156="",LEFT(M156,1)="✓"),"",C156-B156-F156)</f>
        <v/>
      </c>
      <c r="I156" s="34" t="str">
        <f t="shared" ref="I156:I185" si="30">IF(OR(D156="",LEFT(M156,1)="✓"),"",E156-D156-G156)</f>
        <v/>
      </c>
      <c r="J156" s="34" t="str">
        <f t="shared" ref="J156:J185" si="31">IF(AND(B156&lt;&gt;"",M156="✓所定"),C156-B156-F156,"")</f>
        <v/>
      </c>
      <c r="K156" s="34" t="str">
        <f t="shared" ref="K156:K185" si="32">IF(AND(B156&lt;&gt;"",M156="✓法定"),C156-B156-F156,"")</f>
        <v/>
      </c>
      <c r="L156" s="26" t="str">
        <f t="shared" si="28"/>
        <v/>
      </c>
      <c r="M156" s="32"/>
      <c r="N156" s="190"/>
      <c r="O156" s="190"/>
      <c r="P156" s="190"/>
      <c r="Q156" s="190"/>
      <c r="R156" s="23"/>
      <c r="V156" s="1" t="s">
        <v>172</v>
      </c>
    </row>
    <row r="157" spans="1:22">
      <c r="A157" s="27">
        <f t="shared" ref="A157:A185" ca="1" si="33">A156+1</f>
        <v>45994</v>
      </c>
      <c r="B157" s="20"/>
      <c r="C157" s="21"/>
      <c r="D157" s="20"/>
      <c r="E157" s="21"/>
      <c r="F157" s="22"/>
      <c r="G157" s="22"/>
      <c r="H157" s="34" t="str">
        <f t="shared" si="29"/>
        <v/>
      </c>
      <c r="I157" s="34" t="str">
        <f t="shared" si="30"/>
        <v/>
      </c>
      <c r="J157" s="34" t="str">
        <f t="shared" si="31"/>
        <v/>
      </c>
      <c r="K157" s="34" t="str">
        <f t="shared" si="32"/>
        <v/>
      </c>
      <c r="L157" s="26" t="str">
        <f t="shared" si="28"/>
        <v/>
      </c>
      <c r="M157" s="32"/>
      <c r="N157" s="190"/>
      <c r="O157" s="190"/>
      <c r="P157" s="190"/>
      <c r="Q157" s="190"/>
      <c r="R157" s="23"/>
    </row>
    <row r="158" spans="1:22">
      <c r="A158" s="27">
        <f t="shared" ca="1" si="33"/>
        <v>45995</v>
      </c>
      <c r="B158" s="20"/>
      <c r="C158" s="21"/>
      <c r="D158" s="20"/>
      <c r="E158" s="21"/>
      <c r="F158" s="22"/>
      <c r="G158" s="22"/>
      <c r="H158" s="34" t="str">
        <f t="shared" si="29"/>
        <v/>
      </c>
      <c r="I158" s="34" t="str">
        <f t="shared" si="30"/>
        <v/>
      </c>
      <c r="J158" s="34" t="str">
        <f t="shared" si="31"/>
        <v/>
      </c>
      <c r="K158" s="34" t="str">
        <f t="shared" si="32"/>
        <v/>
      </c>
      <c r="L158" s="26" t="str">
        <f t="shared" si="28"/>
        <v/>
      </c>
      <c r="M158" s="32"/>
      <c r="N158" s="190"/>
      <c r="O158" s="190"/>
      <c r="P158" s="190"/>
      <c r="Q158" s="190"/>
      <c r="R158" s="23"/>
    </row>
    <row r="159" spans="1:22">
      <c r="A159" s="27">
        <f t="shared" ca="1" si="33"/>
        <v>45996</v>
      </c>
      <c r="B159" s="20"/>
      <c r="C159" s="21"/>
      <c r="D159" s="20"/>
      <c r="E159" s="21"/>
      <c r="F159" s="22"/>
      <c r="G159" s="22"/>
      <c r="H159" s="34" t="str">
        <f t="shared" si="29"/>
        <v/>
      </c>
      <c r="I159" s="34" t="str">
        <f t="shared" si="30"/>
        <v/>
      </c>
      <c r="J159" s="34" t="str">
        <f t="shared" si="31"/>
        <v/>
      </c>
      <c r="K159" s="34" t="str">
        <f t="shared" si="32"/>
        <v/>
      </c>
      <c r="L159" s="26" t="str">
        <f t="shared" si="28"/>
        <v/>
      </c>
      <c r="M159" s="32"/>
      <c r="N159" s="190"/>
      <c r="O159" s="190"/>
      <c r="P159" s="190"/>
      <c r="Q159" s="190"/>
      <c r="R159" s="23"/>
    </row>
    <row r="160" spans="1:22">
      <c r="A160" s="27">
        <f t="shared" ca="1" si="33"/>
        <v>45997</v>
      </c>
      <c r="B160" s="20"/>
      <c r="C160" s="21"/>
      <c r="D160" s="20"/>
      <c r="E160" s="21"/>
      <c r="F160" s="22"/>
      <c r="G160" s="22"/>
      <c r="H160" s="34" t="str">
        <f t="shared" si="29"/>
        <v/>
      </c>
      <c r="I160" s="34" t="str">
        <f t="shared" si="30"/>
        <v/>
      </c>
      <c r="J160" s="34" t="str">
        <f t="shared" si="31"/>
        <v/>
      </c>
      <c r="K160" s="34" t="str">
        <f t="shared" si="32"/>
        <v/>
      </c>
      <c r="L160" s="26" t="str">
        <f t="shared" si="28"/>
        <v/>
      </c>
      <c r="M160" s="32"/>
      <c r="N160" s="190"/>
      <c r="O160" s="190"/>
      <c r="P160" s="190"/>
      <c r="Q160" s="190"/>
      <c r="R160" s="23"/>
    </row>
    <row r="161" spans="1:18">
      <c r="A161" s="27">
        <f t="shared" ca="1" si="33"/>
        <v>45998</v>
      </c>
      <c r="B161" s="20"/>
      <c r="C161" s="21"/>
      <c r="D161" s="20"/>
      <c r="E161" s="21"/>
      <c r="F161" s="22"/>
      <c r="G161" s="22"/>
      <c r="H161" s="34" t="str">
        <f t="shared" si="29"/>
        <v/>
      </c>
      <c r="I161" s="34" t="str">
        <f t="shared" si="30"/>
        <v/>
      </c>
      <c r="J161" s="34" t="str">
        <f t="shared" si="31"/>
        <v/>
      </c>
      <c r="K161" s="34" t="str">
        <f t="shared" si="32"/>
        <v/>
      </c>
      <c r="L161" s="26" t="str">
        <f t="shared" si="28"/>
        <v/>
      </c>
      <c r="M161" s="32"/>
      <c r="N161" s="190"/>
      <c r="O161" s="190"/>
      <c r="P161" s="190"/>
      <c r="Q161" s="190"/>
      <c r="R161" s="23"/>
    </row>
    <row r="162" spans="1:18">
      <c r="A162" s="27">
        <f t="shared" ca="1" si="33"/>
        <v>45999</v>
      </c>
      <c r="B162" s="20"/>
      <c r="C162" s="21"/>
      <c r="D162" s="20"/>
      <c r="E162" s="21"/>
      <c r="F162" s="22"/>
      <c r="G162" s="22"/>
      <c r="H162" s="34" t="str">
        <f t="shared" si="29"/>
        <v/>
      </c>
      <c r="I162" s="34" t="str">
        <f t="shared" si="30"/>
        <v/>
      </c>
      <c r="J162" s="34" t="str">
        <f t="shared" si="31"/>
        <v/>
      </c>
      <c r="K162" s="34" t="str">
        <f t="shared" si="32"/>
        <v/>
      </c>
      <c r="L162" s="26" t="str">
        <f t="shared" si="28"/>
        <v/>
      </c>
      <c r="M162" s="32"/>
      <c r="N162" s="190"/>
      <c r="O162" s="190"/>
      <c r="P162" s="190"/>
      <c r="Q162" s="190"/>
      <c r="R162" s="23"/>
    </row>
    <row r="163" spans="1:18">
      <c r="A163" s="27">
        <f t="shared" ca="1" si="33"/>
        <v>46000</v>
      </c>
      <c r="B163" s="20"/>
      <c r="C163" s="21"/>
      <c r="D163" s="20"/>
      <c r="E163" s="21"/>
      <c r="F163" s="22"/>
      <c r="G163" s="22"/>
      <c r="H163" s="34" t="str">
        <f t="shared" si="29"/>
        <v/>
      </c>
      <c r="I163" s="34" t="str">
        <f t="shared" si="30"/>
        <v/>
      </c>
      <c r="J163" s="34" t="str">
        <f t="shared" si="31"/>
        <v/>
      </c>
      <c r="K163" s="34" t="str">
        <f t="shared" si="32"/>
        <v/>
      </c>
      <c r="L163" s="26" t="str">
        <f t="shared" si="28"/>
        <v/>
      </c>
      <c r="M163" s="32"/>
      <c r="N163" s="190"/>
      <c r="O163" s="190"/>
      <c r="P163" s="190"/>
      <c r="Q163" s="190"/>
      <c r="R163" s="23"/>
    </row>
    <row r="164" spans="1:18">
      <c r="A164" s="27">
        <f t="shared" ca="1" si="33"/>
        <v>46001</v>
      </c>
      <c r="B164" s="20"/>
      <c r="C164" s="21"/>
      <c r="D164" s="20"/>
      <c r="E164" s="21"/>
      <c r="F164" s="22"/>
      <c r="G164" s="22"/>
      <c r="H164" s="34" t="str">
        <f t="shared" si="29"/>
        <v/>
      </c>
      <c r="I164" s="34" t="str">
        <f t="shared" si="30"/>
        <v/>
      </c>
      <c r="J164" s="34" t="str">
        <f t="shared" si="31"/>
        <v/>
      </c>
      <c r="K164" s="34" t="str">
        <f t="shared" si="32"/>
        <v/>
      </c>
      <c r="L164" s="26" t="str">
        <f t="shared" si="28"/>
        <v/>
      </c>
      <c r="M164" s="32"/>
      <c r="N164" s="190"/>
      <c r="O164" s="190"/>
      <c r="P164" s="190"/>
      <c r="Q164" s="190"/>
      <c r="R164" s="23"/>
    </row>
    <row r="165" spans="1:18">
      <c r="A165" s="27">
        <f t="shared" ca="1" si="33"/>
        <v>46002</v>
      </c>
      <c r="B165" s="20"/>
      <c r="C165" s="21"/>
      <c r="D165" s="20"/>
      <c r="E165" s="21"/>
      <c r="F165" s="22"/>
      <c r="G165" s="22"/>
      <c r="H165" s="34" t="str">
        <f t="shared" si="29"/>
        <v/>
      </c>
      <c r="I165" s="34" t="str">
        <f t="shared" si="30"/>
        <v/>
      </c>
      <c r="J165" s="34" t="str">
        <f t="shared" si="31"/>
        <v/>
      </c>
      <c r="K165" s="34" t="str">
        <f t="shared" si="32"/>
        <v/>
      </c>
      <c r="L165" s="26" t="str">
        <f t="shared" si="28"/>
        <v/>
      </c>
      <c r="M165" s="32"/>
      <c r="N165" s="190"/>
      <c r="O165" s="190"/>
      <c r="P165" s="190"/>
      <c r="Q165" s="190"/>
      <c r="R165" s="23"/>
    </row>
    <row r="166" spans="1:18">
      <c r="A166" s="27">
        <f t="shared" ca="1" si="33"/>
        <v>46003</v>
      </c>
      <c r="B166" s="20"/>
      <c r="C166" s="21"/>
      <c r="D166" s="20"/>
      <c r="E166" s="21"/>
      <c r="F166" s="22"/>
      <c r="G166" s="22"/>
      <c r="H166" s="34" t="str">
        <f t="shared" si="29"/>
        <v/>
      </c>
      <c r="I166" s="34" t="str">
        <f t="shared" si="30"/>
        <v/>
      </c>
      <c r="J166" s="34" t="str">
        <f t="shared" si="31"/>
        <v/>
      </c>
      <c r="K166" s="34" t="str">
        <f t="shared" si="32"/>
        <v/>
      </c>
      <c r="L166" s="26" t="str">
        <f t="shared" si="28"/>
        <v/>
      </c>
      <c r="M166" s="32"/>
      <c r="N166" s="190"/>
      <c r="O166" s="190"/>
      <c r="P166" s="190"/>
      <c r="Q166" s="190"/>
      <c r="R166" s="23"/>
    </row>
    <row r="167" spans="1:18">
      <c r="A167" s="27">
        <f t="shared" ca="1" si="33"/>
        <v>46004</v>
      </c>
      <c r="B167" s="20"/>
      <c r="C167" s="21"/>
      <c r="D167" s="20"/>
      <c r="E167" s="21"/>
      <c r="F167" s="22"/>
      <c r="G167" s="22"/>
      <c r="H167" s="34" t="str">
        <f t="shared" si="29"/>
        <v/>
      </c>
      <c r="I167" s="34" t="str">
        <f t="shared" si="30"/>
        <v/>
      </c>
      <c r="J167" s="34" t="str">
        <f t="shared" si="31"/>
        <v/>
      </c>
      <c r="K167" s="34" t="str">
        <f t="shared" si="32"/>
        <v/>
      </c>
      <c r="L167" s="26" t="str">
        <f t="shared" si="28"/>
        <v/>
      </c>
      <c r="M167" s="32"/>
      <c r="N167" s="190"/>
      <c r="O167" s="190"/>
      <c r="P167" s="190"/>
      <c r="Q167" s="190"/>
      <c r="R167" s="23"/>
    </row>
    <row r="168" spans="1:18">
      <c r="A168" s="27">
        <f t="shared" ca="1" si="33"/>
        <v>46005</v>
      </c>
      <c r="B168" s="20"/>
      <c r="C168" s="21"/>
      <c r="D168" s="20"/>
      <c r="E168" s="21"/>
      <c r="F168" s="22"/>
      <c r="G168" s="22"/>
      <c r="H168" s="34" t="str">
        <f t="shared" si="29"/>
        <v/>
      </c>
      <c r="I168" s="34" t="str">
        <f t="shared" si="30"/>
        <v/>
      </c>
      <c r="J168" s="34" t="str">
        <f t="shared" si="31"/>
        <v/>
      </c>
      <c r="K168" s="34" t="str">
        <f t="shared" si="32"/>
        <v/>
      </c>
      <c r="L168" s="26" t="str">
        <f t="shared" si="28"/>
        <v/>
      </c>
      <c r="M168" s="32"/>
      <c r="N168" s="190"/>
      <c r="O168" s="190"/>
      <c r="P168" s="190"/>
      <c r="Q168" s="190"/>
      <c r="R168" s="23"/>
    </row>
    <row r="169" spans="1:18">
      <c r="A169" s="27">
        <f t="shared" ca="1" si="33"/>
        <v>46006</v>
      </c>
      <c r="B169" s="20"/>
      <c r="C169" s="21"/>
      <c r="D169" s="20"/>
      <c r="E169" s="21"/>
      <c r="F169" s="22"/>
      <c r="G169" s="22"/>
      <c r="H169" s="34" t="str">
        <f t="shared" si="29"/>
        <v/>
      </c>
      <c r="I169" s="34" t="str">
        <f t="shared" si="30"/>
        <v/>
      </c>
      <c r="J169" s="34" t="str">
        <f t="shared" si="31"/>
        <v/>
      </c>
      <c r="K169" s="34" t="str">
        <f t="shared" si="32"/>
        <v/>
      </c>
      <c r="L169" s="26" t="str">
        <f t="shared" si="28"/>
        <v/>
      </c>
      <c r="M169" s="32"/>
      <c r="N169" s="190"/>
      <c r="O169" s="190"/>
      <c r="P169" s="190"/>
      <c r="Q169" s="190"/>
      <c r="R169" s="23"/>
    </row>
    <row r="170" spans="1:18">
      <c r="A170" s="27">
        <f t="shared" ca="1" si="33"/>
        <v>46007</v>
      </c>
      <c r="B170" s="20"/>
      <c r="C170" s="21"/>
      <c r="D170" s="20"/>
      <c r="E170" s="21"/>
      <c r="F170" s="22"/>
      <c r="G170" s="22"/>
      <c r="H170" s="34" t="str">
        <f t="shared" si="29"/>
        <v/>
      </c>
      <c r="I170" s="34" t="str">
        <f t="shared" si="30"/>
        <v/>
      </c>
      <c r="J170" s="34" t="str">
        <f t="shared" si="31"/>
        <v/>
      </c>
      <c r="K170" s="34" t="str">
        <f t="shared" si="32"/>
        <v/>
      </c>
      <c r="L170" s="26" t="str">
        <f t="shared" si="28"/>
        <v/>
      </c>
      <c r="M170" s="32"/>
      <c r="N170" s="190"/>
      <c r="O170" s="190"/>
      <c r="P170" s="190"/>
      <c r="Q170" s="190"/>
      <c r="R170" s="23"/>
    </row>
    <row r="171" spans="1:18">
      <c r="A171" s="27">
        <f t="shared" ca="1" si="33"/>
        <v>46008</v>
      </c>
      <c r="B171" s="20"/>
      <c r="C171" s="21"/>
      <c r="D171" s="20"/>
      <c r="E171" s="21"/>
      <c r="F171" s="22"/>
      <c r="G171" s="22"/>
      <c r="H171" s="34" t="str">
        <f t="shared" si="29"/>
        <v/>
      </c>
      <c r="I171" s="34" t="str">
        <f t="shared" si="30"/>
        <v/>
      </c>
      <c r="J171" s="34" t="str">
        <f t="shared" si="31"/>
        <v/>
      </c>
      <c r="K171" s="34" t="str">
        <f t="shared" si="32"/>
        <v/>
      </c>
      <c r="L171" s="26" t="str">
        <f t="shared" si="28"/>
        <v/>
      </c>
      <c r="M171" s="32"/>
      <c r="N171" s="190"/>
      <c r="O171" s="190"/>
      <c r="P171" s="190"/>
      <c r="Q171" s="190"/>
      <c r="R171" s="23"/>
    </row>
    <row r="172" spans="1:18">
      <c r="A172" s="27">
        <f t="shared" ca="1" si="33"/>
        <v>46009</v>
      </c>
      <c r="B172" s="20"/>
      <c r="C172" s="21"/>
      <c r="D172" s="20"/>
      <c r="E172" s="21"/>
      <c r="F172" s="22"/>
      <c r="G172" s="22"/>
      <c r="H172" s="34" t="str">
        <f t="shared" si="29"/>
        <v/>
      </c>
      <c r="I172" s="34" t="str">
        <f t="shared" si="30"/>
        <v/>
      </c>
      <c r="J172" s="34" t="str">
        <f t="shared" si="31"/>
        <v/>
      </c>
      <c r="K172" s="34" t="str">
        <f t="shared" si="32"/>
        <v/>
      </c>
      <c r="L172" s="26" t="str">
        <f t="shared" si="28"/>
        <v/>
      </c>
      <c r="M172" s="32"/>
      <c r="N172" s="190"/>
      <c r="O172" s="190"/>
      <c r="P172" s="190"/>
      <c r="Q172" s="190"/>
      <c r="R172" s="23"/>
    </row>
    <row r="173" spans="1:18">
      <c r="A173" s="27">
        <f t="shared" ca="1" si="33"/>
        <v>46010</v>
      </c>
      <c r="B173" s="20"/>
      <c r="C173" s="21"/>
      <c r="D173" s="20"/>
      <c r="E173" s="21"/>
      <c r="F173" s="22"/>
      <c r="G173" s="22"/>
      <c r="H173" s="34" t="str">
        <f t="shared" si="29"/>
        <v/>
      </c>
      <c r="I173" s="34" t="str">
        <f t="shared" si="30"/>
        <v/>
      </c>
      <c r="J173" s="34" t="str">
        <f t="shared" si="31"/>
        <v/>
      </c>
      <c r="K173" s="34" t="str">
        <f t="shared" si="32"/>
        <v/>
      </c>
      <c r="L173" s="26" t="str">
        <f t="shared" si="28"/>
        <v/>
      </c>
      <c r="M173" s="32"/>
      <c r="N173" s="190"/>
      <c r="O173" s="190"/>
      <c r="P173" s="190"/>
      <c r="Q173" s="190"/>
      <c r="R173" s="23"/>
    </row>
    <row r="174" spans="1:18">
      <c r="A174" s="27">
        <f t="shared" ca="1" si="33"/>
        <v>46011</v>
      </c>
      <c r="B174" s="20"/>
      <c r="C174" s="21"/>
      <c r="D174" s="20"/>
      <c r="E174" s="21"/>
      <c r="F174" s="22"/>
      <c r="G174" s="22"/>
      <c r="H174" s="34" t="str">
        <f t="shared" si="29"/>
        <v/>
      </c>
      <c r="I174" s="34" t="str">
        <f t="shared" si="30"/>
        <v/>
      </c>
      <c r="J174" s="34" t="str">
        <f t="shared" si="31"/>
        <v/>
      </c>
      <c r="K174" s="34" t="str">
        <f t="shared" si="32"/>
        <v/>
      </c>
      <c r="L174" s="26" t="str">
        <f t="shared" si="28"/>
        <v/>
      </c>
      <c r="M174" s="32"/>
      <c r="N174" s="190"/>
      <c r="O174" s="190"/>
      <c r="P174" s="190"/>
      <c r="Q174" s="190"/>
      <c r="R174" s="23"/>
    </row>
    <row r="175" spans="1:18">
      <c r="A175" s="27">
        <f t="shared" ca="1" si="33"/>
        <v>46012</v>
      </c>
      <c r="B175" s="20"/>
      <c r="C175" s="21"/>
      <c r="D175" s="20"/>
      <c r="E175" s="21"/>
      <c r="F175" s="22"/>
      <c r="G175" s="22"/>
      <c r="H175" s="34" t="str">
        <f t="shared" si="29"/>
        <v/>
      </c>
      <c r="I175" s="34" t="str">
        <f t="shared" si="30"/>
        <v/>
      </c>
      <c r="J175" s="34" t="str">
        <f t="shared" si="31"/>
        <v/>
      </c>
      <c r="K175" s="34" t="str">
        <f t="shared" si="32"/>
        <v/>
      </c>
      <c r="L175" s="26" t="str">
        <f t="shared" si="28"/>
        <v/>
      </c>
      <c r="M175" s="32"/>
      <c r="N175" s="190"/>
      <c r="O175" s="190"/>
      <c r="P175" s="190"/>
      <c r="Q175" s="190"/>
      <c r="R175" s="23"/>
    </row>
    <row r="176" spans="1:18">
      <c r="A176" s="27">
        <f t="shared" ca="1" si="33"/>
        <v>46013</v>
      </c>
      <c r="B176" s="20"/>
      <c r="C176" s="21"/>
      <c r="D176" s="20"/>
      <c r="E176" s="21"/>
      <c r="F176" s="22"/>
      <c r="G176" s="22"/>
      <c r="H176" s="34" t="str">
        <f t="shared" si="29"/>
        <v/>
      </c>
      <c r="I176" s="34" t="str">
        <f t="shared" si="30"/>
        <v/>
      </c>
      <c r="J176" s="34" t="str">
        <f t="shared" si="31"/>
        <v/>
      </c>
      <c r="K176" s="34" t="str">
        <f t="shared" si="32"/>
        <v/>
      </c>
      <c r="L176" s="26" t="str">
        <f t="shared" si="28"/>
        <v/>
      </c>
      <c r="M176" s="32"/>
      <c r="N176" s="190"/>
      <c r="O176" s="190"/>
      <c r="P176" s="190"/>
      <c r="Q176" s="190"/>
      <c r="R176" s="23"/>
    </row>
    <row r="177" spans="1:22">
      <c r="A177" s="27">
        <f t="shared" ca="1" si="33"/>
        <v>46014</v>
      </c>
      <c r="B177" s="20"/>
      <c r="C177" s="21"/>
      <c r="D177" s="20"/>
      <c r="E177" s="21"/>
      <c r="F177" s="22"/>
      <c r="G177" s="22"/>
      <c r="H177" s="34" t="str">
        <f t="shared" si="29"/>
        <v/>
      </c>
      <c r="I177" s="34" t="str">
        <f t="shared" si="30"/>
        <v/>
      </c>
      <c r="J177" s="34" t="str">
        <f t="shared" si="31"/>
        <v/>
      </c>
      <c r="K177" s="34" t="str">
        <f t="shared" si="32"/>
        <v/>
      </c>
      <c r="L177" s="26" t="str">
        <f t="shared" si="28"/>
        <v/>
      </c>
      <c r="M177" s="32"/>
      <c r="N177" s="190"/>
      <c r="O177" s="190"/>
      <c r="P177" s="190"/>
      <c r="Q177" s="190"/>
      <c r="R177" s="23"/>
    </row>
    <row r="178" spans="1:22">
      <c r="A178" s="27">
        <f t="shared" ca="1" si="33"/>
        <v>46015</v>
      </c>
      <c r="B178" s="20"/>
      <c r="C178" s="21"/>
      <c r="D178" s="20"/>
      <c r="E178" s="21"/>
      <c r="F178" s="22"/>
      <c r="G178" s="22"/>
      <c r="H178" s="34" t="str">
        <f t="shared" si="29"/>
        <v/>
      </c>
      <c r="I178" s="34" t="str">
        <f t="shared" si="30"/>
        <v/>
      </c>
      <c r="J178" s="34" t="str">
        <f t="shared" si="31"/>
        <v/>
      </c>
      <c r="K178" s="34" t="str">
        <f t="shared" si="32"/>
        <v/>
      </c>
      <c r="L178" s="26" t="str">
        <f t="shared" si="28"/>
        <v/>
      </c>
      <c r="M178" s="32"/>
      <c r="N178" s="190"/>
      <c r="O178" s="190"/>
      <c r="P178" s="190"/>
      <c r="Q178" s="190"/>
      <c r="R178" s="23"/>
    </row>
    <row r="179" spans="1:22">
      <c r="A179" s="27">
        <f t="shared" ca="1" si="33"/>
        <v>46016</v>
      </c>
      <c r="B179" s="20"/>
      <c r="C179" s="21"/>
      <c r="D179" s="20"/>
      <c r="E179" s="21"/>
      <c r="F179" s="22"/>
      <c r="G179" s="22"/>
      <c r="H179" s="34" t="str">
        <f t="shared" si="29"/>
        <v/>
      </c>
      <c r="I179" s="34" t="str">
        <f t="shared" si="30"/>
        <v/>
      </c>
      <c r="J179" s="34" t="str">
        <f t="shared" si="31"/>
        <v/>
      </c>
      <c r="K179" s="34" t="str">
        <f t="shared" si="32"/>
        <v/>
      </c>
      <c r="L179" s="26" t="str">
        <f t="shared" si="28"/>
        <v/>
      </c>
      <c r="M179" s="32"/>
      <c r="N179" s="190"/>
      <c r="O179" s="190"/>
      <c r="P179" s="190"/>
      <c r="Q179" s="190"/>
      <c r="R179" s="23"/>
    </row>
    <row r="180" spans="1:22">
      <c r="A180" s="27">
        <f t="shared" ca="1" si="33"/>
        <v>46017</v>
      </c>
      <c r="B180" s="20"/>
      <c r="C180" s="21"/>
      <c r="D180" s="20"/>
      <c r="E180" s="21"/>
      <c r="F180" s="22"/>
      <c r="G180" s="22"/>
      <c r="H180" s="34" t="str">
        <f t="shared" si="29"/>
        <v/>
      </c>
      <c r="I180" s="34" t="str">
        <f t="shared" si="30"/>
        <v/>
      </c>
      <c r="J180" s="34" t="str">
        <f t="shared" si="31"/>
        <v/>
      </c>
      <c r="K180" s="34" t="str">
        <f t="shared" si="32"/>
        <v/>
      </c>
      <c r="L180" s="26" t="str">
        <f t="shared" si="28"/>
        <v/>
      </c>
      <c r="M180" s="32"/>
      <c r="N180" s="190"/>
      <c r="O180" s="190"/>
      <c r="P180" s="190"/>
      <c r="Q180" s="190"/>
      <c r="R180" s="23"/>
    </row>
    <row r="181" spans="1:22">
      <c r="A181" s="27">
        <f t="shared" ca="1" si="33"/>
        <v>46018</v>
      </c>
      <c r="B181" s="20"/>
      <c r="C181" s="21"/>
      <c r="D181" s="20"/>
      <c r="E181" s="21"/>
      <c r="F181" s="22"/>
      <c r="G181" s="22"/>
      <c r="H181" s="34" t="str">
        <f t="shared" si="29"/>
        <v/>
      </c>
      <c r="I181" s="34" t="str">
        <f t="shared" si="30"/>
        <v/>
      </c>
      <c r="J181" s="34" t="str">
        <f t="shared" si="31"/>
        <v/>
      </c>
      <c r="K181" s="34" t="str">
        <f t="shared" si="32"/>
        <v/>
      </c>
      <c r="L181" s="26" t="str">
        <f t="shared" si="28"/>
        <v/>
      </c>
      <c r="M181" s="32"/>
      <c r="N181" s="190"/>
      <c r="O181" s="190"/>
      <c r="P181" s="190"/>
      <c r="Q181" s="190"/>
      <c r="R181" s="23"/>
    </row>
    <row r="182" spans="1:22">
      <c r="A182" s="27">
        <f t="shared" ca="1" si="33"/>
        <v>46019</v>
      </c>
      <c r="B182" s="20"/>
      <c r="C182" s="21"/>
      <c r="D182" s="20"/>
      <c r="E182" s="21"/>
      <c r="F182" s="22"/>
      <c r="G182" s="22"/>
      <c r="H182" s="34" t="str">
        <f t="shared" si="29"/>
        <v/>
      </c>
      <c r="I182" s="34" t="str">
        <f t="shared" si="30"/>
        <v/>
      </c>
      <c r="J182" s="34" t="str">
        <f t="shared" si="31"/>
        <v/>
      </c>
      <c r="K182" s="34" t="str">
        <f t="shared" si="32"/>
        <v/>
      </c>
      <c r="L182" s="26" t="str">
        <f t="shared" si="28"/>
        <v/>
      </c>
      <c r="M182" s="32"/>
      <c r="N182" s="190"/>
      <c r="O182" s="190"/>
      <c r="P182" s="190"/>
      <c r="Q182" s="190"/>
      <c r="R182" s="23"/>
    </row>
    <row r="183" spans="1:22">
      <c r="A183" s="27">
        <f t="shared" ca="1" si="33"/>
        <v>46020</v>
      </c>
      <c r="B183" s="20"/>
      <c r="C183" s="21"/>
      <c r="D183" s="20"/>
      <c r="E183" s="21"/>
      <c r="F183" s="22"/>
      <c r="G183" s="22"/>
      <c r="H183" s="34" t="str">
        <f t="shared" si="29"/>
        <v/>
      </c>
      <c r="I183" s="34" t="str">
        <f t="shared" si="30"/>
        <v/>
      </c>
      <c r="J183" s="34" t="str">
        <f t="shared" si="31"/>
        <v/>
      </c>
      <c r="K183" s="34" t="str">
        <f t="shared" si="32"/>
        <v/>
      </c>
      <c r="L183" s="26" t="str">
        <f t="shared" si="28"/>
        <v/>
      </c>
      <c r="M183" s="32"/>
      <c r="N183" s="190"/>
      <c r="O183" s="190"/>
      <c r="P183" s="190"/>
      <c r="Q183" s="190"/>
      <c r="R183" s="23"/>
    </row>
    <row r="184" spans="1:22">
      <c r="A184" s="27">
        <f t="shared" ca="1" si="33"/>
        <v>46021</v>
      </c>
      <c r="B184" s="20"/>
      <c r="C184" s="21"/>
      <c r="D184" s="20"/>
      <c r="E184" s="21"/>
      <c r="F184" s="22"/>
      <c r="G184" s="22"/>
      <c r="H184" s="34" t="str">
        <f t="shared" si="29"/>
        <v/>
      </c>
      <c r="I184" s="34" t="str">
        <f t="shared" si="30"/>
        <v/>
      </c>
      <c r="J184" s="34" t="str">
        <f t="shared" si="31"/>
        <v/>
      </c>
      <c r="K184" s="34" t="str">
        <f t="shared" si="32"/>
        <v/>
      </c>
      <c r="L184" s="26" t="str">
        <f t="shared" si="28"/>
        <v/>
      </c>
      <c r="M184" s="32"/>
      <c r="N184" s="190"/>
      <c r="O184" s="190"/>
      <c r="P184" s="190"/>
      <c r="Q184" s="190"/>
      <c r="R184" s="23"/>
    </row>
    <row r="185" spans="1:22">
      <c r="A185" s="27">
        <f t="shared" ca="1" si="33"/>
        <v>46022</v>
      </c>
      <c r="B185" s="20"/>
      <c r="C185" s="21"/>
      <c r="D185" s="20"/>
      <c r="E185" s="21"/>
      <c r="F185" s="22"/>
      <c r="G185" s="22"/>
      <c r="H185" s="34" t="str">
        <f t="shared" si="29"/>
        <v/>
      </c>
      <c r="I185" s="34" t="str">
        <f t="shared" si="30"/>
        <v/>
      </c>
      <c r="J185" s="34" t="str">
        <f t="shared" si="31"/>
        <v/>
      </c>
      <c r="K185" s="34" t="str">
        <f t="shared" si="32"/>
        <v/>
      </c>
      <c r="L185" s="26" t="str">
        <f t="shared" si="28"/>
        <v/>
      </c>
      <c r="M185" s="32"/>
      <c r="N185" s="190"/>
      <c r="O185" s="190"/>
      <c r="P185" s="190"/>
      <c r="Q185" s="190"/>
      <c r="R185" s="23"/>
    </row>
    <row r="186" spans="1:22">
      <c r="A186" s="5" t="s">
        <v>11</v>
      </c>
      <c r="B186" s="191"/>
      <c r="C186" s="192"/>
      <c r="D186" s="191"/>
      <c r="E186" s="192"/>
      <c r="F186" s="26" t="str">
        <f>IF(SUM($F155:$F185)=0,"",SUM($F155:$F185))</f>
        <v/>
      </c>
      <c r="G186" s="26" t="str">
        <f>IF(SUM($G155:$G185)=0,"",SUM($G155:$G185))</f>
        <v/>
      </c>
      <c r="H186" s="26" t="str">
        <f>IF(SUM(H155:H185)=0,"",SUM(H155:H185))</f>
        <v/>
      </c>
      <c r="I186" s="26" t="str">
        <f>IF(SUM(I155:I185)=0,"",SUM(I155:I185))</f>
        <v/>
      </c>
      <c r="J186" s="26" t="str">
        <f t="shared" ref="J186:K186" si="34">IF(SUM(J155:J185)=0,"",SUM(J155:J185))</f>
        <v/>
      </c>
      <c r="K186" s="26" t="str">
        <f t="shared" si="34"/>
        <v/>
      </c>
      <c r="L186" s="26" t="str">
        <f>IF(SUM($L155:$L185)=0,"",SUM($L155:$L185))</f>
        <v/>
      </c>
      <c r="M186" s="33"/>
      <c r="N186" s="193"/>
      <c r="O186" s="193"/>
      <c r="P186" s="193"/>
      <c r="Q186" s="193"/>
      <c r="R186" s="6"/>
    </row>
    <row r="188" spans="1:22" ht="27" customHeight="1">
      <c r="A188" s="194" t="s">
        <v>22</v>
      </c>
      <c r="B188" s="189" t="s">
        <v>103</v>
      </c>
      <c r="C188" s="189"/>
      <c r="D188" s="189"/>
      <c r="E188" s="189"/>
      <c r="F188" s="189" t="s">
        <v>23</v>
      </c>
      <c r="G188" s="189"/>
      <c r="H188" s="189" t="s">
        <v>88</v>
      </c>
      <c r="I188" s="189"/>
      <c r="J188" s="189"/>
      <c r="K188" s="189"/>
      <c r="L188" s="189" t="s">
        <v>87</v>
      </c>
      <c r="M188" s="195" t="s">
        <v>96</v>
      </c>
      <c r="N188" s="194" t="s">
        <v>25</v>
      </c>
      <c r="O188" s="194"/>
      <c r="P188" s="194"/>
      <c r="Q188" s="194"/>
      <c r="R188" s="189" t="s">
        <v>100</v>
      </c>
    </row>
    <row r="189" spans="1:22" ht="14.25" customHeight="1">
      <c r="A189" s="194"/>
      <c r="B189" s="189" t="s">
        <v>82</v>
      </c>
      <c r="C189" s="189"/>
      <c r="D189" s="189" t="s">
        <v>84</v>
      </c>
      <c r="E189" s="189"/>
      <c r="F189" s="189"/>
      <c r="G189" s="189"/>
      <c r="H189" s="189" t="s">
        <v>90</v>
      </c>
      <c r="I189" s="189"/>
      <c r="J189" s="189" t="s">
        <v>89</v>
      </c>
      <c r="K189" s="189"/>
      <c r="L189" s="189"/>
      <c r="M189" s="196"/>
      <c r="N189" s="194"/>
      <c r="O189" s="194"/>
      <c r="P189" s="194"/>
      <c r="Q189" s="194"/>
      <c r="R189" s="189"/>
    </row>
    <row r="190" spans="1:22">
      <c r="A190" s="194"/>
      <c r="B190" s="43" t="s">
        <v>26</v>
      </c>
      <c r="C190" s="43" t="s">
        <v>27</v>
      </c>
      <c r="D190" s="43" t="s">
        <v>26</v>
      </c>
      <c r="E190" s="43" t="s">
        <v>27</v>
      </c>
      <c r="F190" s="44" t="s">
        <v>85</v>
      </c>
      <c r="G190" s="44" t="s">
        <v>86</v>
      </c>
      <c r="H190" s="44" t="s">
        <v>81</v>
      </c>
      <c r="I190" s="44" t="s">
        <v>83</v>
      </c>
      <c r="J190" s="44" t="s">
        <v>81</v>
      </c>
      <c r="K190" s="44" t="s">
        <v>95</v>
      </c>
      <c r="L190" s="189"/>
      <c r="M190" s="197"/>
      <c r="N190" s="194"/>
      <c r="O190" s="194"/>
      <c r="P190" s="194"/>
      <c r="Q190" s="194"/>
      <c r="R190" s="194"/>
    </row>
    <row r="191" spans="1:22">
      <c r="A191" s="27" cm="1">
        <f t="array" aca="1" ref="A191" ca="1">DATE("2025","8"+5,IFERROR(INDIRECT(T1),"1"))</f>
        <v>46023</v>
      </c>
      <c r="B191" s="20"/>
      <c r="C191" s="21"/>
      <c r="D191" s="20"/>
      <c r="E191" s="21"/>
      <c r="F191" s="22"/>
      <c r="G191" s="22"/>
      <c r="H191" s="34" t="str">
        <f>IF(OR(B191="",LEFT(M191,1)="✓"),"",C191-B191-F191)</f>
        <v/>
      </c>
      <c r="I191" s="34" t="str">
        <f>IF(OR(D191="",LEFT(M191,1)="✓"),"",E191-D191-G191)</f>
        <v/>
      </c>
      <c r="J191" s="34" t="str">
        <f>IF(AND(B191&lt;&gt;"",M191="✓所定"),C191-B191-F191,"")</f>
        <v/>
      </c>
      <c r="K191" s="34" t="str">
        <f>IF(AND(B191&lt;&gt;"",M191="✓法定"),C191-B191-F191,"")</f>
        <v/>
      </c>
      <c r="L191" s="26" t="str">
        <f>IF(AND($B191="",$D191=""),"",($C191-$B191-$F191)+($E191-$D191-$G191))</f>
        <v/>
      </c>
      <c r="M191" s="32"/>
      <c r="N191" s="190"/>
      <c r="O191" s="190"/>
      <c r="P191" s="190"/>
      <c r="Q191" s="190"/>
      <c r="R191" s="23"/>
      <c r="V191" s="1" t="s">
        <v>171</v>
      </c>
    </row>
    <row r="192" spans="1:22">
      <c r="A192" s="27">
        <f ca="1">A191+1</f>
        <v>46024</v>
      </c>
      <c r="B192" s="20"/>
      <c r="C192" s="21"/>
      <c r="D192" s="20"/>
      <c r="E192" s="21"/>
      <c r="F192" s="22"/>
      <c r="G192" s="22"/>
      <c r="H192" s="34" t="str">
        <f t="shared" ref="H192:H221" si="35">IF(OR(B192="",LEFT(M192,1)="✓"),"",C192-B192-F192)</f>
        <v/>
      </c>
      <c r="I192" s="34" t="str">
        <f t="shared" ref="I192:I221" si="36">IF(OR(D192="",LEFT(M192,1)="✓"),"",E192-D192-G192)</f>
        <v/>
      </c>
      <c r="J192" s="34" t="str">
        <f t="shared" ref="J192:J221" si="37">IF(AND(B192&lt;&gt;"",M192="✓所定"),C192-B192-F192,"")</f>
        <v/>
      </c>
      <c r="K192" s="34" t="str">
        <f t="shared" ref="K192:K221" si="38">IF(AND(B192&lt;&gt;"",M192="✓法定"),C192-B192-F192,"")</f>
        <v/>
      </c>
      <c r="L192" s="26" t="str">
        <f t="shared" ref="L192:L221" si="39">IF(AND($B192="",$D192=""),"",($C192-$B192-$F192)+($E192-$D192-$G192))</f>
        <v/>
      </c>
      <c r="M192" s="32"/>
      <c r="N192" s="190"/>
      <c r="O192" s="190"/>
      <c r="P192" s="190"/>
      <c r="Q192" s="190"/>
      <c r="R192" s="23"/>
      <c r="V192" s="1" t="s">
        <v>172</v>
      </c>
    </row>
    <row r="193" spans="1:18">
      <c r="A193" s="27">
        <f t="shared" ref="A193:A221" ca="1" si="40">A192+1</f>
        <v>46025</v>
      </c>
      <c r="B193" s="20"/>
      <c r="C193" s="21"/>
      <c r="D193" s="20"/>
      <c r="E193" s="21"/>
      <c r="F193" s="22"/>
      <c r="G193" s="22"/>
      <c r="H193" s="34" t="str">
        <f t="shared" si="35"/>
        <v/>
      </c>
      <c r="I193" s="34" t="str">
        <f t="shared" si="36"/>
        <v/>
      </c>
      <c r="J193" s="34" t="str">
        <f t="shared" si="37"/>
        <v/>
      </c>
      <c r="K193" s="34" t="str">
        <f t="shared" si="38"/>
        <v/>
      </c>
      <c r="L193" s="26" t="str">
        <f t="shared" si="39"/>
        <v/>
      </c>
      <c r="M193" s="32"/>
      <c r="N193" s="190"/>
      <c r="O193" s="190"/>
      <c r="P193" s="190"/>
      <c r="Q193" s="190"/>
      <c r="R193" s="23"/>
    </row>
    <row r="194" spans="1:18">
      <c r="A194" s="27">
        <f t="shared" ca="1" si="40"/>
        <v>46026</v>
      </c>
      <c r="B194" s="20"/>
      <c r="C194" s="21"/>
      <c r="D194" s="20"/>
      <c r="E194" s="21"/>
      <c r="F194" s="22"/>
      <c r="G194" s="22"/>
      <c r="H194" s="34" t="str">
        <f t="shared" si="35"/>
        <v/>
      </c>
      <c r="I194" s="34" t="str">
        <f t="shared" si="36"/>
        <v/>
      </c>
      <c r="J194" s="34" t="str">
        <f t="shared" si="37"/>
        <v/>
      </c>
      <c r="K194" s="34" t="str">
        <f t="shared" si="38"/>
        <v/>
      </c>
      <c r="L194" s="26" t="str">
        <f t="shared" si="39"/>
        <v/>
      </c>
      <c r="M194" s="32"/>
      <c r="N194" s="190"/>
      <c r="O194" s="190"/>
      <c r="P194" s="190"/>
      <c r="Q194" s="190"/>
      <c r="R194" s="23"/>
    </row>
    <row r="195" spans="1:18">
      <c r="A195" s="27">
        <f t="shared" ca="1" si="40"/>
        <v>46027</v>
      </c>
      <c r="B195" s="20"/>
      <c r="C195" s="21"/>
      <c r="D195" s="20"/>
      <c r="E195" s="21"/>
      <c r="F195" s="22"/>
      <c r="G195" s="22"/>
      <c r="H195" s="34" t="str">
        <f t="shared" si="35"/>
        <v/>
      </c>
      <c r="I195" s="34" t="str">
        <f t="shared" si="36"/>
        <v/>
      </c>
      <c r="J195" s="34" t="str">
        <f t="shared" si="37"/>
        <v/>
      </c>
      <c r="K195" s="34" t="str">
        <f t="shared" si="38"/>
        <v/>
      </c>
      <c r="L195" s="26" t="str">
        <f t="shared" si="39"/>
        <v/>
      </c>
      <c r="M195" s="32"/>
      <c r="N195" s="190"/>
      <c r="O195" s="190"/>
      <c r="P195" s="190"/>
      <c r="Q195" s="190"/>
      <c r="R195" s="23"/>
    </row>
    <row r="196" spans="1:18">
      <c r="A196" s="27">
        <f t="shared" ca="1" si="40"/>
        <v>46028</v>
      </c>
      <c r="B196" s="20"/>
      <c r="C196" s="21"/>
      <c r="D196" s="20"/>
      <c r="E196" s="21"/>
      <c r="F196" s="22"/>
      <c r="G196" s="22"/>
      <c r="H196" s="34" t="str">
        <f t="shared" si="35"/>
        <v/>
      </c>
      <c r="I196" s="34" t="str">
        <f t="shared" si="36"/>
        <v/>
      </c>
      <c r="J196" s="34" t="str">
        <f t="shared" si="37"/>
        <v/>
      </c>
      <c r="K196" s="34" t="str">
        <f t="shared" si="38"/>
        <v/>
      </c>
      <c r="L196" s="26" t="str">
        <f t="shared" si="39"/>
        <v/>
      </c>
      <c r="M196" s="32"/>
      <c r="N196" s="190"/>
      <c r="O196" s="190"/>
      <c r="P196" s="190"/>
      <c r="Q196" s="190"/>
      <c r="R196" s="23"/>
    </row>
    <row r="197" spans="1:18">
      <c r="A197" s="27">
        <f t="shared" ca="1" si="40"/>
        <v>46029</v>
      </c>
      <c r="B197" s="20"/>
      <c r="C197" s="21"/>
      <c r="D197" s="20"/>
      <c r="E197" s="21"/>
      <c r="F197" s="22"/>
      <c r="G197" s="22"/>
      <c r="H197" s="34" t="str">
        <f t="shared" si="35"/>
        <v/>
      </c>
      <c r="I197" s="34" t="str">
        <f t="shared" si="36"/>
        <v/>
      </c>
      <c r="J197" s="34" t="str">
        <f t="shared" si="37"/>
        <v/>
      </c>
      <c r="K197" s="34" t="str">
        <f t="shared" si="38"/>
        <v/>
      </c>
      <c r="L197" s="26" t="str">
        <f t="shared" si="39"/>
        <v/>
      </c>
      <c r="M197" s="32"/>
      <c r="N197" s="190"/>
      <c r="O197" s="190"/>
      <c r="P197" s="190"/>
      <c r="Q197" s="190"/>
      <c r="R197" s="23"/>
    </row>
    <row r="198" spans="1:18">
      <c r="A198" s="27">
        <f t="shared" ca="1" si="40"/>
        <v>46030</v>
      </c>
      <c r="B198" s="20"/>
      <c r="C198" s="21"/>
      <c r="D198" s="20"/>
      <c r="E198" s="21"/>
      <c r="F198" s="22"/>
      <c r="G198" s="22"/>
      <c r="H198" s="34" t="str">
        <f t="shared" si="35"/>
        <v/>
      </c>
      <c r="I198" s="34" t="str">
        <f t="shared" si="36"/>
        <v/>
      </c>
      <c r="J198" s="34" t="str">
        <f t="shared" si="37"/>
        <v/>
      </c>
      <c r="K198" s="34" t="str">
        <f t="shared" si="38"/>
        <v/>
      </c>
      <c r="L198" s="26" t="str">
        <f t="shared" si="39"/>
        <v/>
      </c>
      <c r="M198" s="32"/>
      <c r="N198" s="190"/>
      <c r="O198" s="190"/>
      <c r="P198" s="190"/>
      <c r="Q198" s="190"/>
      <c r="R198" s="23"/>
    </row>
    <row r="199" spans="1:18">
      <c r="A199" s="27">
        <f t="shared" ca="1" si="40"/>
        <v>46031</v>
      </c>
      <c r="B199" s="20"/>
      <c r="C199" s="21"/>
      <c r="D199" s="20"/>
      <c r="E199" s="21"/>
      <c r="F199" s="22"/>
      <c r="G199" s="22"/>
      <c r="H199" s="34" t="str">
        <f t="shared" si="35"/>
        <v/>
      </c>
      <c r="I199" s="34" t="str">
        <f t="shared" si="36"/>
        <v/>
      </c>
      <c r="J199" s="34" t="str">
        <f t="shared" si="37"/>
        <v/>
      </c>
      <c r="K199" s="34" t="str">
        <f t="shared" si="38"/>
        <v/>
      </c>
      <c r="L199" s="26" t="str">
        <f t="shared" si="39"/>
        <v/>
      </c>
      <c r="M199" s="32"/>
      <c r="N199" s="190"/>
      <c r="O199" s="190"/>
      <c r="P199" s="190"/>
      <c r="Q199" s="190"/>
      <c r="R199" s="23"/>
    </row>
    <row r="200" spans="1:18">
      <c r="A200" s="27">
        <f t="shared" ca="1" si="40"/>
        <v>46032</v>
      </c>
      <c r="B200" s="20"/>
      <c r="C200" s="21"/>
      <c r="D200" s="20"/>
      <c r="E200" s="21"/>
      <c r="F200" s="22"/>
      <c r="G200" s="22"/>
      <c r="H200" s="34" t="str">
        <f t="shared" si="35"/>
        <v/>
      </c>
      <c r="I200" s="34" t="str">
        <f t="shared" si="36"/>
        <v/>
      </c>
      <c r="J200" s="34" t="str">
        <f t="shared" si="37"/>
        <v/>
      </c>
      <c r="K200" s="34" t="str">
        <f t="shared" si="38"/>
        <v/>
      </c>
      <c r="L200" s="26" t="str">
        <f t="shared" si="39"/>
        <v/>
      </c>
      <c r="M200" s="32"/>
      <c r="N200" s="190"/>
      <c r="O200" s="190"/>
      <c r="P200" s="190"/>
      <c r="Q200" s="190"/>
      <c r="R200" s="23"/>
    </row>
    <row r="201" spans="1:18">
      <c r="A201" s="27">
        <f t="shared" ca="1" si="40"/>
        <v>46033</v>
      </c>
      <c r="B201" s="20"/>
      <c r="C201" s="21"/>
      <c r="D201" s="20"/>
      <c r="E201" s="21"/>
      <c r="F201" s="22"/>
      <c r="G201" s="22"/>
      <c r="H201" s="34" t="str">
        <f t="shared" si="35"/>
        <v/>
      </c>
      <c r="I201" s="34" t="str">
        <f t="shared" si="36"/>
        <v/>
      </c>
      <c r="J201" s="34" t="str">
        <f t="shared" si="37"/>
        <v/>
      </c>
      <c r="K201" s="34" t="str">
        <f t="shared" si="38"/>
        <v/>
      </c>
      <c r="L201" s="26" t="str">
        <f t="shared" si="39"/>
        <v/>
      </c>
      <c r="M201" s="32"/>
      <c r="N201" s="190"/>
      <c r="O201" s="190"/>
      <c r="P201" s="190"/>
      <c r="Q201" s="190"/>
      <c r="R201" s="23"/>
    </row>
    <row r="202" spans="1:18">
      <c r="A202" s="27">
        <f t="shared" ca="1" si="40"/>
        <v>46034</v>
      </c>
      <c r="B202" s="20"/>
      <c r="C202" s="21"/>
      <c r="D202" s="20"/>
      <c r="E202" s="21"/>
      <c r="F202" s="22"/>
      <c r="G202" s="22"/>
      <c r="H202" s="34" t="str">
        <f t="shared" si="35"/>
        <v/>
      </c>
      <c r="I202" s="34" t="str">
        <f t="shared" si="36"/>
        <v/>
      </c>
      <c r="J202" s="34" t="str">
        <f t="shared" si="37"/>
        <v/>
      </c>
      <c r="K202" s="34" t="str">
        <f t="shared" si="38"/>
        <v/>
      </c>
      <c r="L202" s="26" t="str">
        <f t="shared" si="39"/>
        <v/>
      </c>
      <c r="M202" s="32"/>
      <c r="N202" s="190"/>
      <c r="O202" s="190"/>
      <c r="P202" s="190"/>
      <c r="Q202" s="190"/>
      <c r="R202" s="23"/>
    </row>
    <row r="203" spans="1:18">
      <c r="A203" s="27">
        <f t="shared" ca="1" si="40"/>
        <v>46035</v>
      </c>
      <c r="B203" s="20"/>
      <c r="C203" s="21"/>
      <c r="D203" s="20"/>
      <c r="E203" s="21"/>
      <c r="F203" s="22"/>
      <c r="G203" s="22"/>
      <c r="H203" s="34" t="str">
        <f t="shared" si="35"/>
        <v/>
      </c>
      <c r="I203" s="34" t="str">
        <f t="shared" si="36"/>
        <v/>
      </c>
      <c r="J203" s="34" t="str">
        <f t="shared" si="37"/>
        <v/>
      </c>
      <c r="K203" s="34" t="str">
        <f t="shared" si="38"/>
        <v/>
      </c>
      <c r="L203" s="26" t="str">
        <f t="shared" si="39"/>
        <v/>
      </c>
      <c r="M203" s="32"/>
      <c r="N203" s="190"/>
      <c r="O203" s="190"/>
      <c r="P203" s="190"/>
      <c r="Q203" s="190"/>
      <c r="R203" s="23"/>
    </row>
    <row r="204" spans="1:18">
      <c r="A204" s="27">
        <f t="shared" ca="1" si="40"/>
        <v>46036</v>
      </c>
      <c r="B204" s="20"/>
      <c r="C204" s="21"/>
      <c r="D204" s="20"/>
      <c r="E204" s="21"/>
      <c r="F204" s="22"/>
      <c r="G204" s="22"/>
      <c r="H204" s="34" t="str">
        <f t="shared" si="35"/>
        <v/>
      </c>
      <c r="I204" s="34" t="str">
        <f t="shared" si="36"/>
        <v/>
      </c>
      <c r="J204" s="34" t="str">
        <f t="shared" si="37"/>
        <v/>
      </c>
      <c r="K204" s="34" t="str">
        <f t="shared" si="38"/>
        <v/>
      </c>
      <c r="L204" s="26" t="str">
        <f t="shared" si="39"/>
        <v/>
      </c>
      <c r="M204" s="32"/>
      <c r="N204" s="190"/>
      <c r="O204" s="190"/>
      <c r="P204" s="190"/>
      <c r="Q204" s="190"/>
      <c r="R204" s="23"/>
    </row>
    <row r="205" spans="1:18">
      <c r="A205" s="27">
        <f t="shared" ca="1" si="40"/>
        <v>46037</v>
      </c>
      <c r="B205" s="20"/>
      <c r="C205" s="21"/>
      <c r="D205" s="20"/>
      <c r="E205" s="21"/>
      <c r="F205" s="22"/>
      <c r="G205" s="22"/>
      <c r="H205" s="34" t="str">
        <f t="shared" si="35"/>
        <v/>
      </c>
      <c r="I205" s="34" t="str">
        <f t="shared" si="36"/>
        <v/>
      </c>
      <c r="J205" s="34" t="str">
        <f t="shared" si="37"/>
        <v/>
      </c>
      <c r="K205" s="34" t="str">
        <f t="shared" si="38"/>
        <v/>
      </c>
      <c r="L205" s="26" t="str">
        <f t="shared" si="39"/>
        <v/>
      </c>
      <c r="M205" s="32"/>
      <c r="N205" s="190"/>
      <c r="O205" s="190"/>
      <c r="P205" s="190"/>
      <c r="Q205" s="190"/>
      <c r="R205" s="23"/>
    </row>
    <row r="206" spans="1:18">
      <c r="A206" s="27">
        <f t="shared" ca="1" si="40"/>
        <v>46038</v>
      </c>
      <c r="B206" s="20"/>
      <c r="C206" s="21"/>
      <c r="D206" s="20"/>
      <c r="E206" s="21"/>
      <c r="F206" s="22"/>
      <c r="G206" s="22"/>
      <c r="H206" s="34" t="str">
        <f t="shared" si="35"/>
        <v/>
      </c>
      <c r="I206" s="34" t="str">
        <f t="shared" si="36"/>
        <v/>
      </c>
      <c r="J206" s="34" t="str">
        <f t="shared" si="37"/>
        <v/>
      </c>
      <c r="K206" s="34" t="str">
        <f t="shared" si="38"/>
        <v/>
      </c>
      <c r="L206" s="26" t="str">
        <f t="shared" si="39"/>
        <v/>
      </c>
      <c r="M206" s="32"/>
      <c r="N206" s="190"/>
      <c r="O206" s="190"/>
      <c r="P206" s="190"/>
      <c r="Q206" s="190"/>
      <c r="R206" s="23"/>
    </row>
    <row r="207" spans="1:18">
      <c r="A207" s="27">
        <f t="shared" ca="1" si="40"/>
        <v>46039</v>
      </c>
      <c r="B207" s="20"/>
      <c r="C207" s="21"/>
      <c r="D207" s="20"/>
      <c r="E207" s="21"/>
      <c r="F207" s="22"/>
      <c r="G207" s="22"/>
      <c r="H207" s="34" t="str">
        <f t="shared" si="35"/>
        <v/>
      </c>
      <c r="I207" s="34" t="str">
        <f t="shared" si="36"/>
        <v/>
      </c>
      <c r="J207" s="34" t="str">
        <f t="shared" si="37"/>
        <v/>
      </c>
      <c r="K207" s="34" t="str">
        <f t="shared" si="38"/>
        <v/>
      </c>
      <c r="L207" s="26" t="str">
        <f t="shared" si="39"/>
        <v/>
      </c>
      <c r="M207" s="32"/>
      <c r="N207" s="190"/>
      <c r="O207" s="190"/>
      <c r="P207" s="190"/>
      <c r="Q207" s="190"/>
      <c r="R207" s="23"/>
    </row>
    <row r="208" spans="1:18">
      <c r="A208" s="27">
        <f t="shared" ca="1" si="40"/>
        <v>46040</v>
      </c>
      <c r="B208" s="20"/>
      <c r="C208" s="21"/>
      <c r="D208" s="20"/>
      <c r="E208" s="21"/>
      <c r="F208" s="22"/>
      <c r="G208" s="22"/>
      <c r="H208" s="34" t="str">
        <f t="shared" si="35"/>
        <v/>
      </c>
      <c r="I208" s="34" t="str">
        <f t="shared" si="36"/>
        <v/>
      </c>
      <c r="J208" s="34" t="str">
        <f t="shared" si="37"/>
        <v/>
      </c>
      <c r="K208" s="34" t="str">
        <f t="shared" si="38"/>
        <v/>
      </c>
      <c r="L208" s="26" t="str">
        <f t="shared" si="39"/>
        <v/>
      </c>
      <c r="M208" s="32"/>
      <c r="N208" s="190"/>
      <c r="O208" s="190"/>
      <c r="P208" s="190"/>
      <c r="Q208" s="190"/>
      <c r="R208" s="23"/>
    </row>
    <row r="209" spans="1:18">
      <c r="A209" s="27">
        <f t="shared" ca="1" si="40"/>
        <v>46041</v>
      </c>
      <c r="B209" s="20"/>
      <c r="C209" s="21"/>
      <c r="D209" s="20"/>
      <c r="E209" s="21"/>
      <c r="F209" s="22"/>
      <c r="G209" s="22"/>
      <c r="H209" s="34" t="str">
        <f t="shared" si="35"/>
        <v/>
      </c>
      <c r="I209" s="34" t="str">
        <f t="shared" si="36"/>
        <v/>
      </c>
      <c r="J209" s="34" t="str">
        <f t="shared" si="37"/>
        <v/>
      </c>
      <c r="K209" s="34" t="str">
        <f t="shared" si="38"/>
        <v/>
      </c>
      <c r="L209" s="26" t="str">
        <f t="shared" si="39"/>
        <v/>
      </c>
      <c r="M209" s="32"/>
      <c r="N209" s="190"/>
      <c r="O209" s="190"/>
      <c r="P209" s="190"/>
      <c r="Q209" s="190"/>
      <c r="R209" s="23"/>
    </row>
    <row r="210" spans="1:18">
      <c r="A210" s="27">
        <f t="shared" ca="1" si="40"/>
        <v>46042</v>
      </c>
      <c r="B210" s="20"/>
      <c r="C210" s="21"/>
      <c r="D210" s="20"/>
      <c r="E210" s="21"/>
      <c r="F210" s="22"/>
      <c r="G210" s="22"/>
      <c r="H210" s="34" t="str">
        <f t="shared" si="35"/>
        <v/>
      </c>
      <c r="I210" s="34" t="str">
        <f t="shared" si="36"/>
        <v/>
      </c>
      <c r="J210" s="34" t="str">
        <f t="shared" si="37"/>
        <v/>
      </c>
      <c r="K210" s="34" t="str">
        <f t="shared" si="38"/>
        <v/>
      </c>
      <c r="L210" s="26" t="str">
        <f t="shared" si="39"/>
        <v/>
      </c>
      <c r="M210" s="32"/>
      <c r="N210" s="190"/>
      <c r="O210" s="190"/>
      <c r="P210" s="190"/>
      <c r="Q210" s="190"/>
      <c r="R210" s="23"/>
    </row>
    <row r="211" spans="1:18">
      <c r="A211" s="27">
        <f t="shared" ca="1" si="40"/>
        <v>46043</v>
      </c>
      <c r="B211" s="20"/>
      <c r="C211" s="21"/>
      <c r="D211" s="20"/>
      <c r="E211" s="21"/>
      <c r="F211" s="22"/>
      <c r="G211" s="22"/>
      <c r="H211" s="34" t="str">
        <f t="shared" si="35"/>
        <v/>
      </c>
      <c r="I211" s="34" t="str">
        <f t="shared" si="36"/>
        <v/>
      </c>
      <c r="J211" s="34" t="str">
        <f t="shared" si="37"/>
        <v/>
      </c>
      <c r="K211" s="34" t="str">
        <f t="shared" si="38"/>
        <v/>
      </c>
      <c r="L211" s="26" t="str">
        <f t="shared" si="39"/>
        <v/>
      </c>
      <c r="M211" s="32"/>
      <c r="N211" s="190"/>
      <c r="O211" s="190"/>
      <c r="P211" s="190"/>
      <c r="Q211" s="190"/>
      <c r="R211" s="23"/>
    </row>
    <row r="212" spans="1:18">
      <c r="A212" s="27">
        <f t="shared" ca="1" si="40"/>
        <v>46044</v>
      </c>
      <c r="B212" s="20"/>
      <c r="C212" s="21"/>
      <c r="D212" s="20"/>
      <c r="E212" s="21"/>
      <c r="F212" s="22"/>
      <c r="G212" s="22"/>
      <c r="H212" s="34" t="str">
        <f t="shared" si="35"/>
        <v/>
      </c>
      <c r="I212" s="34" t="str">
        <f t="shared" si="36"/>
        <v/>
      </c>
      <c r="J212" s="34" t="str">
        <f t="shared" si="37"/>
        <v/>
      </c>
      <c r="K212" s="34" t="str">
        <f t="shared" si="38"/>
        <v/>
      </c>
      <c r="L212" s="26" t="str">
        <f t="shared" si="39"/>
        <v/>
      </c>
      <c r="M212" s="32"/>
      <c r="N212" s="190"/>
      <c r="O212" s="190"/>
      <c r="P212" s="190"/>
      <c r="Q212" s="190"/>
      <c r="R212" s="23"/>
    </row>
    <row r="213" spans="1:18">
      <c r="A213" s="27">
        <f t="shared" ca="1" si="40"/>
        <v>46045</v>
      </c>
      <c r="B213" s="20"/>
      <c r="C213" s="21"/>
      <c r="D213" s="20"/>
      <c r="E213" s="21"/>
      <c r="F213" s="22"/>
      <c r="G213" s="22"/>
      <c r="H213" s="34" t="str">
        <f t="shared" si="35"/>
        <v/>
      </c>
      <c r="I213" s="34" t="str">
        <f t="shared" si="36"/>
        <v/>
      </c>
      <c r="J213" s="34" t="str">
        <f t="shared" si="37"/>
        <v/>
      </c>
      <c r="K213" s="34" t="str">
        <f t="shared" si="38"/>
        <v/>
      </c>
      <c r="L213" s="26" t="str">
        <f t="shared" si="39"/>
        <v/>
      </c>
      <c r="M213" s="32"/>
      <c r="N213" s="190"/>
      <c r="O213" s="190"/>
      <c r="P213" s="190"/>
      <c r="Q213" s="190"/>
      <c r="R213" s="23"/>
    </row>
    <row r="214" spans="1:18">
      <c r="A214" s="27">
        <f t="shared" ca="1" si="40"/>
        <v>46046</v>
      </c>
      <c r="B214" s="20"/>
      <c r="C214" s="21"/>
      <c r="D214" s="20"/>
      <c r="E214" s="21"/>
      <c r="F214" s="22"/>
      <c r="G214" s="22"/>
      <c r="H214" s="34" t="str">
        <f t="shared" si="35"/>
        <v/>
      </c>
      <c r="I214" s="34" t="str">
        <f t="shared" si="36"/>
        <v/>
      </c>
      <c r="J214" s="34" t="str">
        <f t="shared" si="37"/>
        <v/>
      </c>
      <c r="K214" s="34" t="str">
        <f t="shared" si="38"/>
        <v/>
      </c>
      <c r="L214" s="26" t="str">
        <f t="shared" si="39"/>
        <v/>
      </c>
      <c r="M214" s="32"/>
      <c r="N214" s="190"/>
      <c r="O214" s="190"/>
      <c r="P214" s="190"/>
      <c r="Q214" s="190"/>
      <c r="R214" s="23"/>
    </row>
    <row r="215" spans="1:18">
      <c r="A215" s="27">
        <f t="shared" ca="1" si="40"/>
        <v>46047</v>
      </c>
      <c r="B215" s="20"/>
      <c r="C215" s="21"/>
      <c r="D215" s="20"/>
      <c r="E215" s="21"/>
      <c r="F215" s="22"/>
      <c r="G215" s="22"/>
      <c r="H215" s="34" t="str">
        <f t="shared" si="35"/>
        <v/>
      </c>
      <c r="I215" s="34" t="str">
        <f t="shared" si="36"/>
        <v/>
      </c>
      <c r="J215" s="34" t="str">
        <f t="shared" si="37"/>
        <v/>
      </c>
      <c r="K215" s="34" t="str">
        <f t="shared" si="38"/>
        <v/>
      </c>
      <c r="L215" s="26" t="str">
        <f t="shared" si="39"/>
        <v/>
      </c>
      <c r="M215" s="32"/>
      <c r="N215" s="190"/>
      <c r="O215" s="190"/>
      <c r="P215" s="190"/>
      <c r="Q215" s="190"/>
      <c r="R215" s="23"/>
    </row>
    <row r="216" spans="1:18">
      <c r="A216" s="27">
        <f t="shared" ca="1" si="40"/>
        <v>46048</v>
      </c>
      <c r="B216" s="20"/>
      <c r="C216" s="21"/>
      <c r="D216" s="20"/>
      <c r="E216" s="21"/>
      <c r="F216" s="22"/>
      <c r="G216" s="22"/>
      <c r="H216" s="34" t="str">
        <f t="shared" si="35"/>
        <v/>
      </c>
      <c r="I216" s="34" t="str">
        <f t="shared" si="36"/>
        <v/>
      </c>
      <c r="J216" s="34" t="str">
        <f t="shared" si="37"/>
        <v/>
      </c>
      <c r="K216" s="34" t="str">
        <f t="shared" si="38"/>
        <v/>
      </c>
      <c r="L216" s="26" t="str">
        <f t="shared" si="39"/>
        <v/>
      </c>
      <c r="M216" s="32"/>
      <c r="N216" s="190"/>
      <c r="O216" s="190"/>
      <c r="P216" s="190"/>
      <c r="Q216" s="190"/>
      <c r="R216" s="23"/>
    </row>
    <row r="217" spans="1:18">
      <c r="A217" s="27">
        <f t="shared" ca="1" si="40"/>
        <v>46049</v>
      </c>
      <c r="B217" s="20"/>
      <c r="C217" s="21"/>
      <c r="D217" s="20"/>
      <c r="E217" s="21"/>
      <c r="F217" s="22"/>
      <c r="G217" s="22"/>
      <c r="H217" s="34" t="str">
        <f t="shared" si="35"/>
        <v/>
      </c>
      <c r="I217" s="34" t="str">
        <f t="shared" si="36"/>
        <v/>
      </c>
      <c r="J217" s="34" t="str">
        <f t="shared" si="37"/>
        <v/>
      </c>
      <c r="K217" s="34" t="str">
        <f t="shared" si="38"/>
        <v/>
      </c>
      <c r="L217" s="26" t="str">
        <f t="shared" si="39"/>
        <v/>
      </c>
      <c r="M217" s="32"/>
      <c r="N217" s="190"/>
      <c r="O217" s="190"/>
      <c r="P217" s="190"/>
      <c r="Q217" s="190"/>
      <c r="R217" s="23"/>
    </row>
    <row r="218" spans="1:18">
      <c r="A218" s="27">
        <f t="shared" ca="1" si="40"/>
        <v>46050</v>
      </c>
      <c r="B218" s="20"/>
      <c r="C218" s="21"/>
      <c r="D218" s="20"/>
      <c r="E218" s="21"/>
      <c r="F218" s="22"/>
      <c r="G218" s="22"/>
      <c r="H218" s="34" t="str">
        <f t="shared" si="35"/>
        <v/>
      </c>
      <c r="I218" s="34" t="str">
        <f t="shared" si="36"/>
        <v/>
      </c>
      <c r="J218" s="34" t="str">
        <f t="shared" si="37"/>
        <v/>
      </c>
      <c r="K218" s="34" t="str">
        <f t="shared" si="38"/>
        <v/>
      </c>
      <c r="L218" s="26" t="str">
        <f t="shared" si="39"/>
        <v/>
      </c>
      <c r="M218" s="32"/>
      <c r="N218" s="190"/>
      <c r="O218" s="190"/>
      <c r="P218" s="190"/>
      <c r="Q218" s="190"/>
      <c r="R218" s="23"/>
    </row>
    <row r="219" spans="1:18">
      <c r="A219" s="27">
        <f t="shared" ca="1" si="40"/>
        <v>46051</v>
      </c>
      <c r="B219" s="20"/>
      <c r="C219" s="21"/>
      <c r="D219" s="20"/>
      <c r="E219" s="21"/>
      <c r="F219" s="22"/>
      <c r="G219" s="22"/>
      <c r="H219" s="34" t="str">
        <f t="shared" si="35"/>
        <v/>
      </c>
      <c r="I219" s="34" t="str">
        <f t="shared" si="36"/>
        <v/>
      </c>
      <c r="J219" s="34" t="str">
        <f t="shared" si="37"/>
        <v/>
      </c>
      <c r="K219" s="34" t="str">
        <f t="shared" si="38"/>
        <v/>
      </c>
      <c r="L219" s="26" t="str">
        <f t="shared" si="39"/>
        <v/>
      </c>
      <c r="M219" s="32"/>
      <c r="N219" s="190"/>
      <c r="O219" s="190"/>
      <c r="P219" s="190"/>
      <c r="Q219" s="190"/>
      <c r="R219" s="23"/>
    </row>
    <row r="220" spans="1:18">
      <c r="A220" s="27">
        <f t="shared" ca="1" si="40"/>
        <v>46052</v>
      </c>
      <c r="B220" s="20"/>
      <c r="C220" s="21"/>
      <c r="D220" s="20"/>
      <c r="E220" s="21"/>
      <c r="F220" s="22"/>
      <c r="G220" s="22"/>
      <c r="H220" s="34" t="str">
        <f t="shared" si="35"/>
        <v/>
      </c>
      <c r="I220" s="34" t="str">
        <f t="shared" si="36"/>
        <v/>
      </c>
      <c r="J220" s="34" t="str">
        <f t="shared" si="37"/>
        <v/>
      </c>
      <c r="K220" s="34" t="str">
        <f t="shared" si="38"/>
        <v/>
      </c>
      <c r="L220" s="26" t="str">
        <f t="shared" si="39"/>
        <v/>
      </c>
      <c r="M220" s="32"/>
      <c r="N220" s="190"/>
      <c r="O220" s="190"/>
      <c r="P220" s="190"/>
      <c r="Q220" s="190"/>
      <c r="R220" s="23"/>
    </row>
    <row r="221" spans="1:18">
      <c r="A221" s="27">
        <f t="shared" ca="1" si="40"/>
        <v>46053</v>
      </c>
      <c r="B221" s="20"/>
      <c r="C221" s="21"/>
      <c r="D221" s="20"/>
      <c r="E221" s="21"/>
      <c r="F221" s="22"/>
      <c r="G221" s="22"/>
      <c r="H221" s="34" t="str">
        <f t="shared" si="35"/>
        <v/>
      </c>
      <c r="I221" s="34" t="str">
        <f t="shared" si="36"/>
        <v/>
      </c>
      <c r="J221" s="34" t="str">
        <f t="shared" si="37"/>
        <v/>
      </c>
      <c r="K221" s="34" t="str">
        <f t="shared" si="38"/>
        <v/>
      </c>
      <c r="L221" s="26" t="str">
        <f t="shared" si="39"/>
        <v/>
      </c>
      <c r="M221" s="32"/>
      <c r="N221" s="190"/>
      <c r="O221" s="190"/>
      <c r="P221" s="190"/>
      <c r="Q221" s="190"/>
      <c r="R221" s="23"/>
    </row>
    <row r="222" spans="1:18">
      <c r="A222" s="5" t="s">
        <v>11</v>
      </c>
      <c r="B222" s="191"/>
      <c r="C222" s="192"/>
      <c r="D222" s="191"/>
      <c r="E222" s="192"/>
      <c r="F222" s="26" t="str">
        <f>IF(SUM($F191:$F221)=0,"",SUM($F191:$F221))</f>
        <v/>
      </c>
      <c r="G222" s="26" t="str">
        <f>IF(SUM($G191:$G221)=0,"",SUM($G191:$G221))</f>
        <v/>
      </c>
      <c r="H222" s="26" t="str">
        <f>IF(SUM(H191:H221)=0,"",SUM(H191:H221))</f>
        <v/>
      </c>
      <c r="I222" s="26" t="str">
        <f>IF(SUM(I191:I221)=0,"",SUM(I191:I221))</f>
        <v/>
      </c>
      <c r="J222" s="26" t="str">
        <f t="shared" ref="J222:K222" si="41">IF(SUM(J191:J221)=0,"",SUM(J191:J221))</f>
        <v/>
      </c>
      <c r="K222" s="26" t="str">
        <f t="shared" si="41"/>
        <v/>
      </c>
      <c r="L222" s="26" t="str">
        <f>IF(SUM($L191:$L221)=0,"",SUM($L191:$L221))</f>
        <v/>
      </c>
      <c r="M222" s="33"/>
      <c r="N222" s="193"/>
      <c r="O222" s="193"/>
      <c r="P222" s="193"/>
      <c r="Q222" s="193"/>
      <c r="R222" s="6"/>
    </row>
    <row r="224" spans="1:18" ht="27" customHeight="1">
      <c r="A224" s="194" t="s">
        <v>22</v>
      </c>
      <c r="B224" s="189" t="s">
        <v>103</v>
      </c>
      <c r="C224" s="189"/>
      <c r="D224" s="189"/>
      <c r="E224" s="189"/>
      <c r="F224" s="189" t="s">
        <v>23</v>
      </c>
      <c r="G224" s="189"/>
      <c r="H224" s="189" t="s">
        <v>88</v>
      </c>
      <c r="I224" s="189"/>
      <c r="J224" s="189"/>
      <c r="K224" s="189"/>
      <c r="L224" s="189" t="s">
        <v>87</v>
      </c>
      <c r="M224" s="195" t="s">
        <v>96</v>
      </c>
      <c r="N224" s="194" t="s">
        <v>25</v>
      </c>
      <c r="O224" s="194"/>
      <c r="P224" s="194"/>
      <c r="Q224" s="194"/>
      <c r="R224" s="189" t="s">
        <v>100</v>
      </c>
    </row>
    <row r="225" spans="1:22" ht="14.25" customHeight="1">
      <c r="A225" s="194"/>
      <c r="B225" s="189" t="s">
        <v>82</v>
      </c>
      <c r="C225" s="189"/>
      <c r="D225" s="189" t="s">
        <v>84</v>
      </c>
      <c r="E225" s="189"/>
      <c r="F225" s="189"/>
      <c r="G225" s="189"/>
      <c r="H225" s="189" t="s">
        <v>90</v>
      </c>
      <c r="I225" s="189"/>
      <c r="J225" s="189" t="s">
        <v>89</v>
      </c>
      <c r="K225" s="189"/>
      <c r="L225" s="189"/>
      <c r="M225" s="196"/>
      <c r="N225" s="194"/>
      <c r="O225" s="194"/>
      <c r="P225" s="194"/>
      <c r="Q225" s="194"/>
      <c r="R225" s="189"/>
    </row>
    <row r="226" spans="1:22">
      <c r="A226" s="194"/>
      <c r="B226" s="43" t="s">
        <v>26</v>
      </c>
      <c r="C226" s="43" t="s">
        <v>27</v>
      </c>
      <c r="D226" s="43" t="s">
        <v>26</v>
      </c>
      <c r="E226" s="43" t="s">
        <v>27</v>
      </c>
      <c r="F226" s="44" t="s">
        <v>85</v>
      </c>
      <c r="G226" s="44" t="s">
        <v>86</v>
      </c>
      <c r="H226" s="44" t="s">
        <v>81</v>
      </c>
      <c r="I226" s="44" t="s">
        <v>83</v>
      </c>
      <c r="J226" s="44" t="s">
        <v>81</v>
      </c>
      <c r="K226" s="44" t="s">
        <v>95</v>
      </c>
      <c r="L226" s="189"/>
      <c r="M226" s="197"/>
      <c r="N226" s="194"/>
      <c r="O226" s="194"/>
      <c r="P226" s="194"/>
      <c r="Q226" s="194"/>
      <c r="R226" s="194"/>
    </row>
    <row r="227" spans="1:22">
      <c r="A227" s="27" cm="1">
        <f t="array" aca="1" ref="A227" ca="1">DATE("2025","8"+6,IFERROR(INDIRECT(T1),"1"))</f>
        <v>46054</v>
      </c>
      <c r="B227" s="20"/>
      <c r="C227" s="21"/>
      <c r="D227" s="20"/>
      <c r="E227" s="21"/>
      <c r="F227" s="22"/>
      <c r="G227" s="22"/>
      <c r="H227" s="34" t="str">
        <f>IF(OR(B227="",LEFT(M227,1)="✓"),"",C227-B227-F227)</f>
        <v/>
      </c>
      <c r="I227" s="34" t="str">
        <f>IF(OR(D227="",LEFT(M227,1)="✓"),"",E227-D227-G227)</f>
        <v/>
      </c>
      <c r="J227" s="34" t="str">
        <f>IF(AND(B227&lt;&gt;"",M227="✓所定"),C227-B227-F227,"")</f>
        <v/>
      </c>
      <c r="K227" s="34" t="str">
        <f>IF(AND(B227&lt;&gt;"",M227="✓法定"),C227-B227-F227,"")</f>
        <v/>
      </c>
      <c r="L227" s="26" t="str">
        <f t="shared" ref="L227:L253" si="42">IF(AND($B227="",$D227=""),"",($C227-$B227-$F227)+($E227-$D227-$G227))</f>
        <v/>
      </c>
      <c r="M227" s="32"/>
      <c r="N227" s="190"/>
      <c r="O227" s="190"/>
      <c r="P227" s="190"/>
      <c r="Q227" s="190"/>
      <c r="R227" s="23"/>
      <c r="V227" s="1" t="s">
        <v>171</v>
      </c>
    </row>
    <row r="228" spans="1:22">
      <c r="A228" s="27">
        <f ca="1">A227+1</f>
        <v>46055</v>
      </c>
      <c r="B228" s="20"/>
      <c r="C228" s="21"/>
      <c r="D228" s="20"/>
      <c r="E228" s="21"/>
      <c r="F228" s="22"/>
      <c r="G228" s="22"/>
      <c r="H228" s="34" t="str">
        <f t="shared" ref="H228:H257" si="43">IF(OR(B228="",LEFT(M228,1)="✓"),"",C228-B228-F228)</f>
        <v/>
      </c>
      <c r="I228" s="34" t="str">
        <f t="shared" ref="I228:I257" si="44">IF(OR(D228="",LEFT(M228,1)="✓"),"",E228-D228-G228)</f>
        <v/>
      </c>
      <c r="J228" s="34" t="str">
        <f t="shared" ref="J228:J257" si="45">IF(AND(B228&lt;&gt;"",M228="✓所定"),C228-B228-F228,"")</f>
        <v/>
      </c>
      <c r="K228" s="34" t="str">
        <f t="shared" ref="K228:K257" si="46">IF(AND(B228&lt;&gt;"",M228="✓法定"),C228-B228-F228,"")</f>
        <v/>
      </c>
      <c r="L228" s="26" t="str">
        <f t="shared" si="42"/>
        <v/>
      </c>
      <c r="M228" s="32"/>
      <c r="N228" s="190"/>
      <c r="O228" s="190"/>
      <c r="P228" s="190"/>
      <c r="Q228" s="190"/>
      <c r="R228" s="23"/>
      <c r="V228" s="1" t="s">
        <v>172</v>
      </c>
    </row>
    <row r="229" spans="1:22">
      <c r="A229" s="27">
        <f t="shared" ref="A229:A257" ca="1" si="47">A228+1</f>
        <v>46056</v>
      </c>
      <c r="B229" s="20"/>
      <c r="C229" s="21"/>
      <c r="D229" s="20"/>
      <c r="E229" s="21"/>
      <c r="F229" s="22"/>
      <c r="G229" s="22"/>
      <c r="H229" s="34" t="str">
        <f t="shared" si="43"/>
        <v/>
      </c>
      <c r="I229" s="34" t="str">
        <f t="shared" si="44"/>
        <v/>
      </c>
      <c r="J229" s="34" t="str">
        <f t="shared" si="45"/>
        <v/>
      </c>
      <c r="K229" s="34" t="str">
        <f t="shared" si="46"/>
        <v/>
      </c>
      <c r="L229" s="26" t="str">
        <f t="shared" si="42"/>
        <v/>
      </c>
      <c r="M229" s="32"/>
      <c r="N229" s="190"/>
      <c r="O229" s="190"/>
      <c r="P229" s="190"/>
      <c r="Q229" s="190"/>
      <c r="R229" s="23"/>
    </row>
    <row r="230" spans="1:22">
      <c r="A230" s="27">
        <f t="shared" ca="1" si="47"/>
        <v>46057</v>
      </c>
      <c r="B230" s="20"/>
      <c r="C230" s="21"/>
      <c r="D230" s="20"/>
      <c r="E230" s="21"/>
      <c r="F230" s="22"/>
      <c r="G230" s="22"/>
      <c r="H230" s="34" t="str">
        <f t="shared" si="43"/>
        <v/>
      </c>
      <c r="I230" s="34" t="str">
        <f t="shared" si="44"/>
        <v/>
      </c>
      <c r="J230" s="34" t="str">
        <f t="shared" si="45"/>
        <v/>
      </c>
      <c r="K230" s="34" t="str">
        <f t="shared" si="46"/>
        <v/>
      </c>
      <c r="L230" s="26" t="str">
        <f t="shared" si="42"/>
        <v/>
      </c>
      <c r="M230" s="32"/>
      <c r="N230" s="190"/>
      <c r="O230" s="190"/>
      <c r="P230" s="190"/>
      <c r="Q230" s="190"/>
      <c r="R230" s="23"/>
    </row>
    <row r="231" spans="1:22">
      <c r="A231" s="27">
        <f t="shared" ca="1" si="47"/>
        <v>46058</v>
      </c>
      <c r="B231" s="20"/>
      <c r="C231" s="21"/>
      <c r="D231" s="20"/>
      <c r="E231" s="21"/>
      <c r="F231" s="22"/>
      <c r="G231" s="22"/>
      <c r="H231" s="34" t="str">
        <f t="shared" si="43"/>
        <v/>
      </c>
      <c r="I231" s="34" t="str">
        <f t="shared" si="44"/>
        <v/>
      </c>
      <c r="J231" s="34" t="str">
        <f t="shared" si="45"/>
        <v/>
      </c>
      <c r="K231" s="34" t="str">
        <f t="shared" si="46"/>
        <v/>
      </c>
      <c r="L231" s="26" t="str">
        <f t="shared" si="42"/>
        <v/>
      </c>
      <c r="M231" s="32"/>
      <c r="N231" s="190"/>
      <c r="O231" s="190"/>
      <c r="P231" s="190"/>
      <c r="Q231" s="190"/>
      <c r="R231" s="23"/>
    </row>
    <row r="232" spans="1:22">
      <c r="A232" s="27">
        <f t="shared" ca="1" si="47"/>
        <v>46059</v>
      </c>
      <c r="B232" s="20"/>
      <c r="C232" s="21"/>
      <c r="D232" s="20"/>
      <c r="E232" s="21"/>
      <c r="F232" s="22"/>
      <c r="G232" s="22"/>
      <c r="H232" s="34" t="str">
        <f t="shared" si="43"/>
        <v/>
      </c>
      <c r="I232" s="34" t="str">
        <f t="shared" si="44"/>
        <v/>
      </c>
      <c r="J232" s="34" t="str">
        <f t="shared" si="45"/>
        <v/>
      </c>
      <c r="K232" s="34" t="str">
        <f t="shared" si="46"/>
        <v/>
      </c>
      <c r="L232" s="26" t="str">
        <f t="shared" si="42"/>
        <v/>
      </c>
      <c r="M232" s="32"/>
      <c r="N232" s="190"/>
      <c r="O232" s="190"/>
      <c r="P232" s="190"/>
      <c r="Q232" s="190"/>
      <c r="R232" s="23"/>
    </row>
    <row r="233" spans="1:22">
      <c r="A233" s="27">
        <f t="shared" ca="1" si="47"/>
        <v>46060</v>
      </c>
      <c r="B233" s="20"/>
      <c r="C233" s="21"/>
      <c r="D233" s="20"/>
      <c r="E233" s="21"/>
      <c r="F233" s="22"/>
      <c r="G233" s="22"/>
      <c r="H233" s="34" t="str">
        <f t="shared" si="43"/>
        <v/>
      </c>
      <c r="I233" s="34" t="str">
        <f t="shared" si="44"/>
        <v/>
      </c>
      <c r="J233" s="34" t="str">
        <f t="shared" si="45"/>
        <v/>
      </c>
      <c r="K233" s="34" t="str">
        <f t="shared" si="46"/>
        <v/>
      </c>
      <c r="L233" s="26" t="str">
        <f t="shared" si="42"/>
        <v/>
      </c>
      <c r="M233" s="32"/>
      <c r="N233" s="190"/>
      <c r="O233" s="190"/>
      <c r="P233" s="190"/>
      <c r="Q233" s="190"/>
      <c r="R233" s="23"/>
    </row>
    <row r="234" spans="1:22">
      <c r="A234" s="27">
        <f t="shared" ca="1" si="47"/>
        <v>46061</v>
      </c>
      <c r="B234" s="20"/>
      <c r="C234" s="21"/>
      <c r="D234" s="20"/>
      <c r="E234" s="21"/>
      <c r="F234" s="22"/>
      <c r="G234" s="22"/>
      <c r="H234" s="34" t="str">
        <f t="shared" si="43"/>
        <v/>
      </c>
      <c r="I234" s="34" t="str">
        <f t="shared" si="44"/>
        <v/>
      </c>
      <c r="J234" s="34" t="str">
        <f t="shared" si="45"/>
        <v/>
      </c>
      <c r="K234" s="34" t="str">
        <f t="shared" si="46"/>
        <v/>
      </c>
      <c r="L234" s="26" t="str">
        <f t="shared" si="42"/>
        <v/>
      </c>
      <c r="M234" s="32"/>
      <c r="N234" s="190"/>
      <c r="O234" s="190"/>
      <c r="P234" s="190"/>
      <c r="Q234" s="190"/>
      <c r="R234" s="23"/>
    </row>
    <row r="235" spans="1:22">
      <c r="A235" s="27">
        <f t="shared" ca="1" si="47"/>
        <v>46062</v>
      </c>
      <c r="B235" s="20"/>
      <c r="C235" s="21"/>
      <c r="D235" s="20"/>
      <c r="E235" s="21"/>
      <c r="F235" s="22"/>
      <c r="G235" s="22"/>
      <c r="H235" s="34" t="str">
        <f t="shared" si="43"/>
        <v/>
      </c>
      <c r="I235" s="34" t="str">
        <f t="shared" si="44"/>
        <v/>
      </c>
      <c r="J235" s="34" t="str">
        <f t="shared" si="45"/>
        <v/>
      </c>
      <c r="K235" s="34" t="str">
        <f t="shared" si="46"/>
        <v/>
      </c>
      <c r="L235" s="26" t="str">
        <f t="shared" si="42"/>
        <v/>
      </c>
      <c r="M235" s="32"/>
      <c r="N235" s="190"/>
      <c r="O235" s="190"/>
      <c r="P235" s="190"/>
      <c r="Q235" s="190"/>
      <c r="R235" s="23"/>
    </row>
    <row r="236" spans="1:22">
      <c r="A236" s="27">
        <f t="shared" ca="1" si="47"/>
        <v>46063</v>
      </c>
      <c r="B236" s="20"/>
      <c r="C236" s="21"/>
      <c r="D236" s="20"/>
      <c r="E236" s="21"/>
      <c r="F236" s="22"/>
      <c r="G236" s="22"/>
      <c r="H236" s="34" t="str">
        <f t="shared" si="43"/>
        <v/>
      </c>
      <c r="I236" s="34" t="str">
        <f t="shared" si="44"/>
        <v/>
      </c>
      <c r="J236" s="34" t="str">
        <f t="shared" si="45"/>
        <v/>
      </c>
      <c r="K236" s="34" t="str">
        <f t="shared" si="46"/>
        <v/>
      </c>
      <c r="L236" s="26" t="str">
        <f t="shared" si="42"/>
        <v/>
      </c>
      <c r="M236" s="32"/>
      <c r="N236" s="190"/>
      <c r="O236" s="190"/>
      <c r="P236" s="190"/>
      <c r="Q236" s="190"/>
      <c r="R236" s="23"/>
    </row>
    <row r="237" spans="1:22">
      <c r="A237" s="27">
        <f t="shared" ca="1" si="47"/>
        <v>46064</v>
      </c>
      <c r="B237" s="20"/>
      <c r="C237" s="21"/>
      <c r="D237" s="20"/>
      <c r="E237" s="21"/>
      <c r="F237" s="22"/>
      <c r="G237" s="22"/>
      <c r="H237" s="34" t="str">
        <f t="shared" si="43"/>
        <v/>
      </c>
      <c r="I237" s="34" t="str">
        <f t="shared" si="44"/>
        <v/>
      </c>
      <c r="J237" s="34" t="str">
        <f t="shared" si="45"/>
        <v/>
      </c>
      <c r="K237" s="34" t="str">
        <f t="shared" si="46"/>
        <v/>
      </c>
      <c r="L237" s="26" t="str">
        <f t="shared" si="42"/>
        <v/>
      </c>
      <c r="M237" s="32"/>
      <c r="N237" s="190"/>
      <c r="O237" s="190"/>
      <c r="P237" s="190"/>
      <c r="Q237" s="190"/>
      <c r="R237" s="23"/>
    </row>
    <row r="238" spans="1:22">
      <c r="A238" s="27">
        <f t="shared" ca="1" si="47"/>
        <v>46065</v>
      </c>
      <c r="B238" s="20"/>
      <c r="C238" s="21"/>
      <c r="D238" s="20"/>
      <c r="E238" s="21"/>
      <c r="F238" s="22"/>
      <c r="G238" s="22"/>
      <c r="H238" s="34" t="str">
        <f t="shared" si="43"/>
        <v/>
      </c>
      <c r="I238" s="34" t="str">
        <f t="shared" si="44"/>
        <v/>
      </c>
      <c r="J238" s="34" t="str">
        <f t="shared" si="45"/>
        <v/>
      </c>
      <c r="K238" s="34" t="str">
        <f t="shared" si="46"/>
        <v/>
      </c>
      <c r="L238" s="26" t="str">
        <f t="shared" si="42"/>
        <v/>
      </c>
      <c r="M238" s="32"/>
      <c r="N238" s="190"/>
      <c r="O238" s="190"/>
      <c r="P238" s="190"/>
      <c r="Q238" s="190"/>
      <c r="R238" s="23"/>
    </row>
    <row r="239" spans="1:22">
      <c r="A239" s="27">
        <f t="shared" ca="1" si="47"/>
        <v>46066</v>
      </c>
      <c r="B239" s="20"/>
      <c r="C239" s="21"/>
      <c r="D239" s="20"/>
      <c r="E239" s="21"/>
      <c r="F239" s="22"/>
      <c r="G239" s="22"/>
      <c r="H239" s="34" t="str">
        <f t="shared" si="43"/>
        <v/>
      </c>
      <c r="I239" s="34" t="str">
        <f t="shared" si="44"/>
        <v/>
      </c>
      <c r="J239" s="34" t="str">
        <f t="shared" si="45"/>
        <v/>
      </c>
      <c r="K239" s="34" t="str">
        <f t="shared" si="46"/>
        <v/>
      </c>
      <c r="L239" s="26" t="str">
        <f t="shared" si="42"/>
        <v/>
      </c>
      <c r="M239" s="32"/>
      <c r="N239" s="190"/>
      <c r="O239" s="190"/>
      <c r="P239" s="190"/>
      <c r="Q239" s="190"/>
      <c r="R239" s="23"/>
    </row>
    <row r="240" spans="1:22">
      <c r="A240" s="27">
        <f t="shared" ca="1" si="47"/>
        <v>46067</v>
      </c>
      <c r="B240" s="20"/>
      <c r="C240" s="21"/>
      <c r="D240" s="20"/>
      <c r="E240" s="21"/>
      <c r="F240" s="22"/>
      <c r="G240" s="22"/>
      <c r="H240" s="34" t="str">
        <f t="shared" si="43"/>
        <v/>
      </c>
      <c r="I240" s="34" t="str">
        <f t="shared" si="44"/>
        <v/>
      </c>
      <c r="J240" s="34" t="str">
        <f t="shared" si="45"/>
        <v/>
      </c>
      <c r="K240" s="34" t="str">
        <f t="shared" si="46"/>
        <v/>
      </c>
      <c r="L240" s="26" t="str">
        <f t="shared" si="42"/>
        <v/>
      </c>
      <c r="M240" s="32"/>
      <c r="N240" s="190"/>
      <c r="O240" s="190"/>
      <c r="P240" s="190"/>
      <c r="Q240" s="190"/>
      <c r="R240" s="23"/>
    </row>
    <row r="241" spans="1:18">
      <c r="A241" s="27">
        <f t="shared" ca="1" si="47"/>
        <v>46068</v>
      </c>
      <c r="B241" s="20"/>
      <c r="C241" s="21"/>
      <c r="D241" s="20"/>
      <c r="E241" s="21"/>
      <c r="F241" s="22"/>
      <c r="G241" s="22"/>
      <c r="H241" s="34" t="str">
        <f t="shared" si="43"/>
        <v/>
      </c>
      <c r="I241" s="34" t="str">
        <f t="shared" si="44"/>
        <v/>
      </c>
      <c r="J241" s="34" t="str">
        <f t="shared" si="45"/>
        <v/>
      </c>
      <c r="K241" s="34" t="str">
        <f t="shared" si="46"/>
        <v/>
      </c>
      <c r="L241" s="26" t="str">
        <f t="shared" si="42"/>
        <v/>
      </c>
      <c r="M241" s="32"/>
      <c r="N241" s="190"/>
      <c r="O241" s="190"/>
      <c r="P241" s="190"/>
      <c r="Q241" s="190"/>
      <c r="R241" s="23"/>
    </row>
    <row r="242" spans="1:18">
      <c r="A242" s="27">
        <f t="shared" ca="1" si="47"/>
        <v>46069</v>
      </c>
      <c r="B242" s="20"/>
      <c r="C242" s="21"/>
      <c r="D242" s="20"/>
      <c r="E242" s="21"/>
      <c r="F242" s="22"/>
      <c r="G242" s="22"/>
      <c r="H242" s="34" t="str">
        <f t="shared" si="43"/>
        <v/>
      </c>
      <c r="I242" s="34" t="str">
        <f t="shared" si="44"/>
        <v/>
      </c>
      <c r="J242" s="34" t="str">
        <f t="shared" si="45"/>
        <v/>
      </c>
      <c r="K242" s="34" t="str">
        <f t="shared" si="46"/>
        <v/>
      </c>
      <c r="L242" s="26" t="str">
        <f t="shared" si="42"/>
        <v/>
      </c>
      <c r="M242" s="32"/>
      <c r="N242" s="190"/>
      <c r="O242" s="190"/>
      <c r="P242" s="190"/>
      <c r="Q242" s="190"/>
      <c r="R242" s="23"/>
    </row>
    <row r="243" spans="1:18">
      <c r="A243" s="27">
        <f t="shared" ca="1" si="47"/>
        <v>46070</v>
      </c>
      <c r="B243" s="20"/>
      <c r="C243" s="21"/>
      <c r="D243" s="20"/>
      <c r="E243" s="21"/>
      <c r="F243" s="22"/>
      <c r="G243" s="22"/>
      <c r="H243" s="34" t="str">
        <f t="shared" si="43"/>
        <v/>
      </c>
      <c r="I243" s="34" t="str">
        <f t="shared" si="44"/>
        <v/>
      </c>
      <c r="J243" s="34" t="str">
        <f t="shared" si="45"/>
        <v/>
      </c>
      <c r="K243" s="34" t="str">
        <f t="shared" si="46"/>
        <v/>
      </c>
      <c r="L243" s="26" t="str">
        <f t="shared" si="42"/>
        <v/>
      </c>
      <c r="M243" s="32"/>
      <c r="N243" s="190"/>
      <c r="O243" s="190"/>
      <c r="P243" s="190"/>
      <c r="Q243" s="190"/>
      <c r="R243" s="23"/>
    </row>
    <row r="244" spans="1:18">
      <c r="A244" s="27">
        <f t="shared" ca="1" si="47"/>
        <v>46071</v>
      </c>
      <c r="B244" s="20"/>
      <c r="C244" s="21"/>
      <c r="D244" s="20"/>
      <c r="E244" s="21"/>
      <c r="F244" s="22"/>
      <c r="G244" s="22"/>
      <c r="H244" s="34" t="str">
        <f t="shared" si="43"/>
        <v/>
      </c>
      <c r="I244" s="34" t="str">
        <f t="shared" si="44"/>
        <v/>
      </c>
      <c r="J244" s="34" t="str">
        <f t="shared" si="45"/>
        <v/>
      </c>
      <c r="K244" s="34" t="str">
        <f t="shared" si="46"/>
        <v/>
      </c>
      <c r="L244" s="26" t="str">
        <f t="shared" si="42"/>
        <v/>
      </c>
      <c r="M244" s="32"/>
      <c r="N244" s="190"/>
      <c r="O244" s="190"/>
      <c r="P244" s="190"/>
      <c r="Q244" s="190"/>
      <c r="R244" s="23"/>
    </row>
    <row r="245" spans="1:18">
      <c r="A245" s="27">
        <f t="shared" ca="1" si="47"/>
        <v>46072</v>
      </c>
      <c r="B245" s="20"/>
      <c r="C245" s="21"/>
      <c r="D245" s="20"/>
      <c r="E245" s="21"/>
      <c r="F245" s="22"/>
      <c r="G245" s="22"/>
      <c r="H245" s="34" t="str">
        <f t="shared" si="43"/>
        <v/>
      </c>
      <c r="I245" s="34" t="str">
        <f t="shared" si="44"/>
        <v/>
      </c>
      <c r="J245" s="34" t="str">
        <f t="shared" si="45"/>
        <v/>
      </c>
      <c r="K245" s="34" t="str">
        <f t="shared" si="46"/>
        <v/>
      </c>
      <c r="L245" s="26" t="str">
        <f t="shared" si="42"/>
        <v/>
      </c>
      <c r="M245" s="32"/>
      <c r="N245" s="190"/>
      <c r="O245" s="190"/>
      <c r="P245" s="190"/>
      <c r="Q245" s="190"/>
      <c r="R245" s="23"/>
    </row>
    <row r="246" spans="1:18">
      <c r="A246" s="27">
        <f t="shared" ca="1" si="47"/>
        <v>46073</v>
      </c>
      <c r="B246" s="20"/>
      <c r="C246" s="21"/>
      <c r="D246" s="20"/>
      <c r="E246" s="21"/>
      <c r="F246" s="22"/>
      <c r="G246" s="22"/>
      <c r="H246" s="34" t="str">
        <f t="shared" si="43"/>
        <v/>
      </c>
      <c r="I246" s="34" t="str">
        <f t="shared" si="44"/>
        <v/>
      </c>
      <c r="J246" s="34" t="str">
        <f t="shared" si="45"/>
        <v/>
      </c>
      <c r="K246" s="34" t="str">
        <f t="shared" si="46"/>
        <v/>
      </c>
      <c r="L246" s="26" t="str">
        <f t="shared" si="42"/>
        <v/>
      </c>
      <c r="M246" s="32"/>
      <c r="N246" s="190"/>
      <c r="O246" s="190"/>
      <c r="P246" s="190"/>
      <c r="Q246" s="190"/>
      <c r="R246" s="23"/>
    </row>
    <row r="247" spans="1:18">
      <c r="A247" s="27">
        <f t="shared" ca="1" si="47"/>
        <v>46074</v>
      </c>
      <c r="B247" s="20"/>
      <c r="C247" s="21"/>
      <c r="D247" s="20"/>
      <c r="E247" s="21"/>
      <c r="F247" s="22"/>
      <c r="G247" s="22"/>
      <c r="H247" s="34" t="str">
        <f t="shared" si="43"/>
        <v/>
      </c>
      <c r="I247" s="34" t="str">
        <f t="shared" si="44"/>
        <v/>
      </c>
      <c r="J247" s="34" t="str">
        <f t="shared" si="45"/>
        <v/>
      </c>
      <c r="K247" s="34" t="str">
        <f t="shared" si="46"/>
        <v/>
      </c>
      <c r="L247" s="26" t="str">
        <f t="shared" si="42"/>
        <v/>
      </c>
      <c r="M247" s="32"/>
      <c r="N247" s="190"/>
      <c r="O247" s="190"/>
      <c r="P247" s="190"/>
      <c r="Q247" s="190"/>
      <c r="R247" s="23"/>
    </row>
    <row r="248" spans="1:18">
      <c r="A248" s="27">
        <f t="shared" ca="1" si="47"/>
        <v>46075</v>
      </c>
      <c r="B248" s="20"/>
      <c r="C248" s="21"/>
      <c r="D248" s="20"/>
      <c r="E248" s="21"/>
      <c r="F248" s="22"/>
      <c r="G248" s="22"/>
      <c r="H248" s="34" t="str">
        <f t="shared" si="43"/>
        <v/>
      </c>
      <c r="I248" s="34" t="str">
        <f t="shared" si="44"/>
        <v/>
      </c>
      <c r="J248" s="34" t="str">
        <f t="shared" si="45"/>
        <v/>
      </c>
      <c r="K248" s="34" t="str">
        <f t="shared" si="46"/>
        <v/>
      </c>
      <c r="L248" s="26" t="str">
        <f t="shared" si="42"/>
        <v/>
      </c>
      <c r="M248" s="32"/>
      <c r="N248" s="190"/>
      <c r="O248" s="190"/>
      <c r="P248" s="190"/>
      <c r="Q248" s="190"/>
      <c r="R248" s="23"/>
    </row>
    <row r="249" spans="1:18">
      <c r="A249" s="27">
        <f t="shared" ca="1" si="47"/>
        <v>46076</v>
      </c>
      <c r="B249" s="20"/>
      <c r="C249" s="21"/>
      <c r="D249" s="20"/>
      <c r="E249" s="21"/>
      <c r="F249" s="22"/>
      <c r="G249" s="22"/>
      <c r="H249" s="34" t="str">
        <f t="shared" si="43"/>
        <v/>
      </c>
      <c r="I249" s="34" t="str">
        <f t="shared" si="44"/>
        <v/>
      </c>
      <c r="J249" s="34" t="str">
        <f t="shared" si="45"/>
        <v/>
      </c>
      <c r="K249" s="34" t="str">
        <f t="shared" si="46"/>
        <v/>
      </c>
      <c r="L249" s="26" t="str">
        <f t="shared" si="42"/>
        <v/>
      </c>
      <c r="M249" s="32"/>
      <c r="N249" s="190"/>
      <c r="O249" s="190"/>
      <c r="P249" s="190"/>
      <c r="Q249" s="190"/>
      <c r="R249" s="23"/>
    </row>
    <row r="250" spans="1:18">
      <c r="A250" s="27">
        <f t="shared" ca="1" si="47"/>
        <v>46077</v>
      </c>
      <c r="B250" s="20"/>
      <c r="C250" s="21"/>
      <c r="D250" s="20"/>
      <c r="E250" s="21"/>
      <c r="F250" s="22"/>
      <c r="G250" s="22"/>
      <c r="H250" s="34" t="str">
        <f t="shared" si="43"/>
        <v/>
      </c>
      <c r="I250" s="34" t="str">
        <f t="shared" si="44"/>
        <v/>
      </c>
      <c r="J250" s="34" t="str">
        <f t="shared" si="45"/>
        <v/>
      </c>
      <c r="K250" s="34" t="str">
        <f t="shared" si="46"/>
        <v/>
      </c>
      <c r="L250" s="26" t="str">
        <f t="shared" si="42"/>
        <v/>
      </c>
      <c r="M250" s="32"/>
      <c r="N250" s="190"/>
      <c r="O250" s="190"/>
      <c r="P250" s="190"/>
      <c r="Q250" s="190"/>
      <c r="R250" s="23"/>
    </row>
    <row r="251" spans="1:18">
      <c r="A251" s="27">
        <f t="shared" ca="1" si="47"/>
        <v>46078</v>
      </c>
      <c r="B251" s="20"/>
      <c r="C251" s="21"/>
      <c r="D251" s="20"/>
      <c r="E251" s="21"/>
      <c r="F251" s="22"/>
      <c r="G251" s="22"/>
      <c r="H251" s="34" t="str">
        <f t="shared" si="43"/>
        <v/>
      </c>
      <c r="I251" s="34" t="str">
        <f t="shared" si="44"/>
        <v/>
      </c>
      <c r="J251" s="34" t="str">
        <f t="shared" si="45"/>
        <v/>
      </c>
      <c r="K251" s="34" t="str">
        <f t="shared" si="46"/>
        <v/>
      </c>
      <c r="L251" s="26" t="str">
        <f t="shared" si="42"/>
        <v/>
      </c>
      <c r="M251" s="32"/>
      <c r="N251" s="190"/>
      <c r="O251" s="190"/>
      <c r="P251" s="190"/>
      <c r="Q251" s="190"/>
      <c r="R251" s="23"/>
    </row>
    <row r="252" spans="1:18">
      <c r="A252" s="27">
        <f t="shared" ca="1" si="47"/>
        <v>46079</v>
      </c>
      <c r="B252" s="20"/>
      <c r="C252" s="21"/>
      <c r="D252" s="20"/>
      <c r="E252" s="21"/>
      <c r="F252" s="22"/>
      <c r="G252" s="22"/>
      <c r="H252" s="34" t="str">
        <f t="shared" si="43"/>
        <v/>
      </c>
      <c r="I252" s="34" t="str">
        <f t="shared" si="44"/>
        <v/>
      </c>
      <c r="J252" s="34" t="str">
        <f t="shared" si="45"/>
        <v/>
      </c>
      <c r="K252" s="34" t="str">
        <f t="shared" si="46"/>
        <v/>
      </c>
      <c r="L252" s="26" t="str">
        <f t="shared" si="42"/>
        <v/>
      </c>
      <c r="M252" s="32"/>
      <c r="N252" s="190"/>
      <c r="O252" s="190"/>
      <c r="P252" s="190"/>
      <c r="Q252" s="190"/>
      <c r="R252" s="23"/>
    </row>
    <row r="253" spans="1:18">
      <c r="A253" s="27">
        <f t="shared" ca="1" si="47"/>
        <v>46080</v>
      </c>
      <c r="B253" s="20"/>
      <c r="C253" s="21"/>
      <c r="D253" s="20"/>
      <c r="E253" s="21"/>
      <c r="F253" s="22"/>
      <c r="G253" s="22"/>
      <c r="H253" s="34" t="str">
        <f t="shared" si="43"/>
        <v/>
      </c>
      <c r="I253" s="34" t="str">
        <f t="shared" si="44"/>
        <v/>
      </c>
      <c r="J253" s="34" t="str">
        <f t="shared" si="45"/>
        <v/>
      </c>
      <c r="K253" s="34" t="str">
        <f t="shared" si="46"/>
        <v/>
      </c>
      <c r="L253" s="26" t="str">
        <f t="shared" si="42"/>
        <v/>
      </c>
      <c r="M253" s="32"/>
      <c r="N253" s="190"/>
      <c r="O253" s="190"/>
      <c r="P253" s="190"/>
      <c r="Q253" s="190"/>
      <c r="R253" s="23"/>
    </row>
    <row r="254" spans="1:18">
      <c r="A254" s="27">
        <f t="shared" ca="1" si="47"/>
        <v>46081</v>
      </c>
      <c r="B254" s="20"/>
      <c r="C254" s="21"/>
      <c r="D254" s="20"/>
      <c r="E254" s="21"/>
      <c r="F254" s="22"/>
      <c r="G254" s="22"/>
      <c r="H254" s="34" t="str">
        <f t="shared" si="43"/>
        <v/>
      </c>
      <c r="I254" s="34" t="str">
        <f t="shared" si="44"/>
        <v/>
      </c>
      <c r="J254" s="34" t="str">
        <f t="shared" si="45"/>
        <v/>
      </c>
      <c r="K254" s="34" t="str">
        <f t="shared" si="46"/>
        <v/>
      </c>
      <c r="L254" s="26" t="str">
        <f>IF(AND($B254="",$D254=""),"",($C254-$B254-$F254)+($E254-$D254-$G254))</f>
        <v/>
      </c>
      <c r="M254" s="32"/>
      <c r="N254" s="190"/>
      <c r="O254" s="190"/>
      <c r="P254" s="190"/>
      <c r="Q254" s="190"/>
      <c r="R254" s="23"/>
    </row>
    <row r="255" spans="1:18">
      <c r="A255" s="27">
        <f t="shared" ca="1" si="47"/>
        <v>46082</v>
      </c>
      <c r="B255" s="20"/>
      <c r="C255" s="21"/>
      <c r="D255" s="20"/>
      <c r="E255" s="21"/>
      <c r="F255" s="22"/>
      <c r="G255" s="22"/>
      <c r="H255" s="34" t="str">
        <f t="shared" si="43"/>
        <v/>
      </c>
      <c r="I255" s="34" t="str">
        <f t="shared" si="44"/>
        <v/>
      </c>
      <c r="J255" s="34" t="str">
        <f t="shared" si="45"/>
        <v/>
      </c>
      <c r="K255" s="34" t="str">
        <f t="shared" si="46"/>
        <v/>
      </c>
      <c r="L255" s="26" t="str">
        <f>IF(AND($B255="",$D255=""),"",($C255-$B255-$F255)+($E255-$D255-$G255))</f>
        <v/>
      </c>
      <c r="M255" s="32"/>
      <c r="N255" s="190"/>
      <c r="O255" s="190"/>
      <c r="P255" s="190"/>
      <c r="Q255" s="190"/>
      <c r="R255" s="23"/>
    </row>
    <row r="256" spans="1:18">
      <c r="A256" s="27">
        <f t="shared" ca="1" si="47"/>
        <v>46083</v>
      </c>
      <c r="B256" s="20"/>
      <c r="C256" s="21"/>
      <c r="D256" s="20"/>
      <c r="E256" s="21"/>
      <c r="F256" s="22"/>
      <c r="G256" s="22"/>
      <c r="H256" s="34" t="str">
        <f t="shared" si="43"/>
        <v/>
      </c>
      <c r="I256" s="34" t="str">
        <f t="shared" si="44"/>
        <v/>
      </c>
      <c r="J256" s="34" t="str">
        <f t="shared" si="45"/>
        <v/>
      </c>
      <c r="K256" s="34" t="str">
        <f t="shared" si="46"/>
        <v/>
      </c>
      <c r="L256" s="26" t="str">
        <f>IF(AND($B256="",$D256=""),"",($C256-$B256-$F256)+($E256-$D256-$G256))</f>
        <v/>
      </c>
      <c r="M256" s="32"/>
      <c r="N256" s="190"/>
      <c r="O256" s="190"/>
      <c r="P256" s="190"/>
      <c r="Q256" s="190"/>
      <c r="R256" s="23"/>
    </row>
    <row r="257" spans="1:18">
      <c r="A257" s="27">
        <f t="shared" ca="1" si="47"/>
        <v>46084</v>
      </c>
      <c r="B257" s="20"/>
      <c r="C257" s="21"/>
      <c r="D257" s="20"/>
      <c r="E257" s="21"/>
      <c r="F257" s="22"/>
      <c r="G257" s="22"/>
      <c r="H257" s="34" t="str">
        <f t="shared" si="43"/>
        <v/>
      </c>
      <c r="I257" s="34" t="str">
        <f t="shared" si="44"/>
        <v/>
      </c>
      <c r="J257" s="34" t="str">
        <f t="shared" si="45"/>
        <v/>
      </c>
      <c r="K257" s="34" t="str">
        <f t="shared" si="46"/>
        <v/>
      </c>
      <c r="L257" s="26" t="str">
        <f>IF(AND($B257="",$D257=""),"",($C257-$B257-$F257)+($E257-$D257-$G257))</f>
        <v/>
      </c>
      <c r="M257" s="32"/>
      <c r="N257" s="190"/>
      <c r="O257" s="190"/>
      <c r="P257" s="190"/>
      <c r="Q257" s="190"/>
      <c r="R257" s="23"/>
    </row>
    <row r="258" spans="1:18">
      <c r="A258" s="5" t="s">
        <v>11</v>
      </c>
      <c r="B258" s="191"/>
      <c r="C258" s="192"/>
      <c r="D258" s="191"/>
      <c r="E258" s="192"/>
      <c r="F258" s="26" t="str">
        <f>IF(SUM($F227:$F257)=0,"",SUM($F227:$F257))</f>
        <v/>
      </c>
      <c r="G258" s="26" t="str">
        <f>IF(SUM($G227:$G257)=0,"",SUM($G227:$G257))</f>
        <v/>
      </c>
      <c r="H258" s="26" t="str">
        <f>IF(SUM(H227:H257)=0,"",SUM(H227:H257))</f>
        <v/>
      </c>
      <c r="I258" s="26" t="str">
        <f>IF(SUM(I227:I257)=0,"",SUM(I227:I257))</f>
        <v/>
      </c>
      <c r="J258" s="26" t="str">
        <f>IF(SUM(J227:J257)=0,"",SUM(J227:J257))</f>
        <v/>
      </c>
      <c r="K258" s="26" t="str">
        <f>IF(SUM(K227:K257)=0,"",SUM(K227:K257))</f>
        <v/>
      </c>
      <c r="L258" s="26" t="str">
        <f>IF(SUM($L227:$L257)=0,"",SUM($L227:$L257))</f>
        <v/>
      </c>
      <c r="M258" s="33"/>
      <c r="N258" s="193"/>
      <c r="O258" s="193"/>
      <c r="P258" s="193"/>
      <c r="Q258" s="193"/>
      <c r="R258" s="6"/>
    </row>
    <row r="260" spans="1:18" ht="27" customHeight="1">
      <c r="A260" s="194" t="s">
        <v>22</v>
      </c>
      <c r="B260" s="189" t="s">
        <v>103</v>
      </c>
      <c r="C260" s="189"/>
      <c r="D260" s="189"/>
      <c r="E260" s="189"/>
      <c r="F260" s="189" t="s">
        <v>23</v>
      </c>
      <c r="G260" s="189"/>
      <c r="H260" s="189" t="s">
        <v>88</v>
      </c>
      <c r="I260" s="189"/>
      <c r="J260" s="189"/>
      <c r="K260" s="189"/>
      <c r="L260" s="189" t="s">
        <v>87</v>
      </c>
      <c r="M260" s="195" t="s">
        <v>96</v>
      </c>
      <c r="N260" s="194" t="s">
        <v>25</v>
      </c>
      <c r="O260" s="194"/>
      <c r="P260" s="194"/>
      <c r="Q260" s="194"/>
      <c r="R260" s="189" t="s">
        <v>100</v>
      </c>
    </row>
    <row r="261" spans="1:18" ht="14.25" customHeight="1">
      <c r="A261" s="194"/>
      <c r="B261" s="189" t="s">
        <v>82</v>
      </c>
      <c r="C261" s="189"/>
      <c r="D261" s="189" t="s">
        <v>84</v>
      </c>
      <c r="E261" s="189"/>
      <c r="F261" s="189"/>
      <c r="G261" s="189"/>
      <c r="H261" s="189" t="s">
        <v>90</v>
      </c>
      <c r="I261" s="189"/>
      <c r="J261" s="189" t="s">
        <v>89</v>
      </c>
      <c r="K261" s="189"/>
      <c r="L261" s="189"/>
      <c r="M261" s="196"/>
      <c r="N261" s="194"/>
      <c r="O261" s="194"/>
      <c r="P261" s="194"/>
      <c r="Q261" s="194"/>
      <c r="R261" s="189"/>
    </row>
    <row r="262" spans="1:18">
      <c r="A262" s="194"/>
      <c r="B262" s="43" t="s">
        <v>26</v>
      </c>
      <c r="C262" s="43" t="s">
        <v>27</v>
      </c>
      <c r="D262" s="43" t="s">
        <v>26</v>
      </c>
      <c r="E262" s="43" t="s">
        <v>27</v>
      </c>
      <c r="F262" s="44" t="s">
        <v>85</v>
      </c>
      <c r="G262" s="44" t="s">
        <v>86</v>
      </c>
      <c r="H262" s="44" t="s">
        <v>81</v>
      </c>
      <c r="I262" s="44" t="s">
        <v>83</v>
      </c>
      <c r="J262" s="44" t="s">
        <v>81</v>
      </c>
      <c r="K262" s="44" t="s">
        <v>95</v>
      </c>
      <c r="L262" s="189"/>
      <c r="M262" s="197"/>
      <c r="N262" s="194"/>
      <c r="O262" s="194"/>
      <c r="P262" s="194"/>
      <c r="Q262" s="194"/>
      <c r="R262" s="194"/>
    </row>
    <row r="263" spans="1:18">
      <c r="A263" s="27" cm="1">
        <f t="array" aca="1" ref="A263" ca="1">DATE("2025","8"+7,IFERROR(INDIRECT(T1),"1"))</f>
        <v>46082</v>
      </c>
      <c r="B263" s="20"/>
      <c r="C263" s="21"/>
      <c r="D263" s="20"/>
      <c r="E263" s="21"/>
      <c r="F263" s="22"/>
      <c r="G263" s="22"/>
      <c r="H263" s="34" t="str">
        <f>IF(OR(B263="",LEFT(M263,1)="✓"),"",C263-B263-F263)</f>
        <v/>
      </c>
      <c r="I263" s="34" t="str">
        <f>IF(OR(D263="",LEFT(M263,1)="✓"),"",E263-D263-G263)</f>
        <v/>
      </c>
      <c r="J263" s="34" t="str">
        <f>IF(AND(B263&lt;&gt;"",M263="✓所定"),C263-B263-F263,"")</f>
        <v/>
      </c>
      <c r="K263" s="34" t="str">
        <f>IF(AND(B263&lt;&gt;"",M263="✓法定"),C263-B263-F263,"")</f>
        <v/>
      </c>
      <c r="L263" s="34" t="str">
        <f>IF(AND($B263="",$D263=""),"",($C263-$B263-$F263)+($E263-$D263-$G263))</f>
        <v/>
      </c>
      <c r="M263" s="32"/>
      <c r="N263" s="190"/>
      <c r="O263" s="190"/>
      <c r="P263" s="190"/>
      <c r="Q263" s="190"/>
      <c r="R263" s="23"/>
    </row>
    <row r="264" spans="1:18">
      <c r="A264" s="27">
        <f ca="1">A263+1</f>
        <v>46083</v>
      </c>
      <c r="B264" s="20"/>
      <c r="C264" s="21"/>
      <c r="D264" s="20"/>
      <c r="E264" s="21"/>
      <c r="F264" s="22"/>
      <c r="G264" s="22"/>
      <c r="H264" s="34" t="str">
        <f t="shared" ref="H264:H293" si="48">IF(OR(B264="",LEFT(M264,1)="✓"),"",C264-B264-F264)</f>
        <v/>
      </c>
      <c r="I264" s="34" t="str">
        <f t="shared" ref="I264:I293" si="49">IF(OR(D264="",LEFT(M264,1)="✓"),"",E264-D264-G264)</f>
        <v/>
      </c>
      <c r="J264" s="34" t="str">
        <f t="shared" ref="J264:J293" si="50">IF(AND(B264&lt;&gt;"",M264="✓所定"),C264-B264-F264,"")</f>
        <v/>
      </c>
      <c r="K264" s="34" t="str">
        <f t="shared" ref="K264:K293" si="51">IF(AND(B264&lt;&gt;"",M264="✓法定"),C264-B264-F264,"")</f>
        <v/>
      </c>
      <c r="L264" s="34" t="str">
        <f t="shared" ref="L264:L288" si="52">IF(AND($B264="",$D264=""),"",($C264-$B264-$F264)+($E264-$D264-$G264))</f>
        <v/>
      </c>
      <c r="M264" s="32"/>
      <c r="N264" s="190"/>
      <c r="O264" s="190"/>
      <c r="P264" s="190"/>
      <c r="Q264" s="190"/>
      <c r="R264" s="23"/>
    </row>
    <row r="265" spans="1:18">
      <c r="A265" s="27">
        <f t="shared" ref="A265:A293" ca="1" si="53">A264+1</f>
        <v>46084</v>
      </c>
      <c r="B265" s="20"/>
      <c r="C265" s="21"/>
      <c r="D265" s="20"/>
      <c r="E265" s="21"/>
      <c r="F265" s="22"/>
      <c r="G265" s="22"/>
      <c r="H265" s="34" t="str">
        <f t="shared" si="48"/>
        <v/>
      </c>
      <c r="I265" s="34" t="str">
        <f t="shared" si="49"/>
        <v/>
      </c>
      <c r="J265" s="34" t="str">
        <f t="shared" si="50"/>
        <v/>
      </c>
      <c r="K265" s="34" t="str">
        <f t="shared" si="51"/>
        <v/>
      </c>
      <c r="L265" s="34" t="str">
        <f t="shared" si="52"/>
        <v/>
      </c>
      <c r="M265" s="32"/>
      <c r="N265" s="190"/>
      <c r="O265" s="190"/>
      <c r="P265" s="190"/>
      <c r="Q265" s="190"/>
      <c r="R265" s="23"/>
    </row>
    <row r="266" spans="1:18">
      <c r="A266" s="27">
        <f t="shared" ca="1" si="53"/>
        <v>46085</v>
      </c>
      <c r="B266" s="20"/>
      <c r="C266" s="21"/>
      <c r="D266" s="20"/>
      <c r="E266" s="21"/>
      <c r="F266" s="22"/>
      <c r="G266" s="22"/>
      <c r="H266" s="34" t="str">
        <f t="shared" si="48"/>
        <v/>
      </c>
      <c r="I266" s="34" t="str">
        <f t="shared" si="49"/>
        <v/>
      </c>
      <c r="J266" s="34" t="str">
        <f t="shared" si="50"/>
        <v/>
      </c>
      <c r="K266" s="34" t="str">
        <f t="shared" si="51"/>
        <v/>
      </c>
      <c r="L266" s="34" t="str">
        <f t="shared" si="52"/>
        <v/>
      </c>
      <c r="M266" s="32"/>
      <c r="N266" s="190"/>
      <c r="O266" s="190"/>
      <c r="P266" s="190"/>
      <c r="Q266" s="190"/>
      <c r="R266" s="23"/>
    </row>
    <row r="267" spans="1:18">
      <c r="A267" s="27">
        <f t="shared" ca="1" si="53"/>
        <v>46086</v>
      </c>
      <c r="B267" s="20"/>
      <c r="C267" s="21"/>
      <c r="D267" s="20"/>
      <c r="E267" s="21"/>
      <c r="F267" s="22"/>
      <c r="G267" s="22"/>
      <c r="H267" s="34" t="str">
        <f t="shared" si="48"/>
        <v/>
      </c>
      <c r="I267" s="34" t="str">
        <f t="shared" si="49"/>
        <v/>
      </c>
      <c r="J267" s="34" t="str">
        <f t="shared" si="50"/>
        <v/>
      </c>
      <c r="K267" s="34" t="str">
        <f t="shared" si="51"/>
        <v/>
      </c>
      <c r="L267" s="34" t="str">
        <f t="shared" si="52"/>
        <v/>
      </c>
      <c r="M267" s="32"/>
      <c r="N267" s="190"/>
      <c r="O267" s="190"/>
      <c r="P267" s="190"/>
      <c r="Q267" s="190"/>
      <c r="R267" s="23"/>
    </row>
    <row r="268" spans="1:18">
      <c r="A268" s="27">
        <f t="shared" ca="1" si="53"/>
        <v>46087</v>
      </c>
      <c r="B268" s="20"/>
      <c r="C268" s="21"/>
      <c r="D268" s="20"/>
      <c r="E268" s="21"/>
      <c r="F268" s="22"/>
      <c r="G268" s="22"/>
      <c r="H268" s="34" t="str">
        <f t="shared" si="48"/>
        <v/>
      </c>
      <c r="I268" s="34" t="str">
        <f t="shared" si="49"/>
        <v/>
      </c>
      <c r="J268" s="34" t="str">
        <f t="shared" si="50"/>
        <v/>
      </c>
      <c r="K268" s="34" t="str">
        <f t="shared" si="51"/>
        <v/>
      </c>
      <c r="L268" s="34" t="str">
        <f t="shared" si="52"/>
        <v/>
      </c>
      <c r="M268" s="32"/>
      <c r="N268" s="190"/>
      <c r="O268" s="190"/>
      <c r="P268" s="190"/>
      <c r="Q268" s="190"/>
      <c r="R268" s="23"/>
    </row>
    <row r="269" spans="1:18">
      <c r="A269" s="27">
        <f t="shared" ca="1" si="53"/>
        <v>46088</v>
      </c>
      <c r="B269" s="20"/>
      <c r="C269" s="21"/>
      <c r="D269" s="20"/>
      <c r="E269" s="21"/>
      <c r="F269" s="22"/>
      <c r="G269" s="22"/>
      <c r="H269" s="34" t="str">
        <f t="shared" si="48"/>
        <v/>
      </c>
      <c r="I269" s="34" t="str">
        <f t="shared" si="49"/>
        <v/>
      </c>
      <c r="J269" s="34" t="str">
        <f t="shared" si="50"/>
        <v/>
      </c>
      <c r="K269" s="34" t="str">
        <f t="shared" si="51"/>
        <v/>
      </c>
      <c r="L269" s="34" t="str">
        <f t="shared" si="52"/>
        <v/>
      </c>
      <c r="M269" s="32"/>
      <c r="N269" s="190"/>
      <c r="O269" s="190"/>
      <c r="P269" s="190"/>
      <c r="Q269" s="190"/>
      <c r="R269" s="23"/>
    </row>
    <row r="270" spans="1:18">
      <c r="A270" s="27">
        <f t="shared" ca="1" si="53"/>
        <v>46089</v>
      </c>
      <c r="B270" s="20"/>
      <c r="C270" s="21"/>
      <c r="D270" s="20"/>
      <c r="E270" s="21"/>
      <c r="F270" s="22"/>
      <c r="G270" s="22"/>
      <c r="H270" s="34" t="str">
        <f t="shared" si="48"/>
        <v/>
      </c>
      <c r="I270" s="34" t="str">
        <f t="shared" si="49"/>
        <v/>
      </c>
      <c r="J270" s="34" t="str">
        <f t="shared" si="50"/>
        <v/>
      </c>
      <c r="K270" s="34" t="str">
        <f t="shared" si="51"/>
        <v/>
      </c>
      <c r="L270" s="34" t="str">
        <f t="shared" si="52"/>
        <v/>
      </c>
      <c r="M270" s="32"/>
      <c r="N270" s="190"/>
      <c r="O270" s="190"/>
      <c r="P270" s="190"/>
      <c r="Q270" s="190"/>
      <c r="R270" s="23"/>
    </row>
    <row r="271" spans="1:18">
      <c r="A271" s="27">
        <f t="shared" ca="1" si="53"/>
        <v>46090</v>
      </c>
      <c r="B271" s="20"/>
      <c r="C271" s="21"/>
      <c r="D271" s="20"/>
      <c r="E271" s="21"/>
      <c r="F271" s="22"/>
      <c r="G271" s="22"/>
      <c r="H271" s="34" t="str">
        <f t="shared" si="48"/>
        <v/>
      </c>
      <c r="I271" s="34" t="str">
        <f t="shared" si="49"/>
        <v/>
      </c>
      <c r="J271" s="34" t="str">
        <f t="shared" si="50"/>
        <v/>
      </c>
      <c r="K271" s="34" t="str">
        <f t="shared" si="51"/>
        <v/>
      </c>
      <c r="L271" s="34" t="str">
        <f t="shared" si="52"/>
        <v/>
      </c>
      <c r="M271" s="32"/>
      <c r="N271" s="190"/>
      <c r="O271" s="190"/>
      <c r="P271" s="190"/>
      <c r="Q271" s="190"/>
      <c r="R271" s="23"/>
    </row>
    <row r="272" spans="1:18">
      <c r="A272" s="27">
        <f t="shared" ca="1" si="53"/>
        <v>46091</v>
      </c>
      <c r="B272" s="20"/>
      <c r="C272" s="21"/>
      <c r="D272" s="20"/>
      <c r="E272" s="21"/>
      <c r="F272" s="22"/>
      <c r="G272" s="22"/>
      <c r="H272" s="34" t="str">
        <f t="shared" si="48"/>
        <v/>
      </c>
      <c r="I272" s="34" t="str">
        <f t="shared" si="49"/>
        <v/>
      </c>
      <c r="J272" s="34" t="str">
        <f t="shared" si="50"/>
        <v/>
      </c>
      <c r="K272" s="34" t="str">
        <f t="shared" si="51"/>
        <v/>
      </c>
      <c r="L272" s="34" t="str">
        <f t="shared" si="52"/>
        <v/>
      </c>
      <c r="M272" s="32"/>
      <c r="N272" s="190"/>
      <c r="O272" s="190"/>
      <c r="P272" s="190"/>
      <c r="Q272" s="190"/>
      <c r="R272" s="23"/>
    </row>
    <row r="273" spans="1:18">
      <c r="A273" s="27">
        <f t="shared" ca="1" si="53"/>
        <v>46092</v>
      </c>
      <c r="B273" s="20"/>
      <c r="C273" s="21"/>
      <c r="D273" s="20"/>
      <c r="E273" s="21"/>
      <c r="F273" s="22"/>
      <c r="G273" s="22"/>
      <c r="H273" s="34" t="str">
        <f t="shared" si="48"/>
        <v/>
      </c>
      <c r="I273" s="34" t="str">
        <f t="shared" si="49"/>
        <v/>
      </c>
      <c r="J273" s="34" t="str">
        <f t="shared" si="50"/>
        <v/>
      </c>
      <c r="K273" s="34" t="str">
        <f t="shared" si="51"/>
        <v/>
      </c>
      <c r="L273" s="34" t="str">
        <f t="shared" si="52"/>
        <v/>
      </c>
      <c r="M273" s="32"/>
      <c r="N273" s="190"/>
      <c r="O273" s="190"/>
      <c r="P273" s="190"/>
      <c r="Q273" s="190"/>
      <c r="R273" s="23"/>
    </row>
    <row r="274" spans="1:18">
      <c r="A274" s="27">
        <f t="shared" ca="1" si="53"/>
        <v>46093</v>
      </c>
      <c r="B274" s="20"/>
      <c r="C274" s="21"/>
      <c r="D274" s="20"/>
      <c r="E274" s="21"/>
      <c r="F274" s="22"/>
      <c r="G274" s="22"/>
      <c r="H274" s="34" t="str">
        <f t="shared" si="48"/>
        <v/>
      </c>
      <c r="I274" s="34" t="str">
        <f t="shared" si="49"/>
        <v/>
      </c>
      <c r="J274" s="34" t="str">
        <f t="shared" si="50"/>
        <v/>
      </c>
      <c r="K274" s="34" t="str">
        <f t="shared" si="51"/>
        <v/>
      </c>
      <c r="L274" s="34" t="str">
        <f t="shared" si="52"/>
        <v/>
      </c>
      <c r="M274" s="32"/>
      <c r="N274" s="190"/>
      <c r="O274" s="190"/>
      <c r="P274" s="190"/>
      <c r="Q274" s="190"/>
      <c r="R274" s="23"/>
    </row>
    <row r="275" spans="1:18">
      <c r="A275" s="27">
        <f t="shared" ca="1" si="53"/>
        <v>46094</v>
      </c>
      <c r="B275" s="20"/>
      <c r="C275" s="21"/>
      <c r="D275" s="20"/>
      <c r="E275" s="21"/>
      <c r="F275" s="22"/>
      <c r="G275" s="22"/>
      <c r="H275" s="34" t="str">
        <f t="shared" si="48"/>
        <v/>
      </c>
      <c r="I275" s="34" t="str">
        <f t="shared" si="49"/>
        <v/>
      </c>
      <c r="J275" s="34" t="str">
        <f t="shared" si="50"/>
        <v/>
      </c>
      <c r="K275" s="34" t="str">
        <f t="shared" si="51"/>
        <v/>
      </c>
      <c r="L275" s="34" t="str">
        <f t="shared" si="52"/>
        <v/>
      </c>
      <c r="M275" s="32"/>
      <c r="N275" s="190"/>
      <c r="O275" s="190"/>
      <c r="P275" s="190"/>
      <c r="Q275" s="190"/>
      <c r="R275" s="23"/>
    </row>
    <row r="276" spans="1:18">
      <c r="A276" s="27">
        <f t="shared" ca="1" si="53"/>
        <v>46095</v>
      </c>
      <c r="B276" s="20"/>
      <c r="C276" s="21"/>
      <c r="D276" s="20"/>
      <c r="E276" s="21"/>
      <c r="F276" s="22"/>
      <c r="G276" s="22"/>
      <c r="H276" s="34" t="str">
        <f t="shared" si="48"/>
        <v/>
      </c>
      <c r="I276" s="34" t="str">
        <f t="shared" si="49"/>
        <v/>
      </c>
      <c r="J276" s="34" t="str">
        <f t="shared" si="50"/>
        <v/>
      </c>
      <c r="K276" s="34" t="str">
        <f t="shared" si="51"/>
        <v/>
      </c>
      <c r="L276" s="34" t="str">
        <f t="shared" si="52"/>
        <v/>
      </c>
      <c r="M276" s="32"/>
      <c r="N276" s="190"/>
      <c r="O276" s="190"/>
      <c r="P276" s="190"/>
      <c r="Q276" s="190"/>
      <c r="R276" s="23"/>
    </row>
    <row r="277" spans="1:18">
      <c r="A277" s="27">
        <f t="shared" ca="1" si="53"/>
        <v>46096</v>
      </c>
      <c r="B277" s="20"/>
      <c r="C277" s="21"/>
      <c r="D277" s="20"/>
      <c r="E277" s="21"/>
      <c r="F277" s="22"/>
      <c r="G277" s="22"/>
      <c r="H277" s="34" t="str">
        <f t="shared" si="48"/>
        <v/>
      </c>
      <c r="I277" s="34" t="str">
        <f t="shared" si="49"/>
        <v/>
      </c>
      <c r="J277" s="34" t="str">
        <f t="shared" si="50"/>
        <v/>
      </c>
      <c r="K277" s="34" t="str">
        <f t="shared" si="51"/>
        <v/>
      </c>
      <c r="L277" s="34" t="str">
        <f t="shared" si="52"/>
        <v/>
      </c>
      <c r="M277" s="32"/>
      <c r="N277" s="190"/>
      <c r="O277" s="190"/>
      <c r="P277" s="190"/>
      <c r="Q277" s="190"/>
      <c r="R277" s="23"/>
    </row>
    <row r="278" spans="1:18">
      <c r="A278" s="27">
        <f t="shared" ca="1" si="53"/>
        <v>46097</v>
      </c>
      <c r="B278" s="20"/>
      <c r="C278" s="21"/>
      <c r="D278" s="20"/>
      <c r="E278" s="21"/>
      <c r="F278" s="22"/>
      <c r="G278" s="22"/>
      <c r="H278" s="34" t="str">
        <f t="shared" si="48"/>
        <v/>
      </c>
      <c r="I278" s="34" t="str">
        <f t="shared" si="49"/>
        <v/>
      </c>
      <c r="J278" s="34" t="str">
        <f t="shared" si="50"/>
        <v/>
      </c>
      <c r="K278" s="34" t="str">
        <f t="shared" si="51"/>
        <v/>
      </c>
      <c r="L278" s="34" t="str">
        <f t="shared" si="52"/>
        <v/>
      </c>
      <c r="M278" s="32"/>
      <c r="N278" s="190"/>
      <c r="O278" s="190"/>
      <c r="P278" s="190"/>
      <c r="Q278" s="190"/>
      <c r="R278" s="23"/>
    </row>
    <row r="279" spans="1:18">
      <c r="A279" s="27">
        <f t="shared" ca="1" si="53"/>
        <v>46098</v>
      </c>
      <c r="B279" s="20"/>
      <c r="C279" s="21"/>
      <c r="D279" s="20"/>
      <c r="E279" s="21"/>
      <c r="F279" s="22"/>
      <c r="G279" s="22"/>
      <c r="H279" s="34" t="str">
        <f t="shared" si="48"/>
        <v/>
      </c>
      <c r="I279" s="34" t="str">
        <f t="shared" si="49"/>
        <v/>
      </c>
      <c r="J279" s="34" t="str">
        <f t="shared" si="50"/>
        <v/>
      </c>
      <c r="K279" s="34" t="str">
        <f t="shared" si="51"/>
        <v/>
      </c>
      <c r="L279" s="34" t="str">
        <f t="shared" si="52"/>
        <v/>
      </c>
      <c r="M279" s="32"/>
      <c r="N279" s="190"/>
      <c r="O279" s="190"/>
      <c r="P279" s="190"/>
      <c r="Q279" s="190"/>
      <c r="R279" s="23"/>
    </row>
    <row r="280" spans="1:18">
      <c r="A280" s="27">
        <f t="shared" ca="1" si="53"/>
        <v>46099</v>
      </c>
      <c r="B280" s="20"/>
      <c r="C280" s="21"/>
      <c r="D280" s="20"/>
      <c r="E280" s="21"/>
      <c r="F280" s="22"/>
      <c r="G280" s="22"/>
      <c r="H280" s="34" t="str">
        <f t="shared" si="48"/>
        <v/>
      </c>
      <c r="I280" s="34" t="str">
        <f t="shared" si="49"/>
        <v/>
      </c>
      <c r="J280" s="34" t="str">
        <f t="shared" si="50"/>
        <v/>
      </c>
      <c r="K280" s="34" t="str">
        <f t="shared" si="51"/>
        <v/>
      </c>
      <c r="L280" s="34" t="str">
        <f t="shared" si="52"/>
        <v/>
      </c>
      <c r="M280" s="32"/>
      <c r="N280" s="190"/>
      <c r="O280" s="190"/>
      <c r="P280" s="190"/>
      <c r="Q280" s="190"/>
      <c r="R280" s="23"/>
    </row>
    <row r="281" spans="1:18">
      <c r="A281" s="27">
        <f t="shared" ca="1" si="53"/>
        <v>46100</v>
      </c>
      <c r="B281" s="20"/>
      <c r="C281" s="21"/>
      <c r="D281" s="20"/>
      <c r="E281" s="21"/>
      <c r="F281" s="22"/>
      <c r="G281" s="22"/>
      <c r="H281" s="34" t="str">
        <f t="shared" si="48"/>
        <v/>
      </c>
      <c r="I281" s="34" t="str">
        <f t="shared" si="49"/>
        <v/>
      </c>
      <c r="J281" s="34" t="str">
        <f t="shared" si="50"/>
        <v/>
      </c>
      <c r="K281" s="34" t="str">
        <f t="shared" si="51"/>
        <v/>
      </c>
      <c r="L281" s="34" t="str">
        <f t="shared" si="52"/>
        <v/>
      </c>
      <c r="M281" s="32"/>
      <c r="N281" s="190"/>
      <c r="O281" s="190"/>
      <c r="P281" s="190"/>
      <c r="Q281" s="190"/>
      <c r="R281" s="23"/>
    </row>
    <row r="282" spans="1:18">
      <c r="A282" s="27">
        <f t="shared" ca="1" si="53"/>
        <v>46101</v>
      </c>
      <c r="B282" s="20"/>
      <c r="C282" s="21"/>
      <c r="D282" s="20"/>
      <c r="E282" s="21"/>
      <c r="F282" s="22"/>
      <c r="G282" s="22"/>
      <c r="H282" s="34" t="str">
        <f t="shared" si="48"/>
        <v/>
      </c>
      <c r="I282" s="34" t="str">
        <f t="shared" si="49"/>
        <v/>
      </c>
      <c r="J282" s="34" t="str">
        <f t="shared" si="50"/>
        <v/>
      </c>
      <c r="K282" s="34" t="str">
        <f t="shared" si="51"/>
        <v/>
      </c>
      <c r="L282" s="34" t="str">
        <f t="shared" si="52"/>
        <v/>
      </c>
      <c r="M282" s="32"/>
      <c r="N282" s="190"/>
      <c r="O282" s="190"/>
      <c r="P282" s="190"/>
      <c r="Q282" s="190"/>
      <c r="R282" s="23"/>
    </row>
    <row r="283" spans="1:18">
      <c r="A283" s="27">
        <f t="shared" ca="1" si="53"/>
        <v>46102</v>
      </c>
      <c r="B283" s="20"/>
      <c r="C283" s="21"/>
      <c r="D283" s="20"/>
      <c r="E283" s="21"/>
      <c r="F283" s="22"/>
      <c r="G283" s="22"/>
      <c r="H283" s="34" t="str">
        <f t="shared" si="48"/>
        <v/>
      </c>
      <c r="I283" s="34" t="str">
        <f t="shared" si="49"/>
        <v/>
      </c>
      <c r="J283" s="34" t="str">
        <f t="shared" si="50"/>
        <v/>
      </c>
      <c r="K283" s="34" t="str">
        <f t="shared" si="51"/>
        <v/>
      </c>
      <c r="L283" s="34" t="str">
        <f t="shared" si="52"/>
        <v/>
      </c>
      <c r="M283" s="32"/>
      <c r="N283" s="190"/>
      <c r="O283" s="190"/>
      <c r="P283" s="190"/>
      <c r="Q283" s="190"/>
      <c r="R283" s="23"/>
    </row>
    <row r="284" spans="1:18">
      <c r="A284" s="27">
        <f t="shared" ca="1" si="53"/>
        <v>46103</v>
      </c>
      <c r="B284" s="20"/>
      <c r="C284" s="21"/>
      <c r="D284" s="20"/>
      <c r="E284" s="21"/>
      <c r="F284" s="22"/>
      <c r="G284" s="22"/>
      <c r="H284" s="34" t="str">
        <f t="shared" si="48"/>
        <v/>
      </c>
      <c r="I284" s="34" t="str">
        <f t="shared" si="49"/>
        <v/>
      </c>
      <c r="J284" s="34" t="str">
        <f t="shared" si="50"/>
        <v/>
      </c>
      <c r="K284" s="34" t="str">
        <f t="shared" si="51"/>
        <v/>
      </c>
      <c r="L284" s="34" t="str">
        <f t="shared" si="52"/>
        <v/>
      </c>
      <c r="M284" s="32"/>
      <c r="N284" s="190"/>
      <c r="O284" s="190"/>
      <c r="P284" s="190"/>
      <c r="Q284" s="190"/>
      <c r="R284" s="23"/>
    </row>
    <row r="285" spans="1:18">
      <c r="A285" s="27">
        <f t="shared" ca="1" si="53"/>
        <v>46104</v>
      </c>
      <c r="B285" s="20"/>
      <c r="C285" s="21"/>
      <c r="D285" s="20"/>
      <c r="E285" s="21"/>
      <c r="F285" s="22"/>
      <c r="G285" s="22"/>
      <c r="H285" s="34" t="str">
        <f t="shared" si="48"/>
        <v/>
      </c>
      <c r="I285" s="34" t="str">
        <f t="shared" si="49"/>
        <v/>
      </c>
      <c r="J285" s="34" t="str">
        <f t="shared" si="50"/>
        <v/>
      </c>
      <c r="K285" s="34" t="str">
        <f t="shared" si="51"/>
        <v/>
      </c>
      <c r="L285" s="34" t="str">
        <f t="shared" si="52"/>
        <v/>
      </c>
      <c r="M285" s="32"/>
      <c r="N285" s="190"/>
      <c r="O285" s="190"/>
      <c r="P285" s="190"/>
      <c r="Q285" s="190"/>
      <c r="R285" s="23"/>
    </row>
    <row r="286" spans="1:18">
      <c r="A286" s="27">
        <f t="shared" ca="1" si="53"/>
        <v>46105</v>
      </c>
      <c r="B286" s="20"/>
      <c r="C286" s="21"/>
      <c r="D286" s="20"/>
      <c r="E286" s="21"/>
      <c r="F286" s="22"/>
      <c r="G286" s="22"/>
      <c r="H286" s="34" t="str">
        <f t="shared" si="48"/>
        <v/>
      </c>
      <c r="I286" s="34" t="str">
        <f t="shared" si="49"/>
        <v/>
      </c>
      <c r="J286" s="34" t="str">
        <f t="shared" si="50"/>
        <v/>
      </c>
      <c r="K286" s="34" t="str">
        <f t="shared" si="51"/>
        <v/>
      </c>
      <c r="L286" s="34" t="str">
        <f t="shared" si="52"/>
        <v/>
      </c>
      <c r="M286" s="32"/>
      <c r="N286" s="190"/>
      <c r="O286" s="190"/>
      <c r="P286" s="190"/>
      <c r="Q286" s="190"/>
      <c r="R286" s="23"/>
    </row>
    <row r="287" spans="1:18">
      <c r="A287" s="27">
        <f t="shared" ca="1" si="53"/>
        <v>46106</v>
      </c>
      <c r="B287" s="20"/>
      <c r="C287" s="21"/>
      <c r="D287" s="20"/>
      <c r="E287" s="21"/>
      <c r="F287" s="22"/>
      <c r="G287" s="22"/>
      <c r="H287" s="34" t="str">
        <f t="shared" si="48"/>
        <v/>
      </c>
      <c r="I287" s="34" t="str">
        <f t="shared" si="49"/>
        <v/>
      </c>
      <c r="J287" s="34" t="str">
        <f t="shared" si="50"/>
        <v/>
      </c>
      <c r="K287" s="34" t="str">
        <f t="shared" si="51"/>
        <v/>
      </c>
      <c r="L287" s="34" t="str">
        <f t="shared" si="52"/>
        <v/>
      </c>
      <c r="M287" s="32"/>
      <c r="N287" s="190"/>
      <c r="O287" s="190"/>
      <c r="P287" s="190"/>
      <c r="Q287" s="190"/>
      <c r="R287" s="23"/>
    </row>
    <row r="288" spans="1:18">
      <c r="A288" s="27">
        <f t="shared" ca="1" si="53"/>
        <v>46107</v>
      </c>
      <c r="B288" s="20"/>
      <c r="C288" s="21"/>
      <c r="D288" s="20"/>
      <c r="E288" s="21"/>
      <c r="F288" s="22"/>
      <c r="G288" s="22"/>
      <c r="H288" s="34" t="str">
        <f t="shared" si="48"/>
        <v/>
      </c>
      <c r="I288" s="34" t="str">
        <f t="shared" si="49"/>
        <v/>
      </c>
      <c r="J288" s="34" t="str">
        <f t="shared" si="50"/>
        <v/>
      </c>
      <c r="K288" s="34" t="str">
        <f t="shared" si="51"/>
        <v/>
      </c>
      <c r="L288" s="34" t="str">
        <f t="shared" si="52"/>
        <v/>
      </c>
      <c r="M288" s="32"/>
      <c r="N288" s="190"/>
      <c r="O288" s="190"/>
      <c r="P288" s="190"/>
      <c r="Q288" s="190"/>
      <c r="R288" s="23"/>
    </row>
    <row r="289" spans="1:18">
      <c r="A289" s="27">
        <f t="shared" ca="1" si="53"/>
        <v>46108</v>
      </c>
      <c r="B289" s="20"/>
      <c r="C289" s="21"/>
      <c r="D289" s="20"/>
      <c r="E289" s="21"/>
      <c r="F289" s="22"/>
      <c r="G289" s="22"/>
      <c r="H289" s="34" t="str">
        <f t="shared" si="48"/>
        <v/>
      </c>
      <c r="I289" s="34" t="str">
        <f t="shared" si="49"/>
        <v/>
      </c>
      <c r="J289" s="34" t="str">
        <f t="shared" si="50"/>
        <v/>
      </c>
      <c r="K289" s="34" t="str">
        <f t="shared" si="51"/>
        <v/>
      </c>
      <c r="L289" s="34" t="str">
        <f>IF(AND($B289="",$D289=""),"",($C289-$B289-$F289)+($E289-$D289-$G289))</f>
        <v/>
      </c>
      <c r="M289" s="32"/>
      <c r="N289" s="190"/>
      <c r="O289" s="190"/>
      <c r="P289" s="190"/>
      <c r="Q289" s="190"/>
      <c r="R289" s="23"/>
    </row>
    <row r="290" spans="1:18">
      <c r="A290" s="27">
        <f t="shared" ca="1" si="53"/>
        <v>46109</v>
      </c>
      <c r="B290" s="20"/>
      <c r="C290" s="21"/>
      <c r="D290" s="20"/>
      <c r="E290" s="21"/>
      <c r="F290" s="22"/>
      <c r="G290" s="22"/>
      <c r="H290" s="34" t="str">
        <f t="shared" si="48"/>
        <v/>
      </c>
      <c r="I290" s="34" t="str">
        <f t="shared" si="49"/>
        <v/>
      </c>
      <c r="J290" s="34" t="str">
        <f t="shared" si="50"/>
        <v/>
      </c>
      <c r="K290" s="34" t="str">
        <f t="shared" si="51"/>
        <v/>
      </c>
      <c r="L290" s="34" t="str">
        <f>IF(AND($B290="",$D290=""),"",($C290-$B290-$F290)+($E290-$D290-$G290))</f>
        <v/>
      </c>
      <c r="M290" s="32"/>
      <c r="N290" s="190"/>
      <c r="O290" s="190"/>
      <c r="P290" s="190"/>
      <c r="Q290" s="190"/>
      <c r="R290" s="23"/>
    </row>
    <row r="291" spans="1:18">
      <c r="A291" s="27">
        <f t="shared" ca="1" si="53"/>
        <v>46110</v>
      </c>
      <c r="B291" s="20"/>
      <c r="C291" s="21"/>
      <c r="D291" s="20"/>
      <c r="E291" s="21"/>
      <c r="F291" s="22"/>
      <c r="G291" s="22"/>
      <c r="H291" s="34" t="str">
        <f t="shared" si="48"/>
        <v/>
      </c>
      <c r="I291" s="34" t="str">
        <f t="shared" si="49"/>
        <v/>
      </c>
      <c r="J291" s="34" t="str">
        <f t="shared" si="50"/>
        <v/>
      </c>
      <c r="K291" s="34" t="str">
        <f t="shared" si="51"/>
        <v/>
      </c>
      <c r="L291" s="34" t="str">
        <f>IF(AND($B291="",$D291=""),"",($C291-$B291-$F291)+($E291-$D291-$G291))</f>
        <v/>
      </c>
      <c r="M291" s="32"/>
      <c r="N291" s="190"/>
      <c r="O291" s="190"/>
      <c r="P291" s="190"/>
      <c r="Q291" s="190"/>
      <c r="R291" s="23"/>
    </row>
    <row r="292" spans="1:18">
      <c r="A292" s="27">
        <f t="shared" ca="1" si="53"/>
        <v>46111</v>
      </c>
      <c r="B292" s="20"/>
      <c r="C292" s="21"/>
      <c r="D292" s="20"/>
      <c r="E292" s="21"/>
      <c r="F292" s="22"/>
      <c r="G292" s="22"/>
      <c r="H292" s="34" t="str">
        <f t="shared" si="48"/>
        <v/>
      </c>
      <c r="I292" s="34" t="str">
        <f t="shared" si="49"/>
        <v/>
      </c>
      <c r="J292" s="34" t="str">
        <f t="shared" si="50"/>
        <v/>
      </c>
      <c r="K292" s="34" t="str">
        <f t="shared" si="51"/>
        <v/>
      </c>
      <c r="L292" s="34" t="str">
        <f>IF(AND($B292="",$D292=""),"",($C292-$B292-$F292)+($E292-$D292-$G292))</f>
        <v/>
      </c>
      <c r="M292" s="32"/>
      <c r="N292" s="190"/>
      <c r="O292" s="190"/>
      <c r="P292" s="190"/>
      <c r="Q292" s="190"/>
      <c r="R292" s="23"/>
    </row>
    <row r="293" spans="1:18">
      <c r="A293" s="27">
        <f t="shared" ca="1" si="53"/>
        <v>46112</v>
      </c>
      <c r="B293" s="20"/>
      <c r="C293" s="21"/>
      <c r="D293" s="20"/>
      <c r="E293" s="21"/>
      <c r="F293" s="22"/>
      <c r="G293" s="22"/>
      <c r="H293" s="34" t="str">
        <f t="shared" si="48"/>
        <v/>
      </c>
      <c r="I293" s="34" t="str">
        <f t="shared" si="49"/>
        <v/>
      </c>
      <c r="J293" s="34" t="str">
        <f t="shared" si="50"/>
        <v/>
      </c>
      <c r="K293" s="34" t="str">
        <f t="shared" si="51"/>
        <v/>
      </c>
      <c r="L293" s="34" t="str">
        <f>IF(AND($B293="",$D293=""),"",($C293-$B293-$F293)+($E293-$D293-$G293))</f>
        <v/>
      </c>
      <c r="M293" s="32"/>
      <c r="N293" s="190"/>
      <c r="O293" s="190"/>
      <c r="P293" s="190"/>
      <c r="Q293" s="190"/>
      <c r="R293" s="23"/>
    </row>
    <row r="294" spans="1:18">
      <c r="A294" s="5" t="s">
        <v>11</v>
      </c>
      <c r="B294" s="191"/>
      <c r="C294" s="192"/>
      <c r="D294" s="191"/>
      <c r="E294" s="192"/>
      <c r="F294" s="26" t="str">
        <f>IF(SUM($F263:$F293)=0,"",SUM($F263:$F293))</f>
        <v/>
      </c>
      <c r="G294" s="26" t="str">
        <f>IF(SUM($G263:$G293)=0,"",SUM($G263:$G293))</f>
        <v/>
      </c>
      <c r="H294" s="26" t="str">
        <f>IF(SUM(H263:H293)=0,"",SUM(H263:H293))</f>
        <v/>
      </c>
      <c r="I294" s="26" t="str">
        <f>IF(SUM(I263:I293)=0,"",SUM(I263:I293))</f>
        <v/>
      </c>
      <c r="J294" s="26" t="str">
        <f t="shared" ref="J294:K294" si="54">IF(SUM(J263:J293)=0,"",SUM(J263:J293))</f>
        <v/>
      </c>
      <c r="K294" s="26" t="str">
        <f t="shared" si="54"/>
        <v/>
      </c>
      <c r="L294" s="26" t="str">
        <f>IF(SUM($L263:$L293)=0,"",SUM($L263:$L293))</f>
        <v/>
      </c>
      <c r="M294" s="33"/>
      <c r="N294" s="193"/>
      <c r="O294" s="193"/>
      <c r="P294" s="193"/>
      <c r="Q294" s="193"/>
      <c r="R294" s="6"/>
    </row>
  </sheetData>
  <sheetProtection algorithmName="SHA-512" hashValue="8RWs+XZSTdAmssqUB9esKJ8arMvDPQDN6f5gL/75BANgTYJa0OEuyvA+Lf4NqIiCAOXYQZRpS8B6CWzIRi1GNA==" saltValue="o45ScQ7hRafr+437WYcURA==" spinCount="100000" sheet="1" formatRows="0"/>
  <mergeCells count="371">
    <mergeCell ref="A8:A10"/>
    <mergeCell ref="B8:E8"/>
    <mergeCell ref="F8:G9"/>
    <mergeCell ref="H8:K8"/>
    <mergeCell ref="L8:L10"/>
    <mergeCell ref="M8:M10"/>
    <mergeCell ref="N8:Q10"/>
    <mergeCell ref="R8:R10"/>
    <mergeCell ref="B9:C9"/>
    <mergeCell ref="D9:E9"/>
    <mergeCell ref="H9:I9"/>
    <mergeCell ref="J9:K9"/>
    <mergeCell ref="N11:Q11"/>
    <mergeCell ref="B4:L4"/>
    <mergeCell ref="P4:R4"/>
    <mergeCell ref="B5:L5"/>
    <mergeCell ref="N18:Q18"/>
    <mergeCell ref="N19:Q19"/>
    <mergeCell ref="N20:Q20"/>
    <mergeCell ref="N21:Q21"/>
    <mergeCell ref="N22:Q22"/>
    <mergeCell ref="N23:Q23"/>
    <mergeCell ref="N12:Q12"/>
    <mergeCell ref="N13:Q13"/>
    <mergeCell ref="N14:Q14"/>
    <mergeCell ref="N15:Q15"/>
    <mergeCell ref="N16:Q16"/>
    <mergeCell ref="N17:Q17"/>
    <mergeCell ref="N30:Q30"/>
    <mergeCell ref="N31:Q31"/>
    <mergeCell ref="N32:Q32"/>
    <mergeCell ref="N33:Q33"/>
    <mergeCell ref="N34:Q34"/>
    <mergeCell ref="N35:Q35"/>
    <mergeCell ref="N24:Q24"/>
    <mergeCell ref="N25:Q25"/>
    <mergeCell ref="N26:Q26"/>
    <mergeCell ref="N27:Q27"/>
    <mergeCell ref="N28:Q28"/>
    <mergeCell ref="N29:Q29"/>
    <mergeCell ref="A44:A46"/>
    <mergeCell ref="B44:E44"/>
    <mergeCell ref="F44:G45"/>
    <mergeCell ref="H44:K44"/>
    <mergeCell ref="L44:L46"/>
    <mergeCell ref="M44:M46"/>
    <mergeCell ref="N44:Q46"/>
    <mergeCell ref="N36:Q36"/>
    <mergeCell ref="N37:Q37"/>
    <mergeCell ref="N38:Q38"/>
    <mergeCell ref="N39:Q39"/>
    <mergeCell ref="N40:Q40"/>
    <mergeCell ref="N41:Q41"/>
    <mergeCell ref="R44:R46"/>
    <mergeCell ref="B45:C45"/>
    <mergeCell ref="D45:E45"/>
    <mergeCell ref="H45:I45"/>
    <mergeCell ref="J45:K45"/>
    <mergeCell ref="N47:Q47"/>
    <mergeCell ref="B42:C42"/>
    <mergeCell ref="D42:E42"/>
    <mergeCell ref="N42:Q42"/>
    <mergeCell ref="N54:Q54"/>
    <mergeCell ref="N55:Q55"/>
    <mergeCell ref="N56:Q56"/>
    <mergeCell ref="N57:Q57"/>
    <mergeCell ref="N58:Q58"/>
    <mergeCell ref="N59:Q59"/>
    <mergeCell ref="N48:Q48"/>
    <mergeCell ref="N49:Q49"/>
    <mergeCell ref="N50:Q50"/>
    <mergeCell ref="N51:Q51"/>
    <mergeCell ref="N52:Q52"/>
    <mergeCell ref="N53:Q53"/>
    <mergeCell ref="N66:Q66"/>
    <mergeCell ref="N67:Q67"/>
    <mergeCell ref="N68:Q68"/>
    <mergeCell ref="N69:Q69"/>
    <mergeCell ref="N70:Q70"/>
    <mergeCell ref="N71:Q71"/>
    <mergeCell ref="N60:Q60"/>
    <mergeCell ref="N61:Q61"/>
    <mergeCell ref="N62:Q62"/>
    <mergeCell ref="N63:Q63"/>
    <mergeCell ref="N64:Q64"/>
    <mergeCell ref="N65:Q65"/>
    <mergeCell ref="A80:A82"/>
    <mergeCell ref="B80:E80"/>
    <mergeCell ref="F80:G81"/>
    <mergeCell ref="H80:K80"/>
    <mergeCell ref="L80:L82"/>
    <mergeCell ref="M80:M82"/>
    <mergeCell ref="N80:Q82"/>
    <mergeCell ref="N72:Q72"/>
    <mergeCell ref="N73:Q73"/>
    <mergeCell ref="N74:Q74"/>
    <mergeCell ref="N75:Q75"/>
    <mergeCell ref="N76:Q76"/>
    <mergeCell ref="N77:Q77"/>
    <mergeCell ref="R80:R82"/>
    <mergeCell ref="B81:C81"/>
    <mergeCell ref="D81:E81"/>
    <mergeCell ref="H81:I81"/>
    <mergeCell ref="J81:K81"/>
    <mergeCell ref="N83:Q83"/>
    <mergeCell ref="B78:C78"/>
    <mergeCell ref="D78:E78"/>
    <mergeCell ref="N78:Q78"/>
    <mergeCell ref="N90:Q90"/>
    <mergeCell ref="N91:Q91"/>
    <mergeCell ref="N92:Q92"/>
    <mergeCell ref="N93:Q93"/>
    <mergeCell ref="N94:Q94"/>
    <mergeCell ref="N95:Q95"/>
    <mergeCell ref="N84:Q84"/>
    <mergeCell ref="N85:Q85"/>
    <mergeCell ref="N86:Q86"/>
    <mergeCell ref="N87:Q87"/>
    <mergeCell ref="N88:Q88"/>
    <mergeCell ref="N89:Q89"/>
    <mergeCell ref="N102:Q102"/>
    <mergeCell ref="N103:Q103"/>
    <mergeCell ref="N104:Q104"/>
    <mergeCell ref="N105:Q105"/>
    <mergeCell ref="N106:Q106"/>
    <mergeCell ref="N107:Q107"/>
    <mergeCell ref="N96:Q96"/>
    <mergeCell ref="N97:Q97"/>
    <mergeCell ref="N98:Q98"/>
    <mergeCell ref="N99:Q99"/>
    <mergeCell ref="N100:Q100"/>
    <mergeCell ref="N101:Q101"/>
    <mergeCell ref="A116:A118"/>
    <mergeCell ref="B116:E116"/>
    <mergeCell ref="F116:G117"/>
    <mergeCell ref="H116:K116"/>
    <mergeCell ref="L116:L118"/>
    <mergeCell ref="M116:M118"/>
    <mergeCell ref="N116:Q118"/>
    <mergeCell ref="N108:Q108"/>
    <mergeCell ref="N109:Q109"/>
    <mergeCell ref="N110:Q110"/>
    <mergeCell ref="N111:Q111"/>
    <mergeCell ref="N112:Q112"/>
    <mergeCell ref="N113:Q113"/>
    <mergeCell ref="R116:R118"/>
    <mergeCell ref="B117:C117"/>
    <mergeCell ref="D117:E117"/>
    <mergeCell ref="H117:I117"/>
    <mergeCell ref="J117:K117"/>
    <mergeCell ref="N119:Q119"/>
    <mergeCell ref="B114:C114"/>
    <mergeCell ref="D114:E114"/>
    <mergeCell ref="N114:Q114"/>
    <mergeCell ref="N126:Q126"/>
    <mergeCell ref="N127:Q127"/>
    <mergeCell ref="N128:Q128"/>
    <mergeCell ref="N129:Q129"/>
    <mergeCell ref="N130:Q130"/>
    <mergeCell ref="N131:Q131"/>
    <mergeCell ref="N120:Q120"/>
    <mergeCell ref="N121:Q121"/>
    <mergeCell ref="N122:Q122"/>
    <mergeCell ref="N123:Q123"/>
    <mergeCell ref="N124:Q124"/>
    <mergeCell ref="N125:Q125"/>
    <mergeCell ref="N138:Q138"/>
    <mergeCell ref="N139:Q139"/>
    <mergeCell ref="N140:Q140"/>
    <mergeCell ref="N141:Q141"/>
    <mergeCell ref="N142:Q142"/>
    <mergeCell ref="N143:Q143"/>
    <mergeCell ref="N132:Q132"/>
    <mergeCell ref="N133:Q133"/>
    <mergeCell ref="N134:Q134"/>
    <mergeCell ref="N135:Q135"/>
    <mergeCell ref="N136:Q136"/>
    <mergeCell ref="N137:Q137"/>
    <mergeCell ref="A152:A154"/>
    <mergeCell ref="B152:E152"/>
    <mergeCell ref="F152:G153"/>
    <mergeCell ref="H152:K152"/>
    <mergeCell ref="L152:L154"/>
    <mergeCell ref="M152:M154"/>
    <mergeCell ref="N152:Q154"/>
    <mergeCell ref="N144:Q144"/>
    <mergeCell ref="N145:Q145"/>
    <mergeCell ref="N146:Q146"/>
    <mergeCell ref="N147:Q147"/>
    <mergeCell ref="N148:Q148"/>
    <mergeCell ref="N149:Q149"/>
    <mergeCell ref="R152:R154"/>
    <mergeCell ref="B153:C153"/>
    <mergeCell ref="D153:E153"/>
    <mergeCell ref="H153:I153"/>
    <mergeCell ref="J153:K153"/>
    <mergeCell ref="N155:Q155"/>
    <mergeCell ref="B150:C150"/>
    <mergeCell ref="D150:E150"/>
    <mergeCell ref="N150:Q150"/>
    <mergeCell ref="N162:Q162"/>
    <mergeCell ref="N163:Q163"/>
    <mergeCell ref="N164:Q164"/>
    <mergeCell ref="N165:Q165"/>
    <mergeCell ref="N166:Q166"/>
    <mergeCell ref="N167:Q167"/>
    <mergeCell ref="N156:Q156"/>
    <mergeCell ref="N157:Q157"/>
    <mergeCell ref="N158:Q158"/>
    <mergeCell ref="N159:Q159"/>
    <mergeCell ref="N160:Q160"/>
    <mergeCell ref="N161:Q161"/>
    <mergeCell ref="N174:Q174"/>
    <mergeCell ref="N175:Q175"/>
    <mergeCell ref="N176:Q176"/>
    <mergeCell ref="N177:Q177"/>
    <mergeCell ref="N178:Q178"/>
    <mergeCell ref="N179:Q179"/>
    <mergeCell ref="N168:Q168"/>
    <mergeCell ref="N169:Q169"/>
    <mergeCell ref="N170:Q170"/>
    <mergeCell ref="N171:Q171"/>
    <mergeCell ref="N172:Q172"/>
    <mergeCell ref="N173:Q173"/>
    <mergeCell ref="A188:A190"/>
    <mergeCell ref="B188:E188"/>
    <mergeCell ref="F188:G189"/>
    <mergeCell ref="H188:K188"/>
    <mergeCell ref="L188:L190"/>
    <mergeCell ref="M188:M190"/>
    <mergeCell ref="N188:Q190"/>
    <mergeCell ref="N180:Q180"/>
    <mergeCell ref="N181:Q181"/>
    <mergeCell ref="N182:Q182"/>
    <mergeCell ref="N183:Q183"/>
    <mergeCell ref="N184:Q184"/>
    <mergeCell ref="N185:Q185"/>
    <mergeCell ref="R188:R190"/>
    <mergeCell ref="B189:C189"/>
    <mergeCell ref="D189:E189"/>
    <mergeCell ref="H189:I189"/>
    <mergeCell ref="J189:K189"/>
    <mergeCell ref="N191:Q191"/>
    <mergeCell ref="B186:C186"/>
    <mergeCell ref="D186:E186"/>
    <mergeCell ref="N186:Q186"/>
    <mergeCell ref="N198:Q198"/>
    <mergeCell ref="N199:Q199"/>
    <mergeCell ref="N200:Q200"/>
    <mergeCell ref="N201:Q201"/>
    <mergeCell ref="N202:Q202"/>
    <mergeCell ref="N203:Q203"/>
    <mergeCell ref="N192:Q192"/>
    <mergeCell ref="N193:Q193"/>
    <mergeCell ref="N194:Q194"/>
    <mergeCell ref="N195:Q195"/>
    <mergeCell ref="N196:Q196"/>
    <mergeCell ref="N197:Q197"/>
    <mergeCell ref="N210:Q210"/>
    <mergeCell ref="N211:Q211"/>
    <mergeCell ref="N212:Q212"/>
    <mergeCell ref="N213:Q213"/>
    <mergeCell ref="N214:Q214"/>
    <mergeCell ref="N215:Q215"/>
    <mergeCell ref="N204:Q204"/>
    <mergeCell ref="N205:Q205"/>
    <mergeCell ref="N206:Q206"/>
    <mergeCell ref="N207:Q207"/>
    <mergeCell ref="N208:Q208"/>
    <mergeCell ref="N209:Q209"/>
    <mergeCell ref="A224:A226"/>
    <mergeCell ref="B224:E224"/>
    <mergeCell ref="F224:G225"/>
    <mergeCell ref="H224:K224"/>
    <mergeCell ref="L224:L226"/>
    <mergeCell ref="M224:M226"/>
    <mergeCell ref="N224:Q226"/>
    <mergeCell ref="N216:Q216"/>
    <mergeCell ref="N217:Q217"/>
    <mergeCell ref="N218:Q218"/>
    <mergeCell ref="N219:Q219"/>
    <mergeCell ref="N220:Q220"/>
    <mergeCell ref="N221:Q221"/>
    <mergeCell ref="R224:R226"/>
    <mergeCell ref="B225:C225"/>
    <mergeCell ref="D225:E225"/>
    <mergeCell ref="H225:I225"/>
    <mergeCell ref="J225:K225"/>
    <mergeCell ref="N227:Q227"/>
    <mergeCell ref="B222:C222"/>
    <mergeCell ref="D222:E222"/>
    <mergeCell ref="N222:Q222"/>
    <mergeCell ref="N234:Q234"/>
    <mergeCell ref="N235:Q235"/>
    <mergeCell ref="N236:Q236"/>
    <mergeCell ref="N237:Q237"/>
    <mergeCell ref="N238:Q238"/>
    <mergeCell ref="N239:Q239"/>
    <mergeCell ref="N228:Q228"/>
    <mergeCell ref="N229:Q229"/>
    <mergeCell ref="N230:Q230"/>
    <mergeCell ref="N231:Q231"/>
    <mergeCell ref="N232:Q232"/>
    <mergeCell ref="N233:Q233"/>
    <mergeCell ref="N246:Q246"/>
    <mergeCell ref="N247:Q247"/>
    <mergeCell ref="N248:Q248"/>
    <mergeCell ref="N249:Q249"/>
    <mergeCell ref="N250:Q250"/>
    <mergeCell ref="N251:Q251"/>
    <mergeCell ref="N240:Q240"/>
    <mergeCell ref="N241:Q241"/>
    <mergeCell ref="N242:Q242"/>
    <mergeCell ref="N243:Q243"/>
    <mergeCell ref="N244:Q244"/>
    <mergeCell ref="N245:Q245"/>
    <mergeCell ref="A260:A262"/>
    <mergeCell ref="B260:E260"/>
    <mergeCell ref="F260:G261"/>
    <mergeCell ref="H260:K260"/>
    <mergeCell ref="L260:L262"/>
    <mergeCell ref="M260:M262"/>
    <mergeCell ref="N260:Q262"/>
    <mergeCell ref="N252:Q252"/>
    <mergeCell ref="N253:Q253"/>
    <mergeCell ref="N254:Q254"/>
    <mergeCell ref="N255:Q255"/>
    <mergeCell ref="N256:Q256"/>
    <mergeCell ref="N257:Q257"/>
    <mergeCell ref="R260:R262"/>
    <mergeCell ref="B261:C261"/>
    <mergeCell ref="D261:E261"/>
    <mergeCell ref="H261:I261"/>
    <mergeCell ref="J261:K261"/>
    <mergeCell ref="N263:Q263"/>
    <mergeCell ref="B258:C258"/>
    <mergeCell ref="D258:E258"/>
    <mergeCell ref="N258:Q258"/>
    <mergeCell ref="N270:Q270"/>
    <mergeCell ref="N271:Q271"/>
    <mergeCell ref="N272:Q272"/>
    <mergeCell ref="N273:Q273"/>
    <mergeCell ref="N274:Q274"/>
    <mergeCell ref="N275:Q275"/>
    <mergeCell ref="N264:Q264"/>
    <mergeCell ref="N265:Q265"/>
    <mergeCell ref="N266:Q266"/>
    <mergeCell ref="N267:Q267"/>
    <mergeCell ref="N268:Q268"/>
    <mergeCell ref="N269:Q269"/>
    <mergeCell ref="N282:Q282"/>
    <mergeCell ref="N283:Q283"/>
    <mergeCell ref="N284:Q284"/>
    <mergeCell ref="N285:Q285"/>
    <mergeCell ref="N286:Q286"/>
    <mergeCell ref="N287:Q287"/>
    <mergeCell ref="N276:Q276"/>
    <mergeCell ref="N277:Q277"/>
    <mergeCell ref="N278:Q278"/>
    <mergeCell ref="N279:Q279"/>
    <mergeCell ref="N280:Q280"/>
    <mergeCell ref="N281:Q281"/>
    <mergeCell ref="B294:C294"/>
    <mergeCell ref="D294:E294"/>
    <mergeCell ref="N294:Q294"/>
    <mergeCell ref="N288:Q288"/>
    <mergeCell ref="N289:Q289"/>
    <mergeCell ref="N290:Q290"/>
    <mergeCell ref="N291:Q291"/>
    <mergeCell ref="N292:Q292"/>
    <mergeCell ref="N293:Q293"/>
  </mergeCells>
  <phoneticPr fontId="2"/>
  <conditionalFormatting sqref="A12:C13 F12:G13 A14:G41">
    <cfRule type="expression" dxfId="479" priority="9">
      <formula>OR(EDATE($A$11,1)-1&lt;$A12,DATEVALUE("2026/3/31")&lt;$A12)</formula>
    </cfRule>
  </conditionalFormatting>
  <conditionalFormatting sqref="A48:F76 M48:R77 A77:G77 L77">
    <cfRule type="expression" dxfId="478" priority="10">
      <formula>OR(EDATE($A$47,1)-1&lt;$A48,DATEVALUE("2026/3/31")&lt;$A48)</formula>
    </cfRule>
  </conditionalFormatting>
  <conditionalFormatting sqref="A84:G113">
    <cfRule type="expression" dxfId="477" priority="11">
      <formula>OR(EDATE($A$83,1)-1&lt;$A84,DATEVALUE("2026/3/31")&lt;$A84)</formula>
    </cfRule>
  </conditionalFormatting>
  <conditionalFormatting sqref="A120:G149 M120:R149 L149">
    <cfRule type="expression" dxfId="476" priority="12">
      <formula>OR(EDATE($A$119,1)-1&lt;$A120,DATEVALUE("2026/3/31")&lt;$A120)</formula>
    </cfRule>
  </conditionalFormatting>
  <conditionalFormatting sqref="A156:G185">
    <cfRule type="expression" dxfId="475" priority="13">
      <formula>OR(EDATE($A$155,1)-1&lt;$A156,DATEVALUE("2026/3/31")&lt;$A156)</formula>
    </cfRule>
  </conditionalFormatting>
  <conditionalFormatting sqref="A192:G221">
    <cfRule type="expression" dxfId="474" priority="14">
      <formula>OR(EDATE($A$191,1)-1&lt;$A192,DATEVALUE("2026/3/31")&lt;$A192)</formula>
    </cfRule>
  </conditionalFormatting>
  <conditionalFormatting sqref="A228:G257 M228:R257 L255:L257">
    <cfRule type="expression" dxfId="473" priority="15">
      <formula>OR(EDATE($A$227,1)-1&lt;$A228,DATEVALUE("2026/3/31")&lt;$A228)</formula>
    </cfRule>
  </conditionalFormatting>
  <conditionalFormatting sqref="A264:G293 L264:R293">
    <cfRule type="expression" dxfId="472" priority="16">
      <formula>OR(EDATE($A$263,1)-1&lt;$A264,DATEVALUE("2026/3/31")&lt;$A264)</formula>
    </cfRule>
  </conditionalFormatting>
  <conditionalFormatting sqref="B11:C11">
    <cfRule type="expression" dxfId="471" priority="3">
      <formula>OR(EDATE($A$11,1)-1&lt;$A11,DATEVALUE("2026/3/31")&lt;$A11)</formula>
    </cfRule>
  </conditionalFormatting>
  <conditionalFormatting sqref="B4:L5">
    <cfRule type="expression" dxfId="470" priority="8">
      <formula>IF(LEN(B4)&lt;1,TRUE,FALSE)</formula>
    </cfRule>
  </conditionalFormatting>
  <conditionalFormatting sqref="D13:E13">
    <cfRule type="expression" dxfId="469" priority="2">
      <formula>$M$12="✓"</formula>
    </cfRule>
  </conditionalFormatting>
  <conditionalFormatting sqref="M11">
    <cfRule type="expression" dxfId="468" priority="1">
      <formula>OR(EDATE($A$11,1)-1&lt;$A11,DATEVALUE("2026/3/31")&lt;$A11)</formula>
    </cfRule>
  </conditionalFormatting>
  <conditionalFormatting sqref="M12:R41">
    <cfRule type="expression" dxfId="467" priority="4">
      <formula>OR(EDATE($A$11,1)-1&lt;$A12,DATEVALUE("2026/3/31")&lt;$A12)</formula>
    </cfRule>
  </conditionalFormatting>
  <conditionalFormatting sqref="M84:R113">
    <cfRule type="expression" dxfId="466" priority="5">
      <formula>OR(EDATE($A$83,1)-1&lt;$A84,DATEVALUE("2026/3/31")&lt;$A84)</formula>
    </cfRule>
  </conditionalFormatting>
  <conditionalFormatting sqref="M156:R185">
    <cfRule type="expression" dxfId="465" priority="6">
      <formula>OR(EDATE($A$155,1)-1&lt;$A156,DATEVALUE("2026/3/31")&lt;$A156)</formula>
    </cfRule>
  </conditionalFormatting>
  <conditionalFormatting sqref="M192:R221">
    <cfRule type="expression" dxfId="464" priority="7">
      <formula>OR(EDATE($A$191,1)-1&lt;$A192,DATEVALUE("2026/3/31")&lt;$A192)</formula>
    </cfRule>
  </conditionalFormatting>
  <dataValidations count="3">
    <dataValidation operator="greaterThanOrEqual" allowBlank="1" showInputMessage="1" showErrorMessage="1" sqref="H191:K221 H155:K185 H227:K257 H11:K41 H119:K149 H47:K77 H83:K113 H263:K293" xr:uid="{DB46080F-AA29-4219-99CE-0EC93E6F8431}"/>
    <dataValidation type="list" allowBlank="1" showInputMessage="1" showErrorMessage="1" sqref="M263:M293 M47:M76 M83:M113 M119:M149 M155:M185 M191:M221 M227:M257 M11:M41" xr:uid="{033F67D3-253D-4E7C-943A-6AEBFE6915D6}">
      <formula1>",✓所定,✓法定"</formula1>
    </dataValidation>
    <dataValidation type="time" operator="greaterThanOrEqual" allowBlank="1" showInputMessage="1" showErrorMessage="1" sqref="H114:K114 H78:K78 G42:K42 H222:K222 H258:K258 H186:K186 H150:K150 G11:G41 L11:L42 B11:F42 B47:G78 L47:L78 B83:G114 L83:L114 B119:G150 L119:L150 B155:G186 L155:L186 B191:G222 L191:L222 B227:G258 L227:L258 B263:G294 L263:L294 H294:K294" xr:uid="{A2FFCEC0-4A42-46D1-9CCD-8941D6A08937}">
      <formula1>0</formula1>
    </dataValidation>
  </dataValidations>
  <printOptions horizontalCentered="1"/>
  <pageMargins left="0.51181102362204722" right="0.51181102362204722" top="0.55118110236220474" bottom="0.55118110236220474" header="0.31496062992125984" footer="0.31496062992125984"/>
  <pageSetup paperSize="9" scale="76" fitToHeight="0" orientation="portrait" r:id="rId1"/>
  <rowBreaks count="7" manualBreakCount="7">
    <brk id="42" max="16383" man="1"/>
    <brk id="78" max="16383" man="1"/>
    <brk id="114" max="16383" man="1"/>
    <brk id="150" max="16383" man="1"/>
    <brk id="186" max="16383" man="1"/>
    <brk id="222" max="16383" man="1"/>
    <brk id="258" max="1638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8FB68E-60AD-4185-9E25-30D819C18386}">
  <sheetPr>
    <tabColor rgb="FF66CCFF"/>
    <pageSetUpPr fitToPage="1"/>
  </sheetPr>
  <dimension ref="A1:V294"/>
  <sheetViews>
    <sheetView view="pageBreakPreview" zoomScale="115" zoomScaleNormal="100" zoomScaleSheetLayoutView="115" workbookViewId="0">
      <selection activeCell="B11" sqref="B11"/>
    </sheetView>
  </sheetViews>
  <sheetFormatPr defaultColWidth="8.75" defaultRowHeight="14.25"/>
  <cols>
    <col min="1" max="1" width="10.75" style="1" customWidth="1"/>
    <col min="2" max="7" width="7.125" style="1" customWidth="1"/>
    <col min="8" max="11" width="7.125" style="1" hidden="1" customWidth="1"/>
    <col min="12" max="12" width="7.125" style="1" customWidth="1"/>
    <col min="13" max="13" width="6.125" style="9" customWidth="1"/>
    <col min="14" max="14" width="5.75" style="1" customWidth="1"/>
    <col min="15" max="15" width="9.125" style="1" customWidth="1"/>
    <col min="16" max="17" width="8.75" style="1" customWidth="1"/>
    <col min="18" max="18" width="12.75" style="1" customWidth="1"/>
    <col min="19" max="21" width="8.75" style="1" hidden="1" customWidth="1"/>
    <col min="22" max="16384" width="8.75" style="1"/>
  </cols>
  <sheetData>
    <row r="1" spans="1:22" ht="16.5">
      <c r="A1" s="2" t="str" cm="1">
        <f t="array" aca="1" ref="A1" ca="1">"業務日誌" &amp; RIGHT(CELL("filename", A1),U1)</f>
        <v>業務日誌22</v>
      </c>
      <c r="B1" s="3"/>
      <c r="C1" s="3"/>
      <c r="D1" s="3"/>
      <c r="E1" s="3"/>
      <c r="F1" s="3"/>
      <c r="G1" s="3"/>
      <c r="H1" s="3"/>
      <c r="I1" s="3"/>
      <c r="J1" s="3"/>
      <c r="K1" s="3"/>
      <c r="L1" s="3"/>
      <c r="M1" s="3"/>
      <c r="N1" s="3"/>
      <c r="O1" s="3"/>
      <c r="P1" s="3"/>
      <c r="Q1" s="3"/>
      <c r="R1" s="3"/>
      <c r="S1" s="45" t="str" cm="1">
        <f t="array" aca="1" ref="S1" ca="1">"各月内訳表!$E" &amp; 5+ 27*(RIGHT(CELL("filename", A1),U1)-1)</f>
        <v>各月内訳表!$E572</v>
      </c>
      <c r="T1" s="45" t="str" cm="1">
        <f t="array" aca="1" ref="T1" ca="1">"各月内訳表!$G" &amp; 6+ 27*(RIGHT(CELL("filename", A1),U1)-1)</f>
        <v>各月内訳表!$G573</v>
      </c>
      <c r="U1" s="45" cm="1">
        <f t="array" aca="1" ref="U1" ca="1">LEN(CELL("filename",A1))-FIND("日誌",CELL("filename",A1))-1</f>
        <v>2</v>
      </c>
    </row>
    <row r="2" spans="1:22" ht="16.899999999999999" customHeight="1">
      <c r="L2" s="25"/>
      <c r="Q2" s="19" t="s">
        <v>13</v>
      </c>
      <c r="R2" s="163">
        <f>入力ボックス!C8</f>
        <v>0</v>
      </c>
      <c r="S2" s="45"/>
      <c r="T2" s="45"/>
      <c r="U2" s="45" cm="1">
        <f t="array" aca="1" ref="U2" ca="1">LEN(CELL("filename",I2))-FIND("日誌",CELL("filename",I2))-1</f>
        <v>2</v>
      </c>
    </row>
    <row r="3" spans="1:22" ht="16.899999999999999" customHeight="1">
      <c r="L3" s="25"/>
      <c r="Q3" s="19"/>
      <c r="R3" s="28"/>
    </row>
    <row r="4" spans="1:22">
      <c r="A4" s="24" t="s">
        <v>12</v>
      </c>
      <c r="B4" s="201" t="str">
        <f>IF(入力ボックス!$C$4="","",入力ボックス!$C$4)</f>
        <v/>
      </c>
      <c r="C4" s="201"/>
      <c r="D4" s="201"/>
      <c r="E4" s="201"/>
      <c r="F4" s="201"/>
      <c r="G4" s="201"/>
      <c r="H4" s="201"/>
      <c r="I4" s="201"/>
      <c r="J4" s="201"/>
      <c r="K4" s="201"/>
      <c r="L4" s="201"/>
      <c r="O4" s="24" t="s">
        <v>79</v>
      </c>
      <c r="P4" s="202"/>
      <c r="Q4" s="202"/>
      <c r="R4" s="202"/>
    </row>
    <row r="5" spans="1:22" ht="18.75" customHeight="1">
      <c r="A5" s="24" t="s">
        <v>21</v>
      </c>
      <c r="B5" s="201" t="str" cm="1">
        <f t="array" aca="1" ref="B5" ca="1">IF(INDIRECT(S1)="","",INDIRECT(S1))</f>
        <v/>
      </c>
      <c r="C5" s="201"/>
      <c r="D5" s="201"/>
      <c r="E5" s="201"/>
      <c r="F5" s="201"/>
      <c r="G5" s="201"/>
      <c r="H5" s="201"/>
      <c r="I5" s="201"/>
      <c r="J5" s="201"/>
      <c r="K5" s="201"/>
      <c r="L5" s="201"/>
      <c r="O5" s="31" t="s">
        <v>80</v>
      </c>
    </row>
    <row r="6" spans="1:22" ht="18.75" customHeight="1">
      <c r="R6" s="42" t="str">
        <f ca="1">HYPERLINK("#"&amp;S1,"各月内訳表へ")</f>
        <v>各月内訳表へ</v>
      </c>
    </row>
    <row r="8" spans="1:22" ht="27" customHeight="1">
      <c r="A8" s="194" t="s">
        <v>22</v>
      </c>
      <c r="B8" s="189" t="s">
        <v>103</v>
      </c>
      <c r="C8" s="189"/>
      <c r="D8" s="189"/>
      <c r="E8" s="189"/>
      <c r="F8" s="189" t="s">
        <v>23</v>
      </c>
      <c r="G8" s="189"/>
      <c r="H8" s="189" t="s">
        <v>88</v>
      </c>
      <c r="I8" s="189"/>
      <c r="J8" s="189"/>
      <c r="K8" s="189"/>
      <c r="L8" s="189" t="s">
        <v>87</v>
      </c>
      <c r="M8" s="195" t="s">
        <v>96</v>
      </c>
      <c r="N8" s="194" t="s">
        <v>25</v>
      </c>
      <c r="O8" s="194"/>
      <c r="P8" s="194"/>
      <c r="Q8" s="194"/>
      <c r="R8" s="189" t="s">
        <v>100</v>
      </c>
    </row>
    <row r="9" spans="1:22" ht="14.25" customHeight="1">
      <c r="A9" s="194"/>
      <c r="B9" s="189" t="s">
        <v>82</v>
      </c>
      <c r="C9" s="189"/>
      <c r="D9" s="189" t="s">
        <v>84</v>
      </c>
      <c r="E9" s="189"/>
      <c r="F9" s="189"/>
      <c r="G9" s="189"/>
      <c r="H9" s="189" t="s">
        <v>90</v>
      </c>
      <c r="I9" s="189"/>
      <c r="J9" s="189" t="s">
        <v>89</v>
      </c>
      <c r="K9" s="189"/>
      <c r="L9" s="189"/>
      <c r="M9" s="196"/>
      <c r="N9" s="194"/>
      <c r="O9" s="194"/>
      <c r="P9" s="194"/>
      <c r="Q9" s="194"/>
      <c r="R9" s="189"/>
    </row>
    <row r="10" spans="1:22" ht="18" customHeight="1">
      <c r="A10" s="194"/>
      <c r="B10" s="43" t="s">
        <v>26</v>
      </c>
      <c r="C10" s="43" t="s">
        <v>27</v>
      </c>
      <c r="D10" s="43" t="s">
        <v>26</v>
      </c>
      <c r="E10" s="43" t="s">
        <v>27</v>
      </c>
      <c r="F10" s="44" t="s">
        <v>85</v>
      </c>
      <c r="G10" s="44" t="s">
        <v>86</v>
      </c>
      <c r="H10" s="44" t="s">
        <v>81</v>
      </c>
      <c r="I10" s="44" t="s">
        <v>83</v>
      </c>
      <c r="J10" s="44" t="s">
        <v>81</v>
      </c>
      <c r="K10" s="44" t="s">
        <v>95</v>
      </c>
      <c r="L10" s="189"/>
      <c r="M10" s="197"/>
      <c r="N10" s="194"/>
      <c r="O10" s="194"/>
      <c r="P10" s="194"/>
      <c r="Q10" s="194"/>
      <c r="R10" s="194"/>
    </row>
    <row r="11" spans="1:22">
      <c r="A11" s="27" cm="1">
        <f t="array" aca="1" ref="A11" ca="1">DATE("2025","8",IFERROR(INDIRECT(T1),"1"))</f>
        <v>45870</v>
      </c>
      <c r="B11" s="20"/>
      <c r="C11" s="21"/>
      <c r="D11" s="20"/>
      <c r="E11" s="21"/>
      <c r="F11" s="22"/>
      <c r="G11" s="22"/>
      <c r="H11" s="34" t="str">
        <f>IF(OR(B11="",LEFT(M11,1)="✓"),"",C11-B11-F11)</f>
        <v/>
      </c>
      <c r="I11" s="34" t="str">
        <f>IF(OR(D11="",LEFT(M11,1)="✓"),"",E11-D11-G11)</f>
        <v/>
      </c>
      <c r="J11" s="34" t="str">
        <f>IF(AND(B11&lt;&gt;"",M11="✓所定"),C11-B11-F11,"")</f>
        <v/>
      </c>
      <c r="K11" s="34" t="str">
        <f>IF(AND(B11&lt;&gt;"",M11="✓法定"),C11-B11-F11,"")</f>
        <v/>
      </c>
      <c r="L11" s="26" t="str">
        <f>IF(AND($B11="",$D11=""),"",($C11-$B11-$F11)+($E11-$D11-$G11))</f>
        <v/>
      </c>
      <c r="M11" s="32"/>
      <c r="N11" s="190"/>
      <c r="O11" s="190"/>
      <c r="P11" s="190"/>
      <c r="Q11" s="190"/>
      <c r="R11" s="23"/>
      <c r="V11" s="1" t="s">
        <v>171</v>
      </c>
    </row>
    <row r="12" spans="1:22">
      <c r="A12" s="27">
        <f ca="1">A11+1</f>
        <v>45871</v>
      </c>
      <c r="B12" s="20"/>
      <c r="C12" s="21"/>
      <c r="D12" s="20"/>
      <c r="E12" s="21"/>
      <c r="F12" s="22"/>
      <c r="G12" s="22"/>
      <c r="H12" s="34" t="str">
        <f t="shared" ref="H12:H41" si="0">IF(OR(B12="",LEFT(M12,1)="✓"),"",C12-B12-F12)</f>
        <v/>
      </c>
      <c r="I12" s="34" t="str">
        <f t="shared" ref="I12:I41" si="1">IF(OR(D12="",LEFT(M12,1)="✓"),"",E12-D12-G12)</f>
        <v/>
      </c>
      <c r="J12" s="34" t="str">
        <f t="shared" ref="J12:J41" si="2">IF(AND(B12&lt;&gt;"",M12="✓所定"),C12-B12-F12,"")</f>
        <v/>
      </c>
      <c r="K12" s="34" t="str">
        <f t="shared" ref="K12:K41" si="3">IF(AND(B12&lt;&gt;"",M12="✓法定"),C12-B12-F12,"")</f>
        <v/>
      </c>
      <c r="L12" s="26" t="str">
        <f t="shared" ref="L12:L41" si="4">IF(AND($B12="",$D12=""),"",($C12-$B12-$F12)+(E12-D12-G12))</f>
        <v/>
      </c>
      <c r="M12" s="32"/>
      <c r="N12" s="190"/>
      <c r="O12" s="190"/>
      <c r="P12" s="190"/>
      <c r="Q12" s="190"/>
      <c r="R12" s="23"/>
      <c r="V12" s="1" t="s">
        <v>172</v>
      </c>
    </row>
    <row r="13" spans="1:22">
      <c r="A13" s="27">
        <f t="shared" ref="A13:A41" ca="1" si="5">A12+1</f>
        <v>45872</v>
      </c>
      <c r="B13" s="20"/>
      <c r="C13" s="21"/>
      <c r="D13" s="20"/>
      <c r="E13" s="21"/>
      <c r="F13" s="22"/>
      <c r="G13" s="22"/>
      <c r="H13" s="34" t="str">
        <f t="shared" si="0"/>
        <v/>
      </c>
      <c r="I13" s="34" t="str">
        <f t="shared" si="1"/>
        <v/>
      </c>
      <c r="J13" s="34" t="str">
        <f t="shared" si="2"/>
        <v/>
      </c>
      <c r="K13" s="34" t="str">
        <f t="shared" si="3"/>
        <v/>
      </c>
      <c r="L13" s="26" t="str">
        <f t="shared" si="4"/>
        <v/>
      </c>
      <c r="M13" s="32"/>
      <c r="N13" s="190"/>
      <c r="O13" s="190"/>
      <c r="P13" s="190"/>
      <c r="Q13" s="190"/>
      <c r="R13" s="23"/>
    </row>
    <row r="14" spans="1:22">
      <c r="A14" s="27">
        <f t="shared" ca="1" si="5"/>
        <v>45873</v>
      </c>
      <c r="B14" s="20"/>
      <c r="C14" s="21"/>
      <c r="D14" s="20"/>
      <c r="E14" s="21"/>
      <c r="F14" s="22"/>
      <c r="G14" s="22"/>
      <c r="H14" s="34" t="str">
        <f t="shared" si="0"/>
        <v/>
      </c>
      <c r="I14" s="34" t="str">
        <f t="shared" si="1"/>
        <v/>
      </c>
      <c r="J14" s="34" t="str">
        <f t="shared" si="2"/>
        <v/>
      </c>
      <c r="K14" s="34" t="str">
        <f t="shared" si="3"/>
        <v/>
      </c>
      <c r="L14" s="26" t="str">
        <f t="shared" si="4"/>
        <v/>
      </c>
      <c r="M14" s="32"/>
      <c r="N14" s="190"/>
      <c r="O14" s="190"/>
      <c r="P14" s="190"/>
      <c r="Q14" s="190"/>
      <c r="R14" s="23"/>
    </row>
    <row r="15" spans="1:22">
      <c r="A15" s="27">
        <f t="shared" ca="1" si="5"/>
        <v>45874</v>
      </c>
      <c r="B15" s="20"/>
      <c r="C15" s="21"/>
      <c r="D15" s="20"/>
      <c r="E15" s="21"/>
      <c r="F15" s="22"/>
      <c r="G15" s="22"/>
      <c r="H15" s="34" t="str">
        <f t="shared" si="0"/>
        <v/>
      </c>
      <c r="I15" s="34" t="str">
        <f t="shared" si="1"/>
        <v/>
      </c>
      <c r="J15" s="34" t="str">
        <f t="shared" si="2"/>
        <v/>
      </c>
      <c r="K15" s="34" t="str">
        <f t="shared" si="3"/>
        <v/>
      </c>
      <c r="L15" s="26" t="str">
        <f t="shared" si="4"/>
        <v/>
      </c>
      <c r="M15" s="32"/>
      <c r="N15" s="190"/>
      <c r="O15" s="190"/>
      <c r="P15" s="190"/>
      <c r="Q15" s="190"/>
      <c r="R15" s="23"/>
    </row>
    <row r="16" spans="1:22">
      <c r="A16" s="27">
        <f t="shared" ca="1" si="5"/>
        <v>45875</v>
      </c>
      <c r="B16" s="20"/>
      <c r="C16" s="21"/>
      <c r="D16" s="20"/>
      <c r="E16" s="21"/>
      <c r="F16" s="22"/>
      <c r="G16" s="22"/>
      <c r="H16" s="34" t="str">
        <f t="shared" si="0"/>
        <v/>
      </c>
      <c r="I16" s="34" t="str">
        <f t="shared" si="1"/>
        <v/>
      </c>
      <c r="J16" s="34" t="str">
        <f t="shared" si="2"/>
        <v/>
      </c>
      <c r="K16" s="34" t="str">
        <f t="shared" si="3"/>
        <v/>
      </c>
      <c r="L16" s="26" t="str">
        <f t="shared" si="4"/>
        <v/>
      </c>
      <c r="M16" s="32"/>
      <c r="N16" s="190"/>
      <c r="O16" s="190"/>
      <c r="P16" s="190"/>
      <c r="Q16" s="190"/>
      <c r="R16" s="23"/>
    </row>
    <row r="17" spans="1:18">
      <c r="A17" s="27">
        <f t="shared" ca="1" si="5"/>
        <v>45876</v>
      </c>
      <c r="B17" s="20"/>
      <c r="C17" s="21"/>
      <c r="D17" s="20"/>
      <c r="E17" s="21"/>
      <c r="F17" s="22"/>
      <c r="G17" s="22"/>
      <c r="H17" s="34" t="str">
        <f t="shared" si="0"/>
        <v/>
      </c>
      <c r="I17" s="34" t="str">
        <f t="shared" si="1"/>
        <v/>
      </c>
      <c r="J17" s="34" t="str">
        <f t="shared" si="2"/>
        <v/>
      </c>
      <c r="K17" s="34" t="str">
        <f t="shared" si="3"/>
        <v/>
      </c>
      <c r="L17" s="26" t="str">
        <f t="shared" si="4"/>
        <v/>
      </c>
      <c r="M17" s="32"/>
      <c r="N17" s="190"/>
      <c r="O17" s="190"/>
      <c r="P17" s="190"/>
      <c r="Q17" s="190"/>
      <c r="R17" s="23"/>
    </row>
    <row r="18" spans="1:18">
      <c r="A18" s="27">
        <f t="shared" ca="1" si="5"/>
        <v>45877</v>
      </c>
      <c r="B18" s="20"/>
      <c r="C18" s="21"/>
      <c r="D18" s="20"/>
      <c r="E18" s="21"/>
      <c r="F18" s="22"/>
      <c r="G18" s="22"/>
      <c r="H18" s="34" t="str">
        <f t="shared" si="0"/>
        <v/>
      </c>
      <c r="I18" s="34" t="str">
        <f t="shared" si="1"/>
        <v/>
      </c>
      <c r="J18" s="34" t="str">
        <f t="shared" si="2"/>
        <v/>
      </c>
      <c r="K18" s="34" t="str">
        <f t="shared" si="3"/>
        <v/>
      </c>
      <c r="L18" s="26" t="str">
        <f t="shared" si="4"/>
        <v/>
      </c>
      <c r="M18" s="32"/>
      <c r="N18" s="190"/>
      <c r="O18" s="190"/>
      <c r="P18" s="190"/>
      <c r="Q18" s="190"/>
      <c r="R18" s="23"/>
    </row>
    <row r="19" spans="1:18">
      <c r="A19" s="27">
        <f t="shared" ca="1" si="5"/>
        <v>45878</v>
      </c>
      <c r="B19" s="20"/>
      <c r="C19" s="21"/>
      <c r="D19" s="20"/>
      <c r="E19" s="21"/>
      <c r="F19" s="22"/>
      <c r="G19" s="22"/>
      <c r="H19" s="34" t="str">
        <f t="shared" si="0"/>
        <v/>
      </c>
      <c r="I19" s="34" t="str">
        <f t="shared" si="1"/>
        <v/>
      </c>
      <c r="J19" s="34" t="str">
        <f t="shared" si="2"/>
        <v/>
      </c>
      <c r="K19" s="34" t="str">
        <f t="shared" si="3"/>
        <v/>
      </c>
      <c r="L19" s="26" t="str">
        <f t="shared" si="4"/>
        <v/>
      </c>
      <c r="M19" s="32"/>
      <c r="N19" s="190"/>
      <c r="O19" s="190"/>
      <c r="P19" s="190"/>
      <c r="Q19" s="190"/>
      <c r="R19" s="23"/>
    </row>
    <row r="20" spans="1:18">
      <c r="A20" s="27">
        <f t="shared" ca="1" si="5"/>
        <v>45879</v>
      </c>
      <c r="B20" s="20"/>
      <c r="C20" s="21"/>
      <c r="D20" s="20"/>
      <c r="E20" s="21"/>
      <c r="F20" s="22"/>
      <c r="G20" s="22"/>
      <c r="H20" s="34" t="str">
        <f t="shared" si="0"/>
        <v/>
      </c>
      <c r="I20" s="34" t="str">
        <f t="shared" si="1"/>
        <v/>
      </c>
      <c r="J20" s="34" t="str">
        <f t="shared" si="2"/>
        <v/>
      </c>
      <c r="K20" s="34" t="str">
        <f t="shared" si="3"/>
        <v/>
      </c>
      <c r="L20" s="26" t="str">
        <f t="shared" si="4"/>
        <v/>
      </c>
      <c r="M20" s="32"/>
      <c r="N20" s="190"/>
      <c r="O20" s="190"/>
      <c r="P20" s="190"/>
      <c r="Q20" s="190"/>
      <c r="R20" s="23"/>
    </row>
    <row r="21" spans="1:18">
      <c r="A21" s="27">
        <f t="shared" ca="1" si="5"/>
        <v>45880</v>
      </c>
      <c r="B21" s="20"/>
      <c r="C21" s="21"/>
      <c r="D21" s="20"/>
      <c r="E21" s="21"/>
      <c r="F21" s="22"/>
      <c r="G21" s="22"/>
      <c r="H21" s="34" t="str">
        <f t="shared" si="0"/>
        <v/>
      </c>
      <c r="I21" s="34" t="str">
        <f t="shared" si="1"/>
        <v/>
      </c>
      <c r="J21" s="34" t="str">
        <f t="shared" si="2"/>
        <v/>
      </c>
      <c r="K21" s="34" t="str">
        <f t="shared" si="3"/>
        <v/>
      </c>
      <c r="L21" s="26" t="str">
        <f t="shared" si="4"/>
        <v/>
      </c>
      <c r="M21" s="32"/>
      <c r="N21" s="190"/>
      <c r="O21" s="190"/>
      <c r="P21" s="190"/>
      <c r="Q21" s="190"/>
      <c r="R21" s="23"/>
    </row>
    <row r="22" spans="1:18">
      <c r="A22" s="27">
        <f t="shared" ca="1" si="5"/>
        <v>45881</v>
      </c>
      <c r="B22" s="20"/>
      <c r="C22" s="21"/>
      <c r="D22" s="20"/>
      <c r="E22" s="21"/>
      <c r="F22" s="22"/>
      <c r="G22" s="22"/>
      <c r="H22" s="34" t="str">
        <f t="shared" si="0"/>
        <v/>
      </c>
      <c r="I22" s="34" t="str">
        <f t="shared" si="1"/>
        <v/>
      </c>
      <c r="J22" s="34" t="str">
        <f t="shared" si="2"/>
        <v/>
      </c>
      <c r="K22" s="34" t="str">
        <f t="shared" si="3"/>
        <v/>
      </c>
      <c r="L22" s="26" t="str">
        <f t="shared" si="4"/>
        <v/>
      </c>
      <c r="M22" s="32"/>
      <c r="N22" s="190"/>
      <c r="O22" s="190"/>
      <c r="P22" s="190"/>
      <c r="Q22" s="190"/>
      <c r="R22" s="23"/>
    </row>
    <row r="23" spans="1:18">
      <c r="A23" s="27">
        <f t="shared" ca="1" si="5"/>
        <v>45882</v>
      </c>
      <c r="B23" s="20"/>
      <c r="C23" s="21"/>
      <c r="D23" s="20"/>
      <c r="E23" s="21"/>
      <c r="F23" s="22"/>
      <c r="G23" s="22"/>
      <c r="H23" s="34" t="str">
        <f t="shared" si="0"/>
        <v/>
      </c>
      <c r="I23" s="34" t="str">
        <f t="shared" si="1"/>
        <v/>
      </c>
      <c r="J23" s="34" t="str">
        <f t="shared" si="2"/>
        <v/>
      </c>
      <c r="K23" s="34" t="str">
        <f t="shared" si="3"/>
        <v/>
      </c>
      <c r="L23" s="26" t="str">
        <f t="shared" si="4"/>
        <v/>
      </c>
      <c r="M23" s="32"/>
      <c r="N23" s="190"/>
      <c r="O23" s="190"/>
      <c r="P23" s="190"/>
      <c r="Q23" s="190"/>
      <c r="R23" s="23"/>
    </row>
    <row r="24" spans="1:18">
      <c r="A24" s="27">
        <f t="shared" ca="1" si="5"/>
        <v>45883</v>
      </c>
      <c r="B24" s="20"/>
      <c r="C24" s="21"/>
      <c r="D24" s="20"/>
      <c r="E24" s="21"/>
      <c r="F24" s="22"/>
      <c r="G24" s="22"/>
      <c r="H24" s="34" t="str">
        <f t="shared" si="0"/>
        <v/>
      </c>
      <c r="I24" s="34" t="str">
        <f t="shared" si="1"/>
        <v/>
      </c>
      <c r="J24" s="34" t="str">
        <f t="shared" si="2"/>
        <v/>
      </c>
      <c r="K24" s="34" t="str">
        <f t="shared" si="3"/>
        <v/>
      </c>
      <c r="L24" s="26" t="str">
        <f t="shared" si="4"/>
        <v/>
      </c>
      <c r="M24" s="32"/>
      <c r="N24" s="190"/>
      <c r="O24" s="190"/>
      <c r="P24" s="190"/>
      <c r="Q24" s="190"/>
      <c r="R24" s="23"/>
    </row>
    <row r="25" spans="1:18">
      <c r="A25" s="27">
        <f t="shared" ca="1" si="5"/>
        <v>45884</v>
      </c>
      <c r="B25" s="20"/>
      <c r="C25" s="21"/>
      <c r="D25" s="20"/>
      <c r="E25" s="21"/>
      <c r="F25" s="22"/>
      <c r="G25" s="22"/>
      <c r="H25" s="34" t="str">
        <f t="shared" si="0"/>
        <v/>
      </c>
      <c r="I25" s="34" t="str">
        <f t="shared" si="1"/>
        <v/>
      </c>
      <c r="J25" s="34" t="str">
        <f t="shared" si="2"/>
        <v/>
      </c>
      <c r="K25" s="34" t="str">
        <f t="shared" si="3"/>
        <v/>
      </c>
      <c r="L25" s="26" t="str">
        <f t="shared" si="4"/>
        <v/>
      </c>
      <c r="M25" s="32"/>
      <c r="N25" s="190"/>
      <c r="O25" s="190"/>
      <c r="P25" s="190"/>
      <c r="Q25" s="190"/>
      <c r="R25" s="23"/>
    </row>
    <row r="26" spans="1:18">
      <c r="A26" s="27">
        <f t="shared" ca="1" si="5"/>
        <v>45885</v>
      </c>
      <c r="B26" s="20"/>
      <c r="C26" s="21"/>
      <c r="D26" s="20"/>
      <c r="E26" s="21"/>
      <c r="F26" s="22"/>
      <c r="G26" s="22"/>
      <c r="H26" s="34" t="str">
        <f t="shared" si="0"/>
        <v/>
      </c>
      <c r="I26" s="34" t="str">
        <f t="shared" si="1"/>
        <v/>
      </c>
      <c r="J26" s="34" t="str">
        <f t="shared" si="2"/>
        <v/>
      </c>
      <c r="K26" s="34" t="str">
        <f t="shared" si="3"/>
        <v/>
      </c>
      <c r="L26" s="26" t="str">
        <f t="shared" si="4"/>
        <v/>
      </c>
      <c r="M26" s="32"/>
      <c r="N26" s="190"/>
      <c r="O26" s="190"/>
      <c r="P26" s="190"/>
      <c r="Q26" s="190"/>
      <c r="R26" s="23"/>
    </row>
    <row r="27" spans="1:18">
      <c r="A27" s="27">
        <f t="shared" ca="1" si="5"/>
        <v>45886</v>
      </c>
      <c r="B27" s="20"/>
      <c r="C27" s="21"/>
      <c r="D27" s="20"/>
      <c r="E27" s="21"/>
      <c r="F27" s="22"/>
      <c r="G27" s="22"/>
      <c r="H27" s="34" t="str">
        <f t="shared" si="0"/>
        <v/>
      </c>
      <c r="I27" s="34" t="str">
        <f t="shared" si="1"/>
        <v/>
      </c>
      <c r="J27" s="34" t="str">
        <f t="shared" si="2"/>
        <v/>
      </c>
      <c r="K27" s="34" t="str">
        <f t="shared" si="3"/>
        <v/>
      </c>
      <c r="L27" s="26" t="str">
        <f t="shared" si="4"/>
        <v/>
      </c>
      <c r="M27" s="32"/>
      <c r="N27" s="190"/>
      <c r="O27" s="190"/>
      <c r="P27" s="190"/>
      <c r="Q27" s="190"/>
      <c r="R27" s="23"/>
    </row>
    <row r="28" spans="1:18">
      <c r="A28" s="27">
        <f t="shared" ca="1" si="5"/>
        <v>45887</v>
      </c>
      <c r="B28" s="20"/>
      <c r="C28" s="21"/>
      <c r="D28" s="20"/>
      <c r="E28" s="21"/>
      <c r="F28" s="22"/>
      <c r="G28" s="22"/>
      <c r="H28" s="34" t="str">
        <f t="shared" si="0"/>
        <v/>
      </c>
      <c r="I28" s="34" t="str">
        <f t="shared" si="1"/>
        <v/>
      </c>
      <c r="J28" s="34" t="str">
        <f t="shared" si="2"/>
        <v/>
      </c>
      <c r="K28" s="34" t="str">
        <f t="shared" si="3"/>
        <v/>
      </c>
      <c r="L28" s="26" t="str">
        <f t="shared" si="4"/>
        <v/>
      </c>
      <c r="M28" s="32"/>
      <c r="N28" s="190"/>
      <c r="O28" s="190"/>
      <c r="P28" s="190"/>
      <c r="Q28" s="190"/>
      <c r="R28" s="23"/>
    </row>
    <row r="29" spans="1:18">
      <c r="A29" s="27">
        <f t="shared" ca="1" si="5"/>
        <v>45888</v>
      </c>
      <c r="B29" s="20"/>
      <c r="C29" s="21"/>
      <c r="D29" s="20"/>
      <c r="E29" s="21"/>
      <c r="F29" s="22"/>
      <c r="G29" s="22"/>
      <c r="H29" s="34" t="str">
        <f t="shared" si="0"/>
        <v/>
      </c>
      <c r="I29" s="34" t="str">
        <f t="shared" si="1"/>
        <v/>
      </c>
      <c r="J29" s="34" t="str">
        <f t="shared" si="2"/>
        <v/>
      </c>
      <c r="K29" s="34" t="str">
        <f t="shared" si="3"/>
        <v/>
      </c>
      <c r="L29" s="26" t="str">
        <f t="shared" si="4"/>
        <v/>
      </c>
      <c r="M29" s="32"/>
      <c r="N29" s="190"/>
      <c r="O29" s="190"/>
      <c r="P29" s="190"/>
      <c r="Q29" s="190"/>
      <c r="R29" s="23"/>
    </row>
    <row r="30" spans="1:18">
      <c r="A30" s="27">
        <f t="shared" ca="1" si="5"/>
        <v>45889</v>
      </c>
      <c r="B30" s="20"/>
      <c r="C30" s="21"/>
      <c r="D30" s="20"/>
      <c r="E30" s="21"/>
      <c r="F30" s="22"/>
      <c r="G30" s="22"/>
      <c r="H30" s="34" t="str">
        <f t="shared" si="0"/>
        <v/>
      </c>
      <c r="I30" s="34" t="str">
        <f t="shared" si="1"/>
        <v/>
      </c>
      <c r="J30" s="34" t="str">
        <f t="shared" si="2"/>
        <v/>
      </c>
      <c r="K30" s="34" t="str">
        <f t="shared" si="3"/>
        <v/>
      </c>
      <c r="L30" s="26" t="str">
        <f t="shared" si="4"/>
        <v/>
      </c>
      <c r="M30" s="32"/>
      <c r="N30" s="190"/>
      <c r="O30" s="190"/>
      <c r="P30" s="190"/>
      <c r="Q30" s="190"/>
      <c r="R30" s="23"/>
    </row>
    <row r="31" spans="1:18">
      <c r="A31" s="27">
        <f t="shared" ca="1" si="5"/>
        <v>45890</v>
      </c>
      <c r="B31" s="20"/>
      <c r="C31" s="21"/>
      <c r="D31" s="20"/>
      <c r="E31" s="21"/>
      <c r="F31" s="22"/>
      <c r="G31" s="22"/>
      <c r="H31" s="34" t="str">
        <f t="shared" si="0"/>
        <v/>
      </c>
      <c r="I31" s="34" t="str">
        <f t="shared" si="1"/>
        <v/>
      </c>
      <c r="J31" s="34" t="str">
        <f t="shared" si="2"/>
        <v/>
      </c>
      <c r="K31" s="34" t="str">
        <f t="shared" si="3"/>
        <v/>
      </c>
      <c r="L31" s="26" t="str">
        <f t="shared" si="4"/>
        <v/>
      </c>
      <c r="M31" s="32"/>
      <c r="N31" s="190"/>
      <c r="O31" s="190"/>
      <c r="P31" s="190"/>
      <c r="Q31" s="190"/>
      <c r="R31" s="23"/>
    </row>
    <row r="32" spans="1:18">
      <c r="A32" s="27">
        <f t="shared" ca="1" si="5"/>
        <v>45891</v>
      </c>
      <c r="B32" s="20"/>
      <c r="C32" s="21"/>
      <c r="D32" s="20"/>
      <c r="E32" s="21"/>
      <c r="F32" s="22"/>
      <c r="G32" s="22"/>
      <c r="H32" s="34" t="str">
        <f t="shared" si="0"/>
        <v/>
      </c>
      <c r="I32" s="34" t="str">
        <f t="shared" si="1"/>
        <v/>
      </c>
      <c r="J32" s="34" t="str">
        <f t="shared" si="2"/>
        <v/>
      </c>
      <c r="K32" s="34" t="str">
        <f t="shared" si="3"/>
        <v/>
      </c>
      <c r="L32" s="26" t="str">
        <f t="shared" si="4"/>
        <v/>
      </c>
      <c r="M32" s="32"/>
      <c r="N32" s="190"/>
      <c r="O32" s="190"/>
      <c r="P32" s="190"/>
      <c r="Q32" s="190"/>
      <c r="R32" s="23"/>
    </row>
    <row r="33" spans="1:22">
      <c r="A33" s="27">
        <f t="shared" ca="1" si="5"/>
        <v>45892</v>
      </c>
      <c r="B33" s="20"/>
      <c r="C33" s="21"/>
      <c r="D33" s="20"/>
      <c r="E33" s="21"/>
      <c r="F33" s="22"/>
      <c r="G33" s="22"/>
      <c r="H33" s="34" t="str">
        <f t="shared" si="0"/>
        <v/>
      </c>
      <c r="I33" s="34" t="str">
        <f t="shared" si="1"/>
        <v/>
      </c>
      <c r="J33" s="34" t="str">
        <f t="shared" si="2"/>
        <v/>
      </c>
      <c r="K33" s="34" t="str">
        <f t="shared" si="3"/>
        <v/>
      </c>
      <c r="L33" s="26" t="str">
        <f t="shared" si="4"/>
        <v/>
      </c>
      <c r="M33" s="32"/>
      <c r="N33" s="190"/>
      <c r="O33" s="190"/>
      <c r="P33" s="190"/>
      <c r="Q33" s="190"/>
      <c r="R33" s="23"/>
    </row>
    <row r="34" spans="1:22">
      <c r="A34" s="27">
        <f t="shared" ca="1" si="5"/>
        <v>45893</v>
      </c>
      <c r="B34" s="20"/>
      <c r="C34" s="21"/>
      <c r="D34" s="20"/>
      <c r="E34" s="21"/>
      <c r="F34" s="22"/>
      <c r="G34" s="22"/>
      <c r="H34" s="34" t="str">
        <f t="shared" si="0"/>
        <v/>
      </c>
      <c r="I34" s="34" t="str">
        <f t="shared" si="1"/>
        <v/>
      </c>
      <c r="J34" s="34" t="str">
        <f t="shared" si="2"/>
        <v/>
      </c>
      <c r="K34" s="34" t="str">
        <f t="shared" si="3"/>
        <v/>
      </c>
      <c r="L34" s="26" t="str">
        <f t="shared" si="4"/>
        <v/>
      </c>
      <c r="M34" s="32"/>
      <c r="N34" s="190"/>
      <c r="O34" s="190"/>
      <c r="P34" s="190"/>
      <c r="Q34" s="190"/>
      <c r="R34" s="23"/>
    </row>
    <row r="35" spans="1:22">
      <c r="A35" s="27">
        <f t="shared" ca="1" si="5"/>
        <v>45894</v>
      </c>
      <c r="B35" s="20"/>
      <c r="C35" s="21"/>
      <c r="D35" s="20"/>
      <c r="E35" s="21"/>
      <c r="F35" s="22"/>
      <c r="G35" s="22"/>
      <c r="H35" s="34" t="str">
        <f t="shared" si="0"/>
        <v/>
      </c>
      <c r="I35" s="34" t="str">
        <f t="shared" si="1"/>
        <v/>
      </c>
      <c r="J35" s="34" t="str">
        <f t="shared" si="2"/>
        <v/>
      </c>
      <c r="K35" s="34" t="str">
        <f t="shared" si="3"/>
        <v/>
      </c>
      <c r="L35" s="26" t="str">
        <f t="shared" si="4"/>
        <v/>
      </c>
      <c r="M35" s="32"/>
      <c r="N35" s="190"/>
      <c r="O35" s="190"/>
      <c r="P35" s="190"/>
      <c r="Q35" s="190"/>
      <c r="R35" s="23"/>
    </row>
    <row r="36" spans="1:22">
      <c r="A36" s="27">
        <f t="shared" ca="1" si="5"/>
        <v>45895</v>
      </c>
      <c r="B36" s="20"/>
      <c r="C36" s="21"/>
      <c r="D36" s="20"/>
      <c r="E36" s="21"/>
      <c r="F36" s="22"/>
      <c r="G36" s="22"/>
      <c r="H36" s="34" t="str">
        <f t="shared" si="0"/>
        <v/>
      </c>
      <c r="I36" s="34" t="str">
        <f t="shared" si="1"/>
        <v/>
      </c>
      <c r="J36" s="34" t="str">
        <f t="shared" si="2"/>
        <v/>
      </c>
      <c r="K36" s="34" t="str">
        <f t="shared" si="3"/>
        <v/>
      </c>
      <c r="L36" s="26" t="str">
        <f t="shared" si="4"/>
        <v/>
      </c>
      <c r="M36" s="32"/>
      <c r="N36" s="190"/>
      <c r="O36" s="190"/>
      <c r="P36" s="190"/>
      <c r="Q36" s="190"/>
      <c r="R36" s="23"/>
    </row>
    <row r="37" spans="1:22">
      <c r="A37" s="27">
        <f t="shared" ca="1" si="5"/>
        <v>45896</v>
      </c>
      <c r="B37" s="20"/>
      <c r="C37" s="21"/>
      <c r="D37" s="20"/>
      <c r="E37" s="21"/>
      <c r="F37" s="22"/>
      <c r="G37" s="22"/>
      <c r="H37" s="34" t="str">
        <f t="shared" si="0"/>
        <v/>
      </c>
      <c r="I37" s="34" t="str">
        <f t="shared" si="1"/>
        <v/>
      </c>
      <c r="J37" s="34" t="str">
        <f t="shared" si="2"/>
        <v/>
      </c>
      <c r="K37" s="34" t="str">
        <f t="shared" si="3"/>
        <v/>
      </c>
      <c r="L37" s="26" t="str">
        <f t="shared" si="4"/>
        <v/>
      </c>
      <c r="M37" s="32"/>
      <c r="N37" s="190"/>
      <c r="O37" s="190"/>
      <c r="P37" s="190"/>
      <c r="Q37" s="190"/>
      <c r="R37" s="23"/>
    </row>
    <row r="38" spans="1:22">
      <c r="A38" s="27">
        <f t="shared" ca="1" si="5"/>
        <v>45897</v>
      </c>
      <c r="B38" s="20"/>
      <c r="C38" s="21"/>
      <c r="D38" s="20"/>
      <c r="E38" s="21"/>
      <c r="F38" s="22"/>
      <c r="G38" s="22"/>
      <c r="H38" s="34" t="str">
        <f t="shared" si="0"/>
        <v/>
      </c>
      <c r="I38" s="34" t="str">
        <f t="shared" si="1"/>
        <v/>
      </c>
      <c r="J38" s="34" t="str">
        <f t="shared" si="2"/>
        <v/>
      </c>
      <c r="K38" s="34" t="str">
        <f t="shared" si="3"/>
        <v/>
      </c>
      <c r="L38" s="26" t="str">
        <f t="shared" si="4"/>
        <v/>
      </c>
      <c r="M38" s="32"/>
      <c r="N38" s="190"/>
      <c r="O38" s="190"/>
      <c r="P38" s="190"/>
      <c r="Q38" s="190"/>
      <c r="R38" s="23"/>
    </row>
    <row r="39" spans="1:22">
      <c r="A39" s="27">
        <f t="shared" ca="1" si="5"/>
        <v>45898</v>
      </c>
      <c r="B39" s="20"/>
      <c r="C39" s="21"/>
      <c r="D39" s="20"/>
      <c r="E39" s="21"/>
      <c r="F39" s="22"/>
      <c r="G39" s="22"/>
      <c r="H39" s="34" t="str">
        <f t="shared" si="0"/>
        <v/>
      </c>
      <c r="I39" s="34" t="str">
        <f t="shared" si="1"/>
        <v/>
      </c>
      <c r="J39" s="34" t="str">
        <f t="shared" si="2"/>
        <v/>
      </c>
      <c r="K39" s="34" t="str">
        <f t="shared" si="3"/>
        <v/>
      </c>
      <c r="L39" s="26" t="str">
        <f t="shared" si="4"/>
        <v/>
      </c>
      <c r="M39" s="32"/>
      <c r="N39" s="190"/>
      <c r="O39" s="190"/>
      <c r="P39" s="190"/>
      <c r="Q39" s="190"/>
      <c r="R39" s="23"/>
    </row>
    <row r="40" spans="1:22">
      <c r="A40" s="27">
        <f t="shared" ca="1" si="5"/>
        <v>45899</v>
      </c>
      <c r="B40" s="20"/>
      <c r="C40" s="21"/>
      <c r="D40" s="20"/>
      <c r="E40" s="21"/>
      <c r="F40" s="22"/>
      <c r="G40" s="22"/>
      <c r="H40" s="34" t="str">
        <f t="shared" si="0"/>
        <v/>
      </c>
      <c r="I40" s="34" t="str">
        <f t="shared" si="1"/>
        <v/>
      </c>
      <c r="J40" s="34" t="str">
        <f t="shared" si="2"/>
        <v/>
      </c>
      <c r="K40" s="34" t="str">
        <f t="shared" si="3"/>
        <v/>
      </c>
      <c r="L40" s="26" t="str">
        <f t="shared" si="4"/>
        <v/>
      </c>
      <c r="M40" s="32"/>
      <c r="N40" s="190"/>
      <c r="O40" s="190"/>
      <c r="P40" s="190"/>
      <c r="Q40" s="190"/>
      <c r="R40" s="23"/>
    </row>
    <row r="41" spans="1:22">
      <c r="A41" s="27">
        <f t="shared" ca="1" si="5"/>
        <v>45900</v>
      </c>
      <c r="B41" s="20"/>
      <c r="C41" s="21"/>
      <c r="D41" s="20"/>
      <c r="E41" s="21"/>
      <c r="F41" s="22"/>
      <c r="G41" s="22"/>
      <c r="H41" s="34" t="str">
        <f t="shared" si="0"/>
        <v/>
      </c>
      <c r="I41" s="34" t="str">
        <f t="shared" si="1"/>
        <v/>
      </c>
      <c r="J41" s="34" t="str">
        <f t="shared" si="2"/>
        <v/>
      </c>
      <c r="K41" s="34" t="str">
        <f t="shared" si="3"/>
        <v/>
      </c>
      <c r="L41" s="26" t="str">
        <f t="shared" si="4"/>
        <v/>
      </c>
      <c r="M41" s="32"/>
      <c r="N41" s="190"/>
      <c r="O41" s="190"/>
      <c r="P41" s="190"/>
      <c r="Q41" s="190"/>
      <c r="R41" s="23"/>
    </row>
    <row r="42" spans="1:22">
      <c r="A42" s="5" t="s">
        <v>11</v>
      </c>
      <c r="B42" s="191"/>
      <c r="C42" s="192"/>
      <c r="D42" s="191"/>
      <c r="E42" s="192"/>
      <c r="F42" s="26" t="str">
        <f t="shared" ref="F42:K42" si="6">IF(SUM(F11:F41)=0,"",SUM(F11:F41))</f>
        <v/>
      </c>
      <c r="G42" s="26" t="str">
        <f t="shared" si="6"/>
        <v/>
      </c>
      <c r="H42" s="26" t="str">
        <f t="shared" si="6"/>
        <v/>
      </c>
      <c r="I42" s="26" t="str">
        <f t="shared" si="6"/>
        <v/>
      </c>
      <c r="J42" s="26" t="str">
        <f t="shared" si="6"/>
        <v/>
      </c>
      <c r="K42" s="26" t="str">
        <f t="shared" si="6"/>
        <v/>
      </c>
      <c r="L42" s="26" t="str">
        <f>IF(SUM($L11:$L41)=0,"",SUM($L11:$L41))</f>
        <v/>
      </c>
      <c r="M42" s="33"/>
      <c r="N42" s="193"/>
      <c r="O42" s="193"/>
      <c r="P42" s="193"/>
      <c r="Q42" s="193"/>
      <c r="R42" s="6"/>
    </row>
    <row r="44" spans="1:22" ht="27" customHeight="1">
      <c r="A44" s="194" t="s">
        <v>22</v>
      </c>
      <c r="B44" s="189" t="s">
        <v>103</v>
      </c>
      <c r="C44" s="189"/>
      <c r="D44" s="189"/>
      <c r="E44" s="189"/>
      <c r="F44" s="189" t="s">
        <v>23</v>
      </c>
      <c r="G44" s="189"/>
      <c r="H44" s="189" t="s">
        <v>88</v>
      </c>
      <c r="I44" s="189"/>
      <c r="J44" s="189"/>
      <c r="K44" s="189"/>
      <c r="L44" s="189" t="s">
        <v>87</v>
      </c>
      <c r="M44" s="195" t="s">
        <v>96</v>
      </c>
      <c r="N44" s="194" t="s">
        <v>25</v>
      </c>
      <c r="O44" s="194"/>
      <c r="P44" s="194"/>
      <c r="Q44" s="194"/>
      <c r="R44" s="189" t="s">
        <v>100</v>
      </c>
    </row>
    <row r="45" spans="1:22" ht="14.25" customHeight="1">
      <c r="A45" s="194"/>
      <c r="B45" s="189" t="s">
        <v>82</v>
      </c>
      <c r="C45" s="189"/>
      <c r="D45" s="189" t="s">
        <v>84</v>
      </c>
      <c r="E45" s="189"/>
      <c r="F45" s="189"/>
      <c r="G45" s="189"/>
      <c r="H45" s="189" t="s">
        <v>90</v>
      </c>
      <c r="I45" s="189"/>
      <c r="J45" s="189" t="s">
        <v>89</v>
      </c>
      <c r="K45" s="189"/>
      <c r="L45" s="189"/>
      <c r="M45" s="196"/>
      <c r="N45" s="194"/>
      <c r="O45" s="194"/>
      <c r="P45" s="194"/>
      <c r="Q45" s="194"/>
      <c r="R45" s="189"/>
    </row>
    <row r="46" spans="1:22">
      <c r="A46" s="194"/>
      <c r="B46" s="43" t="s">
        <v>26</v>
      </c>
      <c r="C46" s="43" t="s">
        <v>27</v>
      </c>
      <c r="D46" s="43" t="s">
        <v>26</v>
      </c>
      <c r="E46" s="43" t="s">
        <v>27</v>
      </c>
      <c r="F46" s="44" t="s">
        <v>85</v>
      </c>
      <c r="G46" s="44" t="s">
        <v>86</v>
      </c>
      <c r="H46" s="44" t="s">
        <v>81</v>
      </c>
      <c r="I46" s="44" t="s">
        <v>83</v>
      </c>
      <c r="J46" s="44" t="s">
        <v>81</v>
      </c>
      <c r="K46" s="44" t="s">
        <v>95</v>
      </c>
      <c r="L46" s="189"/>
      <c r="M46" s="197"/>
      <c r="N46" s="194"/>
      <c r="O46" s="194"/>
      <c r="P46" s="194"/>
      <c r="Q46" s="194"/>
      <c r="R46" s="194"/>
    </row>
    <row r="47" spans="1:22">
      <c r="A47" s="27" cm="1">
        <f t="array" aca="1" ref="A47" ca="1">DATE("2025","8"+1,IFERROR(INDIRECT(T1),"1"))</f>
        <v>45901</v>
      </c>
      <c r="B47" s="20"/>
      <c r="C47" s="21"/>
      <c r="D47" s="20"/>
      <c r="E47" s="21"/>
      <c r="F47" s="22"/>
      <c r="G47" s="22"/>
      <c r="H47" s="34" t="str">
        <f>IF(OR(B47="",LEFT(M47,1)="✓"),"",C47-B47-F47)</f>
        <v/>
      </c>
      <c r="I47" s="34" t="str">
        <f>IF(OR(D47="",LEFT(M47,1)="✓"),"",E47-D47-G47)</f>
        <v/>
      </c>
      <c r="J47" s="34" t="str">
        <f>IF(AND(B47&lt;&gt;"",M47="✓所定"),C47-B47-F47,"")</f>
        <v/>
      </c>
      <c r="K47" s="34" t="str">
        <f>IF(AND(B47&lt;&gt;"",M47="✓法定"),C47-B47-F47,"")</f>
        <v/>
      </c>
      <c r="L47" s="26" t="str">
        <f>IF(AND($B47="",$D47=""),"",($C47-$B47-$F47)+($E47-$D47-$G47))</f>
        <v/>
      </c>
      <c r="M47" s="32"/>
      <c r="N47" s="190"/>
      <c r="O47" s="190"/>
      <c r="P47" s="190"/>
      <c r="Q47" s="190"/>
      <c r="R47" s="23"/>
      <c r="V47" s="1" t="s">
        <v>171</v>
      </c>
    </row>
    <row r="48" spans="1:22">
      <c r="A48" s="27">
        <f ca="1">A47+1</f>
        <v>45902</v>
      </c>
      <c r="B48" s="20"/>
      <c r="C48" s="21"/>
      <c r="D48" s="20"/>
      <c r="E48" s="21"/>
      <c r="F48" s="22"/>
      <c r="G48" s="22"/>
      <c r="H48" s="34" t="str">
        <f t="shared" ref="H48:H77" si="7">IF(OR(B48="",LEFT(M48,1)="✓"),"",C48-B48-F48)</f>
        <v/>
      </c>
      <c r="I48" s="34" t="str">
        <f t="shared" ref="I48:I77" si="8">IF(OR(D48="",LEFT(M48,1)="✓"),"",E48-D48-G48)</f>
        <v/>
      </c>
      <c r="J48" s="34" t="str">
        <f t="shared" ref="J48:J77" si="9">IF(AND(B48&lt;&gt;"",M48="✓所定"),C48-B48-F48,"")</f>
        <v/>
      </c>
      <c r="K48" s="34" t="str">
        <f t="shared" ref="K48:K77" si="10">IF(AND(B48&lt;&gt;"",M48="✓法定"),C48-B48-F48,"")</f>
        <v/>
      </c>
      <c r="L48" s="26" t="str">
        <f t="shared" ref="L48:L75" si="11">IF(AND($B48="",$D48=""),"",($C48-$B48-$F48)+($E48-$D48-$G48))</f>
        <v/>
      </c>
      <c r="M48" s="32"/>
      <c r="N48" s="190"/>
      <c r="O48" s="190"/>
      <c r="P48" s="190"/>
      <c r="Q48" s="190"/>
      <c r="R48" s="23"/>
      <c r="V48" s="1" t="s">
        <v>172</v>
      </c>
    </row>
    <row r="49" spans="1:18">
      <c r="A49" s="27">
        <f t="shared" ref="A49:A77" ca="1" si="12">A48+1</f>
        <v>45903</v>
      </c>
      <c r="B49" s="20"/>
      <c r="C49" s="21"/>
      <c r="D49" s="20"/>
      <c r="E49" s="21"/>
      <c r="F49" s="22"/>
      <c r="G49" s="22"/>
      <c r="H49" s="34" t="str">
        <f t="shared" si="7"/>
        <v/>
      </c>
      <c r="I49" s="34" t="str">
        <f t="shared" si="8"/>
        <v/>
      </c>
      <c r="J49" s="34" t="str">
        <f t="shared" si="9"/>
        <v/>
      </c>
      <c r="K49" s="34" t="str">
        <f t="shared" si="10"/>
        <v/>
      </c>
      <c r="L49" s="26" t="str">
        <f t="shared" si="11"/>
        <v/>
      </c>
      <c r="M49" s="32"/>
      <c r="N49" s="190"/>
      <c r="O49" s="190"/>
      <c r="P49" s="190"/>
      <c r="Q49" s="190"/>
      <c r="R49" s="23"/>
    </row>
    <row r="50" spans="1:18">
      <c r="A50" s="27">
        <f t="shared" ca="1" si="12"/>
        <v>45904</v>
      </c>
      <c r="B50" s="20"/>
      <c r="C50" s="21"/>
      <c r="D50" s="20"/>
      <c r="E50" s="21"/>
      <c r="F50" s="22"/>
      <c r="G50" s="22"/>
      <c r="H50" s="34" t="str">
        <f t="shared" si="7"/>
        <v/>
      </c>
      <c r="I50" s="34" t="str">
        <f t="shared" si="8"/>
        <v/>
      </c>
      <c r="J50" s="34" t="str">
        <f t="shared" si="9"/>
        <v/>
      </c>
      <c r="K50" s="34" t="str">
        <f t="shared" si="10"/>
        <v/>
      </c>
      <c r="L50" s="26" t="str">
        <f t="shared" si="11"/>
        <v/>
      </c>
      <c r="M50" s="32"/>
      <c r="N50" s="190"/>
      <c r="O50" s="190"/>
      <c r="P50" s="190"/>
      <c r="Q50" s="190"/>
      <c r="R50" s="23"/>
    </row>
    <row r="51" spans="1:18">
      <c r="A51" s="27">
        <f t="shared" ca="1" si="12"/>
        <v>45905</v>
      </c>
      <c r="B51" s="20"/>
      <c r="C51" s="21"/>
      <c r="D51" s="20"/>
      <c r="E51" s="21"/>
      <c r="F51" s="22"/>
      <c r="G51" s="22"/>
      <c r="H51" s="34" t="str">
        <f t="shared" si="7"/>
        <v/>
      </c>
      <c r="I51" s="34" t="str">
        <f t="shared" si="8"/>
        <v/>
      </c>
      <c r="J51" s="34" t="str">
        <f t="shared" si="9"/>
        <v/>
      </c>
      <c r="K51" s="34" t="str">
        <f t="shared" si="10"/>
        <v/>
      </c>
      <c r="L51" s="26" t="str">
        <f t="shared" si="11"/>
        <v/>
      </c>
      <c r="M51" s="32"/>
      <c r="N51" s="190"/>
      <c r="O51" s="190"/>
      <c r="P51" s="190"/>
      <c r="Q51" s="190"/>
      <c r="R51" s="23"/>
    </row>
    <row r="52" spans="1:18">
      <c r="A52" s="27">
        <f t="shared" ca="1" si="12"/>
        <v>45906</v>
      </c>
      <c r="B52" s="20"/>
      <c r="C52" s="21"/>
      <c r="D52" s="20"/>
      <c r="E52" s="21"/>
      <c r="F52" s="22"/>
      <c r="G52" s="22"/>
      <c r="H52" s="34" t="str">
        <f t="shared" si="7"/>
        <v/>
      </c>
      <c r="I52" s="34" t="str">
        <f t="shared" si="8"/>
        <v/>
      </c>
      <c r="J52" s="34" t="str">
        <f t="shared" si="9"/>
        <v/>
      </c>
      <c r="K52" s="34" t="str">
        <f t="shared" si="10"/>
        <v/>
      </c>
      <c r="L52" s="26" t="str">
        <f t="shared" si="11"/>
        <v/>
      </c>
      <c r="M52" s="32"/>
      <c r="N52" s="190"/>
      <c r="O52" s="190"/>
      <c r="P52" s="190"/>
      <c r="Q52" s="190"/>
      <c r="R52" s="23"/>
    </row>
    <row r="53" spans="1:18">
      <c r="A53" s="27">
        <f t="shared" ca="1" si="12"/>
        <v>45907</v>
      </c>
      <c r="B53" s="20"/>
      <c r="C53" s="21"/>
      <c r="D53" s="20"/>
      <c r="E53" s="21"/>
      <c r="F53" s="22"/>
      <c r="G53" s="22"/>
      <c r="H53" s="34" t="str">
        <f t="shared" si="7"/>
        <v/>
      </c>
      <c r="I53" s="34" t="str">
        <f t="shared" si="8"/>
        <v/>
      </c>
      <c r="J53" s="34" t="str">
        <f t="shared" si="9"/>
        <v/>
      </c>
      <c r="K53" s="34" t="str">
        <f t="shared" si="10"/>
        <v/>
      </c>
      <c r="L53" s="26" t="str">
        <f t="shared" si="11"/>
        <v/>
      </c>
      <c r="M53" s="32"/>
      <c r="N53" s="190"/>
      <c r="O53" s="190"/>
      <c r="P53" s="190"/>
      <c r="Q53" s="190"/>
      <c r="R53" s="23"/>
    </row>
    <row r="54" spans="1:18">
      <c r="A54" s="27">
        <f t="shared" ca="1" si="12"/>
        <v>45908</v>
      </c>
      <c r="B54" s="20"/>
      <c r="C54" s="21"/>
      <c r="D54" s="20"/>
      <c r="E54" s="21"/>
      <c r="F54" s="22"/>
      <c r="G54" s="22"/>
      <c r="H54" s="34" t="str">
        <f t="shared" si="7"/>
        <v/>
      </c>
      <c r="I54" s="34" t="str">
        <f t="shared" si="8"/>
        <v/>
      </c>
      <c r="J54" s="34" t="str">
        <f t="shared" si="9"/>
        <v/>
      </c>
      <c r="K54" s="34" t="str">
        <f t="shared" si="10"/>
        <v/>
      </c>
      <c r="L54" s="26" t="str">
        <f t="shared" si="11"/>
        <v/>
      </c>
      <c r="M54" s="32"/>
      <c r="N54" s="190"/>
      <c r="O54" s="190"/>
      <c r="P54" s="190"/>
      <c r="Q54" s="190"/>
      <c r="R54" s="23"/>
    </row>
    <row r="55" spans="1:18">
      <c r="A55" s="27">
        <f t="shared" ca="1" si="12"/>
        <v>45909</v>
      </c>
      <c r="B55" s="20"/>
      <c r="C55" s="21"/>
      <c r="D55" s="20"/>
      <c r="E55" s="21"/>
      <c r="F55" s="22"/>
      <c r="G55" s="22"/>
      <c r="H55" s="34" t="str">
        <f t="shared" si="7"/>
        <v/>
      </c>
      <c r="I55" s="34" t="str">
        <f t="shared" si="8"/>
        <v/>
      </c>
      <c r="J55" s="34" t="str">
        <f t="shared" si="9"/>
        <v/>
      </c>
      <c r="K55" s="34" t="str">
        <f t="shared" si="10"/>
        <v/>
      </c>
      <c r="L55" s="26" t="str">
        <f t="shared" si="11"/>
        <v/>
      </c>
      <c r="M55" s="32"/>
      <c r="N55" s="190"/>
      <c r="O55" s="190"/>
      <c r="P55" s="190"/>
      <c r="Q55" s="190"/>
      <c r="R55" s="23"/>
    </row>
    <row r="56" spans="1:18">
      <c r="A56" s="27">
        <f t="shared" ca="1" si="12"/>
        <v>45910</v>
      </c>
      <c r="B56" s="20"/>
      <c r="C56" s="21"/>
      <c r="D56" s="20"/>
      <c r="E56" s="21"/>
      <c r="F56" s="22"/>
      <c r="G56" s="22"/>
      <c r="H56" s="34" t="str">
        <f t="shared" si="7"/>
        <v/>
      </c>
      <c r="I56" s="34" t="str">
        <f t="shared" si="8"/>
        <v/>
      </c>
      <c r="J56" s="34" t="str">
        <f t="shared" si="9"/>
        <v/>
      </c>
      <c r="K56" s="34" t="str">
        <f t="shared" si="10"/>
        <v/>
      </c>
      <c r="L56" s="26" t="str">
        <f t="shared" si="11"/>
        <v/>
      </c>
      <c r="M56" s="32"/>
      <c r="N56" s="190"/>
      <c r="O56" s="190"/>
      <c r="P56" s="190"/>
      <c r="Q56" s="190"/>
      <c r="R56" s="23"/>
    </row>
    <row r="57" spans="1:18">
      <c r="A57" s="27">
        <f t="shared" ca="1" si="12"/>
        <v>45911</v>
      </c>
      <c r="B57" s="20"/>
      <c r="C57" s="21"/>
      <c r="D57" s="20"/>
      <c r="E57" s="21"/>
      <c r="F57" s="22"/>
      <c r="G57" s="22"/>
      <c r="H57" s="34" t="str">
        <f t="shared" si="7"/>
        <v/>
      </c>
      <c r="I57" s="34" t="str">
        <f t="shared" si="8"/>
        <v/>
      </c>
      <c r="J57" s="34" t="str">
        <f t="shared" si="9"/>
        <v/>
      </c>
      <c r="K57" s="34" t="str">
        <f t="shared" si="10"/>
        <v/>
      </c>
      <c r="L57" s="26" t="str">
        <f t="shared" si="11"/>
        <v/>
      </c>
      <c r="M57" s="32"/>
      <c r="N57" s="190"/>
      <c r="O57" s="190"/>
      <c r="P57" s="190"/>
      <c r="Q57" s="190"/>
      <c r="R57" s="23"/>
    </row>
    <row r="58" spans="1:18">
      <c r="A58" s="27">
        <f t="shared" ca="1" si="12"/>
        <v>45912</v>
      </c>
      <c r="B58" s="20"/>
      <c r="C58" s="21"/>
      <c r="D58" s="20"/>
      <c r="E58" s="21"/>
      <c r="F58" s="22"/>
      <c r="G58" s="22"/>
      <c r="H58" s="34" t="str">
        <f t="shared" si="7"/>
        <v/>
      </c>
      <c r="I58" s="34" t="str">
        <f t="shared" si="8"/>
        <v/>
      </c>
      <c r="J58" s="34" t="str">
        <f t="shared" si="9"/>
        <v/>
      </c>
      <c r="K58" s="34" t="str">
        <f t="shared" si="10"/>
        <v/>
      </c>
      <c r="L58" s="26" t="str">
        <f t="shared" si="11"/>
        <v/>
      </c>
      <c r="M58" s="32"/>
      <c r="N58" s="190"/>
      <c r="O58" s="190"/>
      <c r="P58" s="190"/>
      <c r="Q58" s="190"/>
      <c r="R58" s="23"/>
    </row>
    <row r="59" spans="1:18">
      <c r="A59" s="27">
        <f t="shared" ca="1" si="12"/>
        <v>45913</v>
      </c>
      <c r="B59" s="20"/>
      <c r="C59" s="21"/>
      <c r="D59" s="20"/>
      <c r="E59" s="21"/>
      <c r="F59" s="22"/>
      <c r="G59" s="22"/>
      <c r="H59" s="34" t="str">
        <f t="shared" si="7"/>
        <v/>
      </c>
      <c r="I59" s="34" t="str">
        <f t="shared" si="8"/>
        <v/>
      </c>
      <c r="J59" s="34" t="str">
        <f t="shared" si="9"/>
        <v/>
      </c>
      <c r="K59" s="34" t="str">
        <f t="shared" si="10"/>
        <v/>
      </c>
      <c r="L59" s="26" t="str">
        <f t="shared" si="11"/>
        <v/>
      </c>
      <c r="M59" s="32"/>
      <c r="N59" s="190"/>
      <c r="O59" s="190"/>
      <c r="P59" s="190"/>
      <c r="Q59" s="190"/>
      <c r="R59" s="23"/>
    </row>
    <row r="60" spans="1:18">
      <c r="A60" s="27">
        <f t="shared" ca="1" si="12"/>
        <v>45914</v>
      </c>
      <c r="B60" s="20"/>
      <c r="C60" s="21"/>
      <c r="D60" s="20"/>
      <c r="E60" s="21"/>
      <c r="F60" s="22"/>
      <c r="G60" s="22"/>
      <c r="H60" s="34" t="str">
        <f t="shared" si="7"/>
        <v/>
      </c>
      <c r="I60" s="34" t="str">
        <f t="shared" si="8"/>
        <v/>
      </c>
      <c r="J60" s="34" t="str">
        <f t="shared" si="9"/>
        <v/>
      </c>
      <c r="K60" s="34" t="str">
        <f t="shared" si="10"/>
        <v/>
      </c>
      <c r="L60" s="26" t="str">
        <f t="shared" si="11"/>
        <v/>
      </c>
      <c r="M60" s="32"/>
      <c r="N60" s="190"/>
      <c r="O60" s="190"/>
      <c r="P60" s="190"/>
      <c r="Q60" s="190"/>
      <c r="R60" s="23"/>
    </row>
    <row r="61" spans="1:18">
      <c r="A61" s="27">
        <f t="shared" ca="1" si="12"/>
        <v>45915</v>
      </c>
      <c r="B61" s="20"/>
      <c r="C61" s="21"/>
      <c r="D61" s="20"/>
      <c r="E61" s="21"/>
      <c r="F61" s="22"/>
      <c r="G61" s="22"/>
      <c r="H61" s="34" t="str">
        <f t="shared" si="7"/>
        <v/>
      </c>
      <c r="I61" s="34" t="str">
        <f t="shared" si="8"/>
        <v/>
      </c>
      <c r="J61" s="34" t="str">
        <f t="shared" si="9"/>
        <v/>
      </c>
      <c r="K61" s="34" t="str">
        <f t="shared" si="10"/>
        <v/>
      </c>
      <c r="L61" s="26" t="str">
        <f t="shared" si="11"/>
        <v/>
      </c>
      <c r="M61" s="32"/>
      <c r="N61" s="190"/>
      <c r="O61" s="190"/>
      <c r="P61" s="190"/>
      <c r="Q61" s="190"/>
      <c r="R61" s="23"/>
    </row>
    <row r="62" spans="1:18">
      <c r="A62" s="27">
        <f t="shared" ca="1" si="12"/>
        <v>45916</v>
      </c>
      <c r="B62" s="20"/>
      <c r="C62" s="21"/>
      <c r="D62" s="20"/>
      <c r="E62" s="21"/>
      <c r="F62" s="22"/>
      <c r="G62" s="22"/>
      <c r="H62" s="34" t="str">
        <f t="shared" si="7"/>
        <v/>
      </c>
      <c r="I62" s="34" t="str">
        <f t="shared" si="8"/>
        <v/>
      </c>
      <c r="J62" s="34" t="str">
        <f t="shared" si="9"/>
        <v/>
      </c>
      <c r="K62" s="34" t="str">
        <f t="shared" si="10"/>
        <v/>
      </c>
      <c r="L62" s="26" t="str">
        <f t="shared" si="11"/>
        <v/>
      </c>
      <c r="M62" s="32"/>
      <c r="N62" s="190"/>
      <c r="O62" s="190"/>
      <c r="P62" s="190"/>
      <c r="Q62" s="190"/>
      <c r="R62" s="23"/>
    </row>
    <row r="63" spans="1:18">
      <c r="A63" s="27">
        <f t="shared" ca="1" si="12"/>
        <v>45917</v>
      </c>
      <c r="B63" s="20"/>
      <c r="C63" s="21"/>
      <c r="D63" s="20"/>
      <c r="E63" s="21"/>
      <c r="F63" s="22"/>
      <c r="G63" s="22"/>
      <c r="H63" s="34" t="str">
        <f t="shared" si="7"/>
        <v/>
      </c>
      <c r="I63" s="34" t="str">
        <f t="shared" si="8"/>
        <v/>
      </c>
      <c r="J63" s="34" t="str">
        <f t="shared" si="9"/>
        <v/>
      </c>
      <c r="K63" s="34" t="str">
        <f t="shared" si="10"/>
        <v/>
      </c>
      <c r="L63" s="26" t="str">
        <f t="shared" si="11"/>
        <v/>
      </c>
      <c r="M63" s="32"/>
      <c r="N63" s="190"/>
      <c r="O63" s="190"/>
      <c r="P63" s="190"/>
      <c r="Q63" s="190"/>
      <c r="R63" s="23"/>
    </row>
    <row r="64" spans="1:18">
      <c r="A64" s="27">
        <f t="shared" ca="1" si="12"/>
        <v>45918</v>
      </c>
      <c r="B64" s="20"/>
      <c r="C64" s="21"/>
      <c r="D64" s="20"/>
      <c r="E64" s="21"/>
      <c r="F64" s="22"/>
      <c r="G64" s="22"/>
      <c r="H64" s="34" t="str">
        <f t="shared" si="7"/>
        <v/>
      </c>
      <c r="I64" s="34" t="str">
        <f t="shared" si="8"/>
        <v/>
      </c>
      <c r="J64" s="34" t="str">
        <f t="shared" si="9"/>
        <v/>
      </c>
      <c r="K64" s="34" t="str">
        <f t="shared" si="10"/>
        <v/>
      </c>
      <c r="L64" s="26" t="str">
        <f t="shared" si="11"/>
        <v/>
      </c>
      <c r="M64" s="32"/>
      <c r="N64" s="190"/>
      <c r="O64" s="190"/>
      <c r="P64" s="190"/>
      <c r="Q64" s="190"/>
      <c r="R64" s="23"/>
    </row>
    <row r="65" spans="1:18">
      <c r="A65" s="27">
        <f t="shared" ca="1" si="12"/>
        <v>45919</v>
      </c>
      <c r="B65" s="20"/>
      <c r="C65" s="21"/>
      <c r="D65" s="20"/>
      <c r="E65" s="21"/>
      <c r="F65" s="22"/>
      <c r="G65" s="22"/>
      <c r="H65" s="34" t="str">
        <f t="shared" si="7"/>
        <v/>
      </c>
      <c r="I65" s="34" t="str">
        <f t="shared" si="8"/>
        <v/>
      </c>
      <c r="J65" s="34" t="str">
        <f t="shared" si="9"/>
        <v/>
      </c>
      <c r="K65" s="34" t="str">
        <f t="shared" si="10"/>
        <v/>
      </c>
      <c r="L65" s="26" t="str">
        <f t="shared" si="11"/>
        <v/>
      </c>
      <c r="M65" s="32"/>
      <c r="N65" s="190"/>
      <c r="O65" s="190"/>
      <c r="P65" s="190"/>
      <c r="Q65" s="190"/>
      <c r="R65" s="23"/>
    </row>
    <row r="66" spans="1:18">
      <c r="A66" s="27">
        <f t="shared" ca="1" si="12"/>
        <v>45920</v>
      </c>
      <c r="B66" s="20"/>
      <c r="C66" s="21"/>
      <c r="D66" s="20"/>
      <c r="E66" s="21"/>
      <c r="F66" s="22"/>
      <c r="G66" s="22"/>
      <c r="H66" s="34" t="str">
        <f t="shared" si="7"/>
        <v/>
      </c>
      <c r="I66" s="34" t="str">
        <f t="shared" si="8"/>
        <v/>
      </c>
      <c r="J66" s="34" t="str">
        <f t="shared" si="9"/>
        <v/>
      </c>
      <c r="K66" s="34" t="str">
        <f t="shared" si="10"/>
        <v/>
      </c>
      <c r="L66" s="26" t="str">
        <f t="shared" si="11"/>
        <v/>
      </c>
      <c r="M66" s="32"/>
      <c r="N66" s="190"/>
      <c r="O66" s="190"/>
      <c r="P66" s="190"/>
      <c r="Q66" s="190"/>
      <c r="R66" s="23"/>
    </row>
    <row r="67" spans="1:18">
      <c r="A67" s="27">
        <f t="shared" ca="1" si="12"/>
        <v>45921</v>
      </c>
      <c r="B67" s="20"/>
      <c r="C67" s="21"/>
      <c r="D67" s="20"/>
      <c r="E67" s="21"/>
      <c r="F67" s="22"/>
      <c r="G67" s="22"/>
      <c r="H67" s="34" t="str">
        <f t="shared" si="7"/>
        <v/>
      </c>
      <c r="I67" s="34" t="str">
        <f t="shared" si="8"/>
        <v/>
      </c>
      <c r="J67" s="34" t="str">
        <f t="shared" si="9"/>
        <v/>
      </c>
      <c r="K67" s="34" t="str">
        <f t="shared" si="10"/>
        <v/>
      </c>
      <c r="L67" s="26" t="str">
        <f t="shared" si="11"/>
        <v/>
      </c>
      <c r="M67" s="32"/>
      <c r="N67" s="190"/>
      <c r="O67" s="190"/>
      <c r="P67" s="190"/>
      <c r="Q67" s="190"/>
      <c r="R67" s="23"/>
    </row>
    <row r="68" spans="1:18">
      <c r="A68" s="27">
        <f t="shared" ca="1" si="12"/>
        <v>45922</v>
      </c>
      <c r="B68" s="20"/>
      <c r="C68" s="21"/>
      <c r="D68" s="20"/>
      <c r="E68" s="21"/>
      <c r="F68" s="22"/>
      <c r="G68" s="22"/>
      <c r="H68" s="34" t="str">
        <f t="shared" si="7"/>
        <v/>
      </c>
      <c r="I68" s="34" t="str">
        <f t="shared" si="8"/>
        <v/>
      </c>
      <c r="J68" s="34" t="str">
        <f t="shared" si="9"/>
        <v/>
      </c>
      <c r="K68" s="34" t="str">
        <f t="shared" si="10"/>
        <v/>
      </c>
      <c r="L68" s="26" t="str">
        <f t="shared" si="11"/>
        <v/>
      </c>
      <c r="M68" s="32"/>
      <c r="N68" s="190"/>
      <c r="O68" s="190"/>
      <c r="P68" s="190"/>
      <c r="Q68" s="190"/>
      <c r="R68" s="23"/>
    </row>
    <row r="69" spans="1:18">
      <c r="A69" s="27">
        <f t="shared" ca="1" si="12"/>
        <v>45923</v>
      </c>
      <c r="B69" s="20"/>
      <c r="C69" s="21"/>
      <c r="D69" s="20"/>
      <c r="E69" s="21"/>
      <c r="F69" s="22"/>
      <c r="G69" s="22"/>
      <c r="H69" s="34" t="str">
        <f t="shared" si="7"/>
        <v/>
      </c>
      <c r="I69" s="34" t="str">
        <f t="shared" si="8"/>
        <v/>
      </c>
      <c r="J69" s="34" t="str">
        <f t="shared" si="9"/>
        <v/>
      </c>
      <c r="K69" s="34" t="str">
        <f t="shared" si="10"/>
        <v/>
      </c>
      <c r="L69" s="26" t="str">
        <f t="shared" si="11"/>
        <v/>
      </c>
      <c r="M69" s="32"/>
      <c r="N69" s="190"/>
      <c r="O69" s="190"/>
      <c r="P69" s="190"/>
      <c r="Q69" s="190"/>
      <c r="R69" s="23"/>
    </row>
    <row r="70" spans="1:18">
      <c r="A70" s="27">
        <f t="shared" ca="1" si="12"/>
        <v>45924</v>
      </c>
      <c r="B70" s="20"/>
      <c r="C70" s="21"/>
      <c r="D70" s="20"/>
      <c r="E70" s="21"/>
      <c r="F70" s="22"/>
      <c r="G70" s="22"/>
      <c r="H70" s="34" t="str">
        <f t="shared" si="7"/>
        <v/>
      </c>
      <c r="I70" s="34" t="str">
        <f t="shared" si="8"/>
        <v/>
      </c>
      <c r="J70" s="34" t="str">
        <f t="shared" si="9"/>
        <v/>
      </c>
      <c r="K70" s="34" t="str">
        <f t="shared" si="10"/>
        <v/>
      </c>
      <c r="L70" s="26" t="str">
        <f t="shared" si="11"/>
        <v/>
      </c>
      <c r="M70" s="32"/>
      <c r="N70" s="190"/>
      <c r="O70" s="190"/>
      <c r="P70" s="190"/>
      <c r="Q70" s="190"/>
      <c r="R70" s="23"/>
    </row>
    <row r="71" spans="1:18">
      <c r="A71" s="27">
        <f t="shared" ca="1" si="12"/>
        <v>45925</v>
      </c>
      <c r="B71" s="20"/>
      <c r="C71" s="21"/>
      <c r="D71" s="20"/>
      <c r="E71" s="21"/>
      <c r="F71" s="22"/>
      <c r="G71" s="22"/>
      <c r="H71" s="34" t="str">
        <f t="shared" si="7"/>
        <v/>
      </c>
      <c r="I71" s="34" t="str">
        <f t="shared" si="8"/>
        <v/>
      </c>
      <c r="J71" s="34" t="str">
        <f t="shared" si="9"/>
        <v/>
      </c>
      <c r="K71" s="34" t="str">
        <f t="shared" si="10"/>
        <v/>
      </c>
      <c r="L71" s="26" t="str">
        <f t="shared" si="11"/>
        <v/>
      </c>
      <c r="M71" s="32"/>
      <c r="N71" s="190"/>
      <c r="O71" s="190"/>
      <c r="P71" s="190"/>
      <c r="Q71" s="190"/>
      <c r="R71" s="23"/>
    </row>
    <row r="72" spans="1:18">
      <c r="A72" s="27">
        <f t="shared" ca="1" si="12"/>
        <v>45926</v>
      </c>
      <c r="B72" s="20"/>
      <c r="C72" s="21"/>
      <c r="D72" s="20"/>
      <c r="E72" s="21"/>
      <c r="F72" s="22"/>
      <c r="G72" s="22"/>
      <c r="H72" s="34" t="str">
        <f t="shared" si="7"/>
        <v/>
      </c>
      <c r="I72" s="34" t="str">
        <f t="shared" si="8"/>
        <v/>
      </c>
      <c r="J72" s="34" t="str">
        <f t="shared" si="9"/>
        <v/>
      </c>
      <c r="K72" s="34" t="str">
        <f t="shared" si="10"/>
        <v/>
      </c>
      <c r="L72" s="26" t="str">
        <f t="shared" si="11"/>
        <v/>
      </c>
      <c r="M72" s="32"/>
      <c r="N72" s="190"/>
      <c r="O72" s="190"/>
      <c r="P72" s="190"/>
      <c r="Q72" s="190"/>
      <c r="R72" s="23"/>
    </row>
    <row r="73" spans="1:18">
      <c r="A73" s="27">
        <f t="shared" ca="1" si="12"/>
        <v>45927</v>
      </c>
      <c r="B73" s="20"/>
      <c r="C73" s="21"/>
      <c r="D73" s="20"/>
      <c r="E73" s="21"/>
      <c r="F73" s="22"/>
      <c r="G73" s="22"/>
      <c r="H73" s="34" t="str">
        <f t="shared" si="7"/>
        <v/>
      </c>
      <c r="I73" s="34" t="str">
        <f t="shared" si="8"/>
        <v/>
      </c>
      <c r="J73" s="34" t="str">
        <f t="shared" si="9"/>
        <v/>
      </c>
      <c r="K73" s="34" t="str">
        <f t="shared" si="10"/>
        <v/>
      </c>
      <c r="L73" s="26" t="str">
        <f t="shared" si="11"/>
        <v/>
      </c>
      <c r="M73" s="32"/>
      <c r="N73" s="190"/>
      <c r="O73" s="190"/>
      <c r="P73" s="190"/>
      <c r="Q73" s="190"/>
      <c r="R73" s="23"/>
    </row>
    <row r="74" spans="1:18">
      <c r="A74" s="27">
        <f t="shared" ca="1" si="12"/>
        <v>45928</v>
      </c>
      <c r="B74" s="20"/>
      <c r="C74" s="21"/>
      <c r="D74" s="20"/>
      <c r="E74" s="21"/>
      <c r="F74" s="22"/>
      <c r="G74" s="22"/>
      <c r="H74" s="34" t="str">
        <f t="shared" si="7"/>
        <v/>
      </c>
      <c r="I74" s="34" t="str">
        <f t="shared" si="8"/>
        <v/>
      </c>
      <c r="J74" s="34" t="str">
        <f t="shared" si="9"/>
        <v/>
      </c>
      <c r="K74" s="34" t="str">
        <f t="shared" si="10"/>
        <v/>
      </c>
      <c r="L74" s="26" t="str">
        <f t="shared" si="11"/>
        <v/>
      </c>
      <c r="M74" s="32"/>
      <c r="N74" s="190"/>
      <c r="O74" s="190"/>
      <c r="P74" s="190"/>
      <c r="Q74" s="190"/>
      <c r="R74" s="23"/>
    </row>
    <row r="75" spans="1:18">
      <c r="A75" s="27">
        <f t="shared" ca="1" si="12"/>
        <v>45929</v>
      </c>
      <c r="B75" s="20"/>
      <c r="C75" s="21"/>
      <c r="D75" s="20"/>
      <c r="E75" s="21"/>
      <c r="F75" s="22"/>
      <c r="G75" s="22"/>
      <c r="H75" s="34" t="str">
        <f t="shared" si="7"/>
        <v/>
      </c>
      <c r="I75" s="34" t="str">
        <f t="shared" si="8"/>
        <v/>
      </c>
      <c r="J75" s="34" t="str">
        <f t="shared" si="9"/>
        <v/>
      </c>
      <c r="K75" s="34" t="str">
        <f t="shared" si="10"/>
        <v/>
      </c>
      <c r="L75" s="26" t="str">
        <f t="shared" si="11"/>
        <v/>
      </c>
      <c r="M75" s="32"/>
      <c r="N75" s="190"/>
      <c r="O75" s="190"/>
      <c r="P75" s="190"/>
      <c r="Q75" s="190"/>
      <c r="R75" s="23"/>
    </row>
    <row r="76" spans="1:18">
      <c r="A76" s="27">
        <f t="shared" ca="1" si="12"/>
        <v>45930</v>
      </c>
      <c r="B76" s="20"/>
      <c r="C76" s="21"/>
      <c r="D76" s="20"/>
      <c r="E76" s="21"/>
      <c r="F76" s="22"/>
      <c r="G76" s="22"/>
      <c r="H76" s="34" t="str">
        <f t="shared" si="7"/>
        <v/>
      </c>
      <c r="I76" s="34" t="str">
        <f t="shared" si="8"/>
        <v/>
      </c>
      <c r="J76" s="34" t="str">
        <f t="shared" si="9"/>
        <v/>
      </c>
      <c r="K76" s="34" t="str">
        <f t="shared" si="10"/>
        <v/>
      </c>
      <c r="L76" s="26" t="str">
        <f>IF(AND($B76="",$D76=""),"",($C76-$B76-$F76)+($E76-$D76-$G76))</f>
        <v/>
      </c>
      <c r="M76" s="32"/>
      <c r="N76" s="190"/>
      <c r="O76" s="190"/>
      <c r="P76" s="190"/>
      <c r="Q76" s="190"/>
      <c r="R76" s="23"/>
    </row>
    <row r="77" spans="1:18">
      <c r="A77" s="27">
        <f t="shared" ca="1" si="12"/>
        <v>45931</v>
      </c>
      <c r="B77" s="20"/>
      <c r="C77" s="21"/>
      <c r="D77" s="20"/>
      <c r="E77" s="21"/>
      <c r="F77" s="22"/>
      <c r="G77" s="22"/>
      <c r="H77" s="34" t="str">
        <f t="shared" si="7"/>
        <v/>
      </c>
      <c r="I77" s="34" t="str">
        <f t="shared" si="8"/>
        <v/>
      </c>
      <c r="J77" s="34" t="str">
        <f t="shared" si="9"/>
        <v/>
      </c>
      <c r="K77" s="34" t="str">
        <f t="shared" si="10"/>
        <v/>
      </c>
      <c r="L77" s="26" t="str">
        <f>IF(AND($B77="",$D77=""),"",($C77-$B77-$F77)+($E77-$D77-$G77))</f>
        <v/>
      </c>
      <c r="M77" s="32"/>
      <c r="N77" s="190"/>
      <c r="O77" s="190"/>
      <c r="P77" s="190"/>
      <c r="Q77" s="190"/>
      <c r="R77" s="23"/>
    </row>
    <row r="78" spans="1:18">
      <c r="A78" s="5" t="s">
        <v>11</v>
      </c>
      <c r="B78" s="191"/>
      <c r="C78" s="192"/>
      <c r="D78" s="191"/>
      <c r="E78" s="192"/>
      <c r="F78" s="26" t="str">
        <f>IF(SUM($F47:$F77)=0,"",SUM($F47:$F77))</f>
        <v/>
      </c>
      <c r="G78" s="26" t="str">
        <f>IF(SUM($G47:$G77)=0,"",SUM($G47:$G77))</f>
        <v/>
      </c>
      <c r="H78" s="26" t="str">
        <f>IF(SUM(H47:H77)=0,"",SUM(H47:H77))</f>
        <v/>
      </c>
      <c r="I78" s="26" t="str">
        <f>IF(SUM(I47:I77)=0,"",SUM(I47:I77))</f>
        <v/>
      </c>
      <c r="J78" s="26" t="str">
        <f t="shared" ref="J78:K78" si="13">IF(SUM(J47:J77)=0,"",SUM(J47:J77))</f>
        <v/>
      </c>
      <c r="K78" s="26" t="str">
        <f t="shared" si="13"/>
        <v/>
      </c>
      <c r="L78" s="26" t="str">
        <f>IF(SUM($L47:$L77)=0,"",SUM($L47:$L77))</f>
        <v/>
      </c>
      <c r="M78" s="33"/>
      <c r="N78" s="193"/>
      <c r="O78" s="193"/>
      <c r="P78" s="193"/>
      <c r="Q78" s="193"/>
      <c r="R78" s="6"/>
    </row>
    <row r="80" spans="1:18" ht="27" customHeight="1">
      <c r="A80" s="194" t="s">
        <v>22</v>
      </c>
      <c r="B80" s="189" t="s">
        <v>103</v>
      </c>
      <c r="C80" s="189"/>
      <c r="D80" s="189"/>
      <c r="E80" s="189"/>
      <c r="F80" s="189" t="s">
        <v>23</v>
      </c>
      <c r="G80" s="189"/>
      <c r="H80" s="189" t="s">
        <v>88</v>
      </c>
      <c r="I80" s="189"/>
      <c r="J80" s="189"/>
      <c r="K80" s="189"/>
      <c r="L80" s="189" t="s">
        <v>87</v>
      </c>
      <c r="M80" s="195" t="s">
        <v>96</v>
      </c>
      <c r="N80" s="194" t="s">
        <v>25</v>
      </c>
      <c r="O80" s="194"/>
      <c r="P80" s="194"/>
      <c r="Q80" s="194"/>
      <c r="R80" s="189" t="s">
        <v>100</v>
      </c>
    </row>
    <row r="81" spans="1:22" ht="14.25" customHeight="1">
      <c r="A81" s="194"/>
      <c r="B81" s="189" t="s">
        <v>82</v>
      </c>
      <c r="C81" s="189"/>
      <c r="D81" s="189" t="s">
        <v>84</v>
      </c>
      <c r="E81" s="189"/>
      <c r="F81" s="189"/>
      <c r="G81" s="189"/>
      <c r="H81" s="189" t="s">
        <v>90</v>
      </c>
      <c r="I81" s="189"/>
      <c r="J81" s="189" t="s">
        <v>89</v>
      </c>
      <c r="K81" s="189"/>
      <c r="L81" s="189"/>
      <c r="M81" s="196"/>
      <c r="N81" s="194"/>
      <c r="O81" s="194"/>
      <c r="P81" s="194"/>
      <c r="Q81" s="194"/>
      <c r="R81" s="189"/>
    </row>
    <row r="82" spans="1:22">
      <c r="A82" s="194"/>
      <c r="B82" s="43" t="s">
        <v>26</v>
      </c>
      <c r="C82" s="43" t="s">
        <v>27</v>
      </c>
      <c r="D82" s="43" t="s">
        <v>26</v>
      </c>
      <c r="E82" s="43" t="s">
        <v>27</v>
      </c>
      <c r="F82" s="44" t="s">
        <v>85</v>
      </c>
      <c r="G82" s="44" t="s">
        <v>86</v>
      </c>
      <c r="H82" s="44" t="s">
        <v>81</v>
      </c>
      <c r="I82" s="44" t="s">
        <v>83</v>
      </c>
      <c r="J82" s="44" t="s">
        <v>81</v>
      </c>
      <c r="K82" s="44" t="s">
        <v>95</v>
      </c>
      <c r="L82" s="189"/>
      <c r="M82" s="197"/>
      <c r="N82" s="194"/>
      <c r="O82" s="194"/>
      <c r="P82" s="194"/>
      <c r="Q82" s="194"/>
      <c r="R82" s="194"/>
    </row>
    <row r="83" spans="1:22">
      <c r="A83" s="27" cm="1">
        <f t="array" aca="1" ref="A83" ca="1">DATE("2025","8"+2,IFERROR(INDIRECT(T1),"1"))</f>
        <v>45931</v>
      </c>
      <c r="B83" s="20"/>
      <c r="C83" s="21"/>
      <c r="D83" s="20"/>
      <c r="E83" s="21"/>
      <c r="F83" s="22"/>
      <c r="G83" s="22"/>
      <c r="H83" s="34" t="str">
        <f>IF(OR(B83="",LEFT(M83,1)="✓"),"",C83-B83-F83)</f>
        <v/>
      </c>
      <c r="I83" s="34" t="str">
        <f>IF(OR(D83="",LEFT(M83,1)="✓"),"",E83-D83-G83)</f>
        <v/>
      </c>
      <c r="J83" s="34" t="str">
        <f>IF(AND(B83&lt;&gt;"",M83="✓所定"),C83-B83-F83,"")</f>
        <v/>
      </c>
      <c r="K83" s="34" t="str">
        <f>IF(AND(B83&lt;&gt;"",M83="✓法定"),C83-B83-F83,"")</f>
        <v/>
      </c>
      <c r="L83" s="26" t="str">
        <f>IF(AND($B83="",$D83=""),"",($C83-$B83-$F83)+($E83-$D83-$G83))</f>
        <v/>
      </c>
      <c r="M83" s="32"/>
      <c r="N83" s="190"/>
      <c r="O83" s="190"/>
      <c r="P83" s="190"/>
      <c r="Q83" s="190"/>
      <c r="R83" s="23"/>
      <c r="V83" s="1" t="s">
        <v>171</v>
      </c>
    </row>
    <row r="84" spans="1:22">
      <c r="A84" s="27">
        <f ca="1">A83+1</f>
        <v>45932</v>
      </c>
      <c r="B84" s="20"/>
      <c r="C84" s="21"/>
      <c r="D84" s="20"/>
      <c r="E84" s="21"/>
      <c r="F84" s="22"/>
      <c r="G84" s="22"/>
      <c r="H84" s="34" t="str">
        <f t="shared" ref="H84:H113" si="14">IF(OR(B84="",LEFT(M84,1)="✓"),"",C84-B84-F84)</f>
        <v/>
      </c>
      <c r="I84" s="34" t="str">
        <f t="shared" ref="I84:I113" si="15">IF(OR(D84="",LEFT(M84,1)="✓"),"",E84-D84-G84)</f>
        <v/>
      </c>
      <c r="J84" s="34" t="str">
        <f t="shared" ref="J84:J113" si="16">IF(AND(B84&lt;&gt;"",M84="✓所定"),C84-B84-F84,"")</f>
        <v/>
      </c>
      <c r="K84" s="34" t="str">
        <f t="shared" ref="K84:K113" si="17">IF(AND(B84&lt;&gt;"",M84="✓法定"),C84-B84-F84,"")</f>
        <v/>
      </c>
      <c r="L84" s="26" t="str">
        <f t="shared" ref="L84:L112" si="18">IF(AND($B84="",$D84=""),"",($C84-$B84-$F84)+($E84-$D84-$G84))</f>
        <v/>
      </c>
      <c r="M84" s="32"/>
      <c r="N84" s="190"/>
      <c r="O84" s="190"/>
      <c r="P84" s="190"/>
      <c r="Q84" s="190"/>
      <c r="R84" s="23"/>
      <c r="V84" s="1" t="s">
        <v>172</v>
      </c>
    </row>
    <row r="85" spans="1:22">
      <c r="A85" s="27">
        <f t="shared" ref="A85:A113" ca="1" si="19">A84+1</f>
        <v>45933</v>
      </c>
      <c r="B85" s="20"/>
      <c r="C85" s="21"/>
      <c r="D85" s="20"/>
      <c r="E85" s="21"/>
      <c r="F85" s="22"/>
      <c r="G85" s="22"/>
      <c r="H85" s="34" t="str">
        <f t="shared" si="14"/>
        <v/>
      </c>
      <c r="I85" s="34" t="str">
        <f t="shared" si="15"/>
        <v/>
      </c>
      <c r="J85" s="34" t="str">
        <f t="shared" si="16"/>
        <v/>
      </c>
      <c r="K85" s="34" t="str">
        <f t="shared" si="17"/>
        <v/>
      </c>
      <c r="L85" s="26" t="str">
        <f t="shared" si="18"/>
        <v/>
      </c>
      <c r="M85" s="32"/>
      <c r="N85" s="190"/>
      <c r="O85" s="190"/>
      <c r="P85" s="190"/>
      <c r="Q85" s="190"/>
      <c r="R85" s="23"/>
    </row>
    <row r="86" spans="1:22">
      <c r="A86" s="27">
        <f t="shared" ca="1" si="19"/>
        <v>45934</v>
      </c>
      <c r="B86" s="20"/>
      <c r="C86" s="21"/>
      <c r="D86" s="20"/>
      <c r="E86" s="21"/>
      <c r="F86" s="22"/>
      <c r="G86" s="22"/>
      <c r="H86" s="34" t="str">
        <f t="shared" si="14"/>
        <v/>
      </c>
      <c r="I86" s="34" t="str">
        <f t="shared" si="15"/>
        <v/>
      </c>
      <c r="J86" s="34" t="str">
        <f t="shared" si="16"/>
        <v/>
      </c>
      <c r="K86" s="34" t="str">
        <f t="shared" si="17"/>
        <v/>
      </c>
      <c r="L86" s="26" t="str">
        <f t="shared" si="18"/>
        <v/>
      </c>
      <c r="M86" s="32"/>
      <c r="N86" s="190"/>
      <c r="O86" s="190"/>
      <c r="P86" s="190"/>
      <c r="Q86" s="190"/>
      <c r="R86" s="23"/>
    </row>
    <row r="87" spans="1:22">
      <c r="A87" s="27">
        <f t="shared" ca="1" si="19"/>
        <v>45935</v>
      </c>
      <c r="B87" s="20"/>
      <c r="C87" s="21"/>
      <c r="D87" s="20"/>
      <c r="E87" s="21"/>
      <c r="F87" s="22"/>
      <c r="G87" s="22"/>
      <c r="H87" s="34" t="str">
        <f t="shared" si="14"/>
        <v/>
      </c>
      <c r="I87" s="34" t="str">
        <f t="shared" si="15"/>
        <v/>
      </c>
      <c r="J87" s="34" t="str">
        <f t="shared" si="16"/>
        <v/>
      </c>
      <c r="K87" s="34" t="str">
        <f t="shared" si="17"/>
        <v/>
      </c>
      <c r="L87" s="26" t="str">
        <f t="shared" si="18"/>
        <v/>
      </c>
      <c r="M87" s="32"/>
      <c r="N87" s="190"/>
      <c r="O87" s="190"/>
      <c r="P87" s="190"/>
      <c r="Q87" s="190"/>
      <c r="R87" s="23"/>
    </row>
    <row r="88" spans="1:22">
      <c r="A88" s="27">
        <f t="shared" ca="1" si="19"/>
        <v>45936</v>
      </c>
      <c r="B88" s="20"/>
      <c r="C88" s="21"/>
      <c r="D88" s="20"/>
      <c r="E88" s="21"/>
      <c r="F88" s="22"/>
      <c r="G88" s="22"/>
      <c r="H88" s="34" t="str">
        <f t="shared" si="14"/>
        <v/>
      </c>
      <c r="I88" s="34" t="str">
        <f t="shared" si="15"/>
        <v/>
      </c>
      <c r="J88" s="34" t="str">
        <f t="shared" si="16"/>
        <v/>
      </c>
      <c r="K88" s="34" t="str">
        <f t="shared" si="17"/>
        <v/>
      </c>
      <c r="L88" s="26" t="str">
        <f t="shared" si="18"/>
        <v/>
      </c>
      <c r="M88" s="32"/>
      <c r="N88" s="190"/>
      <c r="O88" s="190"/>
      <c r="P88" s="190"/>
      <c r="Q88" s="190"/>
      <c r="R88" s="23"/>
    </row>
    <row r="89" spans="1:22">
      <c r="A89" s="27">
        <f t="shared" ca="1" si="19"/>
        <v>45937</v>
      </c>
      <c r="B89" s="20"/>
      <c r="C89" s="21"/>
      <c r="D89" s="20"/>
      <c r="E89" s="21"/>
      <c r="F89" s="22"/>
      <c r="G89" s="22"/>
      <c r="H89" s="34" t="str">
        <f t="shared" si="14"/>
        <v/>
      </c>
      <c r="I89" s="34" t="str">
        <f t="shared" si="15"/>
        <v/>
      </c>
      <c r="J89" s="34" t="str">
        <f t="shared" si="16"/>
        <v/>
      </c>
      <c r="K89" s="34" t="str">
        <f t="shared" si="17"/>
        <v/>
      </c>
      <c r="L89" s="26" t="str">
        <f t="shared" si="18"/>
        <v/>
      </c>
      <c r="M89" s="32"/>
      <c r="N89" s="190"/>
      <c r="O89" s="190"/>
      <c r="P89" s="190"/>
      <c r="Q89" s="190"/>
      <c r="R89" s="23"/>
    </row>
    <row r="90" spans="1:22">
      <c r="A90" s="27">
        <f t="shared" ca="1" si="19"/>
        <v>45938</v>
      </c>
      <c r="B90" s="20"/>
      <c r="C90" s="21"/>
      <c r="D90" s="20"/>
      <c r="E90" s="21"/>
      <c r="F90" s="22"/>
      <c r="G90" s="22"/>
      <c r="H90" s="34" t="str">
        <f t="shared" si="14"/>
        <v/>
      </c>
      <c r="I90" s="34" t="str">
        <f t="shared" si="15"/>
        <v/>
      </c>
      <c r="J90" s="34" t="str">
        <f t="shared" si="16"/>
        <v/>
      </c>
      <c r="K90" s="34" t="str">
        <f t="shared" si="17"/>
        <v/>
      </c>
      <c r="L90" s="26" t="str">
        <f t="shared" si="18"/>
        <v/>
      </c>
      <c r="M90" s="32"/>
      <c r="N90" s="190"/>
      <c r="O90" s="190"/>
      <c r="P90" s="190"/>
      <c r="Q90" s="190"/>
      <c r="R90" s="23"/>
    </row>
    <row r="91" spans="1:22">
      <c r="A91" s="27">
        <f t="shared" ca="1" si="19"/>
        <v>45939</v>
      </c>
      <c r="B91" s="20"/>
      <c r="C91" s="21"/>
      <c r="D91" s="20"/>
      <c r="E91" s="21"/>
      <c r="F91" s="22"/>
      <c r="G91" s="22"/>
      <c r="H91" s="34" t="str">
        <f t="shared" si="14"/>
        <v/>
      </c>
      <c r="I91" s="34" t="str">
        <f t="shared" si="15"/>
        <v/>
      </c>
      <c r="J91" s="34" t="str">
        <f t="shared" si="16"/>
        <v/>
      </c>
      <c r="K91" s="34" t="str">
        <f t="shared" si="17"/>
        <v/>
      </c>
      <c r="L91" s="26" t="str">
        <f t="shared" si="18"/>
        <v/>
      </c>
      <c r="M91" s="32"/>
      <c r="N91" s="190"/>
      <c r="O91" s="190"/>
      <c r="P91" s="190"/>
      <c r="Q91" s="190"/>
      <c r="R91" s="23"/>
    </row>
    <row r="92" spans="1:22">
      <c r="A92" s="27">
        <f t="shared" ca="1" si="19"/>
        <v>45940</v>
      </c>
      <c r="B92" s="20"/>
      <c r="C92" s="21"/>
      <c r="D92" s="20"/>
      <c r="E92" s="21"/>
      <c r="F92" s="22"/>
      <c r="G92" s="22"/>
      <c r="H92" s="34" t="str">
        <f t="shared" si="14"/>
        <v/>
      </c>
      <c r="I92" s="34" t="str">
        <f t="shared" si="15"/>
        <v/>
      </c>
      <c r="J92" s="34" t="str">
        <f t="shared" si="16"/>
        <v/>
      </c>
      <c r="K92" s="34" t="str">
        <f t="shared" si="17"/>
        <v/>
      </c>
      <c r="L92" s="26" t="str">
        <f t="shared" si="18"/>
        <v/>
      </c>
      <c r="M92" s="32"/>
      <c r="N92" s="190"/>
      <c r="O92" s="190"/>
      <c r="P92" s="190"/>
      <c r="Q92" s="190"/>
      <c r="R92" s="23"/>
    </row>
    <row r="93" spans="1:22">
      <c r="A93" s="27">
        <f t="shared" ca="1" si="19"/>
        <v>45941</v>
      </c>
      <c r="B93" s="20"/>
      <c r="C93" s="21"/>
      <c r="D93" s="20"/>
      <c r="E93" s="21"/>
      <c r="F93" s="22"/>
      <c r="G93" s="22"/>
      <c r="H93" s="34" t="str">
        <f t="shared" si="14"/>
        <v/>
      </c>
      <c r="I93" s="34" t="str">
        <f t="shared" si="15"/>
        <v/>
      </c>
      <c r="J93" s="34" t="str">
        <f t="shared" si="16"/>
        <v/>
      </c>
      <c r="K93" s="34" t="str">
        <f t="shared" si="17"/>
        <v/>
      </c>
      <c r="L93" s="26" t="str">
        <f t="shared" si="18"/>
        <v/>
      </c>
      <c r="M93" s="32"/>
      <c r="N93" s="190"/>
      <c r="O93" s="190"/>
      <c r="P93" s="190"/>
      <c r="Q93" s="190"/>
      <c r="R93" s="23"/>
    </row>
    <row r="94" spans="1:22">
      <c r="A94" s="27">
        <f t="shared" ca="1" si="19"/>
        <v>45942</v>
      </c>
      <c r="B94" s="20"/>
      <c r="C94" s="21"/>
      <c r="D94" s="20"/>
      <c r="E94" s="21"/>
      <c r="F94" s="22"/>
      <c r="G94" s="22"/>
      <c r="H94" s="34" t="str">
        <f t="shared" si="14"/>
        <v/>
      </c>
      <c r="I94" s="34" t="str">
        <f t="shared" si="15"/>
        <v/>
      </c>
      <c r="J94" s="34" t="str">
        <f t="shared" si="16"/>
        <v/>
      </c>
      <c r="K94" s="34" t="str">
        <f t="shared" si="17"/>
        <v/>
      </c>
      <c r="L94" s="26" t="str">
        <f t="shared" si="18"/>
        <v/>
      </c>
      <c r="M94" s="32"/>
      <c r="N94" s="190"/>
      <c r="O94" s="190"/>
      <c r="P94" s="190"/>
      <c r="Q94" s="190"/>
      <c r="R94" s="23"/>
    </row>
    <row r="95" spans="1:22">
      <c r="A95" s="27">
        <f t="shared" ca="1" si="19"/>
        <v>45943</v>
      </c>
      <c r="B95" s="20"/>
      <c r="C95" s="21"/>
      <c r="D95" s="20"/>
      <c r="E95" s="21"/>
      <c r="F95" s="22"/>
      <c r="G95" s="22"/>
      <c r="H95" s="34" t="str">
        <f t="shared" si="14"/>
        <v/>
      </c>
      <c r="I95" s="34" t="str">
        <f t="shared" si="15"/>
        <v/>
      </c>
      <c r="J95" s="34" t="str">
        <f t="shared" si="16"/>
        <v/>
      </c>
      <c r="K95" s="34" t="str">
        <f t="shared" si="17"/>
        <v/>
      </c>
      <c r="L95" s="26" t="str">
        <f t="shared" si="18"/>
        <v/>
      </c>
      <c r="M95" s="32"/>
      <c r="N95" s="190"/>
      <c r="O95" s="190"/>
      <c r="P95" s="190"/>
      <c r="Q95" s="190"/>
      <c r="R95" s="23"/>
    </row>
    <row r="96" spans="1:22">
      <c r="A96" s="27">
        <f t="shared" ca="1" si="19"/>
        <v>45944</v>
      </c>
      <c r="B96" s="20"/>
      <c r="C96" s="21"/>
      <c r="D96" s="20"/>
      <c r="E96" s="21"/>
      <c r="F96" s="22"/>
      <c r="G96" s="22"/>
      <c r="H96" s="34" t="str">
        <f t="shared" si="14"/>
        <v/>
      </c>
      <c r="I96" s="34" t="str">
        <f t="shared" si="15"/>
        <v/>
      </c>
      <c r="J96" s="34" t="str">
        <f t="shared" si="16"/>
        <v/>
      </c>
      <c r="K96" s="34" t="str">
        <f t="shared" si="17"/>
        <v/>
      </c>
      <c r="L96" s="26" t="str">
        <f t="shared" si="18"/>
        <v/>
      </c>
      <c r="M96" s="32"/>
      <c r="N96" s="190"/>
      <c r="O96" s="190"/>
      <c r="P96" s="190"/>
      <c r="Q96" s="190"/>
      <c r="R96" s="23"/>
    </row>
    <row r="97" spans="1:18">
      <c r="A97" s="27">
        <f t="shared" ca="1" si="19"/>
        <v>45945</v>
      </c>
      <c r="B97" s="20"/>
      <c r="C97" s="21"/>
      <c r="D97" s="20"/>
      <c r="E97" s="21"/>
      <c r="F97" s="22"/>
      <c r="G97" s="22"/>
      <c r="H97" s="34" t="str">
        <f t="shared" si="14"/>
        <v/>
      </c>
      <c r="I97" s="34" t="str">
        <f t="shared" si="15"/>
        <v/>
      </c>
      <c r="J97" s="34" t="str">
        <f t="shared" si="16"/>
        <v/>
      </c>
      <c r="K97" s="34" t="str">
        <f t="shared" si="17"/>
        <v/>
      </c>
      <c r="L97" s="26" t="str">
        <f t="shared" si="18"/>
        <v/>
      </c>
      <c r="M97" s="32"/>
      <c r="N97" s="190"/>
      <c r="O97" s="190"/>
      <c r="P97" s="190"/>
      <c r="Q97" s="190"/>
      <c r="R97" s="23"/>
    </row>
    <row r="98" spans="1:18">
      <c r="A98" s="27">
        <f t="shared" ca="1" si="19"/>
        <v>45946</v>
      </c>
      <c r="B98" s="20"/>
      <c r="C98" s="21"/>
      <c r="D98" s="20"/>
      <c r="E98" s="21"/>
      <c r="F98" s="22"/>
      <c r="G98" s="22"/>
      <c r="H98" s="34" t="str">
        <f t="shared" si="14"/>
        <v/>
      </c>
      <c r="I98" s="34" t="str">
        <f t="shared" si="15"/>
        <v/>
      </c>
      <c r="J98" s="34" t="str">
        <f t="shared" si="16"/>
        <v/>
      </c>
      <c r="K98" s="34" t="str">
        <f t="shared" si="17"/>
        <v/>
      </c>
      <c r="L98" s="26" t="str">
        <f t="shared" si="18"/>
        <v/>
      </c>
      <c r="M98" s="32"/>
      <c r="N98" s="190"/>
      <c r="O98" s="190"/>
      <c r="P98" s="190"/>
      <c r="Q98" s="190"/>
      <c r="R98" s="23"/>
    </row>
    <row r="99" spans="1:18">
      <c r="A99" s="27">
        <f t="shared" ca="1" si="19"/>
        <v>45947</v>
      </c>
      <c r="B99" s="20"/>
      <c r="C99" s="21"/>
      <c r="D99" s="20"/>
      <c r="E99" s="21"/>
      <c r="F99" s="22"/>
      <c r="G99" s="22"/>
      <c r="H99" s="34" t="str">
        <f t="shared" si="14"/>
        <v/>
      </c>
      <c r="I99" s="34" t="str">
        <f t="shared" si="15"/>
        <v/>
      </c>
      <c r="J99" s="34" t="str">
        <f t="shared" si="16"/>
        <v/>
      </c>
      <c r="K99" s="34" t="str">
        <f t="shared" si="17"/>
        <v/>
      </c>
      <c r="L99" s="26" t="str">
        <f t="shared" si="18"/>
        <v/>
      </c>
      <c r="M99" s="32"/>
      <c r="N99" s="190"/>
      <c r="O99" s="190"/>
      <c r="P99" s="190"/>
      <c r="Q99" s="190"/>
      <c r="R99" s="23"/>
    </row>
    <row r="100" spans="1:18">
      <c r="A100" s="27">
        <f t="shared" ca="1" si="19"/>
        <v>45948</v>
      </c>
      <c r="B100" s="20"/>
      <c r="C100" s="21"/>
      <c r="D100" s="20"/>
      <c r="E100" s="21"/>
      <c r="F100" s="22"/>
      <c r="G100" s="22"/>
      <c r="H100" s="34" t="str">
        <f t="shared" si="14"/>
        <v/>
      </c>
      <c r="I100" s="34" t="str">
        <f t="shared" si="15"/>
        <v/>
      </c>
      <c r="J100" s="34" t="str">
        <f t="shared" si="16"/>
        <v/>
      </c>
      <c r="K100" s="34" t="str">
        <f t="shared" si="17"/>
        <v/>
      </c>
      <c r="L100" s="26" t="str">
        <f t="shared" si="18"/>
        <v/>
      </c>
      <c r="M100" s="32"/>
      <c r="N100" s="190"/>
      <c r="O100" s="190"/>
      <c r="P100" s="190"/>
      <c r="Q100" s="190"/>
      <c r="R100" s="23"/>
    </row>
    <row r="101" spans="1:18">
      <c r="A101" s="27">
        <f t="shared" ca="1" si="19"/>
        <v>45949</v>
      </c>
      <c r="B101" s="20"/>
      <c r="C101" s="21"/>
      <c r="D101" s="20"/>
      <c r="E101" s="21"/>
      <c r="F101" s="22"/>
      <c r="G101" s="22"/>
      <c r="H101" s="34" t="str">
        <f t="shared" si="14"/>
        <v/>
      </c>
      <c r="I101" s="34" t="str">
        <f t="shared" si="15"/>
        <v/>
      </c>
      <c r="J101" s="34" t="str">
        <f t="shared" si="16"/>
        <v/>
      </c>
      <c r="K101" s="34" t="str">
        <f t="shared" si="17"/>
        <v/>
      </c>
      <c r="L101" s="26" t="str">
        <f t="shared" si="18"/>
        <v/>
      </c>
      <c r="M101" s="32"/>
      <c r="N101" s="190"/>
      <c r="O101" s="190"/>
      <c r="P101" s="190"/>
      <c r="Q101" s="190"/>
      <c r="R101" s="23"/>
    </row>
    <row r="102" spans="1:18">
      <c r="A102" s="27">
        <f t="shared" ca="1" si="19"/>
        <v>45950</v>
      </c>
      <c r="B102" s="20"/>
      <c r="C102" s="21"/>
      <c r="D102" s="20"/>
      <c r="E102" s="21"/>
      <c r="F102" s="22"/>
      <c r="G102" s="22"/>
      <c r="H102" s="34" t="str">
        <f t="shared" si="14"/>
        <v/>
      </c>
      <c r="I102" s="34" t="str">
        <f t="shared" si="15"/>
        <v/>
      </c>
      <c r="J102" s="34" t="str">
        <f t="shared" si="16"/>
        <v/>
      </c>
      <c r="K102" s="34" t="str">
        <f t="shared" si="17"/>
        <v/>
      </c>
      <c r="L102" s="26" t="str">
        <f t="shared" si="18"/>
        <v/>
      </c>
      <c r="M102" s="32"/>
      <c r="N102" s="190"/>
      <c r="O102" s="190"/>
      <c r="P102" s="190"/>
      <c r="Q102" s="190"/>
      <c r="R102" s="23"/>
    </row>
    <row r="103" spans="1:18">
      <c r="A103" s="27">
        <f t="shared" ca="1" si="19"/>
        <v>45951</v>
      </c>
      <c r="B103" s="20"/>
      <c r="C103" s="21"/>
      <c r="D103" s="20"/>
      <c r="E103" s="21"/>
      <c r="F103" s="22"/>
      <c r="G103" s="22"/>
      <c r="H103" s="34" t="str">
        <f t="shared" si="14"/>
        <v/>
      </c>
      <c r="I103" s="34" t="str">
        <f t="shared" si="15"/>
        <v/>
      </c>
      <c r="J103" s="34" t="str">
        <f t="shared" si="16"/>
        <v/>
      </c>
      <c r="K103" s="34" t="str">
        <f t="shared" si="17"/>
        <v/>
      </c>
      <c r="L103" s="26" t="str">
        <f t="shared" si="18"/>
        <v/>
      </c>
      <c r="M103" s="32"/>
      <c r="N103" s="190"/>
      <c r="O103" s="190"/>
      <c r="P103" s="190"/>
      <c r="Q103" s="190"/>
      <c r="R103" s="23"/>
    </row>
    <row r="104" spans="1:18">
      <c r="A104" s="27">
        <f t="shared" ca="1" si="19"/>
        <v>45952</v>
      </c>
      <c r="B104" s="20"/>
      <c r="C104" s="21"/>
      <c r="D104" s="20"/>
      <c r="E104" s="21"/>
      <c r="F104" s="22"/>
      <c r="G104" s="22"/>
      <c r="H104" s="34" t="str">
        <f t="shared" si="14"/>
        <v/>
      </c>
      <c r="I104" s="34" t="str">
        <f t="shared" si="15"/>
        <v/>
      </c>
      <c r="J104" s="34" t="str">
        <f t="shared" si="16"/>
        <v/>
      </c>
      <c r="K104" s="34" t="str">
        <f t="shared" si="17"/>
        <v/>
      </c>
      <c r="L104" s="26" t="str">
        <f t="shared" si="18"/>
        <v/>
      </c>
      <c r="M104" s="32"/>
      <c r="N104" s="190"/>
      <c r="O104" s="190"/>
      <c r="P104" s="190"/>
      <c r="Q104" s="190"/>
      <c r="R104" s="23"/>
    </row>
    <row r="105" spans="1:18">
      <c r="A105" s="27">
        <f t="shared" ca="1" si="19"/>
        <v>45953</v>
      </c>
      <c r="B105" s="20"/>
      <c r="C105" s="21"/>
      <c r="D105" s="20"/>
      <c r="E105" s="21"/>
      <c r="F105" s="22"/>
      <c r="G105" s="22"/>
      <c r="H105" s="34" t="str">
        <f t="shared" si="14"/>
        <v/>
      </c>
      <c r="I105" s="34" t="str">
        <f t="shared" si="15"/>
        <v/>
      </c>
      <c r="J105" s="34" t="str">
        <f t="shared" si="16"/>
        <v/>
      </c>
      <c r="K105" s="34" t="str">
        <f t="shared" si="17"/>
        <v/>
      </c>
      <c r="L105" s="26" t="str">
        <f t="shared" si="18"/>
        <v/>
      </c>
      <c r="M105" s="32"/>
      <c r="N105" s="190"/>
      <c r="O105" s="190"/>
      <c r="P105" s="190"/>
      <c r="Q105" s="190"/>
      <c r="R105" s="23"/>
    </row>
    <row r="106" spans="1:18">
      <c r="A106" s="27">
        <f t="shared" ca="1" si="19"/>
        <v>45954</v>
      </c>
      <c r="B106" s="20"/>
      <c r="C106" s="21"/>
      <c r="D106" s="20"/>
      <c r="E106" s="21"/>
      <c r="F106" s="22"/>
      <c r="G106" s="22"/>
      <c r="H106" s="34" t="str">
        <f t="shared" si="14"/>
        <v/>
      </c>
      <c r="I106" s="34" t="str">
        <f t="shared" si="15"/>
        <v/>
      </c>
      <c r="J106" s="34" t="str">
        <f t="shared" si="16"/>
        <v/>
      </c>
      <c r="K106" s="34" t="str">
        <f t="shared" si="17"/>
        <v/>
      </c>
      <c r="L106" s="26" t="str">
        <f t="shared" si="18"/>
        <v/>
      </c>
      <c r="M106" s="32"/>
      <c r="N106" s="190"/>
      <c r="O106" s="190"/>
      <c r="P106" s="190"/>
      <c r="Q106" s="190"/>
      <c r="R106" s="23"/>
    </row>
    <row r="107" spans="1:18">
      <c r="A107" s="27">
        <f t="shared" ca="1" si="19"/>
        <v>45955</v>
      </c>
      <c r="B107" s="20"/>
      <c r="C107" s="21"/>
      <c r="D107" s="20"/>
      <c r="E107" s="21"/>
      <c r="F107" s="22"/>
      <c r="G107" s="22"/>
      <c r="H107" s="34" t="str">
        <f t="shared" si="14"/>
        <v/>
      </c>
      <c r="I107" s="34" t="str">
        <f t="shared" si="15"/>
        <v/>
      </c>
      <c r="J107" s="34" t="str">
        <f t="shared" si="16"/>
        <v/>
      </c>
      <c r="K107" s="34" t="str">
        <f t="shared" si="17"/>
        <v/>
      </c>
      <c r="L107" s="26" t="str">
        <f t="shared" si="18"/>
        <v/>
      </c>
      <c r="M107" s="32"/>
      <c r="N107" s="190"/>
      <c r="O107" s="190"/>
      <c r="P107" s="190"/>
      <c r="Q107" s="190"/>
      <c r="R107" s="23"/>
    </row>
    <row r="108" spans="1:18">
      <c r="A108" s="27">
        <f t="shared" ca="1" si="19"/>
        <v>45956</v>
      </c>
      <c r="B108" s="20"/>
      <c r="C108" s="21"/>
      <c r="D108" s="20"/>
      <c r="E108" s="21"/>
      <c r="F108" s="22"/>
      <c r="G108" s="22"/>
      <c r="H108" s="34" t="str">
        <f t="shared" si="14"/>
        <v/>
      </c>
      <c r="I108" s="34" t="str">
        <f t="shared" si="15"/>
        <v/>
      </c>
      <c r="J108" s="34" t="str">
        <f t="shared" si="16"/>
        <v/>
      </c>
      <c r="K108" s="34" t="str">
        <f t="shared" si="17"/>
        <v/>
      </c>
      <c r="L108" s="26" t="str">
        <f t="shared" si="18"/>
        <v/>
      </c>
      <c r="M108" s="32"/>
      <c r="N108" s="190"/>
      <c r="O108" s="190"/>
      <c r="P108" s="190"/>
      <c r="Q108" s="190"/>
      <c r="R108" s="23"/>
    </row>
    <row r="109" spans="1:18">
      <c r="A109" s="27">
        <f t="shared" ca="1" si="19"/>
        <v>45957</v>
      </c>
      <c r="B109" s="20"/>
      <c r="C109" s="21"/>
      <c r="D109" s="20"/>
      <c r="E109" s="21"/>
      <c r="F109" s="22"/>
      <c r="G109" s="22"/>
      <c r="H109" s="34" t="str">
        <f t="shared" si="14"/>
        <v/>
      </c>
      <c r="I109" s="34" t="str">
        <f t="shared" si="15"/>
        <v/>
      </c>
      <c r="J109" s="34" t="str">
        <f t="shared" si="16"/>
        <v/>
      </c>
      <c r="K109" s="34" t="str">
        <f t="shared" si="17"/>
        <v/>
      </c>
      <c r="L109" s="26" t="str">
        <f t="shared" si="18"/>
        <v/>
      </c>
      <c r="M109" s="32"/>
      <c r="N109" s="190"/>
      <c r="O109" s="190"/>
      <c r="P109" s="190"/>
      <c r="Q109" s="190"/>
      <c r="R109" s="23"/>
    </row>
    <row r="110" spans="1:18">
      <c r="A110" s="27">
        <f t="shared" ca="1" si="19"/>
        <v>45958</v>
      </c>
      <c r="B110" s="20"/>
      <c r="C110" s="21"/>
      <c r="D110" s="20"/>
      <c r="E110" s="21"/>
      <c r="F110" s="22"/>
      <c r="G110" s="22"/>
      <c r="H110" s="34" t="str">
        <f t="shared" si="14"/>
        <v/>
      </c>
      <c r="I110" s="34" t="str">
        <f t="shared" si="15"/>
        <v/>
      </c>
      <c r="J110" s="34" t="str">
        <f t="shared" si="16"/>
        <v/>
      </c>
      <c r="K110" s="34" t="str">
        <f t="shared" si="17"/>
        <v/>
      </c>
      <c r="L110" s="26" t="str">
        <f t="shared" si="18"/>
        <v/>
      </c>
      <c r="M110" s="32"/>
      <c r="N110" s="190"/>
      <c r="O110" s="190"/>
      <c r="P110" s="190"/>
      <c r="Q110" s="190"/>
      <c r="R110" s="23"/>
    </row>
    <row r="111" spans="1:18">
      <c r="A111" s="27">
        <f t="shared" ca="1" si="19"/>
        <v>45959</v>
      </c>
      <c r="B111" s="20"/>
      <c r="C111" s="21"/>
      <c r="D111" s="20"/>
      <c r="E111" s="21"/>
      <c r="F111" s="22"/>
      <c r="G111" s="22"/>
      <c r="H111" s="34" t="str">
        <f t="shared" si="14"/>
        <v/>
      </c>
      <c r="I111" s="34" t="str">
        <f t="shared" si="15"/>
        <v/>
      </c>
      <c r="J111" s="34" t="str">
        <f t="shared" si="16"/>
        <v/>
      </c>
      <c r="K111" s="34" t="str">
        <f t="shared" si="17"/>
        <v/>
      </c>
      <c r="L111" s="26" t="str">
        <f t="shared" si="18"/>
        <v/>
      </c>
      <c r="M111" s="32"/>
      <c r="N111" s="190"/>
      <c r="O111" s="190"/>
      <c r="P111" s="190"/>
      <c r="Q111" s="190"/>
      <c r="R111" s="23"/>
    </row>
    <row r="112" spans="1:18">
      <c r="A112" s="27">
        <f t="shared" ca="1" si="19"/>
        <v>45960</v>
      </c>
      <c r="B112" s="20"/>
      <c r="C112" s="21"/>
      <c r="D112" s="20"/>
      <c r="E112" s="21"/>
      <c r="F112" s="22"/>
      <c r="G112" s="22"/>
      <c r="H112" s="34" t="str">
        <f t="shared" si="14"/>
        <v/>
      </c>
      <c r="I112" s="34" t="str">
        <f t="shared" si="15"/>
        <v/>
      </c>
      <c r="J112" s="34" t="str">
        <f t="shared" si="16"/>
        <v/>
      </c>
      <c r="K112" s="34" t="str">
        <f t="shared" si="17"/>
        <v/>
      </c>
      <c r="L112" s="26" t="str">
        <f t="shared" si="18"/>
        <v/>
      </c>
      <c r="M112" s="32"/>
      <c r="N112" s="190"/>
      <c r="O112" s="190"/>
      <c r="P112" s="190"/>
      <c r="Q112" s="190"/>
      <c r="R112" s="23"/>
    </row>
    <row r="113" spans="1:22">
      <c r="A113" s="27">
        <f t="shared" ca="1" si="19"/>
        <v>45961</v>
      </c>
      <c r="B113" s="20"/>
      <c r="C113" s="21"/>
      <c r="D113" s="20"/>
      <c r="E113" s="21"/>
      <c r="F113" s="22"/>
      <c r="G113" s="22"/>
      <c r="H113" s="34" t="str">
        <f t="shared" si="14"/>
        <v/>
      </c>
      <c r="I113" s="34" t="str">
        <f t="shared" si="15"/>
        <v/>
      </c>
      <c r="J113" s="34" t="str">
        <f t="shared" si="16"/>
        <v/>
      </c>
      <c r="K113" s="34" t="str">
        <f t="shared" si="17"/>
        <v/>
      </c>
      <c r="L113" s="26" t="str">
        <f>IF(AND($B113="",$D113=""),"",($C113-$B113-$F113)+($E113-$D113-$G113))</f>
        <v/>
      </c>
      <c r="M113" s="32"/>
      <c r="N113" s="190"/>
      <c r="O113" s="190"/>
      <c r="P113" s="190"/>
      <c r="Q113" s="190"/>
      <c r="R113" s="23"/>
    </row>
    <row r="114" spans="1:22">
      <c r="A114" s="5" t="s">
        <v>11</v>
      </c>
      <c r="B114" s="191"/>
      <c r="C114" s="192"/>
      <c r="D114" s="191"/>
      <c r="E114" s="192"/>
      <c r="F114" s="26" t="str">
        <f>IF(SUM($F83:$F113)=0,"",SUM($F83:$F113))</f>
        <v/>
      </c>
      <c r="G114" s="26" t="str">
        <f>IF(SUM($G83:$G113)=0,"",SUM($G83:$G113))</f>
        <v/>
      </c>
      <c r="H114" s="26" t="str">
        <f>IF(SUM(H83:H113)=0,"",SUM(H83:H113))</f>
        <v/>
      </c>
      <c r="I114" s="26" t="str">
        <f>IF(SUM(I83:I113)=0,"",SUM(I83:I113))</f>
        <v/>
      </c>
      <c r="J114" s="26" t="str">
        <f t="shared" ref="J114:K114" si="20">IF(SUM(J83:J113)=0,"",SUM(J83:J113))</f>
        <v/>
      </c>
      <c r="K114" s="26" t="str">
        <f t="shared" si="20"/>
        <v/>
      </c>
      <c r="L114" s="26" t="str">
        <f>IF(SUM($L83:$L113)=0,"",SUM($L83:$L113))</f>
        <v/>
      </c>
      <c r="M114" s="33"/>
      <c r="N114" s="193"/>
      <c r="O114" s="193"/>
      <c r="P114" s="193"/>
      <c r="Q114" s="193"/>
      <c r="R114" s="6"/>
    </row>
    <row r="116" spans="1:22" ht="27" customHeight="1">
      <c r="A116" s="194" t="s">
        <v>22</v>
      </c>
      <c r="B116" s="189" t="s">
        <v>103</v>
      </c>
      <c r="C116" s="189"/>
      <c r="D116" s="189"/>
      <c r="E116" s="189"/>
      <c r="F116" s="189" t="s">
        <v>23</v>
      </c>
      <c r="G116" s="189"/>
      <c r="H116" s="189" t="s">
        <v>88</v>
      </c>
      <c r="I116" s="189"/>
      <c r="J116" s="189"/>
      <c r="K116" s="189"/>
      <c r="L116" s="189" t="s">
        <v>87</v>
      </c>
      <c r="M116" s="195" t="s">
        <v>96</v>
      </c>
      <c r="N116" s="194" t="s">
        <v>25</v>
      </c>
      <c r="O116" s="194"/>
      <c r="P116" s="194"/>
      <c r="Q116" s="194"/>
      <c r="R116" s="189" t="s">
        <v>100</v>
      </c>
    </row>
    <row r="117" spans="1:22" ht="14.25" customHeight="1">
      <c r="A117" s="194"/>
      <c r="B117" s="189" t="s">
        <v>82</v>
      </c>
      <c r="C117" s="189"/>
      <c r="D117" s="189" t="s">
        <v>84</v>
      </c>
      <c r="E117" s="189"/>
      <c r="F117" s="189"/>
      <c r="G117" s="189"/>
      <c r="H117" s="189" t="s">
        <v>90</v>
      </c>
      <c r="I117" s="189"/>
      <c r="J117" s="189" t="s">
        <v>89</v>
      </c>
      <c r="K117" s="189"/>
      <c r="L117" s="189"/>
      <c r="M117" s="196"/>
      <c r="N117" s="194"/>
      <c r="O117" s="194"/>
      <c r="P117" s="194"/>
      <c r="Q117" s="194"/>
      <c r="R117" s="189"/>
    </row>
    <row r="118" spans="1:22">
      <c r="A118" s="194"/>
      <c r="B118" s="43" t="s">
        <v>26</v>
      </c>
      <c r="C118" s="43" t="s">
        <v>27</v>
      </c>
      <c r="D118" s="43" t="s">
        <v>26</v>
      </c>
      <c r="E118" s="43" t="s">
        <v>27</v>
      </c>
      <c r="F118" s="44" t="s">
        <v>85</v>
      </c>
      <c r="G118" s="44" t="s">
        <v>86</v>
      </c>
      <c r="H118" s="44" t="s">
        <v>81</v>
      </c>
      <c r="I118" s="44" t="s">
        <v>83</v>
      </c>
      <c r="J118" s="44" t="s">
        <v>81</v>
      </c>
      <c r="K118" s="44" t="s">
        <v>95</v>
      </c>
      <c r="L118" s="189"/>
      <c r="M118" s="197"/>
      <c r="N118" s="194"/>
      <c r="O118" s="194"/>
      <c r="P118" s="194"/>
      <c r="Q118" s="194"/>
      <c r="R118" s="194"/>
    </row>
    <row r="119" spans="1:22">
      <c r="A119" s="27" cm="1">
        <f t="array" aca="1" ref="A119" ca="1">DATE("2025","8"+3,IFERROR(INDIRECT(T1),"1"))</f>
        <v>45962</v>
      </c>
      <c r="B119" s="20"/>
      <c r="C119" s="21"/>
      <c r="D119" s="20"/>
      <c r="E119" s="21"/>
      <c r="F119" s="22"/>
      <c r="G119" s="22"/>
      <c r="H119" s="34" t="str">
        <f>IF(OR(B119="",LEFT(M119,1)="✓"),"",C119-B119-F119)</f>
        <v/>
      </c>
      <c r="I119" s="34" t="str">
        <f>IF(OR(D119="",LEFT(M119,1)="✓"),"",E119-D119-G119)</f>
        <v/>
      </c>
      <c r="J119" s="34" t="str">
        <f>IF(AND(B119&lt;&gt;"",M119="✓所定"),C119-B119-F119,"")</f>
        <v/>
      </c>
      <c r="K119" s="34" t="str">
        <f>IF(AND(B119&lt;&gt;"",M119="✓法定"),C119-B119-F119,"")</f>
        <v/>
      </c>
      <c r="L119" s="26" t="str">
        <f>IF(AND($B119="",$D119=""),"",($C119-$B119-$F119)+($E119-$D119-$G119))</f>
        <v/>
      </c>
      <c r="M119" s="32"/>
      <c r="N119" s="198"/>
      <c r="O119" s="199"/>
      <c r="P119" s="199"/>
      <c r="Q119" s="200"/>
      <c r="R119" s="23"/>
      <c r="V119" s="1" t="s">
        <v>171</v>
      </c>
    </row>
    <row r="120" spans="1:22">
      <c r="A120" s="27">
        <f ca="1">A119+1</f>
        <v>45963</v>
      </c>
      <c r="B120" s="20"/>
      <c r="C120" s="21"/>
      <c r="D120" s="20"/>
      <c r="E120" s="21"/>
      <c r="F120" s="22"/>
      <c r="G120" s="22"/>
      <c r="H120" s="34" t="str">
        <f t="shared" ref="H120:H149" si="21">IF(OR(B120="",LEFT(M120,1)="✓"),"",C120-B120-F120)</f>
        <v/>
      </c>
      <c r="I120" s="34" t="str">
        <f t="shared" ref="I120:I149" si="22">IF(OR(D120="",LEFT(M120,1)="✓"),"",E120-D120-G120)</f>
        <v/>
      </c>
      <c r="J120" s="34" t="str">
        <f t="shared" ref="J120:J149" si="23">IF(AND(B120&lt;&gt;"",M120="✓所定"),C120-B120-F120,"")</f>
        <v/>
      </c>
      <c r="K120" s="34" t="str">
        <f t="shared" ref="K120:K149" si="24">IF(AND(B120&lt;&gt;"",M120="✓法定"),C120-B120-F120,"")</f>
        <v/>
      </c>
      <c r="L120" s="26" t="str">
        <f t="shared" ref="L120:L147" si="25">IF(AND($B120="",$D120=""),"",($C120-$B120-$F120)+($E120-$D120-$G120))</f>
        <v/>
      </c>
      <c r="M120" s="32"/>
      <c r="N120" s="190"/>
      <c r="O120" s="190"/>
      <c r="P120" s="190"/>
      <c r="Q120" s="190"/>
      <c r="R120" s="23"/>
      <c r="V120" s="1" t="s">
        <v>172</v>
      </c>
    </row>
    <row r="121" spans="1:22">
      <c r="A121" s="27">
        <f t="shared" ref="A121:A149" ca="1" si="26">A120+1</f>
        <v>45964</v>
      </c>
      <c r="B121" s="20"/>
      <c r="C121" s="21"/>
      <c r="D121" s="20"/>
      <c r="E121" s="21"/>
      <c r="F121" s="22"/>
      <c r="G121" s="22"/>
      <c r="H121" s="34" t="str">
        <f t="shared" si="21"/>
        <v/>
      </c>
      <c r="I121" s="34" t="str">
        <f t="shared" si="22"/>
        <v/>
      </c>
      <c r="J121" s="34" t="str">
        <f t="shared" si="23"/>
        <v/>
      </c>
      <c r="K121" s="34" t="str">
        <f t="shared" si="24"/>
        <v/>
      </c>
      <c r="L121" s="26" t="str">
        <f t="shared" si="25"/>
        <v/>
      </c>
      <c r="M121" s="32"/>
      <c r="N121" s="190"/>
      <c r="O121" s="190"/>
      <c r="P121" s="190"/>
      <c r="Q121" s="190"/>
      <c r="R121" s="23"/>
    </row>
    <row r="122" spans="1:22">
      <c r="A122" s="27">
        <f t="shared" ca="1" si="26"/>
        <v>45965</v>
      </c>
      <c r="B122" s="20"/>
      <c r="C122" s="21"/>
      <c r="D122" s="20"/>
      <c r="E122" s="21"/>
      <c r="F122" s="22"/>
      <c r="G122" s="22"/>
      <c r="H122" s="34" t="str">
        <f t="shared" si="21"/>
        <v/>
      </c>
      <c r="I122" s="34" t="str">
        <f t="shared" si="22"/>
        <v/>
      </c>
      <c r="J122" s="34" t="str">
        <f t="shared" si="23"/>
        <v/>
      </c>
      <c r="K122" s="34" t="str">
        <f t="shared" si="24"/>
        <v/>
      </c>
      <c r="L122" s="26" t="str">
        <f t="shared" si="25"/>
        <v/>
      </c>
      <c r="M122" s="32"/>
      <c r="N122" s="190"/>
      <c r="O122" s="190"/>
      <c r="P122" s="190"/>
      <c r="Q122" s="190"/>
      <c r="R122" s="23"/>
    </row>
    <row r="123" spans="1:22">
      <c r="A123" s="27">
        <f t="shared" ca="1" si="26"/>
        <v>45966</v>
      </c>
      <c r="B123" s="20"/>
      <c r="C123" s="21"/>
      <c r="D123" s="20"/>
      <c r="E123" s="21"/>
      <c r="F123" s="22"/>
      <c r="G123" s="22"/>
      <c r="H123" s="34" t="str">
        <f t="shared" si="21"/>
        <v/>
      </c>
      <c r="I123" s="34" t="str">
        <f t="shared" si="22"/>
        <v/>
      </c>
      <c r="J123" s="34" t="str">
        <f t="shared" si="23"/>
        <v/>
      </c>
      <c r="K123" s="34" t="str">
        <f t="shared" si="24"/>
        <v/>
      </c>
      <c r="L123" s="26" t="str">
        <f t="shared" si="25"/>
        <v/>
      </c>
      <c r="M123" s="32"/>
      <c r="N123" s="190"/>
      <c r="O123" s="190"/>
      <c r="P123" s="190"/>
      <c r="Q123" s="190"/>
      <c r="R123" s="23"/>
    </row>
    <row r="124" spans="1:22">
      <c r="A124" s="27">
        <f t="shared" ca="1" si="26"/>
        <v>45967</v>
      </c>
      <c r="B124" s="20"/>
      <c r="C124" s="21"/>
      <c r="D124" s="20"/>
      <c r="E124" s="21"/>
      <c r="F124" s="22"/>
      <c r="G124" s="22"/>
      <c r="H124" s="34" t="str">
        <f t="shared" si="21"/>
        <v/>
      </c>
      <c r="I124" s="34" t="str">
        <f t="shared" si="22"/>
        <v/>
      </c>
      <c r="J124" s="34" t="str">
        <f t="shared" si="23"/>
        <v/>
      </c>
      <c r="K124" s="34" t="str">
        <f t="shared" si="24"/>
        <v/>
      </c>
      <c r="L124" s="26" t="str">
        <f t="shared" si="25"/>
        <v/>
      </c>
      <c r="M124" s="32"/>
      <c r="N124" s="190"/>
      <c r="O124" s="190"/>
      <c r="P124" s="190"/>
      <c r="Q124" s="190"/>
      <c r="R124" s="23"/>
    </row>
    <row r="125" spans="1:22">
      <c r="A125" s="27">
        <f t="shared" ca="1" si="26"/>
        <v>45968</v>
      </c>
      <c r="B125" s="20"/>
      <c r="C125" s="21"/>
      <c r="D125" s="20"/>
      <c r="E125" s="21"/>
      <c r="F125" s="22"/>
      <c r="G125" s="22"/>
      <c r="H125" s="34" t="str">
        <f t="shared" si="21"/>
        <v/>
      </c>
      <c r="I125" s="34" t="str">
        <f t="shared" si="22"/>
        <v/>
      </c>
      <c r="J125" s="34" t="str">
        <f t="shared" si="23"/>
        <v/>
      </c>
      <c r="K125" s="34" t="str">
        <f t="shared" si="24"/>
        <v/>
      </c>
      <c r="L125" s="26" t="str">
        <f t="shared" si="25"/>
        <v/>
      </c>
      <c r="M125" s="32"/>
      <c r="N125" s="190"/>
      <c r="O125" s="190"/>
      <c r="P125" s="190"/>
      <c r="Q125" s="190"/>
      <c r="R125" s="23"/>
    </row>
    <row r="126" spans="1:22">
      <c r="A126" s="27">
        <f t="shared" ca="1" si="26"/>
        <v>45969</v>
      </c>
      <c r="B126" s="20"/>
      <c r="C126" s="21"/>
      <c r="D126" s="20"/>
      <c r="E126" s="21"/>
      <c r="F126" s="22"/>
      <c r="G126" s="22"/>
      <c r="H126" s="34" t="str">
        <f t="shared" si="21"/>
        <v/>
      </c>
      <c r="I126" s="34" t="str">
        <f t="shared" si="22"/>
        <v/>
      </c>
      <c r="J126" s="34" t="str">
        <f t="shared" si="23"/>
        <v/>
      </c>
      <c r="K126" s="34" t="str">
        <f t="shared" si="24"/>
        <v/>
      </c>
      <c r="L126" s="26" t="str">
        <f t="shared" si="25"/>
        <v/>
      </c>
      <c r="M126" s="32"/>
      <c r="N126" s="190"/>
      <c r="O126" s="190"/>
      <c r="P126" s="190"/>
      <c r="Q126" s="190"/>
      <c r="R126" s="23"/>
    </row>
    <row r="127" spans="1:22">
      <c r="A127" s="27">
        <f t="shared" ca="1" si="26"/>
        <v>45970</v>
      </c>
      <c r="B127" s="20"/>
      <c r="C127" s="21"/>
      <c r="D127" s="20"/>
      <c r="E127" s="21"/>
      <c r="F127" s="22"/>
      <c r="G127" s="22"/>
      <c r="H127" s="34" t="str">
        <f t="shared" si="21"/>
        <v/>
      </c>
      <c r="I127" s="34" t="str">
        <f t="shared" si="22"/>
        <v/>
      </c>
      <c r="J127" s="34" t="str">
        <f t="shared" si="23"/>
        <v/>
      </c>
      <c r="K127" s="34" t="str">
        <f t="shared" si="24"/>
        <v/>
      </c>
      <c r="L127" s="26" t="str">
        <f t="shared" si="25"/>
        <v/>
      </c>
      <c r="M127" s="32"/>
      <c r="N127" s="190"/>
      <c r="O127" s="190"/>
      <c r="P127" s="190"/>
      <c r="Q127" s="190"/>
      <c r="R127" s="23"/>
    </row>
    <row r="128" spans="1:22">
      <c r="A128" s="27">
        <f t="shared" ca="1" si="26"/>
        <v>45971</v>
      </c>
      <c r="B128" s="20"/>
      <c r="C128" s="21"/>
      <c r="D128" s="20"/>
      <c r="E128" s="21"/>
      <c r="F128" s="22"/>
      <c r="G128" s="22"/>
      <c r="H128" s="34" t="str">
        <f t="shared" si="21"/>
        <v/>
      </c>
      <c r="I128" s="34" t="str">
        <f t="shared" si="22"/>
        <v/>
      </c>
      <c r="J128" s="34" t="str">
        <f t="shared" si="23"/>
        <v/>
      </c>
      <c r="K128" s="34" t="str">
        <f t="shared" si="24"/>
        <v/>
      </c>
      <c r="L128" s="26" t="str">
        <f t="shared" si="25"/>
        <v/>
      </c>
      <c r="M128" s="32"/>
      <c r="N128" s="190"/>
      <c r="O128" s="190"/>
      <c r="P128" s="190"/>
      <c r="Q128" s="190"/>
      <c r="R128" s="23"/>
    </row>
    <row r="129" spans="1:18">
      <c r="A129" s="27">
        <f t="shared" ca="1" si="26"/>
        <v>45972</v>
      </c>
      <c r="B129" s="20"/>
      <c r="C129" s="21"/>
      <c r="D129" s="20"/>
      <c r="E129" s="21"/>
      <c r="F129" s="22"/>
      <c r="G129" s="22"/>
      <c r="H129" s="34" t="str">
        <f t="shared" si="21"/>
        <v/>
      </c>
      <c r="I129" s="34" t="str">
        <f t="shared" si="22"/>
        <v/>
      </c>
      <c r="J129" s="34" t="str">
        <f t="shared" si="23"/>
        <v/>
      </c>
      <c r="K129" s="34" t="str">
        <f t="shared" si="24"/>
        <v/>
      </c>
      <c r="L129" s="26" t="str">
        <f t="shared" si="25"/>
        <v/>
      </c>
      <c r="M129" s="32"/>
      <c r="N129" s="190"/>
      <c r="O129" s="190"/>
      <c r="P129" s="190"/>
      <c r="Q129" s="190"/>
      <c r="R129" s="23"/>
    </row>
    <row r="130" spans="1:18">
      <c r="A130" s="27">
        <f t="shared" ca="1" si="26"/>
        <v>45973</v>
      </c>
      <c r="B130" s="20"/>
      <c r="C130" s="21"/>
      <c r="D130" s="20"/>
      <c r="E130" s="21"/>
      <c r="F130" s="22"/>
      <c r="G130" s="22"/>
      <c r="H130" s="34" t="str">
        <f t="shared" si="21"/>
        <v/>
      </c>
      <c r="I130" s="34" t="str">
        <f t="shared" si="22"/>
        <v/>
      </c>
      <c r="J130" s="34" t="str">
        <f t="shared" si="23"/>
        <v/>
      </c>
      <c r="K130" s="34" t="str">
        <f t="shared" si="24"/>
        <v/>
      </c>
      <c r="L130" s="26" t="str">
        <f t="shared" si="25"/>
        <v/>
      </c>
      <c r="M130" s="32"/>
      <c r="N130" s="190"/>
      <c r="O130" s="190"/>
      <c r="P130" s="190"/>
      <c r="Q130" s="190"/>
      <c r="R130" s="23"/>
    </row>
    <row r="131" spans="1:18">
      <c r="A131" s="27">
        <f t="shared" ca="1" si="26"/>
        <v>45974</v>
      </c>
      <c r="B131" s="20"/>
      <c r="C131" s="21"/>
      <c r="D131" s="20"/>
      <c r="E131" s="21"/>
      <c r="F131" s="22"/>
      <c r="G131" s="22"/>
      <c r="H131" s="34" t="str">
        <f t="shared" si="21"/>
        <v/>
      </c>
      <c r="I131" s="34" t="str">
        <f t="shared" si="22"/>
        <v/>
      </c>
      <c r="J131" s="34" t="str">
        <f t="shared" si="23"/>
        <v/>
      </c>
      <c r="K131" s="34" t="str">
        <f t="shared" si="24"/>
        <v/>
      </c>
      <c r="L131" s="26" t="str">
        <f t="shared" si="25"/>
        <v/>
      </c>
      <c r="M131" s="32"/>
      <c r="N131" s="190"/>
      <c r="O131" s="190"/>
      <c r="P131" s="190"/>
      <c r="Q131" s="190"/>
      <c r="R131" s="23"/>
    </row>
    <row r="132" spans="1:18">
      <c r="A132" s="27">
        <f t="shared" ca="1" si="26"/>
        <v>45975</v>
      </c>
      <c r="B132" s="20"/>
      <c r="C132" s="21"/>
      <c r="D132" s="20"/>
      <c r="E132" s="21"/>
      <c r="F132" s="22"/>
      <c r="G132" s="22"/>
      <c r="H132" s="34" t="str">
        <f t="shared" si="21"/>
        <v/>
      </c>
      <c r="I132" s="34" t="str">
        <f t="shared" si="22"/>
        <v/>
      </c>
      <c r="J132" s="34" t="str">
        <f t="shared" si="23"/>
        <v/>
      </c>
      <c r="K132" s="34" t="str">
        <f t="shared" si="24"/>
        <v/>
      </c>
      <c r="L132" s="26" t="str">
        <f t="shared" si="25"/>
        <v/>
      </c>
      <c r="M132" s="32"/>
      <c r="N132" s="190"/>
      <c r="O132" s="190"/>
      <c r="P132" s="190"/>
      <c r="Q132" s="190"/>
      <c r="R132" s="23"/>
    </row>
    <row r="133" spans="1:18">
      <c r="A133" s="27">
        <f t="shared" ca="1" si="26"/>
        <v>45976</v>
      </c>
      <c r="B133" s="20"/>
      <c r="C133" s="21"/>
      <c r="D133" s="20"/>
      <c r="E133" s="21"/>
      <c r="F133" s="22"/>
      <c r="G133" s="22"/>
      <c r="H133" s="34" t="str">
        <f t="shared" si="21"/>
        <v/>
      </c>
      <c r="I133" s="34" t="str">
        <f t="shared" si="22"/>
        <v/>
      </c>
      <c r="J133" s="34" t="str">
        <f t="shared" si="23"/>
        <v/>
      </c>
      <c r="K133" s="34" t="str">
        <f t="shared" si="24"/>
        <v/>
      </c>
      <c r="L133" s="26" t="str">
        <f t="shared" si="25"/>
        <v/>
      </c>
      <c r="M133" s="32"/>
      <c r="N133" s="190"/>
      <c r="O133" s="190"/>
      <c r="P133" s="190"/>
      <c r="Q133" s="190"/>
      <c r="R133" s="23"/>
    </row>
    <row r="134" spans="1:18">
      <c r="A134" s="27">
        <f t="shared" ca="1" si="26"/>
        <v>45977</v>
      </c>
      <c r="B134" s="20"/>
      <c r="C134" s="21"/>
      <c r="D134" s="20"/>
      <c r="E134" s="21"/>
      <c r="F134" s="22"/>
      <c r="G134" s="22"/>
      <c r="H134" s="34" t="str">
        <f t="shared" si="21"/>
        <v/>
      </c>
      <c r="I134" s="34" t="str">
        <f t="shared" si="22"/>
        <v/>
      </c>
      <c r="J134" s="34" t="str">
        <f t="shared" si="23"/>
        <v/>
      </c>
      <c r="K134" s="34" t="str">
        <f t="shared" si="24"/>
        <v/>
      </c>
      <c r="L134" s="26" t="str">
        <f t="shared" si="25"/>
        <v/>
      </c>
      <c r="M134" s="32"/>
      <c r="N134" s="190"/>
      <c r="O134" s="190"/>
      <c r="P134" s="190"/>
      <c r="Q134" s="190"/>
      <c r="R134" s="23"/>
    </row>
    <row r="135" spans="1:18">
      <c r="A135" s="27">
        <f t="shared" ca="1" si="26"/>
        <v>45978</v>
      </c>
      <c r="B135" s="20"/>
      <c r="C135" s="21"/>
      <c r="D135" s="20"/>
      <c r="E135" s="21"/>
      <c r="F135" s="22"/>
      <c r="G135" s="22"/>
      <c r="H135" s="34" t="str">
        <f t="shared" si="21"/>
        <v/>
      </c>
      <c r="I135" s="34" t="str">
        <f t="shared" si="22"/>
        <v/>
      </c>
      <c r="J135" s="34" t="str">
        <f t="shared" si="23"/>
        <v/>
      </c>
      <c r="K135" s="34" t="str">
        <f t="shared" si="24"/>
        <v/>
      </c>
      <c r="L135" s="26" t="str">
        <f t="shared" si="25"/>
        <v/>
      </c>
      <c r="M135" s="32"/>
      <c r="N135" s="190"/>
      <c r="O135" s="190"/>
      <c r="P135" s="190"/>
      <c r="Q135" s="190"/>
      <c r="R135" s="23"/>
    </row>
    <row r="136" spans="1:18">
      <c r="A136" s="27">
        <f t="shared" ca="1" si="26"/>
        <v>45979</v>
      </c>
      <c r="B136" s="20"/>
      <c r="C136" s="21"/>
      <c r="D136" s="20"/>
      <c r="E136" s="21"/>
      <c r="F136" s="22"/>
      <c r="G136" s="22"/>
      <c r="H136" s="34" t="str">
        <f t="shared" si="21"/>
        <v/>
      </c>
      <c r="I136" s="34" t="str">
        <f t="shared" si="22"/>
        <v/>
      </c>
      <c r="J136" s="34" t="str">
        <f t="shared" si="23"/>
        <v/>
      </c>
      <c r="K136" s="34" t="str">
        <f t="shared" si="24"/>
        <v/>
      </c>
      <c r="L136" s="26" t="str">
        <f t="shared" si="25"/>
        <v/>
      </c>
      <c r="M136" s="32"/>
      <c r="N136" s="190"/>
      <c r="O136" s="190"/>
      <c r="P136" s="190"/>
      <c r="Q136" s="190"/>
      <c r="R136" s="23"/>
    </row>
    <row r="137" spans="1:18">
      <c r="A137" s="27">
        <f t="shared" ca="1" si="26"/>
        <v>45980</v>
      </c>
      <c r="B137" s="20"/>
      <c r="C137" s="21"/>
      <c r="D137" s="20"/>
      <c r="E137" s="21"/>
      <c r="F137" s="22"/>
      <c r="G137" s="22"/>
      <c r="H137" s="34" t="str">
        <f t="shared" si="21"/>
        <v/>
      </c>
      <c r="I137" s="34" t="str">
        <f t="shared" si="22"/>
        <v/>
      </c>
      <c r="J137" s="34" t="str">
        <f t="shared" si="23"/>
        <v/>
      </c>
      <c r="K137" s="34" t="str">
        <f t="shared" si="24"/>
        <v/>
      </c>
      <c r="L137" s="26" t="str">
        <f t="shared" si="25"/>
        <v/>
      </c>
      <c r="M137" s="32"/>
      <c r="N137" s="190"/>
      <c r="O137" s="190"/>
      <c r="P137" s="190"/>
      <c r="Q137" s="190"/>
      <c r="R137" s="23"/>
    </row>
    <row r="138" spans="1:18">
      <c r="A138" s="27">
        <f t="shared" ca="1" si="26"/>
        <v>45981</v>
      </c>
      <c r="B138" s="20"/>
      <c r="C138" s="21"/>
      <c r="D138" s="20"/>
      <c r="E138" s="21"/>
      <c r="F138" s="22"/>
      <c r="G138" s="22"/>
      <c r="H138" s="34" t="str">
        <f t="shared" si="21"/>
        <v/>
      </c>
      <c r="I138" s="34" t="str">
        <f t="shared" si="22"/>
        <v/>
      </c>
      <c r="J138" s="34" t="str">
        <f t="shared" si="23"/>
        <v/>
      </c>
      <c r="K138" s="34" t="str">
        <f t="shared" si="24"/>
        <v/>
      </c>
      <c r="L138" s="26" t="str">
        <f t="shared" si="25"/>
        <v/>
      </c>
      <c r="M138" s="32"/>
      <c r="N138" s="190"/>
      <c r="O138" s="190"/>
      <c r="P138" s="190"/>
      <c r="Q138" s="190"/>
      <c r="R138" s="23"/>
    </row>
    <row r="139" spans="1:18">
      <c r="A139" s="27">
        <f t="shared" ca="1" si="26"/>
        <v>45982</v>
      </c>
      <c r="B139" s="20"/>
      <c r="C139" s="21"/>
      <c r="D139" s="20"/>
      <c r="E139" s="21"/>
      <c r="F139" s="22"/>
      <c r="G139" s="22"/>
      <c r="H139" s="34" t="str">
        <f t="shared" si="21"/>
        <v/>
      </c>
      <c r="I139" s="34" t="str">
        <f t="shared" si="22"/>
        <v/>
      </c>
      <c r="J139" s="34" t="str">
        <f t="shared" si="23"/>
        <v/>
      </c>
      <c r="K139" s="34" t="str">
        <f t="shared" si="24"/>
        <v/>
      </c>
      <c r="L139" s="26" t="str">
        <f t="shared" si="25"/>
        <v/>
      </c>
      <c r="M139" s="32"/>
      <c r="N139" s="190"/>
      <c r="O139" s="190"/>
      <c r="P139" s="190"/>
      <c r="Q139" s="190"/>
      <c r="R139" s="23"/>
    </row>
    <row r="140" spans="1:18">
      <c r="A140" s="27">
        <f t="shared" ca="1" si="26"/>
        <v>45983</v>
      </c>
      <c r="B140" s="20"/>
      <c r="C140" s="21"/>
      <c r="D140" s="20"/>
      <c r="E140" s="21"/>
      <c r="F140" s="22"/>
      <c r="G140" s="22"/>
      <c r="H140" s="34" t="str">
        <f t="shared" si="21"/>
        <v/>
      </c>
      <c r="I140" s="34" t="str">
        <f t="shared" si="22"/>
        <v/>
      </c>
      <c r="J140" s="34" t="str">
        <f t="shared" si="23"/>
        <v/>
      </c>
      <c r="K140" s="34" t="str">
        <f t="shared" si="24"/>
        <v/>
      </c>
      <c r="L140" s="26" t="str">
        <f t="shared" si="25"/>
        <v/>
      </c>
      <c r="M140" s="32"/>
      <c r="N140" s="190"/>
      <c r="O140" s="190"/>
      <c r="P140" s="190"/>
      <c r="Q140" s="190"/>
      <c r="R140" s="23"/>
    </row>
    <row r="141" spans="1:18">
      <c r="A141" s="27">
        <f t="shared" ca="1" si="26"/>
        <v>45984</v>
      </c>
      <c r="B141" s="20"/>
      <c r="C141" s="21"/>
      <c r="D141" s="20"/>
      <c r="E141" s="21"/>
      <c r="F141" s="22"/>
      <c r="G141" s="22"/>
      <c r="H141" s="34" t="str">
        <f t="shared" si="21"/>
        <v/>
      </c>
      <c r="I141" s="34" t="str">
        <f t="shared" si="22"/>
        <v/>
      </c>
      <c r="J141" s="34" t="str">
        <f t="shared" si="23"/>
        <v/>
      </c>
      <c r="K141" s="34" t="str">
        <f t="shared" si="24"/>
        <v/>
      </c>
      <c r="L141" s="26" t="str">
        <f t="shared" si="25"/>
        <v/>
      </c>
      <c r="M141" s="32"/>
      <c r="N141" s="190"/>
      <c r="O141" s="190"/>
      <c r="P141" s="190"/>
      <c r="Q141" s="190"/>
      <c r="R141" s="23"/>
    </row>
    <row r="142" spans="1:18">
      <c r="A142" s="27">
        <f t="shared" ca="1" si="26"/>
        <v>45985</v>
      </c>
      <c r="B142" s="20"/>
      <c r="C142" s="21"/>
      <c r="D142" s="20"/>
      <c r="E142" s="21"/>
      <c r="F142" s="22"/>
      <c r="G142" s="22"/>
      <c r="H142" s="34" t="str">
        <f t="shared" si="21"/>
        <v/>
      </c>
      <c r="I142" s="34" t="str">
        <f t="shared" si="22"/>
        <v/>
      </c>
      <c r="J142" s="34" t="str">
        <f t="shared" si="23"/>
        <v/>
      </c>
      <c r="K142" s="34" t="str">
        <f t="shared" si="24"/>
        <v/>
      </c>
      <c r="L142" s="26" t="str">
        <f t="shared" si="25"/>
        <v/>
      </c>
      <c r="M142" s="32"/>
      <c r="N142" s="190"/>
      <c r="O142" s="190"/>
      <c r="P142" s="190"/>
      <c r="Q142" s="190"/>
      <c r="R142" s="23"/>
    </row>
    <row r="143" spans="1:18">
      <c r="A143" s="27">
        <f t="shared" ca="1" si="26"/>
        <v>45986</v>
      </c>
      <c r="B143" s="20"/>
      <c r="C143" s="21"/>
      <c r="D143" s="20"/>
      <c r="E143" s="21"/>
      <c r="F143" s="22"/>
      <c r="G143" s="22"/>
      <c r="H143" s="34" t="str">
        <f t="shared" si="21"/>
        <v/>
      </c>
      <c r="I143" s="34" t="str">
        <f t="shared" si="22"/>
        <v/>
      </c>
      <c r="J143" s="34" t="str">
        <f t="shared" si="23"/>
        <v/>
      </c>
      <c r="K143" s="34" t="str">
        <f t="shared" si="24"/>
        <v/>
      </c>
      <c r="L143" s="26" t="str">
        <f t="shared" si="25"/>
        <v/>
      </c>
      <c r="M143" s="32"/>
      <c r="N143" s="190"/>
      <c r="O143" s="190"/>
      <c r="P143" s="190"/>
      <c r="Q143" s="190"/>
      <c r="R143" s="23"/>
    </row>
    <row r="144" spans="1:18">
      <c r="A144" s="27">
        <f t="shared" ca="1" si="26"/>
        <v>45987</v>
      </c>
      <c r="B144" s="20"/>
      <c r="C144" s="21"/>
      <c r="D144" s="20"/>
      <c r="E144" s="21"/>
      <c r="F144" s="22"/>
      <c r="G144" s="22"/>
      <c r="H144" s="34" t="str">
        <f t="shared" si="21"/>
        <v/>
      </c>
      <c r="I144" s="34" t="str">
        <f t="shared" si="22"/>
        <v/>
      </c>
      <c r="J144" s="34" t="str">
        <f t="shared" si="23"/>
        <v/>
      </c>
      <c r="K144" s="34" t="str">
        <f t="shared" si="24"/>
        <v/>
      </c>
      <c r="L144" s="26" t="str">
        <f t="shared" si="25"/>
        <v/>
      </c>
      <c r="M144" s="32"/>
      <c r="N144" s="190"/>
      <c r="O144" s="190"/>
      <c r="P144" s="190"/>
      <c r="Q144" s="190"/>
      <c r="R144" s="23"/>
    </row>
    <row r="145" spans="1:22">
      <c r="A145" s="27">
        <f t="shared" ca="1" si="26"/>
        <v>45988</v>
      </c>
      <c r="B145" s="20"/>
      <c r="C145" s="21"/>
      <c r="D145" s="20"/>
      <c r="E145" s="21"/>
      <c r="F145" s="22"/>
      <c r="G145" s="22"/>
      <c r="H145" s="34" t="str">
        <f t="shared" si="21"/>
        <v/>
      </c>
      <c r="I145" s="34" t="str">
        <f t="shared" si="22"/>
        <v/>
      </c>
      <c r="J145" s="34" t="str">
        <f t="shared" si="23"/>
        <v/>
      </c>
      <c r="K145" s="34" t="str">
        <f t="shared" si="24"/>
        <v/>
      </c>
      <c r="L145" s="26" t="str">
        <f t="shared" si="25"/>
        <v/>
      </c>
      <c r="M145" s="32"/>
      <c r="N145" s="190"/>
      <c r="O145" s="190"/>
      <c r="P145" s="190"/>
      <c r="Q145" s="190"/>
      <c r="R145" s="23"/>
    </row>
    <row r="146" spans="1:22">
      <c r="A146" s="27">
        <f t="shared" ca="1" si="26"/>
        <v>45989</v>
      </c>
      <c r="B146" s="20"/>
      <c r="C146" s="21"/>
      <c r="D146" s="20"/>
      <c r="E146" s="21"/>
      <c r="F146" s="22"/>
      <c r="G146" s="22"/>
      <c r="H146" s="34" t="str">
        <f t="shared" si="21"/>
        <v/>
      </c>
      <c r="I146" s="34" t="str">
        <f t="shared" si="22"/>
        <v/>
      </c>
      <c r="J146" s="34" t="str">
        <f t="shared" si="23"/>
        <v/>
      </c>
      <c r="K146" s="34" t="str">
        <f t="shared" si="24"/>
        <v/>
      </c>
      <c r="L146" s="26" t="str">
        <f t="shared" si="25"/>
        <v/>
      </c>
      <c r="M146" s="32"/>
      <c r="N146" s="190"/>
      <c r="O146" s="190"/>
      <c r="P146" s="190"/>
      <c r="Q146" s="190"/>
      <c r="R146" s="23"/>
    </row>
    <row r="147" spans="1:22">
      <c r="A147" s="27">
        <f t="shared" ca="1" si="26"/>
        <v>45990</v>
      </c>
      <c r="B147" s="20"/>
      <c r="C147" s="21"/>
      <c r="D147" s="20"/>
      <c r="E147" s="21"/>
      <c r="F147" s="22"/>
      <c r="G147" s="22"/>
      <c r="H147" s="34" t="str">
        <f t="shared" si="21"/>
        <v/>
      </c>
      <c r="I147" s="34" t="str">
        <f t="shared" si="22"/>
        <v/>
      </c>
      <c r="J147" s="34" t="str">
        <f t="shared" si="23"/>
        <v/>
      </c>
      <c r="K147" s="34" t="str">
        <f t="shared" si="24"/>
        <v/>
      </c>
      <c r="L147" s="26" t="str">
        <f t="shared" si="25"/>
        <v/>
      </c>
      <c r="M147" s="32"/>
      <c r="N147" s="190"/>
      <c r="O147" s="190"/>
      <c r="P147" s="190"/>
      <c r="Q147" s="190"/>
      <c r="R147" s="23"/>
    </row>
    <row r="148" spans="1:22">
      <c r="A148" s="27">
        <f t="shared" ca="1" si="26"/>
        <v>45991</v>
      </c>
      <c r="B148" s="20"/>
      <c r="C148" s="21"/>
      <c r="D148" s="20"/>
      <c r="E148" s="21"/>
      <c r="F148" s="22"/>
      <c r="G148" s="22"/>
      <c r="H148" s="34" t="str">
        <f t="shared" si="21"/>
        <v/>
      </c>
      <c r="I148" s="34" t="str">
        <f t="shared" si="22"/>
        <v/>
      </c>
      <c r="J148" s="34" t="str">
        <f t="shared" si="23"/>
        <v/>
      </c>
      <c r="K148" s="34" t="str">
        <f t="shared" si="24"/>
        <v/>
      </c>
      <c r="L148" s="26" t="str">
        <f>IF(AND($B148="",$D148=""),"",($C148-$B148-$F148)+($E148-$D148-$G148))</f>
        <v/>
      </c>
      <c r="M148" s="32"/>
      <c r="N148" s="190"/>
      <c r="O148" s="190"/>
      <c r="P148" s="190"/>
      <c r="Q148" s="190"/>
      <c r="R148" s="23"/>
    </row>
    <row r="149" spans="1:22">
      <c r="A149" s="27">
        <f t="shared" ca="1" si="26"/>
        <v>45992</v>
      </c>
      <c r="B149" s="20"/>
      <c r="C149" s="21"/>
      <c r="D149" s="20"/>
      <c r="E149" s="21"/>
      <c r="F149" s="22"/>
      <c r="G149" s="22"/>
      <c r="H149" s="34" t="str">
        <f t="shared" si="21"/>
        <v/>
      </c>
      <c r="I149" s="34" t="str">
        <f t="shared" si="22"/>
        <v/>
      </c>
      <c r="J149" s="34" t="str">
        <f t="shared" si="23"/>
        <v/>
      </c>
      <c r="K149" s="34" t="str">
        <f t="shared" si="24"/>
        <v/>
      </c>
      <c r="L149" s="26" t="str">
        <f>IF(AND($B149="",$D149=""),"",($C149-$B149-$F149)+($E149-$D149-$G149))</f>
        <v/>
      </c>
      <c r="M149" s="32"/>
      <c r="N149" s="190"/>
      <c r="O149" s="190"/>
      <c r="P149" s="190"/>
      <c r="Q149" s="190"/>
      <c r="R149" s="23"/>
    </row>
    <row r="150" spans="1:22">
      <c r="A150" s="5" t="s">
        <v>11</v>
      </c>
      <c r="B150" s="191"/>
      <c r="C150" s="192"/>
      <c r="D150" s="191"/>
      <c r="E150" s="192"/>
      <c r="F150" s="26" t="str">
        <f>IF(SUM($F119:$F149)=0,"",SUM($F119:$F149))</f>
        <v/>
      </c>
      <c r="G150" s="26" t="str">
        <f>IF(SUM($G119:$G149)=0,"",SUM($G119:$G149))</f>
        <v/>
      </c>
      <c r="H150" s="26" t="str">
        <f>IF(SUM(H119:H149)=0,"",SUM(H119:H149))</f>
        <v/>
      </c>
      <c r="I150" s="26" t="str">
        <f>IF(SUM(I119:I149)=0,"",SUM(I119:I149))</f>
        <v/>
      </c>
      <c r="J150" s="26" t="str">
        <f t="shared" ref="J150:K150" si="27">IF(SUM(J119:J149)=0,"",SUM(J119:J149))</f>
        <v/>
      </c>
      <c r="K150" s="26" t="str">
        <f t="shared" si="27"/>
        <v/>
      </c>
      <c r="L150" s="26" t="str">
        <f>IF(SUM($L119:$L149)=0,"",SUM($L119:$L149))</f>
        <v/>
      </c>
      <c r="M150" s="33"/>
      <c r="N150" s="193"/>
      <c r="O150" s="193"/>
      <c r="P150" s="193"/>
      <c r="Q150" s="193"/>
      <c r="R150" s="6"/>
    </row>
    <row r="152" spans="1:22" ht="27" customHeight="1">
      <c r="A152" s="194" t="s">
        <v>22</v>
      </c>
      <c r="B152" s="189" t="s">
        <v>103</v>
      </c>
      <c r="C152" s="189"/>
      <c r="D152" s="189"/>
      <c r="E152" s="189"/>
      <c r="F152" s="189" t="s">
        <v>23</v>
      </c>
      <c r="G152" s="189"/>
      <c r="H152" s="189" t="s">
        <v>88</v>
      </c>
      <c r="I152" s="189"/>
      <c r="J152" s="189"/>
      <c r="K152" s="189"/>
      <c r="L152" s="189" t="s">
        <v>87</v>
      </c>
      <c r="M152" s="195" t="s">
        <v>96</v>
      </c>
      <c r="N152" s="194" t="s">
        <v>25</v>
      </c>
      <c r="O152" s="194"/>
      <c r="P152" s="194"/>
      <c r="Q152" s="194"/>
      <c r="R152" s="189" t="s">
        <v>100</v>
      </c>
    </row>
    <row r="153" spans="1:22" ht="14.25" customHeight="1">
      <c r="A153" s="194"/>
      <c r="B153" s="189" t="s">
        <v>82</v>
      </c>
      <c r="C153" s="189"/>
      <c r="D153" s="189" t="s">
        <v>84</v>
      </c>
      <c r="E153" s="189"/>
      <c r="F153" s="189"/>
      <c r="G153" s="189"/>
      <c r="H153" s="189" t="s">
        <v>90</v>
      </c>
      <c r="I153" s="189"/>
      <c r="J153" s="189" t="s">
        <v>89</v>
      </c>
      <c r="K153" s="189"/>
      <c r="L153" s="189"/>
      <c r="M153" s="196"/>
      <c r="N153" s="194"/>
      <c r="O153" s="194"/>
      <c r="P153" s="194"/>
      <c r="Q153" s="194"/>
      <c r="R153" s="189"/>
    </row>
    <row r="154" spans="1:22">
      <c r="A154" s="194"/>
      <c r="B154" s="43" t="s">
        <v>26</v>
      </c>
      <c r="C154" s="43" t="s">
        <v>27</v>
      </c>
      <c r="D154" s="43" t="s">
        <v>26</v>
      </c>
      <c r="E154" s="43" t="s">
        <v>27</v>
      </c>
      <c r="F154" s="44" t="s">
        <v>85</v>
      </c>
      <c r="G154" s="44" t="s">
        <v>86</v>
      </c>
      <c r="H154" s="44" t="s">
        <v>81</v>
      </c>
      <c r="I154" s="44" t="s">
        <v>83</v>
      </c>
      <c r="J154" s="44" t="s">
        <v>81</v>
      </c>
      <c r="K154" s="44" t="s">
        <v>95</v>
      </c>
      <c r="L154" s="189"/>
      <c r="M154" s="197"/>
      <c r="N154" s="194"/>
      <c r="O154" s="194"/>
      <c r="P154" s="194"/>
      <c r="Q154" s="194"/>
      <c r="R154" s="194"/>
    </row>
    <row r="155" spans="1:22">
      <c r="A155" s="27" cm="1">
        <f t="array" aca="1" ref="A155" ca="1">DATE("2025","8"+4,IFERROR(INDIRECT(T1),"1"))</f>
        <v>45992</v>
      </c>
      <c r="B155" s="20"/>
      <c r="C155" s="21"/>
      <c r="D155" s="20"/>
      <c r="E155" s="21"/>
      <c r="F155" s="22"/>
      <c r="G155" s="22"/>
      <c r="H155" s="34" t="str">
        <f>IF(OR(B155="",LEFT(M155,1)="✓"),"",C155-B155-F155)</f>
        <v/>
      </c>
      <c r="I155" s="34" t="str">
        <f>IF(OR(D155="",LEFT(M155,1)="✓"),"",E155-D155-G155)</f>
        <v/>
      </c>
      <c r="J155" s="34" t="str">
        <f>IF(AND(B155&lt;&gt;"",M155="✓所定"),C155-B155-F155,"")</f>
        <v/>
      </c>
      <c r="K155" s="34" t="str">
        <f>IF(AND(B155&lt;&gt;"",M155="✓法定"),C155-B155-F155,"")</f>
        <v/>
      </c>
      <c r="L155" s="26" t="str">
        <f t="shared" ref="L155:L185" si="28">IF(AND($B155="",$D155=""),"",($C155-$B155-$F155)+($E155-$D155-$G155))</f>
        <v/>
      </c>
      <c r="M155" s="32"/>
      <c r="N155" s="190"/>
      <c r="O155" s="190"/>
      <c r="P155" s="190"/>
      <c r="Q155" s="190"/>
      <c r="R155" s="23"/>
      <c r="V155" s="1" t="s">
        <v>171</v>
      </c>
    </row>
    <row r="156" spans="1:22">
      <c r="A156" s="27">
        <f ca="1">A155+1</f>
        <v>45993</v>
      </c>
      <c r="B156" s="20"/>
      <c r="C156" s="21"/>
      <c r="D156" s="20"/>
      <c r="E156" s="21"/>
      <c r="F156" s="22"/>
      <c r="G156" s="22"/>
      <c r="H156" s="34" t="str">
        <f t="shared" ref="H156:H185" si="29">IF(OR(B156="",LEFT(M156,1)="✓"),"",C156-B156-F156)</f>
        <v/>
      </c>
      <c r="I156" s="34" t="str">
        <f t="shared" ref="I156:I185" si="30">IF(OR(D156="",LEFT(M156,1)="✓"),"",E156-D156-G156)</f>
        <v/>
      </c>
      <c r="J156" s="34" t="str">
        <f t="shared" ref="J156:J185" si="31">IF(AND(B156&lt;&gt;"",M156="✓所定"),C156-B156-F156,"")</f>
        <v/>
      </c>
      <c r="K156" s="34" t="str">
        <f t="shared" ref="K156:K185" si="32">IF(AND(B156&lt;&gt;"",M156="✓法定"),C156-B156-F156,"")</f>
        <v/>
      </c>
      <c r="L156" s="26" t="str">
        <f t="shared" si="28"/>
        <v/>
      </c>
      <c r="M156" s="32"/>
      <c r="N156" s="190"/>
      <c r="O156" s="190"/>
      <c r="P156" s="190"/>
      <c r="Q156" s="190"/>
      <c r="R156" s="23"/>
      <c r="V156" s="1" t="s">
        <v>172</v>
      </c>
    </row>
    <row r="157" spans="1:22">
      <c r="A157" s="27">
        <f t="shared" ref="A157:A185" ca="1" si="33">A156+1</f>
        <v>45994</v>
      </c>
      <c r="B157" s="20"/>
      <c r="C157" s="21"/>
      <c r="D157" s="20"/>
      <c r="E157" s="21"/>
      <c r="F157" s="22"/>
      <c r="G157" s="22"/>
      <c r="H157" s="34" t="str">
        <f t="shared" si="29"/>
        <v/>
      </c>
      <c r="I157" s="34" t="str">
        <f t="shared" si="30"/>
        <v/>
      </c>
      <c r="J157" s="34" t="str">
        <f t="shared" si="31"/>
        <v/>
      </c>
      <c r="K157" s="34" t="str">
        <f t="shared" si="32"/>
        <v/>
      </c>
      <c r="L157" s="26" t="str">
        <f t="shared" si="28"/>
        <v/>
      </c>
      <c r="M157" s="32"/>
      <c r="N157" s="190"/>
      <c r="O157" s="190"/>
      <c r="P157" s="190"/>
      <c r="Q157" s="190"/>
      <c r="R157" s="23"/>
    </row>
    <row r="158" spans="1:22">
      <c r="A158" s="27">
        <f t="shared" ca="1" si="33"/>
        <v>45995</v>
      </c>
      <c r="B158" s="20"/>
      <c r="C158" s="21"/>
      <c r="D158" s="20"/>
      <c r="E158" s="21"/>
      <c r="F158" s="22"/>
      <c r="G158" s="22"/>
      <c r="H158" s="34" t="str">
        <f t="shared" si="29"/>
        <v/>
      </c>
      <c r="I158" s="34" t="str">
        <f t="shared" si="30"/>
        <v/>
      </c>
      <c r="J158" s="34" t="str">
        <f t="shared" si="31"/>
        <v/>
      </c>
      <c r="K158" s="34" t="str">
        <f t="shared" si="32"/>
        <v/>
      </c>
      <c r="L158" s="26" t="str">
        <f t="shared" si="28"/>
        <v/>
      </c>
      <c r="M158" s="32"/>
      <c r="N158" s="190"/>
      <c r="O158" s="190"/>
      <c r="P158" s="190"/>
      <c r="Q158" s="190"/>
      <c r="R158" s="23"/>
    </row>
    <row r="159" spans="1:22">
      <c r="A159" s="27">
        <f t="shared" ca="1" si="33"/>
        <v>45996</v>
      </c>
      <c r="B159" s="20"/>
      <c r="C159" s="21"/>
      <c r="D159" s="20"/>
      <c r="E159" s="21"/>
      <c r="F159" s="22"/>
      <c r="G159" s="22"/>
      <c r="H159" s="34" t="str">
        <f t="shared" si="29"/>
        <v/>
      </c>
      <c r="I159" s="34" t="str">
        <f t="shared" si="30"/>
        <v/>
      </c>
      <c r="J159" s="34" t="str">
        <f t="shared" si="31"/>
        <v/>
      </c>
      <c r="K159" s="34" t="str">
        <f t="shared" si="32"/>
        <v/>
      </c>
      <c r="L159" s="26" t="str">
        <f t="shared" si="28"/>
        <v/>
      </c>
      <c r="M159" s="32"/>
      <c r="N159" s="190"/>
      <c r="O159" s="190"/>
      <c r="P159" s="190"/>
      <c r="Q159" s="190"/>
      <c r="R159" s="23"/>
    </row>
    <row r="160" spans="1:22">
      <c r="A160" s="27">
        <f t="shared" ca="1" si="33"/>
        <v>45997</v>
      </c>
      <c r="B160" s="20"/>
      <c r="C160" s="21"/>
      <c r="D160" s="20"/>
      <c r="E160" s="21"/>
      <c r="F160" s="22"/>
      <c r="G160" s="22"/>
      <c r="H160" s="34" t="str">
        <f t="shared" si="29"/>
        <v/>
      </c>
      <c r="I160" s="34" t="str">
        <f t="shared" si="30"/>
        <v/>
      </c>
      <c r="J160" s="34" t="str">
        <f t="shared" si="31"/>
        <v/>
      </c>
      <c r="K160" s="34" t="str">
        <f t="shared" si="32"/>
        <v/>
      </c>
      <c r="L160" s="26" t="str">
        <f t="shared" si="28"/>
        <v/>
      </c>
      <c r="M160" s="32"/>
      <c r="N160" s="190"/>
      <c r="O160" s="190"/>
      <c r="P160" s="190"/>
      <c r="Q160" s="190"/>
      <c r="R160" s="23"/>
    </row>
    <row r="161" spans="1:18">
      <c r="A161" s="27">
        <f t="shared" ca="1" si="33"/>
        <v>45998</v>
      </c>
      <c r="B161" s="20"/>
      <c r="C161" s="21"/>
      <c r="D161" s="20"/>
      <c r="E161" s="21"/>
      <c r="F161" s="22"/>
      <c r="G161" s="22"/>
      <c r="H161" s="34" t="str">
        <f t="shared" si="29"/>
        <v/>
      </c>
      <c r="I161" s="34" t="str">
        <f t="shared" si="30"/>
        <v/>
      </c>
      <c r="J161" s="34" t="str">
        <f t="shared" si="31"/>
        <v/>
      </c>
      <c r="K161" s="34" t="str">
        <f t="shared" si="32"/>
        <v/>
      </c>
      <c r="L161" s="26" t="str">
        <f t="shared" si="28"/>
        <v/>
      </c>
      <c r="M161" s="32"/>
      <c r="N161" s="190"/>
      <c r="O161" s="190"/>
      <c r="P161" s="190"/>
      <c r="Q161" s="190"/>
      <c r="R161" s="23"/>
    </row>
    <row r="162" spans="1:18">
      <c r="A162" s="27">
        <f t="shared" ca="1" si="33"/>
        <v>45999</v>
      </c>
      <c r="B162" s="20"/>
      <c r="C162" s="21"/>
      <c r="D162" s="20"/>
      <c r="E162" s="21"/>
      <c r="F162" s="22"/>
      <c r="G162" s="22"/>
      <c r="H162" s="34" t="str">
        <f t="shared" si="29"/>
        <v/>
      </c>
      <c r="I162" s="34" t="str">
        <f t="shared" si="30"/>
        <v/>
      </c>
      <c r="J162" s="34" t="str">
        <f t="shared" si="31"/>
        <v/>
      </c>
      <c r="K162" s="34" t="str">
        <f t="shared" si="32"/>
        <v/>
      </c>
      <c r="L162" s="26" t="str">
        <f t="shared" si="28"/>
        <v/>
      </c>
      <c r="M162" s="32"/>
      <c r="N162" s="190"/>
      <c r="O162" s="190"/>
      <c r="P162" s="190"/>
      <c r="Q162" s="190"/>
      <c r="R162" s="23"/>
    </row>
    <row r="163" spans="1:18">
      <c r="A163" s="27">
        <f t="shared" ca="1" si="33"/>
        <v>46000</v>
      </c>
      <c r="B163" s="20"/>
      <c r="C163" s="21"/>
      <c r="D163" s="20"/>
      <c r="E163" s="21"/>
      <c r="F163" s="22"/>
      <c r="G163" s="22"/>
      <c r="H163" s="34" t="str">
        <f t="shared" si="29"/>
        <v/>
      </c>
      <c r="I163" s="34" t="str">
        <f t="shared" si="30"/>
        <v/>
      </c>
      <c r="J163" s="34" t="str">
        <f t="shared" si="31"/>
        <v/>
      </c>
      <c r="K163" s="34" t="str">
        <f t="shared" si="32"/>
        <v/>
      </c>
      <c r="L163" s="26" t="str">
        <f t="shared" si="28"/>
        <v/>
      </c>
      <c r="M163" s="32"/>
      <c r="N163" s="190"/>
      <c r="O163" s="190"/>
      <c r="P163" s="190"/>
      <c r="Q163" s="190"/>
      <c r="R163" s="23"/>
    </row>
    <row r="164" spans="1:18">
      <c r="A164" s="27">
        <f t="shared" ca="1" si="33"/>
        <v>46001</v>
      </c>
      <c r="B164" s="20"/>
      <c r="C164" s="21"/>
      <c r="D164" s="20"/>
      <c r="E164" s="21"/>
      <c r="F164" s="22"/>
      <c r="G164" s="22"/>
      <c r="H164" s="34" t="str">
        <f t="shared" si="29"/>
        <v/>
      </c>
      <c r="I164" s="34" t="str">
        <f t="shared" si="30"/>
        <v/>
      </c>
      <c r="J164" s="34" t="str">
        <f t="shared" si="31"/>
        <v/>
      </c>
      <c r="K164" s="34" t="str">
        <f t="shared" si="32"/>
        <v/>
      </c>
      <c r="L164" s="26" t="str">
        <f t="shared" si="28"/>
        <v/>
      </c>
      <c r="M164" s="32"/>
      <c r="N164" s="190"/>
      <c r="O164" s="190"/>
      <c r="P164" s="190"/>
      <c r="Q164" s="190"/>
      <c r="R164" s="23"/>
    </row>
    <row r="165" spans="1:18">
      <c r="A165" s="27">
        <f t="shared" ca="1" si="33"/>
        <v>46002</v>
      </c>
      <c r="B165" s="20"/>
      <c r="C165" s="21"/>
      <c r="D165" s="20"/>
      <c r="E165" s="21"/>
      <c r="F165" s="22"/>
      <c r="G165" s="22"/>
      <c r="H165" s="34" t="str">
        <f t="shared" si="29"/>
        <v/>
      </c>
      <c r="I165" s="34" t="str">
        <f t="shared" si="30"/>
        <v/>
      </c>
      <c r="J165" s="34" t="str">
        <f t="shared" si="31"/>
        <v/>
      </c>
      <c r="K165" s="34" t="str">
        <f t="shared" si="32"/>
        <v/>
      </c>
      <c r="L165" s="26" t="str">
        <f t="shared" si="28"/>
        <v/>
      </c>
      <c r="M165" s="32"/>
      <c r="N165" s="190"/>
      <c r="O165" s="190"/>
      <c r="P165" s="190"/>
      <c r="Q165" s="190"/>
      <c r="R165" s="23"/>
    </row>
    <row r="166" spans="1:18">
      <c r="A166" s="27">
        <f t="shared" ca="1" si="33"/>
        <v>46003</v>
      </c>
      <c r="B166" s="20"/>
      <c r="C166" s="21"/>
      <c r="D166" s="20"/>
      <c r="E166" s="21"/>
      <c r="F166" s="22"/>
      <c r="G166" s="22"/>
      <c r="H166" s="34" t="str">
        <f t="shared" si="29"/>
        <v/>
      </c>
      <c r="I166" s="34" t="str">
        <f t="shared" si="30"/>
        <v/>
      </c>
      <c r="J166" s="34" t="str">
        <f t="shared" si="31"/>
        <v/>
      </c>
      <c r="K166" s="34" t="str">
        <f t="shared" si="32"/>
        <v/>
      </c>
      <c r="L166" s="26" t="str">
        <f t="shared" si="28"/>
        <v/>
      </c>
      <c r="M166" s="32"/>
      <c r="N166" s="190"/>
      <c r="O166" s="190"/>
      <c r="P166" s="190"/>
      <c r="Q166" s="190"/>
      <c r="R166" s="23"/>
    </row>
    <row r="167" spans="1:18">
      <c r="A167" s="27">
        <f t="shared" ca="1" si="33"/>
        <v>46004</v>
      </c>
      <c r="B167" s="20"/>
      <c r="C167" s="21"/>
      <c r="D167" s="20"/>
      <c r="E167" s="21"/>
      <c r="F167" s="22"/>
      <c r="G167" s="22"/>
      <c r="H167" s="34" t="str">
        <f t="shared" si="29"/>
        <v/>
      </c>
      <c r="I167" s="34" t="str">
        <f t="shared" si="30"/>
        <v/>
      </c>
      <c r="J167" s="34" t="str">
        <f t="shared" si="31"/>
        <v/>
      </c>
      <c r="K167" s="34" t="str">
        <f t="shared" si="32"/>
        <v/>
      </c>
      <c r="L167" s="26" t="str">
        <f t="shared" si="28"/>
        <v/>
      </c>
      <c r="M167" s="32"/>
      <c r="N167" s="190"/>
      <c r="O167" s="190"/>
      <c r="P167" s="190"/>
      <c r="Q167" s="190"/>
      <c r="R167" s="23"/>
    </row>
    <row r="168" spans="1:18">
      <c r="A168" s="27">
        <f t="shared" ca="1" si="33"/>
        <v>46005</v>
      </c>
      <c r="B168" s="20"/>
      <c r="C168" s="21"/>
      <c r="D168" s="20"/>
      <c r="E168" s="21"/>
      <c r="F168" s="22"/>
      <c r="G168" s="22"/>
      <c r="H168" s="34" t="str">
        <f t="shared" si="29"/>
        <v/>
      </c>
      <c r="I168" s="34" t="str">
        <f t="shared" si="30"/>
        <v/>
      </c>
      <c r="J168" s="34" t="str">
        <f t="shared" si="31"/>
        <v/>
      </c>
      <c r="K168" s="34" t="str">
        <f t="shared" si="32"/>
        <v/>
      </c>
      <c r="L168" s="26" t="str">
        <f t="shared" si="28"/>
        <v/>
      </c>
      <c r="M168" s="32"/>
      <c r="N168" s="190"/>
      <c r="O168" s="190"/>
      <c r="P168" s="190"/>
      <c r="Q168" s="190"/>
      <c r="R168" s="23"/>
    </row>
    <row r="169" spans="1:18">
      <c r="A169" s="27">
        <f t="shared" ca="1" si="33"/>
        <v>46006</v>
      </c>
      <c r="B169" s="20"/>
      <c r="C169" s="21"/>
      <c r="D169" s="20"/>
      <c r="E169" s="21"/>
      <c r="F169" s="22"/>
      <c r="G169" s="22"/>
      <c r="H169" s="34" t="str">
        <f t="shared" si="29"/>
        <v/>
      </c>
      <c r="I169" s="34" t="str">
        <f t="shared" si="30"/>
        <v/>
      </c>
      <c r="J169" s="34" t="str">
        <f t="shared" si="31"/>
        <v/>
      </c>
      <c r="K169" s="34" t="str">
        <f t="shared" si="32"/>
        <v/>
      </c>
      <c r="L169" s="26" t="str">
        <f t="shared" si="28"/>
        <v/>
      </c>
      <c r="M169" s="32"/>
      <c r="N169" s="190"/>
      <c r="O169" s="190"/>
      <c r="P169" s="190"/>
      <c r="Q169" s="190"/>
      <c r="R169" s="23"/>
    </row>
    <row r="170" spans="1:18">
      <c r="A170" s="27">
        <f t="shared" ca="1" si="33"/>
        <v>46007</v>
      </c>
      <c r="B170" s="20"/>
      <c r="C170" s="21"/>
      <c r="D170" s="20"/>
      <c r="E170" s="21"/>
      <c r="F170" s="22"/>
      <c r="G170" s="22"/>
      <c r="H170" s="34" t="str">
        <f t="shared" si="29"/>
        <v/>
      </c>
      <c r="I170" s="34" t="str">
        <f t="shared" si="30"/>
        <v/>
      </c>
      <c r="J170" s="34" t="str">
        <f t="shared" si="31"/>
        <v/>
      </c>
      <c r="K170" s="34" t="str">
        <f t="shared" si="32"/>
        <v/>
      </c>
      <c r="L170" s="26" t="str">
        <f t="shared" si="28"/>
        <v/>
      </c>
      <c r="M170" s="32"/>
      <c r="N170" s="190"/>
      <c r="O170" s="190"/>
      <c r="P170" s="190"/>
      <c r="Q170" s="190"/>
      <c r="R170" s="23"/>
    </row>
    <row r="171" spans="1:18">
      <c r="A171" s="27">
        <f t="shared" ca="1" si="33"/>
        <v>46008</v>
      </c>
      <c r="B171" s="20"/>
      <c r="C171" s="21"/>
      <c r="D171" s="20"/>
      <c r="E171" s="21"/>
      <c r="F171" s="22"/>
      <c r="G171" s="22"/>
      <c r="H171" s="34" t="str">
        <f t="shared" si="29"/>
        <v/>
      </c>
      <c r="I171" s="34" t="str">
        <f t="shared" si="30"/>
        <v/>
      </c>
      <c r="J171" s="34" t="str">
        <f t="shared" si="31"/>
        <v/>
      </c>
      <c r="K171" s="34" t="str">
        <f t="shared" si="32"/>
        <v/>
      </c>
      <c r="L171" s="26" t="str">
        <f t="shared" si="28"/>
        <v/>
      </c>
      <c r="M171" s="32"/>
      <c r="N171" s="190"/>
      <c r="O171" s="190"/>
      <c r="P171" s="190"/>
      <c r="Q171" s="190"/>
      <c r="R171" s="23"/>
    </row>
    <row r="172" spans="1:18">
      <c r="A172" s="27">
        <f t="shared" ca="1" si="33"/>
        <v>46009</v>
      </c>
      <c r="B172" s="20"/>
      <c r="C172" s="21"/>
      <c r="D172" s="20"/>
      <c r="E172" s="21"/>
      <c r="F172" s="22"/>
      <c r="G172" s="22"/>
      <c r="H172" s="34" t="str">
        <f t="shared" si="29"/>
        <v/>
      </c>
      <c r="I172" s="34" t="str">
        <f t="shared" si="30"/>
        <v/>
      </c>
      <c r="J172" s="34" t="str">
        <f t="shared" si="31"/>
        <v/>
      </c>
      <c r="K172" s="34" t="str">
        <f t="shared" si="32"/>
        <v/>
      </c>
      <c r="L172" s="26" t="str">
        <f t="shared" si="28"/>
        <v/>
      </c>
      <c r="M172" s="32"/>
      <c r="N172" s="190"/>
      <c r="O172" s="190"/>
      <c r="P172" s="190"/>
      <c r="Q172" s="190"/>
      <c r="R172" s="23"/>
    </row>
    <row r="173" spans="1:18">
      <c r="A173" s="27">
        <f t="shared" ca="1" si="33"/>
        <v>46010</v>
      </c>
      <c r="B173" s="20"/>
      <c r="C173" s="21"/>
      <c r="D173" s="20"/>
      <c r="E173" s="21"/>
      <c r="F173" s="22"/>
      <c r="G173" s="22"/>
      <c r="H173" s="34" t="str">
        <f t="shared" si="29"/>
        <v/>
      </c>
      <c r="I173" s="34" t="str">
        <f t="shared" si="30"/>
        <v/>
      </c>
      <c r="J173" s="34" t="str">
        <f t="shared" si="31"/>
        <v/>
      </c>
      <c r="K173" s="34" t="str">
        <f t="shared" si="32"/>
        <v/>
      </c>
      <c r="L173" s="26" t="str">
        <f t="shared" si="28"/>
        <v/>
      </c>
      <c r="M173" s="32"/>
      <c r="N173" s="190"/>
      <c r="O173" s="190"/>
      <c r="P173" s="190"/>
      <c r="Q173" s="190"/>
      <c r="R173" s="23"/>
    </row>
    <row r="174" spans="1:18">
      <c r="A174" s="27">
        <f t="shared" ca="1" si="33"/>
        <v>46011</v>
      </c>
      <c r="B174" s="20"/>
      <c r="C174" s="21"/>
      <c r="D174" s="20"/>
      <c r="E174" s="21"/>
      <c r="F174" s="22"/>
      <c r="G174" s="22"/>
      <c r="H174" s="34" t="str">
        <f t="shared" si="29"/>
        <v/>
      </c>
      <c r="I174" s="34" t="str">
        <f t="shared" si="30"/>
        <v/>
      </c>
      <c r="J174" s="34" t="str">
        <f t="shared" si="31"/>
        <v/>
      </c>
      <c r="K174" s="34" t="str">
        <f t="shared" si="32"/>
        <v/>
      </c>
      <c r="L174" s="26" t="str">
        <f t="shared" si="28"/>
        <v/>
      </c>
      <c r="M174" s="32"/>
      <c r="N174" s="190"/>
      <c r="O174" s="190"/>
      <c r="P174" s="190"/>
      <c r="Q174" s="190"/>
      <c r="R174" s="23"/>
    </row>
    <row r="175" spans="1:18">
      <c r="A175" s="27">
        <f t="shared" ca="1" si="33"/>
        <v>46012</v>
      </c>
      <c r="B175" s="20"/>
      <c r="C175" s="21"/>
      <c r="D175" s="20"/>
      <c r="E175" s="21"/>
      <c r="F175" s="22"/>
      <c r="G175" s="22"/>
      <c r="H175" s="34" t="str">
        <f t="shared" si="29"/>
        <v/>
      </c>
      <c r="I175" s="34" t="str">
        <f t="shared" si="30"/>
        <v/>
      </c>
      <c r="J175" s="34" t="str">
        <f t="shared" si="31"/>
        <v/>
      </c>
      <c r="K175" s="34" t="str">
        <f t="shared" si="32"/>
        <v/>
      </c>
      <c r="L175" s="26" t="str">
        <f t="shared" si="28"/>
        <v/>
      </c>
      <c r="M175" s="32"/>
      <c r="N175" s="190"/>
      <c r="O175" s="190"/>
      <c r="P175" s="190"/>
      <c r="Q175" s="190"/>
      <c r="R175" s="23"/>
    </row>
    <row r="176" spans="1:18">
      <c r="A176" s="27">
        <f t="shared" ca="1" si="33"/>
        <v>46013</v>
      </c>
      <c r="B176" s="20"/>
      <c r="C176" s="21"/>
      <c r="D176" s="20"/>
      <c r="E176" s="21"/>
      <c r="F176" s="22"/>
      <c r="G176" s="22"/>
      <c r="H176" s="34" t="str">
        <f t="shared" si="29"/>
        <v/>
      </c>
      <c r="I176" s="34" t="str">
        <f t="shared" si="30"/>
        <v/>
      </c>
      <c r="J176" s="34" t="str">
        <f t="shared" si="31"/>
        <v/>
      </c>
      <c r="K176" s="34" t="str">
        <f t="shared" si="32"/>
        <v/>
      </c>
      <c r="L176" s="26" t="str">
        <f t="shared" si="28"/>
        <v/>
      </c>
      <c r="M176" s="32"/>
      <c r="N176" s="190"/>
      <c r="O176" s="190"/>
      <c r="P176" s="190"/>
      <c r="Q176" s="190"/>
      <c r="R176" s="23"/>
    </row>
    <row r="177" spans="1:22">
      <c r="A177" s="27">
        <f t="shared" ca="1" si="33"/>
        <v>46014</v>
      </c>
      <c r="B177" s="20"/>
      <c r="C177" s="21"/>
      <c r="D177" s="20"/>
      <c r="E177" s="21"/>
      <c r="F177" s="22"/>
      <c r="G177" s="22"/>
      <c r="H177" s="34" t="str">
        <f t="shared" si="29"/>
        <v/>
      </c>
      <c r="I177" s="34" t="str">
        <f t="shared" si="30"/>
        <v/>
      </c>
      <c r="J177" s="34" t="str">
        <f t="shared" si="31"/>
        <v/>
      </c>
      <c r="K177" s="34" t="str">
        <f t="shared" si="32"/>
        <v/>
      </c>
      <c r="L177" s="26" t="str">
        <f t="shared" si="28"/>
        <v/>
      </c>
      <c r="M177" s="32"/>
      <c r="N177" s="190"/>
      <c r="O177" s="190"/>
      <c r="P177" s="190"/>
      <c r="Q177" s="190"/>
      <c r="R177" s="23"/>
    </row>
    <row r="178" spans="1:22">
      <c r="A178" s="27">
        <f t="shared" ca="1" si="33"/>
        <v>46015</v>
      </c>
      <c r="B178" s="20"/>
      <c r="C178" s="21"/>
      <c r="D178" s="20"/>
      <c r="E178" s="21"/>
      <c r="F178" s="22"/>
      <c r="G178" s="22"/>
      <c r="H178" s="34" t="str">
        <f t="shared" si="29"/>
        <v/>
      </c>
      <c r="I178" s="34" t="str">
        <f t="shared" si="30"/>
        <v/>
      </c>
      <c r="J178" s="34" t="str">
        <f t="shared" si="31"/>
        <v/>
      </c>
      <c r="K178" s="34" t="str">
        <f t="shared" si="32"/>
        <v/>
      </c>
      <c r="L178" s="26" t="str">
        <f t="shared" si="28"/>
        <v/>
      </c>
      <c r="M178" s="32"/>
      <c r="N178" s="190"/>
      <c r="O178" s="190"/>
      <c r="P178" s="190"/>
      <c r="Q178" s="190"/>
      <c r="R178" s="23"/>
    </row>
    <row r="179" spans="1:22">
      <c r="A179" s="27">
        <f t="shared" ca="1" si="33"/>
        <v>46016</v>
      </c>
      <c r="B179" s="20"/>
      <c r="C179" s="21"/>
      <c r="D179" s="20"/>
      <c r="E179" s="21"/>
      <c r="F179" s="22"/>
      <c r="G179" s="22"/>
      <c r="H179" s="34" t="str">
        <f t="shared" si="29"/>
        <v/>
      </c>
      <c r="I179" s="34" t="str">
        <f t="shared" si="30"/>
        <v/>
      </c>
      <c r="J179" s="34" t="str">
        <f t="shared" si="31"/>
        <v/>
      </c>
      <c r="K179" s="34" t="str">
        <f t="shared" si="32"/>
        <v/>
      </c>
      <c r="L179" s="26" t="str">
        <f t="shared" si="28"/>
        <v/>
      </c>
      <c r="M179" s="32"/>
      <c r="N179" s="190"/>
      <c r="O179" s="190"/>
      <c r="P179" s="190"/>
      <c r="Q179" s="190"/>
      <c r="R179" s="23"/>
    </row>
    <row r="180" spans="1:22">
      <c r="A180" s="27">
        <f t="shared" ca="1" si="33"/>
        <v>46017</v>
      </c>
      <c r="B180" s="20"/>
      <c r="C180" s="21"/>
      <c r="D180" s="20"/>
      <c r="E180" s="21"/>
      <c r="F180" s="22"/>
      <c r="G180" s="22"/>
      <c r="H180" s="34" t="str">
        <f t="shared" si="29"/>
        <v/>
      </c>
      <c r="I180" s="34" t="str">
        <f t="shared" si="30"/>
        <v/>
      </c>
      <c r="J180" s="34" t="str">
        <f t="shared" si="31"/>
        <v/>
      </c>
      <c r="K180" s="34" t="str">
        <f t="shared" si="32"/>
        <v/>
      </c>
      <c r="L180" s="26" t="str">
        <f t="shared" si="28"/>
        <v/>
      </c>
      <c r="M180" s="32"/>
      <c r="N180" s="190"/>
      <c r="O180" s="190"/>
      <c r="P180" s="190"/>
      <c r="Q180" s="190"/>
      <c r="R180" s="23"/>
    </row>
    <row r="181" spans="1:22">
      <c r="A181" s="27">
        <f t="shared" ca="1" si="33"/>
        <v>46018</v>
      </c>
      <c r="B181" s="20"/>
      <c r="C181" s="21"/>
      <c r="D181" s="20"/>
      <c r="E181" s="21"/>
      <c r="F181" s="22"/>
      <c r="G181" s="22"/>
      <c r="H181" s="34" t="str">
        <f t="shared" si="29"/>
        <v/>
      </c>
      <c r="I181" s="34" t="str">
        <f t="shared" si="30"/>
        <v/>
      </c>
      <c r="J181" s="34" t="str">
        <f t="shared" si="31"/>
        <v/>
      </c>
      <c r="K181" s="34" t="str">
        <f t="shared" si="32"/>
        <v/>
      </c>
      <c r="L181" s="26" t="str">
        <f t="shared" si="28"/>
        <v/>
      </c>
      <c r="M181" s="32"/>
      <c r="N181" s="190"/>
      <c r="O181" s="190"/>
      <c r="P181" s="190"/>
      <c r="Q181" s="190"/>
      <c r="R181" s="23"/>
    </row>
    <row r="182" spans="1:22">
      <c r="A182" s="27">
        <f t="shared" ca="1" si="33"/>
        <v>46019</v>
      </c>
      <c r="B182" s="20"/>
      <c r="C182" s="21"/>
      <c r="D182" s="20"/>
      <c r="E182" s="21"/>
      <c r="F182" s="22"/>
      <c r="G182" s="22"/>
      <c r="H182" s="34" t="str">
        <f t="shared" si="29"/>
        <v/>
      </c>
      <c r="I182" s="34" t="str">
        <f t="shared" si="30"/>
        <v/>
      </c>
      <c r="J182" s="34" t="str">
        <f t="shared" si="31"/>
        <v/>
      </c>
      <c r="K182" s="34" t="str">
        <f t="shared" si="32"/>
        <v/>
      </c>
      <c r="L182" s="26" t="str">
        <f t="shared" si="28"/>
        <v/>
      </c>
      <c r="M182" s="32"/>
      <c r="N182" s="190"/>
      <c r="O182" s="190"/>
      <c r="P182" s="190"/>
      <c r="Q182" s="190"/>
      <c r="R182" s="23"/>
    </row>
    <row r="183" spans="1:22">
      <c r="A183" s="27">
        <f t="shared" ca="1" si="33"/>
        <v>46020</v>
      </c>
      <c r="B183" s="20"/>
      <c r="C183" s="21"/>
      <c r="D183" s="20"/>
      <c r="E183" s="21"/>
      <c r="F183" s="22"/>
      <c r="G183" s="22"/>
      <c r="H183" s="34" t="str">
        <f t="shared" si="29"/>
        <v/>
      </c>
      <c r="I183" s="34" t="str">
        <f t="shared" si="30"/>
        <v/>
      </c>
      <c r="J183" s="34" t="str">
        <f t="shared" si="31"/>
        <v/>
      </c>
      <c r="K183" s="34" t="str">
        <f t="shared" si="32"/>
        <v/>
      </c>
      <c r="L183" s="26" t="str">
        <f t="shared" si="28"/>
        <v/>
      </c>
      <c r="M183" s="32"/>
      <c r="N183" s="190"/>
      <c r="O183" s="190"/>
      <c r="P183" s="190"/>
      <c r="Q183" s="190"/>
      <c r="R183" s="23"/>
    </row>
    <row r="184" spans="1:22">
      <c r="A184" s="27">
        <f t="shared" ca="1" si="33"/>
        <v>46021</v>
      </c>
      <c r="B184" s="20"/>
      <c r="C184" s="21"/>
      <c r="D184" s="20"/>
      <c r="E184" s="21"/>
      <c r="F184" s="22"/>
      <c r="G184" s="22"/>
      <c r="H184" s="34" t="str">
        <f t="shared" si="29"/>
        <v/>
      </c>
      <c r="I184" s="34" t="str">
        <f t="shared" si="30"/>
        <v/>
      </c>
      <c r="J184" s="34" t="str">
        <f t="shared" si="31"/>
        <v/>
      </c>
      <c r="K184" s="34" t="str">
        <f t="shared" si="32"/>
        <v/>
      </c>
      <c r="L184" s="26" t="str">
        <f t="shared" si="28"/>
        <v/>
      </c>
      <c r="M184" s="32"/>
      <c r="N184" s="190"/>
      <c r="O184" s="190"/>
      <c r="P184" s="190"/>
      <c r="Q184" s="190"/>
      <c r="R184" s="23"/>
    </row>
    <row r="185" spans="1:22">
      <c r="A185" s="27">
        <f t="shared" ca="1" si="33"/>
        <v>46022</v>
      </c>
      <c r="B185" s="20"/>
      <c r="C185" s="21"/>
      <c r="D185" s="20"/>
      <c r="E185" s="21"/>
      <c r="F185" s="22"/>
      <c r="G185" s="22"/>
      <c r="H185" s="34" t="str">
        <f t="shared" si="29"/>
        <v/>
      </c>
      <c r="I185" s="34" t="str">
        <f t="shared" si="30"/>
        <v/>
      </c>
      <c r="J185" s="34" t="str">
        <f t="shared" si="31"/>
        <v/>
      </c>
      <c r="K185" s="34" t="str">
        <f t="shared" si="32"/>
        <v/>
      </c>
      <c r="L185" s="26" t="str">
        <f t="shared" si="28"/>
        <v/>
      </c>
      <c r="M185" s="32"/>
      <c r="N185" s="190"/>
      <c r="O185" s="190"/>
      <c r="P185" s="190"/>
      <c r="Q185" s="190"/>
      <c r="R185" s="23"/>
    </row>
    <row r="186" spans="1:22">
      <c r="A186" s="5" t="s">
        <v>11</v>
      </c>
      <c r="B186" s="191"/>
      <c r="C186" s="192"/>
      <c r="D186" s="191"/>
      <c r="E186" s="192"/>
      <c r="F186" s="26" t="str">
        <f>IF(SUM($F155:$F185)=0,"",SUM($F155:$F185))</f>
        <v/>
      </c>
      <c r="G186" s="26" t="str">
        <f>IF(SUM($G155:$G185)=0,"",SUM($G155:$G185))</f>
        <v/>
      </c>
      <c r="H186" s="26" t="str">
        <f>IF(SUM(H155:H185)=0,"",SUM(H155:H185))</f>
        <v/>
      </c>
      <c r="I186" s="26" t="str">
        <f>IF(SUM(I155:I185)=0,"",SUM(I155:I185))</f>
        <v/>
      </c>
      <c r="J186" s="26" t="str">
        <f t="shared" ref="J186:K186" si="34">IF(SUM(J155:J185)=0,"",SUM(J155:J185))</f>
        <v/>
      </c>
      <c r="K186" s="26" t="str">
        <f t="shared" si="34"/>
        <v/>
      </c>
      <c r="L186" s="26" t="str">
        <f>IF(SUM($L155:$L185)=0,"",SUM($L155:$L185))</f>
        <v/>
      </c>
      <c r="M186" s="33"/>
      <c r="N186" s="193"/>
      <c r="O186" s="193"/>
      <c r="P186" s="193"/>
      <c r="Q186" s="193"/>
      <c r="R186" s="6"/>
    </row>
    <row r="188" spans="1:22" ht="27" customHeight="1">
      <c r="A188" s="194" t="s">
        <v>22</v>
      </c>
      <c r="B188" s="189" t="s">
        <v>103</v>
      </c>
      <c r="C188" s="189"/>
      <c r="D188" s="189"/>
      <c r="E188" s="189"/>
      <c r="F188" s="189" t="s">
        <v>23</v>
      </c>
      <c r="G188" s="189"/>
      <c r="H188" s="189" t="s">
        <v>88</v>
      </c>
      <c r="I188" s="189"/>
      <c r="J188" s="189"/>
      <c r="K188" s="189"/>
      <c r="L188" s="189" t="s">
        <v>87</v>
      </c>
      <c r="M188" s="195" t="s">
        <v>96</v>
      </c>
      <c r="N188" s="194" t="s">
        <v>25</v>
      </c>
      <c r="O188" s="194"/>
      <c r="P188" s="194"/>
      <c r="Q188" s="194"/>
      <c r="R188" s="189" t="s">
        <v>100</v>
      </c>
    </row>
    <row r="189" spans="1:22" ht="14.25" customHeight="1">
      <c r="A189" s="194"/>
      <c r="B189" s="189" t="s">
        <v>82</v>
      </c>
      <c r="C189" s="189"/>
      <c r="D189" s="189" t="s">
        <v>84</v>
      </c>
      <c r="E189" s="189"/>
      <c r="F189" s="189"/>
      <c r="G189" s="189"/>
      <c r="H189" s="189" t="s">
        <v>90</v>
      </c>
      <c r="I189" s="189"/>
      <c r="J189" s="189" t="s">
        <v>89</v>
      </c>
      <c r="K189" s="189"/>
      <c r="L189" s="189"/>
      <c r="M189" s="196"/>
      <c r="N189" s="194"/>
      <c r="O189" s="194"/>
      <c r="P189" s="194"/>
      <c r="Q189" s="194"/>
      <c r="R189" s="189"/>
    </row>
    <row r="190" spans="1:22">
      <c r="A190" s="194"/>
      <c r="B190" s="43" t="s">
        <v>26</v>
      </c>
      <c r="C190" s="43" t="s">
        <v>27</v>
      </c>
      <c r="D190" s="43" t="s">
        <v>26</v>
      </c>
      <c r="E190" s="43" t="s">
        <v>27</v>
      </c>
      <c r="F190" s="44" t="s">
        <v>85</v>
      </c>
      <c r="G190" s="44" t="s">
        <v>86</v>
      </c>
      <c r="H190" s="44" t="s">
        <v>81</v>
      </c>
      <c r="I190" s="44" t="s">
        <v>83</v>
      </c>
      <c r="J190" s="44" t="s">
        <v>81</v>
      </c>
      <c r="K190" s="44" t="s">
        <v>95</v>
      </c>
      <c r="L190" s="189"/>
      <c r="M190" s="197"/>
      <c r="N190" s="194"/>
      <c r="O190" s="194"/>
      <c r="P190" s="194"/>
      <c r="Q190" s="194"/>
      <c r="R190" s="194"/>
    </row>
    <row r="191" spans="1:22">
      <c r="A191" s="27" cm="1">
        <f t="array" aca="1" ref="A191" ca="1">DATE("2025","8"+5,IFERROR(INDIRECT(T1),"1"))</f>
        <v>46023</v>
      </c>
      <c r="B191" s="20"/>
      <c r="C191" s="21"/>
      <c r="D191" s="20"/>
      <c r="E191" s="21"/>
      <c r="F191" s="22"/>
      <c r="G191" s="22"/>
      <c r="H191" s="34" t="str">
        <f>IF(OR(B191="",LEFT(M191,1)="✓"),"",C191-B191-F191)</f>
        <v/>
      </c>
      <c r="I191" s="34" t="str">
        <f>IF(OR(D191="",LEFT(M191,1)="✓"),"",E191-D191-G191)</f>
        <v/>
      </c>
      <c r="J191" s="34" t="str">
        <f>IF(AND(B191&lt;&gt;"",M191="✓所定"),C191-B191-F191,"")</f>
        <v/>
      </c>
      <c r="K191" s="34" t="str">
        <f>IF(AND(B191&lt;&gt;"",M191="✓法定"),C191-B191-F191,"")</f>
        <v/>
      </c>
      <c r="L191" s="26" t="str">
        <f>IF(AND($B191="",$D191=""),"",($C191-$B191-$F191)+($E191-$D191-$G191))</f>
        <v/>
      </c>
      <c r="M191" s="32"/>
      <c r="N191" s="190"/>
      <c r="O191" s="190"/>
      <c r="P191" s="190"/>
      <c r="Q191" s="190"/>
      <c r="R191" s="23"/>
      <c r="V191" s="1" t="s">
        <v>171</v>
      </c>
    </row>
    <row r="192" spans="1:22">
      <c r="A192" s="27">
        <f ca="1">A191+1</f>
        <v>46024</v>
      </c>
      <c r="B192" s="20"/>
      <c r="C192" s="21"/>
      <c r="D192" s="20"/>
      <c r="E192" s="21"/>
      <c r="F192" s="22"/>
      <c r="G192" s="22"/>
      <c r="H192" s="34" t="str">
        <f t="shared" ref="H192:H221" si="35">IF(OR(B192="",LEFT(M192,1)="✓"),"",C192-B192-F192)</f>
        <v/>
      </c>
      <c r="I192" s="34" t="str">
        <f t="shared" ref="I192:I221" si="36">IF(OR(D192="",LEFT(M192,1)="✓"),"",E192-D192-G192)</f>
        <v/>
      </c>
      <c r="J192" s="34" t="str">
        <f t="shared" ref="J192:J221" si="37">IF(AND(B192&lt;&gt;"",M192="✓所定"),C192-B192-F192,"")</f>
        <v/>
      </c>
      <c r="K192" s="34" t="str">
        <f t="shared" ref="K192:K221" si="38">IF(AND(B192&lt;&gt;"",M192="✓法定"),C192-B192-F192,"")</f>
        <v/>
      </c>
      <c r="L192" s="26" t="str">
        <f t="shared" ref="L192:L221" si="39">IF(AND($B192="",$D192=""),"",($C192-$B192-$F192)+($E192-$D192-$G192))</f>
        <v/>
      </c>
      <c r="M192" s="32"/>
      <c r="N192" s="190"/>
      <c r="O192" s="190"/>
      <c r="P192" s="190"/>
      <c r="Q192" s="190"/>
      <c r="R192" s="23"/>
      <c r="V192" s="1" t="s">
        <v>172</v>
      </c>
    </row>
    <row r="193" spans="1:18">
      <c r="A193" s="27">
        <f t="shared" ref="A193:A221" ca="1" si="40">A192+1</f>
        <v>46025</v>
      </c>
      <c r="B193" s="20"/>
      <c r="C193" s="21"/>
      <c r="D193" s="20"/>
      <c r="E193" s="21"/>
      <c r="F193" s="22"/>
      <c r="G193" s="22"/>
      <c r="H193" s="34" t="str">
        <f t="shared" si="35"/>
        <v/>
      </c>
      <c r="I193" s="34" t="str">
        <f t="shared" si="36"/>
        <v/>
      </c>
      <c r="J193" s="34" t="str">
        <f t="shared" si="37"/>
        <v/>
      </c>
      <c r="K193" s="34" t="str">
        <f t="shared" si="38"/>
        <v/>
      </c>
      <c r="L193" s="26" t="str">
        <f t="shared" si="39"/>
        <v/>
      </c>
      <c r="M193" s="32"/>
      <c r="N193" s="190"/>
      <c r="O193" s="190"/>
      <c r="P193" s="190"/>
      <c r="Q193" s="190"/>
      <c r="R193" s="23"/>
    </row>
    <row r="194" spans="1:18">
      <c r="A194" s="27">
        <f t="shared" ca="1" si="40"/>
        <v>46026</v>
      </c>
      <c r="B194" s="20"/>
      <c r="C194" s="21"/>
      <c r="D194" s="20"/>
      <c r="E194" s="21"/>
      <c r="F194" s="22"/>
      <c r="G194" s="22"/>
      <c r="H194" s="34" t="str">
        <f t="shared" si="35"/>
        <v/>
      </c>
      <c r="I194" s="34" t="str">
        <f t="shared" si="36"/>
        <v/>
      </c>
      <c r="J194" s="34" t="str">
        <f t="shared" si="37"/>
        <v/>
      </c>
      <c r="K194" s="34" t="str">
        <f t="shared" si="38"/>
        <v/>
      </c>
      <c r="L194" s="26" t="str">
        <f t="shared" si="39"/>
        <v/>
      </c>
      <c r="M194" s="32"/>
      <c r="N194" s="190"/>
      <c r="O194" s="190"/>
      <c r="P194" s="190"/>
      <c r="Q194" s="190"/>
      <c r="R194" s="23"/>
    </row>
    <row r="195" spans="1:18">
      <c r="A195" s="27">
        <f t="shared" ca="1" si="40"/>
        <v>46027</v>
      </c>
      <c r="B195" s="20"/>
      <c r="C195" s="21"/>
      <c r="D195" s="20"/>
      <c r="E195" s="21"/>
      <c r="F195" s="22"/>
      <c r="G195" s="22"/>
      <c r="H195" s="34" t="str">
        <f t="shared" si="35"/>
        <v/>
      </c>
      <c r="I195" s="34" t="str">
        <f t="shared" si="36"/>
        <v/>
      </c>
      <c r="J195" s="34" t="str">
        <f t="shared" si="37"/>
        <v/>
      </c>
      <c r="K195" s="34" t="str">
        <f t="shared" si="38"/>
        <v/>
      </c>
      <c r="L195" s="26" t="str">
        <f t="shared" si="39"/>
        <v/>
      </c>
      <c r="M195" s="32"/>
      <c r="N195" s="190"/>
      <c r="O195" s="190"/>
      <c r="P195" s="190"/>
      <c r="Q195" s="190"/>
      <c r="R195" s="23"/>
    </row>
    <row r="196" spans="1:18">
      <c r="A196" s="27">
        <f t="shared" ca="1" si="40"/>
        <v>46028</v>
      </c>
      <c r="B196" s="20"/>
      <c r="C196" s="21"/>
      <c r="D196" s="20"/>
      <c r="E196" s="21"/>
      <c r="F196" s="22"/>
      <c r="G196" s="22"/>
      <c r="H196" s="34" t="str">
        <f t="shared" si="35"/>
        <v/>
      </c>
      <c r="I196" s="34" t="str">
        <f t="shared" si="36"/>
        <v/>
      </c>
      <c r="J196" s="34" t="str">
        <f t="shared" si="37"/>
        <v/>
      </c>
      <c r="K196" s="34" t="str">
        <f t="shared" si="38"/>
        <v/>
      </c>
      <c r="L196" s="26" t="str">
        <f t="shared" si="39"/>
        <v/>
      </c>
      <c r="M196" s="32"/>
      <c r="N196" s="190"/>
      <c r="O196" s="190"/>
      <c r="P196" s="190"/>
      <c r="Q196" s="190"/>
      <c r="R196" s="23"/>
    </row>
    <row r="197" spans="1:18">
      <c r="A197" s="27">
        <f t="shared" ca="1" si="40"/>
        <v>46029</v>
      </c>
      <c r="B197" s="20"/>
      <c r="C197" s="21"/>
      <c r="D197" s="20"/>
      <c r="E197" s="21"/>
      <c r="F197" s="22"/>
      <c r="G197" s="22"/>
      <c r="H197" s="34" t="str">
        <f t="shared" si="35"/>
        <v/>
      </c>
      <c r="I197" s="34" t="str">
        <f t="shared" si="36"/>
        <v/>
      </c>
      <c r="J197" s="34" t="str">
        <f t="shared" si="37"/>
        <v/>
      </c>
      <c r="K197" s="34" t="str">
        <f t="shared" si="38"/>
        <v/>
      </c>
      <c r="L197" s="26" t="str">
        <f t="shared" si="39"/>
        <v/>
      </c>
      <c r="M197" s="32"/>
      <c r="N197" s="190"/>
      <c r="O197" s="190"/>
      <c r="P197" s="190"/>
      <c r="Q197" s="190"/>
      <c r="R197" s="23"/>
    </row>
    <row r="198" spans="1:18">
      <c r="A198" s="27">
        <f t="shared" ca="1" si="40"/>
        <v>46030</v>
      </c>
      <c r="B198" s="20"/>
      <c r="C198" s="21"/>
      <c r="D198" s="20"/>
      <c r="E198" s="21"/>
      <c r="F198" s="22"/>
      <c r="G198" s="22"/>
      <c r="H198" s="34" t="str">
        <f t="shared" si="35"/>
        <v/>
      </c>
      <c r="I198" s="34" t="str">
        <f t="shared" si="36"/>
        <v/>
      </c>
      <c r="J198" s="34" t="str">
        <f t="shared" si="37"/>
        <v/>
      </c>
      <c r="K198" s="34" t="str">
        <f t="shared" si="38"/>
        <v/>
      </c>
      <c r="L198" s="26" t="str">
        <f t="shared" si="39"/>
        <v/>
      </c>
      <c r="M198" s="32"/>
      <c r="N198" s="190"/>
      <c r="O198" s="190"/>
      <c r="P198" s="190"/>
      <c r="Q198" s="190"/>
      <c r="R198" s="23"/>
    </row>
    <row r="199" spans="1:18">
      <c r="A199" s="27">
        <f t="shared" ca="1" si="40"/>
        <v>46031</v>
      </c>
      <c r="B199" s="20"/>
      <c r="C199" s="21"/>
      <c r="D199" s="20"/>
      <c r="E199" s="21"/>
      <c r="F199" s="22"/>
      <c r="G199" s="22"/>
      <c r="H199" s="34" t="str">
        <f t="shared" si="35"/>
        <v/>
      </c>
      <c r="I199" s="34" t="str">
        <f t="shared" si="36"/>
        <v/>
      </c>
      <c r="J199" s="34" t="str">
        <f t="shared" si="37"/>
        <v/>
      </c>
      <c r="K199" s="34" t="str">
        <f t="shared" si="38"/>
        <v/>
      </c>
      <c r="L199" s="26" t="str">
        <f t="shared" si="39"/>
        <v/>
      </c>
      <c r="M199" s="32"/>
      <c r="N199" s="190"/>
      <c r="O199" s="190"/>
      <c r="P199" s="190"/>
      <c r="Q199" s="190"/>
      <c r="R199" s="23"/>
    </row>
    <row r="200" spans="1:18">
      <c r="A200" s="27">
        <f t="shared" ca="1" si="40"/>
        <v>46032</v>
      </c>
      <c r="B200" s="20"/>
      <c r="C200" s="21"/>
      <c r="D200" s="20"/>
      <c r="E200" s="21"/>
      <c r="F200" s="22"/>
      <c r="G200" s="22"/>
      <c r="H200" s="34" t="str">
        <f t="shared" si="35"/>
        <v/>
      </c>
      <c r="I200" s="34" t="str">
        <f t="shared" si="36"/>
        <v/>
      </c>
      <c r="J200" s="34" t="str">
        <f t="shared" si="37"/>
        <v/>
      </c>
      <c r="K200" s="34" t="str">
        <f t="shared" si="38"/>
        <v/>
      </c>
      <c r="L200" s="26" t="str">
        <f t="shared" si="39"/>
        <v/>
      </c>
      <c r="M200" s="32"/>
      <c r="N200" s="190"/>
      <c r="O200" s="190"/>
      <c r="P200" s="190"/>
      <c r="Q200" s="190"/>
      <c r="R200" s="23"/>
    </row>
    <row r="201" spans="1:18">
      <c r="A201" s="27">
        <f t="shared" ca="1" si="40"/>
        <v>46033</v>
      </c>
      <c r="B201" s="20"/>
      <c r="C201" s="21"/>
      <c r="D201" s="20"/>
      <c r="E201" s="21"/>
      <c r="F201" s="22"/>
      <c r="G201" s="22"/>
      <c r="H201" s="34" t="str">
        <f t="shared" si="35"/>
        <v/>
      </c>
      <c r="I201" s="34" t="str">
        <f t="shared" si="36"/>
        <v/>
      </c>
      <c r="J201" s="34" t="str">
        <f t="shared" si="37"/>
        <v/>
      </c>
      <c r="K201" s="34" t="str">
        <f t="shared" si="38"/>
        <v/>
      </c>
      <c r="L201" s="26" t="str">
        <f t="shared" si="39"/>
        <v/>
      </c>
      <c r="M201" s="32"/>
      <c r="N201" s="190"/>
      <c r="O201" s="190"/>
      <c r="P201" s="190"/>
      <c r="Q201" s="190"/>
      <c r="R201" s="23"/>
    </row>
    <row r="202" spans="1:18">
      <c r="A202" s="27">
        <f t="shared" ca="1" si="40"/>
        <v>46034</v>
      </c>
      <c r="B202" s="20"/>
      <c r="C202" s="21"/>
      <c r="D202" s="20"/>
      <c r="E202" s="21"/>
      <c r="F202" s="22"/>
      <c r="G202" s="22"/>
      <c r="H202" s="34" t="str">
        <f t="shared" si="35"/>
        <v/>
      </c>
      <c r="I202" s="34" t="str">
        <f t="shared" si="36"/>
        <v/>
      </c>
      <c r="J202" s="34" t="str">
        <f t="shared" si="37"/>
        <v/>
      </c>
      <c r="K202" s="34" t="str">
        <f t="shared" si="38"/>
        <v/>
      </c>
      <c r="L202" s="26" t="str">
        <f t="shared" si="39"/>
        <v/>
      </c>
      <c r="M202" s="32"/>
      <c r="N202" s="190"/>
      <c r="O202" s="190"/>
      <c r="P202" s="190"/>
      <c r="Q202" s="190"/>
      <c r="R202" s="23"/>
    </row>
    <row r="203" spans="1:18">
      <c r="A203" s="27">
        <f t="shared" ca="1" si="40"/>
        <v>46035</v>
      </c>
      <c r="B203" s="20"/>
      <c r="C203" s="21"/>
      <c r="D203" s="20"/>
      <c r="E203" s="21"/>
      <c r="F203" s="22"/>
      <c r="G203" s="22"/>
      <c r="H203" s="34" t="str">
        <f t="shared" si="35"/>
        <v/>
      </c>
      <c r="I203" s="34" t="str">
        <f t="shared" si="36"/>
        <v/>
      </c>
      <c r="J203" s="34" t="str">
        <f t="shared" si="37"/>
        <v/>
      </c>
      <c r="K203" s="34" t="str">
        <f t="shared" si="38"/>
        <v/>
      </c>
      <c r="L203" s="26" t="str">
        <f t="shared" si="39"/>
        <v/>
      </c>
      <c r="M203" s="32"/>
      <c r="N203" s="190"/>
      <c r="O203" s="190"/>
      <c r="P203" s="190"/>
      <c r="Q203" s="190"/>
      <c r="R203" s="23"/>
    </row>
    <row r="204" spans="1:18">
      <c r="A204" s="27">
        <f t="shared" ca="1" si="40"/>
        <v>46036</v>
      </c>
      <c r="B204" s="20"/>
      <c r="C204" s="21"/>
      <c r="D204" s="20"/>
      <c r="E204" s="21"/>
      <c r="F204" s="22"/>
      <c r="G204" s="22"/>
      <c r="H204" s="34" t="str">
        <f t="shared" si="35"/>
        <v/>
      </c>
      <c r="I204" s="34" t="str">
        <f t="shared" si="36"/>
        <v/>
      </c>
      <c r="J204" s="34" t="str">
        <f t="shared" si="37"/>
        <v/>
      </c>
      <c r="K204" s="34" t="str">
        <f t="shared" si="38"/>
        <v/>
      </c>
      <c r="L204" s="26" t="str">
        <f t="shared" si="39"/>
        <v/>
      </c>
      <c r="M204" s="32"/>
      <c r="N204" s="190"/>
      <c r="O204" s="190"/>
      <c r="P204" s="190"/>
      <c r="Q204" s="190"/>
      <c r="R204" s="23"/>
    </row>
    <row r="205" spans="1:18">
      <c r="A205" s="27">
        <f t="shared" ca="1" si="40"/>
        <v>46037</v>
      </c>
      <c r="B205" s="20"/>
      <c r="C205" s="21"/>
      <c r="D205" s="20"/>
      <c r="E205" s="21"/>
      <c r="F205" s="22"/>
      <c r="G205" s="22"/>
      <c r="H205" s="34" t="str">
        <f t="shared" si="35"/>
        <v/>
      </c>
      <c r="I205" s="34" t="str">
        <f t="shared" si="36"/>
        <v/>
      </c>
      <c r="J205" s="34" t="str">
        <f t="shared" si="37"/>
        <v/>
      </c>
      <c r="K205" s="34" t="str">
        <f t="shared" si="38"/>
        <v/>
      </c>
      <c r="L205" s="26" t="str">
        <f t="shared" si="39"/>
        <v/>
      </c>
      <c r="M205" s="32"/>
      <c r="N205" s="190"/>
      <c r="O205" s="190"/>
      <c r="P205" s="190"/>
      <c r="Q205" s="190"/>
      <c r="R205" s="23"/>
    </row>
    <row r="206" spans="1:18">
      <c r="A206" s="27">
        <f t="shared" ca="1" si="40"/>
        <v>46038</v>
      </c>
      <c r="B206" s="20"/>
      <c r="C206" s="21"/>
      <c r="D206" s="20"/>
      <c r="E206" s="21"/>
      <c r="F206" s="22"/>
      <c r="G206" s="22"/>
      <c r="H206" s="34" t="str">
        <f t="shared" si="35"/>
        <v/>
      </c>
      <c r="I206" s="34" t="str">
        <f t="shared" si="36"/>
        <v/>
      </c>
      <c r="J206" s="34" t="str">
        <f t="shared" si="37"/>
        <v/>
      </c>
      <c r="K206" s="34" t="str">
        <f t="shared" si="38"/>
        <v/>
      </c>
      <c r="L206" s="26" t="str">
        <f t="shared" si="39"/>
        <v/>
      </c>
      <c r="M206" s="32"/>
      <c r="N206" s="190"/>
      <c r="O206" s="190"/>
      <c r="P206" s="190"/>
      <c r="Q206" s="190"/>
      <c r="R206" s="23"/>
    </row>
    <row r="207" spans="1:18">
      <c r="A207" s="27">
        <f t="shared" ca="1" si="40"/>
        <v>46039</v>
      </c>
      <c r="B207" s="20"/>
      <c r="C207" s="21"/>
      <c r="D207" s="20"/>
      <c r="E207" s="21"/>
      <c r="F207" s="22"/>
      <c r="G207" s="22"/>
      <c r="H207" s="34" t="str">
        <f t="shared" si="35"/>
        <v/>
      </c>
      <c r="I207" s="34" t="str">
        <f t="shared" si="36"/>
        <v/>
      </c>
      <c r="J207" s="34" t="str">
        <f t="shared" si="37"/>
        <v/>
      </c>
      <c r="K207" s="34" t="str">
        <f t="shared" si="38"/>
        <v/>
      </c>
      <c r="L207" s="26" t="str">
        <f t="shared" si="39"/>
        <v/>
      </c>
      <c r="M207" s="32"/>
      <c r="N207" s="190"/>
      <c r="O207" s="190"/>
      <c r="P207" s="190"/>
      <c r="Q207" s="190"/>
      <c r="R207" s="23"/>
    </row>
    <row r="208" spans="1:18">
      <c r="A208" s="27">
        <f t="shared" ca="1" si="40"/>
        <v>46040</v>
      </c>
      <c r="B208" s="20"/>
      <c r="C208" s="21"/>
      <c r="D208" s="20"/>
      <c r="E208" s="21"/>
      <c r="F208" s="22"/>
      <c r="G208" s="22"/>
      <c r="H208" s="34" t="str">
        <f t="shared" si="35"/>
        <v/>
      </c>
      <c r="I208" s="34" t="str">
        <f t="shared" si="36"/>
        <v/>
      </c>
      <c r="J208" s="34" t="str">
        <f t="shared" si="37"/>
        <v/>
      </c>
      <c r="K208" s="34" t="str">
        <f t="shared" si="38"/>
        <v/>
      </c>
      <c r="L208" s="26" t="str">
        <f t="shared" si="39"/>
        <v/>
      </c>
      <c r="M208" s="32"/>
      <c r="N208" s="190"/>
      <c r="O208" s="190"/>
      <c r="P208" s="190"/>
      <c r="Q208" s="190"/>
      <c r="R208" s="23"/>
    </row>
    <row r="209" spans="1:18">
      <c r="A209" s="27">
        <f t="shared" ca="1" si="40"/>
        <v>46041</v>
      </c>
      <c r="B209" s="20"/>
      <c r="C209" s="21"/>
      <c r="D209" s="20"/>
      <c r="E209" s="21"/>
      <c r="F209" s="22"/>
      <c r="G209" s="22"/>
      <c r="H209" s="34" t="str">
        <f t="shared" si="35"/>
        <v/>
      </c>
      <c r="I209" s="34" t="str">
        <f t="shared" si="36"/>
        <v/>
      </c>
      <c r="J209" s="34" t="str">
        <f t="shared" si="37"/>
        <v/>
      </c>
      <c r="K209" s="34" t="str">
        <f t="shared" si="38"/>
        <v/>
      </c>
      <c r="L209" s="26" t="str">
        <f t="shared" si="39"/>
        <v/>
      </c>
      <c r="M209" s="32"/>
      <c r="N209" s="190"/>
      <c r="O209" s="190"/>
      <c r="P209" s="190"/>
      <c r="Q209" s="190"/>
      <c r="R209" s="23"/>
    </row>
    <row r="210" spans="1:18">
      <c r="A210" s="27">
        <f t="shared" ca="1" si="40"/>
        <v>46042</v>
      </c>
      <c r="B210" s="20"/>
      <c r="C210" s="21"/>
      <c r="D210" s="20"/>
      <c r="E210" s="21"/>
      <c r="F210" s="22"/>
      <c r="G210" s="22"/>
      <c r="H210" s="34" t="str">
        <f t="shared" si="35"/>
        <v/>
      </c>
      <c r="I210" s="34" t="str">
        <f t="shared" si="36"/>
        <v/>
      </c>
      <c r="J210" s="34" t="str">
        <f t="shared" si="37"/>
        <v/>
      </c>
      <c r="K210" s="34" t="str">
        <f t="shared" si="38"/>
        <v/>
      </c>
      <c r="L210" s="26" t="str">
        <f t="shared" si="39"/>
        <v/>
      </c>
      <c r="M210" s="32"/>
      <c r="N210" s="190"/>
      <c r="O210" s="190"/>
      <c r="P210" s="190"/>
      <c r="Q210" s="190"/>
      <c r="R210" s="23"/>
    </row>
    <row r="211" spans="1:18">
      <c r="A211" s="27">
        <f t="shared" ca="1" si="40"/>
        <v>46043</v>
      </c>
      <c r="B211" s="20"/>
      <c r="C211" s="21"/>
      <c r="D211" s="20"/>
      <c r="E211" s="21"/>
      <c r="F211" s="22"/>
      <c r="G211" s="22"/>
      <c r="H211" s="34" t="str">
        <f t="shared" si="35"/>
        <v/>
      </c>
      <c r="I211" s="34" t="str">
        <f t="shared" si="36"/>
        <v/>
      </c>
      <c r="J211" s="34" t="str">
        <f t="shared" si="37"/>
        <v/>
      </c>
      <c r="K211" s="34" t="str">
        <f t="shared" si="38"/>
        <v/>
      </c>
      <c r="L211" s="26" t="str">
        <f t="shared" si="39"/>
        <v/>
      </c>
      <c r="M211" s="32"/>
      <c r="N211" s="190"/>
      <c r="O211" s="190"/>
      <c r="P211" s="190"/>
      <c r="Q211" s="190"/>
      <c r="R211" s="23"/>
    </row>
    <row r="212" spans="1:18">
      <c r="A212" s="27">
        <f t="shared" ca="1" si="40"/>
        <v>46044</v>
      </c>
      <c r="B212" s="20"/>
      <c r="C212" s="21"/>
      <c r="D212" s="20"/>
      <c r="E212" s="21"/>
      <c r="F212" s="22"/>
      <c r="G212" s="22"/>
      <c r="H212" s="34" t="str">
        <f t="shared" si="35"/>
        <v/>
      </c>
      <c r="I212" s="34" t="str">
        <f t="shared" si="36"/>
        <v/>
      </c>
      <c r="J212" s="34" t="str">
        <f t="shared" si="37"/>
        <v/>
      </c>
      <c r="K212" s="34" t="str">
        <f t="shared" si="38"/>
        <v/>
      </c>
      <c r="L212" s="26" t="str">
        <f t="shared" si="39"/>
        <v/>
      </c>
      <c r="M212" s="32"/>
      <c r="N212" s="190"/>
      <c r="O212" s="190"/>
      <c r="P212" s="190"/>
      <c r="Q212" s="190"/>
      <c r="R212" s="23"/>
    </row>
    <row r="213" spans="1:18">
      <c r="A213" s="27">
        <f t="shared" ca="1" si="40"/>
        <v>46045</v>
      </c>
      <c r="B213" s="20"/>
      <c r="C213" s="21"/>
      <c r="D213" s="20"/>
      <c r="E213" s="21"/>
      <c r="F213" s="22"/>
      <c r="G213" s="22"/>
      <c r="H213" s="34" t="str">
        <f t="shared" si="35"/>
        <v/>
      </c>
      <c r="I213" s="34" t="str">
        <f t="shared" si="36"/>
        <v/>
      </c>
      <c r="J213" s="34" t="str">
        <f t="shared" si="37"/>
        <v/>
      </c>
      <c r="K213" s="34" t="str">
        <f t="shared" si="38"/>
        <v/>
      </c>
      <c r="L213" s="26" t="str">
        <f t="shared" si="39"/>
        <v/>
      </c>
      <c r="M213" s="32"/>
      <c r="N213" s="190"/>
      <c r="O213" s="190"/>
      <c r="P213" s="190"/>
      <c r="Q213" s="190"/>
      <c r="R213" s="23"/>
    </row>
    <row r="214" spans="1:18">
      <c r="A214" s="27">
        <f t="shared" ca="1" si="40"/>
        <v>46046</v>
      </c>
      <c r="B214" s="20"/>
      <c r="C214" s="21"/>
      <c r="D214" s="20"/>
      <c r="E214" s="21"/>
      <c r="F214" s="22"/>
      <c r="G214" s="22"/>
      <c r="H214" s="34" t="str">
        <f t="shared" si="35"/>
        <v/>
      </c>
      <c r="I214" s="34" t="str">
        <f t="shared" si="36"/>
        <v/>
      </c>
      <c r="J214" s="34" t="str">
        <f t="shared" si="37"/>
        <v/>
      </c>
      <c r="K214" s="34" t="str">
        <f t="shared" si="38"/>
        <v/>
      </c>
      <c r="L214" s="26" t="str">
        <f t="shared" si="39"/>
        <v/>
      </c>
      <c r="M214" s="32"/>
      <c r="N214" s="190"/>
      <c r="O214" s="190"/>
      <c r="P214" s="190"/>
      <c r="Q214" s="190"/>
      <c r="R214" s="23"/>
    </row>
    <row r="215" spans="1:18">
      <c r="A215" s="27">
        <f t="shared" ca="1" si="40"/>
        <v>46047</v>
      </c>
      <c r="B215" s="20"/>
      <c r="C215" s="21"/>
      <c r="D215" s="20"/>
      <c r="E215" s="21"/>
      <c r="F215" s="22"/>
      <c r="G215" s="22"/>
      <c r="H215" s="34" t="str">
        <f t="shared" si="35"/>
        <v/>
      </c>
      <c r="I215" s="34" t="str">
        <f t="shared" si="36"/>
        <v/>
      </c>
      <c r="J215" s="34" t="str">
        <f t="shared" si="37"/>
        <v/>
      </c>
      <c r="K215" s="34" t="str">
        <f t="shared" si="38"/>
        <v/>
      </c>
      <c r="L215" s="26" t="str">
        <f t="shared" si="39"/>
        <v/>
      </c>
      <c r="M215" s="32"/>
      <c r="N215" s="190"/>
      <c r="O215" s="190"/>
      <c r="P215" s="190"/>
      <c r="Q215" s="190"/>
      <c r="R215" s="23"/>
    </row>
    <row r="216" spans="1:18">
      <c r="A216" s="27">
        <f t="shared" ca="1" si="40"/>
        <v>46048</v>
      </c>
      <c r="B216" s="20"/>
      <c r="C216" s="21"/>
      <c r="D216" s="20"/>
      <c r="E216" s="21"/>
      <c r="F216" s="22"/>
      <c r="G216" s="22"/>
      <c r="H216" s="34" t="str">
        <f t="shared" si="35"/>
        <v/>
      </c>
      <c r="I216" s="34" t="str">
        <f t="shared" si="36"/>
        <v/>
      </c>
      <c r="J216" s="34" t="str">
        <f t="shared" si="37"/>
        <v/>
      </c>
      <c r="K216" s="34" t="str">
        <f t="shared" si="38"/>
        <v/>
      </c>
      <c r="L216" s="26" t="str">
        <f t="shared" si="39"/>
        <v/>
      </c>
      <c r="M216" s="32"/>
      <c r="N216" s="190"/>
      <c r="O216" s="190"/>
      <c r="P216" s="190"/>
      <c r="Q216" s="190"/>
      <c r="R216" s="23"/>
    </row>
    <row r="217" spans="1:18">
      <c r="A217" s="27">
        <f t="shared" ca="1" si="40"/>
        <v>46049</v>
      </c>
      <c r="B217" s="20"/>
      <c r="C217" s="21"/>
      <c r="D217" s="20"/>
      <c r="E217" s="21"/>
      <c r="F217" s="22"/>
      <c r="G217" s="22"/>
      <c r="H217" s="34" t="str">
        <f t="shared" si="35"/>
        <v/>
      </c>
      <c r="I217" s="34" t="str">
        <f t="shared" si="36"/>
        <v/>
      </c>
      <c r="J217" s="34" t="str">
        <f t="shared" si="37"/>
        <v/>
      </c>
      <c r="K217" s="34" t="str">
        <f t="shared" si="38"/>
        <v/>
      </c>
      <c r="L217" s="26" t="str">
        <f t="shared" si="39"/>
        <v/>
      </c>
      <c r="M217" s="32"/>
      <c r="N217" s="190"/>
      <c r="O217" s="190"/>
      <c r="P217" s="190"/>
      <c r="Q217" s="190"/>
      <c r="R217" s="23"/>
    </row>
    <row r="218" spans="1:18">
      <c r="A218" s="27">
        <f t="shared" ca="1" si="40"/>
        <v>46050</v>
      </c>
      <c r="B218" s="20"/>
      <c r="C218" s="21"/>
      <c r="D218" s="20"/>
      <c r="E218" s="21"/>
      <c r="F218" s="22"/>
      <c r="G218" s="22"/>
      <c r="H218" s="34" t="str">
        <f t="shared" si="35"/>
        <v/>
      </c>
      <c r="I218" s="34" t="str">
        <f t="shared" si="36"/>
        <v/>
      </c>
      <c r="J218" s="34" t="str">
        <f t="shared" si="37"/>
        <v/>
      </c>
      <c r="K218" s="34" t="str">
        <f t="shared" si="38"/>
        <v/>
      </c>
      <c r="L218" s="26" t="str">
        <f t="shared" si="39"/>
        <v/>
      </c>
      <c r="M218" s="32"/>
      <c r="N218" s="190"/>
      <c r="O218" s="190"/>
      <c r="P218" s="190"/>
      <c r="Q218" s="190"/>
      <c r="R218" s="23"/>
    </row>
    <row r="219" spans="1:18">
      <c r="A219" s="27">
        <f t="shared" ca="1" si="40"/>
        <v>46051</v>
      </c>
      <c r="B219" s="20"/>
      <c r="C219" s="21"/>
      <c r="D219" s="20"/>
      <c r="E219" s="21"/>
      <c r="F219" s="22"/>
      <c r="G219" s="22"/>
      <c r="H219" s="34" t="str">
        <f t="shared" si="35"/>
        <v/>
      </c>
      <c r="I219" s="34" t="str">
        <f t="shared" si="36"/>
        <v/>
      </c>
      <c r="J219" s="34" t="str">
        <f t="shared" si="37"/>
        <v/>
      </c>
      <c r="K219" s="34" t="str">
        <f t="shared" si="38"/>
        <v/>
      </c>
      <c r="L219" s="26" t="str">
        <f t="shared" si="39"/>
        <v/>
      </c>
      <c r="M219" s="32"/>
      <c r="N219" s="190"/>
      <c r="O219" s="190"/>
      <c r="P219" s="190"/>
      <c r="Q219" s="190"/>
      <c r="R219" s="23"/>
    </row>
    <row r="220" spans="1:18">
      <c r="A220" s="27">
        <f t="shared" ca="1" si="40"/>
        <v>46052</v>
      </c>
      <c r="B220" s="20"/>
      <c r="C220" s="21"/>
      <c r="D220" s="20"/>
      <c r="E220" s="21"/>
      <c r="F220" s="22"/>
      <c r="G220" s="22"/>
      <c r="H220" s="34" t="str">
        <f t="shared" si="35"/>
        <v/>
      </c>
      <c r="I220" s="34" t="str">
        <f t="shared" si="36"/>
        <v/>
      </c>
      <c r="J220" s="34" t="str">
        <f t="shared" si="37"/>
        <v/>
      </c>
      <c r="K220" s="34" t="str">
        <f t="shared" si="38"/>
        <v/>
      </c>
      <c r="L220" s="26" t="str">
        <f t="shared" si="39"/>
        <v/>
      </c>
      <c r="M220" s="32"/>
      <c r="N220" s="190"/>
      <c r="O220" s="190"/>
      <c r="P220" s="190"/>
      <c r="Q220" s="190"/>
      <c r="R220" s="23"/>
    </row>
    <row r="221" spans="1:18">
      <c r="A221" s="27">
        <f t="shared" ca="1" si="40"/>
        <v>46053</v>
      </c>
      <c r="B221" s="20"/>
      <c r="C221" s="21"/>
      <c r="D221" s="20"/>
      <c r="E221" s="21"/>
      <c r="F221" s="22"/>
      <c r="G221" s="22"/>
      <c r="H221" s="34" t="str">
        <f t="shared" si="35"/>
        <v/>
      </c>
      <c r="I221" s="34" t="str">
        <f t="shared" si="36"/>
        <v/>
      </c>
      <c r="J221" s="34" t="str">
        <f t="shared" si="37"/>
        <v/>
      </c>
      <c r="K221" s="34" t="str">
        <f t="shared" si="38"/>
        <v/>
      </c>
      <c r="L221" s="26" t="str">
        <f t="shared" si="39"/>
        <v/>
      </c>
      <c r="M221" s="32"/>
      <c r="N221" s="190"/>
      <c r="O221" s="190"/>
      <c r="P221" s="190"/>
      <c r="Q221" s="190"/>
      <c r="R221" s="23"/>
    </row>
    <row r="222" spans="1:18">
      <c r="A222" s="5" t="s">
        <v>11</v>
      </c>
      <c r="B222" s="191"/>
      <c r="C222" s="192"/>
      <c r="D222" s="191"/>
      <c r="E222" s="192"/>
      <c r="F222" s="26" t="str">
        <f>IF(SUM($F191:$F221)=0,"",SUM($F191:$F221))</f>
        <v/>
      </c>
      <c r="G222" s="26" t="str">
        <f>IF(SUM($G191:$G221)=0,"",SUM($G191:$G221))</f>
        <v/>
      </c>
      <c r="H222" s="26" t="str">
        <f>IF(SUM(H191:H221)=0,"",SUM(H191:H221))</f>
        <v/>
      </c>
      <c r="I222" s="26" t="str">
        <f>IF(SUM(I191:I221)=0,"",SUM(I191:I221))</f>
        <v/>
      </c>
      <c r="J222" s="26" t="str">
        <f t="shared" ref="J222:K222" si="41">IF(SUM(J191:J221)=0,"",SUM(J191:J221))</f>
        <v/>
      </c>
      <c r="K222" s="26" t="str">
        <f t="shared" si="41"/>
        <v/>
      </c>
      <c r="L222" s="26" t="str">
        <f>IF(SUM($L191:$L221)=0,"",SUM($L191:$L221))</f>
        <v/>
      </c>
      <c r="M222" s="33"/>
      <c r="N222" s="193"/>
      <c r="O222" s="193"/>
      <c r="P222" s="193"/>
      <c r="Q222" s="193"/>
      <c r="R222" s="6"/>
    </row>
    <row r="224" spans="1:18" ht="27" customHeight="1">
      <c r="A224" s="194" t="s">
        <v>22</v>
      </c>
      <c r="B224" s="189" t="s">
        <v>103</v>
      </c>
      <c r="C224" s="189"/>
      <c r="D224" s="189"/>
      <c r="E224" s="189"/>
      <c r="F224" s="189" t="s">
        <v>23</v>
      </c>
      <c r="G224" s="189"/>
      <c r="H224" s="189" t="s">
        <v>88</v>
      </c>
      <c r="I224" s="189"/>
      <c r="J224" s="189"/>
      <c r="K224" s="189"/>
      <c r="L224" s="189" t="s">
        <v>87</v>
      </c>
      <c r="M224" s="195" t="s">
        <v>96</v>
      </c>
      <c r="N224" s="194" t="s">
        <v>25</v>
      </c>
      <c r="O224" s="194"/>
      <c r="P224" s="194"/>
      <c r="Q224" s="194"/>
      <c r="R224" s="189" t="s">
        <v>100</v>
      </c>
    </row>
    <row r="225" spans="1:22" ht="14.25" customHeight="1">
      <c r="A225" s="194"/>
      <c r="B225" s="189" t="s">
        <v>82</v>
      </c>
      <c r="C225" s="189"/>
      <c r="D225" s="189" t="s">
        <v>84</v>
      </c>
      <c r="E225" s="189"/>
      <c r="F225" s="189"/>
      <c r="G225" s="189"/>
      <c r="H225" s="189" t="s">
        <v>90</v>
      </c>
      <c r="I225" s="189"/>
      <c r="J225" s="189" t="s">
        <v>89</v>
      </c>
      <c r="K225" s="189"/>
      <c r="L225" s="189"/>
      <c r="M225" s="196"/>
      <c r="N225" s="194"/>
      <c r="O225" s="194"/>
      <c r="P225" s="194"/>
      <c r="Q225" s="194"/>
      <c r="R225" s="189"/>
    </row>
    <row r="226" spans="1:22">
      <c r="A226" s="194"/>
      <c r="B226" s="43" t="s">
        <v>26</v>
      </c>
      <c r="C226" s="43" t="s">
        <v>27</v>
      </c>
      <c r="D226" s="43" t="s">
        <v>26</v>
      </c>
      <c r="E226" s="43" t="s">
        <v>27</v>
      </c>
      <c r="F226" s="44" t="s">
        <v>85</v>
      </c>
      <c r="G226" s="44" t="s">
        <v>86</v>
      </c>
      <c r="H226" s="44" t="s">
        <v>81</v>
      </c>
      <c r="I226" s="44" t="s">
        <v>83</v>
      </c>
      <c r="J226" s="44" t="s">
        <v>81</v>
      </c>
      <c r="K226" s="44" t="s">
        <v>95</v>
      </c>
      <c r="L226" s="189"/>
      <c r="M226" s="197"/>
      <c r="N226" s="194"/>
      <c r="O226" s="194"/>
      <c r="P226" s="194"/>
      <c r="Q226" s="194"/>
      <c r="R226" s="194"/>
    </row>
    <row r="227" spans="1:22">
      <c r="A227" s="27" cm="1">
        <f t="array" aca="1" ref="A227" ca="1">DATE("2025","8"+6,IFERROR(INDIRECT(T1),"1"))</f>
        <v>46054</v>
      </c>
      <c r="B227" s="20"/>
      <c r="C227" s="21"/>
      <c r="D227" s="20"/>
      <c r="E227" s="21"/>
      <c r="F227" s="22"/>
      <c r="G227" s="22"/>
      <c r="H227" s="34" t="str">
        <f>IF(OR(B227="",LEFT(M227,1)="✓"),"",C227-B227-F227)</f>
        <v/>
      </c>
      <c r="I227" s="34" t="str">
        <f>IF(OR(D227="",LEFT(M227,1)="✓"),"",E227-D227-G227)</f>
        <v/>
      </c>
      <c r="J227" s="34" t="str">
        <f>IF(AND(B227&lt;&gt;"",M227="✓所定"),C227-B227-F227,"")</f>
        <v/>
      </c>
      <c r="K227" s="34" t="str">
        <f>IF(AND(B227&lt;&gt;"",M227="✓法定"),C227-B227-F227,"")</f>
        <v/>
      </c>
      <c r="L227" s="26" t="str">
        <f t="shared" ref="L227:L253" si="42">IF(AND($B227="",$D227=""),"",($C227-$B227-$F227)+($E227-$D227-$G227))</f>
        <v/>
      </c>
      <c r="M227" s="32"/>
      <c r="N227" s="190"/>
      <c r="O227" s="190"/>
      <c r="P227" s="190"/>
      <c r="Q227" s="190"/>
      <c r="R227" s="23"/>
      <c r="V227" s="1" t="s">
        <v>171</v>
      </c>
    </row>
    <row r="228" spans="1:22">
      <c r="A228" s="27">
        <f ca="1">A227+1</f>
        <v>46055</v>
      </c>
      <c r="B228" s="20"/>
      <c r="C228" s="21"/>
      <c r="D228" s="20"/>
      <c r="E228" s="21"/>
      <c r="F228" s="22"/>
      <c r="G228" s="22"/>
      <c r="H228" s="34" t="str">
        <f t="shared" ref="H228:H257" si="43">IF(OR(B228="",LEFT(M228,1)="✓"),"",C228-B228-F228)</f>
        <v/>
      </c>
      <c r="I228" s="34" t="str">
        <f t="shared" ref="I228:I257" si="44">IF(OR(D228="",LEFT(M228,1)="✓"),"",E228-D228-G228)</f>
        <v/>
      </c>
      <c r="J228" s="34" t="str">
        <f t="shared" ref="J228:J257" si="45">IF(AND(B228&lt;&gt;"",M228="✓所定"),C228-B228-F228,"")</f>
        <v/>
      </c>
      <c r="K228" s="34" t="str">
        <f t="shared" ref="K228:K257" si="46">IF(AND(B228&lt;&gt;"",M228="✓法定"),C228-B228-F228,"")</f>
        <v/>
      </c>
      <c r="L228" s="26" t="str">
        <f t="shared" si="42"/>
        <v/>
      </c>
      <c r="M228" s="32"/>
      <c r="N228" s="190"/>
      <c r="O228" s="190"/>
      <c r="P228" s="190"/>
      <c r="Q228" s="190"/>
      <c r="R228" s="23"/>
      <c r="V228" s="1" t="s">
        <v>172</v>
      </c>
    </row>
    <row r="229" spans="1:22">
      <c r="A229" s="27">
        <f t="shared" ref="A229:A257" ca="1" si="47">A228+1</f>
        <v>46056</v>
      </c>
      <c r="B229" s="20"/>
      <c r="C229" s="21"/>
      <c r="D229" s="20"/>
      <c r="E229" s="21"/>
      <c r="F229" s="22"/>
      <c r="G229" s="22"/>
      <c r="H229" s="34" t="str">
        <f t="shared" si="43"/>
        <v/>
      </c>
      <c r="I229" s="34" t="str">
        <f t="shared" si="44"/>
        <v/>
      </c>
      <c r="J229" s="34" t="str">
        <f t="shared" si="45"/>
        <v/>
      </c>
      <c r="K229" s="34" t="str">
        <f t="shared" si="46"/>
        <v/>
      </c>
      <c r="L229" s="26" t="str">
        <f t="shared" si="42"/>
        <v/>
      </c>
      <c r="M229" s="32"/>
      <c r="N229" s="190"/>
      <c r="O229" s="190"/>
      <c r="P229" s="190"/>
      <c r="Q229" s="190"/>
      <c r="R229" s="23"/>
    </row>
    <row r="230" spans="1:22">
      <c r="A230" s="27">
        <f t="shared" ca="1" si="47"/>
        <v>46057</v>
      </c>
      <c r="B230" s="20"/>
      <c r="C230" s="21"/>
      <c r="D230" s="20"/>
      <c r="E230" s="21"/>
      <c r="F230" s="22"/>
      <c r="G230" s="22"/>
      <c r="H230" s="34" t="str">
        <f t="shared" si="43"/>
        <v/>
      </c>
      <c r="I230" s="34" t="str">
        <f t="shared" si="44"/>
        <v/>
      </c>
      <c r="J230" s="34" t="str">
        <f t="shared" si="45"/>
        <v/>
      </c>
      <c r="K230" s="34" t="str">
        <f t="shared" si="46"/>
        <v/>
      </c>
      <c r="L230" s="26" t="str">
        <f t="shared" si="42"/>
        <v/>
      </c>
      <c r="M230" s="32"/>
      <c r="N230" s="190"/>
      <c r="O230" s="190"/>
      <c r="P230" s="190"/>
      <c r="Q230" s="190"/>
      <c r="R230" s="23"/>
    </row>
    <row r="231" spans="1:22">
      <c r="A231" s="27">
        <f t="shared" ca="1" si="47"/>
        <v>46058</v>
      </c>
      <c r="B231" s="20"/>
      <c r="C231" s="21"/>
      <c r="D231" s="20"/>
      <c r="E231" s="21"/>
      <c r="F231" s="22"/>
      <c r="G231" s="22"/>
      <c r="H231" s="34" t="str">
        <f t="shared" si="43"/>
        <v/>
      </c>
      <c r="I231" s="34" t="str">
        <f t="shared" si="44"/>
        <v/>
      </c>
      <c r="J231" s="34" t="str">
        <f t="shared" si="45"/>
        <v/>
      </c>
      <c r="K231" s="34" t="str">
        <f t="shared" si="46"/>
        <v/>
      </c>
      <c r="L231" s="26" t="str">
        <f t="shared" si="42"/>
        <v/>
      </c>
      <c r="M231" s="32"/>
      <c r="N231" s="190"/>
      <c r="O231" s="190"/>
      <c r="P231" s="190"/>
      <c r="Q231" s="190"/>
      <c r="R231" s="23"/>
    </row>
    <row r="232" spans="1:22">
      <c r="A232" s="27">
        <f t="shared" ca="1" si="47"/>
        <v>46059</v>
      </c>
      <c r="B232" s="20"/>
      <c r="C232" s="21"/>
      <c r="D232" s="20"/>
      <c r="E232" s="21"/>
      <c r="F232" s="22"/>
      <c r="G232" s="22"/>
      <c r="H232" s="34" t="str">
        <f t="shared" si="43"/>
        <v/>
      </c>
      <c r="I232" s="34" t="str">
        <f t="shared" si="44"/>
        <v/>
      </c>
      <c r="J232" s="34" t="str">
        <f t="shared" si="45"/>
        <v/>
      </c>
      <c r="K232" s="34" t="str">
        <f t="shared" si="46"/>
        <v/>
      </c>
      <c r="L232" s="26" t="str">
        <f t="shared" si="42"/>
        <v/>
      </c>
      <c r="M232" s="32"/>
      <c r="N232" s="190"/>
      <c r="O232" s="190"/>
      <c r="P232" s="190"/>
      <c r="Q232" s="190"/>
      <c r="R232" s="23"/>
    </row>
    <row r="233" spans="1:22">
      <c r="A233" s="27">
        <f t="shared" ca="1" si="47"/>
        <v>46060</v>
      </c>
      <c r="B233" s="20"/>
      <c r="C233" s="21"/>
      <c r="D233" s="20"/>
      <c r="E233" s="21"/>
      <c r="F233" s="22"/>
      <c r="G233" s="22"/>
      <c r="H233" s="34" t="str">
        <f t="shared" si="43"/>
        <v/>
      </c>
      <c r="I233" s="34" t="str">
        <f t="shared" si="44"/>
        <v/>
      </c>
      <c r="J233" s="34" t="str">
        <f t="shared" si="45"/>
        <v/>
      </c>
      <c r="K233" s="34" t="str">
        <f t="shared" si="46"/>
        <v/>
      </c>
      <c r="L233" s="26" t="str">
        <f t="shared" si="42"/>
        <v/>
      </c>
      <c r="M233" s="32"/>
      <c r="N233" s="190"/>
      <c r="O233" s="190"/>
      <c r="P233" s="190"/>
      <c r="Q233" s="190"/>
      <c r="R233" s="23"/>
    </row>
    <row r="234" spans="1:22">
      <c r="A234" s="27">
        <f t="shared" ca="1" si="47"/>
        <v>46061</v>
      </c>
      <c r="B234" s="20"/>
      <c r="C234" s="21"/>
      <c r="D234" s="20"/>
      <c r="E234" s="21"/>
      <c r="F234" s="22"/>
      <c r="G234" s="22"/>
      <c r="H234" s="34" t="str">
        <f t="shared" si="43"/>
        <v/>
      </c>
      <c r="I234" s="34" t="str">
        <f t="shared" si="44"/>
        <v/>
      </c>
      <c r="J234" s="34" t="str">
        <f t="shared" si="45"/>
        <v/>
      </c>
      <c r="K234" s="34" t="str">
        <f t="shared" si="46"/>
        <v/>
      </c>
      <c r="L234" s="26" t="str">
        <f t="shared" si="42"/>
        <v/>
      </c>
      <c r="M234" s="32"/>
      <c r="N234" s="190"/>
      <c r="O234" s="190"/>
      <c r="P234" s="190"/>
      <c r="Q234" s="190"/>
      <c r="R234" s="23"/>
    </row>
    <row r="235" spans="1:22">
      <c r="A235" s="27">
        <f t="shared" ca="1" si="47"/>
        <v>46062</v>
      </c>
      <c r="B235" s="20"/>
      <c r="C235" s="21"/>
      <c r="D235" s="20"/>
      <c r="E235" s="21"/>
      <c r="F235" s="22"/>
      <c r="G235" s="22"/>
      <c r="H235" s="34" t="str">
        <f t="shared" si="43"/>
        <v/>
      </c>
      <c r="I235" s="34" t="str">
        <f t="shared" si="44"/>
        <v/>
      </c>
      <c r="J235" s="34" t="str">
        <f t="shared" si="45"/>
        <v/>
      </c>
      <c r="K235" s="34" t="str">
        <f t="shared" si="46"/>
        <v/>
      </c>
      <c r="L235" s="26" t="str">
        <f t="shared" si="42"/>
        <v/>
      </c>
      <c r="M235" s="32"/>
      <c r="N235" s="190"/>
      <c r="O235" s="190"/>
      <c r="P235" s="190"/>
      <c r="Q235" s="190"/>
      <c r="R235" s="23"/>
    </row>
    <row r="236" spans="1:22">
      <c r="A236" s="27">
        <f t="shared" ca="1" si="47"/>
        <v>46063</v>
      </c>
      <c r="B236" s="20"/>
      <c r="C236" s="21"/>
      <c r="D236" s="20"/>
      <c r="E236" s="21"/>
      <c r="F236" s="22"/>
      <c r="G236" s="22"/>
      <c r="H236" s="34" t="str">
        <f t="shared" si="43"/>
        <v/>
      </c>
      <c r="I236" s="34" t="str">
        <f t="shared" si="44"/>
        <v/>
      </c>
      <c r="J236" s="34" t="str">
        <f t="shared" si="45"/>
        <v/>
      </c>
      <c r="K236" s="34" t="str">
        <f t="shared" si="46"/>
        <v/>
      </c>
      <c r="L236" s="26" t="str">
        <f t="shared" si="42"/>
        <v/>
      </c>
      <c r="M236" s="32"/>
      <c r="N236" s="190"/>
      <c r="O236" s="190"/>
      <c r="P236" s="190"/>
      <c r="Q236" s="190"/>
      <c r="R236" s="23"/>
    </row>
    <row r="237" spans="1:22">
      <c r="A237" s="27">
        <f t="shared" ca="1" si="47"/>
        <v>46064</v>
      </c>
      <c r="B237" s="20"/>
      <c r="C237" s="21"/>
      <c r="D237" s="20"/>
      <c r="E237" s="21"/>
      <c r="F237" s="22"/>
      <c r="G237" s="22"/>
      <c r="H237" s="34" t="str">
        <f t="shared" si="43"/>
        <v/>
      </c>
      <c r="I237" s="34" t="str">
        <f t="shared" si="44"/>
        <v/>
      </c>
      <c r="J237" s="34" t="str">
        <f t="shared" si="45"/>
        <v/>
      </c>
      <c r="K237" s="34" t="str">
        <f t="shared" si="46"/>
        <v/>
      </c>
      <c r="L237" s="26" t="str">
        <f t="shared" si="42"/>
        <v/>
      </c>
      <c r="M237" s="32"/>
      <c r="N237" s="190"/>
      <c r="O237" s="190"/>
      <c r="P237" s="190"/>
      <c r="Q237" s="190"/>
      <c r="R237" s="23"/>
    </row>
    <row r="238" spans="1:22">
      <c r="A238" s="27">
        <f t="shared" ca="1" si="47"/>
        <v>46065</v>
      </c>
      <c r="B238" s="20"/>
      <c r="C238" s="21"/>
      <c r="D238" s="20"/>
      <c r="E238" s="21"/>
      <c r="F238" s="22"/>
      <c r="G238" s="22"/>
      <c r="H238" s="34" t="str">
        <f t="shared" si="43"/>
        <v/>
      </c>
      <c r="I238" s="34" t="str">
        <f t="shared" si="44"/>
        <v/>
      </c>
      <c r="J238" s="34" t="str">
        <f t="shared" si="45"/>
        <v/>
      </c>
      <c r="K238" s="34" t="str">
        <f t="shared" si="46"/>
        <v/>
      </c>
      <c r="L238" s="26" t="str">
        <f t="shared" si="42"/>
        <v/>
      </c>
      <c r="M238" s="32"/>
      <c r="N238" s="190"/>
      <c r="O238" s="190"/>
      <c r="P238" s="190"/>
      <c r="Q238" s="190"/>
      <c r="R238" s="23"/>
    </row>
    <row r="239" spans="1:22">
      <c r="A239" s="27">
        <f t="shared" ca="1" si="47"/>
        <v>46066</v>
      </c>
      <c r="B239" s="20"/>
      <c r="C239" s="21"/>
      <c r="D239" s="20"/>
      <c r="E239" s="21"/>
      <c r="F239" s="22"/>
      <c r="G239" s="22"/>
      <c r="H239" s="34" t="str">
        <f t="shared" si="43"/>
        <v/>
      </c>
      <c r="I239" s="34" t="str">
        <f t="shared" si="44"/>
        <v/>
      </c>
      <c r="J239" s="34" t="str">
        <f t="shared" si="45"/>
        <v/>
      </c>
      <c r="K239" s="34" t="str">
        <f t="shared" si="46"/>
        <v/>
      </c>
      <c r="L239" s="26" t="str">
        <f t="shared" si="42"/>
        <v/>
      </c>
      <c r="M239" s="32"/>
      <c r="N239" s="190"/>
      <c r="O239" s="190"/>
      <c r="P239" s="190"/>
      <c r="Q239" s="190"/>
      <c r="R239" s="23"/>
    </row>
    <row r="240" spans="1:22">
      <c r="A240" s="27">
        <f t="shared" ca="1" si="47"/>
        <v>46067</v>
      </c>
      <c r="B240" s="20"/>
      <c r="C240" s="21"/>
      <c r="D240" s="20"/>
      <c r="E240" s="21"/>
      <c r="F240" s="22"/>
      <c r="G240" s="22"/>
      <c r="H240" s="34" t="str">
        <f t="shared" si="43"/>
        <v/>
      </c>
      <c r="I240" s="34" t="str">
        <f t="shared" si="44"/>
        <v/>
      </c>
      <c r="J240" s="34" t="str">
        <f t="shared" si="45"/>
        <v/>
      </c>
      <c r="K240" s="34" t="str">
        <f t="shared" si="46"/>
        <v/>
      </c>
      <c r="L240" s="26" t="str">
        <f t="shared" si="42"/>
        <v/>
      </c>
      <c r="M240" s="32"/>
      <c r="N240" s="190"/>
      <c r="O240" s="190"/>
      <c r="P240" s="190"/>
      <c r="Q240" s="190"/>
      <c r="R240" s="23"/>
    </row>
    <row r="241" spans="1:18">
      <c r="A241" s="27">
        <f t="shared" ca="1" si="47"/>
        <v>46068</v>
      </c>
      <c r="B241" s="20"/>
      <c r="C241" s="21"/>
      <c r="D241" s="20"/>
      <c r="E241" s="21"/>
      <c r="F241" s="22"/>
      <c r="G241" s="22"/>
      <c r="H241" s="34" t="str">
        <f t="shared" si="43"/>
        <v/>
      </c>
      <c r="I241" s="34" t="str">
        <f t="shared" si="44"/>
        <v/>
      </c>
      <c r="J241" s="34" t="str">
        <f t="shared" si="45"/>
        <v/>
      </c>
      <c r="K241" s="34" t="str">
        <f t="shared" si="46"/>
        <v/>
      </c>
      <c r="L241" s="26" t="str">
        <f t="shared" si="42"/>
        <v/>
      </c>
      <c r="M241" s="32"/>
      <c r="N241" s="190"/>
      <c r="O241" s="190"/>
      <c r="P241" s="190"/>
      <c r="Q241" s="190"/>
      <c r="R241" s="23"/>
    </row>
    <row r="242" spans="1:18">
      <c r="A242" s="27">
        <f t="shared" ca="1" si="47"/>
        <v>46069</v>
      </c>
      <c r="B242" s="20"/>
      <c r="C242" s="21"/>
      <c r="D242" s="20"/>
      <c r="E242" s="21"/>
      <c r="F242" s="22"/>
      <c r="G242" s="22"/>
      <c r="H242" s="34" t="str">
        <f t="shared" si="43"/>
        <v/>
      </c>
      <c r="I242" s="34" t="str">
        <f t="shared" si="44"/>
        <v/>
      </c>
      <c r="J242" s="34" t="str">
        <f t="shared" si="45"/>
        <v/>
      </c>
      <c r="K242" s="34" t="str">
        <f t="shared" si="46"/>
        <v/>
      </c>
      <c r="L242" s="26" t="str">
        <f t="shared" si="42"/>
        <v/>
      </c>
      <c r="M242" s="32"/>
      <c r="N242" s="190"/>
      <c r="O242" s="190"/>
      <c r="P242" s="190"/>
      <c r="Q242" s="190"/>
      <c r="R242" s="23"/>
    </row>
    <row r="243" spans="1:18">
      <c r="A243" s="27">
        <f t="shared" ca="1" si="47"/>
        <v>46070</v>
      </c>
      <c r="B243" s="20"/>
      <c r="C243" s="21"/>
      <c r="D243" s="20"/>
      <c r="E243" s="21"/>
      <c r="F243" s="22"/>
      <c r="G243" s="22"/>
      <c r="H243" s="34" t="str">
        <f t="shared" si="43"/>
        <v/>
      </c>
      <c r="I243" s="34" t="str">
        <f t="shared" si="44"/>
        <v/>
      </c>
      <c r="J243" s="34" t="str">
        <f t="shared" si="45"/>
        <v/>
      </c>
      <c r="K243" s="34" t="str">
        <f t="shared" si="46"/>
        <v/>
      </c>
      <c r="L243" s="26" t="str">
        <f t="shared" si="42"/>
        <v/>
      </c>
      <c r="M243" s="32"/>
      <c r="N243" s="190"/>
      <c r="O243" s="190"/>
      <c r="P243" s="190"/>
      <c r="Q243" s="190"/>
      <c r="R243" s="23"/>
    </row>
    <row r="244" spans="1:18">
      <c r="A244" s="27">
        <f t="shared" ca="1" si="47"/>
        <v>46071</v>
      </c>
      <c r="B244" s="20"/>
      <c r="C244" s="21"/>
      <c r="D244" s="20"/>
      <c r="E244" s="21"/>
      <c r="F244" s="22"/>
      <c r="G244" s="22"/>
      <c r="H244" s="34" t="str">
        <f t="shared" si="43"/>
        <v/>
      </c>
      <c r="I244" s="34" t="str">
        <f t="shared" si="44"/>
        <v/>
      </c>
      <c r="J244" s="34" t="str">
        <f t="shared" si="45"/>
        <v/>
      </c>
      <c r="K244" s="34" t="str">
        <f t="shared" si="46"/>
        <v/>
      </c>
      <c r="L244" s="26" t="str">
        <f t="shared" si="42"/>
        <v/>
      </c>
      <c r="M244" s="32"/>
      <c r="N244" s="190"/>
      <c r="O244" s="190"/>
      <c r="P244" s="190"/>
      <c r="Q244" s="190"/>
      <c r="R244" s="23"/>
    </row>
    <row r="245" spans="1:18">
      <c r="A245" s="27">
        <f t="shared" ca="1" si="47"/>
        <v>46072</v>
      </c>
      <c r="B245" s="20"/>
      <c r="C245" s="21"/>
      <c r="D245" s="20"/>
      <c r="E245" s="21"/>
      <c r="F245" s="22"/>
      <c r="G245" s="22"/>
      <c r="H245" s="34" t="str">
        <f t="shared" si="43"/>
        <v/>
      </c>
      <c r="I245" s="34" t="str">
        <f t="shared" si="44"/>
        <v/>
      </c>
      <c r="J245" s="34" t="str">
        <f t="shared" si="45"/>
        <v/>
      </c>
      <c r="K245" s="34" t="str">
        <f t="shared" si="46"/>
        <v/>
      </c>
      <c r="L245" s="26" t="str">
        <f t="shared" si="42"/>
        <v/>
      </c>
      <c r="M245" s="32"/>
      <c r="N245" s="190"/>
      <c r="O245" s="190"/>
      <c r="P245" s="190"/>
      <c r="Q245" s="190"/>
      <c r="R245" s="23"/>
    </row>
    <row r="246" spans="1:18">
      <c r="A246" s="27">
        <f t="shared" ca="1" si="47"/>
        <v>46073</v>
      </c>
      <c r="B246" s="20"/>
      <c r="C246" s="21"/>
      <c r="D246" s="20"/>
      <c r="E246" s="21"/>
      <c r="F246" s="22"/>
      <c r="G246" s="22"/>
      <c r="H246" s="34" t="str">
        <f t="shared" si="43"/>
        <v/>
      </c>
      <c r="I246" s="34" t="str">
        <f t="shared" si="44"/>
        <v/>
      </c>
      <c r="J246" s="34" t="str">
        <f t="shared" si="45"/>
        <v/>
      </c>
      <c r="K246" s="34" t="str">
        <f t="shared" si="46"/>
        <v/>
      </c>
      <c r="L246" s="26" t="str">
        <f t="shared" si="42"/>
        <v/>
      </c>
      <c r="M246" s="32"/>
      <c r="N246" s="190"/>
      <c r="O246" s="190"/>
      <c r="P246" s="190"/>
      <c r="Q246" s="190"/>
      <c r="R246" s="23"/>
    </row>
    <row r="247" spans="1:18">
      <c r="A247" s="27">
        <f t="shared" ca="1" si="47"/>
        <v>46074</v>
      </c>
      <c r="B247" s="20"/>
      <c r="C247" s="21"/>
      <c r="D247" s="20"/>
      <c r="E247" s="21"/>
      <c r="F247" s="22"/>
      <c r="G247" s="22"/>
      <c r="H247" s="34" t="str">
        <f t="shared" si="43"/>
        <v/>
      </c>
      <c r="I247" s="34" t="str">
        <f t="shared" si="44"/>
        <v/>
      </c>
      <c r="J247" s="34" t="str">
        <f t="shared" si="45"/>
        <v/>
      </c>
      <c r="K247" s="34" t="str">
        <f t="shared" si="46"/>
        <v/>
      </c>
      <c r="L247" s="26" t="str">
        <f t="shared" si="42"/>
        <v/>
      </c>
      <c r="M247" s="32"/>
      <c r="N247" s="190"/>
      <c r="O247" s="190"/>
      <c r="P247" s="190"/>
      <c r="Q247" s="190"/>
      <c r="R247" s="23"/>
    </row>
    <row r="248" spans="1:18">
      <c r="A248" s="27">
        <f t="shared" ca="1" si="47"/>
        <v>46075</v>
      </c>
      <c r="B248" s="20"/>
      <c r="C248" s="21"/>
      <c r="D248" s="20"/>
      <c r="E248" s="21"/>
      <c r="F248" s="22"/>
      <c r="G248" s="22"/>
      <c r="H248" s="34" t="str">
        <f t="shared" si="43"/>
        <v/>
      </c>
      <c r="I248" s="34" t="str">
        <f t="shared" si="44"/>
        <v/>
      </c>
      <c r="J248" s="34" t="str">
        <f t="shared" si="45"/>
        <v/>
      </c>
      <c r="K248" s="34" t="str">
        <f t="shared" si="46"/>
        <v/>
      </c>
      <c r="L248" s="26" t="str">
        <f t="shared" si="42"/>
        <v/>
      </c>
      <c r="M248" s="32"/>
      <c r="N248" s="190"/>
      <c r="O248" s="190"/>
      <c r="P248" s="190"/>
      <c r="Q248" s="190"/>
      <c r="R248" s="23"/>
    </row>
    <row r="249" spans="1:18">
      <c r="A249" s="27">
        <f t="shared" ca="1" si="47"/>
        <v>46076</v>
      </c>
      <c r="B249" s="20"/>
      <c r="C249" s="21"/>
      <c r="D249" s="20"/>
      <c r="E249" s="21"/>
      <c r="F249" s="22"/>
      <c r="G249" s="22"/>
      <c r="H249" s="34" t="str">
        <f t="shared" si="43"/>
        <v/>
      </c>
      <c r="I249" s="34" t="str">
        <f t="shared" si="44"/>
        <v/>
      </c>
      <c r="J249" s="34" t="str">
        <f t="shared" si="45"/>
        <v/>
      </c>
      <c r="K249" s="34" t="str">
        <f t="shared" si="46"/>
        <v/>
      </c>
      <c r="L249" s="26" t="str">
        <f t="shared" si="42"/>
        <v/>
      </c>
      <c r="M249" s="32"/>
      <c r="N249" s="190"/>
      <c r="O249" s="190"/>
      <c r="P249" s="190"/>
      <c r="Q249" s="190"/>
      <c r="R249" s="23"/>
    </row>
    <row r="250" spans="1:18">
      <c r="A250" s="27">
        <f t="shared" ca="1" si="47"/>
        <v>46077</v>
      </c>
      <c r="B250" s="20"/>
      <c r="C250" s="21"/>
      <c r="D250" s="20"/>
      <c r="E250" s="21"/>
      <c r="F250" s="22"/>
      <c r="G250" s="22"/>
      <c r="H250" s="34" t="str">
        <f t="shared" si="43"/>
        <v/>
      </c>
      <c r="I250" s="34" t="str">
        <f t="shared" si="44"/>
        <v/>
      </c>
      <c r="J250" s="34" t="str">
        <f t="shared" si="45"/>
        <v/>
      </c>
      <c r="K250" s="34" t="str">
        <f t="shared" si="46"/>
        <v/>
      </c>
      <c r="L250" s="26" t="str">
        <f t="shared" si="42"/>
        <v/>
      </c>
      <c r="M250" s="32"/>
      <c r="N250" s="190"/>
      <c r="O250" s="190"/>
      <c r="P250" s="190"/>
      <c r="Q250" s="190"/>
      <c r="R250" s="23"/>
    </row>
    <row r="251" spans="1:18">
      <c r="A251" s="27">
        <f t="shared" ca="1" si="47"/>
        <v>46078</v>
      </c>
      <c r="B251" s="20"/>
      <c r="C251" s="21"/>
      <c r="D251" s="20"/>
      <c r="E251" s="21"/>
      <c r="F251" s="22"/>
      <c r="G251" s="22"/>
      <c r="H251" s="34" t="str">
        <f t="shared" si="43"/>
        <v/>
      </c>
      <c r="I251" s="34" t="str">
        <f t="shared" si="44"/>
        <v/>
      </c>
      <c r="J251" s="34" t="str">
        <f t="shared" si="45"/>
        <v/>
      </c>
      <c r="K251" s="34" t="str">
        <f t="shared" si="46"/>
        <v/>
      </c>
      <c r="L251" s="26" t="str">
        <f t="shared" si="42"/>
        <v/>
      </c>
      <c r="M251" s="32"/>
      <c r="N251" s="190"/>
      <c r="O251" s="190"/>
      <c r="P251" s="190"/>
      <c r="Q251" s="190"/>
      <c r="R251" s="23"/>
    </row>
    <row r="252" spans="1:18">
      <c r="A252" s="27">
        <f t="shared" ca="1" si="47"/>
        <v>46079</v>
      </c>
      <c r="B252" s="20"/>
      <c r="C252" s="21"/>
      <c r="D252" s="20"/>
      <c r="E252" s="21"/>
      <c r="F252" s="22"/>
      <c r="G252" s="22"/>
      <c r="H252" s="34" t="str">
        <f t="shared" si="43"/>
        <v/>
      </c>
      <c r="I252" s="34" t="str">
        <f t="shared" si="44"/>
        <v/>
      </c>
      <c r="J252" s="34" t="str">
        <f t="shared" si="45"/>
        <v/>
      </c>
      <c r="K252" s="34" t="str">
        <f t="shared" si="46"/>
        <v/>
      </c>
      <c r="L252" s="26" t="str">
        <f t="shared" si="42"/>
        <v/>
      </c>
      <c r="M252" s="32"/>
      <c r="N252" s="190"/>
      <c r="O252" s="190"/>
      <c r="P252" s="190"/>
      <c r="Q252" s="190"/>
      <c r="R252" s="23"/>
    </row>
    <row r="253" spans="1:18">
      <c r="A253" s="27">
        <f t="shared" ca="1" si="47"/>
        <v>46080</v>
      </c>
      <c r="B253" s="20"/>
      <c r="C253" s="21"/>
      <c r="D253" s="20"/>
      <c r="E253" s="21"/>
      <c r="F253" s="22"/>
      <c r="G253" s="22"/>
      <c r="H253" s="34" t="str">
        <f t="shared" si="43"/>
        <v/>
      </c>
      <c r="I253" s="34" t="str">
        <f t="shared" si="44"/>
        <v/>
      </c>
      <c r="J253" s="34" t="str">
        <f t="shared" si="45"/>
        <v/>
      </c>
      <c r="K253" s="34" t="str">
        <f t="shared" si="46"/>
        <v/>
      </c>
      <c r="L253" s="26" t="str">
        <f t="shared" si="42"/>
        <v/>
      </c>
      <c r="M253" s="32"/>
      <c r="N253" s="190"/>
      <c r="O253" s="190"/>
      <c r="P253" s="190"/>
      <c r="Q253" s="190"/>
      <c r="R253" s="23"/>
    </row>
    <row r="254" spans="1:18">
      <c r="A254" s="27">
        <f t="shared" ca="1" si="47"/>
        <v>46081</v>
      </c>
      <c r="B254" s="20"/>
      <c r="C254" s="21"/>
      <c r="D254" s="20"/>
      <c r="E254" s="21"/>
      <c r="F254" s="22"/>
      <c r="G254" s="22"/>
      <c r="H254" s="34" t="str">
        <f t="shared" si="43"/>
        <v/>
      </c>
      <c r="I254" s="34" t="str">
        <f t="shared" si="44"/>
        <v/>
      </c>
      <c r="J254" s="34" t="str">
        <f t="shared" si="45"/>
        <v/>
      </c>
      <c r="K254" s="34" t="str">
        <f t="shared" si="46"/>
        <v/>
      </c>
      <c r="L254" s="26" t="str">
        <f>IF(AND($B254="",$D254=""),"",($C254-$B254-$F254)+($E254-$D254-$G254))</f>
        <v/>
      </c>
      <c r="M254" s="32"/>
      <c r="N254" s="190"/>
      <c r="O254" s="190"/>
      <c r="P254" s="190"/>
      <c r="Q254" s="190"/>
      <c r="R254" s="23"/>
    </row>
    <row r="255" spans="1:18">
      <c r="A255" s="27">
        <f t="shared" ca="1" si="47"/>
        <v>46082</v>
      </c>
      <c r="B255" s="20"/>
      <c r="C255" s="21"/>
      <c r="D255" s="20"/>
      <c r="E255" s="21"/>
      <c r="F255" s="22"/>
      <c r="G255" s="22"/>
      <c r="H255" s="34" t="str">
        <f t="shared" si="43"/>
        <v/>
      </c>
      <c r="I255" s="34" t="str">
        <f t="shared" si="44"/>
        <v/>
      </c>
      <c r="J255" s="34" t="str">
        <f t="shared" si="45"/>
        <v/>
      </c>
      <c r="K255" s="34" t="str">
        <f t="shared" si="46"/>
        <v/>
      </c>
      <c r="L255" s="26" t="str">
        <f>IF(AND($B255="",$D255=""),"",($C255-$B255-$F255)+($E255-$D255-$G255))</f>
        <v/>
      </c>
      <c r="M255" s="32"/>
      <c r="N255" s="190"/>
      <c r="O255" s="190"/>
      <c r="P255" s="190"/>
      <c r="Q255" s="190"/>
      <c r="R255" s="23"/>
    </row>
    <row r="256" spans="1:18">
      <c r="A256" s="27">
        <f t="shared" ca="1" si="47"/>
        <v>46083</v>
      </c>
      <c r="B256" s="20"/>
      <c r="C256" s="21"/>
      <c r="D256" s="20"/>
      <c r="E256" s="21"/>
      <c r="F256" s="22"/>
      <c r="G256" s="22"/>
      <c r="H256" s="34" t="str">
        <f t="shared" si="43"/>
        <v/>
      </c>
      <c r="I256" s="34" t="str">
        <f t="shared" si="44"/>
        <v/>
      </c>
      <c r="J256" s="34" t="str">
        <f t="shared" si="45"/>
        <v/>
      </c>
      <c r="K256" s="34" t="str">
        <f t="shared" si="46"/>
        <v/>
      </c>
      <c r="L256" s="26" t="str">
        <f>IF(AND($B256="",$D256=""),"",($C256-$B256-$F256)+($E256-$D256-$G256))</f>
        <v/>
      </c>
      <c r="M256" s="32"/>
      <c r="N256" s="190"/>
      <c r="O256" s="190"/>
      <c r="P256" s="190"/>
      <c r="Q256" s="190"/>
      <c r="R256" s="23"/>
    </row>
    <row r="257" spans="1:18">
      <c r="A257" s="27">
        <f t="shared" ca="1" si="47"/>
        <v>46084</v>
      </c>
      <c r="B257" s="20"/>
      <c r="C257" s="21"/>
      <c r="D257" s="20"/>
      <c r="E257" s="21"/>
      <c r="F257" s="22"/>
      <c r="G257" s="22"/>
      <c r="H257" s="34" t="str">
        <f t="shared" si="43"/>
        <v/>
      </c>
      <c r="I257" s="34" t="str">
        <f t="shared" si="44"/>
        <v/>
      </c>
      <c r="J257" s="34" t="str">
        <f t="shared" si="45"/>
        <v/>
      </c>
      <c r="K257" s="34" t="str">
        <f t="shared" si="46"/>
        <v/>
      </c>
      <c r="L257" s="26" t="str">
        <f>IF(AND($B257="",$D257=""),"",($C257-$B257-$F257)+($E257-$D257-$G257))</f>
        <v/>
      </c>
      <c r="M257" s="32"/>
      <c r="N257" s="190"/>
      <c r="O257" s="190"/>
      <c r="P257" s="190"/>
      <c r="Q257" s="190"/>
      <c r="R257" s="23"/>
    </row>
    <row r="258" spans="1:18">
      <c r="A258" s="5" t="s">
        <v>11</v>
      </c>
      <c r="B258" s="191"/>
      <c r="C258" s="192"/>
      <c r="D258" s="191"/>
      <c r="E258" s="192"/>
      <c r="F258" s="26" t="str">
        <f>IF(SUM($F227:$F257)=0,"",SUM($F227:$F257))</f>
        <v/>
      </c>
      <c r="G258" s="26" t="str">
        <f>IF(SUM($G227:$G257)=0,"",SUM($G227:$G257))</f>
        <v/>
      </c>
      <c r="H258" s="26" t="str">
        <f>IF(SUM(H227:H257)=0,"",SUM(H227:H257))</f>
        <v/>
      </c>
      <c r="I258" s="26" t="str">
        <f>IF(SUM(I227:I257)=0,"",SUM(I227:I257))</f>
        <v/>
      </c>
      <c r="J258" s="26" t="str">
        <f>IF(SUM(J227:J257)=0,"",SUM(J227:J257))</f>
        <v/>
      </c>
      <c r="K258" s="26" t="str">
        <f>IF(SUM(K227:K257)=0,"",SUM(K227:K257))</f>
        <v/>
      </c>
      <c r="L258" s="26" t="str">
        <f>IF(SUM($L227:$L257)=0,"",SUM($L227:$L257))</f>
        <v/>
      </c>
      <c r="M258" s="33"/>
      <c r="N258" s="193"/>
      <c r="O258" s="193"/>
      <c r="P258" s="193"/>
      <c r="Q258" s="193"/>
      <c r="R258" s="6"/>
    </row>
    <row r="260" spans="1:18" ht="27" customHeight="1">
      <c r="A260" s="194" t="s">
        <v>22</v>
      </c>
      <c r="B260" s="189" t="s">
        <v>103</v>
      </c>
      <c r="C260" s="189"/>
      <c r="D260" s="189"/>
      <c r="E260" s="189"/>
      <c r="F260" s="189" t="s">
        <v>23</v>
      </c>
      <c r="G260" s="189"/>
      <c r="H260" s="189" t="s">
        <v>88</v>
      </c>
      <c r="I260" s="189"/>
      <c r="J260" s="189"/>
      <c r="K260" s="189"/>
      <c r="L260" s="189" t="s">
        <v>87</v>
      </c>
      <c r="M260" s="195" t="s">
        <v>96</v>
      </c>
      <c r="N260" s="194" t="s">
        <v>25</v>
      </c>
      <c r="O260" s="194"/>
      <c r="P260" s="194"/>
      <c r="Q260" s="194"/>
      <c r="R260" s="189" t="s">
        <v>100</v>
      </c>
    </row>
    <row r="261" spans="1:18" ht="14.25" customHeight="1">
      <c r="A261" s="194"/>
      <c r="B261" s="189" t="s">
        <v>82</v>
      </c>
      <c r="C261" s="189"/>
      <c r="D261" s="189" t="s">
        <v>84</v>
      </c>
      <c r="E261" s="189"/>
      <c r="F261" s="189"/>
      <c r="G261" s="189"/>
      <c r="H261" s="189" t="s">
        <v>90</v>
      </c>
      <c r="I261" s="189"/>
      <c r="J261" s="189" t="s">
        <v>89</v>
      </c>
      <c r="K261" s="189"/>
      <c r="L261" s="189"/>
      <c r="M261" s="196"/>
      <c r="N261" s="194"/>
      <c r="O261" s="194"/>
      <c r="P261" s="194"/>
      <c r="Q261" s="194"/>
      <c r="R261" s="189"/>
    </row>
    <row r="262" spans="1:18">
      <c r="A262" s="194"/>
      <c r="B262" s="43" t="s">
        <v>26</v>
      </c>
      <c r="C262" s="43" t="s">
        <v>27</v>
      </c>
      <c r="D262" s="43" t="s">
        <v>26</v>
      </c>
      <c r="E262" s="43" t="s">
        <v>27</v>
      </c>
      <c r="F262" s="44" t="s">
        <v>85</v>
      </c>
      <c r="G262" s="44" t="s">
        <v>86</v>
      </c>
      <c r="H262" s="44" t="s">
        <v>81</v>
      </c>
      <c r="I262" s="44" t="s">
        <v>83</v>
      </c>
      <c r="J262" s="44" t="s">
        <v>81</v>
      </c>
      <c r="K262" s="44" t="s">
        <v>95</v>
      </c>
      <c r="L262" s="189"/>
      <c r="M262" s="197"/>
      <c r="N262" s="194"/>
      <c r="O262" s="194"/>
      <c r="P262" s="194"/>
      <c r="Q262" s="194"/>
      <c r="R262" s="194"/>
    </row>
    <row r="263" spans="1:18">
      <c r="A263" s="27" cm="1">
        <f t="array" aca="1" ref="A263" ca="1">DATE("2025","8"+7,IFERROR(INDIRECT(T1),"1"))</f>
        <v>46082</v>
      </c>
      <c r="B263" s="20"/>
      <c r="C263" s="21"/>
      <c r="D263" s="20"/>
      <c r="E263" s="21"/>
      <c r="F263" s="22"/>
      <c r="G263" s="22"/>
      <c r="H263" s="34" t="str">
        <f>IF(OR(B263="",LEFT(M263,1)="✓"),"",C263-B263-F263)</f>
        <v/>
      </c>
      <c r="I263" s="34" t="str">
        <f>IF(OR(D263="",LEFT(M263,1)="✓"),"",E263-D263-G263)</f>
        <v/>
      </c>
      <c r="J263" s="34" t="str">
        <f>IF(AND(B263&lt;&gt;"",M263="✓所定"),C263-B263-F263,"")</f>
        <v/>
      </c>
      <c r="K263" s="34" t="str">
        <f>IF(AND(B263&lt;&gt;"",M263="✓法定"),C263-B263-F263,"")</f>
        <v/>
      </c>
      <c r="L263" s="34" t="str">
        <f>IF(AND($B263="",$D263=""),"",($C263-$B263-$F263)+($E263-$D263-$G263))</f>
        <v/>
      </c>
      <c r="M263" s="32"/>
      <c r="N263" s="190"/>
      <c r="O263" s="190"/>
      <c r="P263" s="190"/>
      <c r="Q263" s="190"/>
      <c r="R263" s="23"/>
    </row>
    <row r="264" spans="1:18">
      <c r="A264" s="27">
        <f ca="1">A263+1</f>
        <v>46083</v>
      </c>
      <c r="B264" s="20"/>
      <c r="C264" s="21"/>
      <c r="D264" s="20"/>
      <c r="E264" s="21"/>
      <c r="F264" s="22"/>
      <c r="G264" s="22"/>
      <c r="H264" s="34" t="str">
        <f t="shared" ref="H264:H293" si="48">IF(OR(B264="",LEFT(M264,1)="✓"),"",C264-B264-F264)</f>
        <v/>
      </c>
      <c r="I264" s="34" t="str">
        <f t="shared" ref="I264:I293" si="49">IF(OR(D264="",LEFT(M264,1)="✓"),"",E264-D264-G264)</f>
        <v/>
      </c>
      <c r="J264" s="34" t="str">
        <f t="shared" ref="J264:J293" si="50">IF(AND(B264&lt;&gt;"",M264="✓所定"),C264-B264-F264,"")</f>
        <v/>
      </c>
      <c r="K264" s="34" t="str">
        <f t="shared" ref="K264:K293" si="51">IF(AND(B264&lt;&gt;"",M264="✓法定"),C264-B264-F264,"")</f>
        <v/>
      </c>
      <c r="L264" s="34" t="str">
        <f t="shared" ref="L264:L288" si="52">IF(AND($B264="",$D264=""),"",($C264-$B264-$F264)+($E264-$D264-$G264))</f>
        <v/>
      </c>
      <c r="M264" s="32"/>
      <c r="N264" s="190"/>
      <c r="O264" s="190"/>
      <c r="P264" s="190"/>
      <c r="Q264" s="190"/>
      <c r="R264" s="23"/>
    </row>
    <row r="265" spans="1:18">
      <c r="A265" s="27">
        <f t="shared" ref="A265:A293" ca="1" si="53">A264+1</f>
        <v>46084</v>
      </c>
      <c r="B265" s="20"/>
      <c r="C265" s="21"/>
      <c r="D265" s="20"/>
      <c r="E265" s="21"/>
      <c r="F265" s="22"/>
      <c r="G265" s="22"/>
      <c r="H265" s="34" t="str">
        <f t="shared" si="48"/>
        <v/>
      </c>
      <c r="I265" s="34" t="str">
        <f t="shared" si="49"/>
        <v/>
      </c>
      <c r="J265" s="34" t="str">
        <f t="shared" si="50"/>
        <v/>
      </c>
      <c r="K265" s="34" t="str">
        <f t="shared" si="51"/>
        <v/>
      </c>
      <c r="L265" s="34" t="str">
        <f t="shared" si="52"/>
        <v/>
      </c>
      <c r="M265" s="32"/>
      <c r="N265" s="190"/>
      <c r="O265" s="190"/>
      <c r="P265" s="190"/>
      <c r="Q265" s="190"/>
      <c r="R265" s="23"/>
    </row>
    <row r="266" spans="1:18">
      <c r="A266" s="27">
        <f t="shared" ca="1" si="53"/>
        <v>46085</v>
      </c>
      <c r="B266" s="20"/>
      <c r="C266" s="21"/>
      <c r="D266" s="20"/>
      <c r="E266" s="21"/>
      <c r="F266" s="22"/>
      <c r="G266" s="22"/>
      <c r="H266" s="34" t="str">
        <f t="shared" si="48"/>
        <v/>
      </c>
      <c r="I266" s="34" t="str">
        <f t="shared" si="49"/>
        <v/>
      </c>
      <c r="J266" s="34" t="str">
        <f t="shared" si="50"/>
        <v/>
      </c>
      <c r="K266" s="34" t="str">
        <f t="shared" si="51"/>
        <v/>
      </c>
      <c r="L266" s="34" t="str">
        <f t="shared" si="52"/>
        <v/>
      </c>
      <c r="M266" s="32"/>
      <c r="N266" s="190"/>
      <c r="O266" s="190"/>
      <c r="P266" s="190"/>
      <c r="Q266" s="190"/>
      <c r="R266" s="23"/>
    </row>
    <row r="267" spans="1:18">
      <c r="A267" s="27">
        <f t="shared" ca="1" si="53"/>
        <v>46086</v>
      </c>
      <c r="B267" s="20"/>
      <c r="C267" s="21"/>
      <c r="D267" s="20"/>
      <c r="E267" s="21"/>
      <c r="F267" s="22"/>
      <c r="G267" s="22"/>
      <c r="H267" s="34" t="str">
        <f t="shared" si="48"/>
        <v/>
      </c>
      <c r="I267" s="34" t="str">
        <f t="shared" si="49"/>
        <v/>
      </c>
      <c r="J267" s="34" t="str">
        <f t="shared" si="50"/>
        <v/>
      </c>
      <c r="K267" s="34" t="str">
        <f t="shared" si="51"/>
        <v/>
      </c>
      <c r="L267" s="34" t="str">
        <f t="shared" si="52"/>
        <v/>
      </c>
      <c r="M267" s="32"/>
      <c r="N267" s="190"/>
      <c r="O267" s="190"/>
      <c r="P267" s="190"/>
      <c r="Q267" s="190"/>
      <c r="R267" s="23"/>
    </row>
    <row r="268" spans="1:18">
      <c r="A268" s="27">
        <f t="shared" ca="1" si="53"/>
        <v>46087</v>
      </c>
      <c r="B268" s="20"/>
      <c r="C268" s="21"/>
      <c r="D268" s="20"/>
      <c r="E268" s="21"/>
      <c r="F268" s="22"/>
      <c r="G268" s="22"/>
      <c r="H268" s="34" t="str">
        <f t="shared" si="48"/>
        <v/>
      </c>
      <c r="I268" s="34" t="str">
        <f t="shared" si="49"/>
        <v/>
      </c>
      <c r="J268" s="34" t="str">
        <f t="shared" si="50"/>
        <v/>
      </c>
      <c r="K268" s="34" t="str">
        <f t="shared" si="51"/>
        <v/>
      </c>
      <c r="L268" s="34" t="str">
        <f t="shared" si="52"/>
        <v/>
      </c>
      <c r="M268" s="32"/>
      <c r="N268" s="190"/>
      <c r="O268" s="190"/>
      <c r="P268" s="190"/>
      <c r="Q268" s="190"/>
      <c r="R268" s="23"/>
    </row>
    <row r="269" spans="1:18">
      <c r="A269" s="27">
        <f t="shared" ca="1" si="53"/>
        <v>46088</v>
      </c>
      <c r="B269" s="20"/>
      <c r="C269" s="21"/>
      <c r="D269" s="20"/>
      <c r="E269" s="21"/>
      <c r="F269" s="22"/>
      <c r="G269" s="22"/>
      <c r="H269" s="34" t="str">
        <f t="shared" si="48"/>
        <v/>
      </c>
      <c r="I269" s="34" t="str">
        <f t="shared" si="49"/>
        <v/>
      </c>
      <c r="J269" s="34" t="str">
        <f t="shared" si="50"/>
        <v/>
      </c>
      <c r="K269" s="34" t="str">
        <f t="shared" si="51"/>
        <v/>
      </c>
      <c r="L269" s="34" t="str">
        <f t="shared" si="52"/>
        <v/>
      </c>
      <c r="M269" s="32"/>
      <c r="N269" s="190"/>
      <c r="O269" s="190"/>
      <c r="P269" s="190"/>
      <c r="Q269" s="190"/>
      <c r="R269" s="23"/>
    </row>
    <row r="270" spans="1:18">
      <c r="A270" s="27">
        <f t="shared" ca="1" si="53"/>
        <v>46089</v>
      </c>
      <c r="B270" s="20"/>
      <c r="C270" s="21"/>
      <c r="D270" s="20"/>
      <c r="E270" s="21"/>
      <c r="F270" s="22"/>
      <c r="G270" s="22"/>
      <c r="H270" s="34" t="str">
        <f t="shared" si="48"/>
        <v/>
      </c>
      <c r="I270" s="34" t="str">
        <f t="shared" si="49"/>
        <v/>
      </c>
      <c r="J270" s="34" t="str">
        <f t="shared" si="50"/>
        <v/>
      </c>
      <c r="K270" s="34" t="str">
        <f t="shared" si="51"/>
        <v/>
      </c>
      <c r="L270" s="34" t="str">
        <f t="shared" si="52"/>
        <v/>
      </c>
      <c r="M270" s="32"/>
      <c r="N270" s="190"/>
      <c r="O270" s="190"/>
      <c r="P270" s="190"/>
      <c r="Q270" s="190"/>
      <c r="R270" s="23"/>
    </row>
    <row r="271" spans="1:18">
      <c r="A271" s="27">
        <f t="shared" ca="1" si="53"/>
        <v>46090</v>
      </c>
      <c r="B271" s="20"/>
      <c r="C271" s="21"/>
      <c r="D271" s="20"/>
      <c r="E271" s="21"/>
      <c r="F271" s="22"/>
      <c r="G271" s="22"/>
      <c r="H271" s="34" t="str">
        <f t="shared" si="48"/>
        <v/>
      </c>
      <c r="I271" s="34" t="str">
        <f t="shared" si="49"/>
        <v/>
      </c>
      <c r="J271" s="34" t="str">
        <f t="shared" si="50"/>
        <v/>
      </c>
      <c r="K271" s="34" t="str">
        <f t="shared" si="51"/>
        <v/>
      </c>
      <c r="L271" s="34" t="str">
        <f t="shared" si="52"/>
        <v/>
      </c>
      <c r="M271" s="32"/>
      <c r="N271" s="190"/>
      <c r="O271" s="190"/>
      <c r="P271" s="190"/>
      <c r="Q271" s="190"/>
      <c r="R271" s="23"/>
    </row>
    <row r="272" spans="1:18">
      <c r="A272" s="27">
        <f t="shared" ca="1" si="53"/>
        <v>46091</v>
      </c>
      <c r="B272" s="20"/>
      <c r="C272" s="21"/>
      <c r="D272" s="20"/>
      <c r="E272" s="21"/>
      <c r="F272" s="22"/>
      <c r="G272" s="22"/>
      <c r="H272" s="34" t="str">
        <f t="shared" si="48"/>
        <v/>
      </c>
      <c r="I272" s="34" t="str">
        <f t="shared" si="49"/>
        <v/>
      </c>
      <c r="J272" s="34" t="str">
        <f t="shared" si="50"/>
        <v/>
      </c>
      <c r="K272" s="34" t="str">
        <f t="shared" si="51"/>
        <v/>
      </c>
      <c r="L272" s="34" t="str">
        <f t="shared" si="52"/>
        <v/>
      </c>
      <c r="M272" s="32"/>
      <c r="N272" s="190"/>
      <c r="O272" s="190"/>
      <c r="P272" s="190"/>
      <c r="Q272" s="190"/>
      <c r="R272" s="23"/>
    </row>
    <row r="273" spans="1:18">
      <c r="A273" s="27">
        <f t="shared" ca="1" si="53"/>
        <v>46092</v>
      </c>
      <c r="B273" s="20"/>
      <c r="C273" s="21"/>
      <c r="D273" s="20"/>
      <c r="E273" s="21"/>
      <c r="F273" s="22"/>
      <c r="G273" s="22"/>
      <c r="H273" s="34" t="str">
        <f t="shared" si="48"/>
        <v/>
      </c>
      <c r="I273" s="34" t="str">
        <f t="shared" si="49"/>
        <v/>
      </c>
      <c r="J273" s="34" t="str">
        <f t="shared" si="50"/>
        <v/>
      </c>
      <c r="K273" s="34" t="str">
        <f t="shared" si="51"/>
        <v/>
      </c>
      <c r="L273" s="34" t="str">
        <f t="shared" si="52"/>
        <v/>
      </c>
      <c r="M273" s="32"/>
      <c r="N273" s="190"/>
      <c r="O273" s="190"/>
      <c r="P273" s="190"/>
      <c r="Q273" s="190"/>
      <c r="R273" s="23"/>
    </row>
    <row r="274" spans="1:18">
      <c r="A274" s="27">
        <f t="shared" ca="1" si="53"/>
        <v>46093</v>
      </c>
      <c r="B274" s="20"/>
      <c r="C274" s="21"/>
      <c r="D274" s="20"/>
      <c r="E274" s="21"/>
      <c r="F274" s="22"/>
      <c r="G274" s="22"/>
      <c r="H274" s="34" t="str">
        <f t="shared" si="48"/>
        <v/>
      </c>
      <c r="I274" s="34" t="str">
        <f t="shared" si="49"/>
        <v/>
      </c>
      <c r="J274" s="34" t="str">
        <f t="shared" si="50"/>
        <v/>
      </c>
      <c r="K274" s="34" t="str">
        <f t="shared" si="51"/>
        <v/>
      </c>
      <c r="L274" s="34" t="str">
        <f t="shared" si="52"/>
        <v/>
      </c>
      <c r="M274" s="32"/>
      <c r="N274" s="190"/>
      <c r="O274" s="190"/>
      <c r="P274" s="190"/>
      <c r="Q274" s="190"/>
      <c r="R274" s="23"/>
    </row>
    <row r="275" spans="1:18">
      <c r="A275" s="27">
        <f t="shared" ca="1" si="53"/>
        <v>46094</v>
      </c>
      <c r="B275" s="20"/>
      <c r="C275" s="21"/>
      <c r="D275" s="20"/>
      <c r="E275" s="21"/>
      <c r="F275" s="22"/>
      <c r="G275" s="22"/>
      <c r="H275" s="34" t="str">
        <f t="shared" si="48"/>
        <v/>
      </c>
      <c r="I275" s="34" t="str">
        <f t="shared" si="49"/>
        <v/>
      </c>
      <c r="J275" s="34" t="str">
        <f t="shared" si="50"/>
        <v/>
      </c>
      <c r="K275" s="34" t="str">
        <f t="shared" si="51"/>
        <v/>
      </c>
      <c r="L275" s="34" t="str">
        <f t="shared" si="52"/>
        <v/>
      </c>
      <c r="M275" s="32"/>
      <c r="N275" s="190"/>
      <c r="O275" s="190"/>
      <c r="P275" s="190"/>
      <c r="Q275" s="190"/>
      <c r="R275" s="23"/>
    </row>
    <row r="276" spans="1:18">
      <c r="A276" s="27">
        <f t="shared" ca="1" si="53"/>
        <v>46095</v>
      </c>
      <c r="B276" s="20"/>
      <c r="C276" s="21"/>
      <c r="D276" s="20"/>
      <c r="E276" s="21"/>
      <c r="F276" s="22"/>
      <c r="G276" s="22"/>
      <c r="H276" s="34" t="str">
        <f t="shared" si="48"/>
        <v/>
      </c>
      <c r="I276" s="34" t="str">
        <f t="shared" si="49"/>
        <v/>
      </c>
      <c r="J276" s="34" t="str">
        <f t="shared" si="50"/>
        <v/>
      </c>
      <c r="K276" s="34" t="str">
        <f t="shared" si="51"/>
        <v/>
      </c>
      <c r="L276" s="34" t="str">
        <f t="shared" si="52"/>
        <v/>
      </c>
      <c r="M276" s="32"/>
      <c r="N276" s="190"/>
      <c r="O276" s="190"/>
      <c r="P276" s="190"/>
      <c r="Q276" s="190"/>
      <c r="R276" s="23"/>
    </row>
    <row r="277" spans="1:18">
      <c r="A277" s="27">
        <f t="shared" ca="1" si="53"/>
        <v>46096</v>
      </c>
      <c r="B277" s="20"/>
      <c r="C277" s="21"/>
      <c r="D277" s="20"/>
      <c r="E277" s="21"/>
      <c r="F277" s="22"/>
      <c r="G277" s="22"/>
      <c r="H277" s="34" t="str">
        <f t="shared" si="48"/>
        <v/>
      </c>
      <c r="I277" s="34" t="str">
        <f t="shared" si="49"/>
        <v/>
      </c>
      <c r="J277" s="34" t="str">
        <f t="shared" si="50"/>
        <v/>
      </c>
      <c r="K277" s="34" t="str">
        <f t="shared" si="51"/>
        <v/>
      </c>
      <c r="L277" s="34" t="str">
        <f t="shared" si="52"/>
        <v/>
      </c>
      <c r="M277" s="32"/>
      <c r="N277" s="190"/>
      <c r="O277" s="190"/>
      <c r="P277" s="190"/>
      <c r="Q277" s="190"/>
      <c r="R277" s="23"/>
    </row>
    <row r="278" spans="1:18">
      <c r="A278" s="27">
        <f t="shared" ca="1" si="53"/>
        <v>46097</v>
      </c>
      <c r="B278" s="20"/>
      <c r="C278" s="21"/>
      <c r="D278" s="20"/>
      <c r="E278" s="21"/>
      <c r="F278" s="22"/>
      <c r="G278" s="22"/>
      <c r="H278" s="34" t="str">
        <f t="shared" si="48"/>
        <v/>
      </c>
      <c r="I278" s="34" t="str">
        <f t="shared" si="49"/>
        <v/>
      </c>
      <c r="J278" s="34" t="str">
        <f t="shared" si="50"/>
        <v/>
      </c>
      <c r="K278" s="34" t="str">
        <f t="shared" si="51"/>
        <v/>
      </c>
      <c r="L278" s="34" t="str">
        <f t="shared" si="52"/>
        <v/>
      </c>
      <c r="M278" s="32"/>
      <c r="N278" s="190"/>
      <c r="O278" s="190"/>
      <c r="P278" s="190"/>
      <c r="Q278" s="190"/>
      <c r="R278" s="23"/>
    </row>
    <row r="279" spans="1:18">
      <c r="A279" s="27">
        <f t="shared" ca="1" si="53"/>
        <v>46098</v>
      </c>
      <c r="B279" s="20"/>
      <c r="C279" s="21"/>
      <c r="D279" s="20"/>
      <c r="E279" s="21"/>
      <c r="F279" s="22"/>
      <c r="G279" s="22"/>
      <c r="H279" s="34" t="str">
        <f t="shared" si="48"/>
        <v/>
      </c>
      <c r="I279" s="34" t="str">
        <f t="shared" si="49"/>
        <v/>
      </c>
      <c r="J279" s="34" t="str">
        <f t="shared" si="50"/>
        <v/>
      </c>
      <c r="K279" s="34" t="str">
        <f t="shared" si="51"/>
        <v/>
      </c>
      <c r="L279" s="34" t="str">
        <f t="shared" si="52"/>
        <v/>
      </c>
      <c r="M279" s="32"/>
      <c r="N279" s="190"/>
      <c r="O279" s="190"/>
      <c r="P279" s="190"/>
      <c r="Q279" s="190"/>
      <c r="R279" s="23"/>
    </row>
    <row r="280" spans="1:18">
      <c r="A280" s="27">
        <f t="shared" ca="1" si="53"/>
        <v>46099</v>
      </c>
      <c r="B280" s="20"/>
      <c r="C280" s="21"/>
      <c r="D280" s="20"/>
      <c r="E280" s="21"/>
      <c r="F280" s="22"/>
      <c r="G280" s="22"/>
      <c r="H280" s="34" t="str">
        <f t="shared" si="48"/>
        <v/>
      </c>
      <c r="I280" s="34" t="str">
        <f t="shared" si="49"/>
        <v/>
      </c>
      <c r="J280" s="34" t="str">
        <f t="shared" si="50"/>
        <v/>
      </c>
      <c r="K280" s="34" t="str">
        <f t="shared" si="51"/>
        <v/>
      </c>
      <c r="L280" s="34" t="str">
        <f t="shared" si="52"/>
        <v/>
      </c>
      <c r="M280" s="32"/>
      <c r="N280" s="190"/>
      <c r="O280" s="190"/>
      <c r="P280" s="190"/>
      <c r="Q280" s="190"/>
      <c r="R280" s="23"/>
    </row>
    <row r="281" spans="1:18">
      <c r="A281" s="27">
        <f t="shared" ca="1" si="53"/>
        <v>46100</v>
      </c>
      <c r="B281" s="20"/>
      <c r="C281" s="21"/>
      <c r="D281" s="20"/>
      <c r="E281" s="21"/>
      <c r="F281" s="22"/>
      <c r="G281" s="22"/>
      <c r="H281" s="34" t="str">
        <f t="shared" si="48"/>
        <v/>
      </c>
      <c r="I281" s="34" t="str">
        <f t="shared" si="49"/>
        <v/>
      </c>
      <c r="J281" s="34" t="str">
        <f t="shared" si="50"/>
        <v/>
      </c>
      <c r="K281" s="34" t="str">
        <f t="shared" si="51"/>
        <v/>
      </c>
      <c r="L281" s="34" t="str">
        <f t="shared" si="52"/>
        <v/>
      </c>
      <c r="M281" s="32"/>
      <c r="N281" s="190"/>
      <c r="O281" s="190"/>
      <c r="P281" s="190"/>
      <c r="Q281" s="190"/>
      <c r="R281" s="23"/>
    </row>
    <row r="282" spans="1:18">
      <c r="A282" s="27">
        <f t="shared" ca="1" si="53"/>
        <v>46101</v>
      </c>
      <c r="B282" s="20"/>
      <c r="C282" s="21"/>
      <c r="D282" s="20"/>
      <c r="E282" s="21"/>
      <c r="F282" s="22"/>
      <c r="G282" s="22"/>
      <c r="H282" s="34" t="str">
        <f t="shared" si="48"/>
        <v/>
      </c>
      <c r="I282" s="34" t="str">
        <f t="shared" si="49"/>
        <v/>
      </c>
      <c r="J282" s="34" t="str">
        <f t="shared" si="50"/>
        <v/>
      </c>
      <c r="K282" s="34" t="str">
        <f t="shared" si="51"/>
        <v/>
      </c>
      <c r="L282" s="34" t="str">
        <f t="shared" si="52"/>
        <v/>
      </c>
      <c r="M282" s="32"/>
      <c r="N282" s="190"/>
      <c r="O282" s="190"/>
      <c r="P282" s="190"/>
      <c r="Q282" s="190"/>
      <c r="R282" s="23"/>
    </row>
    <row r="283" spans="1:18">
      <c r="A283" s="27">
        <f t="shared" ca="1" si="53"/>
        <v>46102</v>
      </c>
      <c r="B283" s="20"/>
      <c r="C283" s="21"/>
      <c r="D283" s="20"/>
      <c r="E283" s="21"/>
      <c r="F283" s="22"/>
      <c r="G283" s="22"/>
      <c r="H283" s="34" t="str">
        <f t="shared" si="48"/>
        <v/>
      </c>
      <c r="I283" s="34" t="str">
        <f t="shared" si="49"/>
        <v/>
      </c>
      <c r="J283" s="34" t="str">
        <f t="shared" si="50"/>
        <v/>
      </c>
      <c r="K283" s="34" t="str">
        <f t="shared" si="51"/>
        <v/>
      </c>
      <c r="L283" s="34" t="str">
        <f t="shared" si="52"/>
        <v/>
      </c>
      <c r="M283" s="32"/>
      <c r="N283" s="190"/>
      <c r="O283" s="190"/>
      <c r="P283" s="190"/>
      <c r="Q283" s="190"/>
      <c r="R283" s="23"/>
    </row>
    <row r="284" spans="1:18">
      <c r="A284" s="27">
        <f t="shared" ca="1" si="53"/>
        <v>46103</v>
      </c>
      <c r="B284" s="20"/>
      <c r="C284" s="21"/>
      <c r="D284" s="20"/>
      <c r="E284" s="21"/>
      <c r="F284" s="22"/>
      <c r="G284" s="22"/>
      <c r="H284" s="34" t="str">
        <f t="shared" si="48"/>
        <v/>
      </c>
      <c r="I284" s="34" t="str">
        <f t="shared" si="49"/>
        <v/>
      </c>
      <c r="J284" s="34" t="str">
        <f t="shared" si="50"/>
        <v/>
      </c>
      <c r="K284" s="34" t="str">
        <f t="shared" si="51"/>
        <v/>
      </c>
      <c r="L284" s="34" t="str">
        <f t="shared" si="52"/>
        <v/>
      </c>
      <c r="M284" s="32"/>
      <c r="N284" s="190"/>
      <c r="O284" s="190"/>
      <c r="P284" s="190"/>
      <c r="Q284" s="190"/>
      <c r="R284" s="23"/>
    </row>
    <row r="285" spans="1:18">
      <c r="A285" s="27">
        <f t="shared" ca="1" si="53"/>
        <v>46104</v>
      </c>
      <c r="B285" s="20"/>
      <c r="C285" s="21"/>
      <c r="D285" s="20"/>
      <c r="E285" s="21"/>
      <c r="F285" s="22"/>
      <c r="G285" s="22"/>
      <c r="H285" s="34" t="str">
        <f t="shared" si="48"/>
        <v/>
      </c>
      <c r="I285" s="34" t="str">
        <f t="shared" si="49"/>
        <v/>
      </c>
      <c r="J285" s="34" t="str">
        <f t="shared" si="50"/>
        <v/>
      </c>
      <c r="K285" s="34" t="str">
        <f t="shared" si="51"/>
        <v/>
      </c>
      <c r="L285" s="34" t="str">
        <f t="shared" si="52"/>
        <v/>
      </c>
      <c r="M285" s="32"/>
      <c r="N285" s="190"/>
      <c r="O285" s="190"/>
      <c r="P285" s="190"/>
      <c r="Q285" s="190"/>
      <c r="R285" s="23"/>
    </row>
    <row r="286" spans="1:18">
      <c r="A286" s="27">
        <f t="shared" ca="1" si="53"/>
        <v>46105</v>
      </c>
      <c r="B286" s="20"/>
      <c r="C286" s="21"/>
      <c r="D286" s="20"/>
      <c r="E286" s="21"/>
      <c r="F286" s="22"/>
      <c r="G286" s="22"/>
      <c r="H286" s="34" t="str">
        <f t="shared" si="48"/>
        <v/>
      </c>
      <c r="I286" s="34" t="str">
        <f t="shared" si="49"/>
        <v/>
      </c>
      <c r="J286" s="34" t="str">
        <f t="shared" si="50"/>
        <v/>
      </c>
      <c r="K286" s="34" t="str">
        <f t="shared" si="51"/>
        <v/>
      </c>
      <c r="L286" s="34" t="str">
        <f t="shared" si="52"/>
        <v/>
      </c>
      <c r="M286" s="32"/>
      <c r="N286" s="190"/>
      <c r="O286" s="190"/>
      <c r="P286" s="190"/>
      <c r="Q286" s="190"/>
      <c r="R286" s="23"/>
    </row>
    <row r="287" spans="1:18">
      <c r="A287" s="27">
        <f t="shared" ca="1" si="53"/>
        <v>46106</v>
      </c>
      <c r="B287" s="20"/>
      <c r="C287" s="21"/>
      <c r="D287" s="20"/>
      <c r="E287" s="21"/>
      <c r="F287" s="22"/>
      <c r="G287" s="22"/>
      <c r="H287" s="34" t="str">
        <f t="shared" si="48"/>
        <v/>
      </c>
      <c r="I287" s="34" t="str">
        <f t="shared" si="49"/>
        <v/>
      </c>
      <c r="J287" s="34" t="str">
        <f t="shared" si="50"/>
        <v/>
      </c>
      <c r="K287" s="34" t="str">
        <f t="shared" si="51"/>
        <v/>
      </c>
      <c r="L287" s="34" t="str">
        <f t="shared" si="52"/>
        <v/>
      </c>
      <c r="M287" s="32"/>
      <c r="N287" s="190"/>
      <c r="O287" s="190"/>
      <c r="P287" s="190"/>
      <c r="Q287" s="190"/>
      <c r="R287" s="23"/>
    </row>
    <row r="288" spans="1:18">
      <c r="A288" s="27">
        <f t="shared" ca="1" si="53"/>
        <v>46107</v>
      </c>
      <c r="B288" s="20"/>
      <c r="C288" s="21"/>
      <c r="D288" s="20"/>
      <c r="E288" s="21"/>
      <c r="F288" s="22"/>
      <c r="G288" s="22"/>
      <c r="H288" s="34" t="str">
        <f t="shared" si="48"/>
        <v/>
      </c>
      <c r="I288" s="34" t="str">
        <f t="shared" si="49"/>
        <v/>
      </c>
      <c r="J288" s="34" t="str">
        <f t="shared" si="50"/>
        <v/>
      </c>
      <c r="K288" s="34" t="str">
        <f t="shared" si="51"/>
        <v/>
      </c>
      <c r="L288" s="34" t="str">
        <f t="shared" si="52"/>
        <v/>
      </c>
      <c r="M288" s="32"/>
      <c r="N288" s="190"/>
      <c r="O288" s="190"/>
      <c r="P288" s="190"/>
      <c r="Q288" s="190"/>
      <c r="R288" s="23"/>
    </row>
    <row r="289" spans="1:18">
      <c r="A289" s="27">
        <f t="shared" ca="1" si="53"/>
        <v>46108</v>
      </c>
      <c r="B289" s="20"/>
      <c r="C289" s="21"/>
      <c r="D289" s="20"/>
      <c r="E289" s="21"/>
      <c r="F289" s="22"/>
      <c r="G289" s="22"/>
      <c r="H289" s="34" t="str">
        <f t="shared" si="48"/>
        <v/>
      </c>
      <c r="I289" s="34" t="str">
        <f t="shared" si="49"/>
        <v/>
      </c>
      <c r="J289" s="34" t="str">
        <f t="shared" si="50"/>
        <v/>
      </c>
      <c r="K289" s="34" t="str">
        <f t="shared" si="51"/>
        <v/>
      </c>
      <c r="L289" s="34" t="str">
        <f>IF(AND($B289="",$D289=""),"",($C289-$B289-$F289)+($E289-$D289-$G289))</f>
        <v/>
      </c>
      <c r="M289" s="32"/>
      <c r="N289" s="190"/>
      <c r="O289" s="190"/>
      <c r="P289" s="190"/>
      <c r="Q289" s="190"/>
      <c r="R289" s="23"/>
    </row>
    <row r="290" spans="1:18">
      <c r="A290" s="27">
        <f t="shared" ca="1" si="53"/>
        <v>46109</v>
      </c>
      <c r="B290" s="20"/>
      <c r="C290" s="21"/>
      <c r="D290" s="20"/>
      <c r="E290" s="21"/>
      <c r="F290" s="22"/>
      <c r="G290" s="22"/>
      <c r="H290" s="34" t="str">
        <f t="shared" si="48"/>
        <v/>
      </c>
      <c r="I290" s="34" t="str">
        <f t="shared" si="49"/>
        <v/>
      </c>
      <c r="J290" s="34" t="str">
        <f t="shared" si="50"/>
        <v/>
      </c>
      <c r="K290" s="34" t="str">
        <f t="shared" si="51"/>
        <v/>
      </c>
      <c r="L290" s="34" t="str">
        <f>IF(AND($B290="",$D290=""),"",($C290-$B290-$F290)+($E290-$D290-$G290))</f>
        <v/>
      </c>
      <c r="M290" s="32"/>
      <c r="N290" s="190"/>
      <c r="O290" s="190"/>
      <c r="P290" s="190"/>
      <c r="Q290" s="190"/>
      <c r="R290" s="23"/>
    </row>
    <row r="291" spans="1:18">
      <c r="A291" s="27">
        <f t="shared" ca="1" si="53"/>
        <v>46110</v>
      </c>
      <c r="B291" s="20"/>
      <c r="C291" s="21"/>
      <c r="D291" s="20"/>
      <c r="E291" s="21"/>
      <c r="F291" s="22"/>
      <c r="G291" s="22"/>
      <c r="H291" s="34" t="str">
        <f t="shared" si="48"/>
        <v/>
      </c>
      <c r="I291" s="34" t="str">
        <f t="shared" si="49"/>
        <v/>
      </c>
      <c r="J291" s="34" t="str">
        <f t="shared" si="50"/>
        <v/>
      </c>
      <c r="K291" s="34" t="str">
        <f t="shared" si="51"/>
        <v/>
      </c>
      <c r="L291" s="34" t="str">
        <f>IF(AND($B291="",$D291=""),"",($C291-$B291-$F291)+($E291-$D291-$G291))</f>
        <v/>
      </c>
      <c r="M291" s="32"/>
      <c r="N291" s="190"/>
      <c r="O291" s="190"/>
      <c r="P291" s="190"/>
      <c r="Q291" s="190"/>
      <c r="R291" s="23"/>
    </row>
    <row r="292" spans="1:18">
      <c r="A292" s="27">
        <f t="shared" ca="1" si="53"/>
        <v>46111</v>
      </c>
      <c r="B292" s="20"/>
      <c r="C292" s="21"/>
      <c r="D292" s="20"/>
      <c r="E292" s="21"/>
      <c r="F292" s="22"/>
      <c r="G292" s="22"/>
      <c r="H292" s="34" t="str">
        <f t="shared" si="48"/>
        <v/>
      </c>
      <c r="I292" s="34" t="str">
        <f t="shared" si="49"/>
        <v/>
      </c>
      <c r="J292" s="34" t="str">
        <f t="shared" si="50"/>
        <v/>
      </c>
      <c r="K292" s="34" t="str">
        <f t="shared" si="51"/>
        <v/>
      </c>
      <c r="L292" s="34" t="str">
        <f>IF(AND($B292="",$D292=""),"",($C292-$B292-$F292)+($E292-$D292-$G292))</f>
        <v/>
      </c>
      <c r="M292" s="32"/>
      <c r="N292" s="190"/>
      <c r="O292" s="190"/>
      <c r="P292" s="190"/>
      <c r="Q292" s="190"/>
      <c r="R292" s="23"/>
    </row>
    <row r="293" spans="1:18">
      <c r="A293" s="27">
        <f t="shared" ca="1" si="53"/>
        <v>46112</v>
      </c>
      <c r="B293" s="20"/>
      <c r="C293" s="21"/>
      <c r="D293" s="20"/>
      <c r="E293" s="21"/>
      <c r="F293" s="22"/>
      <c r="G293" s="22"/>
      <c r="H293" s="34" t="str">
        <f t="shared" si="48"/>
        <v/>
      </c>
      <c r="I293" s="34" t="str">
        <f t="shared" si="49"/>
        <v/>
      </c>
      <c r="J293" s="34" t="str">
        <f t="shared" si="50"/>
        <v/>
      </c>
      <c r="K293" s="34" t="str">
        <f t="shared" si="51"/>
        <v/>
      </c>
      <c r="L293" s="34" t="str">
        <f>IF(AND($B293="",$D293=""),"",($C293-$B293-$F293)+($E293-$D293-$G293))</f>
        <v/>
      </c>
      <c r="M293" s="32"/>
      <c r="N293" s="190"/>
      <c r="O293" s="190"/>
      <c r="P293" s="190"/>
      <c r="Q293" s="190"/>
      <c r="R293" s="23"/>
    </row>
    <row r="294" spans="1:18">
      <c r="A294" s="5" t="s">
        <v>11</v>
      </c>
      <c r="B294" s="191"/>
      <c r="C294" s="192"/>
      <c r="D294" s="191"/>
      <c r="E294" s="192"/>
      <c r="F294" s="26" t="str">
        <f>IF(SUM($F263:$F293)=0,"",SUM($F263:$F293))</f>
        <v/>
      </c>
      <c r="G294" s="26" t="str">
        <f>IF(SUM($G263:$G293)=0,"",SUM($G263:$G293))</f>
        <v/>
      </c>
      <c r="H294" s="26" t="str">
        <f>IF(SUM(H263:H293)=0,"",SUM(H263:H293))</f>
        <v/>
      </c>
      <c r="I294" s="26" t="str">
        <f>IF(SUM(I263:I293)=0,"",SUM(I263:I293))</f>
        <v/>
      </c>
      <c r="J294" s="26" t="str">
        <f t="shared" ref="J294:K294" si="54">IF(SUM(J263:J293)=0,"",SUM(J263:J293))</f>
        <v/>
      </c>
      <c r="K294" s="26" t="str">
        <f t="shared" si="54"/>
        <v/>
      </c>
      <c r="L294" s="26" t="str">
        <f>IF(SUM($L263:$L293)=0,"",SUM($L263:$L293))</f>
        <v/>
      </c>
      <c r="M294" s="33"/>
      <c r="N294" s="193"/>
      <c r="O294" s="193"/>
      <c r="P294" s="193"/>
      <c r="Q294" s="193"/>
      <c r="R294" s="6"/>
    </row>
  </sheetData>
  <sheetProtection algorithmName="SHA-512" hashValue="8RWs+XZSTdAmssqUB9esKJ8arMvDPQDN6f5gL/75BANgTYJa0OEuyvA+Lf4NqIiCAOXYQZRpS8B6CWzIRi1GNA==" saltValue="o45ScQ7hRafr+437WYcURA==" spinCount="100000" sheet="1" formatRows="0"/>
  <mergeCells count="371">
    <mergeCell ref="A8:A10"/>
    <mergeCell ref="B8:E8"/>
    <mergeCell ref="F8:G9"/>
    <mergeCell ref="H8:K8"/>
    <mergeCell ref="L8:L10"/>
    <mergeCell ref="M8:M10"/>
    <mergeCell ref="N8:Q10"/>
    <mergeCell ref="R8:R10"/>
    <mergeCell ref="B9:C9"/>
    <mergeCell ref="D9:E9"/>
    <mergeCell ref="H9:I9"/>
    <mergeCell ref="J9:K9"/>
    <mergeCell ref="N11:Q11"/>
    <mergeCell ref="B4:L4"/>
    <mergeCell ref="P4:R4"/>
    <mergeCell ref="B5:L5"/>
    <mergeCell ref="N18:Q18"/>
    <mergeCell ref="N19:Q19"/>
    <mergeCell ref="N20:Q20"/>
    <mergeCell ref="N21:Q21"/>
    <mergeCell ref="N22:Q22"/>
    <mergeCell ref="N23:Q23"/>
    <mergeCell ref="N12:Q12"/>
    <mergeCell ref="N13:Q13"/>
    <mergeCell ref="N14:Q14"/>
    <mergeCell ref="N15:Q15"/>
    <mergeCell ref="N16:Q16"/>
    <mergeCell ref="N17:Q17"/>
    <mergeCell ref="N30:Q30"/>
    <mergeCell ref="N31:Q31"/>
    <mergeCell ref="N32:Q32"/>
    <mergeCell ref="N33:Q33"/>
    <mergeCell ref="N34:Q34"/>
    <mergeCell ref="N35:Q35"/>
    <mergeCell ref="N24:Q24"/>
    <mergeCell ref="N25:Q25"/>
    <mergeCell ref="N26:Q26"/>
    <mergeCell ref="N27:Q27"/>
    <mergeCell ref="N28:Q28"/>
    <mergeCell ref="N29:Q29"/>
    <mergeCell ref="A44:A46"/>
    <mergeCell ref="B44:E44"/>
    <mergeCell ref="F44:G45"/>
    <mergeCell ref="H44:K44"/>
    <mergeCell ref="L44:L46"/>
    <mergeCell ref="M44:M46"/>
    <mergeCell ref="N44:Q46"/>
    <mergeCell ref="N36:Q36"/>
    <mergeCell ref="N37:Q37"/>
    <mergeCell ref="N38:Q38"/>
    <mergeCell ref="N39:Q39"/>
    <mergeCell ref="N40:Q40"/>
    <mergeCell ref="N41:Q41"/>
    <mergeCell ref="R44:R46"/>
    <mergeCell ref="B45:C45"/>
    <mergeCell ref="D45:E45"/>
    <mergeCell ref="H45:I45"/>
    <mergeCell ref="J45:K45"/>
    <mergeCell ref="N47:Q47"/>
    <mergeCell ref="B42:C42"/>
    <mergeCell ref="D42:E42"/>
    <mergeCell ref="N42:Q42"/>
    <mergeCell ref="N54:Q54"/>
    <mergeCell ref="N55:Q55"/>
    <mergeCell ref="N56:Q56"/>
    <mergeCell ref="N57:Q57"/>
    <mergeCell ref="N58:Q58"/>
    <mergeCell ref="N59:Q59"/>
    <mergeCell ref="N48:Q48"/>
    <mergeCell ref="N49:Q49"/>
    <mergeCell ref="N50:Q50"/>
    <mergeCell ref="N51:Q51"/>
    <mergeCell ref="N52:Q52"/>
    <mergeCell ref="N53:Q53"/>
    <mergeCell ref="N66:Q66"/>
    <mergeCell ref="N67:Q67"/>
    <mergeCell ref="N68:Q68"/>
    <mergeCell ref="N69:Q69"/>
    <mergeCell ref="N70:Q70"/>
    <mergeCell ref="N71:Q71"/>
    <mergeCell ref="N60:Q60"/>
    <mergeCell ref="N61:Q61"/>
    <mergeCell ref="N62:Q62"/>
    <mergeCell ref="N63:Q63"/>
    <mergeCell ref="N64:Q64"/>
    <mergeCell ref="N65:Q65"/>
    <mergeCell ref="A80:A82"/>
    <mergeCell ref="B80:E80"/>
    <mergeCell ref="F80:G81"/>
    <mergeCell ref="H80:K80"/>
    <mergeCell ref="L80:L82"/>
    <mergeCell ref="M80:M82"/>
    <mergeCell ref="N80:Q82"/>
    <mergeCell ref="N72:Q72"/>
    <mergeCell ref="N73:Q73"/>
    <mergeCell ref="N74:Q74"/>
    <mergeCell ref="N75:Q75"/>
    <mergeCell ref="N76:Q76"/>
    <mergeCell ref="N77:Q77"/>
    <mergeCell ref="R80:R82"/>
    <mergeCell ref="B81:C81"/>
    <mergeCell ref="D81:E81"/>
    <mergeCell ref="H81:I81"/>
    <mergeCell ref="J81:K81"/>
    <mergeCell ref="N83:Q83"/>
    <mergeCell ref="B78:C78"/>
    <mergeCell ref="D78:E78"/>
    <mergeCell ref="N78:Q78"/>
    <mergeCell ref="N90:Q90"/>
    <mergeCell ref="N91:Q91"/>
    <mergeCell ref="N92:Q92"/>
    <mergeCell ref="N93:Q93"/>
    <mergeCell ref="N94:Q94"/>
    <mergeCell ref="N95:Q95"/>
    <mergeCell ref="N84:Q84"/>
    <mergeCell ref="N85:Q85"/>
    <mergeCell ref="N86:Q86"/>
    <mergeCell ref="N87:Q87"/>
    <mergeCell ref="N88:Q88"/>
    <mergeCell ref="N89:Q89"/>
    <mergeCell ref="N102:Q102"/>
    <mergeCell ref="N103:Q103"/>
    <mergeCell ref="N104:Q104"/>
    <mergeCell ref="N105:Q105"/>
    <mergeCell ref="N106:Q106"/>
    <mergeCell ref="N107:Q107"/>
    <mergeCell ref="N96:Q96"/>
    <mergeCell ref="N97:Q97"/>
    <mergeCell ref="N98:Q98"/>
    <mergeCell ref="N99:Q99"/>
    <mergeCell ref="N100:Q100"/>
    <mergeCell ref="N101:Q101"/>
    <mergeCell ref="A116:A118"/>
    <mergeCell ref="B116:E116"/>
    <mergeCell ref="F116:G117"/>
    <mergeCell ref="H116:K116"/>
    <mergeCell ref="L116:L118"/>
    <mergeCell ref="M116:M118"/>
    <mergeCell ref="N116:Q118"/>
    <mergeCell ref="N108:Q108"/>
    <mergeCell ref="N109:Q109"/>
    <mergeCell ref="N110:Q110"/>
    <mergeCell ref="N111:Q111"/>
    <mergeCell ref="N112:Q112"/>
    <mergeCell ref="N113:Q113"/>
    <mergeCell ref="R116:R118"/>
    <mergeCell ref="B117:C117"/>
    <mergeCell ref="D117:E117"/>
    <mergeCell ref="H117:I117"/>
    <mergeCell ref="J117:K117"/>
    <mergeCell ref="N119:Q119"/>
    <mergeCell ref="B114:C114"/>
    <mergeCell ref="D114:E114"/>
    <mergeCell ref="N114:Q114"/>
    <mergeCell ref="N126:Q126"/>
    <mergeCell ref="N127:Q127"/>
    <mergeCell ref="N128:Q128"/>
    <mergeCell ref="N129:Q129"/>
    <mergeCell ref="N130:Q130"/>
    <mergeCell ref="N131:Q131"/>
    <mergeCell ref="N120:Q120"/>
    <mergeCell ref="N121:Q121"/>
    <mergeCell ref="N122:Q122"/>
    <mergeCell ref="N123:Q123"/>
    <mergeCell ref="N124:Q124"/>
    <mergeCell ref="N125:Q125"/>
    <mergeCell ref="N138:Q138"/>
    <mergeCell ref="N139:Q139"/>
    <mergeCell ref="N140:Q140"/>
    <mergeCell ref="N141:Q141"/>
    <mergeCell ref="N142:Q142"/>
    <mergeCell ref="N143:Q143"/>
    <mergeCell ref="N132:Q132"/>
    <mergeCell ref="N133:Q133"/>
    <mergeCell ref="N134:Q134"/>
    <mergeCell ref="N135:Q135"/>
    <mergeCell ref="N136:Q136"/>
    <mergeCell ref="N137:Q137"/>
    <mergeCell ref="A152:A154"/>
    <mergeCell ref="B152:E152"/>
    <mergeCell ref="F152:G153"/>
    <mergeCell ref="H152:K152"/>
    <mergeCell ref="L152:L154"/>
    <mergeCell ref="M152:M154"/>
    <mergeCell ref="N152:Q154"/>
    <mergeCell ref="N144:Q144"/>
    <mergeCell ref="N145:Q145"/>
    <mergeCell ref="N146:Q146"/>
    <mergeCell ref="N147:Q147"/>
    <mergeCell ref="N148:Q148"/>
    <mergeCell ref="N149:Q149"/>
    <mergeCell ref="R152:R154"/>
    <mergeCell ref="B153:C153"/>
    <mergeCell ref="D153:E153"/>
    <mergeCell ref="H153:I153"/>
    <mergeCell ref="J153:K153"/>
    <mergeCell ref="N155:Q155"/>
    <mergeCell ref="B150:C150"/>
    <mergeCell ref="D150:E150"/>
    <mergeCell ref="N150:Q150"/>
    <mergeCell ref="N162:Q162"/>
    <mergeCell ref="N163:Q163"/>
    <mergeCell ref="N164:Q164"/>
    <mergeCell ref="N165:Q165"/>
    <mergeCell ref="N166:Q166"/>
    <mergeCell ref="N167:Q167"/>
    <mergeCell ref="N156:Q156"/>
    <mergeCell ref="N157:Q157"/>
    <mergeCell ref="N158:Q158"/>
    <mergeCell ref="N159:Q159"/>
    <mergeCell ref="N160:Q160"/>
    <mergeCell ref="N161:Q161"/>
    <mergeCell ref="N174:Q174"/>
    <mergeCell ref="N175:Q175"/>
    <mergeCell ref="N176:Q176"/>
    <mergeCell ref="N177:Q177"/>
    <mergeCell ref="N178:Q178"/>
    <mergeCell ref="N179:Q179"/>
    <mergeCell ref="N168:Q168"/>
    <mergeCell ref="N169:Q169"/>
    <mergeCell ref="N170:Q170"/>
    <mergeCell ref="N171:Q171"/>
    <mergeCell ref="N172:Q172"/>
    <mergeCell ref="N173:Q173"/>
    <mergeCell ref="A188:A190"/>
    <mergeCell ref="B188:E188"/>
    <mergeCell ref="F188:G189"/>
    <mergeCell ref="H188:K188"/>
    <mergeCell ref="L188:L190"/>
    <mergeCell ref="M188:M190"/>
    <mergeCell ref="N188:Q190"/>
    <mergeCell ref="N180:Q180"/>
    <mergeCell ref="N181:Q181"/>
    <mergeCell ref="N182:Q182"/>
    <mergeCell ref="N183:Q183"/>
    <mergeCell ref="N184:Q184"/>
    <mergeCell ref="N185:Q185"/>
    <mergeCell ref="R188:R190"/>
    <mergeCell ref="B189:C189"/>
    <mergeCell ref="D189:E189"/>
    <mergeCell ref="H189:I189"/>
    <mergeCell ref="J189:K189"/>
    <mergeCell ref="N191:Q191"/>
    <mergeCell ref="B186:C186"/>
    <mergeCell ref="D186:E186"/>
    <mergeCell ref="N186:Q186"/>
    <mergeCell ref="N198:Q198"/>
    <mergeCell ref="N199:Q199"/>
    <mergeCell ref="N200:Q200"/>
    <mergeCell ref="N201:Q201"/>
    <mergeCell ref="N202:Q202"/>
    <mergeCell ref="N203:Q203"/>
    <mergeCell ref="N192:Q192"/>
    <mergeCell ref="N193:Q193"/>
    <mergeCell ref="N194:Q194"/>
    <mergeCell ref="N195:Q195"/>
    <mergeCell ref="N196:Q196"/>
    <mergeCell ref="N197:Q197"/>
    <mergeCell ref="N210:Q210"/>
    <mergeCell ref="N211:Q211"/>
    <mergeCell ref="N212:Q212"/>
    <mergeCell ref="N213:Q213"/>
    <mergeCell ref="N214:Q214"/>
    <mergeCell ref="N215:Q215"/>
    <mergeCell ref="N204:Q204"/>
    <mergeCell ref="N205:Q205"/>
    <mergeCell ref="N206:Q206"/>
    <mergeCell ref="N207:Q207"/>
    <mergeCell ref="N208:Q208"/>
    <mergeCell ref="N209:Q209"/>
    <mergeCell ref="A224:A226"/>
    <mergeCell ref="B224:E224"/>
    <mergeCell ref="F224:G225"/>
    <mergeCell ref="H224:K224"/>
    <mergeCell ref="L224:L226"/>
    <mergeCell ref="M224:M226"/>
    <mergeCell ref="N224:Q226"/>
    <mergeCell ref="N216:Q216"/>
    <mergeCell ref="N217:Q217"/>
    <mergeCell ref="N218:Q218"/>
    <mergeCell ref="N219:Q219"/>
    <mergeCell ref="N220:Q220"/>
    <mergeCell ref="N221:Q221"/>
    <mergeCell ref="R224:R226"/>
    <mergeCell ref="B225:C225"/>
    <mergeCell ref="D225:E225"/>
    <mergeCell ref="H225:I225"/>
    <mergeCell ref="J225:K225"/>
    <mergeCell ref="N227:Q227"/>
    <mergeCell ref="B222:C222"/>
    <mergeCell ref="D222:E222"/>
    <mergeCell ref="N222:Q222"/>
    <mergeCell ref="N234:Q234"/>
    <mergeCell ref="N235:Q235"/>
    <mergeCell ref="N236:Q236"/>
    <mergeCell ref="N237:Q237"/>
    <mergeCell ref="N238:Q238"/>
    <mergeCell ref="N239:Q239"/>
    <mergeCell ref="N228:Q228"/>
    <mergeCell ref="N229:Q229"/>
    <mergeCell ref="N230:Q230"/>
    <mergeCell ref="N231:Q231"/>
    <mergeCell ref="N232:Q232"/>
    <mergeCell ref="N233:Q233"/>
    <mergeCell ref="N246:Q246"/>
    <mergeCell ref="N247:Q247"/>
    <mergeCell ref="N248:Q248"/>
    <mergeCell ref="N249:Q249"/>
    <mergeCell ref="N250:Q250"/>
    <mergeCell ref="N251:Q251"/>
    <mergeCell ref="N240:Q240"/>
    <mergeCell ref="N241:Q241"/>
    <mergeCell ref="N242:Q242"/>
    <mergeCell ref="N243:Q243"/>
    <mergeCell ref="N244:Q244"/>
    <mergeCell ref="N245:Q245"/>
    <mergeCell ref="A260:A262"/>
    <mergeCell ref="B260:E260"/>
    <mergeCell ref="F260:G261"/>
    <mergeCell ref="H260:K260"/>
    <mergeCell ref="L260:L262"/>
    <mergeCell ref="M260:M262"/>
    <mergeCell ref="N260:Q262"/>
    <mergeCell ref="N252:Q252"/>
    <mergeCell ref="N253:Q253"/>
    <mergeCell ref="N254:Q254"/>
    <mergeCell ref="N255:Q255"/>
    <mergeCell ref="N256:Q256"/>
    <mergeCell ref="N257:Q257"/>
    <mergeCell ref="R260:R262"/>
    <mergeCell ref="B261:C261"/>
    <mergeCell ref="D261:E261"/>
    <mergeCell ref="H261:I261"/>
    <mergeCell ref="J261:K261"/>
    <mergeCell ref="N263:Q263"/>
    <mergeCell ref="B258:C258"/>
    <mergeCell ref="D258:E258"/>
    <mergeCell ref="N258:Q258"/>
    <mergeCell ref="N270:Q270"/>
    <mergeCell ref="N271:Q271"/>
    <mergeCell ref="N272:Q272"/>
    <mergeCell ref="N273:Q273"/>
    <mergeCell ref="N274:Q274"/>
    <mergeCell ref="N275:Q275"/>
    <mergeCell ref="N264:Q264"/>
    <mergeCell ref="N265:Q265"/>
    <mergeCell ref="N266:Q266"/>
    <mergeCell ref="N267:Q267"/>
    <mergeCell ref="N268:Q268"/>
    <mergeCell ref="N269:Q269"/>
    <mergeCell ref="N282:Q282"/>
    <mergeCell ref="N283:Q283"/>
    <mergeCell ref="N284:Q284"/>
    <mergeCell ref="N285:Q285"/>
    <mergeCell ref="N286:Q286"/>
    <mergeCell ref="N287:Q287"/>
    <mergeCell ref="N276:Q276"/>
    <mergeCell ref="N277:Q277"/>
    <mergeCell ref="N278:Q278"/>
    <mergeCell ref="N279:Q279"/>
    <mergeCell ref="N280:Q280"/>
    <mergeCell ref="N281:Q281"/>
    <mergeCell ref="B294:C294"/>
    <mergeCell ref="D294:E294"/>
    <mergeCell ref="N294:Q294"/>
    <mergeCell ref="N288:Q288"/>
    <mergeCell ref="N289:Q289"/>
    <mergeCell ref="N290:Q290"/>
    <mergeCell ref="N291:Q291"/>
    <mergeCell ref="N292:Q292"/>
    <mergeCell ref="N293:Q293"/>
  </mergeCells>
  <phoneticPr fontId="2"/>
  <conditionalFormatting sqref="A12:C13 F12:G13 A14:G41">
    <cfRule type="expression" dxfId="463" priority="9">
      <formula>OR(EDATE($A$11,1)-1&lt;$A12,DATEVALUE("2026/3/31")&lt;$A12)</formula>
    </cfRule>
  </conditionalFormatting>
  <conditionalFormatting sqref="A48:F76 M48:R77 A77:G77 L77">
    <cfRule type="expression" dxfId="462" priority="10">
      <formula>OR(EDATE($A$47,1)-1&lt;$A48,DATEVALUE("2026/3/31")&lt;$A48)</formula>
    </cfRule>
  </conditionalFormatting>
  <conditionalFormatting sqref="A84:G113">
    <cfRule type="expression" dxfId="461" priority="11">
      <formula>OR(EDATE($A$83,1)-1&lt;$A84,DATEVALUE("2026/3/31")&lt;$A84)</formula>
    </cfRule>
  </conditionalFormatting>
  <conditionalFormatting sqref="A120:G149 M120:R149 L149">
    <cfRule type="expression" dxfId="460" priority="12">
      <formula>OR(EDATE($A$119,1)-1&lt;$A120,DATEVALUE("2026/3/31")&lt;$A120)</formula>
    </cfRule>
  </conditionalFormatting>
  <conditionalFormatting sqref="A156:G185">
    <cfRule type="expression" dxfId="459" priority="13">
      <formula>OR(EDATE($A$155,1)-1&lt;$A156,DATEVALUE("2026/3/31")&lt;$A156)</formula>
    </cfRule>
  </conditionalFormatting>
  <conditionalFormatting sqref="A192:G221">
    <cfRule type="expression" dxfId="458" priority="14">
      <formula>OR(EDATE($A$191,1)-1&lt;$A192,DATEVALUE("2026/3/31")&lt;$A192)</formula>
    </cfRule>
  </conditionalFormatting>
  <conditionalFormatting sqref="A228:G257 M228:R257 L255:L257">
    <cfRule type="expression" dxfId="457" priority="15">
      <formula>OR(EDATE($A$227,1)-1&lt;$A228,DATEVALUE("2026/3/31")&lt;$A228)</formula>
    </cfRule>
  </conditionalFormatting>
  <conditionalFormatting sqref="A264:G293 L264:R293">
    <cfRule type="expression" dxfId="456" priority="16">
      <formula>OR(EDATE($A$263,1)-1&lt;$A264,DATEVALUE("2026/3/31")&lt;$A264)</formula>
    </cfRule>
  </conditionalFormatting>
  <conditionalFormatting sqref="B11:C11">
    <cfRule type="expression" dxfId="455" priority="3">
      <formula>OR(EDATE($A$11,1)-1&lt;$A11,DATEVALUE("2026/3/31")&lt;$A11)</formula>
    </cfRule>
  </conditionalFormatting>
  <conditionalFormatting sqref="B4:L5">
    <cfRule type="expression" dxfId="454" priority="8">
      <formula>IF(LEN(B4)&lt;1,TRUE,FALSE)</formula>
    </cfRule>
  </conditionalFormatting>
  <conditionalFormatting sqref="D13:E13">
    <cfRule type="expression" dxfId="453" priority="2">
      <formula>$M$12="✓"</formula>
    </cfRule>
  </conditionalFormatting>
  <conditionalFormatting sqref="M11">
    <cfRule type="expression" dxfId="452" priority="1">
      <formula>OR(EDATE($A$11,1)-1&lt;$A11,DATEVALUE("2026/3/31")&lt;$A11)</formula>
    </cfRule>
  </conditionalFormatting>
  <conditionalFormatting sqref="M12:R41">
    <cfRule type="expression" dxfId="451" priority="4">
      <formula>OR(EDATE($A$11,1)-1&lt;$A12,DATEVALUE("2026/3/31")&lt;$A12)</formula>
    </cfRule>
  </conditionalFormatting>
  <conditionalFormatting sqref="M84:R113">
    <cfRule type="expression" dxfId="450" priority="5">
      <formula>OR(EDATE($A$83,1)-1&lt;$A84,DATEVALUE("2026/3/31")&lt;$A84)</formula>
    </cfRule>
  </conditionalFormatting>
  <conditionalFormatting sqref="M156:R185">
    <cfRule type="expression" dxfId="449" priority="6">
      <formula>OR(EDATE($A$155,1)-1&lt;$A156,DATEVALUE("2026/3/31")&lt;$A156)</formula>
    </cfRule>
  </conditionalFormatting>
  <conditionalFormatting sqref="M192:R221">
    <cfRule type="expression" dxfId="448" priority="7">
      <formula>OR(EDATE($A$191,1)-1&lt;$A192,DATEVALUE("2026/3/31")&lt;$A192)</formula>
    </cfRule>
  </conditionalFormatting>
  <dataValidations count="3">
    <dataValidation type="time" operator="greaterThanOrEqual" allowBlank="1" showInputMessage="1" showErrorMessage="1" sqref="H114:K114 H78:K78 G42:K42 H222:K222 H258:K258 H186:K186 H150:K150 G11:G41 L11:L42 B11:F42 B47:G78 L47:L78 B83:G114 L83:L114 B119:G150 L119:L150 B155:G186 L155:L186 B191:G222 L191:L222 B227:G258 L227:L258 B263:G294 L263:L294 H294:K294" xr:uid="{49E94519-2EEF-48A6-9A24-3DC0EA5A018F}">
      <formula1>0</formula1>
    </dataValidation>
    <dataValidation type="list" allowBlank="1" showInputMessage="1" showErrorMessage="1" sqref="M263:M293 M47:M76 M83:M113 M119:M149 M155:M185 M191:M221 M227:M257 M11:M41" xr:uid="{00BBCBAF-DF09-43C8-A551-3F013EDC9ACC}">
      <formula1>",✓所定,✓法定"</formula1>
    </dataValidation>
    <dataValidation operator="greaterThanOrEqual" allowBlank="1" showInputMessage="1" showErrorMessage="1" sqref="H191:K221 H155:K185 H227:K257 H11:K41 H119:K149 H47:K77 H83:K113 H263:K293" xr:uid="{1FA935DE-9A47-45C2-823D-86A25811D53D}"/>
  </dataValidations>
  <printOptions horizontalCentered="1"/>
  <pageMargins left="0.51181102362204722" right="0.51181102362204722" top="0.55118110236220474" bottom="0.55118110236220474" header="0.31496062992125984" footer="0.31496062992125984"/>
  <pageSetup paperSize="9" scale="76" fitToHeight="0" orientation="portrait" r:id="rId1"/>
  <rowBreaks count="7" manualBreakCount="7">
    <brk id="42" max="16383" man="1"/>
    <brk id="78" max="16383" man="1"/>
    <brk id="114" max="16383" man="1"/>
    <brk id="150" max="16383" man="1"/>
    <brk id="186" max="16383" man="1"/>
    <brk id="222" max="16383" man="1"/>
    <brk id="258" max="16383"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126965-A653-4DFE-BFD0-07035F8E32C4}">
  <sheetPr>
    <tabColor rgb="FF66CCFF"/>
    <pageSetUpPr fitToPage="1"/>
  </sheetPr>
  <dimension ref="A1:V294"/>
  <sheetViews>
    <sheetView view="pageBreakPreview" zoomScale="115" zoomScaleNormal="100" zoomScaleSheetLayoutView="115" workbookViewId="0">
      <selection activeCell="B11" sqref="B11"/>
    </sheetView>
  </sheetViews>
  <sheetFormatPr defaultColWidth="8.75" defaultRowHeight="14.25"/>
  <cols>
    <col min="1" max="1" width="10.75" style="1" customWidth="1"/>
    <col min="2" max="7" width="7.125" style="1" customWidth="1"/>
    <col min="8" max="11" width="7.125" style="1" hidden="1" customWidth="1"/>
    <col min="12" max="12" width="7.125" style="1" customWidth="1"/>
    <col min="13" max="13" width="6.125" style="9" customWidth="1"/>
    <col min="14" max="14" width="5.75" style="1" customWidth="1"/>
    <col min="15" max="15" width="9.125" style="1" customWidth="1"/>
    <col min="16" max="17" width="8.75" style="1" customWidth="1"/>
    <col min="18" max="18" width="12.75" style="1" customWidth="1"/>
    <col min="19" max="21" width="8.75" style="1" hidden="1" customWidth="1"/>
    <col min="22" max="16384" width="8.75" style="1"/>
  </cols>
  <sheetData>
    <row r="1" spans="1:22" ht="16.5">
      <c r="A1" s="2" t="str" cm="1">
        <f t="array" aca="1" ref="A1" ca="1">"業務日誌" &amp; RIGHT(CELL("filename", A1),U1)</f>
        <v>業務日誌23</v>
      </c>
      <c r="B1" s="3"/>
      <c r="C1" s="3"/>
      <c r="D1" s="3"/>
      <c r="E1" s="3"/>
      <c r="F1" s="3"/>
      <c r="G1" s="3"/>
      <c r="H1" s="3"/>
      <c r="I1" s="3"/>
      <c r="J1" s="3"/>
      <c r="K1" s="3"/>
      <c r="L1" s="3"/>
      <c r="M1" s="3"/>
      <c r="N1" s="3"/>
      <c r="O1" s="3"/>
      <c r="P1" s="3"/>
      <c r="Q1" s="3"/>
      <c r="R1" s="3"/>
      <c r="S1" s="45" t="str" cm="1">
        <f t="array" aca="1" ref="S1" ca="1">"各月内訳表!$E" &amp; 5+ 27*(RIGHT(CELL("filename", A1),U1)-1)</f>
        <v>各月内訳表!$E599</v>
      </c>
      <c r="T1" s="45" t="str" cm="1">
        <f t="array" aca="1" ref="T1" ca="1">"各月内訳表!$G" &amp; 6+ 27*(RIGHT(CELL("filename", A1),U1)-1)</f>
        <v>各月内訳表!$G600</v>
      </c>
      <c r="U1" s="45" cm="1">
        <f t="array" aca="1" ref="U1" ca="1">LEN(CELL("filename",A1))-FIND("日誌",CELL("filename",A1))-1</f>
        <v>2</v>
      </c>
    </row>
    <row r="2" spans="1:22" ht="16.899999999999999" customHeight="1">
      <c r="L2" s="25"/>
      <c r="Q2" s="19" t="s">
        <v>13</v>
      </c>
      <c r="R2" s="163">
        <f>入力ボックス!C8</f>
        <v>0</v>
      </c>
      <c r="S2" s="45"/>
      <c r="T2" s="45"/>
      <c r="U2" s="45" cm="1">
        <f t="array" aca="1" ref="U2" ca="1">LEN(CELL("filename",I2))-FIND("日誌",CELL("filename",I2))-1</f>
        <v>2</v>
      </c>
    </row>
    <row r="3" spans="1:22" ht="16.899999999999999" customHeight="1">
      <c r="L3" s="25"/>
      <c r="Q3" s="19"/>
      <c r="R3" s="28"/>
    </row>
    <row r="4" spans="1:22">
      <c r="A4" s="24" t="s">
        <v>12</v>
      </c>
      <c r="B4" s="201" t="str">
        <f>IF(入力ボックス!$C$4="","",入力ボックス!$C$4)</f>
        <v/>
      </c>
      <c r="C4" s="201"/>
      <c r="D4" s="201"/>
      <c r="E4" s="201"/>
      <c r="F4" s="201"/>
      <c r="G4" s="201"/>
      <c r="H4" s="201"/>
      <c r="I4" s="201"/>
      <c r="J4" s="201"/>
      <c r="K4" s="201"/>
      <c r="L4" s="201"/>
      <c r="O4" s="24" t="s">
        <v>79</v>
      </c>
      <c r="P4" s="202"/>
      <c r="Q4" s="202"/>
      <c r="R4" s="202"/>
    </row>
    <row r="5" spans="1:22" ht="18.75" customHeight="1">
      <c r="A5" s="24" t="s">
        <v>21</v>
      </c>
      <c r="B5" s="201" t="str" cm="1">
        <f t="array" aca="1" ref="B5" ca="1">IF(INDIRECT(S1)="","",INDIRECT(S1))</f>
        <v/>
      </c>
      <c r="C5" s="201"/>
      <c r="D5" s="201"/>
      <c r="E5" s="201"/>
      <c r="F5" s="201"/>
      <c r="G5" s="201"/>
      <c r="H5" s="201"/>
      <c r="I5" s="201"/>
      <c r="J5" s="201"/>
      <c r="K5" s="201"/>
      <c r="L5" s="201"/>
      <c r="O5" s="31" t="s">
        <v>80</v>
      </c>
    </row>
    <row r="6" spans="1:22" ht="18.75" customHeight="1">
      <c r="R6" s="42" t="str">
        <f ca="1">HYPERLINK("#"&amp;S1,"各月内訳表へ")</f>
        <v>各月内訳表へ</v>
      </c>
    </row>
    <row r="8" spans="1:22" ht="27" customHeight="1">
      <c r="A8" s="194" t="s">
        <v>22</v>
      </c>
      <c r="B8" s="189" t="s">
        <v>103</v>
      </c>
      <c r="C8" s="189"/>
      <c r="D8" s="189"/>
      <c r="E8" s="189"/>
      <c r="F8" s="189" t="s">
        <v>23</v>
      </c>
      <c r="G8" s="189"/>
      <c r="H8" s="189" t="s">
        <v>88</v>
      </c>
      <c r="I8" s="189"/>
      <c r="J8" s="189"/>
      <c r="K8" s="189"/>
      <c r="L8" s="189" t="s">
        <v>87</v>
      </c>
      <c r="M8" s="195" t="s">
        <v>96</v>
      </c>
      <c r="N8" s="194" t="s">
        <v>25</v>
      </c>
      <c r="O8" s="194"/>
      <c r="P8" s="194"/>
      <c r="Q8" s="194"/>
      <c r="R8" s="189" t="s">
        <v>100</v>
      </c>
    </row>
    <row r="9" spans="1:22" ht="14.25" customHeight="1">
      <c r="A9" s="194"/>
      <c r="B9" s="189" t="s">
        <v>82</v>
      </c>
      <c r="C9" s="189"/>
      <c r="D9" s="189" t="s">
        <v>84</v>
      </c>
      <c r="E9" s="189"/>
      <c r="F9" s="189"/>
      <c r="G9" s="189"/>
      <c r="H9" s="189" t="s">
        <v>90</v>
      </c>
      <c r="I9" s="189"/>
      <c r="J9" s="189" t="s">
        <v>89</v>
      </c>
      <c r="K9" s="189"/>
      <c r="L9" s="189"/>
      <c r="M9" s="196"/>
      <c r="N9" s="194"/>
      <c r="O9" s="194"/>
      <c r="P9" s="194"/>
      <c r="Q9" s="194"/>
      <c r="R9" s="189"/>
    </row>
    <row r="10" spans="1:22" ht="18" customHeight="1">
      <c r="A10" s="194"/>
      <c r="B10" s="43" t="s">
        <v>26</v>
      </c>
      <c r="C10" s="43" t="s">
        <v>27</v>
      </c>
      <c r="D10" s="43" t="s">
        <v>26</v>
      </c>
      <c r="E10" s="43" t="s">
        <v>27</v>
      </c>
      <c r="F10" s="44" t="s">
        <v>85</v>
      </c>
      <c r="G10" s="44" t="s">
        <v>86</v>
      </c>
      <c r="H10" s="44" t="s">
        <v>81</v>
      </c>
      <c r="I10" s="44" t="s">
        <v>83</v>
      </c>
      <c r="J10" s="44" t="s">
        <v>81</v>
      </c>
      <c r="K10" s="44" t="s">
        <v>95</v>
      </c>
      <c r="L10" s="189"/>
      <c r="M10" s="197"/>
      <c r="N10" s="194"/>
      <c r="O10" s="194"/>
      <c r="P10" s="194"/>
      <c r="Q10" s="194"/>
      <c r="R10" s="194"/>
    </row>
    <row r="11" spans="1:22">
      <c r="A11" s="27" cm="1">
        <f t="array" aca="1" ref="A11" ca="1">DATE("2025","8",IFERROR(INDIRECT(T1),"1"))</f>
        <v>45870</v>
      </c>
      <c r="B11" s="20"/>
      <c r="C11" s="21"/>
      <c r="D11" s="20"/>
      <c r="E11" s="21"/>
      <c r="F11" s="22"/>
      <c r="G11" s="22"/>
      <c r="H11" s="34" t="str">
        <f>IF(OR(B11="",LEFT(M11,1)="✓"),"",C11-B11-F11)</f>
        <v/>
      </c>
      <c r="I11" s="34" t="str">
        <f>IF(OR(D11="",LEFT(M11,1)="✓"),"",E11-D11-G11)</f>
        <v/>
      </c>
      <c r="J11" s="34" t="str">
        <f>IF(AND(B11&lt;&gt;"",M11="✓所定"),C11-B11-F11,"")</f>
        <v/>
      </c>
      <c r="K11" s="34" t="str">
        <f>IF(AND(B11&lt;&gt;"",M11="✓法定"),C11-B11-F11,"")</f>
        <v/>
      </c>
      <c r="L11" s="26" t="str">
        <f>IF(AND($B11="",$D11=""),"",($C11-$B11-$F11)+($E11-$D11-$G11))</f>
        <v/>
      </c>
      <c r="M11" s="32"/>
      <c r="N11" s="190"/>
      <c r="O11" s="190"/>
      <c r="P11" s="190"/>
      <c r="Q11" s="190"/>
      <c r="R11" s="23"/>
      <c r="V11" s="1" t="s">
        <v>171</v>
      </c>
    </row>
    <row r="12" spans="1:22">
      <c r="A12" s="27">
        <f ca="1">A11+1</f>
        <v>45871</v>
      </c>
      <c r="B12" s="20"/>
      <c r="C12" s="21"/>
      <c r="D12" s="20"/>
      <c r="E12" s="21"/>
      <c r="F12" s="22"/>
      <c r="G12" s="22"/>
      <c r="H12" s="34" t="str">
        <f t="shared" ref="H12:H41" si="0">IF(OR(B12="",LEFT(M12,1)="✓"),"",C12-B12-F12)</f>
        <v/>
      </c>
      <c r="I12" s="34" t="str">
        <f t="shared" ref="I12:I41" si="1">IF(OR(D12="",LEFT(M12,1)="✓"),"",E12-D12-G12)</f>
        <v/>
      </c>
      <c r="J12" s="34" t="str">
        <f t="shared" ref="J12:J41" si="2">IF(AND(B12&lt;&gt;"",M12="✓所定"),C12-B12-F12,"")</f>
        <v/>
      </c>
      <c r="K12" s="34" t="str">
        <f t="shared" ref="K12:K41" si="3">IF(AND(B12&lt;&gt;"",M12="✓法定"),C12-B12-F12,"")</f>
        <v/>
      </c>
      <c r="L12" s="26" t="str">
        <f t="shared" ref="L12:L41" si="4">IF(AND($B12="",$D12=""),"",($C12-$B12-$F12)+(E12-D12-G12))</f>
        <v/>
      </c>
      <c r="M12" s="32"/>
      <c r="N12" s="190"/>
      <c r="O12" s="190"/>
      <c r="P12" s="190"/>
      <c r="Q12" s="190"/>
      <c r="R12" s="23"/>
      <c r="V12" s="1" t="s">
        <v>172</v>
      </c>
    </row>
    <row r="13" spans="1:22">
      <c r="A13" s="27">
        <f t="shared" ref="A13:A41" ca="1" si="5">A12+1</f>
        <v>45872</v>
      </c>
      <c r="B13" s="20"/>
      <c r="C13" s="21"/>
      <c r="D13" s="20"/>
      <c r="E13" s="21"/>
      <c r="F13" s="22"/>
      <c r="G13" s="22"/>
      <c r="H13" s="34" t="str">
        <f t="shared" si="0"/>
        <v/>
      </c>
      <c r="I13" s="34" t="str">
        <f t="shared" si="1"/>
        <v/>
      </c>
      <c r="J13" s="34" t="str">
        <f t="shared" si="2"/>
        <v/>
      </c>
      <c r="K13" s="34" t="str">
        <f t="shared" si="3"/>
        <v/>
      </c>
      <c r="L13" s="26" t="str">
        <f t="shared" si="4"/>
        <v/>
      </c>
      <c r="M13" s="32"/>
      <c r="N13" s="190"/>
      <c r="O13" s="190"/>
      <c r="P13" s="190"/>
      <c r="Q13" s="190"/>
      <c r="R13" s="23"/>
    </row>
    <row r="14" spans="1:22">
      <c r="A14" s="27">
        <f t="shared" ca="1" si="5"/>
        <v>45873</v>
      </c>
      <c r="B14" s="20"/>
      <c r="C14" s="21"/>
      <c r="D14" s="20"/>
      <c r="E14" s="21"/>
      <c r="F14" s="22"/>
      <c r="G14" s="22"/>
      <c r="H14" s="34" t="str">
        <f t="shared" si="0"/>
        <v/>
      </c>
      <c r="I14" s="34" t="str">
        <f t="shared" si="1"/>
        <v/>
      </c>
      <c r="J14" s="34" t="str">
        <f t="shared" si="2"/>
        <v/>
      </c>
      <c r="K14" s="34" t="str">
        <f t="shared" si="3"/>
        <v/>
      </c>
      <c r="L14" s="26" t="str">
        <f t="shared" si="4"/>
        <v/>
      </c>
      <c r="M14" s="32"/>
      <c r="N14" s="190"/>
      <c r="O14" s="190"/>
      <c r="P14" s="190"/>
      <c r="Q14" s="190"/>
      <c r="R14" s="23"/>
    </row>
    <row r="15" spans="1:22">
      <c r="A15" s="27">
        <f t="shared" ca="1" si="5"/>
        <v>45874</v>
      </c>
      <c r="B15" s="20"/>
      <c r="C15" s="21"/>
      <c r="D15" s="20"/>
      <c r="E15" s="21"/>
      <c r="F15" s="22"/>
      <c r="G15" s="22"/>
      <c r="H15" s="34" t="str">
        <f t="shared" si="0"/>
        <v/>
      </c>
      <c r="I15" s="34" t="str">
        <f t="shared" si="1"/>
        <v/>
      </c>
      <c r="J15" s="34" t="str">
        <f t="shared" si="2"/>
        <v/>
      </c>
      <c r="K15" s="34" t="str">
        <f t="shared" si="3"/>
        <v/>
      </c>
      <c r="L15" s="26" t="str">
        <f t="shared" si="4"/>
        <v/>
      </c>
      <c r="M15" s="32"/>
      <c r="N15" s="190"/>
      <c r="O15" s="190"/>
      <c r="P15" s="190"/>
      <c r="Q15" s="190"/>
      <c r="R15" s="23"/>
    </row>
    <row r="16" spans="1:22">
      <c r="A16" s="27">
        <f t="shared" ca="1" si="5"/>
        <v>45875</v>
      </c>
      <c r="B16" s="20"/>
      <c r="C16" s="21"/>
      <c r="D16" s="20"/>
      <c r="E16" s="21"/>
      <c r="F16" s="22"/>
      <c r="G16" s="22"/>
      <c r="H16" s="34" t="str">
        <f t="shared" si="0"/>
        <v/>
      </c>
      <c r="I16" s="34" t="str">
        <f t="shared" si="1"/>
        <v/>
      </c>
      <c r="J16" s="34" t="str">
        <f t="shared" si="2"/>
        <v/>
      </c>
      <c r="K16" s="34" t="str">
        <f t="shared" si="3"/>
        <v/>
      </c>
      <c r="L16" s="26" t="str">
        <f t="shared" si="4"/>
        <v/>
      </c>
      <c r="M16" s="32"/>
      <c r="N16" s="190"/>
      <c r="O16" s="190"/>
      <c r="P16" s="190"/>
      <c r="Q16" s="190"/>
      <c r="R16" s="23"/>
    </row>
    <row r="17" spans="1:18">
      <c r="A17" s="27">
        <f t="shared" ca="1" si="5"/>
        <v>45876</v>
      </c>
      <c r="B17" s="20"/>
      <c r="C17" s="21"/>
      <c r="D17" s="20"/>
      <c r="E17" s="21"/>
      <c r="F17" s="22"/>
      <c r="G17" s="22"/>
      <c r="H17" s="34" t="str">
        <f t="shared" si="0"/>
        <v/>
      </c>
      <c r="I17" s="34" t="str">
        <f t="shared" si="1"/>
        <v/>
      </c>
      <c r="J17" s="34" t="str">
        <f t="shared" si="2"/>
        <v/>
      </c>
      <c r="K17" s="34" t="str">
        <f t="shared" si="3"/>
        <v/>
      </c>
      <c r="L17" s="26" t="str">
        <f t="shared" si="4"/>
        <v/>
      </c>
      <c r="M17" s="32"/>
      <c r="N17" s="190"/>
      <c r="O17" s="190"/>
      <c r="P17" s="190"/>
      <c r="Q17" s="190"/>
      <c r="R17" s="23"/>
    </row>
    <row r="18" spans="1:18">
      <c r="A18" s="27">
        <f t="shared" ca="1" si="5"/>
        <v>45877</v>
      </c>
      <c r="B18" s="20"/>
      <c r="C18" s="21"/>
      <c r="D18" s="20"/>
      <c r="E18" s="21"/>
      <c r="F18" s="22"/>
      <c r="G18" s="22"/>
      <c r="H18" s="34" t="str">
        <f t="shared" si="0"/>
        <v/>
      </c>
      <c r="I18" s="34" t="str">
        <f t="shared" si="1"/>
        <v/>
      </c>
      <c r="J18" s="34" t="str">
        <f t="shared" si="2"/>
        <v/>
      </c>
      <c r="K18" s="34" t="str">
        <f t="shared" si="3"/>
        <v/>
      </c>
      <c r="L18" s="26" t="str">
        <f t="shared" si="4"/>
        <v/>
      </c>
      <c r="M18" s="32"/>
      <c r="N18" s="190"/>
      <c r="O18" s="190"/>
      <c r="P18" s="190"/>
      <c r="Q18" s="190"/>
      <c r="R18" s="23"/>
    </row>
    <row r="19" spans="1:18">
      <c r="A19" s="27">
        <f t="shared" ca="1" si="5"/>
        <v>45878</v>
      </c>
      <c r="B19" s="20"/>
      <c r="C19" s="21"/>
      <c r="D19" s="20"/>
      <c r="E19" s="21"/>
      <c r="F19" s="22"/>
      <c r="G19" s="22"/>
      <c r="H19" s="34" t="str">
        <f t="shared" si="0"/>
        <v/>
      </c>
      <c r="I19" s="34" t="str">
        <f t="shared" si="1"/>
        <v/>
      </c>
      <c r="J19" s="34" t="str">
        <f t="shared" si="2"/>
        <v/>
      </c>
      <c r="K19" s="34" t="str">
        <f t="shared" si="3"/>
        <v/>
      </c>
      <c r="L19" s="26" t="str">
        <f t="shared" si="4"/>
        <v/>
      </c>
      <c r="M19" s="32"/>
      <c r="N19" s="190"/>
      <c r="O19" s="190"/>
      <c r="P19" s="190"/>
      <c r="Q19" s="190"/>
      <c r="R19" s="23"/>
    </row>
    <row r="20" spans="1:18">
      <c r="A20" s="27">
        <f t="shared" ca="1" si="5"/>
        <v>45879</v>
      </c>
      <c r="B20" s="20"/>
      <c r="C20" s="21"/>
      <c r="D20" s="20"/>
      <c r="E20" s="21"/>
      <c r="F20" s="22"/>
      <c r="G20" s="22"/>
      <c r="H20" s="34" t="str">
        <f t="shared" si="0"/>
        <v/>
      </c>
      <c r="I20" s="34" t="str">
        <f t="shared" si="1"/>
        <v/>
      </c>
      <c r="J20" s="34" t="str">
        <f t="shared" si="2"/>
        <v/>
      </c>
      <c r="K20" s="34" t="str">
        <f t="shared" si="3"/>
        <v/>
      </c>
      <c r="L20" s="26" t="str">
        <f t="shared" si="4"/>
        <v/>
      </c>
      <c r="M20" s="32"/>
      <c r="N20" s="190"/>
      <c r="O20" s="190"/>
      <c r="P20" s="190"/>
      <c r="Q20" s="190"/>
      <c r="R20" s="23"/>
    </row>
    <row r="21" spans="1:18">
      <c r="A21" s="27">
        <f t="shared" ca="1" si="5"/>
        <v>45880</v>
      </c>
      <c r="B21" s="20"/>
      <c r="C21" s="21"/>
      <c r="D21" s="20"/>
      <c r="E21" s="21"/>
      <c r="F21" s="22"/>
      <c r="G21" s="22"/>
      <c r="H21" s="34" t="str">
        <f t="shared" si="0"/>
        <v/>
      </c>
      <c r="I21" s="34" t="str">
        <f t="shared" si="1"/>
        <v/>
      </c>
      <c r="J21" s="34" t="str">
        <f t="shared" si="2"/>
        <v/>
      </c>
      <c r="K21" s="34" t="str">
        <f t="shared" si="3"/>
        <v/>
      </c>
      <c r="L21" s="26" t="str">
        <f t="shared" si="4"/>
        <v/>
      </c>
      <c r="M21" s="32"/>
      <c r="N21" s="190"/>
      <c r="O21" s="190"/>
      <c r="P21" s="190"/>
      <c r="Q21" s="190"/>
      <c r="R21" s="23"/>
    </row>
    <row r="22" spans="1:18">
      <c r="A22" s="27">
        <f t="shared" ca="1" si="5"/>
        <v>45881</v>
      </c>
      <c r="B22" s="20"/>
      <c r="C22" s="21"/>
      <c r="D22" s="20"/>
      <c r="E22" s="21"/>
      <c r="F22" s="22"/>
      <c r="G22" s="22"/>
      <c r="H22" s="34" t="str">
        <f t="shared" si="0"/>
        <v/>
      </c>
      <c r="I22" s="34" t="str">
        <f t="shared" si="1"/>
        <v/>
      </c>
      <c r="J22" s="34" t="str">
        <f t="shared" si="2"/>
        <v/>
      </c>
      <c r="K22" s="34" t="str">
        <f t="shared" si="3"/>
        <v/>
      </c>
      <c r="L22" s="26" t="str">
        <f t="shared" si="4"/>
        <v/>
      </c>
      <c r="M22" s="32"/>
      <c r="N22" s="190"/>
      <c r="O22" s="190"/>
      <c r="P22" s="190"/>
      <c r="Q22" s="190"/>
      <c r="R22" s="23"/>
    </row>
    <row r="23" spans="1:18">
      <c r="A23" s="27">
        <f t="shared" ca="1" si="5"/>
        <v>45882</v>
      </c>
      <c r="B23" s="20"/>
      <c r="C23" s="21"/>
      <c r="D23" s="20"/>
      <c r="E23" s="21"/>
      <c r="F23" s="22"/>
      <c r="G23" s="22"/>
      <c r="H23" s="34" t="str">
        <f t="shared" si="0"/>
        <v/>
      </c>
      <c r="I23" s="34" t="str">
        <f t="shared" si="1"/>
        <v/>
      </c>
      <c r="J23" s="34" t="str">
        <f t="shared" si="2"/>
        <v/>
      </c>
      <c r="K23" s="34" t="str">
        <f t="shared" si="3"/>
        <v/>
      </c>
      <c r="L23" s="26" t="str">
        <f t="shared" si="4"/>
        <v/>
      </c>
      <c r="M23" s="32"/>
      <c r="N23" s="190"/>
      <c r="O23" s="190"/>
      <c r="P23" s="190"/>
      <c r="Q23" s="190"/>
      <c r="R23" s="23"/>
    </row>
    <row r="24" spans="1:18">
      <c r="A24" s="27">
        <f t="shared" ca="1" si="5"/>
        <v>45883</v>
      </c>
      <c r="B24" s="20"/>
      <c r="C24" s="21"/>
      <c r="D24" s="20"/>
      <c r="E24" s="21"/>
      <c r="F24" s="22"/>
      <c r="G24" s="22"/>
      <c r="H24" s="34" t="str">
        <f t="shared" si="0"/>
        <v/>
      </c>
      <c r="I24" s="34" t="str">
        <f t="shared" si="1"/>
        <v/>
      </c>
      <c r="J24" s="34" t="str">
        <f t="shared" si="2"/>
        <v/>
      </c>
      <c r="K24" s="34" t="str">
        <f t="shared" si="3"/>
        <v/>
      </c>
      <c r="L24" s="26" t="str">
        <f t="shared" si="4"/>
        <v/>
      </c>
      <c r="M24" s="32"/>
      <c r="N24" s="190"/>
      <c r="O24" s="190"/>
      <c r="P24" s="190"/>
      <c r="Q24" s="190"/>
      <c r="R24" s="23"/>
    </row>
    <row r="25" spans="1:18">
      <c r="A25" s="27">
        <f t="shared" ca="1" si="5"/>
        <v>45884</v>
      </c>
      <c r="B25" s="20"/>
      <c r="C25" s="21"/>
      <c r="D25" s="20"/>
      <c r="E25" s="21"/>
      <c r="F25" s="22"/>
      <c r="G25" s="22"/>
      <c r="H25" s="34" t="str">
        <f t="shared" si="0"/>
        <v/>
      </c>
      <c r="I25" s="34" t="str">
        <f t="shared" si="1"/>
        <v/>
      </c>
      <c r="J25" s="34" t="str">
        <f t="shared" si="2"/>
        <v/>
      </c>
      <c r="K25" s="34" t="str">
        <f t="shared" si="3"/>
        <v/>
      </c>
      <c r="L25" s="26" t="str">
        <f t="shared" si="4"/>
        <v/>
      </c>
      <c r="M25" s="32"/>
      <c r="N25" s="190"/>
      <c r="O25" s="190"/>
      <c r="P25" s="190"/>
      <c r="Q25" s="190"/>
      <c r="R25" s="23"/>
    </row>
    <row r="26" spans="1:18">
      <c r="A26" s="27">
        <f t="shared" ca="1" si="5"/>
        <v>45885</v>
      </c>
      <c r="B26" s="20"/>
      <c r="C26" s="21"/>
      <c r="D26" s="20"/>
      <c r="E26" s="21"/>
      <c r="F26" s="22"/>
      <c r="G26" s="22"/>
      <c r="H26" s="34" t="str">
        <f t="shared" si="0"/>
        <v/>
      </c>
      <c r="I26" s="34" t="str">
        <f t="shared" si="1"/>
        <v/>
      </c>
      <c r="J26" s="34" t="str">
        <f t="shared" si="2"/>
        <v/>
      </c>
      <c r="K26" s="34" t="str">
        <f t="shared" si="3"/>
        <v/>
      </c>
      <c r="L26" s="26" t="str">
        <f t="shared" si="4"/>
        <v/>
      </c>
      <c r="M26" s="32"/>
      <c r="N26" s="190"/>
      <c r="O26" s="190"/>
      <c r="P26" s="190"/>
      <c r="Q26" s="190"/>
      <c r="R26" s="23"/>
    </row>
    <row r="27" spans="1:18">
      <c r="A27" s="27">
        <f t="shared" ca="1" si="5"/>
        <v>45886</v>
      </c>
      <c r="B27" s="20"/>
      <c r="C27" s="21"/>
      <c r="D27" s="20"/>
      <c r="E27" s="21"/>
      <c r="F27" s="22"/>
      <c r="G27" s="22"/>
      <c r="H27" s="34" t="str">
        <f t="shared" si="0"/>
        <v/>
      </c>
      <c r="I27" s="34" t="str">
        <f t="shared" si="1"/>
        <v/>
      </c>
      <c r="J27" s="34" t="str">
        <f t="shared" si="2"/>
        <v/>
      </c>
      <c r="K27" s="34" t="str">
        <f t="shared" si="3"/>
        <v/>
      </c>
      <c r="L27" s="26" t="str">
        <f t="shared" si="4"/>
        <v/>
      </c>
      <c r="M27" s="32"/>
      <c r="N27" s="190"/>
      <c r="O27" s="190"/>
      <c r="P27" s="190"/>
      <c r="Q27" s="190"/>
      <c r="R27" s="23"/>
    </row>
    <row r="28" spans="1:18">
      <c r="A28" s="27">
        <f t="shared" ca="1" si="5"/>
        <v>45887</v>
      </c>
      <c r="B28" s="20"/>
      <c r="C28" s="21"/>
      <c r="D28" s="20"/>
      <c r="E28" s="21"/>
      <c r="F28" s="22"/>
      <c r="G28" s="22"/>
      <c r="H28" s="34" t="str">
        <f t="shared" si="0"/>
        <v/>
      </c>
      <c r="I28" s="34" t="str">
        <f t="shared" si="1"/>
        <v/>
      </c>
      <c r="J28" s="34" t="str">
        <f t="shared" si="2"/>
        <v/>
      </c>
      <c r="K28" s="34" t="str">
        <f t="shared" si="3"/>
        <v/>
      </c>
      <c r="L28" s="26" t="str">
        <f t="shared" si="4"/>
        <v/>
      </c>
      <c r="M28" s="32"/>
      <c r="N28" s="190"/>
      <c r="O28" s="190"/>
      <c r="P28" s="190"/>
      <c r="Q28" s="190"/>
      <c r="R28" s="23"/>
    </row>
    <row r="29" spans="1:18">
      <c r="A29" s="27">
        <f t="shared" ca="1" si="5"/>
        <v>45888</v>
      </c>
      <c r="B29" s="20"/>
      <c r="C29" s="21"/>
      <c r="D29" s="20"/>
      <c r="E29" s="21"/>
      <c r="F29" s="22"/>
      <c r="G29" s="22"/>
      <c r="H29" s="34" t="str">
        <f t="shared" si="0"/>
        <v/>
      </c>
      <c r="I29" s="34" t="str">
        <f t="shared" si="1"/>
        <v/>
      </c>
      <c r="J29" s="34" t="str">
        <f t="shared" si="2"/>
        <v/>
      </c>
      <c r="K29" s="34" t="str">
        <f t="shared" si="3"/>
        <v/>
      </c>
      <c r="L29" s="26" t="str">
        <f t="shared" si="4"/>
        <v/>
      </c>
      <c r="M29" s="32"/>
      <c r="N29" s="190"/>
      <c r="O29" s="190"/>
      <c r="P29" s="190"/>
      <c r="Q29" s="190"/>
      <c r="R29" s="23"/>
    </row>
    <row r="30" spans="1:18">
      <c r="A30" s="27">
        <f t="shared" ca="1" si="5"/>
        <v>45889</v>
      </c>
      <c r="B30" s="20"/>
      <c r="C30" s="21"/>
      <c r="D30" s="20"/>
      <c r="E30" s="21"/>
      <c r="F30" s="22"/>
      <c r="G30" s="22"/>
      <c r="H30" s="34" t="str">
        <f t="shared" si="0"/>
        <v/>
      </c>
      <c r="I30" s="34" t="str">
        <f t="shared" si="1"/>
        <v/>
      </c>
      <c r="J30" s="34" t="str">
        <f t="shared" si="2"/>
        <v/>
      </c>
      <c r="K30" s="34" t="str">
        <f t="shared" si="3"/>
        <v/>
      </c>
      <c r="L30" s="26" t="str">
        <f t="shared" si="4"/>
        <v/>
      </c>
      <c r="M30" s="32"/>
      <c r="N30" s="190"/>
      <c r="O30" s="190"/>
      <c r="P30" s="190"/>
      <c r="Q30" s="190"/>
      <c r="R30" s="23"/>
    </row>
    <row r="31" spans="1:18">
      <c r="A31" s="27">
        <f t="shared" ca="1" si="5"/>
        <v>45890</v>
      </c>
      <c r="B31" s="20"/>
      <c r="C31" s="21"/>
      <c r="D31" s="20"/>
      <c r="E31" s="21"/>
      <c r="F31" s="22"/>
      <c r="G31" s="22"/>
      <c r="H31" s="34" t="str">
        <f t="shared" si="0"/>
        <v/>
      </c>
      <c r="I31" s="34" t="str">
        <f t="shared" si="1"/>
        <v/>
      </c>
      <c r="J31" s="34" t="str">
        <f t="shared" si="2"/>
        <v/>
      </c>
      <c r="K31" s="34" t="str">
        <f t="shared" si="3"/>
        <v/>
      </c>
      <c r="L31" s="26" t="str">
        <f t="shared" si="4"/>
        <v/>
      </c>
      <c r="M31" s="32"/>
      <c r="N31" s="190"/>
      <c r="O31" s="190"/>
      <c r="P31" s="190"/>
      <c r="Q31" s="190"/>
      <c r="R31" s="23"/>
    </row>
    <row r="32" spans="1:18">
      <c r="A32" s="27">
        <f t="shared" ca="1" si="5"/>
        <v>45891</v>
      </c>
      <c r="B32" s="20"/>
      <c r="C32" s="21"/>
      <c r="D32" s="20"/>
      <c r="E32" s="21"/>
      <c r="F32" s="22"/>
      <c r="G32" s="22"/>
      <c r="H32" s="34" t="str">
        <f t="shared" si="0"/>
        <v/>
      </c>
      <c r="I32" s="34" t="str">
        <f t="shared" si="1"/>
        <v/>
      </c>
      <c r="J32" s="34" t="str">
        <f t="shared" si="2"/>
        <v/>
      </c>
      <c r="K32" s="34" t="str">
        <f t="shared" si="3"/>
        <v/>
      </c>
      <c r="L32" s="26" t="str">
        <f t="shared" si="4"/>
        <v/>
      </c>
      <c r="M32" s="32"/>
      <c r="N32" s="190"/>
      <c r="O32" s="190"/>
      <c r="P32" s="190"/>
      <c r="Q32" s="190"/>
      <c r="R32" s="23"/>
    </row>
    <row r="33" spans="1:22">
      <c r="A33" s="27">
        <f t="shared" ca="1" si="5"/>
        <v>45892</v>
      </c>
      <c r="B33" s="20"/>
      <c r="C33" s="21"/>
      <c r="D33" s="20"/>
      <c r="E33" s="21"/>
      <c r="F33" s="22"/>
      <c r="G33" s="22"/>
      <c r="H33" s="34" t="str">
        <f t="shared" si="0"/>
        <v/>
      </c>
      <c r="I33" s="34" t="str">
        <f t="shared" si="1"/>
        <v/>
      </c>
      <c r="J33" s="34" t="str">
        <f t="shared" si="2"/>
        <v/>
      </c>
      <c r="K33" s="34" t="str">
        <f t="shared" si="3"/>
        <v/>
      </c>
      <c r="L33" s="26" t="str">
        <f t="shared" si="4"/>
        <v/>
      </c>
      <c r="M33" s="32"/>
      <c r="N33" s="190"/>
      <c r="O33" s="190"/>
      <c r="P33" s="190"/>
      <c r="Q33" s="190"/>
      <c r="R33" s="23"/>
    </row>
    <row r="34" spans="1:22">
      <c r="A34" s="27">
        <f t="shared" ca="1" si="5"/>
        <v>45893</v>
      </c>
      <c r="B34" s="20"/>
      <c r="C34" s="21"/>
      <c r="D34" s="20"/>
      <c r="E34" s="21"/>
      <c r="F34" s="22"/>
      <c r="G34" s="22"/>
      <c r="H34" s="34" t="str">
        <f t="shared" si="0"/>
        <v/>
      </c>
      <c r="I34" s="34" t="str">
        <f t="shared" si="1"/>
        <v/>
      </c>
      <c r="J34" s="34" t="str">
        <f t="shared" si="2"/>
        <v/>
      </c>
      <c r="K34" s="34" t="str">
        <f t="shared" si="3"/>
        <v/>
      </c>
      <c r="L34" s="26" t="str">
        <f t="shared" si="4"/>
        <v/>
      </c>
      <c r="M34" s="32"/>
      <c r="N34" s="190"/>
      <c r="O34" s="190"/>
      <c r="P34" s="190"/>
      <c r="Q34" s="190"/>
      <c r="R34" s="23"/>
    </row>
    <row r="35" spans="1:22">
      <c r="A35" s="27">
        <f t="shared" ca="1" si="5"/>
        <v>45894</v>
      </c>
      <c r="B35" s="20"/>
      <c r="C35" s="21"/>
      <c r="D35" s="20"/>
      <c r="E35" s="21"/>
      <c r="F35" s="22"/>
      <c r="G35" s="22"/>
      <c r="H35" s="34" t="str">
        <f t="shared" si="0"/>
        <v/>
      </c>
      <c r="I35" s="34" t="str">
        <f t="shared" si="1"/>
        <v/>
      </c>
      <c r="J35" s="34" t="str">
        <f t="shared" si="2"/>
        <v/>
      </c>
      <c r="K35" s="34" t="str">
        <f t="shared" si="3"/>
        <v/>
      </c>
      <c r="L35" s="26" t="str">
        <f t="shared" si="4"/>
        <v/>
      </c>
      <c r="M35" s="32"/>
      <c r="N35" s="190"/>
      <c r="O35" s="190"/>
      <c r="P35" s="190"/>
      <c r="Q35" s="190"/>
      <c r="R35" s="23"/>
    </row>
    <row r="36" spans="1:22">
      <c r="A36" s="27">
        <f t="shared" ca="1" si="5"/>
        <v>45895</v>
      </c>
      <c r="B36" s="20"/>
      <c r="C36" s="21"/>
      <c r="D36" s="20"/>
      <c r="E36" s="21"/>
      <c r="F36" s="22"/>
      <c r="G36" s="22"/>
      <c r="H36" s="34" t="str">
        <f t="shared" si="0"/>
        <v/>
      </c>
      <c r="I36" s="34" t="str">
        <f t="shared" si="1"/>
        <v/>
      </c>
      <c r="J36" s="34" t="str">
        <f t="shared" si="2"/>
        <v/>
      </c>
      <c r="K36" s="34" t="str">
        <f t="shared" si="3"/>
        <v/>
      </c>
      <c r="L36" s="26" t="str">
        <f t="shared" si="4"/>
        <v/>
      </c>
      <c r="M36" s="32"/>
      <c r="N36" s="190"/>
      <c r="O36" s="190"/>
      <c r="P36" s="190"/>
      <c r="Q36" s="190"/>
      <c r="R36" s="23"/>
    </row>
    <row r="37" spans="1:22">
      <c r="A37" s="27">
        <f t="shared" ca="1" si="5"/>
        <v>45896</v>
      </c>
      <c r="B37" s="20"/>
      <c r="C37" s="21"/>
      <c r="D37" s="20"/>
      <c r="E37" s="21"/>
      <c r="F37" s="22"/>
      <c r="G37" s="22"/>
      <c r="H37" s="34" t="str">
        <f t="shared" si="0"/>
        <v/>
      </c>
      <c r="I37" s="34" t="str">
        <f t="shared" si="1"/>
        <v/>
      </c>
      <c r="J37" s="34" t="str">
        <f t="shared" si="2"/>
        <v/>
      </c>
      <c r="K37" s="34" t="str">
        <f t="shared" si="3"/>
        <v/>
      </c>
      <c r="L37" s="26" t="str">
        <f t="shared" si="4"/>
        <v/>
      </c>
      <c r="M37" s="32"/>
      <c r="N37" s="190"/>
      <c r="O37" s="190"/>
      <c r="P37" s="190"/>
      <c r="Q37" s="190"/>
      <c r="R37" s="23"/>
    </row>
    <row r="38" spans="1:22">
      <c r="A38" s="27">
        <f t="shared" ca="1" si="5"/>
        <v>45897</v>
      </c>
      <c r="B38" s="20"/>
      <c r="C38" s="21"/>
      <c r="D38" s="20"/>
      <c r="E38" s="21"/>
      <c r="F38" s="22"/>
      <c r="G38" s="22"/>
      <c r="H38" s="34" t="str">
        <f t="shared" si="0"/>
        <v/>
      </c>
      <c r="I38" s="34" t="str">
        <f t="shared" si="1"/>
        <v/>
      </c>
      <c r="J38" s="34" t="str">
        <f t="shared" si="2"/>
        <v/>
      </c>
      <c r="K38" s="34" t="str">
        <f t="shared" si="3"/>
        <v/>
      </c>
      <c r="L38" s="26" t="str">
        <f t="shared" si="4"/>
        <v/>
      </c>
      <c r="M38" s="32"/>
      <c r="N38" s="190"/>
      <c r="O38" s="190"/>
      <c r="P38" s="190"/>
      <c r="Q38" s="190"/>
      <c r="R38" s="23"/>
    </row>
    <row r="39" spans="1:22">
      <c r="A39" s="27">
        <f t="shared" ca="1" si="5"/>
        <v>45898</v>
      </c>
      <c r="B39" s="20"/>
      <c r="C39" s="21"/>
      <c r="D39" s="20"/>
      <c r="E39" s="21"/>
      <c r="F39" s="22"/>
      <c r="G39" s="22"/>
      <c r="H39" s="34" t="str">
        <f t="shared" si="0"/>
        <v/>
      </c>
      <c r="I39" s="34" t="str">
        <f t="shared" si="1"/>
        <v/>
      </c>
      <c r="J39" s="34" t="str">
        <f t="shared" si="2"/>
        <v/>
      </c>
      <c r="K39" s="34" t="str">
        <f t="shared" si="3"/>
        <v/>
      </c>
      <c r="L39" s="26" t="str">
        <f t="shared" si="4"/>
        <v/>
      </c>
      <c r="M39" s="32"/>
      <c r="N39" s="190"/>
      <c r="O39" s="190"/>
      <c r="P39" s="190"/>
      <c r="Q39" s="190"/>
      <c r="R39" s="23"/>
    </row>
    <row r="40" spans="1:22">
      <c r="A40" s="27">
        <f t="shared" ca="1" si="5"/>
        <v>45899</v>
      </c>
      <c r="B40" s="20"/>
      <c r="C40" s="21"/>
      <c r="D40" s="20"/>
      <c r="E40" s="21"/>
      <c r="F40" s="22"/>
      <c r="G40" s="22"/>
      <c r="H40" s="34" t="str">
        <f t="shared" si="0"/>
        <v/>
      </c>
      <c r="I40" s="34" t="str">
        <f t="shared" si="1"/>
        <v/>
      </c>
      <c r="J40" s="34" t="str">
        <f t="shared" si="2"/>
        <v/>
      </c>
      <c r="K40" s="34" t="str">
        <f t="shared" si="3"/>
        <v/>
      </c>
      <c r="L40" s="26" t="str">
        <f t="shared" si="4"/>
        <v/>
      </c>
      <c r="M40" s="32"/>
      <c r="N40" s="190"/>
      <c r="O40" s="190"/>
      <c r="P40" s="190"/>
      <c r="Q40" s="190"/>
      <c r="R40" s="23"/>
    </row>
    <row r="41" spans="1:22">
      <c r="A41" s="27">
        <f t="shared" ca="1" si="5"/>
        <v>45900</v>
      </c>
      <c r="B41" s="20"/>
      <c r="C41" s="21"/>
      <c r="D41" s="20"/>
      <c r="E41" s="21"/>
      <c r="F41" s="22"/>
      <c r="G41" s="22"/>
      <c r="H41" s="34" t="str">
        <f t="shared" si="0"/>
        <v/>
      </c>
      <c r="I41" s="34" t="str">
        <f t="shared" si="1"/>
        <v/>
      </c>
      <c r="J41" s="34" t="str">
        <f t="shared" si="2"/>
        <v/>
      </c>
      <c r="K41" s="34" t="str">
        <f t="shared" si="3"/>
        <v/>
      </c>
      <c r="L41" s="26" t="str">
        <f t="shared" si="4"/>
        <v/>
      </c>
      <c r="M41" s="32"/>
      <c r="N41" s="190"/>
      <c r="O41" s="190"/>
      <c r="P41" s="190"/>
      <c r="Q41" s="190"/>
      <c r="R41" s="23"/>
    </row>
    <row r="42" spans="1:22">
      <c r="A42" s="5" t="s">
        <v>11</v>
      </c>
      <c r="B42" s="191"/>
      <c r="C42" s="192"/>
      <c r="D42" s="191"/>
      <c r="E42" s="192"/>
      <c r="F42" s="26" t="str">
        <f t="shared" ref="F42:K42" si="6">IF(SUM(F11:F41)=0,"",SUM(F11:F41))</f>
        <v/>
      </c>
      <c r="G42" s="26" t="str">
        <f t="shared" si="6"/>
        <v/>
      </c>
      <c r="H42" s="26" t="str">
        <f t="shared" si="6"/>
        <v/>
      </c>
      <c r="I42" s="26" t="str">
        <f t="shared" si="6"/>
        <v/>
      </c>
      <c r="J42" s="26" t="str">
        <f t="shared" si="6"/>
        <v/>
      </c>
      <c r="K42" s="26" t="str">
        <f t="shared" si="6"/>
        <v/>
      </c>
      <c r="L42" s="26" t="str">
        <f>IF(SUM($L11:$L41)=0,"",SUM($L11:$L41))</f>
        <v/>
      </c>
      <c r="M42" s="33"/>
      <c r="N42" s="193"/>
      <c r="O42" s="193"/>
      <c r="P42" s="193"/>
      <c r="Q42" s="193"/>
      <c r="R42" s="6"/>
    </row>
    <row r="44" spans="1:22" ht="27" customHeight="1">
      <c r="A44" s="194" t="s">
        <v>22</v>
      </c>
      <c r="B44" s="189" t="s">
        <v>103</v>
      </c>
      <c r="C44" s="189"/>
      <c r="D44" s="189"/>
      <c r="E44" s="189"/>
      <c r="F44" s="189" t="s">
        <v>23</v>
      </c>
      <c r="G44" s="189"/>
      <c r="H44" s="189" t="s">
        <v>88</v>
      </c>
      <c r="I44" s="189"/>
      <c r="J44" s="189"/>
      <c r="K44" s="189"/>
      <c r="L44" s="189" t="s">
        <v>87</v>
      </c>
      <c r="M44" s="195" t="s">
        <v>96</v>
      </c>
      <c r="N44" s="194" t="s">
        <v>25</v>
      </c>
      <c r="O44" s="194"/>
      <c r="P44" s="194"/>
      <c r="Q44" s="194"/>
      <c r="R44" s="189" t="s">
        <v>100</v>
      </c>
    </row>
    <row r="45" spans="1:22" ht="14.25" customHeight="1">
      <c r="A45" s="194"/>
      <c r="B45" s="189" t="s">
        <v>82</v>
      </c>
      <c r="C45" s="189"/>
      <c r="D45" s="189" t="s">
        <v>84</v>
      </c>
      <c r="E45" s="189"/>
      <c r="F45" s="189"/>
      <c r="G45" s="189"/>
      <c r="H45" s="189" t="s">
        <v>90</v>
      </c>
      <c r="I45" s="189"/>
      <c r="J45" s="189" t="s">
        <v>89</v>
      </c>
      <c r="K45" s="189"/>
      <c r="L45" s="189"/>
      <c r="M45" s="196"/>
      <c r="N45" s="194"/>
      <c r="O45" s="194"/>
      <c r="P45" s="194"/>
      <c r="Q45" s="194"/>
      <c r="R45" s="189"/>
    </row>
    <row r="46" spans="1:22">
      <c r="A46" s="194"/>
      <c r="B46" s="43" t="s">
        <v>26</v>
      </c>
      <c r="C46" s="43" t="s">
        <v>27</v>
      </c>
      <c r="D46" s="43" t="s">
        <v>26</v>
      </c>
      <c r="E46" s="43" t="s">
        <v>27</v>
      </c>
      <c r="F46" s="44" t="s">
        <v>85</v>
      </c>
      <c r="G46" s="44" t="s">
        <v>86</v>
      </c>
      <c r="H46" s="44" t="s">
        <v>81</v>
      </c>
      <c r="I46" s="44" t="s">
        <v>83</v>
      </c>
      <c r="J46" s="44" t="s">
        <v>81</v>
      </c>
      <c r="K46" s="44" t="s">
        <v>95</v>
      </c>
      <c r="L46" s="189"/>
      <c r="M46" s="197"/>
      <c r="N46" s="194"/>
      <c r="O46" s="194"/>
      <c r="P46" s="194"/>
      <c r="Q46" s="194"/>
      <c r="R46" s="194"/>
    </row>
    <row r="47" spans="1:22">
      <c r="A47" s="27" cm="1">
        <f t="array" aca="1" ref="A47" ca="1">DATE("2025","8"+1,IFERROR(INDIRECT(T1),"1"))</f>
        <v>45901</v>
      </c>
      <c r="B47" s="20"/>
      <c r="C47" s="21"/>
      <c r="D47" s="20"/>
      <c r="E47" s="21"/>
      <c r="F47" s="22"/>
      <c r="G47" s="22"/>
      <c r="H47" s="34" t="str">
        <f>IF(OR(B47="",LEFT(M47,1)="✓"),"",C47-B47-F47)</f>
        <v/>
      </c>
      <c r="I47" s="34" t="str">
        <f>IF(OR(D47="",LEFT(M47,1)="✓"),"",E47-D47-G47)</f>
        <v/>
      </c>
      <c r="J47" s="34" t="str">
        <f>IF(AND(B47&lt;&gt;"",M47="✓所定"),C47-B47-F47,"")</f>
        <v/>
      </c>
      <c r="K47" s="34" t="str">
        <f>IF(AND(B47&lt;&gt;"",M47="✓法定"),C47-B47-F47,"")</f>
        <v/>
      </c>
      <c r="L47" s="26" t="str">
        <f>IF(AND($B47="",$D47=""),"",($C47-$B47-$F47)+($E47-$D47-$G47))</f>
        <v/>
      </c>
      <c r="M47" s="32"/>
      <c r="N47" s="190"/>
      <c r="O47" s="190"/>
      <c r="P47" s="190"/>
      <c r="Q47" s="190"/>
      <c r="R47" s="23"/>
      <c r="V47" s="1" t="s">
        <v>171</v>
      </c>
    </row>
    <row r="48" spans="1:22">
      <c r="A48" s="27">
        <f ca="1">A47+1</f>
        <v>45902</v>
      </c>
      <c r="B48" s="20"/>
      <c r="C48" s="21"/>
      <c r="D48" s="20"/>
      <c r="E48" s="21"/>
      <c r="F48" s="22"/>
      <c r="G48" s="22"/>
      <c r="H48" s="34" t="str">
        <f t="shared" ref="H48:H77" si="7">IF(OR(B48="",LEFT(M48,1)="✓"),"",C48-B48-F48)</f>
        <v/>
      </c>
      <c r="I48" s="34" t="str">
        <f t="shared" ref="I48:I77" si="8">IF(OR(D48="",LEFT(M48,1)="✓"),"",E48-D48-G48)</f>
        <v/>
      </c>
      <c r="J48" s="34" t="str">
        <f t="shared" ref="J48:J77" si="9">IF(AND(B48&lt;&gt;"",M48="✓所定"),C48-B48-F48,"")</f>
        <v/>
      </c>
      <c r="K48" s="34" t="str">
        <f t="shared" ref="K48:K77" si="10">IF(AND(B48&lt;&gt;"",M48="✓法定"),C48-B48-F48,"")</f>
        <v/>
      </c>
      <c r="L48" s="26" t="str">
        <f t="shared" ref="L48:L75" si="11">IF(AND($B48="",$D48=""),"",($C48-$B48-$F48)+($E48-$D48-$G48))</f>
        <v/>
      </c>
      <c r="M48" s="32"/>
      <c r="N48" s="190"/>
      <c r="O48" s="190"/>
      <c r="P48" s="190"/>
      <c r="Q48" s="190"/>
      <c r="R48" s="23"/>
      <c r="V48" s="1" t="s">
        <v>172</v>
      </c>
    </row>
    <row r="49" spans="1:18">
      <c r="A49" s="27">
        <f t="shared" ref="A49:A77" ca="1" si="12">A48+1</f>
        <v>45903</v>
      </c>
      <c r="B49" s="20"/>
      <c r="C49" s="21"/>
      <c r="D49" s="20"/>
      <c r="E49" s="21"/>
      <c r="F49" s="22"/>
      <c r="G49" s="22"/>
      <c r="H49" s="34" t="str">
        <f t="shared" si="7"/>
        <v/>
      </c>
      <c r="I49" s="34" t="str">
        <f t="shared" si="8"/>
        <v/>
      </c>
      <c r="J49" s="34" t="str">
        <f t="shared" si="9"/>
        <v/>
      </c>
      <c r="K49" s="34" t="str">
        <f t="shared" si="10"/>
        <v/>
      </c>
      <c r="L49" s="26" t="str">
        <f t="shared" si="11"/>
        <v/>
      </c>
      <c r="M49" s="32"/>
      <c r="N49" s="190"/>
      <c r="O49" s="190"/>
      <c r="P49" s="190"/>
      <c r="Q49" s="190"/>
      <c r="R49" s="23"/>
    </row>
    <row r="50" spans="1:18">
      <c r="A50" s="27">
        <f t="shared" ca="1" si="12"/>
        <v>45904</v>
      </c>
      <c r="B50" s="20"/>
      <c r="C50" s="21"/>
      <c r="D50" s="20"/>
      <c r="E50" s="21"/>
      <c r="F50" s="22"/>
      <c r="G50" s="22"/>
      <c r="H50" s="34" t="str">
        <f t="shared" si="7"/>
        <v/>
      </c>
      <c r="I50" s="34" t="str">
        <f t="shared" si="8"/>
        <v/>
      </c>
      <c r="J50" s="34" t="str">
        <f t="shared" si="9"/>
        <v/>
      </c>
      <c r="K50" s="34" t="str">
        <f t="shared" si="10"/>
        <v/>
      </c>
      <c r="L50" s="26" t="str">
        <f t="shared" si="11"/>
        <v/>
      </c>
      <c r="M50" s="32"/>
      <c r="N50" s="190"/>
      <c r="O50" s="190"/>
      <c r="P50" s="190"/>
      <c r="Q50" s="190"/>
      <c r="R50" s="23"/>
    </row>
    <row r="51" spans="1:18">
      <c r="A51" s="27">
        <f t="shared" ca="1" si="12"/>
        <v>45905</v>
      </c>
      <c r="B51" s="20"/>
      <c r="C51" s="21"/>
      <c r="D51" s="20"/>
      <c r="E51" s="21"/>
      <c r="F51" s="22"/>
      <c r="G51" s="22"/>
      <c r="H51" s="34" t="str">
        <f t="shared" si="7"/>
        <v/>
      </c>
      <c r="I51" s="34" t="str">
        <f t="shared" si="8"/>
        <v/>
      </c>
      <c r="J51" s="34" t="str">
        <f t="shared" si="9"/>
        <v/>
      </c>
      <c r="K51" s="34" t="str">
        <f t="shared" si="10"/>
        <v/>
      </c>
      <c r="L51" s="26" t="str">
        <f t="shared" si="11"/>
        <v/>
      </c>
      <c r="M51" s="32"/>
      <c r="N51" s="190"/>
      <c r="O51" s="190"/>
      <c r="P51" s="190"/>
      <c r="Q51" s="190"/>
      <c r="R51" s="23"/>
    </row>
    <row r="52" spans="1:18">
      <c r="A52" s="27">
        <f t="shared" ca="1" si="12"/>
        <v>45906</v>
      </c>
      <c r="B52" s="20"/>
      <c r="C52" s="21"/>
      <c r="D52" s="20"/>
      <c r="E52" s="21"/>
      <c r="F52" s="22"/>
      <c r="G52" s="22"/>
      <c r="H52" s="34" t="str">
        <f t="shared" si="7"/>
        <v/>
      </c>
      <c r="I52" s="34" t="str">
        <f t="shared" si="8"/>
        <v/>
      </c>
      <c r="J52" s="34" t="str">
        <f t="shared" si="9"/>
        <v/>
      </c>
      <c r="K52" s="34" t="str">
        <f t="shared" si="10"/>
        <v/>
      </c>
      <c r="L52" s="26" t="str">
        <f t="shared" si="11"/>
        <v/>
      </c>
      <c r="M52" s="32"/>
      <c r="N52" s="190"/>
      <c r="O52" s="190"/>
      <c r="P52" s="190"/>
      <c r="Q52" s="190"/>
      <c r="R52" s="23"/>
    </row>
    <row r="53" spans="1:18">
      <c r="A53" s="27">
        <f t="shared" ca="1" si="12"/>
        <v>45907</v>
      </c>
      <c r="B53" s="20"/>
      <c r="C53" s="21"/>
      <c r="D53" s="20"/>
      <c r="E53" s="21"/>
      <c r="F53" s="22"/>
      <c r="G53" s="22"/>
      <c r="H53" s="34" t="str">
        <f t="shared" si="7"/>
        <v/>
      </c>
      <c r="I53" s="34" t="str">
        <f t="shared" si="8"/>
        <v/>
      </c>
      <c r="J53" s="34" t="str">
        <f t="shared" si="9"/>
        <v/>
      </c>
      <c r="K53" s="34" t="str">
        <f t="shared" si="10"/>
        <v/>
      </c>
      <c r="L53" s="26" t="str">
        <f t="shared" si="11"/>
        <v/>
      </c>
      <c r="M53" s="32"/>
      <c r="N53" s="190"/>
      <c r="O53" s="190"/>
      <c r="P53" s="190"/>
      <c r="Q53" s="190"/>
      <c r="R53" s="23"/>
    </row>
    <row r="54" spans="1:18">
      <c r="A54" s="27">
        <f t="shared" ca="1" si="12"/>
        <v>45908</v>
      </c>
      <c r="B54" s="20"/>
      <c r="C54" s="21"/>
      <c r="D54" s="20"/>
      <c r="E54" s="21"/>
      <c r="F54" s="22"/>
      <c r="G54" s="22"/>
      <c r="H54" s="34" t="str">
        <f t="shared" si="7"/>
        <v/>
      </c>
      <c r="I54" s="34" t="str">
        <f t="shared" si="8"/>
        <v/>
      </c>
      <c r="J54" s="34" t="str">
        <f t="shared" si="9"/>
        <v/>
      </c>
      <c r="K54" s="34" t="str">
        <f t="shared" si="10"/>
        <v/>
      </c>
      <c r="L54" s="26" t="str">
        <f t="shared" si="11"/>
        <v/>
      </c>
      <c r="M54" s="32"/>
      <c r="N54" s="190"/>
      <c r="O54" s="190"/>
      <c r="P54" s="190"/>
      <c r="Q54" s="190"/>
      <c r="R54" s="23"/>
    </row>
    <row r="55" spans="1:18">
      <c r="A55" s="27">
        <f t="shared" ca="1" si="12"/>
        <v>45909</v>
      </c>
      <c r="B55" s="20"/>
      <c r="C55" s="21"/>
      <c r="D55" s="20"/>
      <c r="E55" s="21"/>
      <c r="F55" s="22"/>
      <c r="G55" s="22"/>
      <c r="H55" s="34" t="str">
        <f t="shared" si="7"/>
        <v/>
      </c>
      <c r="I55" s="34" t="str">
        <f t="shared" si="8"/>
        <v/>
      </c>
      <c r="J55" s="34" t="str">
        <f t="shared" si="9"/>
        <v/>
      </c>
      <c r="K55" s="34" t="str">
        <f t="shared" si="10"/>
        <v/>
      </c>
      <c r="L55" s="26" t="str">
        <f t="shared" si="11"/>
        <v/>
      </c>
      <c r="M55" s="32"/>
      <c r="N55" s="190"/>
      <c r="O55" s="190"/>
      <c r="P55" s="190"/>
      <c r="Q55" s="190"/>
      <c r="R55" s="23"/>
    </row>
    <row r="56" spans="1:18">
      <c r="A56" s="27">
        <f t="shared" ca="1" si="12"/>
        <v>45910</v>
      </c>
      <c r="B56" s="20"/>
      <c r="C56" s="21"/>
      <c r="D56" s="20"/>
      <c r="E56" s="21"/>
      <c r="F56" s="22"/>
      <c r="G56" s="22"/>
      <c r="H56" s="34" t="str">
        <f t="shared" si="7"/>
        <v/>
      </c>
      <c r="I56" s="34" t="str">
        <f t="shared" si="8"/>
        <v/>
      </c>
      <c r="J56" s="34" t="str">
        <f t="shared" si="9"/>
        <v/>
      </c>
      <c r="K56" s="34" t="str">
        <f t="shared" si="10"/>
        <v/>
      </c>
      <c r="L56" s="26" t="str">
        <f t="shared" si="11"/>
        <v/>
      </c>
      <c r="M56" s="32"/>
      <c r="N56" s="190"/>
      <c r="O56" s="190"/>
      <c r="P56" s="190"/>
      <c r="Q56" s="190"/>
      <c r="R56" s="23"/>
    </row>
    <row r="57" spans="1:18">
      <c r="A57" s="27">
        <f t="shared" ca="1" si="12"/>
        <v>45911</v>
      </c>
      <c r="B57" s="20"/>
      <c r="C57" s="21"/>
      <c r="D57" s="20"/>
      <c r="E57" s="21"/>
      <c r="F57" s="22"/>
      <c r="G57" s="22"/>
      <c r="H57" s="34" t="str">
        <f t="shared" si="7"/>
        <v/>
      </c>
      <c r="I57" s="34" t="str">
        <f t="shared" si="8"/>
        <v/>
      </c>
      <c r="J57" s="34" t="str">
        <f t="shared" si="9"/>
        <v/>
      </c>
      <c r="K57" s="34" t="str">
        <f t="shared" si="10"/>
        <v/>
      </c>
      <c r="L57" s="26" t="str">
        <f t="shared" si="11"/>
        <v/>
      </c>
      <c r="M57" s="32"/>
      <c r="N57" s="190"/>
      <c r="O57" s="190"/>
      <c r="P57" s="190"/>
      <c r="Q57" s="190"/>
      <c r="R57" s="23"/>
    </row>
    <row r="58" spans="1:18">
      <c r="A58" s="27">
        <f t="shared" ca="1" si="12"/>
        <v>45912</v>
      </c>
      <c r="B58" s="20"/>
      <c r="C58" s="21"/>
      <c r="D58" s="20"/>
      <c r="E58" s="21"/>
      <c r="F58" s="22"/>
      <c r="G58" s="22"/>
      <c r="H58" s="34" t="str">
        <f t="shared" si="7"/>
        <v/>
      </c>
      <c r="I58" s="34" t="str">
        <f t="shared" si="8"/>
        <v/>
      </c>
      <c r="J58" s="34" t="str">
        <f t="shared" si="9"/>
        <v/>
      </c>
      <c r="K58" s="34" t="str">
        <f t="shared" si="10"/>
        <v/>
      </c>
      <c r="L58" s="26" t="str">
        <f t="shared" si="11"/>
        <v/>
      </c>
      <c r="M58" s="32"/>
      <c r="N58" s="190"/>
      <c r="O58" s="190"/>
      <c r="P58" s="190"/>
      <c r="Q58" s="190"/>
      <c r="R58" s="23"/>
    </row>
    <row r="59" spans="1:18">
      <c r="A59" s="27">
        <f t="shared" ca="1" si="12"/>
        <v>45913</v>
      </c>
      <c r="B59" s="20"/>
      <c r="C59" s="21"/>
      <c r="D59" s="20"/>
      <c r="E59" s="21"/>
      <c r="F59" s="22"/>
      <c r="G59" s="22"/>
      <c r="H59" s="34" t="str">
        <f t="shared" si="7"/>
        <v/>
      </c>
      <c r="I59" s="34" t="str">
        <f t="shared" si="8"/>
        <v/>
      </c>
      <c r="J59" s="34" t="str">
        <f t="shared" si="9"/>
        <v/>
      </c>
      <c r="K59" s="34" t="str">
        <f t="shared" si="10"/>
        <v/>
      </c>
      <c r="L59" s="26" t="str">
        <f t="shared" si="11"/>
        <v/>
      </c>
      <c r="M59" s="32"/>
      <c r="N59" s="190"/>
      <c r="O59" s="190"/>
      <c r="P59" s="190"/>
      <c r="Q59" s="190"/>
      <c r="R59" s="23"/>
    </row>
    <row r="60" spans="1:18">
      <c r="A60" s="27">
        <f t="shared" ca="1" si="12"/>
        <v>45914</v>
      </c>
      <c r="B60" s="20"/>
      <c r="C60" s="21"/>
      <c r="D60" s="20"/>
      <c r="E60" s="21"/>
      <c r="F60" s="22"/>
      <c r="G60" s="22"/>
      <c r="H60" s="34" t="str">
        <f t="shared" si="7"/>
        <v/>
      </c>
      <c r="I60" s="34" t="str">
        <f t="shared" si="8"/>
        <v/>
      </c>
      <c r="J60" s="34" t="str">
        <f t="shared" si="9"/>
        <v/>
      </c>
      <c r="K60" s="34" t="str">
        <f t="shared" si="10"/>
        <v/>
      </c>
      <c r="L60" s="26" t="str">
        <f t="shared" si="11"/>
        <v/>
      </c>
      <c r="M60" s="32"/>
      <c r="N60" s="190"/>
      <c r="O60" s="190"/>
      <c r="P60" s="190"/>
      <c r="Q60" s="190"/>
      <c r="R60" s="23"/>
    </row>
    <row r="61" spans="1:18">
      <c r="A61" s="27">
        <f t="shared" ca="1" si="12"/>
        <v>45915</v>
      </c>
      <c r="B61" s="20"/>
      <c r="C61" s="21"/>
      <c r="D61" s="20"/>
      <c r="E61" s="21"/>
      <c r="F61" s="22"/>
      <c r="G61" s="22"/>
      <c r="H61" s="34" t="str">
        <f t="shared" si="7"/>
        <v/>
      </c>
      <c r="I61" s="34" t="str">
        <f t="shared" si="8"/>
        <v/>
      </c>
      <c r="J61" s="34" t="str">
        <f t="shared" si="9"/>
        <v/>
      </c>
      <c r="K61" s="34" t="str">
        <f t="shared" si="10"/>
        <v/>
      </c>
      <c r="L61" s="26" t="str">
        <f t="shared" si="11"/>
        <v/>
      </c>
      <c r="M61" s="32"/>
      <c r="N61" s="190"/>
      <c r="O61" s="190"/>
      <c r="P61" s="190"/>
      <c r="Q61" s="190"/>
      <c r="R61" s="23"/>
    </row>
    <row r="62" spans="1:18">
      <c r="A62" s="27">
        <f t="shared" ca="1" si="12"/>
        <v>45916</v>
      </c>
      <c r="B62" s="20"/>
      <c r="C62" s="21"/>
      <c r="D62" s="20"/>
      <c r="E62" s="21"/>
      <c r="F62" s="22"/>
      <c r="G62" s="22"/>
      <c r="H62" s="34" t="str">
        <f t="shared" si="7"/>
        <v/>
      </c>
      <c r="I62" s="34" t="str">
        <f t="shared" si="8"/>
        <v/>
      </c>
      <c r="J62" s="34" t="str">
        <f t="shared" si="9"/>
        <v/>
      </c>
      <c r="K62" s="34" t="str">
        <f t="shared" si="10"/>
        <v/>
      </c>
      <c r="L62" s="26" t="str">
        <f t="shared" si="11"/>
        <v/>
      </c>
      <c r="M62" s="32"/>
      <c r="N62" s="190"/>
      <c r="O62" s="190"/>
      <c r="P62" s="190"/>
      <c r="Q62" s="190"/>
      <c r="R62" s="23"/>
    </row>
    <row r="63" spans="1:18">
      <c r="A63" s="27">
        <f t="shared" ca="1" si="12"/>
        <v>45917</v>
      </c>
      <c r="B63" s="20"/>
      <c r="C63" s="21"/>
      <c r="D63" s="20"/>
      <c r="E63" s="21"/>
      <c r="F63" s="22"/>
      <c r="G63" s="22"/>
      <c r="H63" s="34" t="str">
        <f t="shared" si="7"/>
        <v/>
      </c>
      <c r="I63" s="34" t="str">
        <f t="shared" si="8"/>
        <v/>
      </c>
      <c r="J63" s="34" t="str">
        <f t="shared" si="9"/>
        <v/>
      </c>
      <c r="K63" s="34" t="str">
        <f t="shared" si="10"/>
        <v/>
      </c>
      <c r="L63" s="26" t="str">
        <f t="shared" si="11"/>
        <v/>
      </c>
      <c r="M63" s="32"/>
      <c r="N63" s="190"/>
      <c r="O63" s="190"/>
      <c r="P63" s="190"/>
      <c r="Q63" s="190"/>
      <c r="R63" s="23"/>
    </row>
    <row r="64" spans="1:18">
      <c r="A64" s="27">
        <f t="shared" ca="1" si="12"/>
        <v>45918</v>
      </c>
      <c r="B64" s="20"/>
      <c r="C64" s="21"/>
      <c r="D64" s="20"/>
      <c r="E64" s="21"/>
      <c r="F64" s="22"/>
      <c r="G64" s="22"/>
      <c r="H64" s="34" t="str">
        <f t="shared" si="7"/>
        <v/>
      </c>
      <c r="I64" s="34" t="str">
        <f t="shared" si="8"/>
        <v/>
      </c>
      <c r="J64" s="34" t="str">
        <f t="shared" si="9"/>
        <v/>
      </c>
      <c r="K64" s="34" t="str">
        <f t="shared" si="10"/>
        <v/>
      </c>
      <c r="L64" s="26" t="str">
        <f t="shared" si="11"/>
        <v/>
      </c>
      <c r="M64" s="32"/>
      <c r="N64" s="190"/>
      <c r="O64" s="190"/>
      <c r="P64" s="190"/>
      <c r="Q64" s="190"/>
      <c r="R64" s="23"/>
    </row>
    <row r="65" spans="1:18">
      <c r="A65" s="27">
        <f t="shared" ca="1" si="12"/>
        <v>45919</v>
      </c>
      <c r="B65" s="20"/>
      <c r="C65" s="21"/>
      <c r="D65" s="20"/>
      <c r="E65" s="21"/>
      <c r="F65" s="22"/>
      <c r="G65" s="22"/>
      <c r="H65" s="34" t="str">
        <f t="shared" si="7"/>
        <v/>
      </c>
      <c r="I65" s="34" t="str">
        <f t="shared" si="8"/>
        <v/>
      </c>
      <c r="J65" s="34" t="str">
        <f t="shared" si="9"/>
        <v/>
      </c>
      <c r="K65" s="34" t="str">
        <f t="shared" si="10"/>
        <v/>
      </c>
      <c r="L65" s="26" t="str">
        <f t="shared" si="11"/>
        <v/>
      </c>
      <c r="M65" s="32"/>
      <c r="N65" s="190"/>
      <c r="O65" s="190"/>
      <c r="P65" s="190"/>
      <c r="Q65" s="190"/>
      <c r="R65" s="23"/>
    </row>
    <row r="66" spans="1:18">
      <c r="A66" s="27">
        <f t="shared" ca="1" si="12"/>
        <v>45920</v>
      </c>
      <c r="B66" s="20"/>
      <c r="C66" s="21"/>
      <c r="D66" s="20"/>
      <c r="E66" s="21"/>
      <c r="F66" s="22"/>
      <c r="G66" s="22"/>
      <c r="H66" s="34" t="str">
        <f t="shared" si="7"/>
        <v/>
      </c>
      <c r="I66" s="34" t="str">
        <f t="shared" si="8"/>
        <v/>
      </c>
      <c r="J66" s="34" t="str">
        <f t="shared" si="9"/>
        <v/>
      </c>
      <c r="K66" s="34" t="str">
        <f t="shared" si="10"/>
        <v/>
      </c>
      <c r="L66" s="26" t="str">
        <f t="shared" si="11"/>
        <v/>
      </c>
      <c r="M66" s="32"/>
      <c r="N66" s="190"/>
      <c r="O66" s="190"/>
      <c r="P66" s="190"/>
      <c r="Q66" s="190"/>
      <c r="R66" s="23"/>
    </row>
    <row r="67" spans="1:18">
      <c r="A67" s="27">
        <f t="shared" ca="1" si="12"/>
        <v>45921</v>
      </c>
      <c r="B67" s="20"/>
      <c r="C67" s="21"/>
      <c r="D67" s="20"/>
      <c r="E67" s="21"/>
      <c r="F67" s="22"/>
      <c r="G67" s="22"/>
      <c r="H67" s="34" t="str">
        <f t="shared" si="7"/>
        <v/>
      </c>
      <c r="I67" s="34" t="str">
        <f t="shared" si="8"/>
        <v/>
      </c>
      <c r="J67" s="34" t="str">
        <f t="shared" si="9"/>
        <v/>
      </c>
      <c r="K67" s="34" t="str">
        <f t="shared" si="10"/>
        <v/>
      </c>
      <c r="L67" s="26" t="str">
        <f t="shared" si="11"/>
        <v/>
      </c>
      <c r="M67" s="32"/>
      <c r="N67" s="190"/>
      <c r="O67" s="190"/>
      <c r="P67" s="190"/>
      <c r="Q67" s="190"/>
      <c r="R67" s="23"/>
    </row>
    <row r="68" spans="1:18">
      <c r="A68" s="27">
        <f t="shared" ca="1" si="12"/>
        <v>45922</v>
      </c>
      <c r="B68" s="20"/>
      <c r="C68" s="21"/>
      <c r="D68" s="20"/>
      <c r="E68" s="21"/>
      <c r="F68" s="22"/>
      <c r="G68" s="22"/>
      <c r="H68" s="34" t="str">
        <f t="shared" si="7"/>
        <v/>
      </c>
      <c r="I68" s="34" t="str">
        <f t="shared" si="8"/>
        <v/>
      </c>
      <c r="J68" s="34" t="str">
        <f t="shared" si="9"/>
        <v/>
      </c>
      <c r="K68" s="34" t="str">
        <f t="shared" si="10"/>
        <v/>
      </c>
      <c r="L68" s="26" t="str">
        <f t="shared" si="11"/>
        <v/>
      </c>
      <c r="M68" s="32"/>
      <c r="N68" s="190"/>
      <c r="O68" s="190"/>
      <c r="P68" s="190"/>
      <c r="Q68" s="190"/>
      <c r="R68" s="23"/>
    </row>
    <row r="69" spans="1:18">
      <c r="A69" s="27">
        <f t="shared" ca="1" si="12"/>
        <v>45923</v>
      </c>
      <c r="B69" s="20"/>
      <c r="C69" s="21"/>
      <c r="D69" s="20"/>
      <c r="E69" s="21"/>
      <c r="F69" s="22"/>
      <c r="G69" s="22"/>
      <c r="H69" s="34" t="str">
        <f t="shared" si="7"/>
        <v/>
      </c>
      <c r="I69" s="34" t="str">
        <f t="shared" si="8"/>
        <v/>
      </c>
      <c r="J69" s="34" t="str">
        <f t="shared" si="9"/>
        <v/>
      </c>
      <c r="K69" s="34" t="str">
        <f t="shared" si="10"/>
        <v/>
      </c>
      <c r="L69" s="26" t="str">
        <f t="shared" si="11"/>
        <v/>
      </c>
      <c r="M69" s="32"/>
      <c r="N69" s="190"/>
      <c r="O69" s="190"/>
      <c r="P69" s="190"/>
      <c r="Q69" s="190"/>
      <c r="R69" s="23"/>
    </row>
    <row r="70" spans="1:18">
      <c r="A70" s="27">
        <f t="shared" ca="1" si="12"/>
        <v>45924</v>
      </c>
      <c r="B70" s="20"/>
      <c r="C70" s="21"/>
      <c r="D70" s="20"/>
      <c r="E70" s="21"/>
      <c r="F70" s="22"/>
      <c r="G70" s="22"/>
      <c r="H70" s="34" t="str">
        <f t="shared" si="7"/>
        <v/>
      </c>
      <c r="I70" s="34" t="str">
        <f t="shared" si="8"/>
        <v/>
      </c>
      <c r="J70" s="34" t="str">
        <f t="shared" si="9"/>
        <v/>
      </c>
      <c r="K70" s="34" t="str">
        <f t="shared" si="10"/>
        <v/>
      </c>
      <c r="L70" s="26" t="str">
        <f t="shared" si="11"/>
        <v/>
      </c>
      <c r="M70" s="32"/>
      <c r="N70" s="190"/>
      <c r="O70" s="190"/>
      <c r="P70" s="190"/>
      <c r="Q70" s="190"/>
      <c r="R70" s="23"/>
    </row>
    <row r="71" spans="1:18">
      <c r="A71" s="27">
        <f t="shared" ca="1" si="12"/>
        <v>45925</v>
      </c>
      <c r="B71" s="20"/>
      <c r="C71" s="21"/>
      <c r="D71" s="20"/>
      <c r="E71" s="21"/>
      <c r="F71" s="22"/>
      <c r="G71" s="22"/>
      <c r="H71" s="34" t="str">
        <f t="shared" si="7"/>
        <v/>
      </c>
      <c r="I71" s="34" t="str">
        <f t="shared" si="8"/>
        <v/>
      </c>
      <c r="J71" s="34" t="str">
        <f t="shared" si="9"/>
        <v/>
      </c>
      <c r="K71" s="34" t="str">
        <f t="shared" si="10"/>
        <v/>
      </c>
      <c r="L71" s="26" t="str">
        <f t="shared" si="11"/>
        <v/>
      </c>
      <c r="M71" s="32"/>
      <c r="N71" s="190"/>
      <c r="O71" s="190"/>
      <c r="P71" s="190"/>
      <c r="Q71" s="190"/>
      <c r="R71" s="23"/>
    </row>
    <row r="72" spans="1:18">
      <c r="A72" s="27">
        <f t="shared" ca="1" si="12"/>
        <v>45926</v>
      </c>
      <c r="B72" s="20"/>
      <c r="C72" s="21"/>
      <c r="D72" s="20"/>
      <c r="E72" s="21"/>
      <c r="F72" s="22"/>
      <c r="G72" s="22"/>
      <c r="H72" s="34" t="str">
        <f t="shared" si="7"/>
        <v/>
      </c>
      <c r="I72" s="34" t="str">
        <f t="shared" si="8"/>
        <v/>
      </c>
      <c r="J72" s="34" t="str">
        <f t="shared" si="9"/>
        <v/>
      </c>
      <c r="K72" s="34" t="str">
        <f t="shared" si="10"/>
        <v/>
      </c>
      <c r="L72" s="26" t="str">
        <f t="shared" si="11"/>
        <v/>
      </c>
      <c r="M72" s="32"/>
      <c r="N72" s="190"/>
      <c r="O72" s="190"/>
      <c r="P72" s="190"/>
      <c r="Q72" s="190"/>
      <c r="R72" s="23"/>
    </row>
    <row r="73" spans="1:18">
      <c r="A73" s="27">
        <f t="shared" ca="1" si="12"/>
        <v>45927</v>
      </c>
      <c r="B73" s="20"/>
      <c r="C73" s="21"/>
      <c r="D73" s="20"/>
      <c r="E73" s="21"/>
      <c r="F73" s="22"/>
      <c r="G73" s="22"/>
      <c r="H73" s="34" t="str">
        <f t="shared" si="7"/>
        <v/>
      </c>
      <c r="I73" s="34" t="str">
        <f t="shared" si="8"/>
        <v/>
      </c>
      <c r="J73" s="34" t="str">
        <f t="shared" si="9"/>
        <v/>
      </c>
      <c r="K73" s="34" t="str">
        <f t="shared" si="10"/>
        <v/>
      </c>
      <c r="L73" s="26" t="str">
        <f t="shared" si="11"/>
        <v/>
      </c>
      <c r="M73" s="32"/>
      <c r="N73" s="190"/>
      <c r="O73" s="190"/>
      <c r="P73" s="190"/>
      <c r="Q73" s="190"/>
      <c r="R73" s="23"/>
    </row>
    <row r="74" spans="1:18">
      <c r="A74" s="27">
        <f t="shared" ca="1" si="12"/>
        <v>45928</v>
      </c>
      <c r="B74" s="20"/>
      <c r="C74" s="21"/>
      <c r="D74" s="20"/>
      <c r="E74" s="21"/>
      <c r="F74" s="22"/>
      <c r="G74" s="22"/>
      <c r="H74" s="34" t="str">
        <f t="shared" si="7"/>
        <v/>
      </c>
      <c r="I74" s="34" t="str">
        <f t="shared" si="8"/>
        <v/>
      </c>
      <c r="J74" s="34" t="str">
        <f t="shared" si="9"/>
        <v/>
      </c>
      <c r="K74" s="34" t="str">
        <f t="shared" si="10"/>
        <v/>
      </c>
      <c r="L74" s="26" t="str">
        <f t="shared" si="11"/>
        <v/>
      </c>
      <c r="M74" s="32"/>
      <c r="N74" s="190"/>
      <c r="O74" s="190"/>
      <c r="P74" s="190"/>
      <c r="Q74" s="190"/>
      <c r="R74" s="23"/>
    </row>
    <row r="75" spans="1:18">
      <c r="A75" s="27">
        <f t="shared" ca="1" si="12"/>
        <v>45929</v>
      </c>
      <c r="B75" s="20"/>
      <c r="C75" s="21"/>
      <c r="D75" s="20"/>
      <c r="E75" s="21"/>
      <c r="F75" s="22"/>
      <c r="G75" s="22"/>
      <c r="H75" s="34" t="str">
        <f t="shared" si="7"/>
        <v/>
      </c>
      <c r="I75" s="34" t="str">
        <f t="shared" si="8"/>
        <v/>
      </c>
      <c r="J75" s="34" t="str">
        <f t="shared" si="9"/>
        <v/>
      </c>
      <c r="K75" s="34" t="str">
        <f t="shared" si="10"/>
        <v/>
      </c>
      <c r="L75" s="26" t="str">
        <f t="shared" si="11"/>
        <v/>
      </c>
      <c r="M75" s="32"/>
      <c r="N75" s="190"/>
      <c r="O75" s="190"/>
      <c r="P75" s="190"/>
      <c r="Q75" s="190"/>
      <c r="R75" s="23"/>
    </row>
    <row r="76" spans="1:18">
      <c r="A76" s="27">
        <f t="shared" ca="1" si="12"/>
        <v>45930</v>
      </c>
      <c r="B76" s="20"/>
      <c r="C76" s="21"/>
      <c r="D76" s="20"/>
      <c r="E76" s="21"/>
      <c r="F76" s="22"/>
      <c r="G76" s="22"/>
      <c r="H76" s="34" t="str">
        <f t="shared" si="7"/>
        <v/>
      </c>
      <c r="I76" s="34" t="str">
        <f t="shared" si="8"/>
        <v/>
      </c>
      <c r="J76" s="34" t="str">
        <f t="shared" si="9"/>
        <v/>
      </c>
      <c r="K76" s="34" t="str">
        <f t="shared" si="10"/>
        <v/>
      </c>
      <c r="L76" s="26" t="str">
        <f>IF(AND($B76="",$D76=""),"",($C76-$B76-$F76)+($E76-$D76-$G76))</f>
        <v/>
      </c>
      <c r="M76" s="32"/>
      <c r="N76" s="190"/>
      <c r="O76" s="190"/>
      <c r="P76" s="190"/>
      <c r="Q76" s="190"/>
      <c r="R76" s="23"/>
    </row>
    <row r="77" spans="1:18">
      <c r="A77" s="27">
        <f t="shared" ca="1" si="12"/>
        <v>45931</v>
      </c>
      <c r="B77" s="20"/>
      <c r="C77" s="21"/>
      <c r="D77" s="20"/>
      <c r="E77" s="21"/>
      <c r="F77" s="22"/>
      <c r="G77" s="22"/>
      <c r="H77" s="34" t="str">
        <f t="shared" si="7"/>
        <v/>
      </c>
      <c r="I77" s="34" t="str">
        <f t="shared" si="8"/>
        <v/>
      </c>
      <c r="J77" s="34" t="str">
        <f t="shared" si="9"/>
        <v/>
      </c>
      <c r="K77" s="34" t="str">
        <f t="shared" si="10"/>
        <v/>
      </c>
      <c r="L77" s="26" t="str">
        <f>IF(AND($B77="",$D77=""),"",($C77-$B77-$F77)+($E77-$D77-$G77))</f>
        <v/>
      </c>
      <c r="M77" s="32"/>
      <c r="N77" s="190"/>
      <c r="O77" s="190"/>
      <c r="P77" s="190"/>
      <c r="Q77" s="190"/>
      <c r="R77" s="23"/>
    </row>
    <row r="78" spans="1:18">
      <c r="A78" s="5" t="s">
        <v>11</v>
      </c>
      <c r="B78" s="191"/>
      <c r="C78" s="192"/>
      <c r="D78" s="191"/>
      <c r="E78" s="192"/>
      <c r="F78" s="26" t="str">
        <f>IF(SUM($F47:$F77)=0,"",SUM($F47:$F77))</f>
        <v/>
      </c>
      <c r="G78" s="26" t="str">
        <f>IF(SUM($G47:$G77)=0,"",SUM($G47:$G77))</f>
        <v/>
      </c>
      <c r="H78" s="26" t="str">
        <f>IF(SUM(H47:H77)=0,"",SUM(H47:H77))</f>
        <v/>
      </c>
      <c r="I78" s="26" t="str">
        <f>IF(SUM(I47:I77)=0,"",SUM(I47:I77))</f>
        <v/>
      </c>
      <c r="J78" s="26" t="str">
        <f t="shared" ref="J78:K78" si="13">IF(SUM(J47:J77)=0,"",SUM(J47:J77))</f>
        <v/>
      </c>
      <c r="K78" s="26" t="str">
        <f t="shared" si="13"/>
        <v/>
      </c>
      <c r="L78" s="26" t="str">
        <f>IF(SUM($L47:$L77)=0,"",SUM($L47:$L77))</f>
        <v/>
      </c>
      <c r="M78" s="33"/>
      <c r="N78" s="193"/>
      <c r="O78" s="193"/>
      <c r="P78" s="193"/>
      <c r="Q78" s="193"/>
      <c r="R78" s="6"/>
    </row>
    <row r="80" spans="1:18" ht="27" customHeight="1">
      <c r="A80" s="194" t="s">
        <v>22</v>
      </c>
      <c r="B80" s="189" t="s">
        <v>103</v>
      </c>
      <c r="C80" s="189"/>
      <c r="D80" s="189"/>
      <c r="E80" s="189"/>
      <c r="F80" s="189" t="s">
        <v>23</v>
      </c>
      <c r="G80" s="189"/>
      <c r="H80" s="189" t="s">
        <v>88</v>
      </c>
      <c r="I80" s="189"/>
      <c r="J80" s="189"/>
      <c r="K80" s="189"/>
      <c r="L80" s="189" t="s">
        <v>87</v>
      </c>
      <c r="M80" s="195" t="s">
        <v>96</v>
      </c>
      <c r="N80" s="194" t="s">
        <v>25</v>
      </c>
      <c r="O80" s="194"/>
      <c r="P80" s="194"/>
      <c r="Q80" s="194"/>
      <c r="R80" s="189" t="s">
        <v>100</v>
      </c>
    </row>
    <row r="81" spans="1:22" ht="14.25" customHeight="1">
      <c r="A81" s="194"/>
      <c r="B81" s="189" t="s">
        <v>82</v>
      </c>
      <c r="C81" s="189"/>
      <c r="D81" s="189" t="s">
        <v>84</v>
      </c>
      <c r="E81" s="189"/>
      <c r="F81" s="189"/>
      <c r="G81" s="189"/>
      <c r="H81" s="189" t="s">
        <v>90</v>
      </c>
      <c r="I81" s="189"/>
      <c r="J81" s="189" t="s">
        <v>89</v>
      </c>
      <c r="K81" s="189"/>
      <c r="L81" s="189"/>
      <c r="M81" s="196"/>
      <c r="N81" s="194"/>
      <c r="O81" s="194"/>
      <c r="P81" s="194"/>
      <c r="Q81" s="194"/>
      <c r="R81" s="189"/>
    </row>
    <row r="82" spans="1:22">
      <c r="A82" s="194"/>
      <c r="B82" s="43" t="s">
        <v>26</v>
      </c>
      <c r="C82" s="43" t="s">
        <v>27</v>
      </c>
      <c r="D82" s="43" t="s">
        <v>26</v>
      </c>
      <c r="E82" s="43" t="s">
        <v>27</v>
      </c>
      <c r="F82" s="44" t="s">
        <v>85</v>
      </c>
      <c r="G82" s="44" t="s">
        <v>86</v>
      </c>
      <c r="H82" s="44" t="s">
        <v>81</v>
      </c>
      <c r="I82" s="44" t="s">
        <v>83</v>
      </c>
      <c r="J82" s="44" t="s">
        <v>81</v>
      </c>
      <c r="K82" s="44" t="s">
        <v>95</v>
      </c>
      <c r="L82" s="189"/>
      <c r="M82" s="197"/>
      <c r="N82" s="194"/>
      <c r="O82" s="194"/>
      <c r="P82" s="194"/>
      <c r="Q82" s="194"/>
      <c r="R82" s="194"/>
    </row>
    <row r="83" spans="1:22">
      <c r="A83" s="27" cm="1">
        <f t="array" aca="1" ref="A83" ca="1">DATE("2025","8"+2,IFERROR(INDIRECT(T1),"1"))</f>
        <v>45931</v>
      </c>
      <c r="B83" s="20"/>
      <c r="C83" s="21"/>
      <c r="D83" s="20"/>
      <c r="E83" s="21"/>
      <c r="F83" s="22"/>
      <c r="G83" s="22"/>
      <c r="H83" s="34" t="str">
        <f>IF(OR(B83="",LEFT(M83,1)="✓"),"",C83-B83-F83)</f>
        <v/>
      </c>
      <c r="I83" s="34" t="str">
        <f>IF(OR(D83="",LEFT(M83,1)="✓"),"",E83-D83-G83)</f>
        <v/>
      </c>
      <c r="J83" s="34" t="str">
        <f>IF(AND(B83&lt;&gt;"",M83="✓所定"),C83-B83-F83,"")</f>
        <v/>
      </c>
      <c r="K83" s="34" t="str">
        <f>IF(AND(B83&lt;&gt;"",M83="✓法定"),C83-B83-F83,"")</f>
        <v/>
      </c>
      <c r="L83" s="26" t="str">
        <f>IF(AND($B83="",$D83=""),"",($C83-$B83-$F83)+($E83-$D83-$G83))</f>
        <v/>
      </c>
      <c r="M83" s="32"/>
      <c r="N83" s="190"/>
      <c r="O83" s="190"/>
      <c r="P83" s="190"/>
      <c r="Q83" s="190"/>
      <c r="R83" s="23"/>
      <c r="V83" s="1" t="s">
        <v>171</v>
      </c>
    </row>
    <row r="84" spans="1:22">
      <c r="A84" s="27">
        <f ca="1">A83+1</f>
        <v>45932</v>
      </c>
      <c r="B84" s="20"/>
      <c r="C84" s="21"/>
      <c r="D84" s="20"/>
      <c r="E84" s="21"/>
      <c r="F84" s="22"/>
      <c r="G84" s="22"/>
      <c r="H84" s="34" t="str">
        <f t="shared" ref="H84:H113" si="14">IF(OR(B84="",LEFT(M84,1)="✓"),"",C84-B84-F84)</f>
        <v/>
      </c>
      <c r="I84" s="34" t="str">
        <f t="shared" ref="I84:I113" si="15">IF(OR(D84="",LEFT(M84,1)="✓"),"",E84-D84-G84)</f>
        <v/>
      </c>
      <c r="J84" s="34" t="str">
        <f t="shared" ref="J84:J113" si="16">IF(AND(B84&lt;&gt;"",M84="✓所定"),C84-B84-F84,"")</f>
        <v/>
      </c>
      <c r="K84" s="34" t="str">
        <f t="shared" ref="K84:K113" si="17">IF(AND(B84&lt;&gt;"",M84="✓法定"),C84-B84-F84,"")</f>
        <v/>
      </c>
      <c r="L84" s="26" t="str">
        <f t="shared" ref="L84:L112" si="18">IF(AND($B84="",$D84=""),"",($C84-$B84-$F84)+($E84-$D84-$G84))</f>
        <v/>
      </c>
      <c r="M84" s="32"/>
      <c r="N84" s="190"/>
      <c r="O84" s="190"/>
      <c r="P84" s="190"/>
      <c r="Q84" s="190"/>
      <c r="R84" s="23"/>
      <c r="V84" s="1" t="s">
        <v>172</v>
      </c>
    </row>
    <row r="85" spans="1:22">
      <c r="A85" s="27">
        <f t="shared" ref="A85:A113" ca="1" si="19">A84+1</f>
        <v>45933</v>
      </c>
      <c r="B85" s="20"/>
      <c r="C85" s="21"/>
      <c r="D85" s="20"/>
      <c r="E85" s="21"/>
      <c r="F85" s="22"/>
      <c r="G85" s="22"/>
      <c r="H85" s="34" t="str">
        <f t="shared" si="14"/>
        <v/>
      </c>
      <c r="I85" s="34" t="str">
        <f t="shared" si="15"/>
        <v/>
      </c>
      <c r="J85" s="34" t="str">
        <f t="shared" si="16"/>
        <v/>
      </c>
      <c r="K85" s="34" t="str">
        <f t="shared" si="17"/>
        <v/>
      </c>
      <c r="L85" s="26" t="str">
        <f t="shared" si="18"/>
        <v/>
      </c>
      <c r="M85" s="32"/>
      <c r="N85" s="190"/>
      <c r="O85" s="190"/>
      <c r="P85" s="190"/>
      <c r="Q85" s="190"/>
      <c r="R85" s="23"/>
    </row>
    <row r="86" spans="1:22">
      <c r="A86" s="27">
        <f t="shared" ca="1" si="19"/>
        <v>45934</v>
      </c>
      <c r="B86" s="20"/>
      <c r="C86" s="21"/>
      <c r="D86" s="20"/>
      <c r="E86" s="21"/>
      <c r="F86" s="22"/>
      <c r="G86" s="22"/>
      <c r="H86" s="34" t="str">
        <f t="shared" si="14"/>
        <v/>
      </c>
      <c r="I86" s="34" t="str">
        <f t="shared" si="15"/>
        <v/>
      </c>
      <c r="J86" s="34" t="str">
        <f t="shared" si="16"/>
        <v/>
      </c>
      <c r="K86" s="34" t="str">
        <f t="shared" si="17"/>
        <v/>
      </c>
      <c r="L86" s="26" t="str">
        <f t="shared" si="18"/>
        <v/>
      </c>
      <c r="M86" s="32"/>
      <c r="N86" s="190"/>
      <c r="O86" s="190"/>
      <c r="P86" s="190"/>
      <c r="Q86" s="190"/>
      <c r="R86" s="23"/>
    </row>
    <row r="87" spans="1:22">
      <c r="A87" s="27">
        <f t="shared" ca="1" si="19"/>
        <v>45935</v>
      </c>
      <c r="B87" s="20"/>
      <c r="C87" s="21"/>
      <c r="D87" s="20"/>
      <c r="E87" s="21"/>
      <c r="F87" s="22"/>
      <c r="G87" s="22"/>
      <c r="H87" s="34" t="str">
        <f t="shared" si="14"/>
        <v/>
      </c>
      <c r="I87" s="34" t="str">
        <f t="shared" si="15"/>
        <v/>
      </c>
      <c r="J87" s="34" t="str">
        <f t="shared" si="16"/>
        <v/>
      </c>
      <c r="K87" s="34" t="str">
        <f t="shared" si="17"/>
        <v/>
      </c>
      <c r="L87" s="26" t="str">
        <f t="shared" si="18"/>
        <v/>
      </c>
      <c r="M87" s="32"/>
      <c r="N87" s="190"/>
      <c r="O87" s="190"/>
      <c r="P87" s="190"/>
      <c r="Q87" s="190"/>
      <c r="R87" s="23"/>
    </row>
    <row r="88" spans="1:22">
      <c r="A88" s="27">
        <f t="shared" ca="1" si="19"/>
        <v>45936</v>
      </c>
      <c r="B88" s="20"/>
      <c r="C88" s="21"/>
      <c r="D88" s="20"/>
      <c r="E88" s="21"/>
      <c r="F88" s="22"/>
      <c r="G88" s="22"/>
      <c r="H88" s="34" t="str">
        <f t="shared" si="14"/>
        <v/>
      </c>
      <c r="I88" s="34" t="str">
        <f t="shared" si="15"/>
        <v/>
      </c>
      <c r="J88" s="34" t="str">
        <f t="shared" si="16"/>
        <v/>
      </c>
      <c r="K88" s="34" t="str">
        <f t="shared" si="17"/>
        <v/>
      </c>
      <c r="L88" s="26" t="str">
        <f t="shared" si="18"/>
        <v/>
      </c>
      <c r="M88" s="32"/>
      <c r="N88" s="190"/>
      <c r="O88" s="190"/>
      <c r="P88" s="190"/>
      <c r="Q88" s="190"/>
      <c r="R88" s="23"/>
    </row>
    <row r="89" spans="1:22">
      <c r="A89" s="27">
        <f t="shared" ca="1" si="19"/>
        <v>45937</v>
      </c>
      <c r="B89" s="20"/>
      <c r="C89" s="21"/>
      <c r="D89" s="20"/>
      <c r="E89" s="21"/>
      <c r="F89" s="22"/>
      <c r="G89" s="22"/>
      <c r="H89" s="34" t="str">
        <f t="shared" si="14"/>
        <v/>
      </c>
      <c r="I89" s="34" t="str">
        <f t="shared" si="15"/>
        <v/>
      </c>
      <c r="J89" s="34" t="str">
        <f t="shared" si="16"/>
        <v/>
      </c>
      <c r="K89" s="34" t="str">
        <f t="shared" si="17"/>
        <v/>
      </c>
      <c r="L89" s="26" t="str">
        <f t="shared" si="18"/>
        <v/>
      </c>
      <c r="M89" s="32"/>
      <c r="N89" s="190"/>
      <c r="O89" s="190"/>
      <c r="P89" s="190"/>
      <c r="Q89" s="190"/>
      <c r="R89" s="23"/>
    </row>
    <row r="90" spans="1:22">
      <c r="A90" s="27">
        <f t="shared" ca="1" si="19"/>
        <v>45938</v>
      </c>
      <c r="B90" s="20"/>
      <c r="C90" s="21"/>
      <c r="D90" s="20"/>
      <c r="E90" s="21"/>
      <c r="F90" s="22"/>
      <c r="G90" s="22"/>
      <c r="H90" s="34" t="str">
        <f t="shared" si="14"/>
        <v/>
      </c>
      <c r="I90" s="34" t="str">
        <f t="shared" si="15"/>
        <v/>
      </c>
      <c r="J90" s="34" t="str">
        <f t="shared" si="16"/>
        <v/>
      </c>
      <c r="K90" s="34" t="str">
        <f t="shared" si="17"/>
        <v/>
      </c>
      <c r="L90" s="26" t="str">
        <f t="shared" si="18"/>
        <v/>
      </c>
      <c r="M90" s="32"/>
      <c r="N90" s="190"/>
      <c r="O90" s="190"/>
      <c r="P90" s="190"/>
      <c r="Q90" s="190"/>
      <c r="R90" s="23"/>
    </row>
    <row r="91" spans="1:22">
      <c r="A91" s="27">
        <f t="shared" ca="1" si="19"/>
        <v>45939</v>
      </c>
      <c r="B91" s="20"/>
      <c r="C91" s="21"/>
      <c r="D91" s="20"/>
      <c r="E91" s="21"/>
      <c r="F91" s="22"/>
      <c r="G91" s="22"/>
      <c r="H91" s="34" t="str">
        <f t="shared" si="14"/>
        <v/>
      </c>
      <c r="I91" s="34" t="str">
        <f t="shared" si="15"/>
        <v/>
      </c>
      <c r="J91" s="34" t="str">
        <f t="shared" si="16"/>
        <v/>
      </c>
      <c r="K91" s="34" t="str">
        <f t="shared" si="17"/>
        <v/>
      </c>
      <c r="L91" s="26" t="str">
        <f t="shared" si="18"/>
        <v/>
      </c>
      <c r="M91" s="32"/>
      <c r="N91" s="190"/>
      <c r="O91" s="190"/>
      <c r="P91" s="190"/>
      <c r="Q91" s="190"/>
      <c r="R91" s="23"/>
    </row>
    <row r="92" spans="1:22">
      <c r="A92" s="27">
        <f t="shared" ca="1" si="19"/>
        <v>45940</v>
      </c>
      <c r="B92" s="20"/>
      <c r="C92" s="21"/>
      <c r="D92" s="20"/>
      <c r="E92" s="21"/>
      <c r="F92" s="22"/>
      <c r="G92" s="22"/>
      <c r="H92" s="34" t="str">
        <f t="shared" si="14"/>
        <v/>
      </c>
      <c r="I92" s="34" t="str">
        <f t="shared" si="15"/>
        <v/>
      </c>
      <c r="J92" s="34" t="str">
        <f t="shared" si="16"/>
        <v/>
      </c>
      <c r="K92" s="34" t="str">
        <f t="shared" si="17"/>
        <v/>
      </c>
      <c r="L92" s="26" t="str">
        <f t="shared" si="18"/>
        <v/>
      </c>
      <c r="M92" s="32"/>
      <c r="N92" s="190"/>
      <c r="O92" s="190"/>
      <c r="P92" s="190"/>
      <c r="Q92" s="190"/>
      <c r="R92" s="23"/>
    </row>
    <row r="93" spans="1:22">
      <c r="A93" s="27">
        <f t="shared" ca="1" si="19"/>
        <v>45941</v>
      </c>
      <c r="B93" s="20"/>
      <c r="C93" s="21"/>
      <c r="D93" s="20"/>
      <c r="E93" s="21"/>
      <c r="F93" s="22"/>
      <c r="G93" s="22"/>
      <c r="H93" s="34" t="str">
        <f t="shared" si="14"/>
        <v/>
      </c>
      <c r="I93" s="34" t="str">
        <f t="shared" si="15"/>
        <v/>
      </c>
      <c r="J93" s="34" t="str">
        <f t="shared" si="16"/>
        <v/>
      </c>
      <c r="K93" s="34" t="str">
        <f t="shared" si="17"/>
        <v/>
      </c>
      <c r="L93" s="26" t="str">
        <f t="shared" si="18"/>
        <v/>
      </c>
      <c r="M93" s="32"/>
      <c r="N93" s="190"/>
      <c r="O93" s="190"/>
      <c r="P93" s="190"/>
      <c r="Q93" s="190"/>
      <c r="R93" s="23"/>
    </row>
    <row r="94" spans="1:22">
      <c r="A94" s="27">
        <f t="shared" ca="1" si="19"/>
        <v>45942</v>
      </c>
      <c r="B94" s="20"/>
      <c r="C94" s="21"/>
      <c r="D94" s="20"/>
      <c r="E94" s="21"/>
      <c r="F94" s="22"/>
      <c r="G94" s="22"/>
      <c r="H94" s="34" t="str">
        <f t="shared" si="14"/>
        <v/>
      </c>
      <c r="I94" s="34" t="str">
        <f t="shared" si="15"/>
        <v/>
      </c>
      <c r="J94" s="34" t="str">
        <f t="shared" si="16"/>
        <v/>
      </c>
      <c r="K94" s="34" t="str">
        <f t="shared" si="17"/>
        <v/>
      </c>
      <c r="L94" s="26" t="str">
        <f t="shared" si="18"/>
        <v/>
      </c>
      <c r="M94" s="32"/>
      <c r="N94" s="190"/>
      <c r="O94" s="190"/>
      <c r="P94" s="190"/>
      <c r="Q94" s="190"/>
      <c r="R94" s="23"/>
    </row>
    <row r="95" spans="1:22">
      <c r="A95" s="27">
        <f t="shared" ca="1" si="19"/>
        <v>45943</v>
      </c>
      <c r="B95" s="20"/>
      <c r="C95" s="21"/>
      <c r="D95" s="20"/>
      <c r="E95" s="21"/>
      <c r="F95" s="22"/>
      <c r="G95" s="22"/>
      <c r="H95" s="34" t="str">
        <f t="shared" si="14"/>
        <v/>
      </c>
      <c r="I95" s="34" t="str">
        <f t="shared" si="15"/>
        <v/>
      </c>
      <c r="J95" s="34" t="str">
        <f t="shared" si="16"/>
        <v/>
      </c>
      <c r="K95" s="34" t="str">
        <f t="shared" si="17"/>
        <v/>
      </c>
      <c r="L95" s="26" t="str">
        <f t="shared" si="18"/>
        <v/>
      </c>
      <c r="M95" s="32"/>
      <c r="N95" s="190"/>
      <c r="O95" s="190"/>
      <c r="P95" s="190"/>
      <c r="Q95" s="190"/>
      <c r="R95" s="23"/>
    </row>
    <row r="96" spans="1:22">
      <c r="A96" s="27">
        <f t="shared" ca="1" si="19"/>
        <v>45944</v>
      </c>
      <c r="B96" s="20"/>
      <c r="C96" s="21"/>
      <c r="D96" s="20"/>
      <c r="E96" s="21"/>
      <c r="F96" s="22"/>
      <c r="G96" s="22"/>
      <c r="H96" s="34" t="str">
        <f t="shared" si="14"/>
        <v/>
      </c>
      <c r="I96" s="34" t="str">
        <f t="shared" si="15"/>
        <v/>
      </c>
      <c r="J96" s="34" t="str">
        <f t="shared" si="16"/>
        <v/>
      </c>
      <c r="K96" s="34" t="str">
        <f t="shared" si="17"/>
        <v/>
      </c>
      <c r="L96" s="26" t="str">
        <f t="shared" si="18"/>
        <v/>
      </c>
      <c r="M96" s="32"/>
      <c r="N96" s="190"/>
      <c r="O96" s="190"/>
      <c r="P96" s="190"/>
      <c r="Q96" s="190"/>
      <c r="R96" s="23"/>
    </row>
    <row r="97" spans="1:18">
      <c r="A97" s="27">
        <f t="shared" ca="1" si="19"/>
        <v>45945</v>
      </c>
      <c r="B97" s="20"/>
      <c r="C97" s="21"/>
      <c r="D97" s="20"/>
      <c r="E97" s="21"/>
      <c r="F97" s="22"/>
      <c r="G97" s="22"/>
      <c r="H97" s="34" t="str">
        <f t="shared" si="14"/>
        <v/>
      </c>
      <c r="I97" s="34" t="str">
        <f t="shared" si="15"/>
        <v/>
      </c>
      <c r="J97" s="34" t="str">
        <f t="shared" si="16"/>
        <v/>
      </c>
      <c r="K97" s="34" t="str">
        <f t="shared" si="17"/>
        <v/>
      </c>
      <c r="L97" s="26" t="str">
        <f t="shared" si="18"/>
        <v/>
      </c>
      <c r="M97" s="32"/>
      <c r="N97" s="190"/>
      <c r="O97" s="190"/>
      <c r="P97" s="190"/>
      <c r="Q97" s="190"/>
      <c r="R97" s="23"/>
    </row>
    <row r="98" spans="1:18">
      <c r="A98" s="27">
        <f t="shared" ca="1" si="19"/>
        <v>45946</v>
      </c>
      <c r="B98" s="20"/>
      <c r="C98" s="21"/>
      <c r="D98" s="20"/>
      <c r="E98" s="21"/>
      <c r="F98" s="22"/>
      <c r="G98" s="22"/>
      <c r="H98" s="34" t="str">
        <f t="shared" si="14"/>
        <v/>
      </c>
      <c r="I98" s="34" t="str">
        <f t="shared" si="15"/>
        <v/>
      </c>
      <c r="J98" s="34" t="str">
        <f t="shared" si="16"/>
        <v/>
      </c>
      <c r="K98" s="34" t="str">
        <f t="shared" si="17"/>
        <v/>
      </c>
      <c r="L98" s="26" t="str">
        <f t="shared" si="18"/>
        <v/>
      </c>
      <c r="M98" s="32"/>
      <c r="N98" s="190"/>
      <c r="O98" s="190"/>
      <c r="P98" s="190"/>
      <c r="Q98" s="190"/>
      <c r="R98" s="23"/>
    </row>
    <row r="99" spans="1:18">
      <c r="A99" s="27">
        <f t="shared" ca="1" si="19"/>
        <v>45947</v>
      </c>
      <c r="B99" s="20"/>
      <c r="C99" s="21"/>
      <c r="D99" s="20"/>
      <c r="E99" s="21"/>
      <c r="F99" s="22"/>
      <c r="G99" s="22"/>
      <c r="H99" s="34" t="str">
        <f t="shared" si="14"/>
        <v/>
      </c>
      <c r="I99" s="34" t="str">
        <f t="shared" si="15"/>
        <v/>
      </c>
      <c r="J99" s="34" t="str">
        <f t="shared" si="16"/>
        <v/>
      </c>
      <c r="K99" s="34" t="str">
        <f t="shared" si="17"/>
        <v/>
      </c>
      <c r="L99" s="26" t="str">
        <f t="shared" si="18"/>
        <v/>
      </c>
      <c r="M99" s="32"/>
      <c r="N99" s="190"/>
      <c r="O99" s="190"/>
      <c r="P99" s="190"/>
      <c r="Q99" s="190"/>
      <c r="R99" s="23"/>
    </row>
    <row r="100" spans="1:18">
      <c r="A100" s="27">
        <f t="shared" ca="1" si="19"/>
        <v>45948</v>
      </c>
      <c r="B100" s="20"/>
      <c r="C100" s="21"/>
      <c r="D100" s="20"/>
      <c r="E100" s="21"/>
      <c r="F100" s="22"/>
      <c r="G100" s="22"/>
      <c r="H100" s="34" t="str">
        <f t="shared" si="14"/>
        <v/>
      </c>
      <c r="I100" s="34" t="str">
        <f t="shared" si="15"/>
        <v/>
      </c>
      <c r="J100" s="34" t="str">
        <f t="shared" si="16"/>
        <v/>
      </c>
      <c r="K100" s="34" t="str">
        <f t="shared" si="17"/>
        <v/>
      </c>
      <c r="L100" s="26" t="str">
        <f t="shared" si="18"/>
        <v/>
      </c>
      <c r="M100" s="32"/>
      <c r="N100" s="190"/>
      <c r="O100" s="190"/>
      <c r="P100" s="190"/>
      <c r="Q100" s="190"/>
      <c r="R100" s="23"/>
    </row>
    <row r="101" spans="1:18">
      <c r="A101" s="27">
        <f t="shared" ca="1" si="19"/>
        <v>45949</v>
      </c>
      <c r="B101" s="20"/>
      <c r="C101" s="21"/>
      <c r="D101" s="20"/>
      <c r="E101" s="21"/>
      <c r="F101" s="22"/>
      <c r="G101" s="22"/>
      <c r="H101" s="34" t="str">
        <f t="shared" si="14"/>
        <v/>
      </c>
      <c r="I101" s="34" t="str">
        <f t="shared" si="15"/>
        <v/>
      </c>
      <c r="J101" s="34" t="str">
        <f t="shared" si="16"/>
        <v/>
      </c>
      <c r="K101" s="34" t="str">
        <f t="shared" si="17"/>
        <v/>
      </c>
      <c r="L101" s="26" t="str">
        <f t="shared" si="18"/>
        <v/>
      </c>
      <c r="M101" s="32"/>
      <c r="N101" s="190"/>
      <c r="O101" s="190"/>
      <c r="P101" s="190"/>
      <c r="Q101" s="190"/>
      <c r="R101" s="23"/>
    </row>
    <row r="102" spans="1:18">
      <c r="A102" s="27">
        <f t="shared" ca="1" si="19"/>
        <v>45950</v>
      </c>
      <c r="B102" s="20"/>
      <c r="C102" s="21"/>
      <c r="D102" s="20"/>
      <c r="E102" s="21"/>
      <c r="F102" s="22"/>
      <c r="G102" s="22"/>
      <c r="H102" s="34" t="str">
        <f t="shared" si="14"/>
        <v/>
      </c>
      <c r="I102" s="34" t="str">
        <f t="shared" si="15"/>
        <v/>
      </c>
      <c r="J102" s="34" t="str">
        <f t="shared" si="16"/>
        <v/>
      </c>
      <c r="K102" s="34" t="str">
        <f t="shared" si="17"/>
        <v/>
      </c>
      <c r="L102" s="26" t="str">
        <f t="shared" si="18"/>
        <v/>
      </c>
      <c r="M102" s="32"/>
      <c r="N102" s="190"/>
      <c r="O102" s="190"/>
      <c r="P102" s="190"/>
      <c r="Q102" s="190"/>
      <c r="R102" s="23"/>
    </row>
    <row r="103" spans="1:18">
      <c r="A103" s="27">
        <f t="shared" ca="1" si="19"/>
        <v>45951</v>
      </c>
      <c r="B103" s="20"/>
      <c r="C103" s="21"/>
      <c r="D103" s="20"/>
      <c r="E103" s="21"/>
      <c r="F103" s="22"/>
      <c r="G103" s="22"/>
      <c r="H103" s="34" t="str">
        <f t="shared" si="14"/>
        <v/>
      </c>
      <c r="I103" s="34" t="str">
        <f t="shared" si="15"/>
        <v/>
      </c>
      <c r="J103" s="34" t="str">
        <f t="shared" si="16"/>
        <v/>
      </c>
      <c r="K103" s="34" t="str">
        <f t="shared" si="17"/>
        <v/>
      </c>
      <c r="L103" s="26" t="str">
        <f t="shared" si="18"/>
        <v/>
      </c>
      <c r="M103" s="32"/>
      <c r="N103" s="190"/>
      <c r="O103" s="190"/>
      <c r="P103" s="190"/>
      <c r="Q103" s="190"/>
      <c r="R103" s="23"/>
    </row>
    <row r="104" spans="1:18">
      <c r="A104" s="27">
        <f t="shared" ca="1" si="19"/>
        <v>45952</v>
      </c>
      <c r="B104" s="20"/>
      <c r="C104" s="21"/>
      <c r="D104" s="20"/>
      <c r="E104" s="21"/>
      <c r="F104" s="22"/>
      <c r="G104" s="22"/>
      <c r="H104" s="34" t="str">
        <f t="shared" si="14"/>
        <v/>
      </c>
      <c r="I104" s="34" t="str">
        <f t="shared" si="15"/>
        <v/>
      </c>
      <c r="J104" s="34" t="str">
        <f t="shared" si="16"/>
        <v/>
      </c>
      <c r="K104" s="34" t="str">
        <f t="shared" si="17"/>
        <v/>
      </c>
      <c r="L104" s="26" t="str">
        <f t="shared" si="18"/>
        <v/>
      </c>
      <c r="M104" s="32"/>
      <c r="N104" s="190"/>
      <c r="O104" s="190"/>
      <c r="P104" s="190"/>
      <c r="Q104" s="190"/>
      <c r="R104" s="23"/>
    </row>
    <row r="105" spans="1:18">
      <c r="A105" s="27">
        <f t="shared" ca="1" si="19"/>
        <v>45953</v>
      </c>
      <c r="B105" s="20"/>
      <c r="C105" s="21"/>
      <c r="D105" s="20"/>
      <c r="E105" s="21"/>
      <c r="F105" s="22"/>
      <c r="G105" s="22"/>
      <c r="H105" s="34" t="str">
        <f t="shared" si="14"/>
        <v/>
      </c>
      <c r="I105" s="34" t="str">
        <f t="shared" si="15"/>
        <v/>
      </c>
      <c r="J105" s="34" t="str">
        <f t="shared" si="16"/>
        <v/>
      </c>
      <c r="K105" s="34" t="str">
        <f t="shared" si="17"/>
        <v/>
      </c>
      <c r="L105" s="26" t="str">
        <f t="shared" si="18"/>
        <v/>
      </c>
      <c r="M105" s="32"/>
      <c r="N105" s="190"/>
      <c r="O105" s="190"/>
      <c r="P105" s="190"/>
      <c r="Q105" s="190"/>
      <c r="R105" s="23"/>
    </row>
    <row r="106" spans="1:18">
      <c r="A106" s="27">
        <f t="shared" ca="1" si="19"/>
        <v>45954</v>
      </c>
      <c r="B106" s="20"/>
      <c r="C106" s="21"/>
      <c r="D106" s="20"/>
      <c r="E106" s="21"/>
      <c r="F106" s="22"/>
      <c r="G106" s="22"/>
      <c r="H106" s="34" t="str">
        <f t="shared" si="14"/>
        <v/>
      </c>
      <c r="I106" s="34" t="str">
        <f t="shared" si="15"/>
        <v/>
      </c>
      <c r="J106" s="34" t="str">
        <f t="shared" si="16"/>
        <v/>
      </c>
      <c r="K106" s="34" t="str">
        <f t="shared" si="17"/>
        <v/>
      </c>
      <c r="L106" s="26" t="str">
        <f t="shared" si="18"/>
        <v/>
      </c>
      <c r="M106" s="32"/>
      <c r="N106" s="190"/>
      <c r="O106" s="190"/>
      <c r="P106" s="190"/>
      <c r="Q106" s="190"/>
      <c r="R106" s="23"/>
    </row>
    <row r="107" spans="1:18">
      <c r="A107" s="27">
        <f t="shared" ca="1" si="19"/>
        <v>45955</v>
      </c>
      <c r="B107" s="20"/>
      <c r="C107" s="21"/>
      <c r="D107" s="20"/>
      <c r="E107" s="21"/>
      <c r="F107" s="22"/>
      <c r="G107" s="22"/>
      <c r="H107" s="34" t="str">
        <f t="shared" si="14"/>
        <v/>
      </c>
      <c r="I107" s="34" t="str">
        <f t="shared" si="15"/>
        <v/>
      </c>
      <c r="J107" s="34" t="str">
        <f t="shared" si="16"/>
        <v/>
      </c>
      <c r="K107" s="34" t="str">
        <f t="shared" si="17"/>
        <v/>
      </c>
      <c r="L107" s="26" t="str">
        <f t="shared" si="18"/>
        <v/>
      </c>
      <c r="M107" s="32"/>
      <c r="N107" s="190"/>
      <c r="O107" s="190"/>
      <c r="P107" s="190"/>
      <c r="Q107" s="190"/>
      <c r="R107" s="23"/>
    </row>
    <row r="108" spans="1:18">
      <c r="A108" s="27">
        <f t="shared" ca="1" si="19"/>
        <v>45956</v>
      </c>
      <c r="B108" s="20"/>
      <c r="C108" s="21"/>
      <c r="D108" s="20"/>
      <c r="E108" s="21"/>
      <c r="F108" s="22"/>
      <c r="G108" s="22"/>
      <c r="H108" s="34" t="str">
        <f t="shared" si="14"/>
        <v/>
      </c>
      <c r="I108" s="34" t="str">
        <f t="shared" si="15"/>
        <v/>
      </c>
      <c r="J108" s="34" t="str">
        <f t="shared" si="16"/>
        <v/>
      </c>
      <c r="K108" s="34" t="str">
        <f t="shared" si="17"/>
        <v/>
      </c>
      <c r="L108" s="26" t="str">
        <f t="shared" si="18"/>
        <v/>
      </c>
      <c r="M108" s="32"/>
      <c r="N108" s="190"/>
      <c r="O108" s="190"/>
      <c r="P108" s="190"/>
      <c r="Q108" s="190"/>
      <c r="R108" s="23"/>
    </row>
    <row r="109" spans="1:18">
      <c r="A109" s="27">
        <f t="shared" ca="1" si="19"/>
        <v>45957</v>
      </c>
      <c r="B109" s="20"/>
      <c r="C109" s="21"/>
      <c r="D109" s="20"/>
      <c r="E109" s="21"/>
      <c r="F109" s="22"/>
      <c r="G109" s="22"/>
      <c r="H109" s="34" t="str">
        <f t="shared" si="14"/>
        <v/>
      </c>
      <c r="I109" s="34" t="str">
        <f t="shared" si="15"/>
        <v/>
      </c>
      <c r="J109" s="34" t="str">
        <f t="shared" si="16"/>
        <v/>
      </c>
      <c r="K109" s="34" t="str">
        <f t="shared" si="17"/>
        <v/>
      </c>
      <c r="L109" s="26" t="str">
        <f t="shared" si="18"/>
        <v/>
      </c>
      <c r="M109" s="32"/>
      <c r="N109" s="190"/>
      <c r="O109" s="190"/>
      <c r="P109" s="190"/>
      <c r="Q109" s="190"/>
      <c r="R109" s="23"/>
    </row>
    <row r="110" spans="1:18">
      <c r="A110" s="27">
        <f t="shared" ca="1" si="19"/>
        <v>45958</v>
      </c>
      <c r="B110" s="20"/>
      <c r="C110" s="21"/>
      <c r="D110" s="20"/>
      <c r="E110" s="21"/>
      <c r="F110" s="22"/>
      <c r="G110" s="22"/>
      <c r="H110" s="34" t="str">
        <f t="shared" si="14"/>
        <v/>
      </c>
      <c r="I110" s="34" t="str">
        <f t="shared" si="15"/>
        <v/>
      </c>
      <c r="J110" s="34" t="str">
        <f t="shared" si="16"/>
        <v/>
      </c>
      <c r="K110" s="34" t="str">
        <f t="shared" si="17"/>
        <v/>
      </c>
      <c r="L110" s="26" t="str">
        <f t="shared" si="18"/>
        <v/>
      </c>
      <c r="M110" s="32"/>
      <c r="N110" s="190"/>
      <c r="O110" s="190"/>
      <c r="P110" s="190"/>
      <c r="Q110" s="190"/>
      <c r="R110" s="23"/>
    </row>
    <row r="111" spans="1:18">
      <c r="A111" s="27">
        <f t="shared" ca="1" si="19"/>
        <v>45959</v>
      </c>
      <c r="B111" s="20"/>
      <c r="C111" s="21"/>
      <c r="D111" s="20"/>
      <c r="E111" s="21"/>
      <c r="F111" s="22"/>
      <c r="G111" s="22"/>
      <c r="H111" s="34" t="str">
        <f t="shared" si="14"/>
        <v/>
      </c>
      <c r="I111" s="34" t="str">
        <f t="shared" si="15"/>
        <v/>
      </c>
      <c r="J111" s="34" t="str">
        <f t="shared" si="16"/>
        <v/>
      </c>
      <c r="K111" s="34" t="str">
        <f t="shared" si="17"/>
        <v/>
      </c>
      <c r="L111" s="26" t="str">
        <f t="shared" si="18"/>
        <v/>
      </c>
      <c r="M111" s="32"/>
      <c r="N111" s="190"/>
      <c r="O111" s="190"/>
      <c r="P111" s="190"/>
      <c r="Q111" s="190"/>
      <c r="R111" s="23"/>
    </row>
    <row r="112" spans="1:18">
      <c r="A112" s="27">
        <f t="shared" ca="1" si="19"/>
        <v>45960</v>
      </c>
      <c r="B112" s="20"/>
      <c r="C112" s="21"/>
      <c r="D112" s="20"/>
      <c r="E112" s="21"/>
      <c r="F112" s="22"/>
      <c r="G112" s="22"/>
      <c r="H112" s="34" t="str">
        <f t="shared" si="14"/>
        <v/>
      </c>
      <c r="I112" s="34" t="str">
        <f t="shared" si="15"/>
        <v/>
      </c>
      <c r="J112" s="34" t="str">
        <f t="shared" si="16"/>
        <v/>
      </c>
      <c r="K112" s="34" t="str">
        <f t="shared" si="17"/>
        <v/>
      </c>
      <c r="L112" s="26" t="str">
        <f t="shared" si="18"/>
        <v/>
      </c>
      <c r="M112" s="32"/>
      <c r="N112" s="190"/>
      <c r="O112" s="190"/>
      <c r="P112" s="190"/>
      <c r="Q112" s="190"/>
      <c r="R112" s="23"/>
    </row>
    <row r="113" spans="1:22">
      <c r="A113" s="27">
        <f t="shared" ca="1" si="19"/>
        <v>45961</v>
      </c>
      <c r="B113" s="20"/>
      <c r="C113" s="21"/>
      <c r="D113" s="20"/>
      <c r="E113" s="21"/>
      <c r="F113" s="22"/>
      <c r="G113" s="22"/>
      <c r="H113" s="34" t="str">
        <f t="shared" si="14"/>
        <v/>
      </c>
      <c r="I113" s="34" t="str">
        <f t="shared" si="15"/>
        <v/>
      </c>
      <c r="J113" s="34" t="str">
        <f t="shared" si="16"/>
        <v/>
      </c>
      <c r="K113" s="34" t="str">
        <f t="shared" si="17"/>
        <v/>
      </c>
      <c r="L113" s="26" t="str">
        <f>IF(AND($B113="",$D113=""),"",($C113-$B113-$F113)+($E113-$D113-$G113))</f>
        <v/>
      </c>
      <c r="M113" s="32"/>
      <c r="N113" s="190"/>
      <c r="O113" s="190"/>
      <c r="P113" s="190"/>
      <c r="Q113" s="190"/>
      <c r="R113" s="23"/>
    </row>
    <row r="114" spans="1:22">
      <c r="A114" s="5" t="s">
        <v>11</v>
      </c>
      <c r="B114" s="191"/>
      <c r="C114" s="192"/>
      <c r="D114" s="191"/>
      <c r="E114" s="192"/>
      <c r="F114" s="26" t="str">
        <f>IF(SUM($F83:$F113)=0,"",SUM($F83:$F113))</f>
        <v/>
      </c>
      <c r="G114" s="26" t="str">
        <f>IF(SUM($G83:$G113)=0,"",SUM($G83:$G113))</f>
        <v/>
      </c>
      <c r="H114" s="26" t="str">
        <f>IF(SUM(H83:H113)=0,"",SUM(H83:H113))</f>
        <v/>
      </c>
      <c r="I114" s="26" t="str">
        <f>IF(SUM(I83:I113)=0,"",SUM(I83:I113))</f>
        <v/>
      </c>
      <c r="J114" s="26" t="str">
        <f t="shared" ref="J114:K114" si="20">IF(SUM(J83:J113)=0,"",SUM(J83:J113))</f>
        <v/>
      </c>
      <c r="K114" s="26" t="str">
        <f t="shared" si="20"/>
        <v/>
      </c>
      <c r="L114" s="26" t="str">
        <f>IF(SUM($L83:$L113)=0,"",SUM($L83:$L113))</f>
        <v/>
      </c>
      <c r="M114" s="33"/>
      <c r="N114" s="193"/>
      <c r="O114" s="193"/>
      <c r="P114" s="193"/>
      <c r="Q114" s="193"/>
      <c r="R114" s="6"/>
    </row>
    <row r="116" spans="1:22" ht="27" customHeight="1">
      <c r="A116" s="194" t="s">
        <v>22</v>
      </c>
      <c r="B116" s="189" t="s">
        <v>103</v>
      </c>
      <c r="C116" s="189"/>
      <c r="D116" s="189"/>
      <c r="E116" s="189"/>
      <c r="F116" s="189" t="s">
        <v>23</v>
      </c>
      <c r="G116" s="189"/>
      <c r="H116" s="189" t="s">
        <v>88</v>
      </c>
      <c r="I116" s="189"/>
      <c r="J116" s="189"/>
      <c r="K116" s="189"/>
      <c r="L116" s="189" t="s">
        <v>87</v>
      </c>
      <c r="M116" s="195" t="s">
        <v>96</v>
      </c>
      <c r="N116" s="194" t="s">
        <v>25</v>
      </c>
      <c r="O116" s="194"/>
      <c r="P116" s="194"/>
      <c r="Q116" s="194"/>
      <c r="R116" s="189" t="s">
        <v>100</v>
      </c>
    </row>
    <row r="117" spans="1:22" ht="14.25" customHeight="1">
      <c r="A117" s="194"/>
      <c r="B117" s="189" t="s">
        <v>82</v>
      </c>
      <c r="C117" s="189"/>
      <c r="D117" s="189" t="s">
        <v>84</v>
      </c>
      <c r="E117" s="189"/>
      <c r="F117" s="189"/>
      <c r="G117" s="189"/>
      <c r="H117" s="189" t="s">
        <v>90</v>
      </c>
      <c r="I117" s="189"/>
      <c r="J117" s="189" t="s">
        <v>89</v>
      </c>
      <c r="K117" s="189"/>
      <c r="L117" s="189"/>
      <c r="M117" s="196"/>
      <c r="N117" s="194"/>
      <c r="O117" s="194"/>
      <c r="P117" s="194"/>
      <c r="Q117" s="194"/>
      <c r="R117" s="189"/>
    </row>
    <row r="118" spans="1:22">
      <c r="A118" s="194"/>
      <c r="B118" s="43" t="s">
        <v>26</v>
      </c>
      <c r="C118" s="43" t="s">
        <v>27</v>
      </c>
      <c r="D118" s="43" t="s">
        <v>26</v>
      </c>
      <c r="E118" s="43" t="s">
        <v>27</v>
      </c>
      <c r="F118" s="44" t="s">
        <v>85</v>
      </c>
      <c r="G118" s="44" t="s">
        <v>86</v>
      </c>
      <c r="H118" s="44" t="s">
        <v>81</v>
      </c>
      <c r="I118" s="44" t="s">
        <v>83</v>
      </c>
      <c r="J118" s="44" t="s">
        <v>81</v>
      </c>
      <c r="K118" s="44" t="s">
        <v>95</v>
      </c>
      <c r="L118" s="189"/>
      <c r="M118" s="197"/>
      <c r="N118" s="194"/>
      <c r="O118" s="194"/>
      <c r="P118" s="194"/>
      <c r="Q118" s="194"/>
      <c r="R118" s="194"/>
    </row>
    <row r="119" spans="1:22">
      <c r="A119" s="27" cm="1">
        <f t="array" aca="1" ref="A119" ca="1">DATE("2025","8"+3,IFERROR(INDIRECT(T1),"1"))</f>
        <v>45962</v>
      </c>
      <c r="B119" s="20"/>
      <c r="C119" s="21"/>
      <c r="D119" s="20"/>
      <c r="E119" s="21"/>
      <c r="F119" s="22"/>
      <c r="G119" s="22"/>
      <c r="H119" s="34" t="str">
        <f>IF(OR(B119="",LEFT(M119,1)="✓"),"",C119-B119-F119)</f>
        <v/>
      </c>
      <c r="I119" s="34" t="str">
        <f>IF(OR(D119="",LEFT(M119,1)="✓"),"",E119-D119-G119)</f>
        <v/>
      </c>
      <c r="J119" s="34" t="str">
        <f>IF(AND(B119&lt;&gt;"",M119="✓所定"),C119-B119-F119,"")</f>
        <v/>
      </c>
      <c r="K119" s="34" t="str">
        <f>IF(AND(B119&lt;&gt;"",M119="✓法定"),C119-B119-F119,"")</f>
        <v/>
      </c>
      <c r="L119" s="26" t="str">
        <f>IF(AND($B119="",$D119=""),"",($C119-$B119-$F119)+($E119-$D119-$G119))</f>
        <v/>
      </c>
      <c r="M119" s="32"/>
      <c r="N119" s="198"/>
      <c r="O119" s="199"/>
      <c r="P119" s="199"/>
      <c r="Q119" s="200"/>
      <c r="R119" s="23"/>
      <c r="V119" s="1" t="s">
        <v>171</v>
      </c>
    </row>
    <row r="120" spans="1:22">
      <c r="A120" s="27">
        <f ca="1">A119+1</f>
        <v>45963</v>
      </c>
      <c r="B120" s="20"/>
      <c r="C120" s="21"/>
      <c r="D120" s="20"/>
      <c r="E120" s="21"/>
      <c r="F120" s="22"/>
      <c r="G120" s="22"/>
      <c r="H120" s="34" t="str">
        <f t="shared" ref="H120:H149" si="21">IF(OR(B120="",LEFT(M120,1)="✓"),"",C120-B120-F120)</f>
        <v/>
      </c>
      <c r="I120" s="34" t="str">
        <f t="shared" ref="I120:I149" si="22">IF(OR(D120="",LEFT(M120,1)="✓"),"",E120-D120-G120)</f>
        <v/>
      </c>
      <c r="J120" s="34" t="str">
        <f t="shared" ref="J120:J149" si="23">IF(AND(B120&lt;&gt;"",M120="✓所定"),C120-B120-F120,"")</f>
        <v/>
      </c>
      <c r="K120" s="34" t="str">
        <f t="shared" ref="K120:K149" si="24">IF(AND(B120&lt;&gt;"",M120="✓法定"),C120-B120-F120,"")</f>
        <v/>
      </c>
      <c r="L120" s="26" t="str">
        <f t="shared" ref="L120:L147" si="25">IF(AND($B120="",$D120=""),"",($C120-$B120-$F120)+($E120-$D120-$G120))</f>
        <v/>
      </c>
      <c r="M120" s="32"/>
      <c r="N120" s="190"/>
      <c r="O120" s="190"/>
      <c r="P120" s="190"/>
      <c r="Q120" s="190"/>
      <c r="R120" s="23"/>
      <c r="V120" s="1" t="s">
        <v>172</v>
      </c>
    </row>
    <row r="121" spans="1:22">
      <c r="A121" s="27">
        <f t="shared" ref="A121:A149" ca="1" si="26">A120+1</f>
        <v>45964</v>
      </c>
      <c r="B121" s="20"/>
      <c r="C121" s="21"/>
      <c r="D121" s="20"/>
      <c r="E121" s="21"/>
      <c r="F121" s="22"/>
      <c r="G121" s="22"/>
      <c r="H121" s="34" t="str">
        <f t="shared" si="21"/>
        <v/>
      </c>
      <c r="I121" s="34" t="str">
        <f t="shared" si="22"/>
        <v/>
      </c>
      <c r="J121" s="34" t="str">
        <f t="shared" si="23"/>
        <v/>
      </c>
      <c r="K121" s="34" t="str">
        <f t="shared" si="24"/>
        <v/>
      </c>
      <c r="L121" s="26" t="str">
        <f t="shared" si="25"/>
        <v/>
      </c>
      <c r="M121" s="32"/>
      <c r="N121" s="190"/>
      <c r="O121" s="190"/>
      <c r="P121" s="190"/>
      <c r="Q121" s="190"/>
      <c r="R121" s="23"/>
    </row>
    <row r="122" spans="1:22">
      <c r="A122" s="27">
        <f t="shared" ca="1" si="26"/>
        <v>45965</v>
      </c>
      <c r="B122" s="20"/>
      <c r="C122" s="21"/>
      <c r="D122" s="20"/>
      <c r="E122" s="21"/>
      <c r="F122" s="22"/>
      <c r="G122" s="22"/>
      <c r="H122" s="34" t="str">
        <f t="shared" si="21"/>
        <v/>
      </c>
      <c r="I122" s="34" t="str">
        <f t="shared" si="22"/>
        <v/>
      </c>
      <c r="J122" s="34" t="str">
        <f t="shared" si="23"/>
        <v/>
      </c>
      <c r="K122" s="34" t="str">
        <f t="shared" si="24"/>
        <v/>
      </c>
      <c r="L122" s="26" t="str">
        <f t="shared" si="25"/>
        <v/>
      </c>
      <c r="M122" s="32"/>
      <c r="N122" s="190"/>
      <c r="O122" s="190"/>
      <c r="P122" s="190"/>
      <c r="Q122" s="190"/>
      <c r="R122" s="23"/>
    </row>
    <row r="123" spans="1:22">
      <c r="A123" s="27">
        <f t="shared" ca="1" si="26"/>
        <v>45966</v>
      </c>
      <c r="B123" s="20"/>
      <c r="C123" s="21"/>
      <c r="D123" s="20"/>
      <c r="E123" s="21"/>
      <c r="F123" s="22"/>
      <c r="G123" s="22"/>
      <c r="H123" s="34" t="str">
        <f t="shared" si="21"/>
        <v/>
      </c>
      <c r="I123" s="34" t="str">
        <f t="shared" si="22"/>
        <v/>
      </c>
      <c r="J123" s="34" t="str">
        <f t="shared" si="23"/>
        <v/>
      </c>
      <c r="K123" s="34" t="str">
        <f t="shared" si="24"/>
        <v/>
      </c>
      <c r="L123" s="26" t="str">
        <f t="shared" si="25"/>
        <v/>
      </c>
      <c r="M123" s="32"/>
      <c r="N123" s="190"/>
      <c r="O123" s="190"/>
      <c r="P123" s="190"/>
      <c r="Q123" s="190"/>
      <c r="R123" s="23"/>
    </row>
    <row r="124" spans="1:22">
      <c r="A124" s="27">
        <f t="shared" ca="1" si="26"/>
        <v>45967</v>
      </c>
      <c r="B124" s="20"/>
      <c r="C124" s="21"/>
      <c r="D124" s="20"/>
      <c r="E124" s="21"/>
      <c r="F124" s="22"/>
      <c r="G124" s="22"/>
      <c r="H124" s="34" t="str">
        <f t="shared" si="21"/>
        <v/>
      </c>
      <c r="I124" s="34" t="str">
        <f t="shared" si="22"/>
        <v/>
      </c>
      <c r="J124" s="34" t="str">
        <f t="shared" si="23"/>
        <v/>
      </c>
      <c r="K124" s="34" t="str">
        <f t="shared" si="24"/>
        <v/>
      </c>
      <c r="L124" s="26" t="str">
        <f t="shared" si="25"/>
        <v/>
      </c>
      <c r="M124" s="32"/>
      <c r="N124" s="190"/>
      <c r="O124" s="190"/>
      <c r="P124" s="190"/>
      <c r="Q124" s="190"/>
      <c r="R124" s="23"/>
    </row>
    <row r="125" spans="1:22">
      <c r="A125" s="27">
        <f t="shared" ca="1" si="26"/>
        <v>45968</v>
      </c>
      <c r="B125" s="20"/>
      <c r="C125" s="21"/>
      <c r="D125" s="20"/>
      <c r="E125" s="21"/>
      <c r="F125" s="22"/>
      <c r="G125" s="22"/>
      <c r="H125" s="34" t="str">
        <f t="shared" si="21"/>
        <v/>
      </c>
      <c r="I125" s="34" t="str">
        <f t="shared" si="22"/>
        <v/>
      </c>
      <c r="J125" s="34" t="str">
        <f t="shared" si="23"/>
        <v/>
      </c>
      <c r="K125" s="34" t="str">
        <f t="shared" si="24"/>
        <v/>
      </c>
      <c r="L125" s="26" t="str">
        <f t="shared" si="25"/>
        <v/>
      </c>
      <c r="M125" s="32"/>
      <c r="N125" s="190"/>
      <c r="O125" s="190"/>
      <c r="P125" s="190"/>
      <c r="Q125" s="190"/>
      <c r="R125" s="23"/>
    </row>
    <row r="126" spans="1:22">
      <c r="A126" s="27">
        <f t="shared" ca="1" si="26"/>
        <v>45969</v>
      </c>
      <c r="B126" s="20"/>
      <c r="C126" s="21"/>
      <c r="D126" s="20"/>
      <c r="E126" s="21"/>
      <c r="F126" s="22"/>
      <c r="G126" s="22"/>
      <c r="H126" s="34" t="str">
        <f t="shared" si="21"/>
        <v/>
      </c>
      <c r="I126" s="34" t="str">
        <f t="shared" si="22"/>
        <v/>
      </c>
      <c r="J126" s="34" t="str">
        <f t="shared" si="23"/>
        <v/>
      </c>
      <c r="K126" s="34" t="str">
        <f t="shared" si="24"/>
        <v/>
      </c>
      <c r="L126" s="26" t="str">
        <f t="shared" si="25"/>
        <v/>
      </c>
      <c r="M126" s="32"/>
      <c r="N126" s="190"/>
      <c r="O126" s="190"/>
      <c r="P126" s="190"/>
      <c r="Q126" s="190"/>
      <c r="R126" s="23"/>
    </row>
    <row r="127" spans="1:22">
      <c r="A127" s="27">
        <f t="shared" ca="1" si="26"/>
        <v>45970</v>
      </c>
      <c r="B127" s="20"/>
      <c r="C127" s="21"/>
      <c r="D127" s="20"/>
      <c r="E127" s="21"/>
      <c r="F127" s="22"/>
      <c r="G127" s="22"/>
      <c r="H127" s="34" t="str">
        <f t="shared" si="21"/>
        <v/>
      </c>
      <c r="I127" s="34" t="str">
        <f t="shared" si="22"/>
        <v/>
      </c>
      <c r="J127" s="34" t="str">
        <f t="shared" si="23"/>
        <v/>
      </c>
      <c r="K127" s="34" t="str">
        <f t="shared" si="24"/>
        <v/>
      </c>
      <c r="L127" s="26" t="str">
        <f t="shared" si="25"/>
        <v/>
      </c>
      <c r="M127" s="32"/>
      <c r="N127" s="190"/>
      <c r="O127" s="190"/>
      <c r="P127" s="190"/>
      <c r="Q127" s="190"/>
      <c r="R127" s="23"/>
    </row>
    <row r="128" spans="1:22">
      <c r="A128" s="27">
        <f t="shared" ca="1" si="26"/>
        <v>45971</v>
      </c>
      <c r="B128" s="20"/>
      <c r="C128" s="21"/>
      <c r="D128" s="20"/>
      <c r="E128" s="21"/>
      <c r="F128" s="22"/>
      <c r="G128" s="22"/>
      <c r="H128" s="34" t="str">
        <f t="shared" si="21"/>
        <v/>
      </c>
      <c r="I128" s="34" t="str">
        <f t="shared" si="22"/>
        <v/>
      </c>
      <c r="J128" s="34" t="str">
        <f t="shared" si="23"/>
        <v/>
      </c>
      <c r="K128" s="34" t="str">
        <f t="shared" si="24"/>
        <v/>
      </c>
      <c r="L128" s="26" t="str">
        <f t="shared" si="25"/>
        <v/>
      </c>
      <c r="M128" s="32"/>
      <c r="N128" s="190"/>
      <c r="O128" s="190"/>
      <c r="P128" s="190"/>
      <c r="Q128" s="190"/>
      <c r="R128" s="23"/>
    </row>
    <row r="129" spans="1:18">
      <c r="A129" s="27">
        <f t="shared" ca="1" si="26"/>
        <v>45972</v>
      </c>
      <c r="B129" s="20"/>
      <c r="C129" s="21"/>
      <c r="D129" s="20"/>
      <c r="E129" s="21"/>
      <c r="F129" s="22"/>
      <c r="G129" s="22"/>
      <c r="H129" s="34" t="str">
        <f t="shared" si="21"/>
        <v/>
      </c>
      <c r="I129" s="34" t="str">
        <f t="shared" si="22"/>
        <v/>
      </c>
      <c r="J129" s="34" t="str">
        <f t="shared" si="23"/>
        <v/>
      </c>
      <c r="K129" s="34" t="str">
        <f t="shared" si="24"/>
        <v/>
      </c>
      <c r="L129" s="26" t="str">
        <f t="shared" si="25"/>
        <v/>
      </c>
      <c r="M129" s="32"/>
      <c r="N129" s="190"/>
      <c r="O129" s="190"/>
      <c r="P129" s="190"/>
      <c r="Q129" s="190"/>
      <c r="R129" s="23"/>
    </row>
    <row r="130" spans="1:18">
      <c r="A130" s="27">
        <f t="shared" ca="1" si="26"/>
        <v>45973</v>
      </c>
      <c r="B130" s="20"/>
      <c r="C130" s="21"/>
      <c r="D130" s="20"/>
      <c r="E130" s="21"/>
      <c r="F130" s="22"/>
      <c r="G130" s="22"/>
      <c r="H130" s="34" t="str">
        <f t="shared" si="21"/>
        <v/>
      </c>
      <c r="I130" s="34" t="str">
        <f t="shared" si="22"/>
        <v/>
      </c>
      <c r="J130" s="34" t="str">
        <f t="shared" si="23"/>
        <v/>
      </c>
      <c r="K130" s="34" t="str">
        <f t="shared" si="24"/>
        <v/>
      </c>
      <c r="L130" s="26" t="str">
        <f t="shared" si="25"/>
        <v/>
      </c>
      <c r="M130" s="32"/>
      <c r="N130" s="190"/>
      <c r="O130" s="190"/>
      <c r="P130" s="190"/>
      <c r="Q130" s="190"/>
      <c r="R130" s="23"/>
    </row>
    <row r="131" spans="1:18">
      <c r="A131" s="27">
        <f t="shared" ca="1" si="26"/>
        <v>45974</v>
      </c>
      <c r="B131" s="20"/>
      <c r="C131" s="21"/>
      <c r="D131" s="20"/>
      <c r="E131" s="21"/>
      <c r="F131" s="22"/>
      <c r="G131" s="22"/>
      <c r="H131" s="34" t="str">
        <f t="shared" si="21"/>
        <v/>
      </c>
      <c r="I131" s="34" t="str">
        <f t="shared" si="22"/>
        <v/>
      </c>
      <c r="J131" s="34" t="str">
        <f t="shared" si="23"/>
        <v/>
      </c>
      <c r="K131" s="34" t="str">
        <f t="shared" si="24"/>
        <v/>
      </c>
      <c r="L131" s="26" t="str">
        <f t="shared" si="25"/>
        <v/>
      </c>
      <c r="M131" s="32"/>
      <c r="N131" s="190"/>
      <c r="O131" s="190"/>
      <c r="P131" s="190"/>
      <c r="Q131" s="190"/>
      <c r="R131" s="23"/>
    </row>
    <row r="132" spans="1:18">
      <c r="A132" s="27">
        <f t="shared" ca="1" si="26"/>
        <v>45975</v>
      </c>
      <c r="B132" s="20"/>
      <c r="C132" s="21"/>
      <c r="D132" s="20"/>
      <c r="E132" s="21"/>
      <c r="F132" s="22"/>
      <c r="G132" s="22"/>
      <c r="H132" s="34" t="str">
        <f t="shared" si="21"/>
        <v/>
      </c>
      <c r="I132" s="34" t="str">
        <f t="shared" si="22"/>
        <v/>
      </c>
      <c r="J132" s="34" t="str">
        <f t="shared" si="23"/>
        <v/>
      </c>
      <c r="K132" s="34" t="str">
        <f t="shared" si="24"/>
        <v/>
      </c>
      <c r="L132" s="26" t="str">
        <f t="shared" si="25"/>
        <v/>
      </c>
      <c r="M132" s="32"/>
      <c r="N132" s="190"/>
      <c r="O132" s="190"/>
      <c r="P132" s="190"/>
      <c r="Q132" s="190"/>
      <c r="R132" s="23"/>
    </row>
    <row r="133" spans="1:18">
      <c r="A133" s="27">
        <f t="shared" ca="1" si="26"/>
        <v>45976</v>
      </c>
      <c r="B133" s="20"/>
      <c r="C133" s="21"/>
      <c r="D133" s="20"/>
      <c r="E133" s="21"/>
      <c r="F133" s="22"/>
      <c r="G133" s="22"/>
      <c r="H133" s="34" t="str">
        <f t="shared" si="21"/>
        <v/>
      </c>
      <c r="I133" s="34" t="str">
        <f t="shared" si="22"/>
        <v/>
      </c>
      <c r="J133" s="34" t="str">
        <f t="shared" si="23"/>
        <v/>
      </c>
      <c r="K133" s="34" t="str">
        <f t="shared" si="24"/>
        <v/>
      </c>
      <c r="L133" s="26" t="str">
        <f t="shared" si="25"/>
        <v/>
      </c>
      <c r="M133" s="32"/>
      <c r="N133" s="190"/>
      <c r="O133" s="190"/>
      <c r="P133" s="190"/>
      <c r="Q133" s="190"/>
      <c r="R133" s="23"/>
    </row>
    <row r="134" spans="1:18">
      <c r="A134" s="27">
        <f t="shared" ca="1" si="26"/>
        <v>45977</v>
      </c>
      <c r="B134" s="20"/>
      <c r="C134" s="21"/>
      <c r="D134" s="20"/>
      <c r="E134" s="21"/>
      <c r="F134" s="22"/>
      <c r="G134" s="22"/>
      <c r="H134" s="34" t="str">
        <f t="shared" si="21"/>
        <v/>
      </c>
      <c r="I134" s="34" t="str">
        <f t="shared" si="22"/>
        <v/>
      </c>
      <c r="J134" s="34" t="str">
        <f t="shared" si="23"/>
        <v/>
      </c>
      <c r="K134" s="34" t="str">
        <f t="shared" si="24"/>
        <v/>
      </c>
      <c r="L134" s="26" t="str">
        <f t="shared" si="25"/>
        <v/>
      </c>
      <c r="M134" s="32"/>
      <c r="N134" s="190"/>
      <c r="O134" s="190"/>
      <c r="P134" s="190"/>
      <c r="Q134" s="190"/>
      <c r="R134" s="23"/>
    </row>
    <row r="135" spans="1:18">
      <c r="A135" s="27">
        <f t="shared" ca="1" si="26"/>
        <v>45978</v>
      </c>
      <c r="B135" s="20"/>
      <c r="C135" s="21"/>
      <c r="D135" s="20"/>
      <c r="E135" s="21"/>
      <c r="F135" s="22"/>
      <c r="G135" s="22"/>
      <c r="H135" s="34" t="str">
        <f t="shared" si="21"/>
        <v/>
      </c>
      <c r="I135" s="34" t="str">
        <f t="shared" si="22"/>
        <v/>
      </c>
      <c r="J135" s="34" t="str">
        <f t="shared" si="23"/>
        <v/>
      </c>
      <c r="K135" s="34" t="str">
        <f t="shared" si="24"/>
        <v/>
      </c>
      <c r="L135" s="26" t="str">
        <f t="shared" si="25"/>
        <v/>
      </c>
      <c r="M135" s="32"/>
      <c r="N135" s="190"/>
      <c r="O135" s="190"/>
      <c r="P135" s="190"/>
      <c r="Q135" s="190"/>
      <c r="R135" s="23"/>
    </row>
    <row r="136" spans="1:18">
      <c r="A136" s="27">
        <f t="shared" ca="1" si="26"/>
        <v>45979</v>
      </c>
      <c r="B136" s="20"/>
      <c r="C136" s="21"/>
      <c r="D136" s="20"/>
      <c r="E136" s="21"/>
      <c r="F136" s="22"/>
      <c r="G136" s="22"/>
      <c r="H136" s="34" t="str">
        <f t="shared" si="21"/>
        <v/>
      </c>
      <c r="I136" s="34" t="str">
        <f t="shared" si="22"/>
        <v/>
      </c>
      <c r="J136" s="34" t="str">
        <f t="shared" si="23"/>
        <v/>
      </c>
      <c r="K136" s="34" t="str">
        <f t="shared" si="24"/>
        <v/>
      </c>
      <c r="L136" s="26" t="str">
        <f t="shared" si="25"/>
        <v/>
      </c>
      <c r="M136" s="32"/>
      <c r="N136" s="190"/>
      <c r="O136" s="190"/>
      <c r="P136" s="190"/>
      <c r="Q136" s="190"/>
      <c r="R136" s="23"/>
    </row>
    <row r="137" spans="1:18">
      <c r="A137" s="27">
        <f t="shared" ca="1" si="26"/>
        <v>45980</v>
      </c>
      <c r="B137" s="20"/>
      <c r="C137" s="21"/>
      <c r="D137" s="20"/>
      <c r="E137" s="21"/>
      <c r="F137" s="22"/>
      <c r="G137" s="22"/>
      <c r="H137" s="34" t="str">
        <f t="shared" si="21"/>
        <v/>
      </c>
      <c r="I137" s="34" t="str">
        <f t="shared" si="22"/>
        <v/>
      </c>
      <c r="J137" s="34" t="str">
        <f t="shared" si="23"/>
        <v/>
      </c>
      <c r="K137" s="34" t="str">
        <f t="shared" si="24"/>
        <v/>
      </c>
      <c r="L137" s="26" t="str">
        <f t="shared" si="25"/>
        <v/>
      </c>
      <c r="M137" s="32"/>
      <c r="N137" s="190"/>
      <c r="O137" s="190"/>
      <c r="P137" s="190"/>
      <c r="Q137" s="190"/>
      <c r="R137" s="23"/>
    </row>
    <row r="138" spans="1:18">
      <c r="A138" s="27">
        <f t="shared" ca="1" si="26"/>
        <v>45981</v>
      </c>
      <c r="B138" s="20"/>
      <c r="C138" s="21"/>
      <c r="D138" s="20"/>
      <c r="E138" s="21"/>
      <c r="F138" s="22"/>
      <c r="G138" s="22"/>
      <c r="H138" s="34" t="str">
        <f t="shared" si="21"/>
        <v/>
      </c>
      <c r="I138" s="34" t="str">
        <f t="shared" si="22"/>
        <v/>
      </c>
      <c r="J138" s="34" t="str">
        <f t="shared" si="23"/>
        <v/>
      </c>
      <c r="K138" s="34" t="str">
        <f t="shared" si="24"/>
        <v/>
      </c>
      <c r="L138" s="26" t="str">
        <f t="shared" si="25"/>
        <v/>
      </c>
      <c r="M138" s="32"/>
      <c r="N138" s="190"/>
      <c r="O138" s="190"/>
      <c r="P138" s="190"/>
      <c r="Q138" s="190"/>
      <c r="R138" s="23"/>
    </row>
    <row r="139" spans="1:18">
      <c r="A139" s="27">
        <f t="shared" ca="1" si="26"/>
        <v>45982</v>
      </c>
      <c r="B139" s="20"/>
      <c r="C139" s="21"/>
      <c r="D139" s="20"/>
      <c r="E139" s="21"/>
      <c r="F139" s="22"/>
      <c r="G139" s="22"/>
      <c r="H139" s="34" t="str">
        <f t="shared" si="21"/>
        <v/>
      </c>
      <c r="I139" s="34" t="str">
        <f t="shared" si="22"/>
        <v/>
      </c>
      <c r="J139" s="34" t="str">
        <f t="shared" si="23"/>
        <v/>
      </c>
      <c r="K139" s="34" t="str">
        <f t="shared" si="24"/>
        <v/>
      </c>
      <c r="L139" s="26" t="str">
        <f t="shared" si="25"/>
        <v/>
      </c>
      <c r="M139" s="32"/>
      <c r="N139" s="190"/>
      <c r="O139" s="190"/>
      <c r="P139" s="190"/>
      <c r="Q139" s="190"/>
      <c r="R139" s="23"/>
    </row>
    <row r="140" spans="1:18">
      <c r="A140" s="27">
        <f t="shared" ca="1" si="26"/>
        <v>45983</v>
      </c>
      <c r="B140" s="20"/>
      <c r="C140" s="21"/>
      <c r="D140" s="20"/>
      <c r="E140" s="21"/>
      <c r="F140" s="22"/>
      <c r="G140" s="22"/>
      <c r="H140" s="34" t="str">
        <f t="shared" si="21"/>
        <v/>
      </c>
      <c r="I140" s="34" t="str">
        <f t="shared" si="22"/>
        <v/>
      </c>
      <c r="J140" s="34" t="str">
        <f t="shared" si="23"/>
        <v/>
      </c>
      <c r="K140" s="34" t="str">
        <f t="shared" si="24"/>
        <v/>
      </c>
      <c r="L140" s="26" t="str">
        <f t="shared" si="25"/>
        <v/>
      </c>
      <c r="M140" s="32"/>
      <c r="N140" s="190"/>
      <c r="O140" s="190"/>
      <c r="P140" s="190"/>
      <c r="Q140" s="190"/>
      <c r="R140" s="23"/>
    </row>
    <row r="141" spans="1:18">
      <c r="A141" s="27">
        <f t="shared" ca="1" si="26"/>
        <v>45984</v>
      </c>
      <c r="B141" s="20"/>
      <c r="C141" s="21"/>
      <c r="D141" s="20"/>
      <c r="E141" s="21"/>
      <c r="F141" s="22"/>
      <c r="G141" s="22"/>
      <c r="H141" s="34" t="str">
        <f t="shared" si="21"/>
        <v/>
      </c>
      <c r="I141" s="34" t="str">
        <f t="shared" si="22"/>
        <v/>
      </c>
      <c r="J141" s="34" t="str">
        <f t="shared" si="23"/>
        <v/>
      </c>
      <c r="K141" s="34" t="str">
        <f t="shared" si="24"/>
        <v/>
      </c>
      <c r="L141" s="26" t="str">
        <f t="shared" si="25"/>
        <v/>
      </c>
      <c r="M141" s="32"/>
      <c r="N141" s="190"/>
      <c r="O141" s="190"/>
      <c r="P141" s="190"/>
      <c r="Q141" s="190"/>
      <c r="R141" s="23"/>
    </row>
    <row r="142" spans="1:18">
      <c r="A142" s="27">
        <f t="shared" ca="1" si="26"/>
        <v>45985</v>
      </c>
      <c r="B142" s="20"/>
      <c r="C142" s="21"/>
      <c r="D142" s="20"/>
      <c r="E142" s="21"/>
      <c r="F142" s="22"/>
      <c r="G142" s="22"/>
      <c r="H142" s="34" t="str">
        <f t="shared" si="21"/>
        <v/>
      </c>
      <c r="I142" s="34" t="str">
        <f t="shared" si="22"/>
        <v/>
      </c>
      <c r="J142" s="34" t="str">
        <f t="shared" si="23"/>
        <v/>
      </c>
      <c r="K142" s="34" t="str">
        <f t="shared" si="24"/>
        <v/>
      </c>
      <c r="L142" s="26" t="str">
        <f t="shared" si="25"/>
        <v/>
      </c>
      <c r="M142" s="32"/>
      <c r="N142" s="190"/>
      <c r="O142" s="190"/>
      <c r="P142" s="190"/>
      <c r="Q142" s="190"/>
      <c r="R142" s="23"/>
    </row>
    <row r="143" spans="1:18">
      <c r="A143" s="27">
        <f t="shared" ca="1" si="26"/>
        <v>45986</v>
      </c>
      <c r="B143" s="20"/>
      <c r="C143" s="21"/>
      <c r="D143" s="20"/>
      <c r="E143" s="21"/>
      <c r="F143" s="22"/>
      <c r="G143" s="22"/>
      <c r="H143" s="34" t="str">
        <f t="shared" si="21"/>
        <v/>
      </c>
      <c r="I143" s="34" t="str">
        <f t="shared" si="22"/>
        <v/>
      </c>
      <c r="J143" s="34" t="str">
        <f t="shared" si="23"/>
        <v/>
      </c>
      <c r="K143" s="34" t="str">
        <f t="shared" si="24"/>
        <v/>
      </c>
      <c r="L143" s="26" t="str">
        <f t="shared" si="25"/>
        <v/>
      </c>
      <c r="M143" s="32"/>
      <c r="N143" s="190"/>
      <c r="O143" s="190"/>
      <c r="P143" s="190"/>
      <c r="Q143" s="190"/>
      <c r="R143" s="23"/>
    </row>
    <row r="144" spans="1:18">
      <c r="A144" s="27">
        <f t="shared" ca="1" si="26"/>
        <v>45987</v>
      </c>
      <c r="B144" s="20"/>
      <c r="C144" s="21"/>
      <c r="D144" s="20"/>
      <c r="E144" s="21"/>
      <c r="F144" s="22"/>
      <c r="G144" s="22"/>
      <c r="H144" s="34" t="str">
        <f t="shared" si="21"/>
        <v/>
      </c>
      <c r="I144" s="34" t="str">
        <f t="shared" si="22"/>
        <v/>
      </c>
      <c r="J144" s="34" t="str">
        <f t="shared" si="23"/>
        <v/>
      </c>
      <c r="K144" s="34" t="str">
        <f t="shared" si="24"/>
        <v/>
      </c>
      <c r="L144" s="26" t="str">
        <f t="shared" si="25"/>
        <v/>
      </c>
      <c r="M144" s="32"/>
      <c r="N144" s="190"/>
      <c r="O144" s="190"/>
      <c r="P144" s="190"/>
      <c r="Q144" s="190"/>
      <c r="R144" s="23"/>
    </row>
    <row r="145" spans="1:22">
      <c r="A145" s="27">
        <f t="shared" ca="1" si="26"/>
        <v>45988</v>
      </c>
      <c r="B145" s="20"/>
      <c r="C145" s="21"/>
      <c r="D145" s="20"/>
      <c r="E145" s="21"/>
      <c r="F145" s="22"/>
      <c r="G145" s="22"/>
      <c r="H145" s="34" t="str">
        <f t="shared" si="21"/>
        <v/>
      </c>
      <c r="I145" s="34" t="str">
        <f t="shared" si="22"/>
        <v/>
      </c>
      <c r="J145" s="34" t="str">
        <f t="shared" si="23"/>
        <v/>
      </c>
      <c r="K145" s="34" t="str">
        <f t="shared" si="24"/>
        <v/>
      </c>
      <c r="L145" s="26" t="str">
        <f t="shared" si="25"/>
        <v/>
      </c>
      <c r="M145" s="32"/>
      <c r="N145" s="190"/>
      <c r="O145" s="190"/>
      <c r="P145" s="190"/>
      <c r="Q145" s="190"/>
      <c r="R145" s="23"/>
    </row>
    <row r="146" spans="1:22">
      <c r="A146" s="27">
        <f t="shared" ca="1" si="26"/>
        <v>45989</v>
      </c>
      <c r="B146" s="20"/>
      <c r="C146" s="21"/>
      <c r="D146" s="20"/>
      <c r="E146" s="21"/>
      <c r="F146" s="22"/>
      <c r="G146" s="22"/>
      <c r="H146" s="34" t="str">
        <f t="shared" si="21"/>
        <v/>
      </c>
      <c r="I146" s="34" t="str">
        <f t="shared" si="22"/>
        <v/>
      </c>
      <c r="J146" s="34" t="str">
        <f t="shared" si="23"/>
        <v/>
      </c>
      <c r="K146" s="34" t="str">
        <f t="shared" si="24"/>
        <v/>
      </c>
      <c r="L146" s="26" t="str">
        <f t="shared" si="25"/>
        <v/>
      </c>
      <c r="M146" s="32"/>
      <c r="N146" s="190"/>
      <c r="O146" s="190"/>
      <c r="P146" s="190"/>
      <c r="Q146" s="190"/>
      <c r="R146" s="23"/>
    </row>
    <row r="147" spans="1:22">
      <c r="A147" s="27">
        <f t="shared" ca="1" si="26"/>
        <v>45990</v>
      </c>
      <c r="B147" s="20"/>
      <c r="C147" s="21"/>
      <c r="D147" s="20"/>
      <c r="E147" s="21"/>
      <c r="F147" s="22"/>
      <c r="G147" s="22"/>
      <c r="H147" s="34" t="str">
        <f t="shared" si="21"/>
        <v/>
      </c>
      <c r="I147" s="34" t="str">
        <f t="shared" si="22"/>
        <v/>
      </c>
      <c r="J147" s="34" t="str">
        <f t="shared" si="23"/>
        <v/>
      </c>
      <c r="K147" s="34" t="str">
        <f t="shared" si="24"/>
        <v/>
      </c>
      <c r="L147" s="26" t="str">
        <f t="shared" si="25"/>
        <v/>
      </c>
      <c r="M147" s="32"/>
      <c r="N147" s="190"/>
      <c r="O147" s="190"/>
      <c r="P147" s="190"/>
      <c r="Q147" s="190"/>
      <c r="R147" s="23"/>
    </row>
    <row r="148" spans="1:22">
      <c r="A148" s="27">
        <f t="shared" ca="1" si="26"/>
        <v>45991</v>
      </c>
      <c r="B148" s="20"/>
      <c r="C148" s="21"/>
      <c r="D148" s="20"/>
      <c r="E148" s="21"/>
      <c r="F148" s="22"/>
      <c r="G148" s="22"/>
      <c r="H148" s="34" t="str">
        <f t="shared" si="21"/>
        <v/>
      </c>
      <c r="I148" s="34" t="str">
        <f t="shared" si="22"/>
        <v/>
      </c>
      <c r="J148" s="34" t="str">
        <f t="shared" si="23"/>
        <v/>
      </c>
      <c r="K148" s="34" t="str">
        <f t="shared" si="24"/>
        <v/>
      </c>
      <c r="L148" s="26" t="str">
        <f>IF(AND($B148="",$D148=""),"",($C148-$B148-$F148)+($E148-$D148-$G148))</f>
        <v/>
      </c>
      <c r="M148" s="32"/>
      <c r="N148" s="190"/>
      <c r="O148" s="190"/>
      <c r="P148" s="190"/>
      <c r="Q148" s="190"/>
      <c r="R148" s="23"/>
    </row>
    <row r="149" spans="1:22">
      <c r="A149" s="27">
        <f t="shared" ca="1" si="26"/>
        <v>45992</v>
      </c>
      <c r="B149" s="20"/>
      <c r="C149" s="21"/>
      <c r="D149" s="20"/>
      <c r="E149" s="21"/>
      <c r="F149" s="22"/>
      <c r="G149" s="22"/>
      <c r="H149" s="34" t="str">
        <f t="shared" si="21"/>
        <v/>
      </c>
      <c r="I149" s="34" t="str">
        <f t="shared" si="22"/>
        <v/>
      </c>
      <c r="J149" s="34" t="str">
        <f t="shared" si="23"/>
        <v/>
      </c>
      <c r="K149" s="34" t="str">
        <f t="shared" si="24"/>
        <v/>
      </c>
      <c r="L149" s="26" t="str">
        <f>IF(AND($B149="",$D149=""),"",($C149-$B149-$F149)+($E149-$D149-$G149))</f>
        <v/>
      </c>
      <c r="M149" s="32"/>
      <c r="N149" s="190"/>
      <c r="O149" s="190"/>
      <c r="P149" s="190"/>
      <c r="Q149" s="190"/>
      <c r="R149" s="23"/>
    </row>
    <row r="150" spans="1:22">
      <c r="A150" s="5" t="s">
        <v>11</v>
      </c>
      <c r="B150" s="191"/>
      <c r="C150" s="192"/>
      <c r="D150" s="191"/>
      <c r="E150" s="192"/>
      <c r="F150" s="26" t="str">
        <f>IF(SUM($F119:$F149)=0,"",SUM($F119:$F149))</f>
        <v/>
      </c>
      <c r="G150" s="26" t="str">
        <f>IF(SUM($G119:$G149)=0,"",SUM($G119:$G149))</f>
        <v/>
      </c>
      <c r="H150" s="26" t="str">
        <f>IF(SUM(H119:H149)=0,"",SUM(H119:H149))</f>
        <v/>
      </c>
      <c r="I150" s="26" t="str">
        <f>IF(SUM(I119:I149)=0,"",SUM(I119:I149))</f>
        <v/>
      </c>
      <c r="J150" s="26" t="str">
        <f t="shared" ref="J150:K150" si="27">IF(SUM(J119:J149)=0,"",SUM(J119:J149))</f>
        <v/>
      </c>
      <c r="K150" s="26" t="str">
        <f t="shared" si="27"/>
        <v/>
      </c>
      <c r="L150" s="26" t="str">
        <f>IF(SUM($L119:$L149)=0,"",SUM($L119:$L149))</f>
        <v/>
      </c>
      <c r="M150" s="33"/>
      <c r="N150" s="193"/>
      <c r="O150" s="193"/>
      <c r="P150" s="193"/>
      <c r="Q150" s="193"/>
      <c r="R150" s="6"/>
    </row>
    <row r="152" spans="1:22" ht="27" customHeight="1">
      <c r="A152" s="194" t="s">
        <v>22</v>
      </c>
      <c r="B152" s="189" t="s">
        <v>103</v>
      </c>
      <c r="C152" s="189"/>
      <c r="D152" s="189"/>
      <c r="E152" s="189"/>
      <c r="F152" s="189" t="s">
        <v>23</v>
      </c>
      <c r="G152" s="189"/>
      <c r="H152" s="189" t="s">
        <v>88</v>
      </c>
      <c r="I152" s="189"/>
      <c r="J152" s="189"/>
      <c r="K152" s="189"/>
      <c r="L152" s="189" t="s">
        <v>87</v>
      </c>
      <c r="M152" s="195" t="s">
        <v>96</v>
      </c>
      <c r="N152" s="194" t="s">
        <v>25</v>
      </c>
      <c r="O152" s="194"/>
      <c r="P152" s="194"/>
      <c r="Q152" s="194"/>
      <c r="R152" s="189" t="s">
        <v>100</v>
      </c>
    </row>
    <row r="153" spans="1:22" ht="14.25" customHeight="1">
      <c r="A153" s="194"/>
      <c r="B153" s="189" t="s">
        <v>82</v>
      </c>
      <c r="C153" s="189"/>
      <c r="D153" s="189" t="s">
        <v>84</v>
      </c>
      <c r="E153" s="189"/>
      <c r="F153" s="189"/>
      <c r="G153" s="189"/>
      <c r="H153" s="189" t="s">
        <v>90</v>
      </c>
      <c r="I153" s="189"/>
      <c r="J153" s="189" t="s">
        <v>89</v>
      </c>
      <c r="K153" s="189"/>
      <c r="L153" s="189"/>
      <c r="M153" s="196"/>
      <c r="N153" s="194"/>
      <c r="O153" s="194"/>
      <c r="P153" s="194"/>
      <c r="Q153" s="194"/>
      <c r="R153" s="189"/>
    </row>
    <row r="154" spans="1:22">
      <c r="A154" s="194"/>
      <c r="B154" s="43" t="s">
        <v>26</v>
      </c>
      <c r="C154" s="43" t="s">
        <v>27</v>
      </c>
      <c r="D154" s="43" t="s">
        <v>26</v>
      </c>
      <c r="E154" s="43" t="s">
        <v>27</v>
      </c>
      <c r="F154" s="44" t="s">
        <v>85</v>
      </c>
      <c r="G154" s="44" t="s">
        <v>86</v>
      </c>
      <c r="H154" s="44" t="s">
        <v>81</v>
      </c>
      <c r="I154" s="44" t="s">
        <v>83</v>
      </c>
      <c r="J154" s="44" t="s">
        <v>81</v>
      </c>
      <c r="K154" s="44" t="s">
        <v>95</v>
      </c>
      <c r="L154" s="189"/>
      <c r="M154" s="197"/>
      <c r="N154" s="194"/>
      <c r="O154" s="194"/>
      <c r="P154" s="194"/>
      <c r="Q154" s="194"/>
      <c r="R154" s="194"/>
    </row>
    <row r="155" spans="1:22">
      <c r="A155" s="27" cm="1">
        <f t="array" aca="1" ref="A155" ca="1">DATE("2025","8"+4,IFERROR(INDIRECT(T1),"1"))</f>
        <v>45992</v>
      </c>
      <c r="B155" s="20"/>
      <c r="C155" s="21"/>
      <c r="D155" s="20"/>
      <c r="E155" s="21"/>
      <c r="F155" s="22"/>
      <c r="G155" s="22"/>
      <c r="H155" s="34" t="str">
        <f>IF(OR(B155="",LEFT(M155,1)="✓"),"",C155-B155-F155)</f>
        <v/>
      </c>
      <c r="I155" s="34" t="str">
        <f>IF(OR(D155="",LEFT(M155,1)="✓"),"",E155-D155-G155)</f>
        <v/>
      </c>
      <c r="J155" s="34" t="str">
        <f>IF(AND(B155&lt;&gt;"",M155="✓所定"),C155-B155-F155,"")</f>
        <v/>
      </c>
      <c r="K155" s="34" t="str">
        <f>IF(AND(B155&lt;&gt;"",M155="✓法定"),C155-B155-F155,"")</f>
        <v/>
      </c>
      <c r="L155" s="26" t="str">
        <f t="shared" ref="L155:L185" si="28">IF(AND($B155="",$D155=""),"",($C155-$B155-$F155)+($E155-$D155-$G155))</f>
        <v/>
      </c>
      <c r="M155" s="32"/>
      <c r="N155" s="190"/>
      <c r="O155" s="190"/>
      <c r="P155" s="190"/>
      <c r="Q155" s="190"/>
      <c r="R155" s="23"/>
      <c r="V155" s="1" t="s">
        <v>171</v>
      </c>
    </row>
    <row r="156" spans="1:22">
      <c r="A156" s="27">
        <f ca="1">A155+1</f>
        <v>45993</v>
      </c>
      <c r="B156" s="20"/>
      <c r="C156" s="21"/>
      <c r="D156" s="20"/>
      <c r="E156" s="21"/>
      <c r="F156" s="22"/>
      <c r="G156" s="22"/>
      <c r="H156" s="34" t="str">
        <f t="shared" ref="H156:H185" si="29">IF(OR(B156="",LEFT(M156,1)="✓"),"",C156-B156-F156)</f>
        <v/>
      </c>
      <c r="I156" s="34" t="str">
        <f t="shared" ref="I156:I185" si="30">IF(OR(D156="",LEFT(M156,1)="✓"),"",E156-D156-G156)</f>
        <v/>
      </c>
      <c r="J156" s="34" t="str">
        <f t="shared" ref="J156:J185" si="31">IF(AND(B156&lt;&gt;"",M156="✓所定"),C156-B156-F156,"")</f>
        <v/>
      </c>
      <c r="K156" s="34" t="str">
        <f t="shared" ref="K156:K185" si="32">IF(AND(B156&lt;&gt;"",M156="✓法定"),C156-B156-F156,"")</f>
        <v/>
      </c>
      <c r="L156" s="26" t="str">
        <f t="shared" si="28"/>
        <v/>
      </c>
      <c r="M156" s="32"/>
      <c r="N156" s="190"/>
      <c r="O156" s="190"/>
      <c r="P156" s="190"/>
      <c r="Q156" s="190"/>
      <c r="R156" s="23"/>
      <c r="V156" s="1" t="s">
        <v>172</v>
      </c>
    </row>
    <row r="157" spans="1:22">
      <c r="A157" s="27">
        <f t="shared" ref="A157:A185" ca="1" si="33">A156+1</f>
        <v>45994</v>
      </c>
      <c r="B157" s="20"/>
      <c r="C157" s="21"/>
      <c r="D157" s="20"/>
      <c r="E157" s="21"/>
      <c r="F157" s="22"/>
      <c r="G157" s="22"/>
      <c r="H157" s="34" t="str">
        <f t="shared" si="29"/>
        <v/>
      </c>
      <c r="I157" s="34" t="str">
        <f t="shared" si="30"/>
        <v/>
      </c>
      <c r="J157" s="34" t="str">
        <f t="shared" si="31"/>
        <v/>
      </c>
      <c r="K157" s="34" t="str">
        <f t="shared" si="32"/>
        <v/>
      </c>
      <c r="L157" s="26" t="str">
        <f t="shared" si="28"/>
        <v/>
      </c>
      <c r="M157" s="32"/>
      <c r="N157" s="190"/>
      <c r="O157" s="190"/>
      <c r="P157" s="190"/>
      <c r="Q157" s="190"/>
      <c r="R157" s="23"/>
    </row>
    <row r="158" spans="1:22">
      <c r="A158" s="27">
        <f t="shared" ca="1" si="33"/>
        <v>45995</v>
      </c>
      <c r="B158" s="20"/>
      <c r="C158" s="21"/>
      <c r="D158" s="20"/>
      <c r="E158" s="21"/>
      <c r="F158" s="22"/>
      <c r="G158" s="22"/>
      <c r="H158" s="34" t="str">
        <f t="shared" si="29"/>
        <v/>
      </c>
      <c r="I158" s="34" t="str">
        <f t="shared" si="30"/>
        <v/>
      </c>
      <c r="J158" s="34" t="str">
        <f t="shared" si="31"/>
        <v/>
      </c>
      <c r="K158" s="34" t="str">
        <f t="shared" si="32"/>
        <v/>
      </c>
      <c r="L158" s="26" t="str">
        <f t="shared" si="28"/>
        <v/>
      </c>
      <c r="M158" s="32"/>
      <c r="N158" s="190"/>
      <c r="O158" s="190"/>
      <c r="P158" s="190"/>
      <c r="Q158" s="190"/>
      <c r="R158" s="23"/>
    </row>
    <row r="159" spans="1:22">
      <c r="A159" s="27">
        <f t="shared" ca="1" si="33"/>
        <v>45996</v>
      </c>
      <c r="B159" s="20"/>
      <c r="C159" s="21"/>
      <c r="D159" s="20"/>
      <c r="E159" s="21"/>
      <c r="F159" s="22"/>
      <c r="G159" s="22"/>
      <c r="H159" s="34" t="str">
        <f t="shared" si="29"/>
        <v/>
      </c>
      <c r="I159" s="34" t="str">
        <f t="shared" si="30"/>
        <v/>
      </c>
      <c r="J159" s="34" t="str">
        <f t="shared" si="31"/>
        <v/>
      </c>
      <c r="K159" s="34" t="str">
        <f t="shared" si="32"/>
        <v/>
      </c>
      <c r="L159" s="26" t="str">
        <f t="shared" si="28"/>
        <v/>
      </c>
      <c r="M159" s="32"/>
      <c r="N159" s="190"/>
      <c r="O159" s="190"/>
      <c r="P159" s="190"/>
      <c r="Q159" s="190"/>
      <c r="R159" s="23"/>
    </row>
    <row r="160" spans="1:22">
      <c r="A160" s="27">
        <f t="shared" ca="1" si="33"/>
        <v>45997</v>
      </c>
      <c r="B160" s="20"/>
      <c r="C160" s="21"/>
      <c r="D160" s="20"/>
      <c r="E160" s="21"/>
      <c r="F160" s="22"/>
      <c r="G160" s="22"/>
      <c r="H160" s="34" t="str">
        <f t="shared" si="29"/>
        <v/>
      </c>
      <c r="I160" s="34" t="str">
        <f t="shared" si="30"/>
        <v/>
      </c>
      <c r="J160" s="34" t="str">
        <f t="shared" si="31"/>
        <v/>
      </c>
      <c r="K160" s="34" t="str">
        <f t="shared" si="32"/>
        <v/>
      </c>
      <c r="L160" s="26" t="str">
        <f t="shared" si="28"/>
        <v/>
      </c>
      <c r="M160" s="32"/>
      <c r="N160" s="190"/>
      <c r="O160" s="190"/>
      <c r="P160" s="190"/>
      <c r="Q160" s="190"/>
      <c r="R160" s="23"/>
    </row>
    <row r="161" spans="1:18">
      <c r="A161" s="27">
        <f t="shared" ca="1" si="33"/>
        <v>45998</v>
      </c>
      <c r="B161" s="20"/>
      <c r="C161" s="21"/>
      <c r="D161" s="20"/>
      <c r="E161" s="21"/>
      <c r="F161" s="22"/>
      <c r="G161" s="22"/>
      <c r="H161" s="34" t="str">
        <f t="shared" si="29"/>
        <v/>
      </c>
      <c r="I161" s="34" t="str">
        <f t="shared" si="30"/>
        <v/>
      </c>
      <c r="J161" s="34" t="str">
        <f t="shared" si="31"/>
        <v/>
      </c>
      <c r="K161" s="34" t="str">
        <f t="shared" si="32"/>
        <v/>
      </c>
      <c r="L161" s="26" t="str">
        <f t="shared" si="28"/>
        <v/>
      </c>
      <c r="M161" s="32"/>
      <c r="N161" s="190"/>
      <c r="O161" s="190"/>
      <c r="P161" s="190"/>
      <c r="Q161" s="190"/>
      <c r="R161" s="23"/>
    </row>
    <row r="162" spans="1:18">
      <c r="A162" s="27">
        <f t="shared" ca="1" si="33"/>
        <v>45999</v>
      </c>
      <c r="B162" s="20"/>
      <c r="C162" s="21"/>
      <c r="D162" s="20"/>
      <c r="E162" s="21"/>
      <c r="F162" s="22"/>
      <c r="G162" s="22"/>
      <c r="H162" s="34" t="str">
        <f t="shared" si="29"/>
        <v/>
      </c>
      <c r="I162" s="34" t="str">
        <f t="shared" si="30"/>
        <v/>
      </c>
      <c r="J162" s="34" t="str">
        <f t="shared" si="31"/>
        <v/>
      </c>
      <c r="K162" s="34" t="str">
        <f t="shared" si="32"/>
        <v/>
      </c>
      <c r="L162" s="26" t="str">
        <f t="shared" si="28"/>
        <v/>
      </c>
      <c r="M162" s="32"/>
      <c r="N162" s="190"/>
      <c r="O162" s="190"/>
      <c r="P162" s="190"/>
      <c r="Q162" s="190"/>
      <c r="R162" s="23"/>
    </row>
    <row r="163" spans="1:18">
      <c r="A163" s="27">
        <f t="shared" ca="1" si="33"/>
        <v>46000</v>
      </c>
      <c r="B163" s="20"/>
      <c r="C163" s="21"/>
      <c r="D163" s="20"/>
      <c r="E163" s="21"/>
      <c r="F163" s="22"/>
      <c r="G163" s="22"/>
      <c r="H163" s="34" t="str">
        <f t="shared" si="29"/>
        <v/>
      </c>
      <c r="I163" s="34" t="str">
        <f t="shared" si="30"/>
        <v/>
      </c>
      <c r="J163" s="34" t="str">
        <f t="shared" si="31"/>
        <v/>
      </c>
      <c r="K163" s="34" t="str">
        <f t="shared" si="32"/>
        <v/>
      </c>
      <c r="L163" s="26" t="str">
        <f t="shared" si="28"/>
        <v/>
      </c>
      <c r="M163" s="32"/>
      <c r="N163" s="190"/>
      <c r="O163" s="190"/>
      <c r="P163" s="190"/>
      <c r="Q163" s="190"/>
      <c r="R163" s="23"/>
    </row>
    <row r="164" spans="1:18">
      <c r="A164" s="27">
        <f t="shared" ca="1" si="33"/>
        <v>46001</v>
      </c>
      <c r="B164" s="20"/>
      <c r="C164" s="21"/>
      <c r="D164" s="20"/>
      <c r="E164" s="21"/>
      <c r="F164" s="22"/>
      <c r="G164" s="22"/>
      <c r="H164" s="34" t="str">
        <f t="shared" si="29"/>
        <v/>
      </c>
      <c r="I164" s="34" t="str">
        <f t="shared" si="30"/>
        <v/>
      </c>
      <c r="J164" s="34" t="str">
        <f t="shared" si="31"/>
        <v/>
      </c>
      <c r="K164" s="34" t="str">
        <f t="shared" si="32"/>
        <v/>
      </c>
      <c r="L164" s="26" t="str">
        <f t="shared" si="28"/>
        <v/>
      </c>
      <c r="M164" s="32"/>
      <c r="N164" s="190"/>
      <c r="O164" s="190"/>
      <c r="P164" s="190"/>
      <c r="Q164" s="190"/>
      <c r="R164" s="23"/>
    </row>
    <row r="165" spans="1:18">
      <c r="A165" s="27">
        <f t="shared" ca="1" si="33"/>
        <v>46002</v>
      </c>
      <c r="B165" s="20"/>
      <c r="C165" s="21"/>
      <c r="D165" s="20"/>
      <c r="E165" s="21"/>
      <c r="F165" s="22"/>
      <c r="G165" s="22"/>
      <c r="H165" s="34" t="str">
        <f t="shared" si="29"/>
        <v/>
      </c>
      <c r="I165" s="34" t="str">
        <f t="shared" si="30"/>
        <v/>
      </c>
      <c r="J165" s="34" t="str">
        <f t="shared" si="31"/>
        <v/>
      </c>
      <c r="K165" s="34" t="str">
        <f t="shared" si="32"/>
        <v/>
      </c>
      <c r="L165" s="26" t="str">
        <f t="shared" si="28"/>
        <v/>
      </c>
      <c r="M165" s="32"/>
      <c r="N165" s="190"/>
      <c r="O165" s="190"/>
      <c r="P165" s="190"/>
      <c r="Q165" s="190"/>
      <c r="R165" s="23"/>
    </row>
    <row r="166" spans="1:18">
      <c r="A166" s="27">
        <f t="shared" ca="1" si="33"/>
        <v>46003</v>
      </c>
      <c r="B166" s="20"/>
      <c r="C166" s="21"/>
      <c r="D166" s="20"/>
      <c r="E166" s="21"/>
      <c r="F166" s="22"/>
      <c r="G166" s="22"/>
      <c r="H166" s="34" t="str">
        <f t="shared" si="29"/>
        <v/>
      </c>
      <c r="I166" s="34" t="str">
        <f t="shared" si="30"/>
        <v/>
      </c>
      <c r="J166" s="34" t="str">
        <f t="shared" si="31"/>
        <v/>
      </c>
      <c r="K166" s="34" t="str">
        <f t="shared" si="32"/>
        <v/>
      </c>
      <c r="L166" s="26" t="str">
        <f t="shared" si="28"/>
        <v/>
      </c>
      <c r="M166" s="32"/>
      <c r="N166" s="190"/>
      <c r="O166" s="190"/>
      <c r="P166" s="190"/>
      <c r="Q166" s="190"/>
      <c r="R166" s="23"/>
    </row>
    <row r="167" spans="1:18">
      <c r="A167" s="27">
        <f t="shared" ca="1" si="33"/>
        <v>46004</v>
      </c>
      <c r="B167" s="20"/>
      <c r="C167" s="21"/>
      <c r="D167" s="20"/>
      <c r="E167" s="21"/>
      <c r="F167" s="22"/>
      <c r="G167" s="22"/>
      <c r="H167" s="34" t="str">
        <f t="shared" si="29"/>
        <v/>
      </c>
      <c r="I167" s="34" t="str">
        <f t="shared" si="30"/>
        <v/>
      </c>
      <c r="J167" s="34" t="str">
        <f t="shared" si="31"/>
        <v/>
      </c>
      <c r="K167" s="34" t="str">
        <f t="shared" si="32"/>
        <v/>
      </c>
      <c r="L167" s="26" t="str">
        <f t="shared" si="28"/>
        <v/>
      </c>
      <c r="M167" s="32"/>
      <c r="N167" s="190"/>
      <c r="O167" s="190"/>
      <c r="P167" s="190"/>
      <c r="Q167" s="190"/>
      <c r="R167" s="23"/>
    </row>
    <row r="168" spans="1:18">
      <c r="A168" s="27">
        <f t="shared" ca="1" si="33"/>
        <v>46005</v>
      </c>
      <c r="B168" s="20"/>
      <c r="C168" s="21"/>
      <c r="D168" s="20"/>
      <c r="E168" s="21"/>
      <c r="F168" s="22"/>
      <c r="G168" s="22"/>
      <c r="H168" s="34" t="str">
        <f t="shared" si="29"/>
        <v/>
      </c>
      <c r="I168" s="34" t="str">
        <f t="shared" si="30"/>
        <v/>
      </c>
      <c r="J168" s="34" t="str">
        <f t="shared" si="31"/>
        <v/>
      </c>
      <c r="K168" s="34" t="str">
        <f t="shared" si="32"/>
        <v/>
      </c>
      <c r="L168" s="26" t="str">
        <f t="shared" si="28"/>
        <v/>
      </c>
      <c r="M168" s="32"/>
      <c r="N168" s="190"/>
      <c r="O168" s="190"/>
      <c r="P168" s="190"/>
      <c r="Q168" s="190"/>
      <c r="R168" s="23"/>
    </row>
    <row r="169" spans="1:18">
      <c r="A169" s="27">
        <f t="shared" ca="1" si="33"/>
        <v>46006</v>
      </c>
      <c r="B169" s="20"/>
      <c r="C169" s="21"/>
      <c r="D169" s="20"/>
      <c r="E169" s="21"/>
      <c r="F169" s="22"/>
      <c r="G169" s="22"/>
      <c r="H169" s="34" t="str">
        <f t="shared" si="29"/>
        <v/>
      </c>
      <c r="I169" s="34" t="str">
        <f t="shared" si="30"/>
        <v/>
      </c>
      <c r="J169" s="34" t="str">
        <f t="shared" si="31"/>
        <v/>
      </c>
      <c r="K169" s="34" t="str">
        <f t="shared" si="32"/>
        <v/>
      </c>
      <c r="L169" s="26" t="str">
        <f t="shared" si="28"/>
        <v/>
      </c>
      <c r="M169" s="32"/>
      <c r="N169" s="190"/>
      <c r="O169" s="190"/>
      <c r="P169" s="190"/>
      <c r="Q169" s="190"/>
      <c r="R169" s="23"/>
    </row>
    <row r="170" spans="1:18">
      <c r="A170" s="27">
        <f t="shared" ca="1" si="33"/>
        <v>46007</v>
      </c>
      <c r="B170" s="20"/>
      <c r="C170" s="21"/>
      <c r="D170" s="20"/>
      <c r="E170" s="21"/>
      <c r="F170" s="22"/>
      <c r="G170" s="22"/>
      <c r="H170" s="34" t="str">
        <f t="shared" si="29"/>
        <v/>
      </c>
      <c r="I170" s="34" t="str">
        <f t="shared" si="30"/>
        <v/>
      </c>
      <c r="J170" s="34" t="str">
        <f t="shared" si="31"/>
        <v/>
      </c>
      <c r="K170" s="34" t="str">
        <f t="shared" si="32"/>
        <v/>
      </c>
      <c r="L170" s="26" t="str">
        <f t="shared" si="28"/>
        <v/>
      </c>
      <c r="M170" s="32"/>
      <c r="N170" s="190"/>
      <c r="O170" s="190"/>
      <c r="P170" s="190"/>
      <c r="Q170" s="190"/>
      <c r="R170" s="23"/>
    </row>
    <row r="171" spans="1:18">
      <c r="A171" s="27">
        <f t="shared" ca="1" si="33"/>
        <v>46008</v>
      </c>
      <c r="B171" s="20"/>
      <c r="C171" s="21"/>
      <c r="D171" s="20"/>
      <c r="E171" s="21"/>
      <c r="F171" s="22"/>
      <c r="G171" s="22"/>
      <c r="H171" s="34" t="str">
        <f t="shared" si="29"/>
        <v/>
      </c>
      <c r="I171" s="34" t="str">
        <f t="shared" si="30"/>
        <v/>
      </c>
      <c r="J171" s="34" t="str">
        <f t="shared" si="31"/>
        <v/>
      </c>
      <c r="K171" s="34" t="str">
        <f t="shared" si="32"/>
        <v/>
      </c>
      <c r="L171" s="26" t="str">
        <f t="shared" si="28"/>
        <v/>
      </c>
      <c r="M171" s="32"/>
      <c r="N171" s="190"/>
      <c r="O171" s="190"/>
      <c r="P171" s="190"/>
      <c r="Q171" s="190"/>
      <c r="R171" s="23"/>
    </row>
    <row r="172" spans="1:18">
      <c r="A172" s="27">
        <f t="shared" ca="1" si="33"/>
        <v>46009</v>
      </c>
      <c r="B172" s="20"/>
      <c r="C172" s="21"/>
      <c r="D172" s="20"/>
      <c r="E172" s="21"/>
      <c r="F172" s="22"/>
      <c r="G172" s="22"/>
      <c r="H172" s="34" t="str">
        <f t="shared" si="29"/>
        <v/>
      </c>
      <c r="I172" s="34" t="str">
        <f t="shared" si="30"/>
        <v/>
      </c>
      <c r="J172" s="34" t="str">
        <f t="shared" si="31"/>
        <v/>
      </c>
      <c r="K172" s="34" t="str">
        <f t="shared" si="32"/>
        <v/>
      </c>
      <c r="L172" s="26" t="str">
        <f t="shared" si="28"/>
        <v/>
      </c>
      <c r="M172" s="32"/>
      <c r="N172" s="190"/>
      <c r="O172" s="190"/>
      <c r="P172" s="190"/>
      <c r="Q172" s="190"/>
      <c r="R172" s="23"/>
    </row>
    <row r="173" spans="1:18">
      <c r="A173" s="27">
        <f t="shared" ca="1" si="33"/>
        <v>46010</v>
      </c>
      <c r="B173" s="20"/>
      <c r="C173" s="21"/>
      <c r="D173" s="20"/>
      <c r="E173" s="21"/>
      <c r="F173" s="22"/>
      <c r="G173" s="22"/>
      <c r="H173" s="34" t="str">
        <f t="shared" si="29"/>
        <v/>
      </c>
      <c r="I173" s="34" t="str">
        <f t="shared" si="30"/>
        <v/>
      </c>
      <c r="J173" s="34" t="str">
        <f t="shared" si="31"/>
        <v/>
      </c>
      <c r="K173" s="34" t="str">
        <f t="shared" si="32"/>
        <v/>
      </c>
      <c r="L173" s="26" t="str">
        <f t="shared" si="28"/>
        <v/>
      </c>
      <c r="M173" s="32"/>
      <c r="N173" s="190"/>
      <c r="O173" s="190"/>
      <c r="P173" s="190"/>
      <c r="Q173" s="190"/>
      <c r="R173" s="23"/>
    </row>
    <row r="174" spans="1:18">
      <c r="A174" s="27">
        <f t="shared" ca="1" si="33"/>
        <v>46011</v>
      </c>
      <c r="B174" s="20"/>
      <c r="C174" s="21"/>
      <c r="D174" s="20"/>
      <c r="E174" s="21"/>
      <c r="F174" s="22"/>
      <c r="G174" s="22"/>
      <c r="H174" s="34" t="str">
        <f t="shared" si="29"/>
        <v/>
      </c>
      <c r="I174" s="34" t="str">
        <f t="shared" si="30"/>
        <v/>
      </c>
      <c r="J174" s="34" t="str">
        <f t="shared" si="31"/>
        <v/>
      </c>
      <c r="K174" s="34" t="str">
        <f t="shared" si="32"/>
        <v/>
      </c>
      <c r="L174" s="26" t="str">
        <f t="shared" si="28"/>
        <v/>
      </c>
      <c r="M174" s="32"/>
      <c r="N174" s="190"/>
      <c r="O174" s="190"/>
      <c r="P174" s="190"/>
      <c r="Q174" s="190"/>
      <c r="R174" s="23"/>
    </row>
    <row r="175" spans="1:18">
      <c r="A175" s="27">
        <f t="shared" ca="1" si="33"/>
        <v>46012</v>
      </c>
      <c r="B175" s="20"/>
      <c r="C175" s="21"/>
      <c r="D175" s="20"/>
      <c r="E175" s="21"/>
      <c r="F175" s="22"/>
      <c r="G175" s="22"/>
      <c r="H175" s="34" t="str">
        <f t="shared" si="29"/>
        <v/>
      </c>
      <c r="I175" s="34" t="str">
        <f t="shared" si="30"/>
        <v/>
      </c>
      <c r="J175" s="34" t="str">
        <f t="shared" si="31"/>
        <v/>
      </c>
      <c r="K175" s="34" t="str">
        <f t="shared" si="32"/>
        <v/>
      </c>
      <c r="L175" s="26" t="str">
        <f t="shared" si="28"/>
        <v/>
      </c>
      <c r="M175" s="32"/>
      <c r="N175" s="190"/>
      <c r="O175" s="190"/>
      <c r="P175" s="190"/>
      <c r="Q175" s="190"/>
      <c r="R175" s="23"/>
    </row>
    <row r="176" spans="1:18">
      <c r="A176" s="27">
        <f t="shared" ca="1" si="33"/>
        <v>46013</v>
      </c>
      <c r="B176" s="20"/>
      <c r="C176" s="21"/>
      <c r="D176" s="20"/>
      <c r="E176" s="21"/>
      <c r="F176" s="22"/>
      <c r="G176" s="22"/>
      <c r="H176" s="34" t="str">
        <f t="shared" si="29"/>
        <v/>
      </c>
      <c r="I176" s="34" t="str">
        <f t="shared" si="30"/>
        <v/>
      </c>
      <c r="J176" s="34" t="str">
        <f t="shared" si="31"/>
        <v/>
      </c>
      <c r="K176" s="34" t="str">
        <f t="shared" si="32"/>
        <v/>
      </c>
      <c r="L176" s="26" t="str">
        <f t="shared" si="28"/>
        <v/>
      </c>
      <c r="M176" s="32"/>
      <c r="N176" s="190"/>
      <c r="O176" s="190"/>
      <c r="P176" s="190"/>
      <c r="Q176" s="190"/>
      <c r="R176" s="23"/>
    </row>
    <row r="177" spans="1:22">
      <c r="A177" s="27">
        <f t="shared" ca="1" si="33"/>
        <v>46014</v>
      </c>
      <c r="B177" s="20"/>
      <c r="C177" s="21"/>
      <c r="D177" s="20"/>
      <c r="E177" s="21"/>
      <c r="F177" s="22"/>
      <c r="G177" s="22"/>
      <c r="H177" s="34" t="str">
        <f t="shared" si="29"/>
        <v/>
      </c>
      <c r="I177" s="34" t="str">
        <f t="shared" si="30"/>
        <v/>
      </c>
      <c r="J177" s="34" t="str">
        <f t="shared" si="31"/>
        <v/>
      </c>
      <c r="K177" s="34" t="str">
        <f t="shared" si="32"/>
        <v/>
      </c>
      <c r="L177" s="26" t="str">
        <f t="shared" si="28"/>
        <v/>
      </c>
      <c r="M177" s="32"/>
      <c r="N177" s="190"/>
      <c r="O177" s="190"/>
      <c r="P177" s="190"/>
      <c r="Q177" s="190"/>
      <c r="R177" s="23"/>
    </row>
    <row r="178" spans="1:22">
      <c r="A178" s="27">
        <f t="shared" ca="1" si="33"/>
        <v>46015</v>
      </c>
      <c r="B178" s="20"/>
      <c r="C178" s="21"/>
      <c r="D178" s="20"/>
      <c r="E178" s="21"/>
      <c r="F178" s="22"/>
      <c r="G178" s="22"/>
      <c r="H178" s="34" t="str">
        <f t="shared" si="29"/>
        <v/>
      </c>
      <c r="I178" s="34" t="str">
        <f t="shared" si="30"/>
        <v/>
      </c>
      <c r="J178" s="34" t="str">
        <f t="shared" si="31"/>
        <v/>
      </c>
      <c r="K178" s="34" t="str">
        <f t="shared" si="32"/>
        <v/>
      </c>
      <c r="L178" s="26" t="str">
        <f t="shared" si="28"/>
        <v/>
      </c>
      <c r="M178" s="32"/>
      <c r="N178" s="190"/>
      <c r="O178" s="190"/>
      <c r="P178" s="190"/>
      <c r="Q178" s="190"/>
      <c r="R178" s="23"/>
    </row>
    <row r="179" spans="1:22">
      <c r="A179" s="27">
        <f t="shared" ca="1" si="33"/>
        <v>46016</v>
      </c>
      <c r="B179" s="20"/>
      <c r="C179" s="21"/>
      <c r="D179" s="20"/>
      <c r="E179" s="21"/>
      <c r="F179" s="22"/>
      <c r="G179" s="22"/>
      <c r="H179" s="34" t="str">
        <f t="shared" si="29"/>
        <v/>
      </c>
      <c r="I179" s="34" t="str">
        <f t="shared" si="30"/>
        <v/>
      </c>
      <c r="J179" s="34" t="str">
        <f t="shared" si="31"/>
        <v/>
      </c>
      <c r="K179" s="34" t="str">
        <f t="shared" si="32"/>
        <v/>
      </c>
      <c r="L179" s="26" t="str">
        <f t="shared" si="28"/>
        <v/>
      </c>
      <c r="M179" s="32"/>
      <c r="N179" s="190"/>
      <c r="O179" s="190"/>
      <c r="P179" s="190"/>
      <c r="Q179" s="190"/>
      <c r="R179" s="23"/>
    </row>
    <row r="180" spans="1:22">
      <c r="A180" s="27">
        <f t="shared" ca="1" si="33"/>
        <v>46017</v>
      </c>
      <c r="B180" s="20"/>
      <c r="C180" s="21"/>
      <c r="D180" s="20"/>
      <c r="E180" s="21"/>
      <c r="F180" s="22"/>
      <c r="G180" s="22"/>
      <c r="H180" s="34" t="str">
        <f t="shared" si="29"/>
        <v/>
      </c>
      <c r="I180" s="34" t="str">
        <f t="shared" si="30"/>
        <v/>
      </c>
      <c r="J180" s="34" t="str">
        <f t="shared" si="31"/>
        <v/>
      </c>
      <c r="K180" s="34" t="str">
        <f t="shared" si="32"/>
        <v/>
      </c>
      <c r="L180" s="26" t="str">
        <f t="shared" si="28"/>
        <v/>
      </c>
      <c r="M180" s="32"/>
      <c r="N180" s="190"/>
      <c r="O180" s="190"/>
      <c r="P180" s="190"/>
      <c r="Q180" s="190"/>
      <c r="R180" s="23"/>
    </row>
    <row r="181" spans="1:22">
      <c r="A181" s="27">
        <f t="shared" ca="1" si="33"/>
        <v>46018</v>
      </c>
      <c r="B181" s="20"/>
      <c r="C181" s="21"/>
      <c r="D181" s="20"/>
      <c r="E181" s="21"/>
      <c r="F181" s="22"/>
      <c r="G181" s="22"/>
      <c r="H181" s="34" t="str">
        <f t="shared" si="29"/>
        <v/>
      </c>
      <c r="I181" s="34" t="str">
        <f t="shared" si="30"/>
        <v/>
      </c>
      <c r="J181" s="34" t="str">
        <f t="shared" si="31"/>
        <v/>
      </c>
      <c r="K181" s="34" t="str">
        <f t="shared" si="32"/>
        <v/>
      </c>
      <c r="L181" s="26" t="str">
        <f t="shared" si="28"/>
        <v/>
      </c>
      <c r="M181" s="32"/>
      <c r="N181" s="190"/>
      <c r="O181" s="190"/>
      <c r="P181" s="190"/>
      <c r="Q181" s="190"/>
      <c r="R181" s="23"/>
    </row>
    <row r="182" spans="1:22">
      <c r="A182" s="27">
        <f t="shared" ca="1" si="33"/>
        <v>46019</v>
      </c>
      <c r="B182" s="20"/>
      <c r="C182" s="21"/>
      <c r="D182" s="20"/>
      <c r="E182" s="21"/>
      <c r="F182" s="22"/>
      <c r="G182" s="22"/>
      <c r="H182" s="34" t="str">
        <f t="shared" si="29"/>
        <v/>
      </c>
      <c r="I182" s="34" t="str">
        <f t="shared" si="30"/>
        <v/>
      </c>
      <c r="J182" s="34" t="str">
        <f t="shared" si="31"/>
        <v/>
      </c>
      <c r="K182" s="34" t="str">
        <f t="shared" si="32"/>
        <v/>
      </c>
      <c r="L182" s="26" t="str">
        <f t="shared" si="28"/>
        <v/>
      </c>
      <c r="M182" s="32"/>
      <c r="N182" s="190"/>
      <c r="O182" s="190"/>
      <c r="P182" s="190"/>
      <c r="Q182" s="190"/>
      <c r="R182" s="23"/>
    </row>
    <row r="183" spans="1:22">
      <c r="A183" s="27">
        <f t="shared" ca="1" si="33"/>
        <v>46020</v>
      </c>
      <c r="B183" s="20"/>
      <c r="C183" s="21"/>
      <c r="D183" s="20"/>
      <c r="E183" s="21"/>
      <c r="F183" s="22"/>
      <c r="G183" s="22"/>
      <c r="H183" s="34" t="str">
        <f t="shared" si="29"/>
        <v/>
      </c>
      <c r="I183" s="34" t="str">
        <f t="shared" si="30"/>
        <v/>
      </c>
      <c r="J183" s="34" t="str">
        <f t="shared" si="31"/>
        <v/>
      </c>
      <c r="K183" s="34" t="str">
        <f t="shared" si="32"/>
        <v/>
      </c>
      <c r="L183" s="26" t="str">
        <f t="shared" si="28"/>
        <v/>
      </c>
      <c r="M183" s="32"/>
      <c r="N183" s="190"/>
      <c r="O183" s="190"/>
      <c r="P183" s="190"/>
      <c r="Q183" s="190"/>
      <c r="R183" s="23"/>
    </row>
    <row r="184" spans="1:22">
      <c r="A184" s="27">
        <f t="shared" ca="1" si="33"/>
        <v>46021</v>
      </c>
      <c r="B184" s="20"/>
      <c r="C184" s="21"/>
      <c r="D184" s="20"/>
      <c r="E184" s="21"/>
      <c r="F184" s="22"/>
      <c r="G184" s="22"/>
      <c r="H184" s="34" t="str">
        <f t="shared" si="29"/>
        <v/>
      </c>
      <c r="I184" s="34" t="str">
        <f t="shared" si="30"/>
        <v/>
      </c>
      <c r="J184" s="34" t="str">
        <f t="shared" si="31"/>
        <v/>
      </c>
      <c r="K184" s="34" t="str">
        <f t="shared" si="32"/>
        <v/>
      </c>
      <c r="L184" s="26" t="str">
        <f t="shared" si="28"/>
        <v/>
      </c>
      <c r="M184" s="32"/>
      <c r="N184" s="190"/>
      <c r="O184" s="190"/>
      <c r="P184" s="190"/>
      <c r="Q184" s="190"/>
      <c r="R184" s="23"/>
    </row>
    <row r="185" spans="1:22">
      <c r="A185" s="27">
        <f t="shared" ca="1" si="33"/>
        <v>46022</v>
      </c>
      <c r="B185" s="20"/>
      <c r="C185" s="21"/>
      <c r="D185" s="20"/>
      <c r="E185" s="21"/>
      <c r="F185" s="22"/>
      <c r="G185" s="22"/>
      <c r="H185" s="34" t="str">
        <f t="shared" si="29"/>
        <v/>
      </c>
      <c r="I185" s="34" t="str">
        <f t="shared" si="30"/>
        <v/>
      </c>
      <c r="J185" s="34" t="str">
        <f t="shared" si="31"/>
        <v/>
      </c>
      <c r="K185" s="34" t="str">
        <f t="shared" si="32"/>
        <v/>
      </c>
      <c r="L185" s="26" t="str">
        <f t="shared" si="28"/>
        <v/>
      </c>
      <c r="M185" s="32"/>
      <c r="N185" s="190"/>
      <c r="O185" s="190"/>
      <c r="P185" s="190"/>
      <c r="Q185" s="190"/>
      <c r="R185" s="23"/>
    </row>
    <row r="186" spans="1:22">
      <c r="A186" s="5" t="s">
        <v>11</v>
      </c>
      <c r="B186" s="191"/>
      <c r="C186" s="192"/>
      <c r="D186" s="191"/>
      <c r="E186" s="192"/>
      <c r="F186" s="26" t="str">
        <f>IF(SUM($F155:$F185)=0,"",SUM($F155:$F185))</f>
        <v/>
      </c>
      <c r="G186" s="26" t="str">
        <f>IF(SUM($G155:$G185)=0,"",SUM($G155:$G185))</f>
        <v/>
      </c>
      <c r="H186" s="26" t="str">
        <f>IF(SUM(H155:H185)=0,"",SUM(H155:H185))</f>
        <v/>
      </c>
      <c r="I186" s="26" t="str">
        <f>IF(SUM(I155:I185)=0,"",SUM(I155:I185))</f>
        <v/>
      </c>
      <c r="J186" s="26" t="str">
        <f t="shared" ref="J186:K186" si="34">IF(SUM(J155:J185)=0,"",SUM(J155:J185))</f>
        <v/>
      </c>
      <c r="K186" s="26" t="str">
        <f t="shared" si="34"/>
        <v/>
      </c>
      <c r="L186" s="26" t="str">
        <f>IF(SUM($L155:$L185)=0,"",SUM($L155:$L185))</f>
        <v/>
      </c>
      <c r="M186" s="33"/>
      <c r="N186" s="193"/>
      <c r="O186" s="193"/>
      <c r="P186" s="193"/>
      <c r="Q186" s="193"/>
      <c r="R186" s="6"/>
    </row>
    <row r="188" spans="1:22" ht="27" customHeight="1">
      <c r="A188" s="194" t="s">
        <v>22</v>
      </c>
      <c r="B188" s="189" t="s">
        <v>103</v>
      </c>
      <c r="C188" s="189"/>
      <c r="D188" s="189"/>
      <c r="E188" s="189"/>
      <c r="F188" s="189" t="s">
        <v>23</v>
      </c>
      <c r="G188" s="189"/>
      <c r="H188" s="189" t="s">
        <v>88</v>
      </c>
      <c r="I188" s="189"/>
      <c r="J188" s="189"/>
      <c r="K188" s="189"/>
      <c r="L188" s="189" t="s">
        <v>87</v>
      </c>
      <c r="M188" s="195" t="s">
        <v>96</v>
      </c>
      <c r="N188" s="194" t="s">
        <v>25</v>
      </c>
      <c r="O188" s="194"/>
      <c r="P188" s="194"/>
      <c r="Q188" s="194"/>
      <c r="R188" s="189" t="s">
        <v>100</v>
      </c>
    </row>
    <row r="189" spans="1:22" ht="14.25" customHeight="1">
      <c r="A189" s="194"/>
      <c r="B189" s="189" t="s">
        <v>82</v>
      </c>
      <c r="C189" s="189"/>
      <c r="D189" s="189" t="s">
        <v>84</v>
      </c>
      <c r="E189" s="189"/>
      <c r="F189" s="189"/>
      <c r="G189" s="189"/>
      <c r="H189" s="189" t="s">
        <v>90</v>
      </c>
      <c r="I189" s="189"/>
      <c r="J189" s="189" t="s">
        <v>89</v>
      </c>
      <c r="K189" s="189"/>
      <c r="L189" s="189"/>
      <c r="M189" s="196"/>
      <c r="N189" s="194"/>
      <c r="O189" s="194"/>
      <c r="P189" s="194"/>
      <c r="Q189" s="194"/>
      <c r="R189" s="189"/>
    </row>
    <row r="190" spans="1:22">
      <c r="A190" s="194"/>
      <c r="B190" s="43" t="s">
        <v>26</v>
      </c>
      <c r="C190" s="43" t="s">
        <v>27</v>
      </c>
      <c r="D190" s="43" t="s">
        <v>26</v>
      </c>
      <c r="E190" s="43" t="s">
        <v>27</v>
      </c>
      <c r="F190" s="44" t="s">
        <v>85</v>
      </c>
      <c r="G190" s="44" t="s">
        <v>86</v>
      </c>
      <c r="H190" s="44" t="s">
        <v>81</v>
      </c>
      <c r="I190" s="44" t="s">
        <v>83</v>
      </c>
      <c r="J190" s="44" t="s">
        <v>81</v>
      </c>
      <c r="K190" s="44" t="s">
        <v>95</v>
      </c>
      <c r="L190" s="189"/>
      <c r="M190" s="197"/>
      <c r="N190" s="194"/>
      <c r="O190" s="194"/>
      <c r="P190" s="194"/>
      <c r="Q190" s="194"/>
      <c r="R190" s="194"/>
    </row>
    <row r="191" spans="1:22">
      <c r="A191" s="27" cm="1">
        <f t="array" aca="1" ref="A191" ca="1">DATE("2025","8"+5,IFERROR(INDIRECT(T1),"1"))</f>
        <v>46023</v>
      </c>
      <c r="B191" s="20"/>
      <c r="C191" s="21"/>
      <c r="D191" s="20"/>
      <c r="E191" s="21"/>
      <c r="F191" s="22"/>
      <c r="G191" s="22"/>
      <c r="H191" s="34" t="str">
        <f>IF(OR(B191="",LEFT(M191,1)="✓"),"",C191-B191-F191)</f>
        <v/>
      </c>
      <c r="I191" s="34" t="str">
        <f>IF(OR(D191="",LEFT(M191,1)="✓"),"",E191-D191-G191)</f>
        <v/>
      </c>
      <c r="J191" s="34" t="str">
        <f>IF(AND(B191&lt;&gt;"",M191="✓所定"),C191-B191-F191,"")</f>
        <v/>
      </c>
      <c r="K191" s="34" t="str">
        <f>IF(AND(B191&lt;&gt;"",M191="✓法定"),C191-B191-F191,"")</f>
        <v/>
      </c>
      <c r="L191" s="26" t="str">
        <f>IF(AND($B191="",$D191=""),"",($C191-$B191-$F191)+($E191-$D191-$G191))</f>
        <v/>
      </c>
      <c r="M191" s="32"/>
      <c r="N191" s="190"/>
      <c r="O191" s="190"/>
      <c r="P191" s="190"/>
      <c r="Q191" s="190"/>
      <c r="R191" s="23"/>
      <c r="V191" s="1" t="s">
        <v>171</v>
      </c>
    </row>
    <row r="192" spans="1:22">
      <c r="A192" s="27">
        <f ca="1">A191+1</f>
        <v>46024</v>
      </c>
      <c r="B192" s="20"/>
      <c r="C192" s="21"/>
      <c r="D192" s="20"/>
      <c r="E192" s="21"/>
      <c r="F192" s="22"/>
      <c r="G192" s="22"/>
      <c r="H192" s="34" t="str">
        <f t="shared" ref="H192:H221" si="35">IF(OR(B192="",LEFT(M192,1)="✓"),"",C192-B192-F192)</f>
        <v/>
      </c>
      <c r="I192" s="34" t="str">
        <f t="shared" ref="I192:I221" si="36">IF(OR(D192="",LEFT(M192,1)="✓"),"",E192-D192-G192)</f>
        <v/>
      </c>
      <c r="J192" s="34" t="str">
        <f t="shared" ref="J192:J221" si="37">IF(AND(B192&lt;&gt;"",M192="✓所定"),C192-B192-F192,"")</f>
        <v/>
      </c>
      <c r="K192" s="34" t="str">
        <f t="shared" ref="K192:K221" si="38">IF(AND(B192&lt;&gt;"",M192="✓法定"),C192-B192-F192,"")</f>
        <v/>
      </c>
      <c r="L192" s="26" t="str">
        <f t="shared" ref="L192:L221" si="39">IF(AND($B192="",$D192=""),"",($C192-$B192-$F192)+($E192-$D192-$G192))</f>
        <v/>
      </c>
      <c r="M192" s="32"/>
      <c r="N192" s="190"/>
      <c r="O192" s="190"/>
      <c r="P192" s="190"/>
      <c r="Q192" s="190"/>
      <c r="R192" s="23"/>
      <c r="V192" s="1" t="s">
        <v>172</v>
      </c>
    </row>
    <row r="193" spans="1:18">
      <c r="A193" s="27">
        <f t="shared" ref="A193:A221" ca="1" si="40">A192+1</f>
        <v>46025</v>
      </c>
      <c r="B193" s="20"/>
      <c r="C193" s="21"/>
      <c r="D193" s="20"/>
      <c r="E193" s="21"/>
      <c r="F193" s="22"/>
      <c r="G193" s="22"/>
      <c r="H193" s="34" t="str">
        <f t="shared" si="35"/>
        <v/>
      </c>
      <c r="I193" s="34" t="str">
        <f t="shared" si="36"/>
        <v/>
      </c>
      <c r="J193" s="34" t="str">
        <f t="shared" si="37"/>
        <v/>
      </c>
      <c r="K193" s="34" t="str">
        <f t="shared" si="38"/>
        <v/>
      </c>
      <c r="L193" s="26" t="str">
        <f t="shared" si="39"/>
        <v/>
      </c>
      <c r="M193" s="32"/>
      <c r="N193" s="190"/>
      <c r="O193" s="190"/>
      <c r="P193" s="190"/>
      <c r="Q193" s="190"/>
      <c r="R193" s="23"/>
    </row>
    <row r="194" spans="1:18">
      <c r="A194" s="27">
        <f t="shared" ca="1" si="40"/>
        <v>46026</v>
      </c>
      <c r="B194" s="20"/>
      <c r="C194" s="21"/>
      <c r="D194" s="20"/>
      <c r="E194" s="21"/>
      <c r="F194" s="22"/>
      <c r="G194" s="22"/>
      <c r="H194" s="34" t="str">
        <f t="shared" si="35"/>
        <v/>
      </c>
      <c r="I194" s="34" t="str">
        <f t="shared" si="36"/>
        <v/>
      </c>
      <c r="J194" s="34" t="str">
        <f t="shared" si="37"/>
        <v/>
      </c>
      <c r="K194" s="34" t="str">
        <f t="shared" si="38"/>
        <v/>
      </c>
      <c r="L194" s="26" t="str">
        <f t="shared" si="39"/>
        <v/>
      </c>
      <c r="M194" s="32"/>
      <c r="N194" s="190"/>
      <c r="O194" s="190"/>
      <c r="P194" s="190"/>
      <c r="Q194" s="190"/>
      <c r="R194" s="23"/>
    </row>
    <row r="195" spans="1:18">
      <c r="A195" s="27">
        <f t="shared" ca="1" si="40"/>
        <v>46027</v>
      </c>
      <c r="B195" s="20"/>
      <c r="C195" s="21"/>
      <c r="D195" s="20"/>
      <c r="E195" s="21"/>
      <c r="F195" s="22"/>
      <c r="G195" s="22"/>
      <c r="H195" s="34" t="str">
        <f t="shared" si="35"/>
        <v/>
      </c>
      <c r="I195" s="34" t="str">
        <f t="shared" si="36"/>
        <v/>
      </c>
      <c r="J195" s="34" t="str">
        <f t="shared" si="37"/>
        <v/>
      </c>
      <c r="K195" s="34" t="str">
        <f t="shared" si="38"/>
        <v/>
      </c>
      <c r="L195" s="26" t="str">
        <f t="shared" si="39"/>
        <v/>
      </c>
      <c r="M195" s="32"/>
      <c r="N195" s="190"/>
      <c r="O195" s="190"/>
      <c r="P195" s="190"/>
      <c r="Q195" s="190"/>
      <c r="R195" s="23"/>
    </row>
    <row r="196" spans="1:18">
      <c r="A196" s="27">
        <f t="shared" ca="1" si="40"/>
        <v>46028</v>
      </c>
      <c r="B196" s="20"/>
      <c r="C196" s="21"/>
      <c r="D196" s="20"/>
      <c r="E196" s="21"/>
      <c r="F196" s="22"/>
      <c r="G196" s="22"/>
      <c r="H196" s="34" t="str">
        <f t="shared" si="35"/>
        <v/>
      </c>
      <c r="I196" s="34" t="str">
        <f t="shared" si="36"/>
        <v/>
      </c>
      <c r="J196" s="34" t="str">
        <f t="shared" si="37"/>
        <v/>
      </c>
      <c r="K196" s="34" t="str">
        <f t="shared" si="38"/>
        <v/>
      </c>
      <c r="L196" s="26" t="str">
        <f t="shared" si="39"/>
        <v/>
      </c>
      <c r="M196" s="32"/>
      <c r="N196" s="190"/>
      <c r="O196" s="190"/>
      <c r="P196" s="190"/>
      <c r="Q196" s="190"/>
      <c r="R196" s="23"/>
    </row>
    <row r="197" spans="1:18">
      <c r="A197" s="27">
        <f t="shared" ca="1" si="40"/>
        <v>46029</v>
      </c>
      <c r="B197" s="20"/>
      <c r="C197" s="21"/>
      <c r="D197" s="20"/>
      <c r="E197" s="21"/>
      <c r="F197" s="22"/>
      <c r="G197" s="22"/>
      <c r="H197" s="34" t="str">
        <f t="shared" si="35"/>
        <v/>
      </c>
      <c r="I197" s="34" t="str">
        <f t="shared" si="36"/>
        <v/>
      </c>
      <c r="J197" s="34" t="str">
        <f t="shared" si="37"/>
        <v/>
      </c>
      <c r="K197" s="34" t="str">
        <f t="shared" si="38"/>
        <v/>
      </c>
      <c r="L197" s="26" t="str">
        <f t="shared" si="39"/>
        <v/>
      </c>
      <c r="M197" s="32"/>
      <c r="N197" s="190"/>
      <c r="O197" s="190"/>
      <c r="P197" s="190"/>
      <c r="Q197" s="190"/>
      <c r="R197" s="23"/>
    </row>
    <row r="198" spans="1:18">
      <c r="A198" s="27">
        <f t="shared" ca="1" si="40"/>
        <v>46030</v>
      </c>
      <c r="B198" s="20"/>
      <c r="C198" s="21"/>
      <c r="D198" s="20"/>
      <c r="E198" s="21"/>
      <c r="F198" s="22"/>
      <c r="G198" s="22"/>
      <c r="H198" s="34" t="str">
        <f t="shared" si="35"/>
        <v/>
      </c>
      <c r="I198" s="34" t="str">
        <f t="shared" si="36"/>
        <v/>
      </c>
      <c r="J198" s="34" t="str">
        <f t="shared" si="37"/>
        <v/>
      </c>
      <c r="K198" s="34" t="str">
        <f t="shared" si="38"/>
        <v/>
      </c>
      <c r="L198" s="26" t="str">
        <f t="shared" si="39"/>
        <v/>
      </c>
      <c r="M198" s="32"/>
      <c r="N198" s="190"/>
      <c r="O198" s="190"/>
      <c r="P198" s="190"/>
      <c r="Q198" s="190"/>
      <c r="R198" s="23"/>
    </row>
    <row r="199" spans="1:18">
      <c r="A199" s="27">
        <f t="shared" ca="1" si="40"/>
        <v>46031</v>
      </c>
      <c r="B199" s="20"/>
      <c r="C199" s="21"/>
      <c r="D199" s="20"/>
      <c r="E199" s="21"/>
      <c r="F199" s="22"/>
      <c r="G199" s="22"/>
      <c r="H199" s="34" t="str">
        <f t="shared" si="35"/>
        <v/>
      </c>
      <c r="I199" s="34" t="str">
        <f t="shared" si="36"/>
        <v/>
      </c>
      <c r="J199" s="34" t="str">
        <f t="shared" si="37"/>
        <v/>
      </c>
      <c r="K199" s="34" t="str">
        <f t="shared" si="38"/>
        <v/>
      </c>
      <c r="L199" s="26" t="str">
        <f t="shared" si="39"/>
        <v/>
      </c>
      <c r="M199" s="32"/>
      <c r="N199" s="190"/>
      <c r="O199" s="190"/>
      <c r="P199" s="190"/>
      <c r="Q199" s="190"/>
      <c r="R199" s="23"/>
    </row>
    <row r="200" spans="1:18">
      <c r="A200" s="27">
        <f t="shared" ca="1" si="40"/>
        <v>46032</v>
      </c>
      <c r="B200" s="20"/>
      <c r="C200" s="21"/>
      <c r="D200" s="20"/>
      <c r="E200" s="21"/>
      <c r="F200" s="22"/>
      <c r="G200" s="22"/>
      <c r="H200" s="34" t="str">
        <f t="shared" si="35"/>
        <v/>
      </c>
      <c r="I200" s="34" t="str">
        <f t="shared" si="36"/>
        <v/>
      </c>
      <c r="J200" s="34" t="str">
        <f t="shared" si="37"/>
        <v/>
      </c>
      <c r="K200" s="34" t="str">
        <f t="shared" si="38"/>
        <v/>
      </c>
      <c r="L200" s="26" t="str">
        <f t="shared" si="39"/>
        <v/>
      </c>
      <c r="M200" s="32"/>
      <c r="N200" s="190"/>
      <c r="O200" s="190"/>
      <c r="P200" s="190"/>
      <c r="Q200" s="190"/>
      <c r="R200" s="23"/>
    </row>
    <row r="201" spans="1:18">
      <c r="A201" s="27">
        <f t="shared" ca="1" si="40"/>
        <v>46033</v>
      </c>
      <c r="B201" s="20"/>
      <c r="C201" s="21"/>
      <c r="D201" s="20"/>
      <c r="E201" s="21"/>
      <c r="F201" s="22"/>
      <c r="G201" s="22"/>
      <c r="H201" s="34" t="str">
        <f t="shared" si="35"/>
        <v/>
      </c>
      <c r="I201" s="34" t="str">
        <f t="shared" si="36"/>
        <v/>
      </c>
      <c r="J201" s="34" t="str">
        <f t="shared" si="37"/>
        <v/>
      </c>
      <c r="K201" s="34" t="str">
        <f t="shared" si="38"/>
        <v/>
      </c>
      <c r="L201" s="26" t="str">
        <f t="shared" si="39"/>
        <v/>
      </c>
      <c r="M201" s="32"/>
      <c r="N201" s="190"/>
      <c r="O201" s="190"/>
      <c r="P201" s="190"/>
      <c r="Q201" s="190"/>
      <c r="R201" s="23"/>
    </row>
    <row r="202" spans="1:18">
      <c r="A202" s="27">
        <f t="shared" ca="1" si="40"/>
        <v>46034</v>
      </c>
      <c r="B202" s="20"/>
      <c r="C202" s="21"/>
      <c r="D202" s="20"/>
      <c r="E202" s="21"/>
      <c r="F202" s="22"/>
      <c r="G202" s="22"/>
      <c r="H202" s="34" t="str">
        <f t="shared" si="35"/>
        <v/>
      </c>
      <c r="I202" s="34" t="str">
        <f t="shared" si="36"/>
        <v/>
      </c>
      <c r="J202" s="34" t="str">
        <f t="shared" si="37"/>
        <v/>
      </c>
      <c r="K202" s="34" t="str">
        <f t="shared" si="38"/>
        <v/>
      </c>
      <c r="L202" s="26" t="str">
        <f t="shared" si="39"/>
        <v/>
      </c>
      <c r="M202" s="32"/>
      <c r="N202" s="190"/>
      <c r="O202" s="190"/>
      <c r="P202" s="190"/>
      <c r="Q202" s="190"/>
      <c r="R202" s="23"/>
    </row>
    <row r="203" spans="1:18">
      <c r="A203" s="27">
        <f t="shared" ca="1" si="40"/>
        <v>46035</v>
      </c>
      <c r="B203" s="20"/>
      <c r="C203" s="21"/>
      <c r="D203" s="20"/>
      <c r="E203" s="21"/>
      <c r="F203" s="22"/>
      <c r="G203" s="22"/>
      <c r="H203" s="34" t="str">
        <f t="shared" si="35"/>
        <v/>
      </c>
      <c r="I203" s="34" t="str">
        <f t="shared" si="36"/>
        <v/>
      </c>
      <c r="J203" s="34" t="str">
        <f t="shared" si="37"/>
        <v/>
      </c>
      <c r="K203" s="34" t="str">
        <f t="shared" si="38"/>
        <v/>
      </c>
      <c r="L203" s="26" t="str">
        <f t="shared" si="39"/>
        <v/>
      </c>
      <c r="M203" s="32"/>
      <c r="N203" s="190"/>
      <c r="O203" s="190"/>
      <c r="P203" s="190"/>
      <c r="Q203" s="190"/>
      <c r="R203" s="23"/>
    </row>
    <row r="204" spans="1:18">
      <c r="A204" s="27">
        <f t="shared" ca="1" si="40"/>
        <v>46036</v>
      </c>
      <c r="B204" s="20"/>
      <c r="C204" s="21"/>
      <c r="D204" s="20"/>
      <c r="E204" s="21"/>
      <c r="F204" s="22"/>
      <c r="G204" s="22"/>
      <c r="H204" s="34" t="str">
        <f t="shared" si="35"/>
        <v/>
      </c>
      <c r="I204" s="34" t="str">
        <f t="shared" si="36"/>
        <v/>
      </c>
      <c r="J204" s="34" t="str">
        <f t="shared" si="37"/>
        <v/>
      </c>
      <c r="K204" s="34" t="str">
        <f t="shared" si="38"/>
        <v/>
      </c>
      <c r="L204" s="26" t="str">
        <f t="shared" si="39"/>
        <v/>
      </c>
      <c r="M204" s="32"/>
      <c r="N204" s="190"/>
      <c r="O204" s="190"/>
      <c r="P204" s="190"/>
      <c r="Q204" s="190"/>
      <c r="R204" s="23"/>
    </row>
    <row r="205" spans="1:18">
      <c r="A205" s="27">
        <f t="shared" ca="1" si="40"/>
        <v>46037</v>
      </c>
      <c r="B205" s="20"/>
      <c r="C205" s="21"/>
      <c r="D205" s="20"/>
      <c r="E205" s="21"/>
      <c r="F205" s="22"/>
      <c r="G205" s="22"/>
      <c r="H205" s="34" t="str">
        <f t="shared" si="35"/>
        <v/>
      </c>
      <c r="I205" s="34" t="str">
        <f t="shared" si="36"/>
        <v/>
      </c>
      <c r="J205" s="34" t="str">
        <f t="shared" si="37"/>
        <v/>
      </c>
      <c r="K205" s="34" t="str">
        <f t="shared" si="38"/>
        <v/>
      </c>
      <c r="L205" s="26" t="str">
        <f t="shared" si="39"/>
        <v/>
      </c>
      <c r="M205" s="32"/>
      <c r="N205" s="190"/>
      <c r="O205" s="190"/>
      <c r="P205" s="190"/>
      <c r="Q205" s="190"/>
      <c r="R205" s="23"/>
    </row>
    <row r="206" spans="1:18">
      <c r="A206" s="27">
        <f t="shared" ca="1" si="40"/>
        <v>46038</v>
      </c>
      <c r="B206" s="20"/>
      <c r="C206" s="21"/>
      <c r="D206" s="20"/>
      <c r="E206" s="21"/>
      <c r="F206" s="22"/>
      <c r="G206" s="22"/>
      <c r="H206" s="34" t="str">
        <f t="shared" si="35"/>
        <v/>
      </c>
      <c r="I206" s="34" t="str">
        <f t="shared" si="36"/>
        <v/>
      </c>
      <c r="J206" s="34" t="str">
        <f t="shared" si="37"/>
        <v/>
      </c>
      <c r="K206" s="34" t="str">
        <f t="shared" si="38"/>
        <v/>
      </c>
      <c r="L206" s="26" t="str">
        <f t="shared" si="39"/>
        <v/>
      </c>
      <c r="M206" s="32"/>
      <c r="N206" s="190"/>
      <c r="O206" s="190"/>
      <c r="P206" s="190"/>
      <c r="Q206" s="190"/>
      <c r="R206" s="23"/>
    </row>
    <row r="207" spans="1:18">
      <c r="A207" s="27">
        <f t="shared" ca="1" si="40"/>
        <v>46039</v>
      </c>
      <c r="B207" s="20"/>
      <c r="C207" s="21"/>
      <c r="D207" s="20"/>
      <c r="E207" s="21"/>
      <c r="F207" s="22"/>
      <c r="G207" s="22"/>
      <c r="H207" s="34" t="str">
        <f t="shared" si="35"/>
        <v/>
      </c>
      <c r="I207" s="34" t="str">
        <f t="shared" si="36"/>
        <v/>
      </c>
      <c r="J207" s="34" t="str">
        <f t="shared" si="37"/>
        <v/>
      </c>
      <c r="K207" s="34" t="str">
        <f t="shared" si="38"/>
        <v/>
      </c>
      <c r="L207" s="26" t="str">
        <f t="shared" si="39"/>
        <v/>
      </c>
      <c r="M207" s="32"/>
      <c r="N207" s="190"/>
      <c r="O207" s="190"/>
      <c r="P207" s="190"/>
      <c r="Q207" s="190"/>
      <c r="R207" s="23"/>
    </row>
    <row r="208" spans="1:18">
      <c r="A208" s="27">
        <f t="shared" ca="1" si="40"/>
        <v>46040</v>
      </c>
      <c r="B208" s="20"/>
      <c r="C208" s="21"/>
      <c r="D208" s="20"/>
      <c r="E208" s="21"/>
      <c r="F208" s="22"/>
      <c r="G208" s="22"/>
      <c r="H208" s="34" t="str">
        <f t="shared" si="35"/>
        <v/>
      </c>
      <c r="I208" s="34" t="str">
        <f t="shared" si="36"/>
        <v/>
      </c>
      <c r="J208" s="34" t="str">
        <f t="shared" si="37"/>
        <v/>
      </c>
      <c r="K208" s="34" t="str">
        <f t="shared" si="38"/>
        <v/>
      </c>
      <c r="L208" s="26" t="str">
        <f t="shared" si="39"/>
        <v/>
      </c>
      <c r="M208" s="32"/>
      <c r="N208" s="190"/>
      <c r="O208" s="190"/>
      <c r="P208" s="190"/>
      <c r="Q208" s="190"/>
      <c r="R208" s="23"/>
    </row>
    <row r="209" spans="1:18">
      <c r="A209" s="27">
        <f t="shared" ca="1" si="40"/>
        <v>46041</v>
      </c>
      <c r="B209" s="20"/>
      <c r="C209" s="21"/>
      <c r="D209" s="20"/>
      <c r="E209" s="21"/>
      <c r="F209" s="22"/>
      <c r="G209" s="22"/>
      <c r="H209" s="34" t="str">
        <f t="shared" si="35"/>
        <v/>
      </c>
      <c r="I209" s="34" t="str">
        <f t="shared" si="36"/>
        <v/>
      </c>
      <c r="J209" s="34" t="str">
        <f t="shared" si="37"/>
        <v/>
      </c>
      <c r="K209" s="34" t="str">
        <f t="shared" si="38"/>
        <v/>
      </c>
      <c r="L209" s="26" t="str">
        <f t="shared" si="39"/>
        <v/>
      </c>
      <c r="M209" s="32"/>
      <c r="N209" s="190"/>
      <c r="O209" s="190"/>
      <c r="P209" s="190"/>
      <c r="Q209" s="190"/>
      <c r="R209" s="23"/>
    </row>
    <row r="210" spans="1:18">
      <c r="A210" s="27">
        <f t="shared" ca="1" si="40"/>
        <v>46042</v>
      </c>
      <c r="B210" s="20"/>
      <c r="C210" s="21"/>
      <c r="D210" s="20"/>
      <c r="E210" s="21"/>
      <c r="F210" s="22"/>
      <c r="G210" s="22"/>
      <c r="H210" s="34" t="str">
        <f t="shared" si="35"/>
        <v/>
      </c>
      <c r="I210" s="34" t="str">
        <f t="shared" si="36"/>
        <v/>
      </c>
      <c r="J210" s="34" t="str">
        <f t="shared" si="37"/>
        <v/>
      </c>
      <c r="K210" s="34" t="str">
        <f t="shared" si="38"/>
        <v/>
      </c>
      <c r="L210" s="26" t="str">
        <f t="shared" si="39"/>
        <v/>
      </c>
      <c r="M210" s="32"/>
      <c r="N210" s="190"/>
      <c r="O210" s="190"/>
      <c r="P210" s="190"/>
      <c r="Q210" s="190"/>
      <c r="R210" s="23"/>
    </row>
    <row r="211" spans="1:18">
      <c r="A211" s="27">
        <f t="shared" ca="1" si="40"/>
        <v>46043</v>
      </c>
      <c r="B211" s="20"/>
      <c r="C211" s="21"/>
      <c r="D211" s="20"/>
      <c r="E211" s="21"/>
      <c r="F211" s="22"/>
      <c r="G211" s="22"/>
      <c r="H211" s="34" t="str">
        <f t="shared" si="35"/>
        <v/>
      </c>
      <c r="I211" s="34" t="str">
        <f t="shared" si="36"/>
        <v/>
      </c>
      <c r="J211" s="34" t="str">
        <f t="shared" si="37"/>
        <v/>
      </c>
      <c r="K211" s="34" t="str">
        <f t="shared" si="38"/>
        <v/>
      </c>
      <c r="L211" s="26" t="str">
        <f t="shared" si="39"/>
        <v/>
      </c>
      <c r="M211" s="32"/>
      <c r="N211" s="190"/>
      <c r="O211" s="190"/>
      <c r="P211" s="190"/>
      <c r="Q211" s="190"/>
      <c r="R211" s="23"/>
    </row>
    <row r="212" spans="1:18">
      <c r="A212" s="27">
        <f t="shared" ca="1" si="40"/>
        <v>46044</v>
      </c>
      <c r="B212" s="20"/>
      <c r="C212" s="21"/>
      <c r="D212" s="20"/>
      <c r="E212" s="21"/>
      <c r="F212" s="22"/>
      <c r="G212" s="22"/>
      <c r="H212" s="34" t="str">
        <f t="shared" si="35"/>
        <v/>
      </c>
      <c r="I212" s="34" t="str">
        <f t="shared" si="36"/>
        <v/>
      </c>
      <c r="J212" s="34" t="str">
        <f t="shared" si="37"/>
        <v/>
      </c>
      <c r="K212" s="34" t="str">
        <f t="shared" si="38"/>
        <v/>
      </c>
      <c r="L212" s="26" t="str">
        <f t="shared" si="39"/>
        <v/>
      </c>
      <c r="M212" s="32"/>
      <c r="N212" s="190"/>
      <c r="O212" s="190"/>
      <c r="P212" s="190"/>
      <c r="Q212" s="190"/>
      <c r="R212" s="23"/>
    </row>
    <row r="213" spans="1:18">
      <c r="A213" s="27">
        <f t="shared" ca="1" si="40"/>
        <v>46045</v>
      </c>
      <c r="B213" s="20"/>
      <c r="C213" s="21"/>
      <c r="D213" s="20"/>
      <c r="E213" s="21"/>
      <c r="F213" s="22"/>
      <c r="G213" s="22"/>
      <c r="H213" s="34" t="str">
        <f t="shared" si="35"/>
        <v/>
      </c>
      <c r="I213" s="34" t="str">
        <f t="shared" si="36"/>
        <v/>
      </c>
      <c r="J213" s="34" t="str">
        <f t="shared" si="37"/>
        <v/>
      </c>
      <c r="K213" s="34" t="str">
        <f t="shared" si="38"/>
        <v/>
      </c>
      <c r="L213" s="26" t="str">
        <f t="shared" si="39"/>
        <v/>
      </c>
      <c r="M213" s="32"/>
      <c r="N213" s="190"/>
      <c r="O213" s="190"/>
      <c r="P213" s="190"/>
      <c r="Q213" s="190"/>
      <c r="R213" s="23"/>
    </row>
    <row r="214" spans="1:18">
      <c r="A214" s="27">
        <f t="shared" ca="1" si="40"/>
        <v>46046</v>
      </c>
      <c r="B214" s="20"/>
      <c r="C214" s="21"/>
      <c r="D214" s="20"/>
      <c r="E214" s="21"/>
      <c r="F214" s="22"/>
      <c r="G214" s="22"/>
      <c r="H214" s="34" t="str">
        <f t="shared" si="35"/>
        <v/>
      </c>
      <c r="I214" s="34" t="str">
        <f t="shared" si="36"/>
        <v/>
      </c>
      <c r="J214" s="34" t="str">
        <f t="shared" si="37"/>
        <v/>
      </c>
      <c r="K214" s="34" t="str">
        <f t="shared" si="38"/>
        <v/>
      </c>
      <c r="L214" s="26" t="str">
        <f t="shared" si="39"/>
        <v/>
      </c>
      <c r="M214" s="32"/>
      <c r="N214" s="190"/>
      <c r="O214" s="190"/>
      <c r="P214" s="190"/>
      <c r="Q214" s="190"/>
      <c r="R214" s="23"/>
    </row>
    <row r="215" spans="1:18">
      <c r="A215" s="27">
        <f t="shared" ca="1" si="40"/>
        <v>46047</v>
      </c>
      <c r="B215" s="20"/>
      <c r="C215" s="21"/>
      <c r="D215" s="20"/>
      <c r="E215" s="21"/>
      <c r="F215" s="22"/>
      <c r="G215" s="22"/>
      <c r="H215" s="34" t="str">
        <f t="shared" si="35"/>
        <v/>
      </c>
      <c r="I215" s="34" t="str">
        <f t="shared" si="36"/>
        <v/>
      </c>
      <c r="J215" s="34" t="str">
        <f t="shared" si="37"/>
        <v/>
      </c>
      <c r="K215" s="34" t="str">
        <f t="shared" si="38"/>
        <v/>
      </c>
      <c r="L215" s="26" t="str">
        <f t="shared" si="39"/>
        <v/>
      </c>
      <c r="M215" s="32"/>
      <c r="N215" s="190"/>
      <c r="O215" s="190"/>
      <c r="P215" s="190"/>
      <c r="Q215" s="190"/>
      <c r="R215" s="23"/>
    </row>
    <row r="216" spans="1:18">
      <c r="A216" s="27">
        <f t="shared" ca="1" si="40"/>
        <v>46048</v>
      </c>
      <c r="B216" s="20"/>
      <c r="C216" s="21"/>
      <c r="D216" s="20"/>
      <c r="E216" s="21"/>
      <c r="F216" s="22"/>
      <c r="G216" s="22"/>
      <c r="H216" s="34" t="str">
        <f t="shared" si="35"/>
        <v/>
      </c>
      <c r="I216" s="34" t="str">
        <f t="shared" si="36"/>
        <v/>
      </c>
      <c r="J216" s="34" t="str">
        <f t="shared" si="37"/>
        <v/>
      </c>
      <c r="K216" s="34" t="str">
        <f t="shared" si="38"/>
        <v/>
      </c>
      <c r="L216" s="26" t="str">
        <f t="shared" si="39"/>
        <v/>
      </c>
      <c r="M216" s="32"/>
      <c r="N216" s="190"/>
      <c r="O216" s="190"/>
      <c r="P216" s="190"/>
      <c r="Q216" s="190"/>
      <c r="R216" s="23"/>
    </row>
    <row r="217" spans="1:18">
      <c r="A217" s="27">
        <f t="shared" ca="1" si="40"/>
        <v>46049</v>
      </c>
      <c r="B217" s="20"/>
      <c r="C217" s="21"/>
      <c r="D217" s="20"/>
      <c r="E217" s="21"/>
      <c r="F217" s="22"/>
      <c r="G217" s="22"/>
      <c r="H217" s="34" t="str">
        <f t="shared" si="35"/>
        <v/>
      </c>
      <c r="I217" s="34" t="str">
        <f t="shared" si="36"/>
        <v/>
      </c>
      <c r="J217" s="34" t="str">
        <f t="shared" si="37"/>
        <v/>
      </c>
      <c r="K217" s="34" t="str">
        <f t="shared" si="38"/>
        <v/>
      </c>
      <c r="L217" s="26" t="str">
        <f t="shared" si="39"/>
        <v/>
      </c>
      <c r="M217" s="32"/>
      <c r="N217" s="190"/>
      <c r="O217" s="190"/>
      <c r="P217" s="190"/>
      <c r="Q217" s="190"/>
      <c r="R217" s="23"/>
    </row>
    <row r="218" spans="1:18">
      <c r="A218" s="27">
        <f t="shared" ca="1" si="40"/>
        <v>46050</v>
      </c>
      <c r="B218" s="20"/>
      <c r="C218" s="21"/>
      <c r="D218" s="20"/>
      <c r="E218" s="21"/>
      <c r="F218" s="22"/>
      <c r="G218" s="22"/>
      <c r="H218" s="34" t="str">
        <f t="shared" si="35"/>
        <v/>
      </c>
      <c r="I218" s="34" t="str">
        <f t="shared" si="36"/>
        <v/>
      </c>
      <c r="J218" s="34" t="str">
        <f t="shared" si="37"/>
        <v/>
      </c>
      <c r="K218" s="34" t="str">
        <f t="shared" si="38"/>
        <v/>
      </c>
      <c r="L218" s="26" t="str">
        <f t="shared" si="39"/>
        <v/>
      </c>
      <c r="M218" s="32"/>
      <c r="N218" s="190"/>
      <c r="O218" s="190"/>
      <c r="P218" s="190"/>
      <c r="Q218" s="190"/>
      <c r="R218" s="23"/>
    </row>
    <row r="219" spans="1:18">
      <c r="A219" s="27">
        <f t="shared" ca="1" si="40"/>
        <v>46051</v>
      </c>
      <c r="B219" s="20"/>
      <c r="C219" s="21"/>
      <c r="D219" s="20"/>
      <c r="E219" s="21"/>
      <c r="F219" s="22"/>
      <c r="G219" s="22"/>
      <c r="H219" s="34" t="str">
        <f t="shared" si="35"/>
        <v/>
      </c>
      <c r="I219" s="34" t="str">
        <f t="shared" si="36"/>
        <v/>
      </c>
      <c r="J219" s="34" t="str">
        <f t="shared" si="37"/>
        <v/>
      </c>
      <c r="K219" s="34" t="str">
        <f t="shared" si="38"/>
        <v/>
      </c>
      <c r="L219" s="26" t="str">
        <f t="shared" si="39"/>
        <v/>
      </c>
      <c r="M219" s="32"/>
      <c r="N219" s="190"/>
      <c r="O219" s="190"/>
      <c r="P219" s="190"/>
      <c r="Q219" s="190"/>
      <c r="R219" s="23"/>
    </row>
    <row r="220" spans="1:18">
      <c r="A220" s="27">
        <f t="shared" ca="1" si="40"/>
        <v>46052</v>
      </c>
      <c r="B220" s="20"/>
      <c r="C220" s="21"/>
      <c r="D220" s="20"/>
      <c r="E220" s="21"/>
      <c r="F220" s="22"/>
      <c r="G220" s="22"/>
      <c r="H220" s="34" t="str">
        <f t="shared" si="35"/>
        <v/>
      </c>
      <c r="I220" s="34" t="str">
        <f t="shared" si="36"/>
        <v/>
      </c>
      <c r="J220" s="34" t="str">
        <f t="shared" si="37"/>
        <v/>
      </c>
      <c r="K220" s="34" t="str">
        <f t="shared" si="38"/>
        <v/>
      </c>
      <c r="L220" s="26" t="str">
        <f t="shared" si="39"/>
        <v/>
      </c>
      <c r="M220" s="32"/>
      <c r="N220" s="190"/>
      <c r="O220" s="190"/>
      <c r="P220" s="190"/>
      <c r="Q220" s="190"/>
      <c r="R220" s="23"/>
    </row>
    <row r="221" spans="1:18">
      <c r="A221" s="27">
        <f t="shared" ca="1" si="40"/>
        <v>46053</v>
      </c>
      <c r="B221" s="20"/>
      <c r="C221" s="21"/>
      <c r="D221" s="20"/>
      <c r="E221" s="21"/>
      <c r="F221" s="22"/>
      <c r="G221" s="22"/>
      <c r="H221" s="34" t="str">
        <f t="shared" si="35"/>
        <v/>
      </c>
      <c r="I221" s="34" t="str">
        <f t="shared" si="36"/>
        <v/>
      </c>
      <c r="J221" s="34" t="str">
        <f t="shared" si="37"/>
        <v/>
      </c>
      <c r="K221" s="34" t="str">
        <f t="shared" si="38"/>
        <v/>
      </c>
      <c r="L221" s="26" t="str">
        <f t="shared" si="39"/>
        <v/>
      </c>
      <c r="M221" s="32"/>
      <c r="N221" s="190"/>
      <c r="O221" s="190"/>
      <c r="P221" s="190"/>
      <c r="Q221" s="190"/>
      <c r="R221" s="23"/>
    </row>
    <row r="222" spans="1:18">
      <c r="A222" s="5" t="s">
        <v>11</v>
      </c>
      <c r="B222" s="191"/>
      <c r="C222" s="192"/>
      <c r="D222" s="191"/>
      <c r="E222" s="192"/>
      <c r="F222" s="26" t="str">
        <f>IF(SUM($F191:$F221)=0,"",SUM($F191:$F221))</f>
        <v/>
      </c>
      <c r="G222" s="26" t="str">
        <f>IF(SUM($G191:$G221)=0,"",SUM($G191:$G221))</f>
        <v/>
      </c>
      <c r="H222" s="26" t="str">
        <f>IF(SUM(H191:H221)=0,"",SUM(H191:H221))</f>
        <v/>
      </c>
      <c r="I222" s="26" t="str">
        <f>IF(SUM(I191:I221)=0,"",SUM(I191:I221))</f>
        <v/>
      </c>
      <c r="J222" s="26" t="str">
        <f t="shared" ref="J222:K222" si="41">IF(SUM(J191:J221)=0,"",SUM(J191:J221))</f>
        <v/>
      </c>
      <c r="K222" s="26" t="str">
        <f t="shared" si="41"/>
        <v/>
      </c>
      <c r="L222" s="26" t="str">
        <f>IF(SUM($L191:$L221)=0,"",SUM($L191:$L221))</f>
        <v/>
      </c>
      <c r="M222" s="33"/>
      <c r="N222" s="193"/>
      <c r="O222" s="193"/>
      <c r="P222" s="193"/>
      <c r="Q222" s="193"/>
      <c r="R222" s="6"/>
    </row>
    <row r="224" spans="1:18" ht="27" customHeight="1">
      <c r="A224" s="194" t="s">
        <v>22</v>
      </c>
      <c r="B224" s="189" t="s">
        <v>103</v>
      </c>
      <c r="C224" s="189"/>
      <c r="D224" s="189"/>
      <c r="E224" s="189"/>
      <c r="F224" s="189" t="s">
        <v>23</v>
      </c>
      <c r="G224" s="189"/>
      <c r="H224" s="189" t="s">
        <v>88</v>
      </c>
      <c r="I224" s="189"/>
      <c r="J224" s="189"/>
      <c r="K224" s="189"/>
      <c r="L224" s="189" t="s">
        <v>87</v>
      </c>
      <c r="M224" s="195" t="s">
        <v>96</v>
      </c>
      <c r="N224" s="194" t="s">
        <v>25</v>
      </c>
      <c r="O224" s="194"/>
      <c r="P224" s="194"/>
      <c r="Q224" s="194"/>
      <c r="R224" s="189" t="s">
        <v>100</v>
      </c>
    </row>
    <row r="225" spans="1:22" ht="14.25" customHeight="1">
      <c r="A225" s="194"/>
      <c r="B225" s="189" t="s">
        <v>82</v>
      </c>
      <c r="C225" s="189"/>
      <c r="D225" s="189" t="s">
        <v>84</v>
      </c>
      <c r="E225" s="189"/>
      <c r="F225" s="189"/>
      <c r="G225" s="189"/>
      <c r="H225" s="189" t="s">
        <v>90</v>
      </c>
      <c r="I225" s="189"/>
      <c r="J225" s="189" t="s">
        <v>89</v>
      </c>
      <c r="K225" s="189"/>
      <c r="L225" s="189"/>
      <c r="M225" s="196"/>
      <c r="N225" s="194"/>
      <c r="O225" s="194"/>
      <c r="P225" s="194"/>
      <c r="Q225" s="194"/>
      <c r="R225" s="189"/>
    </row>
    <row r="226" spans="1:22">
      <c r="A226" s="194"/>
      <c r="B226" s="43" t="s">
        <v>26</v>
      </c>
      <c r="C226" s="43" t="s">
        <v>27</v>
      </c>
      <c r="D226" s="43" t="s">
        <v>26</v>
      </c>
      <c r="E226" s="43" t="s">
        <v>27</v>
      </c>
      <c r="F226" s="44" t="s">
        <v>85</v>
      </c>
      <c r="G226" s="44" t="s">
        <v>86</v>
      </c>
      <c r="H226" s="44" t="s">
        <v>81</v>
      </c>
      <c r="I226" s="44" t="s">
        <v>83</v>
      </c>
      <c r="J226" s="44" t="s">
        <v>81</v>
      </c>
      <c r="K226" s="44" t="s">
        <v>95</v>
      </c>
      <c r="L226" s="189"/>
      <c r="M226" s="197"/>
      <c r="N226" s="194"/>
      <c r="O226" s="194"/>
      <c r="P226" s="194"/>
      <c r="Q226" s="194"/>
      <c r="R226" s="194"/>
    </row>
    <row r="227" spans="1:22">
      <c r="A227" s="27" cm="1">
        <f t="array" aca="1" ref="A227" ca="1">DATE("2025","8"+6,IFERROR(INDIRECT(T1),"1"))</f>
        <v>46054</v>
      </c>
      <c r="B227" s="20"/>
      <c r="C227" s="21"/>
      <c r="D227" s="20"/>
      <c r="E227" s="21"/>
      <c r="F227" s="22"/>
      <c r="G227" s="22"/>
      <c r="H227" s="34" t="str">
        <f>IF(OR(B227="",LEFT(M227,1)="✓"),"",C227-B227-F227)</f>
        <v/>
      </c>
      <c r="I227" s="34" t="str">
        <f>IF(OR(D227="",LEFT(M227,1)="✓"),"",E227-D227-G227)</f>
        <v/>
      </c>
      <c r="J227" s="34" t="str">
        <f>IF(AND(B227&lt;&gt;"",M227="✓所定"),C227-B227-F227,"")</f>
        <v/>
      </c>
      <c r="K227" s="34" t="str">
        <f>IF(AND(B227&lt;&gt;"",M227="✓法定"),C227-B227-F227,"")</f>
        <v/>
      </c>
      <c r="L227" s="26" t="str">
        <f t="shared" ref="L227:L253" si="42">IF(AND($B227="",$D227=""),"",($C227-$B227-$F227)+($E227-$D227-$G227))</f>
        <v/>
      </c>
      <c r="M227" s="32"/>
      <c r="N227" s="190"/>
      <c r="O227" s="190"/>
      <c r="P227" s="190"/>
      <c r="Q227" s="190"/>
      <c r="R227" s="23"/>
      <c r="V227" s="1" t="s">
        <v>171</v>
      </c>
    </row>
    <row r="228" spans="1:22">
      <c r="A228" s="27">
        <f ca="1">A227+1</f>
        <v>46055</v>
      </c>
      <c r="B228" s="20"/>
      <c r="C228" s="21"/>
      <c r="D228" s="20"/>
      <c r="E228" s="21"/>
      <c r="F228" s="22"/>
      <c r="G228" s="22"/>
      <c r="H228" s="34" t="str">
        <f t="shared" ref="H228:H257" si="43">IF(OR(B228="",LEFT(M228,1)="✓"),"",C228-B228-F228)</f>
        <v/>
      </c>
      <c r="I228" s="34" t="str">
        <f t="shared" ref="I228:I257" si="44">IF(OR(D228="",LEFT(M228,1)="✓"),"",E228-D228-G228)</f>
        <v/>
      </c>
      <c r="J228" s="34" t="str">
        <f t="shared" ref="J228:J257" si="45">IF(AND(B228&lt;&gt;"",M228="✓所定"),C228-B228-F228,"")</f>
        <v/>
      </c>
      <c r="K228" s="34" t="str">
        <f t="shared" ref="K228:K257" si="46">IF(AND(B228&lt;&gt;"",M228="✓法定"),C228-B228-F228,"")</f>
        <v/>
      </c>
      <c r="L228" s="26" t="str">
        <f t="shared" si="42"/>
        <v/>
      </c>
      <c r="M228" s="32"/>
      <c r="N228" s="190"/>
      <c r="O228" s="190"/>
      <c r="P228" s="190"/>
      <c r="Q228" s="190"/>
      <c r="R228" s="23"/>
      <c r="V228" s="1" t="s">
        <v>172</v>
      </c>
    </row>
    <row r="229" spans="1:22">
      <c r="A229" s="27">
        <f t="shared" ref="A229:A257" ca="1" si="47">A228+1</f>
        <v>46056</v>
      </c>
      <c r="B229" s="20"/>
      <c r="C229" s="21"/>
      <c r="D229" s="20"/>
      <c r="E229" s="21"/>
      <c r="F229" s="22"/>
      <c r="G229" s="22"/>
      <c r="H229" s="34" t="str">
        <f t="shared" si="43"/>
        <v/>
      </c>
      <c r="I229" s="34" t="str">
        <f t="shared" si="44"/>
        <v/>
      </c>
      <c r="J229" s="34" t="str">
        <f t="shared" si="45"/>
        <v/>
      </c>
      <c r="K229" s="34" t="str">
        <f t="shared" si="46"/>
        <v/>
      </c>
      <c r="L229" s="26" t="str">
        <f t="shared" si="42"/>
        <v/>
      </c>
      <c r="M229" s="32"/>
      <c r="N229" s="190"/>
      <c r="O229" s="190"/>
      <c r="P229" s="190"/>
      <c r="Q229" s="190"/>
      <c r="R229" s="23"/>
    </row>
    <row r="230" spans="1:22">
      <c r="A230" s="27">
        <f t="shared" ca="1" si="47"/>
        <v>46057</v>
      </c>
      <c r="B230" s="20"/>
      <c r="C230" s="21"/>
      <c r="D230" s="20"/>
      <c r="E230" s="21"/>
      <c r="F230" s="22"/>
      <c r="G230" s="22"/>
      <c r="H230" s="34" t="str">
        <f t="shared" si="43"/>
        <v/>
      </c>
      <c r="I230" s="34" t="str">
        <f t="shared" si="44"/>
        <v/>
      </c>
      <c r="J230" s="34" t="str">
        <f t="shared" si="45"/>
        <v/>
      </c>
      <c r="K230" s="34" t="str">
        <f t="shared" si="46"/>
        <v/>
      </c>
      <c r="L230" s="26" t="str">
        <f t="shared" si="42"/>
        <v/>
      </c>
      <c r="M230" s="32"/>
      <c r="N230" s="190"/>
      <c r="O230" s="190"/>
      <c r="P230" s="190"/>
      <c r="Q230" s="190"/>
      <c r="R230" s="23"/>
    </row>
    <row r="231" spans="1:22">
      <c r="A231" s="27">
        <f t="shared" ca="1" si="47"/>
        <v>46058</v>
      </c>
      <c r="B231" s="20"/>
      <c r="C231" s="21"/>
      <c r="D231" s="20"/>
      <c r="E231" s="21"/>
      <c r="F231" s="22"/>
      <c r="G231" s="22"/>
      <c r="H231" s="34" t="str">
        <f t="shared" si="43"/>
        <v/>
      </c>
      <c r="I231" s="34" t="str">
        <f t="shared" si="44"/>
        <v/>
      </c>
      <c r="J231" s="34" t="str">
        <f t="shared" si="45"/>
        <v/>
      </c>
      <c r="K231" s="34" t="str">
        <f t="shared" si="46"/>
        <v/>
      </c>
      <c r="L231" s="26" t="str">
        <f t="shared" si="42"/>
        <v/>
      </c>
      <c r="M231" s="32"/>
      <c r="N231" s="190"/>
      <c r="O231" s="190"/>
      <c r="P231" s="190"/>
      <c r="Q231" s="190"/>
      <c r="R231" s="23"/>
    </row>
    <row r="232" spans="1:22">
      <c r="A232" s="27">
        <f t="shared" ca="1" si="47"/>
        <v>46059</v>
      </c>
      <c r="B232" s="20"/>
      <c r="C232" s="21"/>
      <c r="D232" s="20"/>
      <c r="E232" s="21"/>
      <c r="F232" s="22"/>
      <c r="G232" s="22"/>
      <c r="H232" s="34" t="str">
        <f t="shared" si="43"/>
        <v/>
      </c>
      <c r="I232" s="34" t="str">
        <f t="shared" si="44"/>
        <v/>
      </c>
      <c r="J232" s="34" t="str">
        <f t="shared" si="45"/>
        <v/>
      </c>
      <c r="K232" s="34" t="str">
        <f t="shared" si="46"/>
        <v/>
      </c>
      <c r="L232" s="26" t="str">
        <f t="shared" si="42"/>
        <v/>
      </c>
      <c r="M232" s="32"/>
      <c r="N232" s="190"/>
      <c r="O232" s="190"/>
      <c r="P232" s="190"/>
      <c r="Q232" s="190"/>
      <c r="R232" s="23"/>
    </row>
    <row r="233" spans="1:22">
      <c r="A233" s="27">
        <f t="shared" ca="1" si="47"/>
        <v>46060</v>
      </c>
      <c r="B233" s="20"/>
      <c r="C233" s="21"/>
      <c r="D233" s="20"/>
      <c r="E233" s="21"/>
      <c r="F233" s="22"/>
      <c r="G233" s="22"/>
      <c r="H233" s="34" t="str">
        <f t="shared" si="43"/>
        <v/>
      </c>
      <c r="I233" s="34" t="str">
        <f t="shared" si="44"/>
        <v/>
      </c>
      <c r="J233" s="34" t="str">
        <f t="shared" si="45"/>
        <v/>
      </c>
      <c r="K233" s="34" t="str">
        <f t="shared" si="46"/>
        <v/>
      </c>
      <c r="L233" s="26" t="str">
        <f t="shared" si="42"/>
        <v/>
      </c>
      <c r="M233" s="32"/>
      <c r="N233" s="190"/>
      <c r="O233" s="190"/>
      <c r="P233" s="190"/>
      <c r="Q233" s="190"/>
      <c r="R233" s="23"/>
    </row>
    <row r="234" spans="1:22">
      <c r="A234" s="27">
        <f t="shared" ca="1" si="47"/>
        <v>46061</v>
      </c>
      <c r="B234" s="20"/>
      <c r="C234" s="21"/>
      <c r="D234" s="20"/>
      <c r="E234" s="21"/>
      <c r="F234" s="22"/>
      <c r="G234" s="22"/>
      <c r="H234" s="34" t="str">
        <f t="shared" si="43"/>
        <v/>
      </c>
      <c r="I234" s="34" t="str">
        <f t="shared" si="44"/>
        <v/>
      </c>
      <c r="J234" s="34" t="str">
        <f t="shared" si="45"/>
        <v/>
      </c>
      <c r="K234" s="34" t="str">
        <f t="shared" si="46"/>
        <v/>
      </c>
      <c r="L234" s="26" t="str">
        <f t="shared" si="42"/>
        <v/>
      </c>
      <c r="M234" s="32"/>
      <c r="N234" s="190"/>
      <c r="O234" s="190"/>
      <c r="P234" s="190"/>
      <c r="Q234" s="190"/>
      <c r="R234" s="23"/>
    </row>
    <row r="235" spans="1:22">
      <c r="A235" s="27">
        <f t="shared" ca="1" si="47"/>
        <v>46062</v>
      </c>
      <c r="B235" s="20"/>
      <c r="C235" s="21"/>
      <c r="D235" s="20"/>
      <c r="E235" s="21"/>
      <c r="F235" s="22"/>
      <c r="G235" s="22"/>
      <c r="H235" s="34" t="str">
        <f t="shared" si="43"/>
        <v/>
      </c>
      <c r="I235" s="34" t="str">
        <f t="shared" si="44"/>
        <v/>
      </c>
      <c r="J235" s="34" t="str">
        <f t="shared" si="45"/>
        <v/>
      </c>
      <c r="K235" s="34" t="str">
        <f t="shared" si="46"/>
        <v/>
      </c>
      <c r="L235" s="26" t="str">
        <f t="shared" si="42"/>
        <v/>
      </c>
      <c r="M235" s="32"/>
      <c r="N235" s="190"/>
      <c r="O235" s="190"/>
      <c r="P235" s="190"/>
      <c r="Q235" s="190"/>
      <c r="R235" s="23"/>
    </row>
    <row r="236" spans="1:22">
      <c r="A236" s="27">
        <f t="shared" ca="1" si="47"/>
        <v>46063</v>
      </c>
      <c r="B236" s="20"/>
      <c r="C236" s="21"/>
      <c r="D236" s="20"/>
      <c r="E236" s="21"/>
      <c r="F236" s="22"/>
      <c r="G236" s="22"/>
      <c r="H236" s="34" t="str">
        <f t="shared" si="43"/>
        <v/>
      </c>
      <c r="I236" s="34" t="str">
        <f t="shared" si="44"/>
        <v/>
      </c>
      <c r="J236" s="34" t="str">
        <f t="shared" si="45"/>
        <v/>
      </c>
      <c r="K236" s="34" t="str">
        <f t="shared" si="46"/>
        <v/>
      </c>
      <c r="L236" s="26" t="str">
        <f t="shared" si="42"/>
        <v/>
      </c>
      <c r="M236" s="32"/>
      <c r="N236" s="190"/>
      <c r="O236" s="190"/>
      <c r="P236" s="190"/>
      <c r="Q236" s="190"/>
      <c r="R236" s="23"/>
    </row>
    <row r="237" spans="1:22">
      <c r="A237" s="27">
        <f t="shared" ca="1" si="47"/>
        <v>46064</v>
      </c>
      <c r="B237" s="20"/>
      <c r="C237" s="21"/>
      <c r="D237" s="20"/>
      <c r="E237" s="21"/>
      <c r="F237" s="22"/>
      <c r="G237" s="22"/>
      <c r="H237" s="34" t="str">
        <f t="shared" si="43"/>
        <v/>
      </c>
      <c r="I237" s="34" t="str">
        <f t="shared" si="44"/>
        <v/>
      </c>
      <c r="J237" s="34" t="str">
        <f t="shared" si="45"/>
        <v/>
      </c>
      <c r="K237" s="34" t="str">
        <f t="shared" si="46"/>
        <v/>
      </c>
      <c r="L237" s="26" t="str">
        <f t="shared" si="42"/>
        <v/>
      </c>
      <c r="M237" s="32"/>
      <c r="N237" s="190"/>
      <c r="O237" s="190"/>
      <c r="P237" s="190"/>
      <c r="Q237" s="190"/>
      <c r="R237" s="23"/>
    </row>
    <row r="238" spans="1:22">
      <c r="A238" s="27">
        <f t="shared" ca="1" si="47"/>
        <v>46065</v>
      </c>
      <c r="B238" s="20"/>
      <c r="C238" s="21"/>
      <c r="D238" s="20"/>
      <c r="E238" s="21"/>
      <c r="F238" s="22"/>
      <c r="G238" s="22"/>
      <c r="H238" s="34" t="str">
        <f t="shared" si="43"/>
        <v/>
      </c>
      <c r="I238" s="34" t="str">
        <f t="shared" si="44"/>
        <v/>
      </c>
      <c r="J238" s="34" t="str">
        <f t="shared" si="45"/>
        <v/>
      </c>
      <c r="K238" s="34" t="str">
        <f t="shared" si="46"/>
        <v/>
      </c>
      <c r="L238" s="26" t="str">
        <f t="shared" si="42"/>
        <v/>
      </c>
      <c r="M238" s="32"/>
      <c r="N238" s="190"/>
      <c r="O238" s="190"/>
      <c r="P238" s="190"/>
      <c r="Q238" s="190"/>
      <c r="R238" s="23"/>
    </row>
    <row r="239" spans="1:22">
      <c r="A239" s="27">
        <f t="shared" ca="1" si="47"/>
        <v>46066</v>
      </c>
      <c r="B239" s="20"/>
      <c r="C239" s="21"/>
      <c r="D239" s="20"/>
      <c r="E239" s="21"/>
      <c r="F239" s="22"/>
      <c r="G239" s="22"/>
      <c r="H239" s="34" t="str">
        <f t="shared" si="43"/>
        <v/>
      </c>
      <c r="I239" s="34" t="str">
        <f t="shared" si="44"/>
        <v/>
      </c>
      <c r="J239" s="34" t="str">
        <f t="shared" si="45"/>
        <v/>
      </c>
      <c r="K239" s="34" t="str">
        <f t="shared" si="46"/>
        <v/>
      </c>
      <c r="L239" s="26" t="str">
        <f t="shared" si="42"/>
        <v/>
      </c>
      <c r="M239" s="32"/>
      <c r="N239" s="190"/>
      <c r="O239" s="190"/>
      <c r="P239" s="190"/>
      <c r="Q239" s="190"/>
      <c r="R239" s="23"/>
    </row>
    <row r="240" spans="1:22">
      <c r="A240" s="27">
        <f t="shared" ca="1" si="47"/>
        <v>46067</v>
      </c>
      <c r="B240" s="20"/>
      <c r="C240" s="21"/>
      <c r="D240" s="20"/>
      <c r="E240" s="21"/>
      <c r="F240" s="22"/>
      <c r="G240" s="22"/>
      <c r="H240" s="34" t="str">
        <f t="shared" si="43"/>
        <v/>
      </c>
      <c r="I240" s="34" t="str">
        <f t="shared" si="44"/>
        <v/>
      </c>
      <c r="J240" s="34" t="str">
        <f t="shared" si="45"/>
        <v/>
      </c>
      <c r="K240" s="34" t="str">
        <f t="shared" si="46"/>
        <v/>
      </c>
      <c r="L240" s="26" t="str">
        <f t="shared" si="42"/>
        <v/>
      </c>
      <c r="M240" s="32"/>
      <c r="N240" s="190"/>
      <c r="O240" s="190"/>
      <c r="P240" s="190"/>
      <c r="Q240" s="190"/>
      <c r="R240" s="23"/>
    </row>
    <row r="241" spans="1:18">
      <c r="A241" s="27">
        <f t="shared" ca="1" si="47"/>
        <v>46068</v>
      </c>
      <c r="B241" s="20"/>
      <c r="C241" s="21"/>
      <c r="D241" s="20"/>
      <c r="E241" s="21"/>
      <c r="F241" s="22"/>
      <c r="G241" s="22"/>
      <c r="H241" s="34" t="str">
        <f t="shared" si="43"/>
        <v/>
      </c>
      <c r="I241" s="34" t="str">
        <f t="shared" si="44"/>
        <v/>
      </c>
      <c r="J241" s="34" t="str">
        <f t="shared" si="45"/>
        <v/>
      </c>
      <c r="K241" s="34" t="str">
        <f t="shared" si="46"/>
        <v/>
      </c>
      <c r="L241" s="26" t="str">
        <f t="shared" si="42"/>
        <v/>
      </c>
      <c r="M241" s="32"/>
      <c r="N241" s="190"/>
      <c r="O241" s="190"/>
      <c r="P241" s="190"/>
      <c r="Q241" s="190"/>
      <c r="R241" s="23"/>
    </row>
    <row r="242" spans="1:18">
      <c r="A242" s="27">
        <f t="shared" ca="1" si="47"/>
        <v>46069</v>
      </c>
      <c r="B242" s="20"/>
      <c r="C242" s="21"/>
      <c r="D242" s="20"/>
      <c r="E242" s="21"/>
      <c r="F242" s="22"/>
      <c r="G242" s="22"/>
      <c r="H242" s="34" t="str">
        <f t="shared" si="43"/>
        <v/>
      </c>
      <c r="I242" s="34" t="str">
        <f t="shared" si="44"/>
        <v/>
      </c>
      <c r="J242" s="34" t="str">
        <f t="shared" si="45"/>
        <v/>
      </c>
      <c r="K242" s="34" t="str">
        <f t="shared" si="46"/>
        <v/>
      </c>
      <c r="L242" s="26" t="str">
        <f t="shared" si="42"/>
        <v/>
      </c>
      <c r="M242" s="32"/>
      <c r="N242" s="190"/>
      <c r="O242" s="190"/>
      <c r="P242" s="190"/>
      <c r="Q242" s="190"/>
      <c r="R242" s="23"/>
    </row>
    <row r="243" spans="1:18">
      <c r="A243" s="27">
        <f t="shared" ca="1" si="47"/>
        <v>46070</v>
      </c>
      <c r="B243" s="20"/>
      <c r="C243" s="21"/>
      <c r="D243" s="20"/>
      <c r="E243" s="21"/>
      <c r="F243" s="22"/>
      <c r="G243" s="22"/>
      <c r="H243" s="34" t="str">
        <f t="shared" si="43"/>
        <v/>
      </c>
      <c r="I243" s="34" t="str">
        <f t="shared" si="44"/>
        <v/>
      </c>
      <c r="J243" s="34" t="str">
        <f t="shared" si="45"/>
        <v/>
      </c>
      <c r="K243" s="34" t="str">
        <f t="shared" si="46"/>
        <v/>
      </c>
      <c r="L243" s="26" t="str">
        <f t="shared" si="42"/>
        <v/>
      </c>
      <c r="M243" s="32"/>
      <c r="N243" s="190"/>
      <c r="O243" s="190"/>
      <c r="P243" s="190"/>
      <c r="Q243" s="190"/>
      <c r="R243" s="23"/>
    </row>
    <row r="244" spans="1:18">
      <c r="A244" s="27">
        <f t="shared" ca="1" si="47"/>
        <v>46071</v>
      </c>
      <c r="B244" s="20"/>
      <c r="C244" s="21"/>
      <c r="D244" s="20"/>
      <c r="E244" s="21"/>
      <c r="F244" s="22"/>
      <c r="G244" s="22"/>
      <c r="H244" s="34" t="str">
        <f t="shared" si="43"/>
        <v/>
      </c>
      <c r="I244" s="34" t="str">
        <f t="shared" si="44"/>
        <v/>
      </c>
      <c r="J244" s="34" t="str">
        <f t="shared" si="45"/>
        <v/>
      </c>
      <c r="K244" s="34" t="str">
        <f t="shared" si="46"/>
        <v/>
      </c>
      <c r="L244" s="26" t="str">
        <f t="shared" si="42"/>
        <v/>
      </c>
      <c r="M244" s="32"/>
      <c r="N244" s="190"/>
      <c r="O244" s="190"/>
      <c r="P244" s="190"/>
      <c r="Q244" s="190"/>
      <c r="R244" s="23"/>
    </row>
    <row r="245" spans="1:18">
      <c r="A245" s="27">
        <f t="shared" ca="1" si="47"/>
        <v>46072</v>
      </c>
      <c r="B245" s="20"/>
      <c r="C245" s="21"/>
      <c r="D245" s="20"/>
      <c r="E245" s="21"/>
      <c r="F245" s="22"/>
      <c r="G245" s="22"/>
      <c r="H245" s="34" t="str">
        <f t="shared" si="43"/>
        <v/>
      </c>
      <c r="I245" s="34" t="str">
        <f t="shared" si="44"/>
        <v/>
      </c>
      <c r="J245" s="34" t="str">
        <f t="shared" si="45"/>
        <v/>
      </c>
      <c r="K245" s="34" t="str">
        <f t="shared" si="46"/>
        <v/>
      </c>
      <c r="L245" s="26" t="str">
        <f t="shared" si="42"/>
        <v/>
      </c>
      <c r="M245" s="32"/>
      <c r="N245" s="190"/>
      <c r="O245" s="190"/>
      <c r="P245" s="190"/>
      <c r="Q245" s="190"/>
      <c r="R245" s="23"/>
    </row>
    <row r="246" spans="1:18">
      <c r="A246" s="27">
        <f t="shared" ca="1" si="47"/>
        <v>46073</v>
      </c>
      <c r="B246" s="20"/>
      <c r="C246" s="21"/>
      <c r="D246" s="20"/>
      <c r="E246" s="21"/>
      <c r="F246" s="22"/>
      <c r="G246" s="22"/>
      <c r="H246" s="34" t="str">
        <f t="shared" si="43"/>
        <v/>
      </c>
      <c r="I246" s="34" t="str">
        <f t="shared" si="44"/>
        <v/>
      </c>
      <c r="J246" s="34" t="str">
        <f t="shared" si="45"/>
        <v/>
      </c>
      <c r="K246" s="34" t="str">
        <f t="shared" si="46"/>
        <v/>
      </c>
      <c r="L246" s="26" t="str">
        <f t="shared" si="42"/>
        <v/>
      </c>
      <c r="M246" s="32"/>
      <c r="N246" s="190"/>
      <c r="O246" s="190"/>
      <c r="P246" s="190"/>
      <c r="Q246" s="190"/>
      <c r="R246" s="23"/>
    </row>
    <row r="247" spans="1:18">
      <c r="A247" s="27">
        <f t="shared" ca="1" si="47"/>
        <v>46074</v>
      </c>
      <c r="B247" s="20"/>
      <c r="C247" s="21"/>
      <c r="D247" s="20"/>
      <c r="E247" s="21"/>
      <c r="F247" s="22"/>
      <c r="G247" s="22"/>
      <c r="H247" s="34" t="str">
        <f t="shared" si="43"/>
        <v/>
      </c>
      <c r="I247" s="34" t="str">
        <f t="shared" si="44"/>
        <v/>
      </c>
      <c r="J247" s="34" t="str">
        <f t="shared" si="45"/>
        <v/>
      </c>
      <c r="K247" s="34" t="str">
        <f t="shared" si="46"/>
        <v/>
      </c>
      <c r="L247" s="26" t="str">
        <f t="shared" si="42"/>
        <v/>
      </c>
      <c r="M247" s="32"/>
      <c r="N247" s="190"/>
      <c r="O247" s="190"/>
      <c r="P247" s="190"/>
      <c r="Q247" s="190"/>
      <c r="R247" s="23"/>
    </row>
    <row r="248" spans="1:18">
      <c r="A248" s="27">
        <f t="shared" ca="1" si="47"/>
        <v>46075</v>
      </c>
      <c r="B248" s="20"/>
      <c r="C248" s="21"/>
      <c r="D248" s="20"/>
      <c r="E248" s="21"/>
      <c r="F248" s="22"/>
      <c r="G248" s="22"/>
      <c r="H248" s="34" t="str">
        <f t="shared" si="43"/>
        <v/>
      </c>
      <c r="I248" s="34" t="str">
        <f t="shared" si="44"/>
        <v/>
      </c>
      <c r="J248" s="34" t="str">
        <f t="shared" si="45"/>
        <v/>
      </c>
      <c r="K248" s="34" t="str">
        <f t="shared" si="46"/>
        <v/>
      </c>
      <c r="L248" s="26" t="str">
        <f t="shared" si="42"/>
        <v/>
      </c>
      <c r="M248" s="32"/>
      <c r="N248" s="190"/>
      <c r="O248" s="190"/>
      <c r="P248" s="190"/>
      <c r="Q248" s="190"/>
      <c r="R248" s="23"/>
    </row>
    <row r="249" spans="1:18">
      <c r="A249" s="27">
        <f t="shared" ca="1" si="47"/>
        <v>46076</v>
      </c>
      <c r="B249" s="20"/>
      <c r="C249" s="21"/>
      <c r="D249" s="20"/>
      <c r="E249" s="21"/>
      <c r="F249" s="22"/>
      <c r="G249" s="22"/>
      <c r="H249" s="34" t="str">
        <f t="shared" si="43"/>
        <v/>
      </c>
      <c r="I249" s="34" t="str">
        <f t="shared" si="44"/>
        <v/>
      </c>
      <c r="J249" s="34" t="str">
        <f t="shared" si="45"/>
        <v/>
      </c>
      <c r="K249" s="34" t="str">
        <f t="shared" si="46"/>
        <v/>
      </c>
      <c r="L249" s="26" t="str">
        <f t="shared" si="42"/>
        <v/>
      </c>
      <c r="M249" s="32"/>
      <c r="N249" s="190"/>
      <c r="O249" s="190"/>
      <c r="P249" s="190"/>
      <c r="Q249" s="190"/>
      <c r="R249" s="23"/>
    </row>
    <row r="250" spans="1:18">
      <c r="A250" s="27">
        <f t="shared" ca="1" si="47"/>
        <v>46077</v>
      </c>
      <c r="B250" s="20"/>
      <c r="C250" s="21"/>
      <c r="D250" s="20"/>
      <c r="E250" s="21"/>
      <c r="F250" s="22"/>
      <c r="G250" s="22"/>
      <c r="H250" s="34" t="str">
        <f t="shared" si="43"/>
        <v/>
      </c>
      <c r="I250" s="34" t="str">
        <f t="shared" si="44"/>
        <v/>
      </c>
      <c r="J250" s="34" t="str">
        <f t="shared" si="45"/>
        <v/>
      </c>
      <c r="K250" s="34" t="str">
        <f t="shared" si="46"/>
        <v/>
      </c>
      <c r="L250" s="26" t="str">
        <f t="shared" si="42"/>
        <v/>
      </c>
      <c r="M250" s="32"/>
      <c r="N250" s="190"/>
      <c r="O250" s="190"/>
      <c r="P250" s="190"/>
      <c r="Q250" s="190"/>
      <c r="R250" s="23"/>
    </row>
    <row r="251" spans="1:18">
      <c r="A251" s="27">
        <f t="shared" ca="1" si="47"/>
        <v>46078</v>
      </c>
      <c r="B251" s="20"/>
      <c r="C251" s="21"/>
      <c r="D251" s="20"/>
      <c r="E251" s="21"/>
      <c r="F251" s="22"/>
      <c r="G251" s="22"/>
      <c r="H251" s="34" t="str">
        <f t="shared" si="43"/>
        <v/>
      </c>
      <c r="I251" s="34" t="str">
        <f t="shared" si="44"/>
        <v/>
      </c>
      <c r="J251" s="34" t="str">
        <f t="shared" si="45"/>
        <v/>
      </c>
      <c r="K251" s="34" t="str">
        <f t="shared" si="46"/>
        <v/>
      </c>
      <c r="L251" s="26" t="str">
        <f t="shared" si="42"/>
        <v/>
      </c>
      <c r="M251" s="32"/>
      <c r="N251" s="190"/>
      <c r="O251" s="190"/>
      <c r="P251" s="190"/>
      <c r="Q251" s="190"/>
      <c r="R251" s="23"/>
    </row>
    <row r="252" spans="1:18">
      <c r="A252" s="27">
        <f t="shared" ca="1" si="47"/>
        <v>46079</v>
      </c>
      <c r="B252" s="20"/>
      <c r="C252" s="21"/>
      <c r="D252" s="20"/>
      <c r="E252" s="21"/>
      <c r="F252" s="22"/>
      <c r="G252" s="22"/>
      <c r="H252" s="34" t="str">
        <f t="shared" si="43"/>
        <v/>
      </c>
      <c r="I252" s="34" t="str">
        <f t="shared" si="44"/>
        <v/>
      </c>
      <c r="J252" s="34" t="str">
        <f t="shared" si="45"/>
        <v/>
      </c>
      <c r="K252" s="34" t="str">
        <f t="shared" si="46"/>
        <v/>
      </c>
      <c r="L252" s="26" t="str">
        <f t="shared" si="42"/>
        <v/>
      </c>
      <c r="M252" s="32"/>
      <c r="N252" s="190"/>
      <c r="O252" s="190"/>
      <c r="P252" s="190"/>
      <c r="Q252" s="190"/>
      <c r="R252" s="23"/>
    </row>
    <row r="253" spans="1:18">
      <c r="A253" s="27">
        <f t="shared" ca="1" si="47"/>
        <v>46080</v>
      </c>
      <c r="B253" s="20"/>
      <c r="C253" s="21"/>
      <c r="D253" s="20"/>
      <c r="E253" s="21"/>
      <c r="F253" s="22"/>
      <c r="G253" s="22"/>
      <c r="H253" s="34" t="str">
        <f t="shared" si="43"/>
        <v/>
      </c>
      <c r="I253" s="34" t="str">
        <f t="shared" si="44"/>
        <v/>
      </c>
      <c r="J253" s="34" t="str">
        <f t="shared" si="45"/>
        <v/>
      </c>
      <c r="K253" s="34" t="str">
        <f t="shared" si="46"/>
        <v/>
      </c>
      <c r="L253" s="26" t="str">
        <f t="shared" si="42"/>
        <v/>
      </c>
      <c r="M253" s="32"/>
      <c r="N253" s="190"/>
      <c r="O253" s="190"/>
      <c r="P253" s="190"/>
      <c r="Q253" s="190"/>
      <c r="R253" s="23"/>
    </row>
    <row r="254" spans="1:18">
      <c r="A254" s="27">
        <f t="shared" ca="1" si="47"/>
        <v>46081</v>
      </c>
      <c r="B254" s="20"/>
      <c r="C254" s="21"/>
      <c r="D254" s="20"/>
      <c r="E254" s="21"/>
      <c r="F254" s="22"/>
      <c r="G254" s="22"/>
      <c r="H254" s="34" t="str">
        <f t="shared" si="43"/>
        <v/>
      </c>
      <c r="I254" s="34" t="str">
        <f t="shared" si="44"/>
        <v/>
      </c>
      <c r="J254" s="34" t="str">
        <f t="shared" si="45"/>
        <v/>
      </c>
      <c r="K254" s="34" t="str">
        <f t="shared" si="46"/>
        <v/>
      </c>
      <c r="L254" s="26" t="str">
        <f>IF(AND($B254="",$D254=""),"",($C254-$B254-$F254)+($E254-$D254-$G254))</f>
        <v/>
      </c>
      <c r="M254" s="32"/>
      <c r="N254" s="190"/>
      <c r="O254" s="190"/>
      <c r="P254" s="190"/>
      <c r="Q254" s="190"/>
      <c r="R254" s="23"/>
    </row>
    <row r="255" spans="1:18">
      <c r="A255" s="27">
        <f t="shared" ca="1" si="47"/>
        <v>46082</v>
      </c>
      <c r="B255" s="20"/>
      <c r="C255" s="21"/>
      <c r="D255" s="20"/>
      <c r="E255" s="21"/>
      <c r="F255" s="22"/>
      <c r="G255" s="22"/>
      <c r="H255" s="34" t="str">
        <f t="shared" si="43"/>
        <v/>
      </c>
      <c r="I255" s="34" t="str">
        <f t="shared" si="44"/>
        <v/>
      </c>
      <c r="J255" s="34" t="str">
        <f t="shared" si="45"/>
        <v/>
      </c>
      <c r="K255" s="34" t="str">
        <f t="shared" si="46"/>
        <v/>
      </c>
      <c r="L255" s="26" t="str">
        <f>IF(AND($B255="",$D255=""),"",($C255-$B255-$F255)+($E255-$D255-$G255))</f>
        <v/>
      </c>
      <c r="M255" s="32"/>
      <c r="N255" s="190"/>
      <c r="O255" s="190"/>
      <c r="P255" s="190"/>
      <c r="Q255" s="190"/>
      <c r="R255" s="23"/>
    </row>
    <row r="256" spans="1:18">
      <c r="A256" s="27">
        <f t="shared" ca="1" si="47"/>
        <v>46083</v>
      </c>
      <c r="B256" s="20"/>
      <c r="C256" s="21"/>
      <c r="D256" s="20"/>
      <c r="E256" s="21"/>
      <c r="F256" s="22"/>
      <c r="G256" s="22"/>
      <c r="H256" s="34" t="str">
        <f t="shared" si="43"/>
        <v/>
      </c>
      <c r="I256" s="34" t="str">
        <f t="shared" si="44"/>
        <v/>
      </c>
      <c r="J256" s="34" t="str">
        <f t="shared" si="45"/>
        <v/>
      </c>
      <c r="K256" s="34" t="str">
        <f t="shared" si="46"/>
        <v/>
      </c>
      <c r="L256" s="26" t="str">
        <f>IF(AND($B256="",$D256=""),"",($C256-$B256-$F256)+($E256-$D256-$G256))</f>
        <v/>
      </c>
      <c r="M256" s="32"/>
      <c r="N256" s="190"/>
      <c r="O256" s="190"/>
      <c r="P256" s="190"/>
      <c r="Q256" s="190"/>
      <c r="R256" s="23"/>
    </row>
    <row r="257" spans="1:18">
      <c r="A257" s="27">
        <f t="shared" ca="1" si="47"/>
        <v>46084</v>
      </c>
      <c r="B257" s="20"/>
      <c r="C257" s="21"/>
      <c r="D257" s="20"/>
      <c r="E257" s="21"/>
      <c r="F257" s="22"/>
      <c r="G257" s="22"/>
      <c r="H257" s="34" t="str">
        <f t="shared" si="43"/>
        <v/>
      </c>
      <c r="I257" s="34" t="str">
        <f t="shared" si="44"/>
        <v/>
      </c>
      <c r="J257" s="34" t="str">
        <f t="shared" si="45"/>
        <v/>
      </c>
      <c r="K257" s="34" t="str">
        <f t="shared" si="46"/>
        <v/>
      </c>
      <c r="L257" s="26" t="str">
        <f>IF(AND($B257="",$D257=""),"",($C257-$B257-$F257)+($E257-$D257-$G257))</f>
        <v/>
      </c>
      <c r="M257" s="32"/>
      <c r="N257" s="190"/>
      <c r="O257" s="190"/>
      <c r="P257" s="190"/>
      <c r="Q257" s="190"/>
      <c r="R257" s="23"/>
    </row>
    <row r="258" spans="1:18">
      <c r="A258" s="5" t="s">
        <v>11</v>
      </c>
      <c r="B258" s="191"/>
      <c r="C258" s="192"/>
      <c r="D258" s="191"/>
      <c r="E258" s="192"/>
      <c r="F258" s="26" t="str">
        <f>IF(SUM($F227:$F257)=0,"",SUM($F227:$F257))</f>
        <v/>
      </c>
      <c r="G258" s="26" t="str">
        <f>IF(SUM($G227:$G257)=0,"",SUM($G227:$G257))</f>
        <v/>
      </c>
      <c r="H258" s="26" t="str">
        <f>IF(SUM(H227:H257)=0,"",SUM(H227:H257))</f>
        <v/>
      </c>
      <c r="I258" s="26" t="str">
        <f>IF(SUM(I227:I257)=0,"",SUM(I227:I257))</f>
        <v/>
      </c>
      <c r="J258" s="26" t="str">
        <f>IF(SUM(J227:J257)=0,"",SUM(J227:J257))</f>
        <v/>
      </c>
      <c r="K258" s="26" t="str">
        <f>IF(SUM(K227:K257)=0,"",SUM(K227:K257))</f>
        <v/>
      </c>
      <c r="L258" s="26" t="str">
        <f>IF(SUM($L227:$L257)=0,"",SUM($L227:$L257))</f>
        <v/>
      </c>
      <c r="M258" s="33"/>
      <c r="N258" s="193"/>
      <c r="O258" s="193"/>
      <c r="P258" s="193"/>
      <c r="Q258" s="193"/>
      <c r="R258" s="6"/>
    </row>
    <row r="260" spans="1:18" ht="27" customHeight="1">
      <c r="A260" s="194" t="s">
        <v>22</v>
      </c>
      <c r="B260" s="189" t="s">
        <v>103</v>
      </c>
      <c r="C260" s="189"/>
      <c r="D260" s="189"/>
      <c r="E260" s="189"/>
      <c r="F260" s="189" t="s">
        <v>23</v>
      </c>
      <c r="G260" s="189"/>
      <c r="H260" s="189" t="s">
        <v>88</v>
      </c>
      <c r="I260" s="189"/>
      <c r="J260" s="189"/>
      <c r="K260" s="189"/>
      <c r="L260" s="189" t="s">
        <v>87</v>
      </c>
      <c r="M260" s="195" t="s">
        <v>96</v>
      </c>
      <c r="N260" s="194" t="s">
        <v>25</v>
      </c>
      <c r="O260" s="194"/>
      <c r="P260" s="194"/>
      <c r="Q260" s="194"/>
      <c r="R260" s="189" t="s">
        <v>100</v>
      </c>
    </row>
    <row r="261" spans="1:18" ht="14.25" customHeight="1">
      <c r="A261" s="194"/>
      <c r="B261" s="189" t="s">
        <v>82</v>
      </c>
      <c r="C261" s="189"/>
      <c r="D261" s="189" t="s">
        <v>84</v>
      </c>
      <c r="E261" s="189"/>
      <c r="F261" s="189"/>
      <c r="G261" s="189"/>
      <c r="H261" s="189" t="s">
        <v>90</v>
      </c>
      <c r="I261" s="189"/>
      <c r="J261" s="189" t="s">
        <v>89</v>
      </c>
      <c r="K261" s="189"/>
      <c r="L261" s="189"/>
      <c r="M261" s="196"/>
      <c r="N261" s="194"/>
      <c r="O261" s="194"/>
      <c r="P261" s="194"/>
      <c r="Q261" s="194"/>
      <c r="R261" s="189"/>
    </row>
    <row r="262" spans="1:18">
      <c r="A262" s="194"/>
      <c r="B262" s="43" t="s">
        <v>26</v>
      </c>
      <c r="C262" s="43" t="s">
        <v>27</v>
      </c>
      <c r="D262" s="43" t="s">
        <v>26</v>
      </c>
      <c r="E262" s="43" t="s">
        <v>27</v>
      </c>
      <c r="F262" s="44" t="s">
        <v>85</v>
      </c>
      <c r="G262" s="44" t="s">
        <v>86</v>
      </c>
      <c r="H262" s="44" t="s">
        <v>81</v>
      </c>
      <c r="I262" s="44" t="s">
        <v>83</v>
      </c>
      <c r="J262" s="44" t="s">
        <v>81</v>
      </c>
      <c r="K262" s="44" t="s">
        <v>95</v>
      </c>
      <c r="L262" s="189"/>
      <c r="M262" s="197"/>
      <c r="N262" s="194"/>
      <c r="O262" s="194"/>
      <c r="P262" s="194"/>
      <c r="Q262" s="194"/>
      <c r="R262" s="194"/>
    </row>
    <row r="263" spans="1:18">
      <c r="A263" s="27" cm="1">
        <f t="array" aca="1" ref="A263" ca="1">DATE("2025","8"+7,IFERROR(INDIRECT(T1),"1"))</f>
        <v>46082</v>
      </c>
      <c r="B263" s="20"/>
      <c r="C263" s="21"/>
      <c r="D263" s="20"/>
      <c r="E263" s="21"/>
      <c r="F263" s="22"/>
      <c r="G263" s="22"/>
      <c r="H263" s="34" t="str">
        <f>IF(OR(B263="",LEFT(M263,1)="✓"),"",C263-B263-F263)</f>
        <v/>
      </c>
      <c r="I263" s="34" t="str">
        <f>IF(OR(D263="",LEFT(M263,1)="✓"),"",E263-D263-G263)</f>
        <v/>
      </c>
      <c r="J263" s="34" t="str">
        <f>IF(AND(B263&lt;&gt;"",M263="✓所定"),C263-B263-F263,"")</f>
        <v/>
      </c>
      <c r="K263" s="34" t="str">
        <f>IF(AND(B263&lt;&gt;"",M263="✓法定"),C263-B263-F263,"")</f>
        <v/>
      </c>
      <c r="L263" s="34" t="str">
        <f>IF(AND($B263="",$D263=""),"",($C263-$B263-$F263)+($E263-$D263-$G263))</f>
        <v/>
      </c>
      <c r="M263" s="32"/>
      <c r="N263" s="190"/>
      <c r="O263" s="190"/>
      <c r="P263" s="190"/>
      <c r="Q263" s="190"/>
      <c r="R263" s="23"/>
    </row>
    <row r="264" spans="1:18">
      <c r="A264" s="27">
        <f ca="1">A263+1</f>
        <v>46083</v>
      </c>
      <c r="B264" s="20"/>
      <c r="C264" s="21"/>
      <c r="D264" s="20"/>
      <c r="E264" s="21"/>
      <c r="F264" s="22"/>
      <c r="G264" s="22"/>
      <c r="H264" s="34" t="str">
        <f t="shared" ref="H264:H293" si="48">IF(OR(B264="",LEFT(M264,1)="✓"),"",C264-B264-F264)</f>
        <v/>
      </c>
      <c r="I264" s="34" t="str">
        <f t="shared" ref="I264:I293" si="49">IF(OR(D264="",LEFT(M264,1)="✓"),"",E264-D264-G264)</f>
        <v/>
      </c>
      <c r="J264" s="34" t="str">
        <f t="shared" ref="J264:J293" si="50">IF(AND(B264&lt;&gt;"",M264="✓所定"),C264-B264-F264,"")</f>
        <v/>
      </c>
      <c r="K264" s="34" t="str">
        <f t="shared" ref="K264:K293" si="51">IF(AND(B264&lt;&gt;"",M264="✓法定"),C264-B264-F264,"")</f>
        <v/>
      </c>
      <c r="L264" s="34" t="str">
        <f t="shared" ref="L264:L288" si="52">IF(AND($B264="",$D264=""),"",($C264-$B264-$F264)+($E264-$D264-$G264))</f>
        <v/>
      </c>
      <c r="M264" s="32"/>
      <c r="N264" s="190"/>
      <c r="O264" s="190"/>
      <c r="P264" s="190"/>
      <c r="Q264" s="190"/>
      <c r="R264" s="23"/>
    </row>
    <row r="265" spans="1:18">
      <c r="A265" s="27">
        <f t="shared" ref="A265:A293" ca="1" si="53">A264+1</f>
        <v>46084</v>
      </c>
      <c r="B265" s="20"/>
      <c r="C265" s="21"/>
      <c r="D265" s="20"/>
      <c r="E265" s="21"/>
      <c r="F265" s="22"/>
      <c r="G265" s="22"/>
      <c r="H265" s="34" t="str">
        <f t="shared" si="48"/>
        <v/>
      </c>
      <c r="I265" s="34" t="str">
        <f t="shared" si="49"/>
        <v/>
      </c>
      <c r="J265" s="34" t="str">
        <f t="shared" si="50"/>
        <v/>
      </c>
      <c r="K265" s="34" t="str">
        <f t="shared" si="51"/>
        <v/>
      </c>
      <c r="L265" s="34" t="str">
        <f t="shared" si="52"/>
        <v/>
      </c>
      <c r="M265" s="32"/>
      <c r="N265" s="190"/>
      <c r="O265" s="190"/>
      <c r="P265" s="190"/>
      <c r="Q265" s="190"/>
      <c r="R265" s="23"/>
    </row>
    <row r="266" spans="1:18">
      <c r="A266" s="27">
        <f t="shared" ca="1" si="53"/>
        <v>46085</v>
      </c>
      <c r="B266" s="20"/>
      <c r="C266" s="21"/>
      <c r="D266" s="20"/>
      <c r="E266" s="21"/>
      <c r="F266" s="22"/>
      <c r="G266" s="22"/>
      <c r="H266" s="34" t="str">
        <f t="shared" si="48"/>
        <v/>
      </c>
      <c r="I266" s="34" t="str">
        <f t="shared" si="49"/>
        <v/>
      </c>
      <c r="J266" s="34" t="str">
        <f t="shared" si="50"/>
        <v/>
      </c>
      <c r="K266" s="34" t="str">
        <f t="shared" si="51"/>
        <v/>
      </c>
      <c r="L266" s="34" t="str">
        <f t="shared" si="52"/>
        <v/>
      </c>
      <c r="M266" s="32"/>
      <c r="N266" s="190"/>
      <c r="O266" s="190"/>
      <c r="P266" s="190"/>
      <c r="Q266" s="190"/>
      <c r="R266" s="23"/>
    </row>
    <row r="267" spans="1:18">
      <c r="A267" s="27">
        <f t="shared" ca="1" si="53"/>
        <v>46086</v>
      </c>
      <c r="B267" s="20"/>
      <c r="C267" s="21"/>
      <c r="D267" s="20"/>
      <c r="E267" s="21"/>
      <c r="F267" s="22"/>
      <c r="G267" s="22"/>
      <c r="H267" s="34" t="str">
        <f t="shared" si="48"/>
        <v/>
      </c>
      <c r="I267" s="34" t="str">
        <f t="shared" si="49"/>
        <v/>
      </c>
      <c r="J267" s="34" t="str">
        <f t="shared" si="50"/>
        <v/>
      </c>
      <c r="K267" s="34" t="str">
        <f t="shared" si="51"/>
        <v/>
      </c>
      <c r="L267" s="34" t="str">
        <f t="shared" si="52"/>
        <v/>
      </c>
      <c r="M267" s="32"/>
      <c r="N267" s="190"/>
      <c r="O267" s="190"/>
      <c r="P267" s="190"/>
      <c r="Q267" s="190"/>
      <c r="R267" s="23"/>
    </row>
    <row r="268" spans="1:18">
      <c r="A268" s="27">
        <f t="shared" ca="1" si="53"/>
        <v>46087</v>
      </c>
      <c r="B268" s="20"/>
      <c r="C268" s="21"/>
      <c r="D268" s="20"/>
      <c r="E268" s="21"/>
      <c r="F268" s="22"/>
      <c r="G268" s="22"/>
      <c r="H268" s="34" t="str">
        <f t="shared" si="48"/>
        <v/>
      </c>
      <c r="I268" s="34" t="str">
        <f t="shared" si="49"/>
        <v/>
      </c>
      <c r="J268" s="34" t="str">
        <f t="shared" si="50"/>
        <v/>
      </c>
      <c r="K268" s="34" t="str">
        <f t="shared" si="51"/>
        <v/>
      </c>
      <c r="L268" s="34" t="str">
        <f t="shared" si="52"/>
        <v/>
      </c>
      <c r="M268" s="32"/>
      <c r="N268" s="190"/>
      <c r="O268" s="190"/>
      <c r="P268" s="190"/>
      <c r="Q268" s="190"/>
      <c r="R268" s="23"/>
    </row>
    <row r="269" spans="1:18">
      <c r="A269" s="27">
        <f t="shared" ca="1" si="53"/>
        <v>46088</v>
      </c>
      <c r="B269" s="20"/>
      <c r="C269" s="21"/>
      <c r="D269" s="20"/>
      <c r="E269" s="21"/>
      <c r="F269" s="22"/>
      <c r="G269" s="22"/>
      <c r="H269" s="34" t="str">
        <f t="shared" si="48"/>
        <v/>
      </c>
      <c r="I269" s="34" t="str">
        <f t="shared" si="49"/>
        <v/>
      </c>
      <c r="J269" s="34" t="str">
        <f t="shared" si="50"/>
        <v/>
      </c>
      <c r="K269" s="34" t="str">
        <f t="shared" si="51"/>
        <v/>
      </c>
      <c r="L269" s="34" t="str">
        <f t="shared" si="52"/>
        <v/>
      </c>
      <c r="M269" s="32"/>
      <c r="N269" s="190"/>
      <c r="O269" s="190"/>
      <c r="P269" s="190"/>
      <c r="Q269" s="190"/>
      <c r="R269" s="23"/>
    </row>
    <row r="270" spans="1:18">
      <c r="A270" s="27">
        <f t="shared" ca="1" si="53"/>
        <v>46089</v>
      </c>
      <c r="B270" s="20"/>
      <c r="C270" s="21"/>
      <c r="D270" s="20"/>
      <c r="E270" s="21"/>
      <c r="F270" s="22"/>
      <c r="G270" s="22"/>
      <c r="H270" s="34" t="str">
        <f t="shared" si="48"/>
        <v/>
      </c>
      <c r="I270" s="34" t="str">
        <f t="shared" si="49"/>
        <v/>
      </c>
      <c r="J270" s="34" t="str">
        <f t="shared" si="50"/>
        <v/>
      </c>
      <c r="K270" s="34" t="str">
        <f t="shared" si="51"/>
        <v/>
      </c>
      <c r="L270" s="34" t="str">
        <f t="shared" si="52"/>
        <v/>
      </c>
      <c r="M270" s="32"/>
      <c r="N270" s="190"/>
      <c r="O270" s="190"/>
      <c r="P270" s="190"/>
      <c r="Q270" s="190"/>
      <c r="R270" s="23"/>
    </row>
    <row r="271" spans="1:18">
      <c r="A271" s="27">
        <f t="shared" ca="1" si="53"/>
        <v>46090</v>
      </c>
      <c r="B271" s="20"/>
      <c r="C271" s="21"/>
      <c r="D271" s="20"/>
      <c r="E271" s="21"/>
      <c r="F271" s="22"/>
      <c r="G271" s="22"/>
      <c r="H271" s="34" t="str">
        <f t="shared" si="48"/>
        <v/>
      </c>
      <c r="I271" s="34" t="str">
        <f t="shared" si="49"/>
        <v/>
      </c>
      <c r="J271" s="34" t="str">
        <f t="shared" si="50"/>
        <v/>
      </c>
      <c r="K271" s="34" t="str">
        <f t="shared" si="51"/>
        <v/>
      </c>
      <c r="L271" s="34" t="str">
        <f t="shared" si="52"/>
        <v/>
      </c>
      <c r="M271" s="32"/>
      <c r="N271" s="190"/>
      <c r="O271" s="190"/>
      <c r="P271" s="190"/>
      <c r="Q271" s="190"/>
      <c r="R271" s="23"/>
    </row>
    <row r="272" spans="1:18">
      <c r="A272" s="27">
        <f t="shared" ca="1" si="53"/>
        <v>46091</v>
      </c>
      <c r="B272" s="20"/>
      <c r="C272" s="21"/>
      <c r="D272" s="20"/>
      <c r="E272" s="21"/>
      <c r="F272" s="22"/>
      <c r="G272" s="22"/>
      <c r="H272" s="34" t="str">
        <f t="shared" si="48"/>
        <v/>
      </c>
      <c r="I272" s="34" t="str">
        <f t="shared" si="49"/>
        <v/>
      </c>
      <c r="J272" s="34" t="str">
        <f t="shared" si="50"/>
        <v/>
      </c>
      <c r="K272" s="34" t="str">
        <f t="shared" si="51"/>
        <v/>
      </c>
      <c r="L272" s="34" t="str">
        <f t="shared" si="52"/>
        <v/>
      </c>
      <c r="M272" s="32"/>
      <c r="N272" s="190"/>
      <c r="O272" s="190"/>
      <c r="P272" s="190"/>
      <c r="Q272" s="190"/>
      <c r="R272" s="23"/>
    </row>
    <row r="273" spans="1:18">
      <c r="A273" s="27">
        <f t="shared" ca="1" si="53"/>
        <v>46092</v>
      </c>
      <c r="B273" s="20"/>
      <c r="C273" s="21"/>
      <c r="D273" s="20"/>
      <c r="E273" s="21"/>
      <c r="F273" s="22"/>
      <c r="G273" s="22"/>
      <c r="H273" s="34" t="str">
        <f t="shared" si="48"/>
        <v/>
      </c>
      <c r="I273" s="34" t="str">
        <f t="shared" si="49"/>
        <v/>
      </c>
      <c r="J273" s="34" t="str">
        <f t="shared" si="50"/>
        <v/>
      </c>
      <c r="K273" s="34" t="str">
        <f t="shared" si="51"/>
        <v/>
      </c>
      <c r="L273" s="34" t="str">
        <f t="shared" si="52"/>
        <v/>
      </c>
      <c r="M273" s="32"/>
      <c r="N273" s="190"/>
      <c r="O273" s="190"/>
      <c r="P273" s="190"/>
      <c r="Q273" s="190"/>
      <c r="R273" s="23"/>
    </row>
    <row r="274" spans="1:18">
      <c r="A274" s="27">
        <f t="shared" ca="1" si="53"/>
        <v>46093</v>
      </c>
      <c r="B274" s="20"/>
      <c r="C274" s="21"/>
      <c r="D274" s="20"/>
      <c r="E274" s="21"/>
      <c r="F274" s="22"/>
      <c r="G274" s="22"/>
      <c r="H274" s="34" t="str">
        <f t="shared" si="48"/>
        <v/>
      </c>
      <c r="I274" s="34" t="str">
        <f t="shared" si="49"/>
        <v/>
      </c>
      <c r="J274" s="34" t="str">
        <f t="shared" si="50"/>
        <v/>
      </c>
      <c r="K274" s="34" t="str">
        <f t="shared" si="51"/>
        <v/>
      </c>
      <c r="L274" s="34" t="str">
        <f t="shared" si="52"/>
        <v/>
      </c>
      <c r="M274" s="32"/>
      <c r="N274" s="190"/>
      <c r="O274" s="190"/>
      <c r="P274" s="190"/>
      <c r="Q274" s="190"/>
      <c r="R274" s="23"/>
    </row>
    <row r="275" spans="1:18">
      <c r="A275" s="27">
        <f t="shared" ca="1" si="53"/>
        <v>46094</v>
      </c>
      <c r="B275" s="20"/>
      <c r="C275" s="21"/>
      <c r="D275" s="20"/>
      <c r="E275" s="21"/>
      <c r="F275" s="22"/>
      <c r="G275" s="22"/>
      <c r="H275" s="34" t="str">
        <f t="shared" si="48"/>
        <v/>
      </c>
      <c r="I275" s="34" t="str">
        <f t="shared" si="49"/>
        <v/>
      </c>
      <c r="J275" s="34" t="str">
        <f t="shared" si="50"/>
        <v/>
      </c>
      <c r="K275" s="34" t="str">
        <f t="shared" si="51"/>
        <v/>
      </c>
      <c r="L275" s="34" t="str">
        <f t="shared" si="52"/>
        <v/>
      </c>
      <c r="M275" s="32"/>
      <c r="N275" s="190"/>
      <c r="O275" s="190"/>
      <c r="P275" s="190"/>
      <c r="Q275" s="190"/>
      <c r="R275" s="23"/>
    </row>
    <row r="276" spans="1:18">
      <c r="A276" s="27">
        <f t="shared" ca="1" si="53"/>
        <v>46095</v>
      </c>
      <c r="B276" s="20"/>
      <c r="C276" s="21"/>
      <c r="D276" s="20"/>
      <c r="E276" s="21"/>
      <c r="F276" s="22"/>
      <c r="G276" s="22"/>
      <c r="H276" s="34" t="str">
        <f t="shared" si="48"/>
        <v/>
      </c>
      <c r="I276" s="34" t="str">
        <f t="shared" si="49"/>
        <v/>
      </c>
      <c r="J276" s="34" t="str">
        <f t="shared" si="50"/>
        <v/>
      </c>
      <c r="K276" s="34" t="str">
        <f t="shared" si="51"/>
        <v/>
      </c>
      <c r="L276" s="34" t="str">
        <f t="shared" si="52"/>
        <v/>
      </c>
      <c r="M276" s="32"/>
      <c r="N276" s="190"/>
      <c r="O276" s="190"/>
      <c r="P276" s="190"/>
      <c r="Q276" s="190"/>
      <c r="R276" s="23"/>
    </row>
    <row r="277" spans="1:18">
      <c r="A277" s="27">
        <f t="shared" ca="1" si="53"/>
        <v>46096</v>
      </c>
      <c r="B277" s="20"/>
      <c r="C277" s="21"/>
      <c r="D277" s="20"/>
      <c r="E277" s="21"/>
      <c r="F277" s="22"/>
      <c r="G277" s="22"/>
      <c r="H277" s="34" t="str">
        <f t="shared" si="48"/>
        <v/>
      </c>
      <c r="I277" s="34" t="str">
        <f t="shared" si="49"/>
        <v/>
      </c>
      <c r="J277" s="34" t="str">
        <f t="shared" si="50"/>
        <v/>
      </c>
      <c r="K277" s="34" t="str">
        <f t="shared" si="51"/>
        <v/>
      </c>
      <c r="L277" s="34" t="str">
        <f t="shared" si="52"/>
        <v/>
      </c>
      <c r="M277" s="32"/>
      <c r="N277" s="190"/>
      <c r="O277" s="190"/>
      <c r="P277" s="190"/>
      <c r="Q277" s="190"/>
      <c r="R277" s="23"/>
    </row>
    <row r="278" spans="1:18">
      <c r="A278" s="27">
        <f t="shared" ca="1" si="53"/>
        <v>46097</v>
      </c>
      <c r="B278" s="20"/>
      <c r="C278" s="21"/>
      <c r="D278" s="20"/>
      <c r="E278" s="21"/>
      <c r="F278" s="22"/>
      <c r="G278" s="22"/>
      <c r="H278" s="34" t="str">
        <f t="shared" si="48"/>
        <v/>
      </c>
      <c r="I278" s="34" t="str">
        <f t="shared" si="49"/>
        <v/>
      </c>
      <c r="J278" s="34" t="str">
        <f t="shared" si="50"/>
        <v/>
      </c>
      <c r="K278" s="34" t="str">
        <f t="shared" si="51"/>
        <v/>
      </c>
      <c r="L278" s="34" t="str">
        <f t="shared" si="52"/>
        <v/>
      </c>
      <c r="M278" s="32"/>
      <c r="N278" s="190"/>
      <c r="O278" s="190"/>
      <c r="P278" s="190"/>
      <c r="Q278" s="190"/>
      <c r="R278" s="23"/>
    </row>
    <row r="279" spans="1:18">
      <c r="A279" s="27">
        <f t="shared" ca="1" si="53"/>
        <v>46098</v>
      </c>
      <c r="B279" s="20"/>
      <c r="C279" s="21"/>
      <c r="D279" s="20"/>
      <c r="E279" s="21"/>
      <c r="F279" s="22"/>
      <c r="G279" s="22"/>
      <c r="H279" s="34" t="str">
        <f t="shared" si="48"/>
        <v/>
      </c>
      <c r="I279" s="34" t="str">
        <f t="shared" si="49"/>
        <v/>
      </c>
      <c r="J279" s="34" t="str">
        <f t="shared" si="50"/>
        <v/>
      </c>
      <c r="K279" s="34" t="str">
        <f t="shared" si="51"/>
        <v/>
      </c>
      <c r="L279" s="34" t="str">
        <f t="shared" si="52"/>
        <v/>
      </c>
      <c r="M279" s="32"/>
      <c r="N279" s="190"/>
      <c r="O279" s="190"/>
      <c r="P279" s="190"/>
      <c r="Q279" s="190"/>
      <c r="R279" s="23"/>
    </row>
    <row r="280" spans="1:18">
      <c r="A280" s="27">
        <f t="shared" ca="1" si="53"/>
        <v>46099</v>
      </c>
      <c r="B280" s="20"/>
      <c r="C280" s="21"/>
      <c r="D280" s="20"/>
      <c r="E280" s="21"/>
      <c r="F280" s="22"/>
      <c r="G280" s="22"/>
      <c r="H280" s="34" t="str">
        <f t="shared" si="48"/>
        <v/>
      </c>
      <c r="I280" s="34" t="str">
        <f t="shared" si="49"/>
        <v/>
      </c>
      <c r="J280" s="34" t="str">
        <f t="shared" si="50"/>
        <v/>
      </c>
      <c r="K280" s="34" t="str">
        <f t="shared" si="51"/>
        <v/>
      </c>
      <c r="L280" s="34" t="str">
        <f t="shared" si="52"/>
        <v/>
      </c>
      <c r="M280" s="32"/>
      <c r="N280" s="190"/>
      <c r="O280" s="190"/>
      <c r="P280" s="190"/>
      <c r="Q280" s="190"/>
      <c r="R280" s="23"/>
    </row>
    <row r="281" spans="1:18">
      <c r="A281" s="27">
        <f t="shared" ca="1" si="53"/>
        <v>46100</v>
      </c>
      <c r="B281" s="20"/>
      <c r="C281" s="21"/>
      <c r="D281" s="20"/>
      <c r="E281" s="21"/>
      <c r="F281" s="22"/>
      <c r="G281" s="22"/>
      <c r="H281" s="34" t="str">
        <f t="shared" si="48"/>
        <v/>
      </c>
      <c r="I281" s="34" t="str">
        <f t="shared" si="49"/>
        <v/>
      </c>
      <c r="J281" s="34" t="str">
        <f t="shared" si="50"/>
        <v/>
      </c>
      <c r="K281" s="34" t="str">
        <f t="shared" si="51"/>
        <v/>
      </c>
      <c r="L281" s="34" t="str">
        <f t="shared" si="52"/>
        <v/>
      </c>
      <c r="M281" s="32"/>
      <c r="N281" s="190"/>
      <c r="O281" s="190"/>
      <c r="P281" s="190"/>
      <c r="Q281" s="190"/>
      <c r="R281" s="23"/>
    </row>
    <row r="282" spans="1:18">
      <c r="A282" s="27">
        <f t="shared" ca="1" si="53"/>
        <v>46101</v>
      </c>
      <c r="B282" s="20"/>
      <c r="C282" s="21"/>
      <c r="D282" s="20"/>
      <c r="E282" s="21"/>
      <c r="F282" s="22"/>
      <c r="G282" s="22"/>
      <c r="H282" s="34" t="str">
        <f t="shared" si="48"/>
        <v/>
      </c>
      <c r="I282" s="34" t="str">
        <f t="shared" si="49"/>
        <v/>
      </c>
      <c r="J282" s="34" t="str">
        <f t="shared" si="50"/>
        <v/>
      </c>
      <c r="K282" s="34" t="str">
        <f t="shared" si="51"/>
        <v/>
      </c>
      <c r="L282" s="34" t="str">
        <f t="shared" si="52"/>
        <v/>
      </c>
      <c r="M282" s="32"/>
      <c r="N282" s="190"/>
      <c r="O282" s="190"/>
      <c r="P282" s="190"/>
      <c r="Q282" s="190"/>
      <c r="R282" s="23"/>
    </row>
    <row r="283" spans="1:18">
      <c r="A283" s="27">
        <f t="shared" ca="1" si="53"/>
        <v>46102</v>
      </c>
      <c r="B283" s="20"/>
      <c r="C283" s="21"/>
      <c r="D283" s="20"/>
      <c r="E283" s="21"/>
      <c r="F283" s="22"/>
      <c r="G283" s="22"/>
      <c r="H283" s="34" t="str">
        <f t="shared" si="48"/>
        <v/>
      </c>
      <c r="I283" s="34" t="str">
        <f t="shared" si="49"/>
        <v/>
      </c>
      <c r="J283" s="34" t="str">
        <f t="shared" si="50"/>
        <v/>
      </c>
      <c r="K283" s="34" t="str">
        <f t="shared" si="51"/>
        <v/>
      </c>
      <c r="L283" s="34" t="str">
        <f t="shared" si="52"/>
        <v/>
      </c>
      <c r="M283" s="32"/>
      <c r="N283" s="190"/>
      <c r="O283" s="190"/>
      <c r="P283" s="190"/>
      <c r="Q283" s="190"/>
      <c r="R283" s="23"/>
    </row>
    <row r="284" spans="1:18">
      <c r="A284" s="27">
        <f t="shared" ca="1" si="53"/>
        <v>46103</v>
      </c>
      <c r="B284" s="20"/>
      <c r="C284" s="21"/>
      <c r="D284" s="20"/>
      <c r="E284" s="21"/>
      <c r="F284" s="22"/>
      <c r="G284" s="22"/>
      <c r="H284" s="34" t="str">
        <f t="shared" si="48"/>
        <v/>
      </c>
      <c r="I284" s="34" t="str">
        <f t="shared" si="49"/>
        <v/>
      </c>
      <c r="J284" s="34" t="str">
        <f t="shared" si="50"/>
        <v/>
      </c>
      <c r="K284" s="34" t="str">
        <f t="shared" si="51"/>
        <v/>
      </c>
      <c r="L284" s="34" t="str">
        <f t="shared" si="52"/>
        <v/>
      </c>
      <c r="M284" s="32"/>
      <c r="N284" s="190"/>
      <c r="O284" s="190"/>
      <c r="P284" s="190"/>
      <c r="Q284" s="190"/>
      <c r="R284" s="23"/>
    </row>
    <row r="285" spans="1:18">
      <c r="A285" s="27">
        <f t="shared" ca="1" si="53"/>
        <v>46104</v>
      </c>
      <c r="B285" s="20"/>
      <c r="C285" s="21"/>
      <c r="D285" s="20"/>
      <c r="E285" s="21"/>
      <c r="F285" s="22"/>
      <c r="G285" s="22"/>
      <c r="H285" s="34" t="str">
        <f t="shared" si="48"/>
        <v/>
      </c>
      <c r="I285" s="34" t="str">
        <f t="shared" si="49"/>
        <v/>
      </c>
      <c r="J285" s="34" t="str">
        <f t="shared" si="50"/>
        <v/>
      </c>
      <c r="K285" s="34" t="str">
        <f t="shared" si="51"/>
        <v/>
      </c>
      <c r="L285" s="34" t="str">
        <f t="shared" si="52"/>
        <v/>
      </c>
      <c r="M285" s="32"/>
      <c r="N285" s="190"/>
      <c r="O285" s="190"/>
      <c r="P285" s="190"/>
      <c r="Q285" s="190"/>
      <c r="R285" s="23"/>
    </row>
    <row r="286" spans="1:18">
      <c r="A286" s="27">
        <f t="shared" ca="1" si="53"/>
        <v>46105</v>
      </c>
      <c r="B286" s="20"/>
      <c r="C286" s="21"/>
      <c r="D286" s="20"/>
      <c r="E286" s="21"/>
      <c r="F286" s="22"/>
      <c r="G286" s="22"/>
      <c r="H286" s="34" t="str">
        <f t="shared" si="48"/>
        <v/>
      </c>
      <c r="I286" s="34" t="str">
        <f t="shared" si="49"/>
        <v/>
      </c>
      <c r="J286" s="34" t="str">
        <f t="shared" si="50"/>
        <v/>
      </c>
      <c r="K286" s="34" t="str">
        <f t="shared" si="51"/>
        <v/>
      </c>
      <c r="L286" s="34" t="str">
        <f t="shared" si="52"/>
        <v/>
      </c>
      <c r="M286" s="32"/>
      <c r="N286" s="190"/>
      <c r="O286" s="190"/>
      <c r="P286" s="190"/>
      <c r="Q286" s="190"/>
      <c r="R286" s="23"/>
    </row>
    <row r="287" spans="1:18">
      <c r="A287" s="27">
        <f t="shared" ca="1" si="53"/>
        <v>46106</v>
      </c>
      <c r="B287" s="20"/>
      <c r="C287" s="21"/>
      <c r="D287" s="20"/>
      <c r="E287" s="21"/>
      <c r="F287" s="22"/>
      <c r="G287" s="22"/>
      <c r="H287" s="34" t="str">
        <f t="shared" si="48"/>
        <v/>
      </c>
      <c r="I287" s="34" t="str">
        <f t="shared" si="49"/>
        <v/>
      </c>
      <c r="J287" s="34" t="str">
        <f t="shared" si="50"/>
        <v/>
      </c>
      <c r="K287" s="34" t="str">
        <f t="shared" si="51"/>
        <v/>
      </c>
      <c r="L287" s="34" t="str">
        <f t="shared" si="52"/>
        <v/>
      </c>
      <c r="M287" s="32"/>
      <c r="N287" s="190"/>
      <c r="O287" s="190"/>
      <c r="P287" s="190"/>
      <c r="Q287" s="190"/>
      <c r="R287" s="23"/>
    </row>
    <row r="288" spans="1:18">
      <c r="A288" s="27">
        <f t="shared" ca="1" si="53"/>
        <v>46107</v>
      </c>
      <c r="B288" s="20"/>
      <c r="C288" s="21"/>
      <c r="D288" s="20"/>
      <c r="E288" s="21"/>
      <c r="F288" s="22"/>
      <c r="G288" s="22"/>
      <c r="H288" s="34" t="str">
        <f t="shared" si="48"/>
        <v/>
      </c>
      <c r="I288" s="34" t="str">
        <f t="shared" si="49"/>
        <v/>
      </c>
      <c r="J288" s="34" t="str">
        <f t="shared" si="50"/>
        <v/>
      </c>
      <c r="K288" s="34" t="str">
        <f t="shared" si="51"/>
        <v/>
      </c>
      <c r="L288" s="34" t="str">
        <f t="shared" si="52"/>
        <v/>
      </c>
      <c r="M288" s="32"/>
      <c r="N288" s="190"/>
      <c r="O288" s="190"/>
      <c r="P288" s="190"/>
      <c r="Q288" s="190"/>
      <c r="R288" s="23"/>
    </row>
    <row r="289" spans="1:18">
      <c r="A289" s="27">
        <f t="shared" ca="1" si="53"/>
        <v>46108</v>
      </c>
      <c r="B289" s="20"/>
      <c r="C289" s="21"/>
      <c r="D289" s="20"/>
      <c r="E289" s="21"/>
      <c r="F289" s="22"/>
      <c r="G289" s="22"/>
      <c r="H289" s="34" t="str">
        <f t="shared" si="48"/>
        <v/>
      </c>
      <c r="I289" s="34" t="str">
        <f t="shared" si="49"/>
        <v/>
      </c>
      <c r="J289" s="34" t="str">
        <f t="shared" si="50"/>
        <v/>
      </c>
      <c r="K289" s="34" t="str">
        <f t="shared" si="51"/>
        <v/>
      </c>
      <c r="L289" s="34" t="str">
        <f>IF(AND($B289="",$D289=""),"",($C289-$B289-$F289)+($E289-$D289-$G289))</f>
        <v/>
      </c>
      <c r="M289" s="32"/>
      <c r="N289" s="190"/>
      <c r="O289" s="190"/>
      <c r="P289" s="190"/>
      <c r="Q289" s="190"/>
      <c r="R289" s="23"/>
    </row>
    <row r="290" spans="1:18">
      <c r="A290" s="27">
        <f t="shared" ca="1" si="53"/>
        <v>46109</v>
      </c>
      <c r="B290" s="20"/>
      <c r="C290" s="21"/>
      <c r="D290" s="20"/>
      <c r="E290" s="21"/>
      <c r="F290" s="22"/>
      <c r="G290" s="22"/>
      <c r="H290" s="34" t="str">
        <f t="shared" si="48"/>
        <v/>
      </c>
      <c r="I290" s="34" t="str">
        <f t="shared" si="49"/>
        <v/>
      </c>
      <c r="J290" s="34" t="str">
        <f t="shared" si="50"/>
        <v/>
      </c>
      <c r="K290" s="34" t="str">
        <f t="shared" si="51"/>
        <v/>
      </c>
      <c r="L290" s="34" t="str">
        <f>IF(AND($B290="",$D290=""),"",($C290-$B290-$F290)+($E290-$D290-$G290))</f>
        <v/>
      </c>
      <c r="M290" s="32"/>
      <c r="N290" s="190"/>
      <c r="O290" s="190"/>
      <c r="P290" s="190"/>
      <c r="Q290" s="190"/>
      <c r="R290" s="23"/>
    </row>
    <row r="291" spans="1:18">
      <c r="A291" s="27">
        <f t="shared" ca="1" si="53"/>
        <v>46110</v>
      </c>
      <c r="B291" s="20"/>
      <c r="C291" s="21"/>
      <c r="D291" s="20"/>
      <c r="E291" s="21"/>
      <c r="F291" s="22"/>
      <c r="G291" s="22"/>
      <c r="H291" s="34" t="str">
        <f t="shared" si="48"/>
        <v/>
      </c>
      <c r="I291" s="34" t="str">
        <f t="shared" si="49"/>
        <v/>
      </c>
      <c r="J291" s="34" t="str">
        <f t="shared" si="50"/>
        <v/>
      </c>
      <c r="K291" s="34" t="str">
        <f t="shared" si="51"/>
        <v/>
      </c>
      <c r="L291" s="34" t="str">
        <f>IF(AND($B291="",$D291=""),"",($C291-$B291-$F291)+($E291-$D291-$G291))</f>
        <v/>
      </c>
      <c r="M291" s="32"/>
      <c r="N291" s="190"/>
      <c r="O291" s="190"/>
      <c r="P291" s="190"/>
      <c r="Q291" s="190"/>
      <c r="R291" s="23"/>
    </row>
    <row r="292" spans="1:18">
      <c r="A292" s="27">
        <f t="shared" ca="1" si="53"/>
        <v>46111</v>
      </c>
      <c r="B292" s="20"/>
      <c r="C292" s="21"/>
      <c r="D292" s="20"/>
      <c r="E292" s="21"/>
      <c r="F292" s="22"/>
      <c r="G292" s="22"/>
      <c r="H292" s="34" t="str">
        <f t="shared" si="48"/>
        <v/>
      </c>
      <c r="I292" s="34" t="str">
        <f t="shared" si="49"/>
        <v/>
      </c>
      <c r="J292" s="34" t="str">
        <f t="shared" si="50"/>
        <v/>
      </c>
      <c r="K292" s="34" t="str">
        <f t="shared" si="51"/>
        <v/>
      </c>
      <c r="L292" s="34" t="str">
        <f>IF(AND($B292="",$D292=""),"",($C292-$B292-$F292)+($E292-$D292-$G292))</f>
        <v/>
      </c>
      <c r="M292" s="32"/>
      <c r="N292" s="190"/>
      <c r="O292" s="190"/>
      <c r="P292" s="190"/>
      <c r="Q292" s="190"/>
      <c r="R292" s="23"/>
    </row>
    <row r="293" spans="1:18">
      <c r="A293" s="27">
        <f t="shared" ca="1" si="53"/>
        <v>46112</v>
      </c>
      <c r="B293" s="20"/>
      <c r="C293" s="21"/>
      <c r="D293" s="20"/>
      <c r="E293" s="21"/>
      <c r="F293" s="22"/>
      <c r="G293" s="22"/>
      <c r="H293" s="34" t="str">
        <f t="shared" si="48"/>
        <v/>
      </c>
      <c r="I293" s="34" t="str">
        <f t="shared" si="49"/>
        <v/>
      </c>
      <c r="J293" s="34" t="str">
        <f t="shared" si="50"/>
        <v/>
      </c>
      <c r="K293" s="34" t="str">
        <f t="shared" si="51"/>
        <v/>
      </c>
      <c r="L293" s="34" t="str">
        <f>IF(AND($B293="",$D293=""),"",($C293-$B293-$F293)+($E293-$D293-$G293))</f>
        <v/>
      </c>
      <c r="M293" s="32"/>
      <c r="N293" s="190"/>
      <c r="O293" s="190"/>
      <c r="P293" s="190"/>
      <c r="Q293" s="190"/>
      <c r="R293" s="23"/>
    </row>
    <row r="294" spans="1:18">
      <c r="A294" s="5" t="s">
        <v>11</v>
      </c>
      <c r="B294" s="191"/>
      <c r="C294" s="192"/>
      <c r="D294" s="191"/>
      <c r="E294" s="192"/>
      <c r="F294" s="26" t="str">
        <f>IF(SUM($F263:$F293)=0,"",SUM($F263:$F293))</f>
        <v/>
      </c>
      <c r="G294" s="26" t="str">
        <f>IF(SUM($G263:$G293)=0,"",SUM($G263:$G293))</f>
        <v/>
      </c>
      <c r="H294" s="26" t="str">
        <f>IF(SUM(H263:H293)=0,"",SUM(H263:H293))</f>
        <v/>
      </c>
      <c r="I294" s="26" t="str">
        <f>IF(SUM(I263:I293)=0,"",SUM(I263:I293))</f>
        <v/>
      </c>
      <c r="J294" s="26" t="str">
        <f t="shared" ref="J294:K294" si="54">IF(SUM(J263:J293)=0,"",SUM(J263:J293))</f>
        <v/>
      </c>
      <c r="K294" s="26" t="str">
        <f t="shared" si="54"/>
        <v/>
      </c>
      <c r="L294" s="26" t="str">
        <f>IF(SUM($L263:$L293)=0,"",SUM($L263:$L293))</f>
        <v/>
      </c>
      <c r="M294" s="33"/>
      <c r="N294" s="193"/>
      <c r="O294" s="193"/>
      <c r="P294" s="193"/>
      <c r="Q294" s="193"/>
      <c r="R294" s="6"/>
    </row>
  </sheetData>
  <sheetProtection algorithmName="SHA-512" hashValue="8RWs+XZSTdAmssqUB9esKJ8arMvDPQDN6f5gL/75BANgTYJa0OEuyvA+Lf4NqIiCAOXYQZRpS8B6CWzIRi1GNA==" saltValue="o45ScQ7hRafr+437WYcURA==" spinCount="100000" sheet="1" formatRows="0"/>
  <mergeCells count="371">
    <mergeCell ref="A8:A10"/>
    <mergeCell ref="B8:E8"/>
    <mergeCell ref="F8:G9"/>
    <mergeCell ref="H8:K8"/>
    <mergeCell ref="L8:L10"/>
    <mergeCell ref="M8:M10"/>
    <mergeCell ref="N8:Q10"/>
    <mergeCell ref="R8:R10"/>
    <mergeCell ref="B9:C9"/>
    <mergeCell ref="D9:E9"/>
    <mergeCell ref="H9:I9"/>
    <mergeCell ref="J9:K9"/>
    <mergeCell ref="N11:Q11"/>
    <mergeCell ref="B4:L4"/>
    <mergeCell ref="P4:R4"/>
    <mergeCell ref="B5:L5"/>
    <mergeCell ref="N18:Q18"/>
    <mergeCell ref="N19:Q19"/>
    <mergeCell ref="N20:Q20"/>
    <mergeCell ref="N21:Q21"/>
    <mergeCell ref="N22:Q22"/>
    <mergeCell ref="N23:Q23"/>
    <mergeCell ref="N12:Q12"/>
    <mergeCell ref="N13:Q13"/>
    <mergeCell ref="N14:Q14"/>
    <mergeCell ref="N15:Q15"/>
    <mergeCell ref="N16:Q16"/>
    <mergeCell ref="N17:Q17"/>
    <mergeCell ref="N30:Q30"/>
    <mergeCell ref="N31:Q31"/>
    <mergeCell ref="N32:Q32"/>
    <mergeCell ref="N33:Q33"/>
    <mergeCell ref="N34:Q34"/>
    <mergeCell ref="N35:Q35"/>
    <mergeCell ref="N24:Q24"/>
    <mergeCell ref="N25:Q25"/>
    <mergeCell ref="N26:Q26"/>
    <mergeCell ref="N27:Q27"/>
    <mergeCell ref="N28:Q28"/>
    <mergeCell ref="N29:Q29"/>
    <mergeCell ref="A44:A46"/>
    <mergeCell ref="B44:E44"/>
    <mergeCell ref="F44:G45"/>
    <mergeCell ref="H44:K44"/>
    <mergeCell ref="L44:L46"/>
    <mergeCell ref="M44:M46"/>
    <mergeCell ref="N44:Q46"/>
    <mergeCell ref="N36:Q36"/>
    <mergeCell ref="N37:Q37"/>
    <mergeCell ref="N38:Q38"/>
    <mergeCell ref="N39:Q39"/>
    <mergeCell ref="N40:Q40"/>
    <mergeCell ref="N41:Q41"/>
    <mergeCell ref="R44:R46"/>
    <mergeCell ref="B45:C45"/>
    <mergeCell ref="D45:E45"/>
    <mergeCell ref="H45:I45"/>
    <mergeCell ref="J45:K45"/>
    <mergeCell ref="N47:Q47"/>
    <mergeCell ref="B42:C42"/>
    <mergeCell ref="D42:E42"/>
    <mergeCell ref="N42:Q42"/>
    <mergeCell ref="N54:Q54"/>
    <mergeCell ref="N55:Q55"/>
    <mergeCell ref="N56:Q56"/>
    <mergeCell ref="N57:Q57"/>
    <mergeCell ref="N58:Q58"/>
    <mergeCell ref="N59:Q59"/>
    <mergeCell ref="N48:Q48"/>
    <mergeCell ref="N49:Q49"/>
    <mergeCell ref="N50:Q50"/>
    <mergeCell ref="N51:Q51"/>
    <mergeCell ref="N52:Q52"/>
    <mergeCell ref="N53:Q53"/>
    <mergeCell ref="N66:Q66"/>
    <mergeCell ref="N67:Q67"/>
    <mergeCell ref="N68:Q68"/>
    <mergeCell ref="N69:Q69"/>
    <mergeCell ref="N70:Q70"/>
    <mergeCell ref="N71:Q71"/>
    <mergeCell ref="N60:Q60"/>
    <mergeCell ref="N61:Q61"/>
    <mergeCell ref="N62:Q62"/>
    <mergeCell ref="N63:Q63"/>
    <mergeCell ref="N64:Q64"/>
    <mergeCell ref="N65:Q65"/>
    <mergeCell ref="A80:A82"/>
    <mergeCell ref="B80:E80"/>
    <mergeCell ref="F80:G81"/>
    <mergeCell ref="H80:K80"/>
    <mergeCell ref="L80:L82"/>
    <mergeCell ref="M80:M82"/>
    <mergeCell ref="N80:Q82"/>
    <mergeCell ref="N72:Q72"/>
    <mergeCell ref="N73:Q73"/>
    <mergeCell ref="N74:Q74"/>
    <mergeCell ref="N75:Q75"/>
    <mergeCell ref="N76:Q76"/>
    <mergeCell ref="N77:Q77"/>
    <mergeCell ref="R80:R82"/>
    <mergeCell ref="B81:C81"/>
    <mergeCell ref="D81:E81"/>
    <mergeCell ref="H81:I81"/>
    <mergeCell ref="J81:K81"/>
    <mergeCell ref="N83:Q83"/>
    <mergeCell ref="B78:C78"/>
    <mergeCell ref="D78:E78"/>
    <mergeCell ref="N78:Q78"/>
    <mergeCell ref="N90:Q90"/>
    <mergeCell ref="N91:Q91"/>
    <mergeCell ref="N92:Q92"/>
    <mergeCell ref="N93:Q93"/>
    <mergeCell ref="N94:Q94"/>
    <mergeCell ref="N95:Q95"/>
    <mergeCell ref="N84:Q84"/>
    <mergeCell ref="N85:Q85"/>
    <mergeCell ref="N86:Q86"/>
    <mergeCell ref="N87:Q87"/>
    <mergeCell ref="N88:Q88"/>
    <mergeCell ref="N89:Q89"/>
    <mergeCell ref="N102:Q102"/>
    <mergeCell ref="N103:Q103"/>
    <mergeCell ref="N104:Q104"/>
    <mergeCell ref="N105:Q105"/>
    <mergeCell ref="N106:Q106"/>
    <mergeCell ref="N107:Q107"/>
    <mergeCell ref="N96:Q96"/>
    <mergeCell ref="N97:Q97"/>
    <mergeCell ref="N98:Q98"/>
    <mergeCell ref="N99:Q99"/>
    <mergeCell ref="N100:Q100"/>
    <mergeCell ref="N101:Q101"/>
    <mergeCell ref="A116:A118"/>
    <mergeCell ref="B116:E116"/>
    <mergeCell ref="F116:G117"/>
    <mergeCell ref="H116:K116"/>
    <mergeCell ref="L116:L118"/>
    <mergeCell ref="M116:M118"/>
    <mergeCell ref="N116:Q118"/>
    <mergeCell ref="N108:Q108"/>
    <mergeCell ref="N109:Q109"/>
    <mergeCell ref="N110:Q110"/>
    <mergeCell ref="N111:Q111"/>
    <mergeCell ref="N112:Q112"/>
    <mergeCell ref="N113:Q113"/>
    <mergeCell ref="R116:R118"/>
    <mergeCell ref="B117:C117"/>
    <mergeCell ref="D117:E117"/>
    <mergeCell ref="H117:I117"/>
    <mergeCell ref="J117:K117"/>
    <mergeCell ref="N119:Q119"/>
    <mergeCell ref="B114:C114"/>
    <mergeCell ref="D114:E114"/>
    <mergeCell ref="N114:Q114"/>
    <mergeCell ref="N126:Q126"/>
    <mergeCell ref="N127:Q127"/>
    <mergeCell ref="N128:Q128"/>
    <mergeCell ref="N129:Q129"/>
    <mergeCell ref="N130:Q130"/>
    <mergeCell ref="N131:Q131"/>
    <mergeCell ref="N120:Q120"/>
    <mergeCell ref="N121:Q121"/>
    <mergeCell ref="N122:Q122"/>
    <mergeCell ref="N123:Q123"/>
    <mergeCell ref="N124:Q124"/>
    <mergeCell ref="N125:Q125"/>
    <mergeCell ref="N138:Q138"/>
    <mergeCell ref="N139:Q139"/>
    <mergeCell ref="N140:Q140"/>
    <mergeCell ref="N141:Q141"/>
    <mergeCell ref="N142:Q142"/>
    <mergeCell ref="N143:Q143"/>
    <mergeCell ref="N132:Q132"/>
    <mergeCell ref="N133:Q133"/>
    <mergeCell ref="N134:Q134"/>
    <mergeCell ref="N135:Q135"/>
    <mergeCell ref="N136:Q136"/>
    <mergeCell ref="N137:Q137"/>
    <mergeCell ref="A152:A154"/>
    <mergeCell ref="B152:E152"/>
    <mergeCell ref="F152:G153"/>
    <mergeCell ref="H152:K152"/>
    <mergeCell ref="L152:L154"/>
    <mergeCell ref="M152:M154"/>
    <mergeCell ref="N152:Q154"/>
    <mergeCell ref="N144:Q144"/>
    <mergeCell ref="N145:Q145"/>
    <mergeCell ref="N146:Q146"/>
    <mergeCell ref="N147:Q147"/>
    <mergeCell ref="N148:Q148"/>
    <mergeCell ref="N149:Q149"/>
    <mergeCell ref="R152:R154"/>
    <mergeCell ref="B153:C153"/>
    <mergeCell ref="D153:E153"/>
    <mergeCell ref="H153:I153"/>
    <mergeCell ref="J153:K153"/>
    <mergeCell ref="N155:Q155"/>
    <mergeCell ref="B150:C150"/>
    <mergeCell ref="D150:E150"/>
    <mergeCell ref="N150:Q150"/>
    <mergeCell ref="N162:Q162"/>
    <mergeCell ref="N163:Q163"/>
    <mergeCell ref="N164:Q164"/>
    <mergeCell ref="N165:Q165"/>
    <mergeCell ref="N166:Q166"/>
    <mergeCell ref="N167:Q167"/>
    <mergeCell ref="N156:Q156"/>
    <mergeCell ref="N157:Q157"/>
    <mergeCell ref="N158:Q158"/>
    <mergeCell ref="N159:Q159"/>
    <mergeCell ref="N160:Q160"/>
    <mergeCell ref="N161:Q161"/>
    <mergeCell ref="N174:Q174"/>
    <mergeCell ref="N175:Q175"/>
    <mergeCell ref="N176:Q176"/>
    <mergeCell ref="N177:Q177"/>
    <mergeCell ref="N178:Q178"/>
    <mergeCell ref="N179:Q179"/>
    <mergeCell ref="N168:Q168"/>
    <mergeCell ref="N169:Q169"/>
    <mergeCell ref="N170:Q170"/>
    <mergeCell ref="N171:Q171"/>
    <mergeCell ref="N172:Q172"/>
    <mergeCell ref="N173:Q173"/>
    <mergeCell ref="A188:A190"/>
    <mergeCell ref="B188:E188"/>
    <mergeCell ref="F188:G189"/>
    <mergeCell ref="H188:K188"/>
    <mergeCell ref="L188:L190"/>
    <mergeCell ref="M188:M190"/>
    <mergeCell ref="N188:Q190"/>
    <mergeCell ref="N180:Q180"/>
    <mergeCell ref="N181:Q181"/>
    <mergeCell ref="N182:Q182"/>
    <mergeCell ref="N183:Q183"/>
    <mergeCell ref="N184:Q184"/>
    <mergeCell ref="N185:Q185"/>
    <mergeCell ref="R188:R190"/>
    <mergeCell ref="B189:C189"/>
    <mergeCell ref="D189:E189"/>
    <mergeCell ref="H189:I189"/>
    <mergeCell ref="J189:K189"/>
    <mergeCell ref="N191:Q191"/>
    <mergeCell ref="B186:C186"/>
    <mergeCell ref="D186:E186"/>
    <mergeCell ref="N186:Q186"/>
    <mergeCell ref="N198:Q198"/>
    <mergeCell ref="N199:Q199"/>
    <mergeCell ref="N200:Q200"/>
    <mergeCell ref="N201:Q201"/>
    <mergeCell ref="N202:Q202"/>
    <mergeCell ref="N203:Q203"/>
    <mergeCell ref="N192:Q192"/>
    <mergeCell ref="N193:Q193"/>
    <mergeCell ref="N194:Q194"/>
    <mergeCell ref="N195:Q195"/>
    <mergeCell ref="N196:Q196"/>
    <mergeCell ref="N197:Q197"/>
    <mergeCell ref="N210:Q210"/>
    <mergeCell ref="N211:Q211"/>
    <mergeCell ref="N212:Q212"/>
    <mergeCell ref="N213:Q213"/>
    <mergeCell ref="N214:Q214"/>
    <mergeCell ref="N215:Q215"/>
    <mergeCell ref="N204:Q204"/>
    <mergeCell ref="N205:Q205"/>
    <mergeCell ref="N206:Q206"/>
    <mergeCell ref="N207:Q207"/>
    <mergeCell ref="N208:Q208"/>
    <mergeCell ref="N209:Q209"/>
    <mergeCell ref="A224:A226"/>
    <mergeCell ref="B224:E224"/>
    <mergeCell ref="F224:G225"/>
    <mergeCell ref="H224:K224"/>
    <mergeCell ref="L224:L226"/>
    <mergeCell ref="M224:M226"/>
    <mergeCell ref="N224:Q226"/>
    <mergeCell ref="N216:Q216"/>
    <mergeCell ref="N217:Q217"/>
    <mergeCell ref="N218:Q218"/>
    <mergeCell ref="N219:Q219"/>
    <mergeCell ref="N220:Q220"/>
    <mergeCell ref="N221:Q221"/>
    <mergeCell ref="R224:R226"/>
    <mergeCell ref="B225:C225"/>
    <mergeCell ref="D225:E225"/>
    <mergeCell ref="H225:I225"/>
    <mergeCell ref="J225:K225"/>
    <mergeCell ref="N227:Q227"/>
    <mergeCell ref="B222:C222"/>
    <mergeCell ref="D222:E222"/>
    <mergeCell ref="N222:Q222"/>
    <mergeCell ref="N234:Q234"/>
    <mergeCell ref="N235:Q235"/>
    <mergeCell ref="N236:Q236"/>
    <mergeCell ref="N237:Q237"/>
    <mergeCell ref="N238:Q238"/>
    <mergeCell ref="N239:Q239"/>
    <mergeCell ref="N228:Q228"/>
    <mergeCell ref="N229:Q229"/>
    <mergeCell ref="N230:Q230"/>
    <mergeCell ref="N231:Q231"/>
    <mergeCell ref="N232:Q232"/>
    <mergeCell ref="N233:Q233"/>
    <mergeCell ref="N246:Q246"/>
    <mergeCell ref="N247:Q247"/>
    <mergeCell ref="N248:Q248"/>
    <mergeCell ref="N249:Q249"/>
    <mergeCell ref="N250:Q250"/>
    <mergeCell ref="N251:Q251"/>
    <mergeCell ref="N240:Q240"/>
    <mergeCell ref="N241:Q241"/>
    <mergeCell ref="N242:Q242"/>
    <mergeCell ref="N243:Q243"/>
    <mergeCell ref="N244:Q244"/>
    <mergeCell ref="N245:Q245"/>
    <mergeCell ref="A260:A262"/>
    <mergeCell ref="B260:E260"/>
    <mergeCell ref="F260:G261"/>
    <mergeCell ref="H260:K260"/>
    <mergeCell ref="L260:L262"/>
    <mergeCell ref="M260:M262"/>
    <mergeCell ref="N260:Q262"/>
    <mergeCell ref="N252:Q252"/>
    <mergeCell ref="N253:Q253"/>
    <mergeCell ref="N254:Q254"/>
    <mergeCell ref="N255:Q255"/>
    <mergeCell ref="N256:Q256"/>
    <mergeCell ref="N257:Q257"/>
    <mergeCell ref="R260:R262"/>
    <mergeCell ref="B261:C261"/>
    <mergeCell ref="D261:E261"/>
    <mergeCell ref="H261:I261"/>
    <mergeCell ref="J261:K261"/>
    <mergeCell ref="N263:Q263"/>
    <mergeCell ref="B258:C258"/>
    <mergeCell ref="D258:E258"/>
    <mergeCell ref="N258:Q258"/>
    <mergeCell ref="N270:Q270"/>
    <mergeCell ref="N271:Q271"/>
    <mergeCell ref="N272:Q272"/>
    <mergeCell ref="N273:Q273"/>
    <mergeCell ref="N274:Q274"/>
    <mergeCell ref="N275:Q275"/>
    <mergeCell ref="N264:Q264"/>
    <mergeCell ref="N265:Q265"/>
    <mergeCell ref="N266:Q266"/>
    <mergeCell ref="N267:Q267"/>
    <mergeCell ref="N268:Q268"/>
    <mergeCell ref="N269:Q269"/>
    <mergeCell ref="N282:Q282"/>
    <mergeCell ref="N283:Q283"/>
    <mergeCell ref="N284:Q284"/>
    <mergeCell ref="N285:Q285"/>
    <mergeCell ref="N286:Q286"/>
    <mergeCell ref="N287:Q287"/>
    <mergeCell ref="N276:Q276"/>
    <mergeCell ref="N277:Q277"/>
    <mergeCell ref="N278:Q278"/>
    <mergeCell ref="N279:Q279"/>
    <mergeCell ref="N280:Q280"/>
    <mergeCell ref="N281:Q281"/>
    <mergeCell ref="B294:C294"/>
    <mergeCell ref="D294:E294"/>
    <mergeCell ref="N294:Q294"/>
    <mergeCell ref="N288:Q288"/>
    <mergeCell ref="N289:Q289"/>
    <mergeCell ref="N290:Q290"/>
    <mergeCell ref="N291:Q291"/>
    <mergeCell ref="N292:Q292"/>
    <mergeCell ref="N293:Q293"/>
  </mergeCells>
  <phoneticPr fontId="2"/>
  <conditionalFormatting sqref="A12:C13 F12:G13 A14:G41">
    <cfRule type="expression" dxfId="447" priority="9">
      <formula>OR(EDATE($A$11,1)-1&lt;$A12,DATEVALUE("2026/3/31")&lt;$A12)</formula>
    </cfRule>
  </conditionalFormatting>
  <conditionalFormatting sqref="A48:F76 M48:R77 A77:G77 L77">
    <cfRule type="expression" dxfId="446" priority="10">
      <formula>OR(EDATE($A$47,1)-1&lt;$A48,DATEVALUE("2026/3/31")&lt;$A48)</formula>
    </cfRule>
  </conditionalFormatting>
  <conditionalFormatting sqref="A84:G113">
    <cfRule type="expression" dxfId="445" priority="11">
      <formula>OR(EDATE($A$83,1)-1&lt;$A84,DATEVALUE("2026/3/31")&lt;$A84)</formula>
    </cfRule>
  </conditionalFormatting>
  <conditionalFormatting sqref="A120:G149 M120:R149 L149">
    <cfRule type="expression" dxfId="444" priority="12">
      <formula>OR(EDATE($A$119,1)-1&lt;$A120,DATEVALUE("2026/3/31")&lt;$A120)</formula>
    </cfRule>
  </conditionalFormatting>
  <conditionalFormatting sqref="A156:G185">
    <cfRule type="expression" dxfId="443" priority="13">
      <formula>OR(EDATE($A$155,1)-1&lt;$A156,DATEVALUE("2026/3/31")&lt;$A156)</formula>
    </cfRule>
  </conditionalFormatting>
  <conditionalFormatting sqref="A192:G221">
    <cfRule type="expression" dxfId="442" priority="14">
      <formula>OR(EDATE($A$191,1)-1&lt;$A192,DATEVALUE("2026/3/31")&lt;$A192)</formula>
    </cfRule>
  </conditionalFormatting>
  <conditionalFormatting sqref="A228:G257 M228:R257 L255:L257">
    <cfRule type="expression" dxfId="441" priority="15">
      <formula>OR(EDATE($A$227,1)-1&lt;$A228,DATEVALUE("2026/3/31")&lt;$A228)</formula>
    </cfRule>
  </conditionalFormatting>
  <conditionalFormatting sqref="A264:G293 L264:R293">
    <cfRule type="expression" dxfId="440" priority="16">
      <formula>OR(EDATE($A$263,1)-1&lt;$A264,DATEVALUE("2026/3/31")&lt;$A264)</formula>
    </cfRule>
  </conditionalFormatting>
  <conditionalFormatting sqref="B11:C11">
    <cfRule type="expression" dxfId="439" priority="3">
      <formula>OR(EDATE($A$11,1)-1&lt;$A11,DATEVALUE("2026/3/31")&lt;$A11)</formula>
    </cfRule>
  </conditionalFormatting>
  <conditionalFormatting sqref="B4:L5">
    <cfRule type="expression" dxfId="438" priority="8">
      <formula>IF(LEN(B4)&lt;1,TRUE,FALSE)</formula>
    </cfRule>
  </conditionalFormatting>
  <conditionalFormatting sqref="D13:E13">
    <cfRule type="expression" dxfId="437" priority="2">
      <formula>$M$12="✓"</formula>
    </cfRule>
  </conditionalFormatting>
  <conditionalFormatting sqref="M11">
    <cfRule type="expression" dxfId="436" priority="1">
      <formula>OR(EDATE($A$11,1)-1&lt;$A11,DATEVALUE("2026/3/31")&lt;$A11)</formula>
    </cfRule>
  </conditionalFormatting>
  <conditionalFormatting sqref="M12:R41">
    <cfRule type="expression" dxfId="435" priority="4">
      <formula>OR(EDATE($A$11,1)-1&lt;$A12,DATEVALUE("2026/3/31")&lt;$A12)</formula>
    </cfRule>
  </conditionalFormatting>
  <conditionalFormatting sqref="M84:R113">
    <cfRule type="expression" dxfId="434" priority="5">
      <formula>OR(EDATE($A$83,1)-1&lt;$A84,DATEVALUE("2026/3/31")&lt;$A84)</formula>
    </cfRule>
  </conditionalFormatting>
  <conditionalFormatting sqref="M156:R185">
    <cfRule type="expression" dxfId="433" priority="6">
      <formula>OR(EDATE($A$155,1)-1&lt;$A156,DATEVALUE("2026/3/31")&lt;$A156)</formula>
    </cfRule>
  </conditionalFormatting>
  <conditionalFormatting sqref="M192:R221">
    <cfRule type="expression" dxfId="432" priority="7">
      <formula>OR(EDATE($A$191,1)-1&lt;$A192,DATEVALUE("2026/3/31")&lt;$A192)</formula>
    </cfRule>
  </conditionalFormatting>
  <dataValidations count="3">
    <dataValidation type="time" operator="greaterThanOrEqual" allowBlank="1" showInputMessage="1" showErrorMessage="1" sqref="H114:K114 H78:K78 G42:K42 H222:K222 H258:K258 H186:K186 H150:K150 G11:G41 L11:L42 B11:F42 B47:G78 L47:L78 B83:G114 L83:L114 B119:G150 L119:L150 B155:G186 L155:L186 B191:G222 L191:L222 B227:G258 L227:L258 B263:G294 L263:L294 H294:K294" xr:uid="{167DE0F0-C6CC-4F57-B375-520FFCBAD6F9}">
      <formula1>0</formula1>
    </dataValidation>
    <dataValidation type="list" allowBlank="1" showInputMessage="1" showErrorMessage="1" sqref="M263:M293 M47:M76 M83:M113 M119:M149 M155:M185 M191:M221 M227:M257 M11:M41" xr:uid="{D6B02AF3-09C4-49EA-90B9-AC3B803E7288}">
      <formula1>",✓所定,✓法定"</formula1>
    </dataValidation>
    <dataValidation operator="greaterThanOrEqual" allowBlank="1" showInputMessage="1" showErrorMessage="1" sqref="H191:K221 H155:K185 H227:K257 H11:K41 H119:K149 H47:K77 H83:K113 H263:K293" xr:uid="{75989176-C6DA-4BFD-9A00-BCDAD462E376}"/>
  </dataValidations>
  <printOptions horizontalCentered="1"/>
  <pageMargins left="0.51181102362204722" right="0.51181102362204722" top="0.55118110236220474" bottom="0.55118110236220474" header="0.31496062992125984" footer="0.31496062992125984"/>
  <pageSetup paperSize="9" scale="76" fitToHeight="0" orientation="portrait" r:id="rId1"/>
  <rowBreaks count="7" manualBreakCount="7">
    <brk id="42" max="16383" man="1"/>
    <brk id="78" max="16383" man="1"/>
    <brk id="114" max="16383" man="1"/>
    <brk id="150" max="16383" man="1"/>
    <brk id="186" max="16383" man="1"/>
    <brk id="222" max="16383" man="1"/>
    <brk id="258" max="16383"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4B9E4B-B181-42E4-9505-684FD5E36563}">
  <sheetPr>
    <tabColor rgb="FFE2EFDA"/>
    <pageSetUpPr fitToPage="1"/>
  </sheetPr>
  <dimension ref="B1:V460"/>
  <sheetViews>
    <sheetView view="pageBreakPreview" zoomScaleNormal="100" zoomScaleSheetLayoutView="100" workbookViewId="0">
      <pane ySplit="9" topLeftCell="A10" activePane="bottomLeft" state="frozen"/>
      <selection activeCell="B11" sqref="B11:E11"/>
      <selection pane="bottomLeft" activeCell="F10" sqref="F10"/>
    </sheetView>
  </sheetViews>
  <sheetFormatPr defaultColWidth="8.75" defaultRowHeight="18.75"/>
  <cols>
    <col min="1" max="1" width="2.75" style="1" customWidth="1"/>
    <col min="2" max="2" width="2.75" style="1" hidden="1" customWidth="1"/>
    <col min="3" max="3" width="13.5" style="1" customWidth="1"/>
    <col min="4" max="7" width="11.75" style="1" customWidth="1"/>
    <col min="8" max="8" width="16.625" style="1" customWidth="1"/>
    <col min="9" max="9" width="9.875" style="81" customWidth="1"/>
    <col min="10" max="10" width="28.875" style="81" customWidth="1"/>
    <col min="11" max="11" width="16.125" style="1" customWidth="1"/>
    <col min="12" max="12" width="24.625" style="1" customWidth="1"/>
    <col min="13" max="13" width="2.75" style="1" customWidth="1"/>
    <col min="14" max="18" width="8.75" style="1"/>
    <col min="20" max="20" width="18.875" customWidth="1"/>
    <col min="21" max="16384" width="8.75" style="1"/>
  </cols>
  <sheetData>
    <row r="1" spans="2:22">
      <c r="C1" s="177" t="str">
        <f>IF(入力ボックス!C9="","yyyy/mm/dd",入力ボックス!C9)</f>
        <v>yyyy/mm/dd</v>
      </c>
      <c r="D1" s="177"/>
      <c r="I1" s="178" t="str">
        <f>IF(ISBLANK(入力ボックス!C4),"",入力ボックス!C3&amp; "　"&amp; 入力ボックス!C4)</f>
        <v/>
      </c>
      <c r="J1" s="178"/>
      <c r="K1" s="178"/>
      <c r="L1" s="178"/>
    </row>
    <row r="2" spans="2:22" ht="21">
      <c r="C2" s="179" t="str">
        <f>"経費支出管理表（"&amp; IF(C7="","○○費",C7) &amp;"）"</f>
        <v>経費支出管理表（⑭雑役務費）</v>
      </c>
      <c r="D2" s="179"/>
      <c r="E2" s="179"/>
      <c r="F2" s="179"/>
      <c r="G2" s="179"/>
      <c r="H2" s="179"/>
      <c r="I2" s="179"/>
      <c r="J2" s="179"/>
      <c r="K2" s="179"/>
      <c r="L2" s="179"/>
      <c r="M2" s="160"/>
    </row>
    <row r="3" spans="2:22" ht="6.75" customHeight="1">
      <c r="I3" s="1"/>
      <c r="J3" s="1"/>
    </row>
    <row r="4" spans="2:22" ht="6.75" customHeight="1">
      <c r="I4" s="1"/>
      <c r="J4" s="1"/>
    </row>
    <row r="5" spans="2:22" ht="6.75" customHeight="1"/>
    <row r="6" spans="2:22" ht="15.75" customHeight="1">
      <c r="C6" s="1" t="s">
        <v>0</v>
      </c>
      <c r="D6" s="1" t="s">
        <v>113</v>
      </c>
      <c r="E6" s="63" t="s">
        <v>1</v>
      </c>
      <c r="F6" s="1" t="s">
        <v>2</v>
      </c>
      <c r="G6" s="1" t="s">
        <v>3</v>
      </c>
      <c r="H6" s="1" t="s">
        <v>4</v>
      </c>
      <c r="I6" s="147" t="s">
        <v>128</v>
      </c>
      <c r="J6" s="143"/>
      <c r="K6" s="143"/>
      <c r="L6" s="143"/>
    </row>
    <row r="7" spans="2:22" ht="18.75" customHeight="1">
      <c r="C7" s="162" t="s">
        <v>104</v>
      </c>
      <c r="D7" s="15" t="s">
        <v>114</v>
      </c>
      <c r="E7" s="4">
        <f ca="1">$D$460</f>
        <v>0</v>
      </c>
      <c r="F7" s="4">
        <f ca="1">$E$460</f>
        <v>0</v>
      </c>
      <c r="G7" s="4">
        <f ca="1">$E$460</f>
        <v>0</v>
      </c>
      <c r="H7" s="64"/>
      <c r="I7" s="65"/>
      <c r="J7" s="65"/>
      <c r="K7" s="65"/>
      <c r="L7" s="142" t="str">
        <f>IF(入力ボックス!C6="","経理処理：","経理処理："&amp;入力ボックス!C6)</f>
        <v>経理処理：</v>
      </c>
    </row>
    <row r="8" spans="2:22" ht="18.75" customHeight="1">
      <c r="U8" s="176" t="s">
        <v>115</v>
      </c>
      <c r="V8" s="176"/>
    </row>
    <row r="9" spans="2:22" ht="24">
      <c r="C9" s="66" t="s">
        <v>5</v>
      </c>
      <c r="D9" s="66" t="s">
        <v>1</v>
      </c>
      <c r="E9" s="66" t="s">
        <v>2</v>
      </c>
      <c r="F9" s="66" t="s">
        <v>125</v>
      </c>
      <c r="G9" s="66" t="s">
        <v>6</v>
      </c>
      <c r="H9" s="66" t="s">
        <v>7</v>
      </c>
      <c r="I9" s="174" t="s">
        <v>8</v>
      </c>
      <c r="J9" s="175"/>
      <c r="K9" s="66" t="s">
        <v>9</v>
      </c>
      <c r="L9" s="66" t="s">
        <v>10</v>
      </c>
      <c r="U9" s="161" t="s">
        <v>125</v>
      </c>
      <c r="V9" s="86" t="s">
        <v>6</v>
      </c>
    </row>
    <row r="10" spans="2:22" ht="14.25" customHeight="1">
      <c r="B10" s="46">
        <v>1</v>
      </c>
      <c r="C10" s="67" t="str">
        <f ca="1">IF($D10="","",IF(LEFT($C$7,1)="⑭","14-","1-") &amp; $B10 &amp;"_"&amp;各月内訳表!$E$7)</f>
        <v/>
      </c>
      <c r="D10" s="68" t="str" cm="1">
        <f t="array" aca="1" ref="D10" ca="1">INDIRECT("各月内訳表!E" &amp; 29+27*(B10-1))</f>
        <v/>
      </c>
      <c r="E10" s="68" t="str">
        <f ca="1">IF(ISBLANK(D10),"",D10)</f>
        <v/>
      </c>
      <c r="F10" s="82"/>
      <c r="G10" s="82"/>
      <c r="H10" s="141" t="str" cm="1">
        <f t="array" aca="1" ref="H10" ca="1">IF(INDIRECT("各月内訳表!E"&amp;5+27*(B10-1))="","",HYPERLINK("#各月内訳表!E"&amp;5+27*(B10-1),INDIRECT("各月内訳表!E"&amp;5+27*(B10-1))))</f>
        <v/>
      </c>
      <c r="I10" s="170" t="str" cm="1">
        <f t="array" aca="1" ref="I10" ca="1">INDIRECT("各月内訳表!Q" &amp; 29+27*(B10-1))</f>
        <v/>
      </c>
      <c r="J10" s="171"/>
      <c r="K10" s="85"/>
      <c r="L10" s="85"/>
      <c r="M10" s="69" t="s">
        <v>123</v>
      </c>
      <c r="U10" s="87" t="str">
        <f>IF(F10="","",IF(AND(F10&lt;&gt;"",入力ボックス!$C$7&gt;F10),"交付決定日前","○"))</f>
        <v/>
      </c>
      <c r="V10" s="88" t="str">
        <f>IF(G10="","",IF(AND(G10&lt;&gt;"",入力ボックス!$C$8&lt;G10),"完了日より後",IF(O8&gt;G10,"発注と支払の日付が前後","○")))</f>
        <v/>
      </c>
    </row>
    <row r="11" spans="2:22" ht="14.25" customHeight="1">
      <c r="C11" s="70" t="str">
        <f ca="1">IF($D11="","",IF(LEFT($C$7,1)="⑭","14-","1-") &amp; $B10 &amp; "_"&amp;各月内訳表!$F$7)</f>
        <v/>
      </c>
      <c r="D11" s="71" t="str" cm="1">
        <f t="array" aca="1" ref="D11" ca="1">INDIRECT("各月内訳表!F" &amp; 29+27*(B10-1))</f>
        <v/>
      </c>
      <c r="E11" s="71" t="str">
        <f t="shared" ref="E11:E17" ca="1" si="0">IF(ISBLANK(D11),"",D11)</f>
        <v/>
      </c>
      <c r="F11" s="72"/>
      <c r="G11" s="83"/>
      <c r="H11" s="73"/>
      <c r="I11" s="164" t="str" cm="1">
        <f t="array" aca="1" ref="I11" ca="1">INDIRECT("各月内訳表!R" &amp; 29+27*(B10-1))</f>
        <v/>
      </c>
      <c r="J11" s="165"/>
      <c r="K11" s="85"/>
      <c r="L11" s="85"/>
      <c r="M11" s="1" t="s">
        <v>124</v>
      </c>
      <c r="U11" s="87" t="str">
        <f>IF(F11="","",IF(AND(F11&lt;&gt;"",入力ボックス!$C$7&gt;F11),"交付決定日前","○"))</f>
        <v/>
      </c>
      <c r="V11" s="88" t="str">
        <f>IF(G11="","",IF(AND(G11&lt;&gt;"",入力ボックス!$C$8&lt;G11),"完了日より後",IF(O9&gt;G11,"発注と支払の日付が前後","○")))</f>
        <v/>
      </c>
    </row>
    <row r="12" spans="2:22" ht="14.25" customHeight="1">
      <c r="C12" s="70" t="str">
        <f ca="1">IF($D12="","",IF(LEFT($C$7,1)="⑭","14-","1-") &amp; $B10 &amp; "_"&amp;各月内訳表!$G$7)</f>
        <v/>
      </c>
      <c r="D12" s="71" t="str" cm="1">
        <f t="array" aca="1" ref="D12" ca="1">INDIRECT("各月内訳表!G" &amp; 29+27*(B10-1))</f>
        <v/>
      </c>
      <c r="E12" s="71" t="str">
        <f t="shared" ca="1" si="0"/>
        <v/>
      </c>
      <c r="F12" s="72"/>
      <c r="G12" s="83"/>
      <c r="H12" s="73"/>
      <c r="I12" s="164" t="str" cm="1">
        <f t="array" aca="1" ref="I12" ca="1">INDIRECT("各月内訳表!S" &amp; 29+27*(B10-1))</f>
        <v/>
      </c>
      <c r="J12" s="165"/>
      <c r="K12" s="85"/>
      <c r="L12" s="85"/>
      <c r="M12" s="1" t="s">
        <v>129</v>
      </c>
      <c r="U12" s="87" t="str">
        <f>IF(F12="","",IF(AND(F12&lt;&gt;"",入力ボックス!$C$7&gt;F12),"交付決定日前","○"))</f>
        <v/>
      </c>
      <c r="V12" s="88" t="str">
        <f>IF(G12="","",IF(AND(G12&lt;&gt;"",入力ボックス!$C$8&lt;G12),"完了日より後",IF(O10&gt;G12,"発注と支払の日付が前後","○")))</f>
        <v/>
      </c>
    </row>
    <row r="13" spans="2:22" ht="14.25" customHeight="1">
      <c r="C13" s="70" t="str">
        <f ca="1">IF($D13="","",IF(LEFT($C$7,1)="⑭","14-","1-") &amp; $B10 &amp; "_"&amp;各月内訳表!$H$7)</f>
        <v/>
      </c>
      <c r="D13" s="71" t="str" cm="1">
        <f t="array" aca="1" ref="D13" ca="1">INDIRECT("各月内訳表!H" &amp; 29+27*(B10-1))</f>
        <v/>
      </c>
      <c r="E13" s="71" t="str">
        <f t="shared" ca="1" si="0"/>
        <v/>
      </c>
      <c r="F13" s="72"/>
      <c r="G13" s="83"/>
      <c r="H13" s="73"/>
      <c r="I13" s="164" t="str" cm="1">
        <f t="array" aca="1" ref="I13" ca="1">INDIRECT("各月内訳表!T" &amp; 29+27*(B10-1))</f>
        <v/>
      </c>
      <c r="J13" s="165"/>
      <c r="K13" s="85"/>
      <c r="L13" s="85"/>
      <c r="U13" s="87" t="str">
        <f>IF(F13="","",IF(AND(F13&lt;&gt;"",入力ボックス!$C$7&gt;F13),"交付決定日前","○"))</f>
        <v/>
      </c>
      <c r="V13" s="88" t="str">
        <f>IF(G13="","",IF(AND(G13&lt;&gt;"",入力ボックス!$C$8&lt;G13),"完了日より後",IF(O11&gt;G13,"発注と支払の日付が前後","○")))</f>
        <v/>
      </c>
    </row>
    <row r="14" spans="2:22" ht="14.25" customHeight="1">
      <c r="C14" s="70" t="str">
        <f ca="1">IF($D14="","",IF(LEFT($C$7,1)="⑭","14-","1-") &amp; $B10 &amp; "_"&amp;各月内訳表!$I$7)</f>
        <v/>
      </c>
      <c r="D14" s="71" t="str" cm="1">
        <f t="array" aca="1" ref="D14" ca="1">INDIRECT("各月内訳表!I" &amp; 29+27*(B10-1))</f>
        <v/>
      </c>
      <c r="E14" s="71" t="str">
        <f t="shared" ca="1" si="0"/>
        <v/>
      </c>
      <c r="F14" s="72"/>
      <c r="G14" s="83"/>
      <c r="H14" s="73"/>
      <c r="I14" s="164" t="str" cm="1">
        <f t="array" aca="1" ref="I14" ca="1">INDIRECT("各月内訳表!U" &amp; 29+27*(B10-1))</f>
        <v/>
      </c>
      <c r="J14" s="165"/>
      <c r="K14" s="85"/>
      <c r="L14" s="85"/>
      <c r="M14" s="69" t="s">
        <v>164</v>
      </c>
      <c r="U14" s="87" t="str">
        <f>IF(F14="","",IF(AND(F14&lt;&gt;"",入力ボックス!$C$7&gt;F14),"交付決定日前","○"))</f>
        <v/>
      </c>
      <c r="V14" s="88" t="str">
        <f>IF(G14="","",IF(AND(G14&lt;&gt;"",入力ボックス!$C$8&lt;G14),"完了日より後",IF(O12&gt;G14,"発注と支払の日付が前後","○")))</f>
        <v/>
      </c>
    </row>
    <row r="15" spans="2:22" ht="14.25" customHeight="1">
      <c r="C15" s="70" t="str">
        <f ca="1">IF($D15="","",IF(LEFT($C$7,1)="⑭","14-","1-") &amp; $B10 &amp; "_"&amp;各月内訳表!$J$7)</f>
        <v/>
      </c>
      <c r="D15" s="71" t="str" cm="1">
        <f t="array" aca="1" ref="D15" ca="1">INDIRECT("各月内訳表!J" &amp; 29+27*(B10-1))</f>
        <v/>
      </c>
      <c r="E15" s="71" t="str">
        <f t="shared" ca="1" si="0"/>
        <v/>
      </c>
      <c r="F15" s="72"/>
      <c r="G15" s="83"/>
      <c r="H15" s="73"/>
      <c r="I15" s="164" t="str" cm="1">
        <f t="array" aca="1" ref="I15" ca="1">INDIRECT("各月内訳表!V" &amp; 29+27*(B10-1))</f>
        <v/>
      </c>
      <c r="J15" s="165"/>
      <c r="K15" s="85"/>
      <c r="L15" s="85"/>
      <c r="M15" s="1" t="s">
        <v>165</v>
      </c>
      <c r="N15" s="1" t="s">
        <v>166</v>
      </c>
      <c r="U15" s="87" t="str">
        <f>IF(F15="","",IF(AND(F15&lt;&gt;"",入力ボックス!$C$7&gt;F15),"交付決定日前","○"))</f>
        <v/>
      </c>
      <c r="V15" s="88" t="str">
        <f>IF(G15="","",IF(AND(G15&lt;&gt;"",入力ボックス!$C$8&lt;G15),"完了日より後",IF(O13&gt;G15,"発注と支払の日付が前後","○")))</f>
        <v/>
      </c>
    </row>
    <row r="16" spans="2:22" ht="14.25" customHeight="1">
      <c r="C16" s="70" t="str">
        <f ca="1">IF($D16="","",IF(LEFT($C$7,1)="⑭","14-","1-") &amp; $B10 &amp; "_"&amp;各月内訳表!$K$7)</f>
        <v/>
      </c>
      <c r="D16" s="71" t="str" cm="1">
        <f t="array" aca="1" ref="D16" ca="1">INDIRECT("各月内訳表!K" &amp; 29+27*(B10-1))</f>
        <v/>
      </c>
      <c r="E16" s="71" t="str">
        <f t="shared" ca="1" si="0"/>
        <v/>
      </c>
      <c r="F16" s="72"/>
      <c r="G16" s="83"/>
      <c r="H16" s="73"/>
      <c r="I16" s="164" t="str" cm="1">
        <f t="array" aca="1" ref="I16" ca="1">INDIRECT("各月内訳表!W" &amp; 29+27*(B10-1))</f>
        <v/>
      </c>
      <c r="J16" s="165"/>
      <c r="K16" s="85"/>
      <c r="L16" s="85"/>
      <c r="U16" s="87" t="str">
        <f>IF(F16="","",IF(AND(F16&lt;&gt;"",入力ボックス!$C$7&gt;F16),"交付決定日前","○"))</f>
        <v/>
      </c>
      <c r="V16" s="88" t="str">
        <f>IF(G16="","",IF(AND(G16&lt;&gt;"",入力ボックス!$C$8&lt;G16),"完了日より後",IF(O14&gt;G16,"発注と支払の日付が前後","○")))</f>
        <v/>
      </c>
    </row>
    <row r="17" spans="2:22" ht="14.25" customHeight="1">
      <c r="C17" s="74" t="str">
        <f ca="1">IF($D17="","",IF(LEFT($C$7,1)="⑭","14-","1-") &amp; $B10 &amp; "_"&amp;各月内訳表!$L$7)</f>
        <v/>
      </c>
      <c r="D17" s="75" t="str" cm="1">
        <f t="array" aca="1" ref="D17" ca="1">INDIRECT("各月内訳表!L" &amp; 29+27*(B10-1))</f>
        <v/>
      </c>
      <c r="E17" s="75" t="str">
        <f t="shared" ca="1" si="0"/>
        <v/>
      </c>
      <c r="F17" s="76"/>
      <c r="G17" s="84"/>
      <c r="H17" s="73"/>
      <c r="I17" s="164" t="str" cm="1">
        <f t="array" aca="1" ref="I17" ca="1">INDIRECT("各月内訳表!X" &amp; 29+27*(B10-1))</f>
        <v/>
      </c>
      <c r="J17" s="165"/>
      <c r="K17" s="85"/>
      <c r="L17" s="85"/>
      <c r="U17" s="87" t="str">
        <f>IF(F17="","",IF(AND(F17&lt;&gt;"",入力ボックス!$C$7&gt;F17),"交付決定日前","○"))</f>
        <v/>
      </c>
      <c r="V17" s="88" t="str">
        <f>IF(G17="","",IF(AND(G17&lt;&gt;"",入力ボックス!$C$8&lt;G17),"完了日より後",IF(O15&gt;G17,"発注と支払の日付が前後","○")))</f>
        <v/>
      </c>
    </row>
    <row r="18" spans="2:22" ht="14.25" customHeight="1">
      <c r="C18" s="77"/>
      <c r="D18" s="78"/>
      <c r="E18" s="78"/>
      <c r="F18" s="79"/>
      <c r="G18" s="79"/>
      <c r="H18" s="80"/>
      <c r="I18" s="172"/>
      <c r="J18" s="173"/>
      <c r="K18" s="78"/>
      <c r="L18" s="78"/>
      <c r="U18" s="89" t="str">
        <f>IF(F18="","",IF(AND(F18&lt;&gt;"",入力ボックス!$C$7&gt;F18),"交付決定日前","○"))</f>
        <v/>
      </c>
      <c r="V18" s="89" t="str">
        <f>IF(G18="","",IF(AND(G18&lt;&gt;"",入力ボックス!$C$8&lt;G18),"完了日より後",IF(O16&gt;G18,"発注と支払の日付が前後","○")))</f>
        <v/>
      </c>
    </row>
    <row r="19" spans="2:22" ht="14.25" customHeight="1">
      <c r="B19" s="46">
        <f>B10+1</f>
        <v>2</v>
      </c>
      <c r="C19" s="67" t="str">
        <f ca="1">IF($D19="","",IF(LEFT($C$7,1)="⑭","14-","1-") &amp; $B19 &amp;"_"&amp;各月内訳表!$E$7)</f>
        <v/>
      </c>
      <c r="D19" s="68" t="str" cm="1">
        <f t="array" aca="1" ref="D19" ca="1">INDIRECT("各月内訳表!E" &amp; 29+27*(B19-1))</f>
        <v/>
      </c>
      <c r="E19" s="68" t="str">
        <f ca="1">IF(ISBLANK(D19),"",D19)</f>
        <v/>
      </c>
      <c r="F19" s="82"/>
      <c r="G19" s="82"/>
      <c r="H19" s="141" t="str" cm="1">
        <f t="array" aca="1" ref="H19" ca="1">IF(INDIRECT("各月内訳表!E"&amp;5+27*(B19-1))="","",HYPERLINK("#各月内訳表!E"&amp;5+27*(B19-1),INDIRECT("各月内訳表!E"&amp;5+27*(B19-1))))</f>
        <v/>
      </c>
      <c r="I19" s="170" t="str" cm="1">
        <f t="array" aca="1" ref="I19" ca="1">INDIRECT("各月内訳表!Q" &amp; 29+27*(B19-1))</f>
        <v/>
      </c>
      <c r="J19" s="171"/>
      <c r="K19" s="85"/>
      <c r="L19" s="85"/>
      <c r="U19" s="87" t="str">
        <f>IF(F19="","",IF(AND(F19&lt;&gt;"",入力ボックス!$C$7&gt;F19),"交付決定日前","○"))</f>
        <v/>
      </c>
      <c r="V19" s="88" t="str">
        <f>IF(G19="","",IF(AND(G19&lt;&gt;"",入力ボックス!$C$8&lt;G19),"完了日より後",IF(O17&gt;G19,"発注と支払の日付が前後","○")))</f>
        <v/>
      </c>
    </row>
    <row r="20" spans="2:22" ht="14.25" customHeight="1">
      <c r="C20" s="70" t="str">
        <f ca="1">IF($D20="","",IF(LEFT($C$7,1)="⑭","14-","1-") &amp; $B19 &amp; "_"&amp;各月内訳表!$F$7)</f>
        <v/>
      </c>
      <c r="D20" s="71" t="str" cm="1">
        <f t="array" aca="1" ref="D20" ca="1">INDIRECT("各月内訳表!F" &amp; 29+27*(B19-1))</f>
        <v/>
      </c>
      <c r="E20" s="71" t="str">
        <f t="shared" ref="E20:E26" ca="1" si="1">IF(ISBLANK(D20),"",D20)</f>
        <v/>
      </c>
      <c r="F20" s="72"/>
      <c r="G20" s="83"/>
      <c r="H20" s="73"/>
      <c r="I20" s="164" t="str" cm="1">
        <f t="array" aca="1" ref="I20" ca="1">INDIRECT("各月内訳表!R" &amp; 29+27*(B19-1))</f>
        <v/>
      </c>
      <c r="J20" s="165"/>
      <c r="K20" s="85"/>
      <c r="L20" s="85"/>
      <c r="U20" s="87" t="str">
        <f>IF(F20="","",IF(AND(F20&lt;&gt;"",入力ボックス!$C$7&gt;F20),"交付決定日前","○"))</f>
        <v/>
      </c>
      <c r="V20" s="88" t="str">
        <f>IF(G20="","",IF(AND(G20&lt;&gt;"",入力ボックス!$C$8&lt;G20),"完了日より後",IF(O18&gt;G20,"発注と支払の日付が前後","○")))</f>
        <v/>
      </c>
    </row>
    <row r="21" spans="2:22" ht="14.25" customHeight="1">
      <c r="C21" s="70" t="str">
        <f ca="1">IF($D21="","",IF(LEFT($C$7,1)="⑭","14-","1-") &amp; $B19 &amp; "_"&amp;各月内訳表!$G$7)</f>
        <v/>
      </c>
      <c r="D21" s="71" t="str" cm="1">
        <f t="array" aca="1" ref="D21" ca="1">INDIRECT("各月内訳表!G" &amp; 29+27*(B19-1))</f>
        <v/>
      </c>
      <c r="E21" s="71" t="str">
        <f t="shared" ca="1" si="1"/>
        <v/>
      </c>
      <c r="F21" s="72"/>
      <c r="G21" s="83"/>
      <c r="H21" s="73"/>
      <c r="I21" s="164" t="str" cm="1">
        <f t="array" aca="1" ref="I21" ca="1">INDIRECT("各月内訳表!S" &amp; 29+27*(B19-1))</f>
        <v/>
      </c>
      <c r="J21" s="165"/>
      <c r="K21" s="85"/>
      <c r="L21" s="85"/>
      <c r="U21" s="87" t="str">
        <f>IF(F21="","",IF(AND(F21&lt;&gt;"",入力ボックス!$C$7&gt;F21),"交付決定日前","○"))</f>
        <v/>
      </c>
      <c r="V21" s="88" t="str">
        <f>IF(G21="","",IF(AND(G21&lt;&gt;"",入力ボックス!$C$8&lt;G21),"完了日より後",IF(O19&gt;G21,"発注と支払の日付が前後","○")))</f>
        <v/>
      </c>
    </row>
    <row r="22" spans="2:22" ht="14.25" customHeight="1">
      <c r="C22" s="70" t="str">
        <f ca="1">IF($D22="","",IF(LEFT($C$7,1)="⑭","14-","1-") &amp; $B19 &amp; "_"&amp;各月内訳表!$H$7)</f>
        <v/>
      </c>
      <c r="D22" s="71" t="str" cm="1">
        <f t="array" aca="1" ref="D22" ca="1">INDIRECT("各月内訳表!H" &amp; 29+27*(B19-1))</f>
        <v/>
      </c>
      <c r="E22" s="71" t="str">
        <f t="shared" ca="1" si="1"/>
        <v/>
      </c>
      <c r="F22" s="72"/>
      <c r="G22" s="83"/>
      <c r="H22" s="73"/>
      <c r="I22" s="164" t="str" cm="1">
        <f t="array" aca="1" ref="I22" ca="1">INDIRECT("各月内訳表!T" &amp; 29+27*(B19-1))</f>
        <v/>
      </c>
      <c r="J22" s="165"/>
      <c r="K22" s="85"/>
      <c r="L22" s="85"/>
      <c r="U22" s="87" t="str">
        <f>IF(F22="","",IF(AND(F22&lt;&gt;"",入力ボックス!$C$7&gt;F22),"交付決定日前","○"))</f>
        <v/>
      </c>
      <c r="V22" s="88" t="str">
        <f>IF(G22="","",IF(AND(G22&lt;&gt;"",入力ボックス!$C$8&lt;G22),"完了日より後",IF(O20&gt;G22,"発注と支払の日付が前後","○")))</f>
        <v/>
      </c>
    </row>
    <row r="23" spans="2:22" ht="14.25" customHeight="1">
      <c r="C23" s="70" t="str">
        <f ca="1">IF($D23="","",IF(LEFT($C$7,1)="⑭","14-","1-") &amp; $B19 &amp; "_"&amp;各月内訳表!$I$7)</f>
        <v/>
      </c>
      <c r="D23" s="71" t="str" cm="1">
        <f t="array" aca="1" ref="D23" ca="1">INDIRECT("各月内訳表!I" &amp; 29+27*(B19-1))</f>
        <v/>
      </c>
      <c r="E23" s="71" t="str">
        <f t="shared" ca="1" si="1"/>
        <v/>
      </c>
      <c r="F23" s="72"/>
      <c r="G23" s="83"/>
      <c r="H23" s="73"/>
      <c r="I23" s="164" t="str" cm="1">
        <f t="array" aca="1" ref="I23" ca="1">INDIRECT("各月内訳表!U" &amp; 29+27*(B19-1))</f>
        <v/>
      </c>
      <c r="J23" s="165"/>
      <c r="K23" s="85"/>
      <c r="L23" s="85"/>
      <c r="U23" s="87" t="str">
        <f>IF(F23="","",IF(AND(F23&lt;&gt;"",入力ボックス!$C$7&gt;F23),"交付決定日前","○"))</f>
        <v/>
      </c>
      <c r="V23" s="88" t="str">
        <f>IF(G23="","",IF(AND(G23&lt;&gt;"",入力ボックス!$C$8&lt;G23),"完了日より後",IF(O21&gt;G23,"発注と支払の日付が前後","○")))</f>
        <v/>
      </c>
    </row>
    <row r="24" spans="2:22" ht="14.25" customHeight="1">
      <c r="C24" s="70" t="str">
        <f ca="1">IF($D24="","",IF(LEFT($C$7,1)="⑭","14-","1-") &amp; $B19 &amp; "_"&amp;各月内訳表!$J$7)</f>
        <v/>
      </c>
      <c r="D24" s="71" t="str" cm="1">
        <f t="array" aca="1" ref="D24" ca="1">INDIRECT("各月内訳表!J" &amp; 29+27*(B19-1))</f>
        <v/>
      </c>
      <c r="E24" s="71" t="str">
        <f t="shared" ca="1" si="1"/>
        <v/>
      </c>
      <c r="F24" s="72"/>
      <c r="G24" s="83"/>
      <c r="H24" s="73"/>
      <c r="I24" s="164" t="str" cm="1">
        <f t="array" aca="1" ref="I24" ca="1">INDIRECT("各月内訳表!V" &amp; 29+27*(B19-1))</f>
        <v/>
      </c>
      <c r="J24" s="165"/>
      <c r="K24" s="85"/>
      <c r="L24" s="85"/>
      <c r="U24" s="87" t="str">
        <f>IF(F24="","",IF(AND(F24&lt;&gt;"",入力ボックス!$C$7&gt;F24),"交付決定日前","○"))</f>
        <v/>
      </c>
      <c r="V24" s="88" t="str">
        <f>IF(G24="","",IF(AND(G24&lt;&gt;"",入力ボックス!$C$8&lt;G24),"完了日より後",IF(O22&gt;G24,"発注と支払の日付が前後","○")))</f>
        <v/>
      </c>
    </row>
    <row r="25" spans="2:22" ht="14.25" customHeight="1">
      <c r="C25" s="70" t="str">
        <f ca="1">IF($D25="","",IF(LEFT($C$7,1)="⑭","14-","1-") &amp; $B19 &amp; "_"&amp;各月内訳表!$K$7)</f>
        <v/>
      </c>
      <c r="D25" s="71" t="str" cm="1">
        <f t="array" aca="1" ref="D25" ca="1">INDIRECT("各月内訳表!K" &amp; 29+27*(B19-1))</f>
        <v/>
      </c>
      <c r="E25" s="71" t="str">
        <f t="shared" ca="1" si="1"/>
        <v/>
      </c>
      <c r="F25" s="72"/>
      <c r="G25" s="83"/>
      <c r="H25" s="73"/>
      <c r="I25" s="164" t="str" cm="1">
        <f t="array" aca="1" ref="I25" ca="1">INDIRECT("各月内訳表!W" &amp; 29+27*(B19-1))</f>
        <v/>
      </c>
      <c r="J25" s="165"/>
      <c r="K25" s="85"/>
      <c r="L25" s="85"/>
      <c r="U25" s="87" t="str">
        <f>IF(F25="","",IF(AND(F25&lt;&gt;"",入力ボックス!$C$7&gt;F25),"交付決定日前","○"))</f>
        <v/>
      </c>
      <c r="V25" s="88" t="str">
        <f>IF(G25="","",IF(AND(G25&lt;&gt;"",入力ボックス!$C$8&lt;G25),"完了日より後",IF(O23&gt;G25,"発注と支払の日付が前後","○")))</f>
        <v/>
      </c>
    </row>
    <row r="26" spans="2:22" ht="14.25" customHeight="1">
      <c r="C26" s="74" t="str">
        <f ca="1">IF($D26="","",IF(LEFT($C$7,1)="⑭","14-","1-") &amp; $B19 &amp; "_"&amp;各月内訳表!$L$7)</f>
        <v/>
      </c>
      <c r="D26" s="75" t="str" cm="1">
        <f t="array" aca="1" ref="D26" ca="1">INDIRECT("各月内訳表!L" &amp; 29+27*(B19-1))</f>
        <v/>
      </c>
      <c r="E26" s="75" t="str">
        <f t="shared" ca="1" si="1"/>
        <v/>
      </c>
      <c r="F26" s="76"/>
      <c r="G26" s="84"/>
      <c r="H26" s="73"/>
      <c r="I26" s="164" t="str" cm="1">
        <f t="array" aca="1" ref="I26" ca="1">INDIRECT("各月内訳表!X" &amp; 29+27*(B19-1))</f>
        <v/>
      </c>
      <c r="J26" s="165"/>
      <c r="K26" s="85"/>
      <c r="L26" s="85"/>
      <c r="U26" s="87" t="str">
        <f>IF(F26="","",IF(AND(F26&lt;&gt;"",入力ボックス!$C$7&gt;F26),"交付決定日前","○"))</f>
        <v/>
      </c>
      <c r="V26" s="88" t="str">
        <f>IF(G26="","",IF(AND(G26&lt;&gt;"",入力ボックス!$C$8&lt;G26),"完了日より後",IF(O24&gt;G26,"発注と支払の日付が前後","○")))</f>
        <v/>
      </c>
    </row>
    <row r="27" spans="2:22" ht="14.25" customHeight="1">
      <c r="C27" s="77"/>
      <c r="D27" s="78"/>
      <c r="E27" s="78"/>
      <c r="F27" s="79"/>
      <c r="G27" s="79"/>
      <c r="H27" s="80"/>
      <c r="I27" s="166"/>
      <c r="J27" s="167"/>
      <c r="K27" s="78"/>
      <c r="L27" s="78"/>
      <c r="U27" s="89" t="str">
        <f>IF(F27="","",IF(AND(F27&lt;&gt;"",入力ボックス!$C$7&gt;F27),"交付決定日前","○"))</f>
        <v/>
      </c>
      <c r="V27" s="89" t="str">
        <f>IF(G27="","",IF(AND(G27&lt;&gt;"",入力ボックス!$C$8&lt;G27),"完了日より後",IF(O25&gt;G27,"発注と支払の日付が前後","○")))</f>
        <v/>
      </c>
    </row>
    <row r="28" spans="2:22" ht="14.25" customHeight="1">
      <c r="B28" s="46">
        <f>B19+1</f>
        <v>3</v>
      </c>
      <c r="C28" s="67" t="str">
        <f ca="1">IF($D28="","",IF(LEFT($C$7,1)="⑭","14-","1-") &amp; $B28 &amp;"_"&amp;各月内訳表!$E$7)</f>
        <v/>
      </c>
      <c r="D28" s="68" t="str" cm="1">
        <f t="array" aca="1" ref="D28" ca="1">INDIRECT("各月内訳表!E" &amp; 29+27*(B28-1))</f>
        <v/>
      </c>
      <c r="E28" s="68" t="str">
        <f ca="1">IF(ISBLANK(D28),"",D28)</f>
        <v/>
      </c>
      <c r="F28" s="82"/>
      <c r="G28" s="82"/>
      <c r="H28" s="141" t="str" cm="1">
        <f t="array" aca="1" ref="H28" ca="1">IF(INDIRECT("各月内訳表!E"&amp;5+27*(B28-1))="","",HYPERLINK("#各月内訳表!E"&amp;5+27*(B28-1),INDIRECT("各月内訳表!E"&amp;5+27*(B28-1))))</f>
        <v/>
      </c>
      <c r="I28" s="170" t="str" cm="1">
        <f t="array" aca="1" ref="I28" ca="1">INDIRECT("各月内訳表!Q" &amp; 29+27*(B28-1))</f>
        <v/>
      </c>
      <c r="J28" s="171"/>
      <c r="K28" s="85"/>
      <c r="L28" s="85"/>
      <c r="U28" s="87" t="str">
        <f>IF(F28="","",IF(AND(F28&lt;&gt;"",入力ボックス!$C$7&gt;F28),"交付決定日前","○"))</f>
        <v/>
      </c>
      <c r="V28" s="88" t="str">
        <f>IF(G28="","",IF(AND(G28&lt;&gt;"",入力ボックス!$C$8&lt;G28),"完了日より後",IF(O26&gt;G28,"発注と支払の日付が前後","○")))</f>
        <v/>
      </c>
    </row>
    <row r="29" spans="2:22" ht="14.25" customHeight="1">
      <c r="C29" s="70" t="str">
        <f ca="1">IF($D29="","",IF(LEFT($C$7,1)="⑭","14-","1-") &amp; $B28 &amp; "_"&amp;各月内訳表!$F$7)</f>
        <v/>
      </c>
      <c r="D29" s="71" t="str" cm="1">
        <f t="array" aca="1" ref="D29" ca="1">INDIRECT("各月内訳表!F" &amp; 29+27*(B28-1))</f>
        <v/>
      </c>
      <c r="E29" s="71" t="str">
        <f t="shared" ref="E29:E35" ca="1" si="2">IF(ISBLANK(D29),"",D29)</f>
        <v/>
      </c>
      <c r="F29" s="72"/>
      <c r="G29" s="83"/>
      <c r="H29" s="73"/>
      <c r="I29" s="164" t="str" cm="1">
        <f t="array" aca="1" ref="I29" ca="1">INDIRECT("各月内訳表!R" &amp; 29+27*(B28-1))</f>
        <v/>
      </c>
      <c r="J29" s="165"/>
      <c r="K29" s="85"/>
      <c r="L29" s="85"/>
      <c r="U29" s="87" t="str">
        <f>IF(F29="","",IF(AND(F29&lt;&gt;"",入力ボックス!$C$7&gt;F29),"交付決定日前","○"))</f>
        <v/>
      </c>
      <c r="V29" s="88" t="str">
        <f>IF(G29="","",IF(AND(G29&lt;&gt;"",入力ボックス!$C$8&lt;G29),"完了日より後",IF(O27&gt;G29,"発注と支払の日付が前後","○")))</f>
        <v/>
      </c>
    </row>
    <row r="30" spans="2:22" ht="14.25" customHeight="1">
      <c r="C30" s="70" t="str">
        <f ca="1">IF($D30="","",IF(LEFT($C$7,1)="⑭","14-","1-") &amp; $B28 &amp; "_"&amp;各月内訳表!$G$7)</f>
        <v/>
      </c>
      <c r="D30" s="71" t="str" cm="1">
        <f t="array" aca="1" ref="D30" ca="1">INDIRECT("各月内訳表!G" &amp; 29+27*(B28-1))</f>
        <v/>
      </c>
      <c r="E30" s="71" t="str">
        <f t="shared" ca="1" si="2"/>
        <v/>
      </c>
      <c r="F30" s="72"/>
      <c r="G30" s="83"/>
      <c r="H30" s="73"/>
      <c r="I30" s="164" t="str" cm="1">
        <f t="array" aca="1" ref="I30" ca="1">INDIRECT("各月内訳表!S" &amp; 29+27*(B28-1))</f>
        <v/>
      </c>
      <c r="J30" s="165"/>
      <c r="K30" s="85"/>
      <c r="L30" s="85"/>
      <c r="U30" s="87" t="str">
        <f>IF(F30="","",IF(AND(F30&lt;&gt;"",入力ボックス!$C$7&gt;F30),"交付決定日前","○"))</f>
        <v/>
      </c>
      <c r="V30" s="88" t="str">
        <f>IF(G30="","",IF(AND(G30&lt;&gt;"",入力ボックス!$C$8&lt;G30),"完了日より後",IF(O28&gt;G30,"発注と支払の日付が前後","○")))</f>
        <v/>
      </c>
    </row>
    <row r="31" spans="2:22" ht="14.25" customHeight="1">
      <c r="C31" s="70" t="str">
        <f ca="1">IF($D31="","",IF(LEFT($C$7,1)="⑭","14-","1-") &amp; $B28 &amp; "_"&amp;各月内訳表!$H$7)</f>
        <v/>
      </c>
      <c r="D31" s="71" t="str" cm="1">
        <f t="array" aca="1" ref="D31" ca="1">INDIRECT("各月内訳表!H" &amp; 29+27*(B28-1))</f>
        <v/>
      </c>
      <c r="E31" s="71" t="str">
        <f t="shared" ca="1" si="2"/>
        <v/>
      </c>
      <c r="F31" s="72"/>
      <c r="G31" s="83"/>
      <c r="H31" s="73"/>
      <c r="I31" s="164" t="str" cm="1">
        <f t="array" aca="1" ref="I31" ca="1">INDIRECT("各月内訳表!T" &amp; 29+27*(B28-1))</f>
        <v/>
      </c>
      <c r="J31" s="165"/>
      <c r="K31" s="85"/>
      <c r="L31" s="85"/>
      <c r="U31" s="87" t="str">
        <f>IF(F31="","",IF(AND(F31&lt;&gt;"",入力ボックス!$C$7&gt;F31),"交付決定日前","○"))</f>
        <v/>
      </c>
      <c r="V31" s="88" t="str">
        <f>IF(G31="","",IF(AND(G31&lt;&gt;"",入力ボックス!$C$8&lt;G31),"完了日より後",IF(O29&gt;G31,"発注と支払の日付が前後","○")))</f>
        <v/>
      </c>
    </row>
    <row r="32" spans="2:22" ht="14.25" customHeight="1">
      <c r="C32" s="70" t="str">
        <f ca="1">IF($D32="","",IF(LEFT($C$7,1)="⑭","14-","1-") &amp; $B28 &amp; "_"&amp;各月内訳表!$I$7)</f>
        <v/>
      </c>
      <c r="D32" s="71" t="str" cm="1">
        <f t="array" aca="1" ref="D32" ca="1">INDIRECT("各月内訳表!I" &amp; 29+27*(B28-1))</f>
        <v/>
      </c>
      <c r="E32" s="71" t="str">
        <f t="shared" ca="1" si="2"/>
        <v/>
      </c>
      <c r="F32" s="72"/>
      <c r="G32" s="83"/>
      <c r="H32" s="73"/>
      <c r="I32" s="164" t="str" cm="1">
        <f t="array" aca="1" ref="I32" ca="1">INDIRECT("各月内訳表!U" &amp; 29+27*(B28-1))</f>
        <v/>
      </c>
      <c r="J32" s="165"/>
      <c r="K32" s="85"/>
      <c r="L32" s="85"/>
      <c r="U32" s="87" t="str">
        <f>IF(F32="","",IF(AND(F32&lt;&gt;"",入力ボックス!$C$7&gt;F32),"交付決定日前","○"))</f>
        <v/>
      </c>
      <c r="V32" s="88" t="str">
        <f>IF(G32="","",IF(AND(G32&lt;&gt;"",入力ボックス!$C$8&lt;G32),"完了日より後",IF(O30&gt;G32,"発注と支払の日付が前後","○")))</f>
        <v/>
      </c>
    </row>
    <row r="33" spans="2:22" ht="14.25" customHeight="1">
      <c r="C33" s="70" t="str">
        <f ca="1">IF($D33="","",IF(LEFT($C$7,1)="⑭","14-","1-") &amp; $B28 &amp; "_"&amp;各月内訳表!$J$7)</f>
        <v/>
      </c>
      <c r="D33" s="71" t="str" cm="1">
        <f t="array" aca="1" ref="D33" ca="1">INDIRECT("各月内訳表!J" &amp; 29+27*(B28-1))</f>
        <v/>
      </c>
      <c r="E33" s="71" t="str">
        <f t="shared" ca="1" si="2"/>
        <v/>
      </c>
      <c r="F33" s="72"/>
      <c r="G33" s="83"/>
      <c r="H33" s="73"/>
      <c r="I33" s="164" t="str" cm="1">
        <f t="array" aca="1" ref="I33" ca="1">INDIRECT("各月内訳表!V" &amp; 29+27*(B28-1))</f>
        <v/>
      </c>
      <c r="J33" s="165"/>
      <c r="K33" s="85"/>
      <c r="L33" s="85"/>
      <c r="U33" s="87" t="str">
        <f>IF(F33="","",IF(AND(F33&lt;&gt;"",入力ボックス!$C$7&gt;F33),"交付決定日前","○"))</f>
        <v/>
      </c>
      <c r="V33" s="88" t="str">
        <f>IF(G33="","",IF(AND(G33&lt;&gt;"",入力ボックス!$C$8&lt;G33),"完了日より後",IF(O31&gt;G33,"発注と支払の日付が前後","○")))</f>
        <v/>
      </c>
    </row>
    <row r="34" spans="2:22" ht="14.25" customHeight="1">
      <c r="C34" s="70" t="str">
        <f ca="1">IF($D34="","",IF(LEFT($C$7,1)="⑭","14-","1-") &amp; $B28 &amp; "_"&amp;各月内訳表!$K$7)</f>
        <v/>
      </c>
      <c r="D34" s="71" t="str" cm="1">
        <f t="array" aca="1" ref="D34" ca="1">INDIRECT("各月内訳表!K" &amp; 29+27*(B28-1))</f>
        <v/>
      </c>
      <c r="E34" s="71" t="str">
        <f t="shared" ca="1" si="2"/>
        <v/>
      </c>
      <c r="F34" s="72"/>
      <c r="G34" s="83"/>
      <c r="H34" s="73"/>
      <c r="I34" s="164" t="str" cm="1">
        <f t="array" aca="1" ref="I34" ca="1">INDIRECT("各月内訳表!W" &amp; 29+27*(B28-1))</f>
        <v/>
      </c>
      <c r="J34" s="165"/>
      <c r="K34" s="85"/>
      <c r="L34" s="85"/>
      <c r="U34" s="87" t="str">
        <f>IF(F34="","",IF(AND(F34&lt;&gt;"",入力ボックス!$C$7&gt;F34),"交付決定日前","○"))</f>
        <v/>
      </c>
      <c r="V34" s="88" t="str">
        <f>IF(G34="","",IF(AND(G34&lt;&gt;"",入力ボックス!$C$8&lt;G34),"完了日より後",IF(O32&gt;G34,"発注と支払の日付が前後","○")))</f>
        <v/>
      </c>
    </row>
    <row r="35" spans="2:22" ht="14.25" customHeight="1">
      <c r="C35" s="74" t="str">
        <f ca="1">IF($D35="","",IF(LEFT($C$7,1)="⑭","14-","1-") &amp; $B28 &amp; "_"&amp;各月内訳表!$L$7)</f>
        <v/>
      </c>
      <c r="D35" s="75" t="str" cm="1">
        <f t="array" aca="1" ref="D35" ca="1">INDIRECT("各月内訳表!L" &amp; 29+27*(B28-1))</f>
        <v/>
      </c>
      <c r="E35" s="75" t="str">
        <f t="shared" ca="1" si="2"/>
        <v/>
      </c>
      <c r="F35" s="76"/>
      <c r="G35" s="84"/>
      <c r="H35" s="73"/>
      <c r="I35" s="164" t="str" cm="1">
        <f t="array" aca="1" ref="I35" ca="1">INDIRECT("各月内訳表!X" &amp; 29+27*(B28-1))</f>
        <v/>
      </c>
      <c r="J35" s="165"/>
      <c r="K35" s="85"/>
      <c r="L35" s="85"/>
      <c r="U35" s="87" t="str">
        <f>IF(F35="","",IF(AND(F35&lt;&gt;"",入力ボックス!$C$7&gt;F35),"交付決定日前","○"))</f>
        <v/>
      </c>
      <c r="V35" s="88" t="str">
        <f>IF(G35="","",IF(AND(G35&lt;&gt;"",入力ボックス!$C$8&lt;G35),"完了日より後",IF(O33&gt;G35,"発注と支払の日付が前後","○")))</f>
        <v/>
      </c>
    </row>
    <row r="36" spans="2:22" ht="14.25" customHeight="1">
      <c r="C36" s="77"/>
      <c r="D36" s="78"/>
      <c r="E36" s="78"/>
      <c r="F36" s="79"/>
      <c r="G36" s="79"/>
      <c r="H36" s="80"/>
      <c r="I36" s="166"/>
      <c r="J36" s="167"/>
      <c r="K36" s="78"/>
      <c r="L36" s="78"/>
      <c r="U36" s="89" t="str">
        <f>IF(F36="","",IF(AND(F36&lt;&gt;"",入力ボックス!$C$7&gt;F36),"交付決定日前","○"))</f>
        <v/>
      </c>
      <c r="V36" s="89" t="str">
        <f>IF(G36="","",IF(AND(G36&lt;&gt;"",入力ボックス!$C$8&lt;G36),"完了日より後",IF(O34&gt;G36,"発注と支払の日付が前後","○")))</f>
        <v/>
      </c>
    </row>
    <row r="37" spans="2:22" ht="14.25" customHeight="1">
      <c r="B37" s="46">
        <f>B28+1</f>
        <v>4</v>
      </c>
      <c r="C37" s="67" t="str">
        <f ca="1">IF($D37="","",IF(LEFT($C$7,1)="⑭","14-","1-") &amp; $B37 &amp;"_"&amp;各月内訳表!$E$7)</f>
        <v/>
      </c>
      <c r="D37" s="68" t="str" cm="1">
        <f t="array" aca="1" ref="D37" ca="1">INDIRECT("各月内訳表!E" &amp; 29+27*(B37-1))</f>
        <v/>
      </c>
      <c r="E37" s="68" t="str">
        <f ca="1">IF(ISBLANK(D37),"",D37)</f>
        <v/>
      </c>
      <c r="F37" s="82"/>
      <c r="G37" s="82"/>
      <c r="H37" s="141" t="str" cm="1">
        <f t="array" aca="1" ref="H37" ca="1">IF(INDIRECT("各月内訳表!E"&amp;5+27*(B37-1))="","",HYPERLINK("#各月内訳表!E"&amp;5+27*(B37-1),INDIRECT("各月内訳表!E"&amp;5+27*(B37-1))))</f>
        <v/>
      </c>
      <c r="I37" s="170" t="str" cm="1">
        <f t="array" aca="1" ref="I37" ca="1">INDIRECT("各月内訳表!Q" &amp; 29+27*(B37-1))</f>
        <v/>
      </c>
      <c r="J37" s="171"/>
      <c r="K37" s="85"/>
      <c r="L37" s="85"/>
      <c r="U37" s="87" t="str">
        <f>IF(F37="","",IF(AND(F37&lt;&gt;"",入力ボックス!$C$7&gt;F37),"交付決定日前","○"))</f>
        <v/>
      </c>
      <c r="V37" s="88" t="str">
        <f>IF(G37="","",IF(AND(G37&lt;&gt;"",入力ボックス!$C$8&lt;G37),"完了日より後",IF(O35&gt;G37,"発注と支払の日付が前後","○")))</f>
        <v/>
      </c>
    </row>
    <row r="38" spans="2:22" ht="14.25" customHeight="1">
      <c r="C38" s="70" t="str">
        <f ca="1">IF($D38="","",IF(LEFT($C$7,1)="⑭","14-","1-") &amp; $B37 &amp; "_"&amp;各月内訳表!$F$7)</f>
        <v/>
      </c>
      <c r="D38" s="71" t="str" cm="1">
        <f t="array" aca="1" ref="D38" ca="1">INDIRECT("各月内訳表!F" &amp; 29+27*(B37-1))</f>
        <v/>
      </c>
      <c r="E38" s="71" t="str">
        <f t="shared" ref="E38:E44" ca="1" si="3">IF(ISBLANK(D38),"",D38)</f>
        <v/>
      </c>
      <c r="F38" s="72"/>
      <c r="G38" s="83"/>
      <c r="H38" s="73"/>
      <c r="I38" s="164" t="str" cm="1">
        <f t="array" aca="1" ref="I38" ca="1">INDIRECT("各月内訳表!R" &amp; 29+27*(B37-1))</f>
        <v/>
      </c>
      <c r="J38" s="165"/>
      <c r="K38" s="85"/>
      <c r="L38" s="85"/>
      <c r="U38" s="87" t="str">
        <f>IF(F38="","",IF(AND(F38&lt;&gt;"",入力ボックス!$C$7&gt;F38),"交付決定日前","○"))</f>
        <v/>
      </c>
      <c r="V38" s="88" t="str">
        <f>IF(G38="","",IF(AND(G38&lt;&gt;"",入力ボックス!$C$8&lt;G38),"完了日より後",IF(O36&gt;G38,"発注と支払の日付が前後","○")))</f>
        <v/>
      </c>
    </row>
    <row r="39" spans="2:22" ht="14.25" customHeight="1">
      <c r="C39" s="70" t="str">
        <f ca="1">IF($D39="","",IF(LEFT($C$7,1)="⑭","14-","1-") &amp; $B37 &amp; "_"&amp;各月内訳表!$G$7)</f>
        <v/>
      </c>
      <c r="D39" s="71" t="str" cm="1">
        <f t="array" aca="1" ref="D39" ca="1">INDIRECT("各月内訳表!G" &amp; 29+27*(B37-1))</f>
        <v/>
      </c>
      <c r="E39" s="71" t="str">
        <f t="shared" ca="1" si="3"/>
        <v/>
      </c>
      <c r="F39" s="72"/>
      <c r="G39" s="83"/>
      <c r="H39" s="73"/>
      <c r="I39" s="164" t="str" cm="1">
        <f t="array" aca="1" ref="I39" ca="1">INDIRECT("各月内訳表!S" &amp; 29+27*(B37-1))</f>
        <v/>
      </c>
      <c r="J39" s="165"/>
      <c r="K39" s="85"/>
      <c r="L39" s="85"/>
      <c r="U39" s="87" t="str">
        <f>IF(F39="","",IF(AND(F39&lt;&gt;"",入力ボックス!$C$7&gt;F39),"交付決定日前","○"))</f>
        <v/>
      </c>
      <c r="V39" s="88" t="str">
        <f>IF(G39="","",IF(AND(G39&lt;&gt;"",入力ボックス!$C$8&lt;G39),"完了日より後",IF(O37&gt;G39,"発注と支払の日付が前後","○")))</f>
        <v/>
      </c>
    </row>
    <row r="40" spans="2:22" ht="14.25" customHeight="1">
      <c r="C40" s="70" t="str">
        <f ca="1">IF($D40="","",IF(LEFT($C$7,1)="⑭","14-","1-") &amp; $B37 &amp; "_"&amp;各月内訳表!$H$7)</f>
        <v/>
      </c>
      <c r="D40" s="71" t="str" cm="1">
        <f t="array" aca="1" ref="D40" ca="1">INDIRECT("各月内訳表!H" &amp; 29+27*(B37-1))</f>
        <v/>
      </c>
      <c r="E40" s="71" t="str">
        <f t="shared" ca="1" si="3"/>
        <v/>
      </c>
      <c r="F40" s="72"/>
      <c r="G40" s="83"/>
      <c r="H40" s="73"/>
      <c r="I40" s="164" t="str" cm="1">
        <f t="array" aca="1" ref="I40" ca="1">INDIRECT("各月内訳表!T" &amp; 29+27*(B37-1))</f>
        <v/>
      </c>
      <c r="J40" s="165"/>
      <c r="K40" s="85"/>
      <c r="L40" s="85"/>
      <c r="U40" s="87" t="str">
        <f>IF(F40="","",IF(AND(F40&lt;&gt;"",入力ボックス!$C$7&gt;F40),"交付決定日前","○"))</f>
        <v/>
      </c>
      <c r="V40" s="88" t="str">
        <f>IF(G40="","",IF(AND(G40&lt;&gt;"",入力ボックス!$C$8&lt;G40),"完了日より後",IF(O38&gt;G40,"発注と支払の日付が前後","○")))</f>
        <v/>
      </c>
    </row>
    <row r="41" spans="2:22" ht="14.25" customHeight="1">
      <c r="C41" s="70" t="str">
        <f ca="1">IF($D41="","",IF(LEFT($C$7,1)="⑭","14-","1-") &amp; $B37 &amp; "_"&amp;各月内訳表!$I$7)</f>
        <v/>
      </c>
      <c r="D41" s="71" t="str" cm="1">
        <f t="array" aca="1" ref="D41" ca="1">INDIRECT("各月内訳表!I" &amp; 29+27*(B37-1))</f>
        <v/>
      </c>
      <c r="E41" s="71" t="str">
        <f t="shared" ca="1" si="3"/>
        <v/>
      </c>
      <c r="F41" s="72"/>
      <c r="G41" s="83"/>
      <c r="H41" s="73"/>
      <c r="I41" s="164" t="str" cm="1">
        <f t="array" aca="1" ref="I41" ca="1">INDIRECT("各月内訳表!U" &amp; 29+27*(B37-1))</f>
        <v/>
      </c>
      <c r="J41" s="165"/>
      <c r="K41" s="85"/>
      <c r="L41" s="85"/>
      <c r="U41" s="87" t="str">
        <f>IF(F41="","",IF(AND(F41&lt;&gt;"",入力ボックス!$C$7&gt;F41),"交付決定日前","○"))</f>
        <v/>
      </c>
      <c r="V41" s="88" t="str">
        <f>IF(G41="","",IF(AND(G41&lt;&gt;"",入力ボックス!$C$8&lt;G41),"完了日より後",IF(O39&gt;G41,"発注と支払の日付が前後","○")))</f>
        <v/>
      </c>
    </row>
    <row r="42" spans="2:22" ht="14.25" customHeight="1">
      <c r="C42" s="70" t="str">
        <f ca="1">IF($D42="","",IF(LEFT($C$7,1)="⑭","14-","1-") &amp; $B37 &amp; "_"&amp;各月内訳表!$J$7)</f>
        <v/>
      </c>
      <c r="D42" s="71" t="str" cm="1">
        <f t="array" aca="1" ref="D42" ca="1">INDIRECT("各月内訳表!J" &amp; 29+27*(B37-1))</f>
        <v/>
      </c>
      <c r="E42" s="71" t="str">
        <f t="shared" ca="1" si="3"/>
        <v/>
      </c>
      <c r="F42" s="72"/>
      <c r="G42" s="83"/>
      <c r="H42" s="73"/>
      <c r="I42" s="164" t="str" cm="1">
        <f t="array" aca="1" ref="I42" ca="1">INDIRECT("各月内訳表!V" &amp; 29+27*(B37-1))</f>
        <v/>
      </c>
      <c r="J42" s="165"/>
      <c r="K42" s="85"/>
      <c r="L42" s="85"/>
      <c r="U42" s="87" t="str">
        <f>IF(F42="","",IF(AND(F42&lt;&gt;"",入力ボックス!$C$7&gt;F42),"交付決定日前","○"))</f>
        <v/>
      </c>
      <c r="V42" s="88" t="str">
        <f>IF(G42="","",IF(AND(G42&lt;&gt;"",入力ボックス!$C$8&lt;G42),"完了日より後",IF(O40&gt;G42,"発注と支払の日付が前後","○")))</f>
        <v/>
      </c>
    </row>
    <row r="43" spans="2:22" ht="14.25" customHeight="1">
      <c r="C43" s="70" t="str">
        <f ca="1">IF($D43="","",IF(LEFT($C$7,1)="⑭","14-","1-") &amp; $B37 &amp; "_"&amp;各月内訳表!$K$7)</f>
        <v/>
      </c>
      <c r="D43" s="71" t="str" cm="1">
        <f t="array" aca="1" ref="D43" ca="1">INDIRECT("各月内訳表!K" &amp; 29+27*(B37-1))</f>
        <v/>
      </c>
      <c r="E43" s="71" t="str">
        <f t="shared" ca="1" si="3"/>
        <v/>
      </c>
      <c r="F43" s="72"/>
      <c r="G43" s="83"/>
      <c r="H43" s="73"/>
      <c r="I43" s="164" t="str" cm="1">
        <f t="array" aca="1" ref="I43" ca="1">INDIRECT("各月内訳表!W" &amp; 29+27*(B37-1))</f>
        <v/>
      </c>
      <c r="J43" s="165"/>
      <c r="K43" s="85"/>
      <c r="L43" s="85"/>
      <c r="U43" s="87" t="str">
        <f>IF(F43="","",IF(AND(F43&lt;&gt;"",入力ボックス!$C$7&gt;F43),"交付決定日前","○"))</f>
        <v/>
      </c>
      <c r="V43" s="88" t="str">
        <f>IF(G43="","",IF(AND(G43&lt;&gt;"",入力ボックス!$C$8&lt;G43),"完了日より後",IF(O41&gt;G43,"発注と支払の日付が前後","○")))</f>
        <v/>
      </c>
    </row>
    <row r="44" spans="2:22" ht="14.25" customHeight="1">
      <c r="C44" s="74" t="str">
        <f ca="1">IF($D44="","",IF(LEFT($C$7,1)="⑭","14-","1-") &amp; $B37 &amp; "_"&amp;各月内訳表!$L$7)</f>
        <v/>
      </c>
      <c r="D44" s="75" t="str" cm="1">
        <f t="array" aca="1" ref="D44" ca="1">INDIRECT("各月内訳表!L" &amp; 29+27*(B37-1))</f>
        <v/>
      </c>
      <c r="E44" s="75" t="str">
        <f t="shared" ca="1" si="3"/>
        <v/>
      </c>
      <c r="F44" s="76"/>
      <c r="G44" s="84"/>
      <c r="H44" s="73"/>
      <c r="I44" s="164" t="str" cm="1">
        <f t="array" aca="1" ref="I44" ca="1">INDIRECT("各月内訳表!X" &amp; 29+27*(B37-1))</f>
        <v/>
      </c>
      <c r="J44" s="165"/>
      <c r="K44" s="85"/>
      <c r="L44" s="85"/>
      <c r="U44" s="87" t="str">
        <f>IF(F44="","",IF(AND(F44&lt;&gt;"",入力ボックス!$C$7&gt;F44),"交付決定日前","○"))</f>
        <v/>
      </c>
      <c r="V44" s="88" t="str">
        <f>IF(G44="","",IF(AND(G44&lt;&gt;"",入力ボックス!$C$8&lt;G44),"完了日より後",IF(O42&gt;G44,"発注と支払の日付が前後","○")))</f>
        <v/>
      </c>
    </row>
    <row r="45" spans="2:22" ht="14.25" customHeight="1">
      <c r="C45" s="77"/>
      <c r="D45" s="78"/>
      <c r="E45" s="78"/>
      <c r="F45" s="79"/>
      <c r="G45" s="79"/>
      <c r="H45" s="80"/>
      <c r="I45" s="166"/>
      <c r="J45" s="167"/>
      <c r="K45" s="78"/>
      <c r="L45" s="78"/>
      <c r="U45" s="89" t="str">
        <f>IF(F45="","",IF(AND(F45&lt;&gt;"",入力ボックス!$C$7&gt;F45),"交付決定日前","○"))</f>
        <v/>
      </c>
      <c r="V45" s="89" t="str">
        <f>IF(G45="","",IF(AND(G45&lt;&gt;"",入力ボックス!$C$8&lt;G45),"完了日より後",IF(O43&gt;G45,"発注と支払の日付が前後","○")))</f>
        <v/>
      </c>
    </row>
    <row r="46" spans="2:22" ht="14.25" customHeight="1">
      <c r="B46" s="46">
        <f>B37+1</f>
        <v>5</v>
      </c>
      <c r="C46" s="67" t="str">
        <f ca="1">IF($D46="","",IF(LEFT($C$7,1)="⑭","14-","1-") &amp; $B46 &amp;"_"&amp;各月内訳表!$E$7)</f>
        <v/>
      </c>
      <c r="D46" s="68" t="str" cm="1">
        <f t="array" aca="1" ref="D46" ca="1">INDIRECT("各月内訳表!E" &amp; 29+27*(B46-1))</f>
        <v/>
      </c>
      <c r="E46" s="68" t="str">
        <f ca="1">IF(ISBLANK(D46),"",D46)</f>
        <v/>
      </c>
      <c r="F46" s="82"/>
      <c r="G46" s="82"/>
      <c r="H46" s="141" t="str" cm="1">
        <f t="array" aca="1" ref="H46" ca="1">IF(INDIRECT("各月内訳表!E"&amp;5+27*(B46-1))="","",HYPERLINK("#各月内訳表!E"&amp;5+27*(B46-1),INDIRECT("各月内訳表!E"&amp;5+27*(B46-1))))</f>
        <v/>
      </c>
      <c r="I46" s="170" t="str" cm="1">
        <f t="array" aca="1" ref="I46" ca="1">INDIRECT("各月内訳表!Q" &amp; 29+27*(B46-1))</f>
        <v/>
      </c>
      <c r="J46" s="171"/>
      <c r="K46" s="85"/>
      <c r="L46" s="85"/>
      <c r="U46" s="87" t="str">
        <f>IF(F46="","",IF(AND(F46&lt;&gt;"",入力ボックス!$C$7&gt;F46),"交付決定日前","○"))</f>
        <v/>
      </c>
      <c r="V46" s="88" t="str">
        <f>IF(G46="","",IF(AND(G46&lt;&gt;"",入力ボックス!$C$8&lt;G46),"完了日より後",IF(O44&gt;G46,"発注と支払の日付が前後","○")))</f>
        <v/>
      </c>
    </row>
    <row r="47" spans="2:22" ht="14.25" customHeight="1">
      <c r="C47" s="70" t="str">
        <f ca="1">IF($D47="","",IF(LEFT($C$7,1)="⑭","14-","1-") &amp; $B46 &amp; "_"&amp;各月内訳表!$F$7)</f>
        <v/>
      </c>
      <c r="D47" s="71" t="str" cm="1">
        <f t="array" aca="1" ref="D47" ca="1">INDIRECT("各月内訳表!F" &amp; 29+27*(B46-1))</f>
        <v/>
      </c>
      <c r="E47" s="71" t="str">
        <f t="shared" ref="E47:E53" ca="1" si="4">IF(ISBLANK(D47),"",D47)</f>
        <v/>
      </c>
      <c r="F47" s="72"/>
      <c r="G47" s="83"/>
      <c r="H47" s="73"/>
      <c r="I47" s="164" t="str" cm="1">
        <f t="array" aca="1" ref="I47" ca="1">INDIRECT("各月内訳表!R" &amp; 29+27*(B46-1))</f>
        <v/>
      </c>
      <c r="J47" s="165"/>
      <c r="K47" s="85"/>
      <c r="L47" s="85"/>
      <c r="U47" s="87" t="str">
        <f>IF(F47="","",IF(AND(F47&lt;&gt;"",入力ボックス!$C$7&gt;F47),"交付決定日前","○"))</f>
        <v/>
      </c>
      <c r="V47" s="88" t="str">
        <f>IF(G47="","",IF(AND(G47&lt;&gt;"",入力ボックス!$C$8&lt;G47),"完了日より後",IF(O45&gt;G47,"発注と支払の日付が前後","○")))</f>
        <v/>
      </c>
    </row>
    <row r="48" spans="2:22" ht="14.25" customHeight="1">
      <c r="C48" s="70" t="str">
        <f ca="1">IF($D48="","",IF(LEFT($C$7,1)="⑭","14-","1-") &amp; $B46 &amp; "_"&amp;各月内訳表!$G$7)</f>
        <v/>
      </c>
      <c r="D48" s="71" t="str" cm="1">
        <f t="array" aca="1" ref="D48" ca="1">INDIRECT("各月内訳表!G" &amp; 29+27*(B46-1))</f>
        <v/>
      </c>
      <c r="E48" s="71" t="str">
        <f t="shared" ca="1" si="4"/>
        <v/>
      </c>
      <c r="F48" s="72"/>
      <c r="G48" s="83"/>
      <c r="H48" s="73"/>
      <c r="I48" s="164" t="str" cm="1">
        <f t="array" aca="1" ref="I48" ca="1">INDIRECT("各月内訳表!S" &amp; 29+27*(B46-1))</f>
        <v/>
      </c>
      <c r="J48" s="165"/>
      <c r="K48" s="85"/>
      <c r="L48" s="85"/>
      <c r="U48" s="87" t="str">
        <f>IF(F48="","",IF(AND(F48&lt;&gt;"",入力ボックス!$C$7&gt;F48),"交付決定日前","○"))</f>
        <v/>
      </c>
      <c r="V48" s="88" t="str">
        <f>IF(G48="","",IF(AND(G48&lt;&gt;"",入力ボックス!$C$8&lt;G48),"完了日より後",IF(O46&gt;G48,"発注と支払の日付が前後","○")))</f>
        <v/>
      </c>
    </row>
    <row r="49" spans="2:22" ht="14.25" customHeight="1">
      <c r="C49" s="70" t="str">
        <f ca="1">IF($D49="","",IF(LEFT($C$7,1)="⑭","14-","1-") &amp; $B46 &amp; "_"&amp;各月内訳表!$H$7)</f>
        <v/>
      </c>
      <c r="D49" s="71" t="str" cm="1">
        <f t="array" aca="1" ref="D49" ca="1">INDIRECT("各月内訳表!H" &amp; 29+27*(B46-1))</f>
        <v/>
      </c>
      <c r="E49" s="71" t="str">
        <f t="shared" ca="1" si="4"/>
        <v/>
      </c>
      <c r="F49" s="72"/>
      <c r="G49" s="83"/>
      <c r="H49" s="73"/>
      <c r="I49" s="164" t="str" cm="1">
        <f t="array" aca="1" ref="I49" ca="1">INDIRECT("各月内訳表!T" &amp; 29+27*(B46-1))</f>
        <v/>
      </c>
      <c r="J49" s="165"/>
      <c r="K49" s="85"/>
      <c r="L49" s="85"/>
      <c r="U49" s="87" t="str">
        <f>IF(F49="","",IF(AND(F49&lt;&gt;"",入力ボックス!$C$7&gt;F49),"交付決定日前","○"))</f>
        <v/>
      </c>
      <c r="V49" s="88" t="str">
        <f>IF(G49="","",IF(AND(G49&lt;&gt;"",入力ボックス!$C$8&lt;G49),"完了日より後",IF(O47&gt;G49,"発注と支払の日付が前後","○")))</f>
        <v/>
      </c>
    </row>
    <row r="50" spans="2:22" ht="14.25" customHeight="1">
      <c r="C50" s="70" t="str">
        <f ca="1">IF($D50="","",IF(LEFT($C$7,1)="⑭","14-","1-") &amp; $B46 &amp; "_"&amp;各月内訳表!$I$7)</f>
        <v/>
      </c>
      <c r="D50" s="71" t="str" cm="1">
        <f t="array" aca="1" ref="D50" ca="1">INDIRECT("各月内訳表!I" &amp; 29+27*(B46-1))</f>
        <v/>
      </c>
      <c r="E50" s="71" t="str">
        <f t="shared" ca="1" si="4"/>
        <v/>
      </c>
      <c r="F50" s="72"/>
      <c r="G50" s="83"/>
      <c r="H50" s="73"/>
      <c r="I50" s="164" t="str" cm="1">
        <f t="array" aca="1" ref="I50" ca="1">INDIRECT("各月内訳表!U" &amp; 29+27*(B46-1))</f>
        <v/>
      </c>
      <c r="J50" s="165"/>
      <c r="K50" s="85"/>
      <c r="L50" s="85"/>
      <c r="U50" s="87" t="str">
        <f>IF(F50="","",IF(AND(F50&lt;&gt;"",入力ボックス!$C$7&gt;F50),"交付決定日前","○"))</f>
        <v/>
      </c>
      <c r="V50" s="88" t="str">
        <f>IF(G50="","",IF(AND(G50&lt;&gt;"",入力ボックス!$C$8&lt;G50),"完了日より後",IF(O48&gt;G50,"発注と支払の日付が前後","○")))</f>
        <v/>
      </c>
    </row>
    <row r="51" spans="2:22" ht="14.25" customHeight="1">
      <c r="C51" s="70" t="str">
        <f ca="1">IF($D51="","",IF(LEFT($C$7,1)="⑭","14-","1-") &amp; $B46 &amp; "_"&amp;各月内訳表!$J$7)</f>
        <v/>
      </c>
      <c r="D51" s="71" t="str" cm="1">
        <f t="array" aca="1" ref="D51" ca="1">INDIRECT("各月内訳表!J" &amp; 29+27*(B46-1))</f>
        <v/>
      </c>
      <c r="E51" s="71" t="str">
        <f t="shared" ca="1" si="4"/>
        <v/>
      </c>
      <c r="F51" s="72"/>
      <c r="G51" s="83"/>
      <c r="H51" s="73"/>
      <c r="I51" s="164" t="str" cm="1">
        <f t="array" aca="1" ref="I51" ca="1">INDIRECT("各月内訳表!V" &amp; 29+27*(B46-1))</f>
        <v/>
      </c>
      <c r="J51" s="165"/>
      <c r="K51" s="85"/>
      <c r="L51" s="85"/>
      <c r="U51" s="87" t="str">
        <f>IF(F51="","",IF(AND(F51&lt;&gt;"",入力ボックス!$C$7&gt;F51),"交付決定日前","○"))</f>
        <v/>
      </c>
      <c r="V51" s="88" t="str">
        <f>IF(G51="","",IF(AND(G51&lt;&gt;"",入力ボックス!$C$8&lt;G51),"完了日より後",IF(O49&gt;G51,"発注と支払の日付が前後","○")))</f>
        <v/>
      </c>
    </row>
    <row r="52" spans="2:22" ht="14.25" customHeight="1">
      <c r="C52" s="70" t="str">
        <f ca="1">IF($D52="","",IF(LEFT($C$7,1)="⑭","14-","1-") &amp; $B46 &amp; "_"&amp;各月内訳表!$K$7)</f>
        <v/>
      </c>
      <c r="D52" s="71" t="str" cm="1">
        <f t="array" aca="1" ref="D52" ca="1">INDIRECT("各月内訳表!K" &amp; 29+27*(B46-1))</f>
        <v/>
      </c>
      <c r="E52" s="71" t="str">
        <f t="shared" ca="1" si="4"/>
        <v/>
      </c>
      <c r="F52" s="72"/>
      <c r="G52" s="83"/>
      <c r="H52" s="73"/>
      <c r="I52" s="164" t="str" cm="1">
        <f t="array" aca="1" ref="I52" ca="1">INDIRECT("各月内訳表!W" &amp; 29+27*(B46-1))</f>
        <v/>
      </c>
      <c r="J52" s="165"/>
      <c r="K52" s="85"/>
      <c r="L52" s="85"/>
      <c r="U52" s="87" t="str">
        <f>IF(F52="","",IF(AND(F52&lt;&gt;"",入力ボックス!$C$7&gt;F52),"交付決定日前","○"))</f>
        <v/>
      </c>
      <c r="V52" s="88" t="str">
        <f>IF(G52="","",IF(AND(G52&lt;&gt;"",入力ボックス!$C$8&lt;G52),"完了日より後",IF(O50&gt;G52,"発注と支払の日付が前後","○")))</f>
        <v/>
      </c>
    </row>
    <row r="53" spans="2:22" ht="14.25" customHeight="1">
      <c r="C53" s="74" t="str">
        <f ca="1">IF($D53="","",IF(LEFT($C$7,1)="⑭","14-","1-") &amp; $B46 &amp; "_"&amp;各月内訳表!$L$7)</f>
        <v/>
      </c>
      <c r="D53" s="75" t="str" cm="1">
        <f t="array" aca="1" ref="D53" ca="1">INDIRECT("各月内訳表!L" &amp; 29+27*(B46-1))</f>
        <v/>
      </c>
      <c r="E53" s="75" t="str">
        <f t="shared" ca="1" si="4"/>
        <v/>
      </c>
      <c r="F53" s="76"/>
      <c r="G53" s="84"/>
      <c r="H53" s="73"/>
      <c r="I53" s="164" t="str" cm="1">
        <f t="array" aca="1" ref="I53" ca="1">INDIRECT("各月内訳表!X" &amp; 29+27*(B46-1))</f>
        <v/>
      </c>
      <c r="J53" s="165"/>
      <c r="K53" s="85"/>
      <c r="L53" s="85"/>
      <c r="U53" s="87" t="str">
        <f>IF(F53="","",IF(AND(F53&lt;&gt;"",入力ボックス!$C$7&gt;F53),"交付決定日前","○"))</f>
        <v/>
      </c>
      <c r="V53" s="88" t="str">
        <f>IF(G53="","",IF(AND(G53&lt;&gt;"",入力ボックス!$C$8&lt;G53),"完了日より後",IF(O51&gt;G53,"発注と支払の日付が前後","○")))</f>
        <v/>
      </c>
    </row>
    <row r="54" spans="2:22" ht="14.25" customHeight="1">
      <c r="C54" s="77"/>
      <c r="D54" s="78"/>
      <c r="E54" s="78"/>
      <c r="F54" s="79"/>
      <c r="G54" s="79"/>
      <c r="H54" s="80"/>
      <c r="I54" s="166"/>
      <c r="J54" s="167"/>
      <c r="K54" s="78"/>
      <c r="L54" s="78"/>
      <c r="U54" s="89" t="str">
        <f>IF(F54="","",IF(AND(F54&lt;&gt;"",入力ボックス!$C$7&gt;F54),"交付決定日前","○"))</f>
        <v/>
      </c>
      <c r="V54" s="89" t="str">
        <f>IF(G54="","",IF(AND(G54&lt;&gt;"",入力ボックス!$C$8&lt;G54),"完了日より後",IF(O52&gt;G54,"発注と支払の日付が前後","○")))</f>
        <v/>
      </c>
    </row>
    <row r="55" spans="2:22" ht="14.25" customHeight="1">
      <c r="B55" s="46">
        <f>B46+1</f>
        <v>6</v>
      </c>
      <c r="C55" s="67" t="str">
        <f ca="1">IF($D55="","",IF(LEFT($C$7,1)="⑭","14-","1-") &amp; $B55 &amp;"_"&amp;各月内訳表!$E$7)</f>
        <v/>
      </c>
      <c r="D55" s="68" t="str" cm="1">
        <f t="array" aca="1" ref="D55" ca="1">INDIRECT("各月内訳表!E" &amp; 29+27*(B55-1))</f>
        <v/>
      </c>
      <c r="E55" s="68" t="str">
        <f ca="1">IF(ISBLANK(D55),"",D55)</f>
        <v/>
      </c>
      <c r="F55" s="82"/>
      <c r="G55" s="82"/>
      <c r="H55" s="141" t="str" cm="1">
        <f t="array" aca="1" ref="H55" ca="1">IF(INDIRECT("各月内訳表!E"&amp;5+27*(B55-1))="","",HYPERLINK("#各月内訳表!E"&amp;5+27*(B55-1),INDIRECT("各月内訳表!E"&amp;5+27*(B55-1))))</f>
        <v/>
      </c>
      <c r="I55" s="170" t="str" cm="1">
        <f t="array" aca="1" ref="I55" ca="1">INDIRECT("各月内訳表!Q" &amp; 29+27*(B55-1))</f>
        <v/>
      </c>
      <c r="J55" s="171"/>
      <c r="K55" s="85"/>
      <c r="L55" s="85"/>
      <c r="U55" s="87" t="str">
        <f>IF(F55="","",IF(AND(F55&lt;&gt;"",入力ボックス!$C$7&gt;F55),"交付決定日前","○"))</f>
        <v/>
      </c>
      <c r="V55" s="88" t="str">
        <f>IF(G55="","",IF(AND(G55&lt;&gt;"",入力ボックス!$C$8&lt;G55),"完了日より後",IF(O53&gt;G55,"発注と支払の日付が前後","○")))</f>
        <v/>
      </c>
    </row>
    <row r="56" spans="2:22" ht="14.25" customHeight="1">
      <c r="C56" s="70" t="str">
        <f ca="1">IF($D56="","",IF(LEFT($C$7,1)="⑭","14-","1-") &amp; $B55 &amp; "_"&amp;各月内訳表!$F$7)</f>
        <v/>
      </c>
      <c r="D56" s="71" t="str" cm="1">
        <f t="array" aca="1" ref="D56" ca="1">INDIRECT("各月内訳表!F" &amp; 29+27*(B55-1))</f>
        <v/>
      </c>
      <c r="E56" s="71" t="str">
        <f t="shared" ref="E56:E62" ca="1" si="5">IF(ISBLANK(D56),"",D56)</f>
        <v/>
      </c>
      <c r="F56" s="72"/>
      <c r="G56" s="83"/>
      <c r="H56" s="73"/>
      <c r="I56" s="164" t="str" cm="1">
        <f t="array" aca="1" ref="I56" ca="1">INDIRECT("各月内訳表!R" &amp; 29+27*(B55-1))</f>
        <v/>
      </c>
      <c r="J56" s="165"/>
      <c r="K56" s="85"/>
      <c r="L56" s="85"/>
      <c r="U56" s="87" t="str">
        <f>IF(F56="","",IF(AND(F56&lt;&gt;"",入力ボックス!$C$7&gt;F56),"交付決定日前","○"))</f>
        <v/>
      </c>
      <c r="V56" s="88" t="str">
        <f>IF(G56="","",IF(AND(G56&lt;&gt;"",入力ボックス!$C$8&lt;G56),"完了日より後",IF(O54&gt;G56,"発注と支払の日付が前後","○")))</f>
        <v/>
      </c>
    </row>
    <row r="57" spans="2:22" ht="14.25" customHeight="1">
      <c r="C57" s="70" t="str">
        <f ca="1">IF($D57="","",IF(LEFT($C$7,1)="⑭","14-","1-") &amp; $B55 &amp; "_"&amp;各月内訳表!$G$7)</f>
        <v/>
      </c>
      <c r="D57" s="71" t="str" cm="1">
        <f t="array" aca="1" ref="D57" ca="1">INDIRECT("各月内訳表!G" &amp; 29+27*(B55-1))</f>
        <v/>
      </c>
      <c r="E57" s="71" t="str">
        <f t="shared" ca="1" si="5"/>
        <v/>
      </c>
      <c r="F57" s="72"/>
      <c r="G57" s="83"/>
      <c r="H57" s="73"/>
      <c r="I57" s="164" t="str" cm="1">
        <f t="array" aca="1" ref="I57" ca="1">INDIRECT("各月内訳表!S" &amp; 29+27*(B55-1))</f>
        <v/>
      </c>
      <c r="J57" s="165"/>
      <c r="K57" s="85"/>
      <c r="L57" s="85"/>
      <c r="U57" s="87" t="str">
        <f>IF(F57="","",IF(AND(F57&lt;&gt;"",入力ボックス!$C$7&gt;F57),"交付決定日前","○"))</f>
        <v/>
      </c>
      <c r="V57" s="88" t="str">
        <f>IF(G57="","",IF(AND(G57&lt;&gt;"",入力ボックス!$C$8&lt;G57),"完了日より後",IF(O55&gt;G57,"発注と支払の日付が前後","○")))</f>
        <v/>
      </c>
    </row>
    <row r="58" spans="2:22" ht="14.25" customHeight="1">
      <c r="C58" s="70" t="str">
        <f ca="1">IF($D58="","",IF(LEFT($C$7,1)="⑭","14-","1-") &amp; $B55 &amp; "_"&amp;各月内訳表!$H$7)</f>
        <v/>
      </c>
      <c r="D58" s="71" t="str" cm="1">
        <f t="array" aca="1" ref="D58" ca="1">INDIRECT("各月内訳表!H" &amp; 29+27*(B55-1))</f>
        <v/>
      </c>
      <c r="E58" s="71" t="str">
        <f t="shared" ca="1" si="5"/>
        <v/>
      </c>
      <c r="F58" s="72"/>
      <c r="G58" s="83"/>
      <c r="H58" s="73"/>
      <c r="I58" s="164" t="str" cm="1">
        <f t="array" aca="1" ref="I58" ca="1">INDIRECT("各月内訳表!T" &amp; 29+27*(B55-1))</f>
        <v/>
      </c>
      <c r="J58" s="165"/>
      <c r="K58" s="85"/>
      <c r="L58" s="85"/>
      <c r="U58" s="87" t="str">
        <f>IF(F58="","",IF(AND(F58&lt;&gt;"",入力ボックス!$C$7&gt;F58),"交付決定日前","○"))</f>
        <v/>
      </c>
      <c r="V58" s="88" t="str">
        <f>IF(G58="","",IF(AND(G58&lt;&gt;"",入力ボックス!$C$8&lt;G58),"完了日より後",IF(O56&gt;G58,"発注と支払の日付が前後","○")))</f>
        <v/>
      </c>
    </row>
    <row r="59" spans="2:22" ht="14.25" customHeight="1">
      <c r="C59" s="70" t="str">
        <f ca="1">IF($D59="","",IF(LEFT($C$7,1)="⑭","14-","1-") &amp; $B55 &amp; "_"&amp;各月内訳表!$I$7)</f>
        <v/>
      </c>
      <c r="D59" s="71" t="str" cm="1">
        <f t="array" aca="1" ref="D59" ca="1">INDIRECT("各月内訳表!I" &amp; 29+27*(B55-1))</f>
        <v/>
      </c>
      <c r="E59" s="71" t="str">
        <f t="shared" ca="1" si="5"/>
        <v/>
      </c>
      <c r="F59" s="72"/>
      <c r="G59" s="83"/>
      <c r="H59" s="73"/>
      <c r="I59" s="164" t="str" cm="1">
        <f t="array" aca="1" ref="I59" ca="1">INDIRECT("各月内訳表!U" &amp; 29+27*(B55-1))</f>
        <v/>
      </c>
      <c r="J59" s="165"/>
      <c r="K59" s="85"/>
      <c r="L59" s="85"/>
      <c r="U59" s="87" t="str">
        <f>IF(F59="","",IF(AND(F59&lt;&gt;"",入力ボックス!$C$7&gt;F59),"交付決定日前","○"))</f>
        <v/>
      </c>
      <c r="V59" s="88" t="str">
        <f>IF(G59="","",IF(AND(G59&lt;&gt;"",入力ボックス!$C$8&lt;G59),"完了日より後",IF(O57&gt;G59,"発注と支払の日付が前後","○")))</f>
        <v/>
      </c>
    </row>
    <row r="60" spans="2:22" ht="14.25" customHeight="1">
      <c r="C60" s="70" t="str">
        <f ca="1">IF($D60="","",IF(LEFT($C$7,1)="⑭","14-","1-") &amp; $B55 &amp; "_"&amp;各月内訳表!$J$7)</f>
        <v/>
      </c>
      <c r="D60" s="71" t="str" cm="1">
        <f t="array" aca="1" ref="D60" ca="1">INDIRECT("各月内訳表!J" &amp; 29+27*(B55-1))</f>
        <v/>
      </c>
      <c r="E60" s="71" t="str">
        <f t="shared" ca="1" si="5"/>
        <v/>
      </c>
      <c r="F60" s="72"/>
      <c r="G60" s="83"/>
      <c r="H60" s="73"/>
      <c r="I60" s="164" t="str" cm="1">
        <f t="array" aca="1" ref="I60" ca="1">INDIRECT("各月内訳表!V" &amp; 29+27*(B55-1))</f>
        <v/>
      </c>
      <c r="J60" s="165"/>
      <c r="K60" s="85"/>
      <c r="L60" s="85"/>
      <c r="U60" s="87" t="str">
        <f>IF(F60="","",IF(AND(F60&lt;&gt;"",入力ボックス!$C$7&gt;F60),"交付決定日前","○"))</f>
        <v/>
      </c>
      <c r="V60" s="88" t="str">
        <f>IF(G60="","",IF(AND(G60&lt;&gt;"",入力ボックス!$C$8&lt;G60),"完了日より後",IF(O58&gt;G60,"発注と支払の日付が前後","○")))</f>
        <v/>
      </c>
    </row>
    <row r="61" spans="2:22" ht="14.25" customHeight="1">
      <c r="C61" s="70" t="str">
        <f ca="1">IF($D61="","",IF(LEFT($C$7,1)="⑭","14-","1-") &amp; $B55 &amp; "_"&amp;各月内訳表!$K$7)</f>
        <v/>
      </c>
      <c r="D61" s="71" t="str" cm="1">
        <f t="array" aca="1" ref="D61" ca="1">INDIRECT("各月内訳表!K" &amp; 29+27*(B55-1))</f>
        <v/>
      </c>
      <c r="E61" s="71" t="str">
        <f t="shared" ca="1" si="5"/>
        <v/>
      </c>
      <c r="F61" s="72"/>
      <c r="G61" s="83"/>
      <c r="H61" s="73"/>
      <c r="I61" s="164" t="str" cm="1">
        <f t="array" aca="1" ref="I61" ca="1">INDIRECT("各月内訳表!W" &amp; 29+27*(B55-1))</f>
        <v/>
      </c>
      <c r="J61" s="165"/>
      <c r="K61" s="85"/>
      <c r="L61" s="85"/>
      <c r="U61" s="87" t="str">
        <f>IF(F61="","",IF(AND(F61&lt;&gt;"",入力ボックス!$C$7&gt;F61),"交付決定日前","○"))</f>
        <v/>
      </c>
      <c r="V61" s="88" t="str">
        <f>IF(G61="","",IF(AND(G61&lt;&gt;"",入力ボックス!$C$8&lt;G61),"完了日より後",IF(O59&gt;G61,"発注と支払の日付が前後","○")))</f>
        <v/>
      </c>
    </row>
    <row r="62" spans="2:22" ht="14.25" customHeight="1">
      <c r="C62" s="74" t="str">
        <f ca="1">IF($D62="","",IF(LEFT($C$7,1)="⑭","14-","1-") &amp; $B55 &amp; "_"&amp;各月内訳表!$L$7)</f>
        <v/>
      </c>
      <c r="D62" s="75" t="str" cm="1">
        <f t="array" aca="1" ref="D62" ca="1">INDIRECT("各月内訳表!L" &amp; 29+27*(B55-1))</f>
        <v/>
      </c>
      <c r="E62" s="75" t="str">
        <f t="shared" ca="1" si="5"/>
        <v/>
      </c>
      <c r="F62" s="76"/>
      <c r="G62" s="84"/>
      <c r="H62" s="73"/>
      <c r="I62" s="164" t="str" cm="1">
        <f t="array" aca="1" ref="I62" ca="1">INDIRECT("各月内訳表!X" &amp; 29+27*(B55-1))</f>
        <v/>
      </c>
      <c r="J62" s="165"/>
      <c r="K62" s="85"/>
      <c r="L62" s="85"/>
      <c r="U62" s="87" t="str">
        <f>IF(F62="","",IF(AND(F62&lt;&gt;"",入力ボックス!$C$7&gt;F62),"交付決定日前","○"))</f>
        <v/>
      </c>
      <c r="V62" s="88" t="str">
        <f>IF(G62="","",IF(AND(G62&lt;&gt;"",入力ボックス!$C$8&lt;G62),"完了日より後",IF(O60&gt;G62,"発注と支払の日付が前後","○")))</f>
        <v/>
      </c>
    </row>
    <row r="63" spans="2:22" ht="14.25" customHeight="1">
      <c r="C63" s="77"/>
      <c r="D63" s="78"/>
      <c r="E63" s="78"/>
      <c r="F63" s="79"/>
      <c r="G63" s="79"/>
      <c r="H63" s="80"/>
      <c r="I63" s="166"/>
      <c r="J63" s="167"/>
      <c r="K63" s="78"/>
      <c r="L63" s="78"/>
      <c r="U63" s="89" t="str">
        <f>IF(F63="","",IF(AND(F63&lt;&gt;"",入力ボックス!$C$7&gt;F63),"交付決定日前","○"))</f>
        <v/>
      </c>
      <c r="V63" s="89" t="str">
        <f>IF(G63="","",IF(AND(G63&lt;&gt;"",入力ボックス!$C$8&lt;G63),"完了日より後",IF(O61&gt;G63,"発注と支払の日付が前後","○")))</f>
        <v/>
      </c>
    </row>
    <row r="64" spans="2:22" ht="14.25" customHeight="1">
      <c r="B64" s="46">
        <f>B55+1</f>
        <v>7</v>
      </c>
      <c r="C64" s="67" t="str">
        <f ca="1">IF($D64="","",IF(LEFT($C$7,1)="⑭","14-","1-") &amp; $B64 &amp;"_"&amp;各月内訳表!$E$7)</f>
        <v/>
      </c>
      <c r="D64" s="68" t="str" cm="1">
        <f t="array" aca="1" ref="D64" ca="1">INDIRECT("各月内訳表!E" &amp; 29+27*(B64-1))</f>
        <v/>
      </c>
      <c r="E64" s="68" t="str">
        <f ca="1">IF(ISBLANK(D64),"",D64)</f>
        <v/>
      </c>
      <c r="F64" s="82"/>
      <c r="G64" s="82"/>
      <c r="H64" s="141" t="str" cm="1">
        <f t="array" aca="1" ref="H64" ca="1">IF(INDIRECT("各月内訳表!E"&amp;5+27*(B64-1))="","",HYPERLINK("#各月内訳表!E"&amp;5+27*(B64-1),INDIRECT("各月内訳表!E"&amp;5+27*(B64-1))))</f>
        <v/>
      </c>
      <c r="I64" s="170" t="str" cm="1">
        <f t="array" aca="1" ref="I64" ca="1">INDIRECT("各月内訳表!Q" &amp; 29+27*(B64-1))</f>
        <v/>
      </c>
      <c r="J64" s="171"/>
      <c r="K64" s="85"/>
      <c r="L64" s="85"/>
      <c r="N64" s="69"/>
      <c r="U64" s="87" t="str">
        <f>IF(F64="","",IF(AND(F64&lt;&gt;"",入力ボックス!$C$7&gt;F64),"交付決定日前","○"))</f>
        <v/>
      </c>
      <c r="V64" s="88" t="str">
        <f>IF(G64="","",IF(AND(G64&lt;&gt;"",入力ボックス!$C$8&lt;G64),"完了日より後",IF(O62&gt;G64,"発注と支払の日付が前後","○")))</f>
        <v/>
      </c>
    </row>
    <row r="65" spans="2:22" ht="14.25" customHeight="1">
      <c r="C65" s="70" t="str">
        <f ca="1">IF($D65="","",IF(LEFT($C$7,1)="⑭","14-","1-") &amp; $B64 &amp; "_"&amp;各月内訳表!$F$7)</f>
        <v/>
      </c>
      <c r="D65" s="71" t="str" cm="1">
        <f t="array" aca="1" ref="D65" ca="1">INDIRECT("各月内訳表!F" &amp; 29+27*(B64-1))</f>
        <v/>
      </c>
      <c r="E65" s="71" t="str">
        <f t="shared" ref="E65:E71" ca="1" si="6">IF(ISBLANK(D65),"",D65)</f>
        <v/>
      </c>
      <c r="F65" s="72"/>
      <c r="G65" s="83"/>
      <c r="H65" s="73"/>
      <c r="I65" s="164" t="str" cm="1">
        <f t="array" aca="1" ref="I65" ca="1">INDIRECT("各月内訳表!R" &amp; 29+27*(B64-1))</f>
        <v/>
      </c>
      <c r="J65" s="165"/>
      <c r="K65" s="85"/>
      <c r="L65" s="85"/>
      <c r="U65" s="87" t="str">
        <f>IF(F65="","",IF(AND(F65&lt;&gt;"",入力ボックス!$C$7&gt;F65),"交付決定日前","○"))</f>
        <v/>
      </c>
      <c r="V65" s="88" t="str">
        <f>IF(G65="","",IF(AND(G65&lt;&gt;"",入力ボックス!$C$8&lt;G65),"完了日より後",IF(O63&gt;G65,"発注と支払の日付が前後","○")))</f>
        <v/>
      </c>
    </row>
    <row r="66" spans="2:22" ht="14.25" customHeight="1">
      <c r="C66" s="70" t="str">
        <f ca="1">IF($D66="","",IF(LEFT($C$7,1)="⑭","14-","1-") &amp; $B64 &amp; "_"&amp;各月内訳表!$G$7)</f>
        <v/>
      </c>
      <c r="D66" s="71" t="str" cm="1">
        <f t="array" aca="1" ref="D66" ca="1">INDIRECT("各月内訳表!G" &amp; 29+27*(B64-1))</f>
        <v/>
      </c>
      <c r="E66" s="71" t="str">
        <f t="shared" ca="1" si="6"/>
        <v/>
      </c>
      <c r="F66" s="72"/>
      <c r="G66" s="83"/>
      <c r="H66" s="73"/>
      <c r="I66" s="164" t="str" cm="1">
        <f t="array" aca="1" ref="I66" ca="1">INDIRECT("各月内訳表!S" &amp; 29+27*(B64-1))</f>
        <v/>
      </c>
      <c r="J66" s="165"/>
      <c r="K66" s="85"/>
      <c r="L66" s="85"/>
      <c r="U66" s="87" t="str">
        <f>IF(F66="","",IF(AND(F66&lt;&gt;"",入力ボックス!$C$7&gt;F66),"交付決定日前","○"))</f>
        <v/>
      </c>
      <c r="V66" s="88" t="str">
        <f>IF(G66="","",IF(AND(G66&lt;&gt;"",入力ボックス!$C$8&lt;G66),"完了日より後",IF(O64&gt;G66,"発注と支払の日付が前後","○")))</f>
        <v/>
      </c>
    </row>
    <row r="67" spans="2:22" ht="14.25" customHeight="1">
      <c r="C67" s="70" t="str">
        <f ca="1">IF($D67="","",IF(LEFT($C$7,1)="⑭","14-","1-") &amp; $B64 &amp; "_"&amp;各月内訳表!$H$7)</f>
        <v/>
      </c>
      <c r="D67" s="71" t="str" cm="1">
        <f t="array" aca="1" ref="D67" ca="1">INDIRECT("各月内訳表!H" &amp; 29+27*(B64-1))</f>
        <v/>
      </c>
      <c r="E67" s="71" t="str">
        <f t="shared" ca="1" si="6"/>
        <v/>
      </c>
      <c r="F67" s="72"/>
      <c r="G67" s="83"/>
      <c r="H67" s="73"/>
      <c r="I67" s="164" t="str" cm="1">
        <f t="array" aca="1" ref="I67" ca="1">INDIRECT("各月内訳表!T" &amp; 29+27*(B64-1))</f>
        <v/>
      </c>
      <c r="J67" s="165"/>
      <c r="K67" s="85"/>
      <c r="L67" s="85"/>
      <c r="U67" s="87" t="str">
        <f>IF(F67="","",IF(AND(F67&lt;&gt;"",入力ボックス!$C$7&gt;F67),"交付決定日前","○"))</f>
        <v/>
      </c>
      <c r="V67" s="88" t="str">
        <f>IF(G67="","",IF(AND(G67&lt;&gt;"",入力ボックス!$C$8&lt;G67),"完了日より後",IF(O65&gt;G67,"発注と支払の日付が前後","○")))</f>
        <v/>
      </c>
    </row>
    <row r="68" spans="2:22" ht="14.25" customHeight="1">
      <c r="C68" s="70" t="str">
        <f ca="1">IF($D68="","",IF(LEFT($C$7,1)="⑭","14-","1-") &amp; $B64 &amp; "_"&amp;各月内訳表!$I$7)</f>
        <v/>
      </c>
      <c r="D68" s="71" t="str" cm="1">
        <f t="array" aca="1" ref="D68" ca="1">INDIRECT("各月内訳表!I" &amp; 29+27*(B64-1))</f>
        <v/>
      </c>
      <c r="E68" s="71" t="str">
        <f t="shared" ca="1" si="6"/>
        <v/>
      </c>
      <c r="F68" s="72"/>
      <c r="G68" s="83"/>
      <c r="H68" s="73"/>
      <c r="I68" s="164" t="str" cm="1">
        <f t="array" aca="1" ref="I68" ca="1">INDIRECT("各月内訳表!U" &amp; 29+27*(B64-1))</f>
        <v/>
      </c>
      <c r="J68" s="165"/>
      <c r="K68" s="85"/>
      <c r="L68" s="85"/>
      <c r="U68" s="87" t="str">
        <f>IF(F68="","",IF(AND(F68&lt;&gt;"",入力ボックス!$C$7&gt;F68),"交付決定日前","○"))</f>
        <v/>
      </c>
      <c r="V68" s="88" t="str">
        <f>IF(G68="","",IF(AND(G68&lt;&gt;"",入力ボックス!$C$8&lt;G68),"完了日より後",IF(O66&gt;G68,"発注と支払の日付が前後","○")))</f>
        <v/>
      </c>
    </row>
    <row r="69" spans="2:22" ht="14.25" customHeight="1">
      <c r="C69" s="70" t="str">
        <f ca="1">IF($D69="","",IF(LEFT($C$7,1)="⑭","14-","1-") &amp; $B64 &amp; "_"&amp;各月内訳表!$J$7)</f>
        <v/>
      </c>
      <c r="D69" s="71" t="str" cm="1">
        <f t="array" aca="1" ref="D69" ca="1">INDIRECT("各月内訳表!J" &amp; 29+27*(B64-1))</f>
        <v/>
      </c>
      <c r="E69" s="71" t="str">
        <f t="shared" ca="1" si="6"/>
        <v/>
      </c>
      <c r="F69" s="72"/>
      <c r="G69" s="83"/>
      <c r="H69" s="73"/>
      <c r="I69" s="164" t="str" cm="1">
        <f t="array" aca="1" ref="I69" ca="1">INDIRECT("各月内訳表!V" &amp; 29+27*(B64-1))</f>
        <v/>
      </c>
      <c r="J69" s="165"/>
      <c r="K69" s="85"/>
      <c r="L69" s="85"/>
      <c r="U69" s="87" t="str">
        <f>IF(F69="","",IF(AND(F69&lt;&gt;"",入力ボックス!$C$7&gt;F69),"交付決定日前","○"))</f>
        <v/>
      </c>
      <c r="V69" s="88" t="str">
        <f>IF(G69="","",IF(AND(G69&lt;&gt;"",入力ボックス!$C$8&lt;G69),"完了日より後",IF(O67&gt;G69,"発注と支払の日付が前後","○")))</f>
        <v/>
      </c>
    </row>
    <row r="70" spans="2:22" ht="14.25" customHeight="1">
      <c r="C70" s="70" t="str">
        <f ca="1">IF($D70="","",IF(LEFT($C$7,1)="⑭","14-","1-") &amp; $B64 &amp; "_"&amp;各月内訳表!$K$7)</f>
        <v/>
      </c>
      <c r="D70" s="71" t="str" cm="1">
        <f t="array" aca="1" ref="D70" ca="1">INDIRECT("各月内訳表!K" &amp; 29+27*(B64-1))</f>
        <v/>
      </c>
      <c r="E70" s="71" t="str">
        <f t="shared" ca="1" si="6"/>
        <v/>
      </c>
      <c r="F70" s="72"/>
      <c r="G70" s="83"/>
      <c r="H70" s="73"/>
      <c r="I70" s="164" t="str" cm="1">
        <f t="array" aca="1" ref="I70" ca="1">INDIRECT("各月内訳表!W" &amp; 29+27*(B64-1))</f>
        <v/>
      </c>
      <c r="J70" s="165"/>
      <c r="K70" s="85"/>
      <c r="L70" s="85"/>
      <c r="U70" s="87" t="str">
        <f>IF(F70="","",IF(AND(F70&lt;&gt;"",入力ボックス!$C$7&gt;F70),"交付決定日前","○"))</f>
        <v/>
      </c>
      <c r="V70" s="88" t="str">
        <f>IF(G70="","",IF(AND(G70&lt;&gt;"",入力ボックス!$C$8&lt;G70),"完了日より後",IF(O68&gt;G70,"発注と支払の日付が前後","○")))</f>
        <v/>
      </c>
    </row>
    <row r="71" spans="2:22" ht="14.25" customHeight="1">
      <c r="C71" s="74" t="str">
        <f ca="1">IF($D71="","",IF(LEFT($C$7,1)="⑭","14-","1-") &amp; $B64 &amp; "_"&amp;各月内訳表!$L$7)</f>
        <v/>
      </c>
      <c r="D71" s="75" t="str" cm="1">
        <f t="array" aca="1" ref="D71" ca="1">INDIRECT("各月内訳表!L" &amp; 29+27*(B64-1))</f>
        <v/>
      </c>
      <c r="E71" s="75" t="str">
        <f t="shared" ca="1" si="6"/>
        <v/>
      </c>
      <c r="F71" s="76"/>
      <c r="G71" s="84"/>
      <c r="H71" s="73"/>
      <c r="I71" s="164" t="str" cm="1">
        <f t="array" aca="1" ref="I71" ca="1">INDIRECT("各月内訳表!X" &amp; 29+27*(B64-1))</f>
        <v/>
      </c>
      <c r="J71" s="165"/>
      <c r="K71" s="85"/>
      <c r="L71" s="85"/>
      <c r="U71" s="87" t="str">
        <f>IF(F71="","",IF(AND(F71&lt;&gt;"",入力ボックス!$C$7&gt;F71),"交付決定日前","○"))</f>
        <v/>
      </c>
      <c r="V71" s="88" t="str">
        <f>IF(G71="","",IF(AND(G71&lt;&gt;"",入力ボックス!$C$8&lt;G71),"完了日より後",IF(O69&gt;G71,"発注と支払の日付が前後","○")))</f>
        <v/>
      </c>
    </row>
    <row r="72" spans="2:22" ht="14.25" customHeight="1">
      <c r="C72" s="77"/>
      <c r="D72" s="78"/>
      <c r="E72" s="78"/>
      <c r="F72" s="79"/>
      <c r="G72" s="79"/>
      <c r="H72" s="80"/>
      <c r="I72" s="166"/>
      <c r="J72" s="167"/>
      <c r="K72" s="78"/>
      <c r="L72" s="78"/>
      <c r="U72" s="89" t="str">
        <f>IF(F72="","",IF(AND(F72&lt;&gt;"",入力ボックス!$C$7&gt;F72),"交付決定日前","○"))</f>
        <v/>
      </c>
      <c r="V72" s="89" t="str">
        <f>IF(G72="","",IF(AND(G72&lt;&gt;"",入力ボックス!$C$8&lt;G72),"完了日より後",IF(O70&gt;G72,"発注と支払の日付が前後","○")))</f>
        <v/>
      </c>
    </row>
    <row r="73" spans="2:22" ht="14.25" customHeight="1">
      <c r="B73" s="46">
        <f>B64+1</f>
        <v>8</v>
      </c>
      <c r="C73" s="67" t="str">
        <f ca="1">IF($D73="","",IF(LEFT($C$7,1)="⑭","14-","1-") &amp; $B73 &amp;"_"&amp;各月内訳表!$E$7)</f>
        <v/>
      </c>
      <c r="D73" s="68" t="str" cm="1">
        <f t="array" aca="1" ref="D73" ca="1">INDIRECT("各月内訳表!E" &amp; 29+27*(B73-1))</f>
        <v/>
      </c>
      <c r="E73" s="68" t="str">
        <f ca="1">IF(ISBLANK(D73),"",D73)</f>
        <v/>
      </c>
      <c r="F73" s="82"/>
      <c r="G73" s="82"/>
      <c r="H73" s="141" t="str" cm="1">
        <f t="array" aca="1" ref="H73" ca="1">IF(INDIRECT("各月内訳表!E"&amp;5+27*(B73-1))="","",HYPERLINK("#各月内訳表!E"&amp;5+27*(B73-1),INDIRECT("各月内訳表!E"&amp;5+27*(B73-1))))</f>
        <v/>
      </c>
      <c r="I73" s="170" t="str" cm="1">
        <f t="array" aca="1" ref="I73" ca="1">INDIRECT("各月内訳表!Q" &amp; 29+27*(B73-1))</f>
        <v/>
      </c>
      <c r="J73" s="171"/>
      <c r="K73" s="85"/>
      <c r="L73" s="85"/>
      <c r="U73" s="87" t="str">
        <f>IF(F73="","",IF(AND(F73&lt;&gt;"",入力ボックス!$C$7&gt;F73),"交付決定日前","○"))</f>
        <v/>
      </c>
      <c r="V73" s="88" t="str">
        <f>IF(G73="","",IF(AND(G73&lt;&gt;"",入力ボックス!$C$8&lt;G73),"完了日より後",IF(O71&gt;G73,"発注と支払の日付が前後","○")))</f>
        <v/>
      </c>
    </row>
    <row r="74" spans="2:22" ht="14.25" customHeight="1">
      <c r="C74" s="70" t="str">
        <f ca="1">IF($D74="","",IF(LEFT($C$7,1)="⑭","14-","1-") &amp; $B73 &amp; "_"&amp;各月内訳表!$F$7)</f>
        <v/>
      </c>
      <c r="D74" s="71" t="str" cm="1">
        <f t="array" aca="1" ref="D74" ca="1">INDIRECT("各月内訳表!F" &amp; 29+27*(B73-1))</f>
        <v/>
      </c>
      <c r="E74" s="71" t="str">
        <f t="shared" ref="E74:E80" ca="1" si="7">IF(ISBLANK(D74),"",D74)</f>
        <v/>
      </c>
      <c r="F74" s="72"/>
      <c r="G74" s="83"/>
      <c r="H74" s="73"/>
      <c r="I74" s="164" t="str" cm="1">
        <f t="array" aca="1" ref="I74" ca="1">INDIRECT("各月内訳表!R" &amp; 29+27*(B73-1))</f>
        <v/>
      </c>
      <c r="J74" s="165"/>
      <c r="K74" s="85"/>
      <c r="L74" s="85"/>
      <c r="U74" s="87" t="str">
        <f>IF(F74="","",IF(AND(F74&lt;&gt;"",入力ボックス!$C$7&gt;F74),"交付決定日前","○"))</f>
        <v/>
      </c>
      <c r="V74" s="88" t="str">
        <f>IF(G74="","",IF(AND(G74&lt;&gt;"",入力ボックス!$C$8&lt;G74),"完了日より後",IF(O72&gt;G74,"発注と支払の日付が前後","○")))</f>
        <v/>
      </c>
    </row>
    <row r="75" spans="2:22" ht="14.25" customHeight="1">
      <c r="C75" s="70" t="str">
        <f ca="1">IF($D75="","",IF(LEFT($C$7,1)="⑭","14-","1-") &amp; $B73 &amp; "_"&amp;各月内訳表!$G$7)</f>
        <v/>
      </c>
      <c r="D75" s="71" t="str" cm="1">
        <f t="array" aca="1" ref="D75" ca="1">INDIRECT("各月内訳表!G" &amp; 29+27*(B73-1))</f>
        <v/>
      </c>
      <c r="E75" s="71" t="str">
        <f t="shared" ca="1" si="7"/>
        <v/>
      </c>
      <c r="F75" s="72"/>
      <c r="G75" s="83"/>
      <c r="H75" s="73"/>
      <c r="I75" s="164" t="str" cm="1">
        <f t="array" aca="1" ref="I75" ca="1">INDIRECT("各月内訳表!S" &amp; 29+27*(B73-1))</f>
        <v/>
      </c>
      <c r="J75" s="165"/>
      <c r="K75" s="85"/>
      <c r="L75" s="85"/>
      <c r="U75" s="87" t="str">
        <f>IF(F75="","",IF(AND(F75&lt;&gt;"",入力ボックス!$C$7&gt;F75),"交付決定日前","○"))</f>
        <v/>
      </c>
      <c r="V75" s="88" t="str">
        <f>IF(G75="","",IF(AND(G75&lt;&gt;"",入力ボックス!$C$8&lt;G75),"完了日より後",IF(O73&gt;G75,"発注と支払の日付が前後","○")))</f>
        <v/>
      </c>
    </row>
    <row r="76" spans="2:22" ht="14.25" customHeight="1">
      <c r="C76" s="70" t="str">
        <f ca="1">IF($D76="","",IF(LEFT($C$7,1)="⑭","14-","1-") &amp; $B73 &amp; "_"&amp;各月内訳表!$H$7)</f>
        <v/>
      </c>
      <c r="D76" s="71" t="str" cm="1">
        <f t="array" aca="1" ref="D76" ca="1">INDIRECT("各月内訳表!H" &amp; 29+27*(B73-1))</f>
        <v/>
      </c>
      <c r="E76" s="71" t="str">
        <f t="shared" ca="1" si="7"/>
        <v/>
      </c>
      <c r="F76" s="72"/>
      <c r="G76" s="83"/>
      <c r="H76" s="73"/>
      <c r="I76" s="164" t="str" cm="1">
        <f t="array" aca="1" ref="I76" ca="1">INDIRECT("各月内訳表!T" &amp; 29+27*(B73-1))</f>
        <v/>
      </c>
      <c r="J76" s="165"/>
      <c r="K76" s="85"/>
      <c r="L76" s="85"/>
      <c r="U76" s="87" t="str">
        <f>IF(F76="","",IF(AND(F76&lt;&gt;"",入力ボックス!$C$7&gt;F76),"交付決定日前","○"))</f>
        <v/>
      </c>
      <c r="V76" s="88" t="str">
        <f>IF(G76="","",IF(AND(G76&lt;&gt;"",入力ボックス!$C$8&lt;G76),"完了日より後",IF(O74&gt;G76,"発注と支払の日付が前後","○")))</f>
        <v/>
      </c>
    </row>
    <row r="77" spans="2:22" ht="14.25" customHeight="1">
      <c r="C77" s="70" t="str">
        <f ca="1">IF($D77="","",IF(LEFT($C$7,1)="⑭","14-","1-") &amp; $B73 &amp; "_"&amp;各月内訳表!$I$7)</f>
        <v/>
      </c>
      <c r="D77" s="71" t="str" cm="1">
        <f t="array" aca="1" ref="D77" ca="1">INDIRECT("各月内訳表!I" &amp; 29+27*(B73-1))</f>
        <v/>
      </c>
      <c r="E77" s="71" t="str">
        <f t="shared" ca="1" si="7"/>
        <v/>
      </c>
      <c r="F77" s="72"/>
      <c r="G77" s="83"/>
      <c r="H77" s="73"/>
      <c r="I77" s="164" t="str" cm="1">
        <f t="array" aca="1" ref="I77" ca="1">INDIRECT("各月内訳表!U" &amp; 29+27*(B73-1))</f>
        <v/>
      </c>
      <c r="J77" s="165"/>
      <c r="K77" s="85"/>
      <c r="L77" s="85"/>
      <c r="U77" s="87" t="str">
        <f>IF(F77="","",IF(AND(F77&lt;&gt;"",入力ボックス!$C$7&gt;F77),"交付決定日前","○"))</f>
        <v/>
      </c>
      <c r="V77" s="88" t="str">
        <f>IF(G77="","",IF(AND(G77&lt;&gt;"",入力ボックス!$C$8&lt;G77),"完了日より後",IF(O75&gt;G77,"発注と支払の日付が前後","○")))</f>
        <v/>
      </c>
    </row>
    <row r="78" spans="2:22" ht="14.25" customHeight="1">
      <c r="C78" s="70" t="str">
        <f ca="1">IF($D78="","",IF(LEFT($C$7,1)="⑭","14-","1-") &amp; $B73 &amp; "_"&amp;各月内訳表!$J$7)</f>
        <v/>
      </c>
      <c r="D78" s="71" t="str" cm="1">
        <f t="array" aca="1" ref="D78" ca="1">INDIRECT("各月内訳表!J" &amp; 29+27*(B73-1))</f>
        <v/>
      </c>
      <c r="E78" s="71" t="str">
        <f t="shared" ca="1" si="7"/>
        <v/>
      </c>
      <c r="F78" s="72"/>
      <c r="G78" s="83"/>
      <c r="H78" s="73"/>
      <c r="I78" s="164" t="str" cm="1">
        <f t="array" aca="1" ref="I78" ca="1">INDIRECT("各月内訳表!V" &amp; 29+27*(B73-1))</f>
        <v/>
      </c>
      <c r="J78" s="165"/>
      <c r="K78" s="85"/>
      <c r="L78" s="85"/>
      <c r="U78" s="87" t="str">
        <f>IF(F78="","",IF(AND(F78&lt;&gt;"",入力ボックス!$C$7&gt;F78),"交付決定日前","○"))</f>
        <v/>
      </c>
      <c r="V78" s="88" t="str">
        <f>IF(G78="","",IF(AND(G78&lt;&gt;"",入力ボックス!$C$8&lt;G78),"完了日より後",IF(O76&gt;G78,"発注と支払の日付が前後","○")))</f>
        <v/>
      </c>
    </row>
    <row r="79" spans="2:22" ht="14.25" customHeight="1">
      <c r="C79" s="70" t="str">
        <f ca="1">IF($D79="","",IF(LEFT($C$7,1)="⑭","14-","1-") &amp; $B73 &amp; "_"&amp;各月内訳表!$K$7)</f>
        <v/>
      </c>
      <c r="D79" s="71" t="str" cm="1">
        <f t="array" aca="1" ref="D79" ca="1">INDIRECT("各月内訳表!K" &amp; 29+27*(B73-1))</f>
        <v/>
      </c>
      <c r="E79" s="71" t="str">
        <f t="shared" ca="1" si="7"/>
        <v/>
      </c>
      <c r="F79" s="72"/>
      <c r="G79" s="83"/>
      <c r="H79" s="73"/>
      <c r="I79" s="164" t="str" cm="1">
        <f t="array" aca="1" ref="I79" ca="1">INDIRECT("各月内訳表!W" &amp; 29+27*(B73-1))</f>
        <v/>
      </c>
      <c r="J79" s="165"/>
      <c r="K79" s="85"/>
      <c r="L79" s="85"/>
      <c r="U79" s="87" t="str">
        <f>IF(F79="","",IF(AND(F79&lt;&gt;"",入力ボックス!$C$7&gt;F79),"交付決定日前","○"))</f>
        <v/>
      </c>
      <c r="V79" s="88" t="str">
        <f>IF(G79="","",IF(AND(G79&lt;&gt;"",入力ボックス!$C$8&lt;G79),"完了日より後",IF(O77&gt;G79,"発注と支払の日付が前後","○")))</f>
        <v/>
      </c>
    </row>
    <row r="80" spans="2:22" ht="14.25" customHeight="1">
      <c r="C80" s="74" t="str">
        <f ca="1">IF($D80="","",IF(LEFT($C$7,1)="⑭","14-","1-") &amp; $B73 &amp; "_"&amp;各月内訳表!$L$7)</f>
        <v/>
      </c>
      <c r="D80" s="75" t="str" cm="1">
        <f t="array" aca="1" ref="D80" ca="1">INDIRECT("各月内訳表!L" &amp; 29+27*(B73-1))</f>
        <v/>
      </c>
      <c r="E80" s="75" t="str">
        <f t="shared" ca="1" si="7"/>
        <v/>
      </c>
      <c r="F80" s="76"/>
      <c r="G80" s="84"/>
      <c r="H80" s="73"/>
      <c r="I80" s="164" t="str" cm="1">
        <f t="array" aca="1" ref="I80" ca="1">INDIRECT("各月内訳表!X" &amp; 29+27*(B73-1))</f>
        <v/>
      </c>
      <c r="J80" s="165"/>
      <c r="K80" s="85"/>
      <c r="L80" s="85"/>
      <c r="U80" s="87" t="str">
        <f>IF(F80="","",IF(AND(F80&lt;&gt;"",入力ボックス!$C$7&gt;F80),"交付決定日前","○"))</f>
        <v/>
      </c>
      <c r="V80" s="88" t="str">
        <f>IF(G80="","",IF(AND(G80&lt;&gt;"",入力ボックス!$C$8&lt;G80),"完了日より後",IF(O78&gt;G80,"発注と支払の日付が前後","○")))</f>
        <v/>
      </c>
    </row>
    <row r="81" spans="2:22" ht="14.25" customHeight="1">
      <c r="C81" s="77"/>
      <c r="D81" s="78"/>
      <c r="E81" s="78"/>
      <c r="F81" s="79"/>
      <c r="G81" s="79"/>
      <c r="H81" s="80"/>
      <c r="I81" s="166"/>
      <c r="J81" s="167"/>
      <c r="K81" s="78"/>
      <c r="L81" s="78"/>
      <c r="U81" s="89" t="str">
        <f>IF(F81="","",IF(AND(F81&lt;&gt;"",入力ボックス!$C$7&gt;F81),"交付決定日前","○"))</f>
        <v/>
      </c>
      <c r="V81" s="89" t="str">
        <f>IF(G81="","",IF(AND(G81&lt;&gt;"",入力ボックス!$C$8&lt;G81),"完了日より後",IF(O79&gt;G81,"発注と支払の日付が前後","○")))</f>
        <v/>
      </c>
    </row>
    <row r="82" spans="2:22" ht="14.25" customHeight="1">
      <c r="B82" s="46">
        <f>B73+1</f>
        <v>9</v>
      </c>
      <c r="C82" s="67" t="str">
        <f ca="1">IF($D82="","",IF(LEFT($C$7,1)="⑭","14-","1-") &amp; $B82 &amp;"_"&amp;各月内訳表!$E$7)</f>
        <v/>
      </c>
      <c r="D82" s="68" t="str" cm="1">
        <f t="array" aca="1" ref="D82" ca="1">INDIRECT("各月内訳表!E" &amp; 29+27*(B82-1))</f>
        <v/>
      </c>
      <c r="E82" s="68" t="str">
        <f ca="1">IF(ISBLANK(D82),"",D82)</f>
        <v/>
      </c>
      <c r="F82" s="82"/>
      <c r="G82" s="82"/>
      <c r="H82" s="141" t="str" cm="1">
        <f t="array" aca="1" ref="H82" ca="1">IF(INDIRECT("各月内訳表!E"&amp;5+27*(B82-1))="","",HYPERLINK("#各月内訳表!E"&amp;5+27*(B82-1),INDIRECT("各月内訳表!E"&amp;5+27*(B82-1))))</f>
        <v/>
      </c>
      <c r="I82" s="170" t="str" cm="1">
        <f t="array" aca="1" ref="I82" ca="1">INDIRECT("各月内訳表!Q" &amp; 29+27*(B82-1))</f>
        <v/>
      </c>
      <c r="J82" s="171"/>
      <c r="K82" s="85"/>
      <c r="L82" s="85"/>
      <c r="U82" s="87" t="str">
        <f>IF(F82="","",IF(AND(F82&lt;&gt;"",入力ボックス!$C$7&gt;F82),"交付決定日前","○"))</f>
        <v/>
      </c>
      <c r="V82" s="88" t="str">
        <f>IF(G82="","",IF(AND(G82&lt;&gt;"",入力ボックス!$C$8&lt;G82),"完了日より後",IF(O80&gt;G82,"発注と支払の日付が前後","○")))</f>
        <v/>
      </c>
    </row>
    <row r="83" spans="2:22" ht="14.25" customHeight="1">
      <c r="C83" s="70" t="str">
        <f ca="1">IF($D83="","",IF(LEFT($C$7,1)="⑭","14-","1-") &amp; $B82 &amp; "_"&amp;各月内訳表!$F$7)</f>
        <v/>
      </c>
      <c r="D83" s="71" t="str" cm="1">
        <f t="array" aca="1" ref="D83" ca="1">INDIRECT("各月内訳表!F" &amp; 29+27*(B82-1))</f>
        <v/>
      </c>
      <c r="E83" s="71" t="str">
        <f t="shared" ref="E83:E89" ca="1" si="8">IF(ISBLANK(D83),"",D83)</f>
        <v/>
      </c>
      <c r="F83" s="72"/>
      <c r="G83" s="83"/>
      <c r="H83" s="73"/>
      <c r="I83" s="164" t="str" cm="1">
        <f t="array" aca="1" ref="I83" ca="1">INDIRECT("各月内訳表!R" &amp; 29+27*(B82-1))</f>
        <v/>
      </c>
      <c r="J83" s="165"/>
      <c r="K83" s="85"/>
      <c r="L83" s="85"/>
      <c r="U83" s="87" t="str">
        <f>IF(F83="","",IF(AND(F83&lt;&gt;"",入力ボックス!$C$7&gt;F83),"交付決定日前","○"))</f>
        <v/>
      </c>
      <c r="V83" s="88" t="str">
        <f>IF(G83="","",IF(AND(G83&lt;&gt;"",入力ボックス!$C$8&lt;G83),"完了日より後",IF(O81&gt;G83,"発注と支払の日付が前後","○")))</f>
        <v/>
      </c>
    </row>
    <row r="84" spans="2:22" ht="14.25" customHeight="1">
      <c r="C84" s="70" t="str">
        <f ca="1">IF($D84="","",IF(LEFT($C$7,1)="⑭","14-","1-") &amp; $B82 &amp; "_"&amp;各月内訳表!$G$7)</f>
        <v/>
      </c>
      <c r="D84" s="71" t="str" cm="1">
        <f t="array" aca="1" ref="D84" ca="1">INDIRECT("各月内訳表!G" &amp; 29+27*(B82-1))</f>
        <v/>
      </c>
      <c r="E84" s="71" t="str">
        <f t="shared" ca="1" si="8"/>
        <v/>
      </c>
      <c r="F84" s="72"/>
      <c r="G84" s="83"/>
      <c r="H84" s="73"/>
      <c r="I84" s="164" t="str" cm="1">
        <f t="array" aca="1" ref="I84" ca="1">INDIRECT("各月内訳表!S" &amp; 29+27*(B82-1))</f>
        <v/>
      </c>
      <c r="J84" s="165"/>
      <c r="K84" s="85"/>
      <c r="L84" s="85"/>
      <c r="U84" s="87" t="str">
        <f>IF(F84="","",IF(AND(F84&lt;&gt;"",入力ボックス!$C$7&gt;F84),"交付決定日前","○"))</f>
        <v/>
      </c>
      <c r="V84" s="88" t="str">
        <f>IF(G84="","",IF(AND(G84&lt;&gt;"",入力ボックス!$C$8&lt;G84),"完了日より後",IF(O82&gt;G84,"発注と支払の日付が前後","○")))</f>
        <v/>
      </c>
    </row>
    <row r="85" spans="2:22" ht="14.25" customHeight="1">
      <c r="C85" s="70" t="str">
        <f ca="1">IF($D85="","",IF(LEFT($C$7,1)="⑭","14-","1-") &amp; $B82 &amp; "_"&amp;各月内訳表!$H$7)</f>
        <v/>
      </c>
      <c r="D85" s="71" t="str" cm="1">
        <f t="array" aca="1" ref="D85" ca="1">INDIRECT("各月内訳表!H" &amp; 29+27*(B82-1))</f>
        <v/>
      </c>
      <c r="E85" s="71" t="str">
        <f t="shared" ca="1" si="8"/>
        <v/>
      </c>
      <c r="F85" s="72"/>
      <c r="G85" s="83"/>
      <c r="H85" s="73"/>
      <c r="I85" s="164" t="str" cm="1">
        <f t="array" aca="1" ref="I85" ca="1">INDIRECT("各月内訳表!T" &amp; 29+27*(B82-1))</f>
        <v/>
      </c>
      <c r="J85" s="165"/>
      <c r="K85" s="85"/>
      <c r="L85" s="85"/>
      <c r="U85" s="87" t="str">
        <f>IF(F85="","",IF(AND(F85&lt;&gt;"",入力ボックス!$C$7&gt;F85),"交付決定日前","○"))</f>
        <v/>
      </c>
      <c r="V85" s="88" t="str">
        <f>IF(G85="","",IF(AND(G85&lt;&gt;"",入力ボックス!$C$8&lt;G85),"完了日より後",IF(O83&gt;G85,"発注と支払の日付が前後","○")))</f>
        <v/>
      </c>
    </row>
    <row r="86" spans="2:22" ht="14.25" customHeight="1">
      <c r="C86" s="70" t="str">
        <f ca="1">IF($D86="","",IF(LEFT($C$7,1)="⑭","14-","1-") &amp; $B82 &amp; "_"&amp;各月内訳表!$I$7)</f>
        <v/>
      </c>
      <c r="D86" s="71" t="str" cm="1">
        <f t="array" aca="1" ref="D86" ca="1">INDIRECT("各月内訳表!I" &amp; 29+27*(B82-1))</f>
        <v/>
      </c>
      <c r="E86" s="71" t="str">
        <f t="shared" ca="1" si="8"/>
        <v/>
      </c>
      <c r="F86" s="72"/>
      <c r="G86" s="83"/>
      <c r="H86" s="73"/>
      <c r="I86" s="164" t="str" cm="1">
        <f t="array" aca="1" ref="I86" ca="1">INDIRECT("各月内訳表!U" &amp; 29+27*(B82-1))</f>
        <v/>
      </c>
      <c r="J86" s="165"/>
      <c r="K86" s="85"/>
      <c r="L86" s="85"/>
      <c r="U86" s="87" t="str">
        <f>IF(F86="","",IF(AND(F86&lt;&gt;"",入力ボックス!$C$7&gt;F86),"交付決定日前","○"))</f>
        <v/>
      </c>
      <c r="V86" s="88" t="str">
        <f>IF(G86="","",IF(AND(G86&lt;&gt;"",入力ボックス!$C$8&lt;G86),"完了日より後",IF(O84&gt;G86,"発注と支払の日付が前後","○")))</f>
        <v/>
      </c>
    </row>
    <row r="87" spans="2:22" ht="14.25" customHeight="1">
      <c r="C87" s="70" t="str">
        <f ca="1">IF($D87="","",IF(LEFT($C$7,1)="⑭","14-","1-") &amp; $B82 &amp; "_"&amp;各月内訳表!$J$7)</f>
        <v/>
      </c>
      <c r="D87" s="71" t="str" cm="1">
        <f t="array" aca="1" ref="D87" ca="1">INDIRECT("各月内訳表!J" &amp; 29+27*(B82-1))</f>
        <v/>
      </c>
      <c r="E87" s="71" t="str">
        <f t="shared" ca="1" si="8"/>
        <v/>
      </c>
      <c r="F87" s="72"/>
      <c r="G87" s="83"/>
      <c r="H87" s="73"/>
      <c r="I87" s="164" t="str" cm="1">
        <f t="array" aca="1" ref="I87" ca="1">INDIRECT("各月内訳表!V" &amp; 29+27*(B82-1))</f>
        <v/>
      </c>
      <c r="J87" s="165"/>
      <c r="K87" s="85"/>
      <c r="L87" s="85"/>
      <c r="U87" s="87" t="str">
        <f>IF(F87="","",IF(AND(F87&lt;&gt;"",入力ボックス!$C$7&gt;F87),"交付決定日前","○"))</f>
        <v/>
      </c>
      <c r="V87" s="88" t="str">
        <f>IF(G87="","",IF(AND(G87&lt;&gt;"",入力ボックス!$C$8&lt;G87),"完了日より後",IF(O85&gt;G87,"発注と支払の日付が前後","○")))</f>
        <v/>
      </c>
    </row>
    <row r="88" spans="2:22" ht="14.25" customHeight="1">
      <c r="C88" s="70" t="str">
        <f ca="1">IF($D88="","",IF(LEFT($C$7,1)="⑭","14-","1-") &amp; $B82 &amp; "_"&amp;各月内訳表!$K$7)</f>
        <v/>
      </c>
      <c r="D88" s="71" t="str" cm="1">
        <f t="array" aca="1" ref="D88" ca="1">INDIRECT("各月内訳表!K" &amp; 29+27*(B82-1))</f>
        <v/>
      </c>
      <c r="E88" s="71" t="str">
        <f t="shared" ca="1" si="8"/>
        <v/>
      </c>
      <c r="F88" s="72"/>
      <c r="G88" s="83"/>
      <c r="H88" s="73"/>
      <c r="I88" s="164" t="str" cm="1">
        <f t="array" aca="1" ref="I88" ca="1">INDIRECT("各月内訳表!W" &amp; 29+27*(B82-1))</f>
        <v/>
      </c>
      <c r="J88" s="165"/>
      <c r="K88" s="85"/>
      <c r="L88" s="85"/>
      <c r="U88" s="87" t="str">
        <f>IF(F88="","",IF(AND(F88&lt;&gt;"",入力ボックス!$C$7&gt;F88),"交付決定日前","○"))</f>
        <v/>
      </c>
      <c r="V88" s="88" t="str">
        <f>IF(G88="","",IF(AND(G88&lt;&gt;"",入力ボックス!$C$8&lt;G88),"完了日より後",IF(O86&gt;G88,"発注と支払の日付が前後","○")))</f>
        <v/>
      </c>
    </row>
    <row r="89" spans="2:22" ht="14.25" customHeight="1">
      <c r="C89" s="74" t="str">
        <f ca="1">IF($D89="","",IF(LEFT($C$7,1)="⑭","14-","1-") &amp; $B82 &amp; "_"&amp;各月内訳表!$L$7)</f>
        <v/>
      </c>
      <c r="D89" s="75" t="str" cm="1">
        <f t="array" aca="1" ref="D89" ca="1">INDIRECT("各月内訳表!L" &amp; 29+27*(B82-1))</f>
        <v/>
      </c>
      <c r="E89" s="75" t="str">
        <f t="shared" ca="1" si="8"/>
        <v/>
      </c>
      <c r="F89" s="76"/>
      <c r="G89" s="84"/>
      <c r="H89" s="73"/>
      <c r="I89" s="164" t="str" cm="1">
        <f t="array" aca="1" ref="I89" ca="1">INDIRECT("各月内訳表!X" &amp; 29+27*(B82-1))</f>
        <v/>
      </c>
      <c r="J89" s="165"/>
      <c r="K89" s="85"/>
      <c r="L89" s="85"/>
      <c r="U89" s="87" t="str">
        <f>IF(F89="","",IF(AND(F89&lt;&gt;"",入力ボックス!$C$7&gt;F89),"交付決定日前","○"))</f>
        <v/>
      </c>
      <c r="V89" s="88" t="str">
        <f>IF(G89="","",IF(AND(G89&lt;&gt;"",入力ボックス!$C$8&lt;G89),"完了日より後",IF(O87&gt;G89,"発注と支払の日付が前後","○")))</f>
        <v/>
      </c>
    </row>
    <row r="90" spans="2:22" ht="14.25" customHeight="1">
      <c r="C90" s="77"/>
      <c r="D90" s="78"/>
      <c r="E90" s="78"/>
      <c r="F90" s="79"/>
      <c r="G90" s="79"/>
      <c r="H90" s="80"/>
      <c r="I90" s="166"/>
      <c r="J90" s="167"/>
      <c r="K90" s="78"/>
      <c r="L90" s="78"/>
      <c r="U90" s="89" t="str">
        <f>IF(F90="","",IF(AND(F90&lt;&gt;"",入力ボックス!$C$7&gt;F90),"交付決定日前","○"))</f>
        <v/>
      </c>
      <c r="V90" s="89" t="str">
        <f>IF(G90="","",IF(AND(G90&lt;&gt;"",入力ボックス!$C$8&lt;G90),"完了日より後",IF(O88&gt;G90,"発注と支払の日付が前後","○")))</f>
        <v/>
      </c>
    </row>
    <row r="91" spans="2:22" ht="14.25" customHeight="1">
      <c r="B91" s="46">
        <f>B82+1</f>
        <v>10</v>
      </c>
      <c r="C91" s="67" t="str">
        <f ca="1">IF($D91="","",IF(LEFT($C$7,1)="⑭","14-","1-") &amp; $B91 &amp;"_"&amp;各月内訳表!$E$7)</f>
        <v/>
      </c>
      <c r="D91" s="68" t="str" cm="1">
        <f t="array" aca="1" ref="D91" ca="1">INDIRECT("各月内訳表!E" &amp; 29+27*(B91-1))</f>
        <v/>
      </c>
      <c r="E91" s="68" t="str">
        <f ca="1">IF(ISBLANK(D91),"",D91)</f>
        <v/>
      </c>
      <c r="F91" s="82"/>
      <c r="G91" s="82"/>
      <c r="H91" s="141" t="str" cm="1">
        <f t="array" aca="1" ref="H91" ca="1">IF(INDIRECT("各月内訳表!E"&amp;5+27*(B91-1))="","",HYPERLINK("#各月内訳表!E"&amp;5+27*(B91-1),INDIRECT("各月内訳表!E"&amp;5+27*(B91-1))))</f>
        <v/>
      </c>
      <c r="I91" s="170" t="str" cm="1">
        <f t="array" aca="1" ref="I91" ca="1">INDIRECT("各月内訳表!Q" &amp; 29+27*(B91-1))</f>
        <v/>
      </c>
      <c r="J91" s="171"/>
      <c r="K91" s="85"/>
      <c r="L91" s="85"/>
      <c r="U91" s="87" t="str">
        <f>IF(F91="","",IF(AND(F91&lt;&gt;"",入力ボックス!$C$7&gt;F91),"交付決定日前","○"))</f>
        <v/>
      </c>
      <c r="V91" s="88" t="str">
        <f>IF(G91="","",IF(AND(G91&lt;&gt;"",入力ボックス!$C$8&lt;G91),"完了日より後",IF(O89&gt;G91,"発注と支払の日付が前後","○")))</f>
        <v/>
      </c>
    </row>
    <row r="92" spans="2:22" ht="14.25" customHeight="1">
      <c r="C92" s="70" t="str">
        <f ca="1">IF($D92="","",IF(LEFT($C$7,1)="⑭","14-","1-") &amp; $B91 &amp; "_"&amp;各月内訳表!$F$7)</f>
        <v/>
      </c>
      <c r="D92" s="71" t="str" cm="1">
        <f t="array" aca="1" ref="D92" ca="1">INDIRECT("各月内訳表!F" &amp; 29+27*(B91-1))</f>
        <v/>
      </c>
      <c r="E92" s="71" t="str">
        <f t="shared" ref="E92:E98" ca="1" si="9">IF(ISBLANK(D92),"",D92)</f>
        <v/>
      </c>
      <c r="F92" s="72"/>
      <c r="G92" s="83"/>
      <c r="H92" s="73"/>
      <c r="I92" s="164" t="str" cm="1">
        <f t="array" aca="1" ref="I92" ca="1">INDIRECT("各月内訳表!R" &amp; 29+27*(B91-1))</f>
        <v/>
      </c>
      <c r="J92" s="165"/>
      <c r="K92" s="85"/>
      <c r="L92" s="85"/>
      <c r="U92" s="87" t="str">
        <f>IF(F92="","",IF(AND(F92&lt;&gt;"",入力ボックス!$C$7&gt;F92),"交付決定日前","○"))</f>
        <v/>
      </c>
      <c r="V92" s="88" t="str">
        <f>IF(G92="","",IF(AND(G92&lt;&gt;"",入力ボックス!$C$8&lt;G92),"完了日より後",IF(O90&gt;G92,"発注と支払の日付が前後","○")))</f>
        <v/>
      </c>
    </row>
    <row r="93" spans="2:22" ht="14.25" customHeight="1">
      <c r="C93" s="70" t="str">
        <f ca="1">IF($D93="","",IF(LEFT($C$7,1)="⑭","14-","1-") &amp; $B91 &amp; "_"&amp;各月内訳表!$G$7)</f>
        <v/>
      </c>
      <c r="D93" s="71" t="str" cm="1">
        <f t="array" aca="1" ref="D93" ca="1">INDIRECT("各月内訳表!G" &amp; 29+27*(B91-1))</f>
        <v/>
      </c>
      <c r="E93" s="71" t="str">
        <f t="shared" ca="1" si="9"/>
        <v/>
      </c>
      <c r="F93" s="72"/>
      <c r="G93" s="83"/>
      <c r="H93" s="73"/>
      <c r="I93" s="164" t="str" cm="1">
        <f t="array" aca="1" ref="I93" ca="1">INDIRECT("各月内訳表!S" &amp; 29+27*(B91-1))</f>
        <v/>
      </c>
      <c r="J93" s="165"/>
      <c r="K93" s="85"/>
      <c r="L93" s="85"/>
      <c r="U93" s="87" t="str">
        <f>IF(F93="","",IF(AND(F93&lt;&gt;"",入力ボックス!$C$7&gt;F93),"交付決定日前","○"))</f>
        <v/>
      </c>
      <c r="V93" s="88" t="str">
        <f>IF(G93="","",IF(AND(G93&lt;&gt;"",入力ボックス!$C$8&lt;G93),"完了日より後",IF(O91&gt;G93,"発注と支払の日付が前後","○")))</f>
        <v/>
      </c>
    </row>
    <row r="94" spans="2:22" ht="14.25" customHeight="1">
      <c r="C94" s="70" t="str">
        <f ca="1">IF($D94="","",IF(LEFT($C$7,1)="⑭","14-","1-") &amp; $B91 &amp; "_"&amp;各月内訳表!$H$7)</f>
        <v/>
      </c>
      <c r="D94" s="71" t="str" cm="1">
        <f t="array" aca="1" ref="D94" ca="1">INDIRECT("各月内訳表!H" &amp; 29+27*(B91-1))</f>
        <v/>
      </c>
      <c r="E94" s="71" t="str">
        <f t="shared" ca="1" si="9"/>
        <v/>
      </c>
      <c r="F94" s="72"/>
      <c r="G94" s="83"/>
      <c r="H94" s="73"/>
      <c r="I94" s="164" t="str" cm="1">
        <f t="array" aca="1" ref="I94" ca="1">INDIRECT("各月内訳表!T" &amp; 29+27*(B91-1))</f>
        <v/>
      </c>
      <c r="J94" s="165"/>
      <c r="K94" s="85"/>
      <c r="L94" s="85"/>
      <c r="U94" s="87" t="str">
        <f>IF(F94="","",IF(AND(F94&lt;&gt;"",入力ボックス!$C$7&gt;F94),"交付決定日前","○"))</f>
        <v/>
      </c>
      <c r="V94" s="88" t="str">
        <f>IF(G94="","",IF(AND(G94&lt;&gt;"",入力ボックス!$C$8&lt;G94),"完了日より後",IF(O92&gt;G94,"発注と支払の日付が前後","○")))</f>
        <v/>
      </c>
    </row>
    <row r="95" spans="2:22" ht="14.25" customHeight="1">
      <c r="C95" s="70" t="str">
        <f ca="1">IF($D95="","",IF(LEFT($C$7,1)="⑭","14-","1-") &amp; $B91 &amp; "_"&amp;各月内訳表!$I$7)</f>
        <v/>
      </c>
      <c r="D95" s="71" t="str" cm="1">
        <f t="array" aca="1" ref="D95" ca="1">INDIRECT("各月内訳表!I" &amp; 29+27*(B91-1))</f>
        <v/>
      </c>
      <c r="E95" s="71" t="str">
        <f t="shared" ca="1" si="9"/>
        <v/>
      </c>
      <c r="F95" s="72"/>
      <c r="G95" s="83"/>
      <c r="H95" s="73"/>
      <c r="I95" s="164" t="str" cm="1">
        <f t="array" aca="1" ref="I95" ca="1">INDIRECT("各月内訳表!U" &amp; 29+27*(B91-1))</f>
        <v/>
      </c>
      <c r="J95" s="165"/>
      <c r="K95" s="85"/>
      <c r="L95" s="85"/>
      <c r="U95" s="87" t="str">
        <f>IF(F95="","",IF(AND(F95&lt;&gt;"",入力ボックス!$C$7&gt;F95),"交付決定日前","○"))</f>
        <v/>
      </c>
      <c r="V95" s="88" t="str">
        <f>IF(G95="","",IF(AND(G95&lt;&gt;"",入力ボックス!$C$8&lt;G95),"完了日より後",IF(O93&gt;G95,"発注と支払の日付が前後","○")))</f>
        <v/>
      </c>
    </row>
    <row r="96" spans="2:22" ht="14.25" customHeight="1">
      <c r="C96" s="70" t="str">
        <f ca="1">IF($D96="","",IF(LEFT($C$7,1)="⑭","14-","1-") &amp; $B91 &amp; "_"&amp;各月内訳表!$J$7)</f>
        <v/>
      </c>
      <c r="D96" s="71" t="str" cm="1">
        <f t="array" aca="1" ref="D96" ca="1">INDIRECT("各月内訳表!J" &amp; 29+27*(B91-1))</f>
        <v/>
      </c>
      <c r="E96" s="71" t="str">
        <f t="shared" ca="1" si="9"/>
        <v/>
      </c>
      <c r="F96" s="72"/>
      <c r="G96" s="83"/>
      <c r="H96" s="73"/>
      <c r="I96" s="164" t="str" cm="1">
        <f t="array" aca="1" ref="I96" ca="1">INDIRECT("各月内訳表!V" &amp; 29+27*(B91-1))</f>
        <v/>
      </c>
      <c r="J96" s="165"/>
      <c r="K96" s="85"/>
      <c r="L96" s="85"/>
      <c r="U96" s="87" t="str">
        <f>IF(F96="","",IF(AND(F96&lt;&gt;"",入力ボックス!$C$7&gt;F96),"交付決定日前","○"))</f>
        <v/>
      </c>
      <c r="V96" s="88" t="str">
        <f>IF(G96="","",IF(AND(G96&lt;&gt;"",入力ボックス!$C$8&lt;G96),"完了日より後",IF(O94&gt;G96,"発注と支払の日付が前後","○")))</f>
        <v/>
      </c>
    </row>
    <row r="97" spans="2:22" ht="14.25" customHeight="1">
      <c r="C97" s="70" t="str">
        <f ca="1">IF($D97="","",IF(LEFT($C$7,1)="⑭","14-","1-") &amp; $B91 &amp; "_"&amp;各月内訳表!$K$7)</f>
        <v/>
      </c>
      <c r="D97" s="71" t="str" cm="1">
        <f t="array" aca="1" ref="D97" ca="1">INDIRECT("各月内訳表!K" &amp; 29+27*(B91-1))</f>
        <v/>
      </c>
      <c r="E97" s="71" t="str">
        <f t="shared" ca="1" si="9"/>
        <v/>
      </c>
      <c r="F97" s="72"/>
      <c r="G97" s="83"/>
      <c r="H97" s="73"/>
      <c r="I97" s="164" t="str" cm="1">
        <f t="array" aca="1" ref="I97" ca="1">INDIRECT("各月内訳表!W" &amp; 29+27*(B91-1))</f>
        <v/>
      </c>
      <c r="J97" s="165"/>
      <c r="K97" s="85"/>
      <c r="L97" s="85"/>
      <c r="U97" s="87" t="str">
        <f>IF(F97="","",IF(AND(F97&lt;&gt;"",入力ボックス!$C$7&gt;F97),"交付決定日前","○"))</f>
        <v/>
      </c>
      <c r="V97" s="88" t="str">
        <f>IF(G97="","",IF(AND(G97&lt;&gt;"",入力ボックス!$C$8&lt;G97),"完了日より後",IF(O95&gt;G97,"発注と支払の日付が前後","○")))</f>
        <v/>
      </c>
    </row>
    <row r="98" spans="2:22" ht="14.25" customHeight="1">
      <c r="C98" s="74" t="str">
        <f ca="1">IF($D98="","",IF(LEFT($C$7,1)="⑭","14-","1-") &amp; $B91 &amp; "_"&amp;各月内訳表!$L$7)</f>
        <v/>
      </c>
      <c r="D98" s="75" t="str" cm="1">
        <f t="array" aca="1" ref="D98" ca="1">INDIRECT("各月内訳表!L" &amp; 29+27*(B91-1))</f>
        <v/>
      </c>
      <c r="E98" s="75" t="str">
        <f t="shared" ca="1" si="9"/>
        <v/>
      </c>
      <c r="F98" s="76"/>
      <c r="G98" s="84"/>
      <c r="H98" s="73"/>
      <c r="I98" s="164" t="str" cm="1">
        <f t="array" aca="1" ref="I98" ca="1">INDIRECT("各月内訳表!X" &amp; 29+27*(B91-1))</f>
        <v/>
      </c>
      <c r="J98" s="165"/>
      <c r="K98" s="85"/>
      <c r="L98" s="85"/>
      <c r="U98" s="87" t="str">
        <f>IF(F98="","",IF(AND(F98&lt;&gt;"",入力ボックス!$C$7&gt;F98),"交付決定日前","○"))</f>
        <v/>
      </c>
      <c r="V98" s="88" t="str">
        <f>IF(G98="","",IF(AND(G98&lt;&gt;"",入力ボックス!$C$8&lt;G98),"完了日より後",IF(O96&gt;G98,"発注と支払の日付が前後","○")))</f>
        <v/>
      </c>
    </row>
    <row r="99" spans="2:22" ht="14.25" customHeight="1">
      <c r="C99" s="77"/>
      <c r="D99" s="78"/>
      <c r="E99" s="78"/>
      <c r="F99" s="79"/>
      <c r="G99" s="79"/>
      <c r="H99" s="80"/>
      <c r="I99" s="166"/>
      <c r="J99" s="167"/>
      <c r="K99" s="78"/>
      <c r="L99" s="78"/>
      <c r="U99" s="89" t="str">
        <f>IF(F99="","",IF(AND(F99&lt;&gt;"",入力ボックス!$C$7&gt;F99),"交付決定日前","○"))</f>
        <v/>
      </c>
      <c r="V99" s="89" t="str">
        <f>IF(G99="","",IF(AND(G99&lt;&gt;"",入力ボックス!$C$8&lt;G99),"完了日より後",IF(O97&gt;G99,"発注と支払の日付が前後","○")))</f>
        <v/>
      </c>
    </row>
    <row r="100" spans="2:22" ht="14.25" customHeight="1">
      <c r="B100" s="46">
        <f>B91+1</f>
        <v>11</v>
      </c>
      <c r="C100" s="67" t="str">
        <f ca="1">IF($D100="","",IF(LEFT($C$7,1)="⑭","14-","1-") &amp; $B100 &amp;"_"&amp;各月内訳表!$E$7)</f>
        <v/>
      </c>
      <c r="D100" s="68" t="str" cm="1">
        <f t="array" aca="1" ref="D100" ca="1">INDIRECT("各月内訳表!E" &amp; 29+27*(B100-1))</f>
        <v/>
      </c>
      <c r="E100" s="68" t="str">
        <f ca="1">IF(ISBLANK(D100),"",D100)</f>
        <v/>
      </c>
      <c r="F100" s="82"/>
      <c r="G100" s="82"/>
      <c r="H100" s="141" t="str" cm="1">
        <f t="array" aca="1" ref="H100" ca="1">IF(INDIRECT("各月内訳表!E"&amp;5+27*(B100-1))="","",HYPERLINK("#各月内訳表!E"&amp;5+27*(B100-1),INDIRECT("各月内訳表!E"&amp;5+27*(B100-1))))</f>
        <v/>
      </c>
      <c r="I100" s="170" t="str" cm="1">
        <f t="array" aca="1" ref="I100" ca="1">INDIRECT("各月内訳表!Q" &amp; 29+27*(B100-1))</f>
        <v/>
      </c>
      <c r="J100" s="171"/>
      <c r="K100" s="85"/>
      <c r="L100" s="85"/>
      <c r="N100" s="69"/>
      <c r="U100" s="87" t="str">
        <f>IF(F100="","",IF(AND(F100&lt;&gt;"",入力ボックス!$C$7&gt;F100),"交付決定日前","○"))</f>
        <v/>
      </c>
      <c r="V100" s="88" t="str">
        <f>IF(G100="","",IF(AND(G100&lt;&gt;"",入力ボックス!$C$8&lt;G100),"完了日より後",IF(O98&gt;G100,"発注と支払の日付が前後","○")))</f>
        <v/>
      </c>
    </row>
    <row r="101" spans="2:22" ht="14.25" customHeight="1">
      <c r="C101" s="70" t="str">
        <f ca="1">IF($D101="","",IF(LEFT($C$7,1)="⑭","14-","1-") &amp; $B100 &amp; "_"&amp;各月内訳表!$F$7)</f>
        <v/>
      </c>
      <c r="D101" s="71" t="str" cm="1">
        <f t="array" aca="1" ref="D101" ca="1">INDIRECT("各月内訳表!F" &amp; 29+27*(B100-1))</f>
        <v/>
      </c>
      <c r="E101" s="71" t="str">
        <f t="shared" ref="E101:E107" ca="1" si="10">IF(ISBLANK(D101),"",D101)</f>
        <v/>
      </c>
      <c r="F101" s="72"/>
      <c r="G101" s="83"/>
      <c r="H101" s="73"/>
      <c r="I101" s="164" t="str" cm="1">
        <f t="array" aca="1" ref="I101" ca="1">INDIRECT("各月内訳表!R" &amp; 29+27*(B100-1))</f>
        <v/>
      </c>
      <c r="J101" s="165"/>
      <c r="K101" s="85"/>
      <c r="L101" s="85"/>
      <c r="U101" s="87" t="str">
        <f>IF(F101="","",IF(AND(F101&lt;&gt;"",入力ボックス!$C$7&gt;F101),"交付決定日前","○"))</f>
        <v/>
      </c>
      <c r="V101" s="88" t="str">
        <f>IF(G101="","",IF(AND(G101&lt;&gt;"",入力ボックス!$C$8&lt;G101),"完了日より後",IF(O99&gt;G101,"発注と支払の日付が前後","○")))</f>
        <v/>
      </c>
    </row>
    <row r="102" spans="2:22" ht="14.25" customHeight="1">
      <c r="C102" s="70" t="str">
        <f ca="1">IF($D102="","",IF(LEFT($C$7,1)="⑭","14-","1-") &amp; $B100 &amp; "_"&amp;各月内訳表!$G$7)</f>
        <v/>
      </c>
      <c r="D102" s="71" t="str" cm="1">
        <f t="array" aca="1" ref="D102" ca="1">INDIRECT("各月内訳表!G" &amp; 29+27*(B100-1))</f>
        <v/>
      </c>
      <c r="E102" s="71" t="str">
        <f t="shared" ca="1" si="10"/>
        <v/>
      </c>
      <c r="F102" s="72"/>
      <c r="G102" s="83"/>
      <c r="H102" s="73"/>
      <c r="I102" s="164" t="str" cm="1">
        <f t="array" aca="1" ref="I102" ca="1">INDIRECT("各月内訳表!S" &amp; 29+27*(B100-1))</f>
        <v/>
      </c>
      <c r="J102" s="165"/>
      <c r="K102" s="85"/>
      <c r="L102" s="85"/>
      <c r="U102" s="87" t="str">
        <f>IF(F102="","",IF(AND(F102&lt;&gt;"",入力ボックス!$C$7&gt;F102),"交付決定日前","○"))</f>
        <v/>
      </c>
      <c r="V102" s="88" t="str">
        <f>IF(G102="","",IF(AND(G102&lt;&gt;"",入力ボックス!$C$8&lt;G102),"完了日より後",IF(O100&gt;G102,"発注と支払の日付が前後","○")))</f>
        <v/>
      </c>
    </row>
    <row r="103" spans="2:22" ht="14.25" customHeight="1">
      <c r="C103" s="70" t="str">
        <f ca="1">IF($D103="","",IF(LEFT($C$7,1)="⑭","14-","1-") &amp; $B100 &amp; "_"&amp;各月内訳表!$H$7)</f>
        <v/>
      </c>
      <c r="D103" s="71" t="str" cm="1">
        <f t="array" aca="1" ref="D103" ca="1">INDIRECT("各月内訳表!H" &amp; 29+27*(B100-1))</f>
        <v/>
      </c>
      <c r="E103" s="71" t="str">
        <f t="shared" ca="1" si="10"/>
        <v/>
      </c>
      <c r="F103" s="72"/>
      <c r="G103" s="83"/>
      <c r="H103" s="73"/>
      <c r="I103" s="164" t="str" cm="1">
        <f t="array" aca="1" ref="I103" ca="1">INDIRECT("各月内訳表!T" &amp; 29+27*(B100-1))</f>
        <v/>
      </c>
      <c r="J103" s="165"/>
      <c r="K103" s="85"/>
      <c r="L103" s="85"/>
      <c r="U103" s="87" t="str">
        <f>IF(F103="","",IF(AND(F103&lt;&gt;"",入力ボックス!$C$7&gt;F103),"交付決定日前","○"))</f>
        <v/>
      </c>
      <c r="V103" s="88" t="str">
        <f>IF(G103="","",IF(AND(G103&lt;&gt;"",入力ボックス!$C$8&lt;G103),"完了日より後",IF(O101&gt;G103,"発注と支払の日付が前後","○")))</f>
        <v/>
      </c>
    </row>
    <row r="104" spans="2:22" ht="14.25" customHeight="1">
      <c r="C104" s="70" t="str">
        <f ca="1">IF($D104="","",IF(LEFT($C$7,1)="⑭","14-","1-") &amp; $B100 &amp; "_"&amp;各月内訳表!$I$7)</f>
        <v/>
      </c>
      <c r="D104" s="71" t="str" cm="1">
        <f t="array" aca="1" ref="D104" ca="1">INDIRECT("各月内訳表!I" &amp; 29+27*(B100-1))</f>
        <v/>
      </c>
      <c r="E104" s="71" t="str">
        <f t="shared" ca="1" si="10"/>
        <v/>
      </c>
      <c r="F104" s="72"/>
      <c r="G104" s="83"/>
      <c r="H104" s="73"/>
      <c r="I104" s="164" t="str" cm="1">
        <f t="array" aca="1" ref="I104" ca="1">INDIRECT("各月内訳表!U" &amp; 29+27*(B100-1))</f>
        <v/>
      </c>
      <c r="J104" s="165"/>
      <c r="K104" s="85"/>
      <c r="L104" s="85"/>
      <c r="U104" s="87" t="str">
        <f>IF(F104="","",IF(AND(F104&lt;&gt;"",入力ボックス!$C$7&gt;F104),"交付決定日前","○"))</f>
        <v/>
      </c>
      <c r="V104" s="88" t="str">
        <f>IF(G104="","",IF(AND(G104&lt;&gt;"",入力ボックス!$C$8&lt;G104),"完了日より後",IF(O102&gt;G104,"発注と支払の日付が前後","○")))</f>
        <v/>
      </c>
    </row>
    <row r="105" spans="2:22" ht="14.25" customHeight="1">
      <c r="C105" s="70" t="str">
        <f ca="1">IF($D105="","",IF(LEFT($C$7,1)="⑭","14-","1-") &amp; $B100 &amp; "_"&amp;各月内訳表!$J$7)</f>
        <v/>
      </c>
      <c r="D105" s="71" t="str" cm="1">
        <f t="array" aca="1" ref="D105" ca="1">INDIRECT("各月内訳表!J" &amp; 29+27*(B100-1))</f>
        <v/>
      </c>
      <c r="E105" s="71" t="str">
        <f t="shared" ca="1" si="10"/>
        <v/>
      </c>
      <c r="F105" s="72"/>
      <c r="G105" s="83"/>
      <c r="H105" s="73"/>
      <c r="I105" s="164" t="str" cm="1">
        <f t="array" aca="1" ref="I105" ca="1">INDIRECT("各月内訳表!V" &amp; 29+27*(B100-1))</f>
        <v/>
      </c>
      <c r="J105" s="165"/>
      <c r="K105" s="85"/>
      <c r="L105" s="85"/>
      <c r="U105" s="87" t="str">
        <f>IF(F105="","",IF(AND(F105&lt;&gt;"",入力ボックス!$C$7&gt;F105),"交付決定日前","○"))</f>
        <v/>
      </c>
      <c r="V105" s="88" t="str">
        <f>IF(G105="","",IF(AND(G105&lt;&gt;"",入力ボックス!$C$8&lt;G105),"完了日より後",IF(O103&gt;G105,"発注と支払の日付が前後","○")))</f>
        <v/>
      </c>
    </row>
    <row r="106" spans="2:22" ht="14.25" customHeight="1">
      <c r="C106" s="70" t="str">
        <f ca="1">IF($D106="","",IF(LEFT($C$7,1)="⑭","14-","1-") &amp; $B100 &amp; "_"&amp;各月内訳表!$K$7)</f>
        <v/>
      </c>
      <c r="D106" s="71" t="str" cm="1">
        <f t="array" aca="1" ref="D106" ca="1">INDIRECT("各月内訳表!K" &amp; 29+27*(B100-1))</f>
        <v/>
      </c>
      <c r="E106" s="71" t="str">
        <f t="shared" ca="1" si="10"/>
        <v/>
      </c>
      <c r="F106" s="72"/>
      <c r="G106" s="83"/>
      <c r="H106" s="73"/>
      <c r="I106" s="164" t="str" cm="1">
        <f t="array" aca="1" ref="I106" ca="1">INDIRECT("各月内訳表!W" &amp; 29+27*(B100-1))</f>
        <v/>
      </c>
      <c r="J106" s="165"/>
      <c r="K106" s="85"/>
      <c r="L106" s="85"/>
      <c r="U106" s="87" t="str">
        <f>IF(F106="","",IF(AND(F106&lt;&gt;"",入力ボックス!$C$7&gt;F106),"交付決定日前","○"))</f>
        <v/>
      </c>
      <c r="V106" s="88" t="str">
        <f>IF(G106="","",IF(AND(G106&lt;&gt;"",入力ボックス!$C$8&lt;G106),"完了日より後",IF(O104&gt;G106,"発注と支払の日付が前後","○")))</f>
        <v/>
      </c>
    </row>
    <row r="107" spans="2:22" ht="14.25" customHeight="1">
      <c r="C107" s="74" t="str">
        <f ca="1">IF($D107="","",IF(LEFT($C$7,1)="⑭","14-","1-") &amp; $B100 &amp; "_"&amp;各月内訳表!$L$7)</f>
        <v/>
      </c>
      <c r="D107" s="75" t="str" cm="1">
        <f t="array" aca="1" ref="D107" ca="1">INDIRECT("各月内訳表!L" &amp; 29+27*(B100-1))</f>
        <v/>
      </c>
      <c r="E107" s="75" t="str">
        <f t="shared" ca="1" si="10"/>
        <v/>
      </c>
      <c r="F107" s="76"/>
      <c r="G107" s="84"/>
      <c r="H107" s="73"/>
      <c r="I107" s="164" t="str" cm="1">
        <f t="array" aca="1" ref="I107" ca="1">INDIRECT("各月内訳表!X" &amp; 29+27*(B100-1))</f>
        <v/>
      </c>
      <c r="J107" s="165"/>
      <c r="K107" s="85"/>
      <c r="L107" s="85"/>
      <c r="U107" s="87" t="str">
        <f>IF(F107="","",IF(AND(F107&lt;&gt;"",入力ボックス!$C$7&gt;F107),"交付決定日前","○"))</f>
        <v/>
      </c>
      <c r="V107" s="88" t="str">
        <f>IF(G107="","",IF(AND(G107&lt;&gt;"",入力ボックス!$C$8&lt;G107),"完了日より後",IF(O105&gt;G107,"発注と支払の日付が前後","○")))</f>
        <v/>
      </c>
    </row>
    <row r="108" spans="2:22" ht="14.25" customHeight="1">
      <c r="C108" s="77"/>
      <c r="D108" s="78"/>
      <c r="E108" s="78"/>
      <c r="F108" s="79"/>
      <c r="G108" s="79"/>
      <c r="H108" s="80"/>
      <c r="I108" s="166"/>
      <c r="J108" s="167"/>
      <c r="K108" s="78"/>
      <c r="L108" s="78"/>
      <c r="U108" s="89" t="str">
        <f>IF(F108="","",IF(AND(F108&lt;&gt;"",入力ボックス!$C$7&gt;F108),"交付決定日前","○"))</f>
        <v/>
      </c>
      <c r="V108" s="89" t="str">
        <f>IF(G108="","",IF(AND(G108&lt;&gt;"",入力ボックス!$C$8&lt;G108),"完了日より後",IF(O106&gt;G108,"発注と支払の日付が前後","○")))</f>
        <v/>
      </c>
    </row>
    <row r="109" spans="2:22" ht="14.25" customHeight="1">
      <c r="B109" s="46">
        <f>B100+1</f>
        <v>12</v>
      </c>
      <c r="C109" s="67" t="str">
        <f ca="1">IF($D109="","",IF(LEFT($C$7,1)="⑭","14-","1-") &amp; $B109 &amp;"_"&amp;各月内訳表!$E$7)</f>
        <v/>
      </c>
      <c r="D109" s="68" t="str" cm="1">
        <f t="array" aca="1" ref="D109" ca="1">INDIRECT("各月内訳表!E" &amp; 29+27*(B109-1))</f>
        <v/>
      </c>
      <c r="E109" s="68" t="str">
        <f ca="1">IF(ISBLANK(D109),"",D109)</f>
        <v/>
      </c>
      <c r="F109" s="82"/>
      <c r="G109" s="82"/>
      <c r="H109" s="141" t="str" cm="1">
        <f t="array" aca="1" ref="H109" ca="1">IF(INDIRECT("各月内訳表!E"&amp;5+27*(B109-1))="","",HYPERLINK("#各月内訳表!E"&amp;5+27*(B109-1),INDIRECT("各月内訳表!E"&amp;5+27*(B109-1))))</f>
        <v/>
      </c>
      <c r="I109" s="170" t="str" cm="1">
        <f t="array" aca="1" ref="I109" ca="1">INDIRECT("各月内訳表!Q" &amp; 29+27*(B109-1))</f>
        <v/>
      </c>
      <c r="J109" s="171"/>
      <c r="K109" s="85"/>
      <c r="L109" s="85"/>
      <c r="U109" s="87" t="str">
        <f>IF(F109="","",IF(AND(F109&lt;&gt;"",入力ボックス!$C$7&gt;F109),"交付決定日前","○"))</f>
        <v/>
      </c>
      <c r="V109" s="88" t="str">
        <f>IF(G109="","",IF(AND(G109&lt;&gt;"",入力ボックス!$C$8&lt;G109),"完了日より後",IF(O107&gt;G109,"発注と支払の日付が前後","○")))</f>
        <v/>
      </c>
    </row>
    <row r="110" spans="2:22" ht="14.25" customHeight="1">
      <c r="C110" s="70" t="str">
        <f ca="1">IF($D110="","",IF(LEFT($C$7,1)="⑭","14-","1-") &amp; $B109 &amp; "_"&amp;各月内訳表!$F$7)</f>
        <v/>
      </c>
      <c r="D110" s="71" t="str" cm="1">
        <f t="array" aca="1" ref="D110" ca="1">INDIRECT("各月内訳表!F" &amp; 29+27*(B109-1))</f>
        <v/>
      </c>
      <c r="E110" s="71" t="str">
        <f t="shared" ref="E110:E116" ca="1" si="11">IF(ISBLANK(D110),"",D110)</f>
        <v/>
      </c>
      <c r="F110" s="72"/>
      <c r="G110" s="83"/>
      <c r="H110" s="73"/>
      <c r="I110" s="164" t="str" cm="1">
        <f t="array" aca="1" ref="I110" ca="1">INDIRECT("各月内訳表!R" &amp; 29+27*(B109-1))</f>
        <v/>
      </c>
      <c r="J110" s="165"/>
      <c r="K110" s="85"/>
      <c r="L110" s="85"/>
      <c r="U110" s="87" t="str">
        <f>IF(F110="","",IF(AND(F110&lt;&gt;"",入力ボックス!$C$7&gt;F110),"交付決定日前","○"))</f>
        <v/>
      </c>
      <c r="V110" s="88" t="str">
        <f>IF(G110="","",IF(AND(G110&lt;&gt;"",入力ボックス!$C$8&lt;G110),"完了日より後",IF(O108&gt;G110,"発注と支払の日付が前後","○")))</f>
        <v/>
      </c>
    </row>
    <row r="111" spans="2:22" ht="14.25" customHeight="1">
      <c r="C111" s="70" t="str">
        <f ca="1">IF($D111="","",IF(LEFT($C$7,1)="⑭","14-","1-") &amp; $B109 &amp; "_"&amp;各月内訳表!$G$7)</f>
        <v/>
      </c>
      <c r="D111" s="71" t="str" cm="1">
        <f t="array" aca="1" ref="D111" ca="1">INDIRECT("各月内訳表!G" &amp; 29+27*(B109-1))</f>
        <v/>
      </c>
      <c r="E111" s="71" t="str">
        <f t="shared" ca="1" si="11"/>
        <v/>
      </c>
      <c r="F111" s="72"/>
      <c r="G111" s="83"/>
      <c r="H111" s="73"/>
      <c r="I111" s="164" t="str" cm="1">
        <f t="array" aca="1" ref="I111" ca="1">INDIRECT("各月内訳表!S" &amp; 29+27*(B109-1))</f>
        <v/>
      </c>
      <c r="J111" s="165"/>
      <c r="K111" s="85"/>
      <c r="L111" s="85"/>
      <c r="U111" s="87" t="str">
        <f>IF(F111="","",IF(AND(F111&lt;&gt;"",入力ボックス!$C$7&gt;F111),"交付決定日前","○"))</f>
        <v/>
      </c>
      <c r="V111" s="88" t="str">
        <f>IF(G111="","",IF(AND(G111&lt;&gt;"",入力ボックス!$C$8&lt;G111),"完了日より後",IF(O109&gt;G111,"発注と支払の日付が前後","○")))</f>
        <v/>
      </c>
    </row>
    <row r="112" spans="2:22" ht="14.25" customHeight="1">
      <c r="C112" s="70" t="str">
        <f ca="1">IF($D112="","",IF(LEFT($C$7,1)="⑭","14-","1-") &amp; $B109 &amp; "_"&amp;各月内訳表!$H$7)</f>
        <v/>
      </c>
      <c r="D112" s="71" t="str" cm="1">
        <f t="array" aca="1" ref="D112" ca="1">INDIRECT("各月内訳表!H" &amp; 29+27*(B109-1))</f>
        <v/>
      </c>
      <c r="E112" s="71" t="str">
        <f t="shared" ca="1" si="11"/>
        <v/>
      </c>
      <c r="F112" s="72"/>
      <c r="G112" s="83"/>
      <c r="H112" s="73"/>
      <c r="I112" s="164" t="str" cm="1">
        <f t="array" aca="1" ref="I112" ca="1">INDIRECT("各月内訳表!T" &amp; 29+27*(B109-1))</f>
        <v/>
      </c>
      <c r="J112" s="165"/>
      <c r="K112" s="85"/>
      <c r="L112" s="85"/>
      <c r="U112" s="87" t="str">
        <f>IF(F112="","",IF(AND(F112&lt;&gt;"",入力ボックス!$C$7&gt;F112),"交付決定日前","○"))</f>
        <v/>
      </c>
      <c r="V112" s="88" t="str">
        <f>IF(G112="","",IF(AND(G112&lt;&gt;"",入力ボックス!$C$8&lt;G112),"完了日より後",IF(O110&gt;G112,"発注と支払の日付が前後","○")))</f>
        <v/>
      </c>
    </row>
    <row r="113" spans="2:22" ht="14.25" customHeight="1">
      <c r="C113" s="70" t="str">
        <f ca="1">IF($D113="","",IF(LEFT($C$7,1)="⑭","14-","1-") &amp; $B109 &amp; "_"&amp;各月内訳表!$I$7)</f>
        <v/>
      </c>
      <c r="D113" s="71" t="str" cm="1">
        <f t="array" aca="1" ref="D113" ca="1">INDIRECT("各月内訳表!I" &amp; 29+27*(B109-1))</f>
        <v/>
      </c>
      <c r="E113" s="71" t="str">
        <f t="shared" ca="1" si="11"/>
        <v/>
      </c>
      <c r="F113" s="72"/>
      <c r="G113" s="83"/>
      <c r="H113" s="73"/>
      <c r="I113" s="164" t="str" cm="1">
        <f t="array" aca="1" ref="I113" ca="1">INDIRECT("各月内訳表!U" &amp; 29+27*(B109-1))</f>
        <v/>
      </c>
      <c r="J113" s="165"/>
      <c r="K113" s="85"/>
      <c r="L113" s="85"/>
      <c r="U113" s="87" t="str">
        <f>IF(F113="","",IF(AND(F113&lt;&gt;"",入力ボックス!$C$7&gt;F113),"交付決定日前","○"))</f>
        <v/>
      </c>
      <c r="V113" s="88" t="str">
        <f>IF(G113="","",IF(AND(G113&lt;&gt;"",入力ボックス!$C$8&lt;G113),"完了日より後",IF(O111&gt;G113,"発注と支払の日付が前後","○")))</f>
        <v/>
      </c>
    </row>
    <row r="114" spans="2:22" ht="14.25" customHeight="1">
      <c r="C114" s="70" t="str">
        <f ca="1">IF($D114="","",IF(LEFT($C$7,1)="⑭","14-","1-") &amp; $B109 &amp; "_"&amp;各月内訳表!$J$7)</f>
        <v/>
      </c>
      <c r="D114" s="71" t="str" cm="1">
        <f t="array" aca="1" ref="D114" ca="1">INDIRECT("各月内訳表!J" &amp; 29+27*(B109-1))</f>
        <v/>
      </c>
      <c r="E114" s="71" t="str">
        <f t="shared" ca="1" si="11"/>
        <v/>
      </c>
      <c r="F114" s="72"/>
      <c r="G114" s="83"/>
      <c r="H114" s="73"/>
      <c r="I114" s="164" t="str" cm="1">
        <f t="array" aca="1" ref="I114" ca="1">INDIRECT("各月内訳表!V" &amp; 29+27*(B109-1))</f>
        <v/>
      </c>
      <c r="J114" s="165"/>
      <c r="K114" s="85"/>
      <c r="L114" s="85"/>
      <c r="U114" s="87" t="str">
        <f>IF(F114="","",IF(AND(F114&lt;&gt;"",入力ボックス!$C$7&gt;F114),"交付決定日前","○"))</f>
        <v/>
      </c>
      <c r="V114" s="88" t="str">
        <f>IF(G114="","",IF(AND(G114&lt;&gt;"",入力ボックス!$C$8&lt;G114),"完了日より後",IF(O112&gt;G114,"発注と支払の日付が前後","○")))</f>
        <v/>
      </c>
    </row>
    <row r="115" spans="2:22" ht="14.25" customHeight="1">
      <c r="C115" s="70" t="str">
        <f ca="1">IF($D115="","",IF(LEFT($C$7,1)="⑭","14-","1-") &amp; $B109 &amp; "_"&amp;各月内訳表!$K$7)</f>
        <v/>
      </c>
      <c r="D115" s="71" t="str" cm="1">
        <f t="array" aca="1" ref="D115" ca="1">INDIRECT("各月内訳表!K" &amp; 29+27*(B109-1))</f>
        <v/>
      </c>
      <c r="E115" s="71" t="str">
        <f t="shared" ca="1" si="11"/>
        <v/>
      </c>
      <c r="F115" s="72"/>
      <c r="G115" s="83"/>
      <c r="H115" s="73"/>
      <c r="I115" s="164" t="str" cm="1">
        <f t="array" aca="1" ref="I115" ca="1">INDIRECT("各月内訳表!W" &amp; 29+27*(B109-1))</f>
        <v/>
      </c>
      <c r="J115" s="165"/>
      <c r="K115" s="85"/>
      <c r="L115" s="85"/>
      <c r="U115" s="87" t="str">
        <f>IF(F115="","",IF(AND(F115&lt;&gt;"",入力ボックス!$C$7&gt;F115),"交付決定日前","○"))</f>
        <v/>
      </c>
      <c r="V115" s="88" t="str">
        <f>IF(G115="","",IF(AND(G115&lt;&gt;"",入力ボックス!$C$8&lt;G115),"完了日より後",IF(O113&gt;G115,"発注と支払の日付が前後","○")))</f>
        <v/>
      </c>
    </row>
    <row r="116" spans="2:22" ht="14.25" customHeight="1">
      <c r="C116" s="74" t="str">
        <f ca="1">IF($D116="","",IF(LEFT($C$7,1)="⑭","14-","1-") &amp; $B109 &amp; "_"&amp;各月内訳表!$L$7)</f>
        <v/>
      </c>
      <c r="D116" s="75" t="str" cm="1">
        <f t="array" aca="1" ref="D116" ca="1">INDIRECT("各月内訳表!L" &amp; 29+27*(B109-1))</f>
        <v/>
      </c>
      <c r="E116" s="75" t="str">
        <f t="shared" ca="1" si="11"/>
        <v/>
      </c>
      <c r="F116" s="76"/>
      <c r="G116" s="84"/>
      <c r="H116" s="73"/>
      <c r="I116" s="164" t="str" cm="1">
        <f t="array" aca="1" ref="I116" ca="1">INDIRECT("各月内訳表!X" &amp; 29+27*(B109-1))</f>
        <v/>
      </c>
      <c r="J116" s="165"/>
      <c r="K116" s="85"/>
      <c r="L116" s="85"/>
      <c r="U116" s="87" t="str">
        <f>IF(F116="","",IF(AND(F116&lt;&gt;"",入力ボックス!$C$7&gt;F116),"交付決定日前","○"))</f>
        <v/>
      </c>
      <c r="V116" s="88" t="str">
        <f>IF(G116="","",IF(AND(G116&lt;&gt;"",入力ボックス!$C$8&lt;G116),"完了日より後",IF(O114&gt;G116,"発注と支払の日付が前後","○")))</f>
        <v/>
      </c>
    </row>
    <row r="117" spans="2:22" ht="14.25" customHeight="1">
      <c r="C117" s="77"/>
      <c r="D117" s="78"/>
      <c r="E117" s="78"/>
      <c r="F117" s="79"/>
      <c r="G117" s="79"/>
      <c r="H117" s="80"/>
      <c r="I117" s="166"/>
      <c r="J117" s="167"/>
      <c r="K117" s="78"/>
      <c r="L117" s="78"/>
      <c r="U117" s="89" t="str">
        <f>IF(F117="","",IF(AND(F117&lt;&gt;"",入力ボックス!$C$7&gt;F117),"交付決定日前","○"))</f>
        <v/>
      </c>
      <c r="V117" s="89" t="str">
        <f>IF(G117="","",IF(AND(G117&lt;&gt;"",入力ボックス!$C$8&lt;G117),"完了日より後",IF(O115&gt;G117,"発注と支払の日付が前後","○")))</f>
        <v/>
      </c>
    </row>
    <row r="118" spans="2:22" ht="14.25" customHeight="1">
      <c r="B118" s="46">
        <f>B109+1</f>
        <v>13</v>
      </c>
      <c r="C118" s="67" t="str">
        <f ca="1">IF($D118="","",IF(LEFT($C$7,1)="⑭","14-","1-") &amp; $B118 &amp;"_"&amp;各月内訳表!$E$7)</f>
        <v/>
      </c>
      <c r="D118" s="68" t="str" cm="1">
        <f t="array" aca="1" ref="D118" ca="1">INDIRECT("各月内訳表!E" &amp; 29+27*(B118-1))</f>
        <v/>
      </c>
      <c r="E118" s="68" t="str">
        <f ca="1">IF(ISBLANK(D118),"",D118)</f>
        <v/>
      </c>
      <c r="F118" s="82"/>
      <c r="G118" s="82"/>
      <c r="H118" s="141" t="str" cm="1">
        <f t="array" aca="1" ref="H118" ca="1">IF(INDIRECT("各月内訳表!E"&amp;5+27*(B118-1))="","",HYPERLINK("#各月内訳表!E"&amp;5+27*(B118-1),INDIRECT("各月内訳表!E"&amp;5+27*(B118-1))))</f>
        <v/>
      </c>
      <c r="I118" s="170" t="str" cm="1">
        <f t="array" aca="1" ref="I118" ca="1">INDIRECT("各月内訳表!Q" &amp; 29+27*(B118-1))</f>
        <v/>
      </c>
      <c r="J118" s="171"/>
      <c r="K118" s="85"/>
      <c r="L118" s="85"/>
      <c r="U118" s="87" t="str">
        <f>IF(F118="","",IF(AND(F118&lt;&gt;"",入力ボックス!$C$7&gt;F118),"交付決定日前","○"))</f>
        <v/>
      </c>
      <c r="V118" s="88" t="str">
        <f>IF(G118="","",IF(AND(G118&lt;&gt;"",入力ボックス!$C$8&lt;G118),"完了日より後",IF(O116&gt;G118,"発注と支払の日付が前後","○")))</f>
        <v/>
      </c>
    </row>
    <row r="119" spans="2:22" ht="14.25" customHeight="1">
      <c r="C119" s="70" t="str">
        <f ca="1">IF($D119="","",IF(LEFT($C$7,1)="⑭","14-","1-") &amp; $B118 &amp; "_"&amp;各月内訳表!$F$7)</f>
        <v/>
      </c>
      <c r="D119" s="71" t="str" cm="1">
        <f t="array" aca="1" ref="D119" ca="1">INDIRECT("各月内訳表!F" &amp; 29+27*(B118-1))</f>
        <v/>
      </c>
      <c r="E119" s="71" t="str">
        <f t="shared" ref="E119:E125" ca="1" si="12">IF(ISBLANK(D119),"",D119)</f>
        <v/>
      </c>
      <c r="F119" s="72"/>
      <c r="G119" s="83"/>
      <c r="H119" s="73"/>
      <c r="I119" s="164" t="str" cm="1">
        <f t="array" aca="1" ref="I119" ca="1">INDIRECT("各月内訳表!R" &amp; 29+27*(B118-1))</f>
        <v/>
      </c>
      <c r="J119" s="165"/>
      <c r="K119" s="85"/>
      <c r="L119" s="85"/>
      <c r="U119" s="87" t="str">
        <f>IF(F119="","",IF(AND(F119&lt;&gt;"",入力ボックス!$C$7&gt;F119),"交付決定日前","○"))</f>
        <v/>
      </c>
      <c r="V119" s="88" t="str">
        <f>IF(G119="","",IF(AND(G119&lt;&gt;"",入力ボックス!$C$8&lt;G119),"完了日より後",IF(O117&gt;G119,"発注と支払の日付が前後","○")))</f>
        <v/>
      </c>
    </row>
    <row r="120" spans="2:22" ht="14.25" customHeight="1">
      <c r="C120" s="70" t="str">
        <f ca="1">IF($D120="","",IF(LEFT($C$7,1)="⑭","14-","1-") &amp; $B118 &amp; "_"&amp;各月内訳表!$G$7)</f>
        <v/>
      </c>
      <c r="D120" s="71" t="str" cm="1">
        <f t="array" aca="1" ref="D120" ca="1">INDIRECT("各月内訳表!G" &amp; 29+27*(B118-1))</f>
        <v/>
      </c>
      <c r="E120" s="71" t="str">
        <f t="shared" ca="1" si="12"/>
        <v/>
      </c>
      <c r="F120" s="72"/>
      <c r="G120" s="83"/>
      <c r="H120" s="73"/>
      <c r="I120" s="164" t="str" cm="1">
        <f t="array" aca="1" ref="I120" ca="1">INDIRECT("各月内訳表!S" &amp; 29+27*(B118-1))</f>
        <v/>
      </c>
      <c r="J120" s="165"/>
      <c r="K120" s="85"/>
      <c r="L120" s="85"/>
      <c r="U120" s="87" t="str">
        <f>IF(F120="","",IF(AND(F120&lt;&gt;"",入力ボックス!$C$7&gt;F120),"交付決定日前","○"))</f>
        <v/>
      </c>
      <c r="V120" s="88" t="str">
        <f>IF(G120="","",IF(AND(G120&lt;&gt;"",入力ボックス!$C$8&lt;G120),"完了日より後",IF(O118&gt;G120,"発注と支払の日付が前後","○")))</f>
        <v/>
      </c>
    </row>
    <row r="121" spans="2:22" ht="14.25" customHeight="1">
      <c r="C121" s="70" t="str">
        <f ca="1">IF($D121="","",IF(LEFT($C$7,1)="⑭","14-","1-") &amp; $B118 &amp; "_"&amp;各月内訳表!$H$7)</f>
        <v/>
      </c>
      <c r="D121" s="71" t="str" cm="1">
        <f t="array" aca="1" ref="D121" ca="1">INDIRECT("各月内訳表!H" &amp; 29+27*(B118-1))</f>
        <v/>
      </c>
      <c r="E121" s="71" t="str">
        <f t="shared" ca="1" si="12"/>
        <v/>
      </c>
      <c r="F121" s="72"/>
      <c r="G121" s="83"/>
      <c r="H121" s="73"/>
      <c r="I121" s="164" t="str" cm="1">
        <f t="array" aca="1" ref="I121" ca="1">INDIRECT("各月内訳表!T" &amp; 29+27*(B118-1))</f>
        <v/>
      </c>
      <c r="J121" s="165"/>
      <c r="K121" s="85"/>
      <c r="L121" s="85"/>
      <c r="U121" s="87" t="str">
        <f>IF(F121="","",IF(AND(F121&lt;&gt;"",入力ボックス!$C$7&gt;F121),"交付決定日前","○"))</f>
        <v/>
      </c>
      <c r="V121" s="88" t="str">
        <f>IF(G121="","",IF(AND(G121&lt;&gt;"",入力ボックス!$C$8&lt;G121),"完了日より後",IF(O119&gt;G121,"発注と支払の日付が前後","○")))</f>
        <v/>
      </c>
    </row>
    <row r="122" spans="2:22" ht="14.25" customHeight="1">
      <c r="C122" s="70" t="str">
        <f ca="1">IF($D122="","",IF(LEFT($C$7,1)="⑭","14-","1-") &amp; $B118 &amp; "_"&amp;各月内訳表!$I$7)</f>
        <v/>
      </c>
      <c r="D122" s="71" t="str" cm="1">
        <f t="array" aca="1" ref="D122" ca="1">INDIRECT("各月内訳表!I" &amp; 29+27*(B118-1))</f>
        <v/>
      </c>
      <c r="E122" s="71" t="str">
        <f t="shared" ca="1" si="12"/>
        <v/>
      </c>
      <c r="F122" s="72"/>
      <c r="G122" s="83"/>
      <c r="H122" s="73"/>
      <c r="I122" s="164" t="str" cm="1">
        <f t="array" aca="1" ref="I122" ca="1">INDIRECT("各月内訳表!U" &amp; 29+27*(B118-1))</f>
        <v/>
      </c>
      <c r="J122" s="165"/>
      <c r="K122" s="85"/>
      <c r="L122" s="85"/>
      <c r="U122" s="87" t="str">
        <f>IF(F122="","",IF(AND(F122&lt;&gt;"",入力ボックス!$C$7&gt;F122),"交付決定日前","○"))</f>
        <v/>
      </c>
      <c r="V122" s="88" t="str">
        <f>IF(G122="","",IF(AND(G122&lt;&gt;"",入力ボックス!$C$8&lt;G122),"完了日より後",IF(O120&gt;G122,"発注と支払の日付が前後","○")))</f>
        <v/>
      </c>
    </row>
    <row r="123" spans="2:22" ht="14.25" customHeight="1">
      <c r="C123" s="70" t="str">
        <f ca="1">IF($D123="","",IF(LEFT($C$7,1)="⑭","14-","1-") &amp; $B118 &amp; "_"&amp;各月内訳表!$J$7)</f>
        <v/>
      </c>
      <c r="D123" s="71" t="str" cm="1">
        <f t="array" aca="1" ref="D123" ca="1">INDIRECT("各月内訳表!J" &amp; 29+27*(B118-1))</f>
        <v/>
      </c>
      <c r="E123" s="71" t="str">
        <f t="shared" ca="1" si="12"/>
        <v/>
      </c>
      <c r="F123" s="72"/>
      <c r="G123" s="83"/>
      <c r="H123" s="73"/>
      <c r="I123" s="164" t="str" cm="1">
        <f t="array" aca="1" ref="I123" ca="1">INDIRECT("各月内訳表!V" &amp; 29+27*(B118-1))</f>
        <v/>
      </c>
      <c r="J123" s="165"/>
      <c r="K123" s="85"/>
      <c r="L123" s="85"/>
      <c r="U123" s="87" t="str">
        <f>IF(F123="","",IF(AND(F123&lt;&gt;"",入力ボックス!$C$7&gt;F123),"交付決定日前","○"))</f>
        <v/>
      </c>
      <c r="V123" s="88" t="str">
        <f>IF(G123="","",IF(AND(G123&lt;&gt;"",入力ボックス!$C$8&lt;G123),"完了日より後",IF(O121&gt;G123,"発注と支払の日付が前後","○")))</f>
        <v/>
      </c>
    </row>
    <row r="124" spans="2:22" ht="14.25" customHeight="1">
      <c r="C124" s="70" t="str">
        <f ca="1">IF($D124="","",IF(LEFT($C$7,1)="⑭","14-","1-") &amp; $B118 &amp; "_"&amp;各月内訳表!$K$7)</f>
        <v/>
      </c>
      <c r="D124" s="71" t="str" cm="1">
        <f t="array" aca="1" ref="D124" ca="1">INDIRECT("各月内訳表!K" &amp; 29+27*(B118-1))</f>
        <v/>
      </c>
      <c r="E124" s="71" t="str">
        <f t="shared" ca="1" si="12"/>
        <v/>
      </c>
      <c r="F124" s="72"/>
      <c r="G124" s="83"/>
      <c r="H124" s="73"/>
      <c r="I124" s="164" t="str" cm="1">
        <f t="array" aca="1" ref="I124" ca="1">INDIRECT("各月内訳表!W" &amp; 29+27*(B118-1))</f>
        <v/>
      </c>
      <c r="J124" s="165"/>
      <c r="K124" s="85"/>
      <c r="L124" s="85"/>
      <c r="U124" s="87" t="str">
        <f>IF(F124="","",IF(AND(F124&lt;&gt;"",入力ボックス!$C$7&gt;F124),"交付決定日前","○"))</f>
        <v/>
      </c>
      <c r="V124" s="88" t="str">
        <f>IF(G124="","",IF(AND(G124&lt;&gt;"",入力ボックス!$C$8&lt;G124),"完了日より後",IF(O122&gt;G124,"発注と支払の日付が前後","○")))</f>
        <v/>
      </c>
    </row>
    <row r="125" spans="2:22" ht="14.25" customHeight="1">
      <c r="C125" s="74" t="str">
        <f ca="1">IF($D125="","",IF(LEFT($C$7,1)="⑭","14-","1-") &amp; $B118 &amp; "_"&amp;各月内訳表!$L$7)</f>
        <v/>
      </c>
      <c r="D125" s="75" t="str" cm="1">
        <f t="array" aca="1" ref="D125" ca="1">INDIRECT("各月内訳表!L" &amp; 29+27*(B118-1))</f>
        <v/>
      </c>
      <c r="E125" s="75" t="str">
        <f t="shared" ca="1" si="12"/>
        <v/>
      </c>
      <c r="F125" s="76"/>
      <c r="G125" s="84"/>
      <c r="H125" s="73"/>
      <c r="I125" s="164" t="str" cm="1">
        <f t="array" aca="1" ref="I125" ca="1">INDIRECT("各月内訳表!X" &amp; 29+27*(B118-1))</f>
        <v/>
      </c>
      <c r="J125" s="165"/>
      <c r="K125" s="85"/>
      <c r="L125" s="85"/>
      <c r="U125" s="87" t="str">
        <f>IF(F125="","",IF(AND(F125&lt;&gt;"",入力ボックス!$C$7&gt;F125),"交付決定日前","○"))</f>
        <v/>
      </c>
      <c r="V125" s="88" t="str">
        <f>IF(G125="","",IF(AND(G125&lt;&gt;"",入力ボックス!$C$8&lt;G125),"完了日より後",IF(O123&gt;G125,"発注と支払の日付が前後","○")))</f>
        <v/>
      </c>
    </row>
    <row r="126" spans="2:22" ht="14.25" customHeight="1">
      <c r="C126" s="77"/>
      <c r="D126" s="78"/>
      <c r="E126" s="78"/>
      <c r="F126" s="79"/>
      <c r="G126" s="79"/>
      <c r="H126" s="80"/>
      <c r="I126" s="166"/>
      <c r="J126" s="167"/>
      <c r="K126" s="78"/>
      <c r="L126" s="78"/>
      <c r="U126" s="89" t="str">
        <f>IF(F126="","",IF(AND(F126&lt;&gt;"",入力ボックス!$C$7&gt;F126),"交付決定日前","○"))</f>
        <v/>
      </c>
      <c r="V126" s="89" t="str">
        <f>IF(G126="","",IF(AND(G126&lt;&gt;"",入力ボックス!$C$8&lt;G126),"完了日より後",IF(O124&gt;G126,"発注と支払の日付が前後","○")))</f>
        <v/>
      </c>
    </row>
    <row r="127" spans="2:22" ht="14.25" customHeight="1">
      <c r="B127" s="46">
        <f>B118+1</f>
        <v>14</v>
      </c>
      <c r="C127" s="67" t="str">
        <f ca="1">IF($D127="","",IF(LEFT($C$7,1)="⑭","14-","1-") &amp; $B127 &amp;"_"&amp;各月内訳表!$E$7)</f>
        <v/>
      </c>
      <c r="D127" s="68" t="str" cm="1">
        <f t="array" aca="1" ref="D127" ca="1">INDIRECT("各月内訳表!E" &amp; 29+27*(B127-1))</f>
        <v/>
      </c>
      <c r="E127" s="68" t="str">
        <f ca="1">IF(ISBLANK(D127),"",D127)</f>
        <v/>
      </c>
      <c r="F127" s="82"/>
      <c r="G127" s="82"/>
      <c r="H127" s="141" t="str" cm="1">
        <f t="array" aca="1" ref="H127" ca="1">IF(INDIRECT("各月内訳表!E"&amp;5+27*(B127-1))="","",HYPERLINK("#各月内訳表!E"&amp;5+27*(B127-1),INDIRECT("各月内訳表!E"&amp;5+27*(B127-1))))</f>
        <v/>
      </c>
      <c r="I127" s="170" t="str" cm="1">
        <f t="array" aca="1" ref="I127" ca="1">INDIRECT("各月内訳表!Q" &amp; 29+27*(B127-1))</f>
        <v/>
      </c>
      <c r="J127" s="171"/>
      <c r="K127" s="85"/>
      <c r="L127" s="85"/>
      <c r="U127" s="87" t="str">
        <f>IF(F127="","",IF(AND(F127&lt;&gt;"",入力ボックス!$C$7&gt;F127),"交付決定日前","○"))</f>
        <v/>
      </c>
      <c r="V127" s="88" t="str">
        <f>IF(G127="","",IF(AND(G127&lt;&gt;"",入力ボックス!$C$8&lt;G127),"完了日より後",IF(O125&gt;G127,"発注と支払の日付が前後","○")))</f>
        <v/>
      </c>
    </row>
    <row r="128" spans="2:22" ht="14.25" customHeight="1">
      <c r="C128" s="70" t="str">
        <f ca="1">IF($D128="","",IF(LEFT($C$7,1)="⑭","14-","1-") &amp; $B127 &amp; "_"&amp;各月内訳表!$F$7)</f>
        <v/>
      </c>
      <c r="D128" s="71" t="str" cm="1">
        <f t="array" aca="1" ref="D128" ca="1">INDIRECT("各月内訳表!F" &amp; 29+27*(B127-1))</f>
        <v/>
      </c>
      <c r="E128" s="71" t="str">
        <f t="shared" ref="E128:E134" ca="1" si="13">IF(ISBLANK(D128),"",D128)</f>
        <v/>
      </c>
      <c r="F128" s="72"/>
      <c r="G128" s="83"/>
      <c r="H128" s="73"/>
      <c r="I128" s="164" t="str" cm="1">
        <f t="array" aca="1" ref="I128" ca="1">INDIRECT("各月内訳表!R" &amp; 29+27*(B127-1))</f>
        <v/>
      </c>
      <c r="J128" s="165"/>
      <c r="K128" s="85"/>
      <c r="L128" s="85"/>
      <c r="U128" s="87" t="str">
        <f>IF(F128="","",IF(AND(F128&lt;&gt;"",入力ボックス!$C$7&gt;F128),"交付決定日前","○"))</f>
        <v/>
      </c>
      <c r="V128" s="88" t="str">
        <f>IF(G128="","",IF(AND(G128&lt;&gt;"",入力ボックス!$C$8&lt;G128),"完了日より後",IF(O126&gt;G128,"発注と支払の日付が前後","○")))</f>
        <v/>
      </c>
    </row>
    <row r="129" spans="2:22" ht="14.25" customHeight="1">
      <c r="C129" s="70" t="str">
        <f ca="1">IF($D129="","",IF(LEFT($C$7,1)="⑭","14-","1-") &amp; $B127 &amp; "_"&amp;各月内訳表!$G$7)</f>
        <v/>
      </c>
      <c r="D129" s="71" t="str" cm="1">
        <f t="array" aca="1" ref="D129" ca="1">INDIRECT("各月内訳表!G" &amp; 29+27*(B127-1))</f>
        <v/>
      </c>
      <c r="E129" s="71" t="str">
        <f t="shared" ca="1" si="13"/>
        <v/>
      </c>
      <c r="F129" s="72"/>
      <c r="G129" s="83"/>
      <c r="H129" s="73"/>
      <c r="I129" s="164" t="str" cm="1">
        <f t="array" aca="1" ref="I129" ca="1">INDIRECT("各月内訳表!S" &amp; 29+27*(B127-1))</f>
        <v/>
      </c>
      <c r="J129" s="165"/>
      <c r="K129" s="85"/>
      <c r="L129" s="85"/>
      <c r="U129" s="87" t="str">
        <f>IF(F129="","",IF(AND(F129&lt;&gt;"",入力ボックス!$C$7&gt;F129),"交付決定日前","○"))</f>
        <v/>
      </c>
      <c r="V129" s="88" t="str">
        <f>IF(G129="","",IF(AND(G129&lt;&gt;"",入力ボックス!$C$8&lt;G129),"完了日より後",IF(O127&gt;G129,"発注と支払の日付が前後","○")))</f>
        <v/>
      </c>
    </row>
    <row r="130" spans="2:22" ht="14.25" customHeight="1">
      <c r="C130" s="70" t="str">
        <f ca="1">IF($D130="","",IF(LEFT($C$7,1)="⑭","14-","1-") &amp; $B127 &amp; "_"&amp;各月内訳表!$H$7)</f>
        <v/>
      </c>
      <c r="D130" s="71" t="str" cm="1">
        <f t="array" aca="1" ref="D130" ca="1">INDIRECT("各月内訳表!H" &amp; 29+27*(B127-1))</f>
        <v/>
      </c>
      <c r="E130" s="71" t="str">
        <f t="shared" ca="1" si="13"/>
        <v/>
      </c>
      <c r="F130" s="72"/>
      <c r="G130" s="83"/>
      <c r="H130" s="73"/>
      <c r="I130" s="164" t="str" cm="1">
        <f t="array" aca="1" ref="I130" ca="1">INDIRECT("各月内訳表!T" &amp; 29+27*(B127-1))</f>
        <v/>
      </c>
      <c r="J130" s="165"/>
      <c r="K130" s="85"/>
      <c r="L130" s="85"/>
      <c r="U130" s="87" t="str">
        <f>IF(F130="","",IF(AND(F130&lt;&gt;"",入力ボックス!$C$7&gt;F130),"交付決定日前","○"))</f>
        <v/>
      </c>
      <c r="V130" s="88" t="str">
        <f>IF(G130="","",IF(AND(G130&lt;&gt;"",入力ボックス!$C$8&lt;G130),"完了日より後",IF(O128&gt;G130,"発注と支払の日付が前後","○")))</f>
        <v/>
      </c>
    </row>
    <row r="131" spans="2:22" ht="14.25" customHeight="1">
      <c r="C131" s="70" t="str">
        <f ca="1">IF($D131="","",IF(LEFT($C$7,1)="⑭","14-","1-") &amp; $B127 &amp; "_"&amp;各月内訳表!$I$7)</f>
        <v/>
      </c>
      <c r="D131" s="71" t="str" cm="1">
        <f t="array" aca="1" ref="D131" ca="1">INDIRECT("各月内訳表!I" &amp; 29+27*(B127-1))</f>
        <v/>
      </c>
      <c r="E131" s="71" t="str">
        <f t="shared" ca="1" si="13"/>
        <v/>
      </c>
      <c r="F131" s="72"/>
      <c r="G131" s="83"/>
      <c r="H131" s="73"/>
      <c r="I131" s="164" t="str" cm="1">
        <f t="array" aca="1" ref="I131" ca="1">INDIRECT("各月内訳表!U" &amp; 29+27*(B127-1))</f>
        <v/>
      </c>
      <c r="J131" s="165"/>
      <c r="K131" s="85"/>
      <c r="L131" s="85"/>
      <c r="U131" s="87" t="str">
        <f>IF(F131="","",IF(AND(F131&lt;&gt;"",入力ボックス!$C$7&gt;F131),"交付決定日前","○"))</f>
        <v/>
      </c>
      <c r="V131" s="88" t="str">
        <f>IF(G131="","",IF(AND(G131&lt;&gt;"",入力ボックス!$C$8&lt;G131),"完了日より後",IF(O129&gt;G131,"発注と支払の日付が前後","○")))</f>
        <v/>
      </c>
    </row>
    <row r="132" spans="2:22" ht="14.25" customHeight="1">
      <c r="C132" s="70" t="str">
        <f ca="1">IF($D132="","",IF(LEFT($C$7,1)="⑭","14-","1-") &amp; $B127 &amp; "_"&amp;各月内訳表!$J$7)</f>
        <v/>
      </c>
      <c r="D132" s="71" t="str" cm="1">
        <f t="array" aca="1" ref="D132" ca="1">INDIRECT("各月内訳表!J" &amp; 29+27*(B127-1))</f>
        <v/>
      </c>
      <c r="E132" s="71" t="str">
        <f t="shared" ca="1" si="13"/>
        <v/>
      </c>
      <c r="F132" s="72"/>
      <c r="G132" s="83"/>
      <c r="H132" s="73"/>
      <c r="I132" s="164" t="str" cm="1">
        <f t="array" aca="1" ref="I132" ca="1">INDIRECT("各月内訳表!V" &amp; 29+27*(B127-1))</f>
        <v/>
      </c>
      <c r="J132" s="165"/>
      <c r="K132" s="85"/>
      <c r="L132" s="85"/>
      <c r="U132" s="87" t="str">
        <f>IF(F132="","",IF(AND(F132&lt;&gt;"",入力ボックス!$C$7&gt;F132),"交付決定日前","○"))</f>
        <v/>
      </c>
      <c r="V132" s="88" t="str">
        <f>IF(G132="","",IF(AND(G132&lt;&gt;"",入力ボックス!$C$8&lt;G132),"完了日より後",IF(O130&gt;G132,"発注と支払の日付が前後","○")))</f>
        <v/>
      </c>
    </row>
    <row r="133" spans="2:22" ht="14.25" customHeight="1">
      <c r="C133" s="70" t="str">
        <f ca="1">IF($D133="","",IF(LEFT($C$7,1)="⑭","14-","1-") &amp; $B127 &amp; "_"&amp;各月内訳表!$K$7)</f>
        <v/>
      </c>
      <c r="D133" s="71" t="str" cm="1">
        <f t="array" aca="1" ref="D133" ca="1">INDIRECT("各月内訳表!K" &amp; 29+27*(B127-1))</f>
        <v/>
      </c>
      <c r="E133" s="71" t="str">
        <f t="shared" ca="1" si="13"/>
        <v/>
      </c>
      <c r="F133" s="72"/>
      <c r="G133" s="83"/>
      <c r="H133" s="73"/>
      <c r="I133" s="164" t="str" cm="1">
        <f t="array" aca="1" ref="I133" ca="1">INDIRECT("各月内訳表!W" &amp; 29+27*(B127-1))</f>
        <v/>
      </c>
      <c r="J133" s="165"/>
      <c r="K133" s="85"/>
      <c r="L133" s="85"/>
      <c r="U133" s="87" t="str">
        <f>IF(F133="","",IF(AND(F133&lt;&gt;"",入力ボックス!$C$7&gt;F133),"交付決定日前","○"))</f>
        <v/>
      </c>
      <c r="V133" s="88" t="str">
        <f>IF(G133="","",IF(AND(G133&lt;&gt;"",入力ボックス!$C$8&lt;G133),"完了日より後",IF(O131&gt;G133,"発注と支払の日付が前後","○")))</f>
        <v/>
      </c>
    </row>
    <row r="134" spans="2:22" ht="14.25" customHeight="1">
      <c r="C134" s="74" t="str">
        <f ca="1">IF($D134="","",IF(LEFT($C$7,1)="⑭","14-","1-") &amp; $B127 &amp; "_"&amp;各月内訳表!$L$7)</f>
        <v/>
      </c>
      <c r="D134" s="75" t="str" cm="1">
        <f t="array" aca="1" ref="D134" ca="1">INDIRECT("各月内訳表!L" &amp; 29+27*(B127-1))</f>
        <v/>
      </c>
      <c r="E134" s="75" t="str">
        <f t="shared" ca="1" si="13"/>
        <v/>
      </c>
      <c r="F134" s="76"/>
      <c r="G134" s="84"/>
      <c r="H134" s="73"/>
      <c r="I134" s="164" t="str" cm="1">
        <f t="array" aca="1" ref="I134" ca="1">INDIRECT("各月内訳表!X" &amp; 29+27*(B127-1))</f>
        <v/>
      </c>
      <c r="J134" s="165"/>
      <c r="K134" s="85"/>
      <c r="L134" s="85"/>
      <c r="U134" s="87" t="str">
        <f>IF(F134="","",IF(AND(F134&lt;&gt;"",入力ボックス!$C$7&gt;F134),"交付決定日前","○"))</f>
        <v/>
      </c>
      <c r="V134" s="88" t="str">
        <f>IF(G134="","",IF(AND(G134&lt;&gt;"",入力ボックス!$C$8&lt;G134),"完了日より後",IF(O132&gt;G134,"発注と支払の日付が前後","○")))</f>
        <v/>
      </c>
    </row>
    <row r="135" spans="2:22" ht="14.25" customHeight="1">
      <c r="C135" s="77"/>
      <c r="D135" s="78"/>
      <c r="E135" s="78"/>
      <c r="F135" s="79"/>
      <c r="G135" s="79"/>
      <c r="H135" s="80"/>
      <c r="I135" s="166"/>
      <c r="J135" s="167"/>
      <c r="K135" s="78"/>
      <c r="L135" s="78"/>
      <c r="U135" s="89" t="str">
        <f>IF(F135="","",IF(AND(F135&lt;&gt;"",入力ボックス!$C$7&gt;F135),"交付決定日前","○"))</f>
        <v/>
      </c>
      <c r="V135" s="89" t="str">
        <f>IF(G135="","",IF(AND(G135&lt;&gt;"",入力ボックス!$C$8&lt;G135),"完了日より後",IF(O133&gt;G135,"発注と支払の日付が前後","○")))</f>
        <v/>
      </c>
    </row>
    <row r="136" spans="2:22" ht="14.25" customHeight="1">
      <c r="B136" s="46">
        <f>B127+1</f>
        <v>15</v>
      </c>
      <c r="C136" s="67" t="str">
        <f ca="1">IF($D136="","",IF(LEFT($C$7,1)="⑭","14-","1-") &amp; $B136 &amp;"_"&amp;各月内訳表!$E$7)</f>
        <v/>
      </c>
      <c r="D136" s="68" t="str" cm="1">
        <f t="array" aca="1" ref="D136" ca="1">INDIRECT("各月内訳表!E" &amp; 29+27*(B136-1))</f>
        <v/>
      </c>
      <c r="E136" s="68" t="str">
        <f ca="1">IF(ISBLANK(D136),"",D136)</f>
        <v/>
      </c>
      <c r="F136" s="82"/>
      <c r="G136" s="82"/>
      <c r="H136" s="141" t="str" cm="1">
        <f t="array" aca="1" ref="H136" ca="1">IF(INDIRECT("各月内訳表!E"&amp;5+27*(B136-1))="","",HYPERLINK("#各月内訳表!E"&amp;5+27*(B136-1),INDIRECT("各月内訳表!E"&amp;5+27*(B136-1))))</f>
        <v/>
      </c>
      <c r="I136" s="170" t="str" cm="1">
        <f t="array" aca="1" ref="I136" ca="1">INDIRECT("各月内訳表!Q" &amp; 29+27*(B136-1))</f>
        <v/>
      </c>
      <c r="J136" s="171"/>
      <c r="K136" s="85"/>
      <c r="L136" s="85"/>
      <c r="U136" s="87" t="str">
        <f>IF(F136="","",IF(AND(F136&lt;&gt;"",入力ボックス!$C$7&gt;F136),"交付決定日前","○"))</f>
        <v/>
      </c>
      <c r="V136" s="88" t="str">
        <f>IF(G136="","",IF(AND(G136&lt;&gt;"",入力ボックス!$C$8&lt;G136),"完了日より後",IF(O134&gt;G136,"発注と支払の日付が前後","○")))</f>
        <v/>
      </c>
    </row>
    <row r="137" spans="2:22" ht="14.25" customHeight="1">
      <c r="C137" s="70" t="str">
        <f ca="1">IF($D137="","",IF(LEFT($C$7,1)="⑭","14-","1-") &amp; $B136 &amp; "_"&amp;各月内訳表!$F$7)</f>
        <v/>
      </c>
      <c r="D137" s="71" t="str" cm="1">
        <f t="array" aca="1" ref="D137" ca="1">INDIRECT("各月内訳表!F" &amp; 29+27*(B136-1))</f>
        <v/>
      </c>
      <c r="E137" s="71" t="str">
        <f t="shared" ref="E137:E143" ca="1" si="14">IF(ISBLANK(D137),"",D137)</f>
        <v/>
      </c>
      <c r="F137" s="72"/>
      <c r="G137" s="83"/>
      <c r="H137" s="73"/>
      <c r="I137" s="164" t="str" cm="1">
        <f t="array" aca="1" ref="I137" ca="1">INDIRECT("各月内訳表!R" &amp; 29+27*(B136-1))</f>
        <v/>
      </c>
      <c r="J137" s="165"/>
      <c r="K137" s="85"/>
      <c r="L137" s="85"/>
      <c r="U137" s="87" t="str">
        <f>IF(F137="","",IF(AND(F137&lt;&gt;"",入力ボックス!$C$7&gt;F137),"交付決定日前","○"))</f>
        <v/>
      </c>
      <c r="V137" s="88" t="str">
        <f>IF(G137="","",IF(AND(G137&lt;&gt;"",入力ボックス!$C$8&lt;G137),"完了日より後",IF(O135&gt;G137,"発注と支払の日付が前後","○")))</f>
        <v/>
      </c>
    </row>
    <row r="138" spans="2:22" ht="14.25" customHeight="1">
      <c r="C138" s="70" t="str">
        <f ca="1">IF($D138="","",IF(LEFT($C$7,1)="⑭","14-","1-") &amp; $B136 &amp; "_"&amp;各月内訳表!$G$7)</f>
        <v/>
      </c>
      <c r="D138" s="71" t="str" cm="1">
        <f t="array" aca="1" ref="D138" ca="1">INDIRECT("各月内訳表!G" &amp; 29+27*(B136-1))</f>
        <v/>
      </c>
      <c r="E138" s="71" t="str">
        <f t="shared" ca="1" si="14"/>
        <v/>
      </c>
      <c r="F138" s="72"/>
      <c r="G138" s="83"/>
      <c r="H138" s="73"/>
      <c r="I138" s="164" t="str" cm="1">
        <f t="array" aca="1" ref="I138" ca="1">INDIRECT("各月内訳表!S" &amp; 29+27*(B136-1))</f>
        <v/>
      </c>
      <c r="J138" s="165"/>
      <c r="K138" s="85"/>
      <c r="L138" s="85"/>
      <c r="U138" s="87" t="str">
        <f>IF(F138="","",IF(AND(F138&lt;&gt;"",入力ボックス!$C$7&gt;F138),"交付決定日前","○"))</f>
        <v/>
      </c>
      <c r="V138" s="88" t="str">
        <f>IF(G138="","",IF(AND(G138&lt;&gt;"",入力ボックス!$C$8&lt;G138),"完了日より後",IF(O136&gt;G138,"発注と支払の日付が前後","○")))</f>
        <v/>
      </c>
    </row>
    <row r="139" spans="2:22" ht="14.25" customHeight="1">
      <c r="C139" s="70" t="str">
        <f ca="1">IF($D139="","",IF(LEFT($C$7,1)="⑭","14-","1-") &amp; $B136 &amp; "_"&amp;各月内訳表!$H$7)</f>
        <v/>
      </c>
      <c r="D139" s="71" t="str" cm="1">
        <f t="array" aca="1" ref="D139" ca="1">INDIRECT("各月内訳表!H" &amp; 29+27*(B136-1))</f>
        <v/>
      </c>
      <c r="E139" s="71" t="str">
        <f t="shared" ca="1" si="14"/>
        <v/>
      </c>
      <c r="F139" s="72"/>
      <c r="G139" s="83"/>
      <c r="H139" s="73"/>
      <c r="I139" s="164" t="str" cm="1">
        <f t="array" aca="1" ref="I139" ca="1">INDIRECT("各月内訳表!T" &amp; 29+27*(B136-1))</f>
        <v/>
      </c>
      <c r="J139" s="165"/>
      <c r="K139" s="85"/>
      <c r="L139" s="85"/>
      <c r="U139" s="87" t="str">
        <f>IF(F139="","",IF(AND(F139&lt;&gt;"",入力ボックス!$C$7&gt;F139),"交付決定日前","○"))</f>
        <v/>
      </c>
      <c r="V139" s="88" t="str">
        <f>IF(G139="","",IF(AND(G139&lt;&gt;"",入力ボックス!$C$8&lt;G139),"完了日より後",IF(O137&gt;G139,"発注と支払の日付が前後","○")))</f>
        <v/>
      </c>
    </row>
    <row r="140" spans="2:22" ht="14.25" customHeight="1">
      <c r="C140" s="70" t="str">
        <f ca="1">IF($D140="","",IF(LEFT($C$7,1)="⑭","14-","1-") &amp; $B136 &amp; "_"&amp;各月内訳表!$I$7)</f>
        <v/>
      </c>
      <c r="D140" s="71" t="str" cm="1">
        <f t="array" aca="1" ref="D140" ca="1">INDIRECT("各月内訳表!I" &amp; 29+27*(B136-1))</f>
        <v/>
      </c>
      <c r="E140" s="71" t="str">
        <f t="shared" ca="1" si="14"/>
        <v/>
      </c>
      <c r="F140" s="72"/>
      <c r="G140" s="83"/>
      <c r="H140" s="73"/>
      <c r="I140" s="164" t="str" cm="1">
        <f t="array" aca="1" ref="I140" ca="1">INDIRECT("各月内訳表!U" &amp; 29+27*(B136-1))</f>
        <v/>
      </c>
      <c r="J140" s="165"/>
      <c r="K140" s="85"/>
      <c r="L140" s="85"/>
      <c r="U140" s="87" t="str">
        <f>IF(F140="","",IF(AND(F140&lt;&gt;"",入力ボックス!$C$7&gt;F140),"交付決定日前","○"))</f>
        <v/>
      </c>
      <c r="V140" s="88" t="str">
        <f>IF(G140="","",IF(AND(G140&lt;&gt;"",入力ボックス!$C$8&lt;G140),"完了日より後",IF(O138&gt;G140,"発注と支払の日付が前後","○")))</f>
        <v/>
      </c>
    </row>
    <row r="141" spans="2:22" ht="14.25" customHeight="1">
      <c r="C141" s="70" t="str">
        <f ca="1">IF($D141="","",IF(LEFT($C$7,1)="⑭","14-","1-") &amp; $B136 &amp; "_"&amp;各月内訳表!$J$7)</f>
        <v/>
      </c>
      <c r="D141" s="71" t="str" cm="1">
        <f t="array" aca="1" ref="D141" ca="1">INDIRECT("各月内訳表!J" &amp; 29+27*(B136-1))</f>
        <v/>
      </c>
      <c r="E141" s="71" t="str">
        <f t="shared" ca="1" si="14"/>
        <v/>
      </c>
      <c r="F141" s="72"/>
      <c r="G141" s="83"/>
      <c r="H141" s="73"/>
      <c r="I141" s="164" t="str" cm="1">
        <f t="array" aca="1" ref="I141" ca="1">INDIRECT("各月内訳表!V" &amp; 29+27*(B136-1))</f>
        <v/>
      </c>
      <c r="J141" s="165"/>
      <c r="K141" s="85"/>
      <c r="L141" s="85"/>
      <c r="U141" s="87" t="str">
        <f>IF(F141="","",IF(AND(F141&lt;&gt;"",入力ボックス!$C$7&gt;F141),"交付決定日前","○"))</f>
        <v/>
      </c>
      <c r="V141" s="88" t="str">
        <f>IF(G141="","",IF(AND(G141&lt;&gt;"",入力ボックス!$C$8&lt;G141),"完了日より後",IF(O139&gt;G141,"発注と支払の日付が前後","○")))</f>
        <v/>
      </c>
    </row>
    <row r="142" spans="2:22" ht="14.25" customHeight="1">
      <c r="C142" s="70" t="str">
        <f ca="1">IF($D142="","",IF(LEFT($C$7,1)="⑭","14-","1-") &amp; $B136 &amp; "_"&amp;各月内訳表!$K$7)</f>
        <v/>
      </c>
      <c r="D142" s="71" t="str" cm="1">
        <f t="array" aca="1" ref="D142" ca="1">INDIRECT("各月内訳表!K" &amp; 29+27*(B136-1))</f>
        <v/>
      </c>
      <c r="E142" s="71" t="str">
        <f t="shared" ca="1" si="14"/>
        <v/>
      </c>
      <c r="F142" s="72"/>
      <c r="G142" s="83"/>
      <c r="H142" s="73"/>
      <c r="I142" s="164" t="str" cm="1">
        <f t="array" aca="1" ref="I142" ca="1">INDIRECT("各月内訳表!W" &amp; 29+27*(B136-1))</f>
        <v/>
      </c>
      <c r="J142" s="165"/>
      <c r="K142" s="85"/>
      <c r="L142" s="85"/>
      <c r="U142" s="87" t="str">
        <f>IF(F142="","",IF(AND(F142&lt;&gt;"",入力ボックス!$C$7&gt;F142),"交付決定日前","○"))</f>
        <v/>
      </c>
      <c r="V142" s="88" t="str">
        <f>IF(G142="","",IF(AND(G142&lt;&gt;"",入力ボックス!$C$8&lt;G142),"完了日より後",IF(O140&gt;G142,"発注と支払の日付が前後","○")))</f>
        <v/>
      </c>
    </row>
    <row r="143" spans="2:22" ht="14.25" customHeight="1">
      <c r="C143" s="74" t="str">
        <f ca="1">IF($D143="","",IF(LEFT($C$7,1)="⑭","14-","1-") &amp; $B136 &amp; "_"&amp;各月内訳表!$L$7)</f>
        <v/>
      </c>
      <c r="D143" s="75" t="str" cm="1">
        <f t="array" aca="1" ref="D143" ca="1">INDIRECT("各月内訳表!L" &amp; 29+27*(B136-1))</f>
        <v/>
      </c>
      <c r="E143" s="75" t="str">
        <f t="shared" ca="1" si="14"/>
        <v/>
      </c>
      <c r="F143" s="76"/>
      <c r="G143" s="84"/>
      <c r="H143" s="73"/>
      <c r="I143" s="164" t="str" cm="1">
        <f t="array" aca="1" ref="I143" ca="1">INDIRECT("各月内訳表!X" &amp; 29+27*(B136-1))</f>
        <v/>
      </c>
      <c r="J143" s="165"/>
      <c r="K143" s="85"/>
      <c r="L143" s="85"/>
      <c r="U143" s="87" t="str">
        <f>IF(F143="","",IF(AND(F143&lt;&gt;"",入力ボックス!$C$7&gt;F143),"交付決定日前","○"))</f>
        <v/>
      </c>
      <c r="V143" s="88" t="str">
        <f>IF(G143="","",IF(AND(G143&lt;&gt;"",入力ボックス!$C$8&lt;G143),"完了日より後",IF(O141&gt;G143,"発注と支払の日付が前後","○")))</f>
        <v/>
      </c>
    </row>
    <row r="144" spans="2:22" ht="14.25" customHeight="1">
      <c r="C144" s="77"/>
      <c r="D144" s="78"/>
      <c r="E144" s="78"/>
      <c r="F144" s="79"/>
      <c r="G144" s="79"/>
      <c r="H144" s="80"/>
      <c r="I144" s="166"/>
      <c r="J144" s="167"/>
      <c r="K144" s="78"/>
      <c r="L144" s="78"/>
      <c r="U144" s="89" t="str">
        <f>IF(F144="","",IF(AND(F144&lt;&gt;"",入力ボックス!$C$7&gt;F144),"交付決定日前","○"))</f>
        <v/>
      </c>
      <c r="V144" s="89" t="str">
        <f>IF(G144="","",IF(AND(G144&lt;&gt;"",入力ボックス!$C$8&lt;G144),"完了日より後",IF(O142&gt;G144,"発注と支払の日付が前後","○")))</f>
        <v/>
      </c>
    </row>
    <row r="145" spans="2:22" ht="14.25" customHeight="1">
      <c r="B145" s="46">
        <f>B136+1</f>
        <v>16</v>
      </c>
      <c r="C145" s="67" t="str">
        <f ca="1">IF($D145="","",IF(LEFT($C$7,1)="⑭","14-","1-") &amp; $B145 &amp;"_"&amp;各月内訳表!$E$7)</f>
        <v/>
      </c>
      <c r="D145" s="68" t="str" cm="1">
        <f t="array" aca="1" ref="D145" ca="1">INDIRECT("各月内訳表!E" &amp; 29+27*(B145-1))</f>
        <v/>
      </c>
      <c r="E145" s="68" t="str">
        <f ca="1">IF(ISBLANK(D145),"",D145)</f>
        <v/>
      </c>
      <c r="F145" s="82"/>
      <c r="G145" s="82"/>
      <c r="H145" s="141" t="str" cm="1">
        <f t="array" aca="1" ref="H145" ca="1">IF(INDIRECT("各月内訳表!E"&amp;5+27*(B145-1))="","",HYPERLINK("#各月内訳表!E"&amp;5+27*(B145-1),INDIRECT("各月内訳表!E"&amp;5+27*(B145-1))))</f>
        <v/>
      </c>
      <c r="I145" s="170" t="str" cm="1">
        <f t="array" aca="1" ref="I145" ca="1">INDIRECT("各月内訳表!Q" &amp; 29+27*(B145-1))</f>
        <v/>
      </c>
      <c r="J145" s="171"/>
      <c r="K145" s="85"/>
      <c r="L145" s="85"/>
      <c r="U145" s="87" t="str">
        <f>IF(F145="","",IF(AND(F145&lt;&gt;"",入力ボックス!$C$7&gt;F145),"交付決定日前","○"))</f>
        <v/>
      </c>
      <c r="V145" s="88" t="str">
        <f>IF(G145="","",IF(AND(G145&lt;&gt;"",入力ボックス!$C$8&lt;G145),"完了日より後",IF(O143&gt;G145,"発注と支払の日付が前後","○")))</f>
        <v/>
      </c>
    </row>
    <row r="146" spans="2:22" ht="14.25" customHeight="1">
      <c r="C146" s="70" t="str">
        <f ca="1">IF($D146="","",IF(LEFT($C$7,1)="⑭","14-","1-") &amp; $B145 &amp; "_"&amp;各月内訳表!$F$7)</f>
        <v/>
      </c>
      <c r="D146" s="71" t="str" cm="1">
        <f t="array" aca="1" ref="D146" ca="1">INDIRECT("各月内訳表!F" &amp; 29+27*(B145-1))</f>
        <v/>
      </c>
      <c r="E146" s="71" t="str">
        <f t="shared" ref="E146:E152" ca="1" si="15">IF(ISBLANK(D146),"",D146)</f>
        <v/>
      </c>
      <c r="F146" s="72"/>
      <c r="G146" s="83"/>
      <c r="H146" s="73"/>
      <c r="I146" s="164" t="str" cm="1">
        <f t="array" aca="1" ref="I146" ca="1">INDIRECT("各月内訳表!R" &amp; 29+27*(B145-1))</f>
        <v/>
      </c>
      <c r="J146" s="165"/>
      <c r="K146" s="85"/>
      <c r="L146" s="85"/>
      <c r="U146" s="87" t="str">
        <f>IF(F146="","",IF(AND(F146&lt;&gt;"",入力ボックス!$C$7&gt;F146),"交付決定日前","○"))</f>
        <v/>
      </c>
      <c r="V146" s="88" t="str">
        <f>IF(G146="","",IF(AND(G146&lt;&gt;"",入力ボックス!$C$8&lt;G146),"完了日より後",IF(O144&gt;G146,"発注と支払の日付が前後","○")))</f>
        <v/>
      </c>
    </row>
    <row r="147" spans="2:22" ht="14.25" customHeight="1">
      <c r="C147" s="70" t="str">
        <f ca="1">IF($D147="","",IF(LEFT($C$7,1)="⑭","14-","1-") &amp; $B145 &amp; "_"&amp;各月内訳表!$G$7)</f>
        <v/>
      </c>
      <c r="D147" s="71" t="str" cm="1">
        <f t="array" aca="1" ref="D147" ca="1">INDIRECT("各月内訳表!G" &amp; 29+27*(B145-1))</f>
        <v/>
      </c>
      <c r="E147" s="71" t="str">
        <f t="shared" ca="1" si="15"/>
        <v/>
      </c>
      <c r="F147" s="72"/>
      <c r="G147" s="83"/>
      <c r="H147" s="73"/>
      <c r="I147" s="164" t="str" cm="1">
        <f t="array" aca="1" ref="I147" ca="1">INDIRECT("各月内訳表!S" &amp; 29+27*(B145-1))</f>
        <v/>
      </c>
      <c r="J147" s="165"/>
      <c r="K147" s="85"/>
      <c r="L147" s="85"/>
      <c r="U147" s="87" t="str">
        <f>IF(F147="","",IF(AND(F147&lt;&gt;"",入力ボックス!$C$7&gt;F147),"交付決定日前","○"))</f>
        <v/>
      </c>
      <c r="V147" s="88" t="str">
        <f>IF(G147="","",IF(AND(G147&lt;&gt;"",入力ボックス!$C$8&lt;G147),"完了日より後",IF(O145&gt;G147,"発注と支払の日付が前後","○")))</f>
        <v/>
      </c>
    </row>
    <row r="148" spans="2:22" ht="14.25" customHeight="1">
      <c r="C148" s="70" t="str">
        <f ca="1">IF($D148="","",IF(LEFT($C$7,1)="⑭","14-","1-") &amp; $B145 &amp; "_"&amp;各月内訳表!$H$7)</f>
        <v/>
      </c>
      <c r="D148" s="71" t="str" cm="1">
        <f t="array" aca="1" ref="D148" ca="1">INDIRECT("各月内訳表!H" &amp; 29+27*(B145-1))</f>
        <v/>
      </c>
      <c r="E148" s="71" t="str">
        <f t="shared" ca="1" si="15"/>
        <v/>
      </c>
      <c r="F148" s="72"/>
      <c r="G148" s="83"/>
      <c r="H148" s="73"/>
      <c r="I148" s="164" t="str" cm="1">
        <f t="array" aca="1" ref="I148" ca="1">INDIRECT("各月内訳表!T" &amp; 29+27*(B145-1))</f>
        <v/>
      </c>
      <c r="J148" s="165"/>
      <c r="K148" s="85"/>
      <c r="L148" s="85"/>
      <c r="U148" s="87" t="str">
        <f>IF(F148="","",IF(AND(F148&lt;&gt;"",入力ボックス!$C$7&gt;F148),"交付決定日前","○"))</f>
        <v/>
      </c>
      <c r="V148" s="88" t="str">
        <f>IF(G148="","",IF(AND(G148&lt;&gt;"",入力ボックス!$C$8&lt;G148),"完了日より後",IF(O146&gt;G148,"発注と支払の日付が前後","○")))</f>
        <v/>
      </c>
    </row>
    <row r="149" spans="2:22" ht="14.25" customHeight="1">
      <c r="C149" s="70" t="str">
        <f ca="1">IF($D149="","",IF(LEFT($C$7,1)="⑭","14-","1-") &amp; $B145 &amp; "_"&amp;各月内訳表!$I$7)</f>
        <v/>
      </c>
      <c r="D149" s="71" t="str" cm="1">
        <f t="array" aca="1" ref="D149" ca="1">INDIRECT("各月内訳表!I" &amp; 29+27*(B145-1))</f>
        <v/>
      </c>
      <c r="E149" s="71" t="str">
        <f t="shared" ca="1" si="15"/>
        <v/>
      </c>
      <c r="F149" s="72"/>
      <c r="G149" s="83"/>
      <c r="H149" s="73"/>
      <c r="I149" s="164" t="str" cm="1">
        <f t="array" aca="1" ref="I149" ca="1">INDIRECT("各月内訳表!U" &amp; 29+27*(B145-1))</f>
        <v/>
      </c>
      <c r="J149" s="165"/>
      <c r="K149" s="85"/>
      <c r="L149" s="85"/>
      <c r="U149" s="87" t="str">
        <f>IF(F149="","",IF(AND(F149&lt;&gt;"",入力ボックス!$C$7&gt;F149),"交付決定日前","○"))</f>
        <v/>
      </c>
      <c r="V149" s="88" t="str">
        <f>IF(G149="","",IF(AND(G149&lt;&gt;"",入力ボックス!$C$8&lt;G149),"完了日より後",IF(O147&gt;G149,"発注と支払の日付が前後","○")))</f>
        <v/>
      </c>
    </row>
    <row r="150" spans="2:22" ht="14.25" customHeight="1">
      <c r="C150" s="70" t="str">
        <f ca="1">IF($D150="","",IF(LEFT($C$7,1)="⑭","14-","1-") &amp; $B145 &amp; "_"&amp;各月内訳表!$J$7)</f>
        <v/>
      </c>
      <c r="D150" s="71" t="str" cm="1">
        <f t="array" aca="1" ref="D150" ca="1">INDIRECT("各月内訳表!J" &amp; 29+27*(B145-1))</f>
        <v/>
      </c>
      <c r="E150" s="71" t="str">
        <f t="shared" ca="1" si="15"/>
        <v/>
      </c>
      <c r="F150" s="72"/>
      <c r="G150" s="83"/>
      <c r="H150" s="73"/>
      <c r="I150" s="164" t="str" cm="1">
        <f t="array" aca="1" ref="I150" ca="1">INDIRECT("各月内訳表!V" &amp; 29+27*(B145-1))</f>
        <v/>
      </c>
      <c r="J150" s="165"/>
      <c r="K150" s="85"/>
      <c r="L150" s="85"/>
      <c r="U150" s="87" t="str">
        <f>IF(F150="","",IF(AND(F150&lt;&gt;"",入力ボックス!$C$7&gt;F150),"交付決定日前","○"))</f>
        <v/>
      </c>
      <c r="V150" s="88" t="str">
        <f>IF(G150="","",IF(AND(G150&lt;&gt;"",入力ボックス!$C$8&lt;G150),"完了日より後",IF(O148&gt;G150,"発注と支払の日付が前後","○")))</f>
        <v/>
      </c>
    </row>
    <row r="151" spans="2:22" ht="14.25" customHeight="1">
      <c r="C151" s="70" t="str">
        <f ca="1">IF($D151="","",IF(LEFT($C$7,1)="⑭","14-","1-") &amp; $B145 &amp; "_"&amp;各月内訳表!$K$7)</f>
        <v/>
      </c>
      <c r="D151" s="71" t="str" cm="1">
        <f t="array" aca="1" ref="D151" ca="1">INDIRECT("各月内訳表!K" &amp; 29+27*(B145-1))</f>
        <v/>
      </c>
      <c r="E151" s="71" t="str">
        <f t="shared" ca="1" si="15"/>
        <v/>
      </c>
      <c r="F151" s="72"/>
      <c r="G151" s="83"/>
      <c r="H151" s="73"/>
      <c r="I151" s="164" t="str" cm="1">
        <f t="array" aca="1" ref="I151" ca="1">INDIRECT("各月内訳表!W" &amp; 29+27*(B145-1))</f>
        <v/>
      </c>
      <c r="J151" s="165"/>
      <c r="K151" s="85"/>
      <c r="L151" s="85"/>
      <c r="U151" s="87" t="str">
        <f>IF(F151="","",IF(AND(F151&lt;&gt;"",入力ボックス!$C$7&gt;F151),"交付決定日前","○"))</f>
        <v/>
      </c>
      <c r="V151" s="88" t="str">
        <f>IF(G151="","",IF(AND(G151&lt;&gt;"",入力ボックス!$C$8&lt;G151),"完了日より後",IF(O149&gt;G151,"発注と支払の日付が前後","○")))</f>
        <v/>
      </c>
    </row>
    <row r="152" spans="2:22" ht="14.25" customHeight="1">
      <c r="C152" s="74" t="str">
        <f ca="1">IF($D152="","",IF(LEFT($C$7,1)="⑭","14-","1-") &amp; $B145 &amp; "_"&amp;各月内訳表!$L$7)</f>
        <v/>
      </c>
      <c r="D152" s="75" t="str" cm="1">
        <f t="array" aca="1" ref="D152" ca="1">INDIRECT("各月内訳表!L" &amp; 29+27*(B145-1))</f>
        <v/>
      </c>
      <c r="E152" s="75" t="str">
        <f t="shared" ca="1" si="15"/>
        <v/>
      </c>
      <c r="F152" s="76"/>
      <c r="G152" s="84"/>
      <c r="H152" s="73"/>
      <c r="I152" s="164" t="str" cm="1">
        <f t="array" aca="1" ref="I152" ca="1">INDIRECT("各月内訳表!X" &amp; 29+27*(B145-1))</f>
        <v/>
      </c>
      <c r="J152" s="165"/>
      <c r="K152" s="85"/>
      <c r="L152" s="85"/>
      <c r="U152" s="87" t="str">
        <f>IF(F152="","",IF(AND(F152&lt;&gt;"",入力ボックス!$C$7&gt;F152),"交付決定日前","○"))</f>
        <v/>
      </c>
      <c r="V152" s="88" t="str">
        <f>IF(G152="","",IF(AND(G152&lt;&gt;"",入力ボックス!$C$8&lt;G152),"完了日より後",IF(O150&gt;G152,"発注と支払の日付が前後","○")))</f>
        <v/>
      </c>
    </row>
    <row r="153" spans="2:22" ht="14.25" customHeight="1">
      <c r="C153" s="77"/>
      <c r="D153" s="78"/>
      <c r="E153" s="78"/>
      <c r="F153" s="79"/>
      <c r="G153" s="79"/>
      <c r="H153" s="80"/>
      <c r="I153" s="166"/>
      <c r="J153" s="167"/>
      <c r="K153" s="78"/>
      <c r="L153" s="78"/>
      <c r="U153" s="89" t="str">
        <f>IF(F153="","",IF(AND(F153&lt;&gt;"",入力ボックス!$C$7&gt;F153),"交付決定日前","○"))</f>
        <v/>
      </c>
      <c r="V153" s="89" t="str">
        <f>IF(G153="","",IF(AND(G153&lt;&gt;"",入力ボックス!$C$8&lt;G153),"完了日より後",IF(O151&gt;G153,"発注と支払の日付が前後","○")))</f>
        <v/>
      </c>
    </row>
    <row r="154" spans="2:22" ht="14.25" customHeight="1">
      <c r="B154" s="46">
        <f>B145+1</f>
        <v>17</v>
      </c>
      <c r="C154" s="67" t="str">
        <f ca="1">IF($D154="","",IF(LEFT($C$7,1)="⑭","14-","1-") &amp; $B154 &amp;"_"&amp;各月内訳表!$E$7)</f>
        <v/>
      </c>
      <c r="D154" s="68" t="str" cm="1">
        <f t="array" aca="1" ref="D154" ca="1">INDIRECT("各月内訳表!E" &amp; 29+27*(B154-1))</f>
        <v/>
      </c>
      <c r="E154" s="68" t="str">
        <f ca="1">IF(ISBLANK(D154),"",D154)</f>
        <v/>
      </c>
      <c r="F154" s="82"/>
      <c r="G154" s="82"/>
      <c r="H154" s="141" t="str" cm="1">
        <f t="array" aca="1" ref="H154" ca="1">IF(INDIRECT("各月内訳表!E"&amp;5+27*(B154-1))="","",HYPERLINK("#各月内訳表!E"&amp;5+27*(B154-1),INDIRECT("各月内訳表!E"&amp;5+27*(B154-1))))</f>
        <v/>
      </c>
      <c r="I154" s="170" t="str" cm="1">
        <f t="array" aca="1" ref="I154" ca="1">INDIRECT("各月内訳表!Q" &amp; 29+27*(B154-1))</f>
        <v/>
      </c>
      <c r="J154" s="171"/>
      <c r="K154" s="85"/>
      <c r="L154" s="85"/>
      <c r="N154" s="69"/>
      <c r="U154" s="87" t="str">
        <f>IF(F154="","",IF(AND(F154&lt;&gt;"",入力ボックス!$C$7&gt;F154),"交付決定日前","○"))</f>
        <v/>
      </c>
      <c r="V154" s="88" t="str">
        <f>IF(G154="","",IF(AND(G154&lt;&gt;"",入力ボックス!$C$8&lt;G154),"完了日より後",IF(O152&gt;G154,"発注と支払の日付が前後","○")))</f>
        <v/>
      </c>
    </row>
    <row r="155" spans="2:22" ht="14.25" customHeight="1">
      <c r="C155" s="70" t="str">
        <f ca="1">IF($D155="","",IF(LEFT($C$7,1)="⑭","14-","1-") &amp; $B154 &amp; "_"&amp;各月内訳表!$F$7)</f>
        <v/>
      </c>
      <c r="D155" s="71" t="str" cm="1">
        <f t="array" aca="1" ref="D155" ca="1">INDIRECT("各月内訳表!F" &amp; 29+27*(B154-1))</f>
        <v/>
      </c>
      <c r="E155" s="71" t="str">
        <f t="shared" ref="E155:E161" ca="1" si="16">IF(ISBLANK(D155),"",D155)</f>
        <v/>
      </c>
      <c r="F155" s="72"/>
      <c r="G155" s="83"/>
      <c r="H155" s="73"/>
      <c r="I155" s="164" t="str" cm="1">
        <f t="array" aca="1" ref="I155" ca="1">INDIRECT("各月内訳表!R" &amp; 29+27*(B154-1))</f>
        <v/>
      </c>
      <c r="J155" s="165"/>
      <c r="K155" s="85"/>
      <c r="L155" s="85"/>
      <c r="U155" s="87" t="str">
        <f>IF(F155="","",IF(AND(F155&lt;&gt;"",入力ボックス!$C$7&gt;F155),"交付決定日前","○"))</f>
        <v/>
      </c>
      <c r="V155" s="88" t="str">
        <f>IF(G155="","",IF(AND(G155&lt;&gt;"",入力ボックス!$C$8&lt;G155),"完了日より後",IF(O153&gt;G155,"発注と支払の日付が前後","○")))</f>
        <v/>
      </c>
    </row>
    <row r="156" spans="2:22" ht="14.25" customHeight="1">
      <c r="C156" s="70" t="str">
        <f ca="1">IF($D156="","",IF(LEFT($C$7,1)="⑭","14-","1-") &amp; $B154 &amp; "_"&amp;各月内訳表!$G$7)</f>
        <v/>
      </c>
      <c r="D156" s="71" t="str" cm="1">
        <f t="array" aca="1" ref="D156" ca="1">INDIRECT("各月内訳表!G" &amp; 29+27*(B154-1))</f>
        <v/>
      </c>
      <c r="E156" s="71" t="str">
        <f t="shared" ca="1" si="16"/>
        <v/>
      </c>
      <c r="F156" s="72"/>
      <c r="G156" s="83"/>
      <c r="H156" s="73"/>
      <c r="I156" s="164" t="str" cm="1">
        <f t="array" aca="1" ref="I156" ca="1">INDIRECT("各月内訳表!S" &amp; 29+27*(B154-1))</f>
        <v/>
      </c>
      <c r="J156" s="165"/>
      <c r="K156" s="85"/>
      <c r="L156" s="85"/>
      <c r="U156" s="87" t="str">
        <f>IF(F156="","",IF(AND(F156&lt;&gt;"",入力ボックス!$C$7&gt;F156),"交付決定日前","○"))</f>
        <v/>
      </c>
      <c r="V156" s="88" t="str">
        <f>IF(G156="","",IF(AND(G156&lt;&gt;"",入力ボックス!$C$8&lt;G156),"完了日より後",IF(O154&gt;G156,"発注と支払の日付が前後","○")))</f>
        <v/>
      </c>
    </row>
    <row r="157" spans="2:22" ht="14.25" customHeight="1">
      <c r="C157" s="70" t="str">
        <f ca="1">IF($D157="","",IF(LEFT($C$7,1)="⑭","14-","1-") &amp; $B154 &amp; "_"&amp;各月内訳表!$H$7)</f>
        <v/>
      </c>
      <c r="D157" s="71" t="str" cm="1">
        <f t="array" aca="1" ref="D157" ca="1">INDIRECT("各月内訳表!H" &amp; 29+27*(B154-1))</f>
        <v/>
      </c>
      <c r="E157" s="71" t="str">
        <f t="shared" ca="1" si="16"/>
        <v/>
      </c>
      <c r="F157" s="72"/>
      <c r="G157" s="83"/>
      <c r="H157" s="73"/>
      <c r="I157" s="164" t="str" cm="1">
        <f t="array" aca="1" ref="I157" ca="1">INDIRECT("各月内訳表!T" &amp; 29+27*(B154-1))</f>
        <v/>
      </c>
      <c r="J157" s="165"/>
      <c r="K157" s="85"/>
      <c r="L157" s="85"/>
      <c r="U157" s="87" t="str">
        <f>IF(F157="","",IF(AND(F157&lt;&gt;"",入力ボックス!$C$7&gt;F157),"交付決定日前","○"))</f>
        <v/>
      </c>
      <c r="V157" s="88" t="str">
        <f>IF(G157="","",IF(AND(G157&lt;&gt;"",入力ボックス!$C$8&lt;G157),"完了日より後",IF(O155&gt;G157,"発注と支払の日付が前後","○")))</f>
        <v/>
      </c>
    </row>
    <row r="158" spans="2:22" ht="14.25" customHeight="1">
      <c r="C158" s="70" t="str">
        <f ca="1">IF($D158="","",IF(LEFT($C$7,1)="⑭","14-","1-") &amp; $B154 &amp; "_"&amp;各月内訳表!$I$7)</f>
        <v/>
      </c>
      <c r="D158" s="71" t="str" cm="1">
        <f t="array" aca="1" ref="D158" ca="1">INDIRECT("各月内訳表!I" &amp; 29+27*(B154-1))</f>
        <v/>
      </c>
      <c r="E158" s="71" t="str">
        <f t="shared" ca="1" si="16"/>
        <v/>
      </c>
      <c r="F158" s="72"/>
      <c r="G158" s="83"/>
      <c r="H158" s="73"/>
      <c r="I158" s="164" t="str" cm="1">
        <f t="array" aca="1" ref="I158" ca="1">INDIRECT("各月内訳表!U" &amp; 29+27*(B154-1))</f>
        <v/>
      </c>
      <c r="J158" s="165"/>
      <c r="K158" s="85"/>
      <c r="L158" s="85"/>
      <c r="U158" s="87" t="str">
        <f>IF(F158="","",IF(AND(F158&lt;&gt;"",入力ボックス!$C$7&gt;F158),"交付決定日前","○"))</f>
        <v/>
      </c>
      <c r="V158" s="88" t="str">
        <f>IF(G158="","",IF(AND(G158&lt;&gt;"",入力ボックス!$C$8&lt;G158),"完了日より後",IF(O156&gt;G158,"発注と支払の日付が前後","○")))</f>
        <v/>
      </c>
    </row>
    <row r="159" spans="2:22" ht="14.25" customHeight="1">
      <c r="C159" s="70" t="str">
        <f ca="1">IF($D159="","",IF(LEFT($C$7,1)="⑭","14-","1-") &amp; $B154 &amp; "_"&amp;各月内訳表!$J$7)</f>
        <v/>
      </c>
      <c r="D159" s="71" t="str" cm="1">
        <f t="array" aca="1" ref="D159" ca="1">INDIRECT("各月内訳表!J" &amp; 29+27*(B154-1))</f>
        <v/>
      </c>
      <c r="E159" s="71" t="str">
        <f t="shared" ca="1" si="16"/>
        <v/>
      </c>
      <c r="F159" s="72"/>
      <c r="G159" s="83"/>
      <c r="H159" s="73"/>
      <c r="I159" s="164" t="str" cm="1">
        <f t="array" aca="1" ref="I159" ca="1">INDIRECT("各月内訳表!V" &amp; 29+27*(B154-1))</f>
        <v/>
      </c>
      <c r="J159" s="165"/>
      <c r="K159" s="85"/>
      <c r="L159" s="85"/>
      <c r="U159" s="87" t="str">
        <f>IF(F159="","",IF(AND(F159&lt;&gt;"",入力ボックス!$C$7&gt;F159),"交付決定日前","○"))</f>
        <v/>
      </c>
      <c r="V159" s="88" t="str">
        <f>IF(G159="","",IF(AND(G159&lt;&gt;"",入力ボックス!$C$8&lt;G159),"完了日より後",IF(O157&gt;G159,"発注と支払の日付が前後","○")))</f>
        <v/>
      </c>
    </row>
    <row r="160" spans="2:22" ht="14.25" customHeight="1">
      <c r="C160" s="70" t="str">
        <f ca="1">IF($D160="","",IF(LEFT($C$7,1)="⑭","14-","1-") &amp; $B154 &amp; "_"&amp;各月内訳表!$K$7)</f>
        <v/>
      </c>
      <c r="D160" s="71" t="str" cm="1">
        <f t="array" aca="1" ref="D160" ca="1">INDIRECT("各月内訳表!K" &amp; 29+27*(B154-1))</f>
        <v/>
      </c>
      <c r="E160" s="71" t="str">
        <f t="shared" ca="1" si="16"/>
        <v/>
      </c>
      <c r="F160" s="72"/>
      <c r="G160" s="83"/>
      <c r="H160" s="73"/>
      <c r="I160" s="164" t="str" cm="1">
        <f t="array" aca="1" ref="I160" ca="1">INDIRECT("各月内訳表!W" &amp; 29+27*(B154-1))</f>
        <v/>
      </c>
      <c r="J160" s="165"/>
      <c r="K160" s="85"/>
      <c r="L160" s="85"/>
      <c r="U160" s="87" t="str">
        <f>IF(F160="","",IF(AND(F160&lt;&gt;"",入力ボックス!$C$7&gt;F160),"交付決定日前","○"))</f>
        <v/>
      </c>
      <c r="V160" s="88" t="str">
        <f>IF(G160="","",IF(AND(G160&lt;&gt;"",入力ボックス!$C$8&lt;G160),"完了日より後",IF(O158&gt;G160,"発注と支払の日付が前後","○")))</f>
        <v/>
      </c>
    </row>
    <row r="161" spans="2:22" ht="14.25" customHeight="1">
      <c r="C161" s="74" t="str">
        <f ca="1">IF($D161="","",IF(LEFT($C$7,1)="⑭","14-","1-") &amp; $B154 &amp; "_"&amp;各月内訳表!$L$7)</f>
        <v/>
      </c>
      <c r="D161" s="75" t="str" cm="1">
        <f t="array" aca="1" ref="D161" ca="1">INDIRECT("各月内訳表!L" &amp; 29+27*(B154-1))</f>
        <v/>
      </c>
      <c r="E161" s="75" t="str">
        <f t="shared" ca="1" si="16"/>
        <v/>
      </c>
      <c r="F161" s="76"/>
      <c r="G161" s="84"/>
      <c r="H161" s="73"/>
      <c r="I161" s="164" t="str" cm="1">
        <f t="array" aca="1" ref="I161" ca="1">INDIRECT("各月内訳表!X" &amp; 29+27*(B154-1))</f>
        <v/>
      </c>
      <c r="J161" s="165"/>
      <c r="K161" s="85"/>
      <c r="L161" s="85"/>
      <c r="U161" s="87" t="str">
        <f>IF(F161="","",IF(AND(F161&lt;&gt;"",入力ボックス!$C$7&gt;F161),"交付決定日前","○"))</f>
        <v/>
      </c>
      <c r="V161" s="88" t="str">
        <f>IF(G161="","",IF(AND(G161&lt;&gt;"",入力ボックス!$C$8&lt;G161),"完了日より後",IF(O159&gt;G161,"発注と支払の日付が前後","○")))</f>
        <v/>
      </c>
    </row>
    <row r="162" spans="2:22" ht="14.25" customHeight="1">
      <c r="C162" s="77"/>
      <c r="D162" s="78"/>
      <c r="E162" s="78"/>
      <c r="F162" s="79"/>
      <c r="G162" s="79"/>
      <c r="H162" s="80"/>
      <c r="I162" s="166"/>
      <c r="J162" s="167"/>
      <c r="K162" s="78"/>
      <c r="L162" s="78"/>
      <c r="U162" s="89" t="str">
        <f>IF(F162="","",IF(AND(F162&lt;&gt;"",入力ボックス!$C$7&gt;F162),"交付決定日前","○"))</f>
        <v/>
      </c>
      <c r="V162" s="89" t="str">
        <f>IF(G162="","",IF(AND(G162&lt;&gt;"",入力ボックス!$C$8&lt;G162),"完了日より後",IF(O160&gt;G162,"発注と支払の日付が前後","○")))</f>
        <v/>
      </c>
    </row>
    <row r="163" spans="2:22" ht="14.25" customHeight="1">
      <c r="B163" s="46">
        <f>B154+1</f>
        <v>18</v>
      </c>
      <c r="C163" s="67" t="str">
        <f ca="1">IF($D163="","",IF(LEFT($C$7,1)="⑭","14-","1-") &amp; $B163 &amp;"_"&amp;各月内訳表!$E$7)</f>
        <v/>
      </c>
      <c r="D163" s="68" t="str" cm="1">
        <f t="array" aca="1" ref="D163" ca="1">INDIRECT("各月内訳表!E" &amp; 29+27*(B163-1))</f>
        <v/>
      </c>
      <c r="E163" s="68" t="str">
        <f ca="1">IF(ISBLANK(D163),"",D163)</f>
        <v/>
      </c>
      <c r="F163" s="82"/>
      <c r="G163" s="82"/>
      <c r="H163" s="141" t="str" cm="1">
        <f t="array" aca="1" ref="H163" ca="1">IF(INDIRECT("各月内訳表!E"&amp;5+27*(B163-1))="","",HYPERLINK("#各月内訳表!E"&amp;5+27*(B163-1),INDIRECT("各月内訳表!E"&amp;5+27*(B163-1))))</f>
        <v/>
      </c>
      <c r="I163" s="170" t="str" cm="1">
        <f t="array" aca="1" ref="I163" ca="1">INDIRECT("各月内訳表!Q" &amp; 29+27*(B163-1))</f>
        <v/>
      </c>
      <c r="J163" s="171"/>
      <c r="K163" s="85"/>
      <c r="L163" s="85"/>
      <c r="U163" s="87" t="str">
        <f>IF(F163="","",IF(AND(F163&lt;&gt;"",入力ボックス!$C$7&gt;F163),"交付決定日前","○"))</f>
        <v/>
      </c>
      <c r="V163" s="88" t="str">
        <f>IF(G163="","",IF(AND(G163&lt;&gt;"",入力ボックス!$C$8&lt;G163),"完了日より後",IF(O161&gt;G163,"発注と支払の日付が前後","○")))</f>
        <v/>
      </c>
    </row>
    <row r="164" spans="2:22" ht="14.25" customHeight="1">
      <c r="C164" s="70" t="str">
        <f ca="1">IF($D164="","",IF(LEFT($C$7,1)="⑭","14-","1-") &amp; $B163 &amp; "_"&amp;各月内訳表!$F$7)</f>
        <v/>
      </c>
      <c r="D164" s="71" t="str" cm="1">
        <f t="array" aca="1" ref="D164" ca="1">INDIRECT("各月内訳表!F" &amp; 29+27*(B163-1))</f>
        <v/>
      </c>
      <c r="E164" s="71" t="str">
        <f t="shared" ref="E164:E170" ca="1" si="17">IF(ISBLANK(D164),"",D164)</f>
        <v/>
      </c>
      <c r="F164" s="72"/>
      <c r="G164" s="83"/>
      <c r="H164" s="73"/>
      <c r="I164" s="164" t="str" cm="1">
        <f t="array" aca="1" ref="I164" ca="1">INDIRECT("各月内訳表!R" &amp; 29+27*(B163-1))</f>
        <v/>
      </c>
      <c r="J164" s="165"/>
      <c r="K164" s="85"/>
      <c r="L164" s="85"/>
      <c r="U164" s="87" t="str">
        <f>IF(F164="","",IF(AND(F164&lt;&gt;"",入力ボックス!$C$7&gt;F164),"交付決定日前","○"))</f>
        <v/>
      </c>
      <c r="V164" s="88" t="str">
        <f>IF(G164="","",IF(AND(G164&lt;&gt;"",入力ボックス!$C$8&lt;G164),"完了日より後",IF(O162&gt;G164,"発注と支払の日付が前後","○")))</f>
        <v/>
      </c>
    </row>
    <row r="165" spans="2:22" ht="14.25" customHeight="1">
      <c r="C165" s="70" t="str">
        <f ca="1">IF($D165="","",IF(LEFT($C$7,1)="⑭","14-","1-") &amp; $B163 &amp; "_"&amp;各月内訳表!$G$7)</f>
        <v/>
      </c>
      <c r="D165" s="71" t="str" cm="1">
        <f t="array" aca="1" ref="D165" ca="1">INDIRECT("各月内訳表!G" &amp; 29+27*(B163-1))</f>
        <v/>
      </c>
      <c r="E165" s="71" t="str">
        <f t="shared" ca="1" si="17"/>
        <v/>
      </c>
      <c r="F165" s="72"/>
      <c r="G165" s="83"/>
      <c r="H165" s="73"/>
      <c r="I165" s="164" t="str" cm="1">
        <f t="array" aca="1" ref="I165" ca="1">INDIRECT("各月内訳表!S" &amp; 29+27*(B163-1))</f>
        <v/>
      </c>
      <c r="J165" s="165"/>
      <c r="K165" s="85"/>
      <c r="L165" s="85"/>
      <c r="U165" s="87" t="str">
        <f>IF(F165="","",IF(AND(F165&lt;&gt;"",入力ボックス!$C$7&gt;F165),"交付決定日前","○"))</f>
        <v/>
      </c>
      <c r="V165" s="88" t="str">
        <f>IF(G165="","",IF(AND(G165&lt;&gt;"",入力ボックス!$C$8&lt;G165),"完了日より後",IF(O163&gt;G165,"発注と支払の日付が前後","○")))</f>
        <v/>
      </c>
    </row>
    <row r="166" spans="2:22" ht="14.25" customHeight="1">
      <c r="C166" s="70" t="str">
        <f ca="1">IF($D166="","",IF(LEFT($C$7,1)="⑭","14-","1-") &amp; $B163 &amp; "_"&amp;各月内訳表!$H$7)</f>
        <v/>
      </c>
      <c r="D166" s="71" t="str" cm="1">
        <f t="array" aca="1" ref="D166" ca="1">INDIRECT("各月内訳表!H" &amp; 29+27*(B163-1))</f>
        <v/>
      </c>
      <c r="E166" s="71" t="str">
        <f t="shared" ca="1" si="17"/>
        <v/>
      </c>
      <c r="F166" s="72"/>
      <c r="G166" s="83"/>
      <c r="H166" s="73"/>
      <c r="I166" s="164" t="str" cm="1">
        <f t="array" aca="1" ref="I166" ca="1">INDIRECT("各月内訳表!T" &amp; 29+27*(B163-1))</f>
        <v/>
      </c>
      <c r="J166" s="165"/>
      <c r="K166" s="85"/>
      <c r="L166" s="85"/>
      <c r="U166" s="87" t="str">
        <f>IF(F166="","",IF(AND(F166&lt;&gt;"",入力ボックス!$C$7&gt;F166),"交付決定日前","○"))</f>
        <v/>
      </c>
      <c r="V166" s="88" t="str">
        <f>IF(G166="","",IF(AND(G166&lt;&gt;"",入力ボックス!$C$8&lt;G166),"完了日より後",IF(O164&gt;G166,"発注と支払の日付が前後","○")))</f>
        <v/>
      </c>
    </row>
    <row r="167" spans="2:22" ht="14.25" customHeight="1">
      <c r="C167" s="70" t="str">
        <f ca="1">IF($D167="","",IF(LEFT($C$7,1)="⑭","14-","1-") &amp; $B163 &amp; "_"&amp;各月内訳表!$I$7)</f>
        <v/>
      </c>
      <c r="D167" s="71" t="str" cm="1">
        <f t="array" aca="1" ref="D167" ca="1">INDIRECT("各月内訳表!I" &amp; 29+27*(B163-1))</f>
        <v/>
      </c>
      <c r="E167" s="71" t="str">
        <f t="shared" ca="1" si="17"/>
        <v/>
      </c>
      <c r="F167" s="72"/>
      <c r="G167" s="83"/>
      <c r="H167" s="73"/>
      <c r="I167" s="164" t="str" cm="1">
        <f t="array" aca="1" ref="I167" ca="1">INDIRECT("各月内訳表!U" &amp; 29+27*(B163-1))</f>
        <v/>
      </c>
      <c r="J167" s="165"/>
      <c r="K167" s="85"/>
      <c r="L167" s="85"/>
      <c r="U167" s="87" t="str">
        <f>IF(F167="","",IF(AND(F167&lt;&gt;"",入力ボックス!$C$7&gt;F167),"交付決定日前","○"))</f>
        <v/>
      </c>
      <c r="V167" s="88" t="str">
        <f>IF(G167="","",IF(AND(G167&lt;&gt;"",入力ボックス!$C$8&lt;G167),"完了日より後",IF(O165&gt;G167,"発注と支払の日付が前後","○")))</f>
        <v/>
      </c>
    </row>
    <row r="168" spans="2:22" ht="14.25" customHeight="1">
      <c r="C168" s="70" t="str">
        <f ca="1">IF($D168="","",IF(LEFT($C$7,1)="⑭","14-","1-") &amp; $B163 &amp; "_"&amp;各月内訳表!$J$7)</f>
        <v/>
      </c>
      <c r="D168" s="71" t="str" cm="1">
        <f t="array" aca="1" ref="D168" ca="1">INDIRECT("各月内訳表!J" &amp; 29+27*(B163-1))</f>
        <v/>
      </c>
      <c r="E168" s="71" t="str">
        <f t="shared" ca="1" si="17"/>
        <v/>
      </c>
      <c r="F168" s="72"/>
      <c r="G168" s="83"/>
      <c r="H168" s="73"/>
      <c r="I168" s="164" t="str" cm="1">
        <f t="array" aca="1" ref="I168" ca="1">INDIRECT("各月内訳表!V" &amp; 29+27*(B163-1))</f>
        <v/>
      </c>
      <c r="J168" s="165"/>
      <c r="K168" s="85"/>
      <c r="L168" s="85"/>
      <c r="U168" s="87" t="str">
        <f>IF(F168="","",IF(AND(F168&lt;&gt;"",入力ボックス!$C$7&gt;F168),"交付決定日前","○"))</f>
        <v/>
      </c>
      <c r="V168" s="88" t="str">
        <f>IF(G168="","",IF(AND(G168&lt;&gt;"",入力ボックス!$C$8&lt;G168),"完了日より後",IF(O166&gt;G168,"発注と支払の日付が前後","○")))</f>
        <v/>
      </c>
    </row>
    <row r="169" spans="2:22" ht="14.25" customHeight="1">
      <c r="C169" s="70" t="str">
        <f ca="1">IF($D169="","",IF(LEFT($C$7,1)="⑭","14-","1-") &amp; $B163 &amp; "_"&amp;各月内訳表!$K$7)</f>
        <v/>
      </c>
      <c r="D169" s="71" t="str" cm="1">
        <f t="array" aca="1" ref="D169" ca="1">INDIRECT("各月内訳表!K" &amp; 29+27*(B163-1))</f>
        <v/>
      </c>
      <c r="E169" s="71" t="str">
        <f t="shared" ca="1" si="17"/>
        <v/>
      </c>
      <c r="F169" s="72"/>
      <c r="G169" s="83"/>
      <c r="H169" s="73"/>
      <c r="I169" s="164" t="str" cm="1">
        <f t="array" aca="1" ref="I169" ca="1">INDIRECT("各月内訳表!W" &amp; 29+27*(B163-1))</f>
        <v/>
      </c>
      <c r="J169" s="165"/>
      <c r="K169" s="85"/>
      <c r="L169" s="85"/>
      <c r="U169" s="87" t="str">
        <f>IF(F169="","",IF(AND(F169&lt;&gt;"",入力ボックス!$C$7&gt;F169),"交付決定日前","○"))</f>
        <v/>
      </c>
      <c r="V169" s="88" t="str">
        <f>IF(G169="","",IF(AND(G169&lt;&gt;"",入力ボックス!$C$8&lt;G169),"完了日より後",IF(O167&gt;G169,"発注と支払の日付が前後","○")))</f>
        <v/>
      </c>
    </row>
    <row r="170" spans="2:22" ht="14.25" customHeight="1">
      <c r="C170" s="74" t="str">
        <f ca="1">IF($D170="","",IF(LEFT($C$7,1)="⑭","14-","1-") &amp; $B163 &amp; "_"&amp;各月内訳表!$L$7)</f>
        <v/>
      </c>
      <c r="D170" s="75" t="str" cm="1">
        <f t="array" aca="1" ref="D170" ca="1">INDIRECT("各月内訳表!L" &amp; 29+27*(B163-1))</f>
        <v/>
      </c>
      <c r="E170" s="75" t="str">
        <f t="shared" ca="1" si="17"/>
        <v/>
      </c>
      <c r="F170" s="76"/>
      <c r="G170" s="84"/>
      <c r="H170" s="73"/>
      <c r="I170" s="164" t="str" cm="1">
        <f t="array" aca="1" ref="I170" ca="1">INDIRECT("各月内訳表!X" &amp; 29+27*(B163-1))</f>
        <v/>
      </c>
      <c r="J170" s="165"/>
      <c r="K170" s="85"/>
      <c r="L170" s="85"/>
      <c r="U170" s="87" t="str">
        <f>IF(F170="","",IF(AND(F170&lt;&gt;"",入力ボックス!$C$7&gt;F170),"交付決定日前","○"))</f>
        <v/>
      </c>
      <c r="V170" s="88" t="str">
        <f>IF(G170="","",IF(AND(G170&lt;&gt;"",入力ボックス!$C$8&lt;G170),"完了日より後",IF(O168&gt;G170,"発注と支払の日付が前後","○")))</f>
        <v/>
      </c>
    </row>
    <row r="171" spans="2:22" ht="14.25" customHeight="1">
      <c r="C171" s="77"/>
      <c r="D171" s="78"/>
      <c r="E171" s="78"/>
      <c r="F171" s="79"/>
      <c r="G171" s="79"/>
      <c r="H171" s="80"/>
      <c r="I171" s="166"/>
      <c r="J171" s="167"/>
      <c r="K171" s="78"/>
      <c r="L171" s="78"/>
      <c r="U171" s="89" t="str">
        <f>IF(F171="","",IF(AND(F171&lt;&gt;"",入力ボックス!$C$7&gt;F171),"交付決定日前","○"))</f>
        <v/>
      </c>
      <c r="V171" s="89" t="str">
        <f>IF(G171="","",IF(AND(G171&lt;&gt;"",入力ボックス!$C$8&lt;G171),"完了日より後",IF(O169&gt;G171,"発注と支払の日付が前後","○")))</f>
        <v/>
      </c>
    </row>
    <row r="172" spans="2:22" ht="14.25" customHeight="1">
      <c r="B172" s="46">
        <f>B163+1</f>
        <v>19</v>
      </c>
      <c r="C172" s="67" t="str">
        <f ca="1">IF($D172="","",IF(LEFT($C$7,1)="⑭","14-","1-") &amp; $B172 &amp;"_"&amp;各月内訳表!$E$7)</f>
        <v/>
      </c>
      <c r="D172" s="68" t="str" cm="1">
        <f t="array" aca="1" ref="D172" ca="1">INDIRECT("各月内訳表!E" &amp; 29+27*(B172-1))</f>
        <v/>
      </c>
      <c r="E172" s="68" t="str">
        <f ca="1">IF(ISBLANK(D172),"",D172)</f>
        <v/>
      </c>
      <c r="F172" s="82"/>
      <c r="G172" s="82"/>
      <c r="H172" s="141" t="str" cm="1">
        <f t="array" aca="1" ref="H172" ca="1">IF(INDIRECT("各月内訳表!E"&amp;5+27*(B172-1))="","",HYPERLINK("#各月内訳表!E"&amp;5+27*(B172-1),INDIRECT("各月内訳表!E"&amp;5+27*(B172-1))))</f>
        <v/>
      </c>
      <c r="I172" s="170" t="str" cm="1">
        <f t="array" aca="1" ref="I172" ca="1">INDIRECT("各月内訳表!Q" &amp; 29+27*(B172-1))</f>
        <v/>
      </c>
      <c r="J172" s="171"/>
      <c r="K172" s="85"/>
      <c r="L172" s="85"/>
      <c r="U172" s="87" t="str">
        <f>IF(F172="","",IF(AND(F172&lt;&gt;"",入力ボックス!$C$7&gt;F172),"交付決定日前","○"))</f>
        <v/>
      </c>
      <c r="V172" s="88" t="str">
        <f>IF(G172="","",IF(AND(G172&lt;&gt;"",入力ボックス!$C$8&lt;G172),"完了日より後",IF(O170&gt;G172,"発注と支払の日付が前後","○")))</f>
        <v/>
      </c>
    </row>
    <row r="173" spans="2:22" ht="14.25" customHeight="1">
      <c r="C173" s="70" t="str">
        <f ca="1">IF($D173="","",IF(LEFT($C$7,1)="⑭","14-","1-") &amp; $B172 &amp; "_"&amp;各月内訳表!$F$7)</f>
        <v/>
      </c>
      <c r="D173" s="71" t="str" cm="1">
        <f t="array" aca="1" ref="D173" ca="1">INDIRECT("各月内訳表!F" &amp; 29+27*(B172-1))</f>
        <v/>
      </c>
      <c r="E173" s="71" t="str">
        <f t="shared" ref="E173:E179" ca="1" si="18">IF(ISBLANK(D173),"",D173)</f>
        <v/>
      </c>
      <c r="F173" s="72"/>
      <c r="G173" s="83"/>
      <c r="H173" s="73"/>
      <c r="I173" s="164" t="str" cm="1">
        <f t="array" aca="1" ref="I173" ca="1">INDIRECT("各月内訳表!R" &amp; 29+27*(B172-1))</f>
        <v/>
      </c>
      <c r="J173" s="165"/>
      <c r="K173" s="85"/>
      <c r="L173" s="85"/>
      <c r="U173" s="87" t="str">
        <f>IF(F173="","",IF(AND(F173&lt;&gt;"",入力ボックス!$C$7&gt;F173),"交付決定日前","○"))</f>
        <v/>
      </c>
      <c r="V173" s="88" t="str">
        <f>IF(G173="","",IF(AND(G173&lt;&gt;"",入力ボックス!$C$8&lt;G173),"完了日より後",IF(O171&gt;G173,"発注と支払の日付が前後","○")))</f>
        <v/>
      </c>
    </row>
    <row r="174" spans="2:22" ht="14.25" customHeight="1">
      <c r="C174" s="70" t="str">
        <f ca="1">IF($D174="","",IF(LEFT($C$7,1)="⑭","14-","1-") &amp; $B172 &amp; "_"&amp;各月内訳表!$G$7)</f>
        <v/>
      </c>
      <c r="D174" s="71" t="str" cm="1">
        <f t="array" aca="1" ref="D174" ca="1">INDIRECT("各月内訳表!G" &amp; 29+27*(B172-1))</f>
        <v/>
      </c>
      <c r="E174" s="71" t="str">
        <f t="shared" ca="1" si="18"/>
        <v/>
      </c>
      <c r="F174" s="72"/>
      <c r="G174" s="83"/>
      <c r="H174" s="73"/>
      <c r="I174" s="164" t="str" cm="1">
        <f t="array" aca="1" ref="I174" ca="1">INDIRECT("各月内訳表!S" &amp; 29+27*(B172-1))</f>
        <v/>
      </c>
      <c r="J174" s="165"/>
      <c r="K174" s="85"/>
      <c r="L174" s="85"/>
      <c r="U174" s="87" t="str">
        <f>IF(F174="","",IF(AND(F174&lt;&gt;"",入力ボックス!$C$7&gt;F174),"交付決定日前","○"))</f>
        <v/>
      </c>
      <c r="V174" s="88" t="str">
        <f>IF(G174="","",IF(AND(G174&lt;&gt;"",入力ボックス!$C$8&lt;G174),"完了日より後",IF(O172&gt;G174,"発注と支払の日付が前後","○")))</f>
        <v/>
      </c>
    </row>
    <row r="175" spans="2:22" ht="14.25" customHeight="1">
      <c r="C175" s="70" t="str">
        <f ca="1">IF($D175="","",IF(LEFT($C$7,1)="⑭","14-","1-") &amp; $B172 &amp; "_"&amp;各月内訳表!$H$7)</f>
        <v/>
      </c>
      <c r="D175" s="71" t="str" cm="1">
        <f t="array" aca="1" ref="D175" ca="1">INDIRECT("各月内訳表!H" &amp; 29+27*(B172-1))</f>
        <v/>
      </c>
      <c r="E175" s="71" t="str">
        <f t="shared" ca="1" si="18"/>
        <v/>
      </c>
      <c r="F175" s="72"/>
      <c r="G175" s="83"/>
      <c r="H175" s="73"/>
      <c r="I175" s="164" t="str" cm="1">
        <f t="array" aca="1" ref="I175" ca="1">INDIRECT("各月内訳表!T" &amp; 29+27*(B172-1))</f>
        <v/>
      </c>
      <c r="J175" s="165"/>
      <c r="K175" s="85"/>
      <c r="L175" s="85"/>
      <c r="U175" s="87" t="str">
        <f>IF(F175="","",IF(AND(F175&lt;&gt;"",入力ボックス!$C$7&gt;F175),"交付決定日前","○"))</f>
        <v/>
      </c>
      <c r="V175" s="88" t="str">
        <f>IF(G175="","",IF(AND(G175&lt;&gt;"",入力ボックス!$C$8&lt;G175),"完了日より後",IF(O173&gt;G175,"発注と支払の日付が前後","○")))</f>
        <v/>
      </c>
    </row>
    <row r="176" spans="2:22" ht="14.25" customHeight="1">
      <c r="C176" s="70" t="str">
        <f ca="1">IF($D176="","",IF(LEFT($C$7,1)="⑭","14-","1-") &amp; $B172 &amp; "_"&amp;各月内訳表!$I$7)</f>
        <v/>
      </c>
      <c r="D176" s="71" t="str" cm="1">
        <f t="array" aca="1" ref="D176" ca="1">INDIRECT("各月内訳表!I" &amp; 29+27*(B172-1))</f>
        <v/>
      </c>
      <c r="E176" s="71" t="str">
        <f t="shared" ca="1" si="18"/>
        <v/>
      </c>
      <c r="F176" s="72"/>
      <c r="G176" s="83"/>
      <c r="H176" s="73"/>
      <c r="I176" s="164" t="str" cm="1">
        <f t="array" aca="1" ref="I176" ca="1">INDIRECT("各月内訳表!U" &amp; 29+27*(B172-1))</f>
        <v/>
      </c>
      <c r="J176" s="165"/>
      <c r="K176" s="85"/>
      <c r="L176" s="85"/>
      <c r="U176" s="87" t="str">
        <f>IF(F176="","",IF(AND(F176&lt;&gt;"",入力ボックス!$C$7&gt;F176),"交付決定日前","○"))</f>
        <v/>
      </c>
      <c r="V176" s="88" t="str">
        <f>IF(G176="","",IF(AND(G176&lt;&gt;"",入力ボックス!$C$8&lt;G176),"完了日より後",IF(O174&gt;G176,"発注と支払の日付が前後","○")))</f>
        <v/>
      </c>
    </row>
    <row r="177" spans="2:22" ht="14.25" customHeight="1">
      <c r="C177" s="70" t="str">
        <f ca="1">IF($D177="","",IF(LEFT($C$7,1)="⑭","14-","1-") &amp; $B172 &amp; "_"&amp;各月内訳表!$J$7)</f>
        <v/>
      </c>
      <c r="D177" s="71" t="str" cm="1">
        <f t="array" aca="1" ref="D177" ca="1">INDIRECT("各月内訳表!J" &amp; 29+27*(B172-1))</f>
        <v/>
      </c>
      <c r="E177" s="71" t="str">
        <f t="shared" ca="1" si="18"/>
        <v/>
      </c>
      <c r="F177" s="72"/>
      <c r="G177" s="83"/>
      <c r="H177" s="73"/>
      <c r="I177" s="164" t="str" cm="1">
        <f t="array" aca="1" ref="I177" ca="1">INDIRECT("各月内訳表!V" &amp; 29+27*(B172-1))</f>
        <v/>
      </c>
      <c r="J177" s="165"/>
      <c r="K177" s="85"/>
      <c r="L177" s="85"/>
      <c r="U177" s="87" t="str">
        <f>IF(F177="","",IF(AND(F177&lt;&gt;"",入力ボックス!$C$7&gt;F177),"交付決定日前","○"))</f>
        <v/>
      </c>
      <c r="V177" s="88" t="str">
        <f>IF(G177="","",IF(AND(G177&lt;&gt;"",入力ボックス!$C$8&lt;G177),"完了日より後",IF(O175&gt;G177,"発注と支払の日付が前後","○")))</f>
        <v/>
      </c>
    </row>
    <row r="178" spans="2:22" ht="14.25" customHeight="1">
      <c r="C178" s="70" t="str">
        <f ca="1">IF($D178="","",IF(LEFT($C$7,1)="⑭","14-","1-") &amp; $B172 &amp; "_"&amp;各月内訳表!$K$7)</f>
        <v/>
      </c>
      <c r="D178" s="71" t="str" cm="1">
        <f t="array" aca="1" ref="D178" ca="1">INDIRECT("各月内訳表!K" &amp; 29+27*(B172-1))</f>
        <v/>
      </c>
      <c r="E178" s="71" t="str">
        <f t="shared" ca="1" si="18"/>
        <v/>
      </c>
      <c r="F178" s="72"/>
      <c r="G178" s="83"/>
      <c r="H178" s="73"/>
      <c r="I178" s="164" t="str" cm="1">
        <f t="array" aca="1" ref="I178" ca="1">INDIRECT("各月内訳表!W" &amp; 29+27*(B172-1))</f>
        <v/>
      </c>
      <c r="J178" s="165"/>
      <c r="K178" s="85"/>
      <c r="L178" s="85"/>
      <c r="U178" s="87" t="str">
        <f>IF(F178="","",IF(AND(F178&lt;&gt;"",入力ボックス!$C$7&gt;F178),"交付決定日前","○"))</f>
        <v/>
      </c>
      <c r="V178" s="88" t="str">
        <f>IF(G178="","",IF(AND(G178&lt;&gt;"",入力ボックス!$C$8&lt;G178),"完了日より後",IF(O176&gt;G178,"発注と支払の日付が前後","○")))</f>
        <v/>
      </c>
    </row>
    <row r="179" spans="2:22" ht="14.25" customHeight="1">
      <c r="C179" s="74" t="str">
        <f ca="1">IF($D179="","",IF(LEFT($C$7,1)="⑭","14-","1-") &amp; $B172 &amp; "_"&amp;各月内訳表!$L$7)</f>
        <v/>
      </c>
      <c r="D179" s="75" t="str" cm="1">
        <f t="array" aca="1" ref="D179" ca="1">INDIRECT("各月内訳表!L" &amp; 29+27*(B172-1))</f>
        <v/>
      </c>
      <c r="E179" s="75" t="str">
        <f t="shared" ca="1" si="18"/>
        <v/>
      </c>
      <c r="F179" s="76"/>
      <c r="G179" s="84"/>
      <c r="H179" s="73"/>
      <c r="I179" s="164" t="str" cm="1">
        <f t="array" aca="1" ref="I179" ca="1">INDIRECT("各月内訳表!X" &amp; 29+27*(B172-1))</f>
        <v/>
      </c>
      <c r="J179" s="165"/>
      <c r="K179" s="85"/>
      <c r="L179" s="85"/>
      <c r="U179" s="87" t="str">
        <f>IF(F179="","",IF(AND(F179&lt;&gt;"",入力ボックス!$C$7&gt;F179),"交付決定日前","○"))</f>
        <v/>
      </c>
      <c r="V179" s="88" t="str">
        <f>IF(G179="","",IF(AND(G179&lt;&gt;"",入力ボックス!$C$8&lt;G179),"完了日より後",IF(O177&gt;G179,"発注と支払の日付が前後","○")))</f>
        <v/>
      </c>
    </row>
    <row r="180" spans="2:22" ht="14.25" customHeight="1">
      <c r="C180" s="77"/>
      <c r="D180" s="78"/>
      <c r="E180" s="78"/>
      <c r="F180" s="79"/>
      <c r="G180" s="79"/>
      <c r="H180" s="80"/>
      <c r="I180" s="166"/>
      <c r="J180" s="167"/>
      <c r="K180" s="78"/>
      <c r="L180" s="78"/>
      <c r="U180" s="89" t="str">
        <f>IF(F180="","",IF(AND(F180&lt;&gt;"",入力ボックス!$C$7&gt;F180),"交付決定日前","○"))</f>
        <v/>
      </c>
      <c r="V180" s="89" t="str">
        <f>IF(G180="","",IF(AND(G180&lt;&gt;"",入力ボックス!$C$8&lt;G180),"完了日より後",IF(O178&gt;G180,"発注と支払の日付が前後","○")))</f>
        <v/>
      </c>
    </row>
    <row r="181" spans="2:22" ht="14.25" customHeight="1">
      <c r="B181" s="46">
        <f>B172+1</f>
        <v>20</v>
      </c>
      <c r="C181" s="67" t="str">
        <f ca="1">IF($D181="","",IF(LEFT($C$7,1)="⑭","14-","1-") &amp; $B181 &amp;"_"&amp;各月内訳表!$E$7)</f>
        <v/>
      </c>
      <c r="D181" s="68" t="str" cm="1">
        <f t="array" aca="1" ref="D181" ca="1">INDIRECT("各月内訳表!E" &amp; 29+27*(B181-1))</f>
        <v/>
      </c>
      <c r="E181" s="68" t="str">
        <f ca="1">IF(ISBLANK(D181),"",D181)</f>
        <v/>
      </c>
      <c r="F181" s="82"/>
      <c r="G181" s="82"/>
      <c r="H181" s="141" t="str" cm="1">
        <f t="array" aca="1" ref="H181" ca="1">IF(INDIRECT("各月内訳表!E"&amp;5+27*(B181-1))="","",HYPERLINK("#各月内訳表!E"&amp;5+27*(B181-1),INDIRECT("各月内訳表!E"&amp;5+27*(B181-1))))</f>
        <v/>
      </c>
      <c r="I181" s="170" t="str" cm="1">
        <f t="array" aca="1" ref="I181" ca="1">INDIRECT("各月内訳表!Q" &amp; 29+27*(B181-1))</f>
        <v/>
      </c>
      <c r="J181" s="171"/>
      <c r="K181" s="85"/>
      <c r="L181" s="85"/>
      <c r="U181" s="87" t="str">
        <f>IF(F181="","",IF(AND(F181&lt;&gt;"",入力ボックス!$C$7&gt;F181),"交付決定日前","○"))</f>
        <v/>
      </c>
      <c r="V181" s="88" t="str">
        <f>IF(G181="","",IF(AND(G181&lt;&gt;"",入力ボックス!$C$8&lt;G181),"完了日より後",IF(O179&gt;G181,"発注と支払の日付が前後","○")))</f>
        <v/>
      </c>
    </row>
    <row r="182" spans="2:22" ht="14.25" customHeight="1">
      <c r="C182" s="70" t="str">
        <f ca="1">IF($D182="","",IF(LEFT($C$7,1)="⑭","14-","1-") &amp; $B181 &amp; "_"&amp;各月内訳表!$F$7)</f>
        <v/>
      </c>
      <c r="D182" s="71" t="str" cm="1">
        <f t="array" aca="1" ref="D182" ca="1">INDIRECT("各月内訳表!F" &amp; 29+27*(B181-1))</f>
        <v/>
      </c>
      <c r="E182" s="71" t="str">
        <f t="shared" ref="E182:E188" ca="1" si="19">IF(ISBLANK(D182),"",D182)</f>
        <v/>
      </c>
      <c r="F182" s="72"/>
      <c r="G182" s="83"/>
      <c r="H182" s="73"/>
      <c r="I182" s="164" t="str" cm="1">
        <f t="array" aca="1" ref="I182" ca="1">INDIRECT("各月内訳表!R" &amp; 29+27*(B181-1))</f>
        <v/>
      </c>
      <c r="J182" s="165"/>
      <c r="K182" s="85"/>
      <c r="L182" s="85"/>
      <c r="U182" s="87" t="str">
        <f>IF(F182="","",IF(AND(F182&lt;&gt;"",入力ボックス!$C$7&gt;F182),"交付決定日前","○"))</f>
        <v/>
      </c>
      <c r="V182" s="88" t="str">
        <f>IF(G182="","",IF(AND(G182&lt;&gt;"",入力ボックス!$C$8&lt;G182),"完了日より後",IF(O180&gt;G182,"発注と支払の日付が前後","○")))</f>
        <v/>
      </c>
    </row>
    <row r="183" spans="2:22" ht="14.25" customHeight="1">
      <c r="C183" s="70" t="str">
        <f ca="1">IF($D183="","",IF(LEFT($C$7,1)="⑭","14-","1-") &amp; $B181 &amp; "_"&amp;各月内訳表!$G$7)</f>
        <v/>
      </c>
      <c r="D183" s="71" t="str" cm="1">
        <f t="array" aca="1" ref="D183" ca="1">INDIRECT("各月内訳表!G" &amp; 29+27*(B181-1))</f>
        <v/>
      </c>
      <c r="E183" s="71" t="str">
        <f t="shared" ca="1" si="19"/>
        <v/>
      </c>
      <c r="F183" s="72"/>
      <c r="G183" s="83"/>
      <c r="H183" s="73"/>
      <c r="I183" s="164" t="str" cm="1">
        <f t="array" aca="1" ref="I183" ca="1">INDIRECT("各月内訳表!S" &amp; 29+27*(B181-1))</f>
        <v/>
      </c>
      <c r="J183" s="165"/>
      <c r="K183" s="85"/>
      <c r="L183" s="85"/>
      <c r="U183" s="87" t="str">
        <f>IF(F183="","",IF(AND(F183&lt;&gt;"",入力ボックス!$C$7&gt;F183),"交付決定日前","○"))</f>
        <v/>
      </c>
      <c r="V183" s="88" t="str">
        <f>IF(G183="","",IF(AND(G183&lt;&gt;"",入力ボックス!$C$8&lt;G183),"完了日より後",IF(O181&gt;G183,"発注と支払の日付が前後","○")))</f>
        <v/>
      </c>
    </row>
    <row r="184" spans="2:22" ht="14.25" customHeight="1">
      <c r="C184" s="70" t="str">
        <f ca="1">IF($D184="","",IF(LEFT($C$7,1)="⑭","14-","1-") &amp; $B181 &amp; "_"&amp;各月内訳表!$H$7)</f>
        <v/>
      </c>
      <c r="D184" s="71" t="str" cm="1">
        <f t="array" aca="1" ref="D184" ca="1">INDIRECT("各月内訳表!H" &amp; 29+27*(B181-1))</f>
        <v/>
      </c>
      <c r="E184" s="71" t="str">
        <f t="shared" ca="1" si="19"/>
        <v/>
      </c>
      <c r="F184" s="72"/>
      <c r="G184" s="83"/>
      <c r="H184" s="73"/>
      <c r="I184" s="164" t="str" cm="1">
        <f t="array" aca="1" ref="I184" ca="1">INDIRECT("各月内訳表!T" &amp; 29+27*(B181-1))</f>
        <v/>
      </c>
      <c r="J184" s="165"/>
      <c r="K184" s="85"/>
      <c r="L184" s="85"/>
      <c r="U184" s="87" t="str">
        <f>IF(F184="","",IF(AND(F184&lt;&gt;"",入力ボックス!$C$7&gt;F184),"交付決定日前","○"))</f>
        <v/>
      </c>
      <c r="V184" s="88" t="str">
        <f>IF(G184="","",IF(AND(G184&lt;&gt;"",入力ボックス!$C$8&lt;G184),"完了日より後",IF(O182&gt;G184,"発注と支払の日付が前後","○")))</f>
        <v/>
      </c>
    </row>
    <row r="185" spans="2:22" ht="14.25" customHeight="1">
      <c r="C185" s="70" t="str">
        <f ca="1">IF($D185="","",IF(LEFT($C$7,1)="⑭","14-","1-") &amp; $B181 &amp; "_"&amp;各月内訳表!$I$7)</f>
        <v/>
      </c>
      <c r="D185" s="71" t="str" cm="1">
        <f t="array" aca="1" ref="D185" ca="1">INDIRECT("各月内訳表!I" &amp; 29+27*(B181-1))</f>
        <v/>
      </c>
      <c r="E185" s="71" t="str">
        <f t="shared" ca="1" si="19"/>
        <v/>
      </c>
      <c r="F185" s="72"/>
      <c r="G185" s="83"/>
      <c r="H185" s="73"/>
      <c r="I185" s="164" t="str" cm="1">
        <f t="array" aca="1" ref="I185" ca="1">INDIRECT("各月内訳表!U" &amp; 29+27*(B181-1))</f>
        <v/>
      </c>
      <c r="J185" s="165"/>
      <c r="K185" s="85"/>
      <c r="L185" s="85"/>
      <c r="U185" s="87" t="str">
        <f>IF(F185="","",IF(AND(F185&lt;&gt;"",入力ボックス!$C$7&gt;F185),"交付決定日前","○"))</f>
        <v/>
      </c>
      <c r="V185" s="88" t="str">
        <f>IF(G185="","",IF(AND(G185&lt;&gt;"",入力ボックス!$C$8&lt;G185),"完了日より後",IF(O183&gt;G185,"発注と支払の日付が前後","○")))</f>
        <v/>
      </c>
    </row>
    <row r="186" spans="2:22" ht="14.25" customHeight="1">
      <c r="C186" s="70" t="str">
        <f ca="1">IF($D186="","",IF(LEFT($C$7,1)="⑭","14-","1-") &amp; $B181 &amp; "_"&amp;各月内訳表!$J$7)</f>
        <v/>
      </c>
      <c r="D186" s="71" t="str" cm="1">
        <f t="array" aca="1" ref="D186" ca="1">INDIRECT("各月内訳表!J" &amp; 29+27*(B181-1))</f>
        <v/>
      </c>
      <c r="E186" s="71" t="str">
        <f t="shared" ca="1" si="19"/>
        <v/>
      </c>
      <c r="F186" s="72"/>
      <c r="G186" s="83"/>
      <c r="H186" s="73"/>
      <c r="I186" s="164" t="str" cm="1">
        <f t="array" aca="1" ref="I186" ca="1">INDIRECT("各月内訳表!V" &amp; 29+27*(B181-1))</f>
        <v/>
      </c>
      <c r="J186" s="165"/>
      <c r="K186" s="85"/>
      <c r="L186" s="85"/>
      <c r="U186" s="87" t="str">
        <f>IF(F186="","",IF(AND(F186&lt;&gt;"",入力ボックス!$C$7&gt;F186),"交付決定日前","○"))</f>
        <v/>
      </c>
      <c r="V186" s="88" t="str">
        <f>IF(G186="","",IF(AND(G186&lt;&gt;"",入力ボックス!$C$8&lt;G186),"完了日より後",IF(O184&gt;G186,"発注と支払の日付が前後","○")))</f>
        <v/>
      </c>
    </row>
    <row r="187" spans="2:22" ht="14.25" customHeight="1">
      <c r="C187" s="70" t="str">
        <f ca="1">IF($D187="","",IF(LEFT($C$7,1)="⑭","14-","1-") &amp; $B181 &amp; "_"&amp;各月内訳表!$K$7)</f>
        <v/>
      </c>
      <c r="D187" s="71" t="str" cm="1">
        <f t="array" aca="1" ref="D187" ca="1">INDIRECT("各月内訳表!K" &amp; 29+27*(B181-1))</f>
        <v/>
      </c>
      <c r="E187" s="71" t="str">
        <f t="shared" ca="1" si="19"/>
        <v/>
      </c>
      <c r="F187" s="72"/>
      <c r="G187" s="83"/>
      <c r="H187" s="73"/>
      <c r="I187" s="164" t="str" cm="1">
        <f t="array" aca="1" ref="I187" ca="1">INDIRECT("各月内訳表!W" &amp; 29+27*(B181-1))</f>
        <v/>
      </c>
      <c r="J187" s="165"/>
      <c r="K187" s="85"/>
      <c r="L187" s="85"/>
      <c r="U187" s="87" t="str">
        <f>IF(F187="","",IF(AND(F187&lt;&gt;"",入力ボックス!$C$7&gt;F187),"交付決定日前","○"))</f>
        <v/>
      </c>
      <c r="V187" s="88" t="str">
        <f>IF(G187="","",IF(AND(G187&lt;&gt;"",入力ボックス!$C$8&lt;G187),"完了日より後",IF(O185&gt;G187,"発注と支払の日付が前後","○")))</f>
        <v/>
      </c>
    </row>
    <row r="188" spans="2:22" ht="14.25" customHeight="1">
      <c r="C188" s="74" t="str">
        <f ca="1">IF($D188="","",IF(LEFT($C$7,1)="⑭","14-","1-") &amp; $B181 &amp; "_"&amp;各月内訳表!$L$7)</f>
        <v/>
      </c>
      <c r="D188" s="75" t="str" cm="1">
        <f t="array" aca="1" ref="D188" ca="1">INDIRECT("各月内訳表!L" &amp; 29+27*(B181-1))</f>
        <v/>
      </c>
      <c r="E188" s="75" t="str">
        <f t="shared" ca="1" si="19"/>
        <v/>
      </c>
      <c r="F188" s="76"/>
      <c r="G188" s="84"/>
      <c r="H188" s="73"/>
      <c r="I188" s="164" t="str" cm="1">
        <f t="array" aca="1" ref="I188" ca="1">INDIRECT("各月内訳表!X" &amp; 29+27*(B181-1))</f>
        <v/>
      </c>
      <c r="J188" s="165"/>
      <c r="K188" s="85"/>
      <c r="L188" s="85"/>
      <c r="U188" s="87" t="str">
        <f>IF(F188="","",IF(AND(F188&lt;&gt;"",入力ボックス!$C$7&gt;F188),"交付決定日前","○"))</f>
        <v/>
      </c>
      <c r="V188" s="88" t="str">
        <f>IF(G188="","",IF(AND(G188&lt;&gt;"",入力ボックス!$C$8&lt;G188),"完了日より後",IF(O186&gt;G188,"発注と支払の日付が前後","○")))</f>
        <v/>
      </c>
    </row>
    <row r="189" spans="2:22" ht="14.25" customHeight="1">
      <c r="C189" s="77"/>
      <c r="D189" s="78"/>
      <c r="E189" s="78"/>
      <c r="F189" s="79"/>
      <c r="G189" s="79"/>
      <c r="H189" s="80"/>
      <c r="I189" s="166"/>
      <c r="J189" s="167"/>
      <c r="K189" s="78"/>
      <c r="L189" s="78"/>
      <c r="U189" s="89" t="str">
        <f>IF(F189="","",IF(AND(F189&lt;&gt;"",入力ボックス!$C$7&gt;F189),"交付決定日前","○"))</f>
        <v/>
      </c>
      <c r="V189" s="89" t="str">
        <f>IF(G189="","",IF(AND(G189&lt;&gt;"",入力ボックス!$C$8&lt;G189),"完了日より後",IF(O187&gt;G189,"発注と支払の日付が前後","○")))</f>
        <v/>
      </c>
    </row>
    <row r="190" spans="2:22" ht="14.25" customHeight="1">
      <c r="B190" s="46">
        <f>B181+1</f>
        <v>21</v>
      </c>
      <c r="C190" s="67" t="str">
        <f ca="1">IF($D190="","",IF(LEFT($C$7,1)="⑭","14-","1-") &amp; $B190 &amp;"_"&amp;各月内訳表!$E$7)</f>
        <v/>
      </c>
      <c r="D190" s="68" t="str" cm="1">
        <f t="array" aca="1" ref="D190" ca="1">INDIRECT("各月内訳表!E" &amp; 29+27*(B190-1))</f>
        <v/>
      </c>
      <c r="E190" s="68" t="str">
        <f ca="1">IF(ISBLANK(D190),"",D190)</f>
        <v/>
      </c>
      <c r="F190" s="82"/>
      <c r="G190" s="82"/>
      <c r="H190" s="141" t="str" cm="1">
        <f t="array" aca="1" ref="H190" ca="1">IF(INDIRECT("各月内訳表!E"&amp;5+27*(B190-1))="","",HYPERLINK("#各月内訳表!E"&amp;5+27*(B190-1),INDIRECT("各月内訳表!E"&amp;5+27*(B190-1))))</f>
        <v/>
      </c>
      <c r="I190" s="170" t="str" cm="1">
        <f t="array" aca="1" ref="I190" ca="1">INDIRECT("各月内訳表!Q" &amp; 29+27*(B190-1))</f>
        <v/>
      </c>
      <c r="J190" s="171"/>
      <c r="K190" s="85"/>
      <c r="L190" s="85"/>
      <c r="N190" s="69"/>
      <c r="U190" s="87" t="str">
        <f>IF(F190="","",IF(AND(F190&lt;&gt;"",入力ボックス!$C$7&gt;F190),"交付決定日前","○"))</f>
        <v/>
      </c>
      <c r="V190" s="88" t="str">
        <f>IF(G190="","",IF(AND(G190&lt;&gt;"",入力ボックス!$C$8&lt;G190),"完了日より後",IF(O188&gt;G190,"発注と支払の日付が前後","○")))</f>
        <v/>
      </c>
    </row>
    <row r="191" spans="2:22" ht="14.25" customHeight="1">
      <c r="C191" s="70" t="str">
        <f ca="1">IF($D191="","",IF(LEFT($C$7,1)="⑭","14-","1-") &amp; $B190 &amp; "_"&amp;各月内訳表!$F$7)</f>
        <v/>
      </c>
      <c r="D191" s="71" t="str" cm="1">
        <f t="array" aca="1" ref="D191" ca="1">INDIRECT("各月内訳表!F" &amp; 29+27*(B190-1))</f>
        <v/>
      </c>
      <c r="E191" s="71" t="str">
        <f t="shared" ref="E191:E197" ca="1" si="20">IF(ISBLANK(D191),"",D191)</f>
        <v/>
      </c>
      <c r="F191" s="72"/>
      <c r="G191" s="83"/>
      <c r="H191" s="73"/>
      <c r="I191" s="164" t="str" cm="1">
        <f t="array" aca="1" ref="I191" ca="1">INDIRECT("各月内訳表!R" &amp; 29+27*(B190-1))</f>
        <v/>
      </c>
      <c r="J191" s="165"/>
      <c r="K191" s="85"/>
      <c r="L191" s="85"/>
      <c r="U191" s="87" t="str">
        <f>IF(F191="","",IF(AND(F191&lt;&gt;"",入力ボックス!$C$7&gt;F191),"交付決定日前","○"))</f>
        <v/>
      </c>
      <c r="V191" s="88" t="str">
        <f>IF(G191="","",IF(AND(G191&lt;&gt;"",入力ボックス!$C$8&lt;G191),"完了日より後",IF(O189&gt;G191,"発注と支払の日付が前後","○")))</f>
        <v/>
      </c>
    </row>
    <row r="192" spans="2:22" ht="14.25" customHeight="1">
      <c r="C192" s="70" t="str">
        <f ca="1">IF($D192="","",IF(LEFT($C$7,1)="⑭","14-","1-") &amp; $B190 &amp; "_"&amp;各月内訳表!$G$7)</f>
        <v/>
      </c>
      <c r="D192" s="71" t="str" cm="1">
        <f t="array" aca="1" ref="D192" ca="1">INDIRECT("各月内訳表!G" &amp; 29+27*(B190-1))</f>
        <v/>
      </c>
      <c r="E192" s="71" t="str">
        <f t="shared" ca="1" si="20"/>
        <v/>
      </c>
      <c r="F192" s="72"/>
      <c r="G192" s="83"/>
      <c r="H192" s="73"/>
      <c r="I192" s="164" t="str" cm="1">
        <f t="array" aca="1" ref="I192" ca="1">INDIRECT("各月内訳表!S" &amp; 29+27*(B190-1))</f>
        <v/>
      </c>
      <c r="J192" s="165"/>
      <c r="K192" s="85"/>
      <c r="L192" s="85"/>
      <c r="U192" s="87" t="str">
        <f>IF(F192="","",IF(AND(F192&lt;&gt;"",入力ボックス!$C$7&gt;F192),"交付決定日前","○"))</f>
        <v/>
      </c>
      <c r="V192" s="88" t="str">
        <f>IF(G192="","",IF(AND(G192&lt;&gt;"",入力ボックス!$C$8&lt;G192),"完了日より後",IF(O190&gt;G192,"発注と支払の日付が前後","○")))</f>
        <v/>
      </c>
    </row>
    <row r="193" spans="2:22" ht="14.25" customHeight="1">
      <c r="C193" s="70" t="str">
        <f ca="1">IF($D193="","",IF(LEFT($C$7,1)="⑭","14-","1-") &amp; $B190 &amp; "_"&amp;各月内訳表!$H$7)</f>
        <v/>
      </c>
      <c r="D193" s="71" t="str" cm="1">
        <f t="array" aca="1" ref="D193" ca="1">INDIRECT("各月内訳表!H" &amp; 29+27*(B190-1))</f>
        <v/>
      </c>
      <c r="E193" s="71" t="str">
        <f t="shared" ca="1" si="20"/>
        <v/>
      </c>
      <c r="F193" s="72"/>
      <c r="G193" s="83"/>
      <c r="H193" s="73"/>
      <c r="I193" s="164" t="str" cm="1">
        <f t="array" aca="1" ref="I193" ca="1">INDIRECT("各月内訳表!T" &amp; 29+27*(B190-1))</f>
        <v/>
      </c>
      <c r="J193" s="165"/>
      <c r="K193" s="85"/>
      <c r="L193" s="85"/>
      <c r="U193" s="87" t="str">
        <f>IF(F193="","",IF(AND(F193&lt;&gt;"",入力ボックス!$C$7&gt;F193),"交付決定日前","○"))</f>
        <v/>
      </c>
      <c r="V193" s="88" t="str">
        <f>IF(G193="","",IF(AND(G193&lt;&gt;"",入力ボックス!$C$8&lt;G193),"完了日より後",IF(O191&gt;G193,"発注と支払の日付が前後","○")))</f>
        <v/>
      </c>
    </row>
    <row r="194" spans="2:22" ht="14.25" customHeight="1">
      <c r="C194" s="70" t="str">
        <f ca="1">IF($D194="","",IF(LEFT($C$7,1)="⑭","14-","1-") &amp; $B190 &amp; "_"&amp;各月内訳表!$I$7)</f>
        <v/>
      </c>
      <c r="D194" s="71" t="str" cm="1">
        <f t="array" aca="1" ref="D194" ca="1">INDIRECT("各月内訳表!I" &amp; 29+27*(B190-1))</f>
        <v/>
      </c>
      <c r="E194" s="71" t="str">
        <f t="shared" ca="1" si="20"/>
        <v/>
      </c>
      <c r="F194" s="72"/>
      <c r="G194" s="83"/>
      <c r="H194" s="73"/>
      <c r="I194" s="164" t="str" cm="1">
        <f t="array" aca="1" ref="I194" ca="1">INDIRECT("各月内訳表!U" &amp; 29+27*(B190-1))</f>
        <v/>
      </c>
      <c r="J194" s="165"/>
      <c r="K194" s="85"/>
      <c r="L194" s="85"/>
      <c r="U194" s="87" t="str">
        <f>IF(F194="","",IF(AND(F194&lt;&gt;"",入力ボックス!$C$7&gt;F194),"交付決定日前","○"))</f>
        <v/>
      </c>
      <c r="V194" s="88" t="str">
        <f>IF(G194="","",IF(AND(G194&lt;&gt;"",入力ボックス!$C$8&lt;G194),"完了日より後",IF(O192&gt;G194,"発注と支払の日付が前後","○")))</f>
        <v/>
      </c>
    </row>
    <row r="195" spans="2:22" ht="14.25" customHeight="1">
      <c r="C195" s="70" t="str">
        <f ca="1">IF($D195="","",IF(LEFT($C$7,1)="⑭","14-","1-") &amp; $B190 &amp; "_"&amp;各月内訳表!$J$7)</f>
        <v/>
      </c>
      <c r="D195" s="71" t="str" cm="1">
        <f t="array" aca="1" ref="D195" ca="1">INDIRECT("各月内訳表!J" &amp; 29+27*(B190-1))</f>
        <v/>
      </c>
      <c r="E195" s="71" t="str">
        <f t="shared" ca="1" si="20"/>
        <v/>
      </c>
      <c r="F195" s="72"/>
      <c r="G195" s="83"/>
      <c r="H195" s="73"/>
      <c r="I195" s="164" t="str" cm="1">
        <f t="array" aca="1" ref="I195" ca="1">INDIRECT("各月内訳表!V" &amp; 29+27*(B190-1))</f>
        <v/>
      </c>
      <c r="J195" s="165"/>
      <c r="K195" s="85"/>
      <c r="L195" s="85"/>
      <c r="U195" s="87" t="str">
        <f>IF(F195="","",IF(AND(F195&lt;&gt;"",入力ボックス!$C$7&gt;F195),"交付決定日前","○"))</f>
        <v/>
      </c>
      <c r="V195" s="88" t="str">
        <f>IF(G195="","",IF(AND(G195&lt;&gt;"",入力ボックス!$C$8&lt;G195),"完了日より後",IF(O193&gt;G195,"発注と支払の日付が前後","○")))</f>
        <v/>
      </c>
    </row>
    <row r="196" spans="2:22" ht="14.25" customHeight="1">
      <c r="C196" s="70" t="str">
        <f ca="1">IF($D196="","",IF(LEFT($C$7,1)="⑭","14-","1-") &amp; $B190 &amp; "_"&amp;各月内訳表!$K$7)</f>
        <v/>
      </c>
      <c r="D196" s="71" t="str" cm="1">
        <f t="array" aca="1" ref="D196" ca="1">INDIRECT("各月内訳表!K" &amp; 29+27*(B190-1))</f>
        <v/>
      </c>
      <c r="E196" s="71" t="str">
        <f t="shared" ca="1" si="20"/>
        <v/>
      </c>
      <c r="F196" s="72"/>
      <c r="G196" s="83"/>
      <c r="H196" s="73"/>
      <c r="I196" s="164" t="str" cm="1">
        <f t="array" aca="1" ref="I196" ca="1">INDIRECT("各月内訳表!W" &amp; 29+27*(B190-1))</f>
        <v/>
      </c>
      <c r="J196" s="165"/>
      <c r="K196" s="85"/>
      <c r="L196" s="85"/>
      <c r="U196" s="87" t="str">
        <f>IF(F196="","",IF(AND(F196&lt;&gt;"",入力ボックス!$C$7&gt;F196),"交付決定日前","○"))</f>
        <v/>
      </c>
      <c r="V196" s="88" t="str">
        <f>IF(G196="","",IF(AND(G196&lt;&gt;"",入力ボックス!$C$8&lt;G196),"完了日より後",IF(O194&gt;G196,"発注と支払の日付が前後","○")))</f>
        <v/>
      </c>
    </row>
    <row r="197" spans="2:22" ht="14.25" customHeight="1">
      <c r="C197" s="74" t="str">
        <f ca="1">IF($D197="","",IF(LEFT($C$7,1)="⑭","14-","1-") &amp; $B190 &amp; "_"&amp;各月内訳表!$L$7)</f>
        <v/>
      </c>
      <c r="D197" s="75" t="str" cm="1">
        <f t="array" aca="1" ref="D197" ca="1">INDIRECT("各月内訳表!L" &amp; 29+27*(B190-1))</f>
        <v/>
      </c>
      <c r="E197" s="75" t="str">
        <f t="shared" ca="1" si="20"/>
        <v/>
      </c>
      <c r="F197" s="76"/>
      <c r="G197" s="84"/>
      <c r="H197" s="73"/>
      <c r="I197" s="164" t="str" cm="1">
        <f t="array" aca="1" ref="I197" ca="1">INDIRECT("各月内訳表!X" &amp; 29+27*(B190-1))</f>
        <v/>
      </c>
      <c r="J197" s="165"/>
      <c r="K197" s="85"/>
      <c r="L197" s="85"/>
      <c r="U197" s="87" t="str">
        <f>IF(F197="","",IF(AND(F197&lt;&gt;"",入力ボックス!$C$7&gt;F197),"交付決定日前","○"))</f>
        <v/>
      </c>
      <c r="V197" s="88" t="str">
        <f>IF(G197="","",IF(AND(G197&lt;&gt;"",入力ボックス!$C$8&lt;G197),"完了日より後",IF(O195&gt;G197,"発注と支払の日付が前後","○")))</f>
        <v/>
      </c>
    </row>
    <row r="198" spans="2:22" ht="14.25" customHeight="1">
      <c r="C198" s="77"/>
      <c r="D198" s="78"/>
      <c r="E198" s="78"/>
      <c r="F198" s="79"/>
      <c r="G198" s="79"/>
      <c r="H198" s="80"/>
      <c r="I198" s="166"/>
      <c r="J198" s="167"/>
      <c r="K198" s="78"/>
      <c r="L198" s="78"/>
      <c r="U198" s="89" t="str">
        <f>IF(F198="","",IF(AND(F198&lt;&gt;"",入力ボックス!$C$7&gt;F198),"交付決定日前","○"))</f>
        <v/>
      </c>
      <c r="V198" s="89" t="str">
        <f>IF(G198="","",IF(AND(G198&lt;&gt;"",入力ボックス!$C$8&lt;G198),"完了日より後",IF(O196&gt;G198,"発注と支払の日付が前後","○")))</f>
        <v/>
      </c>
    </row>
    <row r="199" spans="2:22" ht="14.25" customHeight="1">
      <c r="B199" s="46">
        <f>B190+1</f>
        <v>22</v>
      </c>
      <c r="C199" s="67" t="str">
        <f ca="1">IF($D199="","",IF(LEFT($C$7,1)="⑭","14-","1-") &amp; $B199 &amp;"_"&amp;各月内訳表!$E$7)</f>
        <v/>
      </c>
      <c r="D199" s="68" t="str" cm="1">
        <f t="array" aca="1" ref="D199" ca="1">INDIRECT("各月内訳表!E" &amp; 29+27*(B199-1))</f>
        <v/>
      </c>
      <c r="E199" s="68" t="str">
        <f ca="1">IF(ISBLANK(D199),"",D199)</f>
        <v/>
      </c>
      <c r="F199" s="82"/>
      <c r="G199" s="82"/>
      <c r="H199" s="141" t="str" cm="1">
        <f t="array" aca="1" ref="H199" ca="1">IF(INDIRECT("各月内訳表!E"&amp;5+27*(B199-1))="","",HYPERLINK("#各月内訳表!E"&amp;5+27*(B199-1),INDIRECT("各月内訳表!E"&amp;5+27*(B199-1))))</f>
        <v/>
      </c>
      <c r="I199" s="170" t="str" cm="1">
        <f t="array" aca="1" ref="I199" ca="1">INDIRECT("各月内訳表!Q" &amp; 29+27*(B199-1))</f>
        <v/>
      </c>
      <c r="J199" s="171"/>
      <c r="K199" s="85"/>
      <c r="L199" s="85"/>
      <c r="U199" s="87" t="str">
        <f>IF(F199="","",IF(AND(F199&lt;&gt;"",入力ボックス!$C$7&gt;F199),"交付決定日前","○"))</f>
        <v/>
      </c>
      <c r="V199" s="88" t="str">
        <f>IF(G199="","",IF(AND(G199&lt;&gt;"",入力ボックス!$C$8&lt;G199),"完了日より後",IF(O197&gt;G199,"発注と支払の日付が前後","○")))</f>
        <v/>
      </c>
    </row>
    <row r="200" spans="2:22" ht="14.25" customHeight="1">
      <c r="C200" s="70" t="str">
        <f ca="1">IF($D200="","",IF(LEFT($C$7,1)="⑭","14-","1-") &amp; $B199 &amp; "_"&amp;各月内訳表!$F$7)</f>
        <v/>
      </c>
      <c r="D200" s="71" t="str" cm="1">
        <f t="array" aca="1" ref="D200" ca="1">INDIRECT("各月内訳表!F" &amp; 29+27*(B199-1))</f>
        <v/>
      </c>
      <c r="E200" s="71" t="str">
        <f t="shared" ref="E200:E206" ca="1" si="21">IF(ISBLANK(D200),"",D200)</f>
        <v/>
      </c>
      <c r="F200" s="72"/>
      <c r="G200" s="83"/>
      <c r="H200" s="73"/>
      <c r="I200" s="164" t="str" cm="1">
        <f t="array" aca="1" ref="I200" ca="1">INDIRECT("各月内訳表!R" &amp; 29+27*(B199-1))</f>
        <v/>
      </c>
      <c r="J200" s="165"/>
      <c r="K200" s="85"/>
      <c r="L200" s="85"/>
      <c r="U200" s="87" t="str">
        <f>IF(F200="","",IF(AND(F200&lt;&gt;"",入力ボックス!$C$7&gt;F200),"交付決定日前","○"))</f>
        <v/>
      </c>
      <c r="V200" s="88" t="str">
        <f>IF(G200="","",IF(AND(G200&lt;&gt;"",入力ボックス!$C$8&lt;G200),"完了日より後",IF(O198&gt;G200,"発注と支払の日付が前後","○")))</f>
        <v/>
      </c>
    </row>
    <row r="201" spans="2:22" ht="14.25" customHeight="1">
      <c r="C201" s="70" t="str">
        <f ca="1">IF($D201="","",IF(LEFT($C$7,1)="⑭","14-","1-") &amp; $B199 &amp; "_"&amp;各月内訳表!$G$7)</f>
        <v/>
      </c>
      <c r="D201" s="71" t="str" cm="1">
        <f t="array" aca="1" ref="D201" ca="1">INDIRECT("各月内訳表!G" &amp; 29+27*(B199-1))</f>
        <v/>
      </c>
      <c r="E201" s="71" t="str">
        <f t="shared" ca="1" si="21"/>
        <v/>
      </c>
      <c r="F201" s="72"/>
      <c r="G201" s="83"/>
      <c r="H201" s="73"/>
      <c r="I201" s="164" t="str" cm="1">
        <f t="array" aca="1" ref="I201" ca="1">INDIRECT("各月内訳表!S" &amp; 29+27*(B199-1))</f>
        <v/>
      </c>
      <c r="J201" s="165"/>
      <c r="K201" s="85"/>
      <c r="L201" s="85"/>
      <c r="U201" s="87" t="str">
        <f>IF(F201="","",IF(AND(F201&lt;&gt;"",入力ボックス!$C$7&gt;F201),"交付決定日前","○"))</f>
        <v/>
      </c>
      <c r="V201" s="88" t="str">
        <f>IF(G201="","",IF(AND(G201&lt;&gt;"",入力ボックス!$C$8&lt;G201),"完了日より後",IF(O199&gt;G201,"発注と支払の日付が前後","○")))</f>
        <v/>
      </c>
    </row>
    <row r="202" spans="2:22" ht="14.25" customHeight="1">
      <c r="C202" s="70" t="str">
        <f ca="1">IF($D202="","",IF(LEFT($C$7,1)="⑭","14-","1-") &amp; $B199 &amp; "_"&amp;各月内訳表!$H$7)</f>
        <v/>
      </c>
      <c r="D202" s="71" t="str" cm="1">
        <f t="array" aca="1" ref="D202" ca="1">INDIRECT("各月内訳表!H" &amp; 29+27*(B199-1))</f>
        <v/>
      </c>
      <c r="E202" s="71" t="str">
        <f t="shared" ca="1" si="21"/>
        <v/>
      </c>
      <c r="F202" s="72"/>
      <c r="G202" s="83"/>
      <c r="H202" s="73"/>
      <c r="I202" s="164" t="str" cm="1">
        <f t="array" aca="1" ref="I202" ca="1">INDIRECT("各月内訳表!T" &amp; 29+27*(B199-1))</f>
        <v/>
      </c>
      <c r="J202" s="165"/>
      <c r="K202" s="85"/>
      <c r="L202" s="85"/>
      <c r="U202" s="87" t="str">
        <f>IF(F202="","",IF(AND(F202&lt;&gt;"",入力ボックス!$C$7&gt;F202),"交付決定日前","○"))</f>
        <v/>
      </c>
      <c r="V202" s="88" t="str">
        <f>IF(G202="","",IF(AND(G202&lt;&gt;"",入力ボックス!$C$8&lt;G202),"完了日より後",IF(O200&gt;G202,"発注と支払の日付が前後","○")))</f>
        <v/>
      </c>
    </row>
    <row r="203" spans="2:22" ht="14.25" customHeight="1">
      <c r="C203" s="70" t="str">
        <f ca="1">IF($D203="","",IF(LEFT($C$7,1)="⑭","14-","1-") &amp; $B199 &amp; "_"&amp;各月内訳表!$I$7)</f>
        <v/>
      </c>
      <c r="D203" s="71" t="str" cm="1">
        <f t="array" aca="1" ref="D203" ca="1">INDIRECT("各月内訳表!I" &amp; 29+27*(B199-1))</f>
        <v/>
      </c>
      <c r="E203" s="71" t="str">
        <f t="shared" ca="1" si="21"/>
        <v/>
      </c>
      <c r="F203" s="72"/>
      <c r="G203" s="83"/>
      <c r="H203" s="73"/>
      <c r="I203" s="164" t="str" cm="1">
        <f t="array" aca="1" ref="I203" ca="1">INDIRECT("各月内訳表!U" &amp; 29+27*(B199-1))</f>
        <v/>
      </c>
      <c r="J203" s="165"/>
      <c r="K203" s="85"/>
      <c r="L203" s="85"/>
      <c r="U203" s="87" t="str">
        <f>IF(F203="","",IF(AND(F203&lt;&gt;"",入力ボックス!$C$7&gt;F203),"交付決定日前","○"))</f>
        <v/>
      </c>
      <c r="V203" s="88" t="str">
        <f>IF(G203="","",IF(AND(G203&lt;&gt;"",入力ボックス!$C$8&lt;G203),"完了日より後",IF(O201&gt;G203,"発注と支払の日付が前後","○")))</f>
        <v/>
      </c>
    </row>
    <row r="204" spans="2:22" ht="14.25" customHeight="1">
      <c r="C204" s="70" t="str">
        <f ca="1">IF($D204="","",IF(LEFT($C$7,1)="⑭","14-","1-") &amp; $B199 &amp; "_"&amp;各月内訳表!$J$7)</f>
        <v/>
      </c>
      <c r="D204" s="71" t="str" cm="1">
        <f t="array" aca="1" ref="D204" ca="1">INDIRECT("各月内訳表!J" &amp; 29+27*(B199-1))</f>
        <v/>
      </c>
      <c r="E204" s="71" t="str">
        <f t="shared" ca="1" si="21"/>
        <v/>
      </c>
      <c r="F204" s="72"/>
      <c r="G204" s="83"/>
      <c r="H204" s="73"/>
      <c r="I204" s="164" t="str" cm="1">
        <f t="array" aca="1" ref="I204" ca="1">INDIRECT("各月内訳表!V" &amp; 29+27*(B199-1))</f>
        <v/>
      </c>
      <c r="J204" s="165"/>
      <c r="K204" s="85"/>
      <c r="L204" s="85"/>
      <c r="U204" s="87" t="str">
        <f>IF(F204="","",IF(AND(F204&lt;&gt;"",入力ボックス!$C$7&gt;F204),"交付決定日前","○"))</f>
        <v/>
      </c>
      <c r="V204" s="88" t="str">
        <f>IF(G204="","",IF(AND(G204&lt;&gt;"",入力ボックス!$C$8&lt;G204),"完了日より後",IF(O202&gt;G204,"発注と支払の日付が前後","○")))</f>
        <v/>
      </c>
    </row>
    <row r="205" spans="2:22" ht="14.25" customHeight="1">
      <c r="C205" s="70" t="str">
        <f ca="1">IF($D205="","",IF(LEFT($C$7,1)="⑭","14-","1-") &amp; $B199 &amp; "_"&amp;各月内訳表!$K$7)</f>
        <v/>
      </c>
      <c r="D205" s="71" t="str" cm="1">
        <f t="array" aca="1" ref="D205" ca="1">INDIRECT("各月内訳表!K" &amp; 29+27*(B199-1))</f>
        <v/>
      </c>
      <c r="E205" s="71" t="str">
        <f t="shared" ca="1" si="21"/>
        <v/>
      </c>
      <c r="F205" s="72"/>
      <c r="G205" s="83"/>
      <c r="H205" s="73"/>
      <c r="I205" s="164" t="str" cm="1">
        <f t="array" aca="1" ref="I205" ca="1">INDIRECT("各月内訳表!W" &amp; 29+27*(B199-1))</f>
        <v/>
      </c>
      <c r="J205" s="165"/>
      <c r="K205" s="85"/>
      <c r="L205" s="85"/>
      <c r="U205" s="87" t="str">
        <f>IF(F205="","",IF(AND(F205&lt;&gt;"",入力ボックス!$C$7&gt;F205),"交付決定日前","○"))</f>
        <v/>
      </c>
      <c r="V205" s="88" t="str">
        <f>IF(G205="","",IF(AND(G205&lt;&gt;"",入力ボックス!$C$8&lt;G205),"完了日より後",IF(O203&gt;G205,"発注と支払の日付が前後","○")))</f>
        <v/>
      </c>
    </row>
    <row r="206" spans="2:22" ht="14.25" customHeight="1">
      <c r="C206" s="74" t="str">
        <f ca="1">IF($D206="","",IF(LEFT($C$7,1)="⑭","14-","1-") &amp; $B199 &amp; "_"&amp;各月内訳表!$L$7)</f>
        <v/>
      </c>
      <c r="D206" s="75" t="str" cm="1">
        <f t="array" aca="1" ref="D206" ca="1">INDIRECT("各月内訳表!L" &amp; 29+27*(B199-1))</f>
        <v/>
      </c>
      <c r="E206" s="75" t="str">
        <f t="shared" ca="1" si="21"/>
        <v/>
      </c>
      <c r="F206" s="76"/>
      <c r="G206" s="84"/>
      <c r="H206" s="73"/>
      <c r="I206" s="164" t="str" cm="1">
        <f t="array" aca="1" ref="I206" ca="1">INDIRECT("各月内訳表!X" &amp; 29+27*(B199-1))</f>
        <v/>
      </c>
      <c r="J206" s="165"/>
      <c r="K206" s="85"/>
      <c r="L206" s="85"/>
      <c r="U206" s="87" t="str">
        <f>IF(F206="","",IF(AND(F206&lt;&gt;"",入力ボックス!$C$7&gt;F206),"交付決定日前","○"))</f>
        <v/>
      </c>
      <c r="V206" s="88" t="str">
        <f>IF(G206="","",IF(AND(G206&lt;&gt;"",入力ボックス!$C$8&lt;G206),"完了日より後",IF(O204&gt;G206,"発注と支払の日付が前後","○")))</f>
        <v/>
      </c>
    </row>
    <row r="207" spans="2:22" ht="14.25" customHeight="1">
      <c r="C207" s="77"/>
      <c r="D207" s="78"/>
      <c r="E207" s="78"/>
      <c r="F207" s="79"/>
      <c r="G207" s="79"/>
      <c r="H207" s="80"/>
      <c r="I207" s="166"/>
      <c r="J207" s="167"/>
      <c r="K207" s="78"/>
      <c r="L207" s="78"/>
      <c r="U207" s="89" t="str">
        <f>IF(F207="","",IF(AND(F207&lt;&gt;"",入力ボックス!$C$7&gt;F207),"交付決定日前","○"))</f>
        <v/>
      </c>
      <c r="V207" s="89" t="str">
        <f>IF(G207="","",IF(AND(G207&lt;&gt;"",入力ボックス!$C$8&lt;G207),"完了日より後",IF(O205&gt;G207,"発注と支払の日付が前後","○")))</f>
        <v/>
      </c>
    </row>
    <row r="208" spans="2:22" ht="14.25" customHeight="1">
      <c r="B208" s="46">
        <f>B199+1</f>
        <v>23</v>
      </c>
      <c r="C208" s="67" t="str">
        <f ca="1">IF($D208="","",IF(LEFT($C$7,1)="⑭","14-","1-") &amp; $B208 &amp;"_"&amp;各月内訳表!$E$7)</f>
        <v/>
      </c>
      <c r="D208" s="68" t="str" cm="1">
        <f t="array" aca="1" ref="D208" ca="1">INDIRECT("各月内訳表!E" &amp; 29+27*(B208-1))</f>
        <v/>
      </c>
      <c r="E208" s="68" t="str">
        <f ca="1">IF(ISBLANK(D208),"",D208)</f>
        <v/>
      </c>
      <c r="F208" s="82"/>
      <c r="G208" s="82"/>
      <c r="H208" s="141" t="str" cm="1">
        <f t="array" aca="1" ref="H208" ca="1">IF(INDIRECT("各月内訳表!E"&amp;5+27*(B208-1))="","",HYPERLINK("#各月内訳表!E"&amp;5+27*(B208-1),INDIRECT("各月内訳表!E"&amp;5+27*(B208-1))))</f>
        <v/>
      </c>
      <c r="I208" s="170" t="str" cm="1">
        <f t="array" aca="1" ref="I208" ca="1">INDIRECT("各月内訳表!Q" &amp; 29+27*(B208-1))</f>
        <v/>
      </c>
      <c r="J208" s="171"/>
      <c r="K208" s="85"/>
      <c r="L208" s="85"/>
      <c r="U208" s="87" t="str">
        <f>IF(F208="","",IF(AND(F208&lt;&gt;"",入力ボックス!$C$7&gt;F208),"交付決定日前","○"))</f>
        <v/>
      </c>
      <c r="V208" s="88" t="str">
        <f>IF(G208="","",IF(AND(G208&lt;&gt;"",入力ボックス!$C$8&lt;G208),"完了日より後",IF(O206&gt;G208,"発注と支払の日付が前後","○")))</f>
        <v/>
      </c>
    </row>
    <row r="209" spans="2:22" ht="14.25" customHeight="1">
      <c r="C209" s="70" t="str">
        <f ca="1">IF($D209="","",IF(LEFT($C$7,1)="⑭","14-","1-") &amp; $B208 &amp; "_"&amp;各月内訳表!$F$7)</f>
        <v/>
      </c>
      <c r="D209" s="71" t="str" cm="1">
        <f t="array" aca="1" ref="D209" ca="1">INDIRECT("各月内訳表!F" &amp; 29+27*(B208-1))</f>
        <v/>
      </c>
      <c r="E209" s="71" t="str">
        <f t="shared" ref="E209:E215" ca="1" si="22">IF(ISBLANK(D209),"",D209)</f>
        <v/>
      </c>
      <c r="F209" s="72"/>
      <c r="G209" s="83"/>
      <c r="H209" s="73"/>
      <c r="I209" s="164" t="str" cm="1">
        <f t="array" aca="1" ref="I209" ca="1">INDIRECT("各月内訳表!R" &amp; 29+27*(B208-1))</f>
        <v/>
      </c>
      <c r="J209" s="165"/>
      <c r="K209" s="85"/>
      <c r="L209" s="85"/>
      <c r="U209" s="87" t="str">
        <f>IF(F209="","",IF(AND(F209&lt;&gt;"",入力ボックス!$C$7&gt;F209),"交付決定日前","○"))</f>
        <v/>
      </c>
      <c r="V209" s="88" t="str">
        <f>IF(G209="","",IF(AND(G209&lt;&gt;"",入力ボックス!$C$8&lt;G209),"完了日より後",IF(O207&gt;G209,"発注と支払の日付が前後","○")))</f>
        <v/>
      </c>
    </row>
    <row r="210" spans="2:22" ht="14.25" customHeight="1">
      <c r="C210" s="70" t="str">
        <f ca="1">IF($D210="","",IF(LEFT($C$7,1)="⑭","14-","1-") &amp; $B208 &amp; "_"&amp;各月内訳表!$G$7)</f>
        <v/>
      </c>
      <c r="D210" s="71" t="str" cm="1">
        <f t="array" aca="1" ref="D210" ca="1">INDIRECT("各月内訳表!G" &amp; 29+27*(B208-1))</f>
        <v/>
      </c>
      <c r="E210" s="71" t="str">
        <f t="shared" ca="1" si="22"/>
        <v/>
      </c>
      <c r="F210" s="72"/>
      <c r="G210" s="83"/>
      <c r="H210" s="73"/>
      <c r="I210" s="164" t="str" cm="1">
        <f t="array" aca="1" ref="I210" ca="1">INDIRECT("各月内訳表!S" &amp; 29+27*(B208-1))</f>
        <v/>
      </c>
      <c r="J210" s="165"/>
      <c r="K210" s="85"/>
      <c r="L210" s="85"/>
      <c r="U210" s="87" t="str">
        <f>IF(F210="","",IF(AND(F210&lt;&gt;"",入力ボックス!$C$7&gt;F210),"交付決定日前","○"))</f>
        <v/>
      </c>
      <c r="V210" s="88" t="str">
        <f>IF(G210="","",IF(AND(G210&lt;&gt;"",入力ボックス!$C$8&lt;G210),"完了日より後",IF(O208&gt;G210,"発注と支払の日付が前後","○")))</f>
        <v/>
      </c>
    </row>
    <row r="211" spans="2:22" ht="14.25" customHeight="1">
      <c r="C211" s="70" t="str">
        <f ca="1">IF($D211="","",IF(LEFT($C$7,1)="⑭","14-","1-") &amp; $B208 &amp; "_"&amp;各月内訳表!$H$7)</f>
        <v/>
      </c>
      <c r="D211" s="71" t="str" cm="1">
        <f t="array" aca="1" ref="D211" ca="1">INDIRECT("各月内訳表!H" &amp; 29+27*(B208-1))</f>
        <v/>
      </c>
      <c r="E211" s="71" t="str">
        <f t="shared" ca="1" si="22"/>
        <v/>
      </c>
      <c r="F211" s="72"/>
      <c r="G211" s="83"/>
      <c r="H211" s="73"/>
      <c r="I211" s="164" t="str" cm="1">
        <f t="array" aca="1" ref="I211" ca="1">INDIRECT("各月内訳表!T" &amp; 29+27*(B208-1))</f>
        <v/>
      </c>
      <c r="J211" s="165"/>
      <c r="K211" s="85"/>
      <c r="L211" s="85"/>
      <c r="U211" s="87" t="str">
        <f>IF(F211="","",IF(AND(F211&lt;&gt;"",入力ボックス!$C$7&gt;F211),"交付決定日前","○"))</f>
        <v/>
      </c>
      <c r="V211" s="88" t="str">
        <f>IF(G211="","",IF(AND(G211&lt;&gt;"",入力ボックス!$C$8&lt;G211),"完了日より後",IF(O209&gt;G211,"発注と支払の日付が前後","○")))</f>
        <v/>
      </c>
    </row>
    <row r="212" spans="2:22" ht="14.25" customHeight="1">
      <c r="C212" s="70" t="str">
        <f ca="1">IF($D212="","",IF(LEFT($C$7,1)="⑭","14-","1-") &amp; $B208 &amp; "_"&amp;各月内訳表!$I$7)</f>
        <v/>
      </c>
      <c r="D212" s="71" t="str" cm="1">
        <f t="array" aca="1" ref="D212" ca="1">INDIRECT("各月内訳表!I" &amp; 29+27*(B208-1))</f>
        <v/>
      </c>
      <c r="E212" s="71" t="str">
        <f t="shared" ca="1" si="22"/>
        <v/>
      </c>
      <c r="F212" s="72"/>
      <c r="G212" s="83"/>
      <c r="H212" s="73"/>
      <c r="I212" s="164" t="str" cm="1">
        <f t="array" aca="1" ref="I212" ca="1">INDIRECT("各月内訳表!U" &amp; 29+27*(B208-1))</f>
        <v/>
      </c>
      <c r="J212" s="165"/>
      <c r="K212" s="85"/>
      <c r="L212" s="85"/>
      <c r="U212" s="87" t="str">
        <f>IF(F212="","",IF(AND(F212&lt;&gt;"",入力ボックス!$C$7&gt;F212),"交付決定日前","○"))</f>
        <v/>
      </c>
      <c r="V212" s="88" t="str">
        <f>IF(G212="","",IF(AND(G212&lt;&gt;"",入力ボックス!$C$8&lt;G212),"完了日より後",IF(O210&gt;G212,"発注と支払の日付が前後","○")))</f>
        <v/>
      </c>
    </row>
    <row r="213" spans="2:22" ht="14.25" customHeight="1">
      <c r="C213" s="70" t="str">
        <f ca="1">IF($D213="","",IF(LEFT($C$7,1)="⑭","14-","1-") &amp; $B208 &amp; "_"&amp;各月内訳表!$J$7)</f>
        <v/>
      </c>
      <c r="D213" s="71" t="str" cm="1">
        <f t="array" aca="1" ref="D213" ca="1">INDIRECT("各月内訳表!J" &amp; 29+27*(B208-1))</f>
        <v/>
      </c>
      <c r="E213" s="71" t="str">
        <f t="shared" ca="1" si="22"/>
        <v/>
      </c>
      <c r="F213" s="72"/>
      <c r="G213" s="83"/>
      <c r="H213" s="73"/>
      <c r="I213" s="164" t="str" cm="1">
        <f t="array" aca="1" ref="I213" ca="1">INDIRECT("各月内訳表!V" &amp; 29+27*(B208-1))</f>
        <v/>
      </c>
      <c r="J213" s="165"/>
      <c r="K213" s="85"/>
      <c r="L213" s="85"/>
      <c r="U213" s="87" t="str">
        <f>IF(F213="","",IF(AND(F213&lt;&gt;"",入力ボックス!$C$7&gt;F213),"交付決定日前","○"))</f>
        <v/>
      </c>
      <c r="V213" s="88" t="str">
        <f>IF(G213="","",IF(AND(G213&lt;&gt;"",入力ボックス!$C$8&lt;G213),"完了日より後",IF(O211&gt;G213,"発注と支払の日付が前後","○")))</f>
        <v/>
      </c>
    </row>
    <row r="214" spans="2:22" ht="14.25" customHeight="1">
      <c r="C214" s="70" t="str">
        <f ca="1">IF($D214="","",IF(LEFT($C$7,1)="⑭","14-","1-") &amp; $B208 &amp; "_"&amp;各月内訳表!$K$7)</f>
        <v/>
      </c>
      <c r="D214" s="71" t="str" cm="1">
        <f t="array" aca="1" ref="D214" ca="1">INDIRECT("各月内訳表!K" &amp; 29+27*(B208-1))</f>
        <v/>
      </c>
      <c r="E214" s="71" t="str">
        <f t="shared" ca="1" si="22"/>
        <v/>
      </c>
      <c r="F214" s="72"/>
      <c r="G214" s="83"/>
      <c r="H214" s="73"/>
      <c r="I214" s="164" t="str" cm="1">
        <f t="array" aca="1" ref="I214" ca="1">INDIRECT("各月内訳表!W" &amp; 29+27*(B208-1))</f>
        <v/>
      </c>
      <c r="J214" s="165"/>
      <c r="K214" s="85"/>
      <c r="L214" s="85"/>
      <c r="U214" s="87" t="str">
        <f>IF(F214="","",IF(AND(F214&lt;&gt;"",入力ボックス!$C$7&gt;F214),"交付決定日前","○"))</f>
        <v/>
      </c>
      <c r="V214" s="88" t="str">
        <f>IF(G214="","",IF(AND(G214&lt;&gt;"",入力ボックス!$C$8&lt;G214),"完了日より後",IF(O212&gt;G214,"発注と支払の日付が前後","○")))</f>
        <v/>
      </c>
    </row>
    <row r="215" spans="2:22" ht="14.25" customHeight="1">
      <c r="C215" s="74" t="str">
        <f ca="1">IF($D215="","",IF(LEFT($C$7,1)="⑭","14-","1-") &amp; $B208 &amp; "_"&amp;各月内訳表!$L$7)</f>
        <v/>
      </c>
      <c r="D215" s="75" t="str" cm="1">
        <f t="array" aca="1" ref="D215" ca="1">INDIRECT("各月内訳表!L" &amp; 29+27*(B208-1))</f>
        <v/>
      </c>
      <c r="E215" s="75" t="str">
        <f t="shared" ca="1" si="22"/>
        <v/>
      </c>
      <c r="F215" s="76"/>
      <c r="G215" s="84"/>
      <c r="H215" s="73"/>
      <c r="I215" s="164" t="str" cm="1">
        <f t="array" aca="1" ref="I215" ca="1">INDIRECT("各月内訳表!X" &amp; 29+27*(B208-1))</f>
        <v/>
      </c>
      <c r="J215" s="165"/>
      <c r="K215" s="85"/>
      <c r="L215" s="85"/>
      <c r="U215" s="87" t="str">
        <f>IF(F215="","",IF(AND(F215&lt;&gt;"",入力ボックス!$C$7&gt;F215),"交付決定日前","○"))</f>
        <v/>
      </c>
      <c r="V215" s="88" t="str">
        <f>IF(G215="","",IF(AND(G215&lt;&gt;"",入力ボックス!$C$8&lt;G215),"完了日より後",IF(O213&gt;G215,"発注と支払の日付が前後","○")))</f>
        <v/>
      </c>
    </row>
    <row r="216" spans="2:22" ht="14.25" customHeight="1">
      <c r="C216" s="77"/>
      <c r="D216" s="78"/>
      <c r="E216" s="78"/>
      <c r="F216" s="79"/>
      <c r="G216" s="79"/>
      <c r="H216" s="80"/>
      <c r="I216" s="166"/>
      <c r="J216" s="167"/>
      <c r="K216" s="78"/>
      <c r="L216" s="78"/>
      <c r="U216" s="89" t="str">
        <f>IF(F216="","",IF(AND(F216&lt;&gt;"",入力ボックス!$C$7&gt;F216),"交付決定日前","○"))</f>
        <v/>
      </c>
      <c r="V216" s="89" t="str">
        <f>IF(G216="","",IF(AND(G216&lt;&gt;"",入力ボックス!$C$8&lt;G216),"完了日より後",IF(O214&gt;G216,"発注と支払の日付が前後","○")))</f>
        <v/>
      </c>
    </row>
    <row r="217" spans="2:22" ht="14.25" customHeight="1">
      <c r="B217" s="46">
        <f>B208+1</f>
        <v>24</v>
      </c>
      <c r="C217" s="67" t="str">
        <f ca="1">IF($D217="","",IF(LEFT($C$7,1)="⑭","14-","1-") &amp; $B217 &amp;"_"&amp;各月内訳表!$E$7)</f>
        <v/>
      </c>
      <c r="D217" s="68" t="str" cm="1">
        <f t="array" aca="1" ref="D217" ca="1">INDIRECT("各月内訳表!E" &amp; 29+27*(B217-1))</f>
        <v/>
      </c>
      <c r="E217" s="68" t="str">
        <f ca="1">IF(ISBLANK(D217),"",D217)</f>
        <v/>
      </c>
      <c r="F217" s="82"/>
      <c r="G217" s="82"/>
      <c r="H217" s="141" t="str" cm="1">
        <f t="array" aca="1" ref="H217" ca="1">IF(INDIRECT("各月内訳表!E"&amp;5+27*(B217-1))="","",HYPERLINK("#各月内訳表!E"&amp;5+27*(B217-1),INDIRECT("各月内訳表!E"&amp;5+27*(B217-1))))</f>
        <v/>
      </c>
      <c r="I217" s="170" t="str" cm="1">
        <f t="array" aca="1" ref="I217" ca="1">INDIRECT("各月内訳表!Q" &amp; 29+27*(B217-1))</f>
        <v/>
      </c>
      <c r="J217" s="171"/>
      <c r="K217" s="85"/>
      <c r="L217" s="85"/>
      <c r="U217" s="87" t="str">
        <f>IF(F217="","",IF(AND(F217&lt;&gt;"",入力ボックス!$C$7&gt;F217),"交付決定日前","○"))</f>
        <v/>
      </c>
      <c r="V217" s="88" t="str">
        <f>IF(G217="","",IF(AND(G217&lt;&gt;"",入力ボックス!$C$8&lt;G217),"完了日より後",IF(O215&gt;G217,"発注と支払の日付が前後","○")))</f>
        <v/>
      </c>
    </row>
    <row r="218" spans="2:22" ht="14.25" customHeight="1">
      <c r="C218" s="70" t="str">
        <f ca="1">IF($D218="","",IF(LEFT($C$7,1)="⑭","14-","1-") &amp; $B217 &amp; "_"&amp;各月内訳表!$F$7)</f>
        <v/>
      </c>
      <c r="D218" s="71" t="str" cm="1">
        <f t="array" aca="1" ref="D218" ca="1">INDIRECT("各月内訳表!F" &amp; 29+27*(B217-1))</f>
        <v/>
      </c>
      <c r="E218" s="71" t="str">
        <f t="shared" ref="E218:E224" ca="1" si="23">IF(ISBLANK(D218),"",D218)</f>
        <v/>
      </c>
      <c r="F218" s="72"/>
      <c r="G218" s="83"/>
      <c r="H218" s="73"/>
      <c r="I218" s="164" t="str" cm="1">
        <f t="array" aca="1" ref="I218" ca="1">INDIRECT("各月内訳表!R" &amp; 29+27*(B217-1))</f>
        <v/>
      </c>
      <c r="J218" s="165"/>
      <c r="K218" s="85"/>
      <c r="L218" s="85"/>
      <c r="U218" s="87" t="str">
        <f>IF(F218="","",IF(AND(F218&lt;&gt;"",入力ボックス!$C$7&gt;F218),"交付決定日前","○"))</f>
        <v/>
      </c>
      <c r="V218" s="88" t="str">
        <f>IF(G218="","",IF(AND(G218&lt;&gt;"",入力ボックス!$C$8&lt;G218),"完了日より後",IF(O216&gt;G218,"発注と支払の日付が前後","○")))</f>
        <v/>
      </c>
    </row>
    <row r="219" spans="2:22" ht="14.25" customHeight="1">
      <c r="C219" s="70" t="str">
        <f ca="1">IF($D219="","",IF(LEFT($C$7,1)="⑭","14-","1-") &amp; $B217 &amp; "_"&amp;各月内訳表!$G$7)</f>
        <v/>
      </c>
      <c r="D219" s="71" t="str" cm="1">
        <f t="array" aca="1" ref="D219" ca="1">INDIRECT("各月内訳表!G" &amp; 29+27*(B217-1))</f>
        <v/>
      </c>
      <c r="E219" s="71" t="str">
        <f t="shared" ca="1" si="23"/>
        <v/>
      </c>
      <c r="F219" s="72"/>
      <c r="G219" s="83"/>
      <c r="H219" s="73"/>
      <c r="I219" s="164" t="str" cm="1">
        <f t="array" aca="1" ref="I219" ca="1">INDIRECT("各月内訳表!S" &amp; 29+27*(B217-1))</f>
        <v/>
      </c>
      <c r="J219" s="165"/>
      <c r="K219" s="85"/>
      <c r="L219" s="85"/>
      <c r="U219" s="87" t="str">
        <f>IF(F219="","",IF(AND(F219&lt;&gt;"",入力ボックス!$C$7&gt;F219),"交付決定日前","○"))</f>
        <v/>
      </c>
      <c r="V219" s="88" t="str">
        <f>IF(G219="","",IF(AND(G219&lt;&gt;"",入力ボックス!$C$8&lt;G219),"完了日より後",IF(O217&gt;G219,"発注と支払の日付が前後","○")))</f>
        <v/>
      </c>
    </row>
    <row r="220" spans="2:22" ht="14.25" customHeight="1">
      <c r="C220" s="70" t="str">
        <f ca="1">IF($D220="","",IF(LEFT($C$7,1)="⑭","14-","1-") &amp; $B217 &amp; "_"&amp;各月内訳表!$H$7)</f>
        <v/>
      </c>
      <c r="D220" s="71" t="str" cm="1">
        <f t="array" aca="1" ref="D220" ca="1">INDIRECT("各月内訳表!H" &amp; 29+27*(B217-1))</f>
        <v/>
      </c>
      <c r="E220" s="71" t="str">
        <f t="shared" ca="1" si="23"/>
        <v/>
      </c>
      <c r="F220" s="72"/>
      <c r="G220" s="83"/>
      <c r="H220" s="73"/>
      <c r="I220" s="164" t="str" cm="1">
        <f t="array" aca="1" ref="I220" ca="1">INDIRECT("各月内訳表!T" &amp; 29+27*(B217-1))</f>
        <v/>
      </c>
      <c r="J220" s="165"/>
      <c r="K220" s="85"/>
      <c r="L220" s="85"/>
      <c r="U220" s="87" t="str">
        <f>IF(F220="","",IF(AND(F220&lt;&gt;"",入力ボックス!$C$7&gt;F220),"交付決定日前","○"))</f>
        <v/>
      </c>
      <c r="V220" s="88" t="str">
        <f>IF(G220="","",IF(AND(G220&lt;&gt;"",入力ボックス!$C$8&lt;G220),"完了日より後",IF(O218&gt;G220,"発注と支払の日付が前後","○")))</f>
        <v/>
      </c>
    </row>
    <row r="221" spans="2:22" ht="14.25" customHeight="1">
      <c r="C221" s="70" t="str">
        <f ca="1">IF($D221="","",IF(LEFT($C$7,1)="⑭","14-","1-") &amp; $B217 &amp; "_"&amp;各月内訳表!$I$7)</f>
        <v/>
      </c>
      <c r="D221" s="71" t="str" cm="1">
        <f t="array" aca="1" ref="D221" ca="1">INDIRECT("各月内訳表!I" &amp; 29+27*(B217-1))</f>
        <v/>
      </c>
      <c r="E221" s="71" t="str">
        <f t="shared" ca="1" si="23"/>
        <v/>
      </c>
      <c r="F221" s="72"/>
      <c r="G221" s="83"/>
      <c r="H221" s="73"/>
      <c r="I221" s="164" t="str" cm="1">
        <f t="array" aca="1" ref="I221" ca="1">INDIRECT("各月内訳表!U" &amp; 29+27*(B217-1))</f>
        <v/>
      </c>
      <c r="J221" s="165"/>
      <c r="K221" s="85"/>
      <c r="L221" s="85"/>
      <c r="U221" s="87" t="str">
        <f>IF(F221="","",IF(AND(F221&lt;&gt;"",入力ボックス!$C$7&gt;F221),"交付決定日前","○"))</f>
        <v/>
      </c>
      <c r="V221" s="88" t="str">
        <f>IF(G221="","",IF(AND(G221&lt;&gt;"",入力ボックス!$C$8&lt;G221),"完了日より後",IF(O219&gt;G221,"発注と支払の日付が前後","○")))</f>
        <v/>
      </c>
    </row>
    <row r="222" spans="2:22" ht="14.25" customHeight="1">
      <c r="C222" s="70" t="str">
        <f ca="1">IF($D222="","",IF(LEFT($C$7,1)="⑭","14-","1-") &amp; $B217 &amp; "_"&amp;各月内訳表!$J$7)</f>
        <v/>
      </c>
      <c r="D222" s="71" t="str" cm="1">
        <f t="array" aca="1" ref="D222" ca="1">INDIRECT("各月内訳表!J" &amp; 29+27*(B217-1))</f>
        <v/>
      </c>
      <c r="E222" s="71" t="str">
        <f t="shared" ca="1" si="23"/>
        <v/>
      </c>
      <c r="F222" s="72"/>
      <c r="G222" s="83"/>
      <c r="H222" s="73"/>
      <c r="I222" s="164" t="str" cm="1">
        <f t="array" aca="1" ref="I222" ca="1">INDIRECT("各月内訳表!V" &amp; 29+27*(B217-1))</f>
        <v/>
      </c>
      <c r="J222" s="165"/>
      <c r="K222" s="85"/>
      <c r="L222" s="85"/>
      <c r="U222" s="87" t="str">
        <f>IF(F222="","",IF(AND(F222&lt;&gt;"",入力ボックス!$C$7&gt;F222),"交付決定日前","○"))</f>
        <v/>
      </c>
      <c r="V222" s="88" t="str">
        <f>IF(G222="","",IF(AND(G222&lt;&gt;"",入力ボックス!$C$8&lt;G222),"完了日より後",IF(O220&gt;G222,"発注と支払の日付が前後","○")))</f>
        <v/>
      </c>
    </row>
    <row r="223" spans="2:22" ht="14.25" customHeight="1">
      <c r="C223" s="70" t="str">
        <f ca="1">IF($D223="","",IF(LEFT($C$7,1)="⑭","14-","1-") &amp; $B217 &amp; "_"&amp;各月内訳表!$K$7)</f>
        <v/>
      </c>
      <c r="D223" s="71" t="str" cm="1">
        <f t="array" aca="1" ref="D223" ca="1">INDIRECT("各月内訳表!K" &amp; 29+27*(B217-1))</f>
        <v/>
      </c>
      <c r="E223" s="71" t="str">
        <f t="shared" ca="1" si="23"/>
        <v/>
      </c>
      <c r="F223" s="72"/>
      <c r="G223" s="83"/>
      <c r="H223" s="73"/>
      <c r="I223" s="164" t="str" cm="1">
        <f t="array" aca="1" ref="I223" ca="1">INDIRECT("各月内訳表!W" &amp; 29+27*(B217-1))</f>
        <v/>
      </c>
      <c r="J223" s="165"/>
      <c r="K223" s="85"/>
      <c r="L223" s="85"/>
      <c r="U223" s="87" t="str">
        <f>IF(F223="","",IF(AND(F223&lt;&gt;"",入力ボックス!$C$7&gt;F223),"交付決定日前","○"))</f>
        <v/>
      </c>
      <c r="V223" s="88" t="str">
        <f>IF(G223="","",IF(AND(G223&lt;&gt;"",入力ボックス!$C$8&lt;G223),"完了日より後",IF(O221&gt;G223,"発注と支払の日付が前後","○")))</f>
        <v/>
      </c>
    </row>
    <row r="224" spans="2:22" ht="14.25" customHeight="1">
      <c r="C224" s="74" t="str">
        <f ca="1">IF($D224="","",IF(LEFT($C$7,1)="⑭","14-","1-") &amp; $B217 &amp; "_"&amp;各月内訳表!$L$7)</f>
        <v/>
      </c>
      <c r="D224" s="75" t="str" cm="1">
        <f t="array" aca="1" ref="D224" ca="1">INDIRECT("各月内訳表!L" &amp; 29+27*(B217-1))</f>
        <v/>
      </c>
      <c r="E224" s="75" t="str">
        <f t="shared" ca="1" si="23"/>
        <v/>
      </c>
      <c r="F224" s="76"/>
      <c r="G224" s="84"/>
      <c r="H224" s="73"/>
      <c r="I224" s="164" t="str" cm="1">
        <f t="array" aca="1" ref="I224" ca="1">INDIRECT("各月内訳表!X" &amp; 29+27*(B217-1))</f>
        <v/>
      </c>
      <c r="J224" s="165"/>
      <c r="K224" s="85"/>
      <c r="L224" s="85"/>
      <c r="U224" s="87" t="str">
        <f>IF(F224="","",IF(AND(F224&lt;&gt;"",入力ボックス!$C$7&gt;F224),"交付決定日前","○"))</f>
        <v/>
      </c>
      <c r="V224" s="88" t="str">
        <f>IF(G224="","",IF(AND(G224&lt;&gt;"",入力ボックス!$C$8&lt;G224),"完了日より後",IF(O222&gt;G224,"発注と支払の日付が前後","○")))</f>
        <v/>
      </c>
    </row>
    <row r="225" spans="2:22" ht="14.25" customHeight="1">
      <c r="C225" s="77"/>
      <c r="D225" s="78"/>
      <c r="E225" s="78"/>
      <c r="F225" s="79"/>
      <c r="G225" s="79"/>
      <c r="H225" s="80"/>
      <c r="I225" s="166"/>
      <c r="J225" s="167"/>
      <c r="K225" s="78"/>
      <c r="L225" s="78"/>
      <c r="U225" s="89" t="str">
        <f>IF(F225="","",IF(AND(F225&lt;&gt;"",入力ボックス!$C$7&gt;F225),"交付決定日前","○"))</f>
        <v/>
      </c>
      <c r="V225" s="89" t="str">
        <f>IF(G225="","",IF(AND(G225&lt;&gt;"",入力ボックス!$C$8&lt;G225),"完了日より後",IF(O223&gt;G225,"発注と支払の日付が前後","○")))</f>
        <v/>
      </c>
    </row>
    <row r="226" spans="2:22" ht="14.25" customHeight="1">
      <c r="B226" s="46">
        <f>B217+1</f>
        <v>25</v>
      </c>
      <c r="C226" s="67" t="str">
        <f ca="1">IF($D226="","",IF(LEFT($C$7,1)="⑭","14-","1-") &amp; $B226 &amp;"_"&amp;各月内訳表!$E$7)</f>
        <v/>
      </c>
      <c r="D226" s="68" t="str" cm="1">
        <f t="array" aca="1" ref="D226" ca="1">INDIRECT("各月内訳表!E" &amp; 29+27*(B226-1))</f>
        <v/>
      </c>
      <c r="E226" s="68" t="str">
        <f ca="1">IF(ISBLANK(D226),"",D226)</f>
        <v/>
      </c>
      <c r="F226" s="82"/>
      <c r="G226" s="82"/>
      <c r="H226" s="141" t="str" cm="1">
        <f t="array" aca="1" ref="H226" ca="1">IF(INDIRECT("各月内訳表!E"&amp;5+27*(B226-1))="","",HYPERLINK("#各月内訳表!E"&amp;5+27*(B226-1),INDIRECT("各月内訳表!E"&amp;5+27*(B226-1))))</f>
        <v/>
      </c>
      <c r="I226" s="170" t="str" cm="1">
        <f t="array" aca="1" ref="I226" ca="1">INDIRECT("各月内訳表!Q" &amp; 29+27*(B226-1))</f>
        <v/>
      </c>
      <c r="J226" s="171"/>
      <c r="K226" s="85"/>
      <c r="L226" s="85"/>
      <c r="U226" s="87" t="str">
        <f>IF(F226="","",IF(AND(F226&lt;&gt;"",入力ボックス!$C$7&gt;F226),"交付決定日前","○"))</f>
        <v/>
      </c>
      <c r="V226" s="88" t="str">
        <f>IF(G226="","",IF(AND(G226&lt;&gt;"",入力ボックス!$C$8&lt;G226),"完了日より後",IF(O224&gt;G226,"発注と支払の日付が前後","○")))</f>
        <v/>
      </c>
    </row>
    <row r="227" spans="2:22" ht="14.25" customHeight="1">
      <c r="C227" s="70" t="str">
        <f ca="1">IF($D227="","",IF(LEFT($C$7,1)="⑭","14-","1-") &amp; $B226 &amp; "_"&amp;各月内訳表!$F$7)</f>
        <v/>
      </c>
      <c r="D227" s="71" t="str" cm="1">
        <f t="array" aca="1" ref="D227" ca="1">INDIRECT("各月内訳表!F" &amp; 29+27*(B226-1))</f>
        <v/>
      </c>
      <c r="E227" s="71" t="str">
        <f t="shared" ref="E227:E233" ca="1" si="24">IF(ISBLANK(D227),"",D227)</f>
        <v/>
      </c>
      <c r="F227" s="72"/>
      <c r="G227" s="83"/>
      <c r="H227" s="73"/>
      <c r="I227" s="164" t="str" cm="1">
        <f t="array" aca="1" ref="I227" ca="1">INDIRECT("各月内訳表!R" &amp; 29+27*(B226-1))</f>
        <v/>
      </c>
      <c r="J227" s="165"/>
      <c r="K227" s="85"/>
      <c r="L227" s="85"/>
      <c r="U227" s="87" t="str">
        <f>IF(F227="","",IF(AND(F227&lt;&gt;"",入力ボックス!$C$7&gt;F227),"交付決定日前","○"))</f>
        <v/>
      </c>
      <c r="V227" s="88" t="str">
        <f>IF(G227="","",IF(AND(G227&lt;&gt;"",入力ボックス!$C$8&lt;G227),"完了日より後",IF(O225&gt;G227,"発注と支払の日付が前後","○")))</f>
        <v/>
      </c>
    </row>
    <row r="228" spans="2:22" ht="14.25" customHeight="1">
      <c r="C228" s="70" t="str">
        <f ca="1">IF($D228="","",IF(LEFT($C$7,1)="⑭","14-","1-") &amp; $B226 &amp; "_"&amp;各月内訳表!$G$7)</f>
        <v/>
      </c>
      <c r="D228" s="71" t="str" cm="1">
        <f t="array" aca="1" ref="D228" ca="1">INDIRECT("各月内訳表!G" &amp; 29+27*(B226-1))</f>
        <v/>
      </c>
      <c r="E228" s="71" t="str">
        <f t="shared" ca="1" si="24"/>
        <v/>
      </c>
      <c r="F228" s="72"/>
      <c r="G228" s="83"/>
      <c r="H228" s="73"/>
      <c r="I228" s="164" t="str" cm="1">
        <f t="array" aca="1" ref="I228" ca="1">INDIRECT("各月内訳表!S" &amp; 29+27*(B226-1))</f>
        <v/>
      </c>
      <c r="J228" s="165"/>
      <c r="K228" s="85"/>
      <c r="L228" s="85"/>
      <c r="U228" s="87" t="str">
        <f>IF(F228="","",IF(AND(F228&lt;&gt;"",入力ボックス!$C$7&gt;F228),"交付決定日前","○"))</f>
        <v/>
      </c>
      <c r="V228" s="88" t="str">
        <f>IF(G228="","",IF(AND(G228&lt;&gt;"",入力ボックス!$C$8&lt;G228),"完了日より後",IF(O226&gt;G228,"発注と支払の日付が前後","○")))</f>
        <v/>
      </c>
    </row>
    <row r="229" spans="2:22" ht="14.25" customHeight="1">
      <c r="C229" s="70" t="str">
        <f ca="1">IF($D229="","",IF(LEFT($C$7,1)="⑭","14-","1-") &amp; $B226 &amp; "_"&amp;各月内訳表!$H$7)</f>
        <v/>
      </c>
      <c r="D229" s="71" t="str" cm="1">
        <f t="array" aca="1" ref="D229" ca="1">INDIRECT("各月内訳表!H" &amp; 29+27*(B226-1))</f>
        <v/>
      </c>
      <c r="E229" s="71" t="str">
        <f t="shared" ca="1" si="24"/>
        <v/>
      </c>
      <c r="F229" s="72"/>
      <c r="G229" s="83"/>
      <c r="H229" s="73"/>
      <c r="I229" s="164" t="str" cm="1">
        <f t="array" aca="1" ref="I229" ca="1">INDIRECT("各月内訳表!T" &amp; 29+27*(B226-1))</f>
        <v/>
      </c>
      <c r="J229" s="165"/>
      <c r="K229" s="85"/>
      <c r="L229" s="85"/>
      <c r="U229" s="87" t="str">
        <f>IF(F229="","",IF(AND(F229&lt;&gt;"",入力ボックス!$C$7&gt;F229),"交付決定日前","○"))</f>
        <v/>
      </c>
      <c r="V229" s="88" t="str">
        <f>IF(G229="","",IF(AND(G229&lt;&gt;"",入力ボックス!$C$8&lt;G229),"完了日より後",IF(O227&gt;G229,"発注と支払の日付が前後","○")))</f>
        <v/>
      </c>
    </row>
    <row r="230" spans="2:22" ht="14.25" customHeight="1">
      <c r="C230" s="70" t="str">
        <f ca="1">IF($D230="","",IF(LEFT($C$7,1)="⑭","14-","1-") &amp; $B226 &amp; "_"&amp;各月内訳表!$I$7)</f>
        <v/>
      </c>
      <c r="D230" s="71" t="str" cm="1">
        <f t="array" aca="1" ref="D230" ca="1">INDIRECT("各月内訳表!I" &amp; 29+27*(B226-1))</f>
        <v/>
      </c>
      <c r="E230" s="71" t="str">
        <f t="shared" ca="1" si="24"/>
        <v/>
      </c>
      <c r="F230" s="72"/>
      <c r="G230" s="83"/>
      <c r="H230" s="73"/>
      <c r="I230" s="164" t="str" cm="1">
        <f t="array" aca="1" ref="I230" ca="1">INDIRECT("各月内訳表!U" &amp; 29+27*(B226-1))</f>
        <v/>
      </c>
      <c r="J230" s="165"/>
      <c r="K230" s="85"/>
      <c r="L230" s="85"/>
      <c r="U230" s="87" t="str">
        <f>IF(F230="","",IF(AND(F230&lt;&gt;"",入力ボックス!$C$7&gt;F230),"交付決定日前","○"))</f>
        <v/>
      </c>
      <c r="V230" s="88" t="str">
        <f>IF(G230="","",IF(AND(G230&lt;&gt;"",入力ボックス!$C$8&lt;G230),"完了日より後",IF(O228&gt;G230,"発注と支払の日付が前後","○")))</f>
        <v/>
      </c>
    </row>
    <row r="231" spans="2:22" ht="14.25" customHeight="1">
      <c r="C231" s="70" t="str">
        <f ca="1">IF($D231="","",IF(LEFT($C$7,1)="⑭","14-","1-") &amp; $B226 &amp; "_"&amp;各月内訳表!$J$7)</f>
        <v/>
      </c>
      <c r="D231" s="71" t="str" cm="1">
        <f t="array" aca="1" ref="D231" ca="1">INDIRECT("各月内訳表!J" &amp; 29+27*(B226-1))</f>
        <v/>
      </c>
      <c r="E231" s="71" t="str">
        <f t="shared" ca="1" si="24"/>
        <v/>
      </c>
      <c r="F231" s="72"/>
      <c r="G231" s="83"/>
      <c r="H231" s="73"/>
      <c r="I231" s="164" t="str" cm="1">
        <f t="array" aca="1" ref="I231" ca="1">INDIRECT("各月内訳表!V" &amp; 29+27*(B226-1))</f>
        <v/>
      </c>
      <c r="J231" s="165"/>
      <c r="K231" s="85"/>
      <c r="L231" s="85"/>
      <c r="U231" s="87" t="str">
        <f>IF(F231="","",IF(AND(F231&lt;&gt;"",入力ボックス!$C$7&gt;F231),"交付決定日前","○"))</f>
        <v/>
      </c>
      <c r="V231" s="88" t="str">
        <f>IF(G231="","",IF(AND(G231&lt;&gt;"",入力ボックス!$C$8&lt;G231),"完了日より後",IF(O229&gt;G231,"発注と支払の日付が前後","○")))</f>
        <v/>
      </c>
    </row>
    <row r="232" spans="2:22" ht="14.25" customHeight="1">
      <c r="C232" s="70" t="str">
        <f ca="1">IF($D232="","",IF(LEFT($C$7,1)="⑭","14-","1-") &amp; $B226 &amp; "_"&amp;各月内訳表!$K$7)</f>
        <v/>
      </c>
      <c r="D232" s="71" t="str" cm="1">
        <f t="array" aca="1" ref="D232" ca="1">INDIRECT("各月内訳表!K" &amp; 29+27*(B226-1))</f>
        <v/>
      </c>
      <c r="E232" s="71" t="str">
        <f t="shared" ca="1" si="24"/>
        <v/>
      </c>
      <c r="F232" s="72"/>
      <c r="G232" s="83"/>
      <c r="H232" s="73"/>
      <c r="I232" s="164" t="str" cm="1">
        <f t="array" aca="1" ref="I232" ca="1">INDIRECT("各月内訳表!W" &amp; 29+27*(B226-1))</f>
        <v/>
      </c>
      <c r="J232" s="165"/>
      <c r="K232" s="85"/>
      <c r="L232" s="85"/>
      <c r="U232" s="87" t="str">
        <f>IF(F232="","",IF(AND(F232&lt;&gt;"",入力ボックス!$C$7&gt;F232),"交付決定日前","○"))</f>
        <v/>
      </c>
      <c r="V232" s="88" t="str">
        <f>IF(G232="","",IF(AND(G232&lt;&gt;"",入力ボックス!$C$8&lt;G232),"完了日より後",IF(O230&gt;G232,"発注と支払の日付が前後","○")))</f>
        <v/>
      </c>
    </row>
    <row r="233" spans="2:22" ht="14.25" customHeight="1">
      <c r="C233" s="74" t="str">
        <f ca="1">IF($D233="","",IF(LEFT($C$7,1)="⑭","14-","1-") &amp; $B226 &amp; "_"&amp;各月内訳表!$L$7)</f>
        <v/>
      </c>
      <c r="D233" s="75" t="str" cm="1">
        <f t="array" aca="1" ref="D233" ca="1">INDIRECT("各月内訳表!L" &amp; 29+27*(B226-1))</f>
        <v/>
      </c>
      <c r="E233" s="75" t="str">
        <f t="shared" ca="1" si="24"/>
        <v/>
      </c>
      <c r="F233" s="76"/>
      <c r="G233" s="84"/>
      <c r="H233" s="73"/>
      <c r="I233" s="164" t="str" cm="1">
        <f t="array" aca="1" ref="I233" ca="1">INDIRECT("各月内訳表!X" &amp; 29+27*(B226-1))</f>
        <v/>
      </c>
      <c r="J233" s="165"/>
      <c r="K233" s="85"/>
      <c r="L233" s="85"/>
      <c r="U233" s="87" t="str">
        <f>IF(F233="","",IF(AND(F233&lt;&gt;"",入力ボックス!$C$7&gt;F233),"交付決定日前","○"))</f>
        <v/>
      </c>
      <c r="V233" s="88" t="str">
        <f>IF(G233="","",IF(AND(G233&lt;&gt;"",入力ボックス!$C$8&lt;G233),"完了日より後",IF(O231&gt;G233,"発注と支払の日付が前後","○")))</f>
        <v/>
      </c>
    </row>
    <row r="234" spans="2:22" ht="14.25" customHeight="1">
      <c r="C234" s="77"/>
      <c r="D234" s="78"/>
      <c r="E234" s="78"/>
      <c r="F234" s="79"/>
      <c r="G234" s="79"/>
      <c r="H234" s="80"/>
      <c r="I234" s="166"/>
      <c r="J234" s="167"/>
      <c r="K234" s="78"/>
      <c r="L234" s="78"/>
      <c r="U234" s="89" t="str">
        <f>IF(F234="","",IF(AND(F234&lt;&gt;"",入力ボックス!$C$7&gt;F234),"交付決定日前","○"))</f>
        <v/>
      </c>
      <c r="V234" s="89" t="str">
        <f>IF(G234="","",IF(AND(G234&lt;&gt;"",入力ボックス!$C$8&lt;G234),"完了日より後",IF(O232&gt;G234,"発注と支払の日付が前後","○")))</f>
        <v/>
      </c>
    </row>
    <row r="235" spans="2:22" ht="14.25" customHeight="1">
      <c r="B235" s="46">
        <f>B226+1</f>
        <v>26</v>
      </c>
      <c r="C235" s="67" t="str">
        <f ca="1">IF($D235="","",IF(LEFT($C$7,1)="⑭","14-","1-") &amp; $B235 &amp;"_"&amp;各月内訳表!$E$7)</f>
        <v/>
      </c>
      <c r="D235" s="68" t="str" cm="1">
        <f t="array" aca="1" ref="D235" ca="1">INDIRECT("各月内訳表!E" &amp; 29+27*(B235-1))</f>
        <v/>
      </c>
      <c r="E235" s="68" t="str">
        <f ca="1">IF(ISBLANK(D235),"",D235)</f>
        <v/>
      </c>
      <c r="F235" s="82"/>
      <c r="G235" s="82"/>
      <c r="H235" s="141" t="str" cm="1">
        <f t="array" aca="1" ref="H235" ca="1">IF(INDIRECT("各月内訳表!E"&amp;5+27*(B235-1))="","",HYPERLINK("#各月内訳表!E"&amp;5+27*(B235-1),INDIRECT("各月内訳表!E"&amp;5+27*(B235-1))))</f>
        <v/>
      </c>
      <c r="I235" s="170" t="str" cm="1">
        <f t="array" aca="1" ref="I235" ca="1">INDIRECT("各月内訳表!Q" &amp; 29+27*(B235-1))</f>
        <v/>
      </c>
      <c r="J235" s="171"/>
      <c r="K235" s="85"/>
      <c r="L235" s="85"/>
      <c r="U235" s="87" t="str">
        <f>IF(F235="","",IF(AND(F235&lt;&gt;"",入力ボックス!$C$7&gt;F235),"交付決定日前","○"))</f>
        <v/>
      </c>
      <c r="V235" s="88" t="str">
        <f>IF(G235="","",IF(AND(G235&lt;&gt;"",入力ボックス!$C$8&lt;G235),"完了日より後",IF(O233&gt;G235,"発注と支払の日付が前後","○")))</f>
        <v/>
      </c>
    </row>
    <row r="236" spans="2:22" ht="14.25" customHeight="1">
      <c r="C236" s="70" t="str">
        <f ca="1">IF($D236="","",IF(LEFT($C$7,1)="⑭","14-","1-") &amp; $B235 &amp; "_"&amp;各月内訳表!$F$7)</f>
        <v/>
      </c>
      <c r="D236" s="71" t="str" cm="1">
        <f t="array" aca="1" ref="D236" ca="1">INDIRECT("各月内訳表!F" &amp; 29+27*(B235-1))</f>
        <v/>
      </c>
      <c r="E236" s="71" t="str">
        <f t="shared" ref="E236:E242" ca="1" si="25">IF(ISBLANK(D236),"",D236)</f>
        <v/>
      </c>
      <c r="F236" s="72"/>
      <c r="G236" s="83"/>
      <c r="H236" s="73"/>
      <c r="I236" s="164" t="str" cm="1">
        <f t="array" aca="1" ref="I236" ca="1">INDIRECT("各月内訳表!R" &amp; 29+27*(B235-1))</f>
        <v/>
      </c>
      <c r="J236" s="165"/>
      <c r="K236" s="85"/>
      <c r="L236" s="85"/>
      <c r="U236" s="87" t="str">
        <f>IF(F236="","",IF(AND(F236&lt;&gt;"",入力ボックス!$C$7&gt;F236),"交付決定日前","○"))</f>
        <v/>
      </c>
      <c r="V236" s="88" t="str">
        <f>IF(G236="","",IF(AND(G236&lt;&gt;"",入力ボックス!$C$8&lt;G236),"完了日より後",IF(O234&gt;G236,"発注と支払の日付が前後","○")))</f>
        <v/>
      </c>
    </row>
    <row r="237" spans="2:22" ht="14.25" customHeight="1">
      <c r="C237" s="70" t="str">
        <f ca="1">IF($D237="","",IF(LEFT($C$7,1)="⑭","14-","1-") &amp; $B235 &amp; "_"&amp;各月内訳表!$G$7)</f>
        <v/>
      </c>
      <c r="D237" s="71" t="str" cm="1">
        <f t="array" aca="1" ref="D237" ca="1">INDIRECT("各月内訳表!G" &amp; 29+27*(B235-1))</f>
        <v/>
      </c>
      <c r="E237" s="71" t="str">
        <f t="shared" ca="1" si="25"/>
        <v/>
      </c>
      <c r="F237" s="72"/>
      <c r="G237" s="83"/>
      <c r="H237" s="73"/>
      <c r="I237" s="164" t="str" cm="1">
        <f t="array" aca="1" ref="I237" ca="1">INDIRECT("各月内訳表!S" &amp; 29+27*(B235-1))</f>
        <v/>
      </c>
      <c r="J237" s="165"/>
      <c r="K237" s="85"/>
      <c r="L237" s="85"/>
      <c r="U237" s="87" t="str">
        <f>IF(F237="","",IF(AND(F237&lt;&gt;"",入力ボックス!$C$7&gt;F237),"交付決定日前","○"))</f>
        <v/>
      </c>
      <c r="V237" s="88" t="str">
        <f>IF(G237="","",IF(AND(G237&lt;&gt;"",入力ボックス!$C$8&lt;G237),"完了日より後",IF(O235&gt;G237,"発注と支払の日付が前後","○")))</f>
        <v/>
      </c>
    </row>
    <row r="238" spans="2:22" ht="14.25" customHeight="1">
      <c r="C238" s="70" t="str">
        <f ca="1">IF($D238="","",IF(LEFT($C$7,1)="⑭","14-","1-") &amp; $B235 &amp; "_"&amp;各月内訳表!$H$7)</f>
        <v/>
      </c>
      <c r="D238" s="71" t="str" cm="1">
        <f t="array" aca="1" ref="D238" ca="1">INDIRECT("各月内訳表!H" &amp; 29+27*(B235-1))</f>
        <v/>
      </c>
      <c r="E238" s="71" t="str">
        <f t="shared" ca="1" si="25"/>
        <v/>
      </c>
      <c r="F238" s="72"/>
      <c r="G238" s="83"/>
      <c r="H238" s="73"/>
      <c r="I238" s="164" t="str" cm="1">
        <f t="array" aca="1" ref="I238" ca="1">INDIRECT("各月内訳表!T" &amp; 29+27*(B235-1))</f>
        <v/>
      </c>
      <c r="J238" s="165"/>
      <c r="K238" s="85"/>
      <c r="L238" s="85"/>
      <c r="U238" s="87" t="str">
        <f>IF(F238="","",IF(AND(F238&lt;&gt;"",入力ボックス!$C$7&gt;F238),"交付決定日前","○"))</f>
        <v/>
      </c>
      <c r="V238" s="88" t="str">
        <f>IF(G238="","",IF(AND(G238&lt;&gt;"",入力ボックス!$C$8&lt;G238),"完了日より後",IF(O236&gt;G238,"発注と支払の日付が前後","○")))</f>
        <v/>
      </c>
    </row>
    <row r="239" spans="2:22" ht="14.25" customHeight="1">
      <c r="C239" s="70" t="str">
        <f ca="1">IF($D239="","",IF(LEFT($C$7,1)="⑭","14-","1-") &amp; $B235 &amp; "_"&amp;各月内訳表!$I$7)</f>
        <v/>
      </c>
      <c r="D239" s="71" t="str" cm="1">
        <f t="array" aca="1" ref="D239" ca="1">INDIRECT("各月内訳表!I" &amp; 29+27*(B235-1))</f>
        <v/>
      </c>
      <c r="E239" s="71" t="str">
        <f t="shared" ca="1" si="25"/>
        <v/>
      </c>
      <c r="F239" s="72"/>
      <c r="G239" s="83"/>
      <c r="H239" s="73"/>
      <c r="I239" s="164" t="str" cm="1">
        <f t="array" aca="1" ref="I239" ca="1">INDIRECT("各月内訳表!U" &amp; 29+27*(B235-1))</f>
        <v/>
      </c>
      <c r="J239" s="165"/>
      <c r="K239" s="85"/>
      <c r="L239" s="85"/>
      <c r="U239" s="87" t="str">
        <f>IF(F239="","",IF(AND(F239&lt;&gt;"",入力ボックス!$C$7&gt;F239),"交付決定日前","○"))</f>
        <v/>
      </c>
      <c r="V239" s="88" t="str">
        <f>IF(G239="","",IF(AND(G239&lt;&gt;"",入力ボックス!$C$8&lt;G239),"完了日より後",IF(O237&gt;G239,"発注と支払の日付が前後","○")))</f>
        <v/>
      </c>
    </row>
    <row r="240" spans="2:22" ht="14.25" customHeight="1">
      <c r="C240" s="70" t="str">
        <f ca="1">IF($D240="","",IF(LEFT($C$7,1)="⑭","14-","1-") &amp; $B235 &amp; "_"&amp;各月内訳表!$J$7)</f>
        <v/>
      </c>
      <c r="D240" s="71" t="str" cm="1">
        <f t="array" aca="1" ref="D240" ca="1">INDIRECT("各月内訳表!J" &amp; 29+27*(B235-1))</f>
        <v/>
      </c>
      <c r="E240" s="71" t="str">
        <f t="shared" ca="1" si="25"/>
        <v/>
      </c>
      <c r="F240" s="72"/>
      <c r="G240" s="83"/>
      <c r="H240" s="73"/>
      <c r="I240" s="164" t="str" cm="1">
        <f t="array" aca="1" ref="I240" ca="1">INDIRECT("各月内訳表!V" &amp; 29+27*(B235-1))</f>
        <v/>
      </c>
      <c r="J240" s="165"/>
      <c r="K240" s="85"/>
      <c r="L240" s="85"/>
      <c r="U240" s="87" t="str">
        <f>IF(F240="","",IF(AND(F240&lt;&gt;"",入力ボックス!$C$7&gt;F240),"交付決定日前","○"))</f>
        <v/>
      </c>
      <c r="V240" s="88" t="str">
        <f>IF(G240="","",IF(AND(G240&lt;&gt;"",入力ボックス!$C$8&lt;G240),"完了日より後",IF(O238&gt;G240,"発注と支払の日付が前後","○")))</f>
        <v/>
      </c>
    </row>
    <row r="241" spans="2:22" ht="14.25" customHeight="1">
      <c r="C241" s="70" t="str">
        <f ca="1">IF($D241="","",IF(LEFT($C$7,1)="⑭","14-","1-") &amp; $B235 &amp; "_"&amp;各月内訳表!$K$7)</f>
        <v/>
      </c>
      <c r="D241" s="71" t="str" cm="1">
        <f t="array" aca="1" ref="D241" ca="1">INDIRECT("各月内訳表!K" &amp; 29+27*(B235-1))</f>
        <v/>
      </c>
      <c r="E241" s="71" t="str">
        <f t="shared" ca="1" si="25"/>
        <v/>
      </c>
      <c r="F241" s="72"/>
      <c r="G241" s="83"/>
      <c r="H241" s="73"/>
      <c r="I241" s="164" t="str" cm="1">
        <f t="array" aca="1" ref="I241" ca="1">INDIRECT("各月内訳表!W" &amp; 29+27*(B235-1))</f>
        <v/>
      </c>
      <c r="J241" s="165"/>
      <c r="K241" s="85"/>
      <c r="L241" s="85"/>
      <c r="U241" s="87" t="str">
        <f>IF(F241="","",IF(AND(F241&lt;&gt;"",入力ボックス!$C$7&gt;F241),"交付決定日前","○"))</f>
        <v/>
      </c>
      <c r="V241" s="88" t="str">
        <f>IF(G241="","",IF(AND(G241&lt;&gt;"",入力ボックス!$C$8&lt;G241),"完了日より後",IF(O239&gt;G241,"発注と支払の日付が前後","○")))</f>
        <v/>
      </c>
    </row>
    <row r="242" spans="2:22" ht="14.25" customHeight="1">
      <c r="C242" s="74" t="str">
        <f ca="1">IF($D242="","",IF(LEFT($C$7,1)="⑭","14-","1-") &amp; $B235 &amp; "_"&amp;各月内訳表!$L$7)</f>
        <v/>
      </c>
      <c r="D242" s="75" t="str" cm="1">
        <f t="array" aca="1" ref="D242" ca="1">INDIRECT("各月内訳表!L" &amp; 29+27*(B235-1))</f>
        <v/>
      </c>
      <c r="E242" s="75" t="str">
        <f t="shared" ca="1" si="25"/>
        <v/>
      </c>
      <c r="F242" s="76"/>
      <c r="G242" s="84"/>
      <c r="H242" s="73"/>
      <c r="I242" s="164" t="str" cm="1">
        <f t="array" aca="1" ref="I242" ca="1">INDIRECT("各月内訳表!X" &amp; 29+27*(B235-1))</f>
        <v/>
      </c>
      <c r="J242" s="165"/>
      <c r="K242" s="85"/>
      <c r="L242" s="85"/>
      <c r="U242" s="87" t="str">
        <f>IF(F242="","",IF(AND(F242&lt;&gt;"",入力ボックス!$C$7&gt;F242),"交付決定日前","○"))</f>
        <v/>
      </c>
      <c r="V242" s="88" t="str">
        <f>IF(G242="","",IF(AND(G242&lt;&gt;"",入力ボックス!$C$8&lt;G242),"完了日より後",IF(O240&gt;G242,"発注と支払の日付が前後","○")))</f>
        <v/>
      </c>
    </row>
    <row r="243" spans="2:22" ht="14.25" customHeight="1">
      <c r="C243" s="77"/>
      <c r="D243" s="78"/>
      <c r="E243" s="78"/>
      <c r="F243" s="79"/>
      <c r="G243" s="79"/>
      <c r="H243" s="80"/>
      <c r="I243" s="166"/>
      <c r="J243" s="167"/>
      <c r="K243" s="78"/>
      <c r="L243" s="78"/>
      <c r="U243" s="89" t="str">
        <f>IF(F243="","",IF(AND(F243&lt;&gt;"",入力ボックス!$C$7&gt;F243),"交付決定日前","○"))</f>
        <v/>
      </c>
      <c r="V243" s="89" t="str">
        <f>IF(G243="","",IF(AND(G243&lt;&gt;"",入力ボックス!$C$8&lt;G243),"完了日より後",IF(O241&gt;G243,"発注と支払の日付が前後","○")))</f>
        <v/>
      </c>
    </row>
    <row r="244" spans="2:22" ht="14.25" customHeight="1">
      <c r="B244" s="46">
        <f>B235+1</f>
        <v>27</v>
      </c>
      <c r="C244" s="67" t="str">
        <f ca="1">IF($D244="","",IF(LEFT($C$7,1)="⑭","14-","1-") &amp; $B244 &amp;"_"&amp;各月内訳表!$E$7)</f>
        <v/>
      </c>
      <c r="D244" s="68" t="str" cm="1">
        <f t="array" aca="1" ref="D244" ca="1">INDIRECT("各月内訳表!E" &amp; 29+27*(B244-1))</f>
        <v/>
      </c>
      <c r="E244" s="68" t="str">
        <f ca="1">IF(ISBLANK(D244),"",D244)</f>
        <v/>
      </c>
      <c r="F244" s="82"/>
      <c r="G244" s="82"/>
      <c r="H244" s="141" t="str" cm="1">
        <f t="array" aca="1" ref="H244" ca="1">IF(INDIRECT("各月内訳表!E"&amp;5+27*(B244-1))="","",HYPERLINK("#各月内訳表!E"&amp;5+27*(B244-1),INDIRECT("各月内訳表!E"&amp;5+27*(B244-1))))</f>
        <v/>
      </c>
      <c r="I244" s="170" t="str" cm="1">
        <f t="array" aca="1" ref="I244" ca="1">INDIRECT("各月内訳表!Q" &amp; 29+27*(B244-1))</f>
        <v/>
      </c>
      <c r="J244" s="171"/>
      <c r="K244" s="85"/>
      <c r="L244" s="85"/>
      <c r="N244" s="69"/>
      <c r="U244" s="87" t="str">
        <f>IF(F244="","",IF(AND(F244&lt;&gt;"",入力ボックス!$C$7&gt;F244),"交付決定日前","○"))</f>
        <v/>
      </c>
      <c r="V244" s="88" t="str">
        <f>IF(G244="","",IF(AND(G244&lt;&gt;"",入力ボックス!$C$8&lt;G244),"完了日より後",IF(O242&gt;G244,"発注と支払の日付が前後","○")))</f>
        <v/>
      </c>
    </row>
    <row r="245" spans="2:22" ht="14.25" customHeight="1">
      <c r="C245" s="70" t="str">
        <f ca="1">IF($D245="","",IF(LEFT($C$7,1)="⑭","14-","1-") &amp; $B244 &amp; "_"&amp;各月内訳表!$F$7)</f>
        <v/>
      </c>
      <c r="D245" s="71" t="str" cm="1">
        <f t="array" aca="1" ref="D245" ca="1">INDIRECT("各月内訳表!F" &amp; 29+27*(B244-1))</f>
        <v/>
      </c>
      <c r="E245" s="71" t="str">
        <f t="shared" ref="E245:E251" ca="1" si="26">IF(ISBLANK(D245),"",D245)</f>
        <v/>
      </c>
      <c r="F245" s="72"/>
      <c r="G245" s="83"/>
      <c r="H245" s="73"/>
      <c r="I245" s="164" t="str" cm="1">
        <f t="array" aca="1" ref="I245" ca="1">INDIRECT("各月内訳表!R" &amp; 29+27*(B244-1))</f>
        <v/>
      </c>
      <c r="J245" s="165"/>
      <c r="K245" s="85"/>
      <c r="L245" s="85"/>
      <c r="U245" s="87" t="str">
        <f>IF(F245="","",IF(AND(F245&lt;&gt;"",入力ボックス!$C$7&gt;F245),"交付決定日前","○"))</f>
        <v/>
      </c>
      <c r="V245" s="88" t="str">
        <f>IF(G245="","",IF(AND(G245&lt;&gt;"",入力ボックス!$C$8&lt;G245),"完了日より後",IF(O243&gt;G245,"発注と支払の日付が前後","○")))</f>
        <v/>
      </c>
    </row>
    <row r="246" spans="2:22" ht="14.25" customHeight="1">
      <c r="C246" s="70" t="str">
        <f ca="1">IF($D246="","",IF(LEFT($C$7,1)="⑭","14-","1-") &amp; $B244 &amp; "_"&amp;各月内訳表!$G$7)</f>
        <v/>
      </c>
      <c r="D246" s="71" t="str" cm="1">
        <f t="array" aca="1" ref="D246" ca="1">INDIRECT("各月内訳表!G" &amp; 29+27*(B244-1))</f>
        <v/>
      </c>
      <c r="E246" s="71" t="str">
        <f t="shared" ca="1" si="26"/>
        <v/>
      </c>
      <c r="F246" s="72"/>
      <c r="G246" s="83"/>
      <c r="H246" s="73"/>
      <c r="I246" s="164" t="str" cm="1">
        <f t="array" aca="1" ref="I246" ca="1">INDIRECT("各月内訳表!S" &amp; 29+27*(B244-1))</f>
        <v/>
      </c>
      <c r="J246" s="165"/>
      <c r="K246" s="85"/>
      <c r="L246" s="85"/>
      <c r="U246" s="87" t="str">
        <f>IF(F246="","",IF(AND(F246&lt;&gt;"",入力ボックス!$C$7&gt;F246),"交付決定日前","○"))</f>
        <v/>
      </c>
      <c r="V246" s="88" t="str">
        <f>IF(G246="","",IF(AND(G246&lt;&gt;"",入力ボックス!$C$8&lt;G246),"完了日より後",IF(O244&gt;G246,"発注と支払の日付が前後","○")))</f>
        <v/>
      </c>
    </row>
    <row r="247" spans="2:22" ht="14.25" customHeight="1">
      <c r="C247" s="70" t="str">
        <f ca="1">IF($D247="","",IF(LEFT($C$7,1)="⑭","14-","1-") &amp; $B244 &amp; "_"&amp;各月内訳表!$H$7)</f>
        <v/>
      </c>
      <c r="D247" s="71" t="str" cm="1">
        <f t="array" aca="1" ref="D247" ca="1">INDIRECT("各月内訳表!H" &amp; 29+27*(B244-1))</f>
        <v/>
      </c>
      <c r="E247" s="71" t="str">
        <f t="shared" ca="1" si="26"/>
        <v/>
      </c>
      <c r="F247" s="72"/>
      <c r="G247" s="83"/>
      <c r="H247" s="73"/>
      <c r="I247" s="164" t="str" cm="1">
        <f t="array" aca="1" ref="I247" ca="1">INDIRECT("各月内訳表!T" &amp; 29+27*(B244-1))</f>
        <v/>
      </c>
      <c r="J247" s="165"/>
      <c r="K247" s="85"/>
      <c r="L247" s="85"/>
      <c r="U247" s="87" t="str">
        <f>IF(F247="","",IF(AND(F247&lt;&gt;"",入力ボックス!$C$7&gt;F247),"交付決定日前","○"))</f>
        <v/>
      </c>
      <c r="V247" s="88" t="str">
        <f>IF(G247="","",IF(AND(G247&lt;&gt;"",入力ボックス!$C$8&lt;G247),"完了日より後",IF(O245&gt;G247,"発注と支払の日付が前後","○")))</f>
        <v/>
      </c>
    </row>
    <row r="248" spans="2:22" ht="14.25" customHeight="1">
      <c r="C248" s="70" t="str">
        <f ca="1">IF($D248="","",IF(LEFT($C$7,1)="⑭","14-","1-") &amp; $B244 &amp; "_"&amp;各月内訳表!$I$7)</f>
        <v/>
      </c>
      <c r="D248" s="71" t="str" cm="1">
        <f t="array" aca="1" ref="D248" ca="1">INDIRECT("各月内訳表!I" &amp; 29+27*(B244-1))</f>
        <v/>
      </c>
      <c r="E248" s="71" t="str">
        <f t="shared" ca="1" si="26"/>
        <v/>
      </c>
      <c r="F248" s="72"/>
      <c r="G248" s="83"/>
      <c r="H248" s="73"/>
      <c r="I248" s="164" t="str" cm="1">
        <f t="array" aca="1" ref="I248" ca="1">INDIRECT("各月内訳表!U" &amp; 29+27*(B244-1))</f>
        <v/>
      </c>
      <c r="J248" s="165"/>
      <c r="K248" s="85"/>
      <c r="L248" s="85"/>
      <c r="U248" s="87" t="str">
        <f>IF(F248="","",IF(AND(F248&lt;&gt;"",入力ボックス!$C$7&gt;F248),"交付決定日前","○"))</f>
        <v/>
      </c>
      <c r="V248" s="88" t="str">
        <f>IF(G248="","",IF(AND(G248&lt;&gt;"",入力ボックス!$C$8&lt;G248),"完了日より後",IF(O246&gt;G248,"発注と支払の日付が前後","○")))</f>
        <v/>
      </c>
    </row>
    <row r="249" spans="2:22" ht="14.25" customHeight="1">
      <c r="C249" s="70" t="str">
        <f ca="1">IF($D249="","",IF(LEFT($C$7,1)="⑭","14-","1-") &amp; $B244 &amp; "_"&amp;各月内訳表!$J$7)</f>
        <v/>
      </c>
      <c r="D249" s="71" t="str" cm="1">
        <f t="array" aca="1" ref="D249" ca="1">INDIRECT("各月内訳表!J" &amp; 29+27*(B244-1))</f>
        <v/>
      </c>
      <c r="E249" s="71" t="str">
        <f t="shared" ca="1" si="26"/>
        <v/>
      </c>
      <c r="F249" s="72"/>
      <c r="G249" s="83"/>
      <c r="H249" s="73"/>
      <c r="I249" s="164" t="str" cm="1">
        <f t="array" aca="1" ref="I249" ca="1">INDIRECT("各月内訳表!V" &amp; 29+27*(B244-1))</f>
        <v/>
      </c>
      <c r="J249" s="165"/>
      <c r="K249" s="85"/>
      <c r="L249" s="85"/>
      <c r="U249" s="87" t="str">
        <f>IF(F249="","",IF(AND(F249&lt;&gt;"",入力ボックス!$C$7&gt;F249),"交付決定日前","○"))</f>
        <v/>
      </c>
      <c r="V249" s="88" t="str">
        <f>IF(G249="","",IF(AND(G249&lt;&gt;"",入力ボックス!$C$8&lt;G249),"完了日より後",IF(O247&gt;G249,"発注と支払の日付が前後","○")))</f>
        <v/>
      </c>
    </row>
    <row r="250" spans="2:22" ht="14.25" customHeight="1">
      <c r="C250" s="70" t="str">
        <f ca="1">IF($D250="","",IF(LEFT($C$7,1)="⑭","14-","1-") &amp; $B244 &amp; "_"&amp;各月内訳表!$K$7)</f>
        <v/>
      </c>
      <c r="D250" s="71" t="str" cm="1">
        <f t="array" aca="1" ref="D250" ca="1">INDIRECT("各月内訳表!K" &amp; 29+27*(B244-1))</f>
        <v/>
      </c>
      <c r="E250" s="71" t="str">
        <f t="shared" ca="1" si="26"/>
        <v/>
      </c>
      <c r="F250" s="72"/>
      <c r="G250" s="83"/>
      <c r="H250" s="73"/>
      <c r="I250" s="164" t="str" cm="1">
        <f t="array" aca="1" ref="I250" ca="1">INDIRECT("各月内訳表!W" &amp; 29+27*(B244-1))</f>
        <v/>
      </c>
      <c r="J250" s="165"/>
      <c r="K250" s="85"/>
      <c r="L250" s="85"/>
      <c r="U250" s="87" t="str">
        <f>IF(F250="","",IF(AND(F250&lt;&gt;"",入力ボックス!$C$7&gt;F250),"交付決定日前","○"))</f>
        <v/>
      </c>
      <c r="V250" s="88" t="str">
        <f>IF(G250="","",IF(AND(G250&lt;&gt;"",入力ボックス!$C$8&lt;G250),"完了日より後",IF(O248&gt;G250,"発注と支払の日付が前後","○")))</f>
        <v/>
      </c>
    </row>
    <row r="251" spans="2:22" ht="14.25" customHeight="1">
      <c r="C251" s="74" t="str">
        <f ca="1">IF($D251="","",IF(LEFT($C$7,1)="⑭","14-","1-") &amp; $B244 &amp; "_"&amp;各月内訳表!$L$7)</f>
        <v/>
      </c>
      <c r="D251" s="75" t="str" cm="1">
        <f t="array" aca="1" ref="D251" ca="1">INDIRECT("各月内訳表!L" &amp; 29+27*(B244-1))</f>
        <v/>
      </c>
      <c r="E251" s="75" t="str">
        <f t="shared" ca="1" si="26"/>
        <v/>
      </c>
      <c r="F251" s="76"/>
      <c r="G251" s="84"/>
      <c r="H251" s="73"/>
      <c r="I251" s="164" t="str" cm="1">
        <f t="array" aca="1" ref="I251" ca="1">INDIRECT("各月内訳表!X" &amp; 29+27*(B244-1))</f>
        <v/>
      </c>
      <c r="J251" s="165"/>
      <c r="K251" s="85"/>
      <c r="L251" s="85"/>
      <c r="U251" s="87" t="str">
        <f>IF(F251="","",IF(AND(F251&lt;&gt;"",入力ボックス!$C$7&gt;F251),"交付決定日前","○"))</f>
        <v/>
      </c>
      <c r="V251" s="88" t="str">
        <f>IF(G251="","",IF(AND(G251&lt;&gt;"",入力ボックス!$C$8&lt;G251),"完了日より後",IF(O249&gt;G251,"発注と支払の日付が前後","○")))</f>
        <v/>
      </c>
    </row>
    <row r="252" spans="2:22" ht="14.25" customHeight="1">
      <c r="C252" s="77"/>
      <c r="D252" s="78"/>
      <c r="E252" s="78"/>
      <c r="F252" s="79"/>
      <c r="G252" s="79"/>
      <c r="H252" s="80"/>
      <c r="I252" s="166"/>
      <c r="J252" s="167"/>
      <c r="K252" s="78"/>
      <c r="L252" s="78"/>
      <c r="U252" s="89" t="str">
        <f>IF(F252="","",IF(AND(F252&lt;&gt;"",入力ボックス!$C$7&gt;F252),"交付決定日前","○"))</f>
        <v/>
      </c>
      <c r="V252" s="89" t="str">
        <f>IF(G252="","",IF(AND(G252&lt;&gt;"",入力ボックス!$C$8&lt;G252),"完了日より後",IF(O250&gt;G252,"発注と支払の日付が前後","○")))</f>
        <v/>
      </c>
    </row>
    <row r="253" spans="2:22" ht="14.25" customHeight="1">
      <c r="B253" s="46">
        <f>B244+1</f>
        <v>28</v>
      </c>
      <c r="C253" s="67" t="str">
        <f ca="1">IF($D253="","",IF(LEFT($C$7,1)="⑭","14-","1-") &amp; $B253 &amp;"_"&amp;各月内訳表!$E$7)</f>
        <v/>
      </c>
      <c r="D253" s="68" t="str" cm="1">
        <f t="array" aca="1" ref="D253" ca="1">INDIRECT("各月内訳表!E" &amp; 29+27*(B253-1))</f>
        <v/>
      </c>
      <c r="E253" s="68" t="str">
        <f ca="1">IF(ISBLANK(D253),"",D253)</f>
        <v/>
      </c>
      <c r="F253" s="82"/>
      <c r="G253" s="82"/>
      <c r="H253" s="141" t="str" cm="1">
        <f t="array" aca="1" ref="H253" ca="1">IF(INDIRECT("各月内訳表!E"&amp;5+27*(B253-1))="","",HYPERLINK("#各月内訳表!E"&amp;5+27*(B253-1),INDIRECT("各月内訳表!E"&amp;5+27*(B253-1))))</f>
        <v/>
      </c>
      <c r="I253" s="170" t="str" cm="1">
        <f t="array" aca="1" ref="I253" ca="1">INDIRECT("各月内訳表!Q" &amp; 29+27*(B253-1))</f>
        <v/>
      </c>
      <c r="J253" s="171"/>
      <c r="K253" s="85"/>
      <c r="L253" s="85"/>
      <c r="U253" s="87" t="str">
        <f>IF(F253="","",IF(AND(F253&lt;&gt;"",入力ボックス!$C$7&gt;F253),"交付決定日前","○"))</f>
        <v/>
      </c>
      <c r="V253" s="88" t="str">
        <f>IF(G253="","",IF(AND(G253&lt;&gt;"",入力ボックス!$C$8&lt;G253),"完了日より後",IF(O251&gt;G253,"発注と支払の日付が前後","○")))</f>
        <v/>
      </c>
    </row>
    <row r="254" spans="2:22" ht="14.25" customHeight="1">
      <c r="C254" s="70" t="str">
        <f ca="1">IF($D254="","",IF(LEFT($C$7,1)="⑭","14-","1-") &amp; $B253 &amp; "_"&amp;各月内訳表!$F$7)</f>
        <v/>
      </c>
      <c r="D254" s="71" t="str" cm="1">
        <f t="array" aca="1" ref="D254" ca="1">INDIRECT("各月内訳表!F" &amp; 29+27*(B253-1))</f>
        <v/>
      </c>
      <c r="E254" s="71" t="str">
        <f t="shared" ref="E254:E260" ca="1" si="27">IF(ISBLANK(D254),"",D254)</f>
        <v/>
      </c>
      <c r="F254" s="72"/>
      <c r="G254" s="83"/>
      <c r="H254" s="73"/>
      <c r="I254" s="164" t="str" cm="1">
        <f t="array" aca="1" ref="I254" ca="1">INDIRECT("各月内訳表!R" &amp; 29+27*(B253-1))</f>
        <v/>
      </c>
      <c r="J254" s="165"/>
      <c r="K254" s="85"/>
      <c r="L254" s="85"/>
      <c r="U254" s="87" t="str">
        <f>IF(F254="","",IF(AND(F254&lt;&gt;"",入力ボックス!$C$7&gt;F254),"交付決定日前","○"))</f>
        <v/>
      </c>
      <c r="V254" s="88" t="str">
        <f>IF(G254="","",IF(AND(G254&lt;&gt;"",入力ボックス!$C$8&lt;G254),"完了日より後",IF(O252&gt;G254,"発注と支払の日付が前後","○")))</f>
        <v/>
      </c>
    </row>
    <row r="255" spans="2:22" ht="14.25" customHeight="1">
      <c r="C255" s="70" t="str">
        <f ca="1">IF($D255="","",IF(LEFT($C$7,1)="⑭","14-","1-") &amp; $B253 &amp; "_"&amp;各月内訳表!$G$7)</f>
        <v/>
      </c>
      <c r="D255" s="71" t="str" cm="1">
        <f t="array" aca="1" ref="D255" ca="1">INDIRECT("各月内訳表!G" &amp; 29+27*(B253-1))</f>
        <v/>
      </c>
      <c r="E255" s="71" t="str">
        <f t="shared" ca="1" si="27"/>
        <v/>
      </c>
      <c r="F255" s="72"/>
      <c r="G255" s="83"/>
      <c r="H255" s="73"/>
      <c r="I255" s="164" t="str" cm="1">
        <f t="array" aca="1" ref="I255" ca="1">INDIRECT("各月内訳表!S" &amp; 29+27*(B253-1))</f>
        <v/>
      </c>
      <c r="J255" s="165"/>
      <c r="K255" s="85"/>
      <c r="L255" s="85"/>
      <c r="U255" s="87" t="str">
        <f>IF(F255="","",IF(AND(F255&lt;&gt;"",入力ボックス!$C$7&gt;F255),"交付決定日前","○"))</f>
        <v/>
      </c>
      <c r="V255" s="88" t="str">
        <f>IF(G255="","",IF(AND(G255&lt;&gt;"",入力ボックス!$C$8&lt;G255),"完了日より後",IF(O253&gt;G255,"発注と支払の日付が前後","○")))</f>
        <v/>
      </c>
    </row>
    <row r="256" spans="2:22" ht="14.25" customHeight="1">
      <c r="C256" s="70" t="str">
        <f ca="1">IF($D256="","",IF(LEFT($C$7,1)="⑭","14-","1-") &amp; $B253 &amp; "_"&amp;各月内訳表!$H$7)</f>
        <v/>
      </c>
      <c r="D256" s="71" t="str" cm="1">
        <f t="array" aca="1" ref="D256" ca="1">INDIRECT("各月内訳表!H" &amp; 29+27*(B253-1))</f>
        <v/>
      </c>
      <c r="E256" s="71" t="str">
        <f t="shared" ca="1" si="27"/>
        <v/>
      </c>
      <c r="F256" s="72"/>
      <c r="G256" s="83"/>
      <c r="H256" s="73"/>
      <c r="I256" s="164" t="str" cm="1">
        <f t="array" aca="1" ref="I256" ca="1">INDIRECT("各月内訳表!T" &amp; 29+27*(B253-1))</f>
        <v/>
      </c>
      <c r="J256" s="165"/>
      <c r="K256" s="85"/>
      <c r="L256" s="85"/>
      <c r="U256" s="87" t="str">
        <f>IF(F256="","",IF(AND(F256&lt;&gt;"",入力ボックス!$C$7&gt;F256),"交付決定日前","○"))</f>
        <v/>
      </c>
      <c r="V256" s="88" t="str">
        <f>IF(G256="","",IF(AND(G256&lt;&gt;"",入力ボックス!$C$8&lt;G256),"完了日より後",IF(O254&gt;G256,"発注と支払の日付が前後","○")))</f>
        <v/>
      </c>
    </row>
    <row r="257" spans="2:22" ht="14.25" customHeight="1">
      <c r="C257" s="70" t="str">
        <f ca="1">IF($D257="","",IF(LEFT($C$7,1)="⑭","14-","1-") &amp; $B253 &amp; "_"&amp;各月内訳表!$I$7)</f>
        <v/>
      </c>
      <c r="D257" s="71" t="str" cm="1">
        <f t="array" aca="1" ref="D257" ca="1">INDIRECT("各月内訳表!I" &amp; 29+27*(B253-1))</f>
        <v/>
      </c>
      <c r="E257" s="71" t="str">
        <f t="shared" ca="1" si="27"/>
        <v/>
      </c>
      <c r="F257" s="72"/>
      <c r="G257" s="83"/>
      <c r="H257" s="73"/>
      <c r="I257" s="164" t="str" cm="1">
        <f t="array" aca="1" ref="I257" ca="1">INDIRECT("各月内訳表!U" &amp; 29+27*(B253-1))</f>
        <v/>
      </c>
      <c r="J257" s="165"/>
      <c r="K257" s="85"/>
      <c r="L257" s="85"/>
      <c r="U257" s="87" t="str">
        <f>IF(F257="","",IF(AND(F257&lt;&gt;"",入力ボックス!$C$7&gt;F257),"交付決定日前","○"))</f>
        <v/>
      </c>
      <c r="V257" s="88" t="str">
        <f>IF(G257="","",IF(AND(G257&lt;&gt;"",入力ボックス!$C$8&lt;G257),"完了日より後",IF(O255&gt;G257,"発注と支払の日付が前後","○")))</f>
        <v/>
      </c>
    </row>
    <row r="258" spans="2:22" ht="14.25" customHeight="1">
      <c r="C258" s="70" t="str">
        <f ca="1">IF($D258="","",IF(LEFT($C$7,1)="⑭","14-","1-") &amp; $B253 &amp; "_"&amp;各月内訳表!$J$7)</f>
        <v/>
      </c>
      <c r="D258" s="71" t="str" cm="1">
        <f t="array" aca="1" ref="D258" ca="1">INDIRECT("各月内訳表!J" &amp; 29+27*(B253-1))</f>
        <v/>
      </c>
      <c r="E258" s="71" t="str">
        <f t="shared" ca="1" si="27"/>
        <v/>
      </c>
      <c r="F258" s="72"/>
      <c r="G258" s="83"/>
      <c r="H258" s="73"/>
      <c r="I258" s="164" t="str" cm="1">
        <f t="array" aca="1" ref="I258" ca="1">INDIRECT("各月内訳表!V" &amp; 29+27*(B253-1))</f>
        <v/>
      </c>
      <c r="J258" s="165"/>
      <c r="K258" s="85"/>
      <c r="L258" s="85"/>
      <c r="U258" s="87" t="str">
        <f>IF(F258="","",IF(AND(F258&lt;&gt;"",入力ボックス!$C$7&gt;F258),"交付決定日前","○"))</f>
        <v/>
      </c>
      <c r="V258" s="88" t="str">
        <f>IF(G258="","",IF(AND(G258&lt;&gt;"",入力ボックス!$C$8&lt;G258),"完了日より後",IF(O256&gt;G258,"発注と支払の日付が前後","○")))</f>
        <v/>
      </c>
    </row>
    <row r="259" spans="2:22" ht="14.25" customHeight="1">
      <c r="C259" s="70" t="str">
        <f ca="1">IF($D259="","",IF(LEFT($C$7,1)="⑭","14-","1-") &amp; $B253 &amp; "_"&amp;各月内訳表!$K$7)</f>
        <v/>
      </c>
      <c r="D259" s="71" t="str" cm="1">
        <f t="array" aca="1" ref="D259" ca="1">INDIRECT("各月内訳表!K" &amp; 29+27*(B253-1))</f>
        <v/>
      </c>
      <c r="E259" s="71" t="str">
        <f t="shared" ca="1" si="27"/>
        <v/>
      </c>
      <c r="F259" s="72"/>
      <c r="G259" s="83"/>
      <c r="H259" s="73"/>
      <c r="I259" s="164" t="str" cm="1">
        <f t="array" aca="1" ref="I259" ca="1">INDIRECT("各月内訳表!W" &amp; 29+27*(B253-1))</f>
        <v/>
      </c>
      <c r="J259" s="165"/>
      <c r="K259" s="85"/>
      <c r="L259" s="85"/>
      <c r="U259" s="87" t="str">
        <f>IF(F259="","",IF(AND(F259&lt;&gt;"",入力ボックス!$C$7&gt;F259),"交付決定日前","○"))</f>
        <v/>
      </c>
      <c r="V259" s="88" t="str">
        <f>IF(G259="","",IF(AND(G259&lt;&gt;"",入力ボックス!$C$8&lt;G259),"完了日より後",IF(O257&gt;G259,"発注と支払の日付が前後","○")))</f>
        <v/>
      </c>
    </row>
    <row r="260" spans="2:22" ht="14.25" customHeight="1">
      <c r="C260" s="74" t="str">
        <f ca="1">IF($D260="","",IF(LEFT($C$7,1)="⑭","14-","1-") &amp; $B253 &amp; "_"&amp;各月内訳表!$L$7)</f>
        <v/>
      </c>
      <c r="D260" s="75" t="str" cm="1">
        <f t="array" aca="1" ref="D260" ca="1">INDIRECT("各月内訳表!L" &amp; 29+27*(B253-1))</f>
        <v/>
      </c>
      <c r="E260" s="75" t="str">
        <f t="shared" ca="1" si="27"/>
        <v/>
      </c>
      <c r="F260" s="76"/>
      <c r="G260" s="84"/>
      <c r="H260" s="73"/>
      <c r="I260" s="164" t="str" cm="1">
        <f t="array" aca="1" ref="I260" ca="1">INDIRECT("各月内訳表!X" &amp; 29+27*(B253-1))</f>
        <v/>
      </c>
      <c r="J260" s="165"/>
      <c r="K260" s="85"/>
      <c r="L260" s="85"/>
      <c r="U260" s="87" t="str">
        <f>IF(F260="","",IF(AND(F260&lt;&gt;"",入力ボックス!$C$7&gt;F260),"交付決定日前","○"))</f>
        <v/>
      </c>
      <c r="V260" s="88" t="str">
        <f>IF(G260="","",IF(AND(G260&lt;&gt;"",入力ボックス!$C$8&lt;G260),"完了日より後",IF(O258&gt;G260,"発注と支払の日付が前後","○")))</f>
        <v/>
      </c>
    </row>
    <row r="261" spans="2:22" ht="14.25" customHeight="1">
      <c r="C261" s="77"/>
      <c r="D261" s="78"/>
      <c r="E261" s="78"/>
      <c r="F261" s="79"/>
      <c r="G261" s="79"/>
      <c r="H261" s="80"/>
      <c r="I261" s="166"/>
      <c r="J261" s="167"/>
      <c r="K261" s="78"/>
      <c r="L261" s="78"/>
      <c r="U261" s="89" t="str">
        <f>IF(F261="","",IF(AND(F261&lt;&gt;"",入力ボックス!$C$7&gt;F261),"交付決定日前","○"))</f>
        <v/>
      </c>
      <c r="V261" s="89" t="str">
        <f>IF(G261="","",IF(AND(G261&lt;&gt;"",入力ボックス!$C$8&lt;G261),"完了日より後",IF(O259&gt;G261,"発注と支払の日付が前後","○")))</f>
        <v/>
      </c>
    </row>
    <row r="262" spans="2:22" ht="14.25" customHeight="1">
      <c r="B262" s="46">
        <f>B253+1</f>
        <v>29</v>
      </c>
      <c r="C262" s="67" t="str">
        <f ca="1">IF($D262="","",IF(LEFT($C$7,1)="⑭","14-","1-") &amp; $B262 &amp;"_"&amp;各月内訳表!$E$7)</f>
        <v/>
      </c>
      <c r="D262" s="68" t="str" cm="1">
        <f t="array" aca="1" ref="D262" ca="1">INDIRECT("各月内訳表!E" &amp; 29+27*(B262-1))</f>
        <v/>
      </c>
      <c r="E262" s="68" t="str">
        <f ca="1">IF(ISBLANK(D262),"",D262)</f>
        <v/>
      </c>
      <c r="F262" s="82"/>
      <c r="G262" s="82"/>
      <c r="H262" s="141" t="str" cm="1">
        <f t="array" aca="1" ref="H262" ca="1">IF(INDIRECT("各月内訳表!E"&amp;5+27*(B262-1))="","",HYPERLINK("#各月内訳表!E"&amp;5+27*(B262-1),INDIRECT("各月内訳表!E"&amp;5+27*(B262-1))))</f>
        <v/>
      </c>
      <c r="I262" s="170" t="str" cm="1">
        <f t="array" aca="1" ref="I262" ca="1">INDIRECT("各月内訳表!Q" &amp; 29+27*(B262-1))</f>
        <v/>
      </c>
      <c r="J262" s="171"/>
      <c r="K262" s="85"/>
      <c r="L262" s="85"/>
      <c r="U262" s="87" t="str">
        <f>IF(F262="","",IF(AND(F262&lt;&gt;"",入力ボックス!$C$7&gt;F262),"交付決定日前","○"))</f>
        <v/>
      </c>
      <c r="V262" s="88" t="str">
        <f>IF(G262="","",IF(AND(G262&lt;&gt;"",入力ボックス!$C$8&lt;G262),"完了日より後",IF(O260&gt;G262,"発注と支払の日付が前後","○")))</f>
        <v/>
      </c>
    </row>
    <row r="263" spans="2:22" ht="14.25" customHeight="1">
      <c r="C263" s="70" t="str">
        <f ca="1">IF($D263="","",IF(LEFT($C$7,1)="⑭","14-","1-") &amp; $B262 &amp; "_"&amp;各月内訳表!$F$7)</f>
        <v/>
      </c>
      <c r="D263" s="71" t="str" cm="1">
        <f t="array" aca="1" ref="D263" ca="1">INDIRECT("各月内訳表!F" &amp; 29+27*(B262-1))</f>
        <v/>
      </c>
      <c r="E263" s="71" t="str">
        <f t="shared" ref="E263:E269" ca="1" si="28">IF(ISBLANK(D263),"",D263)</f>
        <v/>
      </c>
      <c r="F263" s="72"/>
      <c r="G263" s="83"/>
      <c r="H263" s="73"/>
      <c r="I263" s="164" t="str" cm="1">
        <f t="array" aca="1" ref="I263" ca="1">INDIRECT("各月内訳表!R" &amp; 29+27*(B262-1))</f>
        <v/>
      </c>
      <c r="J263" s="165"/>
      <c r="K263" s="85"/>
      <c r="L263" s="85"/>
      <c r="U263" s="87" t="str">
        <f>IF(F263="","",IF(AND(F263&lt;&gt;"",入力ボックス!$C$7&gt;F263),"交付決定日前","○"))</f>
        <v/>
      </c>
      <c r="V263" s="88" t="str">
        <f>IF(G263="","",IF(AND(G263&lt;&gt;"",入力ボックス!$C$8&lt;G263),"完了日より後",IF(O261&gt;G263,"発注と支払の日付が前後","○")))</f>
        <v/>
      </c>
    </row>
    <row r="264" spans="2:22" ht="14.25" customHeight="1">
      <c r="C264" s="70" t="str">
        <f ca="1">IF($D264="","",IF(LEFT($C$7,1)="⑭","14-","1-") &amp; $B262 &amp; "_"&amp;各月内訳表!$G$7)</f>
        <v/>
      </c>
      <c r="D264" s="71" t="str" cm="1">
        <f t="array" aca="1" ref="D264" ca="1">INDIRECT("各月内訳表!G" &amp; 29+27*(B262-1))</f>
        <v/>
      </c>
      <c r="E264" s="71" t="str">
        <f t="shared" ca="1" si="28"/>
        <v/>
      </c>
      <c r="F264" s="72"/>
      <c r="G264" s="83"/>
      <c r="H264" s="73"/>
      <c r="I264" s="164" t="str" cm="1">
        <f t="array" aca="1" ref="I264" ca="1">INDIRECT("各月内訳表!S" &amp; 29+27*(B262-1))</f>
        <v/>
      </c>
      <c r="J264" s="165"/>
      <c r="K264" s="85"/>
      <c r="L264" s="85"/>
      <c r="U264" s="87" t="str">
        <f>IF(F264="","",IF(AND(F264&lt;&gt;"",入力ボックス!$C$7&gt;F264),"交付決定日前","○"))</f>
        <v/>
      </c>
      <c r="V264" s="88" t="str">
        <f>IF(G264="","",IF(AND(G264&lt;&gt;"",入力ボックス!$C$8&lt;G264),"完了日より後",IF(O262&gt;G264,"発注と支払の日付が前後","○")))</f>
        <v/>
      </c>
    </row>
    <row r="265" spans="2:22" ht="14.25" customHeight="1">
      <c r="C265" s="70" t="str">
        <f ca="1">IF($D265="","",IF(LEFT($C$7,1)="⑭","14-","1-") &amp; $B262 &amp; "_"&amp;各月内訳表!$H$7)</f>
        <v/>
      </c>
      <c r="D265" s="71" t="str" cm="1">
        <f t="array" aca="1" ref="D265" ca="1">INDIRECT("各月内訳表!H" &amp; 29+27*(B262-1))</f>
        <v/>
      </c>
      <c r="E265" s="71" t="str">
        <f t="shared" ca="1" si="28"/>
        <v/>
      </c>
      <c r="F265" s="72"/>
      <c r="G265" s="83"/>
      <c r="H265" s="73"/>
      <c r="I265" s="164" t="str" cm="1">
        <f t="array" aca="1" ref="I265" ca="1">INDIRECT("各月内訳表!T" &amp; 29+27*(B262-1))</f>
        <v/>
      </c>
      <c r="J265" s="165"/>
      <c r="K265" s="85"/>
      <c r="L265" s="85"/>
      <c r="U265" s="87" t="str">
        <f>IF(F265="","",IF(AND(F265&lt;&gt;"",入力ボックス!$C$7&gt;F265),"交付決定日前","○"))</f>
        <v/>
      </c>
      <c r="V265" s="88" t="str">
        <f>IF(G265="","",IF(AND(G265&lt;&gt;"",入力ボックス!$C$8&lt;G265),"完了日より後",IF(O263&gt;G265,"発注と支払の日付が前後","○")))</f>
        <v/>
      </c>
    </row>
    <row r="266" spans="2:22" ht="14.25" customHeight="1">
      <c r="C266" s="70" t="str">
        <f ca="1">IF($D266="","",IF(LEFT($C$7,1)="⑭","14-","1-") &amp; $B262 &amp; "_"&amp;各月内訳表!$I$7)</f>
        <v/>
      </c>
      <c r="D266" s="71" t="str" cm="1">
        <f t="array" aca="1" ref="D266" ca="1">INDIRECT("各月内訳表!I" &amp; 29+27*(B262-1))</f>
        <v/>
      </c>
      <c r="E266" s="71" t="str">
        <f t="shared" ca="1" si="28"/>
        <v/>
      </c>
      <c r="F266" s="72"/>
      <c r="G266" s="83"/>
      <c r="H266" s="73"/>
      <c r="I266" s="164" t="str" cm="1">
        <f t="array" aca="1" ref="I266" ca="1">INDIRECT("各月内訳表!U" &amp; 29+27*(B262-1))</f>
        <v/>
      </c>
      <c r="J266" s="165"/>
      <c r="K266" s="85"/>
      <c r="L266" s="85"/>
      <c r="U266" s="87" t="str">
        <f>IF(F266="","",IF(AND(F266&lt;&gt;"",入力ボックス!$C$7&gt;F266),"交付決定日前","○"))</f>
        <v/>
      </c>
      <c r="V266" s="88" t="str">
        <f>IF(G266="","",IF(AND(G266&lt;&gt;"",入力ボックス!$C$8&lt;G266),"完了日より後",IF(O264&gt;G266,"発注と支払の日付が前後","○")))</f>
        <v/>
      </c>
    </row>
    <row r="267" spans="2:22" ht="14.25" customHeight="1">
      <c r="C267" s="70" t="str">
        <f ca="1">IF($D267="","",IF(LEFT($C$7,1)="⑭","14-","1-") &amp; $B262 &amp; "_"&amp;各月内訳表!$J$7)</f>
        <v/>
      </c>
      <c r="D267" s="71" t="str" cm="1">
        <f t="array" aca="1" ref="D267" ca="1">INDIRECT("各月内訳表!J" &amp; 29+27*(B262-1))</f>
        <v/>
      </c>
      <c r="E267" s="71" t="str">
        <f t="shared" ca="1" si="28"/>
        <v/>
      </c>
      <c r="F267" s="72"/>
      <c r="G267" s="83"/>
      <c r="H267" s="73"/>
      <c r="I267" s="164" t="str" cm="1">
        <f t="array" aca="1" ref="I267" ca="1">INDIRECT("各月内訳表!V" &amp; 29+27*(B262-1))</f>
        <v/>
      </c>
      <c r="J267" s="165"/>
      <c r="K267" s="85"/>
      <c r="L267" s="85"/>
      <c r="U267" s="87" t="str">
        <f>IF(F267="","",IF(AND(F267&lt;&gt;"",入力ボックス!$C$7&gt;F267),"交付決定日前","○"))</f>
        <v/>
      </c>
      <c r="V267" s="88" t="str">
        <f>IF(G267="","",IF(AND(G267&lt;&gt;"",入力ボックス!$C$8&lt;G267),"完了日より後",IF(O265&gt;G267,"発注と支払の日付が前後","○")))</f>
        <v/>
      </c>
    </row>
    <row r="268" spans="2:22" ht="14.25" customHeight="1">
      <c r="C268" s="70" t="str">
        <f ca="1">IF($D268="","",IF(LEFT($C$7,1)="⑭","14-","1-") &amp; $B262 &amp; "_"&amp;各月内訳表!$K$7)</f>
        <v/>
      </c>
      <c r="D268" s="71" t="str" cm="1">
        <f t="array" aca="1" ref="D268" ca="1">INDIRECT("各月内訳表!K" &amp; 29+27*(B262-1))</f>
        <v/>
      </c>
      <c r="E268" s="71" t="str">
        <f t="shared" ca="1" si="28"/>
        <v/>
      </c>
      <c r="F268" s="72"/>
      <c r="G268" s="83"/>
      <c r="H268" s="73"/>
      <c r="I268" s="164" t="str" cm="1">
        <f t="array" aca="1" ref="I268" ca="1">INDIRECT("各月内訳表!W" &amp; 29+27*(B262-1))</f>
        <v/>
      </c>
      <c r="J268" s="165"/>
      <c r="K268" s="85"/>
      <c r="L268" s="85"/>
      <c r="U268" s="87" t="str">
        <f>IF(F268="","",IF(AND(F268&lt;&gt;"",入力ボックス!$C$7&gt;F268),"交付決定日前","○"))</f>
        <v/>
      </c>
      <c r="V268" s="88" t="str">
        <f>IF(G268="","",IF(AND(G268&lt;&gt;"",入力ボックス!$C$8&lt;G268),"完了日より後",IF(O266&gt;G268,"発注と支払の日付が前後","○")))</f>
        <v/>
      </c>
    </row>
    <row r="269" spans="2:22" ht="14.25" customHeight="1">
      <c r="C269" s="74" t="str">
        <f ca="1">IF($D269="","",IF(LEFT($C$7,1)="⑭","14-","1-") &amp; $B262 &amp; "_"&amp;各月内訳表!$L$7)</f>
        <v/>
      </c>
      <c r="D269" s="75" t="str" cm="1">
        <f t="array" aca="1" ref="D269" ca="1">INDIRECT("各月内訳表!L" &amp; 29+27*(B262-1))</f>
        <v/>
      </c>
      <c r="E269" s="75" t="str">
        <f t="shared" ca="1" si="28"/>
        <v/>
      </c>
      <c r="F269" s="76"/>
      <c r="G269" s="84"/>
      <c r="H269" s="73"/>
      <c r="I269" s="164" t="str" cm="1">
        <f t="array" aca="1" ref="I269" ca="1">INDIRECT("各月内訳表!X" &amp; 29+27*(B262-1))</f>
        <v/>
      </c>
      <c r="J269" s="165"/>
      <c r="K269" s="85"/>
      <c r="L269" s="85"/>
      <c r="U269" s="87" t="str">
        <f>IF(F269="","",IF(AND(F269&lt;&gt;"",入力ボックス!$C$7&gt;F269),"交付決定日前","○"))</f>
        <v/>
      </c>
      <c r="V269" s="88" t="str">
        <f>IF(G269="","",IF(AND(G269&lt;&gt;"",入力ボックス!$C$8&lt;G269),"完了日より後",IF(O267&gt;G269,"発注と支払の日付が前後","○")))</f>
        <v/>
      </c>
    </row>
    <row r="270" spans="2:22" ht="14.25" customHeight="1">
      <c r="C270" s="77"/>
      <c r="D270" s="78"/>
      <c r="E270" s="78"/>
      <c r="F270" s="79"/>
      <c r="G270" s="79"/>
      <c r="H270" s="80"/>
      <c r="I270" s="166"/>
      <c r="J270" s="167"/>
      <c r="K270" s="78"/>
      <c r="L270" s="78"/>
      <c r="U270" s="89" t="str">
        <f>IF(F270="","",IF(AND(F270&lt;&gt;"",入力ボックス!$C$7&gt;F270),"交付決定日前","○"))</f>
        <v/>
      </c>
      <c r="V270" s="89" t="str">
        <f>IF(G270="","",IF(AND(G270&lt;&gt;"",入力ボックス!$C$8&lt;G270),"完了日より後",IF(O268&gt;G270,"発注と支払の日付が前後","○")))</f>
        <v/>
      </c>
    </row>
    <row r="271" spans="2:22" ht="14.25" customHeight="1">
      <c r="B271" s="46">
        <f>B262+1</f>
        <v>30</v>
      </c>
      <c r="C271" s="67" t="str">
        <f ca="1">IF($D271="","",IF(LEFT($C$7,1)="⑭","14-","1-") &amp; $B271 &amp;"_"&amp;各月内訳表!$E$7)</f>
        <v/>
      </c>
      <c r="D271" s="68" t="str" cm="1">
        <f t="array" aca="1" ref="D271" ca="1">INDIRECT("各月内訳表!E" &amp; 29+27*(B271-1))</f>
        <v/>
      </c>
      <c r="E271" s="68" t="str">
        <f ca="1">IF(ISBLANK(D271),"",D271)</f>
        <v/>
      </c>
      <c r="F271" s="82"/>
      <c r="G271" s="82"/>
      <c r="H271" s="141" t="str" cm="1">
        <f t="array" aca="1" ref="H271" ca="1">IF(INDIRECT("各月内訳表!E"&amp;5+27*(B271-1))="","",HYPERLINK("#各月内訳表!E"&amp;5+27*(B271-1),INDIRECT("各月内訳表!E"&amp;5+27*(B271-1))))</f>
        <v/>
      </c>
      <c r="I271" s="170" t="str" cm="1">
        <f t="array" aca="1" ref="I271" ca="1">INDIRECT("各月内訳表!Q" &amp; 29+27*(B271-1))</f>
        <v/>
      </c>
      <c r="J271" s="171"/>
      <c r="K271" s="85"/>
      <c r="L271" s="85"/>
      <c r="U271" s="87" t="str">
        <f>IF(F271="","",IF(AND(F271&lt;&gt;"",入力ボックス!$C$7&gt;F271),"交付決定日前","○"))</f>
        <v/>
      </c>
      <c r="V271" s="88" t="str">
        <f>IF(G271="","",IF(AND(G271&lt;&gt;"",入力ボックス!$C$8&lt;G271),"完了日より後",IF(O269&gt;G271,"発注と支払の日付が前後","○")))</f>
        <v/>
      </c>
    </row>
    <row r="272" spans="2:22" ht="14.25" customHeight="1">
      <c r="C272" s="70" t="str">
        <f ca="1">IF($D272="","",IF(LEFT($C$7,1)="⑭","14-","1-") &amp; $B271 &amp; "_"&amp;各月内訳表!$F$7)</f>
        <v/>
      </c>
      <c r="D272" s="71" t="str" cm="1">
        <f t="array" aca="1" ref="D272" ca="1">INDIRECT("各月内訳表!F" &amp; 29+27*(B271-1))</f>
        <v/>
      </c>
      <c r="E272" s="71" t="str">
        <f t="shared" ref="E272:E278" ca="1" si="29">IF(ISBLANK(D272),"",D272)</f>
        <v/>
      </c>
      <c r="F272" s="72"/>
      <c r="G272" s="83"/>
      <c r="H272" s="73"/>
      <c r="I272" s="164" t="str" cm="1">
        <f t="array" aca="1" ref="I272" ca="1">INDIRECT("各月内訳表!R" &amp; 29+27*(B271-1))</f>
        <v/>
      </c>
      <c r="J272" s="165"/>
      <c r="K272" s="85"/>
      <c r="L272" s="85"/>
      <c r="U272" s="87" t="str">
        <f>IF(F272="","",IF(AND(F272&lt;&gt;"",入力ボックス!$C$7&gt;F272),"交付決定日前","○"))</f>
        <v/>
      </c>
      <c r="V272" s="88" t="str">
        <f>IF(G272="","",IF(AND(G272&lt;&gt;"",入力ボックス!$C$8&lt;G272),"完了日より後",IF(O270&gt;G272,"発注と支払の日付が前後","○")))</f>
        <v/>
      </c>
    </row>
    <row r="273" spans="2:22" ht="14.25" customHeight="1">
      <c r="C273" s="70" t="str">
        <f ca="1">IF($D273="","",IF(LEFT($C$7,1)="⑭","14-","1-") &amp; $B271 &amp; "_"&amp;各月内訳表!$G$7)</f>
        <v/>
      </c>
      <c r="D273" s="71" t="str" cm="1">
        <f t="array" aca="1" ref="D273" ca="1">INDIRECT("各月内訳表!G" &amp; 29+27*(B271-1))</f>
        <v/>
      </c>
      <c r="E273" s="71" t="str">
        <f t="shared" ca="1" si="29"/>
        <v/>
      </c>
      <c r="F273" s="72"/>
      <c r="G273" s="83"/>
      <c r="H273" s="73"/>
      <c r="I273" s="164" t="str" cm="1">
        <f t="array" aca="1" ref="I273" ca="1">INDIRECT("各月内訳表!S" &amp; 29+27*(B271-1))</f>
        <v/>
      </c>
      <c r="J273" s="165"/>
      <c r="K273" s="85"/>
      <c r="L273" s="85"/>
      <c r="U273" s="87" t="str">
        <f>IF(F273="","",IF(AND(F273&lt;&gt;"",入力ボックス!$C$7&gt;F273),"交付決定日前","○"))</f>
        <v/>
      </c>
      <c r="V273" s="88" t="str">
        <f>IF(G273="","",IF(AND(G273&lt;&gt;"",入力ボックス!$C$8&lt;G273),"完了日より後",IF(O271&gt;G273,"発注と支払の日付が前後","○")))</f>
        <v/>
      </c>
    </row>
    <row r="274" spans="2:22" ht="14.25" customHeight="1">
      <c r="C274" s="70" t="str">
        <f ca="1">IF($D274="","",IF(LEFT($C$7,1)="⑭","14-","1-") &amp; $B271 &amp; "_"&amp;各月内訳表!$H$7)</f>
        <v/>
      </c>
      <c r="D274" s="71" t="str" cm="1">
        <f t="array" aca="1" ref="D274" ca="1">INDIRECT("各月内訳表!H" &amp; 29+27*(B271-1))</f>
        <v/>
      </c>
      <c r="E274" s="71" t="str">
        <f t="shared" ca="1" si="29"/>
        <v/>
      </c>
      <c r="F274" s="72"/>
      <c r="G274" s="83"/>
      <c r="H274" s="73"/>
      <c r="I274" s="164" t="str" cm="1">
        <f t="array" aca="1" ref="I274" ca="1">INDIRECT("各月内訳表!T" &amp; 29+27*(B271-1))</f>
        <v/>
      </c>
      <c r="J274" s="165"/>
      <c r="K274" s="85"/>
      <c r="L274" s="85"/>
      <c r="U274" s="87" t="str">
        <f>IF(F274="","",IF(AND(F274&lt;&gt;"",入力ボックス!$C$7&gt;F274),"交付決定日前","○"))</f>
        <v/>
      </c>
      <c r="V274" s="88" t="str">
        <f>IF(G274="","",IF(AND(G274&lt;&gt;"",入力ボックス!$C$8&lt;G274),"完了日より後",IF(O272&gt;G274,"発注と支払の日付が前後","○")))</f>
        <v/>
      </c>
    </row>
    <row r="275" spans="2:22" ht="14.25" customHeight="1">
      <c r="C275" s="70" t="str">
        <f ca="1">IF($D275="","",IF(LEFT($C$7,1)="⑭","14-","1-") &amp; $B271 &amp; "_"&amp;各月内訳表!$I$7)</f>
        <v/>
      </c>
      <c r="D275" s="71" t="str" cm="1">
        <f t="array" aca="1" ref="D275" ca="1">INDIRECT("各月内訳表!I" &amp; 29+27*(B271-1))</f>
        <v/>
      </c>
      <c r="E275" s="71" t="str">
        <f t="shared" ca="1" si="29"/>
        <v/>
      </c>
      <c r="F275" s="72"/>
      <c r="G275" s="83"/>
      <c r="H275" s="73"/>
      <c r="I275" s="164" t="str" cm="1">
        <f t="array" aca="1" ref="I275" ca="1">INDIRECT("各月内訳表!U" &amp; 29+27*(B271-1))</f>
        <v/>
      </c>
      <c r="J275" s="165"/>
      <c r="K275" s="85"/>
      <c r="L275" s="85"/>
      <c r="U275" s="87" t="str">
        <f>IF(F275="","",IF(AND(F275&lt;&gt;"",入力ボックス!$C$7&gt;F275),"交付決定日前","○"))</f>
        <v/>
      </c>
      <c r="V275" s="88" t="str">
        <f>IF(G275="","",IF(AND(G275&lt;&gt;"",入力ボックス!$C$8&lt;G275),"完了日より後",IF(O273&gt;G275,"発注と支払の日付が前後","○")))</f>
        <v/>
      </c>
    </row>
    <row r="276" spans="2:22" ht="14.25" customHeight="1">
      <c r="C276" s="70" t="str">
        <f ca="1">IF($D276="","",IF(LEFT($C$7,1)="⑭","14-","1-") &amp; $B271 &amp; "_"&amp;各月内訳表!$J$7)</f>
        <v/>
      </c>
      <c r="D276" s="71" t="str" cm="1">
        <f t="array" aca="1" ref="D276" ca="1">INDIRECT("各月内訳表!J" &amp; 29+27*(B271-1))</f>
        <v/>
      </c>
      <c r="E276" s="71" t="str">
        <f t="shared" ca="1" si="29"/>
        <v/>
      </c>
      <c r="F276" s="72"/>
      <c r="G276" s="83"/>
      <c r="H276" s="73"/>
      <c r="I276" s="164" t="str" cm="1">
        <f t="array" aca="1" ref="I276" ca="1">INDIRECT("各月内訳表!V" &amp; 29+27*(B271-1))</f>
        <v/>
      </c>
      <c r="J276" s="165"/>
      <c r="K276" s="85"/>
      <c r="L276" s="85"/>
      <c r="U276" s="87" t="str">
        <f>IF(F276="","",IF(AND(F276&lt;&gt;"",入力ボックス!$C$7&gt;F276),"交付決定日前","○"))</f>
        <v/>
      </c>
      <c r="V276" s="88" t="str">
        <f>IF(G276="","",IF(AND(G276&lt;&gt;"",入力ボックス!$C$8&lt;G276),"完了日より後",IF(O274&gt;G276,"発注と支払の日付が前後","○")))</f>
        <v/>
      </c>
    </row>
    <row r="277" spans="2:22" ht="14.25" customHeight="1">
      <c r="C277" s="70" t="str">
        <f ca="1">IF($D277="","",IF(LEFT($C$7,1)="⑭","14-","1-") &amp; $B271 &amp; "_"&amp;各月内訳表!$K$7)</f>
        <v/>
      </c>
      <c r="D277" s="71" t="str" cm="1">
        <f t="array" aca="1" ref="D277" ca="1">INDIRECT("各月内訳表!K" &amp; 29+27*(B271-1))</f>
        <v/>
      </c>
      <c r="E277" s="71" t="str">
        <f t="shared" ca="1" si="29"/>
        <v/>
      </c>
      <c r="F277" s="72"/>
      <c r="G277" s="83"/>
      <c r="H277" s="73"/>
      <c r="I277" s="164" t="str" cm="1">
        <f t="array" aca="1" ref="I277" ca="1">INDIRECT("各月内訳表!W" &amp; 29+27*(B271-1))</f>
        <v/>
      </c>
      <c r="J277" s="165"/>
      <c r="K277" s="85"/>
      <c r="L277" s="85"/>
      <c r="U277" s="87" t="str">
        <f>IF(F277="","",IF(AND(F277&lt;&gt;"",入力ボックス!$C$7&gt;F277),"交付決定日前","○"))</f>
        <v/>
      </c>
      <c r="V277" s="88" t="str">
        <f>IF(G277="","",IF(AND(G277&lt;&gt;"",入力ボックス!$C$8&lt;G277),"完了日より後",IF(O275&gt;G277,"発注と支払の日付が前後","○")))</f>
        <v/>
      </c>
    </row>
    <row r="278" spans="2:22" ht="14.25" customHeight="1">
      <c r="C278" s="74" t="str">
        <f ca="1">IF($D278="","",IF(LEFT($C$7,1)="⑭","14-","1-") &amp; $B271 &amp; "_"&amp;各月内訳表!$L$7)</f>
        <v/>
      </c>
      <c r="D278" s="75" t="str" cm="1">
        <f t="array" aca="1" ref="D278" ca="1">INDIRECT("各月内訳表!L" &amp; 29+27*(B271-1))</f>
        <v/>
      </c>
      <c r="E278" s="75" t="str">
        <f t="shared" ca="1" si="29"/>
        <v/>
      </c>
      <c r="F278" s="76"/>
      <c r="G278" s="84"/>
      <c r="H278" s="73"/>
      <c r="I278" s="164" t="str" cm="1">
        <f t="array" aca="1" ref="I278" ca="1">INDIRECT("各月内訳表!X" &amp; 29+27*(B271-1))</f>
        <v/>
      </c>
      <c r="J278" s="165"/>
      <c r="K278" s="85"/>
      <c r="L278" s="85"/>
      <c r="U278" s="87" t="str">
        <f>IF(F278="","",IF(AND(F278&lt;&gt;"",入力ボックス!$C$7&gt;F278),"交付決定日前","○"))</f>
        <v/>
      </c>
      <c r="V278" s="88" t="str">
        <f>IF(G278="","",IF(AND(G278&lt;&gt;"",入力ボックス!$C$8&lt;G278),"完了日より後",IF(O276&gt;G278,"発注と支払の日付が前後","○")))</f>
        <v/>
      </c>
    </row>
    <row r="279" spans="2:22" ht="14.25" customHeight="1">
      <c r="C279" s="77"/>
      <c r="D279" s="78"/>
      <c r="E279" s="78"/>
      <c r="F279" s="79"/>
      <c r="G279" s="79"/>
      <c r="H279" s="80"/>
      <c r="I279" s="166"/>
      <c r="J279" s="167"/>
      <c r="K279" s="78"/>
      <c r="L279" s="78"/>
      <c r="U279" s="89" t="str">
        <f>IF(F279="","",IF(AND(F279&lt;&gt;"",入力ボックス!$C$7&gt;F279),"交付決定日前","○"))</f>
        <v/>
      </c>
      <c r="V279" s="89" t="str">
        <f>IF(G279="","",IF(AND(G279&lt;&gt;"",入力ボックス!$C$8&lt;G279),"完了日より後",IF(O277&gt;G279,"発注と支払の日付が前後","○")))</f>
        <v/>
      </c>
    </row>
    <row r="280" spans="2:22" ht="14.25" customHeight="1">
      <c r="B280" s="46">
        <f>B271+1</f>
        <v>31</v>
      </c>
      <c r="C280" s="67" t="str">
        <f ca="1">IF($D280="","",IF(LEFT($C$7,1)="⑭","14-","1-") &amp; $B280 &amp;"_"&amp;各月内訳表!$E$7)</f>
        <v/>
      </c>
      <c r="D280" s="68" t="str" cm="1">
        <f t="array" aca="1" ref="D280" ca="1">INDIRECT("各月内訳表!E" &amp; 29+27*(B280-1))</f>
        <v/>
      </c>
      <c r="E280" s="68" t="str">
        <f ca="1">IF(ISBLANK(D280),"",D280)</f>
        <v/>
      </c>
      <c r="F280" s="82"/>
      <c r="G280" s="82"/>
      <c r="H280" s="141" t="str" cm="1">
        <f t="array" aca="1" ref="H280" ca="1">IF(INDIRECT("各月内訳表!E"&amp;5+27*(B280-1))="","",HYPERLINK("#各月内訳表!E"&amp;5+27*(B280-1),INDIRECT("各月内訳表!E"&amp;5+27*(B280-1))))</f>
        <v/>
      </c>
      <c r="I280" s="170" t="str" cm="1">
        <f t="array" aca="1" ref="I280" ca="1">INDIRECT("各月内訳表!Q" &amp; 29+27*(B280-1))</f>
        <v/>
      </c>
      <c r="J280" s="171"/>
      <c r="K280" s="85"/>
      <c r="L280" s="85"/>
      <c r="N280" s="69"/>
      <c r="U280" s="87" t="str">
        <f>IF(F280="","",IF(AND(F280&lt;&gt;"",入力ボックス!$C$7&gt;F280),"交付決定日前","○"))</f>
        <v/>
      </c>
      <c r="V280" s="88" t="str">
        <f>IF(G280="","",IF(AND(G280&lt;&gt;"",入力ボックス!$C$8&lt;G280),"完了日より後",IF(O278&gt;G280,"発注と支払の日付が前後","○")))</f>
        <v/>
      </c>
    </row>
    <row r="281" spans="2:22" ht="14.25" customHeight="1">
      <c r="C281" s="70" t="str">
        <f ca="1">IF($D281="","",IF(LEFT($C$7,1)="⑭","14-","1-") &amp; $B280 &amp; "_"&amp;各月内訳表!$F$7)</f>
        <v/>
      </c>
      <c r="D281" s="71" t="str" cm="1">
        <f t="array" aca="1" ref="D281" ca="1">INDIRECT("各月内訳表!F" &amp; 29+27*(B280-1))</f>
        <v/>
      </c>
      <c r="E281" s="71" t="str">
        <f t="shared" ref="E281:E287" ca="1" si="30">IF(ISBLANK(D281),"",D281)</f>
        <v/>
      </c>
      <c r="F281" s="72"/>
      <c r="G281" s="83"/>
      <c r="H281" s="73"/>
      <c r="I281" s="164" t="str" cm="1">
        <f t="array" aca="1" ref="I281" ca="1">INDIRECT("各月内訳表!R" &amp; 29+27*(B280-1))</f>
        <v/>
      </c>
      <c r="J281" s="165"/>
      <c r="K281" s="85"/>
      <c r="L281" s="85"/>
      <c r="U281" s="87" t="str">
        <f>IF(F281="","",IF(AND(F281&lt;&gt;"",入力ボックス!$C$7&gt;F281),"交付決定日前","○"))</f>
        <v/>
      </c>
      <c r="V281" s="88" t="str">
        <f>IF(G281="","",IF(AND(G281&lt;&gt;"",入力ボックス!$C$8&lt;G281),"完了日より後",IF(O279&gt;G281,"発注と支払の日付が前後","○")))</f>
        <v/>
      </c>
    </row>
    <row r="282" spans="2:22" ht="14.25" customHeight="1">
      <c r="C282" s="70" t="str">
        <f ca="1">IF($D282="","",IF(LEFT($C$7,1)="⑭","14-","1-") &amp; $B280 &amp; "_"&amp;各月内訳表!$G$7)</f>
        <v/>
      </c>
      <c r="D282" s="71" t="str" cm="1">
        <f t="array" aca="1" ref="D282" ca="1">INDIRECT("各月内訳表!G" &amp; 29+27*(B280-1))</f>
        <v/>
      </c>
      <c r="E282" s="71" t="str">
        <f t="shared" ca="1" si="30"/>
        <v/>
      </c>
      <c r="F282" s="72"/>
      <c r="G282" s="83"/>
      <c r="H282" s="73"/>
      <c r="I282" s="164" t="str" cm="1">
        <f t="array" aca="1" ref="I282" ca="1">INDIRECT("各月内訳表!S" &amp; 29+27*(B280-1))</f>
        <v/>
      </c>
      <c r="J282" s="165"/>
      <c r="K282" s="85"/>
      <c r="L282" s="85"/>
      <c r="U282" s="87" t="str">
        <f>IF(F282="","",IF(AND(F282&lt;&gt;"",入力ボックス!$C$7&gt;F282),"交付決定日前","○"))</f>
        <v/>
      </c>
      <c r="V282" s="88" t="str">
        <f>IF(G282="","",IF(AND(G282&lt;&gt;"",入力ボックス!$C$8&lt;G282),"完了日より後",IF(O280&gt;G282,"発注と支払の日付が前後","○")))</f>
        <v/>
      </c>
    </row>
    <row r="283" spans="2:22" ht="14.25" customHeight="1">
      <c r="C283" s="70" t="str">
        <f ca="1">IF($D283="","",IF(LEFT($C$7,1)="⑭","14-","1-") &amp; $B280 &amp; "_"&amp;各月内訳表!$H$7)</f>
        <v/>
      </c>
      <c r="D283" s="71" t="str" cm="1">
        <f t="array" aca="1" ref="D283" ca="1">INDIRECT("各月内訳表!H" &amp; 29+27*(B280-1))</f>
        <v/>
      </c>
      <c r="E283" s="71" t="str">
        <f t="shared" ca="1" si="30"/>
        <v/>
      </c>
      <c r="F283" s="72"/>
      <c r="G283" s="83"/>
      <c r="H283" s="73"/>
      <c r="I283" s="164" t="str" cm="1">
        <f t="array" aca="1" ref="I283" ca="1">INDIRECT("各月内訳表!T" &amp; 29+27*(B280-1))</f>
        <v/>
      </c>
      <c r="J283" s="165"/>
      <c r="K283" s="85"/>
      <c r="L283" s="85"/>
      <c r="U283" s="87" t="str">
        <f>IF(F283="","",IF(AND(F283&lt;&gt;"",入力ボックス!$C$7&gt;F283),"交付決定日前","○"))</f>
        <v/>
      </c>
      <c r="V283" s="88" t="str">
        <f>IF(G283="","",IF(AND(G283&lt;&gt;"",入力ボックス!$C$8&lt;G283),"完了日より後",IF(O281&gt;G283,"発注と支払の日付が前後","○")))</f>
        <v/>
      </c>
    </row>
    <row r="284" spans="2:22" ht="14.25" customHeight="1">
      <c r="C284" s="70" t="str">
        <f ca="1">IF($D284="","",IF(LEFT($C$7,1)="⑭","14-","1-") &amp; $B280 &amp; "_"&amp;各月内訳表!$I$7)</f>
        <v/>
      </c>
      <c r="D284" s="71" t="str" cm="1">
        <f t="array" aca="1" ref="D284" ca="1">INDIRECT("各月内訳表!I" &amp; 29+27*(B280-1))</f>
        <v/>
      </c>
      <c r="E284" s="71" t="str">
        <f t="shared" ca="1" si="30"/>
        <v/>
      </c>
      <c r="F284" s="72"/>
      <c r="G284" s="83"/>
      <c r="H284" s="73"/>
      <c r="I284" s="164" t="str" cm="1">
        <f t="array" aca="1" ref="I284" ca="1">INDIRECT("各月内訳表!U" &amp; 29+27*(B280-1))</f>
        <v/>
      </c>
      <c r="J284" s="165"/>
      <c r="K284" s="85"/>
      <c r="L284" s="85"/>
      <c r="U284" s="87" t="str">
        <f>IF(F284="","",IF(AND(F284&lt;&gt;"",入力ボックス!$C$7&gt;F284),"交付決定日前","○"))</f>
        <v/>
      </c>
      <c r="V284" s="88" t="str">
        <f>IF(G284="","",IF(AND(G284&lt;&gt;"",入力ボックス!$C$8&lt;G284),"完了日より後",IF(O282&gt;G284,"発注と支払の日付が前後","○")))</f>
        <v/>
      </c>
    </row>
    <row r="285" spans="2:22" ht="14.25" customHeight="1">
      <c r="C285" s="70" t="str">
        <f ca="1">IF($D285="","",IF(LEFT($C$7,1)="⑭","14-","1-") &amp; $B280 &amp; "_"&amp;各月内訳表!$J$7)</f>
        <v/>
      </c>
      <c r="D285" s="71" t="str" cm="1">
        <f t="array" aca="1" ref="D285" ca="1">INDIRECT("各月内訳表!J" &amp; 29+27*(B280-1))</f>
        <v/>
      </c>
      <c r="E285" s="71" t="str">
        <f t="shared" ca="1" si="30"/>
        <v/>
      </c>
      <c r="F285" s="72"/>
      <c r="G285" s="83"/>
      <c r="H285" s="73"/>
      <c r="I285" s="164" t="str" cm="1">
        <f t="array" aca="1" ref="I285" ca="1">INDIRECT("各月内訳表!V" &amp; 29+27*(B280-1))</f>
        <v/>
      </c>
      <c r="J285" s="165"/>
      <c r="K285" s="85"/>
      <c r="L285" s="85"/>
      <c r="U285" s="87" t="str">
        <f>IF(F285="","",IF(AND(F285&lt;&gt;"",入力ボックス!$C$7&gt;F285),"交付決定日前","○"))</f>
        <v/>
      </c>
      <c r="V285" s="88" t="str">
        <f>IF(G285="","",IF(AND(G285&lt;&gt;"",入力ボックス!$C$8&lt;G285),"完了日より後",IF(O283&gt;G285,"発注と支払の日付が前後","○")))</f>
        <v/>
      </c>
    </row>
    <row r="286" spans="2:22" ht="14.25" customHeight="1">
      <c r="C286" s="70" t="str">
        <f ca="1">IF($D286="","",IF(LEFT($C$7,1)="⑭","14-","1-") &amp; $B280 &amp; "_"&amp;各月内訳表!$K$7)</f>
        <v/>
      </c>
      <c r="D286" s="71" t="str" cm="1">
        <f t="array" aca="1" ref="D286" ca="1">INDIRECT("各月内訳表!K" &amp; 29+27*(B280-1))</f>
        <v/>
      </c>
      <c r="E286" s="71" t="str">
        <f t="shared" ca="1" si="30"/>
        <v/>
      </c>
      <c r="F286" s="72"/>
      <c r="G286" s="83"/>
      <c r="H286" s="73"/>
      <c r="I286" s="164" t="str" cm="1">
        <f t="array" aca="1" ref="I286" ca="1">INDIRECT("各月内訳表!W" &amp; 29+27*(B280-1))</f>
        <v/>
      </c>
      <c r="J286" s="165"/>
      <c r="K286" s="85"/>
      <c r="L286" s="85"/>
      <c r="U286" s="87" t="str">
        <f>IF(F286="","",IF(AND(F286&lt;&gt;"",入力ボックス!$C$7&gt;F286),"交付決定日前","○"))</f>
        <v/>
      </c>
      <c r="V286" s="88" t="str">
        <f>IF(G286="","",IF(AND(G286&lt;&gt;"",入力ボックス!$C$8&lt;G286),"完了日より後",IF(O284&gt;G286,"発注と支払の日付が前後","○")))</f>
        <v/>
      </c>
    </row>
    <row r="287" spans="2:22" ht="14.25" customHeight="1">
      <c r="C287" s="74" t="str">
        <f ca="1">IF($D287="","",IF(LEFT($C$7,1)="⑭","14-","1-") &amp; $B280 &amp; "_"&amp;各月内訳表!$L$7)</f>
        <v/>
      </c>
      <c r="D287" s="75" t="str" cm="1">
        <f t="array" aca="1" ref="D287" ca="1">INDIRECT("各月内訳表!L" &amp; 29+27*(B280-1))</f>
        <v/>
      </c>
      <c r="E287" s="75" t="str">
        <f t="shared" ca="1" si="30"/>
        <v/>
      </c>
      <c r="F287" s="76"/>
      <c r="G287" s="84"/>
      <c r="H287" s="73"/>
      <c r="I287" s="164" t="str" cm="1">
        <f t="array" aca="1" ref="I287" ca="1">INDIRECT("各月内訳表!X" &amp; 29+27*(B280-1))</f>
        <v/>
      </c>
      <c r="J287" s="165"/>
      <c r="K287" s="85"/>
      <c r="L287" s="85"/>
      <c r="U287" s="87" t="str">
        <f>IF(F287="","",IF(AND(F287&lt;&gt;"",入力ボックス!$C$7&gt;F287),"交付決定日前","○"))</f>
        <v/>
      </c>
      <c r="V287" s="88" t="str">
        <f>IF(G287="","",IF(AND(G287&lt;&gt;"",入力ボックス!$C$8&lt;G287),"完了日より後",IF(O285&gt;G287,"発注と支払の日付が前後","○")))</f>
        <v/>
      </c>
    </row>
    <row r="288" spans="2:22" ht="14.25" customHeight="1">
      <c r="C288" s="77"/>
      <c r="D288" s="78"/>
      <c r="E288" s="78"/>
      <c r="F288" s="79"/>
      <c r="G288" s="79"/>
      <c r="H288" s="80"/>
      <c r="I288" s="166"/>
      <c r="J288" s="167"/>
      <c r="K288" s="78"/>
      <c r="L288" s="78"/>
      <c r="U288" s="89" t="str">
        <f>IF(F288="","",IF(AND(F288&lt;&gt;"",入力ボックス!$C$7&gt;F288),"交付決定日前","○"))</f>
        <v/>
      </c>
      <c r="V288" s="89" t="str">
        <f>IF(G288="","",IF(AND(G288&lt;&gt;"",入力ボックス!$C$8&lt;G288),"完了日より後",IF(O286&gt;G288,"発注と支払の日付が前後","○")))</f>
        <v/>
      </c>
    </row>
    <row r="289" spans="2:22" ht="14.25" customHeight="1">
      <c r="B289" s="46">
        <f>B280+1</f>
        <v>32</v>
      </c>
      <c r="C289" s="67" t="str">
        <f ca="1">IF($D289="","",IF(LEFT($C$7,1)="⑭","14-","1-") &amp; $B289 &amp;"_"&amp;各月内訳表!$E$7)</f>
        <v/>
      </c>
      <c r="D289" s="68" t="str" cm="1">
        <f t="array" aca="1" ref="D289" ca="1">INDIRECT("各月内訳表!E" &amp; 29+27*(B289-1))</f>
        <v/>
      </c>
      <c r="E289" s="68" t="str">
        <f ca="1">IF(ISBLANK(D289),"",D289)</f>
        <v/>
      </c>
      <c r="F289" s="82"/>
      <c r="G289" s="82"/>
      <c r="H289" s="141" t="str" cm="1">
        <f t="array" aca="1" ref="H289" ca="1">IF(INDIRECT("各月内訳表!E"&amp;5+27*(B289-1))="","",HYPERLINK("#各月内訳表!E"&amp;5+27*(B289-1),INDIRECT("各月内訳表!E"&amp;5+27*(B289-1))))</f>
        <v/>
      </c>
      <c r="I289" s="170" t="str" cm="1">
        <f t="array" aca="1" ref="I289" ca="1">INDIRECT("各月内訳表!Q" &amp; 29+27*(B289-1))</f>
        <v/>
      </c>
      <c r="J289" s="171"/>
      <c r="K289" s="85"/>
      <c r="L289" s="85"/>
      <c r="U289" s="87" t="str">
        <f>IF(F289="","",IF(AND(F289&lt;&gt;"",入力ボックス!$C$7&gt;F289),"交付決定日前","○"))</f>
        <v/>
      </c>
      <c r="V289" s="88" t="str">
        <f>IF(G289="","",IF(AND(G289&lt;&gt;"",入力ボックス!$C$8&lt;G289),"完了日より後",IF(O287&gt;G289,"発注と支払の日付が前後","○")))</f>
        <v/>
      </c>
    </row>
    <row r="290" spans="2:22" ht="14.25" customHeight="1">
      <c r="C290" s="70" t="str">
        <f ca="1">IF($D290="","",IF(LEFT($C$7,1)="⑭","14-","1-") &amp; $B289 &amp; "_"&amp;各月内訳表!$F$7)</f>
        <v/>
      </c>
      <c r="D290" s="71" t="str" cm="1">
        <f t="array" aca="1" ref="D290" ca="1">INDIRECT("各月内訳表!F" &amp; 29+27*(B289-1))</f>
        <v/>
      </c>
      <c r="E290" s="71" t="str">
        <f t="shared" ref="E290:E296" ca="1" si="31">IF(ISBLANK(D290),"",D290)</f>
        <v/>
      </c>
      <c r="F290" s="72"/>
      <c r="G290" s="83"/>
      <c r="H290" s="73"/>
      <c r="I290" s="164" t="str" cm="1">
        <f t="array" aca="1" ref="I290" ca="1">INDIRECT("各月内訳表!R" &amp; 29+27*(B289-1))</f>
        <v/>
      </c>
      <c r="J290" s="165"/>
      <c r="K290" s="85"/>
      <c r="L290" s="85"/>
      <c r="U290" s="87" t="str">
        <f>IF(F290="","",IF(AND(F290&lt;&gt;"",入力ボックス!$C$7&gt;F290),"交付決定日前","○"))</f>
        <v/>
      </c>
      <c r="V290" s="88" t="str">
        <f>IF(G290="","",IF(AND(G290&lt;&gt;"",入力ボックス!$C$8&lt;G290),"完了日より後",IF(O288&gt;G290,"発注と支払の日付が前後","○")))</f>
        <v/>
      </c>
    </row>
    <row r="291" spans="2:22" ht="14.25" customHeight="1">
      <c r="C291" s="70" t="str">
        <f ca="1">IF($D291="","",IF(LEFT($C$7,1)="⑭","14-","1-") &amp; $B289 &amp; "_"&amp;各月内訳表!$G$7)</f>
        <v/>
      </c>
      <c r="D291" s="71" t="str" cm="1">
        <f t="array" aca="1" ref="D291" ca="1">INDIRECT("各月内訳表!G" &amp; 29+27*(B289-1))</f>
        <v/>
      </c>
      <c r="E291" s="71" t="str">
        <f t="shared" ca="1" si="31"/>
        <v/>
      </c>
      <c r="F291" s="72"/>
      <c r="G291" s="83"/>
      <c r="H291" s="73"/>
      <c r="I291" s="164" t="str" cm="1">
        <f t="array" aca="1" ref="I291" ca="1">INDIRECT("各月内訳表!S" &amp; 29+27*(B289-1))</f>
        <v/>
      </c>
      <c r="J291" s="165"/>
      <c r="K291" s="85"/>
      <c r="L291" s="85"/>
      <c r="U291" s="87" t="str">
        <f>IF(F291="","",IF(AND(F291&lt;&gt;"",入力ボックス!$C$7&gt;F291),"交付決定日前","○"))</f>
        <v/>
      </c>
      <c r="V291" s="88" t="str">
        <f>IF(G291="","",IF(AND(G291&lt;&gt;"",入力ボックス!$C$8&lt;G291),"完了日より後",IF(O289&gt;G291,"発注と支払の日付が前後","○")))</f>
        <v/>
      </c>
    </row>
    <row r="292" spans="2:22" ht="14.25" customHeight="1">
      <c r="C292" s="70" t="str">
        <f ca="1">IF($D292="","",IF(LEFT($C$7,1)="⑭","14-","1-") &amp; $B289 &amp; "_"&amp;各月内訳表!$H$7)</f>
        <v/>
      </c>
      <c r="D292" s="71" t="str" cm="1">
        <f t="array" aca="1" ref="D292" ca="1">INDIRECT("各月内訳表!H" &amp; 29+27*(B289-1))</f>
        <v/>
      </c>
      <c r="E292" s="71" t="str">
        <f t="shared" ca="1" si="31"/>
        <v/>
      </c>
      <c r="F292" s="72"/>
      <c r="G292" s="83"/>
      <c r="H292" s="73"/>
      <c r="I292" s="164" t="str" cm="1">
        <f t="array" aca="1" ref="I292" ca="1">INDIRECT("各月内訳表!T" &amp; 29+27*(B289-1))</f>
        <v/>
      </c>
      <c r="J292" s="165"/>
      <c r="K292" s="85"/>
      <c r="L292" s="85"/>
      <c r="U292" s="87" t="str">
        <f>IF(F292="","",IF(AND(F292&lt;&gt;"",入力ボックス!$C$7&gt;F292),"交付決定日前","○"))</f>
        <v/>
      </c>
      <c r="V292" s="88" t="str">
        <f>IF(G292="","",IF(AND(G292&lt;&gt;"",入力ボックス!$C$8&lt;G292),"完了日より後",IF(O290&gt;G292,"発注と支払の日付が前後","○")))</f>
        <v/>
      </c>
    </row>
    <row r="293" spans="2:22" ht="14.25" customHeight="1">
      <c r="C293" s="70" t="str">
        <f ca="1">IF($D293="","",IF(LEFT($C$7,1)="⑭","14-","1-") &amp; $B289 &amp; "_"&amp;各月内訳表!$I$7)</f>
        <v/>
      </c>
      <c r="D293" s="71" t="str" cm="1">
        <f t="array" aca="1" ref="D293" ca="1">INDIRECT("各月内訳表!I" &amp; 29+27*(B289-1))</f>
        <v/>
      </c>
      <c r="E293" s="71" t="str">
        <f t="shared" ca="1" si="31"/>
        <v/>
      </c>
      <c r="F293" s="72"/>
      <c r="G293" s="83"/>
      <c r="H293" s="73"/>
      <c r="I293" s="164" t="str" cm="1">
        <f t="array" aca="1" ref="I293" ca="1">INDIRECT("各月内訳表!U" &amp; 29+27*(B289-1))</f>
        <v/>
      </c>
      <c r="J293" s="165"/>
      <c r="K293" s="85"/>
      <c r="L293" s="85"/>
      <c r="U293" s="87" t="str">
        <f>IF(F293="","",IF(AND(F293&lt;&gt;"",入力ボックス!$C$7&gt;F293),"交付決定日前","○"))</f>
        <v/>
      </c>
      <c r="V293" s="88" t="str">
        <f>IF(G293="","",IF(AND(G293&lt;&gt;"",入力ボックス!$C$8&lt;G293),"完了日より後",IF(O291&gt;G293,"発注と支払の日付が前後","○")))</f>
        <v/>
      </c>
    </row>
    <row r="294" spans="2:22" ht="14.25" customHeight="1">
      <c r="C294" s="70" t="str">
        <f ca="1">IF($D294="","",IF(LEFT($C$7,1)="⑭","14-","1-") &amp; $B289 &amp; "_"&amp;各月内訳表!$J$7)</f>
        <v/>
      </c>
      <c r="D294" s="71" t="str" cm="1">
        <f t="array" aca="1" ref="D294" ca="1">INDIRECT("各月内訳表!J" &amp; 29+27*(B289-1))</f>
        <v/>
      </c>
      <c r="E294" s="71" t="str">
        <f t="shared" ca="1" si="31"/>
        <v/>
      </c>
      <c r="F294" s="72"/>
      <c r="G294" s="83"/>
      <c r="H294" s="73"/>
      <c r="I294" s="164" t="str" cm="1">
        <f t="array" aca="1" ref="I294" ca="1">INDIRECT("各月内訳表!V" &amp; 29+27*(B289-1))</f>
        <v/>
      </c>
      <c r="J294" s="165"/>
      <c r="K294" s="85"/>
      <c r="L294" s="85"/>
      <c r="U294" s="87" t="str">
        <f>IF(F294="","",IF(AND(F294&lt;&gt;"",入力ボックス!$C$7&gt;F294),"交付決定日前","○"))</f>
        <v/>
      </c>
      <c r="V294" s="88" t="str">
        <f>IF(G294="","",IF(AND(G294&lt;&gt;"",入力ボックス!$C$8&lt;G294),"完了日より後",IF(O292&gt;G294,"発注と支払の日付が前後","○")))</f>
        <v/>
      </c>
    </row>
    <row r="295" spans="2:22" ht="14.25" customHeight="1">
      <c r="C295" s="70" t="str">
        <f ca="1">IF($D295="","",IF(LEFT($C$7,1)="⑭","14-","1-") &amp; $B289 &amp; "_"&amp;各月内訳表!$K$7)</f>
        <v/>
      </c>
      <c r="D295" s="71" t="str" cm="1">
        <f t="array" aca="1" ref="D295" ca="1">INDIRECT("各月内訳表!K" &amp; 29+27*(B289-1))</f>
        <v/>
      </c>
      <c r="E295" s="71" t="str">
        <f t="shared" ca="1" si="31"/>
        <v/>
      </c>
      <c r="F295" s="72"/>
      <c r="G295" s="83"/>
      <c r="H295" s="73"/>
      <c r="I295" s="164" t="str" cm="1">
        <f t="array" aca="1" ref="I295" ca="1">INDIRECT("各月内訳表!W" &amp; 29+27*(B289-1))</f>
        <v/>
      </c>
      <c r="J295" s="165"/>
      <c r="K295" s="85"/>
      <c r="L295" s="85"/>
      <c r="U295" s="87" t="str">
        <f>IF(F295="","",IF(AND(F295&lt;&gt;"",入力ボックス!$C$7&gt;F295),"交付決定日前","○"))</f>
        <v/>
      </c>
      <c r="V295" s="88" t="str">
        <f>IF(G295="","",IF(AND(G295&lt;&gt;"",入力ボックス!$C$8&lt;G295),"完了日より後",IF(O293&gt;G295,"発注と支払の日付が前後","○")))</f>
        <v/>
      </c>
    </row>
    <row r="296" spans="2:22" ht="14.25" customHeight="1">
      <c r="C296" s="74" t="str">
        <f ca="1">IF($D296="","",IF(LEFT($C$7,1)="⑭","14-","1-") &amp; $B289 &amp; "_"&amp;各月内訳表!$L$7)</f>
        <v/>
      </c>
      <c r="D296" s="75" t="str" cm="1">
        <f t="array" aca="1" ref="D296" ca="1">INDIRECT("各月内訳表!L" &amp; 29+27*(B289-1))</f>
        <v/>
      </c>
      <c r="E296" s="75" t="str">
        <f t="shared" ca="1" si="31"/>
        <v/>
      </c>
      <c r="F296" s="76"/>
      <c r="G296" s="84"/>
      <c r="H296" s="73"/>
      <c r="I296" s="164" t="str" cm="1">
        <f t="array" aca="1" ref="I296" ca="1">INDIRECT("各月内訳表!X" &amp; 29+27*(B289-1))</f>
        <v/>
      </c>
      <c r="J296" s="165"/>
      <c r="K296" s="85"/>
      <c r="L296" s="85"/>
      <c r="U296" s="87" t="str">
        <f>IF(F296="","",IF(AND(F296&lt;&gt;"",入力ボックス!$C$7&gt;F296),"交付決定日前","○"))</f>
        <v/>
      </c>
      <c r="V296" s="88" t="str">
        <f>IF(G296="","",IF(AND(G296&lt;&gt;"",入力ボックス!$C$8&lt;G296),"完了日より後",IF(O294&gt;G296,"発注と支払の日付が前後","○")))</f>
        <v/>
      </c>
    </row>
    <row r="297" spans="2:22" ht="14.25" customHeight="1">
      <c r="C297" s="77"/>
      <c r="D297" s="78"/>
      <c r="E297" s="78"/>
      <c r="F297" s="79"/>
      <c r="G297" s="79"/>
      <c r="H297" s="80"/>
      <c r="I297" s="166"/>
      <c r="J297" s="167"/>
      <c r="K297" s="78"/>
      <c r="L297" s="78"/>
      <c r="U297" s="89" t="str">
        <f>IF(F297="","",IF(AND(F297&lt;&gt;"",入力ボックス!$C$7&gt;F297),"交付決定日前","○"))</f>
        <v/>
      </c>
      <c r="V297" s="89" t="str">
        <f>IF(G297="","",IF(AND(G297&lt;&gt;"",入力ボックス!$C$8&lt;G297),"完了日より後",IF(O295&gt;G297,"発注と支払の日付が前後","○")))</f>
        <v/>
      </c>
    </row>
    <row r="298" spans="2:22" ht="14.25" customHeight="1">
      <c r="B298" s="46">
        <f>B289+1</f>
        <v>33</v>
      </c>
      <c r="C298" s="67" t="str">
        <f ca="1">IF($D298="","",IF(LEFT($C$7,1)="⑭","14-","1-") &amp; $B298 &amp;"_"&amp;各月内訳表!$E$7)</f>
        <v/>
      </c>
      <c r="D298" s="68" t="str" cm="1">
        <f t="array" aca="1" ref="D298" ca="1">INDIRECT("各月内訳表!E" &amp; 29+27*(B298-1))</f>
        <v/>
      </c>
      <c r="E298" s="68" t="str">
        <f ca="1">IF(ISBLANK(D298),"",D298)</f>
        <v/>
      </c>
      <c r="F298" s="82"/>
      <c r="G298" s="82"/>
      <c r="H298" s="141" t="str" cm="1">
        <f t="array" aca="1" ref="H298" ca="1">IF(INDIRECT("各月内訳表!E"&amp;5+27*(B298-1))="","",HYPERLINK("#各月内訳表!E"&amp;5+27*(B298-1),INDIRECT("各月内訳表!E"&amp;5+27*(B298-1))))</f>
        <v/>
      </c>
      <c r="I298" s="170" t="str" cm="1">
        <f t="array" aca="1" ref="I298" ca="1">INDIRECT("各月内訳表!Q" &amp; 29+27*(B298-1))</f>
        <v/>
      </c>
      <c r="J298" s="171"/>
      <c r="K298" s="85"/>
      <c r="L298" s="85"/>
      <c r="U298" s="87" t="str">
        <f>IF(F298="","",IF(AND(F298&lt;&gt;"",入力ボックス!$C$7&gt;F298),"交付決定日前","○"))</f>
        <v/>
      </c>
      <c r="V298" s="88" t="str">
        <f>IF(G298="","",IF(AND(G298&lt;&gt;"",入力ボックス!$C$8&lt;G298),"完了日より後",IF(O296&gt;G298,"発注と支払の日付が前後","○")))</f>
        <v/>
      </c>
    </row>
    <row r="299" spans="2:22" ht="14.25" customHeight="1">
      <c r="C299" s="70" t="str">
        <f ca="1">IF($D299="","",IF(LEFT($C$7,1)="⑭","14-","1-") &amp; $B298 &amp; "_"&amp;各月内訳表!$F$7)</f>
        <v/>
      </c>
      <c r="D299" s="71" t="str" cm="1">
        <f t="array" aca="1" ref="D299" ca="1">INDIRECT("各月内訳表!F" &amp; 29+27*(B298-1))</f>
        <v/>
      </c>
      <c r="E299" s="71" t="str">
        <f t="shared" ref="E299:E305" ca="1" si="32">IF(ISBLANK(D299),"",D299)</f>
        <v/>
      </c>
      <c r="F299" s="72"/>
      <c r="G299" s="83"/>
      <c r="H299" s="73"/>
      <c r="I299" s="164" t="str" cm="1">
        <f t="array" aca="1" ref="I299" ca="1">INDIRECT("各月内訳表!R" &amp; 29+27*(B298-1))</f>
        <v/>
      </c>
      <c r="J299" s="165"/>
      <c r="K299" s="85"/>
      <c r="L299" s="85"/>
      <c r="U299" s="87" t="str">
        <f>IF(F299="","",IF(AND(F299&lt;&gt;"",入力ボックス!$C$7&gt;F299),"交付決定日前","○"))</f>
        <v/>
      </c>
      <c r="V299" s="88" t="str">
        <f>IF(G299="","",IF(AND(G299&lt;&gt;"",入力ボックス!$C$8&lt;G299),"完了日より後",IF(O297&gt;G299,"発注と支払の日付が前後","○")))</f>
        <v/>
      </c>
    </row>
    <row r="300" spans="2:22" ht="14.25" customHeight="1">
      <c r="C300" s="70" t="str">
        <f ca="1">IF($D300="","",IF(LEFT($C$7,1)="⑭","14-","1-") &amp; $B298 &amp; "_"&amp;各月内訳表!$G$7)</f>
        <v/>
      </c>
      <c r="D300" s="71" t="str" cm="1">
        <f t="array" aca="1" ref="D300" ca="1">INDIRECT("各月内訳表!G" &amp; 29+27*(B298-1))</f>
        <v/>
      </c>
      <c r="E300" s="71" t="str">
        <f t="shared" ca="1" si="32"/>
        <v/>
      </c>
      <c r="F300" s="72"/>
      <c r="G300" s="83"/>
      <c r="H300" s="73"/>
      <c r="I300" s="164" t="str" cm="1">
        <f t="array" aca="1" ref="I300" ca="1">INDIRECT("各月内訳表!S" &amp; 29+27*(B298-1))</f>
        <v/>
      </c>
      <c r="J300" s="165"/>
      <c r="K300" s="85"/>
      <c r="L300" s="85"/>
      <c r="U300" s="87" t="str">
        <f>IF(F300="","",IF(AND(F300&lt;&gt;"",入力ボックス!$C$7&gt;F300),"交付決定日前","○"))</f>
        <v/>
      </c>
      <c r="V300" s="88" t="str">
        <f>IF(G300="","",IF(AND(G300&lt;&gt;"",入力ボックス!$C$8&lt;G300),"完了日より後",IF(O298&gt;G300,"発注と支払の日付が前後","○")))</f>
        <v/>
      </c>
    </row>
    <row r="301" spans="2:22" ht="14.25" customHeight="1">
      <c r="C301" s="70" t="str">
        <f ca="1">IF($D301="","",IF(LEFT($C$7,1)="⑭","14-","1-") &amp; $B298 &amp; "_"&amp;各月内訳表!$H$7)</f>
        <v/>
      </c>
      <c r="D301" s="71" t="str" cm="1">
        <f t="array" aca="1" ref="D301" ca="1">INDIRECT("各月内訳表!H" &amp; 29+27*(B298-1))</f>
        <v/>
      </c>
      <c r="E301" s="71" t="str">
        <f t="shared" ca="1" si="32"/>
        <v/>
      </c>
      <c r="F301" s="72"/>
      <c r="G301" s="83"/>
      <c r="H301" s="73"/>
      <c r="I301" s="164" t="str" cm="1">
        <f t="array" aca="1" ref="I301" ca="1">INDIRECT("各月内訳表!T" &amp; 29+27*(B298-1))</f>
        <v/>
      </c>
      <c r="J301" s="165"/>
      <c r="K301" s="85"/>
      <c r="L301" s="85"/>
      <c r="U301" s="87" t="str">
        <f>IF(F301="","",IF(AND(F301&lt;&gt;"",入力ボックス!$C$7&gt;F301),"交付決定日前","○"))</f>
        <v/>
      </c>
      <c r="V301" s="88" t="str">
        <f>IF(G301="","",IF(AND(G301&lt;&gt;"",入力ボックス!$C$8&lt;G301),"完了日より後",IF(O299&gt;G301,"発注と支払の日付が前後","○")))</f>
        <v/>
      </c>
    </row>
    <row r="302" spans="2:22" ht="14.25" customHeight="1">
      <c r="C302" s="70" t="str">
        <f ca="1">IF($D302="","",IF(LEFT($C$7,1)="⑭","14-","1-") &amp; $B298 &amp; "_"&amp;各月内訳表!$I$7)</f>
        <v/>
      </c>
      <c r="D302" s="71" t="str" cm="1">
        <f t="array" aca="1" ref="D302" ca="1">INDIRECT("各月内訳表!I" &amp; 29+27*(B298-1))</f>
        <v/>
      </c>
      <c r="E302" s="71" t="str">
        <f t="shared" ca="1" si="32"/>
        <v/>
      </c>
      <c r="F302" s="72"/>
      <c r="G302" s="83"/>
      <c r="H302" s="73"/>
      <c r="I302" s="164" t="str" cm="1">
        <f t="array" aca="1" ref="I302" ca="1">INDIRECT("各月内訳表!U" &amp; 29+27*(B298-1))</f>
        <v/>
      </c>
      <c r="J302" s="165"/>
      <c r="K302" s="85"/>
      <c r="L302" s="85"/>
      <c r="U302" s="87" t="str">
        <f>IF(F302="","",IF(AND(F302&lt;&gt;"",入力ボックス!$C$7&gt;F302),"交付決定日前","○"))</f>
        <v/>
      </c>
      <c r="V302" s="88" t="str">
        <f>IF(G302="","",IF(AND(G302&lt;&gt;"",入力ボックス!$C$8&lt;G302),"完了日より後",IF(O300&gt;G302,"発注と支払の日付が前後","○")))</f>
        <v/>
      </c>
    </row>
    <row r="303" spans="2:22" ht="14.25" customHeight="1">
      <c r="C303" s="70" t="str">
        <f ca="1">IF($D303="","",IF(LEFT($C$7,1)="⑭","14-","1-") &amp; $B298 &amp; "_"&amp;各月内訳表!$J$7)</f>
        <v/>
      </c>
      <c r="D303" s="71" t="str" cm="1">
        <f t="array" aca="1" ref="D303" ca="1">INDIRECT("各月内訳表!J" &amp; 29+27*(B298-1))</f>
        <v/>
      </c>
      <c r="E303" s="71" t="str">
        <f t="shared" ca="1" si="32"/>
        <v/>
      </c>
      <c r="F303" s="72"/>
      <c r="G303" s="83"/>
      <c r="H303" s="73"/>
      <c r="I303" s="164" t="str" cm="1">
        <f t="array" aca="1" ref="I303" ca="1">INDIRECT("各月内訳表!V" &amp; 29+27*(B298-1))</f>
        <v/>
      </c>
      <c r="J303" s="165"/>
      <c r="K303" s="85"/>
      <c r="L303" s="85"/>
      <c r="U303" s="87" t="str">
        <f>IF(F303="","",IF(AND(F303&lt;&gt;"",入力ボックス!$C$7&gt;F303),"交付決定日前","○"))</f>
        <v/>
      </c>
      <c r="V303" s="88" t="str">
        <f>IF(G303="","",IF(AND(G303&lt;&gt;"",入力ボックス!$C$8&lt;G303),"完了日より後",IF(O301&gt;G303,"発注と支払の日付が前後","○")))</f>
        <v/>
      </c>
    </row>
    <row r="304" spans="2:22" ht="14.25" customHeight="1">
      <c r="C304" s="70" t="str">
        <f ca="1">IF($D304="","",IF(LEFT($C$7,1)="⑭","14-","1-") &amp; $B298 &amp; "_"&amp;各月内訳表!$K$7)</f>
        <v/>
      </c>
      <c r="D304" s="71" t="str" cm="1">
        <f t="array" aca="1" ref="D304" ca="1">INDIRECT("各月内訳表!K" &amp; 29+27*(B298-1))</f>
        <v/>
      </c>
      <c r="E304" s="71" t="str">
        <f t="shared" ca="1" si="32"/>
        <v/>
      </c>
      <c r="F304" s="72"/>
      <c r="G304" s="83"/>
      <c r="H304" s="73"/>
      <c r="I304" s="164" t="str" cm="1">
        <f t="array" aca="1" ref="I304" ca="1">INDIRECT("各月内訳表!W" &amp; 29+27*(B298-1))</f>
        <v/>
      </c>
      <c r="J304" s="165"/>
      <c r="K304" s="85"/>
      <c r="L304" s="85"/>
      <c r="U304" s="87" t="str">
        <f>IF(F304="","",IF(AND(F304&lt;&gt;"",入力ボックス!$C$7&gt;F304),"交付決定日前","○"))</f>
        <v/>
      </c>
      <c r="V304" s="88" t="str">
        <f>IF(G304="","",IF(AND(G304&lt;&gt;"",入力ボックス!$C$8&lt;G304),"完了日より後",IF(O302&gt;G304,"発注と支払の日付が前後","○")))</f>
        <v/>
      </c>
    </row>
    <row r="305" spans="2:22" ht="14.25" customHeight="1">
      <c r="C305" s="74" t="str">
        <f ca="1">IF($D305="","",IF(LEFT($C$7,1)="⑭","14-","1-") &amp; $B298 &amp; "_"&amp;各月内訳表!$L$7)</f>
        <v/>
      </c>
      <c r="D305" s="75" t="str" cm="1">
        <f t="array" aca="1" ref="D305" ca="1">INDIRECT("各月内訳表!L" &amp; 29+27*(B298-1))</f>
        <v/>
      </c>
      <c r="E305" s="75" t="str">
        <f t="shared" ca="1" si="32"/>
        <v/>
      </c>
      <c r="F305" s="76"/>
      <c r="G305" s="84"/>
      <c r="H305" s="73"/>
      <c r="I305" s="164" t="str" cm="1">
        <f t="array" aca="1" ref="I305" ca="1">INDIRECT("各月内訳表!X" &amp; 29+27*(B298-1))</f>
        <v/>
      </c>
      <c r="J305" s="165"/>
      <c r="K305" s="85"/>
      <c r="L305" s="85"/>
      <c r="U305" s="87" t="str">
        <f>IF(F305="","",IF(AND(F305&lt;&gt;"",入力ボックス!$C$7&gt;F305),"交付決定日前","○"))</f>
        <v/>
      </c>
      <c r="V305" s="88" t="str">
        <f>IF(G305="","",IF(AND(G305&lt;&gt;"",入力ボックス!$C$8&lt;G305),"完了日より後",IF(O303&gt;G305,"発注と支払の日付が前後","○")))</f>
        <v/>
      </c>
    </row>
    <row r="306" spans="2:22" ht="14.25" customHeight="1">
      <c r="C306" s="77"/>
      <c r="D306" s="78"/>
      <c r="E306" s="78"/>
      <c r="F306" s="79"/>
      <c r="G306" s="79"/>
      <c r="H306" s="80"/>
      <c r="I306" s="166"/>
      <c r="J306" s="167"/>
      <c r="K306" s="78"/>
      <c r="L306" s="78"/>
      <c r="U306" s="89" t="str">
        <f>IF(F306="","",IF(AND(F306&lt;&gt;"",入力ボックス!$C$7&gt;F306),"交付決定日前","○"))</f>
        <v/>
      </c>
      <c r="V306" s="89" t="str">
        <f>IF(G306="","",IF(AND(G306&lt;&gt;"",入力ボックス!$C$8&lt;G306),"完了日より後",IF(O304&gt;G306,"発注と支払の日付が前後","○")))</f>
        <v/>
      </c>
    </row>
    <row r="307" spans="2:22" ht="14.25" customHeight="1">
      <c r="B307" s="46">
        <f>B298+1</f>
        <v>34</v>
      </c>
      <c r="C307" s="67" t="str">
        <f ca="1">IF($D307="","",IF(LEFT($C$7,1)="⑭","14-","1-") &amp; $B307 &amp;"_"&amp;各月内訳表!$E$7)</f>
        <v/>
      </c>
      <c r="D307" s="68" t="str" cm="1">
        <f t="array" aca="1" ref="D307" ca="1">INDIRECT("各月内訳表!E" &amp; 29+27*(B307-1))</f>
        <v/>
      </c>
      <c r="E307" s="68" t="str">
        <f ca="1">IF(ISBLANK(D307),"",D307)</f>
        <v/>
      </c>
      <c r="F307" s="82"/>
      <c r="G307" s="82"/>
      <c r="H307" s="141" t="str" cm="1">
        <f t="array" aca="1" ref="H307" ca="1">IF(INDIRECT("各月内訳表!E"&amp;5+27*(B307-1))="","",HYPERLINK("#各月内訳表!E"&amp;5+27*(B307-1),INDIRECT("各月内訳表!E"&amp;5+27*(B307-1))))</f>
        <v/>
      </c>
      <c r="I307" s="170" t="str" cm="1">
        <f t="array" aca="1" ref="I307" ca="1">INDIRECT("各月内訳表!Q" &amp; 29+27*(B307-1))</f>
        <v/>
      </c>
      <c r="J307" s="171"/>
      <c r="K307" s="85"/>
      <c r="L307" s="85"/>
      <c r="U307" s="87" t="str">
        <f>IF(F307="","",IF(AND(F307&lt;&gt;"",入力ボックス!$C$7&gt;F307),"交付決定日前","○"))</f>
        <v/>
      </c>
      <c r="V307" s="88" t="str">
        <f>IF(G307="","",IF(AND(G307&lt;&gt;"",入力ボックス!$C$8&lt;G307),"完了日より後",IF(O305&gt;G307,"発注と支払の日付が前後","○")))</f>
        <v/>
      </c>
    </row>
    <row r="308" spans="2:22" ht="14.25" customHeight="1">
      <c r="C308" s="70" t="str">
        <f ca="1">IF($D308="","",IF(LEFT($C$7,1)="⑭","14-","1-") &amp; $B307 &amp; "_"&amp;各月内訳表!$F$7)</f>
        <v/>
      </c>
      <c r="D308" s="71" t="str" cm="1">
        <f t="array" aca="1" ref="D308" ca="1">INDIRECT("各月内訳表!F" &amp; 29+27*(B307-1))</f>
        <v/>
      </c>
      <c r="E308" s="71" t="str">
        <f t="shared" ref="E308:E314" ca="1" si="33">IF(ISBLANK(D308),"",D308)</f>
        <v/>
      </c>
      <c r="F308" s="72"/>
      <c r="G308" s="83"/>
      <c r="H308" s="73"/>
      <c r="I308" s="164" t="str" cm="1">
        <f t="array" aca="1" ref="I308" ca="1">INDIRECT("各月内訳表!R" &amp; 29+27*(B307-1))</f>
        <v/>
      </c>
      <c r="J308" s="165"/>
      <c r="K308" s="85"/>
      <c r="L308" s="85"/>
      <c r="U308" s="87" t="str">
        <f>IF(F308="","",IF(AND(F308&lt;&gt;"",入力ボックス!$C$7&gt;F308),"交付決定日前","○"))</f>
        <v/>
      </c>
      <c r="V308" s="88" t="str">
        <f>IF(G308="","",IF(AND(G308&lt;&gt;"",入力ボックス!$C$8&lt;G308),"完了日より後",IF(O306&gt;G308,"発注と支払の日付が前後","○")))</f>
        <v/>
      </c>
    </row>
    <row r="309" spans="2:22" ht="14.25" customHeight="1">
      <c r="C309" s="70" t="str">
        <f ca="1">IF($D309="","",IF(LEFT($C$7,1)="⑭","14-","1-") &amp; $B307 &amp; "_"&amp;各月内訳表!$G$7)</f>
        <v/>
      </c>
      <c r="D309" s="71" t="str" cm="1">
        <f t="array" aca="1" ref="D309" ca="1">INDIRECT("各月内訳表!G" &amp; 29+27*(B307-1))</f>
        <v/>
      </c>
      <c r="E309" s="71" t="str">
        <f t="shared" ca="1" si="33"/>
        <v/>
      </c>
      <c r="F309" s="72"/>
      <c r="G309" s="83"/>
      <c r="H309" s="73"/>
      <c r="I309" s="164" t="str" cm="1">
        <f t="array" aca="1" ref="I309" ca="1">INDIRECT("各月内訳表!S" &amp; 29+27*(B307-1))</f>
        <v/>
      </c>
      <c r="J309" s="165"/>
      <c r="K309" s="85"/>
      <c r="L309" s="85"/>
      <c r="U309" s="87" t="str">
        <f>IF(F309="","",IF(AND(F309&lt;&gt;"",入力ボックス!$C$7&gt;F309),"交付決定日前","○"))</f>
        <v/>
      </c>
      <c r="V309" s="88" t="str">
        <f>IF(G309="","",IF(AND(G309&lt;&gt;"",入力ボックス!$C$8&lt;G309),"完了日より後",IF(O307&gt;G309,"発注と支払の日付が前後","○")))</f>
        <v/>
      </c>
    </row>
    <row r="310" spans="2:22" ht="14.25" customHeight="1">
      <c r="C310" s="70" t="str">
        <f ca="1">IF($D310="","",IF(LEFT($C$7,1)="⑭","14-","1-") &amp; $B307 &amp; "_"&amp;各月内訳表!$H$7)</f>
        <v/>
      </c>
      <c r="D310" s="71" t="str" cm="1">
        <f t="array" aca="1" ref="D310" ca="1">INDIRECT("各月内訳表!H" &amp; 29+27*(B307-1))</f>
        <v/>
      </c>
      <c r="E310" s="71" t="str">
        <f t="shared" ca="1" si="33"/>
        <v/>
      </c>
      <c r="F310" s="72"/>
      <c r="G310" s="83"/>
      <c r="H310" s="73"/>
      <c r="I310" s="164" t="str" cm="1">
        <f t="array" aca="1" ref="I310" ca="1">INDIRECT("各月内訳表!T" &amp; 29+27*(B307-1))</f>
        <v/>
      </c>
      <c r="J310" s="165"/>
      <c r="K310" s="85"/>
      <c r="L310" s="85"/>
      <c r="U310" s="87" t="str">
        <f>IF(F310="","",IF(AND(F310&lt;&gt;"",入力ボックス!$C$7&gt;F310),"交付決定日前","○"))</f>
        <v/>
      </c>
      <c r="V310" s="88" t="str">
        <f>IF(G310="","",IF(AND(G310&lt;&gt;"",入力ボックス!$C$8&lt;G310),"完了日より後",IF(O308&gt;G310,"発注と支払の日付が前後","○")))</f>
        <v/>
      </c>
    </row>
    <row r="311" spans="2:22" ht="14.25" customHeight="1">
      <c r="C311" s="70" t="str">
        <f ca="1">IF($D311="","",IF(LEFT($C$7,1)="⑭","14-","1-") &amp; $B307 &amp; "_"&amp;各月内訳表!$I$7)</f>
        <v/>
      </c>
      <c r="D311" s="71" t="str" cm="1">
        <f t="array" aca="1" ref="D311" ca="1">INDIRECT("各月内訳表!I" &amp; 29+27*(B307-1))</f>
        <v/>
      </c>
      <c r="E311" s="71" t="str">
        <f t="shared" ca="1" si="33"/>
        <v/>
      </c>
      <c r="F311" s="72"/>
      <c r="G311" s="83"/>
      <c r="H311" s="73"/>
      <c r="I311" s="164" t="str" cm="1">
        <f t="array" aca="1" ref="I311" ca="1">INDIRECT("各月内訳表!U" &amp; 29+27*(B307-1))</f>
        <v/>
      </c>
      <c r="J311" s="165"/>
      <c r="K311" s="85"/>
      <c r="L311" s="85"/>
      <c r="U311" s="87" t="str">
        <f>IF(F311="","",IF(AND(F311&lt;&gt;"",入力ボックス!$C$7&gt;F311),"交付決定日前","○"))</f>
        <v/>
      </c>
      <c r="V311" s="88" t="str">
        <f>IF(G311="","",IF(AND(G311&lt;&gt;"",入力ボックス!$C$8&lt;G311),"完了日より後",IF(O309&gt;G311,"発注と支払の日付が前後","○")))</f>
        <v/>
      </c>
    </row>
    <row r="312" spans="2:22" ht="14.25" customHeight="1">
      <c r="C312" s="70" t="str">
        <f ca="1">IF($D312="","",IF(LEFT($C$7,1)="⑭","14-","1-") &amp; $B307 &amp; "_"&amp;各月内訳表!$J$7)</f>
        <v/>
      </c>
      <c r="D312" s="71" t="str" cm="1">
        <f t="array" aca="1" ref="D312" ca="1">INDIRECT("各月内訳表!J" &amp; 29+27*(B307-1))</f>
        <v/>
      </c>
      <c r="E312" s="71" t="str">
        <f t="shared" ca="1" si="33"/>
        <v/>
      </c>
      <c r="F312" s="72"/>
      <c r="G312" s="83"/>
      <c r="H312" s="73"/>
      <c r="I312" s="164" t="str" cm="1">
        <f t="array" aca="1" ref="I312" ca="1">INDIRECT("各月内訳表!V" &amp; 29+27*(B307-1))</f>
        <v/>
      </c>
      <c r="J312" s="165"/>
      <c r="K312" s="85"/>
      <c r="L312" s="85"/>
      <c r="U312" s="87" t="str">
        <f>IF(F312="","",IF(AND(F312&lt;&gt;"",入力ボックス!$C$7&gt;F312),"交付決定日前","○"))</f>
        <v/>
      </c>
      <c r="V312" s="88" t="str">
        <f>IF(G312="","",IF(AND(G312&lt;&gt;"",入力ボックス!$C$8&lt;G312),"完了日より後",IF(O310&gt;G312,"発注と支払の日付が前後","○")))</f>
        <v/>
      </c>
    </row>
    <row r="313" spans="2:22" ht="14.25" customHeight="1">
      <c r="C313" s="70" t="str">
        <f ca="1">IF($D313="","",IF(LEFT($C$7,1)="⑭","14-","1-") &amp; $B307 &amp; "_"&amp;各月内訳表!$K$7)</f>
        <v/>
      </c>
      <c r="D313" s="71" t="str" cm="1">
        <f t="array" aca="1" ref="D313" ca="1">INDIRECT("各月内訳表!K" &amp; 29+27*(B307-1))</f>
        <v/>
      </c>
      <c r="E313" s="71" t="str">
        <f t="shared" ca="1" si="33"/>
        <v/>
      </c>
      <c r="F313" s="72"/>
      <c r="G313" s="83"/>
      <c r="H313" s="73"/>
      <c r="I313" s="164" t="str" cm="1">
        <f t="array" aca="1" ref="I313" ca="1">INDIRECT("各月内訳表!W" &amp; 29+27*(B307-1))</f>
        <v/>
      </c>
      <c r="J313" s="165"/>
      <c r="K313" s="85"/>
      <c r="L313" s="85"/>
      <c r="U313" s="87" t="str">
        <f>IF(F313="","",IF(AND(F313&lt;&gt;"",入力ボックス!$C$7&gt;F313),"交付決定日前","○"))</f>
        <v/>
      </c>
      <c r="V313" s="88" t="str">
        <f>IF(G313="","",IF(AND(G313&lt;&gt;"",入力ボックス!$C$8&lt;G313),"完了日より後",IF(O311&gt;G313,"発注と支払の日付が前後","○")))</f>
        <v/>
      </c>
    </row>
    <row r="314" spans="2:22" ht="14.25" customHeight="1">
      <c r="C314" s="74" t="str">
        <f ca="1">IF($D314="","",IF(LEFT($C$7,1)="⑭","14-","1-") &amp; $B307 &amp; "_"&amp;各月内訳表!$L$7)</f>
        <v/>
      </c>
      <c r="D314" s="75" t="str" cm="1">
        <f t="array" aca="1" ref="D314" ca="1">INDIRECT("各月内訳表!L" &amp; 29+27*(B307-1))</f>
        <v/>
      </c>
      <c r="E314" s="75" t="str">
        <f t="shared" ca="1" si="33"/>
        <v/>
      </c>
      <c r="F314" s="76"/>
      <c r="G314" s="84"/>
      <c r="H314" s="73"/>
      <c r="I314" s="164" t="str" cm="1">
        <f t="array" aca="1" ref="I314" ca="1">INDIRECT("各月内訳表!X" &amp; 29+27*(B307-1))</f>
        <v/>
      </c>
      <c r="J314" s="165"/>
      <c r="K314" s="85"/>
      <c r="L314" s="85"/>
      <c r="U314" s="87" t="str">
        <f>IF(F314="","",IF(AND(F314&lt;&gt;"",入力ボックス!$C$7&gt;F314),"交付決定日前","○"))</f>
        <v/>
      </c>
      <c r="V314" s="88" t="str">
        <f>IF(G314="","",IF(AND(G314&lt;&gt;"",入力ボックス!$C$8&lt;G314),"完了日より後",IF(O312&gt;G314,"発注と支払の日付が前後","○")))</f>
        <v/>
      </c>
    </row>
    <row r="315" spans="2:22" ht="14.25" customHeight="1">
      <c r="C315" s="77"/>
      <c r="D315" s="78"/>
      <c r="E315" s="78"/>
      <c r="F315" s="79"/>
      <c r="G315" s="79"/>
      <c r="H315" s="80"/>
      <c r="I315" s="166"/>
      <c r="J315" s="167"/>
      <c r="K315" s="78"/>
      <c r="L315" s="78"/>
      <c r="U315" s="89" t="str">
        <f>IF(F315="","",IF(AND(F315&lt;&gt;"",入力ボックス!$C$7&gt;F315),"交付決定日前","○"))</f>
        <v/>
      </c>
      <c r="V315" s="89" t="str">
        <f>IF(G315="","",IF(AND(G315&lt;&gt;"",入力ボックス!$C$8&lt;G315),"完了日より後",IF(O313&gt;G315,"発注と支払の日付が前後","○")))</f>
        <v/>
      </c>
    </row>
    <row r="316" spans="2:22" ht="14.25" customHeight="1">
      <c r="B316" s="46">
        <f>B307+1</f>
        <v>35</v>
      </c>
      <c r="C316" s="67" t="str">
        <f ca="1">IF($D316="","",IF(LEFT($C$7,1)="⑭","14-","1-") &amp; $B316 &amp;"_"&amp;各月内訳表!$E$7)</f>
        <v/>
      </c>
      <c r="D316" s="68" t="str" cm="1">
        <f t="array" aca="1" ref="D316" ca="1">INDIRECT("各月内訳表!E" &amp; 29+27*(B316-1))</f>
        <v/>
      </c>
      <c r="E316" s="68" t="str">
        <f ca="1">IF(ISBLANK(D316),"",D316)</f>
        <v/>
      </c>
      <c r="F316" s="82"/>
      <c r="G316" s="82"/>
      <c r="H316" s="141" t="str" cm="1">
        <f t="array" aca="1" ref="H316" ca="1">IF(INDIRECT("各月内訳表!E"&amp;5+27*(B316-1))="","",HYPERLINK("#各月内訳表!E"&amp;5+27*(B316-1),INDIRECT("各月内訳表!E"&amp;5+27*(B316-1))))</f>
        <v/>
      </c>
      <c r="I316" s="170" t="str" cm="1">
        <f t="array" aca="1" ref="I316" ca="1">INDIRECT("各月内訳表!Q" &amp; 29+27*(B316-1))</f>
        <v/>
      </c>
      <c r="J316" s="171"/>
      <c r="K316" s="85"/>
      <c r="L316" s="85"/>
      <c r="N316" s="69"/>
      <c r="U316" s="87" t="str">
        <f>IF(F316="","",IF(AND(F316&lt;&gt;"",入力ボックス!$C$7&gt;F316),"交付決定日前","○"))</f>
        <v/>
      </c>
      <c r="V316" s="88" t="str">
        <f>IF(G316="","",IF(AND(G316&lt;&gt;"",入力ボックス!$C$8&lt;G316),"完了日より後",IF(O314&gt;G316,"発注と支払の日付が前後","○")))</f>
        <v/>
      </c>
    </row>
    <row r="317" spans="2:22" ht="14.25" customHeight="1">
      <c r="C317" s="70" t="str">
        <f ca="1">IF($D317="","",IF(LEFT($C$7,1)="⑭","14-","1-") &amp; $B316 &amp; "_"&amp;各月内訳表!$F$7)</f>
        <v/>
      </c>
      <c r="D317" s="71" t="str" cm="1">
        <f t="array" aca="1" ref="D317" ca="1">INDIRECT("各月内訳表!F" &amp; 29+27*(B316-1))</f>
        <v/>
      </c>
      <c r="E317" s="71" t="str">
        <f t="shared" ref="E317:E323" ca="1" si="34">IF(ISBLANK(D317),"",D317)</f>
        <v/>
      </c>
      <c r="F317" s="72"/>
      <c r="G317" s="83"/>
      <c r="H317" s="73"/>
      <c r="I317" s="164" t="str" cm="1">
        <f t="array" aca="1" ref="I317" ca="1">INDIRECT("各月内訳表!R" &amp; 29+27*(B316-1))</f>
        <v/>
      </c>
      <c r="J317" s="165"/>
      <c r="K317" s="85"/>
      <c r="L317" s="85"/>
      <c r="U317" s="87" t="str">
        <f>IF(F317="","",IF(AND(F317&lt;&gt;"",入力ボックス!$C$7&gt;F317),"交付決定日前","○"))</f>
        <v/>
      </c>
      <c r="V317" s="88" t="str">
        <f>IF(G317="","",IF(AND(G317&lt;&gt;"",入力ボックス!$C$8&lt;G317),"完了日より後",IF(O315&gt;G317,"発注と支払の日付が前後","○")))</f>
        <v/>
      </c>
    </row>
    <row r="318" spans="2:22" ht="14.25" customHeight="1">
      <c r="C318" s="70" t="str">
        <f ca="1">IF($D318="","",IF(LEFT($C$7,1)="⑭","14-","1-") &amp; $B316 &amp; "_"&amp;各月内訳表!$G$7)</f>
        <v/>
      </c>
      <c r="D318" s="71" t="str" cm="1">
        <f t="array" aca="1" ref="D318" ca="1">INDIRECT("各月内訳表!G" &amp; 29+27*(B316-1))</f>
        <v/>
      </c>
      <c r="E318" s="71" t="str">
        <f t="shared" ca="1" si="34"/>
        <v/>
      </c>
      <c r="F318" s="72"/>
      <c r="G318" s="83"/>
      <c r="H318" s="73"/>
      <c r="I318" s="164" t="str" cm="1">
        <f t="array" aca="1" ref="I318" ca="1">INDIRECT("各月内訳表!S" &amp; 29+27*(B316-1))</f>
        <v/>
      </c>
      <c r="J318" s="165"/>
      <c r="K318" s="85"/>
      <c r="L318" s="85"/>
      <c r="U318" s="87" t="str">
        <f>IF(F318="","",IF(AND(F318&lt;&gt;"",入力ボックス!$C$7&gt;F318),"交付決定日前","○"))</f>
        <v/>
      </c>
      <c r="V318" s="88" t="str">
        <f>IF(G318="","",IF(AND(G318&lt;&gt;"",入力ボックス!$C$8&lt;G318),"完了日より後",IF(O316&gt;G318,"発注と支払の日付が前後","○")))</f>
        <v/>
      </c>
    </row>
    <row r="319" spans="2:22" ht="14.25" customHeight="1">
      <c r="C319" s="70" t="str">
        <f ca="1">IF($D319="","",IF(LEFT($C$7,1)="⑭","14-","1-") &amp; $B316 &amp; "_"&amp;各月内訳表!$H$7)</f>
        <v/>
      </c>
      <c r="D319" s="71" t="str" cm="1">
        <f t="array" aca="1" ref="D319" ca="1">INDIRECT("各月内訳表!H" &amp; 29+27*(B316-1))</f>
        <v/>
      </c>
      <c r="E319" s="71" t="str">
        <f t="shared" ca="1" si="34"/>
        <v/>
      </c>
      <c r="F319" s="72"/>
      <c r="G319" s="83"/>
      <c r="H319" s="73"/>
      <c r="I319" s="164" t="str" cm="1">
        <f t="array" aca="1" ref="I319" ca="1">INDIRECT("各月内訳表!T" &amp; 29+27*(B316-1))</f>
        <v/>
      </c>
      <c r="J319" s="165"/>
      <c r="K319" s="85"/>
      <c r="L319" s="85"/>
      <c r="U319" s="87" t="str">
        <f>IF(F319="","",IF(AND(F319&lt;&gt;"",入力ボックス!$C$7&gt;F319),"交付決定日前","○"))</f>
        <v/>
      </c>
      <c r="V319" s="88" t="str">
        <f>IF(G319="","",IF(AND(G319&lt;&gt;"",入力ボックス!$C$8&lt;G319),"完了日より後",IF(O317&gt;G319,"発注と支払の日付が前後","○")))</f>
        <v/>
      </c>
    </row>
    <row r="320" spans="2:22" ht="14.25" customHeight="1">
      <c r="C320" s="70" t="str">
        <f ca="1">IF($D320="","",IF(LEFT($C$7,1)="⑭","14-","1-") &amp; $B316 &amp; "_"&amp;各月内訳表!$I$7)</f>
        <v/>
      </c>
      <c r="D320" s="71" t="str" cm="1">
        <f t="array" aca="1" ref="D320" ca="1">INDIRECT("各月内訳表!I" &amp; 29+27*(B316-1))</f>
        <v/>
      </c>
      <c r="E320" s="71" t="str">
        <f t="shared" ca="1" si="34"/>
        <v/>
      </c>
      <c r="F320" s="72"/>
      <c r="G320" s="83"/>
      <c r="H320" s="73"/>
      <c r="I320" s="164" t="str" cm="1">
        <f t="array" aca="1" ref="I320" ca="1">INDIRECT("各月内訳表!U" &amp; 29+27*(B316-1))</f>
        <v/>
      </c>
      <c r="J320" s="165"/>
      <c r="K320" s="85"/>
      <c r="L320" s="85"/>
      <c r="U320" s="87" t="str">
        <f>IF(F320="","",IF(AND(F320&lt;&gt;"",入力ボックス!$C$7&gt;F320),"交付決定日前","○"))</f>
        <v/>
      </c>
      <c r="V320" s="88" t="str">
        <f>IF(G320="","",IF(AND(G320&lt;&gt;"",入力ボックス!$C$8&lt;G320),"完了日より後",IF(O318&gt;G320,"発注と支払の日付が前後","○")))</f>
        <v/>
      </c>
    </row>
    <row r="321" spans="2:22" ht="14.25" customHeight="1">
      <c r="C321" s="70" t="str">
        <f ca="1">IF($D321="","",IF(LEFT($C$7,1)="⑭","14-","1-") &amp; $B316 &amp; "_"&amp;各月内訳表!$J$7)</f>
        <v/>
      </c>
      <c r="D321" s="71" t="str" cm="1">
        <f t="array" aca="1" ref="D321" ca="1">INDIRECT("各月内訳表!J" &amp; 29+27*(B316-1))</f>
        <v/>
      </c>
      <c r="E321" s="71" t="str">
        <f t="shared" ca="1" si="34"/>
        <v/>
      </c>
      <c r="F321" s="72"/>
      <c r="G321" s="83"/>
      <c r="H321" s="73"/>
      <c r="I321" s="164" t="str" cm="1">
        <f t="array" aca="1" ref="I321" ca="1">INDIRECT("各月内訳表!V" &amp; 29+27*(B316-1))</f>
        <v/>
      </c>
      <c r="J321" s="165"/>
      <c r="K321" s="85"/>
      <c r="L321" s="85"/>
      <c r="U321" s="87" t="str">
        <f>IF(F321="","",IF(AND(F321&lt;&gt;"",入力ボックス!$C$7&gt;F321),"交付決定日前","○"))</f>
        <v/>
      </c>
      <c r="V321" s="88" t="str">
        <f>IF(G321="","",IF(AND(G321&lt;&gt;"",入力ボックス!$C$8&lt;G321),"完了日より後",IF(O319&gt;G321,"発注と支払の日付が前後","○")))</f>
        <v/>
      </c>
    </row>
    <row r="322" spans="2:22" ht="14.25" customHeight="1">
      <c r="C322" s="70" t="str">
        <f ca="1">IF($D322="","",IF(LEFT($C$7,1)="⑭","14-","1-") &amp; $B316 &amp; "_"&amp;各月内訳表!$K$7)</f>
        <v/>
      </c>
      <c r="D322" s="71" t="str" cm="1">
        <f t="array" aca="1" ref="D322" ca="1">INDIRECT("各月内訳表!K" &amp; 29+27*(B316-1))</f>
        <v/>
      </c>
      <c r="E322" s="71" t="str">
        <f t="shared" ca="1" si="34"/>
        <v/>
      </c>
      <c r="F322" s="72"/>
      <c r="G322" s="83"/>
      <c r="H322" s="73"/>
      <c r="I322" s="164" t="str" cm="1">
        <f t="array" aca="1" ref="I322" ca="1">INDIRECT("各月内訳表!W" &amp; 29+27*(B316-1))</f>
        <v/>
      </c>
      <c r="J322" s="165"/>
      <c r="K322" s="85"/>
      <c r="L322" s="85"/>
      <c r="U322" s="87" t="str">
        <f>IF(F322="","",IF(AND(F322&lt;&gt;"",入力ボックス!$C$7&gt;F322),"交付決定日前","○"))</f>
        <v/>
      </c>
      <c r="V322" s="88" t="str">
        <f>IF(G322="","",IF(AND(G322&lt;&gt;"",入力ボックス!$C$8&lt;G322),"完了日より後",IF(O320&gt;G322,"発注と支払の日付が前後","○")))</f>
        <v/>
      </c>
    </row>
    <row r="323" spans="2:22" ht="14.25" customHeight="1">
      <c r="C323" s="74" t="str">
        <f ca="1">IF($D323="","",IF(LEFT($C$7,1)="⑭","14-","1-") &amp; $B316 &amp; "_"&amp;各月内訳表!$L$7)</f>
        <v/>
      </c>
      <c r="D323" s="75" t="str" cm="1">
        <f t="array" aca="1" ref="D323" ca="1">INDIRECT("各月内訳表!L" &amp; 29+27*(B316-1))</f>
        <v/>
      </c>
      <c r="E323" s="75" t="str">
        <f t="shared" ca="1" si="34"/>
        <v/>
      </c>
      <c r="F323" s="76"/>
      <c r="G323" s="84"/>
      <c r="H323" s="73"/>
      <c r="I323" s="164" t="str" cm="1">
        <f t="array" aca="1" ref="I323" ca="1">INDIRECT("各月内訳表!X" &amp; 29+27*(B316-1))</f>
        <v/>
      </c>
      <c r="J323" s="165"/>
      <c r="K323" s="85"/>
      <c r="L323" s="85"/>
      <c r="U323" s="87" t="str">
        <f>IF(F323="","",IF(AND(F323&lt;&gt;"",入力ボックス!$C$7&gt;F323),"交付決定日前","○"))</f>
        <v/>
      </c>
      <c r="V323" s="88" t="str">
        <f>IF(G323="","",IF(AND(G323&lt;&gt;"",入力ボックス!$C$8&lt;G323),"完了日より後",IF(O321&gt;G323,"発注と支払の日付が前後","○")))</f>
        <v/>
      </c>
    </row>
    <row r="324" spans="2:22" ht="14.25" customHeight="1">
      <c r="C324" s="77"/>
      <c r="D324" s="78"/>
      <c r="E324" s="78"/>
      <c r="F324" s="79"/>
      <c r="G324" s="79"/>
      <c r="H324" s="80"/>
      <c r="I324" s="166"/>
      <c r="J324" s="167"/>
      <c r="K324" s="78"/>
      <c r="L324" s="78"/>
      <c r="U324" s="89" t="str">
        <f>IF(F324="","",IF(AND(F324&lt;&gt;"",入力ボックス!$C$7&gt;F324),"交付決定日前","○"))</f>
        <v/>
      </c>
      <c r="V324" s="89" t="str">
        <f>IF(G324="","",IF(AND(G324&lt;&gt;"",入力ボックス!$C$8&lt;G324),"完了日より後",IF(O322&gt;G324,"発注と支払の日付が前後","○")))</f>
        <v/>
      </c>
    </row>
    <row r="325" spans="2:22" ht="14.25" customHeight="1">
      <c r="B325" s="46">
        <f>B316+1</f>
        <v>36</v>
      </c>
      <c r="C325" s="67" t="str">
        <f ca="1">IF($D325="","",IF(LEFT($C$7,1)="⑭","14-","1-") &amp; $B325 &amp;"_"&amp;各月内訳表!$E$7)</f>
        <v/>
      </c>
      <c r="D325" s="68" t="str" cm="1">
        <f t="array" aca="1" ref="D325" ca="1">INDIRECT("各月内訳表!E" &amp; 29+27*(B325-1))</f>
        <v/>
      </c>
      <c r="E325" s="68" t="str">
        <f ca="1">IF(ISBLANK(D325),"",D325)</f>
        <v/>
      </c>
      <c r="F325" s="82"/>
      <c r="G325" s="82"/>
      <c r="H325" s="141" t="str" cm="1">
        <f t="array" aca="1" ref="H325" ca="1">IF(INDIRECT("各月内訳表!E"&amp;5+27*(B325-1))="","",HYPERLINK("#各月内訳表!E"&amp;5+27*(B325-1),INDIRECT("各月内訳表!E"&amp;5+27*(B325-1))))</f>
        <v/>
      </c>
      <c r="I325" s="170" t="str" cm="1">
        <f t="array" aca="1" ref="I325" ca="1">INDIRECT("各月内訳表!Q" &amp; 29+27*(B325-1))</f>
        <v/>
      </c>
      <c r="J325" s="171"/>
      <c r="K325" s="85"/>
      <c r="L325" s="85"/>
      <c r="U325" s="87" t="str">
        <f>IF(F325="","",IF(AND(F325&lt;&gt;"",入力ボックス!$C$7&gt;F325),"交付決定日前","○"))</f>
        <v/>
      </c>
      <c r="V325" s="88" t="str">
        <f>IF(G325="","",IF(AND(G325&lt;&gt;"",入力ボックス!$C$8&lt;G325),"完了日より後",IF(O323&gt;G325,"発注と支払の日付が前後","○")))</f>
        <v/>
      </c>
    </row>
    <row r="326" spans="2:22" ht="14.25" customHeight="1">
      <c r="C326" s="70" t="str">
        <f ca="1">IF($D326="","",IF(LEFT($C$7,1)="⑭","14-","1-") &amp; $B325 &amp; "_"&amp;各月内訳表!$F$7)</f>
        <v/>
      </c>
      <c r="D326" s="71" t="str" cm="1">
        <f t="array" aca="1" ref="D326" ca="1">INDIRECT("各月内訳表!F" &amp; 29+27*(B325-1))</f>
        <v/>
      </c>
      <c r="E326" s="71" t="str">
        <f t="shared" ref="E326:E332" ca="1" si="35">IF(ISBLANK(D326),"",D326)</f>
        <v/>
      </c>
      <c r="F326" s="72"/>
      <c r="G326" s="83"/>
      <c r="H326" s="73"/>
      <c r="I326" s="164" t="str" cm="1">
        <f t="array" aca="1" ref="I326" ca="1">INDIRECT("各月内訳表!R" &amp; 29+27*(B325-1))</f>
        <v/>
      </c>
      <c r="J326" s="165"/>
      <c r="K326" s="85"/>
      <c r="L326" s="85"/>
      <c r="U326" s="87" t="str">
        <f>IF(F326="","",IF(AND(F326&lt;&gt;"",入力ボックス!$C$7&gt;F326),"交付決定日前","○"))</f>
        <v/>
      </c>
      <c r="V326" s="88" t="str">
        <f>IF(G326="","",IF(AND(G326&lt;&gt;"",入力ボックス!$C$8&lt;G326),"完了日より後",IF(O324&gt;G326,"発注と支払の日付が前後","○")))</f>
        <v/>
      </c>
    </row>
    <row r="327" spans="2:22" ht="14.25" customHeight="1">
      <c r="C327" s="70" t="str">
        <f ca="1">IF($D327="","",IF(LEFT($C$7,1)="⑭","14-","1-") &amp; $B325 &amp; "_"&amp;各月内訳表!$G$7)</f>
        <v/>
      </c>
      <c r="D327" s="71" t="str" cm="1">
        <f t="array" aca="1" ref="D327" ca="1">INDIRECT("各月内訳表!G" &amp; 29+27*(B325-1))</f>
        <v/>
      </c>
      <c r="E327" s="71" t="str">
        <f t="shared" ca="1" si="35"/>
        <v/>
      </c>
      <c r="F327" s="72"/>
      <c r="G327" s="83"/>
      <c r="H327" s="73"/>
      <c r="I327" s="164" t="str" cm="1">
        <f t="array" aca="1" ref="I327" ca="1">INDIRECT("各月内訳表!S" &amp; 29+27*(B325-1))</f>
        <v/>
      </c>
      <c r="J327" s="165"/>
      <c r="K327" s="85"/>
      <c r="L327" s="85"/>
      <c r="U327" s="87" t="str">
        <f>IF(F327="","",IF(AND(F327&lt;&gt;"",入力ボックス!$C$7&gt;F327),"交付決定日前","○"))</f>
        <v/>
      </c>
      <c r="V327" s="88" t="str">
        <f>IF(G327="","",IF(AND(G327&lt;&gt;"",入力ボックス!$C$8&lt;G327),"完了日より後",IF(O325&gt;G327,"発注と支払の日付が前後","○")))</f>
        <v/>
      </c>
    </row>
    <row r="328" spans="2:22" ht="14.25" customHeight="1">
      <c r="C328" s="70" t="str">
        <f ca="1">IF($D328="","",IF(LEFT($C$7,1)="⑭","14-","1-") &amp; $B325 &amp; "_"&amp;各月内訳表!$H$7)</f>
        <v/>
      </c>
      <c r="D328" s="71" t="str" cm="1">
        <f t="array" aca="1" ref="D328" ca="1">INDIRECT("各月内訳表!H" &amp; 29+27*(B325-1))</f>
        <v/>
      </c>
      <c r="E328" s="71" t="str">
        <f t="shared" ca="1" si="35"/>
        <v/>
      </c>
      <c r="F328" s="72"/>
      <c r="G328" s="83"/>
      <c r="H328" s="73"/>
      <c r="I328" s="164" t="str" cm="1">
        <f t="array" aca="1" ref="I328" ca="1">INDIRECT("各月内訳表!T" &amp; 29+27*(B325-1))</f>
        <v/>
      </c>
      <c r="J328" s="165"/>
      <c r="K328" s="85"/>
      <c r="L328" s="85"/>
      <c r="U328" s="87" t="str">
        <f>IF(F328="","",IF(AND(F328&lt;&gt;"",入力ボックス!$C$7&gt;F328),"交付決定日前","○"))</f>
        <v/>
      </c>
      <c r="V328" s="88" t="str">
        <f>IF(G328="","",IF(AND(G328&lt;&gt;"",入力ボックス!$C$8&lt;G328),"完了日より後",IF(O326&gt;G328,"発注と支払の日付が前後","○")))</f>
        <v/>
      </c>
    </row>
    <row r="329" spans="2:22" ht="14.25" customHeight="1">
      <c r="C329" s="70" t="str">
        <f ca="1">IF($D329="","",IF(LEFT($C$7,1)="⑭","14-","1-") &amp; $B325 &amp; "_"&amp;各月内訳表!$I$7)</f>
        <v/>
      </c>
      <c r="D329" s="71" t="str" cm="1">
        <f t="array" aca="1" ref="D329" ca="1">INDIRECT("各月内訳表!I" &amp; 29+27*(B325-1))</f>
        <v/>
      </c>
      <c r="E329" s="71" t="str">
        <f t="shared" ca="1" si="35"/>
        <v/>
      </c>
      <c r="F329" s="72"/>
      <c r="G329" s="83"/>
      <c r="H329" s="73"/>
      <c r="I329" s="164" t="str" cm="1">
        <f t="array" aca="1" ref="I329" ca="1">INDIRECT("各月内訳表!U" &amp; 29+27*(B325-1))</f>
        <v/>
      </c>
      <c r="J329" s="165"/>
      <c r="K329" s="85"/>
      <c r="L329" s="85"/>
      <c r="U329" s="87" t="str">
        <f>IF(F329="","",IF(AND(F329&lt;&gt;"",入力ボックス!$C$7&gt;F329),"交付決定日前","○"))</f>
        <v/>
      </c>
      <c r="V329" s="88" t="str">
        <f>IF(G329="","",IF(AND(G329&lt;&gt;"",入力ボックス!$C$8&lt;G329),"完了日より後",IF(O327&gt;G329,"発注と支払の日付が前後","○")))</f>
        <v/>
      </c>
    </row>
    <row r="330" spans="2:22" ht="14.25" customHeight="1">
      <c r="C330" s="70" t="str">
        <f ca="1">IF($D330="","",IF(LEFT($C$7,1)="⑭","14-","1-") &amp; $B325 &amp; "_"&amp;各月内訳表!$J$7)</f>
        <v/>
      </c>
      <c r="D330" s="71" t="str" cm="1">
        <f t="array" aca="1" ref="D330" ca="1">INDIRECT("各月内訳表!J" &amp; 29+27*(B325-1))</f>
        <v/>
      </c>
      <c r="E330" s="71" t="str">
        <f t="shared" ca="1" si="35"/>
        <v/>
      </c>
      <c r="F330" s="72"/>
      <c r="G330" s="83"/>
      <c r="H330" s="73"/>
      <c r="I330" s="164" t="str" cm="1">
        <f t="array" aca="1" ref="I330" ca="1">INDIRECT("各月内訳表!V" &amp; 29+27*(B325-1))</f>
        <v/>
      </c>
      <c r="J330" s="165"/>
      <c r="K330" s="85"/>
      <c r="L330" s="85"/>
      <c r="U330" s="87" t="str">
        <f>IF(F330="","",IF(AND(F330&lt;&gt;"",入力ボックス!$C$7&gt;F330),"交付決定日前","○"))</f>
        <v/>
      </c>
      <c r="V330" s="88" t="str">
        <f>IF(G330="","",IF(AND(G330&lt;&gt;"",入力ボックス!$C$8&lt;G330),"完了日より後",IF(O328&gt;G330,"発注と支払の日付が前後","○")))</f>
        <v/>
      </c>
    </row>
    <row r="331" spans="2:22" ht="14.25" customHeight="1">
      <c r="C331" s="70" t="str">
        <f ca="1">IF($D331="","",IF(LEFT($C$7,1)="⑭","14-","1-") &amp; $B325 &amp; "_"&amp;各月内訳表!$K$7)</f>
        <v/>
      </c>
      <c r="D331" s="71" t="str" cm="1">
        <f t="array" aca="1" ref="D331" ca="1">INDIRECT("各月内訳表!K" &amp; 29+27*(B325-1))</f>
        <v/>
      </c>
      <c r="E331" s="71" t="str">
        <f t="shared" ca="1" si="35"/>
        <v/>
      </c>
      <c r="F331" s="72"/>
      <c r="G331" s="83"/>
      <c r="H331" s="73"/>
      <c r="I331" s="164" t="str" cm="1">
        <f t="array" aca="1" ref="I331" ca="1">INDIRECT("各月内訳表!W" &amp; 29+27*(B325-1))</f>
        <v/>
      </c>
      <c r="J331" s="165"/>
      <c r="K331" s="85"/>
      <c r="L331" s="85"/>
      <c r="U331" s="87" t="str">
        <f>IF(F331="","",IF(AND(F331&lt;&gt;"",入力ボックス!$C$7&gt;F331),"交付決定日前","○"))</f>
        <v/>
      </c>
      <c r="V331" s="88" t="str">
        <f>IF(G331="","",IF(AND(G331&lt;&gt;"",入力ボックス!$C$8&lt;G331),"完了日より後",IF(O329&gt;G331,"発注と支払の日付が前後","○")))</f>
        <v/>
      </c>
    </row>
    <row r="332" spans="2:22" ht="14.25" customHeight="1">
      <c r="C332" s="74" t="str">
        <f ca="1">IF($D332="","",IF(LEFT($C$7,1)="⑭","14-","1-") &amp; $B325 &amp; "_"&amp;各月内訳表!$L$7)</f>
        <v/>
      </c>
      <c r="D332" s="75" t="str" cm="1">
        <f t="array" aca="1" ref="D332" ca="1">INDIRECT("各月内訳表!L" &amp; 29+27*(B325-1))</f>
        <v/>
      </c>
      <c r="E332" s="75" t="str">
        <f t="shared" ca="1" si="35"/>
        <v/>
      </c>
      <c r="F332" s="76"/>
      <c r="G332" s="84"/>
      <c r="H332" s="73"/>
      <c r="I332" s="164" t="str" cm="1">
        <f t="array" aca="1" ref="I332" ca="1">INDIRECT("各月内訳表!X" &amp; 29+27*(B325-1))</f>
        <v/>
      </c>
      <c r="J332" s="165"/>
      <c r="K332" s="85"/>
      <c r="L332" s="85"/>
      <c r="U332" s="87" t="str">
        <f>IF(F332="","",IF(AND(F332&lt;&gt;"",入力ボックス!$C$7&gt;F332),"交付決定日前","○"))</f>
        <v/>
      </c>
      <c r="V332" s="88" t="str">
        <f>IF(G332="","",IF(AND(G332&lt;&gt;"",入力ボックス!$C$8&lt;G332),"完了日より後",IF(O330&gt;G332,"発注と支払の日付が前後","○")))</f>
        <v/>
      </c>
    </row>
    <row r="333" spans="2:22" ht="14.25" customHeight="1">
      <c r="C333" s="77"/>
      <c r="D333" s="78"/>
      <c r="E333" s="78"/>
      <c r="F333" s="79"/>
      <c r="G333" s="79"/>
      <c r="H333" s="80"/>
      <c r="I333" s="166"/>
      <c r="J333" s="167"/>
      <c r="K333" s="78"/>
      <c r="L333" s="78"/>
      <c r="U333" s="89" t="str">
        <f>IF(F333="","",IF(AND(F333&lt;&gt;"",入力ボックス!$C$7&gt;F333),"交付決定日前","○"))</f>
        <v/>
      </c>
      <c r="V333" s="89" t="str">
        <f>IF(G333="","",IF(AND(G333&lt;&gt;"",入力ボックス!$C$8&lt;G333),"完了日より後",IF(O331&gt;G333,"発注と支払の日付が前後","○")))</f>
        <v/>
      </c>
    </row>
    <row r="334" spans="2:22" ht="14.25" customHeight="1">
      <c r="B334" s="46">
        <f>B325+1</f>
        <v>37</v>
      </c>
      <c r="C334" s="67" t="str">
        <f ca="1">IF($D334="","",IF(LEFT($C$7,1)="⑭","14-","1-") &amp; $B334 &amp;"_"&amp;各月内訳表!$E$7)</f>
        <v/>
      </c>
      <c r="D334" s="68" t="str" cm="1">
        <f t="array" aca="1" ref="D334" ca="1">INDIRECT("各月内訳表!E" &amp; 29+27*(B334-1))</f>
        <v/>
      </c>
      <c r="E334" s="68" t="str">
        <f ca="1">IF(ISBLANK(D334),"",D334)</f>
        <v/>
      </c>
      <c r="F334" s="82"/>
      <c r="G334" s="82"/>
      <c r="H334" s="141" t="str" cm="1">
        <f t="array" aca="1" ref="H334" ca="1">IF(INDIRECT("各月内訳表!E"&amp;5+27*(B334-1))="","",HYPERLINK("#各月内訳表!E"&amp;5+27*(B334-1),INDIRECT("各月内訳表!E"&amp;5+27*(B334-1))))</f>
        <v/>
      </c>
      <c r="I334" s="170" t="str" cm="1">
        <f t="array" aca="1" ref="I334" ca="1">INDIRECT("各月内訳表!Q" &amp; 29+27*(B334-1))</f>
        <v/>
      </c>
      <c r="J334" s="171"/>
      <c r="K334" s="85"/>
      <c r="L334" s="85"/>
      <c r="U334" s="87" t="str">
        <f>IF(F334="","",IF(AND(F334&lt;&gt;"",入力ボックス!$C$7&gt;F334),"交付決定日前","○"))</f>
        <v/>
      </c>
      <c r="V334" s="88" t="str">
        <f>IF(G334="","",IF(AND(G334&lt;&gt;"",入力ボックス!$C$8&lt;G334),"完了日より後",IF(O332&gt;G334,"発注と支払の日付が前後","○")))</f>
        <v/>
      </c>
    </row>
    <row r="335" spans="2:22" ht="14.25" customHeight="1">
      <c r="C335" s="70" t="str">
        <f ca="1">IF($D335="","",IF(LEFT($C$7,1)="⑭","14-","1-") &amp; $B334 &amp; "_"&amp;各月内訳表!$F$7)</f>
        <v/>
      </c>
      <c r="D335" s="71" t="str" cm="1">
        <f t="array" aca="1" ref="D335" ca="1">INDIRECT("各月内訳表!F" &amp; 29+27*(B334-1))</f>
        <v/>
      </c>
      <c r="E335" s="71" t="str">
        <f t="shared" ref="E335:E341" ca="1" si="36">IF(ISBLANK(D335),"",D335)</f>
        <v/>
      </c>
      <c r="F335" s="72"/>
      <c r="G335" s="83"/>
      <c r="H335" s="73"/>
      <c r="I335" s="164" t="str" cm="1">
        <f t="array" aca="1" ref="I335" ca="1">INDIRECT("各月内訳表!R" &amp; 29+27*(B334-1))</f>
        <v/>
      </c>
      <c r="J335" s="165"/>
      <c r="K335" s="85"/>
      <c r="L335" s="85"/>
      <c r="U335" s="87" t="str">
        <f>IF(F335="","",IF(AND(F335&lt;&gt;"",入力ボックス!$C$7&gt;F335),"交付決定日前","○"))</f>
        <v/>
      </c>
      <c r="V335" s="88" t="str">
        <f>IF(G335="","",IF(AND(G335&lt;&gt;"",入力ボックス!$C$8&lt;G335),"完了日より後",IF(O333&gt;G335,"発注と支払の日付が前後","○")))</f>
        <v/>
      </c>
    </row>
    <row r="336" spans="2:22" ht="14.25" customHeight="1">
      <c r="C336" s="70" t="str">
        <f ca="1">IF($D336="","",IF(LEFT($C$7,1)="⑭","14-","1-") &amp; $B334 &amp; "_"&amp;各月内訳表!$G$7)</f>
        <v/>
      </c>
      <c r="D336" s="71" t="str" cm="1">
        <f t="array" aca="1" ref="D336" ca="1">INDIRECT("各月内訳表!G" &amp; 29+27*(B334-1))</f>
        <v/>
      </c>
      <c r="E336" s="71" t="str">
        <f t="shared" ca="1" si="36"/>
        <v/>
      </c>
      <c r="F336" s="72"/>
      <c r="G336" s="83"/>
      <c r="H336" s="73"/>
      <c r="I336" s="164" t="str" cm="1">
        <f t="array" aca="1" ref="I336" ca="1">INDIRECT("各月内訳表!S" &amp; 29+27*(B334-1))</f>
        <v/>
      </c>
      <c r="J336" s="165"/>
      <c r="K336" s="85"/>
      <c r="L336" s="85"/>
      <c r="U336" s="87" t="str">
        <f>IF(F336="","",IF(AND(F336&lt;&gt;"",入力ボックス!$C$7&gt;F336),"交付決定日前","○"))</f>
        <v/>
      </c>
      <c r="V336" s="88" t="str">
        <f>IF(G336="","",IF(AND(G336&lt;&gt;"",入力ボックス!$C$8&lt;G336),"完了日より後",IF(O334&gt;G336,"発注と支払の日付が前後","○")))</f>
        <v/>
      </c>
    </row>
    <row r="337" spans="2:22" ht="14.25" customHeight="1">
      <c r="C337" s="70" t="str">
        <f ca="1">IF($D337="","",IF(LEFT($C$7,1)="⑭","14-","1-") &amp; $B334 &amp; "_"&amp;各月内訳表!$H$7)</f>
        <v/>
      </c>
      <c r="D337" s="71" t="str" cm="1">
        <f t="array" aca="1" ref="D337" ca="1">INDIRECT("各月内訳表!H" &amp; 29+27*(B334-1))</f>
        <v/>
      </c>
      <c r="E337" s="71" t="str">
        <f t="shared" ca="1" si="36"/>
        <v/>
      </c>
      <c r="F337" s="72"/>
      <c r="G337" s="83"/>
      <c r="H337" s="73"/>
      <c r="I337" s="164" t="str" cm="1">
        <f t="array" aca="1" ref="I337" ca="1">INDIRECT("各月内訳表!T" &amp; 29+27*(B334-1))</f>
        <v/>
      </c>
      <c r="J337" s="165"/>
      <c r="K337" s="85"/>
      <c r="L337" s="85"/>
      <c r="U337" s="87" t="str">
        <f>IF(F337="","",IF(AND(F337&lt;&gt;"",入力ボックス!$C$7&gt;F337),"交付決定日前","○"))</f>
        <v/>
      </c>
      <c r="V337" s="88" t="str">
        <f>IF(G337="","",IF(AND(G337&lt;&gt;"",入力ボックス!$C$8&lt;G337),"完了日より後",IF(O335&gt;G337,"発注と支払の日付が前後","○")))</f>
        <v/>
      </c>
    </row>
    <row r="338" spans="2:22" ht="14.25" customHeight="1">
      <c r="C338" s="70" t="str">
        <f ca="1">IF($D338="","",IF(LEFT($C$7,1)="⑭","14-","1-") &amp; $B334 &amp; "_"&amp;各月内訳表!$I$7)</f>
        <v/>
      </c>
      <c r="D338" s="71" t="str" cm="1">
        <f t="array" aca="1" ref="D338" ca="1">INDIRECT("各月内訳表!I" &amp; 29+27*(B334-1))</f>
        <v/>
      </c>
      <c r="E338" s="71" t="str">
        <f t="shared" ca="1" si="36"/>
        <v/>
      </c>
      <c r="F338" s="72"/>
      <c r="G338" s="83"/>
      <c r="H338" s="73"/>
      <c r="I338" s="164" t="str" cm="1">
        <f t="array" aca="1" ref="I338" ca="1">INDIRECT("各月内訳表!U" &amp; 29+27*(B334-1))</f>
        <v/>
      </c>
      <c r="J338" s="165"/>
      <c r="K338" s="85"/>
      <c r="L338" s="85"/>
      <c r="U338" s="87" t="str">
        <f>IF(F338="","",IF(AND(F338&lt;&gt;"",入力ボックス!$C$7&gt;F338),"交付決定日前","○"))</f>
        <v/>
      </c>
      <c r="V338" s="88" t="str">
        <f>IF(G338="","",IF(AND(G338&lt;&gt;"",入力ボックス!$C$8&lt;G338),"完了日より後",IF(O336&gt;G338,"発注と支払の日付が前後","○")))</f>
        <v/>
      </c>
    </row>
    <row r="339" spans="2:22" ht="14.25" customHeight="1">
      <c r="C339" s="70" t="str">
        <f ca="1">IF($D339="","",IF(LEFT($C$7,1)="⑭","14-","1-") &amp; $B334 &amp; "_"&amp;各月内訳表!$J$7)</f>
        <v/>
      </c>
      <c r="D339" s="71" t="str" cm="1">
        <f t="array" aca="1" ref="D339" ca="1">INDIRECT("各月内訳表!J" &amp; 29+27*(B334-1))</f>
        <v/>
      </c>
      <c r="E339" s="71" t="str">
        <f t="shared" ca="1" si="36"/>
        <v/>
      </c>
      <c r="F339" s="72"/>
      <c r="G339" s="83"/>
      <c r="H339" s="73"/>
      <c r="I339" s="164" t="str" cm="1">
        <f t="array" aca="1" ref="I339" ca="1">INDIRECT("各月内訳表!V" &amp; 29+27*(B334-1))</f>
        <v/>
      </c>
      <c r="J339" s="165"/>
      <c r="K339" s="85"/>
      <c r="L339" s="85"/>
      <c r="U339" s="87" t="str">
        <f>IF(F339="","",IF(AND(F339&lt;&gt;"",入力ボックス!$C$7&gt;F339),"交付決定日前","○"))</f>
        <v/>
      </c>
      <c r="V339" s="88" t="str">
        <f>IF(G339="","",IF(AND(G339&lt;&gt;"",入力ボックス!$C$8&lt;G339),"完了日より後",IF(O337&gt;G339,"発注と支払の日付が前後","○")))</f>
        <v/>
      </c>
    </row>
    <row r="340" spans="2:22" ht="14.25" customHeight="1">
      <c r="C340" s="70" t="str">
        <f ca="1">IF($D340="","",IF(LEFT($C$7,1)="⑭","14-","1-") &amp; $B334 &amp; "_"&amp;各月内訳表!$K$7)</f>
        <v/>
      </c>
      <c r="D340" s="71" t="str" cm="1">
        <f t="array" aca="1" ref="D340" ca="1">INDIRECT("各月内訳表!K" &amp; 29+27*(B334-1))</f>
        <v/>
      </c>
      <c r="E340" s="71" t="str">
        <f t="shared" ca="1" si="36"/>
        <v/>
      </c>
      <c r="F340" s="72"/>
      <c r="G340" s="83"/>
      <c r="H340" s="73"/>
      <c r="I340" s="164" t="str" cm="1">
        <f t="array" aca="1" ref="I340" ca="1">INDIRECT("各月内訳表!W" &amp; 29+27*(B334-1))</f>
        <v/>
      </c>
      <c r="J340" s="165"/>
      <c r="K340" s="85"/>
      <c r="L340" s="85"/>
      <c r="U340" s="87" t="str">
        <f>IF(F340="","",IF(AND(F340&lt;&gt;"",入力ボックス!$C$7&gt;F340),"交付決定日前","○"))</f>
        <v/>
      </c>
      <c r="V340" s="88" t="str">
        <f>IF(G340="","",IF(AND(G340&lt;&gt;"",入力ボックス!$C$8&lt;G340),"完了日より後",IF(O338&gt;G340,"発注と支払の日付が前後","○")))</f>
        <v/>
      </c>
    </row>
    <row r="341" spans="2:22" ht="14.25" customHeight="1">
      <c r="C341" s="74" t="str">
        <f ca="1">IF($D341="","",IF(LEFT($C$7,1)="⑭","14-","1-") &amp; $B334 &amp; "_"&amp;各月内訳表!$L$7)</f>
        <v/>
      </c>
      <c r="D341" s="75" t="str" cm="1">
        <f t="array" aca="1" ref="D341" ca="1">INDIRECT("各月内訳表!L" &amp; 29+27*(B334-1))</f>
        <v/>
      </c>
      <c r="E341" s="75" t="str">
        <f t="shared" ca="1" si="36"/>
        <v/>
      </c>
      <c r="F341" s="76"/>
      <c r="G341" s="84"/>
      <c r="H341" s="73"/>
      <c r="I341" s="164" t="str" cm="1">
        <f t="array" aca="1" ref="I341" ca="1">INDIRECT("各月内訳表!X" &amp; 29+27*(B334-1))</f>
        <v/>
      </c>
      <c r="J341" s="165"/>
      <c r="K341" s="85"/>
      <c r="L341" s="85"/>
      <c r="U341" s="87" t="str">
        <f>IF(F341="","",IF(AND(F341&lt;&gt;"",入力ボックス!$C$7&gt;F341),"交付決定日前","○"))</f>
        <v/>
      </c>
      <c r="V341" s="88" t="str">
        <f>IF(G341="","",IF(AND(G341&lt;&gt;"",入力ボックス!$C$8&lt;G341),"完了日より後",IF(O339&gt;G341,"発注と支払の日付が前後","○")))</f>
        <v/>
      </c>
    </row>
    <row r="342" spans="2:22" ht="14.25" customHeight="1">
      <c r="C342" s="77"/>
      <c r="D342" s="78"/>
      <c r="E342" s="78"/>
      <c r="F342" s="79"/>
      <c r="G342" s="79"/>
      <c r="H342" s="80"/>
      <c r="I342" s="166"/>
      <c r="J342" s="167"/>
      <c r="K342" s="78"/>
      <c r="L342" s="78"/>
      <c r="U342" s="89" t="str">
        <f>IF(F342="","",IF(AND(F342&lt;&gt;"",入力ボックス!$C$7&gt;F342),"交付決定日前","○"))</f>
        <v/>
      </c>
      <c r="V342" s="89" t="str">
        <f>IF(G342="","",IF(AND(G342&lt;&gt;"",入力ボックス!$C$8&lt;G342),"完了日より後",IF(O340&gt;G342,"発注と支払の日付が前後","○")))</f>
        <v/>
      </c>
    </row>
    <row r="343" spans="2:22" ht="14.25" customHeight="1">
      <c r="B343" s="46">
        <f>B334+1</f>
        <v>38</v>
      </c>
      <c r="C343" s="67" t="str">
        <f ca="1">IF($D343="","",IF(LEFT($C$7,1)="⑭","14-","1-") &amp; $B343 &amp;"_"&amp;各月内訳表!$E$7)</f>
        <v/>
      </c>
      <c r="D343" s="68" t="str" cm="1">
        <f t="array" aca="1" ref="D343" ca="1">INDIRECT("各月内訳表!E" &amp; 29+27*(B343-1))</f>
        <v/>
      </c>
      <c r="E343" s="68" t="str">
        <f ca="1">IF(ISBLANK(D343),"",D343)</f>
        <v/>
      </c>
      <c r="F343" s="82"/>
      <c r="G343" s="82"/>
      <c r="H343" s="141" t="str" cm="1">
        <f t="array" aca="1" ref="H343" ca="1">IF(INDIRECT("各月内訳表!E"&amp;5+27*(B343-1))="","",HYPERLINK("#各月内訳表!E"&amp;5+27*(B343-1),INDIRECT("各月内訳表!E"&amp;5+27*(B343-1))))</f>
        <v/>
      </c>
      <c r="I343" s="170" t="str" cm="1">
        <f t="array" aca="1" ref="I343" ca="1">INDIRECT("各月内訳表!Q" &amp; 29+27*(B343-1))</f>
        <v/>
      </c>
      <c r="J343" s="171"/>
      <c r="K343" s="85"/>
      <c r="L343" s="85"/>
      <c r="U343" s="87" t="str">
        <f>IF(F343="","",IF(AND(F343&lt;&gt;"",入力ボックス!$C$7&gt;F343),"交付決定日前","○"))</f>
        <v/>
      </c>
      <c r="V343" s="88" t="str">
        <f>IF(G343="","",IF(AND(G343&lt;&gt;"",入力ボックス!$C$8&lt;G343),"完了日より後",IF(O341&gt;G343,"発注と支払の日付が前後","○")))</f>
        <v/>
      </c>
    </row>
    <row r="344" spans="2:22" ht="14.25" customHeight="1">
      <c r="C344" s="70" t="str">
        <f ca="1">IF($D344="","",IF(LEFT($C$7,1)="⑭","14-","1-") &amp; $B343 &amp; "_"&amp;各月内訳表!$F$7)</f>
        <v/>
      </c>
      <c r="D344" s="71" t="str" cm="1">
        <f t="array" aca="1" ref="D344" ca="1">INDIRECT("各月内訳表!F" &amp; 29+27*(B343-1))</f>
        <v/>
      </c>
      <c r="E344" s="71" t="str">
        <f t="shared" ref="E344:E350" ca="1" si="37">IF(ISBLANK(D344),"",D344)</f>
        <v/>
      </c>
      <c r="F344" s="72"/>
      <c r="G344" s="83"/>
      <c r="H344" s="73"/>
      <c r="I344" s="164" t="str" cm="1">
        <f t="array" aca="1" ref="I344" ca="1">INDIRECT("各月内訳表!R" &amp; 29+27*(B343-1))</f>
        <v/>
      </c>
      <c r="J344" s="165"/>
      <c r="K344" s="85"/>
      <c r="L344" s="85"/>
      <c r="U344" s="87" t="str">
        <f>IF(F344="","",IF(AND(F344&lt;&gt;"",入力ボックス!$C$7&gt;F344),"交付決定日前","○"))</f>
        <v/>
      </c>
      <c r="V344" s="88" t="str">
        <f>IF(G344="","",IF(AND(G344&lt;&gt;"",入力ボックス!$C$8&lt;G344),"完了日より後",IF(O342&gt;G344,"発注と支払の日付が前後","○")))</f>
        <v/>
      </c>
    </row>
    <row r="345" spans="2:22" ht="14.25" customHeight="1">
      <c r="C345" s="70" t="str">
        <f ca="1">IF($D345="","",IF(LEFT($C$7,1)="⑭","14-","1-") &amp; $B343 &amp; "_"&amp;各月内訳表!$G$7)</f>
        <v/>
      </c>
      <c r="D345" s="71" t="str" cm="1">
        <f t="array" aca="1" ref="D345" ca="1">INDIRECT("各月内訳表!G" &amp; 29+27*(B343-1))</f>
        <v/>
      </c>
      <c r="E345" s="71" t="str">
        <f t="shared" ca="1" si="37"/>
        <v/>
      </c>
      <c r="F345" s="72"/>
      <c r="G345" s="83"/>
      <c r="H345" s="73"/>
      <c r="I345" s="164" t="str" cm="1">
        <f t="array" aca="1" ref="I345" ca="1">INDIRECT("各月内訳表!S" &amp; 29+27*(B343-1))</f>
        <v/>
      </c>
      <c r="J345" s="165"/>
      <c r="K345" s="85"/>
      <c r="L345" s="85"/>
      <c r="U345" s="87" t="str">
        <f>IF(F345="","",IF(AND(F345&lt;&gt;"",入力ボックス!$C$7&gt;F345),"交付決定日前","○"))</f>
        <v/>
      </c>
      <c r="V345" s="88" t="str">
        <f>IF(G345="","",IF(AND(G345&lt;&gt;"",入力ボックス!$C$8&lt;G345),"完了日より後",IF(O343&gt;G345,"発注と支払の日付が前後","○")))</f>
        <v/>
      </c>
    </row>
    <row r="346" spans="2:22" ht="14.25" customHeight="1">
      <c r="C346" s="70" t="str">
        <f ca="1">IF($D346="","",IF(LEFT($C$7,1)="⑭","14-","1-") &amp; $B343 &amp; "_"&amp;各月内訳表!$H$7)</f>
        <v/>
      </c>
      <c r="D346" s="71" t="str" cm="1">
        <f t="array" aca="1" ref="D346" ca="1">INDIRECT("各月内訳表!H" &amp; 29+27*(B343-1))</f>
        <v/>
      </c>
      <c r="E346" s="71" t="str">
        <f t="shared" ca="1" si="37"/>
        <v/>
      </c>
      <c r="F346" s="72"/>
      <c r="G346" s="83"/>
      <c r="H346" s="73"/>
      <c r="I346" s="164" t="str" cm="1">
        <f t="array" aca="1" ref="I346" ca="1">INDIRECT("各月内訳表!T" &amp; 29+27*(B343-1))</f>
        <v/>
      </c>
      <c r="J346" s="165"/>
      <c r="K346" s="85"/>
      <c r="L346" s="85"/>
      <c r="U346" s="87" t="str">
        <f>IF(F346="","",IF(AND(F346&lt;&gt;"",入力ボックス!$C$7&gt;F346),"交付決定日前","○"))</f>
        <v/>
      </c>
      <c r="V346" s="88" t="str">
        <f>IF(G346="","",IF(AND(G346&lt;&gt;"",入力ボックス!$C$8&lt;G346),"完了日より後",IF(O344&gt;G346,"発注と支払の日付が前後","○")))</f>
        <v/>
      </c>
    </row>
    <row r="347" spans="2:22" ht="14.25" customHeight="1">
      <c r="C347" s="70" t="str">
        <f ca="1">IF($D347="","",IF(LEFT($C$7,1)="⑭","14-","1-") &amp; $B343 &amp; "_"&amp;各月内訳表!$I$7)</f>
        <v/>
      </c>
      <c r="D347" s="71" t="str" cm="1">
        <f t="array" aca="1" ref="D347" ca="1">INDIRECT("各月内訳表!I" &amp; 29+27*(B343-1))</f>
        <v/>
      </c>
      <c r="E347" s="71" t="str">
        <f t="shared" ca="1" si="37"/>
        <v/>
      </c>
      <c r="F347" s="72"/>
      <c r="G347" s="83"/>
      <c r="H347" s="73"/>
      <c r="I347" s="164" t="str" cm="1">
        <f t="array" aca="1" ref="I347" ca="1">INDIRECT("各月内訳表!U" &amp; 29+27*(B343-1))</f>
        <v/>
      </c>
      <c r="J347" s="165"/>
      <c r="K347" s="85"/>
      <c r="L347" s="85"/>
      <c r="U347" s="87" t="str">
        <f>IF(F347="","",IF(AND(F347&lt;&gt;"",入力ボックス!$C$7&gt;F347),"交付決定日前","○"))</f>
        <v/>
      </c>
      <c r="V347" s="88" t="str">
        <f>IF(G347="","",IF(AND(G347&lt;&gt;"",入力ボックス!$C$8&lt;G347),"完了日より後",IF(O345&gt;G347,"発注と支払の日付が前後","○")))</f>
        <v/>
      </c>
    </row>
    <row r="348" spans="2:22" ht="14.25" customHeight="1">
      <c r="C348" s="70" t="str">
        <f ca="1">IF($D348="","",IF(LEFT($C$7,1)="⑭","14-","1-") &amp; $B343 &amp; "_"&amp;各月内訳表!$J$7)</f>
        <v/>
      </c>
      <c r="D348" s="71" t="str" cm="1">
        <f t="array" aca="1" ref="D348" ca="1">INDIRECT("各月内訳表!J" &amp; 29+27*(B343-1))</f>
        <v/>
      </c>
      <c r="E348" s="71" t="str">
        <f t="shared" ca="1" si="37"/>
        <v/>
      </c>
      <c r="F348" s="72"/>
      <c r="G348" s="83"/>
      <c r="H348" s="73"/>
      <c r="I348" s="164" t="str" cm="1">
        <f t="array" aca="1" ref="I348" ca="1">INDIRECT("各月内訳表!V" &amp; 29+27*(B343-1))</f>
        <v/>
      </c>
      <c r="J348" s="165"/>
      <c r="K348" s="85"/>
      <c r="L348" s="85"/>
      <c r="U348" s="87" t="str">
        <f>IF(F348="","",IF(AND(F348&lt;&gt;"",入力ボックス!$C$7&gt;F348),"交付決定日前","○"))</f>
        <v/>
      </c>
      <c r="V348" s="88" t="str">
        <f>IF(G348="","",IF(AND(G348&lt;&gt;"",入力ボックス!$C$8&lt;G348),"完了日より後",IF(O346&gt;G348,"発注と支払の日付が前後","○")))</f>
        <v/>
      </c>
    </row>
    <row r="349" spans="2:22" ht="14.25" customHeight="1">
      <c r="C349" s="70" t="str">
        <f ca="1">IF($D349="","",IF(LEFT($C$7,1)="⑭","14-","1-") &amp; $B343 &amp; "_"&amp;各月内訳表!$K$7)</f>
        <v/>
      </c>
      <c r="D349" s="71" t="str" cm="1">
        <f t="array" aca="1" ref="D349" ca="1">INDIRECT("各月内訳表!K" &amp; 29+27*(B343-1))</f>
        <v/>
      </c>
      <c r="E349" s="71" t="str">
        <f t="shared" ca="1" si="37"/>
        <v/>
      </c>
      <c r="F349" s="72"/>
      <c r="G349" s="83"/>
      <c r="H349" s="73"/>
      <c r="I349" s="164" t="str" cm="1">
        <f t="array" aca="1" ref="I349" ca="1">INDIRECT("各月内訳表!W" &amp; 29+27*(B343-1))</f>
        <v/>
      </c>
      <c r="J349" s="165"/>
      <c r="K349" s="85"/>
      <c r="L349" s="85"/>
      <c r="U349" s="87" t="str">
        <f>IF(F349="","",IF(AND(F349&lt;&gt;"",入力ボックス!$C$7&gt;F349),"交付決定日前","○"))</f>
        <v/>
      </c>
      <c r="V349" s="88" t="str">
        <f>IF(G349="","",IF(AND(G349&lt;&gt;"",入力ボックス!$C$8&lt;G349),"完了日より後",IF(O347&gt;G349,"発注と支払の日付が前後","○")))</f>
        <v/>
      </c>
    </row>
    <row r="350" spans="2:22" ht="14.25" customHeight="1">
      <c r="C350" s="74" t="str">
        <f ca="1">IF($D350="","",IF(LEFT($C$7,1)="⑭","14-","1-") &amp; $B343 &amp; "_"&amp;各月内訳表!$L$7)</f>
        <v/>
      </c>
      <c r="D350" s="75" t="str" cm="1">
        <f t="array" aca="1" ref="D350" ca="1">INDIRECT("各月内訳表!L" &amp; 29+27*(B343-1))</f>
        <v/>
      </c>
      <c r="E350" s="75" t="str">
        <f t="shared" ca="1" si="37"/>
        <v/>
      </c>
      <c r="F350" s="76"/>
      <c r="G350" s="84"/>
      <c r="H350" s="73"/>
      <c r="I350" s="164" t="str" cm="1">
        <f t="array" aca="1" ref="I350" ca="1">INDIRECT("各月内訳表!X" &amp; 29+27*(B343-1))</f>
        <v/>
      </c>
      <c r="J350" s="165"/>
      <c r="K350" s="85"/>
      <c r="L350" s="85"/>
      <c r="U350" s="87" t="str">
        <f>IF(F350="","",IF(AND(F350&lt;&gt;"",入力ボックス!$C$7&gt;F350),"交付決定日前","○"))</f>
        <v/>
      </c>
      <c r="V350" s="88" t="str">
        <f>IF(G350="","",IF(AND(G350&lt;&gt;"",入力ボックス!$C$8&lt;G350),"完了日より後",IF(O348&gt;G350,"発注と支払の日付が前後","○")))</f>
        <v/>
      </c>
    </row>
    <row r="351" spans="2:22" ht="14.25" customHeight="1">
      <c r="C351" s="77"/>
      <c r="D351" s="78"/>
      <c r="E351" s="78"/>
      <c r="F351" s="79"/>
      <c r="G351" s="79"/>
      <c r="H351" s="80"/>
      <c r="I351" s="166"/>
      <c r="J351" s="167"/>
      <c r="K351" s="78"/>
      <c r="L351" s="78"/>
      <c r="U351" s="89" t="str">
        <f>IF(F351="","",IF(AND(F351&lt;&gt;"",入力ボックス!$C$7&gt;F351),"交付決定日前","○"))</f>
        <v/>
      </c>
      <c r="V351" s="89" t="str">
        <f>IF(G351="","",IF(AND(G351&lt;&gt;"",入力ボックス!$C$8&lt;G351),"完了日より後",IF(O349&gt;G351,"発注と支払の日付が前後","○")))</f>
        <v/>
      </c>
    </row>
    <row r="352" spans="2:22" ht="14.25" customHeight="1">
      <c r="B352" s="46">
        <f>B343+1</f>
        <v>39</v>
      </c>
      <c r="C352" s="67" t="str">
        <f ca="1">IF($D352="","",IF(LEFT($C$7,1)="⑭","14-","1-") &amp; $B352 &amp;"_"&amp;各月内訳表!$E$7)</f>
        <v/>
      </c>
      <c r="D352" s="68" t="str" cm="1">
        <f t="array" aca="1" ref="D352" ca="1">INDIRECT("各月内訳表!E" &amp; 29+27*(B352-1))</f>
        <v/>
      </c>
      <c r="E352" s="68" t="str">
        <f ca="1">IF(ISBLANK(D352),"",D352)</f>
        <v/>
      </c>
      <c r="F352" s="82"/>
      <c r="G352" s="82"/>
      <c r="H352" s="141" t="str" cm="1">
        <f t="array" aca="1" ref="H352" ca="1">IF(INDIRECT("各月内訳表!E"&amp;5+27*(B352-1))="","",HYPERLINK("#各月内訳表!E"&amp;5+27*(B352-1),INDIRECT("各月内訳表!E"&amp;5+27*(B352-1))))</f>
        <v/>
      </c>
      <c r="I352" s="170" t="str" cm="1">
        <f t="array" aca="1" ref="I352" ca="1">INDIRECT("各月内訳表!Q" &amp; 29+27*(B352-1))</f>
        <v/>
      </c>
      <c r="J352" s="171"/>
      <c r="K352" s="85"/>
      <c r="L352" s="85"/>
      <c r="U352" s="87" t="str">
        <f>IF(F352="","",IF(AND(F352&lt;&gt;"",入力ボックス!$C$7&gt;F352),"交付決定日前","○"))</f>
        <v/>
      </c>
      <c r="V352" s="88" t="str">
        <f>IF(G352="","",IF(AND(G352&lt;&gt;"",入力ボックス!$C$8&lt;G352),"完了日より後",IF(O350&gt;G352,"発注と支払の日付が前後","○")))</f>
        <v/>
      </c>
    </row>
    <row r="353" spans="2:22" ht="14.25" customHeight="1">
      <c r="C353" s="70" t="str">
        <f ca="1">IF($D353="","",IF(LEFT($C$7,1)="⑭","14-","1-") &amp; $B352 &amp; "_"&amp;各月内訳表!$F$7)</f>
        <v/>
      </c>
      <c r="D353" s="71" t="str" cm="1">
        <f t="array" aca="1" ref="D353" ca="1">INDIRECT("各月内訳表!F" &amp; 29+27*(B352-1))</f>
        <v/>
      </c>
      <c r="E353" s="71" t="str">
        <f t="shared" ref="E353:E359" ca="1" si="38">IF(ISBLANK(D353),"",D353)</f>
        <v/>
      </c>
      <c r="F353" s="72"/>
      <c r="G353" s="83"/>
      <c r="H353" s="73"/>
      <c r="I353" s="164" t="str" cm="1">
        <f t="array" aca="1" ref="I353" ca="1">INDIRECT("各月内訳表!R" &amp; 29+27*(B352-1))</f>
        <v/>
      </c>
      <c r="J353" s="165"/>
      <c r="K353" s="85"/>
      <c r="L353" s="85"/>
      <c r="U353" s="87" t="str">
        <f>IF(F353="","",IF(AND(F353&lt;&gt;"",入力ボックス!$C$7&gt;F353),"交付決定日前","○"))</f>
        <v/>
      </c>
      <c r="V353" s="88" t="str">
        <f>IF(G353="","",IF(AND(G353&lt;&gt;"",入力ボックス!$C$8&lt;G353),"完了日より後",IF(O351&gt;G353,"発注と支払の日付が前後","○")))</f>
        <v/>
      </c>
    </row>
    <row r="354" spans="2:22" ht="14.25" customHeight="1">
      <c r="C354" s="70" t="str">
        <f ca="1">IF($D354="","",IF(LEFT($C$7,1)="⑭","14-","1-") &amp; $B352 &amp; "_"&amp;各月内訳表!$G$7)</f>
        <v/>
      </c>
      <c r="D354" s="71" t="str" cm="1">
        <f t="array" aca="1" ref="D354" ca="1">INDIRECT("各月内訳表!G" &amp; 29+27*(B352-1))</f>
        <v/>
      </c>
      <c r="E354" s="71" t="str">
        <f t="shared" ca="1" si="38"/>
        <v/>
      </c>
      <c r="F354" s="72"/>
      <c r="G354" s="83"/>
      <c r="H354" s="73"/>
      <c r="I354" s="164" t="str" cm="1">
        <f t="array" aca="1" ref="I354" ca="1">INDIRECT("各月内訳表!S" &amp; 29+27*(B352-1))</f>
        <v/>
      </c>
      <c r="J354" s="165"/>
      <c r="K354" s="85"/>
      <c r="L354" s="85"/>
      <c r="U354" s="87" t="str">
        <f>IF(F354="","",IF(AND(F354&lt;&gt;"",入力ボックス!$C$7&gt;F354),"交付決定日前","○"))</f>
        <v/>
      </c>
      <c r="V354" s="88" t="str">
        <f>IF(G354="","",IF(AND(G354&lt;&gt;"",入力ボックス!$C$8&lt;G354),"完了日より後",IF(O352&gt;G354,"発注と支払の日付が前後","○")))</f>
        <v/>
      </c>
    </row>
    <row r="355" spans="2:22" ht="14.25" customHeight="1">
      <c r="C355" s="70" t="str">
        <f ca="1">IF($D355="","",IF(LEFT($C$7,1)="⑭","14-","1-") &amp; $B352 &amp; "_"&amp;各月内訳表!$H$7)</f>
        <v/>
      </c>
      <c r="D355" s="71" t="str" cm="1">
        <f t="array" aca="1" ref="D355" ca="1">INDIRECT("各月内訳表!H" &amp; 29+27*(B352-1))</f>
        <v/>
      </c>
      <c r="E355" s="71" t="str">
        <f t="shared" ca="1" si="38"/>
        <v/>
      </c>
      <c r="F355" s="72"/>
      <c r="G355" s="83"/>
      <c r="H355" s="73"/>
      <c r="I355" s="164" t="str" cm="1">
        <f t="array" aca="1" ref="I355" ca="1">INDIRECT("各月内訳表!T" &amp; 29+27*(B352-1))</f>
        <v/>
      </c>
      <c r="J355" s="165"/>
      <c r="K355" s="85"/>
      <c r="L355" s="85"/>
      <c r="U355" s="87" t="str">
        <f>IF(F355="","",IF(AND(F355&lt;&gt;"",入力ボックス!$C$7&gt;F355),"交付決定日前","○"))</f>
        <v/>
      </c>
      <c r="V355" s="88" t="str">
        <f>IF(G355="","",IF(AND(G355&lt;&gt;"",入力ボックス!$C$8&lt;G355),"完了日より後",IF(O353&gt;G355,"発注と支払の日付が前後","○")))</f>
        <v/>
      </c>
    </row>
    <row r="356" spans="2:22" ht="14.25" customHeight="1">
      <c r="C356" s="70" t="str">
        <f ca="1">IF($D356="","",IF(LEFT($C$7,1)="⑭","14-","1-") &amp; $B352 &amp; "_"&amp;各月内訳表!$I$7)</f>
        <v/>
      </c>
      <c r="D356" s="71" t="str" cm="1">
        <f t="array" aca="1" ref="D356" ca="1">INDIRECT("各月内訳表!I" &amp; 29+27*(B352-1))</f>
        <v/>
      </c>
      <c r="E356" s="71" t="str">
        <f t="shared" ca="1" si="38"/>
        <v/>
      </c>
      <c r="F356" s="72"/>
      <c r="G356" s="83"/>
      <c r="H356" s="73"/>
      <c r="I356" s="164" t="str" cm="1">
        <f t="array" aca="1" ref="I356" ca="1">INDIRECT("各月内訳表!U" &amp; 29+27*(B352-1))</f>
        <v/>
      </c>
      <c r="J356" s="165"/>
      <c r="K356" s="85"/>
      <c r="L356" s="85"/>
      <c r="U356" s="87" t="str">
        <f>IF(F356="","",IF(AND(F356&lt;&gt;"",入力ボックス!$C$7&gt;F356),"交付決定日前","○"))</f>
        <v/>
      </c>
      <c r="V356" s="88" t="str">
        <f>IF(G356="","",IF(AND(G356&lt;&gt;"",入力ボックス!$C$8&lt;G356),"完了日より後",IF(O354&gt;G356,"発注と支払の日付が前後","○")))</f>
        <v/>
      </c>
    </row>
    <row r="357" spans="2:22" ht="14.25" customHeight="1">
      <c r="C357" s="70" t="str">
        <f ca="1">IF($D357="","",IF(LEFT($C$7,1)="⑭","14-","1-") &amp; $B352 &amp; "_"&amp;各月内訳表!$J$7)</f>
        <v/>
      </c>
      <c r="D357" s="71" t="str" cm="1">
        <f t="array" aca="1" ref="D357" ca="1">INDIRECT("各月内訳表!J" &amp; 29+27*(B352-1))</f>
        <v/>
      </c>
      <c r="E357" s="71" t="str">
        <f t="shared" ca="1" si="38"/>
        <v/>
      </c>
      <c r="F357" s="72"/>
      <c r="G357" s="83"/>
      <c r="H357" s="73"/>
      <c r="I357" s="164" t="str" cm="1">
        <f t="array" aca="1" ref="I357" ca="1">INDIRECT("各月内訳表!V" &amp; 29+27*(B352-1))</f>
        <v/>
      </c>
      <c r="J357" s="165"/>
      <c r="K357" s="85"/>
      <c r="L357" s="85"/>
      <c r="U357" s="87" t="str">
        <f>IF(F357="","",IF(AND(F357&lt;&gt;"",入力ボックス!$C$7&gt;F357),"交付決定日前","○"))</f>
        <v/>
      </c>
      <c r="V357" s="88" t="str">
        <f>IF(G357="","",IF(AND(G357&lt;&gt;"",入力ボックス!$C$8&lt;G357),"完了日より後",IF(O355&gt;G357,"発注と支払の日付が前後","○")))</f>
        <v/>
      </c>
    </row>
    <row r="358" spans="2:22" ht="14.25" customHeight="1">
      <c r="C358" s="70" t="str">
        <f ca="1">IF($D358="","",IF(LEFT($C$7,1)="⑭","14-","1-") &amp; $B352 &amp; "_"&amp;各月内訳表!$K$7)</f>
        <v/>
      </c>
      <c r="D358" s="71" t="str" cm="1">
        <f t="array" aca="1" ref="D358" ca="1">INDIRECT("各月内訳表!K" &amp; 29+27*(B352-1))</f>
        <v/>
      </c>
      <c r="E358" s="71" t="str">
        <f t="shared" ca="1" si="38"/>
        <v/>
      </c>
      <c r="F358" s="72"/>
      <c r="G358" s="83"/>
      <c r="H358" s="73"/>
      <c r="I358" s="164" t="str" cm="1">
        <f t="array" aca="1" ref="I358" ca="1">INDIRECT("各月内訳表!W" &amp; 29+27*(B352-1))</f>
        <v/>
      </c>
      <c r="J358" s="165"/>
      <c r="K358" s="85"/>
      <c r="L358" s="85"/>
      <c r="U358" s="87" t="str">
        <f>IF(F358="","",IF(AND(F358&lt;&gt;"",入力ボックス!$C$7&gt;F358),"交付決定日前","○"))</f>
        <v/>
      </c>
      <c r="V358" s="88" t="str">
        <f>IF(G358="","",IF(AND(G358&lt;&gt;"",入力ボックス!$C$8&lt;G358),"完了日より後",IF(O356&gt;G358,"発注と支払の日付が前後","○")))</f>
        <v/>
      </c>
    </row>
    <row r="359" spans="2:22" ht="14.25" customHeight="1">
      <c r="C359" s="74" t="str">
        <f ca="1">IF($D359="","",IF(LEFT($C$7,1)="⑭","14-","1-") &amp; $B352 &amp; "_"&amp;各月内訳表!$L$7)</f>
        <v/>
      </c>
      <c r="D359" s="75" t="str" cm="1">
        <f t="array" aca="1" ref="D359" ca="1">INDIRECT("各月内訳表!L" &amp; 29+27*(B352-1))</f>
        <v/>
      </c>
      <c r="E359" s="75" t="str">
        <f t="shared" ca="1" si="38"/>
        <v/>
      </c>
      <c r="F359" s="76"/>
      <c r="G359" s="84"/>
      <c r="H359" s="73"/>
      <c r="I359" s="164" t="str" cm="1">
        <f t="array" aca="1" ref="I359" ca="1">INDIRECT("各月内訳表!X" &amp; 29+27*(B352-1))</f>
        <v/>
      </c>
      <c r="J359" s="165"/>
      <c r="K359" s="85"/>
      <c r="L359" s="85"/>
      <c r="U359" s="87" t="str">
        <f>IF(F359="","",IF(AND(F359&lt;&gt;"",入力ボックス!$C$7&gt;F359),"交付決定日前","○"))</f>
        <v/>
      </c>
      <c r="V359" s="88" t="str">
        <f>IF(G359="","",IF(AND(G359&lt;&gt;"",入力ボックス!$C$8&lt;G359),"完了日より後",IF(O357&gt;G359,"発注と支払の日付が前後","○")))</f>
        <v/>
      </c>
    </row>
    <row r="360" spans="2:22" ht="14.25" customHeight="1">
      <c r="C360" s="77"/>
      <c r="D360" s="78"/>
      <c r="E360" s="78"/>
      <c r="F360" s="79"/>
      <c r="G360" s="79"/>
      <c r="H360" s="80"/>
      <c r="I360" s="166"/>
      <c r="J360" s="167"/>
      <c r="K360" s="78"/>
      <c r="L360" s="78"/>
      <c r="U360" s="89" t="str">
        <f>IF(F360="","",IF(AND(F360&lt;&gt;"",入力ボックス!$C$7&gt;F360),"交付決定日前","○"))</f>
        <v/>
      </c>
      <c r="V360" s="89" t="str">
        <f>IF(G360="","",IF(AND(G360&lt;&gt;"",入力ボックス!$C$8&lt;G360),"完了日より後",IF(O358&gt;G360,"発注と支払の日付が前後","○")))</f>
        <v/>
      </c>
    </row>
    <row r="361" spans="2:22" ht="14.25" customHeight="1">
      <c r="B361" s="46">
        <f>B352+1</f>
        <v>40</v>
      </c>
      <c r="C361" s="67" t="str">
        <f ca="1">IF($D361="","",IF(LEFT($C$7,1)="⑭","14-","1-") &amp; $B361 &amp;"_"&amp;各月内訳表!$E$7)</f>
        <v/>
      </c>
      <c r="D361" s="68" t="str" cm="1">
        <f t="array" aca="1" ref="D361" ca="1">INDIRECT("各月内訳表!E" &amp; 29+27*(B361-1))</f>
        <v/>
      </c>
      <c r="E361" s="68" t="str">
        <f ca="1">IF(ISBLANK(D361),"",D361)</f>
        <v/>
      </c>
      <c r="F361" s="82"/>
      <c r="G361" s="82"/>
      <c r="H361" s="141" t="str" cm="1">
        <f t="array" aca="1" ref="H361" ca="1">IF(INDIRECT("各月内訳表!E"&amp;5+27*(B361-1))="","",HYPERLINK("#各月内訳表!E"&amp;5+27*(B361-1),INDIRECT("各月内訳表!E"&amp;5+27*(B361-1))))</f>
        <v/>
      </c>
      <c r="I361" s="170" t="str" cm="1">
        <f t="array" aca="1" ref="I361" ca="1">INDIRECT("各月内訳表!Q" &amp; 29+27*(B361-1))</f>
        <v/>
      </c>
      <c r="J361" s="171"/>
      <c r="K361" s="85"/>
      <c r="L361" s="85"/>
      <c r="U361" s="87" t="str">
        <f>IF(F361="","",IF(AND(F361&lt;&gt;"",入力ボックス!$C$7&gt;F361),"交付決定日前","○"))</f>
        <v/>
      </c>
      <c r="V361" s="88" t="str">
        <f>IF(G361="","",IF(AND(G361&lt;&gt;"",入力ボックス!$C$8&lt;G361),"完了日より後",IF(O359&gt;G361,"発注と支払の日付が前後","○")))</f>
        <v/>
      </c>
    </row>
    <row r="362" spans="2:22" ht="14.25" customHeight="1">
      <c r="C362" s="70" t="str">
        <f ca="1">IF($D362="","",IF(LEFT($C$7,1)="⑭","14-","1-") &amp; $B361 &amp; "_"&amp;各月内訳表!$F$7)</f>
        <v/>
      </c>
      <c r="D362" s="71" t="str" cm="1">
        <f t="array" aca="1" ref="D362" ca="1">INDIRECT("各月内訳表!F" &amp; 29+27*(B361-1))</f>
        <v/>
      </c>
      <c r="E362" s="71" t="str">
        <f t="shared" ref="E362:E368" ca="1" si="39">IF(ISBLANK(D362),"",D362)</f>
        <v/>
      </c>
      <c r="F362" s="72"/>
      <c r="G362" s="83"/>
      <c r="H362" s="73"/>
      <c r="I362" s="164" t="str" cm="1">
        <f t="array" aca="1" ref="I362" ca="1">INDIRECT("各月内訳表!R" &amp; 29+27*(B361-1))</f>
        <v/>
      </c>
      <c r="J362" s="165"/>
      <c r="K362" s="85"/>
      <c r="L362" s="85"/>
      <c r="U362" s="87" t="str">
        <f>IF(F362="","",IF(AND(F362&lt;&gt;"",入力ボックス!$C$7&gt;F362),"交付決定日前","○"))</f>
        <v/>
      </c>
      <c r="V362" s="88" t="str">
        <f>IF(G362="","",IF(AND(G362&lt;&gt;"",入力ボックス!$C$8&lt;G362),"完了日より後",IF(O360&gt;G362,"発注と支払の日付が前後","○")))</f>
        <v/>
      </c>
    </row>
    <row r="363" spans="2:22" ht="14.25" customHeight="1">
      <c r="C363" s="70" t="str">
        <f ca="1">IF($D363="","",IF(LEFT($C$7,1)="⑭","14-","1-") &amp; $B361 &amp; "_"&amp;各月内訳表!$G$7)</f>
        <v/>
      </c>
      <c r="D363" s="71" t="str" cm="1">
        <f t="array" aca="1" ref="D363" ca="1">INDIRECT("各月内訳表!G" &amp; 29+27*(B361-1))</f>
        <v/>
      </c>
      <c r="E363" s="71" t="str">
        <f t="shared" ca="1" si="39"/>
        <v/>
      </c>
      <c r="F363" s="72"/>
      <c r="G363" s="83"/>
      <c r="H363" s="73"/>
      <c r="I363" s="164" t="str" cm="1">
        <f t="array" aca="1" ref="I363" ca="1">INDIRECT("各月内訳表!S" &amp; 29+27*(B361-1))</f>
        <v/>
      </c>
      <c r="J363" s="165"/>
      <c r="K363" s="85"/>
      <c r="L363" s="85"/>
      <c r="U363" s="87" t="str">
        <f>IF(F363="","",IF(AND(F363&lt;&gt;"",入力ボックス!$C$7&gt;F363),"交付決定日前","○"))</f>
        <v/>
      </c>
      <c r="V363" s="88" t="str">
        <f>IF(G363="","",IF(AND(G363&lt;&gt;"",入力ボックス!$C$8&lt;G363),"完了日より後",IF(O361&gt;G363,"発注と支払の日付が前後","○")))</f>
        <v/>
      </c>
    </row>
    <row r="364" spans="2:22" ht="14.25" customHeight="1">
      <c r="C364" s="70" t="str">
        <f ca="1">IF($D364="","",IF(LEFT($C$7,1)="⑭","14-","1-") &amp; $B361 &amp; "_"&amp;各月内訳表!$H$7)</f>
        <v/>
      </c>
      <c r="D364" s="71" t="str" cm="1">
        <f t="array" aca="1" ref="D364" ca="1">INDIRECT("各月内訳表!H" &amp; 29+27*(B361-1))</f>
        <v/>
      </c>
      <c r="E364" s="71" t="str">
        <f t="shared" ca="1" si="39"/>
        <v/>
      </c>
      <c r="F364" s="72"/>
      <c r="G364" s="83"/>
      <c r="H364" s="73"/>
      <c r="I364" s="164" t="str" cm="1">
        <f t="array" aca="1" ref="I364" ca="1">INDIRECT("各月内訳表!T" &amp; 29+27*(B361-1))</f>
        <v/>
      </c>
      <c r="J364" s="165"/>
      <c r="K364" s="85"/>
      <c r="L364" s="85"/>
      <c r="U364" s="87" t="str">
        <f>IF(F364="","",IF(AND(F364&lt;&gt;"",入力ボックス!$C$7&gt;F364),"交付決定日前","○"))</f>
        <v/>
      </c>
      <c r="V364" s="88" t="str">
        <f>IF(G364="","",IF(AND(G364&lt;&gt;"",入力ボックス!$C$8&lt;G364),"完了日より後",IF(O362&gt;G364,"発注と支払の日付が前後","○")))</f>
        <v/>
      </c>
    </row>
    <row r="365" spans="2:22" ht="14.25" customHeight="1">
      <c r="C365" s="70" t="str">
        <f ca="1">IF($D365="","",IF(LEFT($C$7,1)="⑭","14-","1-") &amp; $B361 &amp; "_"&amp;各月内訳表!$I$7)</f>
        <v/>
      </c>
      <c r="D365" s="71" t="str" cm="1">
        <f t="array" aca="1" ref="D365" ca="1">INDIRECT("各月内訳表!I" &amp; 29+27*(B361-1))</f>
        <v/>
      </c>
      <c r="E365" s="71" t="str">
        <f t="shared" ca="1" si="39"/>
        <v/>
      </c>
      <c r="F365" s="72"/>
      <c r="G365" s="83"/>
      <c r="H365" s="73"/>
      <c r="I365" s="164" t="str" cm="1">
        <f t="array" aca="1" ref="I365" ca="1">INDIRECT("各月内訳表!U" &amp; 29+27*(B361-1))</f>
        <v/>
      </c>
      <c r="J365" s="165"/>
      <c r="K365" s="85"/>
      <c r="L365" s="85"/>
      <c r="U365" s="87" t="str">
        <f>IF(F365="","",IF(AND(F365&lt;&gt;"",入力ボックス!$C$7&gt;F365),"交付決定日前","○"))</f>
        <v/>
      </c>
      <c r="V365" s="88" t="str">
        <f>IF(G365="","",IF(AND(G365&lt;&gt;"",入力ボックス!$C$8&lt;G365),"完了日より後",IF(O363&gt;G365,"発注と支払の日付が前後","○")))</f>
        <v/>
      </c>
    </row>
    <row r="366" spans="2:22" ht="14.25" customHeight="1">
      <c r="C366" s="70" t="str">
        <f ca="1">IF($D366="","",IF(LEFT($C$7,1)="⑭","14-","1-") &amp; $B361 &amp; "_"&amp;各月内訳表!$J$7)</f>
        <v/>
      </c>
      <c r="D366" s="71" t="str" cm="1">
        <f t="array" aca="1" ref="D366" ca="1">INDIRECT("各月内訳表!J" &amp; 29+27*(B361-1))</f>
        <v/>
      </c>
      <c r="E366" s="71" t="str">
        <f t="shared" ca="1" si="39"/>
        <v/>
      </c>
      <c r="F366" s="72"/>
      <c r="G366" s="83"/>
      <c r="H366" s="73"/>
      <c r="I366" s="164" t="str" cm="1">
        <f t="array" aca="1" ref="I366" ca="1">INDIRECT("各月内訳表!V" &amp; 29+27*(B361-1))</f>
        <v/>
      </c>
      <c r="J366" s="165"/>
      <c r="K366" s="85"/>
      <c r="L366" s="85"/>
      <c r="U366" s="87" t="str">
        <f>IF(F366="","",IF(AND(F366&lt;&gt;"",入力ボックス!$C$7&gt;F366),"交付決定日前","○"))</f>
        <v/>
      </c>
      <c r="V366" s="88" t="str">
        <f>IF(G366="","",IF(AND(G366&lt;&gt;"",入力ボックス!$C$8&lt;G366),"完了日より後",IF(O364&gt;G366,"発注と支払の日付が前後","○")))</f>
        <v/>
      </c>
    </row>
    <row r="367" spans="2:22" ht="14.25" customHeight="1">
      <c r="C367" s="70" t="str">
        <f ca="1">IF($D367="","",IF(LEFT($C$7,1)="⑭","14-","1-") &amp; $B361 &amp; "_"&amp;各月内訳表!$K$7)</f>
        <v/>
      </c>
      <c r="D367" s="71" t="str" cm="1">
        <f t="array" aca="1" ref="D367" ca="1">INDIRECT("各月内訳表!K" &amp; 29+27*(B361-1))</f>
        <v/>
      </c>
      <c r="E367" s="71" t="str">
        <f t="shared" ca="1" si="39"/>
        <v/>
      </c>
      <c r="F367" s="72"/>
      <c r="G367" s="83"/>
      <c r="H367" s="73"/>
      <c r="I367" s="164" t="str" cm="1">
        <f t="array" aca="1" ref="I367" ca="1">INDIRECT("各月内訳表!W" &amp; 29+27*(B361-1))</f>
        <v/>
      </c>
      <c r="J367" s="165"/>
      <c r="K367" s="85"/>
      <c r="L367" s="85"/>
      <c r="U367" s="87" t="str">
        <f>IF(F367="","",IF(AND(F367&lt;&gt;"",入力ボックス!$C$7&gt;F367),"交付決定日前","○"))</f>
        <v/>
      </c>
      <c r="V367" s="88" t="str">
        <f>IF(G367="","",IF(AND(G367&lt;&gt;"",入力ボックス!$C$8&lt;G367),"完了日より後",IF(O365&gt;G367,"発注と支払の日付が前後","○")))</f>
        <v/>
      </c>
    </row>
    <row r="368" spans="2:22" ht="14.25" customHeight="1">
      <c r="C368" s="74" t="str">
        <f ca="1">IF($D368="","",IF(LEFT($C$7,1)="⑭","14-","1-") &amp; $B361 &amp; "_"&amp;各月内訳表!$L$7)</f>
        <v/>
      </c>
      <c r="D368" s="75" t="str" cm="1">
        <f t="array" aca="1" ref="D368" ca="1">INDIRECT("各月内訳表!L" &amp; 29+27*(B361-1))</f>
        <v/>
      </c>
      <c r="E368" s="75" t="str">
        <f t="shared" ca="1" si="39"/>
        <v/>
      </c>
      <c r="F368" s="76"/>
      <c r="G368" s="84"/>
      <c r="H368" s="73"/>
      <c r="I368" s="164" t="str" cm="1">
        <f t="array" aca="1" ref="I368" ca="1">INDIRECT("各月内訳表!X" &amp; 29+27*(B361-1))</f>
        <v/>
      </c>
      <c r="J368" s="165"/>
      <c r="K368" s="85"/>
      <c r="L368" s="85"/>
      <c r="U368" s="87" t="str">
        <f>IF(F368="","",IF(AND(F368&lt;&gt;"",入力ボックス!$C$7&gt;F368),"交付決定日前","○"))</f>
        <v/>
      </c>
      <c r="V368" s="88" t="str">
        <f>IF(G368="","",IF(AND(G368&lt;&gt;"",入力ボックス!$C$8&lt;G368),"完了日より後",IF(O366&gt;G368,"発注と支払の日付が前後","○")))</f>
        <v/>
      </c>
    </row>
    <row r="369" spans="2:22" ht="14.25" customHeight="1">
      <c r="C369" s="77"/>
      <c r="D369" s="78"/>
      <c r="E369" s="78"/>
      <c r="F369" s="79"/>
      <c r="G369" s="79"/>
      <c r="H369" s="80"/>
      <c r="I369" s="166"/>
      <c r="J369" s="167"/>
      <c r="K369" s="78"/>
      <c r="L369" s="78"/>
      <c r="U369" s="89" t="str">
        <f>IF(F369="","",IF(AND(F369&lt;&gt;"",入力ボックス!$C$7&gt;F369),"交付決定日前","○"))</f>
        <v/>
      </c>
      <c r="V369" s="89" t="str">
        <f>IF(G369="","",IF(AND(G369&lt;&gt;"",入力ボックス!$C$8&lt;G369),"完了日より後",IF(O367&gt;G369,"発注と支払の日付が前後","○")))</f>
        <v/>
      </c>
    </row>
    <row r="370" spans="2:22" ht="14.25" customHeight="1">
      <c r="B370" s="46">
        <f>B361+1</f>
        <v>41</v>
      </c>
      <c r="C370" s="67" t="str">
        <f ca="1">IF($D370="","",IF(LEFT($C$7,1)="⑭","14-","1-") &amp; $B370 &amp;"_"&amp;各月内訳表!$E$7)</f>
        <v/>
      </c>
      <c r="D370" s="68" t="str" cm="1">
        <f t="array" aca="1" ref="D370" ca="1">INDIRECT("各月内訳表!E" &amp; 29+27*(B370-1))</f>
        <v/>
      </c>
      <c r="E370" s="68" t="str">
        <f ca="1">IF(ISBLANK(D370),"",D370)</f>
        <v/>
      </c>
      <c r="F370" s="82"/>
      <c r="G370" s="82"/>
      <c r="H370" s="141" t="str" cm="1">
        <f t="array" aca="1" ref="H370" ca="1">IF(INDIRECT("各月内訳表!E"&amp;5+27*(B370-1))="","",HYPERLINK("#各月内訳表!E"&amp;5+27*(B370-1),INDIRECT("各月内訳表!E"&amp;5+27*(B370-1))))</f>
        <v/>
      </c>
      <c r="I370" s="170" t="str" cm="1">
        <f t="array" aca="1" ref="I370" ca="1">INDIRECT("各月内訳表!Q" &amp; 29+27*(B370-1))</f>
        <v/>
      </c>
      <c r="J370" s="171"/>
      <c r="K370" s="85"/>
      <c r="L370" s="85"/>
      <c r="N370" s="69"/>
      <c r="U370" s="87" t="str">
        <f>IF(F370="","",IF(AND(F370&lt;&gt;"",入力ボックス!$C$7&gt;F370),"交付決定日前","○"))</f>
        <v/>
      </c>
      <c r="V370" s="88" t="str">
        <f>IF(G370="","",IF(AND(G370&lt;&gt;"",入力ボックス!$C$8&lt;G370),"完了日より後",IF(O368&gt;G370,"発注と支払の日付が前後","○")))</f>
        <v/>
      </c>
    </row>
    <row r="371" spans="2:22" ht="14.25" customHeight="1">
      <c r="C371" s="70" t="str">
        <f ca="1">IF($D371="","",IF(LEFT($C$7,1)="⑭","14-","1-") &amp; $B370 &amp; "_"&amp;各月内訳表!$F$7)</f>
        <v/>
      </c>
      <c r="D371" s="71" t="str" cm="1">
        <f t="array" aca="1" ref="D371" ca="1">INDIRECT("各月内訳表!F" &amp; 29+27*(B370-1))</f>
        <v/>
      </c>
      <c r="E371" s="71" t="str">
        <f t="shared" ref="E371:E377" ca="1" si="40">IF(ISBLANK(D371),"",D371)</f>
        <v/>
      </c>
      <c r="F371" s="72"/>
      <c r="G371" s="83"/>
      <c r="H371" s="73"/>
      <c r="I371" s="164" t="str" cm="1">
        <f t="array" aca="1" ref="I371" ca="1">INDIRECT("各月内訳表!R" &amp; 29+27*(B370-1))</f>
        <v/>
      </c>
      <c r="J371" s="165"/>
      <c r="K371" s="85"/>
      <c r="L371" s="85"/>
      <c r="U371" s="87" t="str">
        <f>IF(F371="","",IF(AND(F371&lt;&gt;"",入力ボックス!$C$7&gt;F371),"交付決定日前","○"))</f>
        <v/>
      </c>
      <c r="V371" s="88" t="str">
        <f>IF(G371="","",IF(AND(G371&lt;&gt;"",入力ボックス!$C$8&lt;G371),"完了日より後",IF(O369&gt;G371,"発注と支払の日付が前後","○")))</f>
        <v/>
      </c>
    </row>
    <row r="372" spans="2:22" ht="14.25" customHeight="1">
      <c r="C372" s="70" t="str">
        <f ca="1">IF($D372="","",IF(LEFT($C$7,1)="⑭","14-","1-") &amp; $B370 &amp; "_"&amp;各月内訳表!$G$7)</f>
        <v/>
      </c>
      <c r="D372" s="71" t="str" cm="1">
        <f t="array" aca="1" ref="D372" ca="1">INDIRECT("各月内訳表!G" &amp; 29+27*(B370-1))</f>
        <v/>
      </c>
      <c r="E372" s="71" t="str">
        <f t="shared" ca="1" si="40"/>
        <v/>
      </c>
      <c r="F372" s="72"/>
      <c r="G372" s="83"/>
      <c r="H372" s="73"/>
      <c r="I372" s="164" t="str" cm="1">
        <f t="array" aca="1" ref="I372" ca="1">INDIRECT("各月内訳表!S" &amp; 29+27*(B370-1))</f>
        <v/>
      </c>
      <c r="J372" s="165"/>
      <c r="K372" s="85"/>
      <c r="L372" s="85"/>
      <c r="U372" s="87" t="str">
        <f>IF(F372="","",IF(AND(F372&lt;&gt;"",入力ボックス!$C$7&gt;F372),"交付決定日前","○"))</f>
        <v/>
      </c>
      <c r="V372" s="88" t="str">
        <f>IF(G372="","",IF(AND(G372&lt;&gt;"",入力ボックス!$C$8&lt;G372),"完了日より後",IF(O370&gt;G372,"発注と支払の日付が前後","○")))</f>
        <v/>
      </c>
    </row>
    <row r="373" spans="2:22" ht="14.25" customHeight="1">
      <c r="C373" s="70" t="str">
        <f ca="1">IF($D373="","",IF(LEFT($C$7,1)="⑭","14-","1-") &amp; $B370 &amp; "_"&amp;各月内訳表!$H$7)</f>
        <v/>
      </c>
      <c r="D373" s="71" t="str" cm="1">
        <f t="array" aca="1" ref="D373" ca="1">INDIRECT("各月内訳表!H" &amp; 29+27*(B370-1))</f>
        <v/>
      </c>
      <c r="E373" s="71" t="str">
        <f t="shared" ca="1" si="40"/>
        <v/>
      </c>
      <c r="F373" s="72"/>
      <c r="G373" s="83"/>
      <c r="H373" s="73"/>
      <c r="I373" s="164" t="str" cm="1">
        <f t="array" aca="1" ref="I373" ca="1">INDIRECT("各月内訳表!T" &amp; 29+27*(B370-1))</f>
        <v/>
      </c>
      <c r="J373" s="165"/>
      <c r="K373" s="85"/>
      <c r="L373" s="85"/>
      <c r="U373" s="87" t="str">
        <f>IF(F373="","",IF(AND(F373&lt;&gt;"",入力ボックス!$C$7&gt;F373),"交付決定日前","○"))</f>
        <v/>
      </c>
      <c r="V373" s="88" t="str">
        <f>IF(G373="","",IF(AND(G373&lt;&gt;"",入力ボックス!$C$8&lt;G373),"完了日より後",IF(O371&gt;G373,"発注と支払の日付が前後","○")))</f>
        <v/>
      </c>
    </row>
    <row r="374" spans="2:22" ht="14.25" customHeight="1">
      <c r="C374" s="70" t="str">
        <f ca="1">IF($D374="","",IF(LEFT($C$7,1)="⑭","14-","1-") &amp; $B370 &amp; "_"&amp;各月内訳表!$I$7)</f>
        <v/>
      </c>
      <c r="D374" s="71" t="str" cm="1">
        <f t="array" aca="1" ref="D374" ca="1">INDIRECT("各月内訳表!I" &amp; 29+27*(B370-1))</f>
        <v/>
      </c>
      <c r="E374" s="71" t="str">
        <f t="shared" ca="1" si="40"/>
        <v/>
      </c>
      <c r="F374" s="72"/>
      <c r="G374" s="83"/>
      <c r="H374" s="73"/>
      <c r="I374" s="164" t="str" cm="1">
        <f t="array" aca="1" ref="I374" ca="1">INDIRECT("各月内訳表!U" &amp; 29+27*(B370-1))</f>
        <v/>
      </c>
      <c r="J374" s="165"/>
      <c r="K374" s="85"/>
      <c r="L374" s="85"/>
      <c r="U374" s="87" t="str">
        <f>IF(F374="","",IF(AND(F374&lt;&gt;"",入力ボックス!$C$7&gt;F374),"交付決定日前","○"))</f>
        <v/>
      </c>
      <c r="V374" s="88" t="str">
        <f>IF(G374="","",IF(AND(G374&lt;&gt;"",入力ボックス!$C$8&lt;G374),"完了日より後",IF(O372&gt;G374,"発注と支払の日付が前後","○")))</f>
        <v/>
      </c>
    </row>
    <row r="375" spans="2:22" ht="14.25" customHeight="1">
      <c r="C375" s="70" t="str">
        <f ca="1">IF($D375="","",IF(LEFT($C$7,1)="⑭","14-","1-") &amp; $B370 &amp; "_"&amp;各月内訳表!$J$7)</f>
        <v/>
      </c>
      <c r="D375" s="71" t="str" cm="1">
        <f t="array" aca="1" ref="D375" ca="1">INDIRECT("各月内訳表!J" &amp; 29+27*(B370-1))</f>
        <v/>
      </c>
      <c r="E375" s="71" t="str">
        <f t="shared" ca="1" si="40"/>
        <v/>
      </c>
      <c r="F375" s="72"/>
      <c r="G375" s="83"/>
      <c r="H375" s="73"/>
      <c r="I375" s="164" t="str" cm="1">
        <f t="array" aca="1" ref="I375" ca="1">INDIRECT("各月内訳表!V" &amp; 29+27*(B370-1))</f>
        <v/>
      </c>
      <c r="J375" s="165"/>
      <c r="K375" s="85"/>
      <c r="L375" s="85"/>
      <c r="U375" s="87" t="str">
        <f>IF(F375="","",IF(AND(F375&lt;&gt;"",入力ボックス!$C$7&gt;F375),"交付決定日前","○"))</f>
        <v/>
      </c>
      <c r="V375" s="88" t="str">
        <f>IF(G375="","",IF(AND(G375&lt;&gt;"",入力ボックス!$C$8&lt;G375),"完了日より後",IF(O373&gt;G375,"発注と支払の日付が前後","○")))</f>
        <v/>
      </c>
    </row>
    <row r="376" spans="2:22" ht="14.25" customHeight="1">
      <c r="C376" s="70" t="str">
        <f ca="1">IF($D376="","",IF(LEFT($C$7,1)="⑭","14-","1-") &amp; $B370 &amp; "_"&amp;各月内訳表!$K$7)</f>
        <v/>
      </c>
      <c r="D376" s="71" t="str" cm="1">
        <f t="array" aca="1" ref="D376" ca="1">INDIRECT("各月内訳表!K" &amp; 29+27*(B370-1))</f>
        <v/>
      </c>
      <c r="E376" s="71" t="str">
        <f t="shared" ca="1" si="40"/>
        <v/>
      </c>
      <c r="F376" s="72"/>
      <c r="G376" s="83"/>
      <c r="H376" s="73"/>
      <c r="I376" s="164" t="str" cm="1">
        <f t="array" aca="1" ref="I376" ca="1">INDIRECT("各月内訳表!W" &amp; 29+27*(B370-1))</f>
        <v/>
      </c>
      <c r="J376" s="165"/>
      <c r="K376" s="85"/>
      <c r="L376" s="85"/>
      <c r="U376" s="87" t="str">
        <f>IF(F376="","",IF(AND(F376&lt;&gt;"",入力ボックス!$C$7&gt;F376),"交付決定日前","○"))</f>
        <v/>
      </c>
      <c r="V376" s="88" t="str">
        <f>IF(G376="","",IF(AND(G376&lt;&gt;"",入力ボックス!$C$8&lt;G376),"完了日より後",IF(O374&gt;G376,"発注と支払の日付が前後","○")))</f>
        <v/>
      </c>
    </row>
    <row r="377" spans="2:22" ht="14.25" customHeight="1">
      <c r="C377" s="74" t="str">
        <f ca="1">IF($D377="","",IF(LEFT($C$7,1)="⑭","14-","1-") &amp; $B370 &amp; "_"&amp;各月内訳表!$L$7)</f>
        <v/>
      </c>
      <c r="D377" s="75" t="str" cm="1">
        <f t="array" aca="1" ref="D377" ca="1">INDIRECT("各月内訳表!L" &amp; 29+27*(B370-1))</f>
        <v/>
      </c>
      <c r="E377" s="75" t="str">
        <f t="shared" ca="1" si="40"/>
        <v/>
      </c>
      <c r="F377" s="76"/>
      <c r="G377" s="84"/>
      <c r="H377" s="73"/>
      <c r="I377" s="164" t="str" cm="1">
        <f t="array" aca="1" ref="I377" ca="1">INDIRECT("各月内訳表!X" &amp; 29+27*(B370-1))</f>
        <v/>
      </c>
      <c r="J377" s="165"/>
      <c r="K377" s="85"/>
      <c r="L377" s="85"/>
      <c r="U377" s="87" t="str">
        <f>IF(F377="","",IF(AND(F377&lt;&gt;"",入力ボックス!$C$7&gt;F377),"交付決定日前","○"))</f>
        <v/>
      </c>
      <c r="V377" s="88" t="str">
        <f>IF(G377="","",IF(AND(G377&lt;&gt;"",入力ボックス!$C$8&lt;G377),"完了日より後",IF(O375&gt;G377,"発注と支払の日付が前後","○")))</f>
        <v/>
      </c>
    </row>
    <row r="378" spans="2:22" ht="14.25" customHeight="1">
      <c r="C378" s="77"/>
      <c r="D378" s="78"/>
      <c r="E378" s="78"/>
      <c r="F378" s="79"/>
      <c r="G378" s="79"/>
      <c r="H378" s="80"/>
      <c r="I378" s="166"/>
      <c r="J378" s="167"/>
      <c r="K378" s="78"/>
      <c r="L378" s="78"/>
      <c r="U378" s="89" t="str">
        <f>IF(F378="","",IF(AND(F378&lt;&gt;"",入力ボックス!$C$7&gt;F378),"交付決定日前","○"))</f>
        <v/>
      </c>
      <c r="V378" s="89" t="str">
        <f>IF(G378="","",IF(AND(G378&lt;&gt;"",入力ボックス!$C$8&lt;G378),"完了日より後",IF(O376&gt;G378,"発注と支払の日付が前後","○")))</f>
        <v/>
      </c>
    </row>
    <row r="379" spans="2:22" ht="14.25" customHeight="1">
      <c r="B379" s="46">
        <f>B370+1</f>
        <v>42</v>
      </c>
      <c r="C379" s="67" t="str">
        <f ca="1">IF($D379="","",IF(LEFT($C$7,1)="⑭","14-","1-") &amp; $B379 &amp;"_"&amp;各月内訳表!$E$7)</f>
        <v/>
      </c>
      <c r="D379" s="68" t="str" cm="1">
        <f t="array" aca="1" ref="D379" ca="1">INDIRECT("各月内訳表!E" &amp; 29+27*(B379-1))</f>
        <v/>
      </c>
      <c r="E379" s="68" t="str">
        <f ca="1">IF(ISBLANK(D379),"",D379)</f>
        <v/>
      </c>
      <c r="F379" s="82"/>
      <c r="G379" s="82"/>
      <c r="H379" s="141" t="str" cm="1">
        <f t="array" aca="1" ref="H379" ca="1">IF(INDIRECT("各月内訳表!E"&amp;5+27*(B379-1))="","",HYPERLINK("#各月内訳表!E"&amp;5+27*(B379-1),INDIRECT("各月内訳表!E"&amp;5+27*(B379-1))))</f>
        <v/>
      </c>
      <c r="I379" s="170" t="str" cm="1">
        <f t="array" aca="1" ref="I379" ca="1">INDIRECT("各月内訳表!Q" &amp; 29+27*(B379-1))</f>
        <v/>
      </c>
      <c r="J379" s="171"/>
      <c r="K379" s="85"/>
      <c r="L379" s="85"/>
      <c r="U379" s="87" t="str">
        <f>IF(F379="","",IF(AND(F379&lt;&gt;"",入力ボックス!$C$7&gt;F379),"交付決定日前","○"))</f>
        <v/>
      </c>
      <c r="V379" s="88" t="str">
        <f>IF(G379="","",IF(AND(G379&lt;&gt;"",入力ボックス!$C$8&lt;G379),"完了日より後",IF(O377&gt;G379,"発注と支払の日付が前後","○")))</f>
        <v/>
      </c>
    </row>
    <row r="380" spans="2:22" ht="14.25" customHeight="1">
      <c r="C380" s="70" t="str">
        <f ca="1">IF($D380="","",IF(LEFT($C$7,1)="⑭","14-","1-") &amp; $B379 &amp; "_"&amp;各月内訳表!$F$7)</f>
        <v/>
      </c>
      <c r="D380" s="71" t="str" cm="1">
        <f t="array" aca="1" ref="D380" ca="1">INDIRECT("各月内訳表!F" &amp; 29+27*(B379-1))</f>
        <v/>
      </c>
      <c r="E380" s="71" t="str">
        <f t="shared" ref="E380:E386" ca="1" si="41">IF(ISBLANK(D380),"",D380)</f>
        <v/>
      </c>
      <c r="F380" s="72"/>
      <c r="G380" s="83"/>
      <c r="H380" s="73"/>
      <c r="I380" s="164" t="str" cm="1">
        <f t="array" aca="1" ref="I380" ca="1">INDIRECT("各月内訳表!R" &amp; 29+27*(B379-1))</f>
        <v/>
      </c>
      <c r="J380" s="165"/>
      <c r="K380" s="85"/>
      <c r="L380" s="85"/>
      <c r="U380" s="87" t="str">
        <f>IF(F380="","",IF(AND(F380&lt;&gt;"",入力ボックス!$C$7&gt;F380),"交付決定日前","○"))</f>
        <v/>
      </c>
      <c r="V380" s="88" t="str">
        <f>IF(G380="","",IF(AND(G380&lt;&gt;"",入力ボックス!$C$8&lt;G380),"完了日より後",IF(O378&gt;G380,"発注と支払の日付が前後","○")))</f>
        <v/>
      </c>
    </row>
    <row r="381" spans="2:22" ht="14.25" customHeight="1">
      <c r="C381" s="70" t="str">
        <f ca="1">IF($D381="","",IF(LEFT($C$7,1)="⑭","14-","1-") &amp; $B379 &amp; "_"&amp;各月内訳表!$G$7)</f>
        <v/>
      </c>
      <c r="D381" s="71" t="str" cm="1">
        <f t="array" aca="1" ref="D381" ca="1">INDIRECT("各月内訳表!G" &amp; 29+27*(B379-1))</f>
        <v/>
      </c>
      <c r="E381" s="71" t="str">
        <f t="shared" ca="1" si="41"/>
        <v/>
      </c>
      <c r="F381" s="72"/>
      <c r="G381" s="83"/>
      <c r="H381" s="73"/>
      <c r="I381" s="164" t="str" cm="1">
        <f t="array" aca="1" ref="I381" ca="1">INDIRECT("各月内訳表!S" &amp; 29+27*(B379-1))</f>
        <v/>
      </c>
      <c r="J381" s="165"/>
      <c r="K381" s="85"/>
      <c r="L381" s="85"/>
      <c r="U381" s="87" t="str">
        <f>IF(F381="","",IF(AND(F381&lt;&gt;"",入力ボックス!$C$7&gt;F381),"交付決定日前","○"))</f>
        <v/>
      </c>
      <c r="V381" s="88" t="str">
        <f>IF(G381="","",IF(AND(G381&lt;&gt;"",入力ボックス!$C$8&lt;G381),"完了日より後",IF(O379&gt;G381,"発注と支払の日付が前後","○")))</f>
        <v/>
      </c>
    </row>
    <row r="382" spans="2:22" ht="14.25" customHeight="1">
      <c r="C382" s="70" t="str">
        <f ca="1">IF($D382="","",IF(LEFT($C$7,1)="⑭","14-","1-") &amp; $B379 &amp; "_"&amp;各月内訳表!$H$7)</f>
        <v/>
      </c>
      <c r="D382" s="71" t="str" cm="1">
        <f t="array" aca="1" ref="D382" ca="1">INDIRECT("各月内訳表!H" &amp; 29+27*(B379-1))</f>
        <v/>
      </c>
      <c r="E382" s="71" t="str">
        <f t="shared" ca="1" si="41"/>
        <v/>
      </c>
      <c r="F382" s="72"/>
      <c r="G382" s="83"/>
      <c r="H382" s="73"/>
      <c r="I382" s="164" t="str" cm="1">
        <f t="array" aca="1" ref="I382" ca="1">INDIRECT("各月内訳表!T" &amp; 29+27*(B379-1))</f>
        <v/>
      </c>
      <c r="J382" s="165"/>
      <c r="K382" s="85"/>
      <c r="L382" s="85"/>
      <c r="U382" s="87" t="str">
        <f>IF(F382="","",IF(AND(F382&lt;&gt;"",入力ボックス!$C$7&gt;F382),"交付決定日前","○"))</f>
        <v/>
      </c>
      <c r="V382" s="88" t="str">
        <f>IF(G382="","",IF(AND(G382&lt;&gt;"",入力ボックス!$C$8&lt;G382),"完了日より後",IF(O380&gt;G382,"発注と支払の日付が前後","○")))</f>
        <v/>
      </c>
    </row>
    <row r="383" spans="2:22" ht="14.25" customHeight="1">
      <c r="C383" s="70" t="str">
        <f ca="1">IF($D383="","",IF(LEFT($C$7,1)="⑭","14-","1-") &amp; $B379 &amp; "_"&amp;各月内訳表!$I$7)</f>
        <v/>
      </c>
      <c r="D383" s="71" t="str" cm="1">
        <f t="array" aca="1" ref="D383" ca="1">INDIRECT("各月内訳表!I" &amp; 29+27*(B379-1))</f>
        <v/>
      </c>
      <c r="E383" s="71" t="str">
        <f t="shared" ca="1" si="41"/>
        <v/>
      </c>
      <c r="F383" s="72"/>
      <c r="G383" s="83"/>
      <c r="H383" s="73"/>
      <c r="I383" s="164" t="str" cm="1">
        <f t="array" aca="1" ref="I383" ca="1">INDIRECT("各月内訳表!U" &amp; 29+27*(B379-1))</f>
        <v/>
      </c>
      <c r="J383" s="165"/>
      <c r="K383" s="85"/>
      <c r="L383" s="85"/>
      <c r="U383" s="87" t="str">
        <f>IF(F383="","",IF(AND(F383&lt;&gt;"",入力ボックス!$C$7&gt;F383),"交付決定日前","○"))</f>
        <v/>
      </c>
      <c r="V383" s="88" t="str">
        <f>IF(G383="","",IF(AND(G383&lt;&gt;"",入力ボックス!$C$8&lt;G383),"完了日より後",IF(O381&gt;G383,"発注と支払の日付が前後","○")))</f>
        <v/>
      </c>
    </row>
    <row r="384" spans="2:22" ht="14.25" customHeight="1">
      <c r="C384" s="70" t="str">
        <f ca="1">IF($D384="","",IF(LEFT($C$7,1)="⑭","14-","1-") &amp; $B379 &amp; "_"&amp;各月内訳表!$J$7)</f>
        <v/>
      </c>
      <c r="D384" s="71" t="str" cm="1">
        <f t="array" aca="1" ref="D384" ca="1">INDIRECT("各月内訳表!J" &amp; 29+27*(B379-1))</f>
        <v/>
      </c>
      <c r="E384" s="71" t="str">
        <f t="shared" ca="1" si="41"/>
        <v/>
      </c>
      <c r="F384" s="72"/>
      <c r="G384" s="83"/>
      <c r="H384" s="73"/>
      <c r="I384" s="164" t="str" cm="1">
        <f t="array" aca="1" ref="I384" ca="1">INDIRECT("各月内訳表!V" &amp; 29+27*(B379-1))</f>
        <v/>
      </c>
      <c r="J384" s="165"/>
      <c r="K384" s="85"/>
      <c r="L384" s="85"/>
      <c r="U384" s="87" t="str">
        <f>IF(F384="","",IF(AND(F384&lt;&gt;"",入力ボックス!$C$7&gt;F384),"交付決定日前","○"))</f>
        <v/>
      </c>
      <c r="V384" s="88" t="str">
        <f>IF(G384="","",IF(AND(G384&lt;&gt;"",入力ボックス!$C$8&lt;G384),"完了日より後",IF(O382&gt;G384,"発注と支払の日付が前後","○")))</f>
        <v/>
      </c>
    </row>
    <row r="385" spans="2:22" ht="14.25" customHeight="1">
      <c r="C385" s="70" t="str">
        <f ca="1">IF($D385="","",IF(LEFT($C$7,1)="⑭","14-","1-") &amp; $B379 &amp; "_"&amp;各月内訳表!$K$7)</f>
        <v/>
      </c>
      <c r="D385" s="71" t="str" cm="1">
        <f t="array" aca="1" ref="D385" ca="1">INDIRECT("各月内訳表!K" &amp; 29+27*(B379-1))</f>
        <v/>
      </c>
      <c r="E385" s="71" t="str">
        <f t="shared" ca="1" si="41"/>
        <v/>
      </c>
      <c r="F385" s="72"/>
      <c r="G385" s="83"/>
      <c r="H385" s="73"/>
      <c r="I385" s="164" t="str" cm="1">
        <f t="array" aca="1" ref="I385" ca="1">INDIRECT("各月内訳表!W" &amp; 29+27*(B379-1))</f>
        <v/>
      </c>
      <c r="J385" s="165"/>
      <c r="K385" s="85"/>
      <c r="L385" s="85"/>
      <c r="U385" s="87" t="str">
        <f>IF(F385="","",IF(AND(F385&lt;&gt;"",入力ボックス!$C$7&gt;F385),"交付決定日前","○"))</f>
        <v/>
      </c>
      <c r="V385" s="88" t="str">
        <f>IF(G385="","",IF(AND(G385&lt;&gt;"",入力ボックス!$C$8&lt;G385),"完了日より後",IF(O383&gt;G385,"発注と支払の日付が前後","○")))</f>
        <v/>
      </c>
    </row>
    <row r="386" spans="2:22" ht="14.25" customHeight="1">
      <c r="C386" s="74" t="str">
        <f ca="1">IF($D386="","",IF(LEFT($C$7,1)="⑭","14-","1-") &amp; $B379 &amp; "_"&amp;各月内訳表!$L$7)</f>
        <v/>
      </c>
      <c r="D386" s="75" t="str" cm="1">
        <f t="array" aca="1" ref="D386" ca="1">INDIRECT("各月内訳表!L" &amp; 29+27*(B379-1))</f>
        <v/>
      </c>
      <c r="E386" s="75" t="str">
        <f t="shared" ca="1" si="41"/>
        <v/>
      </c>
      <c r="F386" s="76"/>
      <c r="G386" s="84"/>
      <c r="H386" s="73"/>
      <c r="I386" s="164" t="str" cm="1">
        <f t="array" aca="1" ref="I386" ca="1">INDIRECT("各月内訳表!X" &amp; 29+27*(B379-1))</f>
        <v/>
      </c>
      <c r="J386" s="165"/>
      <c r="K386" s="85"/>
      <c r="L386" s="85"/>
      <c r="U386" s="87" t="str">
        <f>IF(F386="","",IF(AND(F386&lt;&gt;"",入力ボックス!$C$7&gt;F386),"交付決定日前","○"))</f>
        <v/>
      </c>
      <c r="V386" s="88" t="str">
        <f>IF(G386="","",IF(AND(G386&lt;&gt;"",入力ボックス!$C$8&lt;G386),"完了日より後",IF(O384&gt;G386,"発注と支払の日付が前後","○")))</f>
        <v/>
      </c>
    </row>
    <row r="387" spans="2:22" ht="14.25" customHeight="1">
      <c r="C387" s="77"/>
      <c r="D387" s="78"/>
      <c r="E387" s="78"/>
      <c r="F387" s="79"/>
      <c r="G387" s="79"/>
      <c r="H387" s="80"/>
      <c r="I387" s="166"/>
      <c r="J387" s="167"/>
      <c r="K387" s="78"/>
      <c r="L387" s="78"/>
      <c r="U387" s="89" t="str">
        <f>IF(F387="","",IF(AND(F387&lt;&gt;"",入力ボックス!$C$7&gt;F387),"交付決定日前","○"))</f>
        <v/>
      </c>
      <c r="V387" s="89" t="str">
        <f>IF(G387="","",IF(AND(G387&lt;&gt;"",入力ボックス!$C$8&lt;G387),"完了日より後",IF(O385&gt;G387,"発注と支払の日付が前後","○")))</f>
        <v/>
      </c>
    </row>
    <row r="388" spans="2:22" ht="14.25" customHeight="1">
      <c r="B388" s="46">
        <f>B379+1</f>
        <v>43</v>
      </c>
      <c r="C388" s="67" t="str">
        <f ca="1">IF($D388="","",IF(LEFT($C$7,1)="⑭","14-","1-") &amp; $B388 &amp;"_"&amp;各月内訳表!$E$7)</f>
        <v/>
      </c>
      <c r="D388" s="68" t="str" cm="1">
        <f t="array" aca="1" ref="D388" ca="1">INDIRECT("各月内訳表!E" &amp; 29+27*(B388-1))</f>
        <v/>
      </c>
      <c r="E388" s="68" t="str">
        <f ca="1">IF(ISBLANK(D388),"",D388)</f>
        <v/>
      </c>
      <c r="F388" s="82"/>
      <c r="G388" s="82"/>
      <c r="H388" s="141" t="str" cm="1">
        <f t="array" aca="1" ref="H388" ca="1">IF(INDIRECT("各月内訳表!E"&amp;5+27*(B388-1))="","",HYPERLINK("#各月内訳表!E"&amp;5+27*(B388-1),INDIRECT("各月内訳表!E"&amp;5+27*(B388-1))))</f>
        <v/>
      </c>
      <c r="I388" s="170" t="str" cm="1">
        <f t="array" aca="1" ref="I388" ca="1">INDIRECT("各月内訳表!Q" &amp; 29+27*(B388-1))</f>
        <v/>
      </c>
      <c r="J388" s="171"/>
      <c r="K388" s="85"/>
      <c r="L388" s="85"/>
      <c r="U388" s="87" t="str">
        <f>IF(F388="","",IF(AND(F388&lt;&gt;"",入力ボックス!$C$7&gt;F388),"交付決定日前","○"))</f>
        <v/>
      </c>
      <c r="V388" s="88" t="str">
        <f>IF(G388="","",IF(AND(G388&lt;&gt;"",入力ボックス!$C$8&lt;G388),"完了日より後",IF(O386&gt;G388,"発注と支払の日付が前後","○")))</f>
        <v/>
      </c>
    </row>
    <row r="389" spans="2:22" ht="14.25" customHeight="1">
      <c r="C389" s="70" t="str">
        <f ca="1">IF($D389="","",IF(LEFT($C$7,1)="⑭","14-","1-") &amp; $B388 &amp; "_"&amp;各月内訳表!$F$7)</f>
        <v/>
      </c>
      <c r="D389" s="71" t="str" cm="1">
        <f t="array" aca="1" ref="D389" ca="1">INDIRECT("各月内訳表!F" &amp; 29+27*(B388-1))</f>
        <v/>
      </c>
      <c r="E389" s="71" t="str">
        <f t="shared" ref="E389:E395" ca="1" si="42">IF(ISBLANK(D389),"",D389)</f>
        <v/>
      </c>
      <c r="F389" s="72"/>
      <c r="G389" s="83"/>
      <c r="H389" s="73"/>
      <c r="I389" s="164" t="str" cm="1">
        <f t="array" aca="1" ref="I389" ca="1">INDIRECT("各月内訳表!R" &amp; 29+27*(B388-1))</f>
        <v/>
      </c>
      <c r="J389" s="165"/>
      <c r="K389" s="85"/>
      <c r="L389" s="85"/>
      <c r="U389" s="87" t="str">
        <f>IF(F389="","",IF(AND(F389&lt;&gt;"",入力ボックス!$C$7&gt;F389),"交付決定日前","○"))</f>
        <v/>
      </c>
      <c r="V389" s="88" t="str">
        <f>IF(G389="","",IF(AND(G389&lt;&gt;"",入力ボックス!$C$8&lt;G389),"完了日より後",IF(O387&gt;G389,"発注と支払の日付が前後","○")))</f>
        <v/>
      </c>
    </row>
    <row r="390" spans="2:22" ht="14.25" customHeight="1">
      <c r="C390" s="70" t="str">
        <f ca="1">IF($D390="","",IF(LEFT($C$7,1)="⑭","14-","1-") &amp; $B388 &amp; "_"&amp;各月内訳表!$G$7)</f>
        <v/>
      </c>
      <c r="D390" s="71" t="str" cm="1">
        <f t="array" aca="1" ref="D390" ca="1">INDIRECT("各月内訳表!G" &amp; 29+27*(B388-1))</f>
        <v/>
      </c>
      <c r="E390" s="71" t="str">
        <f t="shared" ca="1" si="42"/>
        <v/>
      </c>
      <c r="F390" s="72"/>
      <c r="G390" s="83"/>
      <c r="H390" s="73"/>
      <c r="I390" s="164" t="str" cm="1">
        <f t="array" aca="1" ref="I390" ca="1">INDIRECT("各月内訳表!S" &amp; 29+27*(B388-1))</f>
        <v/>
      </c>
      <c r="J390" s="165"/>
      <c r="K390" s="85"/>
      <c r="L390" s="85"/>
      <c r="U390" s="87" t="str">
        <f>IF(F390="","",IF(AND(F390&lt;&gt;"",入力ボックス!$C$7&gt;F390),"交付決定日前","○"))</f>
        <v/>
      </c>
      <c r="V390" s="88" t="str">
        <f>IF(G390="","",IF(AND(G390&lt;&gt;"",入力ボックス!$C$8&lt;G390),"完了日より後",IF(O388&gt;G390,"発注と支払の日付が前後","○")))</f>
        <v/>
      </c>
    </row>
    <row r="391" spans="2:22" ht="14.25" customHeight="1">
      <c r="C391" s="70" t="str">
        <f ca="1">IF($D391="","",IF(LEFT($C$7,1)="⑭","14-","1-") &amp; $B388 &amp; "_"&amp;各月内訳表!$H$7)</f>
        <v/>
      </c>
      <c r="D391" s="71" t="str" cm="1">
        <f t="array" aca="1" ref="D391" ca="1">INDIRECT("各月内訳表!H" &amp; 29+27*(B388-1))</f>
        <v/>
      </c>
      <c r="E391" s="71" t="str">
        <f t="shared" ca="1" si="42"/>
        <v/>
      </c>
      <c r="F391" s="72"/>
      <c r="G391" s="83"/>
      <c r="H391" s="73"/>
      <c r="I391" s="164" t="str" cm="1">
        <f t="array" aca="1" ref="I391" ca="1">INDIRECT("各月内訳表!T" &amp; 29+27*(B388-1))</f>
        <v/>
      </c>
      <c r="J391" s="165"/>
      <c r="K391" s="85"/>
      <c r="L391" s="85"/>
      <c r="U391" s="87" t="str">
        <f>IF(F391="","",IF(AND(F391&lt;&gt;"",入力ボックス!$C$7&gt;F391),"交付決定日前","○"))</f>
        <v/>
      </c>
      <c r="V391" s="88" t="str">
        <f>IF(G391="","",IF(AND(G391&lt;&gt;"",入力ボックス!$C$8&lt;G391),"完了日より後",IF(O389&gt;G391,"発注と支払の日付が前後","○")))</f>
        <v/>
      </c>
    </row>
    <row r="392" spans="2:22" ht="14.25" customHeight="1">
      <c r="C392" s="70" t="str">
        <f ca="1">IF($D392="","",IF(LEFT($C$7,1)="⑭","14-","1-") &amp; $B388 &amp; "_"&amp;各月内訳表!$I$7)</f>
        <v/>
      </c>
      <c r="D392" s="71" t="str" cm="1">
        <f t="array" aca="1" ref="D392" ca="1">INDIRECT("各月内訳表!I" &amp; 29+27*(B388-1))</f>
        <v/>
      </c>
      <c r="E392" s="71" t="str">
        <f t="shared" ca="1" si="42"/>
        <v/>
      </c>
      <c r="F392" s="72"/>
      <c r="G392" s="83"/>
      <c r="H392" s="73"/>
      <c r="I392" s="164" t="str" cm="1">
        <f t="array" aca="1" ref="I392" ca="1">INDIRECT("各月内訳表!U" &amp; 29+27*(B388-1))</f>
        <v/>
      </c>
      <c r="J392" s="165"/>
      <c r="K392" s="85"/>
      <c r="L392" s="85"/>
      <c r="U392" s="87" t="str">
        <f>IF(F392="","",IF(AND(F392&lt;&gt;"",入力ボックス!$C$7&gt;F392),"交付決定日前","○"))</f>
        <v/>
      </c>
      <c r="V392" s="88" t="str">
        <f>IF(G392="","",IF(AND(G392&lt;&gt;"",入力ボックス!$C$8&lt;G392),"完了日より後",IF(O390&gt;G392,"発注と支払の日付が前後","○")))</f>
        <v/>
      </c>
    </row>
    <row r="393" spans="2:22" ht="14.25" customHeight="1">
      <c r="C393" s="70" t="str">
        <f ca="1">IF($D393="","",IF(LEFT($C$7,1)="⑭","14-","1-") &amp; $B388 &amp; "_"&amp;各月内訳表!$J$7)</f>
        <v/>
      </c>
      <c r="D393" s="71" t="str" cm="1">
        <f t="array" aca="1" ref="D393" ca="1">INDIRECT("各月内訳表!J" &amp; 29+27*(B388-1))</f>
        <v/>
      </c>
      <c r="E393" s="71" t="str">
        <f t="shared" ca="1" si="42"/>
        <v/>
      </c>
      <c r="F393" s="72"/>
      <c r="G393" s="83"/>
      <c r="H393" s="73"/>
      <c r="I393" s="164" t="str" cm="1">
        <f t="array" aca="1" ref="I393" ca="1">INDIRECT("各月内訳表!V" &amp; 29+27*(B388-1))</f>
        <v/>
      </c>
      <c r="J393" s="165"/>
      <c r="K393" s="85"/>
      <c r="L393" s="85"/>
      <c r="U393" s="87" t="str">
        <f>IF(F393="","",IF(AND(F393&lt;&gt;"",入力ボックス!$C$7&gt;F393),"交付決定日前","○"))</f>
        <v/>
      </c>
      <c r="V393" s="88" t="str">
        <f>IF(G393="","",IF(AND(G393&lt;&gt;"",入力ボックス!$C$8&lt;G393),"完了日より後",IF(O391&gt;G393,"発注と支払の日付が前後","○")))</f>
        <v/>
      </c>
    </row>
    <row r="394" spans="2:22" ht="14.25" customHeight="1">
      <c r="C394" s="70" t="str">
        <f ca="1">IF($D394="","",IF(LEFT($C$7,1)="⑭","14-","1-") &amp; $B388 &amp; "_"&amp;各月内訳表!$K$7)</f>
        <v/>
      </c>
      <c r="D394" s="71" t="str" cm="1">
        <f t="array" aca="1" ref="D394" ca="1">INDIRECT("各月内訳表!K" &amp; 29+27*(B388-1))</f>
        <v/>
      </c>
      <c r="E394" s="71" t="str">
        <f t="shared" ca="1" si="42"/>
        <v/>
      </c>
      <c r="F394" s="72"/>
      <c r="G394" s="83"/>
      <c r="H394" s="73"/>
      <c r="I394" s="164" t="str" cm="1">
        <f t="array" aca="1" ref="I394" ca="1">INDIRECT("各月内訳表!W" &amp; 29+27*(B388-1))</f>
        <v/>
      </c>
      <c r="J394" s="165"/>
      <c r="K394" s="85"/>
      <c r="L394" s="85"/>
      <c r="U394" s="87" t="str">
        <f>IF(F394="","",IF(AND(F394&lt;&gt;"",入力ボックス!$C$7&gt;F394),"交付決定日前","○"))</f>
        <v/>
      </c>
      <c r="V394" s="88" t="str">
        <f>IF(G394="","",IF(AND(G394&lt;&gt;"",入力ボックス!$C$8&lt;G394),"完了日より後",IF(O392&gt;G394,"発注と支払の日付が前後","○")))</f>
        <v/>
      </c>
    </row>
    <row r="395" spans="2:22" ht="14.25" customHeight="1">
      <c r="C395" s="74" t="str">
        <f ca="1">IF($D395="","",IF(LEFT($C$7,1)="⑭","14-","1-") &amp; $B388 &amp; "_"&amp;各月内訳表!$L$7)</f>
        <v/>
      </c>
      <c r="D395" s="75" t="str" cm="1">
        <f t="array" aca="1" ref="D395" ca="1">INDIRECT("各月内訳表!L" &amp; 29+27*(B388-1))</f>
        <v/>
      </c>
      <c r="E395" s="75" t="str">
        <f t="shared" ca="1" si="42"/>
        <v/>
      </c>
      <c r="F395" s="76"/>
      <c r="G395" s="84"/>
      <c r="H395" s="73"/>
      <c r="I395" s="164" t="str" cm="1">
        <f t="array" aca="1" ref="I395" ca="1">INDIRECT("各月内訳表!X" &amp; 29+27*(B388-1))</f>
        <v/>
      </c>
      <c r="J395" s="165"/>
      <c r="K395" s="85"/>
      <c r="L395" s="85"/>
      <c r="U395" s="87" t="str">
        <f>IF(F395="","",IF(AND(F395&lt;&gt;"",入力ボックス!$C$7&gt;F395),"交付決定日前","○"))</f>
        <v/>
      </c>
      <c r="V395" s="88" t="str">
        <f>IF(G395="","",IF(AND(G395&lt;&gt;"",入力ボックス!$C$8&lt;G395),"完了日より後",IF(O393&gt;G395,"発注と支払の日付が前後","○")))</f>
        <v/>
      </c>
    </row>
    <row r="396" spans="2:22" ht="14.25" customHeight="1">
      <c r="C396" s="77"/>
      <c r="D396" s="78"/>
      <c r="E396" s="78"/>
      <c r="F396" s="79"/>
      <c r="G396" s="79"/>
      <c r="H396" s="80"/>
      <c r="I396" s="166"/>
      <c r="J396" s="167"/>
      <c r="K396" s="78"/>
      <c r="L396" s="78"/>
      <c r="U396" s="89" t="str">
        <f>IF(F396="","",IF(AND(F396&lt;&gt;"",入力ボックス!$C$7&gt;F396),"交付決定日前","○"))</f>
        <v/>
      </c>
      <c r="V396" s="89" t="str">
        <f>IF(G396="","",IF(AND(G396&lt;&gt;"",入力ボックス!$C$8&lt;G396),"完了日より後",IF(O394&gt;G396,"発注と支払の日付が前後","○")))</f>
        <v/>
      </c>
    </row>
    <row r="397" spans="2:22" ht="14.25" customHeight="1">
      <c r="B397" s="46">
        <f>B388+1</f>
        <v>44</v>
      </c>
      <c r="C397" s="67" t="str">
        <f ca="1">IF($D397="","",IF(LEFT($C$7,1)="⑭","14-","1-") &amp; $B397 &amp;"_"&amp;各月内訳表!$E$7)</f>
        <v/>
      </c>
      <c r="D397" s="68" t="str" cm="1">
        <f t="array" aca="1" ref="D397" ca="1">INDIRECT("各月内訳表!E" &amp; 29+27*(B397-1))</f>
        <v/>
      </c>
      <c r="E397" s="68" t="str">
        <f ca="1">IF(ISBLANK(D397),"",D397)</f>
        <v/>
      </c>
      <c r="F397" s="82"/>
      <c r="G397" s="82"/>
      <c r="H397" s="141" t="str" cm="1">
        <f t="array" aca="1" ref="H397" ca="1">IF(INDIRECT("各月内訳表!E"&amp;5+27*(B397-1))="","",HYPERLINK("#各月内訳表!E"&amp;5+27*(B397-1),INDIRECT("各月内訳表!E"&amp;5+27*(B397-1))))</f>
        <v/>
      </c>
      <c r="I397" s="170" t="str" cm="1">
        <f t="array" aca="1" ref="I397" ca="1">INDIRECT("各月内訳表!Q" &amp; 29+27*(B397-1))</f>
        <v/>
      </c>
      <c r="J397" s="171"/>
      <c r="K397" s="85"/>
      <c r="L397" s="85"/>
      <c r="U397" s="87" t="str">
        <f>IF(F397="","",IF(AND(F397&lt;&gt;"",入力ボックス!$C$7&gt;F397),"交付決定日前","○"))</f>
        <v/>
      </c>
      <c r="V397" s="88" t="str">
        <f>IF(G397="","",IF(AND(G397&lt;&gt;"",入力ボックス!$C$8&lt;G397),"完了日より後",IF(O395&gt;G397,"発注と支払の日付が前後","○")))</f>
        <v/>
      </c>
    </row>
    <row r="398" spans="2:22" ht="14.25" customHeight="1">
      <c r="C398" s="70" t="str">
        <f ca="1">IF($D398="","",IF(LEFT($C$7,1)="⑭","14-","1-") &amp; $B397 &amp; "_"&amp;各月内訳表!$F$7)</f>
        <v/>
      </c>
      <c r="D398" s="71" t="str" cm="1">
        <f t="array" aca="1" ref="D398" ca="1">INDIRECT("各月内訳表!F" &amp; 29+27*(B397-1))</f>
        <v/>
      </c>
      <c r="E398" s="71" t="str">
        <f t="shared" ref="E398:E404" ca="1" si="43">IF(ISBLANK(D398),"",D398)</f>
        <v/>
      </c>
      <c r="F398" s="72"/>
      <c r="G398" s="83"/>
      <c r="H398" s="73"/>
      <c r="I398" s="164" t="str" cm="1">
        <f t="array" aca="1" ref="I398" ca="1">INDIRECT("各月内訳表!R" &amp; 29+27*(B397-1))</f>
        <v/>
      </c>
      <c r="J398" s="165"/>
      <c r="K398" s="85"/>
      <c r="L398" s="85"/>
      <c r="U398" s="87" t="str">
        <f>IF(F398="","",IF(AND(F398&lt;&gt;"",入力ボックス!$C$7&gt;F398),"交付決定日前","○"))</f>
        <v/>
      </c>
      <c r="V398" s="88" t="str">
        <f>IF(G398="","",IF(AND(G398&lt;&gt;"",入力ボックス!$C$8&lt;G398),"完了日より後",IF(O396&gt;G398,"発注と支払の日付が前後","○")))</f>
        <v/>
      </c>
    </row>
    <row r="399" spans="2:22" ht="14.25" customHeight="1">
      <c r="C399" s="70" t="str">
        <f ca="1">IF($D399="","",IF(LEFT($C$7,1)="⑭","14-","1-") &amp; $B397 &amp; "_"&amp;各月内訳表!$G$7)</f>
        <v/>
      </c>
      <c r="D399" s="71" t="str" cm="1">
        <f t="array" aca="1" ref="D399" ca="1">INDIRECT("各月内訳表!G" &amp; 29+27*(B397-1))</f>
        <v/>
      </c>
      <c r="E399" s="71" t="str">
        <f t="shared" ca="1" si="43"/>
        <v/>
      </c>
      <c r="F399" s="72"/>
      <c r="G399" s="83"/>
      <c r="H399" s="73"/>
      <c r="I399" s="164" t="str" cm="1">
        <f t="array" aca="1" ref="I399" ca="1">INDIRECT("各月内訳表!S" &amp; 29+27*(B397-1))</f>
        <v/>
      </c>
      <c r="J399" s="165"/>
      <c r="K399" s="85"/>
      <c r="L399" s="85"/>
      <c r="U399" s="87" t="str">
        <f>IF(F399="","",IF(AND(F399&lt;&gt;"",入力ボックス!$C$7&gt;F399),"交付決定日前","○"))</f>
        <v/>
      </c>
      <c r="V399" s="88" t="str">
        <f>IF(G399="","",IF(AND(G399&lt;&gt;"",入力ボックス!$C$8&lt;G399),"完了日より後",IF(O397&gt;G399,"発注と支払の日付が前後","○")))</f>
        <v/>
      </c>
    </row>
    <row r="400" spans="2:22" ht="14.25" customHeight="1">
      <c r="C400" s="70" t="str">
        <f ca="1">IF($D400="","",IF(LEFT($C$7,1)="⑭","14-","1-") &amp; $B397 &amp; "_"&amp;各月内訳表!$H$7)</f>
        <v/>
      </c>
      <c r="D400" s="71" t="str" cm="1">
        <f t="array" aca="1" ref="D400" ca="1">INDIRECT("各月内訳表!H" &amp; 29+27*(B397-1))</f>
        <v/>
      </c>
      <c r="E400" s="71" t="str">
        <f t="shared" ca="1" si="43"/>
        <v/>
      </c>
      <c r="F400" s="72"/>
      <c r="G400" s="83"/>
      <c r="H400" s="73"/>
      <c r="I400" s="164" t="str" cm="1">
        <f t="array" aca="1" ref="I400" ca="1">INDIRECT("各月内訳表!T" &amp; 29+27*(B397-1))</f>
        <v/>
      </c>
      <c r="J400" s="165"/>
      <c r="K400" s="85"/>
      <c r="L400" s="85"/>
      <c r="U400" s="87" t="str">
        <f>IF(F400="","",IF(AND(F400&lt;&gt;"",入力ボックス!$C$7&gt;F400),"交付決定日前","○"))</f>
        <v/>
      </c>
      <c r="V400" s="88" t="str">
        <f>IF(G400="","",IF(AND(G400&lt;&gt;"",入力ボックス!$C$8&lt;G400),"完了日より後",IF(O398&gt;G400,"発注と支払の日付が前後","○")))</f>
        <v/>
      </c>
    </row>
    <row r="401" spans="2:22" ht="14.25" customHeight="1">
      <c r="C401" s="70" t="str">
        <f ca="1">IF($D401="","",IF(LEFT($C$7,1)="⑭","14-","1-") &amp; $B397 &amp; "_"&amp;各月内訳表!$I$7)</f>
        <v/>
      </c>
      <c r="D401" s="71" t="str" cm="1">
        <f t="array" aca="1" ref="D401" ca="1">INDIRECT("各月内訳表!I" &amp; 29+27*(B397-1))</f>
        <v/>
      </c>
      <c r="E401" s="71" t="str">
        <f t="shared" ca="1" si="43"/>
        <v/>
      </c>
      <c r="F401" s="72"/>
      <c r="G401" s="83"/>
      <c r="H401" s="73"/>
      <c r="I401" s="164" t="str" cm="1">
        <f t="array" aca="1" ref="I401" ca="1">INDIRECT("各月内訳表!U" &amp; 29+27*(B397-1))</f>
        <v/>
      </c>
      <c r="J401" s="165"/>
      <c r="K401" s="85"/>
      <c r="L401" s="85"/>
      <c r="U401" s="87" t="str">
        <f>IF(F401="","",IF(AND(F401&lt;&gt;"",入力ボックス!$C$7&gt;F401),"交付決定日前","○"))</f>
        <v/>
      </c>
      <c r="V401" s="88" t="str">
        <f>IF(G401="","",IF(AND(G401&lt;&gt;"",入力ボックス!$C$8&lt;G401),"完了日より後",IF(O399&gt;G401,"発注と支払の日付が前後","○")))</f>
        <v/>
      </c>
    </row>
    <row r="402" spans="2:22" ht="14.25" customHeight="1">
      <c r="C402" s="70" t="str">
        <f ca="1">IF($D402="","",IF(LEFT($C$7,1)="⑭","14-","1-") &amp; $B397 &amp; "_"&amp;各月内訳表!$J$7)</f>
        <v/>
      </c>
      <c r="D402" s="71" t="str" cm="1">
        <f t="array" aca="1" ref="D402" ca="1">INDIRECT("各月内訳表!J" &amp; 29+27*(B397-1))</f>
        <v/>
      </c>
      <c r="E402" s="71" t="str">
        <f t="shared" ca="1" si="43"/>
        <v/>
      </c>
      <c r="F402" s="72"/>
      <c r="G402" s="83"/>
      <c r="H402" s="73"/>
      <c r="I402" s="164" t="str" cm="1">
        <f t="array" aca="1" ref="I402" ca="1">INDIRECT("各月内訳表!V" &amp; 29+27*(B397-1))</f>
        <v/>
      </c>
      <c r="J402" s="165"/>
      <c r="K402" s="85"/>
      <c r="L402" s="85"/>
      <c r="U402" s="87" t="str">
        <f>IF(F402="","",IF(AND(F402&lt;&gt;"",入力ボックス!$C$7&gt;F402),"交付決定日前","○"))</f>
        <v/>
      </c>
      <c r="V402" s="88" t="str">
        <f>IF(G402="","",IF(AND(G402&lt;&gt;"",入力ボックス!$C$8&lt;G402),"完了日より後",IF(O400&gt;G402,"発注と支払の日付が前後","○")))</f>
        <v/>
      </c>
    </row>
    <row r="403" spans="2:22" ht="14.25" customHeight="1">
      <c r="C403" s="70" t="str">
        <f ca="1">IF($D403="","",IF(LEFT($C$7,1)="⑭","14-","1-") &amp; $B397 &amp; "_"&amp;各月内訳表!$K$7)</f>
        <v/>
      </c>
      <c r="D403" s="71" t="str" cm="1">
        <f t="array" aca="1" ref="D403" ca="1">INDIRECT("各月内訳表!K" &amp; 29+27*(B397-1))</f>
        <v/>
      </c>
      <c r="E403" s="71" t="str">
        <f t="shared" ca="1" si="43"/>
        <v/>
      </c>
      <c r="F403" s="72"/>
      <c r="G403" s="83"/>
      <c r="H403" s="73"/>
      <c r="I403" s="164" t="str" cm="1">
        <f t="array" aca="1" ref="I403" ca="1">INDIRECT("各月内訳表!W" &amp; 29+27*(B397-1))</f>
        <v/>
      </c>
      <c r="J403" s="165"/>
      <c r="K403" s="85"/>
      <c r="L403" s="85"/>
      <c r="U403" s="87" t="str">
        <f>IF(F403="","",IF(AND(F403&lt;&gt;"",入力ボックス!$C$7&gt;F403),"交付決定日前","○"))</f>
        <v/>
      </c>
      <c r="V403" s="88" t="str">
        <f>IF(G403="","",IF(AND(G403&lt;&gt;"",入力ボックス!$C$8&lt;G403),"完了日より後",IF(O401&gt;G403,"発注と支払の日付が前後","○")))</f>
        <v/>
      </c>
    </row>
    <row r="404" spans="2:22" ht="14.25" customHeight="1">
      <c r="C404" s="74" t="str">
        <f ca="1">IF($D404="","",IF(LEFT($C$7,1)="⑭","14-","1-") &amp; $B397 &amp; "_"&amp;各月内訳表!$L$7)</f>
        <v/>
      </c>
      <c r="D404" s="75" t="str" cm="1">
        <f t="array" aca="1" ref="D404" ca="1">INDIRECT("各月内訳表!L" &amp; 29+27*(B397-1))</f>
        <v/>
      </c>
      <c r="E404" s="75" t="str">
        <f t="shared" ca="1" si="43"/>
        <v/>
      </c>
      <c r="F404" s="76"/>
      <c r="G404" s="84"/>
      <c r="H404" s="73"/>
      <c r="I404" s="164" t="str" cm="1">
        <f t="array" aca="1" ref="I404" ca="1">INDIRECT("各月内訳表!X" &amp; 29+27*(B397-1))</f>
        <v/>
      </c>
      <c r="J404" s="165"/>
      <c r="K404" s="85"/>
      <c r="L404" s="85"/>
      <c r="U404" s="87" t="str">
        <f>IF(F404="","",IF(AND(F404&lt;&gt;"",入力ボックス!$C$7&gt;F404),"交付決定日前","○"))</f>
        <v/>
      </c>
      <c r="V404" s="88" t="str">
        <f>IF(G404="","",IF(AND(G404&lt;&gt;"",入力ボックス!$C$8&lt;G404),"完了日より後",IF(O402&gt;G404,"発注と支払の日付が前後","○")))</f>
        <v/>
      </c>
    </row>
    <row r="405" spans="2:22" ht="14.25" customHeight="1">
      <c r="C405" s="77"/>
      <c r="D405" s="78"/>
      <c r="E405" s="78"/>
      <c r="F405" s="79"/>
      <c r="G405" s="79"/>
      <c r="H405" s="80"/>
      <c r="I405" s="166"/>
      <c r="J405" s="167"/>
      <c r="K405" s="78"/>
      <c r="L405" s="78"/>
      <c r="U405" s="89" t="str">
        <f>IF(F405="","",IF(AND(F405&lt;&gt;"",入力ボックス!$C$7&gt;F405),"交付決定日前","○"))</f>
        <v/>
      </c>
      <c r="V405" s="89" t="str">
        <f>IF(G405="","",IF(AND(G405&lt;&gt;"",入力ボックス!$C$8&lt;G405),"完了日より後",IF(O403&gt;G405,"発注と支払の日付が前後","○")))</f>
        <v/>
      </c>
    </row>
    <row r="406" spans="2:22" ht="14.25" customHeight="1">
      <c r="B406" s="46">
        <f>B397+1</f>
        <v>45</v>
      </c>
      <c r="C406" s="67" t="str">
        <f ca="1">IF($D406="","",IF(LEFT($C$7,1)="⑭","14-","1-") &amp; $B406 &amp;"_"&amp;各月内訳表!$E$7)</f>
        <v/>
      </c>
      <c r="D406" s="68" t="str" cm="1">
        <f t="array" aca="1" ref="D406" ca="1">INDIRECT("各月内訳表!E" &amp; 29+27*(B406-1))</f>
        <v/>
      </c>
      <c r="E406" s="68" t="str">
        <f ca="1">IF(ISBLANK(D406),"",D406)</f>
        <v/>
      </c>
      <c r="F406" s="82"/>
      <c r="G406" s="82"/>
      <c r="H406" s="141" t="str" cm="1">
        <f t="array" aca="1" ref="H406" ca="1">IF(INDIRECT("各月内訳表!E"&amp;5+27*(B406-1))="","",HYPERLINK("#各月内訳表!E"&amp;5+27*(B406-1),INDIRECT("各月内訳表!E"&amp;5+27*(B406-1))))</f>
        <v/>
      </c>
      <c r="I406" s="170" t="str" cm="1">
        <f t="array" aca="1" ref="I406" ca="1">INDIRECT("各月内訳表!Q" &amp; 29+27*(B406-1))</f>
        <v/>
      </c>
      <c r="J406" s="171"/>
      <c r="K406" s="85"/>
      <c r="L406" s="85"/>
      <c r="U406" s="87" t="str">
        <f>IF(F406="","",IF(AND(F406&lt;&gt;"",入力ボックス!$C$7&gt;F406),"交付決定日前","○"))</f>
        <v/>
      </c>
      <c r="V406" s="88" t="str">
        <f>IF(G406="","",IF(AND(G406&lt;&gt;"",入力ボックス!$C$8&lt;G406),"完了日より後",IF(O404&gt;G406,"発注と支払の日付が前後","○")))</f>
        <v/>
      </c>
    </row>
    <row r="407" spans="2:22" ht="14.25" customHeight="1">
      <c r="C407" s="70" t="str">
        <f ca="1">IF($D407="","",IF(LEFT($C$7,1)="⑭","14-","1-") &amp; $B406 &amp; "_"&amp;各月内訳表!$F$7)</f>
        <v/>
      </c>
      <c r="D407" s="71" t="str" cm="1">
        <f t="array" aca="1" ref="D407" ca="1">INDIRECT("各月内訳表!F" &amp; 29+27*(B406-1))</f>
        <v/>
      </c>
      <c r="E407" s="71" t="str">
        <f t="shared" ref="E407:E413" ca="1" si="44">IF(ISBLANK(D407),"",D407)</f>
        <v/>
      </c>
      <c r="F407" s="72"/>
      <c r="G407" s="83"/>
      <c r="H407" s="73"/>
      <c r="I407" s="164" t="str" cm="1">
        <f t="array" aca="1" ref="I407" ca="1">INDIRECT("各月内訳表!R" &amp; 29+27*(B406-1))</f>
        <v/>
      </c>
      <c r="J407" s="165"/>
      <c r="K407" s="85"/>
      <c r="L407" s="85"/>
      <c r="U407" s="87" t="str">
        <f>IF(F407="","",IF(AND(F407&lt;&gt;"",入力ボックス!$C$7&gt;F407),"交付決定日前","○"))</f>
        <v/>
      </c>
      <c r="V407" s="88" t="str">
        <f>IF(G407="","",IF(AND(G407&lt;&gt;"",入力ボックス!$C$8&lt;G407),"完了日より後",IF(O405&gt;G407,"発注と支払の日付が前後","○")))</f>
        <v/>
      </c>
    </row>
    <row r="408" spans="2:22" ht="14.25" customHeight="1">
      <c r="C408" s="70" t="str">
        <f ca="1">IF($D408="","",IF(LEFT($C$7,1)="⑭","14-","1-") &amp; $B406 &amp; "_"&amp;各月内訳表!$G$7)</f>
        <v/>
      </c>
      <c r="D408" s="71" t="str" cm="1">
        <f t="array" aca="1" ref="D408" ca="1">INDIRECT("各月内訳表!G" &amp; 29+27*(B406-1))</f>
        <v/>
      </c>
      <c r="E408" s="71" t="str">
        <f t="shared" ca="1" si="44"/>
        <v/>
      </c>
      <c r="F408" s="72"/>
      <c r="G408" s="83"/>
      <c r="H408" s="73"/>
      <c r="I408" s="164" t="str" cm="1">
        <f t="array" aca="1" ref="I408" ca="1">INDIRECT("各月内訳表!S" &amp; 29+27*(B406-1))</f>
        <v/>
      </c>
      <c r="J408" s="165"/>
      <c r="K408" s="85"/>
      <c r="L408" s="85"/>
      <c r="U408" s="87" t="str">
        <f>IF(F408="","",IF(AND(F408&lt;&gt;"",入力ボックス!$C$7&gt;F408),"交付決定日前","○"))</f>
        <v/>
      </c>
      <c r="V408" s="88" t="str">
        <f>IF(G408="","",IF(AND(G408&lt;&gt;"",入力ボックス!$C$8&lt;G408),"完了日より後",IF(O406&gt;G408,"発注と支払の日付が前後","○")))</f>
        <v/>
      </c>
    </row>
    <row r="409" spans="2:22" ht="14.25" customHeight="1">
      <c r="C409" s="70" t="str">
        <f ca="1">IF($D409="","",IF(LEFT($C$7,1)="⑭","14-","1-") &amp; $B406 &amp; "_"&amp;各月内訳表!$H$7)</f>
        <v/>
      </c>
      <c r="D409" s="71" t="str" cm="1">
        <f t="array" aca="1" ref="D409" ca="1">INDIRECT("各月内訳表!H" &amp; 29+27*(B406-1))</f>
        <v/>
      </c>
      <c r="E409" s="71" t="str">
        <f t="shared" ca="1" si="44"/>
        <v/>
      </c>
      <c r="F409" s="72"/>
      <c r="G409" s="83"/>
      <c r="H409" s="73"/>
      <c r="I409" s="164" t="str" cm="1">
        <f t="array" aca="1" ref="I409" ca="1">INDIRECT("各月内訳表!T" &amp; 29+27*(B406-1))</f>
        <v/>
      </c>
      <c r="J409" s="165"/>
      <c r="K409" s="85"/>
      <c r="L409" s="85"/>
      <c r="U409" s="87" t="str">
        <f>IF(F409="","",IF(AND(F409&lt;&gt;"",入力ボックス!$C$7&gt;F409),"交付決定日前","○"))</f>
        <v/>
      </c>
      <c r="V409" s="88" t="str">
        <f>IF(G409="","",IF(AND(G409&lt;&gt;"",入力ボックス!$C$8&lt;G409),"完了日より後",IF(O407&gt;G409,"発注と支払の日付が前後","○")))</f>
        <v/>
      </c>
    </row>
    <row r="410" spans="2:22" ht="14.25" customHeight="1">
      <c r="C410" s="70" t="str">
        <f ca="1">IF($D410="","",IF(LEFT($C$7,1)="⑭","14-","1-") &amp; $B406 &amp; "_"&amp;各月内訳表!$I$7)</f>
        <v/>
      </c>
      <c r="D410" s="71" t="str" cm="1">
        <f t="array" aca="1" ref="D410" ca="1">INDIRECT("各月内訳表!I" &amp; 29+27*(B406-1))</f>
        <v/>
      </c>
      <c r="E410" s="71" t="str">
        <f t="shared" ca="1" si="44"/>
        <v/>
      </c>
      <c r="F410" s="72"/>
      <c r="G410" s="83"/>
      <c r="H410" s="73"/>
      <c r="I410" s="164" t="str" cm="1">
        <f t="array" aca="1" ref="I410" ca="1">INDIRECT("各月内訳表!U" &amp; 29+27*(B406-1))</f>
        <v/>
      </c>
      <c r="J410" s="165"/>
      <c r="K410" s="85"/>
      <c r="L410" s="85"/>
      <c r="U410" s="87" t="str">
        <f>IF(F410="","",IF(AND(F410&lt;&gt;"",入力ボックス!$C$7&gt;F410),"交付決定日前","○"))</f>
        <v/>
      </c>
      <c r="V410" s="88" t="str">
        <f>IF(G410="","",IF(AND(G410&lt;&gt;"",入力ボックス!$C$8&lt;G410),"完了日より後",IF(O408&gt;G410,"発注と支払の日付が前後","○")))</f>
        <v/>
      </c>
    </row>
    <row r="411" spans="2:22" ht="14.25" customHeight="1">
      <c r="C411" s="70" t="str">
        <f ca="1">IF($D411="","",IF(LEFT($C$7,1)="⑭","14-","1-") &amp; $B406 &amp; "_"&amp;各月内訳表!$J$7)</f>
        <v/>
      </c>
      <c r="D411" s="71" t="str" cm="1">
        <f t="array" aca="1" ref="D411" ca="1">INDIRECT("各月内訳表!J" &amp; 29+27*(B406-1))</f>
        <v/>
      </c>
      <c r="E411" s="71" t="str">
        <f t="shared" ca="1" si="44"/>
        <v/>
      </c>
      <c r="F411" s="72"/>
      <c r="G411" s="83"/>
      <c r="H411" s="73"/>
      <c r="I411" s="164" t="str" cm="1">
        <f t="array" aca="1" ref="I411" ca="1">INDIRECT("各月内訳表!V" &amp; 29+27*(B406-1))</f>
        <v/>
      </c>
      <c r="J411" s="165"/>
      <c r="K411" s="85"/>
      <c r="L411" s="85"/>
      <c r="U411" s="87" t="str">
        <f>IF(F411="","",IF(AND(F411&lt;&gt;"",入力ボックス!$C$7&gt;F411),"交付決定日前","○"))</f>
        <v/>
      </c>
      <c r="V411" s="88" t="str">
        <f>IF(G411="","",IF(AND(G411&lt;&gt;"",入力ボックス!$C$8&lt;G411),"完了日より後",IF(O409&gt;G411,"発注と支払の日付が前後","○")))</f>
        <v/>
      </c>
    </row>
    <row r="412" spans="2:22" ht="14.25" customHeight="1">
      <c r="C412" s="70" t="str">
        <f ca="1">IF($D412="","",IF(LEFT($C$7,1)="⑭","14-","1-") &amp; $B406 &amp; "_"&amp;各月内訳表!$K$7)</f>
        <v/>
      </c>
      <c r="D412" s="71" t="str" cm="1">
        <f t="array" aca="1" ref="D412" ca="1">INDIRECT("各月内訳表!K" &amp; 29+27*(B406-1))</f>
        <v/>
      </c>
      <c r="E412" s="71" t="str">
        <f t="shared" ca="1" si="44"/>
        <v/>
      </c>
      <c r="F412" s="72"/>
      <c r="G412" s="83"/>
      <c r="H412" s="73"/>
      <c r="I412" s="164" t="str" cm="1">
        <f t="array" aca="1" ref="I412" ca="1">INDIRECT("各月内訳表!W" &amp; 29+27*(B406-1))</f>
        <v/>
      </c>
      <c r="J412" s="165"/>
      <c r="K412" s="85"/>
      <c r="L412" s="85"/>
      <c r="U412" s="87" t="str">
        <f>IF(F412="","",IF(AND(F412&lt;&gt;"",入力ボックス!$C$7&gt;F412),"交付決定日前","○"))</f>
        <v/>
      </c>
      <c r="V412" s="88" t="str">
        <f>IF(G412="","",IF(AND(G412&lt;&gt;"",入力ボックス!$C$8&lt;G412),"完了日より後",IF(O410&gt;G412,"発注と支払の日付が前後","○")))</f>
        <v/>
      </c>
    </row>
    <row r="413" spans="2:22" ht="14.25" customHeight="1">
      <c r="C413" s="74" t="str">
        <f ca="1">IF($D413="","",IF(LEFT($C$7,1)="⑭","14-","1-") &amp; $B406 &amp; "_"&amp;各月内訳表!$L$7)</f>
        <v/>
      </c>
      <c r="D413" s="75" t="str" cm="1">
        <f t="array" aca="1" ref="D413" ca="1">INDIRECT("各月内訳表!L" &amp; 29+27*(B406-1))</f>
        <v/>
      </c>
      <c r="E413" s="75" t="str">
        <f t="shared" ca="1" si="44"/>
        <v/>
      </c>
      <c r="F413" s="76"/>
      <c r="G413" s="84"/>
      <c r="H413" s="73"/>
      <c r="I413" s="164" t="str" cm="1">
        <f t="array" aca="1" ref="I413" ca="1">INDIRECT("各月内訳表!X" &amp; 29+27*(B406-1))</f>
        <v/>
      </c>
      <c r="J413" s="165"/>
      <c r="K413" s="85"/>
      <c r="L413" s="85"/>
      <c r="U413" s="87" t="str">
        <f>IF(F413="","",IF(AND(F413&lt;&gt;"",入力ボックス!$C$7&gt;F413),"交付決定日前","○"))</f>
        <v/>
      </c>
      <c r="V413" s="88" t="str">
        <f>IF(G413="","",IF(AND(G413&lt;&gt;"",入力ボックス!$C$8&lt;G413),"完了日より後",IF(O411&gt;G413,"発注と支払の日付が前後","○")))</f>
        <v/>
      </c>
    </row>
    <row r="414" spans="2:22" ht="14.25" customHeight="1">
      <c r="C414" s="77"/>
      <c r="D414" s="78"/>
      <c r="E414" s="78"/>
      <c r="F414" s="79"/>
      <c r="G414" s="79"/>
      <c r="H414" s="80"/>
      <c r="I414" s="166"/>
      <c r="J414" s="167"/>
      <c r="K414" s="78"/>
      <c r="L414" s="78"/>
      <c r="U414" s="89" t="str">
        <f>IF(F414="","",IF(AND(F414&lt;&gt;"",入力ボックス!$C$7&gt;F414),"交付決定日前","○"))</f>
        <v/>
      </c>
      <c r="V414" s="89" t="str">
        <f>IF(G414="","",IF(AND(G414&lt;&gt;"",入力ボックス!$C$8&lt;G414),"完了日より後",IF(O412&gt;G414,"発注と支払の日付が前後","○")))</f>
        <v/>
      </c>
    </row>
    <row r="415" spans="2:22" ht="14.25" customHeight="1">
      <c r="B415" s="46">
        <f>B406+1</f>
        <v>46</v>
      </c>
      <c r="C415" s="67" t="str">
        <f ca="1">IF($D415="","",IF(LEFT($C$7,1)="⑭","14-","1-") &amp; $B415 &amp;"_"&amp;各月内訳表!$E$7)</f>
        <v/>
      </c>
      <c r="D415" s="68" t="str" cm="1">
        <f t="array" aca="1" ref="D415" ca="1">INDIRECT("各月内訳表!E" &amp; 29+27*(B415-1))</f>
        <v/>
      </c>
      <c r="E415" s="68" t="str">
        <f ca="1">IF(ISBLANK(D415),"",D415)</f>
        <v/>
      </c>
      <c r="F415" s="82"/>
      <c r="G415" s="82"/>
      <c r="H415" s="141" t="str" cm="1">
        <f t="array" aca="1" ref="H415" ca="1">IF(INDIRECT("各月内訳表!E"&amp;5+27*(B415-1))="","",HYPERLINK("#各月内訳表!E"&amp;5+27*(B415-1),INDIRECT("各月内訳表!E"&amp;5+27*(B415-1))))</f>
        <v/>
      </c>
      <c r="I415" s="170" t="str" cm="1">
        <f t="array" aca="1" ref="I415" ca="1">INDIRECT("各月内訳表!Q" &amp; 29+27*(B415-1))</f>
        <v/>
      </c>
      <c r="J415" s="171"/>
      <c r="K415" s="85"/>
      <c r="L415" s="85"/>
      <c r="U415" s="87" t="str">
        <f>IF(F415="","",IF(AND(F415&lt;&gt;"",入力ボックス!$C$7&gt;F415),"交付決定日前","○"))</f>
        <v/>
      </c>
      <c r="V415" s="88" t="str">
        <f>IF(G415="","",IF(AND(G415&lt;&gt;"",入力ボックス!$C$8&lt;G415),"完了日より後",IF(O413&gt;G415,"発注と支払の日付が前後","○")))</f>
        <v/>
      </c>
    </row>
    <row r="416" spans="2:22" ht="14.25" customHeight="1">
      <c r="C416" s="70" t="str">
        <f ca="1">IF($D416="","",IF(LEFT($C$7,1)="⑭","14-","1-") &amp; $B415 &amp; "_"&amp;各月内訳表!$F$7)</f>
        <v/>
      </c>
      <c r="D416" s="71" t="str" cm="1">
        <f t="array" aca="1" ref="D416" ca="1">INDIRECT("各月内訳表!F" &amp; 29+27*(B415-1))</f>
        <v/>
      </c>
      <c r="E416" s="71" t="str">
        <f t="shared" ref="E416:E422" ca="1" si="45">IF(ISBLANK(D416),"",D416)</f>
        <v/>
      </c>
      <c r="F416" s="72"/>
      <c r="G416" s="83"/>
      <c r="H416" s="73"/>
      <c r="I416" s="164" t="str" cm="1">
        <f t="array" aca="1" ref="I416" ca="1">INDIRECT("各月内訳表!R" &amp; 29+27*(B415-1))</f>
        <v/>
      </c>
      <c r="J416" s="165"/>
      <c r="K416" s="85"/>
      <c r="L416" s="85"/>
      <c r="U416" s="87" t="str">
        <f>IF(F416="","",IF(AND(F416&lt;&gt;"",入力ボックス!$C$7&gt;F416),"交付決定日前","○"))</f>
        <v/>
      </c>
      <c r="V416" s="88" t="str">
        <f>IF(G416="","",IF(AND(G416&lt;&gt;"",入力ボックス!$C$8&lt;G416),"完了日より後",IF(O414&gt;G416,"発注と支払の日付が前後","○")))</f>
        <v/>
      </c>
    </row>
    <row r="417" spans="2:22" ht="14.25" customHeight="1">
      <c r="C417" s="70" t="str">
        <f ca="1">IF($D417="","",IF(LEFT($C$7,1)="⑭","14-","1-") &amp; $B415 &amp; "_"&amp;各月内訳表!$G$7)</f>
        <v/>
      </c>
      <c r="D417" s="71" t="str" cm="1">
        <f t="array" aca="1" ref="D417" ca="1">INDIRECT("各月内訳表!G" &amp; 29+27*(B415-1))</f>
        <v/>
      </c>
      <c r="E417" s="71" t="str">
        <f t="shared" ca="1" si="45"/>
        <v/>
      </c>
      <c r="F417" s="72"/>
      <c r="G417" s="83"/>
      <c r="H417" s="73"/>
      <c r="I417" s="164" t="str" cm="1">
        <f t="array" aca="1" ref="I417" ca="1">INDIRECT("各月内訳表!S" &amp; 29+27*(B415-1))</f>
        <v/>
      </c>
      <c r="J417" s="165"/>
      <c r="K417" s="85"/>
      <c r="L417" s="85"/>
      <c r="U417" s="87" t="str">
        <f>IF(F417="","",IF(AND(F417&lt;&gt;"",入力ボックス!$C$7&gt;F417),"交付決定日前","○"))</f>
        <v/>
      </c>
      <c r="V417" s="88" t="str">
        <f>IF(G417="","",IF(AND(G417&lt;&gt;"",入力ボックス!$C$8&lt;G417),"完了日より後",IF(O415&gt;G417,"発注と支払の日付が前後","○")))</f>
        <v/>
      </c>
    </row>
    <row r="418" spans="2:22" ht="14.25" customHeight="1">
      <c r="C418" s="70" t="str">
        <f ca="1">IF($D418="","",IF(LEFT($C$7,1)="⑭","14-","1-") &amp; $B415 &amp; "_"&amp;各月内訳表!$H$7)</f>
        <v/>
      </c>
      <c r="D418" s="71" t="str" cm="1">
        <f t="array" aca="1" ref="D418" ca="1">INDIRECT("各月内訳表!H" &amp; 29+27*(B415-1))</f>
        <v/>
      </c>
      <c r="E418" s="71" t="str">
        <f t="shared" ca="1" si="45"/>
        <v/>
      </c>
      <c r="F418" s="72"/>
      <c r="G418" s="83"/>
      <c r="H418" s="73"/>
      <c r="I418" s="164" t="str" cm="1">
        <f t="array" aca="1" ref="I418" ca="1">INDIRECT("各月内訳表!T" &amp; 29+27*(B415-1))</f>
        <v/>
      </c>
      <c r="J418" s="165"/>
      <c r="K418" s="85"/>
      <c r="L418" s="85"/>
      <c r="U418" s="87" t="str">
        <f>IF(F418="","",IF(AND(F418&lt;&gt;"",入力ボックス!$C$7&gt;F418),"交付決定日前","○"))</f>
        <v/>
      </c>
      <c r="V418" s="88" t="str">
        <f>IF(G418="","",IF(AND(G418&lt;&gt;"",入力ボックス!$C$8&lt;G418),"完了日より後",IF(O416&gt;G418,"発注と支払の日付が前後","○")))</f>
        <v/>
      </c>
    </row>
    <row r="419" spans="2:22" ht="14.25" customHeight="1">
      <c r="C419" s="70" t="str">
        <f ca="1">IF($D419="","",IF(LEFT($C$7,1)="⑭","14-","1-") &amp; $B415 &amp; "_"&amp;各月内訳表!$I$7)</f>
        <v/>
      </c>
      <c r="D419" s="71" t="str" cm="1">
        <f t="array" aca="1" ref="D419" ca="1">INDIRECT("各月内訳表!I" &amp; 29+27*(B415-1))</f>
        <v/>
      </c>
      <c r="E419" s="71" t="str">
        <f t="shared" ca="1" si="45"/>
        <v/>
      </c>
      <c r="F419" s="72"/>
      <c r="G419" s="83"/>
      <c r="H419" s="73"/>
      <c r="I419" s="164" t="str" cm="1">
        <f t="array" aca="1" ref="I419" ca="1">INDIRECT("各月内訳表!U" &amp; 29+27*(B415-1))</f>
        <v/>
      </c>
      <c r="J419" s="165"/>
      <c r="K419" s="85"/>
      <c r="L419" s="85"/>
      <c r="U419" s="87" t="str">
        <f>IF(F419="","",IF(AND(F419&lt;&gt;"",入力ボックス!$C$7&gt;F419),"交付決定日前","○"))</f>
        <v/>
      </c>
      <c r="V419" s="88" t="str">
        <f>IF(G419="","",IF(AND(G419&lt;&gt;"",入力ボックス!$C$8&lt;G419),"完了日より後",IF(O417&gt;G419,"発注と支払の日付が前後","○")))</f>
        <v/>
      </c>
    </row>
    <row r="420" spans="2:22" ht="14.25" customHeight="1">
      <c r="C420" s="70" t="str">
        <f ca="1">IF($D420="","",IF(LEFT($C$7,1)="⑭","14-","1-") &amp; $B415 &amp; "_"&amp;各月内訳表!$J$7)</f>
        <v/>
      </c>
      <c r="D420" s="71" t="str" cm="1">
        <f t="array" aca="1" ref="D420" ca="1">INDIRECT("各月内訳表!J" &amp; 29+27*(B415-1))</f>
        <v/>
      </c>
      <c r="E420" s="71" t="str">
        <f t="shared" ca="1" si="45"/>
        <v/>
      </c>
      <c r="F420" s="72"/>
      <c r="G420" s="83"/>
      <c r="H420" s="73"/>
      <c r="I420" s="164" t="str" cm="1">
        <f t="array" aca="1" ref="I420" ca="1">INDIRECT("各月内訳表!V" &amp; 29+27*(B415-1))</f>
        <v/>
      </c>
      <c r="J420" s="165"/>
      <c r="K420" s="85"/>
      <c r="L420" s="85"/>
      <c r="U420" s="87" t="str">
        <f>IF(F420="","",IF(AND(F420&lt;&gt;"",入力ボックス!$C$7&gt;F420),"交付決定日前","○"))</f>
        <v/>
      </c>
      <c r="V420" s="88" t="str">
        <f>IF(G420="","",IF(AND(G420&lt;&gt;"",入力ボックス!$C$8&lt;G420),"完了日より後",IF(O418&gt;G420,"発注と支払の日付が前後","○")))</f>
        <v/>
      </c>
    </row>
    <row r="421" spans="2:22" ht="14.25" customHeight="1">
      <c r="C421" s="70" t="str">
        <f ca="1">IF($D421="","",IF(LEFT($C$7,1)="⑭","14-","1-") &amp; $B415 &amp; "_"&amp;各月内訳表!$K$7)</f>
        <v/>
      </c>
      <c r="D421" s="71" t="str" cm="1">
        <f t="array" aca="1" ref="D421" ca="1">INDIRECT("各月内訳表!K" &amp; 29+27*(B415-1))</f>
        <v/>
      </c>
      <c r="E421" s="71" t="str">
        <f t="shared" ca="1" si="45"/>
        <v/>
      </c>
      <c r="F421" s="72"/>
      <c r="G421" s="83"/>
      <c r="H421" s="73"/>
      <c r="I421" s="164" t="str" cm="1">
        <f t="array" aca="1" ref="I421" ca="1">INDIRECT("各月内訳表!W" &amp; 29+27*(B415-1))</f>
        <v/>
      </c>
      <c r="J421" s="165"/>
      <c r="K421" s="85"/>
      <c r="L421" s="85"/>
      <c r="U421" s="87" t="str">
        <f>IF(F421="","",IF(AND(F421&lt;&gt;"",入力ボックス!$C$7&gt;F421),"交付決定日前","○"))</f>
        <v/>
      </c>
      <c r="V421" s="88" t="str">
        <f>IF(G421="","",IF(AND(G421&lt;&gt;"",入力ボックス!$C$8&lt;G421),"完了日より後",IF(O419&gt;G421,"発注と支払の日付が前後","○")))</f>
        <v/>
      </c>
    </row>
    <row r="422" spans="2:22" ht="14.25" customHeight="1">
      <c r="C422" s="74" t="str">
        <f ca="1">IF($D422="","",IF(LEFT($C$7,1)="⑭","14-","1-") &amp; $B415 &amp; "_"&amp;各月内訳表!$L$7)</f>
        <v/>
      </c>
      <c r="D422" s="75" t="str" cm="1">
        <f t="array" aca="1" ref="D422" ca="1">INDIRECT("各月内訳表!L" &amp; 29+27*(B415-1))</f>
        <v/>
      </c>
      <c r="E422" s="75" t="str">
        <f t="shared" ca="1" si="45"/>
        <v/>
      </c>
      <c r="F422" s="76"/>
      <c r="G422" s="84"/>
      <c r="H422" s="73"/>
      <c r="I422" s="164" t="str" cm="1">
        <f t="array" aca="1" ref="I422" ca="1">INDIRECT("各月内訳表!X" &amp; 29+27*(B415-1))</f>
        <v/>
      </c>
      <c r="J422" s="165"/>
      <c r="K422" s="85"/>
      <c r="L422" s="85"/>
      <c r="U422" s="87" t="str">
        <f>IF(F422="","",IF(AND(F422&lt;&gt;"",入力ボックス!$C$7&gt;F422),"交付決定日前","○"))</f>
        <v/>
      </c>
      <c r="V422" s="88" t="str">
        <f>IF(G422="","",IF(AND(G422&lt;&gt;"",入力ボックス!$C$8&lt;G422),"完了日より後",IF(O420&gt;G422,"発注と支払の日付が前後","○")))</f>
        <v/>
      </c>
    </row>
    <row r="423" spans="2:22" ht="14.25" customHeight="1">
      <c r="C423" s="77"/>
      <c r="D423" s="78"/>
      <c r="E423" s="78"/>
      <c r="F423" s="79"/>
      <c r="G423" s="79"/>
      <c r="H423" s="80"/>
      <c r="I423" s="166"/>
      <c r="J423" s="167"/>
      <c r="K423" s="78"/>
      <c r="L423" s="78"/>
      <c r="U423" s="89" t="str">
        <f>IF(F423="","",IF(AND(F423&lt;&gt;"",入力ボックス!$C$7&gt;F423),"交付決定日前","○"))</f>
        <v/>
      </c>
      <c r="V423" s="89" t="str">
        <f>IF(G423="","",IF(AND(G423&lt;&gt;"",入力ボックス!$C$8&lt;G423),"完了日より後",IF(O421&gt;G423,"発注と支払の日付が前後","○")))</f>
        <v/>
      </c>
    </row>
    <row r="424" spans="2:22" ht="14.25" customHeight="1">
      <c r="B424" s="46">
        <f>B415+1</f>
        <v>47</v>
      </c>
      <c r="C424" s="67" t="str">
        <f ca="1">IF($D424="","",IF(LEFT($C$7,1)="⑭","14-","1-") &amp; $B424 &amp;"_"&amp;各月内訳表!$E$7)</f>
        <v/>
      </c>
      <c r="D424" s="68" t="str" cm="1">
        <f t="array" aca="1" ref="D424" ca="1">INDIRECT("各月内訳表!E" &amp; 29+27*(B424-1))</f>
        <v/>
      </c>
      <c r="E424" s="68" t="str">
        <f ca="1">IF(ISBLANK(D424),"",D424)</f>
        <v/>
      </c>
      <c r="F424" s="82"/>
      <c r="G424" s="82"/>
      <c r="H424" s="141" t="str" cm="1">
        <f t="array" aca="1" ref="H424" ca="1">IF(INDIRECT("各月内訳表!E"&amp;5+27*(B424-1))="","",HYPERLINK("#各月内訳表!E"&amp;5+27*(B424-1),INDIRECT("各月内訳表!E"&amp;5+27*(B424-1))))</f>
        <v/>
      </c>
      <c r="I424" s="170" t="str" cm="1">
        <f t="array" aca="1" ref="I424" ca="1">INDIRECT("各月内訳表!Q" &amp; 29+27*(B424-1))</f>
        <v/>
      </c>
      <c r="J424" s="171"/>
      <c r="K424" s="85"/>
      <c r="L424" s="85"/>
      <c r="U424" s="87" t="str">
        <f>IF(F424="","",IF(AND(F424&lt;&gt;"",入力ボックス!$C$7&gt;F424),"交付決定日前","○"))</f>
        <v/>
      </c>
      <c r="V424" s="88" t="str">
        <f>IF(G424="","",IF(AND(G424&lt;&gt;"",入力ボックス!$C$8&lt;G424),"完了日より後",IF(O422&gt;G424,"発注と支払の日付が前後","○")))</f>
        <v/>
      </c>
    </row>
    <row r="425" spans="2:22" ht="14.25" customHeight="1">
      <c r="C425" s="70" t="str">
        <f ca="1">IF($D425="","",IF(LEFT($C$7,1)="⑭","14-","1-") &amp; $B424 &amp; "_"&amp;各月内訳表!$F$7)</f>
        <v/>
      </c>
      <c r="D425" s="71" t="str" cm="1">
        <f t="array" aca="1" ref="D425" ca="1">INDIRECT("各月内訳表!F" &amp; 29+27*(B424-1))</f>
        <v/>
      </c>
      <c r="E425" s="71" t="str">
        <f t="shared" ref="E425:E431" ca="1" si="46">IF(ISBLANK(D425),"",D425)</f>
        <v/>
      </c>
      <c r="F425" s="72"/>
      <c r="G425" s="83"/>
      <c r="H425" s="73"/>
      <c r="I425" s="164" t="str" cm="1">
        <f t="array" aca="1" ref="I425" ca="1">INDIRECT("各月内訳表!R" &amp; 29+27*(B424-1))</f>
        <v/>
      </c>
      <c r="J425" s="165"/>
      <c r="K425" s="85"/>
      <c r="L425" s="85"/>
      <c r="U425" s="87" t="str">
        <f>IF(F425="","",IF(AND(F425&lt;&gt;"",入力ボックス!$C$7&gt;F425),"交付決定日前","○"))</f>
        <v/>
      </c>
      <c r="V425" s="88" t="str">
        <f>IF(G425="","",IF(AND(G425&lt;&gt;"",入力ボックス!$C$8&lt;G425),"完了日より後",IF(O423&gt;G425,"発注と支払の日付が前後","○")))</f>
        <v/>
      </c>
    </row>
    <row r="426" spans="2:22" ht="14.25" customHeight="1">
      <c r="C426" s="70" t="str">
        <f ca="1">IF($D426="","",IF(LEFT($C$7,1)="⑭","14-","1-") &amp; $B424 &amp; "_"&amp;各月内訳表!$G$7)</f>
        <v/>
      </c>
      <c r="D426" s="71" t="str" cm="1">
        <f t="array" aca="1" ref="D426" ca="1">INDIRECT("各月内訳表!G" &amp; 29+27*(B424-1))</f>
        <v/>
      </c>
      <c r="E426" s="71" t="str">
        <f t="shared" ca="1" si="46"/>
        <v/>
      </c>
      <c r="F426" s="72"/>
      <c r="G426" s="83"/>
      <c r="H426" s="73"/>
      <c r="I426" s="164" t="str" cm="1">
        <f t="array" aca="1" ref="I426" ca="1">INDIRECT("各月内訳表!S" &amp; 29+27*(B424-1))</f>
        <v/>
      </c>
      <c r="J426" s="165"/>
      <c r="K426" s="85"/>
      <c r="L426" s="85"/>
      <c r="U426" s="87" t="str">
        <f>IF(F426="","",IF(AND(F426&lt;&gt;"",入力ボックス!$C$7&gt;F426),"交付決定日前","○"))</f>
        <v/>
      </c>
      <c r="V426" s="88" t="str">
        <f>IF(G426="","",IF(AND(G426&lt;&gt;"",入力ボックス!$C$8&lt;G426),"完了日より後",IF(O424&gt;G426,"発注と支払の日付が前後","○")))</f>
        <v/>
      </c>
    </row>
    <row r="427" spans="2:22" ht="14.25" customHeight="1">
      <c r="C427" s="70" t="str">
        <f ca="1">IF($D427="","",IF(LEFT($C$7,1)="⑭","14-","1-") &amp; $B424 &amp; "_"&amp;各月内訳表!$H$7)</f>
        <v/>
      </c>
      <c r="D427" s="71" t="str" cm="1">
        <f t="array" aca="1" ref="D427" ca="1">INDIRECT("各月内訳表!H" &amp; 29+27*(B424-1))</f>
        <v/>
      </c>
      <c r="E427" s="71" t="str">
        <f t="shared" ca="1" si="46"/>
        <v/>
      </c>
      <c r="F427" s="72"/>
      <c r="G427" s="83"/>
      <c r="H427" s="73"/>
      <c r="I427" s="164" t="str" cm="1">
        <f t="array" aca="1" ref="I427" ca="1">INDIRECT("各月内訳表!T" &amp; 29+27*(B424-1))</f>
        <v/>
      </c>
      <c r="J427" s="165"/>
      <c r="K427" s="85"/>
      <c r="L427" s="85"/>
      <c r="U427" s="87" t="str">
        <f>IF(F427="","",IF(AND(F427&lt;&gt;"",入力ボックス!$C$7&gt;F427),"交付決定日前","○"))</f>
        <v/>
      </c>
      <c r="V427" s="88" t="str">
        <f>IF(G427="","",IF(AND(G427&lt;&gt;"",入力ボックス!$C$8&lt;G427),"完了日より後",IF(O425&gt;G427,"発注と支払の日付が前後","○")))</f>
        <v/>
      </c>
    </row>
    <row r="428" spans="2:22" ht="14.25" customHeight="1">
      <c r="C428" s="70" t="str">
        <f ca="1">IF($D428="","",IF(LEFT($C$7,1)="⑭","14-","1-") &amp; $B424 &amp; "_"&amp;各月内訳表!$I$7)</f>
        <v/>
      </c>
      <c r="D428" s="71" t="str" cm="1">
        <f t="array" aca="1" ref="D428" ca="1">INDIRECT("各月内訳表!I" &amp; 29+27*(B424-1))</f>
        <v/>
      </c>
      <c r="E428" s="71" t="str">
        <f t="shared" ca="1" si="46"/>
        <v/>
      </c>
      <c r="F428" s="72"/>
      <c r="G428" s="83"/>
      <c r="H428" s="73"/>
      <c r="I428" s="164" t="str" cm="1">
        <f t="array" aca="1" ref="I428" ca="1">INDIRECT("各月内訳表!U" &amp; 29+27*(B424-1))</f>
        <v/>
      </c>
      <c r="J428" s="165"/>
      <c r="K428" s="85"/>
      <c r="L428" s="85"/>
      <c r="U428" s="87" t="str">
        <f>IF(F428="","",IF(AND(F428&lt;&gt;"",入力ボックス!$C$7&gt;F428),"交付決定日前","○"))</f>
        <v/>
      </c>
      <c r="V428" s="88" t="str">
        <f>IF(G428="","",IF(AND(G428&lt;&gt;"",入力ボックス!$C$8&lt;G428),"完了日より後",IF(O426&gt;G428,"発注と支払の日付が前後","○")))</f>
        <v/>
      </c>
    </row>
    <row r="429" spans="2:22" ht="14.25" customHeight="1">
      <c r="C429" s="70" t="str">
        <f ca="1">IF($D429="","",IF(LEFT($C$7,1)="⑭","14-","1-") &amp; $B424 &amp; "_"&amp;各月内訳表!$J$7)</f>
        <v/>
      </c>
      <c r="D429" s="71" t="str" cm="1">
        <f t="array" aca="1" ref="D429" ca="1">INDIRECT("各月内訳表!J" &amp; 29+27*(B424-1))</f>
        <v/>
      </c>
      <c r="E429" s="71" t="str">
        <f t="shared" ca="1" si="46"/>
        <v/>
      </c>
      <c r="F429" s="72"/>
      <c r="G429" s="83"/>
      <c r="H429" s="73"/>
      <c r="I429" s="164" t="str" cm="1">
        <f t="array" aca="1" ref="I429" ca="1">INDIRECT("各月内訳表!V" &amp; 29+27*(B424-1))</f>
        <v/>
      </c>
      <c r="J429" s="165"/>
      <c r="K429" s="85"/>
      <c r="L429" s="85"/>
      <c r="U429" s="87" t="str">
        <f>IF(F429="","",IF(AND(F429&lt;&gt;"",入力ボックス!$C$7&gt;F429),"交付決定日前","○"))</f>
        <v/>
      </c>
      <c r="V429" s="88" t="str">
        <f>IF(G429="","",IF(AND(G429&lt;&gt;"",入力ボックス!$C$8&lt;G429),"完了日より後",IF(O427&gt;G429,"発注と支払の日付が前後","○")))</f>
        <v/>
      </c>
    </row>
    <row r="430" spans="2:22" ht="14.25" customHeight="1">
      <c r="C430" s="70" t="str">
        <f ca="1">IF($D430="","",IF(LEFT($C$7,1)="⑭","14-","1-") &amp; $B424 &amp; "_"&amp;各月内訳表!$K$7)</f>
        <v/>
      </c>
      <c r="D430" s="71" t="str" cm="1">
        <f t="array" aca="1" ref="D430" ca="1">INDIRECT("各月内訳表!K" &amp; 29+27*(B424-1))</f>
        <v/>
      </c>
      <c r="E430" s="71" t="str">
        <f t="shared" ca="1" si="46"/>
        <v/>
      </c>
      <c r="F430" s="72"/>
      <c r="G430" s="83"/>
      <c r="H430" s="73"/>
      <c r="I430" s="164" t="str" cm="1">
        <f t="array" aca="1" ref="I430" ca="1">INDIRECT("各月内訳表!W" &amp; 29+27*(B424-1))</f>
        <v/>
      </c>
      <c r="J430" s="165"/>
      <c r="K430" s="85"/>
      <c r="L430" s="85"/>
      <c r="U430" s="87" t="str">
        <f>IF(F430="","",IF(AND(F430&lt;&gt;"",入力ボックス!$C$7&gt;F430),"交付決定日前","○"))</f>
        <v/>
      </c>
      <c r="V430" s="88" t="str">
        <f>IF(G430="","",IF(AND(G430&lt;&gt;"",入力ボックス!$C$8&lt;G430),"完了日より後",IF(O428&gt;G430,"発注と支払の日付が前後","○")))</f>
        <v/>
      </c>
    </row>
    <row r="431" spans="2:22" ht="14.25" customHeight="1">
      <c r="C431" s="74" t="str">
        <f ca="1">IF($D431="","",IF(LEFT($C$7,1)="⑭","14-","1-") &amp; $B424 &amp; "_"&amp;各月内訳表!$L$7)</f>
        <v/>
      </c>
      <c r="D431" s="75" t="str" cm="1">
        <f t="array" aca="1" ref="D431" ca="1">INDIRECT("各月内訳表!L" &amp; 29+27*(B424-1))</f>
        <v/>
      </c>
      <c r="E431" s="75" t="str">
        <f t="shared" ca="1" si="46"/>
        <v/>
      </c>
      <c r="F431" s="76"/>
      <c r="G431" s="84"/>
      <c r="H431" s="73"/>
      <c r="I431" s="164" t="str" cm="1">
        <f t="array" aca="1" ref="I431" ca="1">INDIRECT("各月内訳表!X" &amp; 29+27*(B424-1))</f>
        <v/>
      </c>
      <c r="J431" s="165"/>
      <c r="K431" s="85"/>
      <c r="L431" s="85"/>
      <c r="U431" s="87" t="str">
        <f>IF(F431="","",IF(AND(F431&lt;&gt;"",入力ボックス!$C$7&gt;F431),"交付決定日前","○"))</f>
        <v/>
      </c>
      <c r="V431" s="88" t="str">
        <f>IF(G431="","",IF(AND(G431&lt;&gt;"",入力ボックス!$C$8&lt;G431),"完了日より後",IF(O429&gt;G431,"発注と支払の日付が前後","○")))</f>
        <v/>
      </c>
    </row>
    <row r="432" spans="2:22" ht="14.25" customHeight="1">
      <c r="C432" s="77"/>
      <c r="D432" s="78"/>
      <c r="E432" s="78"/>
      <c r="F432" s="79"/>
      <c r="G432" s="79"/>
      <c r="H432" s="80"/>
      <c r="I432" s="166"/>
      <c r="J432" s="167"/>
      <c r="K432" s="78"/>
      <c r="L432" s="78"/>
      <c r="U432" s="89" t="str">
        <f>IF(F432="","",IF(AND(F432&lt;&gt;"",入力ボックス!$C$7&gt;F432),"交付決定日前","○"))</f>
        <v/>
      </c>
      <c r="V432" s="89" t="str">
        <f>IF(G432="","",IF(AND(G432&lt;&gt;"",入力ボックス!$C$8&lt;G432),"完了日より後",IF(O430&gt;G432,"発注と支払の日付が前後","○")))</f>
        <v/>
      </c>
    </row>
    <row r="433" spans="2:22" ht="14.25" customHeight="1">
      <c r="B433" s="46">
        <f>B424+1</f>
        <v>48</v>
      </c>
      <c r="C433" s="67" t="str">
        <f ca="1">IF($D433="","",IF(LEFT($C$7,1)="⑭","14-","1-") &amp; $B433 &amp;"_"&amp;各月内訳表!$E$7)</f>
        <v/>
      </c>
      <c r="D433" s="68" t="str" cm="1">
        <f t="array" aca="1" ref="D433" ca="1">INDIRECT("各月内訳表!E" &amp; 29+27*(B433-1))</f>
        <v/>
      </c>
      <c r="E433" s="68" t="str">
        <f ca="1">IF(ISBLANK(D433),"",D433)</f>
        <v/>
      </c>
      <c r="F433" s="82"/>
      <c r="G433" s="82"/>
      <c r="H433" s="141" t="str" cm="1">
        <f t="array" aca="1" ref="H433" ca="1">IF(INDIRECT("各月内訳表!E"&amp;5+27*(B433-1))="","",HYPERLINK("#各月内訳表!E"&amp;5+27*(B433-1),INDIRECT("各月内訳表!E"&amp;5+27*(B433-1))))</f>
        <v/>
      </c>
      <c r="I433" s="170" t="str" cm="1">
        <f t="array" aca="1" ref="I433" ca="1">INDIRECT("各月内訳表!Q" &amp; 29+27*(B433-1))</f>
        <v/>
      </c>
      <c r="J433" s="171"/>
      <c r="K433" s="85"/>
      <c r="L433" s="85"/>
      <c r="U433" s="87" t="str">
        <f>IF(F433="","",IF(AND(F433&lt;&gt;"",入力ボックス!$C$7&gt;F433),"交付決定日前","○"))</f>
        <v/>
      </c>
      <c r="V433" s="88" t="str">
        <f>IF(G433="","",IF(AND(G433&lt;&gt;"",入力ボックス!$C$8&lt;G433),"完了日より後",IF(O431&gt;G433,"発注と支払の日付が前後","○")))</f>
        <v/>
      </c>
    </row>
    <row r="434" spans="2:22" ht="14.25" customHeight="1">
      <c r="C434" s="70" t="str">
        <f ca="1">IF($D434="","",IF(LEFT($C$7,1)="⑭","14-","1-") &amp; $B433 &amp; "_"&amp;各月内訳表!$F$7)</f>
        <v/>
      </c>
      <c r="D434" s="71" t="str" cm="1">
        <f t="array" aca="1" ref="D434" ca="1">INDIRECT("各月内訳表!F" &amp; 29+27*(B433-1))</f>
        <v/>
      </c>
      <c r="E434" s="71" t="str">
        <f t="shared" ref="E434:E440" ca="1" si="47">IF(ISBLANK(D434),"",D434)</f>
        <v/>
      </c>
      <c r="F434" s="72"/>
      <c r="G434" s="83"/>
      <c r="H434" s="73"/>
      <c r="I434" s="164" t="str" cm="1">
        <f t="array" aca="1" ref="I434" ca="1">INDIRECT("各月内訳表!R" &amp; 29+27*(B433-1))</f>
        <v/>
      </c>
      <c r="J434" s="165"/>
      <c r="K434" s="85"/>
      <c r="L434" s="85"/>
      <c r="U434" s="87" t="str">
        <f>IF(F434="","",IF(AND(F434&lt;&gt;"",入力ボックス!$C$7&gt;F434),"交付決定日前","○"))</f>
        <v/>
      </c>
      <c r="V434" s="88" t="str">
        <f>IF(G434="","",IF(AND(G434&lt;&gt;"",入力ボックス!$C$8&lt;G434),"完了日より後",IF(O432&gt;G434,"発注と支払の日付が前後","○")))</f>
        <v/>
      </c>
    </row>
    <row r="435" spans="2:22" ht="14.25" customHeight="1">
      <c r="C435" s="70" t="str">
        <f ca="1">IF($D435="","",IF(LEFT($C$7,1)="⑭","14-","1-") &amp; $B433 &amp; "_"&amp;各月内訳表!$G$7)</f>
        <v/>
      </c>
      <c r="D435" s="71" t="str" cm="1">
        <f t="array" aca="1" ref="D435" ca="1">INDIRECT("各月内訳表!G" &amp; 29+27*(B433-1))</f>
        <v/>
      </c>
      <c r="E435" s="71" t="str">
        <f t="shared" ca="1" si="47"/>
        <v/>
      </c>
      <c r="F435" s="72"/>
      <c r="G435" s="83"/>
      <c r="H435" s="73"/>
      <c r="I435" s="164" t="str" cm="1">
        <f t="array" aca="1" ref="I435" ca="1">INDIRECT("各月内訳表!S" &amp; 29+27*(B433-1))</f>
        <v/>
      </c>
      <c r="J435" s="165"/>
      <c r="K435" s="85"/>
      <c r="L435" s="85"/>
      <c r="U435" s="87" t="str">
        <f>IF(F435="","",IF(AND(F435&lt;&gt;"",入力ボックス!$C$7&gt;F435),"交付決定日前","○"))</f>
        <v/>
      </c>
      <c r="V435" s="88" t="str">
        <f>IF(G435="","",IF(AND(G435&lt;&gt;"",入力ボックス!$C$8&lt;G435),"完了日より後",IF(O433&gt;G435,"発注と支払の日付が前後","○")))</f>
        <v/>
      </c>
    </row>
    <row r="436" spans="2:22" ht="14.25" customHeight="1">
      <c r="C436" s="70" t="str">
        <f ca="1">IF($D436="","",IF(LEFT($C$7,1)="⑭","14-","1-") &amp; $B433 &amp; "_"&amp;各月内訳表!$H$7)</f>
        <v/>
      </c>
      <c r="D436" s="71" t="str" cm="1">
        <f t="array" aca="1" ref="D436" ca="1">INDIRECT("各月内訳表!H" &amp; 29+27*(B433-1))</f>
        <v/>
      </c>
      <c r="E436" s="71" t="str">
        <f t="shared" ca="1" si="47"/>
        <v/>
      </c>
      <c r="F436" s="72"/>
      <c r="G436" s="83"/>
      <c r="H436" s="73"/>
      <c r="I436" s="164" t="str" cm="1">
        <f t="array" aca="1" ref="I436" ca="1">INDIRECT("各月内訳表!T" &amp; 29+27*(B433-1))</f>
        <v/>
      </c>
      <c r="J436" s="165"/>
      <c r="K436" s="85"/>
      <c r="L436" s="85"/>
      <c r="U436" s="87" t="str">
        <f>IF(F436="","",IF(AND(F436&lt;&gt;"",入力ボックス!$C$7&gt;F436),"交付決定日前","○"))</f>
        <v/>
      </c>
      <c r="V436" s="88" t="str">
        <f>IF(G436="","",IF(AND(G436&lt;&gt;"",入力ボックス!$C$8&lt;G436),"完了日より後",IF(O434&gt;G436,"発注と支払の日付が前後","○")))</f>
        <v/>
      </c>
    </row>
    <row r="437" spans="2:22" ht="14.25" customHeight="1">
      <c r="C437" s="70" t="str">
        <f ca="1">IF($D437="","",IF(LEFT($C$7,1)="⑭","14-","1-") &amp; $B433 &amp; "_"&amp;各月内訳表!$I$7)</f>
        <v/>
      </c>
      <c r="D437" s="71" t="str" cm="1">
        <f t="array" aca="1" ref="D437" ca="1">INDIRECT("各月内訳表!I" &amp; 29+27*(B433-1))</f>
        <v/>
      </c>
      <c r="E437" s="71" t="str">
        <f t="shared" ca="1" si="47"/>
        <v/>
      </c>
      <c r="F437" s="72"/>
      <c r="G437" s="83"/>
      <c r="H437" s="73"/>
      <c r="I437" s="164" t="str" cm="1">
        <f t="array" aca="1" ref="I437" ca="1">INDIRECT("各月内訳表!U" &amp; 29+27*(B433-1))</f>
        <v/>
      </c>
      <c r="J437" s="165"/>
      <c r="K437" s="85"/>
      <c r="L437" s="85"/>
      <c r="U437" s="87" t="str">
        <f>IF(F437="","",IF(AND(F437&lt;&gt;"",入力ボックス!$C$7&gt;F437),"交付決定日前","○"))</f>
        <v/>
      </c>
      <c r="V437" s="88" t="str">
        <f>IF(G437="","",IF(AND(G437&lt;&gt;"",入力ボックス!$C$8&lt;G437),"完了日より後",IF(O435&gt;G437,"発注と支払の日付が前後","○")))</f>
        <v/>
      </c>
    </row>
    <row r="438" spans="2:22" ht="14.25" customHeight="1">
      <c r="C438" s="70" t="str">
        <f ca="1">IF($D438="","",IF(LEFT($C$7,1)="⑭","14-","1-") &amp; $B433 &amp; "_"&amp;各月内訳表!$J$7)</f>
        <v/>
      </c>
      <c r="D438" s="71" t="str" cm="1">
        <f t="array" aca="1" ref="D438" ca="1">INDIRECT("各月内訳表!J" &amp; 29+27*(B433-1))</f>
        <v/>
      </c>
      <c r="E438" s="71" t="str">
        <f t="shared" ca="1" si="47"/>
        <v/>
      </c>
      <c r="F438" s="72"/>
      <c r="G438" s="83"/>
      <c r="H438" s="73"/>
      <c r="I438" s="164" t="str" cm="1">
        <f t="array" aca="1" ref="I438" ca="1">INDIRECT("各月内訳表!V" &amp; 29+27*(B433-1))</f>
        <v/>
      </c>
      <c r="J438" s="165"/>
      <c r="K438" s="85"/>
      <c r="L438" s="85"/>
      <c r="U438" s="87" t="str">
        <f>IF(F438="","",IF(AND(F438&lt;&gt;"",入力ボックス!$C$7&gt;F438),"交付決定日前","○"))</f>
        <v/>
      </c>
      <c r="V438" s="88" t="str">
        <f>IF(G438="","",IF(AND(G438&lt;&gt;"",入力ボックス!$C$8&lt;G438),"完了日より後",IF(O436&gt;G438,"発注と支払の日付が前後","○")))</f>
        <v/>
      </c>
    </row>
    <row r="439" spans="2:22" ht="14.25" customHeight="1">
      <c r="C439" s="70" t="str">
        <f ca="1">IF($D439="","",IF(LEFT($C$7,1)="⑭","14-","1-") &amp; $B433 &amp; "_"&amp;各月内訳表!$K$7)</f>
        <v/>
      </c>
      <c r="D439" s="71" t="str" cm="1">
        <f t="array" aca="1" ref="D439" ca="1">INDIRECT("各月内訳表!K" &amp; 29+27*(B433-1))</f>
        <v/>
      </c>
      <c r="E439" s="71" t="str">
        <f t="shared" ca="1" si="47"/>
        <v/>
      </c>
      <c r="F439" s="72"/>
      <c r="G439" s="83"/>
      <c r="H439" s="73"/>
      <c r="I439" s="164" t="str" cm="1">
        <f t="array" aca="1" ref="I439" ca="1">INDIRECT("各月内訳表!W" &amp; 29+27*(B433-1))</f>
        <v/>
      </c>
      <c r="J439" s="165"/>
      <c r="K439" s="85"/>
      <c r="L439" s="85"/>
      <c r="U439" s="87" t="str">
        <f>IF(F439="","",IF(AND(F439&lt;&gt;"",入力ボックス!$C$7&gt;F439),"交付決定日前","○"))</f>
        <v/>
      </c>
      <c r="V439" s="88" t="str">
        <f>IF(G439="","",IF(AND(G439&lt;&gt;"",入力ボックス!$C$8&lt;G439),"完了日より後",IF(O437&gt;G439,"発注と支払の日付が前後","○")))</f>
        <v/>
      </c>
    </row>
    <row r="440" spans="2:22" ht="14.25" customHeight="1">
      <c r="C440" s="74" t="str">
        <f ca="1">IF($D440="","",IF(LEFT($C$7,1)="⑭","14-","1-") &amp; $B433 &amp; "_"&amp;各月内訳表!$L$7)</f>
        <v/>
      </c>
      <c r="D440" s="75" t="str" cm="1">
        <f t="array" aca="1" ref="D440" ca="1">INDIRECT("各月内訳表!L" &amp; 29+27*(B433-1))</f>
        <v/>
      </c>
      <c r="E440" s="75" t="str">
        <f t="shared" ca="1" si="47"/>
        <v/>
      </c>
      <c r="F440" s="76"/>
      <c r="G440" s="84"/>
      <c r="H440" s="73"/>
      <c r="I440" s="164" t="str" cm="1">
        <f t="array" aca="1" ref="I440" ca="1">INDIRECT("各月内訳表!X" &amp; 29+27*(B433-1))</f>
        <v/>
      </c>
      <c r="J440" s="165"/>
      <c r="K440" s="85"/>
      <c r="L440" s="85"/>
      <c r="U440" s="87" t="str">
        <f>IF(F440="","",IF(AND(F440&lt;&gt;"",入力ボックス!$C$7&gt;F440),"交付決定日前","○"))</f>
        <v/>
      </c>
      <c r="V440" s="88" t="str">
        <f>IF(G440="","",IF(AND(G440&lt;&gt;"",入力ボックス!$C$8&lt;G440),"完了日より後",IF(O438&gt;G440,"発注と支払の日付が前後","○")))</f>
        <v/>
      </c>
    </row>
    <row r="441" spans="2:22" ht="14.25" customHeight="1">
      <c r="C441" s="77"/>
      <c r="D441" s="78"/>
      <c r="E441" s="78"/>
      <c r="F441" s="79"/>
      <c r="G441" s="79"/>
      <c r="H441" s="80"/>
      <c r="I441" s="166"/>
      <c r="J441" s="167"/>
      <c r="K441" s="78"/>
      <c r="L441" s="78"/>
      <c r="U441" s="89" t="str">
        <f>IF(F441="","",IF(AND(F441&lt;&gt;"",入力ボックス!$C$7&gt;F441),"交付決定日前","○"))</f>
        <v/>
      </c>
      <c r="V441" s="89" t="str">
        <f>IF(G441="","",IF(AND(G441&lt;&gt;"",入力ボックス!$C$8&lt;G441),"完了日より後",IF(O439&gt;G441,"発注と支払の日付が前後","○")))</f>
        <v/>
      </c>
    </row>
    <row r="442" spans="2:22" ht="14.25" customHeight="1">
      <c r="B442" s="46">
        <f>B433+1</f>
        <v>49</v>
      </c>
      <c r="C442" s="67" t="str">
        <f ca="1">IF($D442="","",IF(LEFT($C$7,1)="⑭","14-","1-") &amp; $B442 &amp;"_"&amp;各月内訳表!$E$7)</f>
        <v/>
      </c>
      <c r="D442" s="68" t="str" cm="1">
        <f t="array" aca="1" ref="D442" ca="1">INDIRECT("各月内訳表!E" &amp; 29+27*(B442-1))</f>
        <v/>
      </c>
      <c r="E442" s="68" t="str">
        <f ca="1">IF(ISBLANK(D442),"",D442)</f>
        <v/>
      </c>
      <c r="F442" s="82"/>
      <c r="G442" s="82"/>
      <c r="H442" s="141" t="str" cm="1">
        <f t="array" aca="1" ref="H442" ca="1">IF(INDIRECT("各月内訳表!E"&amp;5+27*(B442-1))="","",HYPERLINK("#各月内訳表!E"&amp;5+27*(B442-1),INDIRECT("各月内訳表!E"&amp;5+27*(B442-1))))</f>
        <v/>
      </c>
      <c r="I442" s="170" t="str" cm="1">
        <f t="array" aca="1" ref="I442" ca="1">INDIRECT("各月内訳表!Q" &amp; 29+27*(B442-1))</f>
        <v/>
      </c>
      <c r="J442" s="171"/>
      <c r="K442" s="85"/>
      <c r="L442" s="85"/>
      <c r="U442" s="87" t="str">
        <f>IF(F442="","",IF(AND(F442&lt;&gt;"",入力ボックス!$C$7&gt;F442),"交付決定日前","○"))</f>
        <v/>
      </c>
      <c r="V442" s="88" t="str">
        <f>IF(G442="","",IF(AND(G442&lt;&gt;"",入力ボックス!$C$8&lt;G442),"完了日より後",IF(O440&gt;G442,"発注と支払の日付が前後","○")))</f>
        <v/>
      </c>
    </row>
    <row r="443" spans="2:22" ht="14.25" customHeight="1">
      <c r="C443" s="70" t="str">
        <f ca="1">IF($D443="","",IF(LEFT($C$7,1)="⑭","14-","1-") &amp; $B442 &amp; "_"&amp;各月内訳表!$F$7)</f>
        <v/>
      </c>
      <c r="D443" s="71" t="str" cm="1">
        <f t="array" aca="1" ref="D443" ca="1">INDIRECT("各月内訳表!F" &amp; 29+27*(B442-1))</f>
        <v/>
      </c>
      <c r="E443" s="71" t="str">
        <f t="shared" ref="E443:E449" ca="1" si="48">IF(ISBLANK(D443),"",D443)</f>
        <v/>
      </c>
      <c r="F443" s="72"/>
      <c r="G443" s="83"/>
      <c r="H443" s="73"/>
      <c r="I443" s="164" t="str" cm="1">
        <f t="array" aca="1" ref="I443" ca="1">INDIRECT("各月内訳表!R" &amp; 29+27*(B442-1))</f>
        <v/>
      </c>
      <c r="J443" s="165"/>
      <c r="K443" s="85"/>
      <c r="L443" s="85"/>
      <c r="U443" s="87" t="str">
        <f>IF(F443="","",IF(AND(F443&lt;&gt;"",入力ボックス!$C$7&gt;F443),"交付決定日前","○"))</f>
        <v/>
      </c>
      <c r="V443" s="88" t="str">
        <f>IF(G443="","",IF(AND(G443&lt;&gt;"",入力ボックス!$C$8&lt;G443),"完了日より後",IF(O441&gt;G443,"発注と支払の日付が前後","○")))</f>
        <v/>
      </c>
    </row>
    <row r="444" spans="2:22" ht="14.25" customHeight="1">
      <c r="C444" s="70" t="str">
        <f ca="1">IF($D444="","",IF(LEFT($C$7,1)="⑭","14-","1-") &amp; $B442 &amp; "_"&amp;各月内訳表!$G$7)</f>
        <v/>
      </c>
      <c r="D444" s="71" t="str" cm="1">
        <f t="array" aca="1" ref="D444" ca="1">INDIRECT("各月内訳表!G" &amp; 29+27*(B442-1))</f>
        <v/>
      </c>
      <c r="E444" s="71" t="str">
        <f t="shared" ca="1" si="48"/>
        <v/>
      </c>
      <c r="F444" s="72"/>
      <c r="G444" s="83"/>
      <c r="H444" s="73"/>
      <c r="I444" s="164" t="str" cm="1">
        <f t="array" aca="1" ref="I444" ca="1">INDIRECT("各月内訳表!S" &amp; 29+27*(B442-1))</f>
        <v/>
      </c>
      <c r="J444" s="165"/>
      <c r="K444" s="85"/>
      <c r="L444" s="85"/>
      <c r="U444" s="87" t="str">
        <f>IF(F444="","",IF(AND(F444&lt;&gt;"",入力ボックス!$C$7&gt;F444),"交付決定日前","○"))</f>
        <v/>
      </c>
      <c r="V444" s="88" t="str">
        <f>IF(G444="","",IF(AND(G444&lt;&gt;"",入力ボックス!$C$8&lt;G444),"完了日より後",IF(O442&gt;G444,"発注と支払の日付が前後","○")))</f>
        <v/>
      </c>
    </row>
    <row r="445" spans="2:22" ht="14.25" customHeight="1">
      <c r="C445" s="70" t="str">
        <f ca="1">IF($D445="","",IF(LEFT($C$7,1)="⑭","14-","1-") &amp; $B442 &amp; "_"&amp;各月内訳表!$H$7)</f>
        <v/>
      </c>
      <c r="D445" s="71" t="str" cm="1">
        <f t="array" aca="1" ref="D445" ca="1">INDIRECT("各月内訳表!H" &amp; 29+27*(B442-1))</f>
        <v/>
      </c>
      <c r="E445" s="71" t="str">
        <f t="shared" ca="1" si="48"/>
        <v/>
      </c>
      <c r="F445" s="72"/>
      <c r="G445" s="83"/>
      <c r="H445" s="73"/>
      <c r="I445" s="164" t="str" cm="1">
        <f t="array" aca="1" ref="I445" ca="1">INDIRECT("各月内訳表!T" &amp; 29+27*(B442-1))</f>
        <v/>
      </c>
      <c r="J445" s="165"/>
      <c r="K445" s="85"/>
      <c r="L445" s="85"/>
      <c r="U445" s="87" t="str">
        <f>IF(F445="","",IF(AND(F445&lt;&gt;"",入力ボックス!$C$7&gt;F445),"交付決定日前","○"))</f>
        <v/>
      </c>
      <c r="V445" s="88" t="str">
        <f>IF(G445="","",IF(AND(G445&lt;&gt;"",入力ボックス!$C$8&lt;G445),"完了日より後",IF(O443&gt;G445,"発注と支払の日付が前後","○")))</f>
        <v/>
      </c>
    </row>
    <row r="446" spans="2:22" ht="14.25" customHeight="1">
      <c r="C446" s="70" t="str">
        <f ca="1">IF($D446="","",IF(LEFT($C$7,1)="⑭","14-","1-") &amp; $B442 &amp; "_"&amp;各月内訳表!$I$7)</f>
        <v/>
      </c>
      <c r="D446" s="71" t="str" cm="1">
        <f t="array" aca="1" ref="D446" ca="1">INDIRECT("各月内訳表!I" &amp; 29+27*(B442-1))</f>
        <v/>
      </c>
      <c r="E446" s="71" t="str">
        <f t="shared" ca="1" si="48"/>
        <v/>
      </c>
      <c r="F446" s="72"/>
      <c r="G446" s="83"/>
      <c r="H446" s="73"/>
      <c r="I446" s="164" t="str" cm="1">
        <f t="array" aca="1" ref="I446" ca="1">INDIRECT("各月内訳表!U" &amp; 29+27*(B442-1))</f>
        <v/>
      </c>
      <c r="J446" s="165"/>
      <c r="K446" s="85"/>
      <c r="L446" s="85"/>
      <c r="U446" s="87" t="str">
        <f>IF(F446="","",IF(AND(F446&lt;&gt;"",入力ボックス!$C$7&gt;F446),"交付決定日前","○"))</f>
        <v/>
      </c>
      <c r="V446" s="88" t="str">
        <f>IF(G446="","",IF(AND(G446&lt;&gt;"",入力ボックス!$C$8&lt;G446),"完了日より後",IF(O444&gt;G446,"発注と支払の日付が前後","○")))</f>
        <v/>
      </c>
    </row>
    <row r="447" spans="2:22" ht="14.25" customHeight="1">
      <c r="C447" s="70" t="str">
        <f ca="1">IF($D447="","",IF(LEFT($C$7,1)="⑭","14-","1-") &amp; $B442 &amp; "_"&amp;各月内訳表!$J$7)</f>
        <v/>
      </c>
      <c r="D447" s="71" t="str" cm="1">
        <f t="array" aca="1" ref="D447" ca="1">INDIRECT("各月内訳表!J" &amp; 29+27*(B442-1))</f>
        <v/>
      </c>
      <c r="E447" s="71" t="str">
        <f t="shared" ca="1" si="48"/>
        <v/>
      </c>
      <c r="F447" s="72"/>
      <c r="G447" s="83"/>
      <c r="H447" s="73"/>
      <c r="I447" s="164" t="str" cm="1">
        <f t="array" aca="1" ref="I447" ca="1">INDIRECT("各月内訳表!V" &amp; 29+27*(B442-1))</f>
        <v/>
      </c>
      <c r="J447" s="165"/>
      <c r="K447" s="85"/>
      <c r="L447" s="85"/>
      <c r="U447" s="87" t="str">
        <f>IF(F447="","",IF(AND(F447&lt;&gt;"",入力ボックス!$C$7&gt;F447),"交付決定日前","○"))</f>
        <v/>
      </c>
      <c r="V447" s="88" t="str">
        <f>IF(G447="","",IF(AND(G447&lt;&gt;"",入力ボックス!$C$8&lt;G447),"完了日より後",IF(O445&gt;G447,"発注と支払の日付が前後","○")))</f>
        <v/>
      </c>
    </row>
    <row r="448" spans="2:22" ht="14.25" customHeight="1">
      <c r="C448" s="70" t="str">
        <f ca="1">IF($D448="","",IF(LEFT($C$7,1)="⑭","14-","1-") &amp; $B442 &amp; "_"&amp;各月内訳表!$K$7)</f>
        <v/>
      </c>
      <c r="D448" s="71" t="str" cm="1">
        <f t="array" aca="1" ref="D448" ca="1">INDIRECT("各月内訳表!K" &amp; 29+27*(B442-1))</f>
        <v/>
      </c>
      <c r="E448" s="71" t="str">
        <f t="shared" ca="1" si="48"/>
        <v/>
      </c>
      <c r="F448" s="72"/>
      <c r="G448" s="83"/>
      <c r="H448" s="73"/>
      <c r="I448" s="164" t="str" cm="1">
        <f t="array" aca="1" ref="I448" ca="1">INDIRECT("各月内訳表!W" &amp; 29+27*(B442-1))</f>
        <v/>
      </c>
      <c r="J448" s="165"/>
      <c r="K448" s="85"/>
      <c r="L448" s="85"/>
      <c r="U448" s="87" t="str">
        <f>IF(F448="","",IF(AND(F448&lt;&gt;"",入力ボックス!$C$7&gt;F448),"交付決定日前","○"))</f>
        <v/>
      </c>
      <c r="V448" s="88" t="str">
        <f>IF(G448="","",IF(AND(G448&lt;&gt;"",入力ボックス!$C$8&lt;G448),"完了日より後",IF(O446&gt;G448,"発注と支払の日付が前後","○")))</f>
        <v/>
      </c>
    </row>
    <row r="449" spans="2:22" ht="14.25" customHeight="1">
      <c r="C449" s="74" t="str">
        <f ca="1">IF($D449="","",IF(LEFT($C$7,1)="⑭","14-","1-") &amp; $B442 &amp; "_"&amp;各月内訳表!$L$7)</f>
        <v/>
      </c>
      <c r="D449" s="75" t="str" cm="1">
        <f t="array" aca="1" ref="D449" ca="1">INDIRECT("各月内訳表!L" &amp; 29+27*(B442-1))</f>
        <v/>
      </c>
      <c r="E449" s="75" t="str">
        <f t="shared" ca="1" si="48"/>
        <v/>
      </c>
      <c r="F449" s="76"/>
      <c r="G449" s="84"/>
      <c r="H449" s="73"/>
      <c r="I449" s="164" t="str" cm="1">
        <f t="array" aca="1" ref="I449" ca="1">INDIRECT("各月内訳表!X" &amp; 29+27*(B442-1))</f>
        <v/>
      </c>
      <c r="J449" s="165"/>
      <c r="K449" s="85"/>
      <c r="L449" s="85"/>
      <c r="U449" s="87" t="str">
        <f>IF(F449="","",IF(AND(F449&lt;&gt;"",入力ボックス!$C$7&gt;F449),"交付決定日前","○"))</f>
        <v/>
      </c>
      <c r="V449" s="88" t="str">
        <f>IF(G449="","",IF(AND(G449&lt;&gt;"",入力ボックス!$C$8&lt;G449),"完了日より後",IF(O447&gt;G449,"発注と支払の日付が前後","○")))</f>
        <v/>
      </c>
    </row>
    <row r="450" spans="2:22" ht="14.25" customHeight="1">
      <c r="C450" s="77"/>
      <c r="D450" s="78"/>
      <c r="E450" s="78"/>
      <c r="F450" s="79"/>
      <c r="G450" s="79"/>
      <c r="H450" s="80"/>
      <c r="I450" s="166"/>
      <c r="J450" s="167"/>
      <c r="K450" s="78"/>
      <c r="L450" s="78"/>
      <c r="U450" s="89" t="str">
        <f>IF(F450="","",IF(AND(F450&lt;&gt;"",入力ボックス!$C$7&gt;F450),"交付決定日前","○"))</f>
        <v/>
      </c>
      <c r="V450" s="89" t="str">
        <f>IF(G450="","",IF(AND(G450&lt;&gt;"",入力ボックス!$C$8&lt;G450),"完了日より後",IF(O448&gt;G450,"発注と支払の日付が前後","○")))</f>
        <v/>
      </c>
    </row>
    <row r="451" spans="2:22" ht="14.25" customHeight="1">
      <c r="B451" s="46">
        <f>B442+1</f>
        <v>50</v>
      </c>
      <c r="C451" s="67" t="str">
        <f ca="1">IF($D451="","",IF(LEFT($C$7,1)="⑭","14-","1-") &amp; $B451 &amp;"_"&amp;各月内訳表!$E$7)</f>
        <v/>
      </c>
      <c r="D451" s="68" t="str" cm="1">
        <f t="array" aca="1" ref="D451" ca="1">INDIRECT("各月内訳表!E" &amp; 29+27*(B451-1))</f>
        <v/>
      </c>
      <c r="E451" s="68" t="str">
        <f ca="1">IF(ISBLANK(D451),"",D451)</f>
        <v/>
      </c>
      <c r="F451" s="82"/>
      <c r="G451" s="82"/>
      <c r="H451" s="141" t="str" cm="1">
        <f t="array" aca="1" ref="H451" ca="1">IF(INDIRECT("各月内訳表!E"&amp;5+27*(B451-1))="","",HYPERLINK("#各月内訳表!E"&amp;5+27*(B451-1),INDIRECT("各月内訳表!E"&amp;5+27*(B451-1))))</f>
        <v/>
      </c>
      <c r="I451" s="170" t="str" cm="1">
        <f t="array" aca="1" ref="I451" ca="1">INDIRECT("各月内訳表!Q" &amp; 29+27*(B451-1))</f>
        <v/>
      </c>
      <c r="J451" s="171"/>
      <c r="K451" s="85"/>
      <c r="L451" s="85"/>
      <c r="U451" s="87" t="str">
        <f>IF(F451="","",IF(AND(F451&lt;&gt;"",入力ボックス!$C$7&gt;F451),"交付決定日前","○"))</f>
        <v/>
      </c>
      <c r="V451" s="88" t="str">
        <f>IF(G451="","",IF(AND(G451&lt;&gt;"",入力ボックス!$C$8&lt;G451),"完了日より後",IF(O449&gt;G451,"発注と支払の日付が前後","○")))</f>
        <v/>
      </c>
    </row>
    <row r="452" spans="2:22" ht="14.25" customHeight="1">
      <c r="C452" s="70" t="str">
        <f ca="1">IF($D452="","",IF(LEFT($C$7,1)="⑭","14-","1-") &amp; $B451 &amp; "_"&amp;各月内訳表!$F$7)</f>
        <v/>
      </c>
      <c r="D452" s="71" t="str" cm="1">
        <f t="array" aca="1" ref="D452" ca="1">INDIRECT("各月内訳表!F" &amp; 29+27*(B451-1))</f>
        <v/>
      </c>
      <c r="E452" s="71" t="str">
        <f t="shared" ref="E452:E458" ca="1" si="49">IF(ISBLANK(D452),"",D452)</f>
        <v/>
      </c>
      <c r="F452" s="72"/>
      <c r="G452" s="83"/>
      <c r="H452" s="73"/>
      <c r="I452" s="164" t="str" cm="1">
        <f t="array" aca="1" ref="I452" ca="1">INDIRECT("各月内訳表!R" &amp; 29+27*(B451-1))</f>
        <v/>
      </c>
      <c r="J452" s="165"/>
      <c r="K452" s="85"/>
      <c r="L452" s="85"/>
      <c r="U452" s="87" t="str">
        <f>IF(F452="","",IF(AND(F452&lt;&gt;"",入力ボックス!$C$7&gt;F452),"交付決定日前","○"))</f>
        <v/>
      </c>
      <c r="V452" s="88" t="str">
        <f>IF(G452="","",IF(AND(G452&lt;&gt;"",入力ボックス!$C$8&lt;G452),"完了日より後",IF(O450&gt;G452,"発注と支払の日付が前後","○")))</f>
        <v/>
      </c>
    </row>
    <row r="453" spans="2:22" ht="14.25" customHeight="1">
      <c r="C453" s="70" t="str">
        <f ca="1">IF($D453="","",IF(LEFT($C$7,1)="⑭","14-","1-") &amp; $B451 &amp; "_"&amp;各月内訳表!$G$7)</f>
        <v/>
      </c>
      <c r="D453" s="71" t="str" cm="1">
        <f t="array" aca="1" ref="D453" ca="1">INDIRECT("各月内訳表!G" &amp; 29+27*(B451-1))</f>
        <v/>
      </c>
      <c r="E453" s="71" t="str">
        <f t="shared" ca="1" si="49"/>
        <v/>
      </c>
      <c r="F453" s="72"/>
      <c r="G453" s="83"/>
      <c r="H453" s="73"/>
      <c r="I453" s="164" t="str" cm="1">
        <f t="array" aca="1" ref="I453" ca="1">INDIRECT("各月内訳表!S" &amp; 29+27*(B451-1))</f>
        <v/>
      </c>
      <c r="J453" s="165"/>
      <c r="K453" s="85"/>
      <c r="L453" s="85"/>
      <c r="U453" s="87" t="str">
        <f>IF(F453="","",IF(AND(F453&lt;&gt;"",入力ボックス!$C$7&gt;F453),"交付決定日前","○"))</f>
        <v/>
      </c>
      <c r="V453" s="88" t="str">
        <f>IF(G453="","",IF(AND(G453&lt;&gt;"",入力ボックス!$C$8&lt;G453),"完了日より後",IF(O451&gt;G453,"発注と支払の日付が前後","○")))</f>
        <v/>
      </c>
    </row>
    <row r="454" spans="2:22" ht="14.25" customHeight="1">
      <c r="C454" s="70" t="str">
        <f ca="1">IF($D454="","",IF(LEFT($C$7,1)="⑭","14-","1-") &amp; $B451 &amp; "_"&amp;各月内訳表!$H$7)</f>
        <v/>
      </c>
      <c r="D454" s="71" t="str" cm="1">
        <f t="array" aca="1" ref="D454" ca="1">INDIRECT("各月内訳表!H" &amp; 29+27*(B451-1))</f>
        <v/>
      </c>
      <c r="E454" s="71" t="str">
        <f t="shared" ca="1" si="49"/>
        <v/>
      </c>
      <c r="F454" s="72"/>
      <c r="G454" s="83"/>
      <c r="H454" s="73"/>
      <c r="I454" s="164" t="str" cm="1">
        <f t="array" aca="1" ref="I454" ca="1">INDIRECT("各月内訳表!T" &amp; 29+27*(B451-1))</f>
        <v/>
      </c>
      <c r="J454" s="165"/>
      <c r="K454" s="85"/>
      <c r="L454" s="85"/>
      <c r="U454" s="87" t="str">
        <f>IF(F454="","",IF(AND(F454&lt;&gt;"",入力ボックス!$C$7&gt;F454),"交付決定日前","○"))</f>
        <v/>
      </c>
      <c r="V454" s="88" t="str">
        <f>IF(G454="","",IF(AND(G454&lt;&gt;"",入力ボックス!$C$8&lt;G454),"完了日より後",IF(O452&gt;G454,"発注と支払の日付が前後","○")))</f>
        <v/>
      </c>
    </row>
    <row r="455" spans="2:22" ht="14.25" customHeight="1">
      <c r="C455" s="70" t="str">
        <f ca="1">IF($D455="","",IF(LEFT($C$7,1)="⑭","14-","1-") &amp; $B451 &amp; "_"&amp;各月内訳表!$I$7)</f>
        <v/>
      </c>
      <c r="D455" s="71" t="str" cm="1">
        <f t="array" aca="1" ref="D455" ca="1">INDIRECT("各月内訳表!I" &amp; 29+27*(B451-1))</f>
        <v/>
      </c>
      <c r="E455" s="71" t="str">
        <f t="shared" ca="1" si="49"/>
        <v/>
      </c>
      <c r="F455" s="72"/>
      <c r="G455" s="83"/>
      <c r="H455" s="73"/>
      <c r="I455" s="164" t="str" cm="1">
        <f t="array" aca="1" ref="I455" ca="1">INDIRECT("各月内訳表!U" &amp; 29+27*(B451-1))</f>
        <v/>
      </c>
      <c r="J455" s="165"/>
      <c r="K455" s="85"/>
      <c r="L455" s="85"/>
      <c r="U455" s="87" t="str">
        <f>IF(F455="","",IF(AND(F455&lt;&gt;"",入力ボックス!$C$7&gt;F455),"交付決定日前","○"))</f>
        <v/>
      </c>
      <c r="V455" s="88" t="str">
        <f>IF(G455="","",IF(AND(G455&lt;&gt;"",入力ボックス!$C$8&lt;G455),"完了日より後",IF(O453&gt;G455,"発注と支払の日付が前後","○")))</f>
        <v/>
      </c>
    </row>
    <row r="456" spans="2:22" ht="14.25" customHeight="1">
      <c r="C456" s="70" t="str">
        <f ca="1">IF($D456="","",IF(LEFT($C$7,1)="⑭","14-","1-") &amp; $B451 &amp; "_"&amp;各月内訳表!$J$7)</f>
        <v/>
      </c>
      <c r="D456" s="71" t="str" cm="1">
        <f t="array" aca="1" ref="D456" ca="1">INDIRECT("各月内訳表!J" &amp; 29+27*(B451-1))</f>
        <v/>
      </c>
      <c r="E456" s="71" t="str">
        <f t="shared" ca="1" si="49"/>
        <v/>
      </c>
      <c r="F456" s="72"/>
      <c r="G456" s="83"/>
      <c r="H456" s="73"/>
      <c r="I456" s="164" t="str" cm="1">
        <f t="array" aca="1" ref="I456" ca="1">INDIRECT("各月内訳表!V" &amp; 29+27*(B451-1))</f>
        <v/>
      </c>
      <c r="J456" s="165"/>
      <c r="K456" s="85"/>
      <c r="L456" s="85"/>
      <c r="U456" s="87" t="str">
        <f>IF(F456="","",IF(AND(F456&lt;&gt;"",入力ボックス!$C$7&gt;F456),"交付決定日前","○"))</f>
        <v/>
      </c>
      <c r="V456" s="88" t="str">
        <f>IF(G456="","",IF(AND(G456&lt;&gt;"",入力ボックス!$C$8&lt;G456),"完了日より後",IF(O454&gt;G456,"発注と支払の日付が前後","○")))</f>
        <v/>
      </c>
    </row>
    <row r="457" spans="2:22" ht="14.25" customHeight="1">
      <c r="C457" s="70" t="str">
        <f ca="1">IF($D457="","",IF(LEFT($C$7,1)="⑭","14-","1-") &amp; $B451 &amp; "_"&amp;各月内訳表!$K$7)</f>
        <v/>
      </c>
      <c r="D457" s="71" t="str" cm="1">
        <f t="array" aca="1" ref="D457" ca="1">INDIRECT("各月内訳表!K" &amp; 29+27*(B451-1))</f>
        <v/>
      </c>
      <c r="E457" s="71" t="str">
        <f t="shared" ca="1" si="49"/>
        <v/>
      </c>
      <c r="F457" s="72"/>
      <c r="G457" s="83"/>
      <c r="H457" s="73"/>
      <c r="I457" s="164" t="str" cm="1">
        <f t="array" aca="1" ref="I457" ca="1">INDIRECT("各月内訳表!W" &amp; 29+27*(B451-1))</f>
        <v/>
      </c>
      <c r="J457" s="165"/>
      <c r="K457" s="85"/>
      <c r="L457" s="85"/>
      <c r="U457" s="87" t="str">
        <f>IF(F457="","",IF(AND(F457&lt;&gt;"",入力ボックス!$C$7&gt;F457),"交付決定日前","○"))</f>
        <v/>
      </c>
      <c r="V457" s="88" t="str">
        <f>IF(G457="","",IF(AND(G457&lt;&gt;"",入力ボックス!$C$8&lt;G457),"完了日より後",IF(O455&gt;G457,"発注と支払の日付が前後","○")))</f>
        <v/>
      </c>
    </row>
    <row r="458" spans="2:22" ht="14.25" customHeight="1">
      <c r="C458" s="74" t="str">
        <f ca="1">IF($D458="","",IF(LEFT($C$7,1)="⑭","14-","1-") &amp; $B451 &amp; "_"&amp;各月内訳表!$L$7)</f>
        <v/>
      </c>
      <c r="D458" s="75" t="str" cm="1">
        <f t="array" aca="1" ref="D458" ca="1">INDIRECT("各月内訳表!L" &amp; 29+27*(B451-1))</f>
        <v/>
      </c>
      <c r="E458" s="75" t="str">
        <f t="shared" ca="1" si="49"/>
        <v/>
      </c>
      <c r="F458" s="76"/>
      <c r="G458" s="84"/>
      <c r="H458" s="73"/>
      <c r="I458" s="164" t="str" cm="1">
        <f t="array" aca="1" ref="I458" ca="1">INDIRECT("各月内訳表!X" &amp; 29+27*(B451-1))</f>
        <v/>
      </c>
      <c r="J458" s="165"/>
      <c r="K458" s="85"/>
      <c r="L458" s="85"/>
      <c r="U458" s="87" t="str">
        <f>IF(F458="","",IF(AND(F458&lt;&gt;"",入力ボックス!$C$7&gt;F458),"交付決定日前","○"))</f>
        <v/>
      </c>
      <c r="V458" s="88" t="str">
        <f>IF(G458="","",IF(AND(G458&lt;&gt;"",入力ボックス!$C$8&lt;G458),"完了日より後",IF(O456&gt;G458,"発注と支払の日付が前後","○")))</f>
        <v/>
      </c>
    </row>
    <row r="459" spans="2:22" ht="14.25" customHeight="1">
      <c r="C459" s="77"/>
      <c r="D459" s="78"/>
      <c r="E459" s="78"/>
      <c r="F459" s="79"/>
      <c r="G459" s="79"/>
      <c r="H459" s="80"/>
      <c r="I459" s="166"/>
      <c r="J459" s="167"/>
      <c r="K459" s="78"/>
      <c r="L459" s="78"/>
      <c r="U459" s="89" t="str">
        <f>IF(F459="","",IF(AND(F459&lt;&gt;"",入力ボックス!$C$7&gt;F459),"交付決定日前","○"))</f>
        <v/>
      </c>
      <c r="V459" s="89" t="str">
        <f>IF(G459="","",IF(AND(G459&lt;&gt;"",入力ボックス!$C$8&lt;G459),"完了日より後",IF(O457&gt;G459,"発注と支払の日付が前後","○")))</f>
        <v/>
      </c>
    </row>
    <row r="460" spans="2:22">
      <c r="C460" s="5" t="s">
        <v>11</v>
      </c>
      <c r="D460" s="4">
        <f ca="1">SUM(D10:D459)</f>
        <v>0</v>
      </c>
      <c r="E460" s="4">
        <f ca="1">SUM(E10:E459)</f>
        <v>0</v>
      </c>
      <c r="F460" s="144"/>
      <c r="G460" s="144"/>
      <c r="H460" s="145"/>
      <c r="I460" s="168"/>
      <c r="J460" s="169"/>
      <c r="K460" s="145"/>
      <c r="L460" s="146"/>
    </row>
  </sheetData>
  <sheetProtection algorithmName="SHA-512" hashValue="g4yNZOXv6ewCRMIsNDxtVl6ol2STcO5oD5vvoXBQQdlN0EmRBxFDk/7Xo5Ac74l+ISkPlAxc/iMlnZiZQfHRIw==" saltValue="iAh/7nxpt2erRjaDZ5xUgQ==" spinCount="100000" sheet="1" objects="1" scenarios="1" formatRows="0"/>
  <autoFilter ref="C9:L9" xr:uid="{BB4B9E4B-B181-42E4-9505-684FD5E36563}">
    <filterColumn colId="6" showButton="0"/>
  </autoFilter>
  <mergeCells count="456">
    <mergeCell ref="I9:J9"/>
    <mergeCell ref="I10:J10"/>
    <mergeCell ref="I11:J11"/>
    <mergeCell ref="I12:J12"/>
    <mergeCell ref="I13:J13"/>
    <mergeCell ref="U8:V8"/>
    <mergeCell ref="C1:D1"/>
    <mergeCell ref="I1:L1"/>
    <mergeCell ref="C2:L2"/>
    <mergeCell ref="I20:J20"/>
    <mergeCell ref="I21:J21"/>
    <mergeCell ref="I22:J22"/>
    <mergeCell ref="I23:J23"/>
    <mergeCell ref="I24:J24"/>
    <mergeCell ref="I14:J14"/>
    <mergeCell ref="I15:J15"/>
    <mergeCell ref="I16:J16"/>
    <mergeCell ref="I17:J17"/>
    <mergeCell ref="I19:J19"/>
    <mergeCell ref="I18:J18"/>
    <mergeCell ref="I30:J30"/>
    <mergeCell ref="I31:J31"/>
    <mergeCell ref="I32:J32"/>
    <mergeCell ref="I33:J33"/>
    <mergeCell ref="I34:J34"/>
    <mergeCell ref="I25:J25"/>
    <mergeCell ref="I26:J26"/>
    <mergeCell ref="I27:J27"/>
    <mergeCell ref="I28:J28"/>
    <mergeCell ref="I29:J29"/>
    <mergeCell ref="I40:J40"/>
    <mergeCell ref="I41:J41"/>
    <mergeCell ref="I42:J42"/>
    <mergeCell ref="I43:J43"/>
    <mergeCell ref="I44:J44"/>
    <mergeCell ref="I35:J35"/>
    <mergeCell ref="I36:J36"/>
    <mergeCell ref="I37:J37"/>
    <mergeCell ref="I38:J38"/>
    <mergeCell ref="I39:J39"/>
    <mergeCell ref="I50:J50"/>
    <mergeCell ref="I51:J51"/>
    <mergeCell ref="I52:J52"/>
    <mergeCell ref="I53:J53"/>
    <mergeCell ref="I54:J54"/>
    <mergeCell ref="I45:J45"/>
    <mergeCell ref="I46:J46"/>
    <mergeCell ref="I47:J47"/>
    <mergeCell ref="I48:J48"/>
    <mergeCell ref="I49:J49"/>
    <mergeCell ref="I60:J60"/>
    <mergeCell ref="I61:J61"/>
    <mergeCell ref="I62:J62"/>
    <mergeCell ref="I63:J63"/>
    <mergeCell ref="I64:J64"/>
    <mergeCell ref="I55:J55"/>
    <mergeCell ref="I56:J56"/>
    <mergeCell ref="I57:J57"/>
    <mergeCell ref="I58:J58"/>
    <mergeCell ref="I59:J59"/>
    <mergeCell ref="I70:J70"/>
    <mergeCell ref="I71:J71"/>
    <mergeCell ref="I72:J72"/>
    <mergeCell ref="I73:J73"/>
    <mergeCell ref="I74:J74"/>
    <mergeCell ref="I65:J65"/>
    <mergeCell ref="I66:J66"/>
    <mergeCell ref="I67:J67"/>
    <mergeCell ref="I68:J68"/>
    <mergeCell ref="I69:J69"/>
    <mergeCell ref="I80:J80"/>
    <mergeCell ref="I81:J81"/>
    <mergeCell ref="I82:J82"/>
    <mergeCell ref="I83:J83"/>
    <mergeCell ref="I84:J84"/>
    <mergeCell ref="I75:J75"/>
    <mergeCell ref="I76:J76"/>
    <mergeCell ref="I77:J77"/>
    <mergeCell ref="I78:J78"/>
    <mergeCell ref="I79:J79"/>
    <mergeCell ref="I90:J90"/>
    <mergeCell ref="I91:J91"/>
    <mergeCell ref="I92:J92"/>
    <mergeCell ref="I93:J93"/>
    <mergeCell ref="I94:J94"/>
    <mergeCell ref="I85:J85"/>
    <mergeCell ref="I86:J86"/>
    <mergeCell ref="I87:J87"/>
    <mergeCell ref="I88:J88"/>
    <mergeCell ref="I89:J89"/>
    <mergeCell ref="I100:J100"/>
    <mergeCell ref="I101:J101"/>
    <mergeCell ref="I102:J102"/>
    <mergeCell ref="I103:J103"/>
    <mergeCell ref="I104:J104"/>
    <mergeCell ref="I95:J95"/>
    <mergeCell ref="I96:J96"/>
    <mergeCell ref="I97:J97"/>
    <mergeCell ref="I98:J98"/>
    <mergeCell ref="I99:J99"/>
    <mergeCell ref="I110:J110"/>
    <mergeCell ref="I111:J111"/>
    <mergeCell ref="I112:J112"/>
    <mergeCell ref="I113:J113"/>
    <mergeCell ref="I114:J114"/>
    <mergeCell ref="I105:J105"/>
    <mergeCell ref="I106:J106"/>
    <mergeCell ref="I107:J107"/>
    <mergeCell ref="I108:J108"/>
    <mergeCell ref="I109:J109"/>
    <mergeCell ref="I120:J120"/>
    <mergeCell ref="I121:J121"/>
    <mergeCell ref="I122:J122"/>
    <mergeCell ref="I123:J123"/>
    <mergeCell ref="I124:J124"/>
    <mergeCell ref="I115:J115"/>
    <mergeCell ref="I116:J116"/>
    <mergeCell ref="I117:J117"/>
    <mergeCell ref="I118:J118"/>
    <mergeCell ref="I119:J119"/>
    <mergeCell ref="I130:J130"/>
    <mergeCell ref="I131:J131"/>
    <mergeCell ref="I132:J132"/>
    <mergeCell ref="I133:J133"/>
    <mergeCell ref="I134:J134"/>
    <mergeCell ref="I125:J125"/>
    <mergeCell ref="I126:J126"/>
    <mergeCell ref="I127:J127"/>
    <mergeCell ref="I128:J128"/>
    <mergeCell ref="I129:J129"/>
    <mergeCell ref="I140:J140"/>
    <mergeCell ref="I141:J141"/>
    <mergeCell ref="I142:J142"/>
    <mergeCell ref="I143:J143"/>
    <mergeCell ref="I144:J144"/>
    <mergeCell ref="I135:J135"/>
    <mergeCell ref="I136:J136"/>
    <mergeCell ref="I137:J137"/>
    <mergeCell ref="I138:J138"/>
    <mergeCell ref="I139:J139"/>
    <mergeCell ref="I150:J150"/>
    <mergeCell ref="I151:J151"/>
    <mergeCell ref="I152:J152"/>
    <mergeCell ref="I153:J153"/>
    <mergeCell ref="I154:J154"/>
    <mergeCell ref="I145:J145"/>
    <mergeCell ref="I146:J146"/>
    <mergeCell ref="I147:J147"/>
    <mergeCell ref="I148:J148"/>
    <mergeCell ref="I149:J149"/>
    <mergeCell ref="I160:J160"/>
    <mergeCell ref="I161:J161"/>
    <mergeCell ref="I162:J162"/>
    <mergeCell ref="I163:J163"/>
    <mergeCell ref="I164:J164"/>
    <mergeCell ref="I155:J155"/>
    <mergeCell ref="I156:J156"/>
    <mergeCell ref="I157:J157"/>
    <mergeCell ref="I158:J158"/>
    <mergeCell ref="I159:J159"/>
    <mergeCell ref="I170:J170"/>
    <mergeCell ref="I171:J171"/>
    <mergeCell ref="I172:J172"/>
    <mergeCell ref="I173:J173"/>
    <mergeCell ref="I174:J174"/>
    <mergeCell ref="I165:J165"/>
    <mergeCell ref="I166:J166"/>
    <mergeCell ref="I167:J167"/>
    <mergeCell ref="I168:J168"/>
    <mergeCell ref="I169:J169"/>
    <mergeCell ref="I180:J180"/>
    <mergeCell ref="I181:J181"/>
    <mergeCell ref="I182:J182"/>
    <mergeCell ref="I183:J183"/>
    <mergeCell ref="I184:J184"/>
    <mergeCell ref="I175:J175"/>
    <mergeCell ref="I176:J176"/>
    <mergeCell ref="I177:J177"/>
    <mergeCell ref="I178:J178"/>
    <mergeCell ref="I179:J179"/>
    <mergeCell ref="I190:J190"/>
    <mergeCell ref="I191:J191"/>
    <mergeCell ref="I192:J192"/>
    <mergeCell ref="I193:J193"/>
    <mergeCell ref="I194:J194"/>
    <mergeCell ref="I185:J185"/>
    <mergeCell ref="I186:J186"/>
    <mergeCell ref="I187:J187"/>
    <mergeCell ref="I188:J188"/>
    <mergeCell ref="I189:J189"/>
    <mergeCell ref="I200:J200"/>
    <mergeCell ref="I201:J201"/>
    <mergeCell ref="I202:J202"/>
    <mergeCell ref="I203:J203"/>
    <mergeCell ref="I204:J204"/>
    <mergeCell ref="I195:J195"/>
    <mergeCell ref="I196:J196"/>
    <mergeCell ref="I197:J197"/>
    <mergeCell ref="I198:J198"/>
    <mergeCell ref="I199:J199"/>
    <mergeCell ref="I210:J210"/>
    <mergeCell ref="I211:J211"/>
    <mergeCell ref="I212:J212"/>
    <mergeCell ref="I213:J213"/>
    <mergeCell ref="I214:J214"/>
    <mergeCell ref="I205:J205"/>
    <mergeCell ref="I206:J206"/>
    <mergeCell ref="I207:J207"/>
    <mergeCell ref="I208:J208"/>
    <mergeCell ref="I209:J209"/>
    <mergeCell ref="I220:J220"/>
    <mergeCell ref="I221:J221"/>
    <mergeCell ref="I222:J222"/>
    <mergeCell ref="I223:J223"/>
    <mergeCell ref="I224:J224"/>
    <mergeCell ref="I215:J215"/>
    <mergeCell ref="I216:J216"/>
    <mergeCell ref="I217:J217"/>
    <mergeCell ref="I218:J218"/>
    <mergeCell ref="I219:J219"/>
    <mergeCell ref="I230:J230"/>
    <mergeCell ref="I231:J231"/>
    <mergeCell ref="I232:J232"/>
    <mergeCell ref="I233:J233"/>
    <mergeCell ref="I234:J234"/>
    <mergeCell ref="I225:J225"/>
    <mergeCell ref="I226:J226"/>
    <mergeCell ref="I227:J227"/>
    <mergeCell ref="I228:J228"/>
    <mergeCell ref="I229:J229"/>
    <mergeCell ref="I240:J240"/>
    <mergeCell ref="I241:J241"/>
    <mergeCell ref="I242:J242"/>
    <mergeCell ref="I243:J243"/>
    <mergeCell ref="I244:J244"/>
    <mergeCell ref="I235:J235"/>
    <mergeCell ref="I236:J236"/>
    <mergeCell ref="I237:J237"/>
    <mergeCell ref="I238:J238"/>
    <mergeCell ref="I239:J239"/>
    <mergeCell ref="I250:J250"/>
    <mergeCell ref="I251:J251"/>
    <mergeCell ref="I252:J252"/>
    <mergeCell ref="I253:J253"/>
    <mergeCell ref="I254:J254"/>
    <mergeCell ref="I245:J245"/>
    <mergeCell ref="I246:J246"/>
    <mergeCell ref="I247:J247"/>
    <mergeCell ref="I248:J248"/>
    <mergeCell ref="I249:J249"/>
    <mergeCell ref="I260:J260"/>
    <mergeCell ref="I261:J261"/>
    <mergeCell ref="I262:J262"/>
    <mergeCell ref="I263:J263"/>
    <mergeCell ref="I264:J264"/>
    <mergeCell ref="I255:J255"/>
    <mergeCell ref="I256:J256"/>
    <mergeCell ref="I257:J257"/>
    <mergeCell ref="I258:J258"/>
    <mergeCell ref="I259:J259"/>
    <mergeCell ref="I270:J270"/>
    <mergeCell ref="I271:J271"/>
    <mergeCell ref="I272:J272"/>
    <mergeCell ref="I273:J273"/>
    <mergeCell ref="I274:J274"/>
    <mergeCell ref="I265:J265"/>
    <mergeCell ref="I266:J266"/>
    <mergeCell ref="I267:J267"/>
    <mergeCell ref="I268:J268"/>
    <mergeCell ref="I269:J269"/>
    <mergeCell ref="I280:J280"/>
    <mergeCell ref="I281:J281"/>
    <mergeCell ref="I282:J282"/>
    <mergeCell ref="I283:J283"/>
    <mergeCell ref="I284:J284"/>
    <mergeCell ref="I275:J275"/>
    <mergeCell ref="I276:J276"/>
    <mergeCell ref="I277:J277"/>
    <mergeCell ref="I278:J278"/>
    <mergeCell ref="I279:J279"/>
    <mergeCell ref="I290:J290"/>
    <mergeCell ref="I291:J291"/>
    <mergeCell ref="I292:J292"/>
    <mergeCell ref="I293:J293"/>
    <mergeCell ref="I294:J294"/>
    <mergeCell ref="I285:J285"/>
    <mergeCell ref="I286:J286"/>
    <mergeCell ref="I287:J287"/>
    <mergeCell ref="I288:J288"/>
    <mergeCell ref="I289:J289"/>
    <mergeCell ref="I307:J307"/>
    <mergeCell ref="I305:J305"/>
    <mergeCell ref="I306:J306"/>
    <mergeCell ref="I300:J300"/>
    <mergeCell ref="I301:J301"/>
    <mergeCell ref="I302:J302"/>
    <mergeCell ref="I303:J303"/>
    <mergeCell ref="I304:J304"/>
    <mergeCell ref="I295:J295"/>
    <mergeCell ref="I296:J296"/>
    <mergeCell ref="I297:J297"/>
    <mergeCell ref="I298:J298"/>
    <mergeCell ref="I299:J299"/>
    <mergeCell ref="I313:J313"/>
    <mergeCell ref="I314:J314"/>
    <mergeCell ref="I315:J315"/>
    <mergeCell ref="I316:J316"/>
    <mergeCell ref="I317:J317"/>
    <mergeCell ref="I308:J308"/>
    <mergeCell ref="I309:J309"/>
    <mergeCell ref="I310:J310"/>
    <mergeCell ref="I311:J311"/>
    <mergeCell ref="I312:J312"/>
    <mergeCell ref="I323:J323"/>
    <mergeCell ref="I324:J324"/>
    <mergeCell ref="I325:J325"/>
    <mergeCell ref="I326:J326"/>
    <mergeCell ref="I327:J327"/>
    <mergeCell ref="I318:J318"/>
    <mergeCell ref="I319:J319"/>
    <mergeCell ref="I320:J320"/>
    <mergeCell ref="I321:J321"/>
    <mergeCell ref="I322:J322"/>
    <mergeCell ref="I333:J333"/>
    <mergeCell ref="I334:J334"/>
    <mergeCell ref="I335:J335"/>
    <mergeCell ref="I336:J336"/>
    <mergeCell ref="I337:J337"/>
    <mergeCell ref="I328:J328"/>
    <mergeCell ref="I329:J329"/>
    <mergeCell ref="I330:J330"/>
    <mergeCell ref="I331:J331"/>
    <mergeCell ref="I332:J332"/>
    <mergeCell ref="I343:J343"/>
    <mergeCell ref="I344:J344"/>
    <mergeCell ref="I345:J345"/>
    <mergeCell ref="I346:J346"/>
    <mergeCell ref="I347:J347"/>
    <mergeCell ref="I338:J338"/>
    <mergeCell ref="I339:J339"/>
    <mergeCell ref="I340:J340"/>
    <mergeCell ref="I341:J341"/>
    <mergeCell ref="I342:J342"/>
    <mergeCell ref="I353:J353"/>
    <mergeCell ref="I354:J354"/>
    <mergeCell ref="I355:J355"/>
    <mergeCell ref="I356:J356"/>
    <mergeCell ref="I357:J357"/>
    <mergeCell ref="I348:J348"/>
    <mergeCell ref="I349:J349"/>
    <mergeCell ref="I350:J350"/>
    <mergeCell ref="I351:J351"/>
    <mergeCell ref="I352:J352"/>
    <mergeCell ref="I363:J363"/>
    <mergeCell ref="I364:J364"/>
    <mergeCell ref="I365:J365"/>
    <mergeCell ref="I366:J366"/>
    <mergeCell ref="I367:J367"/>
    <mergeCell ref="I358:J358"/>
    <mergeCell ref="I359:J359"/>
    <mergeCell ref="I360:J360"/>
    <mergeCell ref="I361:J361"/>
    <mergeCell ref="I362:J362"/>
    <mergeCell ref="I373:J373"/>
    <mergeCell ref="I374:J374"/>
    <mergeCell ref="I375:J375"/>
    <mergeCell ref="I376:J376"/>
    <mergeCell ref="I377:J377"/>
    <mergeCell ref="I368:J368"/>
    <mergeCell ref="I369:J369"/>
    <mergeCell ref="I370:J370"/>
    <mergeCell ref="I371:J371"/>
    <mergeCell ref="I372:J372"/>
    <mergeCell ref="I383:J383"/>
    <mergeCell ref="I384:J384"/>
    <mergeCell ref="I385:J385"/>
    <mergeCell ref="I386:J386"/>
    <mergeCell ref="I387:J387"/>
    <mergeCell ref="I378:J378"/>
    <mergeCell ref="I379:J379"/>
    <mergeCell ref="I380:J380"/>
    <mergeCell ref="I381:J381"/>
    <mergeCell ref="I382:J382"/>
    <mergeCell ref="I393:J393"/>
    <mergeCell ref="I394:J394"/>
    <mergeCell ref="I395:J395"/>
    <mergeCell ref="I396:J396"/>
    <mergeCell ref="I397:J397"/>
    <mergeCell ref="I388:J388"/>
    <mergeCell ref="I389:J389"/>
    <mergeCell ref="I390:J390"/>
    <mergeCell ref="I391:J391"/>
    <mergeCell ref="I392:J392"/>
    <mergeCell ref="I403:J403"/>
    <mergeCell ref="I404:J404"/>
    <mergeCell ref="I405:J405"/>
    <mergeCell ref="I406:J406"/>
    <mergeCell ref="I407:J407"/>
    <mergeCell ref="I398:J398"/>
    <mergeCell ref="I399:J399"/>
    <mergeCell ref="I400:J400"/>
    <mergeCell ref="I401:J401"/>
    <mergeCell ref="I402:J402"/>
    <mergeCell ref="I413:J413"/>
    <mergeCell ref="I414:J414"/>
    <mergeCell ref="I415:J415"/>
    <mergeCell ref="I416:J416"/>
    <mergeCell ref="I417:J417"/>
    <mergeCell ref="I408:J408"/>
    <mergeCell ref="I409:J409"/>
    <mergeCell ref="I410:J410"/>
    <mergeCell ref="I411:J411"/>
    <mergeCell ref="I412:J412"/>
    <mergeCell ref="I423:J423"/>
    <mergeCell ref="I424:J424"/>
    <mergeCell ref="I425:J425"/>
    <mergeCell ref="I426:J426"/>
    <mergeCell ref="I427:J427"/>
    <mergeCell ref="I418:J418"/>
    <mergeCell ref="I419:J419"/>
    <mergeCell ref="I420:J420"/>
    <mergeCell ref="I421:J421"/>
    <mergeCell ref="I422:J422"/>
    <mergeCell ref="I433:J433"/>
    <mergeCell ref="I434:J434"/>
    <mergeCell ref="I435:J435"/>
    <mergeCell ref="I436:J436"/>
    <mergeCell ref="I437:J437"/>
    <mergeCell ref="I428:J428"/>
    <mergeCell ref="I429:J429"/>
    <mergeCell ref="I430:J430"/>
    <mergeCell ref="I431:J431"/>
    <mergeCell ref="I432:J432"/>
    <mergeCell ref="I443:J443"/>
    <mergeCell ref="I444:J444"/>
    <mergeCell ref="I445:J445"/>
    <mergeCell ref="I446:J446"/>
    <mergeCell ref="I447:J447"/>
    <mergeCell ref="I438:J438"/>
    <mergeCell ref="I439:J439"/>
    <mergeCell ref="I440:J440"/>
    <mergeCell ref="I441:J441"/>
    <mergeCell ref="I442:J442"/>
    <mergeCell ref="I458:J458"/>
    <mergeCell ref="I459:J459"/>
    <mergeCell ref="I460:J460"/>
    <mergeCell ref="I453:J453"/>
    <mergeCell ref="I454:J454"/>
    <mergeCell ref="I455:J455"/>
    <mergeCell ref="I456:J456"/>
    <mergeCell ref="I457:J457"/>
    <mergeCell ref="I448:J448"/>
    <mergeCell ref="I449:J449"/>
    <mergeCell ref="I450:J450"/>
    <mergeCell ref="I451:J451"/>
    <mergeCell ref="I452:J452"/>
  </mergeCells>
  <phoneticPr fontId="2"/>
  <conditionalFormatting sqref="C1:D1">
    <cfRule type="cellIs" dxfId="809" priority="5" operator="equal">
      <formula>"yyyy/mm/dd"</formula>
    </cfRule>
  </conditionalFormatting>
  <conditionalFormatting sqref="I1:J1">
    <cfRule type="expression" dxfId="808" priority="4">
      <formula>IF(LEN(I1)&lt;1,TRUE,FALSE)</formula>
    </cfRule>
  </conditionalFormatting>
  <conditionalFormatting sqref="L7">
    <cfRule type="cellIs" dxfId="806" priority="1" operator="equal">
      <formula>"経理処理："</formula>
    </cfRule>
    <cfRule type="cellIs" dxfId="805" priority="3" operator="equal">
      <formula>"令和　 年　 月　 日"</formula>
    </cfRule>
  </conditionalFormatting>
  <dataValidations count="4">
    <dataValidation type="list" allowBlank="1" showInputMessage="1" showErrorMessage="1" sqref="C7" xr:uid="{6B31CB40-79C1-4EF7-B94C-29AF7C241E03}">
      <formula1>"⑭雑役務費,①人件費"</formula1>
    </dataValidation>
    <dataValidation allowBlank="1" showInputMessage="1" showErrorMessage="1" promptTitle="入力ボックスをご利用下さい。" prompt="基本情報_x000a_「文書発信日付」に_x000a_入力して下さい。" sqref="C1:D1" xr:uid="{AC1D6FDF-C5B6-492E-8F23-140DC015ED85}"/>
    <dataValidation allowBlank="1" showInputMessage="1" showErrorMessage="1" promptTitle="入力ボックスをご利用下さい" prompt="基本情報_x000a_「申請者番号）、補助事業者名」_x000a_に入力して下さい。" sqref="I1:J1" xr:uid="{CB66B293-1C5E-4956-ACA5-4C8993AEAC7E}"/>
    <dataValidation allowBlank="1" showInputMessage="1" showErrorMessage="1" promptTitle="入力ボックスをご利用下さい。" prompt="基本情報_x000a_「経理処理」に_x000a_入力して下さい。" sqref="L7" xr:uid="{612B87D7-20AA-45E4-823D-9D26170CE509}"/>
  </dataValidations>
  <printOptions horizontalCentered="1"/>
  <pageMargins left="0.51181102362204722" right="0.51181102362204722" top="0.55118110236220474" bottom="0.55118110236220474" header="0.31496062992125984" footer="0.31496062992125984"/>
  <pageSetup paperSize="9" scale="53" fitToHeight="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052" r:id="rId4" name="Check Box 4">
              <controlPr locked="0" defaultSize="0" autoFill="0" autoLine="0" autoPict="0">
                <anchor moveWithCells="1">
                  <from>
                    <xdr:col>11</xdr:col>
                    <xdr:colOff>447675</xdr:colOff>
                    <xdr:row>4</xdr:row>
                    <xdr:rowOff>38100</xdr:rowOff>
                  </from>
                  <to>
                    <xdr:col>12</xdr:col>
                    <xdr:colOff>133350</xdr:colOff>
                    <xdr:row>6</xdr:row>
                    <xdr:rowOff>19050</xdr:rowOff>
                  </to>
                </anchor>
              </controlPr>
            </control>
          </mc:Choice>
        </mc:AlternateContent>
        <mc:AlternateContent xmlns:mc="http://schemas.openxmlformats.org/markup-compatibility/2006">
          <mc:Choice Requires="x14">
            <control shapeId="2050" r:id="rId5" name="Check Box 2">
              <controlPr locked="0" defaultSize="0" autoFill="0" autoLine="0" autoPict="0">
                <anchor moveWithCells="1">
                  <from>
                    <xdr:col>10</xdr:col>
                    <xdr:colOff>19050</xdr:colOff>
                    <xdr:row>4</xdr:row>
                    <xdr:rowOff>66675</xdr:rowOff>
                  </from>
                  <to>
                    <xdr:col>11</xdr:col>
                    <xdr:colOff>57150</xdr:colOff>
                    <xdr:row>6</xdr:row>
                    <xdr:rowOff>28575</xdr:rowOff>
                  </to>
                </anchor>
              </controlPr>
            </control>
          </mc:Choice>
        </mc:AlternateContent>
        <mc:AlternateContent xmlns:mc="http://schemas.openxmlformats.org/markup-compatibility/2006">
          <mc:Choice Requires="x14">
            <control shapeId="2051" r:id="rId6" name="Check Box 3">
              <controlPr locked="0" defaultSize="0" autoFill="0" autoLine="0" autoPict="0">
                <anchor moveWithCells="1">
                  <from>
                    <xdr:col>9</xdr:col>
                    <xdr:colOff>600075</xdr:colOff>
                    <xdr:row>4</xdr:row>
                    <xdr:rowOff>38100</xdr:rowOff>
                  </from>
                  <to>
                    <xdr:col>9</xdr:col>
                    <xdr:colOff>2143125</xdr:colOff>
                    <xdr:row>6</xdr:row>
                    <xdr:rowOff>38100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2" id="{A4541BBF-1E52-4663-A237-9EF0CE4F82B5}">
            <xm:f>AND(NOT(入力ボックス!$E$5),NOT(入力ボックス!$F$5),NOT(入力ボックス!$G$5))</xm:f>
            <x14:dxf>
              <fill>
                <patternFill>
                  <bgColor rgb="FFD4F8E3"/>
                </patternFill>
              </fill>
            </x14:dxf>
          </x14:cfRule>
          <xm:sqref>J6:L6</xm:sqref>
        </x14:conditionalFormatting>
      </x14:conditionalFormatting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72BCDB-7706-45A4-90D9-49CC190DEE82}">
  <sheetPr>
    <tabColor rgb="FF66CCFF"/>
    <pageSetUpPr fitToPage="1"/>
  </sheetPr>
  <dimension ref="A1:V294"/>
  <sheetViews>
    <sheetView view="pageBreakPreview" zoomScale="115" zoomScaleNormal="100" zoomScaleSheetLayoutView="115" workbookViewId="0">
      <selection activeCell="B11" sqref="B11"/>
    </sheetView>
  </sheetViews>
  <sheetFormatPr defaultColWidth="8.75" defaultRowHeight="14.25"/>
  <cols>
    <col min="1" max="1" width="10.75" style="1" customWidth="1"/>
    <col min="2" max="7" width="7.125" style="1" customWidth="1"/>
    <col min="8" max="11" width="7.125" style="1" hidden="1" customWidth="1"/>
    <col min="12" max="12" width="7.125" style="1" customWidth="1"/>
    <col min="13" max="13" width="6.125" style="9" customWidth="1"/>
    <col min="14" max="14" width="5.75" style="1" customWidth="1"/>
    <col min="15" max="15" width="9.125" style="1" customWidth="1"/>
    <col min="16" max="17" width="8.75" style="1" customWidth="1"/>
    <col min="18" max="18" width="12.75" style="1" customWidth="1"/>
    <col min="19" max="21" width="8.75" style="1" hidden="1" customWidth="1"/>
    <col min="22" max="16384" width="8.75" style="1"/>
  </cols>
  <sheetData>
    <row r="1" spans="1:22" ht="16.5">
      <c r="A1" s="2" t="str" cm="1">
        <f t="array" aca="1" ref="A1" ca="1">"業務日誌" &amp; RIGHT(CELL("filename", A1),U1)</f>
        <v>業務日誌24</v>
      </c>
      <c r="B1" s="3"/>
      <c r="C1" s="3"/>
      <c r="D1" s="3"/>
      <c r="E1" s="3"/>
      <c r="F1" s="3"/>
      <c r="G1" s="3"/>
      <c r="H1" s="3"/>
      <c r="I1" s="3"/>
      <c r="J1" s="3"/>
      <c r="K1" s="3"/>
      <c r="L1" s="3"/>
      <c r="M1" s="3"/>
      <c r="N1" s="3"/>
      <c r="O1" s="3"/>
      <c r="P1" s="3"/>
      <c r="Q1" s="3"/>
      <c r="R1" s="3"/>
      <c r="S1" s="45" t="str" cm="1">
        <f t="array" aca="1" ref="S1" ca="1">"各月内訳表!$E" &amp; 5+ 27*(RIGHT(CELL("filename", A1),U1)-1)</f>
        <v>各月内訳表!$E626</v>
      </c>
      <c r="T1" s="45" t="str" cm="1">
        <f t="array" aca="1" ref="T1" ca="1">"各月内訳表!$G" &amp; 6+ 27*(RIGHT(CELL("filename", A1),U1)-1)</f>
        <v>各月内訳表!$G627</v>
      </c>
      <c r="U1" s="45" cm="1">
        <f t="array" aca="1" ref="U1" ca="1">LEN(CELL("filename",A1))-FIND("日誌",CELL("filename",A1))-1</f>
        <v>2</v>
      </c>
    </row>
    <row r="2" spans="1:22" ht="16.899999999999999" customHeight="1">
      <c r="L2" s="25"/>
      <c r="Q2" s="19" t="s">
        <v>13</v>
      </c>
      <c r="R2" s="163">
        <f>入力ボックス!C8</f>
        <v>0</v>
      </c>
      <c r="S2" s="45"/>
      <c r="T2" s="45"/>
      <c r="U2" s="45" cm="1">
        <f t="array" aca="1" ref="U2" ca="1">LEN(CELL("filename",I2))-FIND("日誌",CELL("filename",I2))-1</f>
        <v>2</v>
      </c>
    </row>
    <row r="3" spans="1:22" ht="16.899999999999999" customHeight="1">
      <c r="L3" s="25"/>
      <c r="Q3" s="19"/>
      <c r="R3" s="28"/>
    </row>
    <row r="4" spans="1:22">
      <c r="A4" s="24" t="s">
        <v>12</v>
      </c>
      <c r="B4" s="201" t="str">
        <f>IF(入力ボックス!$C$4="","",入力ボックス!$C$4)</f>
        <v/>
      </c>
      <c r="C4" s="201"/>
      <c r="D4" s="201"/>
      <c r="E4" s="201"/>
      <c r="F4" s="201"/>
      <c r="G4" s="201"/>
      <c r="H4" s="201"/>
      <c r="I4" s="201"/>
      <c r="J4" s="201"/>
      <c r="K4" s="201"/>
      <c r="L4" s="201"/>
      <c r="O4" s="24" t="s">
        <v>79</v>
      </c>
      <c r="P4" s="202"/>
      <c r="Q4" s="202"/>
      <c r="R4" s="202"/>
    </row>
    <row r="5" spans="1:22" ht="18.75" customHeight="1">
      <c r="A5" s="24" t="s">
        <v>21</v>
      </c>
      <c r="B5" s="201" t="str" cm="1">
        <f t="array" aca="1" ref="B5" ca="1">IF(INDIRECT(S1)="","",INDIRECT(S1))</f>
        <v/>
      </c>
      <c r="C5" s="201"/>
      <c r="D5" s="201"/>
      <c r="E5" s="201"/>
      <c r="F5" s="201"/>
      <c r="G5" s="201"/>
      <c r="H5" s="201"/>
      <c r="I5" s="201"/>
      <c r="J5" s="201"/>
      <c r="K5" s="201"/>
      <c r="L5" s="201"/>
      <c r="O5" s="31" t="s">
        <v>80</v>
      </c>
    </row>
    <row r="6" spans="1:22" ht="18.75" customHeight="1">
      <c r="R6" s="42" t="str">
        <f ca="1">HYPERLINK("#"&amp;S1,"各月内訳表へ")</f>
        <v>各月内訳表へ</v>
      </c>
    </row>
    <row r="8" spans="1:22" ht="27" customHeight="1">
      <c r="A8" s="194" t="s">
        <v>22</v>
      </c>
      <c r="B8" s="189" t="s">
        <v>103</v>
      </c>
      <c r="C8" s="189"/>
      <c r="D8" s="189"/>
      <c r="E8" s="189"/>
      <c r="F8" s="189" t="s">
        <v>23</v>
      </c>
      <c r="G8" s="189"/>
      <c r="H8" s="189" t="s">
        <v>88</v>
      </c>
      <c r="I8" s="189"/>
      <c r="J8" s="189"/>
      <c r="K8" s="189"/>
      <c r="L8" s="189" t="s">
        <v>87</v>
      </c>
      <c r="M8" s="195" t="s">
        <v>96</v>
      </c>
      <c r="N8" s="194" t="s">
        <v>25</v>
      </c>
      <c r="O8" s="194"/>
      <c r="P8" s="194"/>
      <c r="Q8" s="194"/>
      <c r="R8" s="189" t="s">
        <v>100</v>
      </c>
    </row>
    <row r="9" spans="1:22" ht="14.25" customHeight="1">
      <c r="A9" s="194"/>
      <c r="B9" s="189" t="s">
        <v>82</v>
      </c>
      <c r="C9" s="189"/>
      <c r="D9" s="189" t="s">
        <v>84</v>
      </c>
      <c r="E9" s="189"/>
      <c r="F9" s="189"/>
      <c r="G9" s="189"/>
      <c r="H9" s="189" t="s">
        <v>90</v>
      </c>
      <c r="I9" s="189"/>
      <c r="J9" s="189" t="s">
        <v>89</v>
      </c>
      <c r="K9" s="189"/>
      <c r="L9" s="189"/>
      <c r="M9" s="196"/>
      <c r="N9" s="194"/>
      <c r="O9" s="194"/>
      <c r="P9" s="194"/>
      <c r="Q9" s="194"/>
      <c r="R9" s="189"/>
    </row>
    <row r="10" spans="1:22" ht="18" customHeight="1">
      <c r="A10" s="194"/>
      <c r="B10" s="43" t="s">
        <v>26</v>
      </c>
      <c r="C10" s="43" t="s">
        <v>27</v>
      </c>
      <c r="D10" s="43" t="s">
        <v>26</v>
      </c>
      <c r="E10" s="43" t="s">
        <v>27</v>
      </c>
      <c r="F10" s="44" t="s">
        <v>85</v>
      </c>
      <c r="G10" s="44" t="s">
        <v>86</v>
      </c>
      <c r="H10" s="44" t="s">
        <v>81</v>
      </c>
      <c r="I10" s="44" t="s">
        <v>83</v>
      </c>
      <c r="J10" s="44" t="s">
        <v>81</v>
      </c>
      <c r="K10" s="44" t="s">
        <v>95</v>
      </c>
      <c r="L10" s="189"/>
      <c r="M10" s="197"/>
      <c r="N10" s="194"/>
      <c r="O10" s="194"/>
      <c r="P10" s="194"/>
      <c r="Q10" s="194"/>
      <c r="R10" s="194"/>
    </row>
    <row r="11" spans="1:22">
      <c r="A11" s="27" cm="1">
        <f t="array" aca="1" ref="A11" ca="1">DATE("2025","8",IFERROR(INDIRECT(T1),"1"))</f>
        <v>45870</v>
      </c>
      <c r="B11" s="20"/>
      <c r="C11" s="21"/>
      <c r="D11" s="20"/>
      <c r="E11" s="21"/>
      <c r="F11" s="22"/>
      <c r="G11" s="22"/>
      <c r="H11" s="34" t="str">
        <f>IF(OR(B11="",LEFT(M11,1)="✓"),"",C11-B11-F11)</f>
        <v/>
      </c>
      <c r="I11" s="34" t="str">
        <f>IF(OR(D11="",LEFT(M11,1)="✓"),"",E11-D11-G11)</f>
        <v/>
      </c>
      <c r="J11" s="34" t="str">
        <f>IF(AND(B11&lt;&gt;"",M11="✓所定"),C11-B11-F11,"")</f>
        <v/>
      </c>
      <c r="K11" s="34" t="str">
        <f>IF(AND(B11&lt;&gt;"",M11="✓法定"),C11-B11-F11,"")</f>
        <v/>
      </c>
      <c r="L11" s="26" t="str">
        <f>IF(AND($B11="",$D11=""),"",($C11-$B11-$F11)+($E11-$D11-$G11))</f>
        <v/>
      </c>
      <c r="M11" s="32"/>
      <c r="N11" s="190"/>
      <c r="O11" s="190"/>
      <c r="P11" s="190"/>
      <c r="Q11" s="190"/>
      <c r="R11" s="23"/>
      <c r="V11" s="1" t="s">
        <v>171</v>
      </c>
    </row>
    <row r="12" spans="1:22">
      <c r="A12" s="27">
        <f ca="1">A11+1</f>
        <v>45871</v>
      </c>
      <c r="B12" s="20"/>
      <c r="C12" s="21"/>
      <c r="D12" s="20"/>
      <c r="E12" s="21"/>
      <c r="F12" s="22"/>
      <c r="G12" s="22"/>
      <c r="H12" s="34" t="str">
        <f t="shared" ref="H12:H41" si="0">IF(OR(B12="",LEFT(M12,1)="✓"),"",C12-B12-F12)</f>
        <v/>
      </c>
      <c r="I12" s="34" t="str">
        <f t="shared" ref="I12:I41" si="1">IF(OR(D12="",LEFT(M12,1)="✓"),"",E12-D12-G12)</f>
        <v/>
      </c>
      <c r="J12" s="34" t="str">
        <f t="shared" ref="J12:J41" si="2">IF(AND(B12&lt;&gt;"",M12="✓所定"),C12-B12-F12,"")</f>
        <v/>
      </c>
      <c r="K12" s="34" t="str">
        <f t="shared" ref="K12:K41" si="3">IF(AND(B12&lt;&gt;"",M12="✓法定"),C12-B12-F12,"")</f>
        <v/>
      </c>
      <c r="L12" s="26" t="str">
        <f t="shared" ref="L12:L41" si="4">IF(AND($B12="",$D12=""),"",($C12-$B12-$F12)+(E12-D12-G12))</f>
        <v/>
      </c>
      <c r="M12" s="32"/>
      <c r="N12" s="190"/>
      <c r="O12" s="190"/>
      <c r="P12" s="190"/>
      <c r="Q12" s="190"/>
      <c r="R12" s="23"/>
      <c r="V12" s="1" t="s">
        <v>172</v>
      </c>
    </row>
    <row r="13" spans="1:22">
      <c r="A13" s="27">
        <f t="shared" ref="A13:A41" ca="1" si="5">A12+1</f>
        <v>45872</v>
      </c>
      <c r="B13" s="20"/>
      <c r="C13" s="21"/>
      <c r="D13" s="20"/>
      <c r="E13" s="21"/>
      <c r="F13" s="22"/>
      <c r="G13" s="22"/>
      <c r="H13" s="34" t="str">
        <f t="shared" si="0"/>
        <v/>
      </c>
      <c r="I13" s="34" t="str">
        <f t="shared" si="1"/>
        <v/>
      </c>
      <c r="J13" s="34" t="str">
        <f t="shared" si="2"/>
        <v/>
      </c>
      <c r="K13" s="34" t="str">
        <f t="shared" si="3"/>
        <v/>
      </c>
      <c r="L13" s="26" t="str">
        <f t="shared" si="4"/>
        <v/>
      </c>
      <c r="M13" s="32"/>
      <c r="N13" s="190"/>
      <c r="O13" s="190"/>
      <c r="P13" s="190"/>
      <c r="Q13" s="190"/>
      <c r="R13" s="23"/>
    </row>
    <row r="14" spans="1:22">
      <c r="A14" s="27">
        <f t="shared" ca="1" si="5"/>
        <v>45873</v>
      </c>
      <c r="B14" s="20"/>
      <c r="C14" s="21"/>
      <c r="D14" s="20"/>
      <c r="E14" s="21"/>
      <c r="F14" s="22"/>
      <c r="G14" s="22"/>
      <c r="H14" s="34" t="str">
        <f t="shared" si="0"/>
        <v/>
      </c>
      <c r="I14" s="34" t="str">
        <f t="shared" si="1"/>
        <v/>
      </c>
      <c r="J14" s="34" t="str">
        <f t="shared" si="2"/>
        <v/>
      </c>
      <c r="K14" s="34" t="str">
        <f t="shared" si="3"/>
        <v/>
      </c>
      <c r="L14" s="26" t="str">
        <f t="shared" si="4"/>
        <v/>
      </c>
      <c r="M14" s="32"/>
      <c r="N14" s="190"/>
      <c r="O14" s="190"/>
      <c r="P14" s="190"/>
      <c r="Q14" s="190"/>
      <c r="R14" s="23"/>
    </row>
    <row r="15" spans="1:22">
      <c r="A15" s="27">
        <f t="shared" ca="1" si="5"/>
        <v>45874</v>
      </c>
      <c r="B15" s="20"/>
      <c r="C15" s="21"/>
      <c r="D15" s="20"/>
      <c r="E15" s="21"/>
      <c r="F15" s="22"/>
      <c r="G15" s="22"/>
      <c r="H15" s="34" t="str">
        <f t="shared" si="0"/>
        <v/>
      </c>
      <c r="I15" s="34" t="str">
        <f t="shared" si="1"/>
        <v/>
      </c>
      <c r="J15" s="34" t="str">
        <f t="shared" si="2"/>
        <v/>
      </c>
      <c r="K15" s="34" t="str">
        <f t="shared" si="3"/>
        <v/>
      </c>
      <c r="L15" s="26" t="str">
        <f t="shared" si="4"/>
        <v/>
      </c>
      <c r="M15" s="32"/>
      <c r="N15" s="190"/>
      <c r="O15" s="190"/>
      <c r="P15" s="190"/>
      <c r="Q15" s="190"/>
      <c r="R15" s="23"/>
    </row>
    <row r="16" spans="1:22">
      <c r="A16" s="27">
        <f t="shared" ca="1" si="5"/>
        <v>45875</v>
      </c>
      <c r="B16" s="20"/>
      <c r="C16" s="21"/>
      <c r="D16" s="20"/>
      <c r="E16" s="21"/>
      <c r="F16" s="22"/>
      <c r="G16" s="22"/>
      <c r="H16" s="34" t="str">
        <f t="shared" si="0"/>
        <v/>
      </c>
      <c r="I16" s="34" t="str">
        <f t="shared" si="1"/>
        <v/>
      </c>
      <c r="J16" s="34" t="str">
        <f t="shared" si="2"/>
        <v/>
      </c>
      <c r="K16" s="34" t="str">
        <f t="shared" si="3"/>
        <v/>
      </c>
      <c r="L16" s="26" t="str">
        <f t="shared" si="4"/>
        <v/>
      </c>
      <c r="M16" s="32"/>
      <c r="N16" s="190"/>
      <c r="O16" s="190"/>
      <c r="P16" s="190"/>
      <c r="Q16" s="190"/>
      <c r="R16" s="23"/>
    </row>
    <row r="17" spans="1:18">
      <c r="A17" s="27">
        <f t="shared" ca="1" si="5"/>
        <v>45876</v>
      </c>
      <c r="B17" s="20"/>
      <c r="C17" s="21"/>
      <c r="D17" s="20"/>
      <c r="E17" s="21"/>
      <c r="F17" s="22"/>
      <c r="G17" s="22"/>
      <c r="H17" s="34" t="str">
        <f t="shared" si="0"/>
        <v/>
      </c>
      <c r="I17" s="34" t="str">
        <f t="shared" si="1"/>
        <v/>
      </c>
      <c r="J17" s="34" t="str">
        <f t="shared" si="2"/>
        <v/>
      </c>
      <c r="K17" s="34" t="str">
        <f t="shared" si="3"/>
        <v/>
      </c>
      <c r="L17" s="26" t="str">
        <f t="shared" si="4"/>
        <v/>
      </c>
      <c r="M17" s="32"/>
      <c r="N17" s="190"/>
      <c r="O17" s="190"/>
      <c r="P17" s="190"/>
      <c r="Q17" s="190"/>
      <c r="R17" s="23"/>
    </row>
    <row r="18" spans="1:18">
      <c r="A18" s="27">
        <f t="shared" ca="1" si="5"/>
        <v>45877</v>
      </c>
      <c r="B18" s="20"/>
      <c r="C18" s="21"/>
      <c r="D18" s="20"/>
      <c r="E18" s="21"/>
      <c r="F18" s="22"/>
      <c r="G18" s="22"/>
      <c r="H18" s="34" t="str">
        <f t="shared" si="0"/>
        <v/>
      </c>
      <c r="I18" s="34" t="str">
        <f t="shared" si="1"/>
        <v/>
      </c>
      <c r="J18" s="34" t="str">
        <f t="shared" si="2"/>
        <v/>
      </c>
      <c r="K18" s="34" t="str">
        <f t="shared" si="3"/>
        <v/>
      </c>
      <c r="L18" s="26" t="str">
        <f t="shared" si="4"/>
        <v/>
      </c>
      <c r="M18" s="32"/>
      <c r="N18" s="190"/>
      <c r="O18" s="190"/>
      <c r="P18" s="190"/>
      <c r="Q18" s="190"/>
      <c r="R18" s="23"/>
    </row>
    <row r="19" spans="1:18">
      <c r="A19" s="27">
        <f t="shared" ca="1" si="5"/>
        <v>45878</v>
      </c>
      <c r="B19" s="20"/>
      <c r="C19" s="21"/>
      <c r="D19" s="20"/>
      <c r="E19" s="21"/>
      <c r="F19" s="22"/>
      <c r="G19" s="22"/>
      <c r="H19" s="34" t="str">
        <f t="shared" si="0"/>
        <v/>
      </c>
      <c r="I19" s="34" t="str">
        <f t="shared" si="1"/>
        <v/>
      </c>
      <c r="J19" s="34" t="str">
        <f t="shared" si="2"/>
        <v/>
      </c>
      <c r="K19" s="34" t="str">
        <f t="shared" si="3"/>
        <v/>
      </c>
      <c r="L19" s="26" t="str">
        <f t="shared" si="4"/>
        <v/>
      </c>
      <c r="M19" s="32"/>
      <c r="N19" s="190"/>
      <c r="O19" s="190"/>
      <c r="P19" s="190"/>
      <c r="Q19" s="190"/>
      <c r="R19" s="23"/>
    </row>
    <row r="20" spans="1:18">
      <c r="A20" s="27">
        <f t="shared" ca="1" si="5"/>
        <v>45879</v>
      </c>
      <c r="B20" s="20"/>
      <c r="C20" s="21"/>
      <c r="D20" s="20"/>
      <c r="E20" s="21"/>
      <c r="F20" s="22"/>
      <c r="G20" s="22"/>
      <c r="H20" s="34" t="str">
        <f t="shared" si="0"/>
        <v/>
      </c>
      <c r="I20" s="34" t="str">
        <f t="shared" si="1"/>
        <v/>
      </c>
      <c r="J20" s="34" t="str">
        <f t="shared" si="2"/>
        <v/>
      </c>
      <c r="K20" s="34" t="str">
        <f t="shared" si="3"/>
        <v/>
      </c>
      <c r="L20" s="26" t="str">
        <f t="shared" si="4"/>
        <v/>
      </c>
      <c r="M20" s="32"/>
      <c r="N20" s="190"/>
      <c r="O20" s="190"/>
      <c r="P20" s="190"/>
      <c r="Q20" s="190"/>
      <c r="R20" s="23"/>
    </row>
    <row r="21" spans="1:18">
      <c r="A21" s="27">
        <f t="shared" ca="1" si="5"/>
        <v>45880</v>
      </c>
      <c r="B21" s="20"/>
      <c r="C21" s="21"/>
      <c r="D21" s="20"/>
      <c r="E21" s="21"/>
      <c r="F21" s="22"/>
      <c r="G21" s="22"/>
      <c r="H21" s="34" t="str">
        <f t="shared" si="0"/>
        <v/>
      </c>
      <c r="I21" s="34" t="str">
        <f t="shared" si="1"/>
        <v/>
      </c>
      <c r="J21" s="34" t="str">
        <f t="shared" si="2"/>
        <v/>
      </c>
      <c r="K21" s="34" t="str">
        <f t="shared" si="3"/>
        <v/>
      </c>
      <c r="L21" s="26" t="str">
        <f t="shared" si="4"/>
        <v/>
      </c>
      <c r="M21" s="32"/>
      <c r="N21" s="190"/>
      <c r="O21" s="190"/>
      <c r="P21" s="190"/>
      <c r="Q21" s="190"/>
      <c r="R21" s="23"/>
    </row>
    <row r="22" spans="1:18">
      <c r="A22" s="27">
        <f t="shared" ca="1" si="5"/>
        <v>45881</v>
      </c>
      <c r="B22" s="20"/>
      <c r="C22" s="21"/>
      <c r="D22" s="20"/>
      <c r="E22" s="21"/>
      <c r="F22" s="22"/>
      <c r="G22" s="22"/>
      <c r="H22" s="34" t="str">
        <f t="shared" si="0"/>
        <v/>
      </c>
      <c r="I22" s="34" t="str">
        <f t="shared" si="1"/>
        <v/>
      </c>
      <c r="J22" s="34" t="str">
        <f t="shared" si="2"/>
        <v/>
      </c>
      <c r="K22" s="34" t="str">
        <f t="shared" si="3"/>
        <v/>
      </c>
      <c r="L22" s="26" t="str">
        <f t="shared" si="4"/>
        <v/>
      </c>
      <c r="M22" s="32"/>
      <c r="N22" s="190"/>
      <c r="O22" s="190"/>
      <c r="P22" s="190"/>
      <c r="Q22" s="190"/>
      <c r="R22" s="23"/>
    </row>
    <row r="23" spans="1:18">
      <c r="A23" s="27">
        <f t="shared" ca="1" si="5"/>
        <v>45882</v>
      </c>
      <c r="B23" s="20"/>
      <c r="C23" s="21"/>
      <c r="D23" s="20"/>
      <c r="E23" s="21"/>
      <c r="F23" s="22"/>
      <c r="G23" s="22"/>
      <c r="H23" s="34" t="str">
        <f t="shared" si="0"/>
        <v/>
      </c>
      <c r="I23" s="34" t="str">
        <f t="shared" si="1"/>
        <v/>
      </c>
      <c r="J23" s="34" t="str">
        <f t="shared" si="2"/>
        <v/>
      </c>
      <c r="K23" s="34" t="str">
        <f t="shared" si="3"/>
        <v/>
      </c>
      <c r="L23" s="26" t="str">
        <f t="shared" si="4"/>
        <v/>
      </c>
      <c r="M23" s="32"/>
      <c r="N23" s="190"/>
      <c r="O23" s="190"/>
      <c r="P23" s="190"/>
      <c r="Q23" s="190"/>
      <c r="R23" s="23"/>
    </row>
    <row r="24" spans="1:18">
      <c r="A24" s="27">
        <f t="shared" ca="1" si="5"/>
        <v>45883</v>
      </c>
      <c r="B24" s="20"/>
      <c r="C24" s="21"/>
      <c r="D24" s="20"/>
      <c r="E24" s="21"/>
      <c r="F24" s="22"/>
      <c r="G24" s="22"/>
      <c r="H24" s="34" t="str">
        <f t="shared" si="0"/>
        <v/>
      </c>
      <c r="I24" s="34" t="str">
        <f t="shared" si="1"/>
        <v/>
      </c>
      <c r="J24" s="34" t="str">
        <f t="shared" si="2"/>
        <v/>
      </c>
      <c r="K24" s="34" t="str">
        <f t="shared" si="3"/>
        <v/>
      </c>
      <c r="L24" s="26" t="str">
        <f t="shared" si="4"/>
        <v/>
      </c>
      <c r="M24" s="32"/>
      <c r="N24" s="190"/>
      <c r="O24" s="190"/>
      <c r="P24" s="190"/>
      <c r="Q24" s="190"/>
      <c r="R24" s="23"/>
    </row>
    <row r="25" spans="1:18">
      <c r="A25" s="27">
        <f t="shared" ca="1" si="5"/>
        <v>45884</v>
      </c>
      <c r="B25" s="20"/>
      <c r="C25" s="21"/>
      <c r="D25" s="20"/>
      <c r="E25" s="21"/>
      <c r="F25" s="22"/>
      <c r="G25" s="22"/>
      <c r="H25" s="34" t="str">
        <f t="shared" si="0"/>
        <v/>
      </c>
      <c r="I25" s="34" t="str">
        <f t="shared" si="1"/>
        <v/>
      </c>
      <c r="J25" s="34" t="str">
        <f t="shared" si="2"/>
        <v/>
      </c>
      <c r="K25" s="34" t="str">
        <f t="shared" si="3"/>
        <v/>
      </c>
      <c r="L25" s="26" t="str">
        <f t="shared" si="4"/>
        <v/>
      </c>
      <c r="M25" s="32"/>
      <c r="N25" s="190"/>
      <c r="O25" s="190"/>
      <c r="P25" s="190"/>
      <c r="Q25" s="190"/>
      <c r="R25" s="23"/>
    </row>
    <row r="26" spans="1:18">
      <c r="A26" s="27">
        <f t="shared" ca="1" si="5"/>
        <v>45885</v>
      </c>
      <c r="B26" s="20"/>
      <c r="C26" s="21"/>
      <c r="D26" s="20"/>
      <c r="E26" s="21"/>
      <c r="F26" s="22"/>
      <c r="G26" s="22"/>
      <c r="H26" s="34" t="str">
        <f t="shared" si="0"/>
        <v/>
      </c>
      <c r="I26" s="34" t="str">
        <f t="shared" si="1"/>
        <v/>
      </c>
      <c r="J26" s="34" t="str">
        <f t="shared" si="2"/>
        <v/>
      </c>
      <c r="K26" s="34" t="str">
        <f t="shared" si="3"/>
        <v/>
      </c>
      <c r="L26" s="26" t="str">
        <f t="shared" si="4"/>
        <v/>
      </c>
      <c r="M26" s="32"/>
      <c r="N26" s="190"/>
      <c r="O26" s="190"/>
      <c r="P26" s="190"/>
      <c r="Q26" s="190"/>
      <c r="R26" s="23"/>
    </row>
    <row r="27" spans="1:18">
      <c r="A27" s="27">
        <f t="shared" ca="1" si="5"/>
        <v>45886</v>
      </c>
      <c r="B27" s="20"/>
      <c r="C27" s="21"/>
      <c r="D27" s="20"/>
      <c r="E27" s="21"/>
      <c r="F27" s="22"/>
      <c r="G27" s="22"/>
      <c r="H27" s="34" t="str">
        <f t="shared" si="0"/>
        <v/>
      </c>
      <c r="I27" s="34" t="str">
        <f t="shared" si="1"/>
        <v/>
      </c>
      <c r="J27" s="34" t="str">
        <f t="shared" si="2"/>
        <v/>
      </c>
      <c r="K27" s="34" t="str">
        <f t="shared" si="3"/>
        <v/>
      </c>
      <c r="L27" s="26" t="str">
        <f t="shared" si="4"/>
        <v/>
      </c>
      <c r="M27" s="32"/>
      <c r="N27" s="190"/>
      <c r="O27" s="190"/>
      <c r="P27" s="190"/>
      <c r="Q27" s="190"/>
      <c r="R27" s="23"/>
    </row>
    <row r="28" spans="1:18">
      <c r="A28" s="27">
        <f t="shared" ca="1" si="5"/>
        <v>45887</v>
      </c>
      <c r="B28" s="20"/>
      <c r="C28" s="21"/>
      <c r="D28" s="20"/>
      <c r="E28" s="21"/>
      <c r="F28" s="22"/>
      <c r="G28" s="22"/>
      <c r="H28" s="34" t="str">
        <f t="shared" si="0"/>
        <v/>
      </c>
      <c r="I28" s="34" t="str">
        <f t="shared" si="1"/>
        <v/>
      </c>
      <c r="J28" s="34" t="str">
        <f t="shared" si="2"/>
        <v/>
      </c>
      <c r="K28" s="34" t="str">
        <f t="shared" si="3"/>
        <v/>
      </c>
      <c r="L28" s="26" t="str">
        <f t="shared" si="4"/>
        <v/>
      </c>
      <c r="M28" s="32"/>
      <c r="N28" s="190"/>
      <c r="O28" s="190"/>
      <c r="P28" s="190"/>
      <c r="Q28" s="190"/>
      <c r="R28" s="23"/>
    </row>
    <row r="29" spans="1:18">
      <c r="A29" s="27">
        <f t="shared" ca="1" si="5"/>
        <v>45888</v>
      </c>
      <c r="B29" s="20"/>
      <c r="C29" s="21"/>
      <c r="D29" s="20"/>
      <c r="E29" s="21"/>
      <c r="F29" s="22"/>
      <c r="G29" s="22"/>
      <c r="H29" s="34" t="str">
        <f t="shared" si="0"/>
        <v/>
      </c>
      <c r="I29" s="34" t="str">
        <f t="shared" si="1"/>
        <v/>
      </c>
      <c r="J29" s="34" t="str">
        <f t="shared" si="2"/>
        <v/>
      </c>
      <c r="K29" s="34" t="str">
        <f t="shared" si="3"/>
        <v/>
      </c>
      <c r="L29" s="26" t="str">
        <f t="shared" si="4"/>
        <v/>
      </c>
      <c r="M29" s="32"/>
      <c r="N29" s="190"/>
      <c r="O29" s="190"/>
      <c r="P29" s="190"/>
      <c r="Q29" s="190"/>
      <c r="R29" s="23"/>
    </row>
    <row r="30" spans="1:18">
      <c r="A30" s="27">
        <f t="shared" ca="1" si="5"/>
        <v>45889</v>
      </c>
      <c r="B30" s="20"/>
      <c r="C30" s="21"/>
      <c r="D30" s="20"/>
      <c r="E30" s="21"/>
      <c r="F30" s="22"/>
      <c r="G30" s="22"/>
      <c r="H30" s="34" t="str">
        <f t="shared" si="0"/>
        <v/>
      </c>
      <c r="I30" s="34" t="str">
        <f t="shared" si="1"/>
        <v/>
      </c>
      <c r="J30" s="34" t="str">
        <f t="shared" si="2"/>
        <v/>
      </c>
      <c r="K30" s="34" t="str">
        <f t="shared" si="3"/>
        <v/>
      </c>
      <c r="L30" s="26" t="str">
        <f t="shared" si="4"/>
        <v/>
      </c>
      <c r="M30" s="32"/>
      <c r="N30" s="190"/>
      <c r="O30" s="190"/>
      <c r="P30" s="190"/>
      <c r="Q30" s="190"/>
      <c r="R30" s="23"/>
    </row>
    <row r="31" spans="1:18">
      <c r="A31" s="27">
        <f t="shared" ca="1" si="5"/>
        <v>45890</v>
      </c>
      <c r="B31" s="20"/>
      <c r="C31" s="21"/>
      <c r="D31" s="20"/>
      <c r="E31" s="21"/>
      <c r="F31" s="22"/>
      <c r="G31" s="22"/>
      <c r="H31" s="34" t="str">
        <f t="shared" si="0"/>
        <v/>
      </c>
      <c r="I31" s="34" t="str">
        <f t="shared" si="1"/>
        <v/>
      </c>
      <c r="J31" s="34" t="str">
        <f t="shared" si="2"/>
        <v/>
      </c>
      <c r="K31" s="34" t="str">
        <f t="shared" si="3"/>
        <v/>
      </c>
      <c r="L31" s="26" t="str">
        <f t="shared" si="4"/>
        <v/>
      </c>
      <c r="M31" s="32"/>
      <c r="N31" s="190"/>
      <c r="O31" s="190"/>
      <c r="P31" s="190"/>
      <c r="Q31" s="190"/>
      <c r="R31" s="23"/>
    </row>
    <row r="32" spans="1:18">
      <c r="A32" s="27">
        <f t="shared" ca="1" si="5"/>
        <v>45891</v>
      </c>
      <c r="B32" s="20"/>
      <c r="C32" s="21"/>
      <c r="D32" s="20"/>
      <c r="E32" s="21"/>
      <c r="F32" s="22"/>
      <c r="G32" s="22"/>
      <c r="H32" s="34" t="str">
        <f t="shared" si="0"/>
        <v/>
      </c>
      <c r="I32" s="34" t="str">
        <f t="shared" si="1"/>
        <v/>
      </c>
      <c r="J32" s="34" t="str">
        <f t="shared" si="2"/>
        <v/>
      </c>
      <c r="K32" s="34" t="str">
        <f t="shared" si="3"/>
        <v/>
      </c>
      <c r="L32" s="26" t="str">
        <f t="shared" si="4"/>
        <v/>
      </c>
      <c r="M32" s="32"/>
      <c r="N32" s="190"/>
      <c r="O32" s="190"/>
      <c r="P32" s="190"/>
      <c r="Q32" s="190"/>
      <c r="R32" s="23"/>
    </row>
    <row r="33" spans="1:22">
      <c r="A33" s="27">
        <f t="shared" ca="1" si="5"/>
        <v>45892</v>
      </c>
      <c r="B33" s="20"/>
      <c r="C33" s="21"/>
      <c r="D33" s="20"/>
      <c r="E33" s="21"/>
      <c r="F33" s="22"/>
      <c r="G33" s="22"/>
      <c r="H33" s="34" t="str">
        <f t="shared" si="0"/>
        <v/>
      </c>
      <c r="I33" s="34" t="str">
        <f t="shared" si="1"/>
        <v/>
      </c>
      <c r="J33" s="34" t="str">
        <f t="shared" si="2"/>
        <v/>
      </c>
      <c r="K33" s="34" t="str">
        <f t="shared" si="3"/>
        <v/>
      </c>
      <c r="L33" s="26" t="str">
        <f t="shared" si="4"/>
        <v/>
      </c>
      <c r="M33" s="32"/>
      <c r="N33" s="190"/>
      <c r="O33" s="190"/>
      <c r="P33" s="190"/>
      <c r="Q33" s="190"/>
      <c r="R33" s="23"/>
    </row>
    <row r="34" spans="1:22">
      <c r="A34" s="27">
        <f t="shared" ca="1" si="5"/>
        <v>45893</v>
      </c>
      <c r="B34" s="20"/>
      <c r="C34" s="21"/>
      <c r="D34" s="20"/>
      <c r="E34" s="21"/>
      <c r="F34" s="22"/>
      <c r="G34" s="22"/>
      <c r="H34" s="34" t="str">
        <f t="shared" si="0"/>
        <v/>
      </c>
      <c r="I34" s="34" t="str">
        <f t="shared" si="1"/>
        <v/>
      </c>
      <c r="J34" s="34" t="str">
        <f t="shared" si="2"/>
        <v/>
      </c>
      <c r="K34" s="34" t="str">
        <f t="shared" si="3"/>
        <v/>
      </c>
      <c r="L34" s="26" t="str">
        <f t="shared" si="4"/>
        <v/>
      </c>
      <c r="M34" s="32"/>
      <c r="N34" s="190"/>
      <c r="O34" s="190"/>
      <c r="P34" s="190"/>
      <c r="Q34" s="190"/>
      <c r="R34" s="23"/>
    </row>
    <row r="35" spans="1:22">
      <c r="A35" s="27">
        <f t="shared" ca="1" si="5"/>
        <v>45894</v>
      </c>
      <c r="B35" s="20"/>
      <c r="C35" s="21"/>
      <c r="D35" s="20"/>
      <c r="E35" s="21"/>
      <c r="F35" s="22"/>
      <c r="G35" s="22"/>
      <c r="H35" s="34" t="str">
        <f t="shared" si="0"/>
        <v/>
      </c>
      <c r="I35" s="34" t="str">
        <f t="shared" si="1"/>
        <v/>
      </c>
      <c r="J35" s="34" t="str">
        <f t="shared" si="2"/>
        <v/>
      </c>
      <c r="K35" s="34" t="str">
        <f t="shared" si="3"/>
        <v/>
      </c>
      <c r="L35" s="26" t="str">
        <f t="shared" si="4"/>
        <v/>
      </c>
      <c r="M35" s="32"/>
      <c r="N35" s="190"/>
      <c r="O35" s="190"/>
      <c r="P35" s="190"/>
      <c r="Q35" s="190"/>
      <c r="R35" s="23"/>
    </row>
    <row r="36" spans="1:22">
      <c r="A36" s="27">
        <f t="shared" ca="1" si="5"/>
        <v>45895</v>
      </c>
      <c r="B36" s="20"/>
      <c r="C36" s="21"/>
      <c r="D36" s="20"/>
      <c r="E36" s="21"/>
      <c r="F36" s="22"/>
      <c r="G36" s="22"/>
      <c r="H36" s="34" t="str">
        <f t="shared" si="0"/>
        <v/>
      </c>
      <c r="I36" s="34" t="str">
        <f t="shared" si="1"/>
        <v/>
      </c>
      <c r="J36" s="34" t="str">
        <f t="shared" si="2"/>
        <v/>
      </c>
      <c r="K36" s="34" t="str">
        <f t="shared" si="3"/>
        <v/>
      </c>
      <c r="L36" s="26" t="str">
        <f t="shared" si="4"/>
        <v/>
      </c>
      <c r="M36" s="32"/>
      <c r="N36" s="190"/>
      <c r="O36" s="190"/>
      <c r="P36" s="190"/>
      <c r="Q36" s="190"/>
      <c r="R36" s="23"/>
    </row>
    <row r="37" spans="1:22">
      <c r="A37" s="27">
        <f t="shared" ca="1" si="5"/>
        <v>45896</v>
      </c>
      <c r="B37" s="20"/>
      <c r="C37" s="21"/>
      <c r="D37" s="20"/>
      <c r="E37" s="21"/>
      <c r="F37" s="22"/>
      <c r="G37" s="22"/>
      <c r="H37" s="34" t="str">
        <f t="shared" si="0"/>
        <v/>
      </c>
      <c r="I37" s="34" t="str">
        <f t="shared" si="1"/>
        <v/>
      </c>
      <c r="J37" s="34" t="str">
        <f t="shared" si="2"/>
        <v/>
      </c>
      <c r="K37" s="34" t="str">
        <f t="shared" si="3"/>
        <v/>
      </c>
      <c r="L37" s="26" t="str">
        <f t="shared" si="4"/>
        <v/>
      </c>
      <c r="M37" s="32"/>
      <c r="N37" s="190"/>
      <c r="O37" s="190"/>
      <c r="P37" s="190"/>
      <c r="Q37" s="190"/>
      <c r="R37" s="23"/>
    </row>
    <row r="38" spans="1:22">
      <c r="A38" s="27">
        <f t="shared" ca="1" si="5"/>
        <v>45897</v>
      </c>
      <c r="B38" s="20"/>
      <c r="C38" s="21"/>
      <c r="D38" s="20"/>
      <c r="E38" s="21"/>
      <c r="F38" s="22"/>
      <c r="G38" s="22"/>
      <c r="H38" s="34" t="str">
        <f t="shared" si="0"/>
        <v/>
      </c>
      <c r="I38" s="34" t="str">
        <f t="shared" si="1"/>
        <v/>
      </c>
      <c r="J38" s="34" t="str">
        <f t="shared" si="2"/>
        <v/>
      </c>
      <c r="K38" s="34" t="str">
        <f t="shared" si="3"/>
        <v/>
      </c>
      <c r="L38" s="26" t="str">
        <f t="shared" si="4"/>
        <v/>
      </c>
      <c r="M38" s="32"/>
      <c r="N38" s="190"/>
      <c r="O38" s="190"/>
      <c r="P38" s="190"/>
      <c r="Q38" s="190"/>
      <c r="R38" s="23"/>
    </row>
    <row r="39" spans="1:22">
      <c r="A39" s="27">
        <f t="shared" ca="1" si="5"/>
        <v>45898</v>
      </c>
      <c r="B39" s="20"/>
      <c r="C39" s="21"/>
      <c r="D39" s="20"/>
      <c r="E39" s="21"/>
      <c r="F39" s="22"/>
      <c r="G39" s="22"/>
      <c r="H39" s="34" t="str">
        <f t="shared" si="0"/>
        <v/>
      </c>
      <c r="I39" s="34" t="str">
        <f t="shared" si="1"/>
        <v/>
      </c>
      <c r="J39" s="34" t="str">
        <f t="shared" si="2"/>
        <v/>
      </c>
      <c r="K39" s="34" t="str">
        <f t="shared" si="3"/>
        <v/>
      </c>
      <c r="L39" s="26" t="str">
        <f t="shared" si="4"/>
        <v/>
      </c>
      <c r="M39" s="32"/>
      <c r="N39" s="190"/>
      <c r="O39" s="190"/>
      <c r="P39" s="190"/>
      <c r="Q39" s="190"/>
      <c r="R39" s="23"/>
    </row>
    <row r="40" spans="1:22">
      <c r="A40" s="27">
        <f t="shared" ca="1" si="5"/>
        <v>45899</v>
      </c>
      <c r="B40" s="20"/>
      <c r="C40" s="21"/>
      <c r="D40" s="20"/>
      <c r="E40" s="21"/>
      <c r="F40" s="22"/>
      <c r="G40" s="22"/>
      <c r="H40" s="34" t="str">
        <f t="shared" si="0"/>
        <v/>
      </c>
      <c r="I40" s="34" t="str">
        <f t="shared" si="1"/>
        <v/>
      </c>
      <c r="J40" s="34" t="str">
        <f t="shared" si="2"/>
        <v/>
      </c>
      <c r="K40" s="34" t="str">
        <f t="shared" si="3"/>
        <v/>
      </c>
      <c r="L40" s="26" t="str">
        <f t="shared" si="4"/>
        <v/>
      </c>
      <c r="M40" s="32"/>
      <c r="N40" s="190"/>
      <c r="O40" s="190"/>
      <c r="P40" s="190"/>
      <c r="Q40" s="190"/>
      <c r="R40" s="23"/>
    </row>
    <row r="41" spans="1:22">
      <c r="A41" s="27">
        <f t="shared" ca="1" si="5"/>
        <v>45900</v>
      </c>
      <c r="B41" s="20"/>
      <c r="C41" s="21"/>
      <c r="D41" s="20"/>
      <c r="E41" s="21"/>
      <c r="F41" s="22"/>
      <c r="G41" s="22"/>
      <c r="H41" s="34" t="str">
        <f t="shared" si="0"/>
        <v/>
      </c>
      <c r="I41" s="34" t="str">
        <f t="shared" si="1"/>
        <v/>
      </c>
      <c r="J41" s="34" t="str">
        <f t="shared" si="2"/>
        <v/>
      </c>
      <c r="K41" s="34" t="str">
        <f t="shared" si="3"/>
        <v/>
      </c>
      <c r="L41" s="26" t="str">
        <f t="shared" si="4"/>
        <v/>
      </c>
      <c r="M41" s="32"/>
      <c r="N41" s="190"/>
      <c r="O41" s="190"/>
      <c r="P41" s="190"/>
      <c r="Q41" s="190"/>
      <c r="R41" s="23"/>
    </row>
    <row r="42" spans="1:22">
      <c r="A42" s="5" t="s">
        <v>11</v>
      </c>
      <c r="B42" s="191"/>
      <c r="C42" s="192"/>
      <c r="D42" s="191"/>
      <c r="E42" s="192"/>
      <c r="F42" s="26" t="str">
        <f t="shared" ref="F42:K42" si="6">IF(SUM(F11:F41)=0,"",SUM(F11:F41))</f>
        <v/>
      </c>
      <c r="G42" s="26" t="str">
        <f t="shared" si="6"/>
        <v/>
      </c>
      <c r="H42" s="26" t="str">
        <f t="shared" si="6"/>
        <v/>
      </c>
      <c r="I42" s="26" t="str">
        <f t="shared" si="6"/>
        <v/>
      </c>
      <c r="J42" s="26" t="str">
        <f t="shared" si="6"/>
        <v/>
      </c>
      <c r="K42" s="26" t="str">
        <f t="shared" si="6"/>
        <v/>
      </c>
      <c r="L42" s="26" t="str">
        <f>IF(SUM($L11:$L41)=0,"",SUM($L11:$L41))</f>
        <v/>
      </c>
      <c r="M42" s="33"/>
      <c r="N42" s="193"/>
      <c r="O42" s="193"/>
      <c r="P42" s="193"/>
      <c r="Q42" s="193"/>
      <c r="R42" s="6"/>
    </row>
    <row r="44" spans="1:22" ht="27" customHeight="1">
      <c r="A44" s="194" t="s">
        <v>22</v>
      </c>
      <c r="B44" s="189" t="s">
        <v>103</v>
      </c>
      <c r="C44" s="189"/>
      <c r="D44" s="189"/>
      <c r="E44" s="189"/>
      <c r="F44" s="189" t="s">
        <v>23</v>
      </c>
      <c r="G44" s="189"/>
      <c r="H44" s="189" t="s">
        <v>88</v>
      </c>
      <c r="I44" s="189"/>
      <c r="J44" s="189"/>
      <c r="K44" s="189"/>
      <c r="L44" s="189" t="s">
        <v>87</v>
      </c>
      <c r="M44" s="195" t="s">
        <v>96</v>
      </c>
      <c r="N44" s="194" t="s">
        <v>25</v>
      </c>
      <c r="O44" s="194"/>
      <c r="P44" s="194"/>
      <c r="Q44" s="194"/>
      <c r="R44" s="189" t="s">
        <v>100</v>
      </c>
    </row>
    <row r="45" spans="1:22" ht="14.25" customHeight="1">
      <c r="A45" s="194"/>
      <c r="B45" s="189" t="s">
        <v>82</v>
      </c>
      <c r="C45" s="189"/>
      <c r="D45" s="189" t="s">
        <v>84</v>
      </c>
      <c r="E45" s="189"/>
      <c r="F45" s="189"/>
      <c r="G45" s="189"/>
      <c r="H45" s="189" t="s">
        <v>90</v>
      </c>
      <c r="I45" s="189"/>
      <c r="J45" s="189" t="s">
        <v>89</v>
      </c>
      <c r="K45" s="189"/>
      <c r="L45" s="189"/>
      <c r="M45" s="196"/>
      <c r="N45" s="194"/>
      <c r="O45" s="194"/>
      <c r="P45" s="194"/>
      <c r="Q45" s="194"/>
      <c r="R45" s="189"/>
    </row>
    <row r="46" spans="1:22">
      <c r="A46" s="194"/>
      <c r="B46" s="43" t="s">
        <v>26</v>
      </c>
      <c r="C46" s="43" t="s">
        <v>27</v>
      </c>
      <c r="D46" s="43" t="s">
        <v>26</v>
      </c>
      <c r="E46" s="43" t="s">
        <v>27</v>
      </c>
      <c r="F46" s="44" t="s">
        <v>85</v>
      </c>
      <c r="G46" s="44" t="s">
        <v>86</v>
      </c>
      <c r="H46" s="44" t="s">
        <v>81</v>
      </c>
      <c r="I46" s="44" t="s">
        <v>83</v>
      </c>
      <c r="J46" s="44" t="s">
        <v>81</v>
      </c>
      <c r="K46" s="44" t="s">
        <v>95</v>
      </c>
      <c r="L46" s="189"/>
      <c r="M46" s="197"/>
      <c r="N46" s="194"/>
      <c r="O46" s="194"/>
      <c r="P46" s="194"/>
      <c r="Q46" s="194"/>
      <c r="R46" s="194"/>
    </row>
    <row r="47" spans="1:22">
      <c r="A47" s="27" cm="1">
        <f t="array" aca="1" ref="A47" ca="1">DATE("2025","8"+1,IFERROR(INDIRECT(T1),"1"))</f>
        <v>45901</v>
      </c>
      <c r="B47" s="20"/>
      <c r="C47" s="21"/>
      <c r="D47" s="20"/>
      <c r="E47" s="21"/>
      <c r="F47" s="22"/>
      <c r="G47" s="22"/>
      <c r="H47" s="34" t="str">
        <f>IF(OR(B47="",LEFT(M47,1)="✓"),"",C47-B47-F47)</f>
        <v/>
      </c>
      <c r="I47" s="34" t="str">
        <f>IF(OR(D47="",LEFT(M47,1)="✓"),"",E47-D47-G47)</f>
        <v/>
      </c>
      <c r="J47" s="34" t="str">
        <f>IF(AND(B47&lt;&gt;"",M47="✓所定"),C47-B47-F47,"")</f>
        <v/>
      </c>
      <c r="K47" s="34" t="str">
        <f>IF(AND(B47&lt;&gt;"",M47="✓法定"),C47-B47-F47,"")</f>
        <v/>
      </c>
      <c r="L47" s="26" t="str">
        <f>IF(AND($B47="",$D47=""),"",($C47-$B47-$F47)+($E47-$D47-$G47))</f>
        <v/>
      </c>
      <c r="M47" s="32"/>
      <c r="N47" s="190"/>
      <c r="O47" s="190"/>
      <c r="P47" s="190"/>
      <c r="Q47" s="190"/>
      <c r="R47" s="23"/>
      <c r="V47" s="1" t="s">
        <v>171</v>
      </c>
    </row>
    <row r="48" spans="1:22">
      <c r="A48" s="27">
        <f ca="1">A47+1</f>
        <v>45902</v>
      </c>
      <c r="B48" s="20"/>
      <c r="C48" s="21"/>
      <c r="D48" s="20"/>
      <c r="E48" s="21"/>
      <c r="F48" s="22"/>
      <c r="G48" s="22"/>
      <c r="H48" s="34" t="str">
        <f t="shared" ref="H48:H77" si="7">IF(OR(B48="",LEFT(M48,1)="✓"),"",C48-B48-F48)</f>
        <v/>
      </c>
      <c r="I48" s="34" t="str">
        <f t="shared" ref="I48:I77" si="8">IF(OR(D48="",LEFT(M48,1)="✓"),"",E48-D48-G48)</f>
        <v/>
      </c>
      <c r="J48" s="34" t="str">
        <f t="shared" ref="J48:J77" si="9">IF(AND(B48&lt;&gt;"",M48="✓所定"),C48-B48-F48,"")</f>
        <v/>
      </c>
      <c r="K48" s="34" t="str">
        <f t="shared" ref="K48:K77" si="10">IF(AND(B48&lt;&gt;"",M48="✓法定"),C48-B48-F48,"")</f>
        <v/>
      </c>
      <c r="L48" s="26" t="str">
        <f t="shared" ref="L48:L75" si="11">IF(AND($B48="",$D48=""),"",($C48-$B48-$F48)+($E48-$D48-$G48))</f>
        <v/>
      </c>
      <c r="M48" s="32"/>
      <c r="N48" s="190"/>
      <c r="O48" s="190"/>
      <c r="P48" s="190"/>
      <c r="Q48" s="190"/>
      <c r="R48" s="23"/>
      <c r="V48" s="1" t="s">
        <v>172</v>
      </c>
    </row>
    <row r="49" spans="1:18">
      <c r="A49" s="27">
        <f t="shared" ref="A49:A77" ca="1" si="12">A48+1</f>
        <v>45903</v>
      </c>
      <c r="B49" s="20"/>
      <c r="C49" s="21"/>
      <c r="D49" s="20"/>
      <c r="E49" s="21"/>
      <c r="F49" s="22"/>
      <c r="G49" s="22"/>
      <c r="H49" s="34" t="str">
        <f t="shared" si="7"/>
        <v/>
      </c>
      <c r="I49" s="34" t="str">
        <f t="shared" si="8"/>
        <v/>
      </c>
      <c r="J49" s="34" t="str">
        <f t="shared" si="9"/>
        <v/>
      </c>
      <c r="K49" s="34" t="str">
        <f t="shared" si="10"/>
        <v/>
      </c>
      <c r="L49" s="26" t="str">
        <f t="shared" si="11"/>
        <v/>
      </c>
      <c r="M49" s="32"/>
      <c r="N49" s="190"/>
      <c r="O49" s="190"/>
      <c r="P49" s="190"/>
      <c r="Q49" s="190"/>
      <c r="R49" s="23"/>
    </row>
    <row r="50" spans="1:18">
      <c r="A50" s="27">
        <f t="shared" ca="1" si="12"/>
        <v>45904</v>
      </c>
      <c r="B50" s="20"/>
      <c r="C50" s="21"/>
      <c r="D50" s="20"/>
      <c r="E50" s="21"/>
      <c r="F50" s="22"/>
      <c r="G50" s="22"/>
      <c r="H50" s="34" t="str">
        <f t="shared" si="7"/>
        <v/>
      </c>
      <c r="I50" s="34" t="str">
        <f t="shared" si="8"/>
        <v/>
      </c>
      <c r="J50" s="34" t="str">
        <f t="shared" si="9"/>
        <v/>
      </c>
      <c r="K50" s="34" t="str">
        <f t="shared" si="10"/>
        <v/>
      </c>
      <c r="L50" s="26" t="str">
        <f t="shared" si="11"/>
        <v/>
      </c>
      <c r="M50" s="32"/>
      <c r="N50" s="190"/>
      <c r="O50" s="190"/>
      <c r="P50" s="190"/>
      <c r="Q50" s="190"/>
      <c r="R50" s="23"/>
    </row>
    <row r="51" spans="1:18">
      <c r="A51" s="27">
        <f t="shared" ca="1" si="12"/>
        <v>45905</v>
      </c>
      <c r="B51" s="20"/>
      <c r="C51" s="21"/>
      <c r="D51" s="20"/>
      <c r="E51" s="21"/>
      <c r="F51" s="22"/>
      <c r="G51" s="22"/>
      <c r="H51" s="34" t="str">
        <f t="shared" si="7"/>
        <v/>
      </c>
      <c r="I51" s="34" t="str">
        <f t="shared" si="8"/>
        <v/>
      </c>
      <c r="J51" s="34" t="str">
        <f t="shared" si="9"/>
        <v/>
      </c>
      <c r="K51" s="34" t="str">
        <f t="shared" si="10"/>
        <v/>
      </c>
      <c r="L51" s="26" t="str">
        <f t="shared" si="11"/>
        <v/>
      </c>
      <c r="M51" s="32"/>
      <c r="N51" s="190"/>
      <c r="O51" s="190"/>
      <c r="P51" s="190"/>
      <c r="Q51" s="190"/>
      <c r="R51" s="23"/>
    </row>
    <row r="52" spans="1:18">
      <c r="A52" s="27">
        <f t="shared" ca="1" si="12"/>
        <v>45906</v>
      </c>
      <c r="B52" s="20"/>
      <c r="C52" s="21"/>
      <c r="D52" s="20"/>
      <c r="E52" s="21"/>
      <c r="F52" s="22"/>
      <c r="G52" s="22"/>
      <c r="H52" s="34" t="str">
        <f t="shared" si="7"/>
        <v/>
      </c>
      <c r="I52" s="34" t="str">
        <f t="shared" si="8"/>
        <v/>
      </c>
      <c r="J52" s="34" t="str">
        <f t="shared" si="9"/>
        <v/>
      </c>
      <c r="K52" s="34" t="str">
        <f t="shared" si="10"/>
        <v/>
      </c>
      <c r="L52" s="26" t="str">
        <f t="shared" si="11"/>
        <v/>
      </c>
      <c r="M52" s="32"/>
      <c r="N52" s="190"/>
      <c r="O52" s="190"/>
      <c r="P52" s="190"/>
      <c r="Q52" s="190"/>
      <c r="R52" s="23"/>
    </row>
    <row r="53" spans="1:18">
      <c r="A53" s="27">
        <f t="shared" ca="1" si="12"/>
        <v>45907</v>
      </c>
      <c r="B53" s="20"/>
      <c r="C53" s="21"/>
      <c r="D53" s="20"/>
      <c r="E53" s="21"/>
      <c r="F53" s="22"/>
      <c r="G53" s="22"/>
      <c r="H53" s="34" t="str">
        <f t="shared" si="7"/>
        <v/>
      </c>
      <c r="I53" s="34" t="str">
        <f t="shared" si="8"/>
        <v/>
      </c>
      <c r="J53" s="34" t="str">
        <f t="shared" si="9"/>
        <v/>
      </c>
      <c r="K53" s="34" t="str">
        <f t="shared" si="10"/>
        <v/>
      </c>
      <c r="L53" s="26" t="str">
        <f t="shared" si="11"/>
        <v/>
      </c>
      <c r="M53" s="32"/>
      <c r="N53" s="190"/>
      <c r="O53" s="190"/>
      <c r="P53" s="190"/>
      <c r="Q53" s="190"/>
      <c r="R53" s="23"/>
    </row>
    <row r="54" spans="1:18">
      <c r="A54" s="27">
        <f t="shared" ca="1" si="12"/>
        <v>45908</v>
      </c>
      <c r="B54" s="20"/>
      <c r="C54" s="21"/>
      <c r="D54" s="20"/>
      <c r="E54" s="21"/>
      <c r="F54" s="22"/>
      <c r="G54" s="22"/>
      <c r="H54" s="34" t="str">
        <f t="shared" si="7"/>
        <v/>
      </c>
      <c r="I54" s="34" t="str">
        <f t="shared" si="8"/>
        <v/>
      </c>
      <c r="J54" s="34" t="str">
        <f t="shared" si="9"/>
        <v/>
      </c>
      <c r="K54" s="34" t="str">
        <f t="shared" si="10"/>
        <v/>
      </c>
      <c r="L54" s="26" t="str">
        <f t="shared" si="11"/>
        <v/>
      </c>
      <c r="M54" s="32"/>
      <c r="N54" s="190"/>
      <c r="O54" s="190"/>
      <c r="P54" s="190"/>
      <c r="Q54" s="190"/>
      <c r="R54" s="23"/>
    </row>
    <row r="55" spans="1:18">
      <c r="A55" s="27">
        <f t="shared" ca="1" si="12"/>
        <v>45909</v>
      </c>
      <c r="B55" s="20"/>
      <c r="C55" s="21"/>
      <c r="D55" s="20"/>
      <c r="E55" s="21"/>
      <c r="F55" s="22"/>
      <c r="G55" s="22"/>
      <c r="H55" s="34" t="str">
        <f t="shared" si="7"/>
        <v/>
      </c>
      <c r="I55" s="34" t="str">
        <f t="shared" si="8"/>
        <v/>
      </c>
      <c r="J55" s="34" t="str">
        <f t="shared" si="9"/>
        <v/>
      </c>
      <c r="K55" s="34" t="str">
        <f t="shared" si="10"/>
        <v/>
      </c>
      <c r="L55" s="26" t="str">
        <f t="shared" si="11"/>
        <v/>
      </c>
      <c r="M55" s="32"/>
      <c r="N55" s="190"/>
      <c r="O55" s="190"/>
      <c r="P55" s="190"/>
      <c r="Q55" s="190"/>
      <c r="R55" s="23"/>
    </row>
    <row r="56" spans="1:18">
      <c r="A56" s="27">
        <f t="shared" ca="1" si="12"/>
        <v>45910</v>
      </c>
      <c r="B56" s="20"/>
      <c r="C56" s="21"/>
      <c r="D56" s="20"/>
      <c r="E56" s="21"/>
      <c r="F56" s="22"/>
      <c r="G56" s="22"/>
      <c r="H56" s="34" t="str">
        <f t="shared" si="7"/>
        <v/>
      </c>
      <c r="I56" s="34" t="str">
        <f t="shared" si="8"/>
        <v/>
      </c>
      <c r="J56" s="34" t="str">
        <f t="shared" si="9"/>
        <v/>
      </c>
      <c r="K56" s="34" t="str">
        <f t="shared" si="10"/>
        <v/>
      </c>
      <c r="L56" s="26" t="str">
        <f t="shared" si="11"/>
        <v/>
      </c>
      <c r="M56" s="32"/>
      <c r="N56" s="190"/>
      <c r="O56" s="190"/>
      <c r="P56" s="190"/>
      <c r="Q56" s="190"/>
      <c r="R56" s="23"/>
    </row>
    <row r="57" spans="1:18">
      <c r="A57" s="27">
        <f t="shared" ca="1" si="12"/>
        <v>45911</v>
      </c>
      <c r="B57" s="20"/>
      <c r="C57" s="21"/>
      <c r="D57" s="20"/>
      <c r="E57" s="21"/>
      <c r="F57" s="22"/>
      <c r="G57" s="22"/>
      <c r="H57" s="34" t="str">
        <f t="shared" si="7"/>
        <v/>
      </c>
      <c r="I57" s="34" t="str">
        <f t="shared" si="8"/>
        <v/>
      </c>
      <c r="J57" s="34" t="str">
        <f t="shared" si="9"/>
        <v/>
      </c>
      <c r="K57" s="34" t="str">
        <f t="shared" si="10"/>
        <v/>
      </c>
      <c r="L57" s="26" t="str">
        <f t="shared" si="11"/>
        <v/>
      </c>
      <c r="M57" s="32"/>
      <c r="N57" s="190"/>
      <c r="O57" s="190"/>
      <c r="P57" s="190"/>
      <c r="Q57" s="190"/>
      <c r="R57" s="23"/>
    </row>
    <row r="58" spans="1:18">
      <c r="A58" s="27">
        <f t="shared" ca="1" si="12"/>
        <v>45912</v>
      </c>
      <c r="B58" s="20"/>
      <c r="C58" s="21"/>
      <c r="D58" s="20"/>
      <c r="E58" s="21"/>
      <c r="F58" s="22"/>
      <c r="G58" s="22"/>
      <c r="H58" s="34" t="str">
        <f t="shared" si="7"/>
        <v/>
      </c>
      <c r="I58" s="34" t="str">
        <f t="shared" si="8"/>
        <v/>
      </c>
      <c r="J58" s="34" t="str">
        <f t="shared" si="9"/>
        <v/>
      </c>
      <c r="K58" s="34" t="str">
        <f t="shared" si="10"/>
        <v/>
      </c>
      <c r="L58" s="26" t="str">
        <f t="shared" si="11"/>
        <v/>
      </c>
      <c r="M58" s="32"/>
      <c r="N58" s="190"/>
      <c r="O58" s="190"/>
      <c r="P58" s="190"/>
      <c r="Q58" s="190"/>
      <c r="R58" s="23"/>
    </row>
    <row r="59" spans="1:18">
      <c r="A59" s="27">
        <f t="shared" ca="1" si="12"/>
        <v>45913</v>
      </c>
      <c r="B59" s="20"/>
      <c r="C59" s="21"/>
      <c r="D59" s="20"/>
      <c r="E59" s="21"/>
      <c r="F59" s="22"/>
      <c r="G59" s="22"/>
      <c r="H59" s="34" t="str">
        <f t="shared" si="7"/>
        <v/>
      </c>
      <c r="I59" s="34" t="str">
        <f t="shared" si="8"/>
        <v/>
      </c>
      <c r="J59" s="34" t="str">
        <f t="shared" si="9"/>
        <v/>
      </c>
      <c r="K59" s="34" t="str">
        <f t="shared" si="10"/>
        <v/>
      </c>
      <c r="L59" s="26" t="str">
        <f t="shared" si="11"/>
        <v/>
      </c>
      <c r="M59" s="32"/>
      <c r="N59" s="190"/>
      <c r="O59" s="190"/>
      <c r="P59" s="190"/>
      <c r="Q59" s="190"/>
      <c r="R59" s="23"/>
    </row>
    <row r="60" spans="1:18">
      <c r="A60" s="27">
        <f t="shared" ca="1" si="12"/>
        <v>45914</v>
      </c>
      <c r="B60" s="20"/>
      <c r="C60" s="21"/>
      <c r="D60" s="20"/>
      <c r="E60" s="21"/>
      <c r="F60" s="22"/>
      <c r="G60" s="22"/>
      <c r="H60" s="34" t="str">
        <f t="shared" si="7"/>
        <v/>
      </c>
      <c r="I60" s="34" t="str">
        <f t="shared" si="8"/>
        <v/>
      </c>
      <c r="J60" s="34" t="str">
        <f t="shared" si="9"/>
        <v/>
      </c>
      <c r="K60" s="34" t="str">
        <f t="shared" si="10"/>
        <v/>
      </c>
      <c r="L60" s="26" t="str">
        <f t="shared" si="11"/>
        <v/>
      </c>
      <c r="M60" s="32"/>
      <c r="N60" s="190"/>
      <c r="O60" s="190"/>
      <c r="P60" s="190"/>
      <c r="Q60" s="190"/>
      <c r="R60" s="23"/>
    </row>
    <row r="61" spans="1:18">
      <c r="A61" s="27">
        <f t="shared" ca="1" si="12"/>
        <v>45915</v>
      </c>
      <c r="B61" s="20"/>
      <c r="C61" s="21"/>
      <c r="D61" s="20"/>
      <c r="E61" s="21"/>
      <c r="F61" s="22"/>
      <c r="G61" s="22"/>
      <c r="H61" s="34" t="str">
        <f t="shared" si="7"/>
        <v/>
      </c>
      <c r="I61" s="34" t="str">
        <f t="shared" si="8"/>
        <v/>
      </c>
      <c r="J61" s="34" t="str">
        <f t="shared" si="9"/>
        <v/>
      </c>
      <c r="K61" s="34" t="str">
        <f t="shared" si="10"/>
        <v/>
      </c>
      <c r="L61" s="26" t="str">
        <f t="shared" si="11"/>
        <v/>
      </c>
      <c r="M61" s="32"/>
      <c r="N61" s="190"/>
      <c r="O61" s="190"/>
      <c r="P61" s="190"/>
      <c r="Q61" s="190"/>
      <c r="R61" s="23"/>
    </row>
    <row r="62" spans="1:18">
      <c r="A62" s="27">
        <f t="shared" ca="1" si="12"/>
        <v>45916</v>
      </c>
      <c r="B62" s="20"/>
      <c r="C62" s="21"/>
      <c r="D62" s="20"/>
      <c r="E62" s="21"/>
      <c r="F62" s="22"/>
      <c r="G62" s="22"/>
      <c r="H62" s="34" t="str">
        <f t="shared" si="7"/>
        <v/>
      </c>
      <c r="I62" s="34" t="str">
        <f t="shared" si="8"/>
        <v/>
      </c>
      <c r="J62" s="34" t="str">
        <f t="shared" si="9"/>
        <v/>
      </c>
      <c r="K62" s="34" t="str">
        <f t="shared" si="10"/>
        <v/>
      </c>
      <c r="L62" s="26" t="str">
        <f t="shared" si="11"/>
        <v/>
      </c>
      <c r="M62" s="32"/>
      <c r="N62" s="190"/>
      <c r="O62" s="190"/>
      <c r="P62" s="190"/>
      <c r="Q62" s="190"/>
      <c r="R62" s="23"/>
    </row>
    <row r="63" spans="1:18">
      <c r="A63" s="27">
        <f t="shared" ca="1" si="12"/>
        <v>45917</v>
      </c>
      <c r="B63" s="20"/>
      <c r="C63" s="21"/>
      <c r="D63" s="20"/>
      <c r="E63" s="21"/>
      <c r="F63" s="22"/>
      <c r="G63" s="22"/>
      <c r="H63" s="34" t="str">
        <f t="shared" si="7"/>
        <v/>
      </c>
      <c r="I63" s="34" t="str">
        <f t="shared" si="8"/>
        <v/>
      </c>
      <c r="J63" s="34" t="str">
        <f t="shared" si="9"/>
        <v/>
      </c>
      <c r="K63" s="34" t="str">
        <f t="shared" si="10"/>
        <v/>
      </c>
      <c r="L63" s="26" t="str">
        <f t="shared" si="11"/>
        <v/>
      </c>
      <c r="M63" s="32"/>
      <c r="N63" s="190"/>
      <c r="O63" s="190"/>
      <c r="P63" s="190"/>
      <c r="Q63" s="190"/>
      <c r="R63" s="23"/>
    </row>
    <row r="64" spans="1:18">
      <c r="A64" s="27">
        <f t="shared" ca="1" si="12"/>
        <v>45918</v>
      </c>
      <c r="B64" s="20"/>
      <c r="C64" s="21"/>
      <c r="D64" s="20"/>
      <c r="E64" s="21"/>
      <c r="F64" s="22"/>
      <c r="G64" s="22"/>
      <c r="H64" s="34" t="str">
        <f t="shared" si="7"/>
        <v/>
      </c>
      <c r="I64" s="34" t="str">
        <f t="shared" si="8"/>
        <v/>
      </c>
      <c r="J64" s="34" t="str">
        <f t="shared" si="9"/>
        <v/>
      </c>
      <c r="K64" s="34" t="str">
        <f t="shared" si="10"/>
        <v/>
      </c>
      <c r="L64" s="26" t="str">
        <f t="shared" si="11"/>
        <v/>
      </c>
      <c r="M64" s="32"/>
      <c r="N64" s="190"/>
      <c r="O64" s="190"/>
      <c r="P64" s="190"/>
      <c r="Q64" s="190"/>
      <c r="R64" s="23"/>
    </row>
    <row r="65" spans="1:18">
      <c r="A65" s="27">
        <f t="shared" ca="1" si="12"/>
        <v>45919</v>
      </c>
      <c r="B65" s="20"/>
      <c r="C65" s="21"/>
      <c r="D65" s="20"/>
      <c r="E65" s="21"/>
      <c r="F65" s="22"/>
      <c r="G65" s="22"/>
      <c r="H65" s="34" t="str">
        <f t="shared" si="7"/>
        <v/>
      </c>
      <c r="I65" s="34" t="str">
        <f t="shared" si="8"/>
        <v/>
      </c>
      <c r="J65" s="34" t="str">
        <f t="shared" si="9"/>
        <v/>
      </c>
      <c r="K65" s="34" t="str">
        <f t="shared" si="10"/>
        <v/>
      </c>
      <c r="L65" s="26" t="str">
        <f t="shared" si="11"/>
        <v/>
      </c>
      <c r="M65" s="32"/>
      <c r="N65" s="190"/>
      <c r="O65" s="190"/>
      <c r="P65" s="190"/>
      <c r="Q65" s="190"/>
      <c r="R65" s="23"/>
    </row>
    <row r="66" spans="1:18">
      <c r="A66" s="27">
        <f t="shared" ca="1" si="12"/>
        <v>45920</v>
      </c>
      <c r="B66" s="20"/>
      <c r="C66" s="21"/>
      <c r="D66" s="20"/>
      <c r="E66" s="21"/>
      <c r="F66" s="22"/>
      <c r="G66" s="22"/>
      <c r="H66" s="34" t="str">
        <f t="shared" si="7"/>
        <v/>
      </c>
      <c r="I66" s="34" t="str">
        <f t="shared" si="8"/>
        <v/>
      </c>
      <c r="J66" s="34" t="str">
        <f t="shared" si="9"/>
        <v/>
      </c>
      <c r="K66" s="34" t="str">
        <f t="shared" si="10"/>
        <v/>
      </c>
      <c r="L66" s="26" t="str">
        <f t="shared" si="11"/>
        <v/>
      </c>
      <c r="M66" s="32"/>
      <c r="N66" s="190"/>
      <c r="O66" s="190"/>
      <c r="P66" s="190"/>
      <c r="Q66" s="190"/>
      <c r="R66" s="23"/>
    </row>
    <row r="67" spans="1:18">
      <c r="A67" s="27">
        <f t="shared" ca="1" si="12"/>
        <v>45921</v>
      </c>
      <c r="B67" s="20"/>
      <c r="C67" s="21"/>
      <c r="D67" s="20"/>
      <c r="E67" s="21"/>
      <c r="F67" s="22"/>
      <c r="G67" s="22"/>
      <c r="H67" s="34" t="str">
        <f t="shared" si="7"/>
        <v/>
      </c>
      <c r="I67" s="34" t="str">
        <f t="shared" si="8"/>
        <v/>
      </c>
      <c r="J67" s="34" t="str">
        <f t="shared" si="9"/>
        <v/>
      </c>
      <c r="K67" s="34" t="str">
        <f t="shared" si="10"/>
        <v/>
      </c>
      <c r="L67" s="26" t="str">
        <f t="shared" si="11"/>
        <v/>
      </c>
      <c r="M67" s="32"/>
      <c r="N67" s="190"/>
      <c r="O67" s="190"/>
      <c r="P67" s="190"/>
      <c r="Q67" s="190"/>
      <c r="R67" s="23"/>
    </row>
    <row r="68" spans="1:18">
      <c r="A68" s="27">
        <f t="shared" ca="1" si="12"/>
        <v>45922</v>
      </c>
      <c r="B68" s="20"/>
      <c r="C68" s="21"/>
      <c r="D68" s="20"/>
      <c r="E68" s="21"/>
      <c r="F68" s="22"/>
      <c r="G68" s="22"/>
      <c r="H68" s="34" t="str">
        <f t="shared" si="7"/>
        <v/>
      </c>
      <c r="I68" s="34" t="str">
        <f t="shared" si="8"/>
        <v/>
      </c>
      <c r="J68" s="34" t="str">
        <f t="shared" si="9"/>
        <v/>
      </c>
      <c r="K68" s="34" t="str">
        <f t="shared" si="10"/>
        <v/>
      </c>
      <c r="L68" s="26" t="str">
        <f t="shared" si="11"/>
        <v/>
      </c>
      <c r="M68" s="32"/>
      <c r="N68" s="190"/>
      <c r="O68" s="190"/>
      <c r="P68" s="190"/>
      <c r="Q68" s="190"/>
      <c r="R68" s="23"/>
    </row>
    <row r="69" spans="1:18">
      <c r="A69" s="27">
        <f t="shared" ca="1" si="12"/>
        <v>45923</v>
      </c>
      <c r="B69" s="20"/>
      <c r="C69" s="21"/>
      <c r="D69" s="20"/>
      <c r="E69" s="21"/>
      <c r="F69" s="22"/>
      <c r="G69" s="22"/>
      <c r="H69" s="34" t="str">
        <f t="shared" si="7"/>
        <v/>
      </c>
      <c r="I69" s="34" t="str">
        <f t="shared" si="8"/>
        <v/>
      </c>
      <c r="J69" s="34" t="str">
        <f t="shared" si="9"/>
        <v/>
      </c>
      <c r="K69" s="34" t="str">
        <f t="shared" si="10"/>
        <v/>
      </c>
      <c r="L69" s="26" t="str">
        <f t="shared" si="11"/>
        <v/>
      </c>
      <c r="M69" s="32"/>
      <c r="N69" s="190"/>
      <c r="O69" s="190"/>
      <c r="P69" s="190"/>
      <c r="Q69" s="190"/>
      <c r="R69" s="23"/>
    </row>
    <row r="70" spans="1:18">
      <c r="A70" s="27">
        <f t="shared" ca="1" si="12"/>
        <v>45924</v>
      </c>
      <c r="B70" s="20"/>
      <c r="C70" s="21"/>
      <c r="D70" s="20"/>
      <c r="E70" s="21"/>
      <c r="F70" s="22"/>
      <c r="G70" s="22"/>
      <c r="H70" s="34" t="str">
        <f t="shared" si="7"/>
        <v/>
      </c>
      <c r="I70" s="34" t="str">
        <f t="shared" si="8"/>
        <v/>
      </c>
      <c r="J70" s="34" t="str">
        <f t="shared" si="9"/>
        <v/>
      </c>
      <c r="K70" s="34" t="str">
        <f t="shared" si="10"/>
        <v/>
      </c>
      <c r="L70" s="26" t="str">
        <f t="shared" si="11"/>
        <v/>
      </c>
      <c r="M70" s="32"/>
      <c r="N70" s="190"/>
      <c r="O70" s="190"/>
      <c r="P70" s="190"/>
      <c r="Q70" s="190"/>
      <c r="R70" s="23"/>
    </row>
    <row r="71" spans="1:18">
      <c r="A71" s="27">
        <f t="shared" ca="1" si="12"/>
        <v>45925</v>
      </c>
      <c r="B71" s="20"/>
      <c r="C71" s="21"/>
      <c r="D71" s="20"/>
      <c r="E71" s="21"/>
      <c r="F71" s="22"/>
      <c r="G71" s="22"/>
      <c r="H71" s="34" t="str">
        <f t="shared" si="7"/>
        <v/>
      </c>
      <c r="I71" s="34" t="str">
        <f t="shared" si="8"/>
        <v/>
      </c>
      <c r="J71" s="34" t="str">
        <f t="shared" si="9"/>
        <v/>
      </c>
      <c r="K71" s="34" t="str">
        <f t="shared" si="10"/>
        <v/>
      </c>
      <c r="L71" s="26" t="str">
        <f t="shared" si="11"/>
        <v/>
      </c>
      <c r="M71" s="32"/>
      <c r="N71" s="190"/>
      <c r="O71" s="190"/>
      <c r="P71" s="190"/>
      <c r="Q71" s="190"/>
      <c r="R71" s="23"/>
    </row>
    <row r="72" spans="1:18">
      <c r="A72" s="27">
        <f t="shared" ca="1" si="12"/>
        <v>45926</v>
      </c>
      <c r="B72" s="20"/>
      <c r="C72" s="21"/>
      <c r="D72" s="20"/>
      <c r="E72" s="21"/>
      <c r="F72" s="22"/>
      <c r="G72" s="22"/>
      <c r="H72" s="34" t="str">
        <f t="shared" si="7"/>
        <v/>
      </c>
      <c r="I72" s="34" t="str">
        <f t="shared" si="8"/>
        <v/>
      </c>
      <c r="J72" s="34" t="str">
        <f t="shared" si="9"/>
        <v/>
      </c>
      <c r="K72" s="34" t="str">
        <f t="shared" si="10"/>
        <v/>
      </c>
      <c r="L72" s="26" t="str">
        <f t="shared" si="11"/>
        <v/>
      </c>
      <c r="M72" s="32"/>
      <c r="N72" s="190"/>
      <c r="O72" s="190"/>
      <c r="P72" s="190"/>
      <c r="Q72" s="190"/>
      <c r="R72" s="23"/>
    </row>
    <row r="73" spans="1:18">
      <c r="A73" s="27">
        <f t="shared" ca="1" si="12"/>
        <v>45927</v>
      </c>
      <c r="B73" s="20"/>
      <c r="C73" s="21"/>
      <c r="D73" s="20"/>
      <c r="E73" s="21"/>
      <c r="F73" s="22"/>
      <c r="G73" s="22"/>
      <c r="H73" s="34" t="str">
        <f t="shared" si="7"/>
        <v/>
      </c>
      <c r="I73" s="34" t="str">
        <f t="shared" si="8"/>
        <v/>
      </c>
      <c r="J73" s="34" t="str">
        <f t="shared" si="9"/>
        <v/>
      </c>
      <c r="K73" s="34" t="str">
        <f t="shared" si="10"/>
        <v/>
      </c>
      <c r="L73" s="26" t="str">
        <f t="shared" si="11"/>
        <v/>
      </c>
      <c r="M73" s="32"/>
      <c r="N73" s="190"/>
      <c r="O73" s="190"/>
      <c r="P73" s="190"/>
      <c r="Q73" s="190"/>
      <c r="R73" s="23"/>
    </row>
    <row r="74" spans="1:18">
      <c r="A74" s="27">
        <f t="shared" ca="1" si="12"/>
        <v>45928</v>
      </c>
      <c r="B74" s="20"/>
      <c r="C74" s="21"/>
      <c r="D74" s="20"/>
      <c r="E74" s="21"/>
      <c r="F74" s="22"/>
      <c r="G74" s="22"/>
      <c r="H74" s="34" t="str">
        <f t="shared" si="7"/>
        <v/>
      </c>
      <c r="I74" s="34" t="str">
        <f t="shared" si="8"/>
        <v/>
      </c>
      <c r="J74" s="34" t="str">
        <f t="shared" si="9"/>
        <v/>
      </c>
      <c r="K74" s="34" t="str">
        <f t="shared" si="10"/>
        <v/>
      </c>
      <c r="L74" s="26" t="str">
        <f t="shared" si="11"/>
        <v/>
      </c>
      <c r="M74" s="32"/>
      <c r="N74" s="190"/>
      <c r="O74" s="190"/>
      <c r="P74" s="190"/>
      <c r="Q74" s="190"/>
      <c r="R74" s="23"/>
    </row>
    <row r="75" spans="1:18">
      <c r="A75" s="27">
        <f t="shared" ca="1" si="12"/>
        <v>45929</v>
      </c>
      <c r="B75" s="20"/>
      <c r="C75" s="21"/>
      <c r="D75" s="20"/>
      <c r="E75" s="21"/>
      <c r="F75" s="22"/>
      <c r="G75" s="22"/>
      <c r="H75" s="34" t="str">
        <f t="shared" si="7"/>
        <v/>
      </c>
      <c r="I75" s="34" t="str">
        <f t="shared" si="8"/>
        <v/>
      </c>
      <c r="J75" s="34" t="str">
        <f t="shared" si="9"/>
        <v/>
      </c>
      <c r="K75" s="34" t="str">
        <f t="shared" si="10"/>
        <v/>
      </c>
      <c r="L75" s="26" t="str">
        <f t="shared" si="11"/>
        <v/>
      </c>
      <c r="M75" s="32"/>
      <c r="N75" s="190"/>
      <c r="O75" s="190"/>
      <c r="P75" s="190"/>
      <c r="Q75" s="190"/>
      <c r="R75" s="23"/>
    </row>
    <row r="76" spans="1:18">
      <c r="A76" s="27">
        <f t="shared" ca="1" si="12"/>
        <v>45930</v>
      </c>
      <c r="B76" s="20"/>
      <c r="C76" s="21"/>
      <c r="D76" s="20"/>
      <c r="E76" s="21"/>
      <c r="F76" s="22"/>
      <c r="G76" s="22"/>
      <c r="H76" s="34" t="str">
        <f t="shared" si="7"/>
        <v/>
      </c>
      <c r="I76" s="34" t="str">
        <f t="shared" si="8"/>
        <v/>
      </c>
      <c r="J76" s="34" t="str">
        <f t="shared" si="9"/>
        <v/>
      </c>
      <c r="K76" s="34" t="str">
        <f t="shared" si="10"/>
        <v/>
      </c>
      <c r="L76" s="26" t="str">
        <f>IF(AND($B76="",$D76=""),"",($C76-$B76-$F76)+($E76-$D76-$G76))</f>
        <v/>
      </c>
      <c r="M76" s="32"/>
      <c r="N76" s="190"/>
      <c r="O76" s="190"/>
      <c r="P76" s="190"/>
      <c r="Q76" s="190"/>
      <c r="R76" s="23"/>
    </row>
    <row r="77" spans="1:18">
      <c r="A77" s="27">
        <f t="shared" ca="1" si="12"/>
        <v>45931</v>
      </c>
      <c r="B77" s="20"/>
      <c r="C77" s="21"/>
      <c r="D77" s="20"/>
      <c r="E77" s="21"/>
      <c r="F77" s="22"/>
      <c r="G77" s="22"/>
      <c r="H77" s="34" t="str">
        <f t="shared" si="7"/>
        <v/>
      </c>
      <c r="I77" s="34" t="str">
        <f t="shared" si="8"/>
        <v/>
      </c>
      <c r="J77" s="34" t="str">
        <f t="shared" si="9"/>
        <v/>
      </c>
      <c r="K77" s="34" t="str">
        <f t="shared" si="10"/>
        <v/>
      </c>
      <c r="L77" s="26" t="str">
        <f>IF(AND($B77="",$D77=""),"",($C77-$B77-$F77)+($E77-$D77-$G77))</f>
        <v/>
      </c>
      <c r="M77" s="32"/>
      <c r="N77" s="190"/>
      <c r="O77" s="190"/>
      <c r="P77" s="190"/>
      <c r="Q77" s="190"/>
      <c r="R77" s="23"/>
    </row>
    <row r="78" spans="1:18">
      <c r="A78" s="5" t="s">
        <v>11</v>
      </c>
      <c r="B78" s="191"/>
      <c r="C78" s="192"/>
      <c r="D78" s="191"/>
      <c r="E78" s="192"/>
      <c r="F78" s="26" t="str">
        <f>IF(SUM($F47:$F77)=0,"",SUM($F47:$F77))</f>
        <v/>
      </c>
      <c r="G78" s="26" t="str">
        <f>IF(SUM($G47:$G77)=0,"",SUM($G47:$G77))</f>
        <v/>
      </c>
      <c r="H78" s="26" t="str">
        <f>IF(SUM(H47:H77)=0,"",SUM(H47:H77))</f>
        <v/>
      </c>
      <c r="I78" s="26" t="str">
        <f>IF(SUM(I47:I77)=0,"",SUM(I47:I77))</f>
        <v/>
      </c>
      <c r="J78" s="26" t="str">
        <f t="shared" ref="J78:K78" si="13">IF(SUM(J47:J77)=0,"",SUM(J47:J77))</f>
        <v/>
      </c>
      <c r="K78" s="26" t="str">
        <f t="shared" si="13"/>
        <v/>
      </c>
      <c r="L78" s="26" t="str">
        <f>IF(SUM($L47:$L77)=0,"",SUM($L47:$L77))</f>
        <v/>
      </c>
      <c r="M78" s="33"/>
      <c r="N78" s="193"/>
      <c r="O78" s="193"/>
      <c r="P78" s="193"/>
      <c r="Q78" s="193"/>
      <c r="R78" s="6"/>
    </row>
    <row r="80" spans="1:18" ht="27" customHeight="1">
      <c r="A80" s="194" t="s">
        <v>22</v>
      </c>
      <c r="B80" s="189" t="s">
        <v>103</v>
      </c>
      <c r="C80" s="189"/>
      <c r="D80" s="189"/>
      <c r="E80" s="189"/>
      <c r="F80" s="189" t="s">
        <v>23</v>
      </c>
      <c r="G80" s="189"/>
      <c r="H80" s="189" t="s">
        <v>88</v>
      </c>
      <c r="I80" s="189"/>
      <c r="J80" s="189"/>
      <c r="K80" s="189"/>
      <c r="L80" s="189" t="s">
        <v>87</v>
      </c>
      <c r="M80" s="195" t="s">
        <v>96</v>
      </c>
      <c r="N80" s="194" t="s">
        <v>25</v>
      </c>
      <c r="O80" s="194"/>
      <c r="P80" s="194"/>
      <c r="Q80" s="194"/>
      <c r="R80" s="189" t="s">
        <v>100</v>
      </c>
    </row>
    <row r="81" spans="1:22" ht="14.25" customHeight="1">
      <c r="A81" s="194"/>
      <c r="B81" s="189" t="s">
        <v>82</v>
      </c>
      <c r="C81" s="189"/>
      <c r="D81" s="189" t="s">
        <v>84</v>
      </c>
      <c r="E81" s="189"/>
      <c r="F81" s="189"/>
      <c r="G81" s="189"/>
      <c r="H81" s="189" t="s">
        <v>90</v>
      </c>
      <c r="I81" s="189"/>
      <c r="J81" s="189" t="s">
        <v>89</v>
      </c>
      <c r="K81" s="189"/>
      <c r="L81" s="189"/>
      <c r="M81" s="196"/>
      <c r="N81" s="194"/>
      <c r="O81" s="194"/>
      <c r="P81" s="194"/>
      <c r="Q81" s="194"/>
      <c r="R81" s="189"/>
    </row>
    <row r="82" spans="1:22">
      <c r="A82" s="194"/>
      <c r="B82" s="43" t="s">
        <v>26</v>
      </c>
      <c r="C82" s="43" t="s">
        <v>27</v>
      </c>
      <c r="D82" s="43" t="s">
        <v>26</v>
      </c>
      <c r="E82" s="43" t="s">
        <v>27</v>
      </c>
      <c r="F82" s="44" t="s">
        <v>85</v>
      </c>
      <c r="G82" s="44" t="s">
        <v>86</v>
      </c>
      <c r="H82" s="44" t="s">
        <v>81</v>
      </c>
      <c r="I82" s="44" t="s">
        <v>83</v>
      </c>
      <c r="J82" s="44" t="s">
        <v>81</v>
      </c>
      <c r="K82" s="44" t="s">
        <v>95</v>
      </c>
      <c r="L82" s="189"/>
      <c r="M82" s="197"/>
      <c r="N82" s="194"/>
      <c r="O82" s="194"/>
      <c r="P82" s="194"/>
      <c r="Q82" s="194"/>
      <c r="R82" s="194"/>
    </row>
    <row r="83" spans="1:22">
      <c r="A83" s="27" cm="1">
        <f t="array" aca="1" ref="A83" ca="1">DATE("2025","8"+2,IFERROR(INDIRECT(T1),"1"))</f>
        <v>45931</v>
      </c>
      <c r="B83" s="20"/>
      <c r="C83" s="21"/>
      <c r="D83" s="20"/>
      <c r="E83" s="21"/>
      <c r="F83" s="22"/>
      <c r="G83" s="22"/>
      <c r="H83" s="34" t="str">
        <f>IF(OR(B83="",LEFT(M83,1)="✓"),"",C83-B83-F83)</f>
        <v/>
      </c>
      <c r="I83" s="34" t="str">
        <f>IF(OR(D83="",LEFT(M83,1)="✓"),"",E83-D83-G83)</f>
        <v/>
      </c>
      <c r="J83" s="34" t="str">
        <f>IF(AND(B83&lt;&gt;"",M83="✓所定"),C83-B83-F83,"")</f>
        <v/>
      </c>
      <c r="K83" s="34" t="str">
        <f>IF(AND(B83&lt;&gt;"",M83="✓法定"),C83-B83-F83,"")</f>
        <v/>
      </c>
      <c r="L83" s="26" t="str">
        <f>IF(AND($B83="",$D83=""),"",($C83-$B83-$F83)+($E83-$D83-$G83))</f>
        <v/>
      </c>
      <c r="M83" s="32"/>
      <c r="N83" s="190"/>
      <c r="O83" s="190"/>
      <c r="P83" s="190"/>
      <c r="Q83" s="190"/>
      <c r="R83" s="23"/>
      <c r="V83" s="1" t="s">
        <v>171</v>
      </c>
    </row>
    <row r="84" spans="1:22">
      <c r="A84" s="27">
        <f ca="1">A83+1</f>
        <v>45932</v>
      </c>
      <c r="B84" s="20"/>
      <c r="C84" s="21"/>
      <c r="D84" s="20"/>
      <c r="E84" s="21"/>
      <c r="F84" s="22"/>
      <c r="G84" s="22"/>
      <c r="H84" s="34" t="str">
        <f t="shared" ref="H84:H113" si="14">IF(OR(B84="",LEFT(M84,1)="✓"),"",C84-B84-F84)</f>
        <v/>
      </c>
      <c r="I84" s="34" t="str">
        <f t="shared" ref="I84:I113" si="15">IF(OR(D84="",LEFT(M84,1)="✓"),"",E84-D84-G84)</f>
        <v/>
      </c>
      <c r="J84" s="34" t="str">
        <f t="shared" ref="J84:J113" si="16">IF(AND(B84&lt;&gt;"",M84="✓所定"),C84-B84-F84,"")</f>
        <v/>
      </c>
      <c r="K84" s="34" t="str">
        <f t="shared" ref="K84:K113" si="17">IF(AND(B84&lt;&gt;"",M84="✓法定"),C84-B84-F84,"")</f>
        <v/>
      </c>
      <c r="L84" s="26" t="str">
        <f t="shared" ref="L84:L112" si="18">IF(AND($B84="",$D84=""),"",($C84-$B84-$F84)+($E84-$D84-$G84))</f>
        <v/>
      </c>
      <c r="M84" s="32"/>
      <c r="N84" s="190"/>
      <c r="O84" s="190"/>
      <c r="P84" s="190"/>
      <c r="Q84" s="190"/>
      <c r="R84" s="23"/>
      <c r="V84" s="1" t="s">
        <v>172</v>
      </c>
    </row>
    <row r="85" spans="1:22">
      <c r="A85" s="27">
        <f t="shared" ref="A85:A113" ca="1" si="19">A84+1</f>
        <v>45933</v>
      </c>
      <c r="B85" s="20"/>
      <c r="C85" s="21"/>
      <c r="D85" s="20"/>
      <c r="E85" s="21"/>
      <c r="F85" s="22"/>
      <c r="G85" s="22"/>
      <c r="H85" s="34" t="str">
        <f t="shared" si="14"/>
        <v/>
      </c>
      <c r="I85" s="34" t="str">
        <f t="shared" si="15"/>
        <v/>
      </c>
      <c r="J85" s="34" t="str">
        <f t="shared" si="16"/>
        <v/>
      </c>
      <c r="K85" s="34" t="str">
        <f t="shared" si="17"/>
        <v/>
      </c>
      <c r="L85" s="26" t="str">
        <f t="shared" si="18"/>
        <v/>
      </c>
      <c r="M85" s="32"/>
      <c r="N85" s="190"/>
      <c r="O85" s="190"/>
      <c r="P85" s="190"/>
      <c r="Q85" s="190"/>
      <c r="R85" s="23"/>
    </row>
    <row r="86" spans="1:22">
      <c r="A86" s="27">
        <f t="shared" ca="1" si="19"/>
        <v>45934</v>
      </c>
      <c r="B86" s="20"/>
      <c r="C86" s="21"/>
      <c r="D86" s="20"/>
      <c r="E86" s="21"/>
      <c r="F86" s="22"/>
      <c r="G86" s="22"/>
      <c r="H86" s="34" t="str">
        <f t="shared" si="14"/>
        <v/>
      </c>
      <c r="I86" s="34" t="str">
        <f t="shared" si="15"/>
        <v/>
      </c>
      <c r="J86" s="34" t="str">
        <f t="shared" si="16"/>
        <v/>
      </c>
      <c r="K86" s="34" t="str">
        <f t="shared" si="17"/>
        <v/>
      </c>
      <c r="L86" s="26" t="str">
        <f t="shared" si="18"/>
        <v/>
      </c>
      <c r="M86" s="32"/>
      <c r="N86" s="190"/>
      <c r="O86" s="190"/>
      <c r="P86" s="190"/>
      <c r="Q86" s="190"/>
      <c r="R86" s="23"/>
    </row>
    <row r="87" spans="1:22">
      <c r="A87" s="27">
        <f t="shared" ca="1" si="19"/>
        <v>45935</v>
      </c>
      <c r="B87" s="20"/>
      <c r="C87" s="21"/>
      <c r="D87" s="20"/>
      <c r="E87" s="21"/>
      <c r="F87" s="22"/>
      <c r="G87" s="22"/>
      <c r="H87" s="34" t="str">
        <f t="shared" si="14"/>
        <v/>
      </c>
      <c r="I87" s="34" t="str">
        <f t="shared" si="15"/>
        <v/>
      </c>
      <c r="J87" s="34" t="str">
        <f t="shared" si="16"/>
        <v/>
      </c>
      <c r="K87" s="34" t="str">
        <f t="shared" si="17"/>
        <v/>
      </c>
      <c r="L87" s="26" t="str">
        <f t="shared" si="18"/>
        <v/>
      </c>
      <c r="M87" s="32"/>
      <c r="N87" s="190"/>
      <c r="O87" s="190"/>
      <c r="P87" s="190"/>
      <c r="Q87" s="190"/>
      <c r="R87" s="23"/>
    </row>
    <row r="88" spans="1:22">
      <c r="A88" s="27">
        <f t="shared" ca="1" si="19"/>
        <v>45936</v>
      </c>
      <c r="B88" s="20"/>
      <c r="C88" s="21"/>
      <c r="D88" s="20"/>
      <c r="E88" s="21"/>
      <c r="F88" s="22"/>
      <c r="G88" s="22"/>
      <c r="H88" s="34" t="str">
        <f t="shared" si="14"/>
        <v/>
      </c>
      <c r="I88" s="34" t="str">
        <f t="shared" si="15"/>
        <v/>
      </c>
      <c r="J88" s="34" t="str">
        <f t="shared" si="16"/>
        <v/>
      </c>
      <c r="K88" s="34" t="str">
        <f t="shared" si="17"/>
        <v/>
      </c>
      <c r="L88" s="26" t="str">
        <f t="shared" si="18"/>
        <v/>
      </c>
      <c r="M88" s="32"/>
      <c r="N88" s="190"/>
      <c r="O88" s="190"/>
      <c r="P88" s="190"/>
      <c r="Q88" s="190"/>
      <c r="R88" s="23"/>
    </row>
    <row r="89" spans="1:22">
      <c r="A89" s="27">
        <f t="shared" ca="1" si="19"/>
        <v>45937</v>
      </c>
      <c r="B89" s="20"/>
      <c r="C89" s="21"/>
      <c r="D89" s="20"/>
      <c r="E89" s="21"/>
      <c r="F89" s="22"/>
      <c r="G89" s="22"/>
      <c r="H89" s="34" t="str">
        <f t="shared" si="14"/>
        <v/>
      </c>
      <c r="I89" s="34" t="str">
        <f t="shared" si="15"/>
        <v/>
      </c>
      <c r="J89" s="34" t="str">
        <f t="shared" si="16"/>
        <v/>
      </c>
      <c r="K89" s="34" t="str">
        <f t="shared" si="17"/>
        <v/>
      </c>
      <c r="L89" s="26" t="str">
        <f t="shared" si="18"/>
        <v/>
      </c>
      <c r="M89" s="32"/>
      <c r="N89" s="190"/>
      <c r="O89" s="190"/>
      <c r="P89" s="190"/>
      <c r="Q89" s="190"/>
      <c r="R89" s="23"/>
    </row>
    <row r="90" spans="1:22">
      <c r="A90" s="27">
        <f t="shared" ca="1" si="19"/>
        <v>45938</v>
      </c>
      <c r="B90" s="20"/>
      <c r="C90" s="21"/>
      <c r="D90" s="20"/>
      <c r="E90" s="21"/>
      <c r="F90" s="22"/>
      <c r="G90" s="22"/>
      <c r="H90" s="34" t="str">
        <f t="shared" si="14"/>
        <v/>
      </c>
      <c r="I90" s="34" t="str">
        <f t="shared" si="15"/>
        <v/>
      </c>
      <c r="J90" s="34" t="str">
        <f t="shared" si="16"/>
        <v/>
      </c>
      <c r="K90" s="34" t="str">
        <f t="shared" si="17"/>
        <v/>
      </c>
      <c r="L90" s="26" t="str">
        <f t="shared" si="18"/>
        <v/>
      </c>
      <c r="M90" s="32"/>
      <c r="N90" s="190"/>
      <c r="O90" s="190"/>
      <c r="P90" s="190"/>
      <c r="Q90" s="190"/>
      <c r="R90" s="23"/>
    </row>
    <row r="91" spans="1:22">
      <c r="A91" s="27">
        <f t="shared" ca="1" si="19"/>
        <v>45939</v>
      </c>
      <c r="B91" s="20"/>
      <c r="C91" s="21"/>
      <c r="D91" s="20"/>
      <c r="E91" s="21"/>
      <c r="F91" s="22"/>
      <c r="G91" s="22"/>
      <c r="H91" s="34" t="str">
        <f t="shared" si="14"/>
        <v/>
      </c>
      <c r="I91" s="34" t="str">
        <f t="shared" si="15"/>
        <v/>
      </c>
      <c r="J91" s="34" t="str">
        <f t="shared" si="16"/>
        <v/>
      </c>
      <c r="K91" s="34" t="str">
        <f t="shared" si="17"/>
        <v/>
      </c>
      <c r="L91" s="26" t="str">
        <f t="shared" si="18"/>
        <v/>
      </c>
      <c r="M91" s="32"/>
      <c r="N91" s="190"/>
      <c r="O91" s="190"/>
      <c r="P91" s="190"/>
      <c r="Q91" s="190"/>
      <c r="R91" s="23"/>
    </row>
    <row r="92" spans="1:22">
      <c r="A92" s="27">
        <f t="shared" ca="1" si="19"/>
        <v>45940</v>
      </c>
      <c r="B92" s="20"/>
      <c r="C92" s="21"/>
      <c r="D92" s="20"/>
      <c r="E92" s="21"/>
      <c r="F92" s="22"/>
      <c r="G92" s="22"/>
      <c r="H92" s="34" t="str">
        <f t="shared" si="14"/>
        <v/>
      </c>
      <c r="I92" s="34" t="str">
        <f t="shared" si="15"/>
        <v/>
      </c>
      <c r="J92" s="34" t="str">
        <f t="shared" si="16"/>
        <v/>
      </c>
      <c r="K92" s="34" t="str">
        <f t="shared" si="17"/>
        <v/>
      </c>
      <c r="L92" s="26" t="str">
        <f t="shared" si="18"/>
        <v/>
      </c>
      <c r="M92" s="32"/>
      <c r="N92" s="190"/>
      <c r="O92" s="190"/>
      <c r="P92" s="190"/>
      <c r="Q92" s="190"/>
      <c r="R92" s="23"/>
    </row>
    <row r="93" spans="1:22">
      <c r="A93" s="27">
        <f t="shared" ca="1" si="19"/>
        <v>45941</v>
      </c>
      <c r="B93" s="20"/>
      <c r="C93" s="21"/>
      <c r="D93" s="20"/>
      <c r="E93" s="21"/>
      <c r="F93" s="22"/>
      <c r="G93" s="22"/>
      <c r="H93" s="34" t="str">
        <f t="shared" si="14"/>
        <v/>
      </c>
      <c r="I93" s="34" t="str">
        <f t="shared" si="15"/>
        <v/>
      </c>
      <c r="J93" s="34" t="str">
        <f t="shared" si="16"/>
        <v/>
      </c>
      <c r="K93" s="34" t="str">
        <f t="shared" si="17"/>
        <v/>
      </c>
      <c r="L93" s="26" t="str">
        <f t="shared" si="18"/>
        <v/>
      </c>
      <c r="M93" s="32"/>
      <c r="N93" s="190"/>
      <c r="O93" s="190"/>
      <c r="P93" s="190"/>
      <c r="Q93" s="190"/>
      <c r="R93" s="23"/>
    </row>
    <row r="94" spans="1:22">
      <c r="A94" s="27">
        <f t="shared" ca="1" si="19"/>
        <v>45942</v>
      </c>
      <c r="B94" s="20"/>
      <c r="C94" s="21"/>
      <c r="D94" s="20"/>
      <c r="E94" s="21"/>
      <c r="F94" s="22"/>
      <c r="G94" s="22"/>
      <c r="H94" s="34" t="str">
        <f t="shared" si="14"/>
        <v/>
      </c>
      <c r="I94" s="34" t="str">
        <f t="shared" si="15"/>
        <v/>
      </c>
      <c r="J94" s="34" t="str">
        <f t="shared" si="16"/>
        <v/>
      </c>
      <c r="K94" s="34" t="str">
        <f t="shared" si="17"/>
        <v/>
      </c>
      <c r="L94" s="26" t="str">
        <f t="shared" si="18"/>
        <v/>
      </c>
      <c r="M94" s="32"/>
      <c r="N94" s="190"/>
      <c r="O94" s="190"/>
      <c r="P94" s="190"/>
      <c r="Q94" s="190"/>
      <c r="R94" s="23"/>
    </row>
    <row r="95" spans="1:22">
      <c r="A95" s="27">
        <f t="shared" ca="1" si="19"/>
        <v>45943</v>
      </c>
      <c r="B95" s="20"/>
      <c r="C95" s="21"/>
      <c r="D95" s="20"/>
      <c r="E95" s="21"/>
      <c r="F95" s="22"/>
      <c r="G95" s="22"/>
      <c r="H95" s="34" t="str">
        <f t="shared" si="14"/>
        <v/>
      </c>
      <c r="I95" s="34" t="str">
        <f t="shared" si="15"/>
        <v/>
      </c>
      <c r="J95" s="34" t="str">
        <f t="shared" si="16"/>
        <v/>
      </c>
      <c r="K95" s="34" t="str">
        <f t="shared" si="17"/>
        <v/>
      </c>
      <c r="L95" s="26" t="str">
        <f t="shared" si="18"/>
        <v/>
      </c>
      <c r="M95" s="32"/>
      <c r="N95" s="190"/>
      <c r="O95" s="190"/>
      <c r="P95" s="190"/>
      <c r="Q95" s="190"/>
      <c r="R95" s="23"/>
    </row>
    <row r="96" spans="1:22">
      <c r="A96" s="27">
        <f t="shared" ca="1" si="19"/>
        <v>45944</v>
      </c>
      <c r="B96" s="20"/>
      <c r="C96" s="21"/>
      <c r="D96" s="20"/>
      <c r="E96" s="21"/>
      <c r="F96" s="22"/>
      <c r="G96" s="22"/>
      <c r="H96" s="34" t="str">
        <f t="shared" si="14"/>
        <v/>
      </c>
      <c r="I96" s="34" t="str">
        <f t="shared" si="15"/>
        <v/>
      </c>
      <c r="J96" s="34" t="str">
        <f t="shared" si="16"/>
        <v/>
      </c>
      <c r="K96" s="34" t="str">
        <f t="shared" si="17"/>
        <v/>
      </c>
      <c r="L96" s="26" t="str">
        <f t="shared" si="18"/>
        <v/>
      </c>
      <c r="M96" s="32"/>
      <c r="N96" s="190"/>
      <c r="O96" s="190"/>
      <c r="P96" s="190"/>
      <c r="Q96" s="190"/>
      <c r="R96" s="23"/>
    </row>
    <row r="97" spans="1:18">
      <c r="A97" s="27">
        <f t="shared" ca="1" si="19"/>
        <v>45945</v>
      </c>
      <c r="B97" s="20"/>
      <c r="C97" s="21"/>
      <c r="D97" s="20"/>
      <c r="E97" s="21"/>
      <c r="F97" s="22"/>
      <c r="G97" s="22"/>
      <c r="H97" s="34" t="str">
        <f t="shared" si="14"/>
        <v/>
      </c>
      <c r="I97" s="34" t="str">
        <f t="shared" si="15"/>
        <v/>
      </c>
      <c r="J97" s="34" t="str">
        <f t="shared" si="16"/>
        <v/>
      </c>
      <c r="K97" s="34" t="str">
        <f t="shared" si="17"/>
        <v/>
      </c>
      <c r="L97" s="26" t="str">
        <f t="shared" si="18"/>
        <v/>
      </c>
      <c r="M97" s="32"/>
      <c r="N97" s="190"/>
      <c r="O97" s="190"/>
      <c r="P97" s="190"/>
      <c r="Q97" s="190"/>
      <c r="R97" s="23"/>
    </row>
    <row r="98" spans="1:18">
      <c r="A98" s="27">
        <f t="shared" ca="1" si="19"/>
        <v>45946</v>
      </c>
      <c r="B98" s="20"/>
      <c r="C98" s="21"/>
      <c r="D98" s="20"/>
      <c r="E98" s="21"/>
      <c r="F98" s="22"/>
      <c r="G98" s="22"/>
      <c r="H98" s="34" t="str">
        <f t="shared" si="14"/>
        <v/>
      </c>
      <c r="I98" s="34" t="str">
        <f t="shared" si="15"/>
        <v/>
      </c>
      <c r="J98" s="34" t="str">
        <f t="shared" si="16"/>
        <v/>
      </c>
      <c r="K98" s="34" t="str">
        <f t="shared" si="17"/>
        <v/>
      </c>
      <c r="L98" s="26" t="str">
        <f t="shared" si="18"/>
        <v/>
      </c>
      <c r="M98" s="32"/>
      <c r="N98" s="190"/>
      <c r="O98" s="190"/>
      <c r="P98" s="190"/>
      <c r="Q98" s="190"/>
      <c r="R98" s="23"/>
    </row>
    <row r="99" spans="1:18">
      <c r="A99" s="27">
        <f t="shared" ca="1" si="19"/>
        <v>45947</v>
      </c>
      <c r="B99" s="20"/>
      <c r="C99" s="21"/>
      <c r="D99" s="20"/>
      <c r="E99" s="21"/>
      <c r="F99" s="22"/>
      <c r="G99" s="22"/>
      <c r="H99" s="34" t="str">
        <f t="shared" si="14"/>
        <v/>
      </c>
      <c r="I99" s="34" t="str">
        <f t="shared" si="15"/>
        <v/>
      </c>
      <c r="J99" s="34" t="str">
        <f t="shared" si="16"/>
        <v/>
      </c>
      <c r="K99" s="34" t="str">
        <f t="shared" si="17"/>
        <v/>
      </c>
      <c r="L99" s="26" t="str">
        <f t="shared" si="18"/>
        <v/>
      </c>
      <c r="M99" s="32"/>
      <c r="N99" s="190"/>
      <c r="O99" s="190"/>
      <c r="P99" s="190"/>
      <c r="Q99" s="190"/>
      <c r="R99" s="23"/>
    </row>
    <row r="100" spans="1:18">
      <c r="A100" s="27">
        <f t="shared" ca="1" si="19"/>
        <v>45948</v>
      </c>
      <c r="B100" s="20"/>
      <c r="C100" s="21"/>
      <c r="D100" s="20"/>
      <c r="E100" s="21"/>
      <c r="F100" s="22"/>
      <c r="G100" s="22"/>
      <c r="H100" s="34" t="str">
        <f t="shared" si="14"/>
        <v/>
      </c>
      <c r="I100" s="34" t="str">
        <f t="shared" si="15"/>
        <v/>
      </c>
      <c r="J100" s="34" t="str">
        <f t="shared" si="16"/>
        <v/>
      </c>
      <c r="K100" s="34" t="str">
        <f t="shared" si="17"/>
        <v/>
      </c>
      <c r="L100" s="26" t="str">
        <f t="shared" si="18"/>
        <v/>
      </c>
      <c r="M100" s="32"/>
      <c r="N100" s="190"/>
      <c r="O100" s="190"/>
      <c r="P100" s="190"/>
      <c r="Q100" s="190"/>
      <c r="R100" s="23"/>
    </row>
    <row r="101" spans="1:18">
      <c r="A101" s="27">
        <f t="shared" ca="1" si="19"/>
        <v>45949</v>
      </c>
      <c r="B101" s="20"/>
      <c r="C101" s="21"/>
      <c r="D101" s="20"/>
      <c r="E101" s="21"/>
      <c r="F101" s="22"/>
      <c r="G101" s="22"/>
      <c r="H101" s="34" t="str">
        <f t="shared" si="14"/>
        <v/>
      </c>
      <c r="I101" s="34" t="str">
        <f t="shared" si="15"/>
        <v/>
      </c>
      <c r="J101" s="34" t="str">
        <f t="shared" si="16"/>
        <v/>
      </c>
      <c r="K101" s="34" t="str">
        <f t="shared" si="17"/>
        <v/>
      </c>
      <c r="L101" s="26" t="str">
        <f t="shared" si="18"/>
        <v/>
      </c>
      <c r="M101" s="32"/>
      <c r="N101" s="190"/>
      <c r="O101" s="190"/>
      <c r="P101" s="190"/>
      <c r="Q101" s="190"/>
      <c r="R101" s="23"/>
    </row>
    <row r="102" spans="1:18">
      <c r="A102" s="27">
        <f t="shared" ca="1" si="19"/>
        <v>45950</v>
      </c>
      <c r="B102" s="20"/>
      <c r="C102" s="21"/>
      <c r="D102" s="20"/>
      <c r="E102" s="21"/>
      <c r="F102" s="22"/>
      <c r="G102" s="22"/>
      <c r="H102" s="34" t="str">
        <f t="shared" si="14"/>
        <v/>
      </c>
      <c r="I102" s="34" t="str">
        <f t="shared" si="15"/>
        <v/>
      </c>
      <c r="J102" s="34" t="str">
        <f t="shared" si="16"/>
        <v/>
      </c>
      <c r="K102" s="34" t="str">
        <f t="shared" si="17"/>
        <v/>
      </c>
      <c r="L102" s="26" t="str">
        <f t="shared" si="18"/>
        <v/>
      </c>
      <c r="M102" s="32"/>
      <c r="N102" s="190"/>
      <c r="O102" s="190"/>
      <c r="P102" s="190"/>
      <c r="Q102" s="190"/>
      <c r="R102" s="23"/>
    </row>
    <row r="103" spans="1:18">
      <c r="A103" s="27">
        <f t="shared" ca="1" si="19"/>
        <v>45951</v>
      </c>
      <c r="B103" s="20"/>
      <c r="C103" s="21"/>
      <c r="D103" s="20"/>
      <c r="E103" s="21"/>
      <c r="F103" s="22"/>
      <c r="G103" s="22"/>
      <c r="H103" s="34" t="str">
        <f t="shared" si="14"/>
        <v/>
      </c>
      <c r="I103" s="34" t="str">
        <f t="shared" si="15"/>
        <v/>
      </c>
      <c r="J103" s="34" t="str">
        <f t="shared" si="16"/>
        <v/>
      </c>
      <c r="K103" s="34" t="str">
        <f t="shared" si="17"/>
        <v/>
      </c>
      <c r="L103" s="26" t="str">
        <f t="shared" si="18"/>
        <v/>
      </c>
      <c r="M103" s="32"/>
      <c r="N103" s="190"/>
      <c r="O103" s="190"/>
      <c r="P103" s="190"/>
      <c r="Q103" s="190"/>
      <c r="R103" s="23"/>
    </row>
    <row r="104" spans="1:18">
      <c r="A104" s="27">
        <f t="shared" ca="1" si="19"/>
        <v>45952</v>
      </c>
      <c r="B104" s="20"/>
      <c r="C104" s="21"/>
      <c r="D104" s="20"/>
      <c r="E104" s="21"/>
      <c r="F104" s="22"/>
      <c r="G104" s="22"/>
      <c r="H104" s="34" t="str">
        <f t="shared" si="14"/>
        <v/>
      </c>
      <c r="I104" s="34" t="str">
        <f t="shared" si="15"/>
        <v/>
      </c>
      <c r="J104" s="34" t="str">
        <f t="shared" si="16"/>
        <v/>
      </c>
      <c r="K104" s="34" t="str">
        <f t="shared" si="17"/>
        <v/>
      </c>
      <c r="L104" s="26" t="str">
        <f t="shared" si="18"/>
        <v/>
      </c>
      <c r="M104" s="32"/>
      <c r="N104" s="190"/>
      <c r="O104" s="190"/>
      <c r="P104" s="190"/>
      <c r="Q104" s="190"/>
      <c r="R104" s="23"/>
    </row>
    <row r="105" spans="1:18">
      <c r="A105" s="27">
        <f t="shared" ca="1" si="19"/>
        <v>45953</v>
      </c>
      <c r="B105" s="20"/>
      <c r="C105" s="21"/>
      <c r="D105" s="20"/>
      <c r="E105" s="21"/>
      <c r="F105" s="22"/>
      <c r="G105" s="22"/>
      <c r="H105" s="34" t="str">
        <f t="shared" si="14"/>
        <v/>
      </c>
      <c r="I105" s="34" t="str">
        <f t="shared" si="15"/>
        <v/>
      </c>
      <c r="J105" s="34" t="str">
        <f t="shared" si="16"/>
        <v/>
      </c>
      <c r="K105" s="34" t="str">
        <f t="shared" si="17"/>
        <v/>
      </c>
      <c r="L105" s="26" t="str">
        <f t="shared" si="18"/>
        <v/>
      </c>
      <c r="M105" s="32"/>
      <c r="N105" s="190"/>
      <c r="O105" s="190"/>
      <c r="P105" s="190"/>
      <c r="Q105" s="190"/>
      <c r="R105" s="23"/>
    </row>
    <row r="106" spans="1:18">
      <c r="A106" s="27">
        <f t="shared" ca="1" si="19"/>
        <v>45954</v>
      </c>
      <c r="B106" s="20"/>
      <c r="C106" s="21"/>
      <c r="D106" s="20"/>
      <c r="E106" s="21"/>
      <c r="F106" s="22"/>
      <c r="G106" s="22"/>
      <c r="H106" s="34" t="str">
        <f t="shared" si="14"/>
        <v/>
      </c>
      <c r="I106" s="34" t="str">
        <f t="shared" si="15"/>
        <v/>
      </c>
      <c r="J106" s="34" t="str">
        <f t="shared" si="16"/>
        <v/>
      </c>
      <c r="K106" s="34" t="str">
        <f t="shared" si="17"/>
        <v/>
      </c>
      <c r="L106" s="26" t="str">
        <f t="shared" si="18"/>
        <v/>
      </c>
      <c r="M106" s="32"/>
      <c r="N106" s="190"/>
      <c r="O106" s="190"/>
      <c r="P106" s="190"/>
      <c r="Q106" s="190"/>
      <c r="R106" s="23"/>
    </row>
    <row r="107" spans="1:18">
      <c r="A107" s="27">
        <f t="shared" ca="1" si="19"/>
        <v>45955</v>
      </c>
      <c r="B107" s="20"/>
      <c r="C107" s="21"/>
      <c r="D107" s="20"/>
      <c r="E107" s="21"/>
      <c r="F107" s="22"/>
      <c r="G107" s="22"/>
      <c r="H107" s="34" t="str">
        <f t="shared" si="14"/>
        <v/>
      </c>
      <c r="I107" s="34" t="str">
        <f t="shared" si="15"/>
        <v/>
      </c>
      <c r="J107" s="34" t="str">
        <f t="shared" si="16"/>
        <v/>
      </c>
      <c r="K107" s="34" t="str">
        <f t="shared" si="17"/>
        <v/>
      </c>
      <c r="L107" s="26" t="str">
        <f t="shared" si="18"/>
        <v/>
      </c>
      <c r="M107" s="32"/>
      <c r="N107" s="190"/>
      <c r="O107" s="190"/>
      <c r="P107" s="190"/>
      <c r="Q107" s="190"/>
      <c r="R107" s="23"/>
    </row>
    <row r="108" spans="1:18">
      <c r="A108" s="27">
        <f t="shared" ca="1" si="19"/>
        <v>45956</v>
      </c>
      <c r="B108" s="20"/>
      <c r="C108" s="21"/>
      <c r="D108" s="20"/>
      <c r="E108" s="21"/>
      <c r="F108" s="22"/>
      <c r="G108" s="22"/>
      <c r="H108" s="34" t="str">
        <f t="shared" si="14"/>
        <v/>
      </c>
      <c r="I108" s="34" t="str">
        <f t="shared" si="15"/>
        <v/>
      </c>
      <c r="J108" s="34" t="str">
        <f t="shared" si="16"/>
        <v/>
      </c>
      <c r="K108" s="34" t="str">
        <f t="shared" si="17"/>
        <v/>
      </c>
      <c r="L108" s="26" t="str">
        <f t="shared" si="18"/>
        <v/>
      </c>
      <c r="M108" s="32"/>
      <c r="N108" s="190"/>
      <c r="O108" s="190"/>
      <c r="P108" s="190"/>
      <c r="Q108" s="190"/>
      <c r="R108" s="23"/>
    </row>
    <row r="109" spans="1:18">
      <c r="A109" s="27">
        <f t="shared" ca="1" si="19"/>
        <v>45957</v>
      </c>
      <c r="B109" s="20"/>
      <c r="C109" s="21"/>
      <c r="D109" s="20"/>
      <c r="E109" s="21"/>
      <c r="F109" s="22"/>
      <c r="G109" s="22"/>
      <c r="H109" s="34" t="str">
        <f t="shared" si="14"/>
        <v/>
      </c>
      <c r="I109" s="34" t="str">
        <f t="shared" si="15"/>
        <v/>
      </c>
      <c r="J109" s="34" t="str">
        <f t="shared" si="16"/>
        <v/>
      </c>
      <c r="K109" s="34" t="str">
        <f t="shared" si="17"/>
        <v/>
      </c>
      <c r="L109" s="26" t="str">
        <f t="shared" si="18"/>
        <v/>
      </c>
      <c r="M109" s="32"/>
      <c r="N109" s="190"/>
      <c r="O109" s="190"/>
      <c r="P109" s="190"/>
      <c r="Q109" s="190"/>
      <c r="R109" s="23"/>
    </row>
    <row r="110" spans="1:18">
      <c r="A110" s="27">
        <f t="shared" ca="1" si="19"/>
        <v>45958</v>
      </c>
      <c r="B110" s="20"/>
      <c r="C110" s="21"/>
      <c r="D110" s="20"/>
      <c r="E110" s="21"/>
      <c r="F110" s="22"/>
      <c r="G110" s="22"/>
      <c r="H110" s="34" t="str">
        <f t="shared" si="14"/>
        <v/>
      </c>
      <c r="I110" s="34" t="str">
        <f t="shared" si="15"/>
        <v/>
      </c>
      <c r="J110" s="34" t="str">
        <f t="shared" si="16"/>
        <v/>
      </c>
      <c r="K110" s="34" t="str">
        <f t="shared" si="17"/>
        <v/>
      </c>
      <c r="L110" s="26" t="str">
        <f t="shared" si="18"/>
        <v/>
      </c>
      <c r="M110" s="32"/>
      <c r="N110" s="190"/>
      <c r="O110" s="190"/>
      <c r="P110" s="190"/>
      <c r="Q110" s="190"/>
      <c r="R110" s="23"/>
    </row>
    <row r="111" spans="1:18">
      <c r="A111" s="27">
        <f t="shared" ca="1" si="19"/>
        <v>45959</v>
      </c>
      <c r="B111" s="20"/>
      <c r="C111" s="21"/>
      <c r="D111" s="20"/>
      <c r="E111" s="21"/>
      <c r="F111" s="22"/>
      <c r="G111" s="22"/>
      <c r="H111" s="34" t="str">
        <f t="shared" si="14"/>
        <v/>
      </c>
      <c r="I111" s="34" t="str">
        <f t="shared" si="15"/>
        <v/>
      </c>
      <c r="J111" s="34" t="str">
        <f t="shared" si="16"/>
        <v/>
      </c>
      <c r="K111" s="34" t="str">
        <f t="shared" si="17"/>
        <v/>
      </c>
      <c r="L111" s="26" t="str">
        <f t="shared" si="18"/>
        <v/>
      </c>
      <c r="M111" s="32"/>
      <c r="N111" s="190"/>
      <c r="O111" s="190"/>
      <c r="P111" s="190"/>
      <c r="Q111" s="190"/>
      <c r="R111" s="23"/>
    </row>
    <row r="112" spans="1:18">
      <c r="A112" s="27">
        <f t="shared" ca="1" si="19"/>
        <v>45960</v>
      </c>
      <c r="B112" s="20"/>
      <c r="C112" s="21"/>
      <c r="D112" s="20"/>
      <c r="E112" s="21"/>
      <c r="F112" s="22"/>
      <c r="G112" s="22"/>
      <c r="H112" s="34" t="str">
        <f t="shared" si="14"/>
        <v/>
      </c>
      <c r="I112" s="34" t="str">
        <f t="shared" si="15"/>
        <v/>
      </c>
      <c r="J112" s="34" t="str">
        <f t="shared" si="16"/>
        <v/>
      </c>
      <c r="K112" s="34" t="str">
        <f t="shared" si="17"/>
        <v/>
      </c>
      <c r="L112" s="26" t="str">
        <f t="shared" si="18"/>
        <v/>
      </c>
      <c r="M112" s="32"/>
      <c r="N112" s="190"/>
      <c r="O112" s="190"/>
      <c r="P112" s="190"/>
      <c r="Q112" s="190"/>
      <c r="R112" s="23"/>
    </row>
    <row r="113" spans="1:22">
      <c r="A113" s="27">
        <f t="shared" ca="1" si="19"/>
        <v>45961</v>
      </c>
      <c r="B113" s="20"/>
      <c r="C113" s="21"/>
      <c r="D113" s="20"/>
      <c r="E113" s="21"/>
      <c r="F113" s="22"/>
      <c r="G113" s="22"/>
      <c r="H113" s="34" t="str">
        <f t="shared" si="14"/>
        <v/>
      </c>
      <c r="I113" s="34" t="str">
        <f t="shared" si="15"/>
        <v/>
      </c>
      <c r="J113" s="34" t="str">
        <f t="shared" si="16"/>
        <v/>
      </c>
      <c r="K113" s="34" t="str">
        <f t="shared" si="17"/>
        <v/>
      </c>
      <c r="L113" s="26" t="str">
        <f>IF(AND($B113="",$D113=""),"",($C113-$B113-$F113)+($E113-$D113-$G113))</f>
        <v/>
      </c>
      <c r="M113" s="32"/>
      <c r="N113" s="190"/>
      <c r="O113" s="190"/>
      <c r="P113" s="190"/>
      <c r="Q113" s="190"/>
      <c r="R113" s="23"/>
    </row>
    <row r="114" spans="1:22">
      <c r="A114" s="5" t="s">
        <v>11</v>
      </c>
      <c r="B114" s="191"/>
      <c r="C114" s="192"/>
      <c r="D114" s="191"/>
      <c r="E114" s="192"/>
      <c r="F114" s="26" t="str">
        <f>IF(SUM($F83:$F113)=0,"",SUM($F83:$F113))</f>
        <v/>
      </c>
      <c r="G114" s="26" t="str">
        <f>IF(SUM($G83:$G113)=0,"",SUM($G83:$G113))</f>
        <v/>
      </c>
      <c r="H114" s="26" t="str">
        <f>IF(SUM(H83:H113)=0,"",SUM(H83:H113))</f>
        <v/>
      </c>
      <c r="I114" s="26" t="str">
        <f>IF(SUM(I83:I113)=0,"",SUM(I83:I113))</f>
        <v/>
      </c>
      <c r="J114" s="26" t="str">
        <f t="shared" ref="J114:K114" si="20">IF(SUM(J83:J113)=0,"",SUM(J83:J113))</f>
        <v/>
      </c>
      <c r="K114" s="26" t="str">
        <f t="shared" si="20"/>
        <v/>
      </c>
      <c r="L114" s="26" t="str">
        <f>IF(SUM($L83:$L113)=0,"",SUM($L83:$L113))</f>
        <v/>
      </c>
      <c r="M114" s="33"/>
      <c r="N114" s="193"/>
      <c r="O114" s="193"/>
      <c r="P114" s="193"/>
      <c r="Q114" s="193"/>
      <c r="R114" s="6"/>
    </row>
    <row r="116" spans="1:22" ht="27" customHeight="1">
      <c r="A116" s="194" t="s">
        <v>22</v>
      </c>
      <c r="B116" s="189" t="s">
        <v>103</v>
      </c>
      <c r="C116" s="189"/>
      <c r="D116" s="189"/>
      <c r="E116" s="189"/>
      <c r="F116" s="189" t="s">
        <v>23</v>
      </c>
      <c r="G116" s="189"/>
      <c r="H116" s="189" t="s">
        <v>88</v>
      </c>
      <c r="I116" s="189"/>
      <c r="J116" s="189"/>
      <c r="K116" s="189"/>
      <c r="L116" s="189" t="s">
        <v>87</v>
      </c>
      <c r="M116" s="195" t="s">
        <v>96</v>
      </c>
      <c r="N116" s="194" t="s">
        <v>25</v>
      </c>
      <c r="O116" s="194"/>
      <c r="P116" s="194"/>
      <c r="Q116" s="194"/>
      <c r="R116" s="189" t="s">
        <v>100</v>
      </c>
    </row>
    <row r="117" spans="1:22" ht="14.25" customHeight="1">
      <c r="A117" s="194"/>
      <c r="B117" s="189" t="s">
        <v>82</v>
      </c>
      <c r="C117" s="189"/>
      <c r="D117" s="189" t="s">
        <v>84</v>
      </c>
      <c r="E117" s="189"/>
      <c r="F117" s="189"/>
      <c r="G117" s="189"/>
      <c r="H117" s="189" t="s">
        <v>90</v>
      </c>
      <c r="I117" s="189"/>
      <c r="J117" s="189" t="s">
        <v>89</v>
      </c>
      <c r="K117" s="189"/>
      <c r="L117" s="189"/>
      <c r="M117" s="196"/>
      <c r="N117" s="194"/>
      <c r="O117" s="194"/>
      <c r="P117" s="194"/>
      <c r="Q117" s="194"/>
      <c r="R117" s="189"/>
    </row>
    <row r="118" spans="1:22">
      <c r="A118" s="194"/>
      <c r="B118" s="43" t="s">
        <v>26</v>
      </c>
      <c r="C118" s="43" t="s">
        <v>27</v>
      </c>
      <c r="D118" s="43" t="s">
        <v>26</v>
      </c>
      <c r="E118" s="43" t="s">
        <v>27</v>
      </c>
      <c r="F118" s="44" t="s">
        <v>85</v>
      </c>
      <c r="G118" s="44" t="s">
        <v>86</v>
      </c>
      <c r="H118" s="44" t="s">
        <v>81</v>
      </c>
      <c r="I118" s="44" t="s">
        <v>83</v>
      </c>
      <c r="J118" s="44" t="s">
        <v>81</v>
      </c>
      <c r="K118" s="44" t="s">
        <v>95</v>
      </c>
      <c r="L118" s="189"/>
      <c r="M118" s="197"/>
      <c r="N118" s="194"/>
      <c r="O118" s="194"/>
      <c r="P118" s="194"/>
      <c r="Q118" s="194"/>
      <c r="R118" s="194"/>
    </row>
    <row r="119" spans="1:22">
      <c r="A119" s="27" cm="1">
        <f t="array" aca="1" ref="A119" ca="1">DATE("2025","8"+3,IFERROR(INDIRECT(T1),"1"))</f>
        <v>45962</v>
      </c>
      <c r="B119" s="20"/>
      <c r="C119" s="21"/>
      <c r="D119" s="20"/>
      <c r="E119" s="21"/>
      <c r="F119" s="22"/>
      <c r="G119" s="22"/>
      <c r="H119" s="34" t="str">
        <f>IF(OR(B119="",LEFT(M119,1)="✓"),"",C119-B119-F119)</f>
        <v/>
      </c>
      <c r="I119" s="34" t="str">
        <f>IF(OR(D119="",LEFT(M119,1)="✓"),"",E119-D119-G119)</f>
        <v/>
      </c>
      <c r="J119" s="34" t="str">
        <f>IF(AND(B119&lt;&gt;"",M119="✓所定"),C119-B119-F119,"")</f>
        <v/>
      </c>
      <c r="K119" s="34" t="str">
        <f>IF(AND(B119&lt;&gt;"",M119="✓法定"),C119-B119-F119,"")</f>
        <v/>
      </c>
      <c r="L119" s="26" t="str">
        <f>IF(AND($B119="",$D119=""),"",($C119-$B119-$F119)+($E119-$D119-$G119))</f>
        <v/>
      </c>
      <c r="M119" s="32"/>
      <c r="N119" s="198"/>
      <c r="O119" s="199"/>
      <c r="P119" s="199"/>
      <c r="Q119" s="200"/>
      <c r="R119" s="23"/>
      <c r="V119" s="1" t="s">
        <v>171</v>
      </c>
    </row>
    <row r="120" spans="1:22">
      <c r="A120" s="27">
        <f ca="1">A119+1</f>
        <v>45963</v>
      </c>
      <c r="B120" s="20"/>
      <c r="C120" s="21"/>
      <c r="D120" s="20"/>
      <c r="E120" s="21"/>
      <c r="F120" s="22"/>
      <c r="G120" s="22"/>
      <c r="H120" s="34" t="str">
        <f t="shared" ref="H120:H149" si="21">IF(OR(B120="",LEFT(M120,1)="✓"),"",C120-B120-F120)</f>
        <v/>
      </c>
      <c r="I120" s="34" t="str">
        <f t="shared" ref="I120:I149" si="22">IF(OR(D120="",LEFT(M120,1)="✓"),"",E120-D120-G120)</f>
        <v/>
      </c>
      <c r="J120" s="34" t="str">
        <f t="shared" ref="J120:J149" si="23">IF(AND(B120&lt;&gt;"",M120="✓所定"),C120-B120-F120,"")</f>
        <v/>
      </c>
      <c r="K120" s="34" t="str">
        <f t="shared" ref="K120:K149" si="24">IF(AND(B120&lt;&gt;"",M120="✓法定"),C120-B120-F120,"")</f>
        <v/>
      </c>
      <c r="L120" s="26" t="str">
        <f t="shared" ref="L120:L147" si="25">IF(AND($B120="",$D120=""),"",($C120-$B120-$F120)+($E120-$D120-$G120))</f>
        <v/>
      </c>
      <c r="M120" s="32"/>
      <c r="N120" s="190"/>
      <c r="O120" s="190"/>
      <c r="P120" s="190"/>
      <c r="Q120" s="190"/>
      <c r="R120" s="23"/>
      <c r="V120" s="1" t="s">
        <v>172</v>
      </c>
    </row>
    <row r="121" spans="1:22">
      <c r="A121" s="27">
        <f t="shared" ref="A121:A149" ca="1" si="26">A120+1</f>
        <v>45964</v>
      </c>
      <c r="B121" s="20"/>
      <c r="C121" s="21"/>
      <c r="D121" s="20"/>
      <c r="E121" s="21"/>
      <c r="F121" s="22"/>
      <c r="G121" s="22"/>
      <c r="H121" s="34" t="str">
        <f t="shared" si="21"/>
        <v/>
      </c>
      <c r="I121" s="34" t="str">
        <f t="shared" si="22"/>
        <v/>
      </c>
      <c r="J121" s="34" t="str">
        <f t="shared" si="23"/>
        <v/>
      </c>
      <c r="K121" s="34" t="str">
        <f t="shared" si="24"/>
        <v/>
      </c>
      <c r="L121" s="26" t="str">
        <f t="shared" si="25"/>
        <v/>
      </c>
      <c r="M121" s="32"/>
      <c r="N121" s="190"/>
      <c r="O121" s="190"/>
      <c r="P121" s="190"/>
      <c r="Q121" s="190"/>
      <c r="R121" s="23"/>
    </row>
    <row r="122" spans="1:22">
      <c r="A122" s="27">
        <f t="shared" ca="1" si="26"/>
        <v>45965</v>
      </c>
      <c r="B122" s="20"/>
      <c r="C122" s="21"/>
      <c r="D122" s="20"/>
      <c r="E122" s="21"/>
      <c r="F122" s="22"/>
      <c r="G122" s="22"/>
      <c r="H122" s="34" t="str">
        <f t="shared" si="21"/>
        <v/>
      </c>
      <c r="I122" s="34" t="str">
        <f t="shared" si="22"/>
        <v/>
      </c>
      <c r="J122" s="34" t="str">
        <f t="shared" si="23"/>
        <v/>
      </c>
      <c r="K122" s="34" t="str">
        <f t="shared" si="24"/>
        <v/>
      </c>
      <c r="L122" s="26" t="str">
        <f t="shared" si="25"/>
        <v/>
      </c>
      <c r="M122" s="32"/>
      <c r="N122" s="190"/>
      <c r="O122" s="190"/>
      <c r="P122" s="190"/>
      <c r="Q122" s="190"/>
      <c r="R122" s="23"/>
    </row>
    <row r="123" spans="1:22">
      <c r="A123" s="27">
        <f t="shared" ca="1" si="26"/>
        <v>45966</v>
      </c>
      <c r="B123" s="20"/>
      <c r="C123" s="21"/>
      <c r="D123" s="20"/>
      <c r="E123" s="21"/>
      <c r="F123" s="22"/>
      <c r="G123" s="22"/>
      <c r="H123" s="34" t="str">
        <f t="shared" si="21"/>
        <v/>
      </c>
      <c r="I123" s="34" t="str">
        <f t="shared" si="22"/>
        <v/>
      </c>
      <c r="J123" s="34" t="str">
        <f t="shared" si="23"/>
        <v/>
      </c>
      <c r="K123" s="34" t="str">
        <f t="shared" si="24"/>
        <v/>
      </c>
      <c r="L123" s="26" t="str">
        <f t="shared" si="25"/>
        <v/>
      </c>
      <c r="M123" s="32"/>
      <c r="N123" s="190"/>
      <c r="O123" s="190"/>
      <c r="P123" s="190"/>
      <c r="Q123" s="190"/>
      <c r="R123" s="23"/>
    </row>
    <row r="124" spans="1:22">
      <c r="A124" s="27">
        <f t="shared" ca="1" si="26"/>
        <v>45967</v>
      </c>
      <c r="B124" s="20"/>
      <c r="C124" s="21"/>
      <c r="D124" s="20"/>
      <c r="E124" s="21"/>
      <c r="F124" s="22"/>
      <c r="G124" s="22"/>
      <c r="H124" s="34" t="str">
        <f t="shared" si="21"/>
        <v/>
      </c>
      <c r="I124" s="34" t="str">
        <f t="shared" si="22"/>
        <v/>
      </c>
      <c r="J124" s="34" t="str">
        <f t="shared" si="23"/>
        <v/>
      </c>
      <c r="K124" s="34" t="str">
        <f t="shared" si="24"/>
        <v/>
      </c>
      <c r="L124" s="26" t="str">
        <f t="shared" si="25"/>
        <v/>
      </c>
      <c r="M124" s="32"/>
      <c r="N124" s="190"/>
      <c r="O124" s="190"/>
      <c r="P124" s="190"/>
      <c r="Q124" s="190"/>
      <c r="R124" s="23"/>
    </row>
    <row r="125" spans="1:22">
      <c r="A125" s="27">
        <f t="shared" ca="1" si="26"/>
        <v>45968</v>
      </c>
      <c r="B125" s="20"/>
      <c r="C125" s="21"/>
      <c r="D125" s="20"/>
      <c r="E125" s="21"/>
      <c r="F125" s="22"/>
      <c r="G125" s="22"/>
      <c r="H125" s="34" t="str">
        <f t="shared" si="21"/>
        <v/>
      </c>
      <c r="I125" s="34" t="str">
        <f t="shared" si="22"/>
        <v/>
      </c>
      <c r="J125" s="34" t="str">
        <f t="shared" si="23"/>
        <v/>
      </c>
      <c r="K125" s="34" t="str">
        <f t="shared" si="24"/>
        <v/>
      </c>
      <c r="L125" s="26" t="str">
        <f t="shared" si="25"/>
        <v/>
      </c>
      <c r="M125" s="32"/>
      <c r="N125" s="190"/>
      <c r="O125" s="190"/>
      <c r="P125" s="190"/>
      <c r="Q125" s="190"/>
      <c r="R125" s="23"/>
    </row>
    <row r="126" spans="1:22">
      <c r="A126" s="27">
        <f t="shared" ca="1" si="26"/>
        <v>45969</v>
      </c>
      <c r="B126" s="20"/>
      <c r="C126" s="21"/>
      <c r="D126" s="20"/>
      <c r="E126" s="21"/>
      <c r="F126" s="22"/>
      <c r="G126" s="22"/>
      <c r="H126" s="34" t="str">
        <f t="shared" si="21"/>
        <v/>
      </c>
      <c r="I126" s="34" t="str">
        <f t="shared" si="22"/>
        <v/>
      </c>
      <c r="J126" s="34" t="str">
        <f t="shared" si="23"/>
        <v/>
      </c>
      <c r="K126" s="34" t="str">
        <f t="shared" si="24"/>
        <v/>
      </c>
      <c r="L126" s="26" t="str">
        <f t="shared" si="25"/>
        <v/>
      </c>
      <c r="M126" s="32"/>
      <c r="N126" s="190"/>
      <c r="O126" s="190"/>
      <c r="P126" s="190"/>
      <c r="Q126" s="190"/>
      <c r="R126" s="23"/>
    </row>
    <row r="127" spans="1:22">
      <c r="A127" s="27">
        <f t="shared" ca="1" si="26"/>
        <v>45970</v>
      </c>
      <c r="B127" s="20"/>
      <c r="C127" s="21"/>
      <c r="D127" s="20"/>
      <c r="E127" s="21"/>
      <c r="F127" s="22"/>
      <c r="G127" s="22"/>
      <c r="H127" s="34" t="str">
        <f t="shared" si="21"/>
        <v/>
      </c>
      <c r="I127" s="34" t="str">
        <f t="shared" si="22"/>
        <v/>
      </c>
      <c r="J127" s="34" t="str">
        <f t="shared" si="23"/>
        <v/>
      </c>
      <c r="K127" s="34" t="str">
        <f t="shared" si="24"/>
        <v/>
      </c>
      <c r="L127" s="26" t="str">
        <f t="shared" si="25"/>
        <v/>
      </c>
      <c r="M127" s="32"/>
      <c r="N127" s="190"/>
      <c r="O127" s="190"/>
      <c r="P127" s="190"/>
      <c r="Q127" s="190"/>
      <c r="R127" s="23"/>
    </row>
    <row r="128" spans="1:22">
      <c r="A128" s="27">
        <f t="shared" ca="1" si="26"/>
        <v>45971</v>
      </c>
      <c r="B128" s="20"/>
      <c r="C128" s="21"/>
      <c r="D128" s="20"/>
      <c r="E128" s="21"/>
      <c r="F128" s="22"/>
      <c r="G128" s="22"/>
      <c r="H128" s="34" t="str">
        <f t="shared" si="21"/>
        <v/>
      </c>
      <c r="I128" s="34" t="str">
        <f t="shared" si="22"/>
        <v/>
      </c>
      <c r="J128" s="34" t="str">
        <f t="shared" si="23"/>
        <v/>
      </c>
      <c r="K128" s="34" t="str">
        <f t="shared" si="24"/>
        <v/>
      </c>
      <c r="L128" s="26" t="str">
        <f t="shared" si="25"/>
        <v/>
      </c>
      <c r="M128" s="32"/>
      <c r="N128" s="190"/>
      <c r="O128" s="190"/>
      <c r="P128" s="190"/>
      <c r="Q128" s="190"/>
      <c r="R128" s="23"/>
    </row>
    <row r="129" spans="1:18">
      <c r="A129" s="27">
        <f t="shared" ca="1" si="26"/>
        <v>45972</v>
      </c>
      <c r="B129" s="20"/>
      <c r="C129" s="21"/>
      <c r="D129" s="20"/>
      <c r="E129" s="21"/>
      <c r="F129" s="22"/>
      <c r="G129" s="22"/>
      <c r="H129" s="34" t="str">
        <f t="shared" si="21"/>
        <v/>
      </c>
      <c r="I129" s="34" t="str">
        <f t="shared" si="22"/>
        <v/>
      </c>
      <c r="J129" s="34" t="str">
        <f t="shared" si="23"/>
        <v/>
      </c>
      <c r="K129" s="34" t="str">
        <f t="shared" si="24"/>
        <v/>
      </c>
      <c r="L129" s="26" t="str">
        <f t="shared" si="25"/>
        <v/>
      </c>
      <c r="M129" s="32"/>
      <c r="N129" s="190"/>
      <c r="O129" s="190"/>
      <c r="P129" s="190"/>
      <c r="Q129" s="190"/>
      <c r="R129" s="23"/>
    </row>
    <row r="130" spans="1:18">
      <c r="A130" s="27">
        <f t="shared" ca="1" si="26"/>
        <v>45973</v>
      </c>
      <c r="B130" s="20"/>
      <c r="C130" s="21"/>
      <c r="D130" s="20"/>
      <c r="E130" s="21"/>
      <c r="F130" s="22"/>
      <c r="G130" s="22"/>
      <c r="H130" s="34" t="str">
        <f t="shared" si="21"/>
        <v/>
      </c>
      <c r="I130" s="34" t="str">
        <f t="shared" si="22"/>
        <v/>
      </c>
      <c r="J130" s="34" t="str">
        <f t="shared" si="23"/>
        <v/>
      </c>
      <c r="K130" s="34" t="str">
        <f t="shared" si="24"/>
        <v/>
      </c>
      <c r="L130" s="26" t="str">
        <f t="shared" si="25"/>
        <v/>
      </c>
      <c r="M130" s="32"/>
      <c r="N130" s="190"/>
      <c r="O130" s="190"/>
      <c r="P130" s="190"/>
      <c r="Q130" s="190"/>
      <c r="R130" s="23"/>
    </row>
    <row r="131" spans="1:18">
      <c r="A131" s="27">
        <f t="shared" ca="1" si="26"/>
        <v>45974</v>
      </c>
      <c r="B131" s="20"/>
      <c r="C131" s="21"/>
      <c r="D131" s="20"/>
      <c r="E131" s="21"/>
      <c r="F131" s="22"/>
      <c r="G131" s="22"/>
      <c r="H131" s="34" t="str">
        <f t="shared" si="21"/>
        <v/>
      </c>
      <c r="I131" s="34" t="str">
        <f t="shared" si="22"/>
        <v/>
      </c>
      <c r="J131" s="34" t="str">
        <f t="shared" si="23"/>
        <v/>
      </c>
      <c r="K131" s="34" t="str">
        <f t="shared" si="24"/>
        <v/>
      </c>
      <c r="L131" s="26" t="str">
        <f t="shared" si="25"/>
        <v/>
      </c>
      <c r="M131" s="32"/>
      <c r="N131" s="190"/>
      <c r="O131" s="190"/>
      <c r="P131" s="190"/>
      <c r="Q131" s="190"/>
      <c r="R131" s="23"/>
    </row>
    <row r="132" spans="1:18">
      <c r="A132" s="27">
        <f t="shared" ca="1" si="26"/>
        <v>45975</v>
      </c>
      <c r="B132" s="20"/>
      <c r="C132" s="21"/>
      <c r="D132" s="20"/>
      <c r="E132" s="21"/>
      <c r="F132" s="22"/>
      <c r="G132" s="22"/>
      <c r="H132" s="34" t="str">
        <f t="shared" si="21"/>
        <v/>
      </c>
      <c r="I132" s="34" t="str">
        <f t="shared" si="22"/>
        <v/>
      </c>
      <c r="J132" s="34" t="str">
        <f t="shared" si="23"/>
        <v/>
      </c>
      <c r="K132" s="34" t="str">
        <f t="shared" si="24"/>
        <v/>
      </c>
      <c r="L132" s="26" t="str">
        <f t="shared" si="25"/>
        <v/>
      </c>
      <c r="M132" s="32"/>
      <c r="N132" s="190"/>
      <c r="O132" s="190"/>
      <c r="P132" s="190"/>
      <c r="Q132" s="190"/>
      <c r="R132" s="23"/>
    </row>
    <row r="133" spans="1:18">
      <c r="A133" s="27">
        <f t="shared" ca="1" si="26"/>
        <v>45976</v>
      </c>
      <c r="B133" s="20"/>
      <c r="C133" s="21"/>
      <c r="D133" s="20"/>
      <c r="E133" s="21"/>
      <c r="F133" s="22"/>
      <c r="G133" s="22"/>
      <c r="H133" s="34" t="str">
        <f t="shared" si="21"/>
        <v/>
      </c>
      <c r="I133" s="34" t="str">
        <f t="shared" si="22"/>
        <v/>
      </c>
      <c r="J133" s="34" t="str">
        <f t="shared" si="23"/>
        <v/>
      </c>
      <c r="K133" s="34" t="str">
        <f t="shared" si="24"/>
        <v/>
      </c>
      <c r="L133" s="26" t="str">
        <f t="shared" si="25"/>
        <v/>
      </c>
      <c r="M133" s="32"/>
      <c r="N133" s="190"/>
      <c r="O133" s="190"/>
      <c r="P133" s="190"/>
      <c r="Q133" s="190"/>
      <c r="R133" s="23"/>
    </row>
    <row r="134" spans="1:18">
      <c r="A134" s="27">
        <f t="shared" ca="1" si="26"/>
        <v>45977</v>
      </c>
      <c r="B134" s="20"/>
      <c r="C134" s="21"/>
      <c r="D134" s="20"/>
      <c r="E134" s="21"/>
      <c r="F134" s="22"/>
      <c r="G134" s="22"/>
      <c r="H134" s="34" t="str">
        <f t="shared" si="21"/>
        <v/>
      </c>
      <c r="I134" s="34" t="str">
        <f t="shared" si="22"/>
        <v/>
      </c>
      <c r="J134" s="34" t="str">
        <f t="shared" si="23"/>
        <v/>
      </c>
      <c r="K134" s="34" t="str">
        <f t="shared" si="24"/>
        <v/>
      </c>
      <c r="L134" s="26" t="str">
        <f t="shared" si="25"/>
        <v/>
      </c>
      <c r="M134" s="32"/>
      <c r="N134" s="190"/>
      <c r="O134" s="190"/>
      <c r="P134" s="190"/>
      <c r="Q134" s="190"/>
      <c r="R134" s="23"/>
    </row>
    <row r="135" spans="1:18">
      <c r="A135" s="27">
        <f t="shared" ca="1" si="26"/>
        <v>45978</v>
      </c>
      <c r="B135" s="20"/>
      <c r="C135" s="21"/>
      <c r="D135" s="20"/>
      <c r="E135" s="21"/>
      <c r="F135" s="22"/>
      <c r="G135" s="22"/>
      <c r="H135" s="34" t="str">
        <f t="shared" si="21"/>
        <v/>
      </c>
      <c r="I135" s="34" t="str">
        <f t="shared" si="22"/>
        <v/>
      </c>
      <c r="J135" s="34" t="str">
        <f t="shared" si="23"/>
        <v/>
      </c>
      <c r="K135" s="34" t="str">
        <f t="shared" si="24"/>
        <v/>
      </c>
      <c r="L135" s="26" t="str">
        <f t="shared" si="25"/>
        <v/>
      </c>
      <c r="M135" s="32"/>
      <c r="N135" s="190"/>
      <c r="O135" s="190"/>
      <c r="P135" s="190"/>
      <c r="Q135" s="190"/>
      <c r="R135" s="23"/>
    </row>
    <row r="136" spans="1:18">
      <c r="A136" s="27">
        <f t="shared" ca="1" si="26"/>
        <v>45979</v>
      </c>
      <c r="B136" s="20"/>
      <c r="C136" s="21"/>
      <c r="D136" s="20"/>
      <c r="E136" s="21"/>
      <c r="F136" s="22"/>
      <c r="G136" s="22"/>
      <c r="H136" s="34" t="str">
        <f t="shared" si="21"/>
        <v/>
      </c>
      <c r="I136" s="34" t="str">
        <f t="shared" si="22"/>
        <v/>
      </c>
      <c r="J136" s="34" t="str">
        <f t="shared" si="23"/>
        <v/>
      </c>
      <c r="K136" s="34" t="str">
        <f t="shared" si="24"/>
        <v/>
      </c>
      <c r="L136" s="26" t="str">
        <f t="shared" si="25"/>
        <v/>
      </c>
      <c r="M136" s="32"/>
      <c r="N136" s="190"/>
      <c r="O136" s="190"/>
      <c r="P136" s="190"/>
      <c r="Q136" s="190"/>
      <c r="R136" s="23"/>
    </row>
    <row r="137" spans="1:18">
      <c r="A137" s="27">
        <f t="shared" ca="1" si="26"/>
        <v>45980</v>
      </c>
      <c r="B137" s="20"/>
      <c r="C137" s="21"/>
      <c r="D137" s="20"/>
      <c r="E137" s="21"/>
      <c r="F137" s="22"/>
      <c r="G137" s="22"/>
      <c r="H137" s="34" t="str">
        <f t="shared" si="21"/>
        <v/>
      </c>
      <c r="I137" s="34" t="str">
        <f t="shared" si="22"/>
        <v/>
      </c>
      <c r="J137" s="34" t="str">
        <f t="shared" si="23"/>
        <v/>
      </c>
      <c r="K137" s="34" t="str">
        <f t="shared" si="24"/>
        <v/>
      </c>
      <c r="L137" s="26" t="str">
        <f t="shared" si="25"/>
        <v/>
      </c>
      <c r="M137" s="32"/>
      <c r="N137" s="190"/>
      <c r="O137" s="190"/>
      <c r="P137" s="190"/>
      <c r="Q137" s="190"/>
      <c r="R137" s="23"/>
    </row>
    <row r="138" spans="1:18">
      <c r="A138" s="27">
        <f t="shared" ca="1" si="26"/>
        <v>45981</v>
      </c>
      <c r="B138" s="20"/>
      <c r="C138" s="21"/>
      <c r="D138" s="20"/>
      <c r="E138" s="21"/>
      <c r="F138" s="22"/>
      <c r="G138" s="22"/>
      <c r="H138" s="34" t="str">
        <f t="shared" si="21"/>
        <v/>
      </c>
      <c r="I138" s="34" t="str">
        <f t="shared" si="22"/>
        <v/>
      </c>
      <c r="J138" s="34" t="str">
        <f t="shared" si="23"/>
        <v/>
      </c>
      <c r="K138" s="34" t="str">
        <f t="shared" si="24"/>
        <v/>
      </c>
      <c r="L138" s="26" t="str">
        <f t="shared" si="25"/>
        <v/>
      </c>
      <c r="M138" s="32"/>
      <c r="N138" s="190"/>
      <c r="O138" s="190"/>
      <c r="P138" s="190"/>
      <c r="Q138" s="190"/>
      <c r="R138" s="23"/>
    </row>
    <row r="139" spans="1:18">
      <c r="A139" s="27">
        <f t="shared" ca="1" si="26"/>
        <v>45982</v>
      </c>
      <c r="B139" s="20"/>
      <c r="C139" s="21"/>
      <c r="D139" s="20"/>
      <c r="E139" s="21"/>
      <c r="F139" s="22"/>
      <c r="G139" s="22"/>
      <c r="H139" s="34" t="str">
        <f t="shared" si="21"/>
        <v/>
      </c>
      <c r="I139" s="34" t="str">
        <f t="shared" si="22"/>
        <v/>
      </c>
      <c r="J139" s="34" t="str">
        <f t="shared" si="23"/>
        <v/>
      </c>
      <c r="K139" s="34" t="str">
        <f t="shared" si="24"/>
        <v/>
      </c>
      <c r="L139" s="26" t="str">
        <f t="shared" si="25"/>
        <v/>
      </c>
      <c r="M139" s="32"/>
      <c r="N139" s="190"/>
      <c r="O139" s="190"/>
      <c r="P139" s="190"/>
      <c r="Q139" s="190"/>
      <c r="R139" s="23"/>
    </row>
    <row r="140" spans="1:18">
      <c r="A140" s="27">
        <f t="shared" ca="1" si="26"/>
        <v>45983</v>
      </c>
      <c r="B140" s="20"/>
      <c r="C140" s="21"/>
      <c r="D140" s="20"/>
      <c r="E140" s="21"/>
      <c r="F140" s="22"/>
      <c r="G140" s="22"/>
      <c r="H140" s="34" t="str">
        <f t="shared" si="21"/>
        <v/>
      </c>
      <c r="I140" s="34" t="str">
        <f t="shared" si="22"/>
        <v/>
      </c>
      <c r="J140" s="34" t="str">
        <f t="shared" si="23"/>
        <v/>
      </c>
      <c r="K140" s="34" t="str">
        <f t="shared" si="24"/>
        <v/>
      </c>
      <c r="L140" s="26" t="str">
        <f t="shared" si="25"/>
        <v/>
      </c>
      <c r="M140" s="32"/>
      <c r="N140" s="190"/>
      <c r="O140" s="190"/>
      <c r="P140" s="190"/>
      <c r="Q140" s="190"/>
      <c r="R140" s="23"/>
    </row>
    <row r="141" spans="1:18">
      <c r="A141" s="27">
        <f t="shared" ca="1" si="26"/>
        <v>45984</v>
      </c>
      <c r="B141" s="20"/>
      <c r="C141" s="21"/>
      <c r="D141" s="20"/>
      <c r="E141" s="21"/>
      <c r="F141" s="22"/>
      <c r="G141" s="22"/>
      <c r="H141" s="34" t="str">
        <f t="shared" si="21"/>
        <v/>
      </c>
      <c r="I141" s="34" t="str">
        <f t="shared" si="22"/>
        <v/>
      </c>
      <c r="J141" s="34" t="str">
        <f t="shared" si="23"/>
        <v/>
      </c>
      <c r="K141" s="34" t="str">
        <f t="shared" si="24"/>
        <v/>
      </c>
      <c r="L141" s="26" t="str">
        <f t="shared" si="25"/>
        <v/>
      </c>
      <c r="M141" s="32"/>
      <c r="N141" s="190"/>
      <c r="O141" s="190"/>
      <c r="P141" s="190"/>
      <c r="Q141" s="190"/>
      <c r="R141" s="23"/>
    </row>
    <row r="142" spans="1:18">
      <c r="A142" s="27">
        <f t="shared" ca="1" si="26"/>
        <v>45985</v>
      </c>
      <c r="B142" s="20"/>
      <c r="C142" s="21"/>
      <c r="D142" s="20"/>
      <c r="E142" s="21"/>
      <c r="F142" s="22"/>
      <c r="G142" s="22"/>
      <c r="H142" s="34" t="str">
        <f t="shared" si="21"/>
        <v/>
      </c>
      <c r="I142" s="34" t="str">
        <f t="shared" si="22"/>
        <v/>
      </c>
      <c r="J142" s="34" t="str">
        <f t="shared" si="23"/>
        <v/>
      </c>
      <c r="K142" s="34" t="str">
        <f t="shared" si="24"/>
        <v/>
      </c>
      <c r="L142" s="26" t="str">
        <f t="shared" si="25"/>
        <v/>
      </c>
      <c r="M142" s="32"/>
      <c r="N142" s="190"/>
      <c r="O142" s="190"/>
      <c r="P142" s="190"/>
      <c r="Q142" s="190"/>
      <c r="R142" s="23"/>
    </row>
    <row r="143" spans="1:18">
      <c r="A143" s="27">
        <f t="shared" ca="1" si="26"/>
        <v>45986</v>
      </c>
      <c r="B143" s="20"/>
      <c r="C143" s="21"/>
      <c r="D143" s="20"/>
      <c r="E143" s="21"/>
      <c r="F143" s="22"/>
      <c r="G143" s="22"/>
      <c r="H143" s="34" t="str">
        <f t="shared" si="21"/>
        <v/>
      </c>
      <c r="I143" s="34" t="str">
        <f t="shared" si="22"/>
        <v/>
      </c>
      <c r="J143" s="34" t="str">
        <f t="shared" si="23"/>
        <v/>
      </c>
      <c r="K143" s="34" t="str">
        <f t="shared" si="24"/>
        <v/>
      </c>
      <c r="L143" s="26" t="str">
        <f t="shared" si="25"/>
        <v/>
      </c>
      <c r="M143" s="32"/>
      <c r="N143" s="190"/>
      <c r="O143" s="190"/>
      <c r="P143" s="190"/>
      <c r="Q143" s="190"/>
      <c r="R143" s="23"/>
    </row>
    <row r="144" spans="1:18">
      <c r="A144" s="27">
        <f t="shared" ca="1" si="26"/>
        <v>45987</v>
      </c>
      <c r="B144" s="20"/>
      <c r="C144" s="21"/>
      <c r="D144" s="20"/>
      <c r="E144" s="21"/>
      <c r="F144" s="22"/>
      <c r="G144" s="22"/>
      <c r="H144" s="34" t="str">
        <f t="shared" si="21"/>
        <v/>
      </c>
      <c r="I144" s="34" t="str">
        <f t="shared" si="22"/>
        <v/>
      </c>
      <c r="J144" s="34" t="str">
        <f t="shared" si="23"/>
        <v/>
      </c>
      <c r="K144" s="34" t="str">
        <f t="shared" si="24"/>
        <v/>
      </c>
      <c r="L144" s="26" t="str">
        <f t="shared" si="25"/>
        <v/>
      </c>
      <c r="M144" s="32"/>
      <c r="N144" s="190"/>
      <c r="O144" s="190"/>
      <c r="P144" s="190"/>
      <c r="Q144" s="190"/>
      <c r="R144" s="23"/>
    </row>
    <row r="145" spans="1:22">
      <c r="A145" s="27">
        <f t="shared" ca="1" si="26"/>
        <v>45988</v>
      </c>
      <c r="B145" s="20"/>
      <c r="C145" s="21"/>
      <c r="D145" s="20"/>
      <c r="E145" s="21"/>
      <c r="F145" s="22"/>
      <c r="G145" s="22"/>
      <c r="H145" s="34" t="str">
        <f t="shared" si="21"/>
        <v/>
      </c>
      <c r="I145" s="34" t="str">
        <f t="shared" si="22"/>
        <v/>
      </c>
      <c r="J145" s="34" t="str">
        <f t="shared" si="23"/>
        <v/>
      </c>
      <c r="K145" s="34" t="str">
        <f t="shared" si="24"/>
        <v/>
      </c>
      <c r="L145" s="26" t="str">
        <f t="shared" si="25"/>
        <v/>
      </c>
      <c r="M145" s="32"/>
      <c r="N145" s="190"/>
      <c r="O145" s="190"/>
      <c r="P145" s="190"/>
      <c r="Q145" s="190"/>
      <c r="R145" s="23"/>
    </row>
    <row r="146" spans="1:22">
      <c r="A146" s="27">
        <f t="shared" ca="1" si="26"/>
        <v>45989</v>
      </c>
      <c r="B146" s="20"/>
      <c r="C146" s="21"/>
      <c r="D146" s="20"/>
      <c r="E146" s="21"/>
      <c r="F146" s="22"/>
      <c r="G146" s="22"/>
      <c r="H146" s="34" t="str">
        <f t="shared" si="21"/>
        <v/>
      </c>
      <c r="I146" s="34" t="str">
        <f t="shared" si="22"/>
        <v/>
      </c>
      <c r="J146" s="34" t="str">
        <f t="shared" si="23"/>
        <v/>
      </c>
      <c r="K146" s="34" t="str">
        <f t="shared" si="24"/>
        <v/>
      </c>
      <c r="L146" s="26" t="str">
        <f t="shared" si="25"/>
        <v/>
      </c>
      <c r="M146" s="32"/>
      <c r="N146" s="190"/>
      <c r="O146" s="190"/>
      <c r="P146" s="190"/>
      <c r="Q146" s="190"/>
      <c r="R146" s="23"/>
    </row>
    <row r="147" spans="1:22">
      <c r="A147" s="27">
        <f t="shared" ca="1" si="26"/>
        <v>45990</v>
      </c>
      <c r="B147" s="20"/>
      <c r="C147" s="21"/>
      <c r="D147" s="20"/>
      <c r="E147" s="21"/>
      <c r="F147" s="22"/>
      <c r="G147" s="22"/>
      <c r="H147" s="34" t="str">
        <f t="shared" si="21"/>
        <v/>
      </c>
      <c r="I147" s="34" t="str">
        <f t="shared" si="22"/>
        <v/>
      </c>
      <c r="J147" s="34" t="str">
        <f t="shared" si="23"/>
        <v/>
      </c>
      <c r="K147" s="34" t="str">
        <f t="shared" si="24"/>
        <v/>
      </c>
      <c r="L147" s="26" t="str">
        <f t="shared" si="25"/>
        <v/>
      </c>
      <c r="M147" s="32"/>
      <c r="N147" s="190"/>
      <c r="O147" s="190"/>
      <c r="P147" s="190"/>
      <c r="Q147" s="190"/>
      <c r="R147" s="23"/>
    </row>
    <row r="148" spans="1:22">
      <c r="A148" s="27">
        <f t="shared" ca="1" si="26"/>
        <v>45991</v>
      </c>
      <c r="B148" s="20"/>
      <c r="C148" s="21"/>
      <c r="D148" s="20"/>
      <c r="E148" s="21"/>
      <c r="F148" s="22"/>
      <c r="G148" s="22"/>
      <c r="H148" s="34" t="str">
        <f t="shared" si="21"/>
        <v/>
      </c>
      <c r="I148" s="34" t="str">
        <f t="shared" si="22"/>
        <v/>
      </c>
      <c r="J148" s="34" t="str">
        <f t="shared" si="23"/>
        <v/>
      </c>
      <c r="K148" s="34" t="str">
        <f t="shared" si="24"/>
        <v/>
      </c>
      <c r="L148" s="26" t="str">
        <f>IF(AND($B148="",$D148=""),"",($C148-$B148-$F148)+($E148-$D148-$G148))</f>
        <v/>
      </c>
      <c r="M148" s="32"/>
      <c r="N148" s="190"/>
      <c r="O148" s="190"/>
      <c r="P148" s="190"/>
      <c r="Q148" s="190"/>
      <c r="R148" s="23"/>
    </row>
    <row r="149" spans="1:22">
      <c r="A149" s="27">
        <f t="shared" ca="1" si="26"/>
        <v>45992</v>
      </c>
      <c r="B149" s="20"/>
      <c r="C149" s="21"/>
      <c r="D149" s="20"/>
      <c r="E149" s="21"/>
      <c r="F149" s="22"/>
      <c r="G149" s="22"/>
      <c r="H149" s="34" t="str">
        <f t="shared" si="21"/>
        <v/>
      </c>
      <c r="I149" s="34" t="str">
        <f t="shared" si="22"/>
        <v/>
      </c>
      <c r="J149" s="34" t="str">
        <f t="shared" si="23"/>
        <v/>
      </c>
      <c r="K149" s="34" t="str">
        <f t="shared" si="24"/>
        <v/>
      </c>
      <c r="L149" s="26" t="str">
        <f>IF(AND($B149="",$D149=""),"",($C149-$B149-$F149)+($E149-$D149-$G149))</f>
        <v/>
      </c>
      <c r="M149" s="32"/>
      <c r="N149" s="190"/>
      <c r="O149" s="190"/>
      <c r="P149" s="190"/>
      <c r="Q149" s="190"/>
      <c r="R149" s="23"/>
    </row>
    <row r="150" spans="1:22">
      <c r="A150" s="5" t="s">
        <v>11</v>
      </c>
      <c r="B150" s="191"/>
      <c r="C150" s="192"/>
      <c r="D150" s="191"/>
      <c r="E150" s="192"/>
      <c r="F150" s="26" t="str">
        <f>IF(SUM($F119:$F149)=0,"",SUM($F119:$F149))</f>
        <v/>
      </c>
      <c r="G150" s="26" t="str">
        <f>IF(SUM($G119:$G149)=0,"",SUM($G119:$G149))</f>
        <v/>
      </c>
      <c r="H150" s="26" t="str">
        <f>IF(SUM(H119:H149)=0,"",SUM(H119:H149))</f>
        <v/>
      </c>
      <c r="I150" s="26" t="str">
        <f>IF(SUM(I119:I149)=0,"",SUM(I119:I149))</f>
        <v/>
      </c>
      <c r="J150" s="26" t="str">
        <f t="shared" ref="J150:K150" si="27">IF(SUM(J119:J149)=0,"",SUM(J119:J149))</f>
        <v/>
      </c>
      <c r="K150" s="26" t="str">
        <f t="shared" si="27"/>
        <v/>
      </c>
      <c r="L150" s="26" t="str">
        <f>IF(SUM($L119:$L149)=0,"",SUM($L119:$L149))</f>
        <v/>
      </c>
      <c r="M150" s="33"/>
      <c r="N150" s="193"/>
      <c r="O150" s="193"/>
      <c r="P150" s="193"/>
      <c r="Q150" s="193"/>
      <c r="R150" s="6"/>
    </row>
    <row r="152" spans="1:22" ht="27" customHeight="1">
      <c r="A152" s="194" t="s">
        <v>22</v>
      </c>
      <c r="B152" s="189" t="s">
        <v>103</v>
      </c>
      <c r="C152" s="189"/>
      <c r="D152" s="189"/>
      <c r="E152" s="189"/>
      <c r="F152" s="189" t="s">
        <v>23</v>
      </c>
      <c r="G152" s="189"/>
      <c r="H152" s="189" t="s">
        <v>88</v>
      </c>
      <c r="I152" s="189"/>
      <c r="J152" s="189"/>
      <c r="K152" s="189"/>
      <c r="L152" s="189" t="s">
        <v>87</v>
      </c>
      <c r="M152" s="195" t="s">
        <v>96</v>
      </c>
      <c r="N152" s="194" t="s">
        <v>25</v>
      </c>
      <c r="O152" s="194"/>
      <c r="P152" s="194"/>
      <c r="Q152" s="194"/>
      <c r="R152" s="189" t="s">
        <v>100</v>
      </c>
    </row>
    <row r="153" spans="1:22" ht="14.25" customHeight="1">
      <c r="A153" s="194"/>
      <c r="B153" s="189" t="s">
        <v>82</v>
      </c>
      <c r="C153" s="189"/>
      <c r="D153" s="189" t="s">
        <v>84</v>
      </c>
      <c r="E153" s="189"/>
      <c r="F153" s="189"/>
      <c r="G153" s="189"/>
      <c r="H153" s="189" t="s">
        <v>90</v>
      </c>
      <c r="I153" s="189"/>
      <c r="J153" s="189" t="s">
        <v>89</v>
      </c>
      <c r="K153" s="189"/>
      <c r="L153" s="189"/>
      <c r="M153" s="196"/>
      <c r="N153" s="194"/>
      <c r="O153" s="194"/>
      <c r="P153" s="194"/>
      <c r="Q153" s="194"/>
      <c r="R153" s="189"/>
    </row>
    <row r="154" spans="1:22">
      <c r="A154" s="194"/>
      <c r="B154" s="43" t="s">
        <v>26</v>
      </c>
      <c r="C154" s="43" t="s">
        <v>27</v>
      </c>
      <c r="D154" s="43" t="s">
        <v>26</v>
      </c>
      <c r="E154" s="43" t="s">
        <v>27</v>
      </c>
      <c r="F154" s="44" t="s">
        <v>85</v>
      </c>
      <c r="G154" s="44" t="s">
        <v>86</v>
      </c>
      <c r="H154" s="44" t="s">
        <v>81</v>
      </c>
      <c r="I154" s="44" t="s">
        <v>83</v>
      </c>
      <c r="J154" s="44" t="s">
        <v>81</v>
      </c>
      <c r="K154" s="44" t="s">
        <v>95</v>
      </c>
      <c r="L154" s="189"/>
      <c r="M154" s="197"/>
      <c r="N154" s="194"/>
      <c r="O154" s="194"/>
      <c r="P154" s="194"/>
      <c r="Q154" s="194"/>
      <c r="R154" s="194"/>
    </row>
    <row r="155" spans="1:22">
      <c r="A155" s="27" cm="1">
        <f t="array" aca="1" ref="A155" ca="1">DATE("2025","8"+4,IFERROR(INDIRECT(T1),"1"))</f>
        <v>45992</v>
      </c>
      <c r="B155" s="20"/>
      <c r="C155" s="21"/>
      <c r="D155" s="20"/>
      <c r="E155" s="21"/>
      <c r="F155" s="22"/>
      <c r="G155" s="22"/>
      <c r="H155" s="34" t="str">
        <f>IF(OR(B155="",LEFT(M155,1)="✓"),"",C155-B155-F155)</f>
        <v/>
      </c>
      <c r="I155" s="34" t="str">
        <f>IF(OR(D155="",LEFT(M155,1)="✓"),"",E155-D155-G155)</f>
        <v/>
      </c>
      <c r="J155" s="34" t="str">
        <f>IF(AND(B155&lt;&gt;"",M155="✓所定"),C155-B155-F155,"")</f>
        <v/>
      </c>
      <c r="K155" s="34" t="str">
        <f>IF(AND(B155&lt;&gt;"",M155="✓法定"),C155-B155-F155,"")</f>
        <v/>
      </c>
      <c r="L155" s="26" t="str">
        <f t="shared" ref="L155:L185" si="28">IF(AND($B155="",$D155=""),"",($C155-$B155-$F155)+($E155-$D155-$G155))</f>
        <v/>
      </c>
      <c r="M155" s="32"/>
      <c r="N155" s="190"/>
      <c r="O155" s="190"/>
      <c r="P155" s="190"/>
      <c r="Q155" s="190"/>
      <c r="R155" s="23"/>
      <c r="V155" s="1" t="s">
        <v>171</v>
      </c>
    </row>
    <row r="156" spans="1:22">
      <c r="A156" s="27">
        <f ca="1">A155+1</f>
        <v>45993</v>
      </c>
      <c r="B156" s="20"/>
      <c r="C156" s="21"/>
      <c r="D156" s="20"/>
      <c r="E156" s="21"/>
      <c r="F156" s="22"/>
      <c r="G156" s="22"/>
      <c r="H156" s="34" t="str">
        <f t="shared" ref="H156:H185" si="29">IF(OR(B156="",LEFT(M156,1)="✓"),"",C156-B156-F156)</f>
        <v/>
      </c>
      <c r="I156" s="34" t="str">
        <f t="shared" ref="I156:I185" si="30">IF(OR(D156="",LEFT(M156,1)="✓"),"",E156-D156-G156)</f>
        <v/>
      </c>
      <c r="J156" s="34" t="str">
        <f t="shared" ref="J156:J185" si="31">IF(AND(B156&lt;&gt;"",M156="✓所定"),C156-B156-F156,"")</f>
        <v/>
      </c>
      <c r="K156" s="34" t="str">
        <f t="shared" ref="K156:K185" si="32">IF(AND(B156&lt;&gt;"",M156="✓法定"),C156-B156-F156,"")</f>
        <v/>
      </c>
      <c r="L156" s="26" t="str">
        <f t="shared" si="28"/>
        <v/>
      </c>
      <c r="M156" s="32"/>
      <c r="N156" s="190"/>
      <c r="O156" s="190"/>
      <c r="P156" s="190"/>
      <c r="Q156" s="190"/>
      <c r="R156" s="23"/>
      <c r="V156" s="1" t="s">
        <v>172</v>
      </c>
    </row>
    <row r="157" spans="1:22">
      <c r="A157" s="27">
        <f t="shared" ref="A157:A185" ca="1" si="33">A156+1</f>
        <v>45994</v>
      </c>
      <c r="B157" s="20"/>
      <c r="C157" s="21"/>
      <c r="D157" s="20"/>
      <c r="E157" s="21"/>
      <c r="F157" s="22"/>
      <c r="G157" s="22"/>
      <c r="H157" s="34" t="str">
        <f t="shared" si="29"/>
        <v/>
      </c>
      <c r="I157" s="34" t="str">
        <f t="shared" si="30"/>
        <v/>
      </c>
      <c r="J157" s="34" t="str">
        <f t="shared" si="31"/>
        <v/>
      </c>
      <c r="K157" s="34" t="str">
        <f t="shared" si="32"/>
        <v/>
      </c>
      <c r="L157" s="26" t="str">
        <f t="shared" si="28"/>
        <v/>
      </c>
      <c r="M157" s="32"/>
      <c r="N157" s="190"/>
      <c r="O157" s="190"/>
      <c r="P157" s="190"/>
      <c r="Q157" s="190"/>
      <c r="R157" s="23"/>
    </row>
    <row r="158" spans="1:22">
      <c r="A158" s="27">
        <f t="shared" ca="1" si="33"/>
        <v>45995</v>
      </c>
      <c r="B158" s="20"/>
      <c r="C158" s="21"/>
      <c r="D158" s="20"/>
      <c r="E158" s="21"/>
      <c r="F158" s="22"/>
      <c r="G158" s="22"/>
      <c r="H158" s="34" t="str">
        <f t="shared" si="29"/>
        <v/>
      </c>
      <c r="I158" s="34" t="str">
        <f t="shared" si="30"/>
        <v/>
      </c>
      <c r="J158" s="34" t="str">
        <f t="shared" si="31"/>
        <v/>
      </c>
      <c r="K158" s="34" t="str">
        <f t="shared" si="32"/>
        <v/>
      </c>
      <c r="L158" s="26" t="str">
        <f t="shared" si="28"/>
        <v/>
      </c>
      <c r="M158" s="32"/>
      <c r="N158" s="190"/>
      <c r="O158" s="190"/>
      <c r="P158" s="190"/>
      <c r="Q158" s="190"/>
      <c r="R158" s="23"/>
    </row>
    <row r="159" spans="1:22">
      <c r="A159" s="27">
        <f t="shared" ca="1" si="33"/>
        <v>45996</v>
      </c>
      <c r="B159" s="20"/>
      <c r="C159" s="21"/>
      <c r="D159" s="20"/>
      <c r="E159" s="21"/>
      <c r="F159" s="22"/>
      <c r="G159" s="22"/>
      <c r="H159" s="34" t="str">
        <f t="shared" si="29"/>
        <v/>
      </c>
      <c r="I159" s="34" t="str">
        <f t="shared" si="30"/>
        <v/>
      </c>
      <c r="J159" s="34" t="str">
        <f t="shared" si="31"/>
        <v/>
      </c>
      <c r="K159" s="34" t="str">
        <f t="shared" si="32"/>
        <v/>
      </c>
      <c r="L159" s="26" t="str">
        <f t="shared" si="28"/>
        <v/>
      </c>
      <c r="M159" s="32"/>
      <c r="N159" s="190"/>
      <c r="O159" s="190"/>
      <c r="P159" s="190"/>
      <c r="Q159" s="190"/>
      <c r="R159" s="23"/>
    </row>
    <row r="160" spans="1:22">
      <c r="A160" s="27">
        <f t="shared" ca="1" si="33"/>
        <v>45997</v>
      </c>
      <c r="B160" s="20"/>
      <c r="C160" s="21"/>
      <c r="D160" s="20"/>
      <c r="E160" s="21"/>
      <c r="F160" s="22"/>
      <c r="G160" s="22"/>
      <c r="H160" s="34" t="str">
        <f t="shared" si="29"/>
        <v/>
      </c>
      <c r="I160" s="34" t="str">
        <f t="shared" si="30"/>
        <v/>
      </c>
      <c r="J160" s="34" t="str">
        <f t="shared" si="31"/>
        <v/>
      </c>
      <c r="K160" s="34" t="str">
        <f t="shared" si="32"/>
        <v/>
      </c>
      <c r="L160" s="26" t="str">
        <f t="shared" si="28"/>
        <v/>
      </c>
      <c r="M160" s="32"/>
      <c r="N160" s="190"/>
      <c r="O160" s="190"/>
      <c r="P160" s="190"/>
      <c r="Q160" s="190"/>
      <c r="R160" s="23"/>
    </row>
    <row r="161" spans="1:18">
      <c r="A161" s="27">
        <f t="shared" ca="1" si="33"/>
        <v>45998</v>
      </c>
      <c r="B161" s="20"/>
      <c r="C161" s="21"/>
      <c r="D161" s="20"/>
      <c r="E161" s="21"/>
      <c r="F161" s="22"/>
      <c r="G161" s="22"/>
      <c r="H161" s="34" t="str">
        <f t="shared" si="29"/>
        <v/>
      </c>
      <c r="I161" s="34" t="str">
        <f t="shared" si="30"/>
        <v/>
      </c>
      <c r="J161" s="34" t="str">
        <f t="shared" si="31"/>
        <v/>
      </c>
      <c r="K161" s="34" t="str">
        <f t="shared" si="32"/>
        <v/>
      </c>
      <c r="L161" s="26" t="str">
        <f t="shared" si="28"/>
        <v/>
      </c>
      <c r="M161" s="32"/>
      <c r="N161" s="190"/>
      <c r="O161" s="190"/>
      <c r="P161" s="190"/>
      <c r="Q161" s="190"/>
      <c r="R161" s="23"/>
    </row>
    <row r="162" spans="1:18">
      <c r="A162" s="27">
        <f t="shared" ca="1" si="33"/>
        <v>45999</v>
      </c>
      <c r="B162" s="20"/>
      <c r="C162" s="21"/>
      <c r="D162" s="20"/>
      <c r="E162" s="21"/>
      <c r="F162" s="22"/>
      <c r="G162" s="22"/>
      <c r="H162" s="34" t="str">
        <f t="shared" si="29"/>
        <v/>
      </c>
      <c r="I162" s="34" t="str">
        <f t="shared" si="30"/>
        <v/>
      </c>
      <c r="J162" s="34" t="str">
        <f t="shared" si="31"/>
        <v/>
      </c>
      <c r="K162" s="34" t="str">
        <f t="shared" si="32"/>
        <v/>
      </c>
      <c r="L162" s="26" t="str">
        <f t="shared" si="28"/>
        <v/>
      </c>
      <c r="M162" s="32"/>
      <c r="N162" s="190"/>
      <c r="O162" s="190"/>
      <c r="P162" s="190"/>
      <c r="Q162" s="190"/>
      <c r="R162" s="23"/>
    </row>
    <row r="163" spans="1:18">
      <c r="A163" s="27">
        <f t="shared" ca="1" si="33"/>
        <v>46000</v>
      </c>
      <c r="B163" s="20"/>
      <c r="C163" s="21"/>
      <c r="D163" s="20"/>
      <c r="E163" s="21"/>
      <c r="F163" s="22"/>
      <c r="G163" s="22"/>
      <c r="H163" s="34" t="str">
        <f t="shared" si="29"/>
        <v/>
      </c>
      <c r="I163" s="34" t="str">
        <f t="shared" si="30"/>
        <v/>
      </c>
      <c r="J163" s="34" t="str">
        <f t="shared" si="31"/>
        <v/>
      </c>
      <c r="K163" s="34" t="str">
        <f t="shared" si="32"/>
        <v/>
      </c>
      <c r="L163" s="26" t="str">
        <f t="shared" si="28"/>
        <v/>
      </c>
      <c r="M163" s="32"/>
      <c r="N163" s="190"/>
      <c r="O163" s="190"/>
      <c r="P163" s="190"/>
      <c r="Q163" s="190"/>
      <c r="R163" s="23"/>
    </row>
    <row r="164" spans="1:18">
      <c r="A164" s="27">
        <f t="shared" ca="1" si="33"/>
        <v>46001</v>
      </c>
      <c r="B164" s="20"/>
      <c r="C164" s="21"/>
      <c r="D164" s="20"/>
      <c r="E164" s="21"/>
      <c r="F164" s="22"/>
      <c r="G164" s="22"/>
      <c r="H164" s="34" t="str">
        <f t="shared" si="29"/>
        <v/>
      </c>
      <c r="I164" s="34" t="str">
        <f t="shared" si="30"/>
        <v/>
      </c>
      <c r="J164" s="34" t="str">
        <f t="shared" si="31"/>
        <v/>
      </c>
      <c r="K164" s="34" t="str">
        <f t="shared" si="32"/>
        <v/>
      </c>
      <c r="L164" s="26" t="str">
        <f t="shared" si="28"/>
        <v/>
      </c>
      <c r="M164" s="32"/>
      <c r="N164" s="190"/>
      <c r="O164" s="190"/>
      <c r="P164" s="190"/>
      <c r="Q164" s="190"/>
      <c r="R164" s="23"/>
    </row>
    <row r="165" spans="1:18">
      <c r="A165" s="27">
        <f t="shared" ca="1" si="33"/>
        <v>46002</v>
      </c>
      <c r="B165" s="20"/>
      <c r="C165" s="21"/>
      <c r="D165" s="20"/>
      <c r="E165" s="21"/>
      <c r="F165" s="22"/>
      <c r="G165" s="22"/>
      <c r="H165" s="34" t="str">
        <f t="shared" si="29"/>
        <v/>
      </c>
      <c r="I165" s="34" t="str">
        <f t="shared" si="30"/>
        <v/>
      </c>
      <c r="J165" s="34" t="str">
        <f t="shared" si="31"/>
        <v/>
      </c>
      <c r="K165" s="34" t="str">
        <f t="shared" si="32"/>
        <v/>
      </c>
      <c r="L165" s="26" t="str">
        <f t="shared" si="28"/>
        <v/>
      </c>
      <c r="M165" s="32"/>
      <c r="N165" s="190"/>
      <c r="O165" s="190"/>
      <c r="P165" s="190"/>
      <c r="Q165" s="190"/>
      <c r="R165" s="23"/>
    </row>
    <row r="166" spans="1:18">
      <c r="A166" s="27">
        <f t="shared" ca="1" si="33"/>
        <v>46003</v>
      </c>
      <c r="B166" s="20"/>
      <c r="C166" s="21"/>
      <c r="D166" s="20"/>
      <c r="E166" s="21"/>
      <c r="F166" s="22"/>
      <c r="G166" s="22"/>
      <c r="H166" s="34" t="str">
        <f t="shared" si="29"/>
        <v/>
      </c>
      <c r="I166" s="34" t="str">
        <f t="shared" si="30"/>
        <v/>
      </c>
      <c r="J166" s="34" t="str">
        <f t="shared" si="31"/>
        <v/>
      </c>
      <c r="K166" s="34" t="str">
        <f t="shared" si="32"/>
        <v/>
      </c>
      <c r="L166" s="26" t="str">
        <f t="shared" si="28"/>
        <v/>
      </c>
      <c r="M166" s="32"/>
      <c r="N166" s="190"/>
      <c r="O166" s="190"/>
      <c r="P166" s="190"/>
      <c r="Q166" s="190"/>
      <c r="R166" s="23"/>
    </row>
    <row r="167" spans="1:18">
      <c r="A167" s="27">
        <f t="shared" ca="1" si="33"/>
        <v>46004</v>
      </c>
      <c r="B167" s="20"/>
      <c r="C167" s="21"/>
      <c r="D167" s="20"/>
      <c r="E167" s="21"/>
      <c r="F167" s="22"/>
      <c r="G167" s="22"/>
      <c r="H167" s="34" t="str">
        <f t="shared" si="29"/>
        <v/>
      </c>
      <c r="I167" s="34" t="str">
        <f t="shared" si="30"/>
        <v/>
      </c>
      <c r="J167" s="34" t="str">
        <f t="shared" si="31"/>
        <v/>
      </c>
      <c r="K167" s="34" t="str">
        <f t="shared" si="32"/>
        <v/>
      </c>
      <c r="L167" s="26" t="str">
        <f t="shared" si="28"/>
        <v/>
      </c>
      <c r="M167" s="32"/>
      <c r="N167" s="190"/>
      <c r="O167" s="190"/>
      <c r="P167" s="190"/>
      <c r="Q167" s="190"/>
      <c r="R167" s="23"/>
    </row>
    <row r="168" spans="1:18">
      <c r="A168" s="27">
        <f t="shared" ca="1" si="33"/>
        <v>46005</v>
      </c>
      <c r="B168" s="20"/>
      <c r="C168" s="21"/>
      <c r="D168" s="20"/>
      <c r="E168" s="21"/>
      <c r="F168" s="22"/>
      <c r="G168" s="22"/>
      <c r="H168" s="34" t="str">
        <f t="shared" si="29"/>
        <v/>
      </c>
      <c r="I168" s="34" t="str">
        <f t="shared" si="30"/>
        <v/>
      </c>
      <c r="J168" s="34" t="str">
        <f t="shared" si="31"/>
        <v/>
      </c>
      <c r="K168" s="34" t="str">
        <f t="shared" si="32"/>
        <v/>
      </c>
      <c r="L168" s="26" t="str">
        <f t="shared" si="28"/>
        <v/>
      </c>
      <c r="M168" s="32"/>
      <c r="N168" s="190"/>
      <c r="O168" s="190"/>
      <c r="P168" s="190"/>
      <c r="Q168" s="190"/>
      <c r="R168" s="23"/>
    </row>
    <row r="169" spans="1:18">
      <c r="A169" s="27">
        <f t="shared" ca="1" si="33"/>
        <v>46006</v>
      </c>
      <c r="B169" s="20"/>
      <c r="C169" s="21"/>
      <c r="D169" s="20"/>
      <c r="E169" s="21"/>
      <c r="F169" s="22"/>
      <c r="G169" s="22"/>
      <c r="H169" s="34" t="str">
        <f t="shared" si="29"/>
        <v/>
      </c>
      <c r="I169" s="34" t="str">
        <f t="shared" si="30"/>
        <v/>
      </c>
      <c r="J169" s="34" t="str">
        <f t="shared" si="31"/>
        <v/>
      </c>
      <c r="K169" s="34" t="str">
        <f t="shared" si="32"/>
        <v/>
      </c>
      <c r="L169" s="26" t="str">
        <f t="shared" si="28"/>
        <v/>
      </c>
      <c r="M169" s="32"/>
      <c r="N169" s="190"/>
      <c r="O169" s="190"/>
      <c r="P169" s="190"/>
      <c r="Q169" s="190"/>
      <c r="R169" s="23"/>
    </row>
    <row r="170" spans="1:18">
      <c r="A170" s="27">
        <f t="shared" ca="1" si="33"/>
        <v>46007</v>
      </c>
      <c r="B170" s="20"/>
      <c r="C170" s="21"/>
      <c r="D170" s="20"/>
      <c r="E170" s="21"/>
      <c r="F170" s="22"/>
      <c r="G170" s="22"/>
      <c r="H170" s="34" t="str">
        <f t="shared" si="29"/>
        <v/>
      </c>
      <c r="I170" s="34" t="str">
        <f t="shared" si="30"/>
        <v/>
      </c>
      <c r="J170" s="34" t="str">
        <f t="shared" si="31"/>
        <v/>
      </c>
      <c r="K170" s="34" t="str">
        <f t="shared" si="32"/>
        <v/>
      </c>
      <c r="L170" s="26" t="str">
        <f t="shared" si="28"/>
        <v/>
      </c>
      <c r="M170" s="32"/>
      <c r="N170" s="190"/>
      <c r="O170" s="190"/>
      <c r="P170" s="190"/>
      <c r="Q170" s="190"/>
      <c r="R170" s="23"/>
    </row>
    <row r="171" spans="1:18">
      <c r="A171" s="27">
        <f t="shared" ca="1" si="33"/>
        <v>46008</v>
      </c>
      <c r="B171" s="20"/>
      <c r="C171" s="21"/>
      <c r="D171" s="20"/>
      <c r="E171" s="21"/>
      <c r="F171" s="22"/>
      <c r="G171" s="22"/>
      <c r="H171" s="34" t="str">
        <f t="shared" si="29"/>
        <v/>
      </c>
      <c r="I171" s="34" t="str">
        <f t="shared" si="30"/>
        <v/>
      </c>
      <c r="J171" s="34" t="str">
        <f t="shared" si="31"/>
        <v/>
      </c>
      <c r="K171" s="34" t="str">
        <f t="shared" si="32"/>
        <v/>
      </c>
      <c r="L171" s="26" t="str">
        <f t="shared" si="28"/>
        <v/>
      </c>
      <c r="M171" s="32"/>
      <c r="N171" s="190"/>
      <c r="O171" s="190"/>
      <c r="P171" s="190"/>
      <c r="Q171" s="190"/>
      <c r="R171" s="23"/>
    </row>
    <row r="172" spans="1:18">
      <c r="A172" s="27">
        <f t="shared" ca="1" si="33"/>
        <v>46009</v>
      </c>
      <c r="B172" s="20"/>
      <c r="C172" s="21"/>
      <c r="D172" s="20"/>
      <c r="E172" s="21"/>
      <c r="F172" s="22"/>
      <c r="G172" s="22"/>
      <c r="H172" s="34" t="str">
        <f t="shared" si="29"/>
        <v/>
      </c>
      <c r="I172" s="34" t="str">
        <f t="shared" si="30"/>
        <v/>
      </c>
      <c r="J172" s="34" t="str">
        <f t="shared" si="31"/>
        <v/>
      </c>
      <c r="K172" s="34" t="str">
        <f t="shared" si="32"/>
        <v/>
      </c>
      <c r="L172" s="26" t="str">
        <f t="shared" si="28"/>
        <v/>
      </c>
      <c r="M172" s="32"/>
      <c r="N172" s="190"/>
      <c r="O172" s="190"/>
      <c r="P172" s="190"/>
      <c r="Q172" s="190"/>
      <c r="R172" s="23"/>
    </row>
    <row r="173" spans="1:18">
      <c r="A173" s="27">
        <f t="shared" ca="1" si="33"/>
        <v>46010</v>
      </c>
      <c r="B173" s="20"/>
      <c r="C173" s="21"/>
      <c r="D173" s="20"/>
      <c r="E173" s="21"/>
      <c r="F173" s="22"/>
      <c r="G173" s="22"/>
      <c r="H173" s="34" t="str">
        <f t="shared" si="29"/>
        <v/>
      </c>
      <c r="I173" s="34" t="str">
        <f t="shared" si="30"/>
        <v/>
      </c>
      <c r="J173" s="34" t="str">
        <f t="shared" si="31"/>
        <v/>
      </c>
      <c r="K173" s="34" t="str">
        <f t="shared" si="32"/>
        <v/>
      </c>
      <c r="L173" s="26" t="str">
        <f t="shared" si="28"/>
        <v/>
      </c>
      <c r="M173" s="32"/>
      <c r="N173" s="190"/>
      <c r="O173" s="190"/>
      <c r="P173" s="190"/>
      <c r="Q173" s="190"/>
      <c r="R173" s="23"/>
    </row>
    <row r="174" spans="1:18">
      <c r="A174" s="27">
        <f t="shared" ca="1" si="33"/>
        <v>46011</v>
      </c>
      <c r="B174" s="20"/>
      <c r="C174" s="21"/>
      <c r="D174" s="20"/>
      <c r="E174" s="21"/>
      <c r="F174" s="22"/>
      <c r="G174" s="22"/>
      <c r="H174" s="34" t="str">
        <f t="shared" si="29"/>
        <v/>
      </c>
      <c r="I174" s="34" t="str">
        <f t="shared" si="30"/>
        <v/>
      </c>
      <c r="J174" s="34" t="str">
        <f t="shared" si="31"/>
        <v/>
      </c>
      <c r="K174" s="34" t="str">
        <f t="shared" si="32"/>
        <v/>
      </c>
      <c r="L174" s="26" t="str">
        <f t="shared" si="28"/>
        <v/>
      </c>
      <c r="M174" s="32"/>
      <c r="N174" s="190"/>
      <c r="O174" s="190"/>
      <c r="P174" s="190"/>
      <c r="Q174" s="190"/>
      <c r="R174" s="23"/>
    </row>
    <row r="175" spans="1:18">
      <c r="A175" s="27">
        <f t="shared" ca="1" si="33"/>
        <v>46012</v>
      </c>
      <c r="B175" s="20"/>
      <c r="C175" s="21"/>
      <c r="D175" s="20"/>
      <c r="E175" s="21"/>
      <c r="F175" s="22"/>
      <c r="G175" s="22"/>
      <c r="H175" s="34" t="str">
        <f t="shared" si="29"/>
        <v/>
      </c>
      <c r="I175" s="34" t="str">
        <f t="shared" si="30"/>
        <v/>
      </c>
      <c r="J175" s="34" t="str">
        <f t="shared" si="31"/>
        <v/>
      </c>
      <c r="K175" s="34" t="str">
        <f t="shared" si="32"/>
        <v/>
      </c>
      <c r="L175" s="26" t="str">
        <f t="shared" si="28"/>
        <v/>
      </c>
      <c r="M175" s="32"/>
      <c r="N175" s="190"/>
      <c r="O175" s="190"/>
      <c r="P175" s="190"/>
      <c r="Q175" s="190"/>
      <c r="R175" s="23"/>
    </row>
    <row r="176" spans="1:18">
      <c r="A176" s="27">
        <f t="shared" ca="1" si="33"/>
        <v>46013</v>
      </c>
      <c r="B176" s="20"/>
      <c r="C176" s="21"/>
      <c r="D176" s="20"/>
      <c r="E176" s="21"/>
      <c r="F176" s="22"/>
      <c r="G176" s="22"/>
      <c r="H176" s="34" t="str">
        <f t="shared" si="29"/>
        <v/>
      </c>
      <c r="I176" s="34" t="str">
        <f t="shared" si="30"/>
        <v/>
      </c>
      <c r="J176" s="34" t="str">
        <f t="shared" si="31"/>
        <v/>
      </c>
      <c r="K176" s="34" t="str">
        <f t="shared" si="32"/>
        <v/>
      </c>
      <c r="L176" s="26" t="str">
        <f t="shared" si="28"/>
        <v/>
      </c>
      <c r="M176" s="32"/>
      <c r="N176" s="190"/>
      <c r="O176" s="190"/>
      <c r="P176" s="190"/>
      <c r="Q176" s="190"/>
      <c r="R176" s="23"/>
    </row>
    <row r="177" spans="1:22">
      <c r="A177" s="27">
        <f t="shared" ca="1" si="33"/>
        <v>46014</v>
      </c>
      <c r="B177" s="20"/>
      <c r="C177" s="21"/>
      <c r="D177" s="20"/>
      <c r="E177" s="21"/>
      <c r="F177" s="22"/>
      <c r="G177" s="22"/>
      <c r="H177" s="34" t="str">
        <f t="shared" si="29"/>
        <v/>
      </c>
      <c r="I177" s="34" t="str">
        <f t="shared" si="30"/>
        <v/>
      </c>
      <c r="J177" s="34" t="str">
        <f t="shared" si="31"/>
        <v/>
      </c>
      <c r="K177" s="34" t="str">
        <f t="shared" si="32"/>
        <v/>
      </c>
      <c r="L177" s="26" t="str">
        <f t="shared" si="28"/>
        <v/>
      </c>
      <c r="M177" s="32"/>
      <c r="N177" s="190"/>
      <c r="O177" s="190"/>
      <c r="P177" s="190"/>
      <c r="Q177" s="190"/>
      <c r="R177" s="23"/>
    </row>
    <row r="178" spans="1:22">
      <c r="A178" s="27">
        <f t="shared" ca="1" si="33"/>
        <v>46015</v>
      </c>
      <c r="B178" s="20"/>
      <c r="C178" s="21"/>
      <c r="D178" s="20"/>
      <c r="E178" s="21"/>
      <c r="F178" s="22"/>
      <c r="G178" s="22"/>
      <c r="H178" s="34" t="str">
        <f t="shared" si="29"/>
        <v/>
      </c>
      <c r="I178" s="34" t="str">
        <f t="shared" si="30"/>
        <v/>
      </c>
      <c r="J178" s="34" t="str">
        <f t="shared" si="31"/>
        <v/>
      </c>
      <c r="K178" s="34" t="str">
        <f t="shared" si="32"/>
        <v/>
      </c>
      <c r="L178" s="26" t="str">
        <f t="shared" si="28"/>
        <v/>
      </c>
      <c r="M178" s="32"/>
      <c r="N178" s="190"/>
      <c r="O178" s="190"/>
      <c r="P178" s="190"/>
      <c r="Q178" s="190"/>
      <c r="R178" s="23"/>
    </row>
    <row r="179" spans="1:22">
      <c r="A179" s="27">
        <f t="shared" ca="1" si="33"/>
        <v>46016</v>
      </c>
      <c r="B179" s="20"/>
      <c r="C179" s="21"/>
      <c r="D179" s="20"/>
      <c r="E179" s="21"/>
      <c r="F179" s="22"/>
      <c r="G179" s="22"/>
      <c r="H179" s="34" t="str">
        <f t="shared" si="29"/>
        <v/>
      </c>
      <c r="I179" s="34" t="str">
        <f t="shared" si="30"/>
        <v/>
      </c>
      <c r="J179" s="34" t="str">
        <f t="shared" si="31"/>
        <v/>
      </c>
      <c r="K179" s="34" t="str">
        <f t="shared" si="32"/>
        <v/>
      </c>
      <c r="L179" s="26" t="str">
        <f t="shared" si="28"/>
        <v/>
      </c>
      <c r="M179" s="32"/>
      <c r="N179" s="190"/>
      <c r="O179" s="190"/>
      <c r="P179" s="190"/>
      <c r="Q179" s="190"/>
      <c r="R179" s="23"/>
    </row>
    <row r="180" spans="1:22">
      <c r="A180" s="27">
        <f t="shared" ca="1" si="33"/>
        <v>46017</v>
      </c>
      <c r="B180" s="20"/>
      <c r="C180" s="21"/>
      <c r="D180" s="20"/>
      <c r="E180" s="21"/>
      <c r="F180" s="22"/>
      <c r="G180" s="22"/>
      <c r="H180" s="34" t="str">
        <f t="shared" si="29"/>
        <v/>
      </c>
      <c r="I180" s="34" t="str">
        <f t="shared" si="30"/>
        <v/>
      </c>
      <c r="J180" s="34" t="str">
        <f t="shared" si="31"/>
        <v/>
      </c>
      <c r="K180" s="34" t="str">
        <f t="shared" si="32"/>
        <v/>
      </c>
      <c r="L180" s="26" t="str">
        <f t="shared" si="28"/>
        <v/>
      </c>
      <c r="M180" s="32"/>
      <c r="N180" s="190"/>
      <c r="O180" s="190"/>
      <c r="P180" s="190"/>
      <c r="Q180" s="190"/>
      <c r="R180" s="23"/>
    </row>
    <row r="181" spans="1:22">
      <c r="A181" s="27">
        <f t="shared" ca="1" si="33"/>
        <v>46018</v>
      </c>
      <c r="B181" s="20"/>
      <c r="C181" s="21"/>
      <c r="D181" s="20"/>
      <c r="E181" s="21"/>
      <c r="F181" s="22"/>
      <c r="G181" s="22"/>
      <c r="H181" s="34" t="str">
        <f t="shared" si="29"/>
        <v/>
      </c>
      <c r="I181" s="34" t="str">
        <f t="shared" si="30"/>
        <v/>
      </c>
      <c r="J181" s="34" t="str">
        <f t="shared" si="31"/>
        <v/>
      </c>
      <c r="K181" s="34" t="str">
        <f t="shared" si="32"/>
        <v/>
      </c>
      <c r="L181" s="26" t="str">
        <f t="shared" si="28"/>
        <v/>
      </c>
      <c r="M181" s="32"/>
      <c r="N181" s="190"/>
      <c r="O181" s="190"/>
      <c r="P181" s="190"/>
      <c r="Q181" s="190"/>
      <c r="R181" s="23"/>
    </row>
    <row r="182" spans="1:22">
      <c r="A182" s="27">
        <f t="shared" ca="1" si="33"/>
        <v>46019</v>
      </c>
      <c r="B182" s="20"/>
      <c r="C182" s="21"/>
      <c r="D182" s="20"/>
      <c r="E182" s="21"/>
      <c r="F182" s="22"/>
      <c r="G182" s="22"/>
      <c r="H182" s="34" t="str">
        <f t="shared" si="29"/>
        <v/>
      </c>
      <c r="I182" s="34" t="str">
        <f t="shared" si="30"/>
        <v/>
      </c>
      <c r="J182" s="34" t="str">
        <f t="shared" si="31"/>
        <v/>
      </c>
      <c r="K182" s="34" t="str">
        <f t="shared" si="32"/>
        <v/>
      </c>
      <c r="L182" s="26" t="str">
        <f t="shared" si="28"/>
        <v/>
      </c>
      <c r="M182" s="32"/>
      <c r="N182" s="190"/>
      <c r="O182" s="190"/>
      <c r="P182" s="190"/>
      <c r="Q182" s="190"/>
      <c r="R182" s="23"/>
    </row>
    <row r="183" spans="1:22">
      <c r="A183" s="27">
        <f t="shared" ca="1" si="33"/>
        <v>46020</v>
      </c>
      <c r="B183" s="20"/>
      <c r="C183" s="21"/>
      <c r="D183" s="20"/>
      <c r="E183" s="21"/>
      <c r="F183" s="22"/>
      <c r="G183" s="22"/>
      <c r="H183" s="34" t="str">
        <f t="shared" si="29"/>
        <v/>
      </c>
      <c r="I183" s="34" t="str">
        <f t="shared" si="30"/>
        <v/>
      </c>
      <c r="J183" s="34" t="str">
        <f t="shared" si="31"/>
        <v/>
      </c>
      <c r="K183" s="34" t="str">
        <f t="shared" si="32"/>
        <v/>
      </c>
      <c r="L183" s="26" t="str">
        <f t="shared" si="28"/>
        <v/>
      </c>
      <c r="M183" s="32"/>
      <c r="N183" s="190"/>
      <c r="O183" s="190"/>
      <c r="P183" s="190"/>
      <c r="Q183" s="190"/>
      <c r="R183" s="23"/>
    </row>
    <row r="184" spans="1:22">
      <c r="A184" s="27">
        <f t="shared" ca="1" si="33"/>
        <v>46021</v>
      </c>
      <c r="B184" s="20"/>
      <c r="C184" s="21"/>
      <c r="D184" s="20"/>
      <c r="E184" s="21"/>
      <c r="F184" s="22"/>
      <c r="G184" s="22"/>
      <c r="H184" s="34" t="str">
        <f t="shared" si="29"/>
        <v/>
      </c>
      <c r="I184" s="34" t="str">
        <f t="shared" si="30"/>
        <v/>
      </c>
      <c r="J184" s="34" t="str">
        <f t="shared" si="31"/>
        <v/>
      </c>
      <c r="K184" s="34" t="str">
        <f t="shared" si="32"/>
        <v/>
      </c>
      <c r="L184" s="26" t="str">
        <f t="shared" si="28"/>
        <v/>
      </c>
      <c r="M184" s="32"/>
      <c r="N184" s="190"/>
      <c r="O184" s="190"/>
      <c r="P184" s="190"/>
      <c r="Q184" s="190"/>
      <c r="R184" s="23"/>
    </row>
    <row r="185" spans="1:22">
      <c r="A185" s="27">
        <f t="shared" ca="1" si="33"/>
        <v>46022</v>
      </c>
      <c r="B185" s="20"/>
      <c r="C185" s="21"/>
      <c r="D185" s="20"/>
      <c r="E185" s="21"/>
      <c r="F185" s="22"/>
      <c r="G185" s="22"/>
      <c r="H185" s="34" t="str">
        <f t="shared" si="29"/>
        <v/>
      </c>
      <c r="I185" s="34" t="str">
        <f t="shared" si="30"/>
        <v/>
      </c>
      <c r="J185" s="34" t="str">
        <f t="shared" si="31"/>
        <v/>
      </c>
      <c r="K185" s="34" t="str">
        <f t="shared" si="32"/>
        <v/>
      </c>
      <c r="L185" s="26" t="str">
        <f t="shared" si="28"/>
        <v/>
      </c>
      <c r="M185" s="32"/>
      <c r="N185" s="190"/>
      <c r="O185" s="190"/>
      <c r="P185" s="190"/>
      <c r="Q185" s="190"/>
      <c r="R185" s="23"/>
    </row>
    <row r="186" spans="1:22">
      <c r="A186" s="5" t="s">
        <v>11</v>
      </c>
      <c r="B186" s="191"/>
      <c r="C186" s="192"/>
      <c r="D186" s="191"/>
      <c r="E186" s="192"/>
      <c r="F186" s="26" t="str">
        <f>IF(SUM($F155:$F185)=0,"",SUM($F155:$F185))</f>
        <v/>
      </c>
      <c r="G186" s="26" t="str">
        <f>IF(SUM($G155:$G185)=0,"",SUM($G155:$G185))</f>
        <v/>
      </c>
      <c r="H186" s="26" t="str">
        <f>IF(SUM(H155:H185)=0,"",SUM(H155:H185))</f>
        <v/>
      </c>
      <c r="I186" s="26" t="str">
        <f>IF(SUM(I155:I185)=0,"",SUM(I155:I185))</f>
        <v/>
      </c>
      <c r="J186" s="26" t="str">
        <f t="shared" ref="J186:K186" si="34">IF(SUM(J155:J185)=0,"",SUM(J155:J185))</f>
        <v/>
      </c>
      <c r="K186" s="26" t="str">
        <f t="shared" si="34"/>
        <v/>
      </c>
      <c r="L186" s="26" t="str">
        <f>IF(SUM($L155:$L185)=0,"",SUM($L155:$L185))</f>
        <v/>
      </c>
      <c r="M186" s="33"/>
      <c r="N186" s="193"/>
      <c r="O186" s="193"/>
      <c r="P186" s="193"/>
      <c r="Q186" s="193"/>
      <c r="R186" s="6"/>
    </row>
    <row r="188" spans="1:22" ht="27" customHeight="1">
      <c r="A188" s="194" t="s">
        <v>22</v>
      </c>
      <c r="B188" s="189" t="s">
        <v>103</v>
      </c>
      <c r="C188" s="189"/>
      <c r="D188" s="189"/>
      <c r="E188" s="189"/>
      <c r="F188" s="189" t="s">
        <v>23</v>
      </c>
      <c r="G188" s="189"/>
      <c r="H188" s="189" t="s">
        <v>88</v>
      </c>
      <c r="I188" s="189"/>
      <c r="J188" s="189"/>
      <c r="K188" s="189"/>
      <c r="L188" s="189" t="s">
        <v>87</v>
      </c>
      <c r="M188" s="195" t="s">
        <v>96</v>
      </c>
      <c r="N188" s="194" t="s">
        <v>25</v>
      </c>
      <c r="O188" s="194"/>
      <c r="P188" s="194"/>
      <c r="Q188" s="194"/>
      <c r="R188" s="189" t="s">
        <v>100</v>
      </c>
    </row>
    <row r="189" spans="1:22" ht="14.25" customHeight="1">
      <c r="A189" s="194"/>
      <c r="B189" s="189" t="s">
        <v>82</v>
      </c>
      <c r="C189" s="189"/>
      <c r="D189" s="189" t="s">
        <v>84</v>
      </c>
      <c r="E189" s="189"/>
      <c r="F189" s="189"/>
      <c r="G189" s="189"/>
      <c r="H189" s="189" t="s">
        <v>90</v>
      </c>
      <c r="I189" s="189"/>
      <c r="J189" s="189" t="s">
        <v>89</v>
      </c>
      <c r="K189" s="189"/>
      <c r="L189" s="189"/>
      <c r="M189" s="196"/>
      <c r="N189" s="194"/>
      <c r="O189" s="194"/>
      <c r="P189" s="194"/>
      <c r="Q189" s="194"/>
      <c r="R189" s="189"/>
    </row>
    <row r="190" spans="1:22">
      <c r="A190" s="194"/>
      <c r="B190" s="43" t="s">
        <v>26</v>
      </c>
      <c r="C190" s="43" t="s">
        <v>27</v>
      </c>
      <c r="D190" s="43" t="s">
        <v>26</v>
      </c>
      <c r="E190" s="43" t="s">
        <v>27</v>
      </c>
      <c r="F190" s="44" t="s">
        <v>85</v>
      </c>
      <c r="G190" s="44" t="s">
        <v>86</v>
      </c>
      <c r="H190" s="44" t="s">
        <v>81</v>
      </c>
      <c r="I190" s="44" t="s">
        <v>83</v>
      </c>
      <c r="J190" s="44" t="s">
        <v>81</v>
      </c>
      <c r="K190" s="44" t="s">
        <v>95</v>
      </c>
      <c r="L190" s="189"/>
      <c r="M190" s="197"/>
      <c r="N190" s="194"/>
      <c r="O190" s="194"/>
      <c r="P190" s="194"/>
      <c r="Q190" s="194"/>
      <c r="R190" s="194"/>
    </row>
    <row r="191" spans="1:22">
      <c r="A191" s="27" cm="1">
        <f t="array" aca="1" ref="A191" ca="1">DATE("2025","8"+5,IFERROR(INDIRECT(T1),"1"))</f>
        <v>46023</v>
      </c>
      <c r="B191" s="20"/>
      <c r="C191" s="21"/>
      <c r="D191" s="20"/>
      <c r="E191" s="21"/>
      <c r="F191" s="22"/>
      <c r="G191" s="22"/>
      <c r="H191" s="34" t="str">
        <f>IF(OR(B191="",LEFT(M191,1)="✓"),"",C191-B191-F191)</f>
        <v/>
      </c>
      <c r="I191" s="34" t="str">
        <f>IF(OR(D191="",LEFT(M191,1)="✓"),"",E191-D191-G191)</f>
        <v/>
      </c>
      <c r="J191" s="34" t="str">
        <f>IF(AND(B191&lt;&gt;"",M191="✓所定"),C191-B191-F191,"")</f>
        <v/>
      </c>
      <c r="K191" s="34" t="str">
        <f>IF(AND(B191&lt;&gt;"",M191="✓法定"),C191-B191-F191,"")</f>
        <v/>
      </c>
      <c r="L191" s="26" t="str">
        <f>IF(AND($B191="",$D191=""),"",($C191-$B191-$F191)+($E191-$D191-$G191))</f>
        <v/>
      </c>
      <c r="M191" s="32"/>
      <c r="N191" s="190"/>
      <c r="O191" s="190"/>
      <c r="P191" s="190"/>
      <c r="Q191" s="190"/>
      <c r="R191" s="23"/>
      <c r="V191" s="1" t="s">
        <v>171</v>
      </c>
    </row>
    <row r="192" spans="1:22">
      <c r="A192" s="27">
        <f ca="1">A191+1</f>
        <v>46024</v>
      </c>
      <c r="B192" s="20"/>
      <c r="C192" s="21"/>
      <c r="D192" s="20"/>
      <c r="E192" s="21"/>
      <c r="F192" s="22"/>
      <c r="G192" s="22"/>
      <c r="H192" s="34" t="str">
        <f t="shared" ref="H192:H221" si="35">IF(OR(B192="",LEFT(M192,1)="✓"),"",C192-B192-F192)</f>
        <v/>
      </c>
      <c r="I192" s="34" t="str">
        <f t="shared" ref="I192:I221" si="36">IF(OR(D192="",LEFT(M192,1)="✓"),"",E192-D192-G192)</f>
        <v/>
      </c>
      <c r="J192" s="34" t="str">
        <f t="shared" ref="J192:J221" si="37">IF(AND(B192&lt;&gt;"",M192="✓所定"),C192-B192-F192,"")</f>
        <v/>
      </c>
      <c r="K192" s="34" t="str">
        <f t="shared" ref="K192:K221" si="38">IF(AND(B192&lt;&gt;"",M192="✓法定"),C192-B192-F192,"")</f>
        <v/>
      </c>
      <c r="L192" s="26" t="str">
        <f t="shared" ref="L192:L221" si="39">IF(AND($B192="",$D192=""),"",($C192-$B192-$F192)+($E192-$D192-$G192))</f>
        <v/>
      </c>
      <c r="M192" s="32"/>
      <c r="N192" s="190"/>
      <c r="O192" s="190"/>
      <c r="P192" s="190"/>
      <c r="Q192" s="190"/>
      <c r="R192" s="23"/>
      <c r="V192" s="1" t="s">
        <v>172</v>
      </c>
    </row>
    <row r="193" spans="1:18">
      <c r="A193" s="27">
        <f t="shared" ref="A193:A221" ca="1" si="40">A192+1</f>
        <v>46025</v>
      </c>
      <c r="B193" s="20"/>
      <c r="C193" s="21"/>
      <c r="D193" s="20"/>
      <c r="E193" s="21"/>
      <c r="F193" s="22"/>
      <c r="G193" s="22"/>
      <c r="H193" s="34" t="str">
        <f t="shared" si="35"/>
        <v/>
      </c>
      <c r="I193" s="34" t="str">
        <f t="shared" si="36"/>
        <v/>
      </c>
      <c r="J193" s="34" t="str">
        <f t="shared" si="37"/>
        <v/>
      </c>
      <c r="K193" s="34" t="str">
        <f t="shared" si="38"/>
        <v/>
      </c>
      <c r="L193" s="26" t="str">
        <f t="shared" si="39"/>
        <v/>
      </c>
      <c r="M193" s="32"/>
      <c r="N193" s="190"/>
      <c r="O193" s="190"/>
      <c r="P193" s="190"/>
      <c r="Q193" s="190"/>
      <c r="R193" s="23"/>
    </row>
    <row r="194" spans="1:18">
      <c r="A194" s="27">
        <f t="shared" ca="1" si="40"/>
        <v>46026</v>
      </c>
      <c r="B194" s="20"/>
      <c r="C194" s="21"/>
      <c r="D194" s="20"/>
      <c r="E194" s="21"/>
      <c r="F194" s="22"/>
      <c r="G194" s="22"/>
      <c r="H194" s="34" t="str">
        <f t="shared" si="35"/>
        <v/>
      </c>
      <c r="I194" s="34" t="str">
        <f t="shared" si="36"/>
        <v/>
      </c>
      <c r="J194" s="34" t="str">
        <f t="shared" si="37"/>
        <v/>
      </c>
      <c r="K194" s="34" t="str">
        <f t="shared" si="38"/>
        <v/>
      </c>
      <c r="L194" s="26" t="str">
        <f t="shared" si="39"/>
        <v/>
      </c>
      <c r="M194" s="32"/>
      <c r="N194" s="190"/>
      <c r="O194" s="190"/>
      <c r="P194" s="190"/>
      <c r="Q194" s="190"/>
      <c r="R194" s="23"/>
    </row>
    <row r="195" spans="1:18">
      <c r="A195" s="27">
        <f t="shared" ca="1" si="40"/>
        <v>46027</v>
      </c>
      <c r="B195" s="20"/>
      <c r="C195" s="21"/>
      <c r="D195" s="20"/>
      <c r="E195" s="21"/>
      <c r="F195" s="22"/>
      <c r="G195" s="22"/>
      <c r="H195" s="34" t="str">
        <f t="shared" si="35"/>
        <v/>
      </c>
      <c r="I195" s="34" t="str">
        <f t="shared" si="36"/>
        <v/>
      </c>
      <c r="J195" s="34" t="str">
        <f t="shared" si="37"/>
        <v/>
      </c>
      <c r="K195" s="34" t="str">
        <f t="shared" si="38"/>
        <v/>
      </c>
      <c r="L195" s="26" t="str">
        <f t="shared" si="39"/>
        <v/>
      </c>
      <c r="M195" s="32"/>
      <c r="N195" s="190"/>
      <c r="O195" s="190"/>
      <c r="P195" s="190"/>
      <c r="Q195" s="190"/>
      <c r="R195" s="23"/>
    </row>
    <row r="196" spans="1:18">
      <c r="A196" s="27">
        <f t="shared" ca="1" si="40"/>
        <v>46028</v>
      </c>
      <c r="B196" s="20"/>
      <c r="C196" s="21"/>
      <c r="D196" s="20"/>
      <c r="E196" s="21"/>
      <c r="F196" s="22"/>
      <c r="G196" s="22"/>
      <c r="H196" s="34" t="str">
        <f t="shared" si="35"/>
        <v/>
      </c>
      <c r="I196" s="34" t="str">
        <f t="shared" si="36"/>
        <v/>
      </c>
      <c r="J196" s="34" t="str">
        <f t="shared" si="37"/>
        <v/>
      </c>
      <c r="K196" s="34" t="str">
        <f t="shared" si="38"/>
        <v/>
      </c>
      <c r="L196" s="26" t="str">
        <f t="shared" si="39"/>
        <v/>
      </c>
      <c r="M196" s="32"/>
      <c r="N196" s="190"/>
      <c r="O196" s="190"/>
      <c r="P196" s="190"/>
      <c r="Q196" s="190"/>
      <c r="R196" s="23"/>
    </row>
    <row r="197" spans="1:18">
      <c r="A197" s="27">
        <f t="shared" ca="1" si="40"/>
        <v>46029</v>
      </c>
      <c r="B197" s="20"/>
      <c r="C197" s="21"/>
      <c r="D197" s="20"/>
      <c r="E197" s="21"/>
      <c r="F197" s="22"/>
      <c r="G197" s="22"/>
      <c r="H197" s="34" t="str">
        <f t="shared" si="35"/>
        <v/>
      </c>
      <c r="I197" s="34" t="str">
        <f t="shared" si="36"/>
        <v/>
      </c>
      <c r="J197" s="34" t="str">
        <f t="shared" si="37"/>
        <v/>
      </c>
      <c r="K197" s="34" t="str">
        <f t="shared" si="38"/>
        <v/>
      </c>
      <c r="L197" s="26" t="str">
        <f t="shared" si="39"/>
        <v/>
      </c>
      <c r="M197" s="32"/>
      <c r="N197" s="190"/>
      <c r="O197" s="190"/>
      <c r="P197" s="190"/>
      <c r="Q197" s="190"/>
      <c r="R197" s="23"/>
    </row>
    <row r="198" spans="1:18">
      <c r="A198" s="27">
        <f t="shared" ca="1" si="40"/>
        <v>46030</v>
      </c>
      <c r="B198" s="20"/>
      <c r="C198" s="21"/>
      <c r="D198" s="20"/>
      <c r="E198" s="21"/>
      <c r="F198" s="22"/>
      <c r="G198" s="22"/>
      <c r="H198" s="34" t="str">
        <f t="shared" si="35"/>
        <v/>
      </c>
      <c r="I198" s="34" t="str">
        <f t="shared" si="36"/>
        <v/>
      </c>
      <c r="J198" s="34" t="str">
        <f t="shared" si="37"/>
        <v/>
      </c>
      <c r="K198" s="34" t="str">
        <f t="shared" si="38"/>
        <v/>
      </c>
      <c r="L198" s="26" t="str">
        <f t="shared" si="39"/>
        <v/>
      </c>
      <c r="M198" s="32"/>
      <c r="N198" s="190"/>
      <c r="O198" s="190"/>
      <c r="P198" s="190"/>
      <c r="Q198" s="190"/>
      <c r="R198" s="23"/>
    </row>
    <row r="199" spans="1:18">
      <c r="A199" s="27">
        <f t="shared" ca="1" si="40"/>
        <v>46031</v>
      </c>
      <c r="B199" s="20"/>
      <c r="C199" s="21"/>
      <c r="D199" s="20"/>
      <c r="E199" s="21"/>
      <c r="F199" s="22"/>
      <c r="G199" s="22"/>
      <c r="H199" s="34" t="str">
        <f t="shared" si="35"/>
        <v/>
      </c>
      <c r="I199" s="34" t="str">
        <f t="shared" si="36"/>
        <v/>
      </c>
      <c r="J199" s="34" t="str">
        <f t="shared" si="37"/>
        <v/>
      </c>
      <c r="K199" s="34" t="str">
        <f t="shared" si="38"/>
        <v/>
      </c>
      <c r="L199" s="26" t="str">
        <f t="shared" si="39"/>
        <v/>
      </c>
      <c r="M199" s="32"/>
      <c r="N199" s="190"/>
      <c r="O199" s="190"/>
      <c r="P199" s="190"/>
      <c r="Q199" s="190"/>
      <c r="R199" s="23"/>
    </row>
    <row r="200" spans="1:18">
      <c r="A200" s="27">
        <f t="shared" ca="1" si="40"/>
        <v>46032</v>
      </c>
      <c r="B200" s="20"/>
      <c r="C200" s="21"/>
      <c r="D200" s="20"/>
      <c r="E200" s="21"/>
      <c r="F200" s="22"/>
      <c r="G200" s="22"/>
      <c r="H200" s="34" t="str">
        <f t="shared" si="35"/>
        <v/>
      </c>
      <c r="I200" s="34" t="str">
        <f t="shared" si="36"/>
        <v/>
      </c>
      <c r="J200" s="34" t="str">
        <f t="shared" si="37"/>
        <v/>
      </c>
      <c r="K200" s="34" t="str">
        <f t="shared" si="38"/>
        <v/>
      </c>
      <c r="L200" s="26" t="str">
        <f t="shared" si="39"/>
        <v/>
      </c>
      <c r="M200" s="32"/>
      <c r="N200" s="190"/>
      <c r="O200" s="190"/>
      <c r="P200" s="190"/>
      <c r="Q200" s="190"/>
      <c r="R200" s="23"/>
    </row>
    <row r="201" spans="1:18">
      <c r="A201" s="27">
        <f t="shared" ca="1" si="40"/>
        <v>46033</v>
      </c>
      <c r="B201" s="20"/>
      <c r="C201" s="21"/>
      <c r="D201" s="20"/>
      <c r="E201" s="21"/>
      <c r="F201" s="22"/>
      <c r="G201" s="22"/>
      <c r="H201" s="34" t="str">
        <f t="shared" si="35"/>
        <v/>
      </c>
      <c r="I201" s="34" t="str">
        <f t="shared" si="36"/>
        <v/>
      </c>
      <c r="J201" s="34" t="str">
        <f t="shared" si="37"/>
        <v/>
      </c>
      <c r="K201" s="34" t="str">
        <f t="shared" si="38"/>
        <v/>
      </c>
      <c r="L201" s="26" t="str">
        <f t="shared" si="39"/>
        <v/>
      </c>
      <c r="M201" s="32"/>
      <c r="N201" s="190"/>
      <c r="O201" s="190"/>
      <c r="P201" s="190"/>
      <c r="Q201" s="190"/>
      <c r="R201" s="23"/>
    </row>
    <row r="202" spans="1:18">
      <c r="A202" s="27">
        <f t="shared" ca="1" si="40"/>
        <v>46034</v>
      </c>
      <c r="B202" s="20"/>
      <c r="C202" s="21"/>
      <c r="D202" s="20"/>
      <c r="E202" s="21"/>
      <c r="F202" s="22"/>
      <c r="G202" s="22"/>
      <c r="H202" s="34" t="str">
        <f t="shared" si="35"/>
        <v/>
      </c>
      <c r="I202" s="34" t="str">
        <f t="shared" si="36"/>
        <v/>
      </c>
      <c r="J202" s="34" t="str">
        <f t="shared" si="37"/>
        <v/>
      </c>
      <c r="K202" s="34" t="str">
        <f t="shared" si="38"/>
        <v/>
      </c>
      <c r="L202" s="26" t="str">
        <f t="shared" si="39"/>
        <v/>
      </c>
      <c r="M202" s="32"/>
      <c r="N202" s="190"/>
      <c r="O202" s="190"/>
      <c r="P202" s="190"/>
      <c r="Q202" s="190"/>
      <c r="R202" s="23"/>
    </row>
    <row r="203" spans="1:18">
      <c r="A203" s="27">
        <f t="shared" ca="1" si="40"/>
        <v>46035</v>
      </c>
      <c r="B203" s="20"/>
      <c r="C203" s="21"/>
      <c r="D203" s="20"/>
      <c r="E203" s="21"/>
      <c r="F203" s="22"/>
      <c r="G203" s="22"/>
      <c r="H203" s="34" t="str">
        <f t="shared" si="35"/>
        <v/>
      </c>
      <c r="I203" s="34" t="str">
        <f t="shared" si="36"/>
        <v/>
      </c>
      <c r="J203" s="34" t="str">
        <f t="shared" si="37"/>
        <v/>
      </c>
      <c r="K203" s="34" t="str">
        <f t="shared" si="38"/>
        <v/>
      </c>
      <c r="L203" s="26" t="str">
        <f t="shared" si="39"/>
        <v/>
      </c>
      <c r="M203" s="32"/>
      <c r="N203" s="190"/>
      <c r="O203" s="190"/>
      <c r="P203" s="190"/>
      <c r="Q203" s="190"/>
      <c r="R203" s="23"/>
    </row>
    <row r="204" spans="1:18">
      <c r="A204" s="27">
        <f t="shared" ca="1" si="40"/>
        <v>46036</v>
      </c>
      <c r="B204" s="20"/>
      <c r="C204" s="21"/>
      <c r="D204" s="20"/>
      <c r="E204" s="21"/>
      <c r="F204" s="22"/>
      <c r="G204" s="22"/>
      <c r="H204" s="34" t="str">
        <f t="shared" si="35"/>
        <v/>
      </c>
      <c r="I204" s="34" t="str">
        <f t="shared" si="36"/>
        <v/>
      </c>
      <c r="J204" s="34" t="str">
        <f t="shared" si="37"/>
        <v/>
      </c>
      <c r="K204" s="34" t="str">
        <f t="shared" si="38"/>
        <v/>
      </c>
      <c r="L204" s="26" t="str">
        <f t="shared" si="39"/>
        <v/>
      </c>
      <c r="M204" s="32"/>
      <c r="N204" s="190"/>
      <c r="O204" s="190"/>
      <c r="P204" s="190"/>
      <c r="Q204" s="190"/>
      <c r="R204" s="23"/>
    </row>
    <row r="205" spans="1:18">
      <c r="A205" s="27">
        <f t="shared" ca="1" si="40"/>
        <v>46037</v>
      </c>
      <c r="B205" s="20"/>
      <c r="C205" s="21"/>
      <c r="D205" s="20"/>
      <c r="E205" s="21"/>
      <c r="F205" s="22"/>
      <c r="G205" s="22"/>
      <c r="H205" s="34" t="str">
        <f t="shared" si="35"/>
        <v/>
      </c>
      <c r="I205" s="34" t="str">
        <f t="shared" si="36"/>
        <v/>
      </c>
      <c r="J205" s="34" t="str">
        <f t="shared" si="37"/>
        <v/>
      </c>
      <c r="K205" s="34" t="str">
        <f t="shared" si="38"/>
        <v/>
      </c>
      <c r="L205" s="26" t="str">
        <f t="shared" si="39"/>
        <v/>
      </c>
      <c r="M205" s="32"/>
      <c r="N205" s="190"/>
      <c r="O205" s="190"/>
      <c r="P205" s="190"/>
      <c r="Q205" s="190"/>
      <c r="R205" s="23"/>
    </row>
    <row r="206" spans="1:18">
      <c r="A206" s="27">
        <f t="shared" ca="1" si="40"/>
        <v>46038</v>
      </c>
      <c r="B206" s="20"/>
      <c r="C206" s="21"/>
      <c r="D206" s="20"/>
      <c r="E206" s="21"/>
      <c r="F206" s="22"/>
      <c r="G206" s="22"/>
      <c r="H206" s="34" t="str">
        <f t="shared" si="35"/>
        <v/>
      </c>
      <c r="I206" s="34" t="str">
        <f t="shared" si="36"/>
        <v/>
      </c>
      <c r="J206" s="34" t="str">
        <f t="shared" si="37"/>
        <v/>
      </c>
      <c r="K206" s="34" t="str">
        <f t="shared" si="38"/>
        <v/>
      </c>
      <c r="L206" s="26" t="str">
        <f t="shared" si="39"/>
        <v/>
      </c>
      <c r="M206" s="32"/>
      <c r="N206" s="190"/>
      <c r="O206" s="190"/>
      <c r="P206" s="190"/>
      <c r="Q206" s="190"/>
      <c r="R206" s="23"/>
    </row>
    <row r="207" spans="1:18">
      <c r="A207" s="27">
        <f t="shared" ca="1" si="40"/>
        <v>46039</v>
      </c>
      <c r="B207" s="20"/>
      <c r="C207" s="21"/>
      <c r="D207" s="20"/>
      <c r="E207" s="21"/>
      <c r="F207" s="22"/>
      <c r="G207" s="22"/>
      <c r="H207" s="34" t="str">
        <f t="shared" si="35"/>
        <v/>
      </c>
      <c r="I207" s="34" t="str">
        <f t="shared" si="36"/>
        <v/>
      </c>
      <c r="J207" s="34" t="str">
        <f t="shared" si="37"/>
        <v/>
      </c>
      <c r="K207" s="34" t="str">
        <f t="shared" si="38"/>
        <v/>
      </c>
      <c r="L207" s="26" t="str">
        <f t="shared" si="39"/>
        <v/>
      </c>
      <c r="M207" s="32"/>
      <c r="N207" s="190"/>
      <c r="O207" s="190"/>
      <c r="P207" s="190"/>
      <c r="Q207" s="190"/>
      <c r="R207" s="23"/>
    </row>
    <row r="208" spans="1:18">
      <c r="A208" s="27">
        <f t="shared" ca="1" si="40"/>
        <v>46040</v>
      </c>
      <c r="B208" s="20"/>
      <c r="C208" s="21"/>
      <c r="D208" s="20"/>
      <c r="E208" s="21"/>
      <c r="F208" s="22"/>
      <c r="G208" s="22"/>
      <c r="H208" s="34" t="str">
        <f t="shared" si="35"/>
        <v/>
      </c>
      <c r="I208" s="34" t="str">
        <f t="shared" si="36"/>
        <v/>
      </c>
      <c r="J208" s="34" t="str">
        <f t="shared" si="37"/>
        <v/>
      </c>
      <c r="K208" s="34" t="str">
        <f t="shared" si="38"/>
        <v/>
      </c>
      <c r="L208" s="26" t="str">
        <f t="shared" si="39"/>
        <v/>
      </c>
      <c r="M208" s="32"/>
      <c r="N208" s="190"/>
      <c r="O208" s="190"/>
      <c r="P208" s="190"/>
      <c r="Q208" s="190"/>
      <c r="R208" s="23"/>
    </row>
    <row r="209" spans="1:18">
      <c r="A209" s="27">
        <f t="shared" ca="1" si="40"/>
        <v>46041</v>
      </c>
      <c r="B209" s="20"/>
      <c r="C209" s="21"/>
      <c r="D209" s="20"/>
      <c r="E209" s="21"/>
      <c r="F209" s="22"/>
      <c r="G209" s="22"/>
      <c r="H209" s="34" t="str">
        <f t="shared" si="35"/>
        <v/>
      </c>
      <c r="I209" s="34" t="str">
        <f t="shared" si="36"/>
        <v/>
      </c>
      <c r="J209" s="34" t="str">
        <f t="shared" si="37"/>
        <v/>
      </c>
      <c r="K209" s="34" t="str">
        <f t="shared" si="38"/>
        <v/>
      </c>
      <c r="L209" s="26" t="str">
        <f t="shared" si="39"/>
        <v/>
      </c>
      <c r="M209" s="32"/>
      <c r="N209" s="190"/>
      <c r="O209" s="190"/>
      <c r="P209" s="190"/>
      <c r="Q209" s="190"/>
      <c r="R209" s="23"/>
    </row>
    <row r="210" spans="1:18">
      <c r="A210" s="27">
        <f t="shared" ca="1" si="40"/>
        <v>46042</v>
      </c>
      <c r="B210" s="20"/>
      <c r="C210" s="21"/>
      <c r="D210" s="20"/>
      <c r="E210" s="21"/>
      <c r="F210" s="22"/>
      <c r="G210" s="22"/>
      <c r="H210" s="34" t="str">
        <f t="shared" si="35"/>
        <v/>
      </c>
      <c r="I210" s="34" t="str">
        <f t="shared" si="36"/>
        <v/>
      </c>
      <c r="J210" s="34" t="str">
        <f t="shared" si="37"/>
        <v/>
      </c>
      <c r="K210" s="34" t="str">
        <f t="shared" si="38"/>
        <v/>
      </c>
      <c r="L210" s="26" t="str">
        <f t="shared" si="39"/>
        <v/>
      </c>
      <c r="M210" s="32"/>
      <c r="N210" s="190"/>
      <c r="O210" s="190"/>
      <c r="P210" s="190"/>
      <c r="Q210" s="190"/>
      <c r="R210" s="23"/>
    </row>
    <row r="211" spans="1:18">
      <c r="A211" s="27">
        <f t="shared" ca="1" si="40"/>
        <v>46043</v>
      </c>
      <c r="B211" s="20"/>
      <c r="C211" s="21"/>
      <c r="D211" s="20"/>
      <c r="E211" s="21"/>
      <c r="F211" s="22"/>
      <c r="G211" s="22"/>
      <c r="H211" s="34" t="str">
        <f t="shared" si="35"/>
        <v/>
      </c>
      <c r="I211" s="34" t="str">
        <f t="shared" si="36"/>
        <v/>
      </c>
      <c r="J211" s="34" t="str">
        <f t="shared" si="37"/>
        <v/>
      </c>
      <c r="K211" s="34" t="str">
        <f t="shared" si="38"/>
        <v/>
      </c>
      <c r="L211" s="26" t="str">
        <f t="shared" si="39"/>
        <v/>
      </c>
      <c r="M211" s="32"/>
      <c r="N211" s="190"/>
      <c r="O211" s="190"/>
      <c r="P211" s="190"/>
      <c r="Q211" s="190"/>
      <c r="R211" s="23"/>
    </row>
    <row r="212" spans="1:18">
      <c r="A212" s="27">
        <f t="shared" ca="1" si="40"/>
        <v>46044</v>
      </c>
      <c r="B212" s="20"/>
      <c r="C212" s="21"/>
      <c r="D212" s="20"/>
      <c r="E212" s="21"/>
      <c r="F212" s="22"/>
      <c r="G212" s="22"/>
      <c r="H212" s="34" t="str">
        <f t="shared" si="35"/>
        <v/>
      </c>
      <c r="I212" s="34" t="str">
        <f t="shared" si="36"/>
        <v/>
      </c>
      <c r="J212" s="34" t="str">
        <f t="shared" si="37"/>
        <v/>
      </c>
      <c r="K212" s="34" t="str">
        <f t="shared" si="38"/>
        <v/>
      </c>
      <c r="L212" s="26" t="str">
        <f t="shared" si="39"/>
        <v/>
      </c>
      <c r="M212" s="32"/>
      <c r="N212" s="190"/>
      <c r="O212" s="190"/>
      <c r="P212" s="190"/>
      <c r="Q212" s="190"/>
      <c r="R212" s="23"/>
    </row>
    <row r="213" spans="1:18">
      <c r="A213" s="27">
        <f t="shared" ca="1" si="40"/>
        <v>46045</v>
      </c>
      <c r="B213" s="20"/>
      <c r="C213" s="21"/>
      <c r="D213" s="20"/>
      <c r="E213" s="21"/>
      <c r="F213" s="22"/>
      <c r="G213" s="22"/>
      <c r="H213" s="34" t="str">
        <f t="shared" si="35"/>
        <v/>
      </c>
      <c r="I213" s="34" t="str">
        <f t="shared" si="36"/>
        <v/>
      </c>
      <c r="J213" s="34" t="str">
        <f t="shared" si="37"/>
        <v/>
      </c>
      <c r="K213" s="34" t="str">
        <f t="shared" si="38"/>
        <v/>
      </c>
      <c r="L213" s="26" t="str">
        <f t="shared" si="39"/>
        <v/>
      </c>
      <c r="M213" s="32"/>
      <c r="N213" s="190"/>
      <c r="O213" s="190"/>
      <c r="P213" s="190"/>
      <c r="Q213" s="190"/>
      <c r="R213" s="23"/>
    </row>
    <row r="214" spans="1:18">
      <c r="A214" s="27">
        <f t="shared" ca="1" si="40"/>
        <v>46046</v>
      </c>
      <c r="B214" s="20"/>
      <c r="C214" s="21"/>
      <c r="D214" s="20"/>
      <c r="E214" s="21"/>
      <c r="F214" s="22"/>
      <c r="G214" s="22"/>
      <c r="H214" s="34" t="str">
        <f t="shared" si="35"/>
        <v/>
      </c>
      <c r="I214" s="34" t="str">
        <f t="shared" si="36"/>
        <v/>
      </c>
      <c r="J214" s="34" t="str">
        <f t="shared" si="37"/>
        <v/>
      </c>
      <c r="K214" s="34" t="str">
        <f t="shared" si="38"/>
        <v/>
      </c>
      <c r="L214" s="26" t="str">
        <f t="shared" si="39"/>
        <v/>
      </c>
      <c r="M214" s="32"/>
      <c r="N214" s="190"/>
      <c r="O214" s="190"/>
      <c r="P214" s="190"/>
      <c r="Q214" s="190"/>
      <c r="R214" s="23"/>
    </row>
    <row r="215" spans="1:18">
      <c r="A215" s="27">
        <f t="shared" ca="1" si="40"/>
        <v>46047</v>
      </c>
      <c r="B215" s="20"/>
      <c r="C215" s="21"/>
      <c r="D215" s="20"/>
      <c r="E215" s="21"/>
      <c r="F215" s="22"/>
      <c r="G215" s="22"/>
      <c r="H215" s="34" t="str">
        <f t="shared" si="35"/>
        <v/>
      </c>
      <c r="I215" s="34" t="str">
        <f t="shared" si="36"/>
        <v/>
      </c>
      <c r="J215" s="34" t="str">
        <f t="shared" si="37"/>
        <v/>
      </c>
      <c r="K215" s="34" t="str">
        <f t="shared" si="38"/>
        <v/>
      </c>
      <c r="L215" s="26" t="str">
        <f t="shared" si="39"/>
        <v/>
      </c>
      <c r="M215" s="32"/>
      <c r="N215" s="190"/>
      <c r="O215" s="190"/>
      <c r="P215" s="190"/>
      <c r="Q215" s="190"/>
      <c r="R215" s="23"/>
    </row>
    <row r="216" spans="1:18">
      <c r="A216" s="27">
        <f t="shared" ca="1" si="40"/>
        <v>46048</v>
      </c>
      <c r="B216" s="20"/>
      <c r="C216" s="21"/>
      <c r="D216" s="20"/>
      <c r="E216" s="21"/>
      <c r="F216" s="22"/>
      <c r="G216" s="22"/>
      <c r="H216" s="34" t="str">
        <f t="shared" si="35"/>
        <v/>
      </c>
      <c r="I216" s="34" t="str">
        <f t="shared" si="36"/>
        <v/>
      </c>
      <c r="J216" s="34" t="str">
        <f t="shared" si="37"/>
        <v/>
      </c>
      <c r="K216" s="34" t="str">
        <f t="shared" si="38"/>
        <v/>
      </c>
      <c r="L216" s="26" t="str">
        <f t="shared" si="39"/>
        <v/>
      </c>
      <c r="M216" s="32"/>
      <c r="N216" s="190"/>
      <c r="O216" s="190"/>
      <c r="P216" s="190"/>
      <c r="Q216" s="190"/>
      <c r="R216" s="23"/>
    </row>
    <row r="217" spans="1:18">
      <c r="A217" s="27">
        <f t="shared" ca="1" si="40"/>
        <v>46049</v>
      </c>
      <c r="B217" s="20"/>
      <c r="C217" s="21"/>
      <c r="D217" s="20"/>
      <c r="E217" s="21"/>
      <c r="F217" s="22"/>
      <c r="G217" s="22"/>
      <c r="H217" s="34" t="str">
        <f t="shared" si="35"/>
        <v/>
      </c>
      <c r="I217" s="34" t="str">
        <f t="shared" si="36"/>
        <v/>
      </c>
      <c r="J217" s="34" t="str">
        <f t="shared" si="37"/>
        <v/>
      </c>
      <c r="K217" s="34" t="str">
        <f t="shared" si="38"/>
        <v/>
      </c>
      <c r="L217" s="26" t="str">
        <f t="shared" si="39"/>
        <v/>
      </c>
      <c r="M217" s="32"/>
      <c r="N217" s="190"/>
      <c r="O217" s="190"/>
      <c r="P217" s="190"/>
      <c r="Q217" s="190"/>
      <c r="R217" s="23"/>
    </row>
    <row r="218" spans="1:18">
      <c r="A218" s="27">
        <f t="shared" ca="1" si="40"/>
        <v>46050</v>
      </c>
      <c r="B218" s="20"/>
      <c r="C218" s="21"/>
      <c r="D218" s="20"/>
      <c r="E218" s="21"/>
      <c r="F218" s="22"/>
      <c r="G218" s="22"/>
      <c r="H218" s="34" t="str">
        <f t="shared" si="35"/>
        <v/>
      </c>
      <c r="I218" s="34" t="str">
        <f t="shared" si="36"/>
        <v/>
      </c>
      <c r="J218" s="34" t="str">
        <f t="shared" si="37"/>
        <v/>
      </c>
      <c r="K218" s="34" t="str">
        <f t="shared" si="38"/>
        <v/>
      </c>
      <c r="L218" s="26" t="str">
        <f t="shared" si="39"/>
        <v/>
      </c>
      <c r="M218" s="32"/>
      <c r="N218" s="190"/>
      <c r="O218" s="190"/>
      <c r="P218" s="190"/>
      <c r="Q218" s="190"/>
      <c r="R218" s="23"/>
    </row>
    <row r="219" spans="1:18">
      <c r="A219" s="27">
        <f t="shared" ca="1" si="40"/>
        <v>46051</v>
      </c>
      <c r="B219" s="20"/>
      <c r="C219" s="21"/>
      <c r="D219" s="20"/>
      <c r="E219" s="21"/>
      <c r="F219" s="22"/>
      <c r="G219" s="22"/>
      <c r="H219" s="34" t="str">
        <f t="shared" si="35"/>
        <v/>
      </c>
      <c r="I219" s="34" t="str">
        <f t="shared" si="36"/>
        <v/>
      </c>
      <c r="J219" s="34" t="str">
        <f t="shared" si="37"/>
        <v/>
      </c>
      <c r="K219" s="34" t="str">
        <f t="shared" si="38"/>
        <v/>
      </c>
      <c r="L219" s="26" t="str">
        <f t="shared" si="39"/>
        <v/>
      </c>
      <c r="M219" s="32"/>
      <c r="N219" s="190"/>
      <c r="O219" s="190"/>
      <c r="P219" s="190"/>
      <c r="Q219" s="190"/>
      <c r="R219" s="23"/>
    </row>
    <row r="220" spans="1:18">
      <c r="A220" s="27">
        <f t="shared" ca="1" si="40"/>
        <v>46052</v>
      </c>
      <c r="B220" s="20"/>
      <c r="C220" s="21"/>
      <c r="D220" s="20"/>
      <c r="E220" s="21"/>
      <c r="F220" s="22"/>
      <c r="G220" s="22"/>
      <c r="H220" s="34" t="str">
        <f t="shared" si="35"/>
        <v/>
      </c>
      <c r="I220" s="34" t="str">
        <f t="shared" si="36"/>
        <v/>
      </c>
      <c r="J220" s="34" t="str">
        <f t="shared" si="37"/>
        <v/>
      </c>
      <c r="K220" s="34" t="str">
        <f t="shared" si="38"/>
        <v/>
      </c>
      <c r="L220" s="26" t="str">
        <f t="shared" si="39"/>
        <v/>
      </c>
      <c r="M220" s="32"/>
      <c r="N220" s="190"/>
      <c r="O220" s="190"/>
      <c r="P220" s="190"/>
      <c r="Q220" s="190"/>
      <c r="R220" s="23"/>
    </row>
    <row r="221" spans="1:18">
      <c r="A221" s="27">
        <f t="shared" ca="1" si="40"/>
        <v>46053</v>
      </c>
      <c r="B221" s="20"/>
      <c r="C221" s="21"/>
      <c r="D221" s="20"/>
      <c r="E221" s="21"/>
      <c r="F221" s="22"/>
      <c r="G221" s="22"/>
      <c r="H221" s="34" t="str">
        <f t="shared" si="35"/>
        <v/>
      </c>
      <c r="I221" s="34" t="str">
        <f t="shared" si="36"/>
        <v/>
      </c>
      <c r="J221" s="34" t="str">
        <f t="shared" si="37"/>
        <v/>
      </c>
      <c r="K221" s="34" t="str">
        <f t="shared" si="38"/>
        <v/>
      </c>
      <c r="L221" s="26" t="str">
        <f t="shared" si="39"/>
        <v/>
      </c>
      <c r="M221" s="32"/>
      <c r="N221" s="190"/>
      <c r="O221" s="190"/>
      <c r="P221" s="190"/>
      <c r="Q221" s="190"/>
      <c r="R221" s="23"/>
    </row>
    <row r="222" spans="1:18">
      <c r="A222" s="5" t="s">
        <v>11</v>
      </c>
      <c r="B222" s="191"/>
      <c r="C222" s="192"/>
      <c r="D222" s="191"/>
      <c r="E222" s="192"/>
      <c r="F222" s="26" t="str">
        <f>IF(SUM($F191:$F221)=0,"",SUM($F191:$F221))</f>
        <v/>
      </c>
      <c r="G222" s="26" t="str">
        <f>IF(SUM($G191:$G221)=0,"",SUM($G191:$G221))</f>
        <v/>
      </c>
      <c r="H222" s="26" t="str">
        <f>IF(SUM(H191:H221)=0,"",SUM(H191:H221))</f>
        <v/>
      </c>
      <c r="I222" s="26" t="str">
        <f>IF(SUM(I191:I221)=0,"",SUM(I191:I221))</f>
        <v/>
      </c>
      <c r="J222" s="26" t="str">
        <f t="shared" ref="J222:K222" si="41">IF(SUM(J191:J221)=0,"",SUM(J191:J221))</f>
        <v/>
      </c>
      <c r="K222" s="26" t="str">
        <f t="shared" si="41"/>
        <v/>
      </c>
      <c r="L222" s="26" t="str">
        <f>IF(SUM($L191:$L221)=0,"",SUM($L191:$L221))</f>
        <v/>
      </c>
      <c r="M222" s="33"/>
      <c r="N222" s="193"/>
      <c r="O222" s="193"/>
      <c r="P222" s="193"/>
      <c r="Q222" s="193"/>
      <c r="R222" s="6"/>
    </row>
    <row r="224" spans="1:18" ht="27" customHeight="1">
      <c r="A224" s="194" t="s">
        <v>22</v>
      </c>
      <c r="B224" s="189" t="s">
        <v>103</v>
      </c>
      <c r="C224" s="189"/>
      <c r="D224" s="189"/>
      <c r="E224" s="189"/>
      <c r="F224" s="189" t="s">
        <v>23</v>
      </c>
      <c r="G224" s="189"/>
      <c r="H224" s="189" t="s">
        <v>88</v>
      </c>
      <c r="I224" s="189"/>
      <c r="J224" s="189"/>
      <c r="K224" s="189"/>
      <c r="L224" s="189" t="s">
        <v>87</v>
      </c>
      <c r="M224" s="195" t="s">
        <v>96</v>
      </c>
      <c r="N224" s="194" t="s">
        <v>25</v>
      </c>
      <c r="O224" s="194"/>
      <c r="P224" s="194"/>
      <c r="Q224" s="194"/>
      <c r="R224" s="189" t="s">
        <v>100</v>
      </c>
    </row>
    <row r="225" spans="1:22" ht="14.25" customHeight="1">
      <c r="A225" s="194"/>
      <c r="B225" s="189" t="s">
        <v>82</v>
      </c>
      <c r="C225" s="189"/>
      <c r="D225" s="189" t="s">
        <v>84</v>
      </c>
      <c r="E225" s="189"/>
      <c r="F225" s="189"/>
      <c r="G225" s="189"/>
      <c r="H225" s="189" t="s">
        <v>90</v>
      </c>
      <c r="I225" s="189"/>
      <c r="J225" s="189" t="s">
        <v>89</v>
      </c>
      <c r="K225" s="189"/>
      <c r="L225" s="189"/>
      <c r="M225" s="196"/>
      <c r="N225" s="194"/>
      <c r="O225" s="194"/>
      <c r="P225" s="194"/>
      <c r="Q225" s="194"/>
      <c r="R225" s="189"/>
    </row>
    <row r="226" spans="1:22">
      <c r="A226" s="194"/>
      <c r="B226" s="43" t="s">
        <v>26</v>
      </c>
      <c r="C226" s="43" t="s">
        <v>27</v>
      </c>
      <c r="D226" s="43" t="s">
        <v>26</v>
      </c>
      <c r="E226" s="43" t="s">
        <v>27</v>
      </c>
      <c r="F226" s="44" t="s">
        <v>85</v>
      </c>
      <c r="G226" s="44" t="s">
        <v>86</v>
      </c>
      <c r="H226" s="44" t="s">
        <v>81</v>
      </c>
      <c r="I226" s="44" t="s">
        <v>83</v>
      </c>
      <c r="J226" s="44" t="s">
        <v>81</v>
      </c>
      <c r="K226" s="44" t="s">
        <v>95</v>
      </c>
      <c r="L226" s="189"/>
      <c r="M226" s="197"/>
      <c r="N226" s="194"/>
      <c r="O226" s="194"/>
      <c r="P226" s="194"/>
      <c r="Q226" s="194"/>
      <c r="R226" s="194"/>
    </row>
    <row r="227" spans="1:22">
      <c r="A227" s="27" cm="1">
        <f t="array" aca="1" ref="A227" ca="1">DATE("2025","8"+6,IFERROR(INDIRECT(T1),"1"))</f>
        <v>46054</v>
      </c>
      <c r="B227" s="20"/>
      <c r="C227" s="21"/>
      <c r="D227" s="20"/>
      <c r="E227" s="21"/>
      <c r="F227" s="22"/>
      <c r="G227" s="22"/>
      <c r="H227" s="34" t="str">
        <f>IF(OR(B227="",LEFT(M227,1)="✓"),"",C227-B227-F227)</f>
        <v/>
      </c>
      <c r="I227" s="34" t="str">
        <f>IF(OR(D227="",LEFT(M227,1)="✓"),"",E227-D227-G227)</f>
        <v/>
      </c>
      <c r="J227" s="34" t="str">
        <f>IF(AND(B227&lt;&gt;"",M227="✓所定"),C227-B227-F227,"")</f>
        <v/>
      </c>
      <c r="K227" s="34" t="str">
        <f>IF(AND(B227&lt;&gt;"",M227="✓法定"),C227-B227-F227,"")</f>
        <v/>
      </c>
      <c r="L227" s="26" t="str">
        <f t="shared" ref="L227:L253" si="42">IF(AND($B227="",$D227=""),"",($C227-$B227-$F227)+($E227-$D227-$G227))</f>
        <v/>
      </c>
      <c r="M227" s="32"/>
      <c r="N227" s="190"/>
      <c r="O227" s="190"/>
      <c r="P227" s="190"/>
      <c r="Q227" s="190"/>
      <c r="R227" s="23"/>
      <c r="V227" s="1" t="s">
        <v>171</v>
      </c>
    </row>
    <row r="228" spans="1:22">
      <c r="A228" s="27">
        <f ca="1">A227+1</f>
        <v>46055</v>
      </c>
      <c r="B228" s="20"/>
      <c r="C228" s="21"/>
      <c r="D228" s="20"/>
      <c r="E228" s="21"/>
      <c r="F228" s="22"/>
      <c r="G228" s="22"/>
      <c r="H228" s="34" t="str">
        <f t="shared" ref="H228:H257" si="43">IF(OR(B228="",LEFT(M228,1)="✓"),"",C228-B228-F228)</f>
        <v/>
      </c>
      <c r="I228" s="34" t="str">
        <f t="shared" ref="I228:I257" si="44">IF(OR(D228="",LEFT(M228,1)="✓"),"",E228-D228-G228)</f>
        <v/>
      </c>
      <c r="J228" s="34" t="str">
        <f t="shared" ref="J228:J257" si="45">IF(AND(B228&lt;&gt;"",M228="✓所定"),C228-B228-F228,"")</f>
        <v/>
      </c>
      <c r="K228" s="34" t="str">
        <f t="shared" ref="K228:K257" si="46">IF(AND(B228&lt;&gt;"",M228="✓法定"),C228-B228-F228,"")</f>
        <v/>
      </c>
      <c r="L228" s="26" t="str">
        <f t="shared" si="42"/>
        <v/>
      </c>
      <c r="M228" s="32"/>
      <c r="N228" s="190"/>
      <c r="O228" s="190"/>
      <c r="P228" s="190"/>
      <c r="Q228" s="190"/>
      <c r="R228" s="23"/>
      <c r="V228" s="1" t="s">
        <v>172</v>
      </c>
    </row>
    <row r="229" spans="1:22">
      <c r="A229" s="27">
        <f t="shared" ref="A229:A257" ca="1" si="47">A228+1</f>
        <v>46056</v>
      </c>
      <c r="B229" s="20"/>
      <c r="C229" s="21"/>
      <c r="D229" s="20"/>
      <c r="E229" s="21"/>
      <c r="F229" s="22"/>
      <c r="G229" s="22"/>
      <c r="H229" s="34" t="str">
        <f t="shared" si="43"/>
        <v/>
      </c>
      <c r="I229" s="34" t="str">
        <f t="shared" si="44"/>
        <v/>
      </c>
      <c r="J229" s="34" t="str">
        <f t="shared" si="45"/>
        <v/>
      </c>
      <c r="K229" s="34" t="str">
        <f t="shared" si="46"/>
        <v/>
      </c>
      <c r="L229" s="26" t="str">
        <f t="shared" si="42"/>
        <v/>
      </c>
      <c r="M229" s="32"/>
      <c r="N229" s="190"/>
      <c r="O229" s="190"/>
      <c r="P229" s="190"/>
      <c r="Q229" s="190"/>
      <c r="R229" s="23"/>
    </row>
    <row r="230" spans="1:22">
      <c r="A230" s="27">
        <f t="shared" ca="1" si="47"/>
        <v>46057</v>
      </c>
      <c r="B230" s="20"/>
      <c r="C230" s="21"/>
      <c r="D230" s="20"/>
      <c r="E230" s="21"/>
      <c r="F230" s="22"/>
      <c r="G230" s="22"/>
      <c r="H230" s="34" t="str">
        <f t="shared" si="43"/>
        <v/>
      </c>
      <c r="I230" s="34" t="str">
        <f t="shared" si="44"/>
        <v/>
      </c>
      <c r="J230" s="34" t="str">
        <f t="shared" si="45"/>
        <v/>
      </c>
      <c r="K230" s="34" t="str">
        <f t="shared" si="46"/>
        <v/>
      </c>
      <c r="L230" s="26" t="str">
        <f t="shared" si="42"/>
        <v/>
      </c>
      <c r="M230" s="32"/>
      <c r="N230" s="190"/>
      <c r="O230" s="190"/>
      <c r="P230" s="190"/>
      <c r="Q230" s="190"/>
      <c r="R230" s="23"/>
    </row>
    <row r="231" spans="1:22">
      <c r="A231" s="27">
        <f t="shared" ca="1" si="47"/>
        <v>46058</v>
      </c>
      <c r="B231" s="20"/>
      <c r="C231" s="21"/>
      <c r="D231" s="20"/>
      <c r="E231" s="21"/>
      <c r="F231" s="22"/>
      <c r="G231" s="22"/>
      <c r="H231" s="34" t="str">
        <f t="shared" si="43"/>
        <v/>
      </c>
      <c r="I231" s="34" t="str">
        <f t="shared" si="44"/>
        <v/>
      </c>
      <c r="J231" s="34" t="str">
        <f t="shared" si="45"/>
        <v/>
      </c>
      <c r="K231" s="34" t="str">
        <f t="shared" si="46"/>
        <v/>
      </c>
      <c r="L231" s="26" t="str">
        <f t="shared" si="42"/>
        <v/>
      </c>
      <c r="M231" s="32"/>
      <c r="N231" s="190"/>
      <c r="O231" s="190"/>
      <c r="P231" s="190"/>
      <c r="Q231" s="190"/>
      <c r="R231" s="23"/>
    </row>
    <row r="232" spans="1:22">
      <c r="A232" s="27">
        <f t="shared" ca="1" si="47"/>
        <v>46059</v>
      </c>
      <c r="B232" s="20"/>
      <c r="C232" s="21"/>
      <c r="D232" s="20"/>
      <c r="E232" s="21"/>
      <c r="F232" s="22"/>
      <c r="G232" s="22"/>
      <c r="H232" s="34" t="str">
        <f t="shared" si="43"/>
        <v/>
      </c>
      <c r="I232" s="34" t="str">
        <f t="shared" si="44"/>
        <v/>
      </c>
      <c r="J232" s="34" t="str">
        <f t="shared" si="45"/>
        <v/>
      </c>
      <c r="K232" s="34" t="str">
        <f t="shared" si="46"/>
        <v/>
      </c>
      <c r="L232" s="26" t="str">
        <f t="shared" si="42"/>
        <v/>
      </c>
      <c r="M232" s="32"/>
      <c r="N232" s="190"/>
      <c r="O232" s="190"/>
      <c r="P232" s="190"/>
      <c r="Q232" s="190"/>
      <c r="R232" s="23"/>
    </row>
    <row r="233" spans="1:22">
      <c r="A233" s="27">
        <f t="shared" ca="1" si="47"/>
        <v>46060</v>
      </c>
      <c r="B233" s="20"/>
      <c r="C233" s="21"/>
      <c r="D233" s="20"/>
      <c r="E233" s="21"/>
      <c r="F233" s="22"/>
      <c r="G233" s="22"/>
      <c r="H233" s="34" t="str">
        <f t="shared" si="43"/>
        <v/>
      </c>
      <c r="I233" s="34" t="str">
        <f t="shared" si="44"/>
        <v/>
      </c>
      <c r="J233" s="34" t="str">
        <f t="shared" si="45"/>
        <v/>
      </c>
      <c r="K233" s="34" t="str">
        <f t="shared" si="46"/>
        <v/>
      </c>
      <c r="L233" s="26" t="str">
        <f t="shared" si="42"/>
        <v/>
      </c>
      <c r="M233" s="32"/>
      <c r="N233" s="190"/>
      <c r="O233" s="190"/>
      <c r="P233" s="190"/>
      <c r="Q233" s="190"/>
      <c r="R233" s="23"/>
    </row>
    <row r="234" spans="1:22">
      <c r="A234" s="27">
        <f t="shared" ca="1" si="47"/>
        <v>46061</v>
      </c>
      <c r="B234" s="20"/>
      <c r="C234" s="21"/>
      <c r="D234" s="20"/>
      <c r="E234" s="21"/>
      <c r="F234" s="22"/>
      <c r="G234" s="22"/>
      <c r="H234" s="34" t="str">
        <f t="shared" si="43"/>
        <v/>
      </c>
      <c r="I234" s="34" t="str">
        <f t="shared" si="44"/>
        <v/>
      </c>
      <c r="J234" s="34" t="str">
        <f t="shared" si="45"/>
        <v/>
      </c>
      <c r="K234" s="34" t="str">
        <f t="shared" si="46"/>
        <v/>
      </c>
      <c r="L234" s="26" t="str">
        <f t="shared" si="42"/>
        <v/>
      </c>
      <c r="M234" s="32"/>
      <c r="N234" s="190"/>
      <c r="O234" s="190"/>
      <c r="P234" s="190"/>
      <c r="Q234" s="190"/>
      <c r="R234" s="23"/>
    </row>
    <row r="235" spans="1:22">
      <c r="A235" s="27">
        <f t="shared" ca="1" si="47"/>
        <v>46062</v>
      </c>
      <c r="B235" s="20"/>
      <c r="C235" s="21"/>
      <c r="D235" s="20"/>
      <c r="E235" s="21"/>
      <c r="F235" s="22"/>
      <c r="G235" s="22"/>
      <c r="H235" s="34" t="str">
        <f t="shared" si="43"/>
        <v/>
      </c>
      <c r="I235" s="34" t="str">
        <f t="shared" si="44"/>
        <v/>
      </c>
      <c r="J235" s="34" t="str">
        <f t="shared" si="45"/>
        <v/>
      </c>
      <c r="K235" s="34" t="str">
        <f t="shared" si="46"/>
        <v/>
      </c>
      <c r="L235" s="26" t="str">
        <f t="shared" si="42"/>
        <v/>
      </c>
      <c r="M235" s="32"/>
      <c r="N235" s="190"/>
      <c r="O235" s="190"/>
      <c r="P235" s="190"/>
      <c r="Q235" s="190"/>
      <c r="R235" s="23"/>
    </row>
    <row r="236" spans="1:22">
      <c r="A236" s="27">
        <f t="shared" ca="1" si="47"/>
        <v>46063</v>
      </c>
      <c r="B236" s="20"/>
      <c r="C236" s="21"/>
      <c r="D236" s="20"/>
      <c r="E236" s="21"/>
      <c r="F236" s="22"/>
      <c r="G236" s="22"/>
      <c r="H236" s="34" t="str">
        <f t="shared" si="43"/>
        <v/>
      </c>
      <c r="I236" s="34" t="str">
        <f t="shared" si="44"/>
        <v/>
      </c>
      <c r="J236" s="34" t="str">
        <f t="shared" si="45"/>
        <v/>
      </c>
      <c r="K236" s="34" t="str">
        <f t="shared" si="46"/>
        <v/>
      </c>
      <c r="L236" s="26" t="str">
        <f t="shared" si="42"/>
        <v/>
      </c>
      <c r="M236" s="32"/>
      <c r="N236" s="190"/>
      <c r="O236" s="190"/>
      <c r="P236" s="190"/>
      <c r="Q236" s="190"/>
      <c r="R236" s="23"/>
    </row>
    <row r="237" spans="1:22">
      <c r="A237" s="27">
        <f t="shared" ca="1" si="47"/>
        <v>46064</v>
      </c>
      <c r="B237" s="20"/>
      <c r="C237" s="21"/>
      <c r="D237" s="20"/>
      <c r="E237" s="21"/>
      <c r="F237" s="22"/>
      <c r="G237" s="22"/>
      <c r="H237" s="34" t="str">
        <f t="shared" si="43"/>
        <v/>
      </c>
      <c r="I237" s="34" t="str">
        <f t="shared" si="44"/>
        <v/>
      </c>
      <c r="J237" s="34" t="str">
        <f t="shared" si="45"/>
        <v/>
      </c>
      <c r="K237" s="34" t="str">
        <f t="shared" si="46"/>
        <v/>
      </c>
      <c r="L237" s="26" t="str">
        <f t="shared" si="42"/>
        <v/>
      </c>
      <c r="M237" s="32"/>
      <c r="N237" s="190"/>
      <c r="O237" s="190"/>
      <c r="P237" s="190"/>
      <c r="Q237" s="190"/>
      <c r="R237" s="23"/>
    </row>
    <row r="238" spans="1:22">
      <c r="A238" s="27">
        <f t="shared" ca="1" si="47"/>
        <v>46065</v>
      </c>
      <c r="B238" s="20"/>
      <c r="C238" s="21"/>
      <c r="D238" s="20"/>
      <c r="E238" s="21"/>
      <c r="F238" s="22"/>
      <c r="G238" s="22"/>
      <c r="H238" s="34" t="str">
        <f t="shared" si="43"/>
        <v/>
      </c>
      <c r="I238" s="34" t="str">
        <f t="shared" si="44"/>
        <v/>
      </c>
      <c r="J238" s="34" t="str">
        <f t="shared" si="45"/>
        <v/>
      </c>
      <c r="K238" s="34" t="str">
        <f t="shared" si="46"/>
        <v/>
      </c>
      <c r="L238" s="26" t="str">
        <f t="shared" si="42"/>
        <v/>
      </c>
      <c r="M238" s="32"/>
      <c r="N238" s="190"/>
      <c r="O238" s="190"/>
      <c r="P238" s="190"/>
      <c r="Q238" s="190"/>
      <c r="R238" s="23"/>
    </row>
    <row r="239" spans="1:22">
      <c r="A239" s="27">
        <f t="shared" ca="1" si="47"/>
        <v>46066</v>
      </c>
      <c r="B239" s="20"/>
      <c r="C239" s="21"/>
      <c r="D239" s="20"/>
      <c r="E239" s="21"/>
      <c r="F239" s="22"/>
      <c r="G239" s="22"/>
      <c r="H239" s="34" t="str">
        <f t="shared" si="43"/>
        <v/>
      </c>
      <c r="I239" s="34" t="str">
        <f t="shared" si="44"/>
        <v/>
      </c>
      <c r="J239" s="34" t="str">
        <f t="shared" si="45"/>
        <v/>
      </c>
      <c r="K239" s="34" t="str">
        <f t="shared" si="46"/>
        <v/>
      </c>
      <c r="L239" s="26" t="str">
        <f t="shared" si="42"/>
        <v/>
      </c>
      <c r="M239" s="32"/>
      <c r="N239" s="190"/>
      <c r="O239" s="190"/>
      <c r="P239" s="190"/>
      <c r="Q239" s="190"/>
      <c r="R239" s="23"/>
    </row>
    <row r="240" spans="1:22">
      <c r="A240" s="27">
        <f t="shared" ca="1" si="47"/>
        <v>46067</v>
      </c>
      <c r="B240" s="20"/>
      <c r="C240" s="21"/>
      <c r="D240" s="20"/>
      <c r="E240" s="21"/>
      <c r="F240" s="22"/>
      <c r="G240" s="22"/>
      <c r="H240" s="34" t="str">
        <f t="shared" si="43"/>
        <v/>
      </c>
      <c r="I240" s="34" t="str">
        <f t="shared" si="44"/>
        <v/>
      </c>
      <c r="J240" s="34" t="str">
        <f t="shared" si="45"/>
        <v/>
      </c>
      <c r="K240" s="34" t="str">
        <f t="shared" si="46"/>
        <v/>
      </c>
      <c r="L240" s="26" t="str">
        <f t="shared" si="42"/>
        <v/>
      </c>
      <c r="M240" s="32"/>
      <c r="N240" s="190"/>
      <c r="O240" s="190"/>
      <c r="P240" s="190"/>
      <c r="Q240" s="190"/>
      <c r="R240" s="23"/>
    </row>
    <row r="241" spans="1:18">
      <c r="A241" s="27">
        <f t="shared" ca="1" si="47"/>
        <v>46068</v>
      </c>
      <c r="B241" s="20"/>
      <c r="C241" s="21"/>
      <c r="D241" s="20"/>
      <c r="E241" s="21"/>
      <c r="F241" s="22"/>
      <c r="G241" s="22"/>
      <c r="H241" s="34" t="str">
        <f t="shared" si="43"/>
        <v/>
      </c>
      <c r="I241" s="34" t="str">
        <f t="shared" si="44"/>
        <v/>
      </c>
      <c r="J241" s="34" t="str">
        <f t="shared" si="45"/>
        <v/>
      </c>
      <c r="K241" s="34" t="str">
        <f t="shared" si="46"/>
        <v/>
      </c>
      <c r="L241" s="26" t="str">
        <f t="shared" si="42"/>
        <v/>
      </c>
      <c r="M241" s="32"/>
      <c r="N241" s="190"/>
      <c r="O241" s="190"/>
      <c r="P241" s="190"/>
      <c r="Q241" s="190"/>
      <c r="R241" s="23"/>
    </row>
    <row r="242" spans="1:18">
      <c r="A242" s="27">
        <f t="shared" ca="1" si="47"/>
        <v>46069</v>
      </c>
      <c r="B242" s="20"/>
      <c r="C242" s="21"/>
      <c r="D242" s="20"/>
      <c r="E242" s="21"/>
      <c r="F242" s="22"/>
      <c r="G242" s="22"/>
      <c r="H242" s="34" t="str">
        <f t="shared" si="43"/>
        <v/>
      </c>
      <c r="I242" s="34" t="str">
        <f t="shared" si="44"/>
        <v/>
      </c>
      <c r="J242" s="34" t="str">
        <f t="shared" si="45"/>
        <v/>
      </c>
      <c r="K242" s="34" t="str">
        <f t="shared" si="46"/>
        <v/>
      </c>
      <c r="L242" s="26" t="str">
        <f t="shared" si="42"/>
        <v/>
      </c>
      <c r="M242" s="32"/>
      <c r="N242" s="190"/>
      <c r="O242" s="190"/>
      <c r="P242" s="190"/>
      <c r="Q242" s="190"/>
      <c r="R242" s="23"/>
    </row>
    <row r="243" spans="1:18">
      <c r="A243" s="27">
        <f t="shared" ca="1" si="47"/>
        <v>46070</v>
      </c>
      <c r="B243" s="20"/>
      <c r="C243" s="21"/>
      <c r="D243" s="20"/>
      <c r="E243" s="21"/>
      <c r="F243" s="22"/>
      <c r="G243" s="22"/>
      <c r="H243" s="34" t="str">
        <f t="shared" si="43"/>
        <v/>
      </c>
      <c r="I243" s="34" t="str">
        <f t="shared" si="44"/>
        <v/>
      </c>
      <c r="J243" s="34" t="str">
        <f t="shared" si="45"/>
        <v/>
      </c>
      <c r="K243" s="34" t="str">
        <f t="shared" si="46"/>
        <v/>
      </c>
      <c r="L243" s="26" t="str">
        <f t="shared" si="42"/>
        <v/>
      </c>
      <c r="M243" s="32"/>
      <c r="N243" s="190"/>
      <c r="O243" s="190"/>
      <c r="P243" s="190"/>
      <c r="Q243" s="190"/>
      <c r="R243" s="23"/>
    </row>
    <row r="244" spans="1:18">
      <c r="A244" s="27">
        <f t="shared" ca="1" si="47"/>
        <v>46071</v>
      </c>
      <c r="B244" s="20"/>
      <c r="C244" s="21"/>
      <c r="D244" s="20"/>
      <c r="E244" s="21"/>
      <c r="F244" s="22"/>
      <c r="G244" s="22"/>
      <c r="H244" s="34" t="str">
        <f t="shared" si="43"/>
        <v/>
      </c>
      <c r="I244" s="34" t="str">
        <f t="shared" si="44"/>
        <v/>
      </c>
      <c r="J244" s="34" t="str">
        <f t="shared" si="45"/>
        <v/>
      </c>
      <c r="K244" s="34" t="str">
        <f t="shared" si="46"/>
        <v/>
      </c>
      <c r="L244" s="26" t="str">
        <f t="shared" si="42"/>
        <v/>
      </c>
      <c r="M244" s="32"/>
      <c r="N244" s="190"/>
      <c r="O244" s="190"/>
      <c r="P244" s="190"/>
      <c r="Q244" s="190"/>
      <c r="R244" s="23"/>
    </row>
    <row r="245" spans="1:18">
      <c r="A245" s="27">
        <f t="shared" ca="1" si="47"/>
        <v>46072</v>
      </c>
      <c r="B245" s="20"/>
      <c r="C245" s="21"/>
      <c r="D245" s="20"/>
      <c r="E245" s="21"/>
      <c r="F245" s="22"/>
      <c r="G245" s="22"/>
      <c r="H245" s="34" t="str">
        <f t="shared" si="43"/>
        <v/>
      </c>
      <c r="I245" s="34" t="str">
        <f t="shared" si="44"/>
        <v/>
      </c>
      <c r="J245" s="34" t="str">
        <f t="shared" si="45"/>
        <v/>
      </c>
      <c r="K245" s="34" t="str">
        <f t="shared" si="46"/>
        <v/>
      </c>
      <c r="L245" s="26" t="str">
        <f t="shared" si="42"/>
        <v/>
      </c>
      <c r="M245" s="32"/>
      <c r="N245" s="190"/>
      <c r="O245" s="190"/>
      <c r="P245" s="190"/>
      <c r="Q245" s="190"/>
      <c r="R245" s="23"/>
    </row>
    <row r="246" spans="1:18">
      <c r="A246" s="27">
        <f t="shared" ca="1" si="47"/>
        <v>46073</v>
      </c>
      <c r="B246" s="20"/>
      <c r="C246" s="21"/>
      <c r="D246" s="20"/>
      <c r="E246" s="21"/>
      <c r="F246" s="22"/>
      <c r="G246" s="22"/>
      <c r="H246" s="34" t="str">
        <f t="shared" si="43"/>
        <v/>
      </c>
      <c r="I246" s="34" t="str">
        <f t="shared" si="44"/>
        <v/>
      </c>
      <c r="J246" s="34" t="str">
        <f t="shared" si="45"/>
        <v/>
      </c>
      <c r="K246" s="34" t="str">
        <f t="shared" si="46"/>
        <v/>
      </c>
      <c r="L246" s="26" t="str">
        <f t="shared" si="42"/>
        <v/>
      </c>
      <c r="M246" s="32"/>
      <c r="N246" s="190"/>
      <c r="O246" s="190"/>
      <c r="P246" s="190"/>
      <c r="Q246" s="190"/>
      <c r="R246" s="23"/>
    </row>
    <row r="247" spans="1:18">
      <c r="A247" s="27">
        <f t="shared" ca="1" si="47"/>
        <v>46074</v>
      </c>
      <c r="B247" s="20"/>
      <c r="C247" s="21"/>
      <c r="D247" s="20"/>
      <c r="E247" s="21"/>
      <c r="F247" s="22"/>
      <c r="G247" s="22"/>
      <c r="H247" s="34" t="str">
        <f t="shared" si="43"/>
        <v/>
      </c>
      <c r="I247" s="34" t="str">
        <f t="shared" si="44"/>
        <v/>
      </c>
      <c r="J247" s="34" t="str">
        <f t="shared" si="45"/>
        <v/>
      </c>
      <c r="K247" s="34" t="str">
        <f t="shared" si="46"/>
        <v/>
      </c>
      <c r="L247" s="26" t="str">
        <f t="shared" si="42"/>
        <v/>
      </c>
      <c r="M247" s="32"/>
      <c r="N247" s="190"/>
      <c r="O247" s="190"/>
      <c r="P247" s="190"/>
      <c r="Q247" s="190"/>
      <c r="R247" s="23"/>
    </row>
    <row r="248" spans="1:18">
      <c r="A248" s="27">
        <f t="shared" ca="1" si="47"/>
        <v>46075</v>
      </c>
      <c r="B248" s="20"/>
      <c r="C248" s="21"/>
      <c r="D248" s="20"/>
      <c r="E248" s="21"/>
      <c r="F248" s="22"/>
      <c r="G248" s="22"/>
      <c r="H248" s="34" t="str">
        <f t="shared" si="43"/>
        <v/>
      </c>
      <c r="I248" s="34" t="str">
        <f t="shared" si="44"/>
        <v/>
      </c>
      <c r="J248" s="34" t="str">
        <f t="shared" si="45"/>
        <v/>
      </c>
      <c r="K248" s="34" t="str">
        <f t="shared" si="46"/>
        <v/>
      </c>
      <c r="L248" s="26" t="str">
        <f t="shared" si="42"/>
        <v/>
      </c>
      <c r="M248" s="32"/>
      <c r="N248" s="190"/>
      <c r="O248" s="190"/>
      <c r="P248" s="190"/>
      <c r="Q248" s="190"/>
      <c r="R248" s="23"/>
    </row>
    <row r="249" spans="1:18">
      <c r="A249" s="27">
        <f t="shared" ca="1" si="47"/>
        <v>46076</v>
      </c>
      <c r="B249" s="20"/>
      <c r="C249" s="21"/>
      <c r="D249" s="20"/>
      <c r="E249" s="21"/>
      <c r="F249" s="22"/>
      <c r="G249" s="22"/>
      <c r="H249" s="34" t="str">
        <f t="shared" si="43"/>
        <v/>
      </c>
      <c r="I249" s="34" t="str">
        <f t="shared" si="44"/>
        <v/>
      </c>
      <c r="J249" s="34" t="str">
        <f t="shared" si="45"/>
        <v/>
      </c>
      <c r="K249" s="34" t="str">
        <f t="shared" si="46"/>
        <v/>
      </c>
      <c r="L249" s="26" t="str">
        <f t="shared" si="42"/>
        <v/>
      </c>
      <c r="M249" s="32"/>
      <c r="N249" s="190"/>
      <c r="O249" s="190"/>
      <c r="P249" s="190"/>
      <c r="Q249" s="190"/>
      <c r="R249" s="23"/>
    </row>
    <row r="250" spans="1:18">
      <c r="A250" s="27">
        <f t="shared" ca="1" si="47"/>
        <v>46077</v>
      </c>
      <c r="B250" s="20"/>
      <c r="C250" s="21"/>
      <c r="D250" s="20"/>
      <c r="E250" s="21"/>
      <c r="F250" s="22"/>
      <c r="G250" s="22"/>
      <c r="H250" s="34" t="str">
        <f t="shared" si="43"/>
        <v/>
      </c>
      <c r="I250" s="34" t="str">
        <f t="shared" si="44"/>
        <v/>
      </c>
      <c r="J250" s="34" t="str">
        <f t="shared" si="45"/>
        <v/>
      </c>
      <c r="K250" s="34" t="str">
        <f t="shared" si="46"/>
        <v/>
      </c>
      <c r="L250" s="26" t="str">
        <f t="shared" si="42"/>
        <v/>
      </c>
      <c r="M250" s="32"/>
      <c r="N250" s="190"/>
      <c r="O250" s="190"/>
      <c r="P250" s="190"/>
      <c r="Q250" s="190"/>
      <c r="R250" s="23"/>
    </row>
    <row r="251" spans="1:18">
      <c r="A251" s="27">
        <f t="shared" ca="1" si="47"/>
        <v>46078</v>
      </c>
      <c r="B251" s="20"/>
      <c r="C251" s="21"/>
      <c r="D251" s="20"/>
      <c r="E251" s="21"/>
      <c r="F251" s="22"/>
      <c r="G251" s="22"/>
      <c r="H251" s="34" t="str">
        <f t="shared" si="43"/>
        <v/>
      </c>
      <c r="I251" s="34" t="str">
        <f t="shared" si="44"/>
        <v/>
      </c>
      <c r="J251" s="34" t="str">
        <f t="shared" si="45"/>
        <v/>
      </c>
      <c r="K251" s="34" t="str">
        <f t="shared" si="46"/>
        <v/>
      </c>
      <c r="L251" s="26" t="str">
        <f t="shared" si="42"/>
        <v/>
      </c>
      <c r="M251" s="32"/>
      <c r="N251" s="190"/>
      <c r="O251" s="190"/>
      <c r="P251" s="190"/>
      <c r="Q251" s="190"/>
      <c r="R251" s="23"/>
    </row>
    <row r="252" spans="1:18">
      <c r="A252" s="27">
        <f t="shared" ca="1" si="47"/>
        <v>46079</v>
      </c>
      <c r="B252" s="20"/>
      <c r="C252" s="21"/>
      <c r="D252" s="20"/>
      <c r="E252" s="21"/>
      <c r="F252" s="22"/>
      <c r="G252" s="22"/>
      <c r="H252" s="34" t="str">
        <f t="shared" si="43"/>
        <v/>
      </c>
      <c r="I252" s="34" t="str">
        <f t="shared" si="44"/>
        <v/>
      </c>
      <c r="J252" s="34" t="str">
        <f t="shared" si="45"/>
        <v/>
      </c>
      <c r="K252" s="34" t="str">
        <f t="shared" si="46"/>
        <v/>
      </c>
      <c r="L252" s="26" t="str">
        <f t="shared" si="42"/>
        <v/>
      </c>
      <c r="M252" s="32"/>
      <c r="N252" s="190"/>
      <c r="O252" s="190"/>
      <c r="P252" s="190"/>
      <c r="Q252" s="190"/>
      <c r="R252" s="23"/>
    </row>
    <row r="253" spans="1:18">
      <c r="A253" s="27">
        <f t="shared" ca="1" si="47"/>
        <v>46080</v>
      </c>
      <c r="B253" s="20"/>
      <c r="C253" s="21"/>
      <c r="D253" s="20"/>
      <c r="E253" s="21"/>
      <c r="F253" s="22"/>
      <c r="G253" s="22"/>
      <c r="H253" s="34" t="str">
        <f t="shared" si="43"/>
        <v/>
      </c>
      <c r="I253" s="34" t="str">
        <f t="shared" si="44"/>
        <v/>
      </c>
      <c r="J253" s="34" t="str">
        <f t="shared" si="45"/>
        <v/>
      </c>
      <c r="K253" s="34" t="str">
        <f t="shared" si="46"/>
        <v/>
      </c>
      <c r="L253" s="26" t="str">
        <f t="shared" si="42"/>
        <v/>
      </c>
      <c r="M253" s="32"/>
      <c r="N253" s="190"/>
      <c r="O253" s="190"/>
      <c r="P253" s="190"/>
      <c r="Q253" s="190"/>
      <c r="R253" s="23"/>
    </row>
    <row r="254" spans="1:18">
      <c r="A254" s="27">
        <f t="shared" ca="1" si="47"/>
        <v>46081</v>
      </c>
      <c r="B254" s="20"/>
      <c r="C254" s="21"/>
      <c r="D254" s="20"/>
      <c r="E254" s="21"/>
      <c r="F254" s="22"/>
      <c r="G254" s="22"/>
      <c r="H254" s="34" t="str">
        <f t="shared" si="43"/>
        <v/>
      </c>
      <c r="I254" s="34" t="str">
        <f t="shared" si="44"/>
        <v/>
      </c>
      <c r="J254" s="34" t="str">
        <f t="shared" si="45"/>
        <v/>
      </c>
      <c r="K254" s="34" t="str">
        <f t="shared" si="46"/>
        <v/>
      </c>
      <c r="L254" s="26" t="str">
        <f>IF(AND($B254="",$D254=""),"",($C254-$B254-$F254)+($E254-$D254-$G254))</f>
        <v/>
      </c>
      <c r="M254" s="32"/>
      <c r="N254" s="190"/>
      <c r="O254" s="190"/>
      <c r="P254" s="190"/>
      <c r="Q254" s="190"/>
      <c r="R254" s="23"/>
    </row>
    <row r="255" spans="1:18">
      <c r="A255" s="27">
        <f t="shared" ca="1" si="47"/>
        <v>46082</v>
      </c>
      <c r="B255" s="20"/>
      <c r="C255" s="21"/>
      <c r="D255" s="20"/>
      <c r="E255" s="21"/>
      <c r="F255" s="22"/>
      <c r="G255" s="22"/>
      <c r="H255" s="34" t="str">
        <f t="shared" si="43"/>
        <v/>
      </c>
      <c r="I255" s="34" t="str">
        <f t="shared" si="44"/>
        <v/>
      </c>
      <c r="J255" s="34" t="str">
        <f t="shared" si="45"/>
        <v/>
      </c>
      <c r="K255" s="34" t="str">
        <f t="shared" si="46"/>
        <v/>
      </c>
      <c r="L255" s="26" t="str">
        <f>IF(AND($B255="",$D255=""),"",($C255-$B255-$F255)+($E255-$D255-$G255))</f>
        <v/>
      </c>
      <c r="M255" s="32"/>
      <c r="N255" s="190"/>
      <c r="O255" s="190"/>
      <c r="P255" s="190"/>
      <c r="Q255" s="190"/>
      <c r="R255" s="23"/>
    </row>
    <row r="256" spans="1:18">
      <c r="A256" s="27">
        <f t="shared" ca="1" si="47"/>
        <v>46083</v>
      </c>
      <c r="B256" s="20"/>
      <c r="C256" s="21"/>
      <c r="D256" s="20"/>
      <c r="E256" s="21"/>
      <c r="F256" s="22"/>
      <c r="G256" s="22"/>
      <c r="H256" s="34" t="str">
        <f t="shared" si="43"/>
        <v/>
      </c>
      <c r="I256" s="34" t="str">
        <f t="shared" si="44"/>
        <v/>
      </c>
      <c r="J256" s="34" t="str">
        <f t="shared" si="45"/>
        <v/>
      </c>
      <c r="K256" s="34" t="str">
        <f t="shared" si="46"/>
        <v/>
      </c>
      <c r="L256" s="26" t="str">
        <f>IF(AND($B256="",$D256=""),"",($C256-$B256-$F256)+($E256-$D256-$G256))</f>
        <v/>
      </c>
      <c r="M256" s="32"/>
      <c r="N256" s="190"/>
      <c r="O256" s="190"/>
      <c r="P256" s="190"/>
      <c r="Q256" s="190"/>
      <c r="R256" s="23"/>
    </row>
    <row r="257" spans="1:18">
      <c r="A257" s="27">
        <f t="shared" ca="1" si="47"/>
        <v>46084</v>
      </c>
      <c r="B257" s="20"/>
      <c r="C257" s="21"/>
      <c r="D257" s="20"/>
      <c r="E257" s="21"/>
      <c r="F257" s="22"/>
      <c r="G257" s="22"/>
      <c r="H257" s="34" t="str">
        <f t="shared" si="43"/>
        <v/>
      </c>
      <c r="I257" s="34" t="str">
        <f t="shared" si="44"/>
        <v/>
      </c>
      <c r="J257" s="34" t="str">
        <f t="shared" si="45"/>
        <v/>
      </c>
      <c r="K257" s="34" t="str">
        <f t="shared" si="46"/>
        <v/>
      </c>
      <c r="L257" s="26" t="str">
        <f>IF(AND($B257="",$D257=""),"",($C257-$B257-$F257)+($E257-$D257-$G257))</f>
        <v/>
      </c>
      <c r="M257" s="32"/>
      <c r="N257" s="190"/>
      <c r="O257" s="190"/>
      <c r="P257" s="190"/>
      <c r="Q257" s="190"/>
      <c r="R257" s="23"/>
    </row>
    <row r="258" spans="1:18">
      <c r="A258" s="5" t="s">
        <v>11</v>
      </c>
      <c r="B258" s="191"/>
      <c r="C258" s="192"/>
      <c r="D258" s="191"/>
      <c r="E258" s="192"/>
      <c r="F258" s="26" t="str">
        <f>IF(SUM($F227:$F257)=0,"",SUM($F227:$F257))</f>
        <v/>
      </c>
      <c r="G258" s="26" t="str">
        <f>IF(SUM($G227:$G257)=0,"",SUM($G227:$G257))</f>
        <v/>
      </c>
      <c r="H258" s="26" t="str">
        <f>IF(SUM(H227:H257)=0,"",SUM(H227:H257))</f>
        <v/>
      </c>
      <c r="I258" s="26" t="str">
        <f>IF(SUM(I227:I257)=0,"",SUM(I227:I257))</f>
        <v/>
      </c>
      <c r="J258" s="26" t="str">
        <f>IF(SUM(J227:J257)=0,"",SUM(J227:J257))</f>
        <v/>
      </c>
      <c r="K258" s="26" t="str">
        <f>IF(SUM(K227:K257)=0,"",SUM(K227:K257))</f>
        <v/>
      </c>
      <c r="L258" s="26" t="str">
        <f>IF(SUM($L227:$L257)=0,"",SUM($L227:$L257))</f>
        <v/>
      </c>
      <c r="M258" s="33"/>
      <c r="N258" s="193"/>
      <c r="O258" s="193"/>
      <c r="P258" s="193"/>
      <c r="Q258" s="193"/>
      <c r="R258" s="6"/>
    </row>
    <row r="260" spans="1:18" ht="27" customHeight="1">
      <c r="A260" s="194" t="s">
        <v>22</v>
      </c>
      <c r="B260" s="189" t="s">
        <v>103</v>
      </c>
      <c r="C260" s="189"/>
      <c r="D260" s="189"/>
      <c r="E260" s="189"/>
      <c r="F260" s="189" t="s">
        <v>23</v>
      </c>
      <c r="G260" s="189"/>
      <c r="H260" s="189" t="s">
        <v>88</v>
      </c>
      <c r="I260" s="189"/>
      <c r="J260" s="189"/>
      <c r="K260" s="189"/>
      <c r="L260" s="189" t="s">
        <v>87</v>
      </c>
      <c r="M260" s="195" t="s">
        <v>96</v>
      </c>
      <c r="N260" s="194" t="s">
        <v>25</v>
      </c>
      <c r="O260" s="194"/>
      <c r="P260" s="194"/>
      <c r="Q260" s="194"/>
      <c r="R260" s="189" t="s">
        <v>100</v>
      </c>
    </row>
    <row r="261" spans="1:18" ht="14.25" customHeight="1">
      <c r="A261" s="194"/>
      <c r="B261" s="189" t="s">
        <v>82</v>
      </c>
      <c r="C261" s="189"/>
      <c r="D261" s="189" t="s">
        <v>84</v>
      </c>
      <c r="E261" s="189"/>
      <c r="F261" s="189"/>
      <c r="G261" s="189"/>
      <c r="H261" s="189" t="s">
        <v>90</v>
      </c>
      <c r="I261" s="189"/>
      <c r="J261" s="189" t="s">
        <v>89</v>
      </c>
      <c r="K261" s="189"/>
      <c r="L261" s="189"/>
      <c r="M261" s="196"/>
      <c r="N261" s="194"/>
      <c r="O261" s="194"/>
      <c r="P261" s="194"/>
      <c r="Q261" s="194"/>
      <c r="R261" s="189"/>
    </row>
    <row r="262" spans="1:18">
      <c r="A262" s="194"/>
      <c r="B262" s="43" t="s">
        <v>26</v>
      </c>
      <c r="C262" s="43" t="s">
        <v>27</v>
      </c>
      <c r="D262" s="43" t="s">
        <v>26</v>
      </c>
      <c r="E262" s="43" t="s">
        <v>27</v>
      </c>
      <c r="F262" s="44" t="s">
        <v>85</v>
      </c>
      <c r="G262" s="44" t="s">
        <v>86</v>
      </c>
      <c r="H262" s="44" t="s">
        <v>81</v>
      </c>
      <c r="I262" s="44" t="s">
        <v>83</v>
      </c>
      <c r="J262" s="44" t="s">
        <v>81</v>
      </c>
      <c r="K262" s="44" t="s">
        <v>95</v>
      </c>
      <c r="L262" s="189"/>
      <c r="M262" s="197"/>
      <c r="N262" s="194"/>
      <c r="O262" s="194"/>
      <c r="P262" s="194"/>
      <c r="Q262" s="194"/>
      <c r="R262" s="194"/>
    </row>
    <row r="263" spans="1:18">
      <c r="A263" s="27" cm="1">
        <f t="array" aca="1" ref="A263" ca="1">DATE("2025","8"+7,IFERROR(INDIRECT(T1),"1"))</f>
        <v>46082</v>
      </c>
      <c r="B263" s="20"/>
      <c r="C263" s="21"/>
      <c r="D263" s="20"/>
      <c r="E263" s="21"/>
      <c r="F263" s="22"/>
      <c r="G263" s="22"/>
      <c r="H263" s="34" t="str">
        <f>IF(OR(B263="",LEFT(M263,1)="✓"),"",C263-B263-F263)</f>
        <v/>
      </c>
      <c r="I263" s="34" t="str">
        <f>IF(OR(D263="",LEFT(M263,1)="✓"),"",E263-D263-G263)</f>
        <v/>
      </c>
      <c r="J263" s="34" t="str">
        <f>IF(AND(B263&lt;&gt;"",M263="✓所定"),C263-B263-F263,"")</f>
        <v/>
      </c>
      <c r="K263" s="34" t="str">
        <f>IF(AND(B263&lt;&gt;"",M263="✓法定"),C263-B263-F263,"")</f>
        <v/>
      </c>
      <c r="L263" s="34" t="str">
        <f>IF(AND($B263="",$D263=""),"",($C263-$B263-$F263)+($E263-$D263-$G263))</f>
        <v/>
      </c>
      <c r="M263" s="32"/>
      <c r="N263" s="190"/>
      <c r="O263" s="190"/>
      <c r="P263" s="190"/>
      <c r="Q263" s="190"/>
      <c r="R263" s="23"/>
    </row>
    <row r="264" spans="1:18">
      <c r="A264" s="27">
        <f ca="1">A263+1</f>
        <v>46083</v>
      </c>
      <c r="B264" s="20"/>
      <c r="C264" s="21"/>
      <c r="D264" s="20"/>
      <c r="E264" s="21"/>
      <c r="F264" s="22"/>
      <c r="G264" s="22"/>
      <c r="H264" s="34" t="str">
        <f t="shared" ref="H264:H293" si="48">IF(OR(B264="",LEFT(M264,1)="✓"),"",C264-B264-F264)</f>
        <v/>
      </c>
      <c r="I264" s="34" t="str">
        <f t="shared" ref="I264:I293" si="49">IF(OR(D264="",LEFT(M264,1)="✓"),"",E264-D264-G264)</f>
        <v/>
      </c>
      <c r="J264" s="34" t="str">
        <f t="shared" ref="J264:J293" si="50">IF(AND(B264&lt;&gt;"",M264="✓所定"),C264-B264-F264,"")</f>
        <v/>
      </c>
      <c r="K264" s="34" t="str">
        <f t="shared" ref="K264:K293" si="51">IF(AND(B264&lt;&gt;"",M264="✓法定"),C264-B264-F264,"")</f>
        <v/>
      </c>
      <c r="L264" s="34" t="str">
        <f t="shared" ref="L264:L288" si="52">IF(AND($B264="",$D264=""),"",($C264-$B264-$F264)+($E264-$D264-$G264))</f>
        <v/>
      </c>
      <c r="M264" s="32"/>
      <c r="N264" s="190"/>
      <c r="O264" s="190"/>
      <c r="P264" s="190"/>
      <c r="Q264" s="190"/>
      <c r="R264" s="23"/>
    </row>
    <row r="265" spans="1:18">
      <c r="A265" s="27">
        <f t="shared" ref="A265:A293" ca="1" si="53">A264+1</f>
        <v>46084</v>
      </c>
      <c r="B265" s="20"/>
      <c r="C265" s="21"/>
      <c r="D265" s="20"/>
      <c r="E265" s="21"/>
      <c r="F265" s="22"/>
      <c r="G265" s="22"/>
      <c r="H265" s="34" t="str">
        <f t="shared" si="48"/>
        <v/>
      </c>
      <c r="I265" s="34" t="str">
        <f t="shared" si="49"/>
        <v/>
      </c>
      <c r="J265" s="34" t="str">
        <f t="shared" si="50"/>
        <v/>
      </c>
      <c r="K265" s="34" t="str">
        <f t="shared" si="51"/>
        <v/>
      </c>
      <c r="L265" s="34" t="str">
        <f t="shared" si="52"/>
        <v/>
      </c>
      <c r="M265" s="32"/>
      <c r="N265" s="190"/>
      <c r="O265" s="190"/>
      <c r="P265" s="190"/>
      <c r="Q265" s="190"/>
      <c r="R265" s="23"/>
    </row>
    <row r="266" spans="1:18">
      <c r="A266" s="27">
        <f t="shared" ca="1" si="53"/>
        <v>46085</v>
      </c>
      <c r="B266" s="20"/>
      <c r="C266" s="21"/>
      <c r="D266" s="20"/>
      <c r="E266" s="21"/>
      <c r="F266" s="22"/>
      <c r="G266" s="22"/>
      <c r="H266" s="34" t="str">
        <f t="shared" si="48"/>
        <v/>
      </c>
      <c r="I266" s="34" t="str">
        <f t="shared" si="49"/>
        <v/>
      </c>
      <c r="J266" s="34" t="str">
        <f t="shared" si="50"/>
        <v/>
      </c>
      <c r="K266" s="34" t="str">
        <f t="shared" si="51"/>
        <v/>
      </c>
      <c r="L266" s="34" t="str">
        <f t="shared" si="52"/>
        <v/>
      </c>
      <c r="M266" s="32"/>
      <c r="N266" s="190"/>
      <c r="O266" s="190"/>
      <c r="P266" s="190"/>
      <c r="Q266" s="190"/>
      <c r="R266" s="23"/>
    </row>
    <row r="267" spans="1:18">
      <c r="A267" s="27">
        <f t="shared" ca="1" si="53"/>
        <v>46086</v>
      </c>
      <c r="B267" s="20"/>
      <c r="C267" s="21"/>
      <c r="D267" s="20"/>
      <c r="E267" s="21"/>
      <c r="F267" s="22"/>
      <c r="G267" s="22"/>
      <c r="H267" s="34" t="str">
        <f t="shared" si="48"/>
        <v/>
      </c>
      <c r="I267" s="34" t="str">
        <f t="shared" si="49"/>
        <v/>
      </c>
      <c r="J267" s="34" t="str">
        <f t="shared" si="50"/>
        <v/>
      </c>
      <c r="K267" s="34" t="str">
        <f t="shared" si="51"/>
        <v/>
      </c>
      <c r="L267" s="34" t="str">
        <f t="shared" si="52"/>
        <v/>
      </c>
      <c r="M267" s="32"/>
      <c r="N267" s="190"/>
      <c r="O267" s="190"/>
      <c r="P267" s="190"/>
      <c r="Q267" s="190"/>
      <c r="R267" s="23"/>
    </row>
    <row r="268" spans="1:18">
      <c r="A268" s="27">
        <f t="shared" ca="1" si="53"/>
        <v>46087</v>
      </c>
      <c r="B268" s="20"/>
      <c r="C268" s="21"/>
      <c r="D268" s="20"/>
      <c r="E268" s="21"/>
      <c r="F268" s="22"/>
      <c r="G268" s="22"/>
      <c r="H268" s="34" t="str">
        <f t="shared" si="48"/>
        <v/>
      </c>
      <c r="I268" s="34" t="str">
        <f t="shared" si="49"/>
        <v/>
      </c>
      <c r="J268" s="34" t="str">
        <f t="shared" si="50"/>
        <v/>
      </c>
      <c r="K268" s="34" t="str">
        <f t="shared" si="51"/>
        <v/>
      </c>
      <c r="L268" s="34" t="str">
        <f t="shared" si="52"/>
        <v/>
      </c>
      <c r="M268" s="32"/>
      <c r="N268" s="190"/>
      <c r="O268" s="190"/>
      <c r="P268" s="190"/>
      <c r="Q268" s="190"/>
      <c r="R268" s="23"/>
    </row>
    <row r="269" spans="1:18">
      <c r="A269" s="27">
        <f t="shared" ca="1" si="53"/>
        <v>46088</v>
      </c>
      <c r="B269" s="20"/>
      <c r="C269" s="21"/>
      <c r="D269" s="20"/>
      <c r="E269" s="21"/>
      <c r="F269" s="22"/>
      <c r="G269" s="22"/>
      <c r="H269" s="34" t="str">
        <f t="shared" si="48"/>
        <v/>
      </c>
      <c r="I269" s="34" t="str">
        <f t="shared" si="49"/>
        <v/>
      </c>
      <c r="J269" s="34" t="str">
        <f t="shared" si="50"/>
        <v/>
      </c>
      <c r="K269" s="34" t="str">
        <f t="shared" si="51"/>
        <v/>
      </c>
      <c r="L269" s="34" t="str">
        <f t="shared" si="52"/>
        <v/>
      </c>
      <c r="M269" s="32"/>
      <c r="N269" s="190"/>
      <c r="O269" s="190"/>
      <c r="P269" s="190"/>
      <c r="Q269" s="190"/>
      <c r="R269" s="23"/>
    </row>
    <row r="270" spans="1:18">
      <c r="A270" s="27">
        <f t="shared" ca="1" si="53"/>
        <v>46089</v>
      </c>
      <c r="B270" s="20"/>
      <c r="C270" s="21"/>
      <c r="D270" s="20"/>
      <c r="E270" s="21"/>
      <c r="F270" s="22"/>
      <c r="G270" s="22"/>
      <c r="H270" s="34" t="str">
        <f t="shared" si="48"/>
        <v/>
      </c>
      <c r="I270" s="34" t="str">
        <f t="shared" si="49"/>
        <v/>
      </c>
      <c r="J270" s="34" t="str">
        <f t="shared" si="50"/>
        <v/>
      </c>
      <c r="K270" s="34" t="str">
        <f t="shared" si="51"/>
        <v/>
      </c>
      <c r="L270" s="34" t="str">
        <f t="shared" si="52"/>
        <v/>
      </c>
      <c r="M270" s="32"/>
      <c r="N270" s="190"/>
      <c r="O270" s="190"/>
      <c r="P270" s="190"/>
      <c r="Q270" s="190"/>
      <c r="R270" s="23"/>
    </row>
    <row r="271" spans="1:18">
      <c r="A271" s="27">
        <f t="shared" ca="1" si="53"/>
        <v>46090</v>
      </c>
      <c r="B271" s="20"/>
      <c r="C271" s="21"/>
      <c r="D271" s="20"/>
      <c r="E271" s="21"/>
      <c r="F271" s="22"/>
      <c r="G271" s="22"/>
      <c r="H271" s="34" t="str">
        <f t="shared" si="48"/>
        <v/>
      </c>
      <c r="I271" s="34" t="str">
        <f t="shared" si="49"/>
        <v/>
      </c>
      <c r="J271" s="34" t="str">
        <f t="shared" si="50"/>
        <v/>
      </c>
      <c r="K271" s="34" t="str">
        <f t="shared" si="51"/>
        <v/>
      </c>
      <c r="L271" s="34" t="str">
        <f t="shared" si="52"/>
        <v/>
      </c>
      <c r="M271" s="32"/>
      <c r="N271" s="190"/>
      <c r="O271" s="190"/>
      <c r="P271" s="190"/>
      <c r="Q271" s="190"/>
      <c r="R271" s="23"/>
    </row>
    <row r="272" spans="1:18">
      <c r="A272" s="27">
        <f t="shared" ca="1" si="53"/>
        <v>46091</v>
      </c>
      <c r="B272" s="20"/>
      <c r="C272" s="21"/>
      <c r="D272" s="20"/>
      <c r="E272" s="21"/>
      <c r="F272" s="22"/>
      <c r="G272" s="22"/>
      <c r="H272" s="34" t="str">
        <f t="shared" si="48"/>
        <v/>
      </c>
      <c r="I272" s="34" t="str">
        <f t="shared" si="49"/>
        <v/>
      </c>
      <c r="J272" s="34" t="str">
        <f t="shared" si="50"/>
        <v/>
      </c>
      <c r="K272" s="34" t="str">
        <f t="shared" si="51"/>
        <v/>
      </c>
      <c r="L272" s="34" t="str">
        <f t="shared" si="52"/>
        <v/>
      </c>
      <c r="M272" s="32"/>
      <c r="N272" s="190"/>
      <c r="O272" s="190"/>
      <c r="P272" s="190"/>
      <c r="Q272" s="190"/>
      <c r="R272" s="23"/>
    </row>
    <row r="273" spans="1:18">
      <c r="A273" s="27">
        <f t="shared" ca="1" si="53"/>
        <v>46092</v>
      </c>
      <c r="B273" s="20"/>
      <c r="C273" s="21"/>
      <c r="D273" s="20"/>
      <c r="E273" s="21"/>
      <c r="F273" s="22"/>
      <c r="G273" s="22"/>
      <c r="H273" s="34" t="str">
        <f t="shared" si="48"/>
        <v/>
      </c>
      <c r="I273" s="34" t="str">
        <f t="shared" si="49"/>
        <v/>
      </c>
      <c r="J273" s="34" t="str">
        <f t="shared" si="50"/>
        <v/>
      </c>
      <c r="K273" s="34" t="str">
        <f t="shared" si="51"/>
        <v/>
      </c>
      <c r="L273" s="34" t="str">
        <f t="shared" si="52"/>
        <v/>
      </c>
      <c r="M273" s="32"/>
      <c r="N273" s="190"/>
      <c r="O273" s="190"/>
      <c r="P273" s="190"/>
      <c r="Q273" s="190"/>
      <c r="R273" s="23"/>
    </row>
    <row r="274" spans="1:18">
      <c r="A274" s="27">
        <f t="shared" ca="1" si="53"/>
        <v>46093</v>
      </c>
      <c r="B274" s="20"/>
      <c r="C274" s="21"/>
      <c r="D274" s="20"/>
      <c r="E274" s="21"/>
      <c r="F274" s="22"/>
      <c r="G274" s="22"/>
      <c r="H274" s="34" t="str">
        <f t="shared" si="48"/>
        <v/>
      </c>
      <c r="I274" s="34" t="str">
        <f t="shared" si="49"/>
        <v/>
      </c>
      <c r="J274" s="34" t="str">
        <f t="shared" si="50"/>
        <v/>
      </c>
      <c r="K274" s="34" t="str">
        <f t="shared" si="51"/>
        <v/>
      </c>
      <c r="L274" s="34" t="str">
        <f t="shared" si="52"/>
        <v/>
      </c>
      <c r="M274" s="32"/>
      <c r="N274" s="190"/>
      <c r="O274" s="190"/>
      <c r="P274" s="190"/>
      <c r="Q274" s="190"/>
      <c r="R274" s="23"/>
    </row>
    <row r="275" spans="1:18">
      <c r="A275" s="27">
        <f t="shared" ca="1" si="53"/>
        <v>46094</v>
      </c>
      <c r="B275" s="20"/>
      <c r="C275" s="21"/>
      <c r="D275" s="20"/>
      <c r="E275" s="21"/>
      <c r="F275" s="22"/>
      <c r="G275" s="22"/>
      <c r="H275" s="34" t="str">
        <f t="shared" si="48"/>
        <v/>
      </c>
      <c r="I275" s="34" t="str">
        <f t="shared" si="49"/>
        <v/>
      </c>
      <c r="J275" s="34" t="str">
        <f t="shared" si="50"/>
        <v/>
      </c>
      <c r="K275" s="34" t="str">
        <f t="shared" si="51"/>
        <v/>
      </c>
      <c r="L275" s="34" t="str">
        <f t="shared" si="52"/>
        <v/>
      </c>
      <c r="M275" s="32"/>
      <c r="N275" s="190"/>
      <c r="O275" s="190"/>
      <c r="P275" s="190"/>
      <c r="Q275" s="190"/>
      <c r="R275" s="23"/>
    </row>
    <row r="276" spans="1:18">
      <c r="A276" s="27">
        <f t="shared" ca="1" si="53"/>
        <v>46095</v>
      </c>
      <c r="B276" s="20"/>
      <c r="C276" s="21"/>
      <c r="D276" s="20"/>
      <c r="E276" s="21"/>
      <c r="F276" s="22"/>
      <c r="G276" s="22"/>
      <c r="H276" s="34" t="str">
        <f t="shared" si="48"/>
        <v/>
      </c>
      <c r="I276" s="34" t="str">
        <f t="shared" si="49"/>
        <v/>
      </c>
      <c r="J276" s="34" t="str">
        <f t="shared" si="50"/>
        <v/>
      </c>
      <c r="K276" s="34" t="str">
        <f t="shared" si="51"/>
        <v/>
      </c>
      <c r="L276" s="34" t="str">
        <f t="shared" si="52"/>
        <v/>
      </c>
      <c r="M276" s="32"/>
      <c r="N276" s="190"/>
      <c r="O276" s="190"/>
      <c r="P276" s="190"/>
      <c r="Q276" s="190"/>
      <c r="R276" s="23"/>
    </row>
    <row r="277" spans="1:18">
      <c r="A277" s="27">
        <f t="shared" ca="1" si="53"/>
        <v>46096</v>
      </c>
      <c r="B277" s="20"/>
      <c r="C277" s="21"/>
      <c r="D277" s="20"/>
      <c r="E277" s="21"/>
      <c r="F277" s="22"/>
      <c r="G277" s="22"/>
      <c r="H277" s="34" t="str">
        <f t="shared" si="48"/>
        <v/>
      </c>
      <c r="I277" s="34" t="str">
        <f t="shared" si="49"/>
        <v/>
      </c>
      <c r="J277" s="34" t="str">
        <f t="shared" si="50"/>
        <v/>
      </c>
      <c r="K277" s="34" t="str">
        <f t="shared" si="51"/>
        <v/>
      </c>
      <c r="L277" s="34" t="str">
        <f t="shared" si="52"/>
        <v/>
      </c>
      <c r="M277" s="32"/>
      <c r="N277" s="190"/>
      <c r="O277" s="190"/>
      <c r="P277" s="190"/>
      <c r="Q277" s="190"/>
      <c r="R277" s="23"/>
    </row>
    <row r="278" spans="1:18">
      <c r="A278" s="27">
        <f t="shared" ca="1" si="53"/>
        <v>46097</v>
      </c>
      <c r="B278" s="20"/>
      <c r="C278" s="21"/>
      <c r="D278" s="20"/>
      <c r="E278" s="21"/>
      <c r="F278" s="22"/>
      <c r="G278" s="22"/>
      <c r="H278" s="34" t="str">
        <f t="shared" si="48"/>
        <v/>
      </c>
      <c r="I278" s="34" t="str">
        <f t="shared" si="49"/>
        <v/>
      </c>
      <c r="J278" s="34" t="str">
        <f t="shared" si="50"/>
        <v/>
      </c>
      <c r="K278" s="34" t="str">
        <f t="shared" si="51"/>
        <v/>
      </c>
      <c r="L278" s="34" t="str">
        <f t="shared" si="52"/>
        <v/>
      </c>
      <c r="M278" s="32"/>
      <c r="N278" s="190"/>
      <c r="O278" s="190"/>
      <c r="P278" s="190"/>
      <c r="Q278" s="190"/>
      <c r="R278" s="23"/>
    </row>
    <row r="279" spans="1:18">
      <c r="A279" s="27">
        <f t="shared" ca="1" si="53"/>
        <v>46098</v>
      </c>
      <c r="B279" s="20"/>
      <c r="C279" s="21"/>
      <c r="D279" s="20"/>
      <c r="E279" s="21"/>
      <c r="F279" s="22"/>
      <c r="G279" s="22"/>
      <c r="H279" s="34" t="str">
        <f t="shared" si="48"/>
        <v/>
      </c>
      <c r="I279" s="34" t="str">
        <f t="shared" si="49"/>
        <v/>
      </c>
      <c r="J279" s="34" t="str">
        <f t="shared" si="50"/>
        <v/>
      </c>
      <c r="K279" s="34" t="str">
        <f t="shared" si="51"/>
        <v/>
      </c>
      <c r="L279" s="34" t="str">
        <f t="shared" si="52"/>
        <v/>
      </c>
      <c r="M279" s="32"/>
      <c r="N279" s="190"/>
      <c r="O279" s="190"/>
      <c r="P279" s="190"/>
      <c r="Q279" s="190"/>
      <c r="R279" s="23"/>
    </row>
    <row r="280" spans="1:18">
      <c r="A280" s="27">
        <f t="shared" ca="1" si="53"/>
        <v>46099</v>
      </c>
      <c r="B280" s="20"/>
      <c r="C280" s="21"/>
      <c r="D280" s="20"/>
      <c r="E280" s="21"/>
      <c r="F280" s="22"/>
      <c r="G280" s="22"/>
      <c r="H280" s="34" t="str">
        <f t="shared" si="48"/>
        <v/>
      </c>
      <c r="I280" s="34" t="str">
        <f t="shared" si="49"/>
        <v/>
      </c>
      <c r="J280" s="34" t="str">
        <f t="shared" si="50"/>
        <v/>
      </c>
      <c r="K280" s="34" t="str">
        <f t="shared" si="51"/>
        <v/>
      </c>
      <c r="L280" s="34" t="str">
        <f t="shared" si="52"/>
        <v/>
      </c>
      <c r="M280" s="32"/>
      <c r="N280" s="190"/>
      <c r="O280" s="190"/>
      <c r="P280" s="190"/>
      <c r="Q280" s="190"/>
      <c r="R280" s="23"/>
    </row>
    <row r="281" spans="1:18">
      <c r="A281" s="27">
        <f t="shared" ca="1" si="53"/>
        <v>46100</v>
      </c>
      <c r="B281" s="20"/>
      <c r="C281" s="21"/>
      <c r="D281" s="20"/>
      <c r="E281" s="21"/>
      <c r="F281" s="22"/>
      <c r="G281" s="22"/>
      <c r="H281" s="34" t="str">
        <f t="shared" si="48"/>
        <v/>
      </c>
      <c r="I281" s="34" t="str">
        <f t="shared" si="49"/>
        <v/>
      </c>
      <c r="J281" s="34" t="str">
        <f t="shared" si="50"/>
        <v/>
      </c>
      <c r="K281" s="34" t="str">
        <f t="shared" si="51"/>
        <v/>
      </c>
      <c r="L281" s="34" t="str">
        <f t="shared" si="52"/>
        <v/>
      </c>
      <c r="M281" s="32"/>
      <c r="N281" s="190"/>
      <c r="O281" s="190"/>
      <c r="P281" s="190"/>
      <c r="Q281" s="190"/>
      <c r="R281" s="23"/>
    </row>
    <row r="282" spans="1:18">
      <c r="A282" s="27">
        <f t="shared" ca="1" si="53"/>
        <v>46101</v>
      </c>
      <c r="B282" s="20"/>
      <c r="C282" s="21"/>
      <c r="D282" s="20"/>
      <c r="E282" s="21"/>
      <c r="F282" s="22"/>
      <c r="G282" s="22"/>
      <c r="H282" s="34" t="str">
        <f t="shared" si="48"/>
        <v/>
      </c>
      <c r="I282" s="34" t="str">
        <f t="shared" si="49"/>
        <v/>
      </c>
      <c r="J282" s="34" t="str">
        <f t="shared" si="50"/>
        <v/>
      </c>
      <c r="K282" s="34" t="str">
        <f t="shared" si="51"/>
        <v/>
      </c>
      <c r="L282" s="34" t="str">
        <f t="shared" si="52"/>
        <v/>
      </c>
      <c r="M282" s="32"/>
      <c r="N282" s="190"/>
      <c r="O282" s="190"/>
      <c r="P282" s="190"/>
      <c r="Q282" s="190"/>
      <c r="R282" s="23"/>
    </row>
    <row r="283" spans="1:18">
      <c r="A283" s="27">
        <f t="shared" ca="1" si="53"/>
        <v>46102</v>
      </c>
      <c r="B283" s="20"/>
      <c r="C283" s="21"/>
      <c r="D283" s="20"/>
      <c r="E283" s="21"/>
      <c r="F283" s="22"/>
      <c r="G283" s="22"/>
      <c r="H283" s="34" t="str">
        <f t="shared" si="48"/>
        <v/>
      </c>
      <c r="I283" s="34" t="str">
        <f t="shared" si="49"/>
        <v/>
      </c>
      <c r="J283" s="34" t="str">
        <f t="shared" si="50"/>
        <v/>
      </c>
      <c r="K283" s="34" t="str">
        <f t="shared" si="51"/>
        <v/>
      </c>
      <c r="L283" s="34" t="str">
        <f t="shared" si="52"/>
        <v/>
      </c>
      <c r="M283" s="32"/>
      <c r="N283" s="190"/>
      <c r="O283" s="190"/>
      <c r="P283" s="190"/>
      <c r="Q283" s="190"/>
      <c r="R283" s="23"/>
    </row>
    <row r="284" spans="1:18">
      <c r="A284" s="27">
        <f t="shared" ca="1" si="53"/>
        <v>46103</v>
      </c>
      <c r="B284" s="20"/>
      <c r="C284" s="21"/>
      <c r="D284" s="20"/>
      <c r="E284" s="21"/>
      <c r="F284" s="22"/>
      <c r="G284" s="22"/>
      <c r="H284" s="34" t="str">
        <f t="shared" si="48"/>
        <v/>
      </c>
      <c r="I284" s="34" t="str">
        <f t="shared" si="49"/>
        <v/>
      </c>
      <c r="J284" s="34" t="str">
        <f t="shared" si="50"/>
        <v/>
      </c>
      <c r="K284" s="34" t="str">
        <f t="shared" si="51"/>
        <v/>
      </c>
      <c r="L284" s="34" t="str">
        <f t="shared" si="52"/>
        <v/>
      </c>
      <c r="M284" s="32"/>
      <c r="N284" s="190"/>
      <c r="O284" s="190"/>
      <c r="P284" s="190"/>
      <c r="Q284" s="190"/>
      <c r="R284" s="23"/>
    </row>
    <row r="285" spans="1:18">
      <c r="A285" s="27">
        <f t="shared" ca="1" si="53"/>
        <v>46104</v>
      </c>
      <c r="B285" s="20"/>
      <c r="C285" s="21"/>
      <c r="D285" s="20"/>
      <c r="E285" s="21"/>
      <c r="F285" s="22"/>
      <c r="G285" s="22"/>
      <c r="H285" s="34" t="str">
        <f t="shared" si="48"/>
        <v/>
      </c>
      <c r="I285" s="34" t="str">
        <f t="shared" si="49"/>
        <v/>
      </c>
      <c r="J285" s="34" t="str">
        <f t="shared" si="50"/>
        <v/>
      </c>
      <c r="K285" s="34" t="str">
        <f t="shared" si="51"/>
        <v/>
      </c>
      <c r="L285" s="34" t="str">
        <f t="shared" si="52"/>
        <v/>
      </c>
      <c r="M285" s="32"/>
      <c r="N285" s="190"/>
      <c r="O285" s="190"/>
      <c r="P285" s="190"/>
      <c r="Q285" s="190"/>
      <c r="R285" s="23"/>
    </row>
    <row r="286" spans="1:18">
      <c r="A286" s="27">
        <f t="shared" ca="1" si="53"/>
        <v>46105</v>
      </c>
      <c r="B286" s="20"/>
      <c r="C286" s="21"/>
      <c r="D286" s="20"/>
      <c r="E286" s="21"/>
      <c r="F286" s="22"/>
      <c r="G286" s="22"/>
      <c r="H286" s="34" t="str">
        <f t="shared" si="48"/>
        <v/>
      </c>
      <c r="I286" s="34" t="str">
        <f t="shared" si="49"/>
        <v/>
      </c>
      <c r="J286" s="34" t="str">
        <f t="shared" si="50"/>
        <v/>
      </c>
      <c r="K286" s="34" t="str">
        <f t="shared" si="51"/>
        <v/>
      </c>
      <c r="L286" s="34" t="str">
        <f t="shared" si="52"/>
        <v/>
      </c>
      <c r="M286" s="32"/>
      <c r="N286" s="190"/>
      <c r="O286" s="190"/>
      <c r="P286" s="190"/>
      <c r="Q286" s="190"/>
      <c r="R286" s="23"/>
    </row>
    <row r="287" spans="1:18">
      <c r="A287" s="27">
        <f t="shared" ca="1" si="53"/>
        <v>46106</v>
      </c>
      <c r="B287" s="20"/>
      <c r="C287" s="21"/>
      <c r="D287" s="20"/>
      <c r="E287" s="21"/>
      <c r="F287" s="22"/>
      <c r="G287" s="22"/>
      <c r="H287" s="34" t="str">
        <f t="shared" si="48"/>
        <v/>
      </c>
      <c r="I287" s="34" t="str">
        <f t="shared" si="49"/>
        <v/>
      </c>
      <c r="J287" s="34" t="str">
        <f t="shared" si="50"/>
        <v/>
      </c>
      <c r="K287" s="34" t="str">
        <f t="shared" si="51"/>
        <v/>
      </c>
      <c r="L287" s="34" t="str">
        <f t="shared" si="52"/>
        <v/>
      </c>
      <c r="M287" s="32"/>
      <c r="N287" s="190"/>
      <c r="O287" s="190"/>
      <c r="P287" s="190"/>
      <c r="Q287" s="190"/>
      <c r="R287" s="23"/>
    </row>
    <row r="288" spans="1:18">
      <c r="A288" s="27">
        <f t="shared" ca="1" si="53"/>
        <v>46107</v>
      </c>
      <c r="B288" s="20"/>
      <c r="C288" s="21"/>
      <c r="D288" s="20"/>
      <c r="E288" s="21"/>
      <c r="F288" s="22"/>
      <c r="G288" s="22"/>
      <c r="H288" s="34" t="str">
        <f t="shared" si="48"/>
        <v/>
      </c>
      <c r="I288" s="34" t="str">
        <f t="shared" si="49"/>
        <v/>
      </c>
      <c r="J288" s="34" t="str">
        <f t="shared" si="50"/>
        <v/>
      </c>
      <c r="K288" s="34" t="str">
        <f t="shared" si="51"/>
        <v/>
      </c>
      <c r="L288" s="34" t="str">
        <f t="shared" si="52"/>
        <v/>
      </c>
      <c r="M288" s="32"/>
      <c r="N288" s="190"/>
      <c r="O288" s="190"/>
      <c r="P288" s="190"/>
      <c r="Q288" s="190"/>
      <c r="R288" s="23"/>
    </row>
    <row r="289" spans="1:18">
      <c r="A289" s="27">
        <f t="shared" ca="1" si="53"/>
        <v>46108</v>
      </c>
      <c r="B289" s="20"/>
      <c r="C289" s="21"/>
      <c r="D289" s="20"/>
      <c r="E289" s="21"/>
      <c r="F289" s="22"/>
      <c r="G289" s="22"/>
      <c r="H289" s="34" t="str">
        <f t="shared" si="48"/>
        <v/>
      </c>
      <c r="I289" s="34" t="str">
        <f t="shared" si="49"/>
        <v/>
      </c>
      <c r="J289" s="34" t="str">
        <f t="shared" si="50"/>
        <v/>
      </c>
      <c r="K289" s="34" t="str">
        <f t="shared" si="51"/>
        <v/>
      </c>
      <c r="L289" s="34" t="str">
        <f>IF(AND($B289="",$D289=""),"",($C289-$B289-$F289)+($E289-$D289-$G289))</f>
        <v/>
      </c>
      <c r="M289" s="32"/>
      <c r="N289" s="190"/>
      <c r="O289" s="190"/>
      <c r="P289" s="190"/>
      <c r="Q289" s="190"/>
      <c r="R289" s="23"/>
    </row>
    <row r="290" spans="1:18">
      <c r="A290" s="27">
        <f t="shared" ca="1" si="53"/>
        <v>46109</v>
      </c>
      <c r="B290" s="20"/>
      <c r="C290" s="21"/>
      <c r="D290" s="20"/>
      <c r="E290" s="21"/>
      <c r="F290" s="22"/>
      <c r="G290" s="22"/>
      <c r="H290" s="34" t="str">
        <f t="shared" si="48"/>
        <v/>
      </c>
      <c r="I290" s="34" t="str">
        <f t="shared" si="49"/>
        <v/>
      </c>
      <c r="J290" s="34" t="str">
        <f t="shared" si="50"/>
        <v/>
      </c>
      <c r="K290" s="34" t="str">
        <f t="shared" si="51"/>
        <v/>
      </c>
      <c r="L290" s="34" t="str">
        <f>IF(AND($B290="",$D290=""),"",($C290-$B290-$F290)+($E290-$D290-$G290))</f>
        <v/>
      </c>
      <c r="M290" s="32"/>
      <c r="N290" s="190"/>
      <c r="O290" s="190"/>
      <c r="P290" s="190"/>
      <c r="Q290" s="190"/>
      <c r="R290" s="23"/>
    </row>
    <row r="291" spans="1:18">
      <c r="A291" s="27">
        <f t="shared" ca="1" si="53"/>
        <v>46110</v>
      </c>
      <c r="B291" s="20"/>
      <c r="C291" s="21"/>
      <c r="D291" s="20"/>
      <c r="E291" s="21"/>
      <c r="F291" s="22"/>
      <c r="G291" s="22"/>
      <c r="H291" s="34" t="str">
        <f t="shared" si="48"/>
        <v/>
      </c>
      <c r="I291" s="34" t="str">
        <f t="shared" si="49"/>
        <v/>
      </c>
      <c r="J291" s="34" t="str">
        <f t="shared" si="50"/>
        <v/>
      </c>
      <c r="K291" s="34" t="str">
        <f t="shared" si="51"/>
        <v/>
      </c>
      <c r="L291" s="34" t="str">
        <f>IF(AND($B291="",$D291=""),"",($C291-$B291-$F291)+($E291-$D291-$G291))</f>
        <v/>
      </c>
      <c r="M291" s="32"/>
      <c r="N291" s="190"/>
      <c r="O291" s="190"/>
      <c r="P291" s="190"/>
      <c r="Q291" s="190"/>
      <c r="R291" s="23"/>
    </row>
    <row r="292" spans="1:18">
      <c r="A292" s="27">
        <f t="shared" ca="1" si="53"/>
        <v>46111</v>
      </c>
      <c r="B292" s="20"/>
      <c r="C292" s="21"/>
      <c r="D292" s="20"/>
      <c r="E292" s="21"/>
      <c r="F292" s="22"/>
      <c r="G292" s="22"/>
      <c r="H292" s="34" t="str">
        <f t="shared" si="48"/>
        <v/>
      </c>
      <c r="I292" s="34" t="str">
        <f t="shared" si="49"/>
        <v/>
      </c>
      <c r="J292" s="34" t="str">
        <f t="shared" si="50"/>
        <v/>
      </c>
      <c r="K292" s="34" t="str">
        <f t="shared" si="51"/>
        <v/>
      </c>
      <c r="L292" s="34" t="str">
        <f>IF(AND($B292="",$D292=""),"",($C292-$B292-$F292)+($E292-$D292-$G292))</f>
        <v/>
      </c>
      <c r="M292" s="32"/>
      <c r="N292" s="190"/>
      <c r="O292" s="190"/>
      <c r="P292" s="190"/>
      <c r="Q292" s="190"/>
      <c r="R292" s="23"/>
    </row>
    <row r="293" spans="1:18">
      <c r="A293" s="27">
        <f t="shared" ca="1" si="53"/>
        <v>46112</v>
      </c>
      <c r="B293" s="20"/>
      <c r="C293" s="21"/>
      <c r="D293" s="20"/>
      <c r="E293" s="21"/>
      <c r="F293" s="22"/>
      <c r="G293" s="22"/>
      <c r="H293" s="34" t="str">
        <f t="shared" si="48"/>
        <v/>
      </c>
      <c r="I293" s="34" t="str">
        <f t="shared" si="49"/>
        <v/>
      </c>
      <c r="J293" s="34" t="str">
        <f t="shared" si="50"/>
        <v/>
      </c>
      <c r="K293" s="34" t="str">
        <f t="shared" si="51"/>
        <v/>
      </c>
      <c r="L293" s="34" t="str">
        <f>IF(AND($B293="",$D293=""),"",($C293-$B293-$F293)+($E293-$D293-$G293))</f>
        <v/>
      </c>
      <c r="M293" s="32"/>
      <c r="N293" s="190"/>
      <c r="O293" s="190"/>
      <c r="P293" s="190"/>
      <c r="Q293" s="190"/>
      <c r="R293" s="23"/>
    </row>
    <row r="294" spans="1:18">
      <c r="A294" s="5" t="s">
        <v>11</v>
      </c>
      <c r="B294" s="191"/>
      <c r="C294" s="192"/>
      <c r="D294" s="191"/>
      <c r="E294" s="192"/>
      <c r="F294" s="26" t="str">
        <f>IF(SUM($F263:$F293)=0,"",SUM($F263:$F293))</f>
        <v/>
      </c>
      <c r="G294" s="26" t="str">
        <f>IF(SUM($G263:$G293)=0,"",SUM($G263:$G293))</f>
        <v/>
      </c>
      <c r="H294" s="26" t="str">
        <f>IF(SUM(H263:H293)=0,"",SUM(H263:H293))</f>
        <v/>
      </c>
      <c r="I294" s="26" t="str">
        <f>IF(SUM(I263:I293)=0,"",SUM(I263:I293))</f>
        <v/>
      </c>
      <c r="J294" s="26" t="str">
        <f t="shared" ref="J294:K294" si="54">IF(SUM(J263:J293)=0,"",SUM(J263:J293))</f>
        <v/>
      </c>
      <c r="K294" s="26" t="str">
        <f t="shared" si="54"/>
        <v/>
      </c>
      <c r="L294" s="26" t="str">
        <f>IF(SUM($L263:$L293)=0,"",SUM($L263:$L293))</f>
        <v/>
      </c>
      <c r="M294" s="33"/>
      <c r="N294" s="193"/>
      <c r="O294" s="193"/>
      <c r="P294" s="193"/>
      <c r="Q294" s="193"/>
      <c r="R294" s="6"/>
    </row>
  </sheetData>
  <sheetProtection algorithmName="SHA-512" hashValue="8RWs+XZSTdAmssqUB9esKJ8arMvDPQDN6f5gL/75BANgTYJa0OEuyvA+Lf4NqIiCAOXYQZRpS8B6CWzIRi1GNA==" saltValue="o45ScQ7hRafr+437WYcURA==" spinCount="100000" sheet="1" formatRows="0"/>
  <mergeCells count="371">
    <mergeCell ref="A8:A10"/>
    <mergeCell ref="B8:E8"/>
    <mergeCell ref="F8:G9"/>
    <mergeCell ref="H8:K8"/>
    <mergeCell ref="L8:L10"/>
    <mergeCell ref="M8:M10"/>
    <mergeCell ref="N8:Q10"/>
    <mergeCell ref="R8:R10"/>
    <mergeCell ref="B9:C9"/>
    <mergeCell ref="D9:E9"/>
    <mergeCell ref="H9:I9"/>
    <mergeCell ref="J9:K9"/>
    <mergeCell ref="N11:Q11"/>
    <mergeCell ref="B4:L4"/>
    <mergeCell ref="P4:R4"/>
    <mergeCell ref="B5:L5"/>
    <mergeCell ref="N18:Q18"/>
    <mergeCell ref="N19:Q19"/>
    <mergeCell ref="N20:Q20"/>
    <mergeCell ref="N21:Q21"/>
    <mergeCell ref="N22:Q22"/>
    <mergeCell ref="N23:Q23"/>
    <mergeCell ref="N12:Q12"/>
    <mergeCell ref="N13:Q13"/>
    <mergeCell ref="N14:Q14"/>
    <mergeCell ref="N15:Q15"/>
    <mergeCell ref="N16:Q16"/>
    <mergeCell ref="N17:Q17"/>
    <mergeCell ref="N30:Q30"/>
    <mergeCell ref="N31:Q31"/>
    <mergeCell ref="N32:Q32"/>
    <mergeCell ref="N33:Q33"/>
    <mergeCell ref="N34:Q34"/>
    <mergeCell ref="N35:Q35"/>
    <mergeCell ref="N24:Q24"/>
    <mergeCell ref="N25:Q25"/>
    <mergeCell ref="N26:Q26"/>
    <mergeCell ref="N27:Q27"/>
    <mergeCell ref="N28:Q28"/>
    <mergeCell ref="N29:Q29"/>
    <mergeCell ref="A44:A46"/>
    <mergeCell ref="B44:E44"/>
    <mergeCell ref="F44:G45"/>
    <mergeCell ref="H44:K44"/>
    <mergeCell ref="L44:L46"/>
    <mergeCell ref="M44:M46"/>
    <mergeCell ref="N44:Q46"/>
    <mergeCell ref="N36:Q36"/>
    <mergeCell ref="N37:Q37"/>
    <mergeCell ref="N38:Q38"/>
    <mergeCell ref="N39:Q39"/>
    <mergeCell ref="N40:Q40"/>
    <mergeCell ref="N41:Q41"/>
    <mergeCell ref="R44:R46"/>
    <mergeCell ref="B45:C45"/>
    <mergeCell ref="D45:E45"/>
    <mergeCell ref="H45:I45"/>
    <mergeCell ref="J45:K45"/>
    <mergeCell ref="N47:Q47"/>
    <mergeCell ref="B42:C42"/>
    <mergeCell ref="D42:E42"/>
    <mergeCell ref="N42:Q42"/>
    <mergeCell ref="N54:Q54"/>
    <mergeCell ref="N55:Q55"/>
    <mergeCell ref="N56:Q56"/>
    <mergeCell ref="N57:Q57"/>
    <mergeCell ref="N58:Q58"/>
    <mergeCell ref="N59:Q59"/>
    <mergeCell ref="N48:Q48"/>
    <mergeCell ref="N49:Q49"/>
    <mergeCell ref="N50:Q50"/>
    <mergeCell ref="N51:Q51"/>
    <mergeCell ref="N52:Q52"/>
    <mergeCell ref="N53:Q53"/>
    <mergeCell ref="N66:Q66"/>
    <mergeCell ref="N67:Q67"/>
    <mergeCell ref="N68:Q68"/>
    <mergeCell ref="N69:Q69"/>
    <mergeCell ref="N70:Q70"/>
    <mergeCell ref="N71:Q71"/>
    <mergeCell ref="N60:Q60"/>
    <mergeCell ref="N61:Q61"/>
    <mergeCell ref="N62:Q62"/>
    <mergeCell ref="N63:Q63"/>
    <mergeCell ref="N64:Q64"/>
    <mergeCell ref="N65:Q65"/>
    <mergeCell ref="A80:A82"/>
    <mergeCell ref="B80:E80"/>
    <mergeCell ref="F80:G81"/>
    <mergeCell ref="H80:K80"/>
    <mergeCell ref="L80:L82"/>
    <mergeCell ref="M80:M82"/>
    <mergeCell ref="N80:Q82"/>
    <mergeCell ref="N72:Q72"/>
    <mergeCell ref="N73:Q73"/>
    <mergeCell ref="N74:Q74"/>
    <mergeCell ref="N75:Q75"/>
    <mergeCell ref="N76:Q76"/>
    <mergeCell ref="N77:Q77"/>
    <mergeCell ref="R80:R82"/>
    <mergeCell ref="B81:C81"/>
    <mergeCell ref="D81:E81"/>
    <mergeCell ref="H81:I81"/>
    <mergeCell ref="J81:K81"/>
    <mergeCell ref="N83:Q83"/>
    <mergeCell ref="B78:C78"/>
    <mergeCell ref="D78:E78"/>
    <mergeCell ref="N78:Q78"/>
    <mergeCell ref="N90:Q90"/>
    <mergeCell ref="N91:Q91"/>
    <mergeCell ref="N92:Q92"/>
    <mergeCell ref="N93:Q93"/>
    <mergeCell ref="N94:Q94"/>
    <mergeCell ref="N95:Q95"/>
    <mergeCell ref="N84:Q84"/>
    <mergeCell ref="N85:Q85"/>
    <mergeCell ref="N86:Q86"/>
    <mergeCell ref="N87:Q87"/>
    <mergeCell ref="N88:Q88"/>
    <mergeCell ref="N89:Q89"/>
    <mergeCell ref="N102:Q102"/>
    <mergeCell ref="N103:Q103"/>
    <mergeCell ref="N104:Q104"/>
    <mergeCell ref="N105:Q105"/>
    <mergeCell ref="N106:Q106"/>
    <mergeCell ref="N107:Q107"/>
    <mergeCell ref="N96:Q96"/>
    <mergeCell ref="N97:Q97"/>
    <mergeCell ref="N98:Q98"/>
    <mergeCell ref="N99:Q99"/>
    <mergeCell ref="N100:Q100"/>
    <mergeCell ref="N101:Q101"/>
    <mergeCell ref="A116:A118"/>
    <mergeCell ref="B116:E116"/>
    <mergeCell ref="F116:G117"/>
    <mergeCell ref="H116:K116"/>
    <mergeCell ref="L116:L118"/>
    <mergeCell ref="M116:M118"/>
    <mergeCell ref="N116:Q118"/>
    <mergeCell ref="N108:Q108"/>
    <mergeCell ref="N109:Q109"/>
    <mergeCell ref="N110:Q110"/>
    <mergeCell ref="N111:Q111"/>
    <mergeCell ref="N112:Q112"/>
    <mergeCell ref="N113:Q113"/>
    <mergeCell ref="R116:R118"/>
    <mergeCell ref="B117:C117"/>
    <mergeCell ref="D117:E117"/>
    <mergeCell ref="H117:I117"/>
    <mergeCell ref="J117:K117"/>
    <mergeCell ref="N119:Q119"/>
    <mergeCell ref="B114:C114"/>
    <mergeCell ref="D114:E114"/>
    <mergeCell ref="N114:Q114"/>
    <mergeCell ref="N126:Q126"/>
    <mergeCell ref="N127:Q127"/>
    <mergeCell ref="N128:Q128"/>
    <mergeCell ref="N129:Q129"/>
    <mergeCell ref="N130:Q130"/>
    <mergeCell ref="N131:Q131"/>
    <mergeCell ref="N120:Q120"/>
    <mergeCell ref="N121:Q121"/>
    <mergeCell ref="N122:Q122"/>
    <mergeCell ref="N123:Q123"/>
    <mergeCell ref="N124:Q124"/>
    <mergeCell ref="N125:Q125"/>
    <mergeCell ref="N138:Q138"/>
    <mergeCell ref="N139:Q139"/>
    <mergeCell ref="N140:Q140"/>
    <mergeCell ref="N141:Q141"/>
    <mergeCell ref="N142:Q142"/>
    <mergeCell ref="N143:Q143"/>
    <mergeCell ref="N132:Q132"/>
    <mergeCell ref="N133:Q133"/>
    <mergeCell ref="N134:Q134"/>
    <mergeCell ref="N135:Q135"/>
    <mergeCell ref="N136:Q136"/>
    <mergeCell ref="N137:Q137"/>
    <mergeCell ref="A152:A154"/>
    <mergeCell ref="B152:E152"/>
    <mergeCell ref="F152:G153"/>
    <mergeCell ref="H152:K152"/>
    <mergeCell ref="L152:L154"/>
    <mergeCell ref="M152:M154"/>
    <mergeCell ref="N152:Q154"/>
    <mergeCell ref="N144:Q144"/>
    <mergeCell ref="N145:Q145"/>
    <mergeCell ref="N146:Q146"/>
    <mergeCell ref="N147:Q147"/>
    <mergeCell ref="N148:Q148"/>
    <mergeCell ref="N149:Q149"/>
    <mergeCell ref="R152:R154"/>
    <mergeCell ref="B153:C153"/>
    <mergeCell ref="D153:E153"/>
    <mergeCell ref="H153:I153"/>
    <mergeCell ref="J153:K153"/>
    <mergeCell ref="N155:Q155"/>
    <mergeCell ref="B150:C150"/>
    <mergeCell ref="D150:E150"/>
    <mergeCell ref="N150:Q150"/>
    <mergeCell ref="N162:Q162"/>
    <mergeCell ref="N163:Q163"/>
    <mergeCell ref="N164:Q164"/>
    <mergeCell ref="N165:Q165"/>
    <mergeCell ref="N166:Q166"/>
    <mergeCell ref="N167:Q167"/>
    <mergeCell ref="N156:Q156"/>
    <mergeCell ref="N157:Q157"/>
    <mergeCell ref="N158:Q158"/>
    <mergeCell ref="N159:Q159"/>
    <mergeCell ref="N160:Q160"/>
    <mergeCell ref="N161:Q161"/>
    <mergeCell ref="N174:Q174"/>
    <mergeCell ref="N175:Q175"/>
    <mergeCell ref="N176:Q176"/>
    <mergeCell ref="N177:Q177"/>
    <mergeCell ref="N178:Q178"/>
    <mergeCell ref="N179:Q179"/>
    <mergeCell ref="N168:Q168"/>
    <mergeCell ref="N169:Q169"/>
    <mergeCell ref="N170:Q170"/>
    <mergeCell ref="N171:Q171"/>
    <mergeCell ref="N172:Q172"/>
    <mergeCell ref="N173:Q173"/>
    <mergeCell ref="A188:A190"/>
    <mergeCell ref="B188:E188"/>
    <mergeCell ref="F188:G189"/>
    <mergeCell ref="H188:K188"/>
    <mergeCell ref="L188:L190"/>
    <mergeCell ref="M188:M190"/>
    <mergeCell ref="N188:Q190"/>
    <mergeCell ref="N180:Q180"/>
    <mergeCell ref="N181:Q181"/>
    <mergeCell ref="N182:Q182"/>
    <mergeCell ref="N183:Q183"/>
    <mergeCell ref="N184:Q184"/>
    <mergeCell ref="N185:Q185"/>
    <mergeCell ref="R188:R190"/>
    <mergeCell ref="B189:C189"/>
    <mergeCell ref="D189:E189"/>
    <mergeCell ref="H189:I189"/>
    <mergeCell ref="J189:K189"/>
    <mergeCell ref="N191:Q191"/>
    <mergeCell ref="B186:C186"/>
    <mergeCell ref="D186:E186"/>
    <mergeCell ref="N186:Q186"/>
    <mergeCell ref="N198:Q198"/>
    <mergeCell ref="N199:Q199"/>
    <mergeCell ref="N200:Q200"/>
    <mergeCell ref="N201:Q201"/>
    <mergeCell ref="N202:Q202"/>
    <mergeCell ref="N203:Q203"/>
    <mergeCell ref="N192:Q192"/>
    <mergeCell ref="N193:Q193"/>
    <mergeCell ref="N194:Q194"/>
    <mergeCell ref="N195:Q195"/>
    <mergeCell ref="N196:Q196"/>
    <mergeCell ref="N197:Q197"/>
    <mergeCell ref="N210:Q210"/>
    <mergeCell ref="N211:Q211"/>
    <mergeCell ref="N212:Q212"/>
    <mergeCell ref="N213:Q213"/>
    <mergeCell ref="N214:Q214"/>
    <mergeCell ref="N215:Q215"/>
    <mergeCell ref="N204:Q204"/>
    <mergeCell ref="N205:Q205"/>
    <mergeCell ref="N206:Q206"/>
    <mergeCell ref="N207:Q207"/>
    <mergeCell ref="N208:Q208"/>
    <mergeCell ref="N209:Q209"/>
    <mergeCell ref="A224:A226"/>
    <mergeCell ref="B224:E224"/>
    <mergeCell ref="F224:G225"/>
    <mergeCell ref="H224:K224"/>
    <mergeCell ref="L224:L226"/>
    <mergeCell ref="M224:M226"/>
    <mergeCell ref="N224:Q226"/>
    <mergeCell ref="N216:Q216"/>
    <mergeCell ref="N217:Q217"/>
    <mergeCell ref="N218:Q218"/>
    <mergeCell ref="N219:Q219"/>
    <mergeCell ref="N220:Q220"/>
    <mergeCell ref="N221:Q221"/>
    <mergeCell ref="R224:R226"/>
    <mergeCell ref="B225:C225"/>
    <mergeCell ref="D225:E225"/>
    <mergeCell ref="H225:I225"/>
    <mergeCell ref="J225:K225"/>
    <mergeCell ref="N227:Q227"/>
    <mergeCell ref="B222:C222"/>
    <mergeCell ref="D222:E222"/>
    <mergeCell ref="N222:Q222"/>
    <mergeCell ref="N234:Q234"/>
    <mergeCell ref="N235:Q235"/>
    <mergeCell ref="N236:Q236"/>
    <mergeCell ref="N237:Q237"/>
    <mergeCell ref="N238:Q238"/>
    <mergeCell ref="N239:Q239"/>
    <mergeCell ref="N228:Q228"/>
    <mergeCell ref="N229:Q229"/>
    <mergeCell ref="N230:Q230"/>
    <mergeCell ref="N231:Q231"/>
    <mergeCell ref="N232:Q232"/>
    <mergeCell ref="N233:Q233"/>
    <mergeCell ref="N246:Q246"/>
    <mergeCell ref="N247:Q247"/>
    <mergeCell ref="N248:Q248"/>
    <mergeCell ref="N249:Q249"/>
    <mergeCell ref="N250:Q250"/>
    <mergeCell ref="N251:Q251"/>
    <mergeCell ref="N240:Q240"/>
    <mergeCell ref="N241:Q241"/>
    <mergeCell ref="N242:Q242"/>
    <mergeCell ref="N243:Q243"/>
    <mergeCell ref="N244:Q244"/>
    <mergeCell ref="N245:Q245"/>
    <mergeCell ref="A260:A262"/>
    <mergeCell ref="B260:E260"/>
    <mergeCell ref="F260:G261"/>
    <mergeCell ref="H260:K260"/>
    <mergeCell ref="L260:L262"/>
    <mergeCell ref="M260:M262"/>
    <mergeCell ref="N260:Q262"/>
    <mergeCell ref="N252:Q252"/>
    <mergeCell ref="N253:Q253"/>
    <mergeCell ref="N254:Q254"/>
    <mergeCell ref="N255:Q255"/>
    <mergeCell ref="N256:Q256"/>
    <mergeCell ref="N257:Q257"/>
    <mergeCell ref="R260:R262"/>
    <mergeCell ref="B261:C261"/>
    <mergeCell ref="D261:E261"/>
    <mergeCell ref="H261:I261"/>
    <mergeCell ref="J261:K261"/>
    <mergeCell ref="N263:Q263"/>
    <mergeCell ref="B258:C258"/>
    <mergeCell ref="D258:E258"/>
    <mergeCell ref="N258:Q258"/>
    <mergeCell ref="N270:Q270"/>
    <mergeCell ref="N271:Q271"/>
    <mergeCell ref="N272:Q272"/>
    <mergeCell ref="N273:Q273"/>
    <mergeCell ref="N274:Q274"/>
    <mergeCell ref="N275:Q275"/>
    <mergeCell ref="N264:Q264"/>
    <mergeCell ref="N265:Q265"/>
    <mergeCell ref="N266:Q266"/>
    <mergeCell ref="N267:Q267"/>
    <mergeCell ref="N268:Q268"/>
    <mergeCell ref="N269:Q269"/>
    <mergeCell ref="N282:Q282"/>
    <mergeCell ref="N283:Q283"/>
    <mergeCell ref="N284:Q284"/>
    <mergeCell ref="N285:Q285"/>
    <mergeCell ref="N286:Q286"/>
    <mergeCell ref="N287:Q287"/>
    <mergeCell ref="N276:Q276"/>
    <mergeCell ref="N277:Q277"/>
    <mergeCell ref="N278:Q278"/>
    <mergeCell ref="N279:Q279"/>
    <mergeCell ref="N280:Q280"/>
    <mergeCell ref="N281:Q281"/>
    <mergeCell ref="B294:C294"/>
    <mergeCell ref="D294:E294"/>
    <mergeCell ref="N294:Q294"/>
    <mergeCell ref="N288:Q288"/>
    <mergeCell ref="N289:Q289"/>
    <mergeCell ref="N290:Q290"/>
    <mergeCell ref="N291:Q291"/>
    <mergeCell ref="N292:Q292"/>
    <mergeCell ref="N293:Q293"/>
  </mergeCells>
  <phoneticPr fontId="2"/>
  <conditionalFormatting sqref="A12:C13 F12:G13 A14:G41">
    <cfRule type="expression" dxfId="431" priority="9">
      <formula>OR(EDATE($A$11,1)-1&lt;$A12,DATEVALUE("2026/3/31")&lt;$A12)</formula>
    </cfRule>
  </conditionalFormatting>
  <conditionalFormatting sqref="A48:F76 M48:R77 A77:G77 L77">
    <cfRule type="expression" dxfId="430" priority="10">
      <formula>OR(EDATE($A$47,1)-1&lt;$A48,DATEVALUE("2026/3/31")&lt;$A48)</formula>
    </cfRule>
  </conditionalFormatting>
  <conditionalFormatting sqref="A84:G113">
    <cfRule type="expression" dxfId="429" priority="11">
      <formula>OR(EDATE($A$83,1)-1&lt;$A84,DATEVALUE("2026/3/31")&lt;$A84)</formula>
    </cfRule>
  </conditionalFormatting>
  <conditionalFormatting sqref="A120:G149 M120:R149 L149">
    <cfRule type="expression" dxfId="428" priority="12">
      <formula>OR(EDATE($A$119,1)-1&lt;$A120,DATEVALUE("2026/3/31")&lt;$A120)</formula>
    </cfRule>
  </conditionalFormatting>
  <conditionalFormatting sqref="A156:G185">
    <cfRule type="expression" dxfId="427" priority="13">
      <formula>OR(EDATE($A$155,1)-1&lt;$A156,DATEVALUE("2026/3/31")&lt;$A156)</formula>
    </cfRule>
  </conditionalFormatting>
  <conditionalFormatting sqref="A192:G221">
    <cfRule type="expression" dxfId="426" priority="14">
      <formula>OR(EDATE($A$191,1)-1&lt;$A192,DATEVALUE("2026/3/31")&lt;$A192)</formula>
    </cfRule>
  </conditionalFormatting>
  <conditionalFormatting sqref="A228:G257 M228:R257 L255:L257">
    <cfRule type="expression" dxfId="425" priority="15">
      <formula>OR(EDATE($A$227,1)-1&lt;$A228,DATEVALUE("2026/3/31")&lt;$A228)</formula>
    </cfRule>
  </conditionalFormatting>
  <conditionalFormatting sqref="A264:G293 L264:R293">
    <cfRule type="expression" dxfId="424" priority="16">
      <formula>OR(EDATE($A$263,1)-1&lt;$A264,DATEVALUE("2026/3/31")&lt;$A264)</formula>
    </cfRule>
  </conditionalFormatting>
  <conditionalFormatting sqref="B11:C11">
    <cfRule type="expression" dxfId="423" priority="3">
      <formula>OR(EDATE($A$11,1)-1&lt;$A11,DATEVALUE("2026/3/31")&lt;$A11)</formula>
    </cfRule>
  </conditionalFormatting>
  <conditionalFormatting sqref="B4:L5">
    <cfRule type="expression" dxfId="422" priority="8">
      <formula>IF(LEN(B4)&lt;1,TRUE,FALSE)</formula>
    </cfRule>
  </conditionalFormatting>
  <conditionalFormatting sqref="D13:E13">
    <cfRule type="expression" dxfId="421" priority="2">
      <formula>$M$12="✓"</formula>
    </cfRule>
  </conditionalFormatting>
  <conditionalFormatting sqref="M11">
    <cfRule type="expression" dxfId="420" priority="1">
      <formula>OR(EDATE($A$11,1)-1&lt;$A11,DATEVALUE("2026/3/31")&lt;$A11)</formula>
    </cfRule>
  </conditionalFormatting>
  <conditionalFormatting sqref="M12:R41">
    <cfRule type="expression" dxfId="419" priority="4">
      <formula>OR(EDATE($A$11,1)-1&lt;$A12,DATEVALUE("2026/3/31")&lt;$A12)</formula>
    </cfRule>
  </conditionalFormatting>
  <conditionalFormatting sqref="M84:R113">
    <cfRule type="expression" dxfId="418" priority="5">
      <formula>OR(EDATE($A$83,1)-1&lt;$A84,DATEVALUE("2026/3/31")&lt;$A84)</formula>
    </cfRule>
  </conditionalFormatting>
  <conditionalFormatting sqref="M156:R185">
    <cfRule type="expression" dxfId="417" priority="6">
      <formula>OR(EDATE($A$155,1)-1&lt;$A156,DATEVALUE("2026/3/31")&lt;$A156)</formula>
    </cfRule>
  </conditionalFormatting>
  <conditionalFormatting sqref="M192:R221">
    <cfRule type="expression" dxfId="416" priority="7">
      <formula>OR(EDATE($A$191,1)-1&lt;$A192,DATEVALUE("2026/3/31")&lt;$A192)</formula>
    </cfRule>
  </conditionalFormatting>
  <dataValidations count="3">
    <dataValidation operator="greaterThanOrEqual" allowBlank="1" showInputMessage="1" showErrorMessage="1" sqref="H191:K221 H155:K185 H227:K257 H11:K41 H119:K149 H47:K77 H83:K113 H263:K293" xr:uid="{58CB05BA-A78C-4535-9ED6-B8EA55633E0A}"/>
    <dataValidation type="list" allowBlank="1" showInputMessage="1" showErrorMessage="1" sqref="M263:M293 M47:M76 M83:M113 M119:M149 M155:M185 M191:M221 M227:M257 M11:M41" xr:uid="{FB58D06C-0B48-4668-A583-CD49F958EE68}">
      <formula1>",✓所定,✓法定"</formula1>
    </dataValidation>
    <dataValidation type="time" operator="greaterThanOrEqual" allowBlank="1" showInputMessage="1" showErrorMessage="1" sqref="H114:K114 H78:K78 G42:K42 H222:K222 H258:K258 H186:K186 H150:K150 G11:G41 L11:L42 B11:F42 B47:G78 L47:L78 B83:G114 L83:L114 B119:G150 L119:L150 B155:G186 L155:L186 B191:G222 L191:L222 B227:G258 L227:L258 B263:G294 L263:L294 H294:K294" xr:uid="{4F474C36-F6CB-461A-80D2-81F75CC443C5}">
      <formula1>0</formula1>
    </dataValidation>
  </dataValidations>
  <printOptions horizontalCentered="1"/>
  <pageMargins left="0.51181102362204722" right="0.51181102362204722" top="0.55118110236220474" bottom="0.55118110236220474" header="0.31496062992125984" footer="0.31496062992125984"/>
  <pageSetup paperSize="9" scale="76" fitToHeight="0" orientation="portrait" r:id="rId1"/>
  <rowBreaks count="7" manualBreakCount="7">
    <brk id="42" max="16383" man="1"/>
    <brk id="78" max="16383" man="1"/>
    <brk id="114" max="16383" man="1"/>
    <brk id="150" max="16383" man="1"/>
    <brk id="186" max="16383" man="1"/>
    <brk id="222" max="16383" man="1"/>
    <brk id="258" max="16383"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F5B628-2B43-4A59-A27B-2C61344CCF58}">
  <sheetPr>
    <tabColor rgb="FF66CCFF"/>
    <pageSetUpPr fitToPage="1"/>
  </sheetPr>
  <dimension ref="A1:V294"/>
  <sheetViews>
    <sheetView view="pageBreakPreview" zoomScale="115" zoomScaleNormal="100" zoomScaleSheetLayoutView="115" workbookViewId="0">
      <selection activeCell="B11" sqref="B11"/>
    </sheetView>
  </sheetViews>
  <sheetFormatPr defaultColWidth="8.75" defaultRowHeight="14.25"/>
  <cols>
    <col min="1" max="1" width="10.75" style="1" customWidth="1"/>
    <col min="2" max="7" width="7.125" style="1" customWidth="1"/>
    <col min="8" max="11" width="7.125" style="1" hidden="1" customWidth="1"/>
    <col min="12" max="12" width="7.125" style="1" customWidth="1"/>
    <col min="13" max="13" width="6.125" style="9" customWidth="1"/>
    <col min="14" max="14" width="5.75" style="1" customWidth="1"/>
    <col min="15" max="15" width="9.125" style="1" customWidth="1"/>
    <col min="16" max="17" width="8.75" style="1" customWidth="1"/>
    <col min="18" max="18" width="12.75" style="1" customWidth="1"/>
    <col min="19" max="21" width="8.75" style="1" hidden="1" customWidth="1"/>
    <col min="22" max="16384" width="8.75" style="1"/>
  </cols>
  <sheetData>
    <row r="1" spans="1:22" ht="16.5">
      <c r="A1" s="2" t="str" cm="1">
        <f t="array" aca="1" ref="A1" ca="1">"業務日誌" &amp; RIGHT(CELL("filename", A1),U1)</f>
        <v>業務日誌25</v>
      </c>
      <c r="B1" s="3"/>
      <c r="C1" s="3"/>
      <c r="D1" s="3"/>
      <c r="E1" s="3"/>
      <c r="F1" s="3"/>
      <c r="G1" s="3"/>
      <c r="H1" s="3"/>
      <c r="I1" s="3"/>
      <c r="J1" s="3"/>
      <c r="K1" s="3"/>
      <c r="L1" s="3"/>
      <c r="M1" s="3"/>
      <c r="N1" s="3"/>
      <c r="O1" s="3"/>
      <c r="P1" s="3"/>
      <c r="Q1" s="3"/>
      <c r="R1" s="3"/>
      <c r="S1" s="45" t="str" cm="1">
        <f t="array" aca="1" ref="S1" ca="1">"各月内訳表!$E" &amp; 5+ 27*(RIGHT(CELL("filename", A1),U1)-1)</f>
        <v>各月内訳表!$E653</v>
      </c>
      <c r="T1" s="45" t="str" cm="1">
        <f t="array" aca="1" ref="T1" ca="1">"各月内訳表!$G" &amp; 6+ 27*(RIGHT(CELL("filename", A1),U1)-1)</f>
        <v>各月内訳表!$G654</v>
      </c>
      <c r="U1" s="45" cm="1">
        <f t="array" aca="1" ref="U1" ca="1">LEN(CELL("filename",A1))-FIND("日誌",CELL("filename",A1))-1</f>
        <v>2</v>
      </c>
    </row>
    <row r="2" spans="1:22" ht="16.899999999999999" customHeight="1">
      <c r="L2" s="25"/>
      <c r="Q2" s="19" t="s">
        <v>13</v>
      </c>
      <c r="R2" s="163">
        <f>入力ボックス!C8</f>
        <v>0</v>
      </c>
      <c r="S2" s="45"/>
      <c r="T2" s="45"/>
      <c r="U2" s="45" cm="1">
        <f t="array" aca="1" ref="U2" ca="1">LEN(CELL("filename",I2))-FIND("日誌",CELL("filename",I2))-1</f>
        <v>2</v>
      </c>
    </row>
    <row r="3" spans="1:22" ht="16.899999999999999" customHeight="1">
      <c r="L3" s="25"/>
      <c r="Q3" s="19"/>
      <c r="R3" s="28"/>
    </row>
    <row r="4" spans="1:22">
      <c r="A4" s="24" t="s">
        <v>12</v>
      </c>
      <c r="B4" s="201" t="str">
        <f>IF(入力ボックス!$C$4="","",入力ボックス!$C$4)</f>
        <v/>
      </c>
      <c r="C4" s="201"/>
      <c r="D4" s="201"/>
      <c r="E4" s="201"/>
      <c r="F4" s="201"/>
      <c r="G4" s="201"/>
      <c r="H4" s="201"/>
      <c r="I4" s="201"/>
      <c r="J4" s="201"/>
      <c r="K4" s="201"/>
      <c r="L4" s="201"/>
      <c r="O4" s="24" t="s">
        <v>79</v>
      </c>
      <c r="P4" s="202"/>
      <c r="Q4" s="202"/>
      <c r="R4" s="202"/>
    </row>
    <row r="5" spans="1:22" ht="18.75" customHeight="1">
      <c r="A5" s="24" t="s">
        <v>21</v>
      </c>
      <c r="B5" s="201" t="str" cm="1">
        <f t="array" aca="1" ref="B5" ca="1">IF(INDIRECT(S1)="","",INDIRECT(S1))</f>
        <v/>
      </c>
      <c r="C5" s="201"/>
      <c r="D5" s="201"/>
      <c r="E5" s="201"/>
      <c r="F5" s="201"/>
      <c r="G5" s="201"/>
      <c r="H5" s="201"/>
      <c r="I5" s="201"/>
      <c r="J5" s="201"/>
      <c r="K5" s="201"/>
      <c r="L5" s="201"/>
      <c r="O5" s="31" t="s">
        <v>80</v>
      </c>
    </row>
    <row r="6" spans="1:22" ht="18.75" customHeight="1">
      <c r="R6" s="42" t="str">
        <f ca="1">HYPERLINK("#"&amp;S1,"各月内訳表へ")</f>
        <v>各月内訳表へ</v>
      </c>
    </row>
    <row r="8" spans="1:22" ht="27" customHeight="1">
      <c r="A8" s="194" t="s">
        <v>22</v>
      </c>
      <c r="B8" s="189" t="s">
        <v>103</v>
      </c>
      <c r="C8" s="189"/>
      <c r="D8" s="189"/>
      <c r="E8" s="189"/>
      <c r="F8" s="189" t="s">
        <v>23</v>
      </c>
      <c r="G8" s="189"/>
      <c r="H8" s="189" t="s">
        <v>88</v>
      </c>
      <c r="I8" s="189"/>
      <c r="J8" s="189"/>
      <c r="K8" s="189"/>
      <c r="L8" s="189" t="s">
        <v>87</v>
      </c>
      <c r="M8" s="195" t="s">
        <v>96</v>
      </c>
      <c r="N8" s="194" t="s">
        <v>25</v>
      </c>
      <c r="O8" s="194"/>
      <c r="P8" s="194"/>
      <c r="Q8" s="194"/>
      <c r="R8" s="189" t="s">
        <v>100</v>
      </c>
    </row>
    <row r="9" spans="1:22" ht="14.25" customHeight="1">
      <c r="A9" s="194"/>
      <c r="B9" s="189" t="s">
        <v>82</v>
      </c>
      <c r="C9" s="189"/>
      <c r="D9" s="189" t="s">
        <v>84</v>
      </c>
      <c r="E9" s="189"/>
      <c r="F9" s="189"/>
      <c r="G9" s="189"/>
      <c r="H9" s="189" t="s">
        <v>90</v>
      </c>
      <c r="I9" s="189"/>
      <c r="J9" s="189" t="s">
        <v>89</v>
      </c>
      <c r="K9" s="189"/>
      <c r="L9" s="189"/>
      <c r="M9" s="196"/>
      <c r="N9" s="194"/>
      <c r="O9" s="194"/>
      <c r="P9" s="194"/>
      <c r="Q9" s="194"/>
      <c r="R9" s="189"/>
    </row>
    <row r="10" spans="1:22" ht="18" customHeight="1">
      <c r="A10" s="194"/>
      <c r="B10" s="43" t="s">
        <v>26</v>
      </c>
      <c r="C10" s="43" t="s">
        <v>27</v>
      </c>
      <c r="D10" s="43" t="s">
        <v>26</v>
      </c>
      <c r="E10" s="43" t="s">
        <v>27</v>
      </c>
      <c r="F10" s="44" t="s">
        <v>85</v>
      </c>
      <c r="G10" s="44" t="s">
        <v>86</v>
      </c>
      <c r="H10" s="44" t="s">
        <v>81</v>
      </c>
      <c r="I10" s="44" t="s">
        <v>83</v>
      </c>
      <c r="J10" s="44" t="s">
        <v>81</v>
      </c>
      <c r="K10" s="44" t="s">
        <v>95</v>
      </c>
      <c r="L10" s="189"/>
      <c r="M10" s="197"/>
      <c r="N10" s="194"/>
      <c r="O10" s="194"/>
      <c r="P10" s="194"/>
      <c r="Q10" s="194"/>
      <c r="R10" s="194"/>
    </row>
    <row r="11" spans="1:22">
      <c r="A11" s="27" cm="1">
        <f t="array" aca="1" ref="A11" ca="1">DATE("2025","8",IFERROR(INDIRECT(T1),"1"))</f>
        <v>45870</v>
      </c>
      <c r="B11" s="20"/>
      <c r="C11" s="21"/>
      <c r="D11" s="20"/>
      <c r="E11" s="21"/>
      <c r="F11" s="22"/>
      <c r="G11" s="22"/>
      <c r="H11" s="34" t="str">
        <f>IF(OR(B11="",LEFT(M11,1)="✓"),"",C11-B11-F11)</f>
        <v/>
      </c>
      <c r="I11" s="34" t="str">
        <f>IF(OR(D11="",LEFT(M11,1)="✓"),"",E11-D11-G11)</f>
        <v/>
      </c>
      <c r="J11" s="34" t="str">
        <f>IF(AND(B11&lt;&gt;"",M11="✓所定"),C11-B11-F11,"")</f>
        <v/>
      </c>
      <c r="K11" s="34" t="str">
        <f>IF(AND(B11&lt;&gt;"",M11="✓法定"),C11-B11-F11,"")</f>
        <v/>
      </c>
      <c r="L11" s="26" t="str">
        <f>IF(AND($B11="",$D11=""),"",($C11-$B11-$F11)+($E11-$D11-$G11))</f>
        <v/>
      </c>
      <c r="M11" s="32"/>
      <c r="N11" s="190"/>
      <c r="O11" s="190"/>
      <c r="P11" s="190"/>
      <c r="Q11" s="190"/>
      <c r="R11" s="23"/>
      <c r="V11" s="1" t="s">
        <v>171</v>
      </c>
    </row>
    <row r="12" spans="1:22">
      <c r="A12" s="27">
        <f ca="1">A11+1</f>
        <v>45871</v>
      </c>
      <c r="B12" s="20"/>
      <c r="C12" s="21"/>
      <c r="D12" s="20"/>
      <c r="E12" s="21"/>
      <c r="F12" s="22"/>
      <c r="G12" s="22"/>
      <c r="H12" s="34" t="str">
        <f t="shared" ref="H12:H41" si="0">IF(OR(B12="",LEFT(M12,1)="✓"),"",C12-B12-F12)</f>
        <v/>
      </c>
      <c r="I12" s="34" t="str">
        <f t="shared" ref="I12:I41" si="1">IF(OR(D12="",LEFT(M12,1)="✓"),"",E12-D12-G12)</f>
        <v/>
      </c>
      <c r="J12" s="34" t="str">
        <f t="shared" ref="J12:J41" si="2">IF(AND(B12&lt;&gt;"",M12="✓所定"),C12-B12-F12,"")</f>
        <v/>
      </c>
      <c r="K12" s="34" t="str">
        <f t="shared" ref="K12:K41" si="3">IF(AND(B12&lt;&gt;"",M12="✓法定"),C12-B12-F12,"")</f>
        <v/>
      </c>
      <c r="L12" s="26" t="str">
        <f t="shared" ref="L12:L41" si="4">IF(AND($B12="",$D12=""),"",($C12-$B12-$F12)+(E12-D12-G12))</f>
        <v/>
      </c>
      <c r="M12" s="32"/>
      <c r="N12" s="190"/>
      <c r="O12" s="190"/>
      <c r="P12" s="190"/>
      <c r="Q12" s="190"/>
      <c r="R12" s="23"/>
      <c r="V12" s="1" t="s">
        <v>172</v>
      </c>
    </row>
    <row r="13" spans="1:22">
      <c r="A13" s="27">
        <f t="shared" ref="A13:A41" ca="1" si="5">A12+1</f>
        <v>45872</v>
      </c>
      <c r="B13" s="20"/>
      <c r="C13" s="21"/>
      <c r="D13" s="20"/>
      <c r="E13" s="21"/>
      <c r="F13" s="22"/>
      <c r="G13" s="22"/>
      <c r="H13" s="34" t="str">
        <f t="shared" si="0"/>
        <v/>
      </c>
      <c r="I13" s="34" t="str">
        <f t="shared" si="1"/>
        <v/>
      </c>
      <c r="J13" s="34" t="str">
        <f t="shared" si="2"/>
        <v/>
      </c>
      <c r="K13" s="34" t="str">
        <f t="shared" si="3"/>
        <v/>
      </c>
      <c r="L13" s="26" t="str">
        <f t="shared" si="4"/>
        <v/>
      </c>
      <c r="M13" s="32"/>
      <c r="N13" s="190"/>
      <c r="O13" s="190"/>
      <c r="P13" s="190"/>
      <c r="Q13" s="190"/>
      <c r="R13" s="23"/>
    </row>
    <row r="14" spans="1:22">
      <c r="A14" s="27">
        <f t="shared" ca="1" si="5"/>
        <v>45873</v>
      </c>
      <c r="B14" s="20"/>
      <c r="C14" s="21"/>
      <c r="D14" s="20"/>
      <c r="E14" s="21"/>
      <c r="F14" s="22"/>
      <c r="G14" s="22"/>
      <c r="H14" s="34" t="str">
        <f t="shared" si="0"/>
        <v/>
      </c>
      <c r="I14" s="34" t="str">
        <f t="shared" si="1"/>
        <v/>
      </c>
      <c r="J14" s="34" t="str">
        <f t="shared" si="2"/>
        <v/>
      </c>
      <c r="K14" s="34" t="str">
        <f t="shared" si="3"/>
        <v/>
      </c>
      <c r="L14" s="26" t="str">
        <f t="shared" si="4"/>
        <v/>
      </c>
      <c r="M14" s="32"/>
      <c r="N14" s="190"/>
      <c r="O14" s="190"/>
      <c r="P14" s="190"/>
      <c r="Q14" s="190"/>
      <c r="R14" s="23"/>
    </row>
    <row r="15" spans="1:22">
      <c r="A15" s="27">
        <f t="shared" ca="1" si="5"/>
        <v>45874</v>
      </c>
      <c r="B15" s="20"/>
      <c r="C15" s="21"/>
      <c r="D15" s="20"/>
      <c r="E15" s="21"/>
      <c r="F15" s="22"/>
      <c r="G15" s="22"/>
      <c r="H15" s="34" t="str">
        <f t="shared" si="0"/>
        <v/>
      </c>
      <c r="I15" s="34" t="str">
        <f t="shared" si="1"/>
        <v/>
      </c>
      <c r="J15" s="34" t="str">
        <f t="shared" si="2"/>
        <v/>
      </c>
      <c r="K15" s="34" t="str">
        <f t="shared" si="3"/>
        <v/>
      </c>
      <c r="L15" s="26" t="str">
        <f t="shared" si="4"/>
        <v/>
      </c>
      <c r="M15" s="32"/>
      <c r="N15" s="190"/>
      <c r="O15" s="190"/>
      <c r="P15" s="190"/>
      <c r="Q15" s="190"/>
      <c r="R15" s="23"/>
    </row>
    <row r="16" spans="1:22">
      <c r="A16" s="27">
        <f t="shared" ca="1" si="5"/>
        <v>45875</v>
      </c>
      <c r="B16" s="20"/>
      <c r="C16" s="21"/>
      <c r="D16" s="20"/>
      <c r="E16" s="21"/>
      <c r="F16" s="22"/>
      <c r="G16" s="22"/>
      <c r="H16" s="34" t="str">
        <f t="shared" si="0"/>
        <v/>
      </c>
      <c r="I16" s="34" t="str">
        <f t="shared" si="1"/>
        <v/>
      </c>
      <c r="J16" s="34" t="str">
        <f t="shared" si="2"/>
        <v/>
      </c>
      <c r="K16" s="34" t="str">
        <f t="shared" si="3"/>
        <v/>
      </c>
      <c r="L16" s="26" t="str">
        <f t="shared" si="4"/>
        <v/>
      </c>
      <c r="M16" s="32"/>
      <c r="N16" s="190"/>
      <c r="O16" s="190"/>
      <c r="P16" s="190"/>
      <c r="Q16" s="190"/>
      <c r="R16" s="23"/>
    </row>
    <row r="17" spans="1:18">
      <c r="A17" s="27">
        <f t="shared" ca="1" si="5"/>
        <v>45876</v>
      </c>
      <c r="B17" s="20"/>
      <c r="C17" s="21"/>
      <c r="D17" s="20"/>
      <c r="E17" s="21"/>
      <c r="F17" s="22"/>
      <c r="G17" s="22"/>
      <c r="H17" s="34" t="str">
        <f t="shared" si="0"/>
        <v/>
      </c>
      <c r="I17" s="34" t="str">
        <f t="shared" si="1"/>
        <v/>
      </c>
      <c r="J17" s="34" t="str">
        <f t="shared" si="2"/>
        <v/>
      </c>
      <c r="K17" s="34" t="str">
        <f t="shared" si="3"/>
        <v/>
      </c>
      <c r="L17" s="26" t="str">
        <f t="shared" si="4"/>
        <v/>
      </c>
      <c r="M17" s="32"/>
      <c r="N17" s="190"/>
      <c r="O17" s="190"/>
      <c r="P17" s="190"/>
      <c r="Q17" s="190"/>
      <c r="R17" s="23"/>
    </row>
    <row r="18" spans="1:18">
      <c r="A18" s="27">
        <f t="shared" ca="1" si="5"/>
        <v>45877</v>
      </c>
      <c r="B18" s="20"/>
      <c r="C18" s="21"/>
      <c r="D18" s="20"/>
      <c r="E18" s="21"/>
      <c r="F18" s="22"/>
      <c r="G18" s="22"/>
      <c r="H18" s="34" t="str">
        <f t="shared" si="0"/>
        <v/>
      </c>
      <c r="I18" s="34" t="str">
        <f t="shared" si="1"/>
        <v/>
      </c>
      <c r="J18" s="34" t="str">
        <f t="shared" si="2"/>
        <v/>
      </c>
      <c r="K18" s="34" t="str">
        <f t="shared" si="3"/>
        <v/>
      </c>
      <c r="L18" s="26" t="str">
        <f t="shared" si="4"/>
        <v/>
      </c>
      <c r="M18" s="32"/>
      <c r="N18" s="190"/>
      <c r="O18" s="190"/>
      <c r="P18" s="190"/>
      <c r="Q18" s="190"/>
      <c r="R18" s="23"/>
    </row>
    <row r="19" spans="1:18">
      <c r="A19" s="27">
        <f t="shared" ca="1" si="5"/>
        <v>45878</v>
      </c>
      <c r="B19" s="20"/>
      <c r="C19" s="21"/>
      <c r="D19" s="20"/>
      <c r="E19" s="21"/>
      <c r="F19" s="22"/>
      <c r="G19" s="22"/>
      <c r="H19" s="34" t="str">
        <f t="shared" si="0"/>
        <v/>
      </c>
      <c r="I19" s="34" t="str">
        <f t="shared" si="1"/>
        <v/>
      </c>
      <c r="J19" s="34" t="str">
        <f t="shared" si="2"/>
        <v/>
      </c>
      <c r="K19" s="34" t="str">
        <f t="shared" si="3"/>
        <v/>
      </c>
      <c r="L19" s="26" t="str">
        <f t="shared" si="4"/>
        <v/>
      </c>
      <c r="M19" s="32"/>
      <c r="N19" s="190"/>
      <c r="O19" s="190"/>
      <c r="P19" s="190"/>
      <c r="Q19" s="190"/>
      <c r="R19" s="23"/>
    </row>
    <row r="20" spans="1:18">
      <c r="A20" s="27">
        <f t="shared" ca="1" si="5"/>
        <v>45879</v>
      </c>
      <c r="B20" s="20"/>
      <c r="C20" s="21"/>
      <c r="D20" s="20"/>
      <c r="E20" s="21"/>
      <c r="F20" s="22"/>
      <c r="G20" s="22"/>
      <c r="H20" s="34" t="str">
        <f t="shared" si="0"/>
        <v/>
      </c>
      <c r="I20" s="34" t="str">
        <f t="shared" si="1"/>
        <v/>
      </c>
      <c r="J20" s="34" t="str">
        <f t="shared" si="2"/>
        <v/>
      </c>
      <c r="K20" s="34" t="str">
        <f t="shared" si="3"/>
        <v/>
      </c>
      <c r="L20" s="26" t="str">
        <f t="shared" si="4"/>
        <v/>
      </c>
      <c r="M20" s="32"/>
      <c r="N20" s="190"/>
      <c r="O20" s="190"/>
      <c r="P20" s="190"/>
      <c r="Q20" s="190"/>
      <c r="R20" s="23"/>
    </row>
    <row r="21" spans="1:18">
      <c r="A21" s="27">
        <f t="shared" ca="1" si="5"/>
        <v>45880</v>
      </c>
      <c r="B21" s="20"/>
      <c r="C21" s="21"/>
      <c r="D21" s="20"/>
      <c r="E21" s="21"/>
      <c r="F21" s="22"/>
      <c r="G21" s="22"/>
      <c r="H21" s="34" t="str">
        <f t="shared" si="0"/>
        <v/>
      </c>
      <c r="I21" s="34" t="str">
        <f t="shared" si="1"/>
        <v/>
      </c>
      <c r="J21" s="34" t="str">
        <f t="shared" si="2"/>
        <v/>
      </c>
      <c r="K21" s="34" t="str">
        <f t="shared" si="3"/>
        <v/>
      </c>
      <c r="L21" s="26" t="str">
        <f t="shared" si="4"/>
        <v/>
      </c>
      <c r="M21" s="32"/>
      <c r="N21" s="190"/>
      <c r="O21" s="190"/>
      <c r="P21" s="190"/>
      <c r="Q21" s="190"/>
      <c r="R21" s="23"/>
    </row>
    <row r="22" spans="1:18">
      <c r="A22" s="27">
        <f t="shared" ca="1" si="5"/>
        <v>45881</v>
      </c>
      <c r="B22" s="20"/>
      <c r="C22" s="21"/>
      <c r="D22" s="20"/>
      <c r="E22" s="21"/>
      <c r="F22" s="22"/>
      <c r="G22" s="22"/>
      <c r="H22" s="34" t="str">
        <f t="shared" si="0"/>
        <v/>
      </c>
      <c r="I22" s="34" t="str">
        <f t="shared" si="1"/>
        <v/>
      </c>
      <c r="J22" s="34" t="str">
        <f t="shared" si="2"/>
        <v/>
      </c>
      <c r="K22" s="34" t="str">
        <f t="shared" si="3"/>
        <v/>
      </c>
      <c r="L22" s="26" t="str">
        <f t="shared" si="4"/>
        <v/>
      </c>
      <c r="M22" s="32"/>
      <c r="N22" s="190"/>
      <c r="O22" s="190"/>
      <c r="P22" s="190"/>
      <c r="Q22" s="190"/>
      <c r="R22" s="23"/>
    </row>
    <row r="23" spans="1:18">
      <c r="A23" s="27">
        <f t="shared" ca="1" si="5"/>
        <v>45882</v>
      </c>
      <c r="B23" s="20"/>
      <c r="C23" s="21"/>
      <c r="D23" s="20"/>
      <c r="E23" s="21"/>
      <c r="F23" s="22"/>
      <c r="G23" s="22"/>
      <c r="H23" s="34" t="str">
        <f t="shared" si="0"/>
        <v/>
      </c>
      <c r="I23" s="34" t="str">
        <f t="shared" si="1"/>
        <v/>
      </c>
      <c r="J23" s="34" t="str">
        <f t="shared" si="2"/>
        <v/>
      </c>
      <c r="K23" s="34" t="str">
        <f t="shared" si="3"/>
        <v/>
      </c>
      <c r="L23" s="26" t="str">
        <f t="shared" si="4"/>
        <v/>
      </c>
      <c r="M23" s="32"/>
      <c r="N23" s="190"/>
      <c r="O23" s="190"/>
      <c r="P23" s="190"/>
      <c r="Q23" s="190"/>
      <c r="R23" s="23"/>
    </row>
    <row r="24" spans="1:18">
      <c r="A24" s="27">
        <f t="shared" ca="1" si="5"/>
        <v>45883</v>
      </c>
      <c r="B24" s="20"/>
      <c r="C24" s="21"/>
      <c r="D24" s="20"/>
      <c r="E24" s="21"/>
      <c r="F24" s="22"/>
      <c r="G24" s="22"/>
      <c r="H24" s="34" t="str">
        <f t="shared" si="0"/>
        <v/>
      </c>
      <c r="I24" s="34" t="str">
        <f t="shared" si="1"/>
        <v/>
      </c>
      <c r="J24" s="34" t="str">
        <f t="shared" si="2"/>
        <v/>
      </c>
      <c r="K24" s="34" t="str">
        <f t="shared" si="3"/>
        <v/>
      </c>
      <c r="L24" s="26" t="str">
        <f t="shared" si="4"/>
        <v/>
      </c>
      <c r="M24" s="32"/>
      <c r="N24" s="190"/>
      <c r="O24" s="190"/>
      <c r="P24" s="190"/>
      <c r="Q24" s="190"/>
      <c r="R24" s="23"/>
    </row>
    <row r="25" spans="1:18">
      <c r="A25" s="27">
        <f t="shared" ca="1" si="5"/>
        <v>45884</v>
      </c>
      <c r="B25" s="20"/>
      <c r="C25" s="21"/>
      <c r="D25" s="20"/>
      <c r="E25" s="21"/>
      <c r="F25" s="22"/>
      <c r="G25" s="22"/>
      <c r="H25" s="34" t="str">
        <f t="shared" si="0"/>
        <v/>
      </c>
      <c r="I25" s="34" t="str">
        <f t="shared" si="1"/>
        <v/>
      </c>
      <c r="J25" s="34" t="str">
        <f t="shared" si="2"/>
        <v/>
      </c>
      <c r="K25" s="34" t="str">
        <f t="shared" si="3"/>
        <v/>
      </c>
      <c r="L25" s="26" t="str">
        <f t="shared" si="4"/>
        <v/>
      </c>
      <c r="M25" s="32"/>
      <c r="N25" s="190"/>
      <c r="O25" s="190"/>
      <c r="P25" s="190"/>
      <c r="Q25" s="190"/>
      <c r="R25" s="23"/>
    </row>
    <row r="26" spans="1:18">
      <c r="A26" s="27">
        <f t="shared" ca="1" si="5"/>
        <v>45885</v>
      </c>
      <c r="B26" s="20"/>
      <c r="C26" s="21"/>
      <c r="D26" s="20"/>
      <c r="E26" s="21"/>
      <c r="F26" s="22"/>
      <c r="G26" s="22"/>
      <c r="H26" s="34" t="str">
        <f t="shared" si="0"/>
        <v/>
      </c>
      <c r="I26" s="34" t="str">
        <f t="shared" si="1"/>
        <v/>
      </c>
      <c r="J26" s="34" t="str">
        <f t="shared" si="2"/>
        <v/>
      </c>
      <c r="K26" s="34" t="str">
        <f t="shared" si="3"/>
        <v/>
      </c>
      <c r="L26" s="26" t="str">
        <f t="shared" si="4"/>
        <v/>
      </c>
      <c r="M26" s="32"/>
      <c r="N26" s="190"/>
      <c r="O26" s="190"/>
      <c r="P26" s="190"/>
      <c r="Q26" s="190"/>
      <c r="R26" s="23"/>
    </row>
    <row r="27" spans="1:18">
      <c r="A27" s="27">
        <f t="shared" ca="1" si="5"/>
        <v>45886</v>
      </c>
      <c r="B27" s="20"/>
      <c r="C27" s="21"/>
      <c r="D27" s="20"/>
      <c r="E27" s="21"/>
      <c r="F27" s="22"/>
      <c r="G27" s="22"/>
      <c r="H27" s="34" t="str">
        <f t="shared" si="0"/>
        <v/>
      </c>
      <c r="I27" s="34" t="str">
        <f t="shared" si="1"/>
        <v/>
      </c>
      <c r="J27" s="34" t="str">
        <f t="shared" si="2"/>
        <v/>
      </c>
      <c r="K27" s="34" t="str">
        <f t="shared" si="3"/>
        <v/>
      </c>
      <c r="L27" s="26" t="str">
        <f t="shared" si="4"/>
        <v/>
      </c>
      <c r="M27" s="32"/>
      <c r="N27" s="190"/>
      <c r="O27" s="190"/>
      <c r="P27" s="190"/>
      <c r="Q27" s="190"/>
      <c r="R27" s="23"/>
    </row>
    <row r="28" spans="1:18">
      <c r="A28" s="27">
        <f t="shared" ca="1" si="5"/>
        <v>45887</v>
      </c>
      <c r="B28" s="20"/>
      <c r="C28" s="21"/>
      <c r="D28" s="20"/>
      <c r="E28" s="21"/>
      <c r="F28" s="22"/>
      <c r="G28" s="22"/>
      <c r="H28" s="34" t="str">
        <f t="shared" si="0"/>
        <v/>
      </c>
      <c r="I28" s="34" t="str">
        <f t="shared" si="1"/>
        <v/>
      </c>
      <c r="J28" s="34" t="str">
        <f t="shared" si="2"/>
        <v/>
      </c>
      <c r="K28" s="34" t="str">
        <f t="shared" si="3"/>
        <v/>
      </c>
      <c r="L28" s="26" t="str">
        <f t="shared" si="4"/>
        <v/>
      </c>
      <c r="M28" s="32"/>
      <c r="N28" s="190"/>
      <c r="O28" s="190"/>
      <c r="P28" s="190"/>
      <c r="Q28" s="190"/>
      <c r="R28" s="23"/>
    </row>
    <row r="29" spans="1:18">
      <c r="A29" s="27">
        <f t="shared" ca="1" si="5"/>
        <v>45888</v>
      </c>
      <c r="B29" s="20"/>
      <c r="C29" s="21"/>
      <c r="D29" s="20"/>
      <c r="E29" s="21"/>
      <c r="F29" s="22"/>
      <c r="G29" s="22"/>
      <c r="H29" s="34" t="str">
        <f t="shared" si="0"/>
        <v/>
      </c>
      <c r="I29" s="34" t="str">
        <f t="shared" si="1"/>
        <v/>
      </c>
      <c r="J29" s="34" t="str">
        <f t="shared" si="2"/>
        <v/>
      </c>
      <c r="K29" s="34" t="str">
        <f t="shared" si="3"/>
        <v/>
      </c>
      <c r="L29" s="26" t="str">
        <f t="shared" si="4"/>
        <v/>
      </c>
      <c r="M29" s="32"/>
      <c r="N29" s="190"/>
      <c r="O29" s="190"/>
      <c r="P29" s="190"/>
      <c r="Q29" s="190"/>
      <c r="R29" s="23"/>
    </row>
    <row r="30" spans="1:18">
      <c r="A30" s="27">
        <f t="shared" ca="1" si="5"/>
        <v>45889</v>
      </c>
      <c r="B30" s="20"/>
      <c r="C30" s="21"/>
      <c r="D30" s="20"/>
      <c r="E30" s="21"/>
      <c r="F30" s="22"/>
      <c r="G30" s="22"/>
      <c r="H30" s="34" t="str">
        <f t="shared" si="0"/>
        <v/>
      </c>
      <c r="I30" s="34" t="str">
        <f t="shared" si="1"/>
        <v/>
      </c>
      <c r="J30" s="34" t="str">
        <f t="shared" si="2"/>
        <v/>
      </c>
      <c r="K30" s="34" t="str">
        <f t="shared" si="3"/>
        <v/>
      </c>
      <c r="L30" s="26" t="str">
        <f t="shared" si="4"/>
        <v/>
      </c>
      <c r="M30" s="32"/>
      <c r="N30" s="190"/>
      <c r="O30" s="190"/>
      <c r="P30" s="190"/>
      <c r="Q30" s="190"/>
      <c r="R30" s="23"/>
    </row>
    <row r="31" spans="1:18">
      <c r="A31" s="27">
        <f t="shared" ca="1" si="5"/>
        <v>45890</v>
      </c>
      <c r="B31" s="20"/>
      <c r="C31" s="21"/>
      <c r="D31" s="20"/>
      <c r="E31" s="21"/>
      <c r="F31" s="22"/>
      <c r="G31" s="22"/>
      <c r="H31" s="34" t="str">
        <f t="shared" si="0"/>
        <v/>
      </c>
      <c r="I31" s="34" t="str">
        <f t="shared" si="1"/>
        <v/>
      </c>
      <c r="J31" s="34" t="str">
        <f t="shared" si="2"/>
        <v/>
      </c>
      <c r="K31" s="34" t="str">
        <f t="shared" si="3"/>
        <v/>
      </c>
      <c r="L31" s="26" t="str">
        <f t="shared" si="4"/>
        <v/>
      </c>
      <c r="M31" s="32"/>
      <c r="N31" s="190"/>
      <c r="O31" s="190"/>
      <c r="P31" s="190"/>
      <c r="Q31" s="190"/>
      <c r="R31" s="23"/>
    </row>
    <row r="32" spans="1:18">
      <c r="A32" s="27">
        <f t="shared" ca="1" si="5"/>
        <v>45891</v>
      </c>
      <c r="B32" s="20"/>
      <c r="C32" s="21"/>
      <c r="D32" s="20"/>
      <c r="E32" s="21"/>
      <c r="F32" s="22"/>
      <c r="G32" s="22"/>
      <c r="H32" s="34" t="str">
        <f t="shared" si="0"/>
        <v/>
      </c>
      <c r="I32" s="34" t="str">
        <f t="shared" si="1"/>
        <v/>
      </c>
      <c r="J32" s="34" t="str">
        <f t="shared" si="2"/>
        <v/>
      </c>
      <c r="K32" s="34" t="str">
        <f t="shared" si="3"/>
        <v/>
      </c>
      <c r="L32" s="26" t="str">
        <f t="shared" si="4"/>
        <v/>
      </c>
      <c r="M32" s="32"/>
      <c r="N32" s="190"/>
      <c r="O32" s="190"/>
      <c r="P32" s="190"/>
      <c r="Q32" s="190"/>
      <c r="R32" s="23"/>
    </row>
    <row r="33" spans="1:22">
      <c r="A33" s="27">
        <f t="shared" ca="1" si="5"/>
        <v>45892</v>
      </c>
      <c r="B33" s="20"/>
      <c r="C33" s="21"/>
      <c r="D33" s="20"/>
      <c r="E33" s="21"/>
      <c r="F33" s="22"/>
      <c r="G33" s="22"/>
      <c r="H33" s="34" t="str">
        <f t="shared" si="0"/>
        <v/>
      </c>
      <c r="I33" s="34" t="str">
        <f t="shared" si="1"/>
        <v/>
      </c>
      <c r="J33" s="34" t="str">
        <f t="shared" si="2"/>
        <v/>
      </c>
      <c r="K33" s="34" t="str">
        <f t="shared" si="3"/>
        <v/>
      </c>
      <c r="L33" s="26" t="str">
        <f t="shared" si="4"/>
        <v/>
      </c>
      <c r="M33" s="32"/>
      <c r="N33" s="190"/>
      <c r="O33" s="190"/>
      <c r="P33" s="190"/>
      <c r="Q33" s="190"/>
      <c r="R33" s="23"/>
    </row>
    <row r="34" spans="1:22">
      <c r="A34" s="27">
        <f t="shared" ca="1" si="5"/>
        <v>45893</v>
      </c>
      <c r="B34" s="20"/>
      <c r="C34" s="21"/>
      <c r="D34" s="20"/>
      <c r="E34" s="21"/>
      <c r="F34" s="22"/>
      <c r="G34" s="22"/>
      <c r="H34" s="34" t="str">
        <f t="shared" si="0"/>
        <v/>
      </c>
      <c r="I34" s="34" t="str">
        <f t="shared" si="1"/>
        <v/>
      </c>
      <c r="J34" s="34" t="str">
        <f t="shared" si="2"/>
        <v/>
      </c>
      <c r="K34" s="34" t="str">
        <f t="shared" si="3"/>
        <v/>
      </c>
      <c r="L34" s="26" t="str">
        <f t="shared" si="4"/>
        <v/>
      </c>
      <c r="M34" s="32"/>
      <c r="N34" s="190"/>
      <c r="O34" s="190"/>
      <c r="P34" s="190"/>
      <c r="Q34" s="190"/>
      <c r="R34" s="23"/>
    </row>
    <row r="35" spans="1:22">
      <c r="A35" s="27">
        <f t="shared" ca="1" si="5"/>
        <v>45894</v>
      </c>
      <c r="B35" s="20"/>
      <c r="C35" s="21"/>
      <c r="D35" s="20"/>
      <c r="E35" s="21"/>
      <c r="F35" s="22"/>
      <c r="G35" s="22"/>
      <c r="H35" s="34" t="str">
        <f t="shared" si="0"/>
        <v/>
      </c>
      <c r="I35" s="34" t="str">
        <f t="shared" si="1"/>
        <v/>
      </c>
      <c r="J35" s="34" t="str">
        <f t="shared" si="2"/>
        <v/>
      </c>
      <c r="K35" s="34" t="str">
        <f t="shared" si="3"/>
        <v/>
      </c>
      <c r="L35" s="26" t="str">
        <f t="shared" si="4"/>
        <v/>
      </c>
      <c r="M35" s="32"/>
      <c r="N35" s="190"/>
      <c r="O35" s="190"/>
      <c r="P35" s="190"/>
      <c r="Q35" s="190"/>
      <c r="R35" s="23"/>
    </row>
    <row r="36" spans="1:22">
      <c r="A36" s="27">
        <f t="shared" ca="1" si="5"/>
        <v>45895</v>
      </c>
      <c r="B36" s="20"/>
      <c r="C36" s="21"/>
      <c r="D36" s="20"/>
      <c r="E36" s="21"/>
      <c r="F36" s="22"/>
      <c r="G36" s="22"/>
      <c r="H36" s="34" t="str">
        <f t="shared" si="0"/>
        <v/>
      </c>
      <c r="I36" s="34" t="str">
        <f t="shared" si="1"/>
        <v/>
      </c>
      <c r="J36" s="34" t="str">
        <f t="shared" si="2"/>
        <v/>
      </c>
      <c r="K36" s="34" t="str">
        <f t="shared" si="3"/>
        <v/>
      </c>
      <c r="L36" s="26" t="str">
        <f t="shared" si="4"/>
        <v/>
      </c>
      <c r="M36" s="32"/>
      <c r="N36" s="190"/>
      <c r="O36" s="190"/>
      <c r="P36" s="190"/>
      <c r="Q36" s="190"/>
      <c r="R36" s="23"/>
    </row>
    <row r="37" spans="1:22">
      <c r="A37" s="27">
        <f t="shared" ca="1" si="5"/>
        <v>45896</v>
      </c>
      <c r="B37" s="20"/>
      <c r="C37" s="21"/>
      <c r="D37" s="20"/>
      <c r="E37" s="21"/>
      <c r="F37" s="22"/>
      <c r="G37" s="22"/>
      <c r="H37" s="34" t="str">
        <f t="shared" si="0"/>
        <v/>
      </c>
      <c r="I37" s="34" t="str">
        <f t="shared" si="1"/>
        <v/>
      </c>
      <c r="J37" s="34" t="str">
        <f t="shared" si="2"/>
        <v/>
      </c>
      <c r="K37" s="34" t="str">
        <f t="shared" si="3"/>
        <v/>
      </c>
      <c r="L37" s="26" t="str">
        <f t="shared" si="4"/>
        <v/>
      </c>
      <c r="M37" s="32"/>
      <c r="N37" s="190"/>
      <c r="O37" s="190"/>
      <c r="P37" s="190"/>
      <c r="Q37" s="190"/>
      <c r="R37" s="23"/>
    </row>
    <row r="38" spans="1:22">
      <c r="A38" s="27">
        <f t="shared" ca="1" si="5"/>
        <v>45897</v>
      </c>
      <c r="B38" s="20"/>
      <c r="C38" s="21"/>
      <c r="D38" s="20"/>
      <c r="E38" s="21"/>
      <c r="F38" s="22"/>
      <c r="G38" s="22"/>
      <c r="H38" s="34" t="str">
        <f t="shared" si="0"/>
        <v/>
      </c>
      <c r="I38" s="34" t="str">
        <f t="shared" si="1"/>
        <v/>
      </c>
      <c r="J38" s="34" t="str">
        <f t="shared" si="2"/>
        <v/>
      </c>
      <c r="K38" s="34" t="str">
        <f t="shared" si="3"/>
        <v/>
      </c>
      <c r="L38" s="26" t="str">
        <f t="shared" si="4"/>
        <v/>
      </c>
      <c r="M38" s="32"/>
      <c r="N38" s="190"/>
      <c r="O38" s="190"/>
      <c r="P38" s="190"/>
      <c r="Q38" s="190"/>
      <c r="R38" s="23"/>
    </row>
    <row r="39" spans="1:22">
      <c r="A39" s="27">
        <f t="shared" ca="1" si="5"/>
        <v>45898</v>
      </c>
      <c r="B39" s="20"/>
      <c r="C39" s="21"/>
      <c r="D39" s="20"/>
      <c r="E39" s="21"/>
      <c r="F39" s="22"/>
      <c r="G39" s="22"/>
      <c r="H39" s="34" t="str">
        <f t="shared" si="0"/>
        <v/>
      </c>
      <c r="I39" s="34" t="str">
        <f t="shared" si="1"/>
        <v/>
      </c>
      <c r="J39" s="34" t="str">
        <f t="shared" si="2"/>
        <v/>
      </c>
      <c r="K39" s="34" t="str">
        <f t="shared" si="3"/>
        <v/>
      </c>
      <c r="L39" s="26" t="str">
        <f t="shared" si="4"/>
        <v/>
      </c>
      <c r="M39" s="32"/>
      <c r="N39" s="190"/>
      <c r="O39" s="190"/>
      <c r="P39" s="190"/>
      <c r="Q39" s="190"/>
      <c r="R39" s="23"/>
    </row>
    <row r="40" spans="1:22">
      <c r="A40" s="27">
        <f t="shared" ca="1" si="5"/>
        <v>45899</v>
      </c>
      <c r="B40" s="20"/>
      <c r="C40" s="21"/>
      <c r="D40" s="20"/>
      <c r="E40" s="21"/>
      <c r="F40" s="22"/>
      <c r="G40" s="22"/>
      <c r="H40" s="34" t="str">
        <f t="shared" si="0"/>
        <v/>
      </c>
      <c r="I40" s="34" t="str">
        <f t="shared" si="1"/>
        <v/>
      </c>
      <c r="J40" s="34" t="str">
        <f t="shared" si="2"/>
        <v/>
      </c>
      <c r="K40" s="34" t="str">
        <f t="shared" si="3"/>
        <v/>
      </c>
      <c r="L40" s="26" t="str">
        <f t="shared" si="4"/>
        <v/>
      </c>
      <c r="M40" s="32"/>
      <c r="N40" s="190"/>
      <c r="O40" s="190"/>
      <c r="P40" s="190"/>
      <c r="Q40" s="190"/>
      <c r="R40" s="23"/>
    </row>
    <row r="41" spans="1:22">
      <c r="A41" s="27">
        <f t="shared" ca="1" si="5"/>
        <v>45900</v>
      </c>
      <c r="B41" s="20"/>
      <c r="C41" s="21"/>
      <c r="D41" s="20"/>
      <c r="E41" s="21"/>
      <c r="F41" s="22"/>
      <c r="G41" s="22"/>
      <c r="H41" s="34" t="str">
        <f t="shared" si="0"/>
        <v/>
      </c>
      <c r="I41" s="34" t="str">
        <f t="shared" si="1"/>
        <v/>
      </c>
      <c r="J41" s="34" t="str">
        <f t="shared" si="2"/>
        <v/>
      </c>
      <c r="K41" s="34" t="str">
        <f t="shared" si="3"/>
        <v/>
      </c>
      <c r="L41" s="26" t="str">
        <f t="shared" si="4"/>
        <v/>
      </c>
      <c r="M41" s="32"/>
      <c r="N41" s="190"/>
      <c r="O41" s="190"/>
      <c r="P41" s="190"/>
      <c r="Q41" s="190"/>
      <c r="R41" s="23"/>
    </row>
    <row r="42" spans="1:22">
      <c r="A42" s="5" t="s">
        <v>11</v>
      </c>
      <c r="B42" s="191"/>
      <c r="C42" s="192"/>
      <c r="D42" s="191"/>
      <c r="E42" s="192"/>
      <c r="F42" s="26" t="str">
        <f t="shared" ref="F42:K42" si="6">IF(SUM(F11:F41)=0,"",SUM(F11:F41))</f>
        <v/>
      </c>
      <c r="G42" s="26" t="str">
        <f t="shared" si="6"/>
        <v/>
      </c>
      <c r="H42" s="26" t="str">
        <f t="shared" si="6"/>
        <v/>
      </c>
      <c r="I42" s="26" t="str">
        <f t="shared" si="6"/>
        <v/>
      </c>
      <c r="J42" s="26" t="str">
        <f t="shared" si="6"/>
        <v/>
      </c>
      <c r="K42" s="26" t="str">
        <f t="shared" si="6"/>
        <v/>
      </c>
      <c r="L42" s="26" t="str">
        <f>IF(SUM($L11:$L41)=0,"",SUM($L11:$L41))</f>
        <v/>
      </c>
      <c r="M42" s="33"/>
      <c r="N42" s="193"/>
      <c r="O42" s="193"/>
      <c r="P42" s="193"/>
      <c r="Q42" s="193"/>
      <c r="R42" s="6"/>
    </row>
    <row r="44" spans="1:22" ht="27" customHeight="1">
      <c r="A44" s="194" t="s">
        <v>22</v>
      </c>
      <c r="B44" s="189" t="s">
        <v>103</v>
      </c>
      <c r="C44" s="189"/>
      <c r="D44" s="189"/>
      <c r="E44" s="189"/>
      <c r="F44" s="189" t="s">
        <v>23</v>
      </c>
      <c r="G44" s="189"/>
      <c r="H44" s="189" t="s">
        <v>88</v>
      </c>
      <c r="I44" s="189"/>
      <c r="J44" s="189"/>
      <c r="K44" s="189"/>
      <c r="L44" s="189" t="s">
        <v>87</v>
      </c>
      <c r="M44" s="195" t="s">
        <v>96</v>
      </c>
      <c r="N44" s="194" t="s">
        <v>25</v>
      </c>
      <c r="O44" s="194"/>
      <c r="P44" s="194"/>
      <c r="Q44" s="194"/>
      <c r="R44" s="189" t="s">
        <v>100</v>
      </c>
    </row>
    <row r="45" spans="1:22" ht="14.25" customHeight="1">
      <c r="A45" s="194"/>
      <c r="B45" s="189" t="s">
        <v>82</v>
      </c>
      <c r="C45" s="189"/>
      <c r="D45" s="189" t="s">
        <v>84</v>
      </c>
      <c r="E45" s="189"/>
      <c r="F45" s="189"/>
      <c r="G45" s="189"/>
      <c r="H45" s="189" t="s">
        <v>90</v>
      </c>
      <c r="I45" s="189"/>
      <c r="J45" s="189" t="s">
        <v>89</v>
      </c>
      <c r="K45" s="189"/>
      <c r="L45" s="189"/>
      <c r="M45" s="196"/>
      <c r="N45" s="194"/>
      <c r="O45" s="194"/>
      <c r="P45" s="194"/>
      <c r="Q45" s="194"/>
      <c r="R45" s="189"/>
    </row>
    <row r="46" spans="1:22">
      <c r="A46" s="194"/>
      <c r="B46" s="43" t="s">
        <v>26</v>
      </c>
      <c r="C46" s="43" t="s">
        <v>27</v>
      </c>
      <c r="D46" s="43" t="s">
        <v>26</v>
      </c>
      <c r="E46" s="43" t="s">
        <v>27</v>
      </c>
      <c r="F46" s="44" t="s">
        <v>85</v>
      </c>
      <c r="G46" s="44" t="s">
        <v>86</v>
      </c>
      <c r="H46" s="44" t="s">
        <v>81</v>
      </c>
      <c r="I46" s="44" t="s">
        <v>83</v>
      </c>
      <c r="J46" s="44" t="s">
        <v>81</v>
      </c>
      <c r="K46" s="44" t="s">
        <v>95</v>
      </c>
      <c r="L46" s="189"/>
      <c r="M46" s="197"/>
      <c r="N46" s="194"/>
      <c r="O46" s="194"/>
      <c r="P46" s="194"/>
      <c r="Q46" s="194"/>
      <c r="R46" s="194"/>
    </row>
    <row r="47" spans="1:22">
      <c r="A47" s="27" cm="1">
        <f t="array" aca="1" ref="A47" ca="1">DATE("2025","8"+1,IFERROR(INDIRECT(T1),"1"))</f>
        <v>45901</v>
      </c>
      <c r="B47" s="20"/>
      <c r="C47" s="21"/>
      <c r="D47" s="20"/>
      <c r="E47" s="21"/>
      <c r="F47" s="22"/>
      <c r="G47" s="22"/>
      <c r="H47" s="34" t="str">
        <f>IF(OR(B47="",LEFT(M47,1)="✓"),"",C47-B47-F47)</f>
        <v/>
      </c>
      <c r="I47" s="34" t="str">
        <f>IF(OR(D47="",LEFT(M47,1)="✓"),"",E47-D47-G47)</f>
        <v/>
      </c>
      <c r="J47" s="34" t="str">
        <f>IF(AND(B47&lt;&gt;"",M47="✓所定"),C47-B47-F47,"")</f>
        <v/>
      </c>
      <c r="K47" s="34" t="str">
        <f>IF(AND(B47&lt;&gt;"",M47="✓法定"),C47-B47-F47,"")</f>
        <v/>
      </c>
      <c r="L47" s="26" t="str">
        <f>IF(AND($B47="",$D47=""),"",($C47-$B47-$F47)+($E47-$D47-$G47))</f>
        <v/>
      </c>
      <c r="M47" s="32"/>
      <c r="N47" s="190"/>
      <c r="O47" s="190"/>
      <c r="P47" s="190"/>
      <c r="Q47" s="190"/>
      <c r="R47" s="23"/>
      <c r="V47" s="1" t="s">
        <v>171</v>
      </c>
    </row>
    <row r="48" spans="1:22">
      <c r="A48" s="27">
        <f ca="1">A47+1</f>
        <v>45902</v>
      </c>
      <c r="B48" s="20"/>
      <c r="C48" s="21"/>
      <c r="D48" s="20"/>
      <c r="E48" s="21"/>
      <c r="F48" s="22"/>
      <c r="G48" s="22"/>
      <c r="H48" s="34" t="str">
        <f t="shared" ref="H48:H77" si="7">IF(OR(B48="",LEFT(M48,1)="✓"),"",C48-B48-F48)</f>
        <v/>
      </c>
      <c r="I48" s="34" t="str">
        <f t="shared" ref="I48:I77" si="8">IF(OR(D48="",LEFT(M48,1)="✓"),"",E48-D48-G48)</f>
        <v/>
      </c>
      <c r="J48" s="34" t="str">
        <f t="shared" ref="J48:J77" si="9">IF(AND(B48&lt;&gt;"",M48="✓所定"),C48-B48-F48,"")</f>
        <v/>
      </c>
      <c r="K48" s="34" t="str">
        <f t="shared" ref="K48:K77" si="10">IF(AND(B48&lt;&gt;"",M48="✓法定"),C48-B48-F48,"")</f>
        <v/>
      </c>
      <c r="L48" s="26" t="str">
        <f t="shared" ref="L48:L75" si="11">IF(AND($B48="",$D48=""),"",($C48-$B48-$F48)+($E48-$D48-$G48))</f>
        <v/>
      </c>
      <c r="M48" s="32"/>
      <c r="N48" s="190"/>
      <c r="O48" s="190"/>
      <c r="P48" s="190"/>
      <c r="Q48" s="190"/>
      <c r="R48" s="23"/>
      <c r="V48" s="1" t="s">
        <v>172</v>
      </c>
    </row>
    <row r="49" spans="1:18">
      <c r="A49" s="27">
        <f t="shared" ref="A49:A77" ca="1" si="12">A48+1</f>
        <v>45903</v>
      </c>
      <c r="B49" s="20"/>
      <c r="C49" s="21"/>
      <c r="D49" s="20"/>
      <c r="E49" s="21"/>
      <c r="F49" s="22"/>
      <c r="G49" s="22"/>
      <c r="H49" s="34" t="str">
        <f t="shared" si="7"/>
        <v/>
      </c>
      <c r="I49" s="34" t="str">
        <f t="shared" si="8"/>
        <v/>
      </c>
      <c r="J49" s="34" t="str">
        <f t="shared" si="9"/>
        <v/>
      </c>
      <c r="K49" s="34" t="str">
        <f t="shared" si="10"/>
        <v/>
      </c>
      <c r="L49" s="26" t="str">
        <f t="shared" si="11"/>
        <v/>
      </c>
      <c r="M49" s="32"/>
      <c r="N49" s="190"/>
      <c r="O49" s="190"/>
      <c r="P49" s="190"/>
      <c r="Q49" s="190"/>
      <c r="R49" s="23"/>
    </row>
    <row r="50" spans="1:18">
      <c r="A50" s="27">
        <f t="shared" ca="1" si="12"/>
        <v>45904</v>
      </c>
      <c r="B50" s="20"/>
      <c r="C50" s="21"/>
      <c r="D50" s="20"/>
      <c r="E50" s="21"/>
      <c r="F50" s="22"/>
      <c r="G50" s="22"/>
      <c r="H50" s="34" t="str">
        <f t="shared" si="7"/>
        <v/>
      </c>
      <c r="I50" s="34" t="str">
        <f t="shared" si="8"/>
        <v/>
      </c>
      <c r="J50" s="34" t="str">
        <f t="shared" si="9"/>
        <v/>
      </c>
      <c r="K50" s="34" t="str">
        <f t="shared" si="10"/>
        <v/>
      </c>
      <c r="L50" s="26" t="str">
        <f t="shared" si="11"/>
        <v/>
      </c>
      <c r="M50" s="32"/>
      <c r="N50" s="190"/>
      <c r="O50" s="190"/>
      <c r="P50" s="190"/>
      <c r="Q50" s="190"/>
      <c r="R50" s="23"/>
    </row>
    <row r="51" spans="1:18">
      <c r="A51" s="27">
        <f t="shared" ca="1" si="12"/>
        <v>45905</v>
      </c>
      <c r="B51" s="20"/>
      <c r="C51" s="21"/>
      <c r="D51" s="20"/>
      <c r="E51" s="21"/>
      <c r="F51" s="22"/>
      <c r="G51" s="22"/>
      <c r="H51" s="34" t="str">
        <f t="shared" si="7"/>
        <v/>
      </c>
      <c r="I51" s="34" t="str">
        <f t="shared" si="8"/>
        <v/>
      </c>
      <c r="J51" s="34" t="str">
        <f t="shared" si="9"/>
        <v/>
      </c>
      <c r="K51" s="34" t="str">
        <f t="shared" si="10"/>
        <v/>
      </c>
      <c r="L51" s="26" t="str">
        <f t="shared" si="11"/>
        <v/>
      </c>
      <c r="M51" s="32"/>
      <c r="N51" s="190"/>
      <c r="O51" s="190"/>
      <c r="P51" s="190"/>
      <c r="Q51" s="190"/>
      <c r="R51" s="23"/>
    </row>
    <row r="52" spans="1:18">
      <c r="A52" s="27">
        <f t="shared" ca="1" si="12"/>
        <v>45906</v>
      </c>
      <c r="B52" s="20"/>
      <c r="C52" s="21"/>
      <c r="D52" s="20"/>
      <c r="E52" s="21"/>
      <c r="F52" s="22"/>
      <c r="G52" s="22"/>
      <c r="H52" s="34" t="str">
        <f t="shared" si="7"/>
        <v/>
      </c>
      <c r="I52" s="34" t="str">
        <f t="shared" si="8"/>
        <v/>
      </c>
      <c r="J52" s="34" t="str">
        <f t="shared" si="9"/>
        <v/>
      </c>
      <c r="K52" s="34" t="str">
        <f t="shared" si="10"/>
        <v/>
      </c>
      <c r="L52" s="26" t="str">
        <f t="shared" si="11"/>
        <v/>
      </c>
      <c r="M52" s="32"/>
      <c r="N52" s="190"/>
      <c r="O52" s="190"/>
      <c r="P52" s="190"/>
      <c r="Q52" s="190"/>
      <c r="R52" s="23"/>
    </row>
    <row r="53" spans="1:18">
      <c r="A53" s="27">
        <f t="shared" ca="1" si="12"/>
        <v>45907</v>
      </c>
      <c r="B53" s="20"/>
      <c r="C53" s="21"/>
      <c r="D53" s="20"/>
      <c r="E53" s="21"/>
      <c r="F53" s="22"/>
      <c r="G53" s="22"/>
      <c r="H53" s="34" t="str">
        <f t="shared" si="7"/>
        <v/>
      </c>
      <c r="I53" s="34" t="str">
        <f t="shared" si="8"/>
        <v/>
      </c>
      <c r="J53" s="34" t="str">
        <f t="shared" si="9"/>
        <v/>
      </c>
      <c r="K53" s="34" t="str">
        <f t="shared" si="10"/>
        <v/>
      </c>
      <c r="L53" s="26" t="str">
        <f t="shared" si="11"/>
        <v/>
      </c>
      <c r="M53" s="32"/>
      <c r="N53" s="190"/>
      <c r="O53" s="190"/>
      <c r="P53" s="190"/>
      <c r="Q53" s="190"/>
      <c r="R53" s="23"/>
    </row>
    <row r="54" spans="1:18">
      <c r="A54" s="27">
        <f t="shared" ca="1" si="12"/>
        <v>45908</v>
      </c>
      <c r="B54" s="20"/>
      <c r="C54" s="21"/>
      <c r="D54" s="20"/>
      <c r="E54" s="21"/>
      <c r="F54" s="22"/>
      <c r="G54" s="22"/>
      <c r="H54" s="34" t="str">
        <f t="shared" si="7"/>
        <v/>
      </c>
      <c r="I54" s="34" t="str">
        <f t="shared" si="8"/>
        <v/>
      </c>
      <c r="J54" s="34" t="str">
        <f t="shared" si="9"/>
        <v/>
      </c>
      <c r="K54" s="34" t="str">
        <f t="shared" si="10"/>
        <v/>
      </c>
      <c r="L54" s="26" t="str">
        <f t="shared" si="11"/>
        <v/>
      </c>
      <c r="M54" s="32"/>
      <c r="N54" s="190"/>
      <c r="O54" s="190"/>
      <c r="P54" s="190"/>
      <c r="Q54" s="190"/>
      <c r="R54" s="23"/>
    </row>
    <row r="55" spans="1:18">
      <c r="A55" s="27">
        <f t="shared" ca="1" si="12"/>
        <v>45909</v>
      </c>
      <c r="B55" s="20"/>
      <c r="C55" s="21"/>
      <c r="D55" s="20"/>
      <c r="E55" s="21"/>
      <c r="F55" s="22"/>
      <c r="G55" s="22"/>
      <c r="H55" s="34" t="str">
        <f t="shared" si="7"/>
        <v/>
      </c>
      <c r="I55" s="34" t="str">
        <f t="shared" si="8"/>
        <v/>
      </c>
      <c r="J55" s="34" t="str">
        <f t="shared" si="9"/>
        <v/>
      </c>
      <c r="K55" s="34" t="str">
        <f t="shared" si="10"/>
        <v/>
      </c>
      <c r="L55" s="26" t="str">
        <f t="shared" si="11"/>
        <v/>
      </c>
      <c r="M55" s="32"/>
      <c r="N55" s="190"/>
      <c r="O55" s="190"/>
      <c r="P55" s="190"/>
      <c r="Q55" s="190"/>
      <c r="R55" s="23"/>
    </row>
    <row r="56" spans="1:18">
      <c r="A56" s="27">
        <f t="shared" ca="1" si="12"/>
        <v>45910</v>
      </c>
      <c r="B56" s="20"/>
      <c r="C56" s="21"/>
      <c r="D56" s="20"/>
      <c r="E56" s="21"/>
      <c r="F56" s="22"/>
      <c r="G56" s="22"/>
      <c r="H56" s="34" t="str">
        <f t="shared" si="7"/>
        <v/>
      </c>
      <c r="I56" s="34" t="str">
        <f t="shared" si="8"/>
        <v/>
      </c>
      <c r="J56" s="34" t="str">
        <f t="shared" si="9"/>
        <v/>
      </c>
      <c r="K56" s="34" t="str">
        <f t="shared" si="10"/>
        <v/>
      </c>
      <c r="L56" s="26" t="str">
        <f t="shared" si="11"/>
        <v/>
      </c>
      <c r="M56" s="32"/>
      <c r="N56" s="190"/>
      <c r="O56" s="190"/>
      <c r="P56" s="190"/>
      <c r="Q56" s="190"/>
      <c r="R56" s="23"/>
    </row>
    <row r="57" spans="1:18">
      <c r="A57" s="27">
        <f t="shared" ca="1" si="12"/>
        <v>45911</v>
      </c>
      <c r="B57" s="20"/>
      <c r="C57" s="21"/>
      <c r="D57" s="20"/>
      <c r="E57" s="21"/>
      <c r="F57" s="22"/>
      <c r="G57" s="22"/>
      <c r="H57" s="34" t="str">
        <f t="shared" si="7"/>
        <v/>
      </c>
      <c r="I57" s="34" t="str">
        <f t="shared" si="8"/>
        <v/>
      </c>
      <c r="J57" s="34" t="str">
        <f t="shared" si="9"/>
        <v/>
      </c>
      <c r="K57" s="34" t="str">
        <f t="shared" si="10"/>
        <v/>
      </c>
      <c r="L57" s="26" t="str">
        <f t="shared" si="11"/>
        <v/>
      </c>
      <c r="M57" s="32"/>
      <c r="N57" s="190"/>
      <c r="O57" s="190"/>
      <c r="P57" s="190"/>
      <c r="Q57" s="190"/>
      <c r="R57" s="23"/>
    </row>
    <row r="58" spans="1:18">
      <c r="A58" s="27">
        <f t="shared" ca="1" si="12"/>
        <v>45912</v>
      </c>
      <c r="B58" s="20"/>
      <c r="C58" s="21"/>
      <c r="D58" s="20"/>
      <c r="E58" s="21"/>
      <c r="F58" s="22"/>
      <c r="G58" s="22"/>
      <c r="H58" s="34" t="str">
        <f t="shared" si="7"/>
        <v/>
      </c>
      <c r="I58" s="34" t="str">
        <f t="shared" si="8"/>
        <v/>
      </c>
      <c r="J58" s="34" t="str">
        <f t="shared" si="9"/>
        <v/>
      </c>
      <c r="K58" s="34" t="str">
        <f t="shared" si="10"/>
        <v/>
      </c>
      <c r="L58" s="26" t="str">
        <f t="shared" si="11"/>
        <v/>
      </c>
      <c r="M58" s="32"/>
      <c r="N58" s="190"/>
      <c r="O58" s="190"/>
      <c r="P58" s="190"/>
      <c r="Q58" s="190"/>
      <c r="R58" s="23"/>
    </row>
    <row r="59" spans="1:18">
      <c r="A59" s="27">
        <f t="shared" ca="1" si="12"/>
        <v>45913</v>
      </c>
      <c r="B59" s="20"/>
      <c r="C59" s="21"/>
      <c r="D59" s="20"/>
      <c r="E59" s="21"/>
      <c r="F59" s="22"/>
      <c r="G59" s="22"/>
      <c r="H59" s="34" t="str">
        <f t="shared" si="7"/>
        <v/>
      </c>
      <c r="I59" s="34" t="str">
        <f t="shared" si="8"/>
        <v/>
      </c>
      <c r="J59" s="34" t="str">
        <f t="shared" si="9"/>
        <v/>
      </c>
      <c r="K59" s="34" t="str">
        <f t="shared" si="10"/>
        <v/>
      </c>
      <c r="L59" s="26" t="str">
        <f t="shared" si="11"/>
        <v/>
      </c>
      <c r="M59" s="32"/>
      <c r="N59" s="190"/>
      <c r="O59" s="190"/>
      <c r="P59" s="190"/>
      <c r="Q59" s="190"/>
      <c r="R59" s="23"/>
    </row>
    <row r="60" spans="1:18">
      <c r="A60" s="27">
        <f t="shared" ca="1" si="12"/>
        <v>45914</v>
      </c>
      <c r="B60" s="20"/>
      <c r="C60" s="21"/>
      <c r="D60" s="20"/>
      <c r="E60" s="21"/>
      <c r="F60" s="22"/>
      <c r="G60" s="22"/>
      <c r="H60" s="34" t="str">
        <f t="shared" si="7"/>
        <v/>
      </c>
      <c r="I60" s="34" t="str">
        <f t="shared" si="8"/>
        <v/>
      </c>
      <c r="J60" s="34" t="str">
        <f t="shared" si="9"/>
        <v/>
      </c>
      <c r="K60" s="34" t="str">
        <f t="shared" si="10"/>
        <v/>
      </c>
      <c r="L60" s="26" t="str">
        <f t="shared" si="11"/>
        <v/>
      </c>
      <c r="M60" s="32"/>
      <c r="N60" s="190"/>
      <c r="O60" s="190"/>
      <c r="P60" s="190"/>
      <c r="Q60" s="190"/>
      <c r="R60" s="23"/>
    </row>
    <row r="61" spans="1:18">
      <c r="A61" s="27">
        <f t="shared" ca="1" si="12"/>
        <v>45915</v>
      </c>
      <c r="B61" s="20"/>
      <c r="C61" s="21"/>
      <c r="D61" s="20"/>
      <c r="E61" s="21"/>
      <c r="F61" s="22"/>
      <c r="G61" s="22"/>
      <c r="H61" s="34" t="str">
        <f t="shared" si="7"/>
        <v/>
      </c>
      <c r="I61" s="34" t="str">
        <f t="shared" si="8"/>
        <v/>
      </c>
      <c r="J61" s="34" t="str">
        <f t="shared" si="9"/>
        <v/>
      </c>
      <c r="K61" s="34" t="str">
        <f t="shared" si="10"/>
        <v/>
      </c>
      <c r="L61" s="26" t="str">
        <f t="shared" si="11"/>
        <v/>
      </c>
      <c r="M61" s="32"/>
      <c r="N61" s="190"/>
      <c r="O61" s="190"/>
      <c r="P61" s="190"/>
      <c r="Q61" s="190"/>
      <c r="R61" s="23"/>
    </row>
    <row r="62" spans="1:18">
      <c r="A62" s="27">
        <f t="shared" ca="1" si="12"/>
        <v>45916</v>
      </c>
      <c r="B62" s="20"/>
      <c r="C62" s="21"/>
      <c r="D62" s="20"/>
      <c r="E62" s="21"/>
      <c r="F62" s="22"/>
      <c r="G62" s="22"/>
      <c r="H62" s="34" t="str">
        <f t="shared" si="7"/>
        <v/>
      </c>
      <c r="I62" s="34" t="str">
        <f t="shared" si="8"/>
        <v/>
      </c>
      <c r="J62" s="34" t="str">
        <f t="shared" si="9"/>
        <v/>
      </c>
      <c r="K62" s="34" t="str">
        <f t="shared" si="10"/>
        <v/>
      </c>
      <c r="L62" s="26" t="str">
        <f t="shared" si="11"/>
        <v/>
      </c>
      <c r="M62" s="32"/>
      <c r="N62" s="190"/>
      <c r="O62" s="190"/>
      <c r="P62" s="190"/>
      <c r="Q62" s="190"/>
      <c r="R62" s="23"/>
    </row>
    <row r="63" spans="1:18">
      <c r="A63" s="27">
        <f t="shared" ca="1" si="12"/>
        <v>45917</v>
      </c>
      <c r="B63" s="20"/>
      <c r="C63" s="21"/>
      <c r="D63" s="20"/>
      <c r="E63" s="21"/>
      <c r="F63" s="22"/>
      <c r="G63" s="22"/>
      <c r="H63" s="34" t="str">
        <f t="shared" si="7"/>
        <v/>
      </c>
      <c r="I63" s="34" t="str">
        <f t="shared" si="8"/>
        <v/>
      </c>
      <c r="J63" s="34" t="str">
        <f t="shared" si="9"/>
        <v/>
      </c>
      <c r="K63" s="34" t="str">
        <f t="shared" si="10"/>
        <v/>
      </c>
      <c r="L63" s="26" t="str">
        <f t="shared" si="11"/>
        <v/>
      </c>
      <c r="M63" s="32"/>
      <c r="N63" s="190"/>
      <c r="O63" s="190"/>
      <c r="P63" s="190"/>
      <c r="Q63" s="190"/>
      <c r="R63" s="23"/>
    </row>
    <row r="64" spans="1:18">
      <c r="A64" s="27">
        <f t="shared" ca="1" si="12"/>
        <v>45918</v>
      </c>
      <c r="B64" s="20"/>
      <c r="C64" s="21"/>
      <c r="D64" s="20"/>
      <c r="E64" s="21"/>
      <c r="F64" s="22"/>
      <c r="G64" s="22"/>
      <c r="H64" s="34" t="str">
        <f t="shared" si="7"/>
        <v/>
      </c>
      <c r="I64" s="34" t="str">
        <f t="shared" si="8"/>
        <v/>
      </c>
      <c r="J64" s="34" t="str">
        <f t="shared" si="9"/>
        <v/>
      </c>
      <c r="K64" s="34" t="str">
        <f t="shared" si="10"/>
        <v/>
      </c>
      <c r="L64" s="26" t="str">
        <f t="shared" si="11"/>
        <v/>
      </c>
      <c r="M64" s="32"/>
      <c r="N64" s="190"/>
      <c r="O64" s="190"/>
      <c r="P64" s="190"/>
      <c r="Q64" s="190"/>
      <c r="R64" s="23"/>
    </row>
    <row r="65" spans="1:18">
      <c r="A65" s="27">
        <f t="shared" ca="1" si="12"/>
        <v>45919</v>
      </c>
      <c r="B65" s="20"/>
      <c r="C65" s="21"/>
      <c r="D65" s="20"/>
      <c r="E65" s="21"/>
      <c r="F65" s="22"/>
      <c r="G65" s="22"/>
      <c r="H65" s="34" t="str">
        <f t="shared" si="7"/>
        <v/>
      </c>
      <c r="I65" s="34" t="str">
        <f t="shared" si="8"/>
        <v/>
      </c>
      <c r="J65" s="34" t="str">
        <f t="shared" si="9"/>
        <v/>
      </c>
      <c r="K65" s="34" t="str">
        <f t="shared" si="10"/>
        <v/>
      </c>
      <c r="L65" s="26" t="str">
        <f t="shared" si="11"/>
        <v/>
      </c>
      <c r="M65" s="32"/>
      <c r="N65" s="190"/>
      <c r="O65" s="190"/>
      <c r="P65" s="190"/>
      <c r="Q65" s="190"/>
      <c r="R65" s="23"/>
    </row>
    <row r="66" spans="1:18">
      <c r="A66" s="27">
        <f t="shared" ca="1" si="12"/>
        <v>45920</v>
      </c>
      <c r="B66" s="20"/>
      <c r="C66" s="21"/>
      <c r="D66" s="20"/>
      <c r="E66" s="21"/>
      <c r="F66" s="22"/>
      <c r="G66" s="22"/>
      <c r="H66" s="34" t="str">
        <f t="shared" si="7"/>
        <v/>
      </c>
      <c r="I66" s="34" t="str">
        <f t="shared" si="8"/>
        <v/>
      </c>
      <c r="J66" s="34" t="str">
        <f t="shared" si="9"/>
        <v/>
      </c>
      <c r="K66" s="34" t="str">
        <f t="shared" si="10"/>
        <v/>
      </c>
      <c r="L66" s="26" t="str">
        <f t="shared" si="11"/>
        <v/>
      </c>
      <c r="M66" s="32"/>
      <c r="N66" s="190"/>
      <c r="O66" s="190"/>
      <c r="P66" s="190"/>
      <c r="Q66" s="190"/>
      <c r="R66" s="23"/>
    </row>
    <row r="67" spans="1:18">
      <c r="A67" s="27">
        <f t="shared" ca="1" si="12"/>
        <v>45921</v>
      </c>
      <c r="B67" s="20"/>
      <c r="C67" s="21"/>
      <c r="D67" s="20"/>
      <c r="E67" s="21"/>
      <c r="F67" s="22"/>
      <c r="G67" s="22"/>
      <c r="H67" s="34" t="str">
        <f t="shared" si="7"/>
        <v/>
      </c>
      <c r="I67" s="34" t="str">
        <f t="shared" si="8"/>
        <v/>
      </c>
      <c r="J67" s="34" t="str">
        <f t="shared" si="9"/>
        <v/>
      </c>
      <c r="K67" s="34" t="str">
        <f t="shared" si="10"/>
        <v/>
      </c>
      <c r="L67" s="26" t="str">
        <f t="shared" si="11"/>
        <v/>
      </c>
      <c r="M67" s="32"/>
      <c r="N67" s="190"/>
      <c r="O67" s="190"/>
      <c r="P67" s="190"/>
      <c r="Q67" s="190"/>
      <c r="R67" s="23"/>
    </row>
    <row r="68" spans="1:18">
      <c r="A68" s="27">
        <f t="shared" ca="1" si="12"/>
        <v>45922</v>
      </c>
      <c r="B68" s="20"/>
      <c r="C68" s="21"/>
      <c r="D68" s="20"/>
      <c r="E68" s="21"/>
      <c r="F68" s="22"/>
      <c r="G68" s="22"/>
      <c r="H68" s="34" t="str">
        <f t="shared" si="7"/>
        <v/>
      </c>
      <c r="I68" s="34" t="str">
        <f t="shared" si="8"/>
        <v/>
      </c>
      <c r="J68" s="34" t="str">
        <f t="shared" si="9"/>
        <v/>
      </c>
      <c r="K68" s="34" t="str">
        <f t="shared" si="10"/>
        <v/>
      </c>
      <c r="L68" s="26" t="str">
        <f t="shared" si="11"/>
        <v/>
      </c>
      <c r="M68" s="32"/>
      <c r="N68" s="190"/>
      <c r="O68" s="190"/>
      <c r="P68" s="190"/>
      <c r="Q68" s="190"/>
      <c r="R68" s="23"/>
    </row>
    <row r="69" spans="1:18">
      <c r="A69" s="27">
        <f t="shared" ca="1" si="12"/>
        <v>45923</v>
      </c>
      <c r="B69" s="20"/>
      <c r="C69" s="21"/>
      <c r="D69" s="20"/>
      <c r="E69" s="21"/>
      <c r="F69" s="22"/>
      <c r="G69" s="22"/>
      <c r="H69" s="34" t="str">
        <f t="shared" si="7"/>
        <v/>
      </c>
      <c r="I69" s="34" t="str">
        <f t="shared" si="8"/>
        <v/>
      </c>
      <c r="J69" s="34" t="str">
        <f t="shared" si="9"/>
        <v/>
      </c>
      <c r="K69" s="34" t="str">
        <f t="shared" si="10"/>
        <v/>
      </c>
      <c r="L69" s="26" t="str">
        <f t="shared" si="11"/>
        <v/>
      </c>
      <c r="M69" s="32"/>
      <c r="N69" s="190"/>
      <c r="O69" s="190"/>
      <c r="P69" s="190"/>
      <c r="Q69" s="190"/>
      <c r="R69" s="23"/>
    </row>
    <row r="70" spans="1:18">
      <c r="A70" s="27">
        <f t="shared" ca="1" si="12"/>
        <v>45924</v>
      </c>
      <c r="B70" s="20"/>
      <c r="C70" s="21"/>
      <c r="D70" s="20"/>
      <c r="E70" s="21"/>
      <c r="F70" s="22"/>
      <c r="G70" s="22"/>
      <c r="H70" s="34" t="str">
        <f t="shared" si="7"/>
        <v/>
      </c>
      <c r="I70" s="34" t="str">
        <f t="shared" si="8"/>
        <v/>
      </c>
      <c r="J70" s="34" t="str">
        <f t="shared" si="9"/>
        <v/>
      </c>
      <c r="K70" s="34" t="str">
        <f t="shared" si="10"/>
        <v/>
      </c>
      <c r="L70" s="26" t="str">
        <f t="shared" si="11"/>
        <v/>
      </c>
      <c r="M70" s="32"/>
      <c r="N70" s="190"/>
      <c r="O70" s="190"/>
      <c r="P70" s="190"/>
      <c r="Q70" s="190"/>
      <c r="R70" s="23"/>
    </row>
    <row r="71" spans="1:18">
      <c r="A71" s="27">
        <f t="shared" ca="1" si="12"/>
        <v>45925</v>
      </c>
      <c r="B71" s="20"/>
      <c r="C71" s="21"/>
      <c r="D71" s="20"/>
      <c r="E71" s="21"/>
      <c r="F71" s="22"/>
      <c r="G71" s="22"/>
      <c r="H71" s="34" t="str">
        <f t="shared" si="7"/>
        <v/>
      </c>
      <c r="I71" s="34" t="str">
        <f t="shared" si="8"/>
        <v/>
      </c>
      <c r="J71" s="34" t="str">
        <f t="shared" si="9"/>
        <v/>
      </c>
      <c r="K71" s="34" t="str">
        <f t="shared" si="10"/>
        <v/>
      </c>
      <c r="L71" s="26" t="str">
        <f t="shared" si="11"/>
        <v/>
      </c>
      <c r="M71" s="32"/>
      <c r="N71" s="190"/>
      <c r="O71" s="190"/>
      <c r="P71" s="190"/>
      <c r="Q71" s="190"/>
      <c r="R71" s="23"/>
    </row>
    <row r="72" spans="1:18">
      <c r="A72" s="27">
        <f t="shared" ca="1" si="12"/>
        <v>45926</v>
      </c>
      <c r="B72" s="20"/>
      <c r="C72" s="21"/>
      <c r="D72" s="20"/>
      <c r="E72" s="21"/>
      <c r="F72" s="22"/>
      <c r="G72" s="22"/>
      <c r="H72" s="34" t="str">
        <f t="shared" si="7"/>
        <v/>
      </c>
      <c r="I72" s="34" t="str">
        <f t="shared" si="8"/>
        <v/>
      </c>
      <c r="J72" s="34" t="str">
        <f t="shared" si="9"/>
        <v/>
      </c>
      <c r="K72" s="34" t="str">
        <f t="shared" si="10"/>
        <v/>
      </c>
      <c r="L72" s="26" t="str">
        <f t="shared" si="11"/>
        <v/>
      </c>
      <c r="M72" s="32"/>
      <c r="N72" s="190"/>
      <c r="O72" s="190"/>
      <c r="P72" s="190"/>
      <c r="Q72" s="190"/>
      <c r="R72" s="23"/>
    </row>
    <row r="73" spans="1:18">
      <c r="A73" s="27">
        <f t="shared" ca="1" si="12"/>
        <v>45927</v>
      </c>
      <c r="B73" s="20"/>
      <c r="C73" s="21"/>
      <c r="D73" s="20"/>
      <c r="E73" s="21"/>
      <c r="F73" s="22"/>
      <c r="G73" s="22"/>
      <c r="H73" s="34" t="str">
        <f t="shared" si="7"/>
        <v/>
      </c>
      <c r="I73" s="34" t="str">
        <f t="shared" si="8"/>
        <v/>
      </c>
      <c r="J73" s="34" t="str">
        <f t="shared" si="9"/>
        <v/>
      </c>
      <c r="K73" s="34" t="str">
        <f t="shared" si="10"/>
        <v/>
      </c>
      <c r="L73" s="26" t="str">
        <f t="shared" si="11"/>
        <v/>
      </c>
      <c r="M73" s="32"/>
      <c r="N73" s="190"/>
      <c r="O73" s="190"/>
      <c r="P73" s="190"/>
      <c r="Q73" s="190"/>
      <c r="R73" s="23"/>
    </row>
    <row r="74" spans="1:18">
      <c r="A74" s="27">
        <f t="shared" ca="1" si="12"/>
        <v>45928</v>
      </c>
      <c r="B74" s="20"/>
      <c r="C74" s="21"/>
      <c r="D74" s="20"/>
      <c r="E74" s="21"/>
      <c r="F74" s="22"/>
      <c r="G74" s="22"/>
      <c r="H74" s="34" t="str">
        <f t="shared" si="7"/>
        <v/>
      </c>
      <c r="I74" s="34" t="str">
        <f t="shared" si="8"/>
        <v/>
      </c>
      <c r="J74" s="34" t="str">
        <f t="shared" si="9"/>
        <v/>
      </c>
      <c r="K74" s="34" t="str">
        <f t="shared" si="10"/>
        <v/>
      </c>
      <c r="L74" s="26" t="str">
        <f t="shared" si="11"/>
        <v/>
      </c>
      <c r="M74" s="32"/>
      <c r="N74" s="190"/>
      <c r="O74" s="190"/>
      <c r="P74" s="190"/>
      <c r="Q74" s="190"/>
      <c r="R74" s="23"/>
    </row>
    <row r="75" spans="1:18">
      <c r="A75" s="27">
        <f t="shared" ca="1" si="12"/>
        <v>45929</v>
      </c>
      <c r="B75" s="20"/>
      <c r="C75" s="21"/>
      <c r="D75" s="20"/>
      <c r="E75" s="21"/>
      <c r="F75" s="22"/>
      <c r="G75" s="22"/>
      <c r="H75" s="34" t="str">
        <f t="shared" si="7"/>
        <v/>
      </c>
      <c r="I75" s="34" t="str">
        <f t="shared" si="8"/>
        <v/>
      </c>
      <c r="J75" s="34" t="str">
        <f t="shared" si="9"/>
        <v/>
      </c>
      <c r="K75" s="34" t="str">
        <f t="shared" si="10"/>
        <v/>
      </c>
      <c r="L75" s="26" t="str">
        <f t="shared" si="11"/>
        <v/>
      </c>
      <c r="M75" s="32"/>
      <c r="N75" s="190"/>
      <c r="O75" s="190"/>
      <c r="P75" s="190"/>
      <c r="Q75" s="190"/>
      <c r="R75" s="23"/>
    </row>
    <row r="76" spans="1:18">
      <c r="A76" s="27">
        <f t="shared" ca="1" si="12"/>
        <v>45930</v>
      </c>
      <c r="B76" s="20"/>
      <c r="C76" s="21"/>
      <c r="D76" s="20"/>
      <c r="E76" s="21"/>
      <c r="F76" s="22"/>
      <c r="G76" s="22"/>
      <c r="H76" s="34" t="str">
        <f t="shared" si="7"/>
        <v/>
      </c>
      <c r="I76" s="34" t="str">
        <f t="shared" si="8"/>
        <v/>
      </c>
      <c r="J76" s="34" t="str">
        <f t="shared" si="9"/>
        <v/>
      </c>
      <c r="K76" s="34" t="str">
        <f t="shared" si="10"/>
        <v/>
      </c>
      <c r="L76" s="26" t="str">
        <f>IF(AND($B76="",$D76=""),"",($C76-$B76-$F76)+($E76-$D76-$G76))</f>
        <v/>
      </c>
      <c r="M76" s="32"/>
      <c r="N76" s="190"/>
      <c r="O76" s="190"/>
      <c r="P76" s="190"/>
      <c r="Q76" s="190"/>
      <c r="R76" s="23"/>
    </row>
    <row r="77" spans="1:18">
      <c r="A77" s="27">
        <f t="shared" ca="1" si="12"/>
        <v>45931</v>
      </c>
      <c r="B77" s="20"/>
      <c r="C77" s="21"/>
      <c r="D77" s="20"/>
      <c r="E77" s="21"/>
      <c r="F77" s="22"/>
      <c r="G77" s="22"/>
      <c r="H77" s="34" t="str">
        <f t="shared" si="7"/>
        <v/>
      </c>
      <c r="I77" s="34" t="str">
        <f t="shared" si="8"/>
        <v/>
      </c>
      <c r="J77" s="34" t="str">
        <f t="shared" si="9"/>
        <v/>
      </c>
      <c r="K77" s="34" t="str">
        <f t="shared" si="10"/>
        <v/>
      </c>
      <c r="L77" s="26" t="str">
        <f>IF(AND($B77="",$D77=""),"",($C77-$B77-$F77)+($E77-$D77-$G77))</f>
        <v/>
      </c>
      <c r="M77" s="32"/>
      <c r="N77" s="190"/>
      <c r="O77" s="190"/>
      <c r="P77" s="190"/>
      <c r="Q77" s="190"/>
      <c r="R77" s="23"/>
    </row>
    <row r="78" spans="1:18">
      <c r="A78" s="5" t="s">
        <v>11</v>
      </c>
      <c r="B78" s="191"/>
      <c r="C78" s="192"/>
      <c r="D78" s="191"/>
      <c r="E78" s="192"/>
      <c r="F78" s="26" t="str">
        <f>IF(SUM($F47:$F77)=0,"",SUM($F47:$F77))</f>
        <v/>
      </c>
      <c r="G78" s="26" t="str">
        <f>IF(SUM($G47:$G77)=0,"",SUM($G47:$G77))</f>
        <v/>
      </c>
      <c r="H78" s="26" t="str">
        <f>IF(SUM(H47:H77)=0,"",SUM(H47:H77))</f>
        <v/>
      </c>
      <c r="I78" s="26" t="str">
        <f>IF(SUM(I47:I77)=0,"",SUM(I47:I77))</f>
        <v/>
      </c>
      <c r="J78" s="26" t="str">
        <f t="shared" ref="J78:K78" si="13">IF(SUM(J47:J77)=0,"",SUM(J47:J77))</f>
        <v/>
      </c>
      <c r="K78" s="26" t="str">
        <f t="shared" si="13"/>
        <v/>
      </c>
      <c r="L78" s="26" t="str">
        <f>IF(SUM($L47:$L77)=0,"",SUM($L47:$L77))</f>
        <v/>
      </c>
      <c r="M78" s="33"/>
      <c r="N78" s="193"/>
      <c r="O78" s="193"/>
      <c r="P78" s="193"/>
      <c r="Q78" s="193"/>
      <c r="R78" s="6"/>
    </row>
    <row r="80" spans="1:18" ht="27" customHeight="1">
      <c r="A80" s="194" t="s">
        <v>22</v>
      </c>
      <c r="B80" s="189" t="s">
        <v>103</v>
      </c>
      <c r="C80" s="189"/>
      <c r="D80" s="189"/>
      <c r="E80" s="189"/>
      <c r="F80" s="189" t="s">
        <v>23</v>
      </c>
      <c r="G80" s="189"/>
      <c r="H80" s="189" t="s">
        <v>88</v>
      </c>
      <c r="I80" s="189"/>
      <c r="J80" s="189"/>
      <c r="K80" s="189"/>
      <c r="L80" s="189" t="s">
        <v>87</v>
      </c>
      <c r="M80" s="195" t="s">
        <v>96</v>
      </c>
      <c r="N80" s="194" t="s">
        <v>25</v>
      </c>
      <c r="O80" s="194"/>
      <c r="P80" s="194"/>
      <c r="Q80" s="194"/>
      <c r="R80" s="189" t="s">
        <v>100</v>
      </c>
    </row>
    <row r="81" spans="1:22" ht="14.25" customHeight="1">
      <c r="A81" s="194"/>
      <c r="B81" s="189" t="s">
        <v>82</v>
      </c>
      <c r="C81" s="189"/>
      <c r="D81" s="189" t="s">
        <v>84</v>
      </c>
      <c r="E81" s="189"/>
      <c r="F81" s="189"/>
      <c r="G81" s="189"/>
      <c r="H81" s="189" t="s">
        <v>90</v>
      </c>
      <c r="I81" s="189"/>
      <c r="J81" s="189" t="s">
        <v>89</v>
      </c>
      <c r="K81" s="189"/>
      <c r="L81" s="189"/>
      <c r="M81" s="196"/>
      <c r="N81" s="194"/>
      <c r="O81" s="194"/>
      <c r="P81" s="194"/>
      <c r="Q81" s="194"/>
      <c r="R81" s="189"/>
    </row>
    <row r="82" spans="1:22">
      <c r="A82" s="194"/>
      <c r="B82" s="43" t="s">
        <v>26</v>
      </c>
      <c r="C82" s="43" t="s">
        <v>27</v>
      </c>
      <c r="D82" s="43" t="s">
        <v>26</v>
      </c>
      <c r="E82" s="43" t="s">
        <v>27</v>
      </c>
      <c r="F82" s="44" t="s">
        <v>85</v>
      </c>
      <c r="G82" s="44" t="s">
        <v>86</v>
      </c>
      <c r="H82" s="44" t="s">
        <v>81</v>
      </c>
      <c r="I82" s="44" t="s">
        <v>83</v>
      </c>
      <c r="J82" s="44" t="s">
        <v>81</v>
      </c>
      <c r="K82" s="44" t="s">
        <v>95</v>
      </c>
      <c r="L82" s="189"/>
      <c r="M82" s="197"/>
      <c r="N82" s="194"/>
      <c r="O82" s="194"/>
      <c r="P82" s="194"/>
      <c r="Q82" s="194"/>
      <c r="R82" s="194"/>
    </row>
    <row r="83" spans="1:22">
      <c r="A83" s="27" cm="1">
        <f t="array" aca="1" ref="A83" ca="1">DATE("2025","8"+2,IFERROR(INDIRECT(T1),"1"))</f>
        <v>45931</v>
      </c>
      <c r="B83" s="20"/>
      <c r="C83" s="21"/>
      <c r="D83" s="20"/>
      <c r="E83" s="21"/>
      <c r="F83" s="22"/>
      <c r="G83" s="22"/>
      <c r="H83" s="34" t="str">
        <f>IF(OR(B83="",LEFT(M83,1)="✓"),"",C83-B83-F83)</f>
        <v/>
      </c>
      <c r="I83" s="34" t="str">
        <f>IF(OR(D83="",LEFT(M83,1)="✓"),"",E83-D83-G83)</f>
        <v/>
      </c>
      <c r="J83" s="34" t="str">
        <f>IF(AND(B83&lt;&gt;"",M83="✓所定"),C83-B83-F83,"")</f>
        <v/>
      </c>
      <c r="K83" s="34" t="str">
        <f>IF(AND(B83&lt;&gt;"",M83="✓法定"),C83-B83-F83,"")</f>
        <v/>
      </c>
      <c r="L83" s="26" t="str">
        <f>IF(AND($B83="",$D83=""),"",($C83-$B83-$F83)+($E83-$D83-$G83))</f>
        <v/>
      </c>
      <c r="M83" s="32"/>
      <c r="N83" s="190"/>
      <c r="O83" s="190"/>
      <c r="P83" s="190"/>
      <c r="Q83" s="190"/>
      <c r="R83" s="23"/>
      <c r="V83" s="1" t="s">
        <v>171</v>
      </c>
    </row>
    <row r="84" spans="1:22">
      <c r="A84" s="27">
        <f ca="1">A83+1</f>
        <v>45932</v>
      </c>
      <c r="B84" s="20"/>
      <c r="C84" s="21"/>
      <c r="D84" s="20"/>
      <c r="E84" s="21"/>
      <c r="F84" s="22"/>
      <c r="G84" s="22"/>
      <c r="H84" s="34" t="str">
        <f t="shared" ref="H84:H113" si="14">IF(OR(B84="",LEFT(M84,1)="✓"),"",C84-B84-F84)</f>
        <v/>
      </c>
      <c r="I84" s="34" t="str">
        <f t="shared" ref="I84:I113" si="15">IF(OR(D84="",LEFT(M84,1)="✓"),"",E84-D84-G84)</f>
        <v/>
      </c>
      <c r="J84" s="34" t="str">
        <f t="shared" ref="J84:J113" si="16">IF(AND(B84&lt;&gt;"",M84="✓所定"),C84-B84-F84,"")</f>
        <v/>
      </c>
      <c r="K84" s="34" t="str">
        <f t="shared" ref="K84:K113" si="17">IF(AND(B84&lt;&gt;"",M84="✓法定"),C84-B84-F84,"")</f>
        <v/>
      </c>
      <c r="L84" s="26" t="str">
        <f t="shared" ref="L84:L112" si="18">IF(AND($B84="",$D84=""),"",($C84-$B84-$F84)+($E84-$D84-$G84))</f>
        <v/>
      </c>
      <c r="M84" s="32"/>
      <c r="N84" s="190"/>
      <c r="O84" s="190"/>
      <c r="P84" s="190"/>
      <c r="Q84" s="190"/>
      <c r="R84" s="23"/>
      <c r="V84" s="1" t="s">
        <v>172</v>
      </c>
    </row>
    <row r="85" spans="1:22">
      <c r="A85" s="27">
        <f t="shared" ref="A85:A113" ca="1" si="19">A84+1</f>
        <v>45933</v>
      </c>
      <c r="B85" s="20"/>
      <c r="C85" s="21"/>
      <c r="D85" s="20"/>
      <c r="E85" s="21"/>
      <c r="F85" s="22"/>
      <c r="G85" s="22"/>
      <c r="H85" s="34" t="str">
        <f t="shared" si="14"/>
        <v/>
      </c>
      <c r="I85" s="34" t="str">
        <f t="shared" si="15"/>
        <v/>
      </c>
      <c r="J85" s="34" t="str">
        <f t="shared" si="16"/>
        <v/>
      </c>
      <c r="K85" s="34" t="str">
        <f t="shared" si="17"/>
        <v/>
      </c>
      <c r="L85" s="26" t="str">
        <f t="shared" si="18"/>
        <v/>
      </c>
      <c r="M85" s="32"/>
      <c r="N85" s="190"/>
      <c r="O85" s="190"/>
      <c r="P85" s="190"/>
      <c r="Q85" s="190"/>
      <c r="R85" s="23"/>
    </row>
    <row r="86" spans="1:22">
      <c r="A86" s="27">
        <f t="shared" ca="1" si="19"/>
        <v>45934</v>
      </c>
      <c r="B86" s="20"/>
      <c r="C86" s="21"/>
      <c r="D86" s="20"/>
      <c r="E86" s="21"/>
      <c r="F86" s="22"/>
      <c r="G86" s="22"/>
      <c r="H86" s="34" t="str">
        <f t="shared" si="14"/>
        <v/>
      </c>
      <c r="I86" s="34" t="str">
        <f t="shared" si="15"/>
        <v/>
      </c>
      <c r="J86" s="34" t="str">
        <f t="shared" si="16"/>
        <v/>
      </c>
      <c r="K86" s="34" t="str">
        <f t="shared" si="17"/>
        <v/>
      </c>
      <c r="L86" s="26" t="str">
        <f t="shared" si="18"/>
        <v/>
      </c>
      <c r="M86" s="32"/>
      <c r="N86" s="190"/>
      <c r="O86" s="190"/>
      <c r="P86" s="190"/>
      <c r="Q86" s="190"/>
      <c r="R86" s="23"/>
    </row>
    <row r="87" spans="1:22">
      <c r="A87" s="27">
        <f t="shared" ca="1" si="19"/>
        <v>45935</v>
      </c>
      <c r="B87" s="20"/>
      <c r="C87" s="21"/>
      <c r="D87" s="20"/>
      <c r="E87" s="21"/>
      <c r="F87" s="22"/>
      <c r="G87" s="22"/>
      <c r="H87" s="34" t="str">
        <f t="shared" si="14"/>
        <v/>
      </c>
      <c r="I87" s="34" t="str">
        <f t="shared" si="15"/>
        <v/>
      </c>
      <c r="J87" s="34" t="str">
        <f t="shared" si="16"/>
        <v/>
      </c>
      <c r="K87" s="34" t="str">
        <f t="shared" si="17"/>
        <v/>
      </c>
      <c r="L87" s="26" t="str">
        <f t="shared" si="18"/>
        <v/>
      </c>
      <c r="M87" s="32"/>
      <c r="N87" s="190"/>
      <c r="O87" s="190"/>
      <c r="P87" s="190"/>
      <c r="Q87" s="190"/>
      <c r="R87" s="23"/>
    </row>
    <row r="88" spans="1:22">
      <c r="A88" s="27">
        <f t="shared" ca="1" si="19"/>
        <v>45936</v>
      </c>
      <c r="B88" s="20"/>
      <c r="C88" s="21"/>
      <c r="D88" s="20"/>
      <c r="E88" s="21"/>
      <c r="F88" s="22"/>
      <c r="G88" s="22"/>
      <c r="H88" s="34" t="str">
        <f t="shared" si="14"/>
        <v/>
      </c>
      <c r="I88" s="34" t="str">
        <f t="shared" si="15"/>
        <v/>
      </c>
      <c r="J88" s="34" t="str">
        <f t="shared" si="16"/>
        <v/>
      </c>
      <c r="K88" s="34" t="str">
        <f t="shared" si="17"/>
        <v/>
      </c>
      <c r="L88" s="26" t="str">
        <f t="shared" si="18"/>
        <v/>
      </c>
      <c r="M88" s="32"/>
      <c r="N88" s="190"/>
      <c r="O88" s="190"/>
      <c r="P88" s="190"/>
      <c r="Q88" s="190"/>
      <c r="R88" s="23"/>
    </row>
    <row r="89" spans="1:22">
      <c r="A89" s="27">
        <f t="shared" ca="1" si="19"/>
        <v>45937</v>
      </c>
      <c r="B89" s="20"/>
      <c r="C89" s="21"/>
      <c r="D89" s="20"/>
      <c r="E89" s="21"/>
      <c r="F89" s="22"/>
      <c r="G89" s="22"/>
      <c r="H89" s="34" t="str">
        <f t="shared" si="14"/>
        <v/>
      </c>
      <c r="I89" s="34" t="str">
        <f t="shared" si="15"/>
        <v/>
      </c>
      <c r="J89" s="34" t="str">
        <f t="shared" si="16"/>
        <v/>
      </c>
      <c r="K89" s="34" t="str">
        <f t="shared" si="17"/>
        <v/>
      </c>
      <c r="L89" s="26" t="str">
        <f t="shared" si="18"/>
        <v/>
      </c>
      <c r="M89" s="32"/>
      <c r="N89" s="190"/>
      <c r="O89" s="190"/>
      <c r="P89" s="190"/>
      <c r="Q89" s="190"/>
      <c r="R89" s="23"/>
    </row>
    <row r="90" spans="1:22">
      <c r="A90" s="27">
        <f t="shared" ca="1" si="19"/>
        <v>45938</v>
      </c>
      <c r="B90" s="20"/>
      <c r="C90" s="21"/>
      <c r="D90" s="20"/>
      <c r="E90" s="21"/>
      <c r="F90" s="22"/>
      <c r="G90" s="22"/>
      <c r="H90" s="34" t="str">
        <f t="shared" si="14"/>
        <v/>
      </c>
      <c r="I90" s="34" t="str">
        <f t="shared" si="15"/>
        <v/>
      </c>
      <c r="J90" s="34" t="str">
        <f t="shared" si="16"/>
        <v/>
      </c>
      <c r="K90" s="34" t="str">
        <f t="shared" si="17"/>
        <v/>
      </c>
      <c r="L90" s="26" t="str">
        <f t="shared" si="18"/>
        <v/>
      </c>
      <c r="M90" s="32"/>
      <c r="N90" s="190"/>
      <c r="O90" s="190"/>
      <c r="P90" s="190"/>
      <c r="Q90" s="190"/>
      <c r="R90" s="23"/>
    </row>
    <row r="91" spans="1:22">
      <c r="A91" s="27">
        <f t="shared" ca="1" si="19"/>
        <v>45939</v>
      </c>
      <c r="B91" s="20"/>
      <c r="C91" s="21"/>
      <c r="D91" s="20"/>
      <c r="E91" s="21"/>
      <c r="F91" s="22"/>
      <c r="G91" s="22"/>
      <c r="H91" s="34" t="str">
        <f t="shared" si="14"/>
        <v/>
      </c>
      <c r="I91" s="34" t="str">
        <f t="shared" si="15"/>
        <v/>
      </c>
      <c r="J91" s="34" t="str">
        <f t="shared" si="16"/>
        <v/>
      </c>
      <c r="K91" s="34" t="str">
        <f t="shared" si="17"/>
        <v/>
      </c>
      <c r="L91" s="26" t="str">
        <f t="shared" si="18"/>
        <v/>
      </c>
      <c r="M91" s="32"/>
      <c r="N91" s="190"/>
      <c r="O91" s="190"/>
      <c r="P91" s="190"/>
      <c r="Q91" s="190"/>
      <c r="R91" s="23"/>
    </row>
    <row r="92" spans="1:22">
      <c r="A92" s="27">
        <f t="shared" ca="1" si="19"/>
        <v>45940</v>
      </c>
      <c r="B92" s="20"/>
      <c r="C92" s="21"/>
      <c r="D92" s="20"/>
      <c r="E92" s="21"/>
      <c r="F92" s="22"/>
      <c r="G92" s="22"/>
      <c r="H92" s="34" t="str">
        <f t="shared" si="14"/>
        <v/>
      </c>
      <c r="I92" s="34" t="str">
        <f t="shared" si="15"/>
        <v/>
      </c>
      <c r="J92" s="34" t="str">
        <f t="shared" si="16"/>
        <v/>
      </c>
      <c r="K92" s="34" t="str">
        <f t="shared" si="17"/>
        <v/>
      </c>
      <c r="L92" s="26" t="str">
        <f t="shared" si="18"/>
        <v/>
      </c>
      <c r="M92" s="32"/>
      <c r="N92" s="190"/>
      <c r="O92" s="190"/>
      <c r="P92" s="190"/>
      <c r="Q92" s="190"/>
      <c r="R92" s="23"/>
    </row>
    <row r="93" spans="1:22">
      <c r="A93" s="27">
        <f t="shared" ca="1" si="19"/>
        <v>45941</v>
      </c>
      <c r="B93" s="20"/>
      <c r="C93" s="21"/>
      <c r="D93" s="20"/>
      <c r="E93" s="21"/>
      <c r="F93" s="22"/>
      <c r="G93" s="22"/>
      <c r="H93" s="34" t="str">
        <f t="shared" si="14"/>
        <v/>
      </c>
      <c r="I93" s="34" t="str">
        <f t="shared" si="15"/>
        <v/>
      </c>
      <c r="J93" s="34" t="str">
        <f t="shared" si="16"/>
        <v/>
      </c>
      <c r="K93" s="34" t="str">
        <f t="shared" si="17"/>
        <v/>
      </c>
      <c r="L93" s="26" t="str">
        <f t="shared" si="18"/>
        <v/>
      </c>
      <c r="M93" s="32"/>
      <c r="N93" s="190"/>
      <c r="O93" s="190"/>
      <c r="P93" s="190"/>
      <c r="Q93" s="190"/>
      <c r="R93" s="23"/>
    </row>
    <row r="94" spans="1:22">
      <c r="A94" s="27">
        <f t="shared" ca="1" si="19"/>
        <v>45942</v>
      </c>
      <c r="B94" s="20"/>
      <c r="C94" s="21"/>
      <c r="D94" s="20"/>
      <c r="E94" s="21"/>
      <c r="F94" s="22"/>
      <c r="G94" s="22"/>
      <c r="H94" s="34" t="str">
        <f t="shared" si="14"/>
        <v/>
      </c>
      <c r="I94" s="34" t="str">
        <f t="shared" si="15"/>
        <v/>
      </c>
      <c r="J94" s="34" t="str">
        <f t="shared" si="16"/>
        <v/>
      </c>
      <c r="K94" s="34" t="str">
        <f t="shared" si="17"/>
        <v/>
      </c>
      <c r="L94" s="26" t="str">
        <f t="shared" si="18"/>
        <v/>
      </c>
      <c r="M94" s="32"/>
      <c r="N94" s="190"/>
      <c r="O94" s="190"/>
      <c r="P94" s="190"/>
      <c r="Q94" s="190"/>
      <c r="R94" s="23"/>
    </row>
    <row r="95" spans="1:22">
      <c r="A95" s="27">
        <f t="shared" ca="1" si="19"/>
        <v>45943</v>
      </c>
      <c r="B95" s="20"/>
      <c r="C95" s="21"/>
      <c r="D95" s="20"/>
      <c r="E95" s="21"/>
      <c r="F95" s="22"/>
      <c r="G95" s="22"/>
      <c r="H95" s="34" t="str">
        <f t="shared" si="14"/>
        <v/>
      </c>
      <c r="I95" s="34" t="str">
        <f t="shared" si="15"/>
        <v/>
      </c>
      <c r="J95" s="34" t="str">
        <f t="shared" si="16"/>
        <v/>
      </c>
      <c r="K95" s="34" t="str">
        <f t="shared" si="17"/>
        <v/>
      </c>
      <c r="L95" s="26" t="str">
        <f t="shared" si="18"/>
        <v/>
      </c>
      <c r="M95" s="32"/>
      <c r="N95" s="190"/>
      <c r="O95" s="190"/>
      <c r="P95" s="190"/>
      <c r="Q95" s="190"/>
      <c r="R95" s="23"/>
    </row>
    <row r="96" spans="1:22">
      <c r="A96" s="27">
        <f t="shared" ca="1" si="19"/>
        <v>45944</v>
      </c>
      <c r="B96" s="20"/>
      <c r="C96" s="21"/>
      <c r="D96" s="20"/>
      <c r="E96" s="21"/>
      <c r="F96" s="22"/>
      <c r="G96" s="22"/>
      <c r="H96" s="34" t="str">
        <f t="shared" si="14"/>
        <v/>
      </c>
      <c r="I96" s="34" t="str">
        <f t="shared" si="15"/>
        <v/>
      </c>
      <c r="J96" s="34" t="str">
        <f t="shared" si="16"/>
        <v/>
      </c>
      <c r="K96" s="34" t="str">
        <f t="shared" si="17"/>
        <v/>
      </c>
      <c r="L96" s="26" t="str">
        <f t="shared" si="18"/>
        <v/>
      </c>
      <c r="M96" s="32"/>
      <c r="N96" s="190"/>
      <c r="O96" s="190"/>
      <c r="P96" s="190"/>
      <c r="Q96" s="190"/>
      <c r="R96" s="23"/>
    </row>
    <row r="97" spans="1:18">
      <c r="A97" s="27">
        <f t="shared" ca="1" si="19"/>
        <v>45945</v>
      </c>
      <c r="B97" s="20"/>
      <c r="C97" s="21"/>
      <c r="D97" s="20"/>
      <c r="E97" s="21"/>
      <c r="F97" s="22"/>
      <c r="G97" s="22"/>
      <c r="H97" s="34" t="str">
        <f t="shared" si="14"/>
        <v/>
      </c>
      <c r="I97" s="34" t="str">
        <f t="shared" si="15"/>
        <v/>
      </c>
      <c r="J97" s="34" t="str">
        <f t="shared" si="16"/>
        <v/>
      </c>
      <c r="K97" s="34" t="str">
        <f t="shared" si="17"/>
        <v/>
      </c>
      <c r="L97" s="26" t="str">
        <f t="shared" si="18"/>
        <v/>
      </c>
      <c r="M97" s="32"/>
      <c r="N97" s="190"/>
      <c r="O97" s="190"/>
      <c r="P97" s="190"/>
      <c r="Q97" s="190"/>
      <c r="R97" s="23"/>
    </row>
    <row r="98" spans="1:18">
      <c r="A98" s="27">
        <f t="shared" ca="1" si="19"/>
        <v>45946</v>
      </c>
      <c r="B98" s="20"/>
      <c r="C98" s="21"/>
      <c r="D98" s="20"/>
      <c r="E98" s="21"/>
      <c r="F98" s="22"/>
      <c r="G98" s="22"/>
      <c r="H98" s="34" t="str">
        <f t="shared" si="14"/>
        <v/>
      </c>
      <c r="I98" s="34" t="str">
        <f t="shared" si="15"/>
        <v/>
      </c>
      <c r="J98" s="34" t="str">
        <f t="shared" si="16"/>
        <v/>
      </c>
      <c r="K98" s="34" t="str">
        <f t="shared" si="17"/>
        <v/>
      </c>
      <c r="L98" s="26" t="str">
        <f t="shared" si="18"/>
        <v/>
      </c>
      <c r="M98" s="32"/>
      <c r="N98" s="190"/>
      <c r="O98" s="190"/>
      <c r="P98" s="190"/>
      <c r="Q98" s="190"/>
      <c r="R98" s="23"/>
    </row>
    <row r="99" spans="1:18">
      <c r="A99" s="27">
        <f t="shared" ca="1" si="19"/>
        <v>45947</v>
      </c>
      <c r="B99" s="20"/>
      <c r="C99" s="21"/>
      <c r="D99" s="20"/>
      <c r="E99" s="21"/>
      <c r="F99" s="22"/>
      <c r="G99" s="22"/>
      <c r="H99" s="34" t="str">
        <f t="shared" si="14"/>
        <v/>
      </c>
      <c r="I99" s="34" t="str">
        <f t="shared" si="15"/>
        <v/>
      </c>
      <c r="J99" s="34" t="str">
        <f t="shared" si="16"/>
        <v/>
      </c>
      <c r="K99" s="34" t="str">
        <f t="shared" si="17"/>
        <v/>
      </c>
      <c r="L99" s="26" t="str">
        <f t="shared" si="18"/>
        <v/>
      </c>
      <c r="M99" s="32"/>
      <c r="N99" s="190"/>
      <c r="O99" s="190"/>
      <c r="P99" s="190"/>
      <c r="Q99" s="190"/>
      <c r="R99" s="23"/>
    </row>
    <row r="100" spans="1:18">
      <c r="A100" s="27">
        <f t="shared" ca="1" si="19"/>
        <v>45948</v>
      </c>
      <c r="B100" s="20"/>
      <c r="C100" s="21"/>
      <c r="D100" s="20"/>
      <c r="E100" s="21"/>
      <c r="F100" s="22"/>
      <c r="G100" s="22"/>
      <c r="H100" s="34" t="str">
        <f t="shared" si="14"/>
        <v/>
      </c>
      <c r="I100" s="34" t="str">
        <f t="shared" si="15"/>
        <v/>
      </c>
      <c r="J100" s="34" t="str">
        <f t="shared" si="16"/>
        <v/>
      </c>
      <c r="K100" s="34" t="str">
        <f t="shared" si="17"/>
        <v/>
      </c>
      <c r="L100" s="26" t="str">
        <f t="shared" si="18"/>
        <v/>
      </c>
      <c r="M100" s="32"/>
      <c r="N100" s="190"/>
      <c r="O100" s="190"/>
      <c r="P100" s="190"/>
      <c r="Q100" s="190"/>
      <c r="R100" s="23"/>
    </row>
    <row r="101" spans="1:18">
      <c r="A101" s="27">
        <f t="shared" ca="1" si="19"/>
        <v>45949</v>
      </c>
      <c r="B101" s="20"/>
      <c r="C101" s="21"/>
      <c r="D101" s="20"/>
      <c r="E101" s="21"/>
      <c r="F101" s="22"/>
      <c r="G101" s="22"/>
      <c r="H101" s="34" t="str">
        <f t="shared" si="14"/>
        <v/>
      </c>
      <c r="I101" s="34" t="str">
        <f t="shared" si="15"/>
        <v/>
      </c>
      <c r="J101" s="34" t="str">
        <f t="shared" si="16"/>
        <v/>
      </c>
      <c r="K101" s="34" t="str">
        <f t="shared" si="17"/>
        <v/>
      </c>
      <c r="L101" s="26" t="str">
        <f t="shared" si="18"/>
        <v/>
      </c>
      <c r="M101" s="32"/>
      <c r="N101" s="190"/>
      <c r="O101" s="190"/>
      <c r="P101" s="190"/>
      <c r="Q101" s="190"/>
      <c r="R101" s="23"/>
    </row>
    <row r="102" spans="1:18">
      <c r="A102" s="27">
        <f t="shared" ca="1" si="19"/>
        <v>45950</v>
      </c>
      <c r="B102" s="20"/>
      <c r="C102" s="21"/>
      <c r="D102" s="20"/>
      <c r="E102" s="21"/>
      <c r="F102" s="22"/>
      <c r="G102" s="22"/>
      <c r="H102" s="34" t="str">
        <f t="shared" si="14"/>
        <v/>
      </c>
      <c r="I102" s="34" t="str">
        <f t="shared" si="15"/>
        <v/>
      </c>
      <c r="J102" s="34" t="str">
        <f t="shared" si="16"/>
        <v/>
      </c>
      <c r="K102" s="34" t="str">
        <f t="shared" si="17"/>
        <v/>
      </c>
      <c r="L102" s="26" t="str">
        <f t="shared" si="18"/>
        <v/>
      </c>
      <c r="M102" s="32"/>
      <c r="N102" s="190"/>
      <c r="O102" s="190"/>
      <c r="P102" s="190"/>
      <c r="Q102" s="190"/>
      <c r="R102" s="23"/>
    </row>
    <row r="103" spans="1:18">
      <c r="A103" s="27">
        <f t="shared" ca="1" si="19"/>
        <v>45951</v>
      </c>
      <c r="B103" s="20"/>
      <c r="C103" s="21"/>
      <c r="D103" s="20"/>
      <c r="E103" s="21"/>
      <c r="F103" s="22"/>
      <c r="G103" s="22"/>
      <c r="H103" s="34" t="str">
        <f t="shared" si="14"/>
        <v/>
      </c>
      <c r="I103" s="34" t="str">
        <f t="shared" si="15"/>
        <v/>
      </c>
      <c r="J103" s="34" t="str">
        <f t="shared" si="16"/>
        <v/>
      </c>
      <c r="K103" s="34" t="str">
        <f t="shared" si="17"/>
        <v/>
      </c>
      <c r="L103" s="26" t="str">
        <f t="shared" si="18"/>
        <v/>
      </c>
      <c r="M103" s="32"/>
      <c r="N103" s="190"/>
      <c r="O103" s="190"/>
      <c r="P103" s="190"/>
      <c r="Q103" s="190"/>
      <c r="R103" s="23"/>
    </row>
    <row r="104" spans="1:18">
      <c r="A104" s="27">
        <f t="shared" ca="1" si="19"/>
        <v>45952</v>
      </c>
      <c r="B104" s="20"/>
      <c r="C104" s="21"/>
      <c r="D104" s="20"/>
      <c r="E104" s="21"/>
      <c r="F104" s="22"/>
      <c r="G104" s="22"/>
      <c r="H104" s="34" t="str">
        <f t="shared" si="14"/>
        <v/>
      </c>
      <c r="I104" s="34" t="str">
        <f t="shared" si="15"/>
        <v/>
      </c>
      <c r="J104" s="34" t="str">
        <f t="shared" si="16"/>
        <v/>
      </c>
      <c r="K104" s="34" t="str">
        <f t="shared" si="17"/>
        <v/>
      </c>
      <c r="L104" s="26" t="str">
        <f t="shared" si="18"/>
        <v/>
      </c>
      <c r="M104" s="32"/>
      <c r="N104" s="190"/>
      <c r="O104" s="190"/>
      <c r="P104" s="190"/>
      <c r="Q104" s="190"/>
      <c r="R104" s="23"/>
    </row>
    <row r="105" spans="1:18">
      <c r="A105" s="27">
        <f t="shared" ca="1" si="19"/>
        <v>45953</v>
      </c>
      <c r="B105" s="20"/>
      <c r="C105" s="21"/>
      <c r="D105" s="20"/>
      <c r="E105" s="21"/>
      <c r="F105" s="22"/>
      <c r="G105" s="22"/>
      <c r="H105" s="34" t="str">
        <f t="shared" si="14"/>
        <v/>
      </c>
      <c r="I105" s="34" t="str">
        <f t="shared" si="15"/>
        <v/>
      </c>
      <c r="J105" s="34" t="str">
        <f t="shared" si="16"/>
        <v/>
      </c>
      <c r="K105" s="34" t="str">
        <f t="shared" si="17"/>
        <v/>
      </c>
      <c r="L105" s="26" t="str">
        <f t="shared" si="18"/>
        <v/>
      </c>
      <c r="M105" s="32"/>
      <c r="N105" s="190"/>
      <c r="O105" s="190"/>
      <c r="P105" s="190"/>
      <c r="Q105" s="190"/>
      <c r="R105" s="23"/>
    </row>
    <row r="106" spans="1:18">
      <c r="A106" s="27">
        <f t="shared" ca="1" si="19"/>
        <v>45954</v>
      </c>
      <c r="B106" s="20"/>
      <c r="C106" s="21"/>
      <c r="D106" s="20"/>
      <c r="E106" s="21"/>
      <c r="F106" s="22"/>
      <c r="G106" s="22"/>
      <c r="H106" s="34" t="str">
        <f t="shared" si="14"/>
        <v/>
      </c>
      <c r="I106" s="34" t="str">
        <f t="shared" si="15"/>
        <v/>
      </c>
      <c r="J106" s="34" t="str">
        <f t="shared" si="16"/>
        <v/>
      </c>
      <c r="K106" s="34" t="str">
        <f t="shared" si="17"/>
        <v/>
      </c>
      <c r="L106" s="26" t="str">
        <f t="shared" si="18"/>
        <v/>
      </c>
      <c r="M106" s="32"/>
      <c r="N106" s="190"/>
      <c r="O106" s="190"/>
      <c r="P106" s="190"/>
      <c r="Q106" s="190"/>
      <c r="R106" s="23"/>
    </row>
    <row r="107" spans="1:18">
      <c r="A107" s="27">
        <f t="shared" ca="1" si="19"/>
        <v>45955</v>
      </c>
      <c r="B107" s="20"/>
      <c r="C107" s="21"/>
      <c r="D107" s="20"/>
      <c r="E107" s="21"/>
      <c r="F107" s="22"/>
      <c r="G107" s="22"/>
      <c r="H107" s="34" t="str">
        <f t="shared" si="14"/>
        <v/>
      </c>
      <c r="I107" s="34" t="str">
        <f t="shared" si="15"/>
        <v/>
      </c>
      <c r="J107" s="34" t="str">
        <f t="shared" si="16"/>
        <v/>
      </c>
      <c r="K107" s="34" t="str">
        <f t="shared" si="17"/>
        <v/>
      </c>
      <c r="L107" s="26" t="str">
        <f t="shared" si="18"/>
        <v/>
      </c>
      <c r="M107" s="32"/>
      <c r="N107" s="190"/>
      <c r="O107" s="190"/>
      <c r="P107" s="190"/>
      <c r="Q107" s="190"/>
      <c r="R107" s="23"/>
    </row>
    <row r="108" spans="1:18">
      <c r="A108" s="27">
        <f t="shared" ca="1" si="19"/>
        <v>45956</v>
      </c>
      <c r="B108" s="20"/>
      <c r="C108" s="21"/>
      <c r="D108" s="20"/>
      <c r="E108" s="21"/>
      <c r="F108" s="22"/>
      <c r="G108" s="22"/>
      <c r="H108" s="34" t="str">
        <f t="shared" si="14"/>
        <v/>
      </c>
      <c r="I108" s="34" t="str">
        <f t="shared" si="15"/>
        <v/>
      </c>
      <c r="J108" s="34" t="str">
        <f t="shared" si="16"/>
        <v/>
      </c>
      <c r="K108" s="34" t="str">
        <f t="shared" si="17"/>
        <v/>
      </c>
      <c r="L108" s="26" t="str">
        <f t="shared" si="18"/>
        <v/>
      </c>
      <c r="M108" s="32"/>
      <c r="N108" s="190"/>
      <c r="O108" s="190"/>
      <c r="P108" s="190"/>
      <c r="Q108" s="190"/>
      <c r="R108" s="23"/>
    </row>
    <row r="109" spans="1:18">
      <c r="A109" s="27">
        <f t="shared" ca="1" si="19"/>
        <v>45957</v>
      </c>
      <c r="B109" s="20"/>
      <c r="C109" s="21"/>
      <c r="D109" s="20"/>
      <c r="E109" s="21"/>
      <c r="F109" s="22"/>
      <c r="G109" s="22"/>
      <c r="H109" s="34" t="str">
        <f t="shared" si="14"/>
        <v/>
      </c>
      <c r="I109" s="34" t="str">
        <f t="shared" si="15"/>
        <v/>
      </c>
      <c r="J109" s="34" t="str">
        <f t="shared" si="16"/>
        <v/>
      </c>
      <c r="K109" s="34" t="str">
        <f t="shared" si="17"/>
        <v/>
      </c>
      <c r="L109" s="26" t="str">
        <f t="shared" si="18"/>
        <v/>
      </c>
      <c r="M109" s="32"/>
      <c r="N109" s="190"/>
      <c r="O109" s="190"/>
      <c r="P109" s="190"/>
      <c r="Q109" s="190"/>
      <c r="R109" s="23"/>
    </row>
    <row r="110" spans="1:18">
      <c r="A110" s="27">
        <f t="shared" ca="1" si="19"/>
        <v>45958</v>
      </c>
      <c r="B110" s="20"/>
      <c r="C110" s="21"/>
      <c r="D110" s="20"/>
      <c r="E110" s="21"/>
      <c r="F110" s="22"/>
      <c r="G110" s="22"/>
      <c r="H110" s="34" t="str">
        <f t="shared" si="14"/>
        <v/>
      </c>
      <c r="I110" s="34" t="str">
        <f t="shared" si="15"/>
        <v/>
      </c>
      <c r="J110" s="34" t="str">
        <f t="shared" si="16"/>
        <v/>
      </c>
      <c r="K110" s="34" t="str">
        <f t="shared" si="17"/>
        <v/>
      </c>
      <c r="L110" s="26" t="str">
        <f t="shared" si="18"/>
        <v/>
      </c>
      <c r="M110" s="32"/>
      <c r="N110" s="190"/>
      <c r="O110" s="190"/>
      <c r="P110" s="190"/>
      <c r="Q110" s="190"/>
      <c r="R110" s="23"/>
    </row>
    <row r="111" spans="1:18">
      <c r="A111" s="27">
        <f t="shared" ca="1" si="19"/>
        <v>45959</v>
      </c>
      <c r="B111" s="20"/>
      <c r="C111" s="21"/>
      <c r="D111" s="20"/>
      <c r="E111" s="21"/>
      <c r="F111" s="22"/>
      <c r="G111" s="22"/>
      <c r="H111" s="34" t="str">
        <f t="shared" si="14"/>
        <v/>
      </c>
      <c r="I111" s="34" t="str">
        <f t="shared" si="15"/>
        <v/>
      </c>
      <c r="J111" s="34" t="str">
        <f t="shared" si="16"/>
        <v/>
      </c>
      <c r="K111" s="34" t="str">
        <f t="shared" si="17"/>
        <v/>
      </c>
      <c r="L111" s="26" t="str">
        <f t="shared" si="18"/>
        <v/>
      </c>
      <c r="M111" s="32"/>
      <c r="N111" s="190"/>
      <c r="O111" s="190"/>
      <c r="P111" s="190"/>
      <c r="Q111" s="190"/>
      <c r="R111" s="23"/>
    </row>
    <row r="112" spans="1:18">
      <c r="A112" s="27">
        <f t="shared" ca="1" si="19"/>
        <v>45960</v>
      </c>
      <c r="B112" s="20"/>
      <c r="C112" s="21"/>
      <c r="D112" s="20"/>
      <c r="E112" s="21"/>
      <c r="F112" s="22"/>
      <c r="G112" s="22"/>
      <c r="H112" s="34" t="str">
        <f t="shared" si="14"/>
        <v/>
      </c>
      <c r="I112" s="34" t="str">
        <f t="shared" si="15"/>
        <v/>
      </c>
      <c r="J112" s="34" t="str">
        <f t="shared" si="16"/>
        <v/>
      </c>
      <c r="K112" s="34" t="str">
        <f t="shared" si="17"/>
        <v/>
      </c>
      <c r="L112" s="26" t="str">
        <f t="shared" si="18"/>
        <v/>
      </c>
      <c r="M112" s="32"/>
      <c r="N112" s="190"/>
      <c r="O112" s="190"/>
      <c r="P112" s="190"/>
      <c r="Q112" s="190"/>
      <c r="R112" s="23"/>
    </row>
    <row r="113" spans="1:22">
      <c r="A113" s="27">
        <f t="shared" ca="1" si="19"/>
        <v>45961</v>
      </c>
      <c r="B113" s="20"/>
      <c r="C113" s="21"/>
      <c r="D113" s="20"/>
      <c r="E113" s="21"/>
      <c r="F113" s="22"/>
      <c r="G113" s="22"/>
      <c r="H113" s="34" t="str">
        <f t="shared" si="14"/>
        <v/>
      </c>
      <c r="I113" s="34" t="str">
        <f t="shared" si="15"/>
        <v/>
      </c>
      <c r="J113" s="34" t="str">
        <f t="shared" si="16"/>
        <v/>
      </c>
      <c r="K113" s="34" t="str">
        <f t="shared" si="17"/>
        <v/>
      </c>
      <c r="L113" s="26" t="str">
        <f>IF(AND($B113="",$D113=""),"",($C113-$B113-$F113)+($E113-$D113-$G113))</f>
        <v/>
      </c>
      <c r="M113" s="32"/>
      <c r="N113" s="190"/>
      <c r="O113" s="190"/>
      <c r="P113" s="190"/>
      <c r="Q113" s="190"/>
      <c r="R113" s="23"/>
    </row>
    <row r="114" spans="1:22">
      <c r="A114" s="5" t="s">
        <v>11</v>
      </c>
      <c r="B114" s="191"/>
      <c r="C114" s="192"/>
      <c r="D114" s="191"/>
      <c r="E114" s="192"/>
      <c r="F114" s="26" t="str">
        <f>IF(SUM($F83:$F113)=0,"",SUM($F83:$F113))</f>
        <v/>
      </c>
      <c r="G114" s="26" t="str">
        <f>IF(SUM($G83:$G113)=0,"",SUM($G83:$G113))</f>
        <v/>
      </c>
      <c r="H114" s="26" t="str">
        <f>IF(SUM(H83:H113)=0,"",SUM(H83:H113))</f>
        <v/>
      </c>
      <c r="I114" s="26" t="str">
        <f>IF(SUM(I83:I113)=0,"",SUM(I83:I113))</f>
        <v/>
      </c>
      <c r="J114" s="26" t="str">
        <f t="shared" ref="J114:K114" si="20">IF(SUM(J83:J113)=0,"",SUM(J83:J113))</f>
        <v/>
      </c>
      <c r="K114" s="26" t="str">
        <f t="shared" si="20"/>
        <v/>
      </c>
      <c r="L114" s="26" t="str">
        <f>IF(SUM($L83:$L113)=0,"",SUM($L83:$L113))</f>
        <v/>
      </c>
      <c r="M114" s="33"/>
      <c r="N114" s="193"/>
      <c r="O114" s="193"/>
      <c r="P114" s="193"/>
      <c r="Q114" s="193"/>
      <c r="R114" s="6"/>
    </row>
    <row r="116" spans="1:22" ht="27" customHeight="1">
      <c r="A116" s="194" t="s">
        <v>22</v>
      </c>
      <c r="B116" s="189" t="s">
        <v>103</v>
      </c>
      <c r="C116" s="189"/>
      <c r="D116" s="189"/>
      <c r="E116" s="189"/>
      <c r="F116" s="189" t="s">
        <v>23</v>
      </c>
      <c r="G116" s="189"/>
      <c r="H116" s="189" t="s">
        <v>88</v>
      </c>
      <c r="I116" s="189"/>
      <c r="J116" s="189"/>
      <c r="K116" s="189"/>
      <c r="L116" s="189" t="s">
        <v>87</v>
      </c>
      <c r="M116" s="195" t="s">
        <v>96</v>
      </c>
      <c r="N116" s="194" t="s">
        <v>25</v>
      </c>
      <c r="O116" s="194"/>
      <c r="P116" s="194"/>
      <c r="Q116" s="194"/>
      <c r="R116" s="189" t="s">
        <v>100</v>
      </c>
    </row>
    <row r="117" spans="1:22" ht="14.25" customHeight="1">
      <c r="A117" s="194"/>
      <c r="B117" s="189" t="s">
        <v>82</v>
      </c>
      <c r="C117" s="189"/>
      <c r="D117" s="189" t="s">
        <v>84</v>
      </c>
      <c r="E117" s="189"/>
      <c r="F117" s="189"/>
      <c r="G117" s="189"/>
      <c r="H117" s="189" t="s">
        <v>90</v>
      </c>
      <c r="I117" s="189"/>
      <c r="J117" s="189" t="s">
        <v>89</v>
      </c>
      <c r="K117" s="189"/>
      <c r="L117" s="189"/>
      <c r="M117" s="196"/>
      <c r="N117" s="194"/>
      <c r="O117" s="194"/>
      <c r="P117" s="194"/>
      <c r="Q117" s="194"/>
      <c r="R117" s="189"/>
    </row>
    <row r="118" spans="1:22">
      <c r="A118" s="194"/>
      <c r="B118" s="43" t="s">
        <v>26</v>
      </c>
      <c r="C118" s="43" t="s">
        <v>27</v>
      </c>
      <c r="D118" s="43" t="s">
        <v>26</v>
      </c>
      <c r="E118" s="43" t="s">
        <v>27</v>
      </c>
      <c r="F118" s="44" t="s">
        <v>85</v>
      </c>
      <c r="G118" s="44" t="s">
        <v>86</v>
      </c>
      <c r="H118" s="44" t="s">
        <v>81</v>
      </c>
      <c r="I118" s="44" t="s">
        <v>83</v>
      </c>
      <c r="J118" s="44" t="s">
        <v>81</v>
      </c>
      <c r="K118" s="44" t="s">
        <v>95</v>
      </c>
      <c r="L118" s="189"/>
      <c r="M118" s="197"/>
      <c r="N118" s="194"/>
      <c r="O118" s="194"/>
      <c r="P118" s="194"/>
      <c r="Q118" s="194"/>
      <c r="R118" s="194"/>
    </row>
    <row r="119" spans="1:22">
      <c r="A119" s="27" cm="1">
        <f t="array" aca="1" ref="A119" ca="1">DATE("2025","8"+3,IFERROR(INDIRECT(T1),"1"))</f>
        <v>45962</v>
      </c>
      <c r="B119" s="20"/>
      <c r="C119" s="21"/>
      <c r="D119" s="20"/>
      <c r="E119" s="21"/>
      <c r="F119" s="22"/>
      <c r="G119" s="22"/>
      <c r="H119" s="34" t="str">
        <f>IF(OR(B119="",LEFT(M119,1)="✓"),"",C119-B119-F119)</f>
        <v/>
      </c>
      <c r="I119" s="34" t="str">
        <f>IF(OR(D119="",LEFT(M119,1)="✓"),"",E119-D119-G119)</f>
        <v/>
      </c>
      <c r="J119" s="34" t="str">
        <f>IF(AND(B119&lt;&gt;"",M119="✓所定"),C119-B119-F119,"")</f>
        <v/>
      </c>
      <c r="K119" s="34" t="str">
        <f>IF(AND(B119&lt;&gt;"",M119="✓法定"),C119-B119-F119,"")</f>
        <v/>
      </c>
      <c r="L119" s="26" t="str">
        <f>IF(AND($B119="",$D119=""),"",($C119-$B119-$F119)+($E119-$D119-$G119))</f>
        <v/>
      </c>
      <c r="M119" s="32"/>
      <c r="N119" s="198"/>
      <c r="O119" s="199"/>
      <c r="P119" s="199"/>
      <c r="Q119" s="200"/>
      <c r="R119" s="23"/>
      <c r="V119" s="1" t="s">
        <v>171</v>
      </c>
    </row>
    <row r="120" spans="1:22">
      <c r="A120" s="27">
        <f ca="1">A119+1</f>
        <v>45963</v>
      </c>
      <c r="B120" s="20"/>
      <c r="C120" s="21"/>
      <c r="D120" s="20"/>
      <c r="E120" s="21"/>
      <c r="F120" s="22"/>
      <c r="G120" s="22"/>
      <c r="H120" s="34" t="str">
        <f t="shared" ref="H120:H149" si="21">IF(OR(B120="",LEFT(M120,1)="✓"),"",C120-B120-F120)</f>
        <v/>
      </c>
      <c r="I120" s="34" t="str">
        <f t="shared" ref="I120:I149" si="22">IF(OR(D120="",LEFT(M120,1)="✓"),"",E120-D120-G120)</f>
        <v/>
      </c>
      <c r="J120" s="34" t="str">
        <f t="shared" ref="J120:J149" si="23">IF(AND(B120&lt;&gt;"",M120="✓所定"),C120-B120-F120,"")</f>
        <v/>
      </c>
      <c r="K120" s="34" t="str">
        <f t="shared" ref="K120:K149" si="24">IF(AND(B120&lt;&gt;"",M120="✓法定"),C120-B120-F120,"")</f>
        <v/>
      </c>
      <c r="L120" s="26" t="str">
        <f t="shared" ref="L120:L147" si="25">IF(AND($B120="",$D120=""),"",($C120-$B120-$F120)+($E120-$D120-$G120))</f>
        <v/>
      </c>
      <c r="M120" s="32"/>
      <c r="N120" s="190"/>
      <c r="O120" s="190"/>
      <c r="P120" s="190"/>
      <c r="Q120" s="190"/>
      <c r="R120" s="23"/>
      <c r="V120" s="1" t="s">
        <v>172</v>
      </c>
    </row>
    <row r="121" spans="1:22">
      <c r="A121" s="27">
        <f t="shared" ref="A121:A149" ca="1" si="26">A120+1</f>
        <v>45964</v>
      </c>
      <c r="B121" s="20"/>
      <c r="C121" s="21"/>
      <c r="D121" s="20"/>
      <c r="E121" s="21"/>
      <c r="F121" s="22"/>
      <c r="G121" s="22"/>
      <c r="H121" s="34" t="str">
        <f t="shared" si="21"/>
        <v/>
      </c>
      <c r="I121" s="34" t="str">
        <f t="shared" si="22"/>
        <v/>
      </c>
      <c r="J121" s="34" t="str">
        <f t="shared" si="23"/>
        <v/>
      </c>
      <c r="K121" s="34" t="str">
        <f t="shared" si="24"/>
        <v/>
      </c>
      <c r="L121" s="26" t="str">
        <f t="shared" si="25"/>
        <v/>
      </c>
      <c r="M121" s="32"/>
      <c r="N121" s="190"/>
      <c r="O121" s="190"/>
      <c r="P121" s="190"/>
      <c r="Q121" s="190"/>
      <c r="R121" s="23"/>
    </row>
    <row r="122" spans="1:22">
      <c r="A122" s="27">
        <f t="shared" ca="1" si="26"/>
        <v>45965</v>
      </c>
      <c r="B122" s="20"/>
      <c r="C122" s="21"/>
      <c r="D122" s="20"/>
      <c r="E122" s="21"/>
      <c r="F122" s="22"/>
      <c r="G122" s="22"/>
      <c r="H122" s="34" t="str">
        <f t="shared" si="21"/>
        <v/>
      </c>
      <c r="I122" s="34" t="str">
        <f t="shared" si="22"/>
        <v/>
      </c>
      <c r="J122" s="34" t="str">
        <f t="shared" si="23"/>
        <v/>
      </c>
      <c r="K122" s="34" t="str">
        <f t="shared" si="24"/>
        <v/>
      </c>
      <c r="L122" s="26" t="str">
        <f t="shared" si="25"/>
        <v/>
      </c>
      <c r="M122" s="32"/>
      <c r="N122" s="190"/>
      <c r="O122" s="190"/>
      <c r="P122" s="190"/>
      <c r="Q122" s="190"/>
      <c r="R122" s="23"/>
    </row>
    <row r="123" spans="1:22">
      <c r="A123" s="27">
        <f t="shared" ca="1" si="26"/>
        <v>45966</v>
      </c>
      <c r="B123" s="20"/>
      <c r="C123" s="21"/>
      <c r="D123" s="20"/>
      <c r="E123" s="21"/>
      <c r="F123" s="22"/>
      <c r="G123" s="22"/>
      <c r="H123" s="34" t="str">
        <f t="shared" si="21"/>
        <v/>
      </c>
      <c r="I123" s="34" t="str">
        <f t="shared" si="22"/>
        <v/>
      </c>
      <c r="J123" s="34" t="str">
        <f t="shared" si="23"/>
        <v/>
      </c>
      <c r="K123" s="34" t="str">
        <f t="shared" si="24"/>
        <v/>
      </c>
      <c r="L123" s="26" t="str">
        <f t="shared" si="25"/>
        <v/>
      </c>
      <c r="M123" s="32"/>
      <c r="N123" s="190"/>
      <c r="O123" s="190"/>
      <c r="P123" s="190"/>
      <c r="Q123" s="190"/>
      <c r="R123" s="23"/>
    </row>
    <row r="124" spans="1:22">
      <c r="A124" s="27">
        <f t="shared" ca="1" si="26"/>
        <v>45967</v>
      </c>
      <c r="B124" s="20"/>
      <c r="C124" s="21"/>
      <c r="D124" s="20"/>
      <c r="E124" s="21"/>
      <c r="F124" s="22"/>
      <c r="G124" s="22"/>
      <c r="H124" s="34" t="str">
        <f t="shared" si="21"/>
        <v/>
      </c>
      <c r="I124" s="34" t="str">
        <f t="shared" si="22"/>
        <v/>
      </c>
      <c r="J124" s="34" t="str">
        <f t="shared" si="23"/>
        <v/>
      </c>
      <c r="K124" s="34" t="str">
        <f t="shared" si="24"/>
        <v/>
      </c>
      <c r="L124" s="26" t="str">
        <f t="shared" si="25"/>
        <v/>
      </c>
      <c r="M124" s="32"/>
      <c r="N124" s="190"/>
      <c r="O124" s="190"/>
      <c r="P124" s="190"/>
      <c r="Q124" s="190"/>
      <c r="R124" s="23"/>
    </row>
    <row r="125" spans="1:22">
      <c r="A125" s="27">
        <f t="shared" ca="1" si="26"/>
        <v>45968</v>
      </c>
      <c r="B125" s="20"/>
      <c r="C125" s="21"/>
      <c r="D125" s="20"/>
      <c r="E125" s="21"/>
      <c r="F125" s="22"/>
      <c r="G125" s="22"/>
      <c r="H125" s="34" t="str">
        <f t="shared" si="21"/>
        <v/>
      </c>
      <c r="I125" s="34" t="str">
        <f t="shared" si="22"/>
        <v/>
      </c>
      <c r="J125" s="34" t="str">
        <f t="shared" si="23"/>
        <v/>
      </c>
      <c r="K125" s="34" t="str">
        <f t="shared" si="24"/>
        <v/>
      </c>
      <c r="L125" s="26" t="str">
        <f t="shared" si="25"/>
        <v/>
      </c>
      <c r="M125" s="32"/>
      <c r="N125" s="190"/>
      <c r="O125" s="190"/>
      <c r="P125" s="190"/>
      <c r="Q125" s="190"/>
      <c r="R125" s="23"/>
    </row>
    <row r="126" spans="1:22">
      <c r="A126" s="27">
        <f t="shared" ca="1" si="26"/>
        <v>45969</v>
      </c>
      <c r="B126" s="20"/>
      <c r="C126" s="21"/>
      <c r="D126" s="20"/>
      <c r="E126" s="21"/>
      <c r="F126" s="22"/>
      <c r="G126" s="22"/>
      <c r="H126" s="34" t="str">
        <f t="shared" si="21"/>
        <v/>
      </c>
      <c r="I126" s="34" t="str">
        <f t="shared" si="22"/>
        <v/>
      </c>
      <c r="J126" s="34" t="str">
        <f t="shared" si="23"/>
        <v/>
      </c>
      <c r="K126" s="34" t="str">
        <f t="shared" si="24"/>
        <v/>
      </c>
      <c r="L126" s="26" t="str">
        <f t="shared" si="25"/>
        <v/>
      </c>
      <c r="M126" s="32"/>
      <c r="N126" s="190"/>
      <c r="O126" s="190"/>
      <c r="P126" s="190"/>
      <c r="Q126" s="190"/>
      <c r="R126" s="23"/>
    </row>
    <row r="127" spans="1:22">
      <c r="A127" s="27">
        <f t="shared" ca="1" si="26"/>
        <v>45970</v>
      </c>
      <c r="B127" s="20"/>
      <c r="C127" s="21"/>
      <c r="D127" s="20"/>
      <c r="E127" s="21"/>
      <c r="F127" s="22"/>
      <c r="G127" s="22"/>
      <c r="H127" s="34" t="str">
        <f t="shared" si="21"/>
        <v/>
      </c>
      <c r="I127" s="34" t="str">
        <f t="shared" si="22"/>
        <v/>
      </c>
      <c r="J127" s="34" t="str">
        <f t="shared" si="23"/>
        <v/>
      </c>
      <c r="K127" s="34" t="str">
        <f t="shared" si="24"/>
        <v/>
      </c>
      <c r="L127" s="26" t="str">
        <f t="shared" si="25"/>
        <v/>
      </c>
      <c r="M127" s="32"/>
      <c r="N127" s="190"/>
      <c r="O127" s="190"/>
      <c r="P127" s="190"/>
      <c r="Q127" s="190"/>
      <c r="R127" s="23"/>
    </row>
    <row r="128" spans="1:22">
      <c r="A128" s="27">
        <f t="shared" ca="1" si="26"/>
        <v>45971</v>
      </c>
      <c r="B128" s="20"/>
      <c r="C128" s="21"/>
      <c r="D128" s="20"/>
      <c r="E128" s="21"/>
      <c r="F128" s="22"/>
      <c r="G128" s="22"/>
      <c r="H128" s="34" t="str">
        <f t="shared" si="21"/>
        <v/>
      </c>
      <c r="I128" s="34" t="str">
        <f t="shared" si="22"/>
        <v/>
      </c>
      <c r="J128" s="34" t="str">
        <f t="shared" si="23"/>
        <v/>
      </c>
      <c r="K128" s="34" t="str">
        <f t="shared" si="24"/>
        <v/>
      </c>
      <c r="L128" s="26" t="str">
        <f t="shared" si="25"/>
        <v/>
      </c>
      <c r="M128" s="32"/>
      <c r="N128" s="190"/>
      <c r="O128" s="190"/>
      <c r="P128" s="190"/>
      <c r="Q128" s="190"/>
      <c r="R128" s="23"/>
    </row>
    <row r="129" spans="1:18">
      <c r="A129" s="27">
        <f t="shared" ca="1" si="26"/>
        <v>45972</v>
      </c>
      <c r="B129" s="20"/>
      <c r="C129" s="21"/>
      <c r="D129" s="20"/>
      <c r="E129" s="21"/>
      <c r="F129" s="22"/>
      <c r="G129" s="22"/>
      <c r="H129" s="34" t="str">
        <f t="shared" si="21"/>
        <v/>
      </c>
      <c r="I129" s="34" t="str">
        <f t="shared" si="22"/>
        <v/>
      </c>
      <c r="J129" s="34" t="str">
        <f t="shared" si="23"/>
        <v/>
      </c>
      <c r="K129" s="34" t="str">
        <f t="shared" si="24"/>
        <v/>
      </c>
      <c r="L129" s="26" t="str">
        <f t="shared" si="25"/>
        <v/>
      </c>
      <c r="M129" s="32"/>
      <c r="N129" s="190"/>
      <c r="O129" s="190"/>
      <c r="P129" s="190"/>
      <c r="Q129" s="190"/>
      <c r="R129" s="23"/>
    </row>
    <row r="130" spans="1:18">
      <c r="A130" s="27">
        <f t="shared" ca="1" si="26"/>
        <v>45973</v>
      </c>
      <c r="B130" s="20"/>
      <c r="C130" s="21"/>
      <c r="D130" s="20"/>
      <c r="E130" s="21"/>
      <c r="F130" s="22"/>
      <c r="G130" s="22"/>
      <c r="H130" s="34" t="str">
        <f t="shared" si="21"/>
        <v/>
      </c>
      <c r="I130" s="34" t="str">
        <f t="shared" si="22"/>
        <v/>
      </c>
      <c r="J130" s="34" t="str">
        <f t="shared" si="23"/>
        <v/>
      </c>
      <c r="K130" s="34" t="str">
        <f t="shared" si="24"/>
        <v/>
      </c>
      <c r="L130" s="26" t="str">
        <f t="shared" si="25"/>
        <v/>
      </c>
      <c r="M130" s="32"/>
      <c r="N130" s="190"/>
      <c r="O130" s="190"/>
      <c r="P130" s="190"/>
      <c r="Q130" s="190"/>
      <c r="R130" s="23"/>
    </row>
    <row r="131" spans="1:18">
      <c r="A131" s="27">
        <f t="shared" ca="1" si="26"/>
        <v>45974</v>
      </c>
      <c r="B131" s="20"/>
      <c r="C131" s="21"/>
      <c r="D131" s="20"/>
      <c r="E131" s="21"/>
      <c r="F131" s="22"/>
      <c r="G131" s="22"/>
      <c r="H131" s="34" t="str">
        <f t="shared" si="21"/>
        <v/>
      </c>
      <c r="I131" s="34" t="str">
        <f t="shared" si="22"/>
        <v/>
      </c>
      <c r="J131" s="34" t="str">
        <f t="shared" si="23"/>
        <v/>
      </c>
      <c r="K131" s="34" t="str">
        <f t="shared" si="24"/>
        <v/>
      </c>
      <c r="L131" s="26" t="str">
        <f t="shared" si="25"/>
        <v/>
      </c>
      <c r="M131" s="32"/>
      <c r="N131" s="190"/>
      <c r="O131" s="190"/>
      <c r="P131" s="190"/>
      <c r="Q131" s="190"/>
      <c r="R131" s="23"/>
    </row>
    <row r="132" spans="1:18">
      <c r="A132" s="27">
        <f t="shared" ca="1" si="26"/>
        <v>45975</v>
      </c>
      <c r="B132" s="20"/>
      <c r="C132" s="21"/>
      <c r="D132" s="20"/>
      <c r="E132" s="21"/>
      <c r="F132" s="22"/>
      <c r="G132" s="22"/>
      <c r="H132" s="34" t="str">
        <f t="shared" si="21"/>
        <v/>
      </c>
      <c r="I132" s="34" t="str">
        <f t="shared" si="22"/>
        <v/>
      </c>
      <c r="J132" s="34" t="str">
        <f t="shared" si="23"/>
        <v/>
      </c>
      <c r="K132" s="34" t="str">
        <f t="shared" si="24"/>
        <v/>
      </c>
      <c r="L132" s="26" t="str">
        <f t="shared" si="25"/>
        <v/>
      </c>
      <c r="M132" s="32"/>
      <c r="N132" s="190"/>
      <c r="O132" s="190"/>
      <c r="P132" s="190"/>
      <c r="Q132" s="190"/>
      <c r="R132" s="23"/>
    </row>
    <row r="133" spans="1:18">
      <c r="A133" s="27">
        <f t="shared" ca="1" si="26"/>
        <v>45976</v>
      </c>
      <c r="B133" s="20"/>
      <c r="C133" s="21"/>
      <c r="D133" s="20"/>
      <c r="E133" s="21"/>
      <c r="F133" s="22"/>
      <c r="G133" s="22"/>
      <c r="H133" s="34" t="str">
        <f t="shared" si="21"/>
        <v/>
      </c>
      <c r="I133" s="34" t="str">
        <f t="shared" si="22"/>
        <v/>
      </c>
      <c r="J133" s="34" t="str">
        <f t="shared" si="23"/>
        <v/>
      </c>
      <c r="K133" s="34" t="str">
        <f t="shared" si="24"/>
        <v/>
      </c>
      <c r="L133" s="26" t="str">
        <f t="shared" si="25"/>
        <v/>
      </c>
      <c r="M133" s="32"/>
      <c r="N133" s="190"/>
      <c r="O133" s="190"/>
      <c r="P133" s="190"/>
      <c r="Q133" s="190"/>
      <c r="R133" s="23"/>
    </row>
    <row r="134" spans="1:18">
      <c r="A134" s="27">
        <f t="shared" ca="1" si="26"/>
        <v>45977</v>
      </c>
      <c r="B134" s="20"/>
      <c r="C134" s="21"/>
      <c r="D134" s="20"/>
      <c r="E134" s="21"/>
      <c r="F134" s="22"/>
      <c r="G134" s="22"/>
      <c r="H134" s="34" t="str">
        <f t="shared" si="21"/>
        <v/>
      </c>
      <c r="I134" s="34" t="str">
        <f t="shared" si="22"/>
        <v/>
      </c>
      <c r="J134" s="34" t="str">
        <f t="shared" si="23"/>
        <v/>
      </c>
      <c r="K134" s="34" t="str">
        <f t="shared" si="24"/>
        <v/>
      </c>
      <c r="L134" s="26" t="str">
        <f t="shared" si="25"/>
        <v/>
      </c>
      <c r="M134" s="32"/>
      <c r="N134" s="190"/>
      <c r="O134" s="190"/>
      <c r="P134" s="190"/>
      <c r="Q134" s="190"/>
      <c r="R134" s="23"/>
    </row>
    <row r="135" spans="1:18">
      <c r="A135" s="27">
        <f t="shared" ca="1" si="26"/>
        <v>45978</v>
      </c>
      <c r="B135" s="20"/>
      <c r="C135" s="21"/>
      <c r="D135" s="20"/>
      <c r="E135" s="21"/>
      <c r="F135" s="22"/>
      <c r="G135" s="22"/>
      <c r="H135" s="34" t="str">
        <f t="shared" si="21"/>
        <v/>
      </c>
      <c r="I135" s="34" t="str">
        <f t="shared" si="22"/>
        <v/>
      </c>
      <c r="J135" s="34" t="str">
        <f t="shared" si="23"/>
        <v/>
      </c>
      <c r="K135" s="34" t="str">
        <f t="shared" si="24"/>
        <v/>
      </c>
      <c r="L135" s="26" t="str">
        <f t="shared" si="25"/>
        <v/>
      </c>
      <c r="M135" s="32"/>
      <c r="N135" s="190"/>
      <c r="O135" s="190"/>
      <c r="P135" s="190"/>
      <c r="Q135" s="190"/>
      <c r="R135" s="23"/>
    </row>
    <row r="136" spans="1:18">
      <c r="A136" s="27">
        <f t="shared" ca="1" si="26"/>
        <v>45979</v>
      </c>
      <c r="B136" s="20"/>
      <c r="C136" s="21"/>
      <c r="D136" s="20"/>
      <c r="E136" s="21"/>
      <c r="F136" s="22"/>
      <c r="G136" s="22"/>
      <c r="H136" s="34" t="str">
        <f t="shared" si="21"/>
        <v/>
      </c>
      <c r="I136" s="34" t="str">
        <f t="shared" si="22"/>
        <v/>
      </c>
      <c r="J136" s="34" t="str">
        <f t="shared" si="23"/>
        <v/>
      </c>
      <c r="K136" s="34" t="str">
        <f t="shared" si="24"/>
        <v/>
      </c>
      <c r="L136" s="26" t="str">
        <f t="shared" si="25"/>
        <v/>
      </c>
      <c r="M136" s="32"/>
      <c r="N136" s="190"/>
      <c r="O136" s="190"/>
      <c r="P136" s="190"/>
      <c r="Q136" s="190"/>
      <c r="R136" s="23"/>
    </row>
    <row r="137" spans="1:18">
      <c r="A137" s="27">
        <f t="shared" ca="1" si="26"/>
        <v>45980</v>
      </c>
      <c r="B137" s="20"/>
      <c r="C137" s="21"/>
      <c r="D137" s="20"/>
      <c r="E137" s="21"/>
      <c r="F137" s="22"/>
      <c r="G137" s="22"/>
      <c r="H137" s="34" t="str">
        <f t="shared" si="21"/>
        <v/>
      </c>
      <c r="I137" s="34" t="str">
        <f t="shared" si="22"/>
        <v/>
      </c>
      <c r="J137" s="34" t="str">
        <f t="shared" si="23"/>
        <v/>
      </c>
      <c r="K137" s="34" t="str">
        <f t="shared" si="24"/>
        <v/>
      </c>
      <c r="L137" s="26" t="str">
        <f t="shared" si="25"/>
        <v/>
      </c>
      <c r="M137" s="32"/>
      <c r="N137" s="190"/>
      <c r="O137" s="190"/>
      <c r="P137" s="190"/>
      <c r="Q137" s="190"/>
      <c r="R137" s="23"/>
    </row>
    <row r="138" spans="1:18">
      <c r="A138" s="27">
        <f t="shared" ca="1" si="26"/>
        <v>45981</v>
      </c>
      <c r="B138" s="20"/>
      <c r="C138" s="21"/>
      <c r="D138" s="20"/>
      <c r="E138" s="21"/>
      <c r="F138" s="22"/>
      <c r="G138" s="22"/>
      <c r="H138" s="34" t="str">
        <f t="shared" si="21"/>
        <v/>
      </c>
      <c r="I138" s="34" t="str">
        <f t="shared" si="22"/>
        <v/>
      </c>
      <c r="J138" s="34" t="str">
        <f t="shared" si="23"/>
        <v/>
      </c>
      <c r="K138" s="34" t="str">
        <f t="shared" si="24"/>
        <v/>
      </c>
      <c r="L138" s="26" t="str">
        <f t="shared" si="25"/>
        <v/>
      </c>
      <c r="M138" s="32"/>
      <c r="N138" s="190"/>
      <c r="O138" s="190"/>
      <c r="P138" s="190"/>
      <c r="Q138" s="190"/>
      <c r="R138" s="23"/>
    </row>
    <row r="139" spans="1:18">
      <c r="A139" s="27">
        <f t="shared" ca="1" si="26"/>
        <v>45982</v>
      </c>
      <c r="B139" s="20"/>
      <c r="C139" s="21"/>
      <c r="D139" s="20"/>
      <c r="E139" s="21"/>
      <c r="F139" s="22"/>
      <c r="G139" s="22"/>
      <c r="H139" s="34" t="str">
        <f t="shared" si="21"/>
        <v/>
      </c>
      <c r="I139" s="34" t="str">
        <f t="shared" si="22"/>
        <v/>
      </c>
      <c r="J139" s="34" t="str">
        <f t="shared" si="23"/>
        <v/>
      </c>
      <c r="K139" s="34" t="str">
        <f t="shared" si="24"/>
        <v/>
      </c>
      <c r="L139" s="26" t="str">
        <f t="shared" si="25"/>
        <v/>
      </c>
      <c r="M139" s="32"/>
      <c r="N139" s="190"/>
      <c r="O139" s="190"/>
      <c r="P139" s="190"/>
      <c r="Q139" s="190"/>
      <c r="R139" s="23"/>
    </row>
    <row r="140" spans="1:18">
      <c r="A140" s="27">
        <f t="shared" ca="1" si="26"/>
        <v>45983</v>
      </c>
      <c r="B140" s="20"/>
      <c r="C140" s="21"/>
      <c r="D140" s="20"/>
      <c r="E140" s="21"/>
      <c r="F140" s="22"/>
      <c r="G140" s="22"/>
      <c r="H140" s="34" t="str">
        <f t="shared" si="21"/>
        <v/>
      </c>
      <c r="I140" s="34" t="str">
        <f t="shared" si="22"/>
        <v/>
      </c>
      <c r="J140" s="34" t="str">
        <f t="shared" si="23"/>
        <v/>
      </c>
      <c r="K140" s="34" t="str">
        <f t="shared" si="24"/>
        <v/>
      </c>
      <c r="L140" s="26" t="str">
        <f t="shared" si="25"/>
        <v/>
      </c>
      <c r="M140" s="32"/>
      <c r="N140" s="190"/>
      <c r="O140" s="190"/>
      <c r="P140" s="190"/>
      <c r="Q140" s="190"/>
      <c r="R140" s="23"/>
    </row>
    <row r="141" spans="1:18">
      <c r="A141" s="27">
        <f t="shared" ca="1" si="26"/>
        <v>45984</v>
      </c>
      <c r="B141" s="20"/>
      <c r="C141" s="21"/>
      <c r="D141" s="20"/>
      <c r="E141" s="21"/>
      <c r="F141" s="22"/>
      <c r="G141" s="22"/>
      <c r="H141" s="34" t="str">
        <f t="shared" si="21"/>
        <v/>
      </c>
      <c r="I141" s="34" t="str">
        <f t="shared" si="22"/>
        <v/>
      </c>
      <c r="J141" s="34" t="str">
        <f t="shared" si="23"/>
        <v/>
      </c>
      <c r="K141" s="34" t="str">
        <f t="shared" si="24"/>
        <v/>
      </c>
      <c r="L141" s="26" t="str">
        <f t="shared" si="25"/>
        <v/>
      </c>
      <c r="M141" s="32"/>
      <c r="N141" s="190"/>
      <c r="O141" s="190"/>
      <c r="P141" s="190"/>
      <c r="Q141" s="190"/>
      <c r="R141" s="23"/>
    </row>
    <row r="142" spans="1:18">
      <c r="A142" s="27">
        <f t="shared" ca="1" si="26"/>
        <v>45985</v>
      </c>
      <c r="B142" s="20"/>
      <c r="C142" s="21"/>
      <c r="D142" s="20"/>
      <c r="E142" s="21"/>
      <c r="F142" s="22"/>
      <c r="G142" s="22"/>
      <c r="H142" s="34" t="str">
        <f t="shared" si="21"/>
        <v/>
      </c>
      <c r="I142" s="34" t="str">
        <f t="shared" si="22"/>
        <v/>
      </c>
      <c r="J142" s="34" t="str">
        <f t="shared" si="23"/>
        <v/>
      </c>
      <c r="K142" s="34" t="str">
        <f t="shared" si="24"/>
        <v/>
      </c>
      <c r="L142" s="26" t="str">
        <f t="shared" si="25"/>
        <v/>
      </c>
      <c r="M142" s="32"/>
      <c r="N142" s="190"/>
      <c r="O142" s="190"/>
      <c r="P142" s="190"/>
      <c r="Q142" s="190"/>
      <c r="R142" s="23"/>
    </row>
    <row r="143" spans="1:18">
      <c r="A143" s="27">
        <f t="shared" ca="1" si="26"/>
        <v>45986</v>
      </c>
      <c r="B143" s="20"/>
      <c r="C143" s="21"/>
      <c r="D143" s="20"/>
      <c r="E143" s="21"/>
      <c r="F143" s="22"/>
      <c r="G143" s="22"/>
      <c r="H143" s="34" t="str">
        <f t="shared" si="21"/>
        <v/>
      </c>
      <c r="I143" s="34" t="str">
        <f t="shared" si="22"/>
        <v/>
      </c>
      <c r="J143" s="34" t="str">
        <f t="shared" si="23"/>
        <v/>
      </c>
      <c r="K143" s="34" t="str">
        <f t="shared" si="24"/>
        <v/>
      </c>
      <c r="L143" s="26" t="str">
        <f t="shared" si="25"/>
        <v/>
      </c>
      <c r="M143" s="32"/>
      <c r="N143" s="190"/>
      <c r="O143" s="190"/>
      <c r="P143" s="190"/>
      <c r="Q143" s="190"/>
      <c r="R143" s="23"/>
    </row>
    <row r="144" spans="1:18">
      <c r="A144" s="27">
        <f t="shared" ca="1" si="26"/>
        <v>45987</v>
      </c>
      <c r="B144" s="20"/>
      <c r="C144" s="21"/>
      <c r="D144" s="20"/>
      <c r="E144" s="21"/>
      <c r="F144" s="22"/>
      <c r="G144" s="22"/>
      <c r="H144" s="34" t="str">
        <f t="shared" si="21"/>
        <v/>
      </c>
      <c r="I144" s="34" t="str">
        <f t="shared" si="22"/>
        <v/>
      </c>
      <c r="J144" s="34" t="str">
        <f t="shared" si="23"/>
        <v/>
      </c>
      <c r="K144" s="34" t="str">
        <f t="shared" si="24"/>
        <v/>
      </c>
      <c r="L144" s="26" t="str">
        <f t="shared" si="25"/>
        <v/>
      </c>
      <c r="M144" s="32"/>
      <c r="N144" s="190"/>
      <c r="O144" s="190"/>
      <c r="P144" s="190"/>
      <c r="Q144" s="190"/>
      <c r="R144" s="23"/>
    </row>
    <row r="145" spans="1:22">
      <c r="A145" s="27">
        <f t="shared" ca="1" si="26"/>
        <v>45988</v>
      </c>
      <c r="B145" s="20"/>
      <c r="C145" s="21"/>
      <c r="D145" s="20"/>
      <c r="E145" s="21"/>
      <c r="F145" s="22"/>
      <c r="G145" s="22"/>
      <c r="H145" s="34" t="str">
        <f t="shared" si="21"/>
        <v/>
      </c>
      <c r="I145" s="34" t="str">
        <f t="shared" si="22"/>
        <v/>
      </c>
      <c r="J145" s="34" t="str">
        <f t="shared" si="23"/>
        <v/>
      </c>
      <c r="K145" s="34" t="str">
        <f t="shared" si="24"/>
        <v/>
      </c>
      <c r="L145" s="26" t="str">
        <f t="shared" si="25"/>
        <v/>
      </c>
      <c r="M145" s="32"/>
      <c r="N145" s="190"/>
      <c r="O145" s="190"/>
      <c r="P145" s="190"/>
      <c r="Q145" s="190"/>
      <c r="R145" s="23"/>
    </row>
    <row r="146" spans="1:22">
      <c r="A146" s="27">
        <f t="shared" ca="1" si="26"/>
        <v>45989</v>
      </c>
      <c r="B146" s="20"/>
      <c r="C146" s="21"/>
      <c r="D146" s="20"/>
      <c r="E146" s="21"/>
      <c r="F146" s="22"/>
      <c r="G146" s="22"/>
      <c r="H146" s="34" t="str">
        <f t="shared" si="21"/>
        <v/>
      </c>
      <c r="I146" s="34" t="str">
        <f t="shared" si="22"/>
        <v/>
      </c>
      <c r="J146" s="34" t="str">
        <f t="shared" si="23"/>
        <v/>
      </c>
      <c r="K146" s="34" t="str">
        <f t="shared" si="24"/>
        <v/>
      </c>
      <c r="L146" s="26" t="str">
        <f t="shared" si="25"/>
        <v/>
      </c>
      <c r="M146" s="32"/>
      <c r="N146" s="190"/>
      <c r="O146" s="190"/>
      <c r="P146" s="190"/>
      <c r="Q146" s="190"/>
      <c r="R146" s="23"/>
    </row>
    <row r="147" spans="1:22">
      <c r="A147" s="27">
        <f t="shared" ca="1" si="26"/>
        <v>45990</v>
      </c>
      <c r="B147" s="20"/>
      <c r="C147" s="21"/>
      <c r="D147" s="20"/>
      <c r="E147" s="21"/>
      <c r="F147" s="22"/>
      <c r="G147" s="22"/>
      <c r="H147" s="34" t="str">
        <f t="shared" si="21"/>
        <v/>
      </c>
      <c r="I147" s="34" t="str">
        <f t="shared" si="22"/>
        <v/>
      </c>
      <c r="J147" s="34" t="str">
        <f t="shared" si="23"/>
        <v/>
      </c>
      <c r="K147" s="34" t="str">
        <f t="shared" si="24"/>
        <v/>
      </c>
      <c r="L147" s="26" t="str">
        <f t="shared" si="25"/>
        <v/>
      </c>
      <c r="M147" s="32"/>
      <c r="N147" s="190"/>
      <c r="O147" s="190"/>
      <c r="P147" s="190"/>
      <c r="Q147" s="190"/>
      <c r="R147" s="23"/>
    </row>
    <row r="148" spans="1:22">
      <c r="A148" s="27">
        <f t="shared" ca="1" si="26"/>
        <v>45991</v>
      </c>
      <c r="B148" s="20"/>
      <c r="C148" s="21"/>
      <c r="D148" s="20"/>
      <c r="E148" s="21"/>
      <c r="F148" s="22"/>
      <c r="G148" s="22"/>
      <c r="H148" s="34" t="str">
        <f t="shared" si="21"/>
        <v/>
      </c>
      <c r="I148" s="34" t="str">
        <f t="shared" si="22"/>
        <v/>
      </c>
      <c r="J148" s="34" t="str">
        <f t="shared" si="23"/>
        <v/>
      </c>
      <c r="K148" s="34" t="str">
        <f t="shared" si="24"/>
        <v/>
      </c>
      <c r="L148" s="26" t="str">
        <f>IF(AND($B148="",$D148=""),"",($C148-$B148-$F148)+($E148-$D148-$G148))</f>
        <v/>
      </c>
      <c r="M148" s="32"/>
      <c r="N148" s="190"/>
      <c r="O148" s="190"/>
      <c r="P148" s="190"/>
      <c r="Q148" s="190"/>
      <c r="R148" s="23"/>
    </row>
    <row r="149" spans="1:22">
      <c r="A149" s="27">
        <f t="shared" ca="1" si="26"/>
        <v>45992</v>
      </c>
      <c r="B149" s="20"/>
      <c r="C149" s="21"/>
      <c r="D149" s="20"/>
      <c r="E149" s="21"/>
      <c r="F149" s="22"/>
      <c r="G149" s="22"/>
      <c r="H149" s="34" t="str">
        <f t="shared" si="21"/>
        <v/>
      </c>
      <c r="I149" s="34" t="str">
        <f t="shared" si="22"/>
        <v/>
      </c>
      <c r="J149" s="34" t="str">
        <f t="shared" si="23"/>
        <v/>
      </c>
      <c r="K149" s="34" t="str">
        <f t="shared" si="24"/>
        <v/>
      </c>
      <c r="L149" s="26" t="str">
        <f>IF(AND($B149="",$D149=""),"",($C149-$B149-$F149)+($E149-$D149-$G149))</f>
        <v/>
      </c>
      <c r="M149" s="32"/>
      <c r="N149" s="190"/>
      <c r="O149" s="190"/>
      <c r="P149" s="190"/>
      <c r="Q149" s="190"/>
      <c r="R149" s="23"/>
    </row>
    <row r="150" spans="1:22">
      <c r="A150" s="5" t="s">
        <v>11</v>
      </c>
      <c r="B150" s="191"/>
      <c r="C150" s="192"/>
      <c r="D150" s="191"/>
      <c r="E150" s="192"/>
      <c r="F150" s="26" t="str">
        <f>IF(SUM($F119:$F149)=0,"",SUM($F119:$F149))</f>
        <v/>
      </c>
      <c r="G150" s="26" t="str">
        <f>IF(SUM($G119:$G149)=0,"",SUM($G119:$G149))</f>
        <v/>
      </c>
      <c r="H150" s="26" t="str">
        <f>IF(SUM(H119:H149)=0,"",SUM(H119:H149))</f>
        <v/>
      </c>
      <c r="I150" s="26" t="str">
        <f>IF(SUM(I119:I149)=0,"",SUM(I119:I149))</f>
        <v/>
      </c>
      <c r="J150" s="26" t="str">
        <f t="shared" ref="J150:K150" si="27">IF(SUM(J119:J149)=0,"",SUM(J119:J149))</f>
        <v/>
      </c>
      <c r="K150" s="26" t="str">
        <f t="shared" si="27"/>
        <v/>
      </c>
      <c r="L150" s="26" t="str">
        <f>IF(SUM($L119:$L149)=0,"",SUM($L119:$L149))</f>
        <v/>
      </c>
      <c r="M150" s="33"/>
      <c r="N150" s="193"/>
      <c r="O150" s="193"/>
      <c r="P150" s="193"/>
      <c r="Q150" s="193"/>
      <c r="R150" s="6"/>
    </row>
    <row r="152" spans="1:22" ht="27" customHeight="1">
      <c r="A152" s="194" t="s">
        <v>22</v>
      </c>
      <c r="B152" s="189" t="s">
        <v>103</v>
      </c>
      <c r="C152" s="189"/>
      <c r="D152" s="189"/>
      <c r="E152" s="189"/>
      <c r="F152" s="189" t="s">
        <v>23</v>
      </c>
      <c r="G152" s="189"/>
      <c r="H152" s="189" t="s">
        <v>88</v>
      </c>
      <c r="I152" s="189"/>
      <c r="J152" s="189"/>
      <c r="K152" s="189"/>
      <c r="L152" s="189" t="s">
        <v>87</v>
      </c>
      <c r="M152" s="195" t="s">
        <v>96</v>
      </c>
      <c r="N152" s="194" t="s">
        <v>25</v>
      </c>
      <c r="O152" s="194"/>
      <c r="P152" s="194"/>
      <c r="Q152" s="194"/>
      <c r="R152" s="189" t="s">
        <v>100</v>
      </c>
    </row>
    <row r="153" spans="1:22" ht="14.25" customHeight="1">
      <c r="A153" s="194"/>
      <c r="B153" s="189" t="s">
        <v>82</v>
      </c>
      <c r="C153" s="189"/>
      <c r="D153" s="189" t="s">
        <v>84</v>
      </c>
      <c r="E153" s="189"/>
      <c r="F153" s="189"/>
      <c r="G153" s="189"/>
      <c r="H153" s="189" t="s">
        <v>90</v>
      </c>
      <c r="I153" s="189"/>
      <c r="J153" s="189" t="s">
        <v>89</v>
      </c>
      <c r="K153" s="189"/>
      <c r="L153" s="189"/>
      <c r="M153" s="196"/>
      <c r="N153" s="194"/>
      <c r="O153" s="194"/>
      <c r="P153" s="194"/>
      <c r="Q153" s="194"/>
      <c r="R153" s="189"/>
    </row>
    <row r="154" spans="1:22">
      <c r="A154" s="194"/>
      <c r="B154" s="43" t="s">
        <v>26</v>
      </c>
      <c r="C154" s="43" t="s">
        <v>27</v>
      </c>
      <c r="D154" s="43" t="s">
        <v>26</v>
      </c>
      <c r="E154" s="43" t="s">
        <v>27</v>
      </c>
      <c r="F154" s="44" t="s">
        <v>85</v>
      </c>
      <c r="G154" s="44" t="s">
        <v>86</v>
      </c>
      <c r="H154" s="44" t="s">
        <v>81</v>
      </c>
      <c r="I154" s="44" t="s">
        <v>83</v>
      </c>
      <c r="J154" s="44" t="s">
        <v>81</v>
      </c>
      <c r="K154" s="44" t="s">
        <v>95</v>
      </c>
      <c r="L154" s="189"/>
      <c r="M154" s="197"/>
      <c r="N154" s="194"/>
      <c r="O154" s="194"/>
      <c r="P154" s="194"/>
      <c r="Q154" s="194"/>
      <c r="R154" s="194"/>
    </row>
    <row r="155" spans="1:22">
      <c r="A155" s="27" cm="1">
        <f t="array" aca="1" ref="A155" ca="1">DATE("2025","8"+4,IFERROR(INDIRECT(T1),"1"))</f>
        <v>45992</v>
      </c>
      <c r="B155" s="20"/>
      <c r="C155" s="21"/>
      <c r="D155" s="20"/>
      <c r="E155" s="21"/>
      <c r="F155" s="22"/>
      <c r="G155" s="22"/>
      <c r="H155" s="34" t="str">
        <f>IF(OR(B155="",LEFT(M155,1)="✓"),"",C155-B155-F155)</f>
        <v/>
      </c>
      <c r="I155" s="34" t="str">
        <f>IF(OR(D155="",LEFT(M155,1)="✓"),"",E155-D155-G155)</f>
        <v/>
      </c>
      <c r="J155" s="34" t="str">
        <f>IF(AND(B155&lt;&gt;"",M155="✓所定"),C155-B155-F155,"")</f>
        <v/>
      </c>
      <c r="K155" s="34" t="str">
        <f>IF(AND(B155&lt;&gt;"",M155="✓法定"),C155-B155-F155,"")</f>
        <v/>
      </c>
      <c r="L155" s="26" t="str">
        <f t="shared" ref="L155:L185" si="28">IF(AND($B155="",$D155=""),"",($C155-$B155-$F155)+($E155-$D155-$G155))</f>
        <v/>
      </c>
      <c r="M155" s="32"/>
      <c r="N155" s="190"/>
      <c r="O155" s="190"/>
      <c r="P155" s="190"/>
      <c r="Q155" s="190"/>
      <c r="R155" s="23"/>
      <c r="V155" s="1" t="s">
        <v>171</v>
      </c>
    </row>
    <row r="156" spans="1:22">
      <c r="A156" s="27">
        <f ca="1">A155+1</f>
        <v>45993</v>
      </c>
      <c r="B156" s="20"/>
      <c r="C156" s="21"/>
      <c r="D156" s="20"/>
      <c r="E156" s="21"/>
      <c r="F156" s="22"/>
      <c r="G156" s="22"/>
      <c r="H156" s="34" t="str">
        <f t="shared" ref="H156:H185" si="29">IF(OR(B156="",LEFT(M156,1)="✓"),"",C156-B156-F156)</f>
        <v/>
      </c>
      <c r="I156" s="34" t="str">
        <f t="shared" ref="I156:I185" si="30">IF(OR(D156="",LEFT(M156,1)="✓"),"",E156-D156-G156)</f>
        <v/>
      </c>
      <c r="J156" s="34" t="str">
        <f t="shared" ref="J156:J185" si="31">IF(AND(B156&lt;&gt;"",M156="✓所定"),C156-B156-F156,"")</f>
        <v/>
      </c>
      <c r="K156" s="34" t="str">
        <f t="shared" ref="K156:K185" si="32">IF(AND(B156&lt;&gt;"",M156="✓法定"),C156-B156-F156,"")</f>
        <v/>
      </c>
      <c r="L156" s="26" t="str">
        <f t="shared" si="28"/>
        <v/>
      </c>
      <c r="M156" s="32"/>
      <c r="N156" s="190"/>
      <c r="O156" s="190"/>
      <c r="P156" s="190"/>
      <c r="Q156" s="190"/>
      <c r="R156" s="23"/>
      <c r="V156" s="1" t="s">
        <v>172</v>
      </c>
    </row>
    <row r="157" spans="1:22">
      <c r="A157" s="27">
        <f t="shared" ref="A157:A185" ca="1" si="33">A156+1</f>
        <v>45994</v>
      </c>
      <c r="B157" s="20"/>
      <c r="C157" s="21"/>
      <c r="D157" s="20"/>
      <c r="E157" s="21"/>
      <c r="F157" s="22"/>
      <c r="G157" s="22"/>
      <c r="H157" s="34" t="str">
        <f t="shared" si="29"/>
        <v/>
      </c>
      <c r="I157" s="34" t="str">
        <f t="shared" si="30"/>
        <v/>
      </c>
      <c r="J157" s="34" t="str">
        <f t="shared" si="31"/>
        <v/>
      </c>
      <c r="K157" s="34" t="str">
        <f t="shared" si="32"/>
        <v/>
      </c>
      <c r="L157" s="26" t="str">
        <f t="shared" si="28"/>
        <v/>
      </c>
      <c r="M157" s="32"/>
      <c r="N157" s="190"/>
      <c r="O157" s="190"/>
      <c r="P157" s="190"/>
      <c r="Q157" s="190"/>
      <c r="R157" s="23"/>
    </row>
    <row r="158" spans="1:22">
      <c r="A158" s="27">
        <f t="shared" ca="1" si="33"/>
        <v>45995</v>
      </c>
      <c r="B158" s="20"/>
      <c r="C158" s="21"/>
      <c r="D158" s="20"/>
      <c r="E158" s="21"/>
      <c r="F158" s="22"/>
      <c r="G158" s="22"/>
      <c r="H158" s="34" t="str">
        <f t="shared" si="29"/>
        <v/>
      </c>
      <c r="I158" s="34" t="str">
        <f t="shared" si="30"/>
        <v/>
      </c>
      <c r="J158" s="34" t="str">
        <f t="shared" si="31"/>
        <v/>
      </c>
      <c r="K158" s="34" t="str">
        <f t="shared" si="32"/>
        <v/>
      </c>
      <c r="L158" s="26" t="str">
        <f t="shared" si="28"/>
        <v/>
      </c>
      <c r="M158" s="32"/>
      <c r="N158" s="190"/>
      <c r="O158" s="190"/>
      <c r="P158" s="190"/>
      <c r="Q158" s="190"/>
      <c r="R158" s="23"/>
    </row>
    <row r="159" spans="1:22">
      <c r="A159" s="27">
        <f t="shared" ca="1" si="33"/>
        <v>45996</v>
      </c>
      <c r="B159" s="20"/>
      <c r="C159" s="21"/>
      <c r="D159" s="20"/>
      <c r="E159" s="21"/>
      <c r="F159" s="22"/>
      <c r="G159" s="22"/>
      <c r="H159" s="34" t="str">
        <f t="shared" si="29"/>
        <v/>
      </c>
      <c r="I159" s="34" t="str">
        <f t="shared" si="30"/>
        <v/>
      </c>
      <c r="J159" s="34" t="str">
        <f t="shared" si="31"/>
        <v/>
      </c>
      <c r="K159" s="34" t="str">
        <f t="shared" si="32"/>
        <v/>
      </c>
      <c r="L159" s="26" t="str">
        <f t="shared" si="28"/>
        <v/>
      </c>
      <c r="M159" s="32"/>
      <c r="N159" s="190"/>
      <c r="O159" s="190"/>
      <c r="P159" s="190"/>
      <c r="Q159" s="190"/>
      <c r="R159" s="23"/>
    </row>
    <row r="160" spans="1:22">
      <c r="A160" s="27">
        <f t="shared" ca="1" si="33"/>
        <v>45997</v>
      </c>
      <c r="B160" s="20"/>
      <c r="C160" s="21"/>
      <c r="D160" s="20"/>
      <c r="E160" s="21"/>
      <c r="F160" s="22"/>
      <c r="G160" s="22"/>
      <c r="H160" s="34" t="str">
        <f t="shared" si="29"/>
        <v/>
      </c>
      <c r="I160" s="34" t="str">
        <f t="shared" si="30"/>
        <v/>
      </c>
      <c r="J160" s="34" t="str">
        <f t="shared" si="31"/>
        <v/>
      </c>
      <c r="K160" s="34" t="str">
        <f t="shared" si="32"/>
        <v/>
      </c>
      <c r="L160" s="26" t="str">
        <f t="shared" si="28"/>
        <v/>
      </c>
      <c r="M160" s="32"/>
      <c r="N160" s="190"/>
      <c r="O160" s="190"/>
      <c r="P160" s="190"/>
      <c r="Q160" s="190"/>
      <c r="R160" s="23"/>
    </row>
    <row r="161" spans="1:18">
      <c r="A161" s="27">
        <f t="shared" ca="1" si="33"/>
        <v>45998</v>
      </c>
      <c r="B161" s="20"/>
      <c r="C161" s="21"/>
      <c r="D161" s="20"/>
      <c r="E161" s="21"/>
      <c r="F161" s="22"/>
      <c r="G161" s="22"/>
      <c r="H161" s="34" t="str">
        <f t="shared" si="29"/>
        <v/>
      </c>
      <c r="I161" s="34" t="str">
        <f t="shared" si="30"/>
        <v/>
      </c>
      <c r="J161" s="34" t="str">
        <f t="shared" si="31"/>
        <v/>
      </c>
      <c r="K161" s="34" t="str">
        <f t="shared" si="32"/>
        <v/>
      </c>
      <c r="L161" s="26" t="str">
        <f t="shared" si="28"/>
        <v/>
      </c>
      <c r="M161" s="32"/>
      <c r="N161" s="190"/>
      <c r="O161" s="190"/>
      <c r="P161" s="190"/>
      <c r="Q161" s="190"/>
      <c r="R161" s="23"/>
    </row>
    <row r="162" spans="1:18">
      <c r="A162" s="27">
        <f t="shared" ca="1" si="33"/>
        <v>45999</v>
      </c>
      <c r="B162" s="20"/>
      <c r="C162" s="21"/>
      <c r="D162" s="20"/>
      <c r="E162" s="21"/>
      <c r="F162" s="22"/>
      <c r="G162" s="22"/>
      <c r="H162" s="34" t="str">
        <f t="shared" si="29"/>
        <v/>
      </c>
      <c r="I162" s="34" t="str">
        <f t="shared" si="30"/>
        <v/>
      </c>
      <c r="J162" s="34" t="str">
        <f t="shared" si="31"/>
        <v/>
      </c>
      <c r="K162" s="34" t="str">
        <f t="shared" si="32"/>
        <v/>
      </c>
      <c r="L162" s="26" t="str">
        <f t="shared" si="28"/>
        <v/>
      </c>
      <c r="M162" s="32"/>
      <c r="N162" s="190"/>
      <c r="O162" s="190"/>
      <c r="P162" s="190"/>
      <c r="Q162" s="190"/>
      <c r="R162" s="23"/>
    </row>
    <row r="163" spans="1:18">
      <c r="A163" s="27">
        <f t="shared" ca="1" si="33"/>
        <v>46000</v>
      </c>
      <c r="B163" s="20"/>
      <c r="C163" s="21"/>
      <c r="D163" s="20"/>
      <c r="E163" s="21"/>
      <c r="F163" s="22"/>
      <c r="G163" s="22"/>
      <c r="H163" s="34" t="str">
        <f t="shared" si="29"/>
        <v/>
      </c>
      <c r="I163" s="34" t="str">
        <f t="shared" si="30"/>
        <v/>
      </c>
      <c r="J163" s="34" t="str">
        <f t="shared" si="31"/>
        <v/>
      </c>
      <c r="K163" s="34" t="str">
        <f t="shared" si="32"/>
        <v/>
      </c>
      <c r="L163" s="26" t="str">
        <f t="shared" si="28"/>
        <v/>
      </c>
      <c r="M163" s="32"/>
      <c r="N163" s="190"/>
      <c r="O163" s="190"/>
      <c r="P163" s="190"/>
      <c r="Q163" s="190"/>
      <c r="R163" s="23"/>
    </row>
    <row r="164" spans="1:18">
      <c r="A164" s="27">
        <f t="shared" ca="1" si="33"/>
        <v>46001</v>
      </c>
      <c r="B164" s="20"/>
      <c r="C164" s="21"/>
      <c r="D164" s="20"/>
      <c r="E164" s="21"/>
      <c r="F164" s="22"/>
      <c r="G164" s="22"/>
      <c r="H164" s="34" t="str">
        <f t="shared" si="29"/>
        <v/>
      </c>
      <c r="I164" s="34" t="str">
        <f t="shared" si="30"/>
        <v/>
      </c>
      <c r="J164" s="34" t="str">
        <f t="shared" si="31"/>
        <v/>
      </c>
      <c r="K164" s="34" t="str">
        <f t="shared" si="32"/>
        <v/>
      </c>
      <c r="L164" s="26" t="str">
        <f t="shared" si="28"/>
        <v/>
      </c>
      <c r="M164" s="32"/>
      <c r="N164" s="190"/>
      <c r="O164" s="190"/>
      <c r="P164" s="190"/>
      <c r="Q164" s="190"/>
      <c r="R164" s="23"/>
    </row>
    <row r="165" spans="1:18">
      <c r="A165" s="27">
        <f t="shared" ca="1" si="33"/>
        <v>46002</v>
      </c>
      <c r="B165" s="20"/>
      <c r="C165" s="21"/>
      <c r="D165" s="20"/>
      <c r="E165" s="21"/>
      <c r="F165" s="22"/>
      <c r="G165" s="22"/>
      <c r="H165" s="34" t="str">
        <f t="shared" si="29"/>
        <v/>
      </c>
      <c r="I165" s="34" t="str">
        <f t="shared" si="30"/>
        <v/>
      </c>
      <c r="J165" s="34" t="str">
        <f t="shared" si="31"/>
        <v/>
      </c>
      <c r="K165" s="34" t="str">
        <f t="shared" si="32"/>
        <v/>
      </c>
      <c r="L165" s="26" t="str">
        <f t="shared" si="28"/>
        <v/>
      </c>
      <c r="M165" s="32"/>
      <c r="N165" s="190"/>
      <c r="O165" s="190"/>
      <c r="P165" s="190"/>
      <c r="Q165" s="190"/>
      <c r="R165" s="23"/>
    </row>
    <row r="166" spans="1:18">
      <c r="A166" s="27">
        <f t="shared" ca="1" si="33"/>
        <v>46003</v>
      </c>
      <c r="B166" s="20"/>
      <c r="C166" s="21"/>
      <c r="D166" s="20"/>
      <c r="E166" s="21"/>
      <c r="F166" s="22"/>
      <c r="G166" s="22"/>
      <c r="H166" s="34" t="str">
        <f t="shared" si="29"/>
        <v/>
      </c>
      <c r="I166" s="34" t="str">
        <f t="shared" si="30"/>
        <v/>
      </c>
      <c r="J166" s="34" t="str">
        <f t="shared" si="31"/>
        <v/>
      </c>
      <c r="K166" s="34" t="str">
        <f t="shared" si="32"/>
        <v/>
      </c>
      <c r="L166" s="26" t="str">
        <f t="shared" si="28"/>
        <v/>
      </c>
      <c r="M166" s="32"/>
      <c r="N166" s="190"/>
      <c r="O166" s="190"/>
      <c r="P166" s="190"/>
      <c r="Q166" s="190"/>
      <c r="R166" s="23"/>
    </row>
    <row r="167" spans="1:18">
      <c r="A167" s="27">
        <f t="shared" ca="1" si="33"/>
        <v>46004</v>
      </c>
      <c r="B167" s="20"/>
      <c r="C167" s="21"/>
      <c r="D167" s="20"/>
      <c r="E167" s="21"/>
      <c r="F167" s="22"/>
      <c r="G167" s="22"/>
      <c r="H167" s="34" t="str">
        <f t="shared" si="29"/>
        <v/>
      </c>
      <c r="I167" s="34" t="str">
        <f t="shared" si="30"/>
        <v/>
      </c>
      <c r="J167" s="34" t="str">
        <f t="shared" si="31"/>
        <v/>
      </c>
      <c r="K167" s="34" t="str">
        <f t="shared" si="32"/>
        <v/>
      </c>
      <c r="L167" s="26" t="str">
        <f t="shared" si="28"/>
        <v/>
      </c>
      <c r="M167" s="32"/>
      <c r="N167" s="190"/>
      <c r="O167" s="190"/>
      <c r="P167" s="190"/>
      <c r="Q167" s="190"/>
      <c r="R167" s="23"/>
    </row>
    <row r="168" spans="1:18">
      <c r="A168" s="27">
        <f t="shared" ca="1" si="33"/>
        <v>46005</v>
      </c>
      <c r="B168" s="20"/>
      <c r="C168" s="21"/>
      <c r="D168" s="20"/>
      <c r="E168" s="21"/>
      <c r="F168" s="22"/>
      <c r="G168" s="22"/>
      <c r="H168" s="34" t="str">
        <f t="shared" si="29"/>
        <v/>
      </c>
      <c r="I168" s="34" t="str">
        <f t="shared" si="30"/>
        <v/>
      </c>
      <c r="J168" s="34" t="str">
        <f t="shared" si="31"/>
        <v/>
      </c>
      <c r="K168" s="34" t="str">
        <f t="shared" si="32"/>
        <v/>
      </c>
      <c r="L168" s="26" t="str">
        <f t="shared" si="28"/>
        <v/>
      </c>
      <c r="M168" s="32"/>
      <c r="N168" s="190"/>
      <c r="O168" s="190"/>
      <c r="P168" s="190"/>
      <c r="Q168" s="190"/>
      <c r="R168" s="23"/>
    </row>
    <row r="169" spans="1:18">
      <c r="A169" s="27">
        <f t="shared" ca="1" si="33"/>
        <v>46006</v>
      </c>
      <c r="B169" s="20"/>
      <c r="C169" s="21"/>
      <c r="D169" s="20"/>
      <c r="E169" s="21"/>
      <c r="F169" s="22"/>
      <c r="G169" s="22"/>
      <c r="H169" s="34" t="str">
        <f t="shared" si="29"/>
        <v/>
      </c>
      <c r="I169" s="34" t="str">
        <f t="shared" si="30"/>
        <v/>
      </c>
      <c r="J169" s="34" t="str">
        <f t="shared" si="31"/>
        <v/>
      </c>
      <c r="K169" s="34" t="str">
        <f t="shared" si="32"/>
        <v/>
      </c>
      <c r="L169" s="26" t="str">
        <f t="shared" si="28"/>
        <v/>
      </c>
      <c r="M169" s="32"/>
      <c r="N169" s="190"/>
      <c r="O169" s="190"/>
      <c r="P169" s="190"/>
      <c r="Q169" s="190"/>
      <c r="R169" s="23"/>
    </row>
    <row r="170" spans="1:18">
      <c r="A170" s="27">
        <f t="shared" ca="1" si="33"/>
        <v>46007</v>
      </c>
      <c r="B170" s="20"/>
      <c r="C170" s="21"/>
      <c r="D170" s="20"/>
      <c r="E170" s="21"/>
      <c r="F170" s="22"/>
      <c r="G170" s="22"/>
      <c r="H170" s="34" t="str">
        <f t="shared" si="29"/>
        <v/>
      </c>
      <c r="I170" s="34" t="str">
        <f t="shared" si="30"/>
        <v/>
      </c>
      <c r="J170" s="34" t="str">
        <f t="shared" si="31"/>
        <v/>
      </c>
      <c r="K170" s="34" t="str">
        <f t="shared" si="32"/>
        <v/>
      </c>
      <c r="L170" s="26" t="str">
        <f t="shared" si="28"/>
        <v/>
      </c>
      <c r="M170" s="32"/>
      <c r="N170" s="190"/>
      <c r="O170" s="190"/>
      <c r="P170" s="190"/>
      <c r="Q170" s="190"/>
      <c r="R170" s="23"/>
    </row>
    <row r="171" spans="1:18">
      <c r="A171" s="27">
        <f t="shared" ca="1" si="33"/>
        <v>46008</v>
      </c>
      <c r="B171" s="20"/>
      <c r="C171" s="21"/>
      <c r="D171" s="20"/>
      <c r="E171" s="21"/>
      <c r="F171" s="22"/>
      <c r="G171" s="22"/>
      <c r="H171" s="34" t="str">
        <f t="shared" si="29"/>
        <v/>
      </c>
      <c r="I171" s="34" t="str">
        <f t="shared" si="30"/>
        <v/>
      </c>
      <c r="J171" s="34" t="str">
        <f t="shared" si="31"/>
        <v/>
      </c>
      <c r="K171" s="34" t="str">
        <f t="shared" si="32"/>
        <v/>
      </c>
      <c r="L171" s="26" t="str">
        <f t="shared" si="28"/>
        <v/>
      </c>
      <c r="M171" s="32"/>
      <c r="N171" s="190"/>
      <c r="O171" s="190"/>
      <c r="P171" s="190"/>
      <c r="Q171" s="190"/>
      <c r="R171" s="23"/>
    </row>
    <row r="172" spans="1:18">
      <c r="A172" s="27">
        <f t="shared" ca="1" si="33"/>
        <v>46009</v>
      </c>
      <c r="B172" s="20"/>
      <c r="C172" s="21"/>
      <c r="D172" s="20"/>
      <c r="E172" s="21"/>
      <c r="F172" s="22"/>
      <c r="G172" s="22"/>
      <c r="H172" s="34" t="str">
        <f t="shared" si="29"/>
        <v/>
      </c>
      <c r="I172" s="34" t="str">
        <f t="shared" si="30"/>
        <v/>
      </c>
      <c r="J172" s="34" t="str">
        <f t="shared" si="31"/>
        <v/>
      </c>
      <c r="K172" s="34" t="str">
        <f t="shared" si="32"/>
        <v/>
      </c>
      <c r="L172" s="26" t="str">
        <f t="shared" si="28"/>
        <v/>
      </c>
      <c r="M172" s="32"/>
      <c r="N172" s="190"/>
      <c r="O172" s="190"/>
      <c r="P172" s="190"/>
      <c r="Q172" s="190"/>
      <c r="R172" s="23"/>
    </row>
    <row r="173" spans="1:18">
      <c r="A173" s="27">
        <f t="shared" ca="1" si="33"/>
        <v>46010</v>
      </c>
      <c r="B173" s="20"/>
      <c r="C173" s="21"/>
      <c r="D173" s="20"/>
      <c r="E173" s="21"/>
      <c r="F173" s="22"/>
      <c r="G173" s="22"/>
      <c r="H173" s="34" t="str">
        <f t="shared" si="29"/>
        <v/>
      </c>
      <c r="I173" s="34" t="str">
        <f t="shared" si="30"/>
        <v/>
      </c>
      <c r="J173" s="34" t="str">
        <f t="shared" si="31"/>
        <v/>
      </c>
      <c r="K173" s="34" t="str">
        <f t="shared" si="32"/>
        <v/>
      </c>
      <c r="L173" s="26" t="str">
        <f t="shared" si="28"/>
        <v/>
      </c>
      <c r="M173" s="32"/>
      <c r="N173" s="190"/>
      <c r="O173" s="190"/>
      <c r="P173" s="190"/>
      <c r="Q173" s="190"/>
      <c r="R173" s="23"/>
    </row>
    <row r="174" spans="1:18">
      <c r="A174" s="27">
        <f t="shared" ca="1" si="33"/>
        <v>46011</v>
      </c>
      <c r="B174" s="20"/>
      <c r="C174" s="21"/>
      <c r="D174" s="20"/>
      <c r="E174" s="21"/>
      <c r="F174" s="22"/>
      <c r="G174" s="22"/>
      <c r="H174" s="34" t="str">
        <f t="shared" si="29"/>
        <v/>
      </c>
      <c r="I174" s="34" t="str">
        <f t="shared" si="30"/>
        <v/>
      </c>
      <c r="J174" s="34" t="str">
        <f t="shared" si="31"/>
        <v/>
      </c>
      <c r="K174" s="34" t="str">
        <f t="shared" si="32"/>
        <v/>
      </c>
      <c r="L174" s="26" t="str">
        <f t="shared" si="28"/>
        <v/>
      </c>
      <c r="M174" s="32"/>
      <c r="N174" s="190"/>
      <c r="O174" s="190"/>
      <c r="P174" s="190"/>
      <c r="Q174" s="190"/>
      <c r="R174" s="23"/>
    </row>
    <row r="175" spans="1:18">
      <c r="A175" s="27">
        <f t="shared" ca="1" si="33"/>
        <v>46012</v>
      </c>
      <c r="B175" s="20"/>
      <c r="C175" s="21"/>
      <c r="D175" s="20"/>
      <c r="E175" s="21"/>
      <c r="F175" s="22"/>
      <c r="G175" s="22"/>
      <c r="H175" s="34" t="str">
        <f t="shared" si="29"/>
        <v/>
      </c>
      <c r="I175" s="34" t="str">
        <f t="shared" si="30"/>
        <v/>
      </c>
      <c r="J175" s="34" t="str">
        <f t="shared" si="31"/>
        <v/>
      </c>
      <c r="K175" s="34" t="str">
        <f t="shared" si="32"/>
        <v/>
      </c>
      <c r="L175" s="26" t="str">
        <f t="shared" si="28"/>
        <v/>
      </c>
      <c r="M175" s="32"/>
      <c r="N175" s="190"/>
      <c r="O175" s="190"/>
      <c r="P175" s="190"/>
      <c r="Q175" s="190"/>
      <c r="R175" s="23"/>
    </row>
    <row r="176" spans="1:18">
      <c r="A176" s="27">
        <f t="shared" ca="1" si="33"/>
        <v>46013</v>
      </c>
      <c r="B176" s="20"/>
      <c r="C176" s="21"/>
      <c r="D176" s="20"/>
      <c r="E176" s="21"/>
      <c r="F176" s="22"/>
      <c r="G176" s="22"/>
      <c r="H176" s="34" t="str">
        <f t="shared" si="29"/>
        <v/>
      </c>
      <c r="I176" s="34" t="str">
        <f t="shared" si="30"/>
        <v/>
      </c>
      <c r="J176" s="34" t="str">
        <f t="shared" si="31"/>
        <v/>
      </c>
      <c r="K176" s="34" t="str">
        <f t="shared" si="32"/>
        <v/>
      </c>
      <c r="L176" s="26" t="str">
        <f t="shared" si="28"/>
        <v/>
      </c>
      <c r="M176" s="32"/>
      <c r="N176" s="190"/>
      <c r="O176" s="190"/>
      <c r="P176" s="190"/>
      <c r="Q176" s="190"/>
      <c r="R176" s="23"/>
    </row>
    <row r="177" spans="1:22">
      <c r="A177" s="27">
        <f t="shared" ca="1" si="33"/>
        <v>46014</v>
      </c>
      <c r="B177" s="20"/>
      <c r="C177" s="21"/>
      <c r="D177" s="20"/>
      <c r="E177" s="21"/>
      <c r="F177" s="22"/>
      <c r="G177" s="22"/>
      <c r="H177" s="34" t="str">
        <f t="shared" si="29"/>
        <v/>
      </c>
      <c r="I177" s="34" t="str">
        <f t="shared" si="30"/>
        <v/>
      </c>
      <c r="J177" s="34" t="str">
        <f t="shared" si="31"/>
        <v/>
      </c>
      <c r="K177" s="34" t="str">
        <f t="shared" si="32"/>
        <v/>
      </c>
      <c r="L177" s="26" t="str">
        <f t="shared" si="28"/>
        <v/>
      </c>
      <c r="M177" s="32"/>
      <c r="N177" s="190"/>
      <c r="O177" s="190"/>
      <c r="P177" s="190"/>
      <c r="Q177" s="190"/>
      <c r="R177" s="23"/>
    </row>
    <row r="178" spans="1:22">
      <c r="A178" s="27">
        <f t="shared" ca="1" si="33"/>
        <v>46015</v>
      </c>
      <c r="B178" s="20"/>
      <c r="C178" s="21"/>
      <c r="D178" s="20"/>
      <c r="E178" s="21"/>
      <c r="F178" s="22"/>
      <c r="G178" s="22"/>
      <c r="H178" s="34" t="str">
        <f t="shared" si="29"/>
        <v/>
      </c>
      <c r="I178" s="34" t="str">
        <f t="shared" si="30"/>
        <v/>
      </c>
      <c r="J178" s="34" t="str">
        <f t="shared" si="31"/>
        <v/>
      </c>
      <c r="K178" s="34" t="str">
        <f t="shared" si="32"/>
        <v/>
      </c>
      <c r="L178" s="26" t="str">
        <f t="shared" si="28"/>
        <v/>
      </c>
      <c r="M178" s="32"/>
      <c r="N178" s="190"/>
      <c r="O178" s="190"/>
      <c r="P178" s="190"/>
      <c r="Q178" s="190"/>
      <c r="R178" s="23"/>
    </row>
    <row r="179" spans="1:22">
      <c r="A179" s="27">
        <f t="shared" ca="1" si="33"/>
        <v>46016</v>
      </c>
      <c r="B179" s="20"/>
      <c r="C179" s="21"/>
      <c r="D179" s="20"/>
      <c r="E179" s="21"/>
      <c r="F179" s="22"/>
      <c r="G179" s="22"/>
      <c r="H179" s="34" t="str">
        <f t="shared" si="29"/>
        <v/>
      </c>
      <c r="I179" s="34" t="str">
        <f t="shared" si="30"/>
        <v/>
      </c>
      <c r="J179" s="34" t="str">
        <f t="shared" si="31"/>
        <v/>
      </c>
      <c r="K179" s="34" t="str">
        <f t="shared" si="32"/>
        <v/>
      </c>
      <c r="L179" s="26" t="str">
        <f t="shared" si="28"/>
        <v/>
      </c>
      <c r="M179" s="32"/>
      <c r="N179" s="190"/>
      <c r="O179" s="190"/>
      <c r="P179" s="190"/>
      <c r="Q179" s="190"/>
      <c r="R179" s="23"/>
    </row>
    <row r="180" spans="1:22">
      <c r="A180" s="27">
        <f t="shared" ca="1" si="33"/>
        <v>46017</v>
      </c>
      <c r="B180" s="20"/>
      <c r="C180" s="21"/>
      <c r="D180" s="20"/>
      <c r="E180" s="21"/>
      <c r="F180" s="22"/>
      <c r="G180" s="22"/>
      <c r="H180" s="34" t="str">
        <f t="shared" si="29"/>
        <v/>
      </c>
      <c r="I180" s="34" t="str">
        <f t="shared" si="30"/>
        <v/>
      </c>
      <c r="J180" s="34" t="str">
        <f t="shared" si="31"/>
        <v/>
      </c>
      <c r="K180" s="34" t="str">
        <f t="shared" si="32"/>
        <v/>
      </c>
      <c r="L180" s="26" t="str">
        <f t="shared" si="28"/>
        <v/>
      </c>
      <c r="M180" s="32"/>
      <c r="N180" s="190"/>
      <c r="O180" s="190"/>
      <c r="P180" s="190"/>
      <c r="Q180" s="190"/>
      <c r="R180" s="23"/>
    </row>
    <row r="181" spans="1:22">
      <c r="A181" s="27">
        <f t="shared" ca="1" si="33"/>
        <v>46018</v>
      </c>
      <c r="B181" s="20"/>
      <c r="C181" s="21"/>
      <c r="D181" s="20"/>
      <c r="E181" s="21"/>
      <c r="F181" s="22"/>
      <c r="G181" s="22"/>
      <c r="H181" s="34" t="str">
        <f t="shared" si="29"/>
        <v/>
      </c>
      <c r="I181" s="34" t="str">
        <f t="shared" si="30"/>
        <v/>
      </c>
      <c r="J181" s="34" t="str">
        <f t="shared" si="31"/>
        <v/>
      </c>
      <c r="K181" s="34" t="str">
        <f t="shared" si="32"/>
        <v/>
      </c>
      <c r="L181" s="26" t="str">
        <f t="shared" si="28"/>
        <v/>
      </c>
      <c r="M181" s="32"/>
      <c r="N181" s="190"/>
      <c r="O181" s="190"/>
      <c r="P181" s="190"/>
      <c r="Q181" s="190"/>
      <c r="R181" s="23"/>
    </row>
    <row r="182" spans="1:22">
      <c r="A182" s="27">
        <f t="shared" ca="1" si="33"/>
        <v>46019</v>
      </c>
      <c r="B182" s="20"/>
      <c r="C182" s="21"/>
      <c r="D182" s="20"/>
      <c r="E182" s="21"/>
      <c r="F182" s="22"/>
      <c r="G182" s="22"/>
      <c r="H182" s="34" t="str">
        <f t="shared" si="29"/>
        <v/>
      </c>
      <c r="I182" s="34" t="str">
        <f t="shared" si="30"/>
        <v/>
      </c>
      <c r="J182" s="34" t="str">
        <f t="shared" si="31"/>
        <v/>
      </c>
      <c r="K182" s="34" t="str">
        <f t="shared" si="32"/>
        <v/>
      </c>
      <c r="L182" s="26" t="str">
        <f t="shared" si="28"/>
        <v/>
      </c>
      <c r="M182" s="32"/>
      <c r="N182" s="190"/>
      <c r="O182" s="190"/>
      <c r="P182" s="190"/>
      <c r="Q182" s="190"/>
      <c r="R182" s="23"/>
    </row>
    <row r="183" spans="1:22">
      <c r="A183" s="27">
        <f t="shared" ca="1" si="33"/>
        <v>46020</v>
      </c>
      <c r="B183" s="20"/>
      <c r="C183" s="21"/>
      <c r="D183" s="20"/>
      <c r="E183" s="21"/>
      <c r="F183" s="22"/>
      <c r="G183" s="22"/>
      <c r="H183" s="34" t="str">
        <f t="shared" si="29"/>
        <v/>
      </c>
      <c r="I183" s="34" t="str">
        <f t="shared" si="30"/>
        <v/>
      </c>
      <c r="J183" s="34" t="str">
        <f t="shared" si="31"/>
        <v/>
      </c>
      <c r="K183" s="34" t="str">
        <f t="shared" si="32"/>
        <v/>
      </c>
      <c r="L183" s="26" t="str">
        <f t="shared" si="28"/>
        <v/>
      </c>
      <c r="M183" s="32"/>
      <c r="N183" s="190"/>
      <c r="O183" s="190"/>
      <c r="P183" s="190"/>
      <c r="Q183" s="190"/>
      <c r="R183" s="23"/>
    </row>
    <row r="184" spans="1:22">
      <c r="A184" s="27">
        <f t="shared" ca="1" si="33"/>
        <v>46021</v>
      </c>
      <c r="B184" s="20"/>
      <c r="C184" s="21"/>
      <c r="D184" s="20"/>
      <c r="E184" s="21"/>
      <c r="F184" s="22"/>
      <c r="G184" s="22"/>
      <c r="H184" s="34" t="str">
        <f t="shared" si="29"/>
        <v/>
      </c>
      <c r="I184" s="34" t="str">
        <f t="shared" si="30"/>
        <v/>
      </c>
      <c r="J184" s="34" t="str">
        <f t="shared" si="31"/>
        <v/>
      </c>
      <c r="K184" s="34" t="str">
        <f t="shared" si="32"/>
        <v/>
      </c>
      <c r="L184" s="26" t="str">
        <f t="shared" si="28"/>
        <v/>
      </c>
      <c r="M184" s="32"/>
      <c r="N184" s="190"/>
      <c r="O184" s="190"/>
      <c r="P184" s="190"/>
      <c r="Q184" s="190"/>
      <c r="R184" s="23"/>
    </row>
    <row r="185" spans="1:22">
      <c r="A185" s="27">
        <f t="shared" ca="1" si="33"/>
        <v>46022</v>
      </c>
      <c r="B185" s="20"/>
      <c r="C185" s="21"/>
      <c r="D185" s="20"/>
      <c r="E185" s="21"/>
      <c r="F185" s="22"/>
      <c r="G185" s="22"/>
      <c r="H185" s="34" t="str">
        <f t="shared" si="29"/>
        <v/>
      </c>
      <c r="I185" s="34" t="str">
        <f t="shared" si="30"/>
        <v/>
      </c>
      <c r="J185" s="34" t="str">
        <f t="shared" si="31"/>
        <v/>
      </c>
      <c r="K185" s="34" t="str">
        <f t="shared" si="32"/>
        <v/>
      </c>
      <c r="L185" s="26" t="str">
        <f t="shared" si="28"/>
        <v/>
      </c>
      <c r="M185" s="32"/>
      <c r="N185" s="190"/>
      <c r="O185" s="190"/>
      <c r="P185" s="190"/>
      <c r="Q185" s="190"/>
      <c r="R185" s="23"/>
    </row>
    <row r="186" spans="1:22">
      <c r="A186" s="5" t="s">
        <v>11</v>
      </c>
      <c r="B186" s="191"/>
      <c r="C186" s="192"/>
      <c r="D186" s="191"/>
      <c r="E186" s="192"/>
      <c r="F186" s="26" t="str">
        <f>IF(SUM($F155:$F185)=0,"",SUM($F155:$F185))</f>
        <v/>
      </c>
      <c r="G186" s="26" t="str">
        <f>IF(SUM($G155:$G185)=0,"",SUM($G155:$G185))</f>
        <v/>
      </c>
      <c r="H186" s="26" t="str">
        <f>IF(SUM(H155:H185)=0,"",SUM(H155:H185))</f>
        <v/>
      </c>
      <c r="I186" s="26" t="str">
        <f>IF(SUM(I155:I185)=0,"",SUM(I155:I185))</f>
        <v/>
      </c>
      <c r="J186" s="26" t="str">
        <f t="shared" ref="J186:K186" si="34">IF(SUM(J155:J185)=0,"",SUM(J155:J185))</f>
        <v/>
      </c>
      <c r="K186" s="26" t="str">
        <f t="shared" si="34"/>
        <v/>
      </c>
      <c r="L186" s="26" t="str">
        <f>IF(SUM($L155:$L185)=0,"",SUM($L155:$L185))</f>
        <v/>
      </c>
      <c r="M186" s="33"/>
      <c r="N186" s="193"/>
      <c r="O186" s="193"/>
      <c r="P186" s="193"/>
      <c r="Q186" s="193"/>
      <c r="R186" s="6"/>
    </row>
    <row r="188" spans="1:22" ht="27" customHeight="1">
      <c r="A188" s="194" t="s">
        <v>22</v>
      </c>
      <c r="B188" s="189" t="s">
        <v>103</v>
      </c>
      <c r="C188" s="189"/>
      <c r="D188" s="189"/>
      <c r="E188" s="189"/>
      <c r="F188" s="189" t="s">
        <v>23</v>
      </c>
      <c r="G188" s="189"/>
      <c r="H188" s="189" t="s">
        <v>88</v>
      </c>
      <c r="I188" s="189"/>
      <c r="J188" s="189"/>
      <c r="K188" s="189"/>
      <c r="L188" s="189" t="s">
        <v>87</v>
      </c>
      <c r="M188" s="195" t="s">
        <v>96</v>
      </c>
      <c r="N188" s="194" t="s">
        <v>25</v>
      </c>
      <c r="O188" s="194"/>
      <c r="P188" s="194"/>
      <c r="Q188" s="194"/>
      <c r="R188" s="189" t="s">
        <v>100</v>
      </c>
    </row>
    <row r="189" spans="1:22" ht="14.25" customHeight="1">
      <c r="A189" s="194"/>
      <c r="B189" s="189" t="s">
        <v>82</v>
      </c>
      <c r="C189" s="189"/>
      <c r="D189" s="189" t="s">
        <v>84</v>
      </c>
      <c r="E189" s="189"/>
      <c r="F189" s="189"/>
      <c r="G189" s="189"/>
      <c r="H189" s="189" t="s">
        <v>90</v>
      </c>
      <c r="I189" s="189"/>
      <c r="J189" s="189" t="s">
        <v>89</v>
      </c>
      <c r="K189" s="189"/>
      <c r="L189" s="189"/>
      <c r="M189" s="196"/>
      <c r="N189" s="194"/>
      <c r="O189" s="194"/>
      <c r="P189" s="194"/>
      <c r="Q189" s="194"/>
      <c r="R189" s="189"/>
    </row>
    <row r="190" spans="1:22">
      <c r="A190" s="194"/>
      <c r="B190" s="43" t="s">
        <v>26</v>
      </c>
      <c r="C190" s="43" t="s">
        <v>27</v>
      </c>
      <c r="D190" s="43" t="s">
        <v>26</v>
      </c>
      <c r="E190" s="43" t="s">
        <v>27</v>
      </c>
      <c r="F190" s="44" t="s">
        <v>85</v>
      </c>
      <c r="G190" s="44" t="s">
        <v>86</v>
      </c>
      <c r="H190" s="44" t="s">
        <v>81</v>
      </c>
      <c r="I190" s="44" t="s">
        <v>83</v>
      </c>
      <c r="J190" s="44" t="s">
        <v>81</v>
      </c>
      <c r="K190" s="44" t="s">
        <v>95</v>
      </c>
      <c r="L190" s="189"/>
      <c r="M190" s="197"/>
      <c r="N190" s="194"/>
      <c r="O190" s="194"/>
      <c r="P190" s="194"/>
      <c r="Q190" s="194"/>
      <c r="R190" s="194"/>
    </row>
    <row r="191" spans="1:22">
      <c r="A191" s="27" cm="1">
        <f t="array" aca="1" ref="A191" ca="1">DATE("2025","8"+5,IFERROR(INDIRECT(T1),"1"))</f>
        <v>46023</v>
      </c>
      <c r="B191" s="20"/>
      <c r="C191" s="21"/>
      <c r="D191" s="20"/>
      <c r="E191" s="21"/>
      <c r="F191" s="22"/>
      <c r="G191" s="22"/>
      <c r="H191" s="34" t="str">
        <f>IF(OR(B191="",LEFT(M191,1)="✓"),"",C191-B191-F191)</f>
        <v/>
      </c>
      <c r="I191" s="34" t="str">
        <f>IF(OR(D191="",LEFT(M191,1)="✓"),"",E191-D191-G191)</f>
        <v/>
      </c>
      <c r="J191" s="34" t="str">
        <f>IF(AND(B191&lt;&gt;"",M191="✓所定"),C191-B191-F191,"")</f>
        <v/>
      </c>
      <c r="K191" s="34" t="str">
        <f>IF(AND(B191&lt;&gt;"",M191="✓法定"),C191-B191-F191,"")</f>
        <v/>
      </c>
      <c r="L191" s="26" t="str">
        <f>IF(AND($B191="",$D191=""),"",($C191-$B191-$F191)+($E191-$D191-$G191))</f>
        <v/>
      </c>
      <c r="M191" s="32"/>
      <c r="N191" s="190"/>
      <c r="O191" s="190"/>
      <c r="P191" s="190"/>
      <c r="Q191" s="190"/>
      <c r="R191" s="23"/>
      <c r="V191" s="1" t="s">
        <v>171</v>
      </c>
    </row>
    <row r="192" spans="1:22">
      <c r="A192" s="27">
        <f ca="1">A191+1</f>
        <v>46024</v>
      </c>
      <c r="B192" s="20"/>
      <c r="C192" s="21"/>
      <c r="D192" s="20"/>
      <c r="E192" s="21"/>
      <c r="F192" s="22"/>
      <c r="G192" s="22"/>
      <c r="H192" s="34" t="str">
        <f t="shared" ref="H192:H221" si="35">IF(OR(B192="",LEFT(M192,1)="✓"),"",C192-B192-F192)</f>
        <v/>
      </c>
      <c r="I192" s="34" t="str">
        <f t="shared" ref="I192:I221" si="36">IF(OR(D192="",LEFT(M192,1)="✓"),"",E192-D192-G192)</f>
        <v/>
      </c>
      <c r="J192" s="34" t="str">
        <f t="shared" ref="J192:J221" si="37">IF(AND(B192&lt;&gt;"",M192="✓所定"),C192-B192-F192,"")</f>
        <v/>
      </c>
      <c r="K192" s="34" t="str">
        <f t="shared" ref="K192:K221" si="38">IF(AND(B192&lt;&gt;"",M192="✓法定"),C192-B192-F192,"")</f>
        <v/>
      </c>
      <c r="L192" s="26" t="str">
        <f t="shared" ref="L192:L221" si="39">IF(AND($B192="",$D192=""),"",($C192-$B192-$F192)+($E192-$D192-$G192))</f>
        <v/>
      </c>
      <c r="M192" s="32"/>
      <c r="N192" s="190"/>
      <c r="O192" s="190"/>
      <c r="P192" s="190"/>
      <c r="Q192" s="190"/>
      <c r="R192" s="23"/>
      <c r="V192" s="1" t="s">
        <v>172</v>
      </c>
    </row>
    <row r="193" spans="1:18">
      <c r="A193" s="27">
        <f t="shared" ref="A193:A221" ca="1" si="40">A192+1</f>
        <v>46025</v>
      </c>
      <c r="B193" s="20"/>
      <c r="C193" s="21"/>
      <c r="D193" s="20"/>
      <c r="E193" s="21"/>
      <c r="F193" s="22"/>
      <c r="G193" s="22"/>
      <c r="H193" s="34" t="str">
        <f t="shared" si="35"/>
        <v/>
      </c>
      <c r="I193" s="34" t="str">
        <f t="shared" si="36"/>
        <v/>
      </c>
      <c r="J193" s="34" t="str">
        <f t="shared" si="37"/>
        <v/>
      </c>
      <c r="K193" s="34" t="str">
        <f t="shared" si="38"/>
        <v/>
      </c>
      <c r="L193" s="26" t="str">
        <f t="shared" si="39"/>
        <v/>
      </c>
      <c r="M193" s="32"/>
      <c r="N193" s="190"/>
      <c r="O193" s="190"/>
      <c r="P193" s="190"/>
      <c r="Q193" s="190"/>
      <c r="R193" s="23"/>
    </row>
    <row r="194" spans="1:18">
      <c r="A194" s="27">
        <f t="shared" ca="1" si="40"/>
        <v>46026</v>
      </c>
      <c r="B194" s="20"/>
      <c r="C194" s="21"/>
      <c r="D194" s="20"/>
      <c r="E194" s="21"/>
      <c r="F194" s="22"/>
      <c r="G194" s="22"/>
      <c r="H194" s="34" t="str">
        <f t="shared" si="35"/>
        <v/>
      </c>
      <c r="I194" s="34" t="str">
        <f t="shared" si="36"/>
        <v/>
      </c>
      <c r="J194" s="34" t="str">
        <f t="shared" si="37"/>
        <v/>
      </c>
      <c r="K194" s="34" t="str">
        <f t="shared" si="38"/>
        <v/>
      </c>
      <c r="L194" s="26" t="str">
        <f t="shared" si="39"/>
        <v/>
      </c>
      <c r="M194" s="32"/>
      <c r="N194" s="190"/>
      <c r="O194" s="190"/>
      <c r="P194" s="190"/>
      <c r="Q194" s="190"/>
      <c r="R194" s="23"/>
    </row>
    <row r="195" spans="1:18">
      <c r="A195" s="27">
        <f t="shared" ca="1" si="40"/>
        <v>46027</v>
      </c>
      <c r="B195" s="20"/>
      <c r="C195" s="21"/>
      <c r="D195" s="20"/>
      <c r="E195" s="21"/>
      <c r="F195" s="22"/>
      <c r="G195" s="22"/>
      <c r="H195" s="34" t="str">
        <f t="shared" si="35"/>
        <v/>
      </c>
      <c r="I195" s="34" t="str">
        <f t="shared" si="36"/>
        <v/>
      </c>
      <c r="J195" s="34" t="str">
        <f t="shared" si="37"/>
        <v/>
      </c>
      <c r="K195" s="34" t="str">
        <f t="shared" si="38"/>
        <v/>
      </c>
      <c r="L195" s="26" t="str">
        <f t="shared" si="39"/>
        <v/>
      </c>
      <c r="M195" s="32"/>
      <c r="N195" s="190"/>
      <c r="O195" s="190"/>
      <c r="P195" s="190"/>
      <c r="Q195" s="190"/>
      <c r="R195" s="23"/>
    </row>
    <row r="196" spans="1:18">
      <c r="A196" s="27">
        <f t="shared" ca="1" si="40"/>
        <v>46028</v>
      </c>
      <c r="B196" s="20"/>
      <c r="C196" s="21"/>
      <c r="D196" s="20"/>
      <c r="E196" s="21"/>
      <c r="F196" s="22"/>
      <c r="G196" s="22"/>
      <c r="H196" s="34" t="str">
        <f t="shared" si="35"/>
        <v/>
      </c>
      <c r="I196" s="34" t="str">
        <f t="shared" si="36"/>
        <v/>
      </c>
      <c r="J196" s="34" t="str">
        <f t="shared" si="37"/>
        <v/>
      </c>
      <c r="K196" s="34" t="str">
        <f t="shared" si="38"/>
        <v/>
      </c>
      <c r="L196" s="26" t="str">
        <f t="shared" si="39"/>
        <v/>
      </c>
      <c r="M196" s="32"/>
      <c r="N196" s="190"/>
      <c r="O196" s="190"/>
      <c r="P196" s="190"/>
      <c r="Q196" s="190"/>
      <c r="R196" s="23"/>
    </row>
    <row r="197" spans="1:18">
      <c r="A197" s="27">
        <f t="shared" ca="1" si="40"/>
        <v>46029</v>
      </c>
      <c r="B197" s="20"/>
      <c r="C197" s="21"/>
      <c r="D197" s="20"/>
      <c r="E197" s="21"/>
      <c r="F197" s="22"/>
      <c r="G197" s="22"/>
      <c r="H197" s="34" t="str">
        <f t="shared" si="35"/>
        <v/>
      </c>
      <c r="I197" s="34" t="str">
        <f t="shared" si="36"/>
        <v/>
      </c>
      <c r="J197" s="34" t="str">
        <f t="shared" si="37"/>
        <v/>
      </c>
      <c r="K197" s="34" t="str">
        <f t="shared" si="38"/>
        <v/>
      </c>
      <c r="L197" s="26" t="str">
        <f t="shared" si="39"/>
        <v/>
      </c>
      <c r="M197" s="32"/>
      <c r="N197" s="190"/>
      <c r="O197" s="190"/>
      <c r="P197" s="190"/>
      <c r="Q197" s="190"/>
      <c r="R197" s="23"/>
    </row>
    <row r="198" spans="1:18">
      <c r="A198" s="27">
        <f t="shared" ca="1" si="40"/>
        <v>46030</v>
      </c>
      <c r="B198" s="20"/>
      <c r="C198" s="21"/>
      <c r="D198" s="20"/>
      <c r="E198" s="21"/>
      <c r="F198" s="22"/>
      <c r="G198" s="22"/>
      <c r="H198" s="34" t="str">
        <f t="shared" si="35"/>
        <v/>
      </c>
      <c r="I198" s="34" t="str">
        <f t="shared" si="36"/>
        <v/>
      </c>
      <c r="J198" s="34" t="str">
        <f t="shared" si="37"/>
        <v/>
      </c>
      <c r="K198" s="34" t="str">
        <f t="shared" si="38"/>
        <v/>
      </c>
      <c r="L198" s="26" t="str">
        <f t="shared" si="39"/>
        <v/>
      </c>
      <c r="M198" s="32"/>
      <c r="N198" s="190"/>
      <c r="O198" s="190"/>
      <c r="P198" s="190"/>
      <c r="Q198" s="190"/>
      <c r="R198" s="23"/>
    </row>
    <row r="199" spans="1:18">
      <c r="A199" s="27">
        <f t="shared" ca="1" si="40"/>
        <v>46031</v>
      </c>
      <c r="B199" s="20"/>
      <c r="C199" s="21"/>
      <c r="D199" s="20"/>
      <c r="E199" s="21"/>
      <c r="F199" s="22"/>
      <c r="G199" s="22"/>
      <c r="H199" s="34" t="str">
        <f t="shared" si="35"/>
        <v/>
      </c>
      <c r="I199" s="34" t="str">
        <f t="shared" si="36"/>
        <v/>
      </c>
      <c r="J199" s="34" t="str">
        <f t="shared" si="37"/>
        <v/>
      </c>
      <c r="K199" s="34" t="str">
        <f t="shared" si="38"/>
        <v/>
      </c>
      <c r="L199" s="26" t="str">
        <f t="shared" si="39"/>
        <v/>
      </c>
      <c r="M199" s="32"/>
      <c r="N199" s="190"/>
      <c r="O199" s="190"/>
      <c r="P199" s="190"/>
      <c r="Q199" s="190"/>
      <c r="R199" s="23"/>
    </row>
    <row r="200" spans="1:18">
      <c r="A200" s="27">
        <f t="shared" ca="1" si="40"/>
        <v>46032</v>
      </c>
      <c r="B200" s="20"/>
      <c r="C200" s="21"/>
      <c r="D200" s="20"/>
      <c r="E200" s="21"/>
      <c r="F200" s="22"/>
      <c r="G200" s="22"/>
      <c r="H200" s="34" t="str">
        <f t="shared" si="35"/>
        <v/>
      </c>
      <c r="I200" s="34" t="str">
        <f t="shared" si="36"/>
        <v/>
      </c>
      <c r="J200" s="34" t="str">
        <f t="shared" si="37"/>
        <v/>
      </c>
      <c r="K200" s="34" t="str">
        <f t="shared" si="38"/>
        <v/>
      </c>
      <c r="L200" s="26" t="str">
        <f t="shared" si="39"/>
        <v/>
      </c>
      <c r="M200" s="32"/>
      <c r="N200" s="190"/>
      <c r="O200" s="190"/>
      <c r="P200" s="190"/>
      <c r="Q200" s="190"/>
      <c r="R200" s="23"/>
    </row>
    <row r="201" spans="1:18">
      <c r="A201" s="27">
        <f t="shared" ca="1" si="40"/>
        <v>46033</v>
      </c>
      <c r="B201" s="20"/>
      <c r="C201" s="21"/>
      <c r="D201" s="20"/>
      <c r="E201" s="21"/>
      <c r="F201" s="22"/>
      <c r="G201" s="22"/>
      <c r="H201" s="34" t="str">
        <f t="shared" si="35"/>
        <v/>
      </c>
      <c r="I201" s="34" t="str">
        <f t="shared" si="36"/>
        <v/>
      </c>
      <c r="J201" s="34" t="str">
        <f t="shared" si="37"/>
        <v/>
      </c>
      <c r="K201" s="34" t="str">
        <f t="shared" si="38"/>
        <v/>
      </c>
      <c r="L201" s="26" t="str">
        <f t="shared" si="39"/>
        <v/>
      </c>
      <c r="M201" s="32"/>
      <c r="N201" s="190"/>
      <c r="O201" s="190"/>
      <c r="P201" s="190"/>
      <c r="Q201" s="190"/>
      <c r="R201" s="23"/>
    </row>
    <row r="202" spans="1:18">
      <c r="A202" s="27">
        <f t="shared" ca="1" si="40"/>
        <v>46034</v>
      </c>
      <c r="B202" s="20"/>
      <c r="C202" s="21"/>
      <c r="D202" s="20"/>
      <c r="E202" s="21"/>
      <c r="F202" s="22"/>
      <c r="G202" s="22"/>
      <c r="H202" s="34" t="str">
        <f t="shared" si="35"/>
        <v/>
      </c>
      <c r="I202" s="34" t="str">
        <f t="shared" si="36"/>
        <v/>
      </c>
      <c r="J202" s="34" t="str">
        <f t="shared" si="37"/>
        <v/>
      </c>
      <c r="K202" s="34" t="str">
        <f t="shared" si="38"/>
        <v/>
      </c>
      <c r="L202" s="26" t="str">
        <f t="shared" si="39"/>
        <v/>
      </c>
      <c r="M202" s="32"/>
      <c r="N202" s="190"/>
      <c r="O202" s="190"/>
      <c r="P202" s="190"/>
      <c r="Q202" s="190"/>
      <c r="R202" s="23"/>
    </row>
    <row r="203" spans="1:18">
      <c r="A203" s="27">
        <f t="shared" ca="1" si="40"/>
        <v>46035</v>
      </c>
      <c r="B203" s="20"/>
      <c r="C203" s="21"/>
      <c r="D203" s="20"/>
      <c r="E203" s="21"/>
      <c r="F203" s="22"/>
      <c r="G203" s="22"/>
      <c r="H203" s="34" t="str">
        <f t="shared" si="35"/>
        <v/>
      </c>
      <c r="I203" s="34" t="str">
        <f t="shared" si="36"/>
        <v/>
      </c>
      <c r="J203" s="34" t="str">
        <f t="shared" si="37"/>
        <v/>
      </c>
      <c r="K203" s="34" t="str">
        <f t="shared" si="38"/>
        <v/>
      </c>
      <c r="L203" s="26" t="str">
        <f t="shared" si="39"/>
        <v/>
      </c>
      <c r="M203" s="32"/>
      <c r="N203" s="190"/>
      <c r="O203" s="190"/>
      <c r="P203" s="190"/>
      <c r="Q203" s="190"/>
      <c r="R203" s="23"/>
    </row>
    <row r="204" spans="1:18">
      <c r="A204" s="27">
        <f t="shared" ca="1" si="40"/>
        <v>46036</v>
      </c>
      <c r="B204" s="20"/>
      <c r="C204" s="21"/>
      <c r="D204" s="20"/>
      <c r="E204" s="21"/>
      <c r="F204" s="22"/>
      <c r="G204" s="22"/>
      <c r="H204" s="34" t="str">
        <f t="shared" si="35"/>
        <v/>
      </c>
      <c r="I204" s="34" t="str">
        <f t="shared" si="36"/>
        <v/>
      </c>
      <c r="J204" s="34" t="str">
        <f t="shared" si="37"/>
        <v/>
      </c>
      <c r="K204" s="34" t="str">
        <f t="shared" si="38"/>
        <v/>
      </c>
      <c r="L204" s="26" t="str">
        <f t="shared" si="39"/>
        <v/>
      </c>
      <c r="M204" s="32"/>
      <c r="N204" s="190"/>
      <c r="O204" s="190"/>
      <c r="P204" s="190"/>
      <c r="Q204" s="190"/>
      <c r="R204" s="23"/>
    </row>
    <row r="205" spans="1:18">
      <c r="A205" s="27">
        <f t="shared" ca="1" si="40"/>
        <v>46037</v>
      </c>
      <c r="B205" s="20"/>
      <c r="C205" s="21"/>
      <c r="D205" s="20"/>
      <c r="E205" s="21"/>
      <c r="F205" s="22"/>
      <c r="G205" s="22"/>
      <c r="H205" s="34" t="str">
        <f t="shared" si="35"/>
        <v/>
      </c>
      <c r="I205" s="34" t="str">
        <f t="shared" si="36"/>
        <v/>
      </c>
      <c r="J205" s="34" t="str">
        <f t="shared" si="37"/>
        <v/>
      </c>
      <c r="K205" s="34" t="str">
        <f t="shared" si="38"/>
        <v/>
      </c>
      <c r="L205" s="26" t="str">
        <f t="shared" si="39"/>
        <v/>
      </c>
      <c r="M205" s="32"/>
      <c r="N205" s="190"/>
      <c r="O205" s="190"/>
      <c r="P205" s="190"/>
      <c r="Q205" s="190"/>
      <c r="R205" s="23"/>
    </row>
    <row r="206" spans="1:18">
      <c r="A206" s="27">
        <f t="shared" ca="1" si="40"/>
        <v>46038</v>
      </c>
      <c r="B206" s="20"/>
      <c r="C206" s="21"/>
      <c r="D206" s="20"/>
      <c r="E206" s="21"/>
      <c r="F206" s="22"/>
      <c r="G206" s="22"/>
      <c r="H206" s="34" t="str">
        <f t="shared" si="35"/>
        <v/>
      </c>
      <c r="I206" s="34" t="str">
        <f t="shared" si="36"/>
        <v/>
      </c>
      <c r="J206" s="34" t="str">
        <f t="shared" si="37"/>
        <v/>
      </c>
      <c r="K206" s="34" t="str">
        <f t="shared" si="38"/>
        <v/>
      </c>
      <c r="L206" s="26" t="str">
        <f t="shared" si="39"/>
        <v/>
      </c>
      <c r="M206" s="32"/>
      <c r="N206" s="190"/>
      <c r="O206" s="190"/>
      <c r="P206" s="190"/>
      <c r="Q206" s="190"/>
      <c r="R206" s="23"/>
    </row>
    <row r="207" spans="1:18">
      <c r="A207" s="27">
        <f t="shared" ca="1" si="40"/>
        <v>46039</v>
      </c>
      <c r="B207" s="20"/>
      <c r="C207" s="21"/>
      <c r="D207" s="20"/>
      <c r="E207" s="21"/>
      <c r="F207" s="22"/>
      <c r="G207" s="22"/>
      <c r="H207" s="34" t="str">
        <f t="shared" si="35"/>
        <v/>
      </c>
      <c r="I207" s="34" t="str">
        <f t="shared" si="36"/>
        <v/>
      </c>
      <c r="J207" s="34" t="str">
        <f t="shared" si="37"/>
        <v/>
      </c>
      <c r="K207" s="34" t="str">
        <f t="shared" si="38"/>
        <v/>
      </c>
      <c r="L207" s="26" t="str">
        <f t="shared" si="39"/>
        <v/>
      </c>
      <c r="M207" s="32"/>
      <c r="N207" s="190"/>
      <c r="O207" s="190"/>
      <c r="P207" s="190"/>
      <c r="Q207" s="190"/>
      <c r="R207" s="23"/>
    </row>
    <row r="208" spans="1:18">
      <c r="A208" s="27">
        <f t="shared" ca="1" si="40"/>
        <v>46040</v>
      </c>
      <c r="B208" s="20"/>
      <c r="C208" s="21"/>
      <c r="D208" s="20"/>
      <c r="E208" s="21"/>
      <c r="F208" s="22"/>
      <c r="G208" s="22"/>
      <c r="H208" s="34" t="str">
        <f t="shared" si="35"/>
        <v/>
      </c>
      <c r="I208" s="34" t="str">
        <f t="shared" si="36"/>
        <v/>
      </c>
      <c r="J208" s="34" t="str">
        <f t="shared" si="37"/>
        <v/>
      </c>
      <c r="K208" s="34" t="str">
        <f t="shared" si="38"/>
        <v/>
      </c>
      <c r="L208" s="26" t="str">
        <f t="shared" si="39"/>
        <v/>
      </c>
      <c r="M208" s="32"/>
      <c r="N208" s="190"/>
      <c r="O208" s="190"/>
      <c r="P208" s="190"/>
      <c r="Q208" s="190"/>
      <c r="R208" s="23"/>
    </row>
    <row r="209" spans="1:18">
      <c r="A209" s="27">
        <f t="shared" ca="1" si="40"/>
        <v>46041</v>
      </c>
      <c r="B209" s="20"/>
      <c r="C209" s="21"/>
      <c r="D209" s="20"/>
      <c r="E209" s="21"/>
      <c r="F209" s="22"/>
      <c r="G209" s="22"/>
      <c r="H209" s="34" t="str">
        <f t="shared" si="35"/>
        <v/>
      </c>
      <c r="I209" s="34" t="str">
        <f t="shared" si="36"/>
        <v/>
      </c>
      <c r="J209" s="34" t="str">
        <f t="shared" si="37"/>
        <v/>
      </c>
      <c r="K209" s="34" t="str">
        <f t="shared" si="38"/>
        <v/>
      </c>
      <c r="L209" s="26" t="str">
        <f t="shared" si="39"/>
        <v/>
      </c>
      <c r="M209" s="32"/>
      <c r="N209" s="190"/>
      <c r="O209" s="190"/>
      <c r="P209" s="190"/>
      <c r="Q209" s="190"/>
      <c r="R209" s="23"/>
    </row>
    <row r="210" spans="1:18">
      <c r="A210" s="27">
        <f t="shared" ca="1" si="40"/>
        <v>46042</v>
      </c>
      <c r="B210" s="20"/>
      <c r="C210" s="21"/>
      <c r="D210" s="20"/>
      <c r="E210" s="21"/>
      <c r="F210" s="22"/>
      <c r="G210" s="22"/>
      <c r="H210" s="34" t="str">
        <f t="shared" si="35"/>
        <v/>
      </c>
      <c r="I210" s="34" t="str">
        <f t="shared" si="36"/>
        <v/>
      </c>
      <c r="J210" s="34" t="str">
        <f t="shared" si="37"/>
        <v/>
      </c>
      <c r="K210" s="34" t="str">
        <f t="shared" si="38"/>
        <v/>
      </c>
      <c r="L210" s="26" t="str">
        <f t="shared" si="39"/>
        <v/>
      </c>
      <c r="M210" s="32"/>
      <c r="N210" s="190"/>
      <c r="O210" s="190"/>
      <c r="P210" s="190"/>
      <c r="Q210" s="190"/>
      <c r="R210" s="23"/>
    </row>
    <row r="211" spans="1:18">
      <c r="A211" s="27">
        <f t="shared" ca="1" si="40"/>
        <v>46043</v>
      </c>
      <c r="B211" s="20"/>
      <c r="C211" s="21"/>
      <c r="D211" s="20"/>
      <c r="E211" s="21"/>
      <c r="F211" s="22"/>
      <c r="G211" s="22"/>
      <c r="H211" s="34" t="str">
        <f t="shared" si="35"/>
        <v/>
      </c>
      <c r="I211" s="34" t="str">
        <f t="shared" si="36"/>
        <v/>
      </c>
      <c r="J211" s="34" t="str">
        <f t="shared" si="37"/>
        <v/>
      </c>
      <c r="K211" s="34" t="str">
        <f t="shared" si="38"/>
        <v/>
      </c>
      <c r="L211" s="26" t="str">
        <f t="shared" si="39"/>
        <v/>
      </c>
      <c r="M211" s="32"/>
      <c r="N211" s="190"/>
      <c r="O211" s="190"/>
      <c r="P211" s="190"/>
      <c r="Q211" s="190"/>
      <c r="R211" s="23"/>
    </row>
    <row r="212" spans="1:18">
      <c r="A212" s="27">
        <f t="shared" ca="1" si="40"/>
        <v>46044</v>
      </c>
      <c r="B212" s="20"/>
      <c r="C212" s="21"/>
      <c r="D212" s="20"/>
      <c r="E212" s="21"/>
      <c r="F212" s="22"/>
      <c r="G212" s="22"/>
      <c r="H212" s="34" t="str">
        <f t="shared" si="35"/>
        <v/>
      </c>
      <c r="I212" s="34" t="str">
        <f t="shared" si="36"/>
        <v/>
      </c>
      <c r="J212" s="34" t="str">
        <f t="shared" si="37"/>
        <v/>
      </c>
      <c r="K212" s="34" t="str">
        <f t="shared" si="38"/>
        <v/>
      </c>
      <c r="L212" s="26" t="str">
        <f t="shared" si="39"/>
        <v/>
      </c>
      <c r="M212" s="32"/>
      <c r="N212" s="190"/>
      <c r="O212" s="190"/>
      <c r="P212" s="190"/>
      <c r="Q212" s="190"/>
      <c r="R212" s="23"/>
    </row>
    <row r="213" spans="1:18">
      <c r="A213" s="27">
        <f t="shared" ca="1" si="40"/>
        <v>46045</v>
      </c>
      <c r="B213" s="20"/>
      <c r="C213" s="21"/>
      <c r="D213" s="20"/>
      <c r="E213" s="21"/>
      <c r="F213" s="22"/>
      <c r="G213" s="22"/>
      <c r="H213" s="34" t="str">
        <f t="shared" si="35"/>
        <v/>
      </c>
      <c r="I213" s="34" t="str">
        <f t="shared" si="36"/>
        <v/>
      </c>
      <c r="J213" s="34" t="str">
        <f t="shared" si="37"/>
        <v/>
      </c>
      <c r="K213" s="34" t="str">
        <f t="shared" si="38"/>
        <v/>
      </c>
      <c r="L213" s="26" t="str">
        <f t="shared" si="39"/>
        <v/>
      </c>
      <c r="M213" s="32"/>
      <c r="N213" s="190"/>
      <c r="O213" s="190"/>
      <c r="P213" s="190"/>
      <c r="Q213" s="190"/>
      <c r="R213" s="23"/>
    </row>
    <row r="214" spans="1:18">
      <c r="A214" s="27">
        <f t="shared" ca="1" si="40"/>
        <v>46046</v>
      </c>
      <c r="B214" s="20"/>
      <c r="C214" s="21"/>
      <c r="D214" s="20"/>
      <c r="E214" s="21"/>
      <c r="F214" s="22"/>
      <c r="G214" s="22"/>
      <c r="H214" s="34" t="str">
        <f t="shared" si="35"/>
        <v/>
      </c>
      <c r="I214" s="34" t="str">
        <f t="shared" si="36"/>
        <v/>
      </c>
      <c r="J214" s="34" t="str">
        <f t="shared" si="37"/>
        <v/>
      </c>
      <c r="K214" s="34" t="str">
        <f t="shared" si="38"/>
        <v/>
      </c>
      <c r="L214" s="26" t="str">
        <f t="shared" si="39"/>
        <v/>
      </c>
      <c r="M214" s="32"/>
      <c r="N214" s="190"/>
      <c r="O214" s="190"/>
      <c r="P214" s="190"/>
      <c r="Q214" s="190"/>
      <c r="R214" s="23"/>
    </row>
    <row r="215" spans="1:18">
      <c r="A215" s="27">
        <f t="shared" ca="1" si="40"/>
        <v>46047</v>
      </c>
      <c r="B215" s="20"/>
      <c r="C215" s="21"/>
      <c r="D215" s="20"/>
      <c r="E215" s="21"/>
      <c r="F215" s="22"/>
      <c r="G215" s="22"/>
      <c r="H215" s="34" t="str">
        <f t="shared" si="35"/>
        <v/>
      </c>
      <c r="I215" s="34" t="str">
        <f t="shared" si="36"/>
        <v/>
      </c>
      <c r="J215" s="34" t="str">
        <f t="shared" si="37"/>
        <v/>
      </c>
      <c r="K215" s="34" t="str">
        <f t="shared" si="38"/>
        <v/>
      </c>
      <c r="L215" s="26" t="str">
        <f t="shared" si="39"/>
        <v/>
      </c>
      <c r="M215" s="32"/>
      <c r="N215" s="190"/>
      <c r="O215" s="190"/>
      <c r="P215" s="190"/>
      <c r="Q215" s="190"/>
      <c r="R215" s="23"/>
    </row>
    <row r="216" spans="1:18">
      <c r="A216" s="27">
        <f t="shared" ca="1" si="40"/>
        <v>46048</v>
      </c>
      <c r="B216" s="20"/>
      <c r="C216" s="21"/>
      <c r="D216" s="20"/>
      <c r="E216" s="21"/>
      <c r="F216" s="22"/>
      <c r="G216" s="22"/>
      <c r="H216" s="34" t="str">
        <f t="shared" si="35"/>
        <v/>
      </c>
      <c r="I216" s="34" t="str">
        <f t="shared" si="36"/>
        <v/>
      </c>
      <c r="J216" s="34" t="str">
        <f t="shared" si="37"/>
        <v/>
      </c>
      <c r="K216" s="34" t="str">
        <f t="shared" si="38"/>
        <v/>
      </c>
      <c r="L216" s="26" t="str">
        <f t="shared" si="39"/>
        <v/>
      </c>
      <c r="M216" s="32"/>
      <c r="N216" s="190"/>
      <c r="O216" s="190"/>
      <c r="P216" s="190"/>
      <c r="Q216" s="190"/>
      <c r="R216" s="23"/>
    </row>
    <row r="217" spans="1:18">
      <c r="A217" s="27">
        <f t="shared" ca="1" si="40"/>
        <v>46049</v>
      </c>
      <c r="B217" s="20"/>
      <c r="C217" s="21"/>
      <c r="D217" s="20"/>
      <c r="E217" s="21"/>
      <c r="F217" s="22"/>
      <c r="G217" s="22"/>
      <c r="H217" s="34" t="str">
        <f t="shared" si="35"/>
        <v/>
      </c>
      <c r="I217" s="34" t="str">
        <f t="shared" si="36"/>
        <v/>
      </c>
      <c r="J217" s="34" t="str">
        <f t="shared" si="37"/>
        <v/>
      </c>
      <c r="K217" s="34" t="str">
        <f t="shared" si="38"/>
        <v/>
      </c>
      <c r="L217" s="26" t="str">
        <f t="shared" si="39"/>
        <v/>
      </c>
      <c r="M217" s="32"/>
      <c r="N217" s="190"/>
      <c r="O217" s="190"/>
      <c r="P217" s="190"/>
      <c r="Q217" s="190"/>
      <c r="R217" s="23"/>
    </row>
    <row r="218" spans="1:18">
      <c r="A218" s="27">
        <f t="shared" ca="1" si="40"/>
        <v>46050</v>
      </c>
      <c r="B218" s="20"/>
      <c r="C218" s="21"/>
      <c r="D218" s="20"/>
      <c r="E218" s="21"/>
      <c r="F218" s="22"/>
      <c r="G218" s="22"/>
      <c r="H218" s="34" t="str">
        <f t="shared" si="35"/>
        <v/>
      </c>
      <c r="I218" s="34" t="str">
        <f t="shared" si="36"/>
        <v/>
      </c>
      <c r="J218" s="34" t="str">
        <f t="shared" si="37"/>
        <v/>
      </c>
      <c r="K218" s="34" t="str">
        <f t="shared" si="38"/>
        <v/>
      </c>
      <c r="L218" s="26" t="str">
        <f t="shared" si="39"/>
        <v/>
      </c>
      <c r="M218" s="32"/>
      <c r="N218" s="190"/>
      <c r="O218" s="190"/>
      <c r="P218" s="190"/>
      <c r="Q218" s="190"/>
      <c r="R218" s="23"/>
    </row>
    <row r="219" spans="1:18">
      <c r="A219" s="27">
        <f t="shared" ca="1" si="40"/>
        <v>46051</v>
      </c>
      <c r="B219" s="20"/>
      <c r="C219" s="21"/>
      <c r="D219" s="20"/>
      <c r="E219" s="21"/>
      <c r="F219" s="22"/>
      <c r="G219" s="22"/>
      <c r="H219" s="34" t="str">
        <f t="shared" si="35"/>
        <v/>
      </c>
      <c r="I219" s="34" t="str">
        <f t="shared" si="36"/>
        <v/>
      </c>
      <c r="J219" s="34" t="str">
        <f t="shared" si="37"/>
        <v/>
      </c>
      <c r="K219" s="34" t="str">
        <f t="shared" si="38"/>
        <v/>
      </c>
      <c r="L219" s="26" t="str">
        <f t="shared" si="39"/>
        <v/>
      </c>
      <c r="M219" s="32"/>
      <c r="N219" s="190"/>
      <c r="O219" s="190"/>
      <c r="P219" s="190"/>
      <c r="Q219" s="190"/>
      <c r="R219" s="23"/>
    </row>
    <row r="220" spans="1:18">
      <c r="A220" s="27">
        <f t="shared" ca="1" si="40"/>
        <v>46052</v>
      </c>
      <c r="B220" s="20"/>
      <c r="C220" s="21"/>
      <c r="D220" s="20"/>
      <c r="E220" s="21"/>
      <c r="F220" s="22"/>
      <c r="G220" s="22"/>
      <c r="H220" s="34" t="str">
        <f t="shared" si="35"/>
        <v/>
      </c>
      <c r="I220" s="34" t="str">
        <f t="shared" si="36"/>
        <v/>
      </c>
      <c r="J220" s="34" t="str">
        <f t="shared" si="37"/>
        <v/>
      </c>
      <c r="K220" s="34" t="str">
        <f t="shared" si="38"/>
        <v/>
      </c>
      <c r="L220" s="26" t="str">
        <f t="shared" si="39"/>
        <v/>
      </c>
      <c r="M220" s="32"/>
      <c r="N220" s="190"/>
      <c r="O220" s="190"/>
      <c r="P220" s="190"/>
      <c r="Q220" s="190"/>
      <c r="R220" s="23"/>
    </row>
    <row r="221" spans="1:18">
      <c r="A221" s="27">
        <f t="shared" ca="1" si="40"/>
        <v>46053</v>
      </c>
      <c r="B221" s="20"/>
      <c r="C221" s="21"/>
      <c r="D221" s="20"/>
      <c r="E221" s="21"/>
      <c r="F221" s="22"/>
      <c r="G221" s="22"/>
      <c r="H221" s="34" t="str">
        <f t="shared" si="35"/>
        <v/>
      </c>
      <c r="I221" s="34" t="str">
        <f t="shared" si="36"/>
        <v/>
      </c>
      <c r="J221" s="34" t="str">
        <f t="shared" si="37"/>
        <v/>
      </c>
      <c r="K221" s="34" t="str">
        <f t="shared" si="38"/>
        <v/>
      </c>
      <c r="L221" s="26" t="str">
        <f t="shared" si="39"/>
        <v/>
      </c>
      <c r="M221" s="32"/>
      <c r="N221" s="190"/>
      <c r="O221" s="190"/>
      <c r="P221" s="190"/>
      <c r="Q221" s="190"/>
      <c r="R221" s="23"/>
    </row>
    <row r="222" spans="1:18">
      <c r="A222" s="5" t="s">
        <v>11</v>
      </c>
      <c r="B222" s="191"/>
      <c r="C222" s="192"/>
      <c r="D222" s="191"/>
      <c r="E222" s="192"/>
      <c r="F222" s="26" t="str">
        <f>IF(SUM($F191:$F221)=0,"",SUM($F191:$F221))</f>
        <v/>
      </c>
      <c r="G222" s="26" t="str">
        <f>IF(SUM($G191:$G221)=0,"",SUM($G191:$G221))</f>
        <v/>
      </c>
      <c r="H222" s="26" t="str">
        <f>IF(SUM(H191:H221)=0,"",SUM(H191:H221))</f>
        <v/>
      </c>
      <c r="I222" s="26" t="str">
        <f>IF(SUM(I191:I221)=0,"",SUM(I191:I221))</f>
        <v/>
      </c>
      <c r="J222" s="26" t="str">
        <f t="shared" ref="J222:K222" si="41">IF(SUM(J191:J221)=0,"",SUM(J191:J221))</f>
        <v/>
      </c>
      <c r="K222" s="26" t="str">
        <f t="shared" si="41"/>
        <v/>
      </c>
      <c r="L222" s="26" t="str">
        <f>IF(SUM($L191:$L221)=0,"",SUM($L191:$L221))</f>
        <v/>
      </c>
      <c r="M222" s="33"/>
      <c r="N222" s="193"/>
      <c r="O222" s="193"/>
      <c r="P222" s="193"/>
      <c r="Q222" s="193"/>
      <c r="R222" s="6"/>
    </row>
    <row r="224" spans="1:18" ht="27" customHeight="1">
      <c r="A224" s="194" t="s">
        <v>22</v>
      </c>
      <c r="B224" s="189" t="s">
        <v>103</v>
      </c>
      <c r="C224" s="189"/>
      <c r="D224" s="189"/>
      <c r="E224" s="189"/>
      <c r="F224" s="189" t="s">
        <v>23</v>
      </c>
      <c r="G224" s="189"/>
      <c r="H224" s="189" t="s">
        <v>88</v>
      </c>
      <c r="I224" s="189"/>
      <c r="J224" s="189"/>
      <c r="K224" s="189"/>
      <c r="L224" s="189" t="s">
        <v>87</v>
      </c>
      <c r="M224" s="195" t="s">
        <v>96</v>
      </c>
      <c r="N224" s="194" t="s">
        <v>25</v>
      </c>
      <c r="O224" s="194"/>
      <c r="P224" s="194"/>
      <c r="Q224" s="194"/>
      <c r="R224" s="189" t="s">
        <v>100</v>
      </c>
    </row>
    <row r="225" spans="1:22" ht="14.25" customHeight="1">
      <c r="A225" s="194"/>
      <c r="B225" s="189" t="s">
        <v>82</v>
      </c>
      <c r="C225" s="189"/>
      <c r="D225" s="189" t="s">
        <v>84</v>
      </c>
      <c r="E225" s="189"/>
      <c r="F225" s="189"/>
      <c r="G225" s="189"/>
      <c r="H225" s="189" t="s">
        <v>90</v>
      </c>
      <c r="I225" s="189"/>
      <c r="J225" s="189" t="s">
        <v>89</v>
      </c>
      <c r="K225" s="189"/>
      <c r="L225" s="189"/>
      <c r="M225" s="196"/>
      <c r="N225" s="194"/>
      <c r="O225" s="194"/>
      <c r="P225" s="194"/>
      <c r="Q225" s="194"/>
      <c r="R225" s="189"/>
    </row>
    <row r="226" spans="1:22">
      <c r="A226" s="194"/>
      <c r="B226" s="43" t="s">
        <v>26</v>
      </c>
      <c r="C226" s="43" t="s">
        <v>27</v>
      </c>
      <c r="D226" s="43" t="s">
        <v>26</v>
      </c>
      <c r="E226" s="43" t="s">
        <v>27</v>
      </c>
      <c r="F226" s="44" t="s">
        <v>85</v>
      </c>
      <c r="G226" s="44" t="s">
        <v>86</v>
      </c>
      <c r="H226" s="44" t="s">
        <v>81</v>
      </c>
      <c r="I226" s="44" t="s">
        <v>83</v>
      </c>
      <c r="J226" s="44" t="s">
        <v>81</v>
      </c>
      <c r="K226" s="44" t="s">
        <v>95</v>
      </c>
      <c r="L226" s="189"/>
      <c r="M226" s="197"/>
      <c r="N226" s="194"/>
      <c r="O226" s="194"/>
      <c r="P226" s="194"/>
      <c r="Q226" s="194"/>
      <c r="R226" s="194"/>
    </row>
    <row r="227" spans="1:22">
      <c r="A227" s="27" cm="1">
        <f t="array" aca="1" ref="A227" ca="1">DATE("2025","8"+6,IFERROR(INDIRECT(T1),"1"))</f>
        <v>46054</v>
      </c>
      <c r="B227" s="20"/>
      <c r="C227" s="21"/>
      <c r="D227" s="20"/>
      <c r="E227" s="21"/>
      <c r="F227" s="22"/>
      <c r="G227" s="22"/>
      <c r="H227" s="34" t="str">
        <f>IF(OR(B227="",LEFT(M227,1)="✓"),"",C227-B227-F227)</f>
        <v/>
      </c>
      <c r="I227" s="34" t="str">
        <f>IF(OR(D227="",LEFT(M227,1)="✓"),"",E227-D227-G227)</f>
        <v/>
      </c>
      <c r="J227" s="34" t="str">
        <f>IF(AND(B227&lt;&gt;"",M227="✓所定"),C227-B227-F227,"")</f>
        <v/>
      </c>
      <c r="K227" s="34" t="str">
        <f>IF(AND(B227&lt;&gt;"",M227="✓法定"),C227-B227-F227,"")</f>
        <v/>
      </c>
      <c r="L227" s="26" t="str">
        <f t="shared" ref="L227:L253" si="42">IF(AND($B227="",$D227=""),"",($C227-$B227-$F227)+($E227-$D227-$G227))</f>
        <v/>
      </c>
      <c r="M227" s="32"/>
      <c r="N227" s="190"/>
      <c r="O227" s="190"/>
      <c r="P227" s="190"/>
      <c r="Q227" s="190"/>
      <c r="R227" s="23"/>
      <c r="V227" s="1" t="s">
        <v>171</v>
      </c>
    </row>
    <row r="228" spans="1:22">
      <c r="A228" s="27">
        <f ca="1">A227+1</f>
        <v>46055</v>
      </c>
      <c r="B228" s="20"/>
      <c r="C228" s="21"/>
      <c r="D228" s="20"/>
      <c r="E228" s="21"/>
      <c r="F228" s="22"/>
      <c r="G228" s="22"/>
      <c r="H228" s="34" t="str">
        <f t="shared" ref="H228:H257" si="43">IF(OR(B228="",LEFT(M228,1)="✓"),"",C228-B228-F228)</f>
        <v/>
      </c>
      <c r="I228" s="34" t="str">
        <f t="shared" ref="I228:I257" si="44">IF(OR(D228="",LEFT(M228,1)="✓"),"",E228-D228-G228)</f>
        <v/>
      </c>
      <c r="J228" s="34" t="str">
        <f t="shared" ref="J228:J257" si="45">IF(AND(B228&lt;&gt;"",M228="✓所定"),C228-B228-F228,"")</f>
        <v/>
      </c>
      <c r="K228" s="34" t="str">
        <f t="shared" ref="K228:K257" si="46">IF(AND(B228&lt;&gt;"",M228="✓法定"),C228-B228-F228,"")</f>
        <v/>
      </c>
      <c r="L228" s="26" t="str">
        <f t="shared" si="42"/>
        <v/>
      </c>
      <c r="M228" s="32"/>
      <c r="N228" s="190"/>
      <c r="O228" s="190"/>
      <c r="P228" s="190"/>
      <c r="Q228" s="190"/>
      <c r="R228" s="23"/>
      <c r="V228" s="1" t="s">
        <v>172</v>
      </c>
    </row>
    <row r="229" spans="1:22">
      <c r="A229" s="27">
        <f t="shared" ref="A229:A257" ca="1" si="47">A228+1</f>
        <v>46056</v>
      </c>
      <c r="B229" s="20"/>
      <c r="C229" s="21"/>
      <c r="D229" s="20"/>
      <c r="E229" s="21"/>
      <c r="F229" s="22"/>
      <c r="G229" s="22"/>
      <c r="H229" s="34" t="str">
        <f t="shared" si="43"/>
        <v/>
      </c>
      <c r="I229" s="34" t="str">
        <f t="shared" si="44"/>
        <v/>
      </c>
      <c r="J229" s="34" t="str">
        <f t="shared" si="45"/>
        <v/>
      </c>
      <c r="K229" s="34" t="str">
        <f t="shared" si="46"/>
        <v/>
      </c>
      <c r="L229" s="26" t="str">
        <f t="shared" si="42"/>
        <v/>
      </c>
      <c r="M229" s="32"/>
      <c r="N229" s="190"/>
      <c r="O229" s="190"/>
      <c r="P229" s="190"/>
      <c r="Q229" s="190"/>
      <c r="R229" s="23"/>
    </row>
    <row r="230" spans="1:22">
      <c r="A230" s="27">
        <f t="shared" ca="1" si="47"/>
        <v>46057</v>
      </c>
      <c r="B230" s="20"/>
      <c r="C230" s="21"/>
      <c r="D230" s="20"/>
      <c r="E230" s="21"/>
      <c r="F230" s="22"/>
      <c r="G230" s="22"/>
      <c r="H230" s="34" t="str">
        <f t="shared" si="43"/>
        <v/>
      </c>
      <c r="I230" s="34" t="str">
        <f t="shared" si="44"/>
        <v/>
      </c>
      <c r="J230" s="34" t="str">
        <f t="shared" si="45"/>
        <v/>
      </c>
      <c r="K230" s="34" t="str">
        <f t="shared" si="46"/>
        <v/>
      </c>
      <c r="L230" s="26" t="str">
        <f t="shared" si="42"/>
        <v/>
      </c>
      <c r="M230" s="32"/>
      <c r="N230" s="190"/>
      <c r="O230" s="190"/>
      <c r="P230" s="190"/>
      <c r="Q230" s="190"/>
      <c r="R230" s="23"/>
    </row>
    <row r="231" spans="1:22">
      <c r="A231" s="27">
        <f t="shared" ca="1" si="47"/>
        <v>46058</v>
      </c>
      <c r="B231" s="20"/>
      <c r="C231" s="21"/>
      <c r="D231" s="20"/>
      <c r="E231" s="21"/>
      <c r="F231" s="22"/>
      <c r="G231" s="22"/>
      <c r="H231" s="34" t="str">
        <f t="shared" si="43"/>
        <v/>
      </c>
      <c r="I231" s="34" t="str">
        <f t="shared" si="44"/>
        <v/>
      </c>
      <c r="J231" s="34" t="str">
        <f t="shared" si="45"/>
        <v/>
      </c>
      <c r="K231" s="34" t="str">
        <f t="shared" si="46"/>
        <v/>
      </c>
      <c r="L231" s="26" t="str">
        <f t="shared" si="42"/>
        <v/>
      </c>
      <c r="M231" s="32"/>
      <c r="N231" s="190"/>
      <c r="O231" s="190"/>
      <c r="P231" s="190"/>
      <c r="Q231" s="190"/>
      <c r="R231" s="23"/>
    </row>
    <row r="232" spans="1:22">
      <c r="A232" s="27">
        <f t="shared" ca="1" si="47"/>
        <v>46059</v>
      </c>
      <c r="B232" s="20"/>
      <c r="C232" s="21"/>
      <c r="D232" s="20"/>
      <c r="E232" s="21"/>
      <c r="F232" s="22"/>
      <c r="G232" s="22"/>
      <c r="H232" s="34" t="str">
        <f t="shared" si="43"/>
        <v/>
      </c>
      <c r="I232" s="34" t="str">
        <f t="shared" si="44"/>
        <v/>
      </c>
      <c r="J232" s="34" t="str">
        <f t="shared" si="45"/>
        <v/>
      </c>
      <c r="K232" s="34" t="str">
        <f t="shared" si="46"/>
        <v/>
      </c>
      <c r="L232" s="26" t="str">
        <f t="shared" si="42"/>
        <v/>
      </c>
      <c r="M232" s="32"/>
      <c r="N232" s="190"/>
      <c r="O232" s="190"/>
      <c r="P232" s="190"/>
      <c r="Q232" s="190"/>
      <c r="R232" s="23"/>
    </row>
    <row r="233" spans="1:22">
      <c r="A233" s="27">
        <f t="shared" ca="1" si="47"/>
        <v>46060</v>
      </c>
      <c r="B233" s="20"/>
      <c r="C233" s="21"/>
      <c r="D233" s="20"/>
      <c r="E233" s="21"/>
      <c r="F233" s="22"/>
      <c r="G233" s="22"/>
      <c r="H233" s="34" t="str">
        <f t="shared" si="43"/>
        <v/>
      </c>
      <c r="I233" s="34" t="str">
        <f t="shared" si="44"/>
        <v/>
      </c>
      <c r="J233" s="34" t="str">
        <f t="shared" si="45"/>
        <v/>
      </c>
      <c r="K233" s="34" t="str">
        <f t="shared" si="46"/>
        <v/>
      </c>
      <c r="L233" s="26" t="str">
        <f t="shared" si="42"/>
        <v/>
      </c>
      <c r="M233" s="32"/>
      <c r="N233" s="190"/>
      <c r="O233" s="190"/>
      <c r="P233" s="190"/>
      <c r="Q233" s="190"/>
      <c r="R233" s="23"/>
    </row>
    <row r="234" spans="1:22">
      <c r="A234" s="27">
        <f t="shared" ca="1" si="47"/>
        <v>46061</v>
      </c>
      <c r="B234" s="20"/>
      <c r="C234" s="21"/>
      <c r="D234" s="20"/>
      <c r="E234" s="21"/>
      <c r="F234" s="22"/>
      <c r="G234" s="22"/>
      <c r="H234" s="34" t="str">
        <f t="shared" si="43"/>
        <v/>
      </c>
      <c r="I234" s="34" t="str">
        <f t="shared" si="44"/>
        <v/>
      </c>
      <c r="J234" s="34" t="str">
        <f t="shared" si="45"/>
        <v/>
      </c>
      <c r="K234" s="34" t="str">
        <f t="shared" si="46"/>
        <v/>
      </c>
      <c r="L234" s="26" t="str">
        <f t="shared" si="42"/>
        <v/>
      </c>
      <c r="M234" s="32"/>
      <c r="N234" s="190"/>
      <c r="O234" s="190"/>
      <c r="P234" s="190"/>
      <c r="Q234" s="190"/>
      <c r="R234" s="23"/>
    </row>
    <row r="235" spans="1:22">
      <c r="A235" s="27">
        <f t="shared" ca="1" si="47"/>
        <v>46062</v>
      </c>
      <c r="B235" s="20"/>
      <c r="C235" s="21"/>
      <c r="D235" s="20"/>
      <c r="E235" s="21"/>
      <c r="F235" s="22"/>
      <c r="G235" s="22"/>
      <c r="H235" s="34" t="str">
        <f t="shared" si="43"/>
        <v/>
      </c>
      <c r="I235" s="34" t="str">
        <f t="shared" si="44"/>
        <v/>
      </c>
      <c r="J235" s="34" t="str">
        <f t="shared" si="45"/>
        <v/>
      </c>
      <c r="K235" s="34" t="str">
        <f t="shared" si="46"/>
        <v/>
      </c>
      <c r="L235" s="26" t="str">
        <f t="shared" si="42"/>
        <v/>
      </c>
      <c r="M235" s="32"/>
      <c r="N235" s="190"/>
      <c r="O235" s="190"/>
      <c r="P235" s="190"/>
      <c r="Q235" s="190"/>
      <c r="R235" s="23"/>
    </row>
    <row r="236" spans="1:22">
      <c r="A236" s="27">
        <f t="shared" ca="1" si="47"/>
        <v>46063</v>
      </c>
      <c r="B236" s="20"/>
      <c r="C236" s="21"/>
      <c r="D236" s="20"/>
      <c r="E236" s="21"/>
      <c r="F236" s="22"/>
      <c r="G236" s="22"/>
      <c r="H236" s="34" t="str">
        <f t="shared" si="43"/>
        <v/>
      </c>
      <c r="I236" s="34" t="str">
        <f t="shared" si="44"/>
        <v/>
      </c>
      <c r="J236" s="34" t="str">
        <f t="shared" si="45"/>
        <v/>
      </c>
      <c r="K236" s="34" t="str">
        <f t="shared" si="46"/>
        <v/>
      </c>
      <c r="L236" s="26" t="str">
        <f t="shared" si="42"/>
        <v/>
      </c>
      <c r="M236" s="32"/>
      <c r="N236" s="190"/>
      <c r="O236" s="190"/>
      <c r="P236" s="190"/>
      <c r="Q236" s="190"/>
      <c r="R236" s="23"/>
    </row>
    <row r="237" spans="1:22">
      <c r="A237" s="27">
        <f t="shared" ca="1" si="47"/>
        <v>46064</v>
      </c>
      <c r="B237" s="20"/>
      <c r="C237" s="21"/>
      <c r="D237" s="20"/>
      <c r="E237" s="21"/>
      <c r="F237" s="22"/>
      <c r="G237" s="22"/>
      <c r="H237" s="34" t="str">
        <f t="shared" si="43"/>
        <v/>
      </c>
      <c r="I237" s="34" t="str">
        <f t="shared" si="44"/>
        <v/>
      </c>
      <c r="J237" s="34" t="str">
        <f t="shared" si="45"/>
        <v/>
      </c>
      <c r="K237" s="34" t="str">
        <f t="shared" si="46"/>
        <v/>
      </c>
      <c r="L237" s="26" t="str">
        <f t="shared" si="42"/>
        <v/>
      </c>
      <c r="M237" s="32"/>
      <c r="N237" s="190"/>
      <c r="O237" s="190"/>
      <c r="P237" s="190"/>
      <c r="Q237" s="190"/>
      <c r="R237" s="23"/>
    </row>
    <row r="238" spans="1:22">
      <c r="A238" s="27">
        <f t="shared" ca="1" si="47"/>
        <v>46065</v>
      </c>
      <c r="B238" s="20"/>
      <c r="C238" s="21"/>
      <c r="D238" s="20"/>
      <c r="E238" s="21"/>
      <c r="F238" s="22"/>
      <c r="G238" s="22"/>
      <c r="H238" s="34" t="str">
        <f t="shared" si="43"/>
        <v/>
      </c>
      <c r="I238" s="34" t="str">
        <f t="shared" si="44"/>
        <v/>
      </c>
      <c r="J238" s="34" t="str">
        <f t="shared" si="45"/>
        <v/>
      </c>
      <c r="K238" s="34" t="str">
        <f t="shared" si="46"/>
        <v/>
      </c>
      <c r="L238" s="26" t="str">
        <f t="shared" si="42"/>
        <v/>
      </c>
      <c r="M238" s="32"/>
      <c r="N238" s="190"/>
      <c r="O238" s="190"/>
      <c r="P238" s="190"/>
      <c r="Q238" s="190"/>
      <c r="R238" s="23"/>
    </row>
    <row r="239" spans="1:22">
      <c r="A239" s="27">
        <f t="shared" ca="1" si="47"/>
        <v>46066</v>
      </c>
      <c r="B239" s="20"/>
      <c r="C239" s="21"/>
      <c r="D239" s="20"/>
      <c r="E239" s="21"/>
      <c r="F239" s="22"/>
      <c r="G239" s="22"/>
      <c r="H239" s="34" t="str">
        <f t="shared" si="43"/>
        <v/>
      </c>
      <c r="I239" s="34" t="str">
        <f t="shared" si="44"/>
        <v/>
      </c>
      <c r="J239" s="34" t="str">
        <f t="shared" si="45"/>
        <v/>
      </c>
      <c r="K239" s="34" t="str">
        <f t="shared" si="46"/>
        <v/>
      </c>
      <c r="L239" s="26" t="str">
        <f t="shared" si="42"/>
        <v/>
      </c>
      <c r="M239" s="32"/>
      <c r="N239" s="190"/>
      <c r="O239" s="190"/>
      <c r="P239" s="190"/>
      <c r="Q239" s="190"/>
      <c r="R239" s="23"/>
    </row>
    <row r="240" spans="1:22">
      <c r="A240" s="27">
        <f t="shared" ca="1" si="47"/>
        <v>46067</v>
      </c>
      <c r="B240" s="20"/>
      <c r="C240" s="21"/>
      <c r="D240" s="20"/>
      <c r="E240" s="21"/>
      <c r="F240" s="22"/>
      <c r="G240" s="22"/>
      <c r="H240" s="34" t="str">
        <f t="shared" si="43"/>
        <v/>
      </c>
      <c r="I240" s="34" t="str">
        <f t="shared" si="44"/>
        <v/>
      </c>
      <c r="J240" s="34" t="str">
        <f t="shared" si="45"/>
        <v/>
      </c>
      <c r="K240" s="34" t="str">
        <f t="shared" si="46"/>
        <v/>
      </c>
      <c r="L240" s="26" t="str">
        <f t="shared" si="42"/>
        <v/>
      </c>
      <c r="M240" s="32"/>
      <c r="N240" s="190"/>
      <c r="O240" s="190"/>
      <c r="P240" s="190"/>
      <c r="Q240" s="190"/>
      <c r="R240" s="23"/>
    </row>
    <row r="241" spans="1:18">
      <c r="A241" s="27">
        <f t="shared" ca="1" si="47"/>
        <v>46068</v>
      </c>
      <c r="B241" s="20"/>
      <c r="C241" s="21"/>
      <c r="D241" s="20"/>
      <c r="E241" s="21"/>
      <c r="F241" s="22"/>
      <c r="G241" s="22"/>
      <c r="H241" s="34" t="str">
        <f t="shared" si="43"/>
        <v/>
      </c>
      <c r="I241" s="34" t="str">
        <f t="shared" si="44"/>
        <v/>
      </c>
      <c r="J241" s="34" t="str">
        <f t="shared" si="45"/>
        <v/>
      </c>
      <c r="K241" s="34" t="str">
        <f t="shared" si="46"/>
        <v/>
      </c>
      <c r="L241" s="26" t="str">
        <f t="shared" si="42"/>
        <v/>
      </c>
      <c r="M241" s="32"/>
      <c r="N241" s="190"/>
      <c r="O241" s="190"/>
      <c r="P241" s="190"/>
      <c r="Q241" s="190"/>
      <c r="R241" s="23"/>
    </row>
    <row r="242" spans="1:18">
      <c r="A242" s="27">
        <f t="shared" ca="1" si="47"/>
        <v>46069</v>
      </c>
      <c r="B242" s="20"/>
      <c r="C242" s="21"/>
      <c r="D242" s="20"/>
      <c r="E242" s="21"/>
      <c r="F242" s="22"/>
      <c r="G242" s="22"/>
      <c r="H242" s="34" t="str">
        <f t="shared" si="43"/>
        <v/>
      </c>
      <c r="I242" s="34" t="str">
        <f t="shared" si="44"/>
        <v/>
      </c>
      <c r="J242" s="34" t="str">
        <f t="shared" si="45"/>
        <v/>
      </c>
      <c r="K242" s="34" t="str">
        <f t="shared" si="46"/>
        <v/>
      </c>
      <c r="L242" s="26" t="str">
        <f t="shared" si="42"/>
        <v/>
      </c>
      <c r="M242" s="32"/>
      <c r="N242" s="190"/>
      <c r="O242" s="190"/>
      <c r="P242" s="190"/>
      <c r="Q242" s="190"/>
      <c r="R242" s="23"/>
    </row>
    <row r="243" spans="1:18">
      <c r="A243" s="27">
        <f t="shared" ca="1" si="47"/>
        <v>46070</v>
      </c>
      <c r="B243" s="20"/>
      <c r="C243" s="21"/>
      <c r="D243" s="20"/>
      <c r="E243" s="21"/>
      <c r="F243" s="22"/>
      <c r="G243" s="22"/>
      <c r="H243" s="34" t="str">
        <f t="shared" si="43"/>
        <v/>
      </c>
      <c r="I243" s="34" t="str">
        <f t="shared" si="44"/>
        <v/>
      </c>
      <c r="J243" s="34" t="str">
        <f t="shared" si="45"/>
        <v/>
      </c>
      <c r="K243" s="34" t="str">
        <f t="shared" si="46"/>
        <v/>
      </c>
      <c r="L243" s="26" t="str">
        <f t="shared" si="42"/>
        <v/>
      </c>
      <c r="M243" s="32"/>
      <c r="N243" s="190"/>
      <c r="O243" s="190"/>
      <c r="P243" s="190"/>
      <c r="Q243" s="190"/>
      <c r="R243" s="23"/>
    </row>
    <row r="244" spans="1:18">
      <c r="A244" s="27">
        <f t="shared" ca="1" si="47"/>
        <v>46071</v>
      </c>
      <c r="B244" s="20"/>
      <c r="C244" s="21"/>
      <c r="D244" s="20"/>
      <c r="E244" s="21"/>
      <c r="F244" s="22"/>
      <c r="G244" s="22"/>
      <c r="H244" s="34" t="str">
        <f t="shared" si="43"/>
        <v/>
      </c>
      <c r="I244" s="34" t="str">
        <f t="shared" si="44"/>
        <v/>
      </c>
      <c r="J244" s="34" t="str">
        <f t="shared" si="45"/>
        <v/>
      </c>
      <c r="K244" s="34" t="str">
        <f t="shared" si="46"/>
        <v/>
      </c>
      <c r="L244" s="26" t="str">
        <f t="shared" si="42"/>
        <v/>
      </c>
      <c r="M244" s="32"/>
      <c r="N244" s="190"/>
      <c r="O244" s="190"/>
      <c r="P244" s="190"/>
      <c r="Q244" s="190"/>
      <c r="R244" s="23"/>
    </row>
    <row r="245" spans="1:18">
      <c r="A245" s="27">
        <f t="shared" ca="1" si="47"/>
        <v>46072</v>
      </c>
      <c r="B245" s="20"/>
      <c r="C245" s="21"/>
      <c r="D245" s="20"/>
      <c r="E245" s="21"/>
      <c r="F245" s="22"/>
      <c r="G245" s="22"/>
      <c r="H245" s="34" t="str">
        <f t="shared" si="43"/>
        <v/>
      </c>
      <c r="I245" s="34" t="str">
        <f t="shared" si="44"/>
        <v/>
      </c>
      <c r="J245" s="34" t="str">
        <f t="shared" si="45"/>
        <v/>
      </c>
      <c r="K245" s="34" t="str">
        <f t="shared" si="46"/>
        <v/>
      </c>
      <c r="L245" s="26" t="str">
        <f t="shared" si="42"/>
        <v/>
      </c>
      <c r="M245" s="32"/>
      <c r="N245" s="190"/>
      <c r="O245" s="190"/>
      <c r="P245" s="190"/>
      <c r="Q245" s="190"/>
      <c r="R245" s="23"/>
    </row>
    <row r="246" spans="1:18">
      <c r="A246" s="27">
        <f t="shared" ca="1" si="47"/>
        <v>46073</v>
      </c>
      <c r="B246" s="20"/>
      <c r="C246" s="21"/>
      <c r="D246" s="20"/>
      <c r="E246" s="21"/>
      <c r="F246" s="22"/>
      <c r="G246" s="22"/>
      <c r="H246" s="34" t="str">
        <f t="shared" si="43"/>
        <v/>
      </c>
      <c r="I246" s="34" t="str">
        <f t="shared" si="44"/>
        <v/>
      </c>
      <c r="J246" s="34" t="str">
        <f t="shared" si="45"/>
        <v/>
      </c>
      <c r="K246" s="34" t="str">
        <f t="shared" si="46"/>
        <v/>
      </c>
      <c r="L246" s="26" t="str">
        <f t="shared" si="42"/>
        <v/>
      </c>
      <c r="M246" s="32"/>
      <c r="N246" s="190"/>
      <c r="O246" s="190"/>
      <c r="P246" s="190"/>
      <c r="Q246" s="190"/>
      <c r="R246" s="23"/>
    </row>
    <row r="247" spans="1:18">
      <c r="A247" s="27">
        <f t="shared" ca="1" si="47"/>
        <v>46074</v>
      </c>
      <c r="B247" s="20"/>
      <c r="C247" s="21"/>
      <c r="D247" s="20"/>
      <c r="E247" s="21"/>
      <c r="F247" s="22"/>
      <c r="G247" s="22"/>
      <c r="H247" s="34" t="str">
        <f t="shared" si="43"/>
        <v/>
      </c>
      <c r="I247" s="34" t="str">
        <f t="shared" si="44"/>
        <v/>
      </c>
      <c r="J247" s="34" t="str">
        <f t="shared" si="45"/>
        <v/>
      </c>
      <c r="K247" s="34" t="str">
        <f t="shared" si="46"/>
        <v/>
      </c>
      <c r="L247" s="26" t="str">
        <f t="shared" si="42"/>
        <v/>
      </c>
      <c r="M247" s="32"/>
      <c r="N247" s="190"/>
      <c r="O247" s="190"/>
      <c r="P247" s="190"/>
      <c r="Q247" s="190"/>
      <c r="R247" s="23"/>
    </row>
    <row r="248" spans="1:18">
      <c r="A248" s="27">
        <f t="shared" ca="1" si="47"/>
        <v>46075</v>
      </c>
      <c r="B248" s="20"/>
      <c r="C248" s="21"/>
      <c r="D248" s="20"/>
      <c r="E248" s="21"/>
      <c r="F248" s="22"/>
      <c r="G248" s="22"/>
      <c r="H248" s="34" t="str">
        <f t="shared" si="43"/>
        <v/>
      </c>
      <c r="I248" s="34" t="str">
        <f t="shared" si="44"/>
        <v/>
      </c>
      <c r="J248" s="34" t="str">
        <f t="shared" si="45"/>
        <v/>
      </c>
      <c r="K248" s="34" t="str">
        <f t="shared" si="46"/>
        <v/>
      </c>
      <c r="L248" s="26" t="str">
        <f t="shared" si="42"/>
        <v/>
      </c>
      <c r="M248" s="32"/>
      <c r="N248" s="190"/>
      <c r="O248" s="190"/>
      <c r="P248" s="190"/>
      <c r="Q248" s="190"/>
      <c r="R248" s="23"/>
    </row>
    <row r="249" spans="1:18">
      <c r="A249" s="27">
        <f t="shared" ca="1" si="47"/>
        <v>46076</v>
      </c>
      <c r="B249" s="20"/>
      <c r="C249" s="21"/>
      <c r="D249" s="20"/>
      <c r="E249" s="21"/>
      <c r="F249" s="22"/>
      <c r="G249" s="22"/>
      <c r="H249" s="34" t="str">
        <f t="shared" si="43"/>
        <v/>
      </c>
      <c r="I249" s="34" t="str">
        <f t="shared" si="44"/>
        <v/>
      </c>
      <c r="J249" s="34" t="str">
        <f t="shared" si="45"/>
        <v/>
      </c>
      <c r="K249" s="34" t="str">
        <f t="shared" si="46"/>
        <v/>
      </c>
      <c r="L249" s="26" t="str">
        <f t="shared" si="42"/>
        <v/>
      </c>
      <c r="M249" s="32"/>
      <c r="N249" s="190"/>
      <c r="O249" s="190"/>
      <c r="P249" s="190"/>
      <c r="Q249" s="190"/>
      <c r="R249" s="23"/>
    </row>
    <row r="250" spans="1:18">
      <c r="A250" s="27">
        <f t="shared" ca="1" si="47"/>
        <v>46077</v>
      </c>
      <c r="B250" s="20"/>
      <c r="C250" s="21"/>
      <c r="D250" s="20"/>
      <c r="E250" s="21"/>
      <c r="F250" s="22"/>
      <c r="G250" s="22"/>
      <c r="H250" s="34" t="str">
        <f t="shared" si="43"/>
        <v/>
      </c>
      <c r="I250" s="34" t="str">
        <f t="shared" si="44"/>
        <v/>
      </c>
      <c r="J250" s="34" t="str">
        <f t="shared" si="45"/>
        <v/>
      </c>
      <c r="K250" s="34" t="str">
        <f t="shared" si="46"/>
        <v/>
      </c>
      <c r="L250" s="26" t="str">
        <f t="shared" si="42"/>
        <v/>
      </c>
      <c r="M250" s="32"/>
      <c r="N250" s="190"/>
      <c r="O250" s="190"/>
      <c r="P250" s="190"/>
      <c r="Q250" s="190"/>
      <c r="R250" s="23"/>
    </row>
    <row r="251" spans="1:18">
      <c r="A251" s="27">
        <f t="shared" ca="1" si="47"/>
        <v>46078</v>
      </c>
      <c r="B251" s="20"/>
      <c r="C251" s="21"/>
      <c r="D251" s="20"/>
      <c r="E251" s="21"/>
      <c r="F251" s="22"/>
      <c r="G251" s="22"/>
      <c r="H251" s="34" t="str">
        <f t="shared" si="43"/>
        <v/>
      </c>
      <c r="I251" s="34" t="str">
        <f t="shared" si="44"/>
        <v/>
      </c>
      <c r="J251" s="34" t="str">
        <f t="shared" si="45"/>
        <v/>
      </c>
      <c r="K251" s="34" t="str">
        <f t="shared" si="46"/>
        <v/>
      </c>
      <c r="L251" s="26" t="str">
        <f t="shared" si="42"/>
        <v/>
      </c>
      <c r="M251" s="32"/>
      <c r="N251" s="190"/>
      <c r="O251" s="190"/>
      <c r="P251" s="190"/>
      <c r="Q251" s="190"/>
      <c r="R251" s="23"/>
    </row>
    <row r="252" spans="1:18">
      <c r="A252" s="27">
        <f t="shared" ca="1" si="47"/>
        <v>46079</v>
      </c>
      <c r="B252" s="20"/>
      <c r="C252" s="21"/>
      <c r="D252" s="20"/>
      <c r="E252" s="21"/>
      <c r="F252" s="22"/>
      <c r="G252" s="22"/>
      <c r="H252" s="34" t="str">
        <f t="shared" si="43"/>
        <v/>
      </c>
      <c r="I252" s="34" t="str">
        <f t="shared" si="44"/>
        <v/>
      </c>
      <c r="J252" s="34" t="str">
        <f t="shared" si="45"/>
        <v/>
      </c>
      <c r="K252" s="34" t="str">
        <f t="shared" si="46"/>
        <v/>
      </c>
      <c r="L252" s="26" t="str">
        <f t="shared" si="42"/>
        <v/>
      </c>
      <c r="M252" s="32"/>
      <c r="N252" s="190"/>
      <c r="O252" s="190"/>
      <c r="P252" s="190"/>
      <c r="Q252" s="190"/>
      <c r="R252" s="23"/>
    </row>
    <row r="253" spans="1:18">
      <c r="A253" s="27">
        <f t="shared" ca="1" si="47"/>
        <v>46080</v>
      </c>
      <c r="B253" s="20"/>
      <c r="C253" s="21"/>
      <c r="D253" s="20"/>
      <c r="E253" s="21"/>
      <c r="F253" s="22"/>
      <c r="G253" s="22"/>
      <c r="H253" s="34" t="str">
        <f t="shared" si="43"/>
        <v/>
      </c>
      <c r="I253" s="34" t="str">
        <f t="shared" si="44"/>
        <v/>
      </c>
      <c r="J253" s="34" t="str">
        <f t="shared" si="45"/>
        <v/>
      </c>
      <c r="K253" s="34" t="str">
        <f t="shared" si="46"/>
        <v/>
      </c>
      <c r="L253" s="26" t="str">
        <f t="shared" si="42"/>
        <v/>
      </c>
      <c r="M253" s="32"/>
      <c r="N253" s="190"/>
      <c r="O253" s="190"/>
      <c r="P253" s="190"/>
      <c r="Q253" s="190"/>
      <c r="R253" s="23"/>
    </row>
    <row r="254" spans="1:18">
      <c r="A254" s="27">
        <f t="shared" ca="1" si="47"/>
        <v>46081</v>
      </c>
      <c r="B254" s="20"/>
      <c r="C254" s="21"/>
      <c r="D254" s="20"/>
      <c r="E254" s="21"/>
      <c r="F254" s="22"/>
      <c r="G254" s="22"/>
      <c r="H254" s="34" t="str">
        <f t="shared" si="43"/>
        <v/>
      </c>
      <c r="I254" s="34" t="str">
        <f t="shared" si="44"/>
        <v/>
      </c>
      <c r="J254" s="34" t="str">
        <f t="shared" si="45"/>
        <v/>
      </c>
      <c r="K254" s="34" t="str">
        <f t="shared" si="46"/>
        <v/>
      </c>
      <c r="L254" s="26" t="str">
        <f>IF(AND($B254="",$D254=""),"",($C254-$B254-$F254)+($E254-$D254-$G254))</f>
        <v/>
      </c>
      <c r="M254" s="32"/>
      <c r="N254" s="190"/>
      <c r="O254" s="190"/>
      <c r="P254" s="190"/>
      <c r="Q254" s="190"/>
      <c r="R254" s="23"/>
    </row>
    <row r="255" spans="1:18">
      <c r="A255" s="27">
        <f t="shared" ca="1" si="47"/>
        <v>46082</v>
      </c>
      <c r="B255" s="20"/>
      <c r="C255" s="21"/>
      <c r="D255" s="20"/>
      <c r="E255" s="21"/>
      <c r="F255" s="22"/>
      <c r="G255" s="22"/>
      <c r="H255" s="34" t="str">
        <f t="shared" si="43"/>
        <v/>
      </c>
      <c r="I255" s="34" t="str">
        <f t="shared" si="44"/>
        <v/>
      </c>
      <c r="J255" s="34" t="str">
        <f t="shared" si="45"/>
        <v/>
      </c>
      <c r="K255" s="34" t="str">
        <f t="shared" si="46"/>
        <v/>
      </c>
      <c r="L255" s="26" t="str">
        <f>IF(AND($B255="",$D255=""),"",($C255-$B255-$F255)+($E255-$D255-$G255))</f>
        <v/>
      </c>
      <c r="M255" s="32"/>
      <c r="N255" s="190"/>
      <c r="O255" s="190"/>
      <c r="P255" s="190"/>
      <c r="Q255" s="190"/>
      <c r="R255" s="23"/>
    </row>
    <row r="256" spans="1:18">
      <c r="A256" s="27">
        <f t="shared" ca="1" si="47"/>
        <v>46083</v>
      </c>
      <c r="B256" s="20"/>
      <c r="C256" s="21"/>
      <c r="D256" s="20"/>
      <c r="E256" s="21"/>
      <c r="F256" s="22"/>
      <c r="G256" s="22"/>
      <c r="H256" s="34" t="str">
        <f t="shared" si="43"/>
        <v/>
      </c>
      <c r="I256" s="34" t="str">
        <f t="shared" si="44"/>
        <v/>
      </c>
      <c r="J256" s="34" t="str">
        <f t="shared" si="45"/>
        <v/>
      </c>
      <c r="K256" s="34" t="str">
        <f t="shared" si="46"/>
        <v/>
      </c>
      <c r="L256" s="26" t="str">
        <f>IF(AND($B256="",$D256=""),"",($C256-$B256-$F256)+($E256-$D256-$G256))</f>
        <v/>
      </c>
      <c r="M256" s="32"/>
      <c r="N256" s="190"/>
      <c r="O256" s="190"/>
      <c r="P256" s="190"/>
      <c r="Q256" s="190"/>
      <c r="R256" s="23"/>
    </row>
    <row r="257" spans="1:18">
      <c r="A257" s="27">
        <f t="shared" ca="1" si="47"/>
        <v>46084</v>
      </c>
      <c r="B257" s="20"/>
      <c r="C257" s="21"/>
      <c r="D257" s="20"/>
      <c r="E257" s="21"/>
      <c r="F257" s="22"/>
      <c r="G257" s="22"/>
      <c r="H257" s="34" t="str">
        <f t="shared" si="43"/>
        <v/>
      </c>
      <c r="I257" s="34" t="str">
        <f t="shared" si="44"/>
        <v/>
      </c>
      <c r="J257" s="34" t="str">
        <f t="shared" si="45"/>
        <v/>
      </c>
      <c r="K257" s="34" t="str">
        <f t="shared" si="46"/>
        <v/>
      </c>
      <c r="L257" s="26" t="str">
        <f>IF(AND($B257="",$D257=""),"",($C257-$B257-$F257)+($E257-$D257-$G257))</f>
        <v/>
      </c>
      <c r="M257" s="32"/>
      <c r="N257" s="190"/>
      <c r="O257" s="190"/>
      <c r="P257" s="190"/>
      <c r="Q257" s="190"/>
      <c r="R257" s="23"/>
    </row>
    <row r="258" spans="1:18">
      <c r="A258" s="5" t="s">
        <v>11</v>
      </c>
      <c r="B258" s="191"/>
      <c r="C258" s="192"/>
      <c r="D258" s="191"/>
      <c r="E258" s="192"/>
      <c r="F258" s="26" t="str">
        <f>IF(SUM($F227:$F257)=0,"",SUM($F227:$F257))</f>
        <v/>
      </c>
      <c r="G258" s="26" t="str">
        <f>IF(SUM($G227:$G257)=0,"",SUM($G227:$G257))</f>
        <v/>
      </c>
      <c r="H258" s="26" t="str">
        <f>IF(SUM(H227:H257)=0,"",SUM(H227:H257))</f>
        <v/>
      </c>
      <c r="I258" s="26" t="str">
        <f>IF(SUM(I227:I257)=0,"",SUM(I227:I257))</f>
        <v/>
      </c>
      <c r="J258" s="26" t="str">
        <f>IF(SUM(J227:J257)=0,"",SUM(J227:J257))</f>
        <v/>
      </c>
      <c r="K258" s="26" t="str">
        <f>IF(SUM(K227:K257)=0,"",SUM(K227:K257))</f>
        <v/>
      </c>
      <c r="L258" s="26" t="str">
        <f>IF(SUM($L227:$L257)=0,"",SUM($L227:$L257))</f>
        <v/>
      </c>
      <c r="M258" s="33"/>
      <c r="N258" s="193"/>
      <c r="O258" s="193"/>
      <c r="P258" s="193"/>
      <c r="Q258" s="193"/>
      <c r="R258" s="6"/>
    </row>
    <row r="260" spans="1:18" ht="27" customHeight="1">
      <c r="A260" s="194" t="s">
        <v>22</v>
      </c>
      <c r="B260" s="189" t="s">
        <v>103</v>
      </c>
      <c r="C260" s="189"/>
      <c r="D260" s="189"/>
      <c r="E260" s="189"/>
      <c r="F260" s="189" t="s">
        <v>23</v>
      </c>
      <c r="G260" s="189"/>
      <c r="H260" s="189" t="s">
        <v>88</v>
      </c>
      <c r="I260" s="189"/>
      <c r="J260" s="189"/>
      <c r="K260" s="189"/>
      <c r="L260" s="189" t="s">
        <v>87</v>
      </c>
      <c r="M260" s="195" t="s">
        <v>96</v>
      </c>
      <c r="N260" s="194" t="s">
        <v>25</v>
      </c>
      <c r="O260" s="194"/>
      <c r="P260" s="194"/>
      <c r="Q260" s="194"/>
      <c r="R260" s="189" t="s">
        <v>100</v>
      </c>
    </row>
    <row r="261" spans="1:18" ht="14.25" customHeight="1">
      <c r="A261" s="194"/>
      <c r="B261" s="189" t="s">
        <v>82</v>
      </c>
      <c r="C261" s="189"/>
      <c r="D261" s="189" t="s">
        <v>84</v>
      </c>
      <c r="E261" s="189"/>
      <c r="F261" s="189"/>
      <c r="G261" s="189"/>
      <c r="H261" s="189" t="s">
        <v>90</v>
      </c>
      <c r="I261" s="189"/>
      <c r="J261" s="189" t="s">
        <v>89</v>
      </c>
      <c r="K261" s="189"/>
      <c r="L261" s="189"/>
      <c r="M261" s="196"/>
      <c r="N261" s="194"/>
      <c r="O261" s="194"/>
      <c r="P261" s="194"/>
      <c r="Q261" s="194"/>
      <c r="R261" s="189"/>
    </row>
    <row r="262" spans="1:18">
      <c r="A262" s="194"/>
      <c r="B262" s="43" t="s">
        <v>26</v>
      </c>
      <c r="C262" s="43" t="s">
        <v>27</v>
      </c>
      <c r="D262" s="43" t="s">
        <v>26</v>
      </c>
      <c r="E262" s="43" t="s">
        <v>27</v>
      </c>
      <c r="F262" s="44" t="s">
        <v>85</v>
      </c>
      <c r="G262" s="44" t="s">
        <v>86</v>
      </c>
      <c r="H262" s="44" t="s">
        <v>81</v>
      </c>
      <c r="I262" s="44" t="s">
        <v>83</v>
      </c>
      <c r="J262" s="44" t="s">
        <v>81</v>
      </c>
      <c r="K262" s="44" t="s">
        <v>95</v>
      </c>
      <c r="L262" s="189"/>
      <c r="M262" s="197"/>
      <c r="N262" s="194"/>
      <c r="O262" s="194"/>
      <c r="P262" s="194"/>
      <c r="Q262" s="194"/>
      <c r="R262" s="194"/>
    </row>
    <row r="263" spans="1:18">
      <c r="A263" s="27" cm="1">
        <f t="array" aca="1" ref="A263" ca="1">DATE("2025","8"+7,IFERROR(INDIRECT(T1),"1"))</f>
        <v>46082</v>
      </c>
      <c r="B263" s="20"/>
      <c r="C263" s="21"/>
      <c r="D263" s="20"/>
      <c r="E263" s="21"/>
      <c r="F263" s="22"/>
      <c r="G263" s="22"/>
      <c r="H263" s="34" t="str">
        <f>IF(OR(B263="",LEFT(M263,1)="✓"),"",C263-B263-F263)</f>
        <v/>
      </c>
      <c r="I263" s="34" t="str">
        <f>IF(OR(D263="",LEFT(M263,1)="✓"),"",E263-D263-G263)</f>
        <v/>
      </c>
      <c r="J263" s="34" t="str">
        <f>IF(AND(B263&lt;&gt;"",M263="✓所定"),C263-B263-F263,"")</f>
        <v/>
      </c>
      <c r="K263" s="34" t="str">
        <f>IF(AND(B263&lt;&gt;"",M263="✓法定"),C263-B263-F263,"")</f>
        <v/>
      </c>
      <c r="L263" s="34" t="str">
        <f>IF(AND($B263="",$D263=""),"",($C263-$B263-$F263)+($E263-$D263-$G263))</f>
        <v/>
      </c>
      <c r="M263" s="32"/>
      <c r="N263" s="190"/>
      <c r="O263" s="190"/>
      <c r="P263" s="190"/>
      <c r="Q263" s="190"/>
      <c r="R263" s="23"/>
    </row>
    <row r="264" spans="1:18">
      <c r="A264" s="27">
        <f ca="1">A263+1</f>
        <v>46083</v>
      </c>
      <c r="B264" s="20"/>
      <c r="C264" s="21"/>
      <c r="D264" s="20"/>
      <c r="E264" s="21"/>
      <c r="F264" s="22"/>
      <c r="G264" s="22"/>
      <c r="H264" s="34" t="str">
        <f t="shared" ref="H264:H293" si="48">IF(OR(B264="",LEFT(M264,1)="✓"),"",C264-B264-F264)</f>
        <v/>
      </c>
      <c r="I264" s="34" t="str">
        <f t="shared" ref="I264:I293" si="49">IF(OR(D264="",LEFT(M264,1)="✓"),"",E264-D264-G264)</f>
        <v/>
      </c>
      <c r="J264" s="34" t="str">
        <f t="shared" ref="J264:J293" si="50">IF(AND(B264&lt;&gt;"",M264="✓所定"),C264-B264-F264,"")</f>
        <v/>
      </c>
      <c r="K264" s="34" t="str">
        <f t="shared" ref="K264:K293" si="51">IF(AND(B264&lt;&gt;"",M264="✓法定"),C264-B264-F264,"")</f>
        <v/>
      </c>
      <c r="L264" s="34" t="str">
        <f t="shared" ref="L264:L288" si="52">IF(AND($B264="",$D264=""),"",($C264-$B264-$F264)+($E264-$D264-$G264))</f>
        <v/>
      </c>
      <c r="M264" s="32"/>
      <c r="N264" s="190"/>
      <c r="O264" s="190"/>
      <c r="P264" s="190"/>
      <c r="Q264" s="190"/>
      <c r="R264" s="23"/>
    </row>
    <row r="265" spans="1:18">
      <c r="A265" s="27">
        <f t="shared" ref="A265:A293" ca="1" si="53">A264+1</f>
        <v>46084</v>
      </c>
      <c r="B265" s="20"/>
      <c r="C265" s="21"/>
      <c r="D265" s="20"/>
      <c r="E265" s="21"/>
      <c r="F265" s="22"/>
      <c r="G265" s="22"/>
      <c r="H265" s="34" t="str">
        <f t="shared" si="48"/>
        <v/>
      </c>
      <c r="I265" s="34" t="str">
        <f t="shared" si="49"/>
        <v/>
      </c>
      <c r="J265" s="34" t="str">
        <f t="shared" si="50"/>
        <v/>
      </c>
      <c r="K265" s="34" t="str">
        <f t="shared" si="51"/>
        <v/>
      </c>
      <c r="L265" s="34" t="str">
        <f t="shared" si="52"/>
        <v/>
      </c>
      <c r="M265" s="32"/>
      <c r="N265" s="190"/>
      <c r="O265" s="190"/>
      <c r="P265" s="190"/>
      <c r="Q265" s="190"/>
      <c r="R265" s="23"/>
    </row>
    <row r="266" spans="1:18">
      <c r="A266" s="27">
        <f t="shared" ca="1" si="53"/>
        <v>46085</v>
      </c>
      <c r="B266" s="20"/>
      <c r="C266" s="21"/>
      <c r="D266" s="20"/>
      <c r="E266" s="21"/>
      <c r="F266" s="22"/>
      <c r="G266" s="22"/>
      <c r="H266" s="34" t="str">
        <f t="shared" si="48"/>
        <v/>
      </c>
      <c r="I266" s="34" t="str">
        <f t="shared" si="49"/>
        <v/>
      </c>
      <c r="J266" s="34" t="str">
        <f t="shared" si="50"/>
        <v/>
      </c>
      <c r="K266" s="34" t="str">
        <f t="shared" si="51"/>
        <v/>
      </c>
      <c r="L266" s="34" t="str">
        <f t="shared" si="52"/>
        <v/>
      </c>
      <c r="M266" s="32"/>
      <c r="N266" s="190"/>
      <c r="O266" s="190"/>
      <c r="P266" s="190"/>
      <c r="Q266" s="190"/>
      <c r="R266" s="23"/>
    </row>
    <row r="267" spans="1:18">
      <c r="A267" s="27">
        <f t="shared" ca="1" si="53"/>
        <v>46086</v>
      </c>
      <c r="B267" s="20"/>
      <c r="C267" s="21"/>
      <c r="D267" s="20"/>
      <c r="E267" s="21"/>
      <c r="F267" s="22"/>
      <c r="G267" s="22"/>
      <c r="H267" s="34" t="str">
        <f t="shared" si="48"/>
        <v/>
      </c>
      <c r="I267" s="34" t="str">
        <f t="shared" si="49"/>
        <v/>
      </c>
      <c r="J267" s="34" t="str">
        <f t="shared" si="50"/>
        <v/>
      </c>
      <c r="K267" s="34" t="str">
        <f t="shared" si="51"/>
        <v/>
      </c>
      <c r="L267" s="34" t="str">
        <f t="shared" si="52"/>
        <v/>
      </c>
      <c r="M267" s="32"/>
      <c r="N267" s="190"/>
      <c r="O267" s="190"/>
      <c r="P267" s="190"/>
      <c r="Q267" s="190"/>
      <c r="R267" s="23"/>
    </row>
    <row r="268" spans="1:18">
      <c r="A268" s="27">
        <f t="shared" ca="1" si="53"/>
        <v>46087</v>
      </c>
      <c r="B268" s="20"/>
      <c r="C268" s="21"/>
      <c r="D268" s="20"/>
      <c r="E268" s="21"/>
      <c r="F268" s="22"/>
      <c r="G268" s="22"/>
      <c r="H268" s="34" t="str">
        <f t="shared" si="48"/>
        <v/>
      </c>
      <c r="I268" s="34" t="str">
        <f t="shared" si="49"/>
        <v/>
      </c>
      <c r="J268" s="34" t="str">
        <f t="shared" si="50"/>
        <v/>
      </c>
      <c r="K268" s="34" t="str">
        <f t="shared" si="51"/>
        <v/>
      </c>
      <c r="L268" s="34" t="str">
        <f t="shared" si="52"/>
        <v/>
      </c>
      <c r="M268" s="32"/>
      <c r="N268" s="190"/>
      <c r="O268" s="190"/>
      <c r="P268" s="190"/>
      <c r="Q268" s="190"/>
      <c r="R268" s="23"/>
    </row>
    <row r="269" spans="1:18">
      <c r="A269" s="27">
        <f t="shared" ca="1" si="53"/>
        <v>46088</v>
      </c>
      <c r="B269" s="20"/>
      <c r="C269" s="21"/>
      <c r="D269" s="20"/>
      <c r="E269" s="21"/>
      <c r="F269" s="22"/>
      <c r="G269" s="22"/>
      <c r="H269" s="34" t="str">
        <f t="shared" si="48"/>
        <v/>
      </c>
      <c r="I269" s="34" t="str">
        <f t="shared" si="49"/>
        <v/>
      </c>
      <c r="J269" s="34" t="str">
        <f t="shared" si="50"/>
        <v/>
      </c>
      <c r="K269" s="34" t="str">
        <f t="shared" si="51"/>
        <v/>
      </c>
      <c r="L269" s="34" t="str">
        <f t="shared" si="52"/>
        <v/>
      </c>
      <c r="M269" s="32"/>
      <c r="N269" s="190"/>
      <c r="O269" s="190"/>
      <c r="P269" s="190"/>
      <c r="Q269" s="190"/>
      <c r="R269" s="23"/>
    </row>
    <row r="270" spans="1:18">
      <c r="A270" s="27">
        <f t="shared" ca="1" si="53"/>
        <v>46089</v>
      </c>
      <c r="B270" s="20"/>
      <c r="C270" s="21"/>
      <c r="D270" s="20"/>
      <c r="E270" s="21"/>
      <c r="F270" s="22"/>
      <c r="G270" s="22"/>
      <c r="H270" s="34" t="str">
        <f t="shared" si="48"/>
        <v/>
      </c>
      <c r="I270" s="34" t="str">
        <f t="shared" si="49"/>
        <v/>
      </c>
      <c r="J270" s="34" t="str">
        <f t="shared" si="50"/>
        <v/>
      </c>
      <c r="K270" s="34" t="str">
        <f t="shared" si="51"/>
        <v/>
      </c>
      <c r="L270" s="34" t="str">
        <f t="shared" si="52"/>
        <v/>
      </c>
      <c r="M270" s="32"/>
      <c r="N270" s="190"/>
      <c r="O270" s="190"/>
      <c r="P270" s="190"/>
      <c r="Q270" s="190"/>
      <c r="R270" s="23"/>
    </row>
    <row r="271" spans="1:18">
      <c r="A271" s="27">
        <f t="shared" ca="1" si="53"/>
        <v>46090</v>
      </c>
      <c r="B271" s="20"/>
      <c r="C271" s="21"/>
      <c r="D271" s="20"/>
      <c r="E271" s="21"/>
      <c r="F271" s="22"/>
      <c r="G271" s="22"/>
      <c r="H271" s="34" t="str">
        <f t="shared" si="48"/>
        <v/>
      </c>
      <c r="I271" s="34" t="str">
        <f t="shared" si="49"/>
        <v/>
      </c>
      <c r="J271" s="34" t="str">
        <f t="shared" si="50"/>
        <v/>
      </c>
      <c r="K271" s="34" t="str">
        <f t="shared" si="51"/>
        <v/>
      </c>
      <c r="L271" s="34" t="str">
        <f t="shared" si="52"/>
        <v/>
      </c>
      <c r="M271" s="32"/>
      <c r="N271" s="190"/>
      <c r="O271" s="190"/>
      <c r="P271" s="190"/>
      <c r="Q271" s="190"/>
      <c r="R271" s="23"/>
    </row>
    <row r="272" spans="1:18">
      <c r="A272" s="27">
        <f t="shared" ca="1" si="53"/>
        <v>46091</v>
      </c>
      <c r="B272" s="20"/>
      <c r="C272" s="21"/>
      <c r="D272" s="20"/>
      <c r="E272" s="21"/>
      <c r="F272" s="22"/>
      <c r="G272" s="22"/>
      <c r="H272" s="34" t="str">
        <f t="shared" si="48"/>
        <v/>
      </c>
      <c r="I272" s="34" t="str">
        <f t="shared" si="49"/>
        <v/>
      </c>
      <c r="J272" s="34" t="str">
        <f t="shared" si="50"/>
        <v/>
      </c>
      <c r="K272" s="34" t="str">
        <f t="shared" si="51"/>
        <v/>
      </c>
      <c r="L272" s="34" t="str">
        <f t="shared" si="52"/>
        <v/>
      </c>
      <c r="M272" s="32"/>
      <c r="N272" s="190"/>
      <c r="O272" s="190"/>
      <c r="P272" s="190"/>
      <c r="Q272" s="190"/>
      <c r="R272" s="23"/>
    </row>
    <row r="273" spans="1:18">
      <c r="A273" s="27">
        <f t="shared" ca="1" si="53"/>
        <v>46092</v>
      </c>
      <c r="B273" s="20"/>
      <c r="C273" s="21"/>
      <c r="D273" s="20"/>
      <c r="E273" s="21"/>
      <c r="F273" s="22"/>
      <c r="G273" s="22"/>
      <c r="H273" s="34" t="str">
        <f t="shared" si="48"/>
        <v/>
      </c>
      <c r="I273" s="34" t="str">
        <f t="shared" si="49"/>
        <v/>
      </c>
      <c r="J273" s="34" t="str">
        <f t="shared" si="50"/>
        <v/>
      </c>
      <c r="K273" s="34" t="str">
        <f t="shared" si="51"/>
        <v/>
      </c>
      <c r="L273" s="34" t="str">
        <f t="shared" si="52"/>
        <v/>
      </c>
      <c r="M273" s="32"/>
      <c r="N273" s="190"/>
      <c r="O273" s="190"/>
      <c r="P273" s="190"/>
      <c r="Q273" s="190"/>
      <c r="R273" s="23"/>
    </row>
    <row r="274" spans="1:18">
      <c r="A274" s="27">
        <f t="shared" ca="1" si="53"/>
        <v>46093</v>
      </c>
      <c r="B274" s="20"/>
      <c r="C274" s="21"/>
      <c r="D274" s="20"/>
      <c r="E274" s="21"/>
      <c r="F274" s="22"/>
      <c r="G274" s="22"/>
      <c r="H274" s="34" t="str">
        <f t="shared" si="48"/>
        <v/>
      </c>
      <c r="I274" s="34" t="str">
        <f t="shared" si="49"/>
        <v/>
      </c>
      <c r="J274" s="34" t="str">
        <f t="shared" si="50"/>
        <v/>
      </c>
      <c r="K274" s="34" t="str">
        <f t="shared" si="51"/>
        <v/>
      </c>
      <c r="L274" s="34" t="str">
        <f t="shared" si="52"/>
        <v/>
      </c>
      <c r="M274" s="32"/>
      <c r="N274" s="190"/>
      <c r="O274" s="190"/>
      <c r="P274" s="190"/>
      <c r="Q274" s="190"/>
      <c r="R274" s="23"/>
    </row>
    <row r="275" spans="1:18">
      <c r="A275" s="27">
        <f t="shared" ca="1" si="53"/>
        <v>46094</v>
      </c>
      <c r="B275" s="20"/>
      <c r="C275" s="21"/>
      <c r="D275" s="20"/>
      <c r="E275" s="21"/>
      <c r="F275" s="22"/>
      <c r="G275" s="22"/>
      <c r="H275" s="34" t="str">
        <f t="shared" si="48"/>
        <v/>
      </c>
      <c r="I275" s="34" t="str">
        <f t="shared" si="49"/>
        <v/>
      </c>
      <c r="J275" s="34" t="str">
        <f t="shared" si="50"/>
        <v/>
      </c>
      <c r="K275" s="34" t="str">
        <f t="shared" si="51"/>
        <v/>
      </c>
      <c r="L275" s="34" t="str">
        <f t="shared" si="52"/>
        <v/>
      </c>
      <c r="M275" s="32"/>
      <c r="N275" s="190"/>
      <c r="O275" s="190"/>
      <c r="P275" s="190"/>
      <c r="Q275" s="190"/>
      <c r="R275" s="23"/>
    </row>
    <row r="276" spans="1:18">
      <c r="A276" s="27">
        <f t="shared" ca="1" si="53"/>
        <v>46095</v>
      </c>
      <c r="B276" s="20"/>
      <c r="C276" s="21"/>
      <c r="D276" s="20"/>
      <c r="E276" s="21"/>
      <c r="F276" s="22"/>
      <c r="G276" s="22"/>
      <c r="H276" s="34" t="str">
        <f t="shared" si="48"/>
        <v/>
      </c>
      <c r="I276" s="34" t="str">
        <f t="shared" si="49"/>
        <v/>
      </c>
      <c r="J276" s="34" t="str">
        <f t="shared" si="50"/>
        <v/>
      </c>
      <c r="K276" s="34" t="str">
        <f t="shared" si="51"/>
        <v/>
      </c>
      <c r="L276" s="34" t="str">
        <f t="shared" si="52"/>
        <v/>
      </c>
      <c r="M276" s="32"/>
      <c r="N276" s="190"/>
      <c r="O276" s="190"/>
      <c r="P276" s="190"/>
      <c r="Q276" s="190"/>
      <c r="R276" s="23"/>
    </row>
    <row r="277" spans="1:18">
      <c r="A277" s="27">
        <f t="shared" ca="1" si="53"/>
        <v>46096</v>
      </c>
      <c r="B277" s="20"/>
      <c r="C277" s="21"/>
      <c r="D277" s="20"/>
      <c r="E277" s="21"/>
      <c r="F277" s="22"/>
      <c r="G277" s="22"/>
      <c r="H277" s="34" t="str">
        <f t="shared" si="48"/>
        <v/>
      </c>
      <c r="I277" s="34" t="str">
        <f t="shared" si="49"/>
        <v/>
      </c>
      <c r="J277" s="34" t="str">
        <f t="shared" si="50"/>
        <v/>
      </c>
      <c r="K277" s="34" t="str">
        <f t="shared" si="51"/>
        <v/>
      </c>
      <c r="L277" s="34" t="str">
        <f t="shared" si="52"/>
        <v/>
      </c>
      <c r="M277" s="32"/>
      <c r="N277" s="190"/>
      <c r="O277" s="190"/>
      <c r="P277" s="190"/>
      <c r="Q277" s="190"/>
      <c r="R277" s="23"/>
    </row>
    <row r="278" spans="1:18">
      <c r="A278" s="27">
        <f t="shared" ca="1" si="53"/>
        <v>46097</v>
      </c>
      <c r="B278" s="20"/>
      <c r="C278" s="21"/>
      <c r="D278" s="20"/>
      <c r="E278" s="21"/>
      <c r="F278" s="22"/>
      <c r="G278" s="22"/>
      <c r="H278" s="34" t="str">
        <f t="shared" si="48"/>
        <v/>
      </c>
      <c r="I278" s="34" t="str">
        <f t="shared" si="49"/>
        <v/>
      </c>
      <c r="J278" s="34" t="str">
        <f t="shared" si="50"/>
        <v/>
      </c>
      <c r="K278" s="34" t="str">
        <f t="shared" si="51"/>
        <v/>
      </c>
      <c r="L278" s="34" t="str">
        <f t="shared" si="52"/>
        <v/>
      </c>
      <c r="M278" s="32"/>
      <c r="N278" s="190"/>
      <c r="O278" s="190"/>
      <c r="P278" s="190"/>
      <c r="Q278" s="190"/>
      <c r="R278" s="23"/>
    </row>
    <row r="279" spans="1:18">
      <c r="A279" s="27">
        <f t="shared" ca="1" si="53"/>
        <v>46098</v>
      </c>
      <c r="B279" s="20"/>
      <c r="C279" s="21"/>
      <c r="D279" s="20"/>
      <c r="E279" s="21"/>
      <c r="F279" s="22"/>
      <c r="G279" s="22"/>
      <c r="H279" s="34" t="str">
        <f t="shared" si="48"/>
        <v/>
      </c>
      <c r="I279" s="34" t="str">
        <f t="shared" si="49"/>
        <v/>
      </c>
      <c r="J279" s="34" t="str">
        <f t="shared" si="50"/>
        <v/>
      </c>
      <c r="K279" s="34" t="str">
        <f t="shared" si="51"/>
        <v/>
      </c>
      <c r="L279" s="34" t="str">
        <f t="shared" si="52"/>
        <v/>
      </c>
      <c r="M279" s="32"/>
      <c r="N279" s="190"/>
      <c r="O279" s="190"/>
      <c r="P279" s="190"/>
      <c r="Q279" s="190"/>
      <c r="R279" s="23"/>
    </row>
    <row r="280" spans="1:18">
      <c r="A280" s="27">
        <f t="shared" ca="1" si="53"/>
        <v>46099</v>
      </c>
      <c r="B280" s="20"/>
      <c r="C280" s="21"/>
      <c r="D280" s="20"/>
      <c r="E280" s="21"/>
      <c r="F280" s="22"/>
      <c r="G280" s="22"/>
      <c r="H280" s="34" t="str">
        <f t="shared" si="48"/>
        <v/>
      </c>
      <c r="I280" s="34" t="str">
        <f t="shared" si="49"/>
        <v/>
      </c>
      <c r="J280" s="34" t="str">
        <f t="shared" si="50"/>
        <v/>
      </c>
      <c r="K280" s="34" t="str">
        <f t="shared" si="51"/>
        <v/>
      </c>
      <c r="L280" s="34" t="str">
        <f t="shared" si="52"/>
        <v/>
      </c>
      <c r="M280" s="32"/>
      <c r="N280" s="190"/>
      <c r="O280" s="190"/>
      <c r="P280" s="190"/>
      <c r="Q280" s="190"/>
      <c r="R280" s="23"/>
    </row>
    <row r="281" spans="1:18">
      <c r="A281" s="27">
        <f t="shared" ca="1" si="53"/>
        <v>46100</v>
      </c>
      <c r="B281" s="20"/>
      <c r="C281" s="21"/>
      <c r="D281" s="20"/>
      <c r="E281" s="21"/>
      <c r="F281" s="22"/>
      <c r="G281" s="22"/>
      <c r="H281" s="34" t="str">
        <f t="shared" si="48"/>
        <v/>
      </c>
      <c r="I281" s="34" t="str">
        <f t="shared" si="49"/>
        <v/>
      </c>
      <c r="J281" s="34" t="str">
        <f t="shared" si="50"/>
        <v/>
      </c>
      <c r="K281" s="34" t="str">
        <f t="shared" si="51"/>
        <v/>
      </c>
      <c r="L281" s="34" t="str">
        <f t="shared" si="52"/>
        <v/>
      </c>
      <c r="M281" s="32"/>
      <c r="N281" s="190"/>
      <c r="O281" s="190"/>
      <c r="P281" s="190"/>
      <c r="Q281" s="190"/>
      <c r="R281" s="23"/>
    </row>
    <row r="282" spans="1:18">
      <c r="A282" s="27">
        <f t="shared" ca="1" si="53"/>
        <v>46101</v>
      </c>
      <c r="B282" s="20"/>
      <c r="C282" s="21"/>
      <c r="D282" s="20"/>
      <c r="E282" s="21"/>
      <c r="F282" s="22"/>
      <c r="G282" s="22"/>
      <c r="H282" s="34" t="str">
        <f t="shared" si="48"/>
        <v/>
      </c>
      <c r="I282" s="34" t="str">
        <f t="shared" si="49"/>
        <v/>
      </c>
      <c r="J282" s="34" t="str">
        <f t="shared" si="50"/>
        <v/>
      </c>
      <c r="K282" s="34" t="str">
        <f t="shared" si="51"/>
        <v/>
      </c>
      <c r="L282" s="34" t="str">
        <f t="shared" si="52"/>
        <v/>
      </c>
      <c r="M282" s="32"/>
      <c r="N282" s="190"/>
      <c r="O282" s="190"/>
      <c r="P282" s="190"/>
      <c r="Q282" s="190"/>
      <c r="R282" s="23"/>
    </row>
    <row r="283" spans="1:18">
      <c r="A283" s="27">
        <f t="shared" ca="1" si="53"/>
        <v>46102</v>
      </c>
      <c r="B283" s="20"/>
      <c r="C283" s="21"/>
      <c r="D283" s="20"/>
      <c r="E283" s="21"/>
      <c r="F283" s="22"/>
      <c r="G283" s="22"/>
      <c r="H283" s="34" t="str">
        <f t="shared" si="48"/>
        <v/>
      </c>
      <c r="I283" s="34" t="str">
        <f t="shared" si="49"/>
        <v/>
      </c>
      <c r="J283" s="34" t="str">
        <f t="shared" si="50"/>
        <v/>
      </c>
      <c r="K283" s="34" t="str">
        <f t="shared" si="51"/>
        <v/>
      </c>
      <c r="L283" s="34" t="str">
        <f t="shared" si="52"/>
        <v/>
      </c>
      <c r="M283" s="32"/>
      <c r="N283" s="190"/>
      <c r="O283" s="190"/>
      <c r="P283" s="190"/>
      <c r="Q283" s="190"/>
      <c r="R283" s="23"/>
    </row>
    <row r="284" spans="1:18">
      <c r="A284" s="27">
        <f t="shared" ca="1" si="53"/>
        <v>46103</v>
      </c>
      <c r="B284" s="20"/>
      <c r="C284" s="21"/>
      <c r="D284" s="20"/>
      <c r="E284" s="21"/>
      <c r="F284" s="22"/>
      <c r="G284" s="22"/>
      <c r="H284" s="34" t="str">
        <f t="shared" si="48"/>
        <v/>
      </c>
      <c r="I284" s="34" t="str">
        <f t="shared" si="49"/>
        <v/>
      </c>
      <c r="J284" s="34" t="str">
        <f t="shared" si="50"/>
        <v/>
      </c>
      <c r="K284" s="34" t="str">
        <f t="shared" si="51"/>
        <v/>
      </c>
      <c r="L284" s="34" t="str">
        <f t="shared" si="52"/>
        <v/>
      </c>
      <c r="M284" s="32"/>
      <c r="N284" s="190"/>
      <c r="O284" s="190"/>
      <c r="P284" s="190"/>
      <c r="Q284" s="190"/>
      <c r="R284" s="23"/>
    </row>
    <row r="285" spans="1:18">
      <c r="A285" s="27">
        <f t="shared" ca="1" si="53"/>
        <v>46104</v>
      </c>
      <c r="B285" s="20"/>
      <c r="C285" s="21"/>
      <c r="D285" s="20"/>
      <c r="E285" s="21"/>
      <c r="F285" s="22"/>
      <c r="G285" s="22"/>
      <c r="H285" s="34" t="str">
        <f t="shared" si="48"/>
        <v/>
      </c>
      <c r="I285" s="34" t="str">
        <f t="shared" si="49"/>
        <v/>
      </c>
      <c r="J285" s="34" t="str">
        <f t="shared" si="50"/>
        <v/>
      </c>
      <c r="K285" s="34" t="str">
        <f t="shared" si="51"/>
        <v/>
      </c>
      <c r="L285" s="34" t="str">
        <f t="shared" si="52"/>
        <v/>
      </c>
      <c r="M285" s="32"/>
      <c r="N285" s="190"/>
      <c r="O285" s="190"/>
      <c r="P285" s="190"/>
      <c r="Q285" s="190"/>
      <c r="R285" s="23"/>
    </row>
    <row r="286" spans="1:18">
      <c r="A286" s="27">
        <f t="shared" ca="1" si="53"/>
        <v>46105</v>
      </c>
      <c r="B286" s="20"/>
      <c r="C286" s="21"/>
      <c r="D286" s="20"/>
      <c r="E286" s="21"/>
      <c r="F286" s="22"/>
      <c r="G286" s="22"/>
      <c r="H286" s="34" t="str">
        <f t="shared" si="48"/>
        <v/>
      </c>
      <c r="I286" s="34" t="str">
        <f t="shared" si="49"/>
        <v/>
      </c>
      <c r="J286" s="34" t="str">
        <f t="shared" si="50"/>
        <v/>
      </c>
      <c r="K286" s="34" t="str">
        <f t="shared" si="51"/>
        <v/>
      </c>
      <c r="L286" s="34" t="str">
        <f t="shared" si="52"/>
        <v/>
      </c>
      <c r="M286" s="32"/>
      <c r="N286" s="190"/>
      <c r="O286" s="190"/>
      <c r="P286" s="190"/>
      <c r="Q286" s="190"/>
      <c r="R286" s="23"/>
    </row>
    <row r="287" spans="1:18">
      <c r="A287" s="27">
        <f t="shared" ca="1" si="53"/>
        <v>46106</v>
      </c>
      <c r="B287" s="20"/>
      <c r="C287" s="21"/>
      <c r="D287" s="20"/>
      <c r="E287" s="21"/>
      <c r="F287" s="22"/>
      <c r="G287" s="22"/>
      <c r="H287" s="34" t="str">
        <f t="shared" si="48"/>
        <v/>
      </c>
      <c r="I287" s="34" t="str">
        <f t="shared" si="49"/>
        <v/>
      </c>
      <c r="J287" s="34" t="str">
        <f t="shared" si="50"/>
        <v/>
      </c>
      <c r="K287" s="34" t="str">
        <f t="shared" si="51"/>
        <v/>
      </c>
      <c r="L287" s="34" t="str">
        <f t="shared" si="52"/>
        <v/>
      </c>
      <c r="M287" s="32"/>
      <c r="N287" s="190"/>
      <c r="O287" s="190"/>
      <c r="P287" s="190"/>
      <c r="Q287" s="190"/>
      <c r="R287" s="23"/>
    </row>
    <row r="288" spans="1:18">
      <c r="A288" s="27">
        <f t="shared" ca="1" si="53"/>
        <v>46107</v>
      </c>
      <c r="B288" s="20"/>
      <c r="C288" s="21"/>
      <c r="D288" s="20"/>
      <c r="E288" s="21"/>
      <c r="F288" s="22"/>
      <c r="G288" s="22"/>
      <c r="H288" s="34" t="str">
        <f t="shared" si="48"/>
        <v/>
      </c>
      <c r="I288" s="34" t="str">
        <f t="shared" si="49"/>
        <v/>
      </c>
      <c r="J288" s="34" t="str">
        <f t="shared" si="50"/>
        <v/>
      </c>
      <c r="K288" s="34" t="str">
        <f t="shared" si="51"/>
        <v/>
      </c>
      <c r="L288" s="34" t="str">
        <f t="shared" si="52"/>
        <v/>
      </c>
      <c r="M288" s="32"/>
      <c r="N288" s="190"/>
      <c r="O288" s="190"/>
      <c r="P288" s="190"/>
      <c r="Q288" s="190"/>
      <c r="R288" s="23"/>
    </row>
    <row r="289" spans="1:18">
      <c r="A289" s="27">
        <f t="shared" ca="1" si="53"/>
        <v>46108</v>
      </c>
      <c r="B289" s="20"/>
      <c r="C289" s="21"/>
      <c r="D289" s="20"/>
      <c r="E289" s="21"/>
      <c r="F289" s="22"/>
      <c r="G289" s="22"/>
      <c r="H289" s="34" t="str">
        <f t="shared" si="48"/>
        <v/>
      </c>
      <c r="I289" s="34" t="str">
        <f t="shared" si="49"/>
        <v/>
      </c>
      <c r="J289" s="34" t="str">
        <f t="shared" si="50"/>
        <v/>
      </c>
      <c r="K289" s="34" t="str">
        <f t="shared" si="51"/>
        <v/>
      </c>
      <c r="L289" s="34" t="str">
        <f>IF(AND($B289="",$D289=""),"",($C289-$B289-$F289)+($E289-$D289-$G289))</f>
        <v/>
      </c>
      <c r="M289" s="32"/>
      <c r="N289" s="190"/>
      <c r="O289" s="190"/>
      <c r="P289" s="190"/>
      <c r="Q289" s="190"/>
      <c r="R289" s="23"/>
    </row>
    <row r="290" spans="1:18">
      <c r="A290" s="27">
        <f t="shared" ca="1" si="53"/>
        <v>46109</v>
      </c>
      <c r="B290" s="20"/>
      <c r="C290" s="21"/>
      <c r="D290" s="20"/>
      <c r="E290" s="21"/>
      <c r="F290" s="22"/>
      <c r="G290" s="22"/>
      <c r="H290" s="34" t="str">
        <f t="shared" si="48"/>
        <v/>
      </c>
      <c r="I290" s="34" t="str">
        <f t="shared" si="49"/>
        <v/>
      </c>
      <c r="J290" s="34" t="str">
        <f t="shared" si="50"/>
        <v/>
      </c>
      <c r="K290" s="34" t="str">
        <f t="shared" si="51"/>
        <v/>
      </c>
      <c r="L290" s="34" t="str">
        <f>IF(AND($B290="",$D290=""),"",($C290-$B290-$F290)+($E290-$D290-$G290))</f>
        <v/>
      </c>
      <c r="M290" s="32"/>
      <c r="N290" s="190"/>
      <c r="O290" s="190"/>
      <c r="P290" s="190"/>
      <c r="Q290" s="190"/>
      <c r="R290" s="23"/>
    </row>
    <row r="291" spans="1:18">
      <c r="A291" s="27">
        <f t="shared" ca="1" si="53"/>
        <v>46110</v>
      </c>
      <c r="B291" s="20"/>
      <c r="C291" s="21"/>
      <c r="D291" s="20"/>
      <c r="E291" s="21"/>
      <c r="F291" s="22"/>
      <c r="G291" s="22"/>
      <c r="H291" s="34" t="str">
        <f t="shared" si="48"/>
        <v/>
      </c>
      <c r="I291" s="34" t="str">
        <f t="shared" si="49"/>
        <v/>
      </c>
      <c r="J291" s="34" t="str">
        <f t="shared" si="50"/>
        <v/>
      </c>
      <c r="K291" s="34" t="str">
        <f t="shared" si="51"/>
        <v/>
      </c>
      <c r="L291" s="34" t="str">
        <f>IF(AND($B291="",$D291=""),"",($C291-$B291-$F291)+($E291-$D291-$G291))</f>
        <v/>
      </c>
      <c r="M291" s="32"/>
      <c r="N291" s="190"/>
      <c r="O291" s="190"/>
      <c r="P291" s="190"/>
      <c r="Q291" s="190"/>
      <c r="R291" s="23"/>
    </row>
    <row r="292" spans="1:18">
      <c r="A292" s="27">
        <f t="shared" ca="1" si="53"/>
        <v>46111</v>
      </c>
      <c r="B292" s="20"/>
      <c r="C292" s="21"/>
      <c r="D292" s="20"/>
      <c r="E292" s="21"/>
      <c r="F292" s="22"/>
      <c r="G292" s="22"/>
      <c r="H292" s="34" t="str">
        <f t="shared" si="48"/>
        <v/>
      </c>
      <c r="I292" s="34" t="str">
        <f t="shared" si="49"/>
        <v/>
      </c>
      <c r="J292" s="34" t="str">
        <f t="shared" si="50"/>
        <v/>
      </c>
      <c r="K292" s="34" t="str">
        <f t="shared" si="51"/>
        <v/>
      </c>
      <c r="L292" s="34" t="str">
        <f>IF(AND($B292="",$D292=""),"",($C292-$B292-$F292)+($E292-$D292-$G292))</f>
        <v/>
      </c>
      <c r="M292" s="32"/>
      <c r="N292" s="190"/>
      <c r="O292" s="190"/>
      <c r="P292" s="190"/>
      <c r="Q292" s="190"/>
      <c r="R292" s="23"/>
    </row>
    <row r="293" spans="1:18">
      <c r="A293" s="27">
        <f t="shared" ca="1" si="53"/>
        <v>46112</v>
      </c>
      <c r="B293" s="20"/>
      <c r="C293" s="21"/>
      <c r="D293" s="20"/>
      <c r="E293" s="21"/>
      <c r="F293" s="22"/>
      <c r="G293" s="22"/>
      <c r="H293" s="34" t="str">
        <f t="shared" si="48"/>
        <v/>
      </c>
      <c r="I293" s="34" t="str">
        <f t="shared" si="49"/>
        <v/>
      </c>
      <c r="J293" s="34" t="str">
        <f t="shared" si="50"/>
        <v/>
      </c>
      <c r="K293" s="34" t="str">
        <f t="shared" si="51"/>
        <v/>
      </c>
      <c r="L293" s="34" t="str">
        <f>IF(AND($B293="",$D293=""),"",($C293-$B293-$F293)+($E293-$D293-$G293))</f>
        <v/>
      </c>
      <c r="M293" s="32"/>
      <c r="N293" s="190"/>
      <c r="O293" s="190"/>
      <c r="P293" s="190"/>
      <c r="Q293" s="190"/>
      <c r="R293" s="23"/>
    </row>
    <row r="294" spans="1:18">
      <c r="A294" s="5" t="s">
        <v>11</v>
      </c>
      <c r="B294" s="191"/>
      <c r="C294" s="192"/>
      <c r="D294" s="191"/>
      <c r="E294" s="192"/>
      <c r="F294" s="26" t="str">
        <f>IF(SUM($F263:$F293)=0,"",SUM($F263:$F293))</f>
        <v/>
      </c>
      <c r="G294" s="26" t="str">
        <f>IF(SUM($G263:$G293)=0,"",SUM($G263:$G293))</f>
        <v/>
      </c>
      <c r="H294" s="26" t="str">
        <f>IF(SUM(H263:H293)=0,"",SUM(H263:H293))</f>
        <v/>
      </c>
      <c r="I294" s="26" t="str">
        <f>IF(SUM(I263:I293)=0,"",SUM(I263:I293))</f>
        <v/>
      </c>
      <c r="J294" s="26" t="str">
        <f t="shared" ref="J294:K294" si="54">IF(SUM(J263:J293)=0,"",SUM(J263:J293))</f>
        <v/>
      </c>
      <c r="K294" s="26" t="str">
        <f t="shared" si="54"/>
        <v/>
      </c>
      <c r="L294" s="26" t="str">
        <f>IF(SUM($L263:$L293)=0,"",SUM($L263:$L293))</f>
        <v/>
      </c>
      <c r="M294" s="33"/>
      <c r="N294" s="193"/>
      <c r="O294" s="193"/>
      <c r="P294" s="193"/>
      <c r="Q294" s="193"/>
      <c r="R294" s="6"/>
    </row>
  </sheetData>
  <sheetProtection algorithmName="SHA-512" hashValue="8RWs+XZSTdAmssqUB9esKJ8arMvDPQDN6f5gL/75BANgTYJa0OEuyvA+Lf4NqIiCAOXYQZRpS8B6CWzIRi1GNA==" saltValue="o45ScQ7hRafr+437WYcURA==" spinCount="100000" sheet="1" formatRows="0"/>
  <mergeCells count="371">
    <mergeCell ref="A8:A10"/>
    <mergeCell ref="B8:E8"/>
    <mergeCell ref="F8:G9"/>
    <mergeCell ref="H8:K8"/>
    <mergeCell ref="L8:L10"/>
    <mergeCell ref="M8:M10"/>
    <mergeCell ref="N8:Q10"/>
    <mergeCell ref="R8:R10"/>
    <mergeCell ref="B9:C9"/>
    <mergeCell ref="D9:E9"/>
    <mergeCell ref="H9:I9"/>
    <mergeCell ref="J9:K9"/>
    <mergeCell ref="N11:Q11"/>
    <mergeCell ref="B4:L4"/>
    <mergeCell ref="P4:R4"/>
    <mergeCell ref="B5:L5"/>
    <mergeCell ref="N18:Q18"/>
    <mergeCell ref="N19:Q19"/>
    <mergeCell ref="N20:Q20"/>
    <mergeCell ref="N21:Q21"/>
    <mergeCell ref="N22:Q22"/>
    <mergeCell ref="N23:Q23"/>
    <mergeCell ref="N12:Q12"/>
    <mergeCell ref="N13:Q13"/>
    <mergeCell ref="N14:Q14"/>
    <mergeCell ref="N15:Q15"/>
    <mergeCell ref="N16:Q16"/>
    <mergeCell ref="N17:Q17"/>
    <mergeCell ref="N30:Q30"/>
    <mergeCell ref="N31:Q31"/>
    <mergeCell ref="N32:Q32"/>
    <mergeCell ref="N33:Q33"/>
    <mergeCell ref="N34:Q34"/>
    <mergeCell ref="N35:Q35"/>
    <mergeCell ref="N24:Q24"/>
    <mergeCell ref="N25:Q25"/>
    <mergeCell ref="N26:Q26"/>
    <mergeCell ref="N27:Q27"/>
    <mergeCell ref="N28:Q28"/>
    <mergeCell ref="N29:Q29"/>
    <mergeCell ref="A44:A46"/>
    <mergeCell ref="B44:E44"/>
    <mergeCell ref="F44:G45"/>
    <mergeCell ref="H44:K44"/>
    <mergeCell ref="L44:L46"/>
    <mergeCell ref="M44:M46"/>
    <mergeCell ref="N44:Q46"/>
    <mergeCell ref="N36:Q36"/>
    <mergeCell ref="N37:Q37"/>
    <mergeCell ref="N38:Q38"/>
    <mergeCell ref="N39:Q39"/>
    <mergeCell ref="N40:Q40"/>
    <mergeCell ref="N41:Q41"/>
    <mergeCell ref="R44:R46"/>
    <mergeCell ref="B45:C45"/>
    <mergeCell ref="D45:E45"/>
    <mergeCell ref="H45:I45"/>
    <mergeCell ref="J45:K45"/>
    <mergeCell ref="N47:Q47"/>
    <mergeCell ref="B42:C42"/>
    <mergeCell ref="D42:E42"/>
    <mergeCell ref="N42:Q42"/>
    <mergeCell ref="N54:Q54"/>
    <mergeCell ref="N55:Q55"/>
    <mergeCell ref="N56:Q56"/>
    <mergeCell ref="N57:Q57"/>
    <mergeCell ref="N58:Q58"/>
    <mergeCell ref="N59:Q59"/>
    <mergeCell ref="N48:Q48"/>
    <mergeCell ref="N49:Q49"/>
    <mergeCell ref="N50:Q50"/>
    <mergeCell ref="N51:Q51"/>
    <mergeCell ref="N52:Q52"/>
    <mergeCell ref="N53:Q53"/>
    <mergeCell ref="N66:Q66"/>
    <mergeCell ref="N67:Q67"/>
    <mergeCell ref="N68:Q68"/>
    <mergeCell ref="N69:Q69"/>
    <mergeCell ref="N70:Q70"/>
    <mergeCell ref="N71:Q71"/>
    <mergeCell ref="N60:Q60"/>
    <mergeCell ref="N61:Q61"/>
    <mergeCell ref="N62:Q62"/>
    <mergeCell ref="N63:Q63"/>
    <mergeCell ref="N64:Q64"/>
    <mergeCell ref="N65:Q65"/>
    <mergeCell ref="A80:A82"/>
    <mergeCell ref="B80:E80"/>
    <mergeCell ref="F80:G81"/>
    <mergeCell ref="H80:K80"/>
    <mergeCell ref="L80:L82"/>
    <mergeCell ref="M80:M82"/>
    <mergeCell ref="N80:Q82"/>
    <mergeCell ref="N72:Q72"/>
    <mergeCell ref="N73:Q73"/>
    <mergeCell ref="N74:Q74"/>
    <mergeCell ref="N75:Q75"/>
    <mergeCell ref="N76:Q76"/>
    <mergeCell ref="N77:Q77"/>
    <mergeCell ref="R80:R82"/>
    <mergeCell ref="B81:C81"/>
    <mergeCell ref="D81:E81"/>
    <mergeCell ref="H81:I81"/>
    <mergeCell ref="J81:K81"/>
    <mergeCell ref="N83:Q83"/>
    <mergeCell ref="B78:C78"/>
    <mergeCell ref="D78:E78"/>
    <mergeCell ref="N78:Q78"/>
    <mergeCell ref="N90:Q90"/>
    <mergeCell ref="N91:Q91"/>
    <mergeCell ref="N92:Q92"/>
    <mergeCell ref="N93:Q93"/>
    <mergeCell ref="N94:Q94"/>
    <mergeCell ref="N95:Q95"/>
    <mergeCell ref="N84:Q84"/>
    <mergeCell ref="N85:Q85"/>
    <mergeCell ref="N86:Q86"/>
    <mergeCell ref="N87:Q87"/>
    <mergeCell ref="N88:Q88"/>
    <mergeCell ref="N89:Q89"/>
    <mergeCell ref="N102:Q102"/>
    <mergeCell ref="N103:Q103"/>
    <mergeCell ref="N104:Q104"/>
    <mergeCell ref="N105:Q105"/>
    <mergeCell ref="N106:Q106"/>
    <mergeCell ref="N107:Q107"/>
    <mergeCell ref="N96:Q96"/>
    <mergeCell ref="N97:Q97"/>
    <mergeCell ref="N98:Q98"/>
    <mergeCell ref="N99:Q99"/>
    <mergeCell ref="N100:Q100"/>
    <mergeCell ref="N101:Q101"/>
    <mergeCell ref="A116:A118"/>
    <mergeCell ref="B116:E116"/>
    <mergeCell ref="F116:G117"/>
    <mergeCell ref="H116:K116"/>
    <mergeCell ref="L116:L118"/>
    <mergeCell ref="M116:M118"/>
    <mergeCell ref="N116:Q118"/>
    <mergeCell ref="N108:Q108"/>
    <mergeCell ref="N109:Q109"/>
    <mergeCell ref="N110:Q110"/>
    <mergeCell ref="N111:Q111"/>
    <mergeCell ref="N112:Q112"/>
    <mergeCell ref="N113:Q113"/>
    <mergeCell ref="R116:R118"/>
    <mergeCell ref="B117:C117"/>
    <mergeCell ref="D117:E117"/>
    <mergeCell ref="H117:I117"/>
    <mergeCell ref="J117:K117"/>
    <mergeCell ref="N119:Q119"/>
    <mergeCell ref="B114:C114"/>
    <mergeCell ref="D114:E114"/>
    <mergeCell ref="N114:Q114"/>
    <mergeCell ref="N126:Q126"/>
    <mergeCell ref="N127:Q127"/>
    <mergeCell ref="N128:Q128"/>
    <mergeCell ref="N129:Q129"/>
    <mergeCell ref="N130:Q130"/>
    <mergeCell ref="N131:Q131"/>
    <mergeCell ref="N120:Q120"/>
    <mergeCell ref="N121:Q121"/>
    <mergeCell ref="N122:Q122"/>
    <mergeCell ref="N123:Q123"/>
    <mergeCell ref="N124:Q124"/>
    <mergeCell ref="N125:Q125"/>
    <mergeCell ref="N138:Q138"/>
    <mergeCell ref="N139:Q139"/>
    <mergeCell ref="N140:Q140"/>
    <mergeCell ref="N141:Q141"/>
    <mergeCell ref="N142:Q142"/>
    <mergeCell ref="N143:Q143"/>
    <mergeCell ref="N132:Q132"/>
    <mergeCell ref="N133:Q133"/>
    <mergeCell ref="N134:Q134"/>
    <mergeCell ref="N135:Q135"/>
    <mergeCell ref="N136:Q136"/>
    <mergeCell ref="N137:Q137"/>
    <mergeCell ref="A152:A154"/>
    <mergeCell ref="B152:E152"/>
    <mergeCell ref="F152:G153"/>
    <mergeCell ref="H152:K152"/>
    <mergeCell ref="L152:L154"/>
    <mergeCell ref="M152:M154"/>
    <mergeCell ref="N152:Q154"/>
    <mergeCell ref="N144:Q144"/>
    <mergeCell ref="N145:Q145"/>
    <mergeCell ref="N146:Q146"/>
    <mergeCell ref="N147:Q147"/>
    <mergeCell ref="N148:Q148"/>
    <mergeCell ref="N149:Q149"/>
    <mergeCell ref="R152:R154"/>
    <mergeCell ref="B153:C153"/>
    <mergeCell ref="D153:E153"/>
    <mergeCell ref="H153:I153"/>
    <mergeCell ref="J153:K153"/>
    <mergeCell ref="N155:Q155"/>
    <mergeCell ref="B150:C150"/>
    <mergeCell ref="D150:E150"/>
    <mergeCell ref="N150:Q150"/>
    <mergeCell ref="N162:Q162"/>
    <mergeCell ref="N163:Q163"/>
    <mergeCell ref="N164:Q164"/>
    <mergeCell ref="N165:Q165"/>
    <mergeCell ref="N166:Q166"/>
    <mergeCell ref="N167:Q167"/>
    <mergeCell ref="N156:Q156"/>
    <mergeCell ref="N157:Q157"/>
    <mergeCell ref="N158:Q158"/>
    <mergeCell ref="N159:Q159"/>
    <mergeCell ref="N160:Q160"/>
    <mergeCell ref="N161:Q161"/>
    <mergeCell ref="N174:Q174"/>
    <mergeCell ref="N175:Q175"/>
    <mergeCell ref="N176:Q176"/>
    <mergeCell ref="N177:Q177"/>
    <mergeCell ref="N178:Q178"/>
    <mergeCell ref="N179:Q179"/>
    <mergeCell ref="N168:Q168"/>
    <mergeCell ref="N169:Q169"/>
    <mergeCell ref="N170:Q170"/>
    <mergeCell ref="N171:Q171"/>
    <mergeCell ref="N172:Q172"/>
    <mergeCell ref="N173:Q173"/>
    <mergeCell ref="A188:A190"/>
    <mergeCell ref="B188:E188"/>
    <mergeCell ref="F188:G189"/>
    <mergeCell ref="H188:K188"/>
    <mergeCell ref="L188:L190"/>
    <mergeCell ref="M188:M190"/>
    <mergeCell ref="N188:Q190"/>
    <mergeCell ref="N180:Q180"/>
    <mergeCell ref="N181:Q181"/>
    <mergeCell ref="N182:Q182"/>
    <mergeCell ref="N183:Q183"/>
    <mergeCell ref="N184:Q184"/>
    <mergeCell ref="N185:Q185"/>
    <mergeCell ref="R188:R190"/>
    <mergeCell ref="B189:C189"/>
    <mergeCell ref="D189:E189"/>
    <mergeCell ref="H189:I189"/>
    <mergeCell ref="J189:K189"/>
    <mergeCell ref="N191:Q191"/>
    <mergeCell ref="B186:C186"/>
    <mergeCell ref="D186:E186"/>
    <mergeCell ref="N186:Q186"/>
    <mergeCell ref="N198:Q198"/>
    <mergeCell ref="N199:Q199"/>
    <mergeCell ref="N200:Q200"/>
    <mergeCell ref="N201:Q201"/>
    <mergeCell ref="N202:Q202"/>
    <mergeCell ref="N203:Q203"/>
    <mergeCell ref="N192:Q192"/>
    <mergeCell ref="N193:Q193"/>
    <mergeCell ref="N194:Q194"/>
    <mergeCell ref="N195:Q195"/>
    <mergeCell ref="N196:Q196"/>
    <mergeCell ref="N197:Q197"/>
    <mergeCell ref="N210:Q210"/>
    <mergeCell ref="N211:Q211"/>
    <mergeCell ref="N212:Q212"/>
    <mergeCell ref="N213:Q213"/>
    <mergeCell ref="N214:Q214"/>
    <mergeCell ref="N215:Q215"/>
    <mergeCell ref="N204:Q204"/>
    <mergeCell ref="N205:Q205"/>
    <mergeCell ref="N206:Q206"/>
    <mergeCell ref="N207:Q207"/>
    <mergeCell ref="N208:Q208"/>
    <mergeCell ref="N209:Q209"/>
    <mergeCell ref="A224:A226"/>
    <mergeCell ref="B224:E224"/>
    <mergeCell ref="F224:G225"/>
    <mergeCell ref="H224:K224"/>
    <mergeCell ref="L224:L226"/>
    <mergeCell ref="M224:M226"/>
    <mergeCell ref="N224:Q226"/>
    <mergeCell ref="N216:Q216"/>
    <mergeCell ref="N217:Q217"/>
    <mergeCell ref="N218:Q218"/>
    <mergeCell ref="N219:Q219"/>
    <mergeCell ref="N220:Q220"/>
    <mergeCell ref="N221:Q221"/>
    <mergeCell ref="R224:R226"/>
    <mergeCell ref="B225:C225"/>
    <mergeCell ref="D225:E225"/>
    <mergeCell ref="H225:I225"/>
    <mergeCell ref="J225:K225"/>
    <mergeCell ref="N227:Q227"/>
    <mergeCell ref="B222:C222"/>
    <mergeCell ref="D222:E222"/>
    <mergeCell ref="N222:Q222"/>
    <mergeCell ref="N234:Q234"/>
    <mergeCell ref="N235:Q235"/>
    <mergeCell ref="N236:Q236"/>
    <mergeCell ref="N237:Q237"/>
    <mergeCell ref="N238:Q238"/>
    <mergeCell ref="N239:Q239"/>
    <mergeCell ref="N228:Q228"/>
    <mergeCell ref="N229:Q229"/>
    <mergeCell ref="N230:Q230"/>
    <mergeCell ref="N231:Q231"/>
    <mergeCell ref="N232:Q232"/>
    <mergeCell ref="N233:Q233"/>
    <mergeCell ref="N246:Q246"/>
    <mergeCell ref="N247:Q247"/>
    <mergeCell ref="N248:Q248"/>
    <mergeCell ref="N249:Q249"/>
    <mergeCell ref="N250:Q250"/>
    <mergeCell ref="N251:Q251"/>
    <mergeCell ref="N240:Q240"/>
    <mergeCell ref="N241:Q241"/>
    <mergeCell ref="N242:Q242"/>
    <mergeCell ref="N243:Q243"/>
    <mergeCell ref="N244:Q244"/>
    <mergeCell ref="N245:Q245"/>
    <mergeCell ref="A260:A262"/>
    <mergeCell ref="B260:E260"/>
    <mergeCell ref="F260:G261"/>
    <mergeCell ref="H260:K260"/>
    <mergeCell ref="L260:L262"/>
    <mergeCell ref="M260:M262"/>
    <mergeCell ref="N260:Q262"/>
    <mergeCell ref="N252:Q252"/>
    <mergeCell ref="N253:Q253"/>
    <mergeCell ref="N254:Q254"/>
    <mergeCell ref="N255:Q255"/>
    <mergeCell ref="N256:Q256"/>
    <mergeCell ref="N257:Q257"/>
    <mergeCell ref="R260:R262"/>
    <mergeCell ref="B261:C261"/>
    <mergeCell ref="D261:E261"/>
    <mergeCell ref="H261:I261"/>
    <mergeCell ref="J261:K261"/>
    <mergeCell ref="N263:Q263"/>
    <mergeCell ref="B258:C258"/>
    <mergeCell ref="D258:E258"/>
    <mergeCell ref="N258:Q258"/>
    <mergeCell ref="N270:Q270"/>
    <mergeCell ref="N271:Q271"/>
    <mergeCell ref="N272:Q272"/>
    <mergeCell ref="N273:Q273"/>
    <mergeCell ref="N274:Q274"/>
    <mergeCell ref="N275:Q275"/>
    <mergeCell ref="N264:Q264"/>
    <mergeCell ref="N265:Q265"/>
    <mergeCell ref="N266:Q266"/>
    <mergeCell ref="N267:Q267"/>
    <mergeCell ref="N268:Q268"/>
    <mergeCell ref="N269:Q269"/>
    <mergeCell ref="N282:Q282"/>
    <mergeCell ref="N283:Q283"/>
    <mergeCell ref="N284:Q284"/>
    <mergeCell ref="N285:Q285"/>
    <mergeCell ref="N286:Q286"/>
    <mergeCell ref="N287:Q287"/>
    <mergeCell ref="N276:Q276"/>
    <mergeCell ref="N277:Q277"/>
    <mergeCell ref="N278:Q278"/>
    <mergeCell ref="N279:Q279"/>
    <mergeCell ref="N280:Q280"/>
    <mergeCell ref="N281:Q281"/>
    <mergeCell ref="B294:C294"/>
    <mergeCell ref="D294:E294"/>
    <mergeCell ref="N294:Q294"/>
    <mergeCell ref="N288:Q288"/>
    <mergeCell ref="N289:Q289"/>
    <mergeCell ref="N290:Q290"/>
    <mergeCell ref="N291:Q291"/>
    <mergeCell ref="N292:Q292"/>
    <mergeCell ref="N293:Q293"/>
  </mergeCells>
  <phoneticPr fontId="2"/>
  <conditionalFormatting sqref="A12:C13 F12:G13 A14:G41">
    <cfRule type="expression" dxfId="415" priority="9">
      <formula>OR(EDATE($A$11,1)-1&lt;$A12,DATEVALUE("2026/3/31")&lt;$A12)</formula>
    </cfRule>
  </conditionalFormatting>
  <conditionalFormatting sqref="A48:F76 M48:R77 A77:G77 L77">
    <cfRule type="expression" dxfId="414" priority="10">
      <formula>OR(EDATE($A$47,1)-1&lt;$A48,DATEVALUE("2026/3/31")&lt;$A48)</formula>
    </cfRule>
  </conditionalFormatting>
  <conditionalFormatting sqref="A84:G113">
    <cfRule type="expression" dxfId="413" priority="11">
      <formula>OR(EDATE($A$83,1)-1&lt;$A84,DATEVALUE("2026/3/31")&lt;$A84)</formula>
    </cfRule>
  </conditionalFormatting>
  <conditionalFormatting sqref="A120:G149 M120:R149 L149">
    <cfRule type="expression" dxfId="412" priority="12">
      <formula>OR(EDATE($A$119,1)-1&lt;$A120,DATEVALUE("2026/3/31")&lt;$A120)</formula>
    </cfRule>
  </conditionalFormatting>
  <conditionalFormatting sqref="A156:G185">
    <cfRule type="expression" dxfId="411" priority="13">
      <formula>OR(EDATE($A$155,1)-1&lt;$A156,DATEVALUE("2026/3/31")&lt;$A156)</formula>
    </cfRule>
  </conditionalFormatting>
  <conditionalFormatting sqref="A192:G221">
    <cfRule type="expression" dxfId="410" priority="14">
      <formula>OR(EDATE($A$191,1)-1&lt;$A192,DATEVALUE("2026/3/31")&lt;$A192)</formula>
    </cfRule>
  </conditionalFormatting>
  <conditionalFormatting sqref="A228:G257 M228:R257 L255:L257">
    <cfRule type="expression" dxfId="409" priority="15">
      <formula>OR(EDATE($A$227,1)-1&lt;$A228,DATEVALUE("2026/3/31")&lt;$A228)</formula>
    </cfRule>
  </conditionalFormatting>
  <conditionalFormatting sqref="A264:G293 L264:R293">
    <cfRule type="expression" dxfId="408" priority="16">
      <formula>OR(EDATE($A$263,1)-1&lt;$A264,DATEVALUE("2026/3/31")&lt;$A264)</formula>
    </cfRule>
  </conditionalFormatting>
  <conditionalFormatting sqref="B11:C11">
    <cfRule type="expression" dxfId="407" priority="3">
      <formula>OR(EDATE($A$11,1)-1&lt;$A11,DATEVALUE("2026/3/31")&lt;$A11)</formula>
    </cfRule>
  </conditionalFormatting>
  <conditionalFormatting sqref="B4:L5">
    <cfRule type="expression" dxfId="406" priority="8">
      <formula>IF(LEN(B4)&lt;1,TRUE,FALSE)</formula>
    </cfRule>
  </conditionalFormatting>
  <conditionalFormatting sqref="D13:E13">
    <cfRule type="expression" dxfId="405" priority="2">
      <formula>$M$12="✓"</formula>
    </cfRule>
  </conditionalFormatting>
  <conditionalFormatting sqref="M11">
    <cfRule type="expression" dxfId="404" priority="1">
      <formula>OR(EDATE($A$11,1)-1&lt;$A11,DATEVALUE("2026/3/31")&lt;$A11)</formula>
    </cfRule>
  </conditionalFormatting>
  <conditionalFormatting sqref="M12:R41">
    <cfRule type="expression" dxfId="403" priority="4">
      <formula>OR(EDATE($A$11,1)-1&lt;$A12,DATEVALUE("2026/3/31")&lt;$A12)</formula>
    </cfRule>
  </conditionalFormatting>
  <conditionalFormatting sqref="M84:R113">
    <cfRule type="expression" dxfId="402" priority="5">
      <formula>OR(EDATE($A$83,1)-1&lt;$A84,DATEVALUE("2026/3/31")&lt;$A84)</formula>
    </cfRule>
  </conditionalFormatting>
  <conditionalFormatting sqref="M156:R185">
    <cfRule type="expression" dxfId="401" priority="6">
      <formula>OR(EDATE($A$155,1)-1&lt;$A156,DATEVALUE("2026/3/31")&lt;$A156)</formula>
    </cfRule>
  </conditionalFormatting>
  <conditionalFormatting sqref="M192:R221">
    <cfRule type="expression" dxfId="400" priority="7">
      <formula>OR(EDATE($A$191,1)-1&lt;$A192,DATEVALUE("2026/3/31")&lt;$A192)</formula>
    </cfRule>
  </conditionalFormatting>
  <dataValidations count="3">
    <dataValidation type="time" operator="greaterThanOrEqual" allowBlank="1" showInputMessage="1" showErrorMessage="1" sqref="H114:K114 H78:K78 G42:K42 H222:K222 H258:K258 H186:K186 H150:K150 G11:G41 L11:L42 B11:F42 B47:G78 L47:L78 B83:G114 L83:L114 B119:G150 L119:L150 B155:G186 L155:L186 B191:G222 L191:L222 B227:G258 L227:L258 B263:G294 L263:L294 H294:K294" xr:uid="{6D99DC7F-E69F-4739-9691-D70938554605}">
      <formula1>0</formula1>
    </dataValidation>
    <dataValidation type="list" allowBlank="1" showInputMessage="1" showErrorMessage="1" sqref="M263:M293 M47:M76 M83:M113 M119:M149 M155:M185 M191:M221 M227:M257 M11:M41" xr:uid="{7D1690C4-165D-45AC-83C5-36A4713092A9}">
      <formula1>",✓所定,✓法定"</formula1>
    </dataValidation>
    <dataValidation operator="greaterThanOrEqual" allowBlank="1" showInputMessage="1" showErrorMessage="1" sqref="H191:K221 H155:K185 H227:K257 H11:K41 H119:K149 H47:K77 H83:K113 H263:K293" xr:uid="{A275484B-F33B-4E53-A504-311BD7E66F53}"/>
  </dataValidations>
  <printOptions horizontalCentered="1"/>
  <pageMargins left="0.51181102362204722" right="0.51181102362204722" top="0.55118110236220474" bottom="0.55118110236220474" header="0.31496062992125984" footer="0.31496062992125984"/>
  <pageSetup paperSize="9" scale="76" fitToHeight="0" orientation="portrait" r:id="rId1"/>
  <rowBreaks count="7" manualBreakCount="7">
    <brk id="42" max="16383" man="1"/>
    <brk id="78" max="16383" man="1"/>
    <brk id="114" max="16383" man="1"/>
    <brk id="150" max="16383" man="1"/>
    <brk id="186" max="16383" man="1"/>
    <brk id="222" max="16383" man="1"/>
    <brk id="258"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77BD77-2618-4458-A7FC-E8DF9F9CD5B4}">
  <sheetPr>
    <tabColor rgb="FF66CCFF"/>
    <pageSetUpPr fitToPage="1"/>
  </sheetPr>
  <dimension ref="A1:V294"/>
  <sheetViews>
    <sheetView view="pageBreakPreview" zoomScale="115" zoomScaleNormal="100" zoomScaleSheetLayoutView="115" workbookViewId="0">
      <selection activeCell="B11" sqref="B11"/>
    </sheetView>
  </sheetViews>
  <sheetFormatPr defaultColWidth="8.75" defaultRowHeight="14.25"/>
  <cols>
    <col min="1" max="1" width="10.75" style="1" customWidth="1"/>
    <col min="2" max="7" width="7.125" style="1" customWidth="1"/>
    <col min="8" max="11" width="7.125" style="1" hidden="1" customWidth="1"/>
    <col min="12" max="12" width="7.125" style="1" customWidth="1"/>
    <col min="13" max="13" width="6.125" style="9" customWidth="1"/>
    <col min="14" max="14" width="5.75" style="1" customWidth="1"/>
    <col min="15" max="15" width="9.125" style="1" customWidth="1"/>
    <col min="16" max="17" width="8.75" style="1" customWidth="1"/>
    <col min="18" max="18" width="12.75" style="1" customWidth="1"/>
    <col min="19" max="21" width="8.75" style="1" hidden="1" customWidth="1"/>
    <col min="22" max="16384" width="8.75" style="1"/>
  </cols>
  <sheetData>
    <row r="1" spans="1:22" ht="16.5">
      <c r="A1" s="2" t="str" cm="1">
        <f t="array" aca="1" ref="A1" ca="1">"業務日誌" &amp; RIGHT(CELL("filename", A1),U1)</f>
        <v>業務日誌26</v>
      </c>
      <c r="B1" s="3"/>
      <c r="C1" s="3"/>
      <c r="D1" s="3"/>
      <c r="E1" s="3"/>
      <c r="F1" s="3"/>
      <c r="G1" s="3"/>
      <c r="H1" s="3"/>
      <c r="I1" s="3"/>
      <c r="J1" s="3"/>
      <c r="K1" s="3"/>
      <c r="L1" s="3"/>
      <c r="M1" s="3"/>
      <c r="N1" s="3"/>
      <c r="O1" s="3"/>
      <c r="P1" s="3"/>
      <c r="Q1" s="3"/>
      <c r="R1" s="3"/>
      <c r="S1" s="45" t="str" cm="1">
        <f t="array" aca="1" ref="S1" ca="1">"各月内訳表!$E" &amp; 5+ 27*(RIGHT(CELL("filename", A1),U1)-1)</f>
        <v>各月内訳表!$E680</v>
      </c>
      <c r="T1" s="45" t="str" cm="1">
        <f t="array" aca="1" ref="T1" ca="1">"各月内訳表!$G" &amp; 6+ 27*(RIGHT(CELL("filename", A1),U1)-1)</f>
        <v>各月内訳表!$G681</v>
      </c>
      <c r="U1" s="45" cm="1">
        <f t="array" aca="1" ref="U1" ca="1">LEN(CELL("filename",A1))-FIND("日誌",CELL("filename",A1))-1</f>
        <v>2</v>
      </c>
    </row>
    <row r="2" spans="1:22" ht="16.899999999999999" customHeight="1">
      <c r="L2" s="25"/>
      <c r="Q2" s="19" t="s">
        <v>13</v>
      </c>
      <c r="R2" s="163">
        <f>入力ボックス!C8</f>
        <v>0</v>
      </c>
      <c r="S2" s="45"/>
      <c r="T2" s="45"/>
      <c r="U2" s="45" cm="1">
        <f t="array" aca="1" ref="U2" ca="1">LEN(CELL("filename",I2))-FIND("日誌",CELL("filename",I2))-1</f>
        <v>2</v>
      </c>
    </row>
    <row r="3" spans="1:22" ht="16.899999999999999" customHeight="1">
      <c r="L3" s="25"/>
      <c r="Q3" s="19"/>
      <c r="R3" s="28"/>
    </row>
    <row r="4" spans="1:22">
      <c r="A4" s="24" t="s">
        <v>12</v>
      </c>
      <c r="B4" s="201" t="str">
        <f>IF(入力ボックス!$C$4="","",入力ボックス!$C$4)</f>
        <v/>
      </c>
      <c r="C4" s="201"/>
      <c r="D4" s="201"/>
      <c r="E4" s="201"/>
      <c r="F4" s="201"/>
      <c r="G4" s="201"/>
      <c r="H4" s="201"/>
      <c r="I4" s="201"/>
      <c r="J4" s="201"/>
      <c r="K4" s="201"/>
      <c r="L4" s="201"/>
      <c r="O4" s="24" t="s">
        <v>79</v>
      </c>
      <c r="P4" s="202"/>
      <c r="Q4" s="202"/>
      <c r="R4" s="202"/>
    </row>
    <row r="5" spans="1:22" ht="18.75" customHeight="1">
      <c r="A5" s="24" t="s">
        <v>21</v>
      </c>
      <c r="B5" s="201" t="str" cm="1">
        <f t="array" aca="1" ref="B5" ca="1">IF(INDIRECT(S1)="","",INDIRECT(S1))</f>
        <v/>
      </c>
      <c r="C5" s="201"/>
      <c r="D5" s="201"/>
      <c r="E5" s="201"/>
      <c r="F5" s="201"/>
      <c r="G5" s="201"/>
      <c r="H5" s="201"/>
      <c r="I5" s="201"/>
      <c r="J5" s="201"/>
      <c r="K5" s="201"/>
      <c r="L5" s="201"/>
      <c r="O5" s="31" t="s">
        <v>80</v>
      </c>
    </row>
    <row r="6" spans="1:22" ht="18.75" customHeight="1">
      <c r="R6" s="42" t="str">
        <f ca="1">HYPERLINK("#"&amp;S1,"各月内訳表へ")</f>
        <v>各月内訳表へ</v>
      </c>
    </row>
    <row r="8" spans="1:22" ht="27" customHeight="1">
      <c r="A8" s="194" t="s">
        <v>22</v>
      </c>
      <c r="B8" s="189" t="s">
        <v>103</v>
      </c>
      <c r="C8" s="189"/>
      <c r="D8" s="189"/>
      <c r="E8" s="189"/>
      <c r="F8" s="189" t="s">
        <v>23</v>
      </c>
      <c r="G8" s="189"/>
      <c r="H8" s="189" t="s">
        <v>88</v>
      </c>
      <c r="I8" s="189"/>
      <c r="J8" s="189"/>
      <c r="K8" s="189"/>
      <c r="L8" s="189" t="s">
        <v>87</v>
      </c>
      <c r="M8" s="195" t="s">
        <v>96</v>
      </c>
      <c r="N8" s="194" t="s">
        <v>25</v>
      </c>
      <c r="O8" s="194"/>
      <c r="P8" s="194"/>
      <c r="Q8" s="194"/>
      <c r="R8" s="189" t="s">
        <v>100</v>
      </c>
    </row>
    <row r="9" spans="1:22" ht="14.25" customHeight="1">
      <c r="A9" s="194"/>
      <c r="B9" s="189" t="s">
        <v>82</v>
      </c>
      <c r="C9" s="189"/>
      <c r="D9" s="189" t="s">
        <v>84</v>
      </c>
      <c r="E9" s="189"/>
      <c r="F9" s="189"/>
      <c r="G9" s="189"/>
      <c r="H9" s="189" t="s">
        <v>90</v>
      </c>
      <c r="I9" s="189"/>
      <c r="J9" s="189" t="s">
        <v>89</v>
      </c>
      <c r="K9" s="189"/>
      <c r="L9" s="189"/>
      <c r="M9" s="196"/>
      <c r="N9" s="194"/>
      <c r="O9" s="194"/>
      <c r="P9" s="194"/>
      <c r="Q9" s="194"/>
      <c r="R9" s="189"/>
    </row>
    <row r="10" spans="1:22" ht="18" customHeight="1">
      <c r="A10" s="194"/>
      <c r="B10" s="43" t="s">
        <v>26</v>
      </c>
      <c r="C10" s="43" t="s">
        <v>27</v>
      </c>
      <c r="D10" s="43" t="s">
        <v>26</v>
      </c>
      <c r="E10" s="43" t="s">
        <v>27</v>
      </c>
      <c r="F10" s="44" t="s">
        <v>85</v>
      </c>
      <c r="G10" s="44" t="s">
        <v>86</v>
      </c>
      <c r="H10" s="44" t="s">
        <v>81</v>
      </c>
      <c r="I10" s="44" t="s">
        <v>83</v>
      </c>
      <c r="J10" s="44" t="s">
        <v>81</v>
      </c>
      <c r="K10" s="44" t="s">
        <v>95</v>
      </c>
      <c r="L10" s="189"/>
      <c r="M10" s="197"/>
      <c r="N10" s="194"/>
      <c r="O10" s="194"/>
      <c r="P10" s="194"/>
      <c r="Q10" s="194"/>
      <c r="R10" s="194"/>
    </row>
    <row r="11" spans="1:22">
      <c r="A11" s="27" cm="1">
        <f t="array" aca="1" ref="A11" ca="1">DATE("2025","8",IFERROR(INDIRECT(T1),"1"))</f>
        <v>45870</v>
      </c>
      <c r="B11" s="20"/>
      <c r="C11" s="21"/>
      <c r="D11" s="20"/>
      <c r="E11" s="21"/>
      <c r="F11" s="22"/>
      <c r="G11" s="22"/>
      <c r="H11" s="34" t="str">
        <f>IF(OR(B11="",LEFT(M11,1)="✓"),"",C11-B11-F11)</f>
        <v/>
      </c>
      <c r="I11" s="34" t="str">
        <f>IF(OR(D11="",LEFT(M11,1)="✓"),"",E11-D11-G11)</f>
        <v/>
      </c>
      <c r="J11" s="34" t="str">
        <f>IF(AND(B11&lt;&gt;"",M11="✓所定"),C11-B11-F11,"")</f>
        <v/>
      </c>
      <c r="K11" s="34" t="str">
        <f>IF(AND(B11&lt;&gt;"",M11="✓法定"),C11-B11-F11,"")</f>
        <v/>
      </c>
      <c r="L11" s="26" t="str">
        <f>IF(AND($B11="",$D11=""),"",($C11-$B11-$F11)+($E11-$D11-$G11))</f>
        <v/>
      </c>
      <c r="M11" s="32"/>
      <c r="N11" s="190"/>
      <c r="O11" s="190"/>
      <c r="P11" s="190"/>
      <c r="Q11" s="190"/>
      <c r="R11" s="23"/>
      <c r="V11" s="1" t="s">
        <v>171</v>
      </c>
    </row>
    <row r="12" spans="1:22">
      <c r="A12" s="27">
        <f ca="1">A11+1</f>
        <v>45871</v>
      </c>
      <c r="B12" s="20"/>
      <c r="C12" s="21"/>
      <c r="D12" s="20"/>
      <c r="E12" s="21"/>
      <c r="F12" s="22"/>
      <c r="G12" s="22"/>
      <c r="H12" s="34" t="str">
        <f t="shared" ref="H12:H41" si="0">IF(OR(B12="",LEFT(M12,1)="✓"),"",C12-B12-F12)</f>
        <v/>
      </c>
      <c r="I12" s="34" t="str">
        <f t="shared" ref="I12:I41" si="1">IF(OR(D12="",LEFT(M12,1)="✓"),"",E12-D12-G12)</f>
        <v/>
      </c>
      <c r="J12" s="34" t="str">
        <f t="shared" ref="J12:J41" si="2">IF(AND(B12&lt;&gt;"",M12="✓所定"),C12-B12-F12,"")</f>
        <v/>
      </c>
      <c r="K12" s="34" t="str">
        <f t="shared" ref="K12:K41" si="3">IF(AND(B12&lt;&gt;"",M12="✓法定"),C12-B12-F12,"")</f>
        <v/>
      </c>
      <c r="L12" s="26" t="str">
        <f t="shared" ref="L12:L41" si="4">IF(AND($B12="",$D12=""),"",($C12-$B12-$F12)+(E12-D12-G12))</f>
        <v/>
      </c>
      <c r="M12" s="32"/>
      <c r="N12" s="190"/>
      <c r="O12" s="190"/>
      <c r="P12" s="190"/>
      <c r="Q12" s="190"/>
      <c r="R12" s="23"/>
      <c r="V12" s="1" t="s">
        <v>172</v>
      </c>
    </row>
    <row r="13" spans="1:22">
      <c r="A13" s="27">
        <f t="shared" ref="A13:A41" ca="1" si="5">A12+1</f>
        <v>45872</v>
      </c>
      <c r="B13" s="20"/>
      <c r="C13" s="21"/>
      <c r="D13" s="20"/>
      <c r="E13" s="21"/>
      <c r="F13" s="22"/>
      <c r="G13" s="22"/>
      <c r="H13" s="34" t="str">
        <f t="shared" si="0"/>
        <v/>
      </c>
      <c r="I13" s="34" t="str">
        <f t="shared" si="1"/>
        <v/>
      </c>
      <c r="J13" s="34" t="str">
        <f t="shared" si="2"/>
        <v/>
      </c>
      <c r="K13" s="34" t="str">
        <f t="shared" si="3"/>
        <v/>
      </c>
      <c r="L13" s="26" t="str">
        <f t="shared" si="4"/>
        <v/>
      </c>
      <c r="M13" s="32"/>
      <c r="N13" s="190"/>
      <c r="O13" s="190"/>
      <c r="P13" s="190"/>
      <c r="Q13" s="190"/>
      <c r="R13" s="23"/>
    </row>
    <row r="14" spans="1:22">
      <c r="A14" s="27">
        <f t="shared" ca="1" si="5"/>
        <v>45873</v>
      </c>
      <c r="B14" s="20"/>
      <c r="C14" s="21"/>
      <c r="D14" s="20"/>
      <c r="E14" s="21"/>
      <c r="F14" s="22"/>
      <c r="G14" s="22"/>
      <c r="H14" s="34" t="str">
        <f t="shared" si="0"/>
        <v/>
      </c>
      <c r="I14" s="34" t="str">
        <f t="shared" si="1"/>
        <v/>
      </c>
      <c r="J14" s="34" t="str">
        <f t="shared" si="2"/>
        <v/>
      </c>
      <c r="K14" s="34" t="str">
        <f t="shared" si="3"/>
        <v/>
      </c>
      <c r="L14" s="26" t="str">
        <f t="shared" si="4"/>
        <v/>
      </c>
      <c r="M14" s="32"/>
      <c r="N14" s="190"/>
      <c r="O14" s="190"/>
      <c r="P14" s="190"/>
      <c r="Q14" s="190"/>
      <c r="R14" s="23"/>
    </row>
    <row r="15" spans="1:22">
      <c r="A15" s="27">
        <f t="shared" ca="1" si="5"/>
        <v>45874</v>
      </c>
      <c r="B15" s="20"/>
      <c r="C15" s="21"/>
      <c r="D15" s="20"/>
      <c r="E15" s="21"/>
      <c r="F15" s="22"/>
      <c r="G15" s="22"/>
      <c r="H15" s="34" t="str">
        <f t="shared" si="0"/>
        <v/>
      </c>
      <c r="I15" s="34" t="str">
        <f t="shared" si="1"/>
        <v/>
      </c>
      <c r="J15" s="34" t="str">
        <f t="shared" si="2"/>
        <v/>
      </c>
      <c r="K15" s="34" t="str">
        <f t="shared" si="3"/>
        <v/>
      </c>
      <c r="L15" s="26" t="str">
        <f t="shared" si="4"/>
        <v/>
      </c>
      <c r="M15" s="32"/>
      <c r="N15" s="190"/>
      <c r="O15" s="190"/>
      <c r="P15" s="190"/>
      <c r="Q15" s="190"/>
      <c r="R15" s="23"/>
    </row>
    <row r="16" spans="1:22">
      <c r="A16" s="27">
        <f t="shared" ca="1" si="5"/>
        <v>45875</v>
      </c>
      <c r="B16" s="20"/>
      <c r="C16" s="21"/>
      <c r="D16" s="20"/>
      <c r="E16" s="21"/>
      <c r="F16" s="22"/>
      <c r="G16" s="22"/>
      <c r="H16" s="34" t="str">
        <f t="shared" si="0"/>
        <v/>
      </c>
      <c r="I16" s="34" t="str">
        <f t="shared" si="1"/>
        <v/>
      </c>
      <c r="J16" s="34" t="str">
        <f t="shared" si="2"/>
        <v/>
      </c>
      <c r="K16" s="34" t="str">
        <f t="shared" si="3"/>
        <v/>
      </c>
      <c r="L16" s="26" t="str">
        <f t="shared" si="4"/>
        <v/>
      </c>
      <c r="M16" s="32"/>
      <c r="N16" s="190"/>
      <c r="O16" s="190"/>
      <c r="P16" s="190"/>
      <c r="Q16" s="190"/>
      <c r="R16" s="23"/>
    </row>
    <row r="17" spans="1:18">
      <c r="A17" s="27">
        <f t="shared" ca="1" si="5"/>
        <v>45876</v>
      </c>
      <c r="B17" s="20"/>
      <c r="C17" s="21"/>
      <c r="D17" s="20"/>
      <c r="E17" s="21"/>
      <c r="F17" s="22"/>
      <c r="G17" s="22"/>
      <c r="H17" s="34" t="str">
        <f t="shared" si="0"/>
        <v/>
      </c>
      <c r="I17" s="34" t="str">
        <f t="shared" si="1"/>
        <v/>
      </c>
      <c r="J17" s="34" t="str">
        <f t="shared" si="2"/>
        <v/>
      </c>
      <c r="K17" s="34" t="str">
        <f t="shared" si="3"/>
        <v/>
      </c>
      <c r="L17" s="26" t="str">
        <f t="shared" si="4"/>
        <v/>
      </c>
      <c r="M17" s="32"/>
      <c r="N17" s="190"/>
      <c r="O17" s="190"/>
      <c r="P17" s="190"/>
      <c r="Q17" s="190"/>
      <c r="R17" s="23"/>
    </row>
    <row r="18" spans="1:18">
      <c r="A18" s="27">
        <f t="shared" ca="1" si="5"/>
        <v>45877</v>
      </c>
      <c r="B18" s="20"/>
      <c r="C18" s="21"/>
      <c r="D18" s="20"/>
      <c r="E18" s="21"/>
      <c r="F18" s="22"/>
      <c r="G18" s="22"/>
      <c r="H18" s="34" t="str">
        <f t="shared" si="0"/>
        <v/>
      </c>
      <c r="I18" s="34" t="str">
        <f t="shared" si="1"/>
        <v/>
      </c>
      <c r="J18" s="34" t="str">
        <f t="shared" si="2"/>
        <v/>
      </c>
      <c r="K18" s="34" t="str">
        <f t="shared" si="3"/>
        <v/>
      </c>
      <c r="L18" s="26" t="str">
        <f t="shared" si="4"/>
        <v/>
      </c>
      <c r="M18" s="32"/>
      <c r="N18" s="190"/>
      <c r="O18" s="190"/>
      <c r="P18" s="190"/>
      <c r="Q18" s="190"/>
      <c r="R18" s="23"/>
    </row>
    <row r="19" spans="1:18">
      <c r="A19" s="27">
        <f t="shared" ca="1" si="5"/>
        <v>45878</v>
      </c>
      <c r="B19" s="20"/>
      <c r="C19" s="21"/>
      <c r="D19" s="20"/>
      <c r="E19" s="21"/>
      <c r="F19" s="22"/>
      <c r="G19" s="22"/>
      <c r="H19" s="34" t="str">
        <f t="shared" si="0"/>
        <v/>
      </c>
      <c r="I19" s="34" t="str">
        <f t="shared" si="1"/>
        <v/>
      </c>
      <c r="J19" s="34" t="str">
        <f t="shared" si="2"/>
        <v/>
      </c>
      <c r="K19" s="34" t="str">
        <f t="shared" si="3"/>
        <v/>
      </c>
      <c r="L19" s="26" t="str">
        <f t="shared" si="4"/>
        <v/>
      </c>
      <c r="M19" s="32"/>
      <c r="N19" s="190"/>
      <c r="O19" s="190"/>
      <c r="P19" s="190"/>
      <c r="Q19" s="190"/>
      <c r="R19" s="23"/>
    </row>
    <row r="20" spans="1:18">
      <c r="A20" s="27">
        <f t="shared" ca="1" si="5"/>
        <v>45879</v>
      </c>
      <c r="B20" s="20"/>
      <c r="C20" s="21"/>
      <c r="D20" s="20"/>
      <c r="E20" s="21"/>
      <c r="F20" s="22"/>
      <c r="G20" s="22"/>
      <c r="H20" s="34" t="str">
        <f t="shared" si="0"/>
        <v/>
      </c>
      <c r="I20" s="34" t="str">
        <f t="shared" si="1"/>
        <v/>
      </c>
      <c r="J20" s="34" t="str">
        <f t="shared" si="2"/>
        <v/>
      </c>
      <c r="K20" s="34" t="str">
        <f t="shared" si="3"/>
        <v/>
      </c>
      <c r="L20" s="26" t="str">
        <f t="shared" si="4"/>
        <v/>
      </c>
      <c r="M20" s="32"/>
      <c r="N20" s="190"/>
      <c r="O20" s="190"/>
      <c r="P20" s="190"/>
      <c r="Q20" s="190"/>
      <c r="R20" s="23"/>
    </row>
    <row r="21" spans="1:18">
      <c r="A21" s="27">
        <f t="shared" ca="1" si="5"/>
        <v>45880</v>
      </c>
      <c r="B21" s="20"/>
      <c r="C21" s="21"/>
      <c r="D21" s="20"/>
      <c r="E21" s="21"/>
      <c r="F21" s="22"/>
      <c r="G21" s="22"/>
      <c r="H21" s="34" t="str">
        <f t="shared" si="0"/>
        <v/>
      </c>
      <c r="I21" s="34" t="str">
        <f t="shared" si="1"/>
        <v/>
      </c>
      <c r="J21" s="34" t="str">
        <f t="shared" si="2"/>
        <v/>
      </c>
      <c r="K21" s="34" t="str">
        <f t="shared" si="3"/>
        <v/>
      </c>
      <c r="L21" s="26" t="str">
        <f t="shared" si="4"/>
        <v/>
      </c>
      <c r="M21" s="32"/>
      <c r="N21" s="190"/>
      <c r="O21" s="190"/>
      <c r="P21" s="190"/>
      <c r="Q21" s="190"/>
      <c r="R21" s="23"/>
    </row>
    <row r="22" spans="1:18">
      <c r="A22" s="27">
        <f t="shared" ca="1" si="5"/>
        <v>45881</v>
      </c>
      <c r="B22" s="20"/>
      <c r="C22" s="21"/>
      <c r="D22" s="20"/>
      <c r="E22" s="21"/>
      <c r="F22" s="22"/>
      <c r="G22" s="22"/>
      <c r="H22" s="34" t="str">
        <f t="shared" si="0"/>
        <v/>
      </c>
      <c r="I22" s="34" t="str">
        <f t="shared" si="1"/>
        <v/>
      </c>
      <c r="J22" s="34" t="str">
        <f t="shared" si="2"/>
        <v/>
      </c>
      <c r="K22" s="34" t="str">
        <f t="shared" si="3"/>
        <v/>
      </c>
      <c r="L22" s="26" t="str">
        <f t="shared" si="4"/>
        <v/>
      </c>
      <c r="M22" s="32"/>
      <c r="N22" s="190"/>
      <c r="O22" s="190"/>
      <c r="P22" s="190"/>
      <c r="Q22" s="190"/>
      <c r="R22" s="23"/>
    </row>
    <row r="23" spans="1:18">
      <c r="A23" s="27">
        <f t="shared" ca="1" si="5"/>
        <v>45882</v>
      </c>
      <c r="B23" s="20"/>
      <c r="C23" s="21"/>
      <c r="D23" s="20"/>
      <c r="E23" s="21"/>
      <c r="F23" s="22"/>
      <c r="G23" s="22"/>
      <c r="H23" s="34" t="str">
        <f t="shared" si="0"/>
        <v/>
      </c>
      <c r="I23" s="34" t="str">
        <f t="shared" si="1"/>
        <v/>
      </c>
      <c r="J23" s="34" t="str">
        <f t="shared" si="2"/>
        <v/>
      </c>
      <c r="K23" s="34" t="str">
        <f t="shared" si="3"/>
        <v/>
      </c>
      <c r="L23" s="26" t="str">
        <f t="shared" si="4"/>
        <v/>
      </c>
      <c r="M23" s="32"/>
      <c r="N23" s="190"/>
      <c r="O23" s="190"/>
      <c r="P23" s="190"/>
      <c r="Q23" s="190"/>
      <c r="R23" s="23"/>
    </row>
    <row r="24" spans="1:18">
      <c r="A24" s="27">
        <f t="shared" ca="1" si="5"/>
        <v>45883</v>
      </c>
      <c r="B24" s="20"/>
      <c r="C24" s="21"/>
      <c r="D24" s="20"/>
      <c r="E24" s="21"/>
      <c r="F24" s="22"/>
      <c r="G24" s="22"/>
      <c r="H24" s="34" t="str">
        <f t="shared" si="0"/>
        <v/>
      </c>
      <c r="I24" s="34" t="str">
        <f t="shared" si="1"/>
        <v/>
      </c>
      <c r="J24" s="34" t="str">
        <f t="shared" si="2"/>
        <v/>
      </c>
      <c r="K24" s="34" t="str">
        <f t="shared" si="3"/>
        <v/>
      </c>
      <c r="L24" s="26" t="str">
        <f t="shared" si="4"/>
        <v/>
      </c>
      <c r="M24" s="32"/>
      <c r="N24" s="190"/>
      <c r="O24" s="190"/>
      <c r="P24" s="190"/>
      <c r="Q24" s="190"/>
      <c r="R24" s="23"/>
    </row>
    <row r="25" spans="1:18">
      <c r="A25" s="27">
        <f t="shared" ca="1" si="5"/>
        <v>45884</v>
      </c>
      <c r="B25" s="20"/>
      <c r="C25" s="21"/>
      <c r="D25" s="20"/>
      <c r="E25" s="21"/>
      <c r="F25" s="22"/>
      <c r="G25" s="22"/>
      <c r="H25" s="34" t="str">
        <f t="shared" si="0"/>
        <v/>
      </c>
      <c r="I25" s="34" t="str">
        <f t="shared" si="1"/>
        <v/>
      </c>
      <c r="J25" s="34" t="str">
        <f t="shared" si="2"/>
        <v/>
      </c>
      <c r="K25" s="34" t="str">
        <f t="shared" si="3"/>
        <v/>
      </c>
      <c r="L25" s="26" t="str">
        <f t="shared" si="4"/>
        <v/>
      </c>
      <c r="M25" s="32"/>
      <c r="N25" s="190"/>
      <c r="O25" s="190"/>
      <c r="P25" s="190"/>
      <c r="Q25" s="190"/>
      <c r="R25" s="23"/>
    </row>
    <row r="26" spans="1:18">
      <c r="A26" s="27">
        <f t="shared" ca="1" si="5"/>
        <v>45885</v>
      </c>
      <c r="B26" s="20"/>
      <c r="C26" s="21"/>
      <c r="D26" s="20"/>
      <c r="E26" s="21"/>
      <c r="F26" s="22"/>
      <c r="G26" s="22"/>
      <c r="H26" s="34" t="str">
        <f t="shared" si="0"/>
        <v/>
      </c>
      <c r="I26" s="34" t="str">
        <f t="shared" si="1"/>
        <v/>
      </c>
      <c r="J26" s="34" t="str">
        <f t="shared" si="2"/>
        <v/>
      </c>
      <c r="K26" s="34" t="str">
        <f t="shared" si="3"/>
        <v/>
      </c>
      <c r="L26" s="26" t="str">
        <f t="shared" si="4"/>
        <v/>
      </c>
      <c r="M26" s="32"/>
      <c r="N26" s="190"/>
      <c r="O26" s="190"/>
      <c r="P26" s="190"/>
      <c r="Q26" s="190"/>
      <c r="R26" s="23"/>
    </row>
    <row r="27" spans="1:18">
      <c r="A27" s="27">
        <f t="shared" ca="1" si="5"/>
        <v>45886</v>
      </c>
      <c r="B27" s="20"/>
      <c r="C27" s="21"/>
      <c r="D27" s="20"/>
      <c r="E27" s="21"/>
      <c r="F27" s="22"/>
      <c r="G27" s="22"/>
      <c r="H27" s="34" t="str">
        <f t="shared" si="0"/>
        <v/>
      </c>
      <c r="I27" s="34" t="str">
        <f t="shared" si="1"/>
        <v/>
      </c>
      <c r="J27" s="34" t="str">
        <f t="shared" si="2"/>
        <v/>
      </c>
      <c r="K27" s="34" t="str">
        <f t="shared" si="3"/>
        <v/>
      </c>
      <c r="L27" s="26" t="str">
        <f t="shared" si="4"/>
        <v/>
      </c>
      <c r="M27" s="32"/>
      <c r="N27" s="190"/>
      <c r="O27" s="190"/>
      <c r="P27" s="190"/>
      <c r="Q27" s="190"/>
      <c r="R27" s="23"/>
    </row>
    <row r="28" spans="1:18">
      <c r="A28" s="27">
        <f t="shared" ca="1" si="5"/>
        <v>45887</v>
      </c>
      <c r="B28" s="20"/>
      <c r="C28" s="21"/>
      <c r="D28" s="20"/>
      <c r="E28" s="21"/>
      <c r="F28" s="22"/>
      <c r="G28" s="22"/>
      <c r="H28" s="34" t="str">
        <f t="shared" si="0"/>
        <v/>
      </c>
      <c r="I28" s="34" t="str">
        <f t="shared" si="1"/>
        <v/>
      </c>
      <c r="J28" s="34" t="str">
        <f t="shared" si="2"/>
        <v/>
      </c>
      <c r="K28" s="34" t="str">
        <f t="shared" si="3"/>
        <v/>
      </c>
      <c r="L28" s="26" t="str">
        <f t="shared" si="4"/>
        <v/>
      </c>
      <c r="M28" s="32"/>
      <c r="N28" s="190"/>
      <c r="O28" s="190"/>
      <c r="P28" s="190"/>
      <c r="Q28" s="190"/>
      <c r="R28" s="23"/>
    </row>
    <row r="29" spans="1:18">
      <c r="A29" s="27">
        <f t="shared" ca="1" si="5"/>
        <v>45888</v>
      </c>
      <c r="B29" s="20"/>
      <c r="C29" s="21"/>
      <c r="D29" s="20"/>
      <c r="E29" s="21"/>
      <c r="F29" s="22"/>
      <c r="G29" s="22"/>
      <c r="H29" s="34" t="str">
        <f t="shared" si="0"/>
        <v/>
      </c>
      <c r="I29" s="34" t="str">
        <f t="shared" si="1"/>
        <v/>
      </c>
      <c r="J29" s="34" t="str">
        <f t="shared" si="2"/>
        <v/>
      </c>
      <c r="K29" s="34" t="str">
        <f t="shared" si="3"/>
        <v/>
      </c>
      <c r="L29" s="26" t="str">
        <f t="shared" si="4"/>
        <v/>
      </c>
      <c r="M29" s="32"/>
      <c r="N29" s="190"/>
      <c r="O29" s="190"/>
      <c r="P29" s="190"/>
      <c r="Q29" s="190"/>
      <c r="R29" s="23"/>
    </row>
    <row r="30" spans="1:18">
      <c r="A30" s="27">
        <f t="shared" ca="1" si="5"/>
        <v>45889</v>
      </c>
      <c r="B30" s="20"/>
      <c r="C30" s="21"/>
      <c r="D30" s="20"/>
      <c r="E30" s="21"/>
      <c r="F30" s="22"/>
      <c r="G30" s="22"/>
      <c r="H30" s="34" t="str">
        <f t="shared" si="0"/>
        <v/>
      </c>
      <c r="I30" s="34" t="str">
        <f t="shared" si="1"/>
        <v/>
      </c>
      <c r="J30" s="34" t="str">
        <f t="shared" si="2"/>
        <v/>
      </c>
      <c r="K30" s="34" t="str">
        <f t="shared" si="3"/>
        <v/>
      </c>
      <c r="L30" s="26" t="str">
        <f t="shared" si="4"/>
        <v/>
      </c>
      <c r="M30" s="32"/>
      <c r="N30" s="190"/>
      <c r="O30" s="190"/>
      <c r="P30" s="190"/>
      <c r="Q30" s="190"/>
      <c r="R30" s="23"/>
    </row>
    <row r="31" spans="1:18">
      <c r="A31" s="27">
        <f t="shared" ca="1" si="5"/>
        <v>45890</v>
      </c>
      <c r="B31" s="20"/>
      <c r="C31" s="21"/>
      <c r="D31" s="20"/>
      <c r="E31" s="21"/>
      <c r="F31" s="22"/>
      <c r="G31" s="22"/>
      <c r="H31" s="34" t="str">
        <f t="shared" si="0"/>
        <v/>
      </c>
      <c r="I31" s="34" t="str">
        <f t="shared" si="1"/>
        <v/>
      </c>
      <c r="J31" s="34" t="str">
        <f t="shared" si="2"/>
        <v/>
      </c>
      <c r="K31" s="34" t="str">
        <f t="shared" si="3"/>
        <v/>
      </c>
      <c r="L31" s="26" t="str">
        <f t="shared" si="4"/>
        <v/>
      </c>
      <c r="M31" s="32"/>
      <c r="N31" s="190"/>
      <c r="O31" s="190"/>
      <c r="P31" s="190"/>
      <c r="Q31" s="190"/>
      <c r="R31" s="23"/>
    </row>
    <row r="32" spans="1:18">
      <c r="A32" s="27">
        <f t="shared" ca="1" si="5"/>
        <v>45891</v>
      </c>
      <c r="B32" s="20"/>
      <c r="C32" s="21"/>
      <c r="D32" s="20"/>
      <c r="E32" s="21"/>
      <c r="F32" s="22"/>
      <c r="G32" s="22"/>
      <c r="H32" s="34" t="str">
        <f t="shared" si="0"/>
        <v/>
      </c>
      <c r="I32" s="34" t="str">
        <f t="shared" si="1"/>
        <v/>
      </c>
      <c r="J32" s="34" t="str">
        <f t="shared" si="2"/>
        <v/>
      </c>
      <c r="K32" s="34" t="str">
        <f t="shared" si="3"/>
        <v/>
      </c>
      <c r="L32" s="26" t="str">
        <f t="shared" si="4"/>
        <v/>
      </c>
      <c r="M32" s="32"/>
      <c r="N32" s="190"/>
      <c r="O32" s="190"/>
      <c r="P32" s="190"/>
      <c r="Q32" s="190"/>
      <c r="R32" s="23"/>
    </row>
    <row r="33" spans="1:22">
      <c r="A33" s="27">
        <f t="shared" ca="1" si="5"/>
        <v>45892</v>
      </c>
      <c r="B33" s="20"/>
      <c r="C33" s="21"/>
      <c r="D33" s="20"/>
      <c r="E33" s="21"/>
      <c r="F33" s="22"/>
      <c r="G33" s="22"/>
      <c r="H33" s="34" t="str">
        <f t="shared" si="0"/>
        <v/>
      </c>
      <c r="I33" s="34" t="str">
        <f t="shared" si="1"/>
        <v/>
      </c>
      <c r="J33" s="34" t="str">
        <f t="shared" si="2"/>
        <v/>
      </c>
      <c r="K33" s="34" t="str">
        <f t="shared" si="3"/>
        <v/>
      </c>
      <c r="L33" s="26" t="str">
        <f t="shared" si="4"/>
        <v/>
      </c>
      <c r="M33" s="32"/>
      <c r="N33" s="190"/>
      <c r="O33" s="190"/>
      <c r="P33" s="190"/>
      <c r="Q33" s="190"/>
      <c r="R33" s="23"/>
    </row>
    <row r="34" spans="1:22">
      <c r="A34" s="27">
        <f t="shared" ca="1" si="5"/>
        <v>45893</v>
      </c>
      <c r="B34" s="20"/>
      <c r="C34" s="21"/>
      <c r="D34" s="20"/>
      <c r="E34" s="21"/>
      <c r="F34" s="22"/>
      <c r="G34" s="22"/>
      <c r="H34" s="34" t="str">
        <f t="shared" si="0"/>
        <v/>
      </c>
      <c r="I34" s="34" t="str">
        <f t="shared" si="1"/>
        <v/>
      </c>
      <c r="J34" s="34" t="str">
        <f t="shared" si="2"/>
        <v/>
      </c>
      <c r="K34" s="34" t="str">
        <f t="shared" si="3"/>
        <v/>
      </c>
      <c r="L34" s="26" t="str">
        <f t="shared" si="4"/>
        <v/>
      </c>
      <c r="M34" s="32"/>
      <c r="N34" s="190"/>
      <c r="O34" s="190"/>
      <c r="P34" s="190"/>
      <c r="Q34" s="190"/>
      <c r="R34" s="23"/>
    </row>
    <row r="35" spans="1:22">
      <c r="A35" s="27">
        <f t="shared" ca="1" si="5"/>
        <v>45894</v>
      </c>
      <c r="B35" s="20"/>
      <c r="C35" s="21"/>
      <c r="D35" s="20"/>
      <c r="E35" s="21"/>
      <c r="F35" s="22"/>
      <c r="G35" s="22"/>
      <c r="H35" s="34" t="str">
        <f t="shared" si="0"/>
        <v/>
      </c>
      <c r="I35" s="34" t="str">
        <f t="shared" si="1"/>
        <v/>
      </c>
      <c r="J35" s="34" t="str">
        <f t="shared" si="2"/>
        <v/>
      </c>
      <c r="K35" s="34" t="str">
        <f t="shared" si="3"/>
        <v/>
      </c>
      <c r="L35" s="26" t="str">
        <f t="shared" si="4"/>
        <v/>
      </c>
      <c r="M35" s="32"/>
      <c r="N35" s="190"/>
      <c r="O35" s="190"/>
      <c r="P35" s="190"/>
      <c r="Q35" s="190"/>
      <c r="R35" s="23"/>
    </row>
    <row r="36" spans="1:22">
      <c r="A36" s="27">
        <f t="shared" ca="1" si="5"/>
        <v>45895</v>
      </c>
      <c r="B36" s="20"/>
      <c r="C36" s="21"/>
      <c r="D36" s="20"/>
      <c r="E36" s="21"/>
      <c r="F36" s="22"/>
      <c r="G36" s="22"/>
      <c r="H36" s="34" t="str">
        <f t="shared" si="0"/>
        <v/>
      </c>
      <c r="I36" s="34" t="str">
        <f t="shared" si="1"/>
        <v/>
      </c>
      <c r="J36" s="34" t="str">
        <f t="shared" si="2"/>
        <v/>
      </c>
      <c r="K36" s="34" t="str">
        <f t="shared" si="3"/>
        <v/>
      </c>
      <c r="L36" s="26" t="str">
        <f t="shared" si="4"/>
        <v/>
      </c>
      <c r="M36" s="32"/>
      <c r="N36" s="190"/>
      <c r="O36" s="190"/>
      <c r="P36" s="190"/>
      <c r="Q36" s="190"/>
      <c r="R36" s="23"/>
    </row>
    <row r="37" spans="1:22">
      <c r="A37" s="27">
        <f t="shared" ca="1" si="5"/>
        <v>45896</v>
      </c>
      <c r="B37" s="20"/>
      <c r="C37" s="21"/>
      <c r="D37" s="20"/>
      <c r="E37" s="21"/>
      <c r="F37" s="22"/>
      <c r="G37" s="22"/>
      <c r="H37" s="34" t="str">
        <f t="shared" si="0"/>
        <v/>
      </c>
      <c r="I37" s="34" t="str">
        <f t="shared" si="1"/>
        <v/>
      </c>
      <c r="J37" s="34" t="str">
        <f t="shared" si="2"/>
        <v/>
      </c>
      <c r="K37" s="34" t="str">
        <f t="shared" si="3"/>
        <v/>
      </c>
      <c r="L37" s="26" t="str">
        <f t="shared" si="4"/>
        <v/>
      </c>
      <c r="M37" s="32"/>
      <c r="N37" s="190"/>
      <c r="O37" s="190"/>
      <c r="P37" s="190"/>
      <c r="Q37" s="190"/>
      <c r="R37" s="23"/>
    </row>
    <row r="38" spans="1:22">
      <c r="A38" s="27">
        <f t="shared" ca="1" si="5"/>
        <v>45897</v>
      </c>
      <c r="B38" s="20"/>
      <c r="C38" s="21"/>
      <c r="D38" s="20"/>
      <c r="E38" s="21"/>
      <c r="F38" s="22"/>
      <c r="G38" s="22"/>
      <c r="H38" s="34" t="str">
        <f t="shared" si="0"/>
        <v/>
      </c>
      <c r="I38" s="34" t="str">
        <f t="shared" si="1"/>
        <v/>
      </c>
      <c r="J38" s="34" t="str">
        <f t="shared" si="2"/>
        <v/>
      </c>
      <c r="K38" s="34" t="str">
        <f t="shared" si="3"/>
        <v/>
      </c>
      <c r="L38" s="26" t="str">
        <f t="shared" si="4"/>
        <v/>
      </c>
      <c r="M38" s="32"/>
      <c r="N38" s="190"/>
      <c r="O38" s="190"/>
      <c r="P38" s="190"/>
      <c r="Q38" s="190"/>
      <c r="R38" s="23"/>
    </row>
    <row r="39" spans="1:22">
      <c r="A39" s="27">
        <f t="shared" ca="1" si="5"/>
        <v>45898</v>
      </c>
      <c r="B39" s="20"/>
      <c r="C39" s="21"/>
      <c r="D39" s="20"/>
      <c r="E39" s="21"/>
      <c r="F39" s="22"/>
      <c r="G39" s="22"/>
      <c r="H39" s="34" t="str">
        <f t="shared" si="0"/>
        <v/>
      </c>
      <c r="I39" s="34" t="str">
        <f t="shared" si="1"/>
        <v/>
      </c>
      <c r="J39" s="34" t="str">
        <f t="shared" si="2"/>
        <v/>
      </c>
      <c r="K39" s="34" t="str">
        <f t="shared" si="3"/>
        <v/>
      </c>
      <c r="L39" s="26" t="str">
        <f t="shared" si="4"/>
        <v/>
      </c>
      <c r="M39" s="32"/>
      <c r="N39" s="190"/>
      <c r="O39" s="190"/>
      <c r="P39" s="190"/>
      <c r="Q39" s="190"/>
      <c r="R39" s="23"/>
    </row>
    <row r="40" spans="1:22">
      <c r="A40" s="27">
        <f t="shared" ca="1" si="5"/>
        <v>45899</v>
      </c>
      <c r="B40" s="20"/>
      <c r="C40" s="21"/>
      <c r="D40" s="20"/>
      <c r="E40" s="21"/>
      <c r="F40" s="22"/>
      <c r="G40" s="22"/>
      <c r="H40" s="34" t="str">
        <f t="shared" si="0"/>
        <v/>
      </c>
      <c r="I40" s="34" t="str">
        <f t="shared" si="1"/>
        <v/>
      </c>
      <c r="J40" s="34" t="str">
        <f t="shared" si="2"/>
        <v/>
      </c>
      <c r="K40" s="34" t="str">
        <f t="shared" si="3"/>
        <v/>
      </c>
      <c r="L40" s="26" t="str">
        <f t="shared" si="4"/>
        <v/>
      </c>
      <c r="M40" s="32"/>
      <c r="N40" s="190"/>
      <c r="O40" s="190"/>
      <c r="P40" s="190"/>
      <c r="Q40" s="190"/>
      <c r="R40" s="23"/>
    </row>
    <row r="41" spans="1:22">
      <c r="A41" s="27">
        <f t="shared" ca="1" si="5"/>
        <v>45900</v>
      </c>
      <c r="B41" s="20"/>
      <c r="C41" s="21"/>
      <c r="D41" s="20"/>
      <c r="E41" s="21"/>
      <c r="F41" s="22"/>
      <c r="G41" s="22"/>
      <c r="H41" s="34" t="str">
        <f t="shared" si="0"/>
        <v/>
      </c>
      <c r="I41" s="34" t="str">
        <f t="shared" si="1"/>
        <v/>
      </c>
      <c r="J41" s="34" t="str">
        <f t="shared" si="2"/>
        <v/>
      </c>
      <c r="K41" s="34" t="str">
        <f t="shared" si="3"/>
        <v/>
      </c>
      <c r="L41" s="26" t="str">
        <f t="shared" si="4"/>
        <v/>
      </c>
      <c r="M41" s="32"/>
      <c r="N41" s="190"/>
      <c r="O41" s="190"/>
      <c r="P41" s="190"/>
      <c r="Q41" s="190"/>
      <c r="R41" s="23"/>
    </row>
    <row r="42" spans="1:22">
      <c r="A42" s="5" t="s">
        <v>11</v>
      </c>
      <c r="B42" s="191"/>
      <c r="C42" s="192"/>
      <c r="D42" s="191"/>
      <c r="E42" s="192"/>
      <c r="F42" s="26" t="str">
        <f t="shared" ref="F42:K42" si="6">IF(SUM(F11:F41)=0,"",SUM(F11:F41))</f>
        <v/>
      </c>
      <c r="G42" s="26" t="str">
        <f t="shared" si="6"/>
        <v/>
      </c>
      <c r="H42" s="26" t="str">
        <f t="shared" si="6"/>
        <v/>
      </c>
      <c r="I42" s="26" t="str">
        <f t="shared" si="6"/>
        <v/>
      </c>
      <c r="J42" s="26" t="str">
        <f t="shared" si="6"/>
        <v/>
      </c>
      <c r="K42" s="26" t="str">
        <f t="shared" si="6"/>
        <v/>
      </c>
      <c r="L42" s="26" t="str">
        <f>IF(SUM($L11:$L41)=0,"",SUM($L11:$L41))</f>
        <v/>
      </c>
      <c r="M42" s="33"/>
      <c r="N42" s="193"/>
      <c r="O42" s="193"/>
      <c r="P42" s="193"/>
      <c r="Q42" s="193"/>
      <c r="R42" s="6"/>
    </row>
    <row r="44" spans="1:22" ht="27" customHeight="1">
      <c r="A44" s="194" t="s">
        <v>22</v>
      </c>
      <c r="B44" s="189" t="s">
        <v>103</v>
      </c>
      <c r="C44" s="189"/>
      <c r="D44" s="189"/>
      <c r="E44" s="189"/>
      <c r="F44" s="189" t="s">
        <v>23</v>
      </c>
      <c r="G44" s="189"/>
      <c r="H44" s="189" t="s">
        <v>88</v>
      </c>
      <c r="I44" s="189"/>
      <c r="J44" s="189"/>
      <c r="K44" s="189"/>
      <c r="L44" s="189" t="s">
        <v>87</v>
      </c>
      <c r="M44" s="195" t="s">
        <v>96</v>
      </c>
      <c r="N44" s="194" t="s">
        <v>25</v>
      </c>
      <c r="O44" s="194"/>
      <c r="P44" s="194"/>
      <c r="Q44" s="194"/>
      <c r="R44" s="189" t="s">
        <v>100</v>
      </c>
    </row>
    <row r="45" spans="1:22" ht="14.25" customHeight="1">
      <c r="A45" s="194"/>
      <c r="B45" s="189" t="s">
        <v>82</v>
      </c>
      <c r="C45" s="189"/>
      <c r="D45" s="189" t="s">
        <v>84</v>
      </c>
      <c r="E45" s="189"/>
      <c r="F45" s="189"/>
      <c r="G45" s="189"/>
      <c r="H45" s="189" t="s">
        <v>90</v>
      </c>
      <c r="I45" s="189"/>
      <c r="J45" s="189" t="s">
        <v>89</v>
      </c>
      <c r="K45" s="189"/>
      <c r="L45" s="189"/>
      <c r="M45" s="196"/>
      <c r="N45" s="194"/>
      <c r="O45" s="194"/>
      <c r="P45" s="194"/>
      <c r="Q45" s="194"/>
      <c r="R45" s="189"/>
    </row>
    <row r="46" spans="1:22">
      <c r="A46" s="194"/>
      <c r="B46" s="43" t="s">
        <v>26</v>
      </c>
      <c r="C46" s="43" t="s">
        <v>27</v>
      </c>
      <c r="D46" s="43" t="s">
        <v>26</v>
      </c>
      <c r="E46" s="43" t="s">
        <v>27</v>
      </c>
      <c r="F46" s="44" t="s">
        <v>85</v>
      </c>
      <c r="G46" s="44" t="s">
        <v>86</v>
      </c>
      <c r="H46" s="44" t="s">
        <v>81</v>
      </c>
      <c r="I46" s="44" t="s">
        <v>83</v>
      </c>
      <c r="J46" s="44" t="s">
        <v>81</v>
      </c>
      <c r="K46" s="44" t="s">
        <v>95</v>
      </c>
      <c r="L46" s="189"/>
      <c r="M46" s="197"/>
      <c r="N46" s="194"/>
      <c r="O46" s="194"/>
      <c r="P46" s="194"/>
      <c r="Q46" s="194"/>
      <c r="R46" s="194"/>
    </row>
    <row r="47" spans="1:22">
      <c r="A47" s="27" cm="1">
        <f t="array" aca="1" ref="A47" ca="1">DATE("2025","8"+1,IFERROR(INDIRECT(T1),"1"))</f>
        <v>45901</v>
      </c>
      <c r="B47" s="20"/>
      <c r="C47" s="21"/>
      <c r="D47" s="20"/>
      <c r="E47" s="21"/>
      <c r="F47" s="22"/>
      <c r="G47" s="22"/>
      <c r="H47" s="34" t="str">
        <f>IF(OR(B47="",LEFT(M47,1)="✓"),"",C47-B47-F47)</f>
        <v/>
      </c>
      <c r="I47" s="34" t="str">
        <f>IF(OR(D47="",LEFT(M47,1)="✓"),"",E47-D47-G47)</f>
        <v/>
      </c>
      <c r="J47" s="34" t="str">
        <f>IF(AND(B47&lt;&gt;"",M47="✓所定"),C47-B47-F47,"")</f>
        <v/>
      </c>
      <c r="K47" s="34" t="str">
        <f>IF(AND(B47&lt;&gt;"",M47="✓法定"),C47-B47-F47,"")</f>
        <v/>
      </c>
      <c r="L47" s="26" t="str">
        <f>IF(AND($B47="",$D47=""),"",($C47-$B47-$F47)+($E47-$D47-$G47))</f>
        <v/>
      </c>
      <c r="M47" s="32"/>
      <c r="N47" s="190"/>
      <c r="O47" s="190"/>
      <c r="P47" s="190"/>
      <c r="Q47" s="190"/>
      <c r="R47" s="23"/>
      <c r="V47" s="1" t="s">
        <v>171</v>
      </c>
    </row>
    <row r="48" spans="1:22">
      <c r="A48" s="27">
        <f ca="1">A47+1</f>
        <v>45902</v>
      </c>
      <c r="B48" s="20"/>
      <c r="C48" s="21"/>
      <c r="D48" s="20"/>
      <c r="E48" s="21"/>
      <c r="F48" s="22"/>
      <c r="G48" s="22"/>
      <c r="H48" s="34" t="str">
        <f t="shared" ref="H48:H77" si="7">IF(OR(B48="",LEFT(M48,1)="✓"),"",C48-B48-F48)</f>
        <v/>
      </c>
      <c r="I48" s="34" t="str">
        <f t="shared" ref="I48:I77" si="8">IF(OR(D48="",LEFT(M48,1)="✓"),"",E48-D48-G48)</f>
        <v/>
      </c>
      <c r="J48" s="34" t="str">
        <f t="shared" ref="J48:J77" si="9">IF(AND(B48&lt;&gt;"",M48="✓所定"),C48-B48-F48,"")</f>
        <v/>
      </c>
      <c r="K48" s="34" t="str">
        <f t="shared" ref="K48:K77" si="10">IF(AND(B48&lt;&gt;"",M48="✓法定"),C48-B48-F48,"")</f>
        <v/>
      </c>
      <c r="L48" s="26" t="str">
        <f t="shared" ref="L48:L75" si="11">IF(AND($B48="",$D48=""),"",($C48-$B48-$F48)+($E48-$D48-$G48))</f>
        <v/>
      </c>
      <c r="M48" s="32"/>
      <c r="N48" s="190"/>
      <c r="O48" s="190"/>
      <c r="P48" s="190"/>
      <c r="Q48" s="190"/>
      <c r="R48" s="23"/>
      <c r="V48" s="1" t="s">
        <v>172</v>
      </c>
    </row>
    <row r="49" spans="1:18">
      <c r="A49" s="27">
        <f t="shared" ref="A49:A77" ca="1" si="12">A48+1</f>
        <v>45903</v>
      </c>
      <c r="B49" s="20"/>
      <c r="C49" s="21"/>
      <c r="D49" s="20"/>
      <c r="E49" s="21"/>
      <c r="F49" s="22"/>
      <c r="G49" s="22"/>
      <c r="H49" s="34" t="str">
        <f t="shared" si="7"/>
        <v/>
      </c>
      <c r="I49" s="34" t="str">
        <f t="shared" si="8"/>
        <v/>
      </c>
      <c r="J49" s="34" t="str">
        <f t="shared" si="9"/>
        <v/>
      </c>
      <c r="K49" s="34" t="str">
        <f t="shared" si="10"/>
        <v/>
      </c>
      <c r="L49" s="26" t="str">
        <f t="shared" si="11"/>
        <v/>
      </c>
      <c r="M49" s="32"/>
      <c r="N49" s="190"/>
      <c r="O49" s="190"/>
      <c r="P49" s="190"/>
      <c r="Q49" s="190"/>
      <c r="R49" s="23"/>
    </row>
    <row r="50" spans="1:18">
      <c r="A50" s="27">
        <f t="shared" ca="1" si="12"/>
        <v>45904</v>
      </c>
      <c r="B50" s="20"/>
      <c r="C50" s="21"/>
      <c r="D50" s="20"/>
      <c r="E50" s="21"/>
      <c r="F50" s="22"/>
      <c r="G50" s="22"/>
      <c r="H50" s="34" t="str">
        <f t="shared" si="7"/>
        <v/>
      </c>
      <c r="I50" s="34" t="str">
        <f t="shared" si="8"/>
        <v/>
      </c>
      <c r="J50" s="34" t="str">
        <f t="shared" si="9"/>
        <v/>
      </c>
      <c r="K50" s="34" t="str">
        <f t="shared" si="10"/>
        <v/>
      </c>
      <c r="L50" s="26" t="str">
        <f t="shared" si="11"/>
        <v/>
      </c>
      <c r="M50" s="32"/>
      <c r="N50" s="190"/>
      <c r="O50" s="190"/>
      <c r="P50" s="190"/>
      <c r="Q50" s="190"/>
      <c r="R50" s="23"/>
    </row>
    <row r="51" spans="1:18">
      <c r="A51" s="27">
        <f t="shared" ca="1" si="12"/>
        <v>45905</v>
      </c>
      <c r="B51" s="20"/>
      <c r="C51" s="21"/>
      <c r="D51" s="20"/>
      <c r="E51" s="21"/>
      <c r="F51" s="22"/>
      <c r="G51" s="22"/>
      <c r="H51" s="34" t="str">
        <f t="shared" si="7"/>
        <v/>
      </c>
      <c r="I51" s="34" t="str">
        <f t="shared" si="8"/>
        <v/>
      </c>
      <c r="J51" s="34" t="str">
        <f t="shared" si="9"/>
        <v/>
      </c>
      <c r="K51" s="34" t="str">
        <f t="shared" si="10"/>
        <v/>
      </c>
      <c r="L51" s="26" t="str">
        <f t="shared" si="11"/>
        <v/>
      </c>
      <c r="M51" s="32"/>
      <c r="N51" s="190"/>
      <c r="O51" s="190"/>
      <c r="P51" s="190"/>
      <c r="Q51" s="190"/>
      <c r="R51" s="23"/>
    </row>
    <row r="52" spans="1:18">
      <c r="A52" s="27">
        <f t="shared" ca="1" si="12"/>
        <v>45906</v>
      </c>
      <c r="B52" s="20"/>
      <c r="C52" s="21"/>
      <c r="D52" s="20"/>
      <c r="E52" s="21"/>
      <c r="F52" s="22"/>
      <c r="G52" s="22"/>
      <c r="H52" s="34" t="str">
        <f t="shared" si="7"/>
        <v/>
      </c>
      <c r="I52" s="34" t="str">
        <f t="shared" si="8"/>
        <v/>
      </c>
      <c r="J52" s="34" t="str">
        <f t="shared" si="9"/>
        <v/>
      </c>
      <c r="K52" s="34" t="str">
        <f t="shared" si="10"/>
        <v/>
      </c>
      <c r="L52" s="26" t="str">
        <f t="shared" si="11"/>
        <v/>
      </c>
      <c r="M52" s="32"/>
      <c r="N52" s="190"/>
      <c r="O52" s="190"/>
      <c r="P52" s="190"/>
      <c r="Q52" s="190"/>
      <c r="R52" s="23"/>
    </row>
    <row r="53" spans="1:18">
      <c r="A53" s="27">
        <f t="shared" ca="1" si="12"/>
        <v>45907</v>
      </c>
      <c r="B53" s="20"/>
      <c r="C53" s="21"/>
      <c r="D53" s="20"/>
      <c r="E53" s="21"/>
      <c r="F53" s="22"/>
      <c r="G53" s="22"/>
      <c r="H53" s="34" t="str">
        <f t="shared" si="7"/>
        <v/>
      </c>
      <c r="I53" s="34" t="str">
        <f t="shared" si="8"/>
        <v/>
      </c>
      <c r="J53" s="34" t="str">
        <f t="shared" si="9"/>
        <v/>
      </c>
      <c r="K53" s="34" t="str">
        <f t="shared" si="10"/>
        <v/>
      </c>
      <c r="L53" s="26" t="str">
        <f t="shared" si="11"/>
        <v/>
      </c>
      <c r="M53" s="32"/>
      <c r="N53" s="190"/>
      <c r="O53" s="190"/>
      <c r="P53" s="190"/>
      <c r="Q53" s="190"/>
      <c r="R53" s="23"/>
    </row>
    <row r="54" spans="1:18">
      <c r="A54" s="27">
        <f t="shared" ca="1" si="12"/>
        <v>45908</v>
      </c>
      <c r="B54" s="20"/>
      <c r="C54" s="21"/>
      <c r="D54" s="20"/>
      <c r="E54" s="21"/>
      <c r="F54" s="22"/>
      <c r="G54" s="22"/>
      <c r="H54" s="34" t="str">
        <f t="shared" si="7"/>
        <v/>
      </c>
      <c r="I54" s="34" t="str">
        <f t="shared" si="8"/>
        <v/>
      </c>
      <c r="J54" s="34" t="str">
        <f t="shared" si="9"/>
        <v/>
      </c>
      <c r="K54" s="34" t="str">
        <f t="shared" si="10"/>
        <v/>
      </c>
      <c r="L54" s="26" t="str">
        <f t="shared" si="11"/>
        <v/>
      </c>
      <c r="M54" s="32"/>
      <c r="N54" s="190"/>
      <c r="O54" s="190"/>
      <c r="P54" s="190"/>
      <c r="Q54" s="190"/>
      <c r="R54" s="23"/>
    </row>
    <row r="55" spans="1:18">
      <c r="A55" s="27">
        <f t="shared" ca="1" si="12"/>
        <v>45909</v>
      </c>
      <c r="B55" s="20"/>
      <c r="C55" s="21"/>
      <c r="D55" s="20"/>
      <c r="E55" s="21"/>
      <c r="F55" s="22"/>
      <c r="G55" s="22"/>
      <c r="H55" s="34" t="str">
        <f t="shared" si="7"/>
        <v/>
      </c>
      <c r="I55" s="34" t="str">
        <f t="shared" si="8"/>
        <v/>
      </c>
      <c r="J55" s="34" t="str">
        <f t="shared" si="9"/>
        <v/>
      </c>
      <c r="K55" s="34" t="str">
        <f t="shared" si="10"/>
        <v/>
      </c>
      <c r="L55" s="26" t="str">
        <f t="shared" si="11"/>
        <v/>
      </c>
      <c r="M55" s="32"/>
      <c r="N55" s="190"/>
      <c r="O55" s="190"/>
      <c r="P55" s="190"/>
      <c r="Q55" s="190"/>
      <c r="R55" s="23"/>
    </row>
    <row r="56" spans="1:18">
      <c r="A56" s="27">
        <f t="shared" ca="1" si="12"/>
        <v>45910</v>
      </c>
      <c r="B56" s="20"/>
      <c r="C56" s="21"/>
      <c r="D56" s="20"/>
      <c r="E56" s="21"/>
      <c r="F56" s="22"/>
      <c r="G56" s="22"/>
      <c r="H56" s="34" t="str">
        <f t="shared" si="7"/>
        <v/>
      </c>
      <c r="I56" s="34" t="str">
        <f t="shared" si="8"/>
        <v/>
      </c>
      <c r="J56" s="34" t="str">
        <f t="shared" si="9"/>
        <v/>
      </c>
      <c r="K56" s="34" t="str">
        <f t="shared" si="10"/>
        <v/>
      </c>
      <c r="L56" s="26" t="str">
        <f t="shared" si="11"/>
        <v/>
      </c>
      <c r="M56" s="32"/>
      <c r="N56" s="190"/>
      <c r="O56" s="190"/>
      <c r="P56" s="190"/>
      <c r="Q56" s="190"/>
      <c r="R56" s="23"/>
    </row>
    <row r="57" spans="1:18">
      <c r="A57" s="27">
        <f t="shared" ca="1" si="12"/>
        <v>45911</v>
      </c>
      <c r="B57" s="20"/>
      <c r="C57" s="21"/>
      <c r="D57" s="20"/>
      <c r="E57" s="21"/>
      <c r="F57" s="22"/>
      <c r="G57" s="22"/>
      <c r="H57" s="34" t="str">
        <f t="shared" si="7"/>
        <v/>
      </c>
      <c r="I57" s="34" t="str">
        <f t="shared" si="8"/>
        <v/>
      </c>
      <c r="J57" s="34" t="str">
        <f t="shared" si="9"/>
        <v/>
      </c>
      <c r="K57" s="34" t="str">
        <f t="shared" si="10"/>
        <v/>
      </c>
      <c r="L57" s="26" t="str">
        <f t="shared" si="11"/>
        <v/>
      </c>
      <c r="M57" s="32"/>
      <c r="N57" s="190"/>
      <c r="O57" s="190"/>
      <c r="P57" s="190"/>
      <c r="Q57" s="190"/>
      <c r="R57" s="23"/>
    </row>
    <row r="58" spans="1:18">
      <c r="A58" s="27">
        <f t="shared" ca="1" si="12"/>
        <v>45912</v>
      </c>
      <c r="B58" s="20"/>
      <c r="C58" s="21"/>
      <c r="D58" s="20"/>
      <c r="E58" s="21"/>
      <c r="F58" s="22"/>
      <c r="G58" s="22"/>
      <c r="H58" s="34" t="str">
        <f t="shared" si="7"/>
        <v/>
      </c>
      <c r="I58" s="34" t="str">
        <f t="shared" si="8"/>
        <v/>
      </c>
      <c r="J58" s="34" t="str">
        <f t="shared" si="9"/>
        <v/>
      </c>
      <c r="K58" s="34" t="str">
        <f t="shared" si="10"/>
        <v/>
      </c>
      <c r="L58" s="26" t="str">
        <f t="shared" si="11"/>
        <v/>
      </c>
      <c r="M58" s="32"/>
      <c r="N58" s="190"/>
      <c r="O58" s="190"/>
      <c r="P58" s="190"/>
      <c r="Q58" s="190"/>
      <c r="R58" s="23"/>
    </row>
    <row r="59" spans="1:18">
      <c r="A59" s="27">
        <f t="shared" ca="1" si="12"/>
        <v>45913</v>
      </c>
      <c r="B59" s="20"/>
      <c r="C59" s="21"/>
      <c r="D59" s="20"/>
      <c r="E59" s="21"/>
      <c r="F59" s="22"/>
      <c r="G59" s="22"/>
      <c r="H59" s="34" t="str">
        <f t="shared" si="7"/>
        <v/>
      </c>
      <c r="I59" s="34" t="str">
        <f t="shared" si="8"/>
        <v/>
      </c>
      <c r="J59" s="34" t="str">
        <f t="shared" si="9"/>
        <v/>
      </c>
      <c r="K59" s="34" t="str">
        <f t="shared" si="10"/>
        <v/>
      </c>
      <c r="L59" s="26" t="str">
        <f t="shared" si="11"/>
        <v/>
      </c>
      <c r="M59" s="32"/>
      <c r="N59" s="190"/>
      <c r="O59" s="190"/>
      <c r="P59" s="190"/>
      <c r="Q59" s="190"/>
      <c r="R59" s="23"/>
    </row>
    <row r="60" spans="1:18">
      <c r="A60" s="27">
        <f t="shared" ca="1" si="12"/>
        <v>45914</v>
      </c>
      <c r="B60" s="20"/>
      <c r="C60" s="21"/>
      <c r="D60" s="20"/>
      <c r="E60" s="21"/>
      <c r="F60" s="22"/>
      <c r="G60" s="22"/>
      <c r="H60" s="34" t="str">
        <f t="shared" si="7"/>
        <v/>
      </c>
      <c r="I60" s="34" t="str">
        <f t="shared" si="8"/>
        <v/>
      </c>
      <c r="J60" s="34" t="str">
        <f t="shared" si="9"/>
        <v/>
      </c>
      <c r="K60" s="34" t="str">
        <f t="shared" si="10"/>
        <v/>
      </c>
      <c r="L60" s="26" t="str">
        <f t="shared" si="11"/>
        <v/>
      </c>
      <c r="M60" s="32"/>
      <c r="N60" s="190"/>
      <c r="O60" s="190"/>
      <c r="P60" s="190"/>
      <c r="Q60" s="190"/>
      <c r="R60" s="23"/>
    </row>
    <row r="61" spans="1:18">
      <c r="A61" s="27">
        <f t="shared" ca="1" si="12"/>
        <v>45915</v>
      </c>
      <c r="B61" s="20"/>
      <c r="C61" s="21"/>
      <c r="D61" s="20"/>
      <c r="E61" s="21"/>
      <c r="F61" s="22"/>
      <c r="G61" s="22"/>
      <c r="H61" s="34" t="str">
        <f t="shared" si="7"/>
        <v/>
      </c>
      <c r="I61" s="34" t="str">
        <f t="shared" si="8"/>
        <v/>
      </c>
      <c r="J61" s="34" t="str">
        <f t="shared" si="9"/>
        <v/>
      </c>
      <c r="K61" s="34" t="str">
        <f t="shared" si="10"/>
        <v/>
      </c>
      <c r="L61" s="26" t="str">
        <f t="shared" si="11"/>
        <v/>
      </c>
      <c r="M61" s="32"/>
      <c r="N61" s="190"/>
      <c r="O61" s="190"/>
      <c r="P61" s="190"/>
      <c r="Q61" s="190"/>
      <c r="R61" s="23"/>
    </row>
    <row r="62" spans="1:18">
      <c r="A62" s="27">
        <f t="shared" ca="1" si="12"/>
        <v>45916</v>
      </c>
      <c r="B62" s="20"/>
      <c r="C62" s="21"/>
      <c r="D62" s="20"/>
      <c r="E62" s="21"/>
      <c r="F62" s="22"/>
      <c r="G62" s="22"/>
      <c r="H62" s="34" t="str">
        <f t="shared" si="7"/>
        <v/>
      </c>
      <c r="I62" s="34" t="str">
        <f t="shared" si="8"/>
        <v/>
      </c>
      <c r="J62" s="34" t="str">
        <f t="shared" si="9"/>
        <v/>
      </c>
      <c r="K62" s="34" t="str">
        <f t="shared" si="10"/>
        <v/>
      </c>
      <c r="L62" s="26" t="str">
        <f t="shared" si="11"/>
        <v/>
      </c>
      <c r="M62" s="32"/>
      <c r="N62" s="190"/>
      <c r="O62" s="190"/>
      <c r="P62" s="190"/>
      <c r="Q62" s="190"/>
      <c r="R62" s="23"/>
    </row>
    <row r="63" spans="1:18">
      <c r="A63" s="27">
        <f t="shared" ca="1" si="12"/>
        <v>45917</v>
      </c>
      <c r="B63" s="20"/>
      <c r="C63" s="21"/>
      <c r="D63" s="20"/>
      <c r="E63" s="21"/>
      <c r="F63" s="22"/>
      <c r="G63" s="22"/>
      <c r="H63" s="34" t="str">
        <f t="shared" si="7"/>
        <v/>
      </c>
      <c r="I63" s="34" t="str">
        <f t="shared" si="8"/>
        <v/>
      </c>
      <c r="J63" s="34" t="str">
        <f t="shared" si="9"/>
        <v/>
      </c>
      <c r="K63" s="34" t="str">
        <f t="shared" si="10"/>
        <v/>
      </c>
      <c r="L63" s="26" t="str">
        <f t="shared" si="11"/>
        <v/>
      </c>
      <c r="M63" s="32"/>
      <c r="N63" s="190"/>
      <c r="O63" s="190"/>
      <c r="P63" s="190"/>
      <c r="Q63" s="190"/>
      <c r="R63" s="23"/>
    </row>
    <row r="64" spans="1:18">
      <c r="A64" s="27">
        <f t="shared" ca="1" si="12"/>
        <v>45918</v>
      </c>
      <c r="B64" s="20"/>
      <c r="C64" s="21"/>
      <c r="D64" s="20"/>
      <c r="E64" s="21"/>
      <c r="F64" s="22"/>
      <c r="G64" s="22"/>
      <c r="H64" s="34" t="str">
        <f t="shared" si="7"/>
        <v/>
      </c>
      <c r="I64" s="34" t="str">
        <f t="shared" si="8"/>
        <v/>
      </c>
      <c r="J64" s="34" t="str">
        <f t="shared" si="9"/>
        <v/>
      </c>
      <c r="K64" s="34" t="str">
        <f t="shared" si="10"/>
        <v/>
      </c>
      <c r="L64" s="26" t="str">
        <f t="shared" si="11"/>
        <v/>
      </c>
      <c r="M64" s="32"/>
      <c r="N64" s="190"/>
      <c r="O64" s="190"/>
      <c r="P64" s="190"/>
      <c r="Q64" s="190"/>
      <c r="R64" s="23"/>
    </row>
    <row r="65" spans="1:18">
      <c r="A65" s="27">
        <f t="shared" ca="1" si="12"/>
        <v>45919</v>
      </c>
      <c r="B65" s="20"/>
      <c r="C65" s="21"/>
      <c r="D65" s="20"/>
      <c r="E65" s="21"/>
      <c r="F65" s="22"/>
      <c r="G65" s="22"/>
      <c r="H65" s="34" t="str">
        <f t="shared" si="7"/>
        <v/>
      </c>
      <c r="I65" s="34" t="str">
        <f t="shared" si="8"/>
        <v/>
      </c>
      <c r="J65" s="34" t="str">
        <f t="shared" si="9"/>
        <v/>
      </c>
      <c r="K65" s="34" t="str">
        <f t="shared" si="10"/>
        <v/>
      </c>
      <c r="L65" s="26" t="str">
        <f t="shared" si="11"/>
        <v/>
      </c>
      <c r="M65" s="32"/>
      <c r="N65" s="190"/>
      <c r="O65" s="190"/>
      <c r="P65" s="190"/>
      <c r="Q65" s="190"/>
      <c r="R65" s="23"/>
    </row>
    <row r="66" spans="1:18">
      <c r="A66" s="27">
        <f t="shared" ca="1" si="12"/>
        <v>45920</v>
      </c>
      <c r="B66" s="20"/>
      <c r="C66" s="21"/>
      <c r="D66" s="20"/>
      <c r="E66" s="21"/>
      <c r="F66" s="22"/>
      <c r="G66" s="22"/>
      <c r="H66" s="34" t="str">
        <f t="shared" si="7"/>
        <v/>
      </c>
      <c r="I66" s="34" t="str">
        <f t="shared" si="8"/>
        <v/>
      </c>
      <c r="J66" s="34" t="str">
        <f t="shared" si="9"/>
        <v/>
      </c>
      <c r="K66" s="34" t="str">
        <f t="shared" si="10"/>
        <v/>
      </c>
      <c r="L66" s="26" t="str">
        <f t="shared" si="11"/>
        <v/>
      </c>
      <c r="M66" s="32"/>
      <c r="N66" s="190"/>
      <c r="O66" s="190"/>
      <c r="P66" s="190"/>
      <c r="Q66" s="190"/>
      <c r="R66" s="23"/>
    </row>
    <row r="67" spans="1:18">
      <c r="A67" s="27">
        <f t="shared" ca="1" si="12"/>
        <v>45921</v>
      </c>
      <c r="B67" s="20"/>
      <c r="C67" s="21"/>
      <c r="D67" s="20"/>
      <c r="E67" s="21"/>
      <c r="F67" s="22"/>
      <c r="G67" s="22"/>
      <c r="H67" s="34" t="str">
        <f t="shared" si="7"/>
        <v/>
      </c>
      <c r="I67" s="34" t="str">
        <f t="shared" si="8"/>
        <v/>
      </c>
      <c r="J67" s="34" t="str">
        <f t="shared" si="9"/>
        <v/>
      </c>
      <c r="K67" s="34" t="str">
        <f t="shared" si="10"/>
        <v/>
      </c>
      <c r="L67" s="26" t="str">
        <f t="shared" si="11"/>
        <v/>
      </c>
      <c r="M67" s="32"/>
      <c r="N67" s="190"/>
      <c r="O67" s="190"/>
      <c r="P67" s="190"/>
      <c r="Q67" s="190"/>
      <c r="R67" s="23"/>
    </row>
    <row r="68" spans="1:18">
      <c r="A68" s="27">
        <f t="shared" ca="1" si="12"/>
        <v>45922</v>
      </c>
      <c r="B68" s="20"/>
      <c r="C68" s="21"/>
      <c r="D68" s="20"/>
      <c r="E68" s="21"/>
      <c r="F68" s="22"/>
      <c r="G68" s="22"/>
      <c r="H68" s="34" t="str">
        <f t="shared" si="7"/>
        <v/>
      </c>
      <c r="I68" s="34" t="str">
        <f t="shared" si="8"/>
        <v/>
      </c>
      <c r="J68" s="34" t="str">
        <f t="shared" si="9"/>
        <v/>
      </c>
      <c r="K68" s="34" t="str">
        <f t="shared" si="10"/>
        <v/>
      </c>
      <c r="L68" s="26" t="str">
        <f t="shared" si="11"/>
        <v/>
      </c>
      <c r="M68" s="32"/>
      <c r="N68" s="190"/>
      <c r="O68" s="190"/>
      <c r="P68" s="190"/>
      <c r="Q68" s="190"/>
      <c r="R68" s="23"/>
    </row>
    <row r="69" spans="1:18">
      <c r="A69" s="27">
        <f t="shared" ca="1" si="12"/>
        <v>45923</v>
      </c>
      <c r="B69" s="20"/>
      <c r="C69" s="21"/>
      <c r="D69" s="20"/>
      <c r="E69" s="21"/>
      <c r="F69" s="22"/>
      <c r="G69" s="22"/>
      <c r="H69" s="34" t="str">
        <f t="shared" si="7"/>
        <v/>
      </c>
      <c r="I69" s="34" t="str">
        <f t="shared" si="8"/>
        <v/>
      </c>
      <c r="J69" s="34" t="str">
        <f t="shared" si="9"/>
        <v/>
      </c>
      <c r="K69" s="34" t="str">
        <f t="shared" si="10"/>
        <v/>
      </c>
      <c r="L69" s="26" t="str">
        <f t="shared" si="11"/>
        <v/>
      </c>
      <c r="M69" s="32"/>
      <c r="N69" s="190"/>
      <c r="O69" s="190"/>
      <c r="P69" s="190"/>
      <c r="Q69" s="190"/>
      <c r="R69" s="23"/>
    </row>
    <row r="70" spans="1:18">
      <c r="A70" s="27">
        <f t="shared" ca="1" si="12"/>
        <v>45924</v>
      </c>
      <c r="B70" s="20"/>
      <c r="C70" s="21"/>
      <c r="D70" s="20"/>
      <c r="E70" s="21"/>
      <c r="F70" s="22"/>
      <c r="G70" s="22"/>
      <c r="H70" s="34" t="str">
        <f t="shared" si="7"/>
        <v/>
      </c>
      <c r="I70" s="34" t="str">
        <f t="shared" si="8"/>
        <v/>
      </c>
      <c r="J70" s="34" t="str">
        <f t="shared" si="9"/>
        <v/>
      </c>
      <c r="K70" s="34" t="str">
        <f t="shared" si="10"/>
        <v/>
      </c>
      <c r="L70" s="26" t="str">
        <f t="shared" si="11"/>
        <v/>
      </c>
      <c r="M70" s="32"/>
      <c r="N70" s="190"/>
      <c r="O70" s="190"/>
      <c r="P70" s="190"/>
      <c r="Q70" s="190"/>
      <c r="R70" s="23"/>
    </row>
    <row r="71" spans="1:18">
      <c r="A71" s="27">
        <f t="shared" ca="1" si="12"/>
        <v>45925</v>
      </c>
      <c r="B71" s="20"/>
      <c r="C71" s="21"/>
      <c r="D71" s="20"/>
      <c r="E71" s="21"/>
      <c r="F71" s="22"/>
      <c r="G71" s="22"/>
      <c r="H71" s="34" t="str">
        <f t="shared" si="7"/>
        <v/>
      </c>
      <c r="I71" s="34" t="str">
        <f t="shared" si="8"/>
        <v/>
      </c>
      <c r="J71" s="34" t="str">
        <f t="shared" si="9"/>
        <v/>
      </c>
      <c r="K71" s="34" t="str">
        <f t="shared" si="10"/>
        <v/>
      </c>
      <c r="L71" s="26" t="str">
        <f t="shared" si="11"/>
        <v/>
      </c>
      <c r="M71" s="32"/>
      <c r="N71" s="190"/>
      <c r="O71" s="190"/>
      <c r="P71" s="190"/>
      <c r="Q71" s="190"/>
      <c r="R71" s="23"/>
    </row>
    <row r="72" spans="1:18">
      <c r="A72" s="27">
        <f t="shared" ca="1" si="12"/>
        <v>45926</v>
      </c>
      <c r="B72" s="20"/>
      <c r="C72" s="21"/>
      <c r="D72" s="20"/>
      <c r="E72" s="21"/>
      <c r="F72" s="22"/>
      <c r="G72" s="22"/>
      <c r="H72" s="34" t="str">
        <f t="shared" si="7"/>
        <v/>
      </c>
      <c r="I72" s="34" t="str">
        <f t="shared" si="8"/>
        <v/>
      </c>
      <c r="J72" s="34" t="str">
        <f t="shared" si="9"/>
        <v/>
      </c>
      <c r="K72" s="34" t="str">
        <f t="shared" si="10"/>
        <v/>
      </c>
      <c r="L72" s="26" t="str">
        <f t="shared" si="11"/>
        <v/>
      </c>
      <c r="M72" s="32"/>
      <c r="N72" s="190"/>
      <c r="O72" s="190"/>
      <c r="P72" s="190"/>
      <c r="Q72" s="190"/>
      <c r="R72" s="23"/>
    </row>
    <row r="73" spans="1:18">
      <c r="A73" s="27">
        <f t="shared" ca="1" si="12"/>
        <v>45927</v>
      </c>
      <c r="B73" s="20"/>
      <c r="C73" s="21"/>
      <c r="D73" s="20"/>
      <c r="E73" s="21"/>
      <c r="F73" s="22"/>
      <c r="G73" s="22"/>
      <c r="H73" s="34" t="str">
        <f t="shared" si="7"/>
        <v/>
      </c>
      <c r="I73" s="34" t="str">
        <f t="shared" si="8"/>
        <v/>
      </c>
      <c r="J73" s="34" t="str">
        <f t="shared" si="9"/>
        <v/>
      </c>
      <c r="K73" s="34" t="str">
        <f t="shared" si="10"/>
        <v/>
      </c>
      <c r="L73" s="26" t="str">
        <f t="shared" si="11"/>
        <v/>
      </c>
      <c r="M73" s="32"/>
      <c r="N73" s="190"/>
      <c r="O73" s="190"/>
      <c r="P73" s="190"/>
      <c r="Q73" s="190"/>
      <c r="R73" s="23"/>
    </row>
    <row r="74" spans="1:18">
      <c r="A74" s="27">
        <f t="shared" ca="1" si="12"/>
        <v>45928</v>
      </c>
      <c r="B74" s="20"/>
      <c r="C74" s="21"/>
      <c r="D74" s="20"/>
      <c r="E74" s="21"/>
      <c r="F74" s="22"/>
      <c r="G74" s="22"/>
      <c r="H74" s="34" t="str">
        <f t="shared" si="7"/>
        <v/>
      </c>
      <c r="I74" s="34" t="str">
        <f t="shared" si="8"/>
        <v/>
      </c>
      <c r="J74" s="34" t="str">
        <f t="shared" si="9"/>
        <v/>
      </c>
      <c r="K74" s="34" t="str">
        <f t="shared" si="10"/>
        <v/>
      </c>
      <c r="L74" s="26" t="str">
        <f t="shared" si="11"/>
        <v/>
      </c>
      <c r="M74" s="32"/>
      <c r="N74" s="190"/>
      <c r="O74" s="190"/>
      <c r="P74" s="190"/>
      <c r="Q74" s="190"/>
      <c r="R74" s="23"/>
    </row>
    <row r="75" spans="1:18">
      <c r="A75" s="27">
        <f t="shared" ca="1" si="12"/>
        <v>45929</v>
      </c>
      <c r="B75" s="20"/>
      <c r="C75" s="21"/>
      <c r="D75" s="20"/>
      <c r="E75" s="21"/>
      <c r="F75" s="22"/>
      <c r="G75" s="22"/>
      <c r="H75" s="34" t="str">
        <f t="shared" si="7"/>
        <v/>
      </c>
      <c r="I75" s="34" t="str">
        <f t="shared" si="8"/>
        <v/>
      </c>
      <c r="J75" s="34" t="str">
        <f t="shared" si="9"/>
        <v/>
      </c>
      <c r="K75" s="34" t="str">
        <f t="shared" si="10"/>
        <v/>
      </c>
      <c r="L75" s="26" t="str">
        <f t="shared" si="11"/>
        <v/>
      </c>
      <c r="M75" s="32"/>
      <c r="N75" s="190"/>
      <c r="O75" s="190"/>
      <c r="P75" s="190"/>
      <c r="Q75" s="190"/>
      <c r="R75" s="23"/>
    </row>
    <row r="76" spans="1:18">
      <c r="A76" s="27">
        <f t="shared" ca="1" si="12"/>
        <v>45930</v>
      </c>
      <c r="B76" s="20"/>
      <c r="C76" s="21"/>
      <c r="D76" s="20"/>
      <c r="E76" s="21"/>
      <c r="F76" s="22"/>
      <c r="G76" s="22"/>
      <c r="H76" s="34" t="str">
        <f t="shared" si="7"/>
        <v/>
      </c>
      <c r="I76" s="34" t="str">
        <f t="shared" si="8"/>
        <v/>
      </c>
      <c r="J76" s="34" t="str">
        <f t="shared" si="9"/>
        <v/>
      </c>
      <c r="K76" s="34" t="str">
        <f t="shared" si="10"/>
        <v/>
      </c>
      <c r="L76" s="26" t="str">
        <f>IF(AND($B76="",$D76=""),"",($C76-$B76-$F76)+($E76-$D76-$G76))</f>
        <v/>
      </c>
      <c r="M76" s="32"/>
      <c r="N76" s="190"/>
      <c r="O76" s="190"/>
      <c r="P76" s="190"/>
      <c r="Q76" s="190"/>
      <c r="R76" s="23"/>
    </row>
    <row r="77" spans="1:18">
      <c r="A77" s="27">
        <f t="shared" ca="1" si="12"/>
        <v>45931</v>
      </c>
      <c r="B77" s="20"/>
      <c r="C77" s="21"/>
      <c r="D77" s="20"/>
      <c r="E77" s="21"/>
      <c r="F77" s="22"/>
      <c r="G77" s="22"/>
      <c r="H77" s="34" t="str">
        <f t="shared" si="7"/>
        <v/>
      </c>
      <c r="I77" s="34" t="str">
        <f t="shared" si="8"/>
        <v/>
      </c>
      <c r="J77" s="34" t="str">
        <f t="shared" si="9"/>
        <v/>
      </c>
      <c r="K77" s="34" t="str">
        <f t="shared" si="10"/>
        <v/>
      </c>
      <c r="L77" s="26" t="str">
        <f>IF(AND($B77="",$D77=""),"",($C77-$B77-$F77)+($E77-$D77-$G77))</f>
        <v/>
      </c>
      <c r="M77" s="32"/>
      <c r="N77" s="190"/>
      <c r="O77" s="190"/>
      <c r="P77" s="190"/>
      <c r="Q77" s="190"/>
      <c r="R77" s="23"/>
    </row>
    <row r="78" spans="1:18">
      <c r="A78" s="5" t="s">
        <v>11</v>
      </c>
      <c r="B78" s="191"/>
      <c r="C78" s="192"/>
      <c r="D78" s="191"/>
      <c r="E78" s="192"/>
      <c r="F78" s="26" t="str">
        <f>IF(SUM($F47:$F77)=0,"",SUM($F47:$F77))</f>
        <v/>
      </c>
      <c r="G78" s="26" t="str">
        <f>IF(SUM($G47:$G77)=0,"",SUM($G47:$G77))</f>
        <v/>
      </c>
      <c r="H78" s="26" t="str">
        <f>IF(SUM(H47:H77)=0,"",SUM(H47:H77))</f>
        <v/>
      </c>
      <c r="I78" s="26" t="str">
        <f>IF(SUM(I47:I77)=0,"",SUM(I47:I77))</f>
        <v/>
      </c>
      <c r="J78" s="26" t="str">
        <f t="shared" ref="J78:K78" si="13">IF(SUM(J47:J77)=0,"",SUM(J47:J77))</f>
        <v/>
      </c>
      <c r="K78" s="26" t="str">
        <f t="shared" si="13"/>
        <v/>
      </c>
      <c r="L78" s="26" t="str">
        <f>IF(SUM($L47:$L77)=0,"",SUM($L47:$L77))</f>
        <v/>
      </c>
      <c r="M78" s="33"/>
      <c r="N78" s="193"/>
      <c r="O78" s="193"/>
      <c r="P78" s="193"/>
      <c r="Q78" s="193"/>
      <c r="R78" s="6"/>
    </row>
    <row r="80" spans="1:18" ht="27" customHeight="1">
      <c r="A80" s="194" t="s">
        <v>22</v>
      </c>
      <c r="B80" s="189" t="s">
        <v>103</v>
      </c>
      <c r="C80" s="189"/>
      <c r="D80" s="189"/>
      <c r="E80" s="189"/>
      <c r="F80" s="189" t="s">
        <v>23</v>
      </c>
      <c r="G80" s="189"/>
      <c r="H80" s="189" t="s">
        <v>88</v>
      </c>
      <c r="I80" s="189"/>
      <c r="J80" s="189"/>
      <c r="K80" s="189"/>
      <c r="L80" s="189" t="s">
        <v>87</v>
      </c>
      <c r="M80" s="195" t="s">
        <v>96</v>
      </c>
      <c r="N80" s="194" t="s">
        <v>25</v>
      </c>
      <c r="O80" s="194"/>
      <c r="P80" s="194"/>
      <c r="Q80" s="194"/>
      <c r="R80" s="189" t="s">
        <v>100</v>
      </c>
    </row>
    <row r="81" spans="1:22" ht="14.25" customHeight="1">
      <c r="A81" s="194"/>
      <c r="B81" s="189" t="s">
        <v>82</v>
      </c>
      <c r="C81" s="189"/>
      <c r="D81" s="189" t="s">
        <v>84</v>
      </c>
      <c r="E81" s="189"/>
      <c r="F81" s="189"/>
      <c r="G81" s="189"/>
      <c r="H81" s="189" t="s">
        <v>90</v>
      </c>
      <c r="I81" s="189"/>
      <c r="J81" s="189" t="s">
        <v>89</v>
      </c>
      <c r="K81" s="189"/>
      <c r="L81" s="189"/>
      <c r="M81" s="196"/>
      <c r="N81" s="194"/>
      <c r="O81" s="194"/>
      <c r="P81" s="194"/>
      <c r="Q81" s="194"/>
      <c r="R81" s="189"/>
    </row>
    <row r="82" spans="1:22">
      <c r="A82" s="194"/>
      <c r="B82" s="43" t="s">
        <v>26</v>
      </c>
      <c r="C82" s="43" t="s">
        <v>27</v>
      </c>
      <c r="D82" s="43" t="s">
        <v>26</v>
      </c>
      <c r="E82" s="43" t="s">
        <v>27</v>
      </c>
      <c r="F82" s="44" t="s">
        <v>85</v>
      </c>
      <c r="G82" s="44" t="s">
        <v>86</v>
      </c>
      <c r="H82" s="44" t="s">
        <v>81</v>
      </c>
      <c r="I82" s="44" t="s">
        <v>83</v>
      </c>
      <c r="J82" s="44" t="s">
        <v>81</v>
      </c>
      <c r="K82" s="44" t="s">
        <v>95</v>
      </c>
      <c r="L82" s="189"/>
      <c r="M82" s="197"/>
      <c r="N82" s="194"/>
      <c r="O82" s="194"/>
      <c r="P82" s="194"/>
      <c r="Q82" s="194"/>
      <c r="R82" s="194"/>
    </row>
    <row r="83" spans="1:22">
      <c r="A83" s="27" cm="1">
        <f t="array" aca="1" ref="A83" ca="1">DATE("2025","8"+2,IFERROR(INDIRECT(T1),"1"))</f>
        <v>45931</v>
      </c>
      <c r="B83" s="20"/>
      <c r="C83" s="21"/>
      <c r="D83" s="20"/>
      <c r="E83" s="21"/>
      <c r="F83" s="22"/>
      <c r="G83" s="22"/>
      <c r="H83" s="34" t="str">
        <f>IF(OR(B83="",LEFT(M83,1)="✓"),"",C83-B83-F83)</f>
        <v/>
      </c>
      <c r="I83" s="34" t="str">
        <f>IF(OR(D83="",LEFT(M83,1)="✓"),"",E83-D83-G83)</f>
        <v/>
      </c>
      <c r="J83" s="34" t="str">
        <f>IF(AND(B83&lt;&gt;"",M83="✓所定"),C83-B83-F83,"")</f>
        <v/>
      </c>
      <c r="K83" s="34" t="str">
        <f>IF(AND(B83&lt;&gt;"",M83="✓法定"),C83-B83-F83,"")</f>
        <v/>
      </c>
      <c r="L83" s="26" t="str">
        <f>IF(AND($B83="",$D83=""),"",($C83-$B83-$F83)+($E83-$D83-$G83))</f>
        <v/>
      </c>
      <c r="M83" s="32"/>
      <c r="N83" s="190"/>
      <c r="O83" s="190"/>
      <c r="P83" s="190"/>
      <c r="Q83" s="190"/>
      <c r="R83" s="23"/>
      <c r="V83" s="1" t="s">
        <v>171</v>
      </c>
    </row>
    <row r="84" spans="1:22">
      <c r="A84" s="27">
        <f ca="1">A83+1</f>
        <v>45932</v>
      </c>
      <c r="B84" s="20"/>
      <c r="C84" s="21"/>
      <c r="D84" s="20"/>
      <c r="E84" s="21"/>
      <c r="F84" s="22"/>
      <c r="G84" s="22"/>
      <c r="H84" s="34" t="str">
        <f t="shared" ref="H84:H113" si="14">IF(OR(B84="",LEFT(M84,1)="✓"),"",C84-B84-F84)</f>
        <v/>
      </c>
      <c r="I84" s="34" t="str">
        <f t="shared" ref="I84:I113" si="15">IF(OR(D84="",LEFT(M84,1)="✓"),"",E84-D84-G84)</f>
        <v/>
      </c>
      <c r="J84" s="34" t="str">
        <f t="shared" ref="J84:J113" si="16">IF(AND(B84&lt;&gt;"",M84="✓所定"),C84-B84-F84,"")</f>
        <v/>
      </c>
      <c r="K84" s="34" t="str">
        <f t="shared" ref="K84:K113" si="17">IF(AND(B84&lt;&gt;"",M84="✓法定"),C84-B84-F84,"")</f>
        <v/>
      </c>
      <c r="L84" s="26" t="str">
        <f t="shared" ref="L84:L112" si="18">IF(AND($B84="",$D84=""),"",($C84-$B84-$F84)+($E84-$D84-$G84))</f>
        <v/>
      </c>
      <c r="M84" s="32"/>
      <c r="N84" s="190"/>
      <c r="O84" s="190"/>
      <c r="P84" s="190"/>
      <c r="Q84" s="190"/>
      <c r="R84" s="23"/>
      <c r="V84" s="1" t="s">
        <v>172</v>
      </c>
    </row>
    <row r="85" spans="1:22">
      <c r="A85" s="27">
        <f t="shared" ref="A85:A113" ca="1" si="19">A84+1</f>
        <v>45933</v>
      </c>
      <c r="B85" s="20"/>
      <c r="C85" s="21"/>
      <c r="D85" s="20"/>
      <c r="E85" s="21"/>
      <c r="F85" s="22"/>
      <c r="G85" s="22"/>
      <c r="H85" s="34" t="str">
        <f t="shared" si="14"/>
        <v/>
      </c>
      <c r="I85" s="34" t="str">
        <f t="shared" si="15"/>
        <v/>
      </c>
      <c r="J85" s="34" t="str">
        <f t="shared" si="16"/>
        <v/>
      </c>
      <c r="K85" s="34" t="str">
        <f t="shared" si="17"/>
        <v/>
      </c>
      <c r="L85" s="26" t="str">
        <f t="shared" si="18"/>
        <v/>
      </c>
      <c r="M85" s="32"/>
      <c r="N85" s="190"/>
      <c r="O85" s="190"/>
      <c r="P85" s="190"/>
      <c r="Q85" s="190"/>
      <c r="R85" s="23"/>
    </row>
    <row r="86" spans="1:22">
      <c r="A86" s="27">
        <f t="shared" ca="1" si="19"/>
        <v>45934</v>
      </c>
      <c r="B86" s="20"/>
      <c r="C86" s="21"/>
      <c r="D86" s="20"/>
      <c r="E86" s="21"/>
      <c r="F86" s="22"/>
      <c r="G86" s="22"/>
      <c r="H86" s="34" t="str">
        <f t="shared" si="14"/>
        <v/>
      </c>
      <c r="I86" s="34" t="str">
        <f t="shared" si="15"/>
        <v/>
      </c>
      <c r="J86" s="34" t="str">
        <f t="shared" si="16"/>
        <v/>
      </c>
      <c r="K86" s="34" t="str">
        <f t="shared" si="17"/>
        <v/>
      </c>
      <c r="L86" s="26" t="str">
        <f t="shared" si="18"/>
        <v/>
      </c>
      <c r="M86" s="32"/>
      <c r="N86" s="190"/>
      <c r="O86" s="190"/>
      <c r="P86" s="190"/>
      <c r="Q86" s="190"/>
      <c r="R86" s="23"/>
    </row>
    <row r="87" spans="1:22">
      <c r="A87" s="27">
        <f t="shared" ca="1" si="19"/>
        <v>45935</v>
      </c>
      <c r="B87" s="20"/>
      <c r="C87" s="21"/>
      <c r="D87" s="20"/>
      <c r="E87" s="21"/>
      <c r="F87" s="22"/>
      <c r="G87" s="22"/>
      <c r="H87" s="34" t="str">
        <f t="shared" si="14"/>
        <v/>
      </c>
      <c r="I87" s="34" t="str">
        <f t="shared" si="15"/>
        <v/>
      </c>
      <c r="J87" s="34" t="str">
        <f t="shared" si="16"/>
        <v/>
      </c>
      <c r="K87" s="34" t="str">
        <f t="shared" si="17"/>
        <v/>
      </c>
      <c r="L87" s="26" t="str">
        <f t="shared" si="18"/>
        <v/>
      </c>
      <c r="M87" s="32"/>
      <c r="N87" s="190"/>
      <c r="O87" s="190"/>
      <c r="P87" s="190"/>
      <c r="Q87" s="190"/>
      <c r="R87" s="23"/>
    </row>
    <row r="88" spans="1:22">
      <c r="A88" s="27">
        <f t="shared" ca="1" si="19"/>
        <v>45936</v>
      </c>
      <c r="B88" s="20"/>
      <c r="C88" s="21"/>
      <c r="D88" s="20"/>
      <c r="E88" s="21"/>
      <c r="F88" s="22"/>
      <c r="G88" s="22"/>
      <c r="H88" s="34" t="str">
        <f t="shared" si="14"/>
        <v/>
      </c>
      <c r="I88" s="34" t="str">
        <f t="shared" si="15"/>
        <v/>
      </c>
      <c r="J88" s="34" t="str">
        <f t="shared" si="16"/>
        <v/>
      </c>
      <c r="K88" s="34" t="str">
        <f t="shared" si="17"/>
        <v/>
      </c>
      <c r="L88" s="26" t="str">
        <f t="shared" si="18"/>
        <v/>
      </c>
      <c r="M88" s="32"/>
      <c r="N88" s="190"/>
      <c r="O88" s="190"/>
      <c r="P88" s="190"/>
      <c r="Q88" s="190"/>
      <c r="R88" s="23"/>
    </row>
    <row r="89" spans="1:22">
      <c r="A89" s="27">
        <f t="shared" ca="1" si="19"/>
        <v>45937</v>
      </c>
      <c r="B89" s="20"/>
      <c r="C89" s="21"/>
      <c r="D89" s="20"/>
      <c r="E89" s="21"/>
      <c r="F89" s="22"/>
      <c r="G89" s="22"/>
      <c r="H89" s="34" t="str">
        <f t="shared" si="14"/>
        <v/>
      </c>
      <c r="I89" s="34" t="str">
        <f t="shared" si="15"/>
        <v/>
      </c>
      <c r="J89" s="34" t="str">
        <f t="shared" si="16"/>
        <v/>
      </c>
      <c r="K89" s="34" t="str">
        <f t="shared" si="17"/>
        <v/>
      </c>
      <c r="L89" s="26" t="str">
        <f t="shared" si="18"/>
        <v/>
      </c>
      <c r="M89" s="32"/>
      <c r="N89" s="190"/>
      <c r="O89" s="190"/>
      <c r="P89" s="190"/>
      <c r="Q89" s="190"/>
      <c r="R89" s="23"/>
    </row>
    <row r="90" spans="1:22">
      <c r="A90" s="27">
        <f t="shared" ca="1" si="19"/>
        <v>45938</v>
      </c>
      <c r="B90" s="20"/>
      <c r="C90" s="21"/>
      <c r="D90" s="20"/>
      <c r="E90" s="21"/>
      <c r="F90" s="22"/>
      <c r="G90" s="22"/>
      <c r="H90" s="34" t="str">
        <f t="shared" si="14"/>
        <v/>
      </c>
      <c r="I90" s="34" t="str">
        <f t="shared" si="15"/>
        <v/>
      </c>
      <c r="J90" s="34" t="str">
        <f t="shared" si="16"/>
        <v/>
      </c>
      <c r="K90" s="34" t="str">
        <f t="shared" si="17"/>
        <v/>
      </c>
      <c r="L90" s="26" t="str">
        <f t="shared" si="18"/>
        <v/>
      </c>
      <c r="M90" s="32"/>
      <c r="N90" s="190"/>
      <c r="O90" s="190"/>
      <c r="P90" s="190"/>
      <c r="Q90" s="190"/>
      <c r="R90" s="23"/>
    </row>
    <row r="91" spans="1:22">
      <c r="A91" s="27">
        <f t="shared" ca="1" si="19"/>
        <v>45939</v>
      </c>
      <c r="B91" s="20"/>
      <c r="C91" s="21"/>
      <c r="D91" s="20"/>
      <c r="E91" s="21"/>
      <c r="F91" s="22"/>
      <c r="G91" s="22"/>
      <c r="H91" s="34" t="str">
        <f t="shared" si="14"/>
        <v/>
      </c>
      <c r="I91" s="34" t="str">
        <f t="shared" si="15"/>
        <v/>
      </c>
      <c r="J91" s="34" t="str">
        <f t="shared" si="16"/>
        <v/>
      </c>
      <c r="K91" s="34" t="str">
        <f t="shared" si="17"/>
        <v/>
      </c>
      <c r="L91" s="26" t="str">
        <f t="shared" si="18"/>
        <v/>
      </c>
      <c r="M91" s="32"/>
      <c r="N91" s="190"/>
      <c r="O91" s="190"/>
      <c r="P91" s="190"/>
      <c r="Q91" s="190"/>
      <c r="R91" s="23"/>
    </row>
    <row r="92" spans="1:22">
      <c r="A92" s="27">
        <f t="shared" ca="1" si="19"/>
        <v>45940</v>
      </c>
      <c r="B92" s="20"/>
      <c r="C92" s="21"/>
      <c r="D92" s="20"/>
      <c r="E92" s="21"/>
      <c r="F92" s="22"/>
      <c r="G92" s="22"/>
      <c r="H92" s="34" t="str">
        <f t="shared" si="14"/>
        <v/>
      </c>
      <c r="I92" s="34" t="str">
        <f t="shared" si="15"/>
        <v/>
      </c>
      <c r="J92" s="34" t="str">
        <f t="shared" si="16"/>
        <v/>
      </c>
      <c r="K92" s="34" t="str">
        <f t="shared" si="17"/>
        <v/>
      </c>
      <c r="L92" s="26" t="str">
        <f t="shared" si="18"/>
        <v/>
      </c>
      <c r="M92" s="32"/>
      <c r="N92" s="190"/>
      <c r="O92" s="190"/>
      <c r="P92" s="190"/>
      <c r="Q92" s="190"/>
      <c r="R92" s="23"/>
    </row>
    <row r="93" spans="1:22">
      <c r="A93" s="27">
        <f t="shared" ca="1" si="19"/>
        <v>45941</v>
      </c>
      <c r="B93" s="20"/>
      <c r="C93" s="21"/>
      <c r="D93" s="20"/>
      <c r="E93" s="21"/>
      <c r="F93" s="22"/>
      <c r="G93" s="22"/>
      <c r="H93" s="34" t="str">
        <f t="shared" si="14"/>
        <v/>
      </c>
      <c r="I93" s="34" t="str">
        <f t="shared" si="15"/>
        <v/>
      </c>
      <c r="J93" s="34" t="str">
        <f t="shared" si="16"/>
        <v/>
      </c>
      <c r="K93" s="34" t="str">
        <f t="shared" si="17"/>
        <v/>
      </c>
      <c r="L93" s="26" t="str">
        <f t="shared" si="18"/>
        <v/>
      </c>
      <c r="M93" s="32"/>
      <c r="N93" s="190"/>
      <c r="O93" s="190"/>
      <c r="P93" s="190"/>
      <c r="Q93" s="190"/>
      <c r="R93" s="23"/>
    </row>
    <row r="94" spans="1:22">
      <c r="A94" s="27">
        <f t="shared" ca="1" si="19"/>
        <v>45942</v>
      </c>
      <c r="B94" s="20"/>
      <c r="C94" s="21"/>
      <c r="D94" s="20"/>
      <c r="E94" s="21"/>
      <c r="F94" s="22"/>
      <c r="G94" s="22"/>
      <c r="H94" s="34" t="str">
        <f t="shared" si="14"/>
        <v/>
      </c>
      <c r="I94" s="34" t="str">
        <f t="shared" si="15"/>
        <v/>
      </c>
      <c r="J94" s="34" t="str">
        <f t="shared" si="16"/>
        <v/>
      </c>
      <c r="K94" s="34" t="str">
        <f t="shared" si="17"/>
        <v/>
      </c>
      <c r="L94" s="26" t="str">
        <f t="shared" si="18"/>
        <v/>
      </c>
      <c r="M94" s="32"/>
      <c r="N94" s="190"/>
      <c r="O94" s="190"/>
      <c r="P94" s="190"/>
      <c r="Q94" s="190"/>
      <c r="R94" s="23"/>
    </row>
    <row r="95" spans="1:22">
      <c r="A95" s="27">
        <f t="shared" ca="1" si="19"/>
        <v>45943</v>
      </c>
      <c r="B95" s="20"/>
      <c r="C95" s="21"/>
      <c r="D95" s="20"/>
      <c r="E95" s="21"/>
      <c r="F95" s="22"/>
      <c r="G95" s="22"/>
      <c r="H95" s="34" t="str">
        <f t="shared" si="14"/>
        <v/>
      </c>
      <c r="I95" s="34" t="str">
        <f t="shared" si="15"/>
        <v/>
      </c>
      <c r="J95" s="34" t="str">
        <f t="shared" si="16"/>
        <v/>
      </c>
      <c r="K95" s="34" t="str">
        <f t="shared" si="17"/>
        <v/>
      </c>
      <c r="L95" s="26" t="str">
        <f t="shared" si="18"/>
        <v/>
      </c>
      <c r="M95" s="32"/>
      <c r="N95" s="190"/>
      <c r="O95" s="190"/>
      <c r="P95" s="190"/>
      <c r="Q95" s="190"/>
      <c r="R95" s="23"/>
    </row>
    <row r="96" spans="1:22">
      <c r="A96" s="27">
        <f t="shared" ca="1" si="19"/>
        <v>45944</v>
      </c>
      <c r="B96" s="20"/>
      <c r="C96" s="21"/>
      <c r="D96" s="20"/>
      <c r="E96" s="21"/>
      <c r="F96" s="22"/>
      <c r="G96" s="22"/>
      <c r="H96" s="34" t="str">
        <f t="shared" si="14"/>
        <v/>
      </c>
      <c r="I96" s="34" t="str">
        <f t="shared" si="15"/>
        <v/>
      </c>
      <c r="J96" s="34" t="str">
        <f t="shared" si="16"/>
        <v/>
      </c>
      <c r="K96" s="34" t="str">
        <f t="shared" si="17"/>
        <v/>
      </c>
      <c r="L96" s="26" t="str">
        <f t="shared" si="18"/>
        <v/>
      </c>
      <c r="M96" s="32"/>
      <c r="N96" s="190"/>
      <c r="O96" s="190"/>
      <c r="P96" s="190"/>
      <c r="Q96" s="190"/>
      <c r="R96" s="23"/>
    </row>
    <row r="97" spans="1:18">
      <c r="A97" s="27">
        <f t="shared" ca="1" si="19"/>
        <v>45945</v>
      </c>
      <c r="B97" s="20"/>
      <c r="C97" s="21"/>
      <c r="D97" s="20"/>
      <c r="E97" s="21"/>
      <c r="F97" s="22"/>
      <c r="G97" s="22"/>
      <c r="H97" s="34" t="str">
        <f t="shared" si="14"/>
        <v/>
      </c>
      <c r="I97" s="34" t="str">
        <f t="shared" si="15"/>
        <v/>
      </c>
      <c r="J97" s="34" t="str">
        <f t="shared" si="16"/>
        <v/>
      </c>
      <c r="K97" s="34" t="str">
        <f t="shared" si="17"/>
        <v/>
      </c>
      <c r="L97" s="26" t="str">
        <f t="shared" si="18"/>
        <v/>
      </c>
      <c r="M97" s="32"/>
      <c r="N97" s="190"/>
      <c r="O97" s="190"/>
      <c r="P97" s="190"/>
      <c r="Q97" s="190"/>
      <c r="R97" s="23"/>
    </row>
    <row r="98" spans="1:18">
      <c r="A98" s="27">
        <f t="shared" ca="1" si="19"/>
        <v>45946</v>
      </c>
      <c r="B98" s="20"/>
      <c r="C98" s="21"/>
      <c r="D98" s="20"/>
      <c r="E98" s="21"/>
      <c r="F98" s="22"/>
      <c r="G98" s="22"/>
      <c r="H98" s="34" t="str">
        <f t="shared" si="14"/>
        <v/>
      </c>
      <c r="I98" s="34" t="str">
        <f t="shared" si="15"/>
        <v/>
      </c>
      <c r="J98" s="34" t="str">
        <f t="shared" si="16"/>
        <v/>
      </c>
      <c r="K98" s="34" t="str">
        <f t="shared" si="17"/>
        <v/>
      </c>
      <c r="L98" s="26" t="str">
        <f t="shared" si="18"/>
        <v/>
      </c>
      <c r="M98" s="32"/>
      <c r="N98" s="190"/>
      <c r="O98" s="190"/>
      <c r="P98" s="190"/>
      <c r="Q98" s="190"/>
      <c r="R98" s="23"/>
    </row>
    <row r="99" spans="1:18">
      <c r="A99" s="27">
        <f t="shared" ca="1" si="19"/>
        <v>45947</v>
      </c>
      <c r="B99" s="20"/>
      <c r="C99" s="21"/>
      <c r="D99" s="20"/>
      <c r="E99" s="21"/>
      <c r="F99" s="22"/>
      <c r="G99" s="22"/>
      <c r="H99" s="34" t="str">
        <f t="shared" si="14"/>
        <v/>
      </c>
      <c r="I99" s="34" t="str">
        <f t="shared" si="15"/>
        <v/>
      </c>
      <c r="J99" s="34" t="str">
        <f t="shared" si="16"/>
        <v/>
      </c>
      <c r="K99" s="34" t="str">
        <f t="shared" si="17"/>
        <v/>
      </c>
      <c r="L99" s="26" t="str">
        <f t="shared" si="18"/>
        <v/>
      </c>
      <c r="M99" s="32"/>
      <c r="N99" s="190"/>
      <c r="O99" s="190"/>
      <c r="P99" s="190"/>
      <c r="Q99" s="190"/>
      <c r="R99" s="23"/>
    </row>
    <row r="100" spans="1:18">
      <c r="A100" s="27">
        <f t="shared" ca="1" si="19"/>
        <v>45948</v>
      </c>
      <c r="B100" s="20"/>
      <c r="C100" s="21"/>
      <c r="D100" s="20"/>
      <c r="E100" s="21"/>
      <c r="F100" s="22"/>
      <c r="G100" s="22"/>
      <c r="H100" s="34" t="str">
        <f t="shared" si="14"/>
        <v/>
      </c>
      <c r="I100" s="34" t="str">
        <f t="shared" si="15"/>
        <v/>
      </c>
      <c r="J100" s="34" t="str">
        <f t="shared" si="16"/>
        <v/>
      </c>
      <c r="K100" s="34" t="str">
        <f t="shared" si="17"/>
        <v/>
      </c>
      <c r="L100" s="26" t="str">
        <f t="shared" si="18"/>
        <v/>
      </c>
      <c r="M100" s="32"/>
      <c r="N100" s="190"/>
      <c r="O100" s="190"/>
      <c r="P100" s="190"/>
      <c r="Q100" s="190"/>
      <c r="R100" s="23"/>
    </row>
    <row r="101" spans="1:18">
      <c r="A101" s="27">
        <f t="shared" ca="1" si="19"/>
        <v>45949</v>
      </c>
      <c r="B101" s="20"/>
      <c r="C101" s="21"/>
      <c r="D101" s="20"/>
      <c r="E101" s="21"/>
      <c r="F101" s="22"/>
      <c r="G101" s="22"/>
      <c r="H101" s="34" t="str">
        <f t="shared" si="14"/>
        <v/>
      </c>
      <c r="I101" s="34" t="str">
        <f t="shared" si="15"/>
        <v/>
      </c>
      <c r="J101" s="34" t="str">
        <f t="shared" si="16"/>
        <v/>
      </c>
      <c r="K101" s="34" t="str">
        <f t="shared" si="17"/>
        <v/>
      </c>
      <c r="L101" s="26" t="str">
        <f t="shared" si="18"/>
        <v/>
      </c>
      <c r="M101" s="32"/>
      <c r="N101" s="190"/>
      <c r="O101" s="190"/>
      <c r="P101" s="190"/>
      <c r="Q101" s="190"/>
      <c r="R101" s="23"/>
    </row>
    <row r="102" spans="1:18">
      <c r="A102" s="27">
        <f t="shared" ca="1" si="19"/>
        <v>45950</v>
      </c>
      <c r="B102" s="20"/>
      <c r="C102" s="21"/>
      <c r="D102" s="20"/>
      <c r="E102" s="21"/>
      <c r="F102" s="22"/>
      <c r="G102" s="22"/>
      <c r="H102" s="34" t="str">
        <f t="shared" si="14"/>
        <v/>
      </c>
      <c r="I102" s="34" t="str">
        <f t="shared" si="15"/>
        <v/>
      </c>
      <c r="J102" s="34" t="str">
        <f t="shared" si="16"/>
        <v/>
      </c>
      <c r="K102" s="34" t="str">
        <f t="shared" si="17"/>
        <v/>
      </c>
      <c r="L102" s="26" t="str">
        <f t="shared" si="18"/>
        <v/>
      </c>
      <c r="M102" s="32"/>
      <c r="N102" s="190"/>
      <c r="O102" s="190"/>
      <c r="P102" s="190"/>
      <c r="Q102" s="190"/>
      <c r="R102" s="23"/>
    </row>
    <row r="103" spans="1:18">
      <c r="A103" s="27">
        <f t="shared" ca="1" si="19"/>
        <v>45951</v>
      </c>
      <c r="B103" s="20"/>
      <c r="C103" s="21"/>
      <c r="D103" s="20"/>
      <c r="E103" s="21"/>
      <c r="F103" s="22"/>
      <c r="G103" s="22"/>
      <c r="H103" s="34" t="str">
        <f t="shared" si="14"/>
        <v/>
      </c>
      <c r="I103" s="34" t="str">
        <f t="shared" si="15"/>
        <v/>
      </c>
      <c r="J103" s="34" t="str">
        <f t="shared" si="16"/>
        <v/>
      </c>
      <c r="K103" s="34" t="str">
        <f t="shared" si="17"/>
        <v/>
      </c>
      <c r="L103" s="26" t="str">
        <f t="shared" si="18"/>
        <v/>
      </c>
      <c r="M103" s="32"/>
      <c r="N103" s="190"/>
      <c r="O103" s="190"/>
      <c r="P103" s="190"/>
      <c r="Q103" s="190"/>
      <c r="R103" s="23"/>
    </row>
    <row r="104" spans="1:18">
      <c r="A104" s="27">
        <f t="shared" ca="1" si="19"/>
        <v>45952</v>
      </c>
      <c r="B104" s="20"/>
      <c r="C104" s="21"/>
      <c r="D104" s="20"/>
      <c r="E104" s="21"/>
      <c r="F104" s="22"/>
      <c r="G104" s="22"/>
      <c r="H104" s="34" t="str">
        <f t="shared" si="14"/>
        <v/>
      </c>
      <c r="I104" s="34" t="str">
        <f t="shared" si="15"/>
        <v/>
      </c>
      <c r="J104" s="34" t="str">
        <f t="shared" si="16"/>
        <v/>
      </c>
      <c r="K104" s="34" t="str">
        <f t="shared" si="17"/>
        <v/>
      </c>
      <c r="L104" s="26" t="str">
        <f t="shared" si="18"/>
        <v/>
      </c>
      <c r="M104" s="32"/>
      <c r="N104" s="190"/>
      <c r="O104" s="190"/>
      <c r="P104" s="190"/>
      <c r="Q104" s="190"/>
      <c r="R104" s="23"/>
    </row>
    <row r="105" spans="1:18">
      <c r="A105" s="27">
        <f t="shared" ca="1" si="19"/>
        <v>45953</v>
      </c>
      <c r="B105" s="20"/>
      <c r="C105" s="21"/>
      <c r="D105" s="20"/>
      <c r="E105" s="21"/>
      <c r="F105" s="22"/>
      <c r="G105" s="22"/>
      <c r="H105" s="34" t="str">
        <f t="shared" si="14"/>
        <v/>
      </c>
      <c r="I105" s="34" t="str">
        <f t="shared" si="15"/>
        <v/>
      </c>
      <c r="J105" s="34" t="str">
        <f t="shared" si="16"/>
        <v/>
      </c>
      <c r="K105" s="34" t="str">
        <f t="shared" si="17"/>
        <v/>
      </c>
      <c r="L105" s="26" t="str">
        <f t="shared" si="18"/>
        <v/>
      </c>
      <c r="M105" s="32"/>
      <c r="N105" s="190"/>
      <c r="O105" s="190"/>
      <c r="P105" s="190"/>
      <c r="Q105" s="190"/>
      <c r="R105" s="23"/>
    </row>
    <row r="106" spans="1:18">
      <c r="A106" s="27">
        <f t="shared" ca="1" si="19"/>
        <v>45954</v>
      </c>
      <c r="B106" s="20"/>
      <c r="C106" s="21"/>
      <c r="D106" s="20"/>
      <c r="E106" s="21"/>
      <c r="F106" s="22"/>
      <c r="G106" s="22"/>
      <c r="H106" s="34" t="str">
        <f t="shared" si="14"/>
        <v/>
      </c>
      <c r="I106" s="34" t="str">
        <f t="shared" si="15"/>
        <v/>
      </c>
      <c r="J106" s="34" t="str">
        <f t="shared" si="16"/>
        <v/>
      </c>
      <c r="K106" s="34" t="str">
        <f t="shared" si="17"/>
        <v/>
      </c>
      <c r="L106" s="26" t="str">
        <f t="shared" si="18"/>
        <v/>
      </c>
      <c r="M106" s="32"/>
      <c r="N106" s="190"/>
      <c r="O106" s="190"/>
      <c r="P106" s="190"/>
      <c r="Q106" s="190"/>
      <c r="R106" s="23"/>
    </row>
    <row r="107" spans="1:18">
      <c r="A107" s="27">
        <f t="shared" ca="1" si="19"/>
        <v>45955</v>
      </c>
      <c r="B107" s="20"/>
      <c r="C107" s="21"/>
      <c r="D107" s="20"/>
      <c r="E107" s="21"/>
      <c r="F107" s="22"/>
      <c r="G107" s="22"/>
      <c r="H107" s="34" t="str">
        <f t="shared" si="14"/>
        <v/>
      </c>
      <c r="I107" s="34" t="str">
        <f t="shared" si="15"/>
        <v/>
      </c>
      <c r="J107" s="34" t="str">
        <f t="shared" si="16"/>
        <v/>
      </c>
      <c r="K107" s="34" t="str">
        <f t="shared" si="17"/>
        <v/>
      </c>
      <c r="L107" s="26" t="str">
        <f t="shared" si="18"/>
        <v/>
      </c>
      <c r="M107" s="32"/>
      <c r="N107" s="190"/>
      <c r="O107" s="190"/>
      <c r="P107" s="190"/>
      <c r="Q107" s="190"/>
      <c r="R107" s="23"/>
    </row>
    <row r="108" spans="1:18">
      <c r="A108" s="27">
        <f t="shared" ca="1" si="19"/>
        <v>45956</v>
      </c>
      <c r="B108" s="20"/>
      <c r="C108" s="21"/>
      <c r="D108" s="20"/>
      <c r="E108" s="21"/>
      <c r="F108" s="22"/>
      <c r="G108" s="22"/>
      <c r="H108" s="34" t="str">
        <f t="shared" si="14"/>
        <v/>
      </c>
      <c r="I108" s="34" t="str">
        <f t="shared" si="15"/>
        <v/>
      </c>
      <c r="J108" s="34" t="str">
        <f t="shared" si="16"/>
        <v/>
      </c>
      <c r="K108" s="34" t="str">
        <f t="shared" si="17"/>
        <v/>
      </c>
      <c r="L108" s="26" t="str">
        <f t="shared" si="18"/>
        <v/>
      </c>
      <c r="M108" s="32"/>
      <c r="N108" s="190"/>
      <c r="O108" s="190"/>
      <c r="P108" s="190"/>
      <c r="Q108" s="190"/>
      <c r="R108" s="23"/>
    </row>
    <row r="109" spans="1:18">
      <c r="A109" s="27">
        <f t="shared" ca="1" si="19"/>
        <v>45957</v>
      </c>
      <c r="B109" s="20"/>
      <c r="C109" s="21"/>
      <c r="D109" s="20"/>
      <c r="E109" s="21"/>
      <c r="F109" s="22"/>
      <c r="G109" s="22"/>
      <c r="H109" s="34" t="str">
        <f t="shared" si="14"/>
        <v/>
      </c>
      <c r="I109" s="34" t="str">
        <f t="shared" si="15"/>
        <v/>
      </c>
      <c r="J109" s="34" t="str">
        <f t="shared" si="16"/>
        <v/>
      </c>
      <c r="K109" s="34" t="str">
        <f t="shared" si="17"/>
        <v/>
      </c>
      <c r="L109" s="26" t="str">
        <f t="shared" si="18"/>
        <v/>
      </c>
      <c r="M109" s="32"/>
      <c r="N109" s="190"/>
      <c r="O109" s="190"/>
      <c r="P109" s="190"/>
      <c r="Q109" s="190"/>
      <c r="R109" s="23"/>
    </row>
    <row r="110" spans="1:18">
      <c r="A110" s="27">
        <f t="shared" ca="1" si="19"/>
        <v>45958</v>
      </c>
      <c r="B110" s="20"/>
      <c r="C110" s="21"/>
      <c r="D110" s="20"/>
      <c r="E110" s="21"/>
      <c r="F110" s="22"/>
      <c r="G110" s="22"/>
      <c r="H110" s="34" t="str">
        <f t="shared" si="14"/>
        <v/>
      </c>
      <c r="I110" s="34" t="str">
        <f t="shared" si="15"/>
        <v/>
      </c>
      <c r="J110" s="34" t="str">
        <f t="shared" si="16"/>
        <v/>
      </c>
      <c r="K110" s="34" t="str">
        <f t="shared" si="17"/>
        <v/>
      </c>
      <c r="L110" s="26" t="str">
        <f t="shared" si="18"/>
        <v/>
      </c>
      <c r="M110" s="32"/>
      <c r="N110" s="190"/>
      <c r="O110" s="190"/>
      <c r="P110" s="190"/>
      <c r="Q110" s="190"/>
      <c r="R110" s="23"/>
    </row>
    <row r="111" spans="1:18">
      <c r="A111" s="27">
        <f t="shared" ca="1" si="19"/>
        <v>45959</v>
      </c>
      <c r="B111" s="20"/>
      <c r="C111" s="21"/>
      <c r="D111" s="20"/>
      <c r="E111" s="21"/>
      <c r="F111" s="22"/>
      <c r="G111" s="22"/>
      <c r="H111" s="34" t="str">
        <f t="shared" si="14"/>
        <v/>
      </c>
      <c r="I111" s="34" t="str">
        <f t="shared" si="15"/>
        <v/>
      </c>
      <c r="J111" s="34" t="str">
        <f t="shared" si="16"/>
        <v/>
      </c>
      <c r="K111" s="34" t="str">
        <f t="shared" si="17"/>
        <v/>
      </c>
      <c r="L111" s="26" t="str">
        <f t="shared" si="18"/>
        <v/>
      </c>
      <c r="M111" s="32"/>
      <c r="N111" s="190"/>
      <c r="O111" s="190"/>
      <c r="P111" s="190"/>
      <c r="Q111" s="190"/>
      <c r="R111" s="23"/>
    </row>
    <row r="112" spans="1:18">
      <c r="A112" s="27">
        <f t="shared" ca="1" si="19"/>
        <v>45960</v>
      </c>
      <c r="B112" s="20"/>
      <c r="C112" s="21"/>
      <c r="D112" s="20"/>
      <c r="E112" s="21"/>
      <c r="F112" s="22"/>
      <c r="G112" s="22"/>
      <c r="H112" s="34" t="str">
        <f t="shared" si="14"/>
        <v/>
      </c>
      <c r="I112" s="34" t="str">
        <f t="shared" si="15"/>
        <v/>
      </c>
      <c r="J112" s="34" t="str">
        <f t="shared" si="16"/>
        <v/>
      </c>
      <c r="K112" s="34" t="str">
        <f t="shared" si="17"/>
        <v/>
      </c>
      <c r="L112" s="26" t="str">
        <f t="shared" si="18"/>
        <v/>
      </c>
      <c r="M112" s="32"/>
      <c r="N112" s="190"/>
      <c r="O112" s="190"/>
      <c r="P112" s="190"/>
      <c r="Q112" s="190"/>
      <c r="R112" s="23"/>
    </row>
    <row r="113" spans="1:22">
      <c r="A113" s="27">
        <f t="shared" ca="1" si="19"/>
        <v>45961</v>
      </c>
      <c r="B113" s="20"/>
      <c r="C113" s="21"/>
      <c r="D113" s="20"/>
      <c r="E113" s="21"/>
      <c r="F113" s="22"/>
      <c r="G113" s="22"/>
      <c r="H113" s="34" t="str">
        <f t="shared" si="14"/>
        <v/>
      </c>
      <c r="I113" s="34" t="str">
        <f t="shared" si="15"/>
        <v/>
      </c>
      <c r="J113" s="34" t="str">
        <f t="shared" si="16"/>
        <v/>
      </c>
      <c r="K113" s="34" t="str">
        <f t="shared" si="17"/>
        <v/>
      </c>
      <c r="L113" s="26" t="str">
        <f>IF(AND($B113="",$D113=""),"",($C113-$B113-$F113)+($E113-$D113-$G113))</f>
        <v/>
      </c>
      <c r="M113" s="32"/>
      <c r="N113" s="190"/>
      <c r="O113" s="190"/>
      <c r="P113" s="190"/>
      <c r="Q113" s="190"/>
      <c r="R113" s="23"/>
    </row>
    <row r="114" spans="1:22">
      <c r="A114" s="5" t="s">
        <v>11</v>
      </c>
      <c r="B114" s="191"/>
      <c r="C114" s="192"/>
      <c r="D114" s="191"/>
      <c r="E114" s="192"/>
      <c r="F114" s="26" t="str">
        <f>IF(SUM($F83:$F113)=0,"",SUM($F83:$F113))</f>
        <v/>
      </c>
      <c r="G114" s="26" t="str">
        <f>IF(SUM($G83:$G113)=0,"",SUM($G83:$G113))</f>
        <v/>
      </c>
      <c r="H114" s="26" t="str">
        <f>IF(SUM(H83:H113)=0,"",SUM(H83:H113))</f>
        <v/>
      </c>
      <c r="I114" s="26" t="str">
        <f>IF(SUM(I83:I113)=0,"",SUM(I83:I113))</f>
        <v/>
      </c>
      <c r="J114" s="26" t="str">
        <f t="shared" ref="J114:K114" si="20">IF(SUM(J83:J113)=0,"",SUM(J83:J113))</f>
        <v/>
      </c>
      <c r="K114" s="26" t="str">
        <f t="shared" si="20"/>
        <v/>
      </c>
      <c r="L114" s="26" t="str">
        <f>IF(SUM($L83:$L113)=0,"",SUM($L83:$L113))</f>
        <v/>
      </c>
      <c r="M114" s="33"/>
      <c r="N114" s="193"/>
      <c r="O114" s="193"/>
      <c r="P114" s="193"/>
      <c r="Q114" s="193"/>
      <c r="R114" s="6"/>
    </row>
    <row r="116" spans="1:22" ht="27" customHeight="1">
      <c r="A116" s="194" t="s">
        <v>22</v>
      </c>
      <c r="B116" s="189" t="s">
        <v>103</v>
      </c>
      <c r="C116" s="189"/>
      <c r="D116" s="189"/>
      <c r="E116" s="189"/>
      <c r="F116" s="189" t="s">
        <v>23</v>
      </c>
      <c r="G116" s="189"/>
      <c r="H116" s="189" t="s">
        <v>88</v>
      </c>
      <c r="I116" s="189"/>
      <c r="J116" s="189"/>
      <c r="K116" s="189"/>
      <c r="L116" s="189" t="s">
        <v>87</v>
      </c>
      <c r="M116" s="195" t="s">
        <v>96</v>
      </c>
      <c r="N116" s="194" t="s">
        <v>25</v>
      </c>
      <c r="O116" s="194"/>
      <c r="P116" s="194"/>
      <c r="Q116" s="194"/>
      <c r="R116" s="189" t="s">
        <v>100</v>
      </c>
    </row>
    <row r="117" spans="1:22" ht="14.25" customHeight="1">
      <c r="A117" s="194"/>
      <c r="B117" s="189" t="s">
        <v>82</v>
      </c>
      <c r="C117" s="189"/>
      <c r="D117" s="189" t="s">
        <v>84</v>
      </c>
      <c r="E117" s="189"/>
      <c r="F117" s="189"/>
      <c r="G117" s="189"/>
      <c r="H117" s="189" t="s">
        <v>90</v>
      </c>
      <c r="I117" s="189"/>
      <c r="J117" s="189" t="s">
        <v>89</v>
      </c>
      <c r="K117" s="189"/>
      <c r="L117" s="189"/>
      <c r="M117" s="196"/>
      <c r="N117" s="194"/>
      <c r="O117" s="194"/>
      <c r="P117" s="194"/>
      <c r="Q117" s="194"/>
      <c r="R117" s="189"/>
    </row>
    <row r="118" spans="1:22">
      <c r="A118" s="194"/>
      <c r="B118" s="43" t="s">
        <v>26</v>
      </c>
      <c r="C118" s="43" t="s">
        <v>27</v>
      </c>
      <c r="D118" s="43" t="s">
        <v>26</v>
      </c>
      <c r="E118" s="43" t="s">
        <v>27</v>
      </c>
      <c r="F118" s="44" t="s">
        <v>85</v>
      </c>
      <c r="G118" s="44" t="s">
        <v>86</v>
      </c>
      <c r="H118" s="44" t="s">
        <v>81</v>
      </c>
      <c r="I118" s="44" t="s">
        <v>83</v>
      </c>
      <c r="J118" s="44" t="s">
        <v>81</v>
      </c>
      <c r="K118" s="44" t="s">
        <v>95</v>
      </c>
      <c r="L118" s="189"/>
      <c r="M118" s="197"/>
      <c r="N118" s="194"/>
      <c r="O118" s="194"/>
      <c r="P118" s="194"/>
      <c r="Q118" s="194"/>
      <c r="R118" s="194"/>
    </row>
    <row r="119" spans="1:22">
      <c r="A119" s="27" cm="1">
        <f t="array" aca="1" ref="A119" ca="1">DATE("2025","8"+3,IFERROR(INDIRECT(T1),"1"))</f>
        <v>45962</v>
      </c>
      <c r="B119" s="20"/>
      <c r="C119" s="21"/>
      <c r="D119" s="20"/>
      <c r="E119" s="21"/>
      <c r="F119" s="22"/>
      <c r="G119" s="22"/>
      <c r="H119" s="34" t="str">
        <f>IF(OR(B119="",LEFT(M119,1)="✓"),"",C119-B119-F119)</f>
        <v/>
      </c>
      <c r="I119" s="34" t="str">
        <f>IF(OR(D119="",LEFT(M119,1)="✓"),"",E119-D119-G119)</f>
        <v/>
      </c>
      <c r="J119" s="34" t="str">
        <f>IF(AND(B119&lt;&gt;"",M119="✓所定"),C119-B119-F119,"")</f>
        <v/>
      </c>
      <c r="K119" s="34" t="str">
        <f>IF(AND(B119&lt;&gt;"",M119="✓法定"),C119-B119-F119,"")</f>
        <v/>
      </c>
      <c r="L119" s="26" t="str">
        <f>IF(AND($B119="",$D119=""),"",($C119-$B119-$F119)+($E119-$D119-$G119))</f>
        <v/>
      </c>
      <c r="M119" s="32"/>
      <c r="N119" s="198"/>
      <c r="O119" s="199"/>
      <c r="P119" s="199"/>
      <c r="Q119" s="200"/>
      <c r="R119" s="23"/>
      <c r="V119" s="1" t="s">
        <v>171</v>
      </c>
    </row>
    <row r="120" spans="1:22">
      <c r="A120" s="27">
        <f ca="1">A119+1</f>
        <v>45963</v>
      </c>
      <c r="B120" s="20"/>
      <c r="C120" s="21"/>
      <c r="D120" s="20"/>
      <c r="E120" s="21"/>
      <c r="F120" s="22"/>
      <c r="G120" s="22"/>
      <c r="H120" s="34" t="str">
        <f t="shared" ref="H120:H149" si="21">IF(OR(B120="",LEFT(M120,1)="✓"),"",C120-B120-F120)</f>
        <v/>
      </c>
      <c r="I120" s="34" t="str">
        <f t="shared" ref="I120:I149" si="22">IF(OR(D120="",LEFT(M120,1)="✓"),"",E120-D120-G120)</f>
        <v/>
      </c>
      <c r="J120" s="34" t="str">
        <f t="shared" ref="J120:J149" si="23">IF(AND(B120&lt;&gt;"",M120="✓所定"),C120-B120-F120,"")</f>
        <v/>
      </c>
      <c r="K120" s="34" t="str">
        <f t="shared" ref="K120:K149" si="24">IF(AND(B120&lt;&gt;"",M120="✓法定"),C120-B120-F120,"")</f>
        <v/>
      </c>
      <c r="L120" s="26" t="str">
        <f t="shared" ref="L120:L147" si="25">IF(AND($B120="",$D120=""),"",($C120-$B120-$F120)+($E120-$D120-$G120))</f>
        <v/>
      </c>
      <c r="M120" s="32"/>
      <c r="N120" s="190"/>
      <c r="O120" s="190"/>
      <c r="P120" s="190"/>
      <c r="Q120" s="190"/>
      <c r="R120" s="23"/>
      <c r="V120" s="1" t="s">
        <v>172</v>
      </c>
    </row>
    <row r="121" spans="1:22">
      <c r="A121" s="27">
        <f t="shared" ref="A121:A149" ca="1" si="26">A120+1</f>
        <v>45964</v>
      </c>
      <c r="B121" s="20"/>
      <c r="C121" s="21"/>
      <c r="D121" s="20"/>
      <c r="E121" s="21"/>
      <c r="F121" s="22"/>
      <c r="G121" s="22"/>
      <c r="H121" s="34" t="str">
        <f t="shared" si="21"/>
        <v/>
      </c>
      <c r="I121" s="34" t="str">
        <f t="shared" si="22"/>
        <v/>
      </c>
      <c r="J121" s="34" t="str">
        <f t="shared" si="23"/>
        <v/>
      </c>
      <c r="K121" s="34" t="str">
        <f t="shared" si="24"/>
        <v/>
      </c>
      <c r="L121" s="26" t="str">
        <f t="shared" si="25"/>
        <v/>
      </c>
      <c r="M121" s="32"/>
      <c r="N121" s="190"/>
      <c r="O121" s="190"/>
      <c r="P121" s="190"/>
      <c r="Q121" s="190"/>
      <c r="R121" s="23"/>
    </row>
    <row r="122" spans="1:22">
      <c r="A122" s="27">
        <f t="shared" ca="1" si="26"/>
        <v>45965</v>
      </c>
      <c r="B122" s="20"/>
      <c r="C122" s="21"/>
      <c r="D122" s="20"/>
      <c r="E122" s="21"/>
      <c r="F122" s="22"/>
      <c r="G122" s="22"/>
      <c r="H122" s="34" t="str">
        <f t="shared" si="21"/>
        <v/>
      </c>
      <c r="I122" s="34" t="str">
        <f t="shared" si="22"/>
        <v/>
      </c>
      <c r="J122" s="34" t="str">
        <f t="shared" si="23"/>
        <v/>
      </c>
      <c r="K122" s="34" t="str">
        <f t="shared" si="24"/>
        <v/>
      </c>
      <c r="L122" s="26" t="str">
        <f t="shared" si="25"/>
        <v/>
      </c>
      <c r="M122" s="32"/>
      <c r="N122" s="190"/>
      <c r="O122" s="190"/>
      <c r="P122" s="190"/>
      <c r="Q122" s="190"/>
      <c r="R122" s="23"/>
    </row>
    <row r="123" spans="1:22">
      <c r="A123" s="27">
        <f t="shared" ca="1" si="26"/>
        <v>45966</v>
      </c>
      <c r="B123" s="20"/>
      <c r="C123" s="21"/>
      <c r="D123" s="20"/>
      <c r="E123" s="21"/>
      <c r="F123" s="22"/>
      <c r="G123" s="22"/>
      <c r="H123" s="34" t="str">
        <f t="shared" si="21"/>
        <v/>
      </c>
      <c r="I123" s="34" t="str">
        <f t="shared" si="22"/>
        <v/>
      </c>
      <c r="J123" s="34" t="str">
        <f t="shared" si="23"/>
        <v/>
      </c>
      <c r="K123" s="34" t="str">
        <f t="shared" si="24"/>
        <v/>
      </c>
      <c r="L123" s="26" t="str">
        <f t="shared" si="25"/>
        <v/>
      </c>
      <c r="M123" s="32"/>
      <c r="N123" s="190"/>
      <c r="O123" s="190"/>
      <c r="P123" s="190"/>
      <c r="Q123" s="190"/>
      <c r="R123" s="23"/>
    </row>
    <row r="124" spans="1:22">
      <c r="A124" s="27">
        <f t="shared" ca="1" si="26"/>
        <v>45967</v>
      </c>
      <c r="B124" s="20"/>
      <c r="C124" s="21"/>
      <c r="D124" s="20"/>
      <c r="E124" s="21"/>
      <c r="F124" s="22"/>
      <c r="G124" s="22"/>
      <c r="H124" s="34" t="str">
        <f t="shared" si="21"/>
        <v/>
      </c>
      <c r="I124" s="34" t="str">
        <f t="shared" si="22"/>
        <v/>
      </c>
      <c r="J124" s="34" t="str">
        <f t="shared" si="23"/>
        <v/>
      </c>
      <c r="K124" s="34" t="str">
        <f t="shared" si="24"/>
        <v/>
      </c>
      <c r="L124" s="26" t="str">
        <f t="shared" si="25"/>
        <v/>
      </c>
      <c r="M124" s="32"/>
      <c r="N124" s="190"/>
      <c r="O124" s="190"/>
      <c r="P124" s="190"/>
      <c r="Q124" s="190"/>
      <c r="R124" s="23"/>
    </row>
    <row r="125" spans="1:22">
      <c r="A125" s="27">
        <f t="shared" ca="1" si="26"/>
        <v>45968</v>
      </c>
      <c r="B125" s="20"/>
      <c r="C125" s="21"/>
      <c r="D125" s="20"/>
      <c r="E125" s="21"/>
      <c r="F125" s="22"/>
      <c r="G125" s="22"/>
      <c r="H125" s="34" t="str">
        <f t="shared" si="21"/>
        <v/>
      </c>
      <c r="I125" s="34" t="str">
        <f t="shared" si="22"/>
        <v/>
      </c>
      <c r="J125" s="34" t="str">
        <f t="shared" si="23"/>
        <v/>
      </c>
      <c r="K125" s="34" t="str">
        <f t="shared" si="24"/>
        <v/>
      </c>
      <c r="L125" s="26" t="str">
        <f t="shared" si="25"/>
        <v/>
      </c>
      <c r="M125" s="32"/>
      <c r="N125" s="190"/>
      <c r="O125" s="190"/>
      <c r="P125" s="190"/>
      <c r="Q125" s="190"/>
      <c r="R125" s="23"/>
    </row>
    <row r="126" spans="1:22">
      <c r="A126" s="27">
        <f t="shared" ca="1" si="26"/>
        <v>45969</v>
      </c>
      <c r="B126" s="20"/>
      <c r="C126" s="21"/>
      <c r="D126" s="20"/>
      <c r="E126" s="21"/>
      <c r="F126" s="22"/>
      <c r="G126" s="22"/>
      <c r="H126" s="34" t="str">
        <f t="shared" si="21"/>
        <v/>
      </c>
      <c r="I126" s="34" t="str">
        <f t="shared" si="22"/>
        <v/>
      </c>
      <c r="J126" s="34" t="str">
        <f t="shared" si="23"/>
        <v/>
      </c>
      <c r="K126" s="34" t="str">
        <f t="shared" si="24"/>
        <v/>
      </c>
      <c r="L126" s="26" t="str">
        <f t="shared" si="25"/>
        <v/>
      </c>
      <c r="M126" s="32"/>
      <c r="N126" s="190"/>
      <c r="O126" s="190"/>
      <c r="P126" s="190"/>
      <c r="Q126" s="190"/>
      <c r="R126" s="23"/>
    </row>
    <row r="127" spans="1:22">
      <c r="A127" s="27">
        <f t="shared" ca="1" si="26"/>
        <v>45970</v>
      </c>
      <c r="B127" s="20"/>
      <c r="C127" s="21"/>
      <c r="D127" s="20"/>
      <c r="E127" s="21"/>
      <c r="F127" s="22"/>
      <c r="G127" s="22"/>
      <c r="H127" s="34" t="str">
        <f t="shared" si="21"/>
        <v/>
      </c>
      <c r="I127" s="34" t="str">
        <f t="shared" si="22"/>
        <v/>
      </c>
      <c r="J127" s="34" t="str">
        <f t="shared" si="23"/>
        <v/>
      </c>
      <c r="K127" s="34" t="str">
        <f t="shared" si="24"/>
        <v/>
      </c>
      <c r="L127" s="26" t="str">
        <f t="shared" si="25"/>
        <v/>
      </c>
      <c r="M127" s="32"/>
      <c r="N127" s="190"/>
      <c r="O127" s="190"/>
      <c r="P127" s="190"/>
      <c r="Q127" s="190"/>
      <c r="R127" s="23"/>
    </row>
    <row r="128" spans="1:22">
      <c r="A128" s="27">
        <f t="shared" ca="1" si="26"/>
        <v>45971</v>
      </c>
      <c r="B128" s="20"/>
      <c r="C128" s="21"/>
      <c r="D128" s="20"/>
      <c r="E128" s="21"/>
      <c r="F128" s="22"/>
      <c r="G128" s="22"/>
      <c r="H128" s="34" t="str">
        <f t="shared" si="21"/>
        <v/>
      </c>
      <c r="I128" s="34" t="str">
        <f t="shared" si="22"/>
        <v/>
      </c>
      <c r="J128" s="34" t="str">
        <f t="shared" si="23"/>
        <v/>
      </c>
      <c r="K128" s="34" t="str">
        <f t="shared" si="24"/>
        <v/>
      </c>
      <c r="L128" s="26" t="str">
        <f t="shared" si="25"/>
        <v/>
      </c>
      <c r="M128" s="32"/>
      <c r="N128" s="190"/>
      <c r="O128" s="190"/>
      <c r="P128" s="190"/>
      <c r="Q128" s="190"/>
      <c r="R128" s="23"/>
    </row>
    <row r="129" spans="1:18">
      <c r="A129" s="27">
        <f t="shared" ca="1" si="26"/>
        <v>45972</v>
      </c>
      <c r="B129" s="20"/>
      <c r="C129" s="21"/>
      <c r="D129" s="20"/>
      <c r="E129" s="21"/>
      <c r="F129" s="22"/>
      <c r="G129" s="22"/>
      <c r="H129" s="34" t="str">
        <f t="shared" si="21"/>
        <v/>
      </c>
      <c r="I129" s="34" t="str">
        <f t="shared" si="22"/>
        <v/>
      </c>
      <c r="J129" s="34" t="str">
        <f t="shared" si="23"/>
        <v/>
      </c>
      <c r="K129" s="34" t="str">
        <f t="shared" si="24"/>
        <v/>
      </c>
      <c r="L129" s="26" t="str">
        <f t="shared" si="25"/>
        <v/>
      </c>
      <c r="M129" s="32"/>
      <c r="N129" s="190"/>
      <c r="O129" s="190"/>
      <c r="P129" s="190"/>
      <c r="Q129" s="190"/>
      <c r="R129" s="23"/>
    </row>
    <row r="130" spans="1:18">
      <c r="A130" s="27">
        <f t="shared" ca="1" si="26"/>
        <v>45973</v>
      </c>
      <c r="B130" s="20"/>
      <c r="C130" s="21"/>
      <c r="D130" s="20"/>
      <c r="E130" s="21"/>
      <c r="F130" s="22"/>
      <c r="G130" s="22"/>
      <c r="H130" s="34" t="str">
        <f t="shared" si="21"/>
        <v/>
      </c>
      <c r="I130" s="34" t="str">
        <f t="shared" si="22"/>
        <v/>
      </c>
      <c r="J130" s="34" t="str">
        <f t="shared" si="23"/>
        <v/>
      </c>
      <c r="K130" s="34" t="str">
        <f t="shared" si="24"/>
        <v/>
      </c>
      <c r="L130" s="26" t="str">
        <f t="shared" si="25"/>
        <v/>
      </c>
      <c r="M130" s="32"/>
      <c r="N130" s="190"/>
      <c r="O130" s="190"/>
      <c r="P130" s="190"/>
      <c r="Q130" s="190"/>
      <c r="R130" s="23"/>
    </row>
    <row r="131" spans="1:18">
      <c r="A131" s="27">
        <f t="shared" ca="1" si="26"/>
        <v>45974</v>
      </c>
      <c r="B131" s="20"/>
      <c r="C131" s="21"/>
      <c r="D131" s="20"/>
      <c r="E131" s="21"/>
      <c r="F131" s="22"/>
      <c r="G131" s="22"/>
      <c r="H131" s="34" t="str">
        <f t="shared" si="21"/>
        <v/>
      </c>
      <c r="I131" s="34" t="str">
        <f t="shared" si="22"/>
        <v/>
      </c>
      <c r="J131" s="34" t="str">
        <f t="shared" si="23"/>
        <v/>
      </c>
      <c r="K131" s="34" t="str">
        <f t="shared" si="24"/>
        <v/>
      </c>
      <c r="L131" s="26" t="str">
        <f t="shared" si="25"/>
        <v/>
      </c>
      <c r="M131" s="32"/>
      <c r="N131" s="190"/>
      <c r="O131" s="190"/>
      <c r="P131" s="190"/>
      <c r="Q131" s="190"/>
      <c r="R131" s="23"/>
    </row>
    <row r="132" spans="1:18">
      <c r="A132" s="27">
        <f t="shared" ca="1" si="26"/>
        <v>45975</v>
      </c>
      <c r="B132" s="20"/>
      <c r="C132" s="21"/>
      <c r="D132" s="20"/>
      <c r="E132" s="21"/>
      <c r="F132" s="22"/>
      <c r="G132" s="22"/>
      <c r="H132" s="34" t="str">
        <f t="shared" si="21"/>
        <v/>
      </c>
      <c r="I132" s="34" t="str">
        <f t="shared" si="22"/>
        <v/>
      </c>
      <c r="J132" s="34" t="str">
        <f t="shared" si="23"/>
        <v/>
      </c>
      <c r="K132" s="34" t="str">
        <f t="shared" si="24"/>
        <v/>
      </c>
      <c r="L132" s="26" t="str">
        <f t="shared" si="25"/>
        <v/>
      </c>
      <c r="M132" s="32"/>
      <c r="N132" s="190"/>
      <c r="O132" s="190"/>
      <c r="P132" s="190"/>
      <c r="Q132" s="190"/>
      <c r="R132" s="23"/>
    </row>
    <row r="133" spans="1:18">
      <c r="A133" s="27">
        <f t="shared" ca="1" si="26"/>
        <v>45976</v>
      </c>
      <c r="B133" s="20"/>
      <c r="C133" s="21"/>
      <c r="D133" s="20"/>
      <c r="E133" s="21"/>
      <c r="F133" s="22"/>
      <c r="G133" s="22"/>
      <c r="H133" s="34" t="str">
        <f t="shared" si="21"/>
        <v/>
      </c>
      <c r="I133" s="34" t="str">
        <f t="shared" si="22"/>
        <v/>
      </c>
      <c r="J133" s="34" t="str">
        <f t="shared" si="23"/>
        <v/>
      </c>
      <c r="K133" s="34" t="str">
        <f t="shared" si="24"/>
        <v/>
      </c>
      <c r="L133" s="26" t="str">
        <f t="shared" si="25"/>
        <v/>
      </c>
      <c r="M133" s="32"/>
      <c r="N133" s="190"/>
      <c r="O133" s="190"/>
      <c r="P133" s="190"/>
      <c r="Q133" s="190"/>
      <c r="R133" s="23"/>
    </row>
    <row r="134" spans="1:18">
      <c r="A134" s="27">
        <f t="shared" ca="1" si="26"/>
        <v>45977</v>
      </c>
      <c r="B134" s="20"/>
      <c r="C134" s="21"/>
      <c r="D134" s="20"/>
      <c r="E134" s="21"/>
      <c r="F134" s="22"/>
      <c r="G134" s="22"/>
      <c r="H134" s="34" t="str">
        <f t="shared" si="21"/>
        <v/>
      </c>
      <c r="I134" s="34" t="str">
        <f t="shared" si="22"/>
        <v/>
      </c>
      <c r="J134" s="34" t="str">
        <f t="shared" si="23"/>
        <v/>
      </c>
      <c r="K134" s="34" t="str">
        <f t="shared" si="24"/>
        <v/>
      </c>
      <c r="L134" s="26" t="str">
        <f t="shared" si="25"/>
        <v/>
      </c>
      <c r="M134" s="32"/>
      <c r="N134" s="190"/>
      <c r="O134" s="190"/>
      <c r="P134" s="190"/>
      <c r="Q134" s="190"/>
      <c r="R134" s="23"/>
    </row>
    <row r="135" spans="1:18">
      <c r="A135" s="27">
        <f t="shared" ca="1" si="26"/>
        <v>45978</v>
      </c>
      <c r="B135" s="20"/>
      <c r="C135" s="21"/>
      <c r="D135" s="20"/>
      <c r="E135" s="21"/>
      <c r="F135" s="22"/>
      <c r="G135" s="22"/>
      <c r="H135" s="34" t="str">
        <f t="shared" si="21"/>
        <v/>
      </c>
      <c r="I135" s="34" t="str">
        <f t="shared" si="22"/>
        <v/>
      </c>
      <c r="J135" s="34" t="str">
        <f t="shared" si="23"/>
        <v/>
      </c>
      <c r="K135" s="34" t="str">
        <f t="shared" si="24"/>
        <v/>
      </c>
      <c r="L135" s="26" t="str">
        <f t="shared" si="25"/>
        <v/>
      </c>
      <c r="M135" s="32"/>
      <c r="N135" s="190"/>
      <c r="O135" s="190"/>
      <c r="P135" s="190"/>
      <c r="Q135" s="190"/>
      <c r="R135" s="23"/>
    </row>
    <row r="136" spans="1:18">
      <c r="A136" s="27">
        <f t="shared" ca="1" si="26"/>
        <v>45979</v>
      </c>
      <c r="B136" s="20"/>
      <c r="C136" s="21"/>
      <c r="D136" s="20"/>
      <c r="E136" s="21"/>
      <c r="F136" s="22"/>
      <c r="G136" s="22"/>
      <c r="H136" s="34" t="str">
        <f t="shared" si="21"/>
        <v/>
      </c>
      <c r="I136" s="34" t="str">
        <f t="shared" si="22"/>
        <v/>
      </c>
      <c r="J136" s="34" t="str">
        <f t="shared" si="23"/>
        <v/>
      </c>
      <c r="K136" s="34" t="str">
        <f t="shared" si="24"/>
        <v/>
      </c>
      <c r="L136" s="26" t="str">
        <f t="shared" si="25"/>
        <v/>
      </c>
      <c r="M136" s="32"/>
      <c r="N136" s="190"/>
      <c r="O136" s="190"/>
      <c r="P136" s="190"/>
      <c r="Q136" s="190"/>
      <c r="R136" s="23"/>
    </row>
    <row r="137" spans="1:18">
      <c r="A137" s="27">
        <f t="shared" ca="1" si="26"/>
        <v>45980</v>
      </c>
      <c r="B137" s="20"/>
      <c r="C137" s="21"/>
      <c r="D137" s="20"/>
      <c r="E137" s="21"/>
      <c r="F137" s="22"/>
      <c r="G137" s="22"/>
      <c r="H137" s="34" t="str">
        <f t="shared" si="21"/>
        <v/>
      </c>
      <c r="I137" s="34" t="str">
        <f t="shared" si="22"/>
        <v/>
      </c>
      <c r="J137" s="34" t="str">
        <f t="shared" si="23"/>
        <v/>
      </c>
      <c r="K137" s="34" t="str">
        <f t="shared" si="24"/>
        <v/>
      </c>
      <c r="L137" s="26" t="str">
        <f t="shared" si="25"/>
        <v/>
      </c>
      <c r="M137" s="32"/>
      <c r="N137" s="190"/>
      <c r="O137" s="190"/>
      <c r="P137" s="190"/>
      <c r="Q137" s="190"/>
      <c r="R137" s="23"/>
    </row>
    <row r="138" spans="1:18">
      <c r="A138" s="27">
        <f t="shared" ca="1" si="26"/>
        <v>45981</v>
      </c>
      <c r="B138" s="20"/>
      <c r="C138" s="21"/>
      <c r="D138" s="20"/>
      <c r="E138" s="21"/>
      <c r="F138" s="22"/>
      <c r="G138" s="22"/>
      <c r="H138" s="34" t="str">
        <f t="shared" si="21"/>
        <v/>
      </c>
      <c r="I138" s="34" t="str">
        <f t="shared" si="22"/>
        <v/>
      </c>
      <c r="J138" s="34" t="str">
        <f t="shared" si="23"/>
        <v/>
      </c>
      <c r="K138" s="34" t="str">
        <f t="shared" si="24"/>
        <v/>
      </c>
      <c r="L138" s="26" t="str">
        <f t="shared" si="25"/>
        <v/>
      </c>
      <c r="M138" s="32"/>
      <c r="N138" s="190"/>
      <c r="O138" s="190"/>
      <c r="P138" s="190"/>
      <c r="Q138" s="190"/>
      <c r="R138" s="23"/>
    </row>
    <row r="139" spans="1:18">
      <c r="A139" s="27">
        <f t="shared" ca="1" si="26"/>
        <v>45982</v>
      </c>
      <c r="B139" s="20"/>
      <c r="C139" s="21"/>
      <c r="D139" s="20"/>
      <c r="E139" s="21"/>
      <c r="F139" s="22"/>
      <c r="G139" s="22"/>
      <c r="H139" s="34" t="str">
        <f t="shared" si="21"/>
        <v/>
      </c>
      <c r="I139" s="34" t="str">
        <f t="shared" si="22"/>
        <v/>
      </c>
      <c r="J139" s="34" t="str">
        <f t="shared" si="23"/>
        <v/>
      </c>
      <c r="K139" s="34" t="str">
        <f t="shared" si="24"/>
        <v/>
      </c>
      <c r="L139" s="26" t="str">
        <f t="shared" si="25"/>
        <v/>
      </c>
      <c r="M139" s="32"/>
      <c r="N139" s="190"/>
      <c r="O139" s="190"/>
      <c r="P139" s="190"/>
      <c r="Q139" s="190"/>
      <c r="R139" s="23"/>
    </row>
    <row r="140" spans="1:18">
      <c r="A140" s="27">
        <f t="shared" ca="1" si="26"/>
        <v>45983</v>
      </c>
      <c r="B140" s="20"/>
      <c r="C140" s="21"/>
      <c r="D140" s="20"/>
      <c r="E140" s="21"/>
      <c r="F140" s="22"/>
      <c r="G140" s="22"/>
      <c r="H140" s="34" t="str">
        <f t="shared" si="21"/>
        <v/>
      </c>
      <c r="I140" s="34" t="str">
        <f t="shared" si="22"/>
        <v/>
      </c>
      <c r="J140" s="34" t="str">
        <f t="shared" si="23"/>
        <v/>
      </c>
      <c r="K140" s="34" t="str">
        <f t="shared" si="24"/>
        <v/>
      </c>
      <c r="L140" s="26" t="str">
        <f t="shared" si="25"/>
        <v/>
      </c>
      <c r="M140" s="32"/>
      <c r="N140" s="190"/>
      <c r="O140" s="190"/>
      <c r="P140" s="190"/>
      <c r="Q140" s="190"/>
      <c r="R140" s="23"/>
    </row>
    <row r="141" spans="1:18">
      <c r="A141" s="27">
        <f t="shared" ca="1" si="26"/>
        <v>45984</v>
      </c>
      <c r="B141" s="20"/>
      <c r="C141" s="21"/>
      <c r="D141" s="20"/>
      <c r="E141" s="21"/>
      <c r="F141" s="22"/>
      <c r="G141" s="22"/>
      <c r="H141" s="34" t="str">
        <f t="shared" si="21"/>
        <v/>
      </c>
      <c r="I141" s="34" t="str">
        <f t="shared" si="22"/>
        <v/>
      </c>
      <c r="J141" s="34" t="str">
        <f t="shared" si="23"/>
        <v/>
      </c>
      <c r="K141" s="34" t="str">
        <f t="shared" si="24"/>
        <v/>
      </c>
      <c r="L141" s="26" t="str">
        <f t="shared" si="25"/>
        <v/>
      </c>
      <c r="M141" s="32"/>
      <c r="N141" s="190"/>
      <c r="O141" s="190"/>
      <c r="P141" s="190"/>
      <c r="Q141" s="190"/>
      <c r="R141" s="23"/>
    </row>
    <row r="142" spans="1:18">
      <c r="A142" s="27">
        <f t="shared" ca="1" si="26"/>
        <v>45985</v>
      </c>
      <c r="B142" s="20"/>
      <c r="C142" s="21"/>
      <c r="D142" s="20"/>
      <c r="E142" s="21"/>
      <c r="F142" s="22"/>
      <c r="G142" s="22"/>
      <c r="H142" s="34" t="str">
        <f t="shared" si="21"/>
        <v/>
      </c>
      <c r="I142" s="34" t="str">
        <f t="shared" si="22"/>
        <v/>
      </c>
      <c r="J142" s="34" t="str">
        <f t="shared" si="23"/>
        <v/>
      </c>
      <c r="K142" s="34" t="str">
        <f t="shared" si="24"/>
        <v/>
      </c>
      <c r="L142" s="26" t="str">
        <f t="shared" si="25"/>
        <v/>
      </c>
      <c r="M142" s="32"/>
      <c r="N142" s="190"/>
      <c r="O142" s="190"/>
      <c r="P142" s="190"/>
      <c r="Q142" s="190"/>
      <c r="R142" s="23"/>
    </row>
    <row r="143" spans="1:18">
      <c r="A143" s="27">
        <f t="shared" ca="1" si="26"/>
        <v>45986</v>
      </c>
      <c r="B143" s="20"/>
      <c r="C143" s="21"/>
      <c r="D143" s="20"/>
      <c r="E143" s="21"/>
      <c r="F143" s="22"/>
      <c r="G143" s="22"/>
      <c r="H143" s="34" t="str">
        <f t="shared" si="21"/>
        <v/>
      </c>
      <c r="I143" s="34" t="str">
        <f t="shared" si="22"/>
        <v/>
      </c>
      <c r="J143" s="34" t="str">
        <f t="shared" si="23"/>
        <v/>
      </c>
      <c r="K143" s="34" t="str">
        <f t="shared" si="24"/>
        <v/>
      </c>
      <c r="L143" s="26" t="str">
        <f t="shared" si="25"/>
        <v/>
      </c>
      <c r="M143" s="32"/>
      <c r="N143" s="190"/>
      <c r="O143" s="190"/>
      <c r="P143" s="190"/>
      <c r="Q143" s="190"/>
      <c r="R143" s="23"/>
    </row>
    <row r="144" spans="1:18">
      <c r="A144" s="27">
        <f t="shared" ca="1" si="26"/>
        <v>45987</v>
      </c>
      <c r="B144" s="20"/>
      <c r="C144" s="21"/>
      <c r="D144" s="20"/>
      <c r="E144" s="21"/>
      <c r="F144" s="22"/>
      <c r="G144" s="22"/>
      <c r="H144" s="34" t="str">
        <f t="shared" si="21"/>
        <v/>
      </c>
      <c r="I144" s="34" t="str">
        <f t="shared" si="22"/>
        <v/>
      </c>
      <c r="J144" s="34" t="str">
        <f t="shared" si="23"/>
        <v/>
      </c>
      <c r="K144" s="34" t="str">
        <f t="shared" si="24"/>
        <v/>
      </c>
      <c r="L144" s="26" t="str">
        <f t="shared" si="25"/>
        <v/>
      </c>
      <c r="M144" s="32"/>
      <c r="N144" s="190"/>
      <c r="O144" s="190"/>
      <c r="P144" s="190"/>
      <c r="Q144" s="190"/>
      <c r="R144" s="23"/>
    </row>
    <row r="145" spans="1:22">
      <c r="A145" s="27">
        <f t="shared" ca="1" si="26"/>
        <v>45988</v>
      </c>
      <c r="B145" s="20"/>
      <c r="C145" s="21"/>
      <c r="D145" s="20"/>
      <c r="E145" s="21"/>
      <c r="F145" s="22"/>
      <c r="G145" s="22"/>
      <c r="H145" s="34" t="str">
        <f t="shared" si="21"/>
        <v/>
      </c>
      <c r="I145" s="34" t="str">
        <f t="shared" si="22"/>
        <v/>
      </c>
      <c r="J145" s="34" t="str">
        <f t="shared" si="23"/>
        <v/>
      </c>
      <c r="K145" s="34" t="str">
        <f t="shared" si="24"/>
        <v/>
      </c>
      <c r="L145" s="26" t="str">
        <f t="shared" si="25"/>
        <v/>
      </c>
      <c r="M145" s="32"/>
      <c r="N145" s="190"/>
      <c r="O145" s="190"/>
      <c r="P145" s="190"/>
      <c r="Q145" s="190"/>
      <c r="R145" s="23"/>
    </row>
    <row r="146" spans="1:22">
      <c r="A146" s="27">
        <f t="shared" ca="1" si="26"/>
        <v>45989</v>
      </c>
      <c r="B146" s="20"/>
      <c r="C146" s="21"/>
      <c r="D146" s="20"/>
      <c r="E146" s="21"/>
      <c r="F146" s="22"/>
      <c r="G146" s="22"/>
      <c r="H146" s="34" t="str">
        <f t="shared" si="21"/>
        <v/>
      </c>
      <c r="I146" s="34" t="str">
        <f t="shared" si="22"/>
        <v/>
      </c>
      <c r="J146" s="34" t="str">
        <f t="shared" si="23"/>
        <v/>
      </c>
      <c r="K146" s="34" t="str">
        <f t="shared" si="24"/>
        <v/>
      </c>
      <c r="L146" s="26" t="str">
        <f t="shared" si="25"/>
        <v/>
      </c>
      <c r="M146" s="32"/>
      <c r="N146" s="190"/>
      <c r="O146" s="190"/>
      <c r="P146" s="190"/>
      <c r="Q146" s="190"/>
      <c r="R146" s="23"/>
    </row>
    <row r="147" spans="1:22">
      <c r="A147" s="27">
        <f t="shared" ca="1" si="26"/>
        <v>45990</v>
      </c>
      <c r="B147" s="20"/>
      <c r="C147" s="21"/>
      <c r="D147" s="20"/>
      <c r="E147" s="21"/>
      <c r="F147" s="22"/>
      <c r="G147" s="22"/>
      <c r="H147" s="34" t="str">
        <f t="shared" si="21"/>
        <v/>
      </c>
      <c r="I147" s="34" t="str">
        <f t="shared" si="22"/>
        <v/>
      </c>
      <c r="J147" s="34" t="str">
        <f t="shared" si="23"/>
        <v/>
      </c>
      <c r="K147" s="34" t="str">
        <f t="shared" si="24"/>
        <v/>
      </c>
      <c r="L147" s="26" t="str">
        <f t="shared" si="25"/>
        <v/>
      </c>
      <c r="M147" s="32"/>
      <c r="N147" s="190"/>
      <c r="O147" s="190"/>
      <c r="P147" s="190"/>
      <c r="Q147" s="190"/>
      <c r="R147" s="23"/>
    </row>
    <row r="148" spans="1:22">
      <c r="A148" s="27">
        <f t="shared" ca="1" si="26"/>
        <v>45991</v>
      </c>
      <c r="B148" s="20"/>
      <c r="C148" s="21"/>
      <c r="D148" s="20"/>
      <c r="E148" s="21"/>
      <c r="F148" s="22"/>
      <c r="G148" s="22"/>
      <c r="H148" s="34" t="str">
        <f t="shared" si="21"/>
        <v/>
      </c>
      <c r="I148" s="34" t="str">
        <f t="shared" si="22"/>
        <v/>
      </c>
      <c r="J148" s="34" t="str">
        <f t="shared" si="23"/>
        <v/>
      </c>
      <c r="K148" s="34" t="str">
        <f t="shared" si="24"/>
        <v/>
      </c>
      <c r="L148" s="26" t="str">
        <f>IF(AND($B148="",$D148=""),"",($C148-$B148-$F148)+($E148-$D148-$G148))</f>
        <v/>
      </c>
      <c r="M148" s="32"/>
      <c r="N148" s="190"/>
      <c r="O148" s="190"/>
      <c r="P148" s="190"/>
      <c r="Q148" s="190"/>
      <c r="R148" s="23"/>
    </row>
    <row r="149" spans="1:22">
      <c r="A149" s="27">
        <f t="shared" ca="1" si="26"/>
        <v>45992</v>
      </c>
      <c r="B149" s="20"/>
      <c r="C149" s="21"/>
      <c r="D149" s="20"/>
      <c r="E149" s="21"/>
      <c r="F149" s="22"/>
      <c r="G149" s="22"/>
      <c r="H149" s="34" t="str">
        <f t="shared" si="21"/>
        <v/>
      </c>
      <c r="I149" s="34" t="str">
        <f t="shared" si="22"/>
        <v/>
      </c>
      <c r="J149" s="34" t="str">
        <f t="shared" si="23"/>
        <v/>
      </c>
      <c r="K149" s="34" t="str">
        <f t="shared" si="24"/>
        <v/>
      </c>
      <c r="L149" s="26" t="str">
        <f>IF(AND($B149="",$D149=""),"",($C149-$B149-$F149)+($E149-$D149-$G149))</f>
        <v/>
      </c>
      <c r="M149" s="32"/>
      <c r="N149" s="190"/>
      <c r="O149" s="190"/>
      <c r="P149" s="190"/>
      <c r="Q149" s="190"/>
      <c r="R149" s="23"/>
    </row>
    <row r="150" spans="1:22">
      <c r="A150" s="5" t="s">
        <v>11</v>
      </c>
      <c r="B150" s="191"/>
      <c r="C150" s="192"/>
      <c r="D150" s="191"/>
      <c r="E150" s="192"/>
      <c r="F150" s="26" t="str">
        <f>IF(SUM($F119:$F149)=0,"",SUM($F119:$F149))</f>
        <v/>
      </c>
      <c r="G150" s="26" t="str">
        <f>IF(SUM($G119:$G149)=0,"",SUM($G119:$G149))</f>
        <v/>
      </c>
      <c r="H150" s="26" t="str">
        <f>IF(SUM(H119:H149)=0,"",SUM(H119:H149))</f>
        <v/>
      </c>
      <c r="I150" s="26" t="str">
        <f>IF(SUM(I119:I149)=0,"",SUM(I119:I149))</f>
        <v/>
      </c>
      <c r="J150" s="26" t="str">
        <f t="shared" ref="J150:K150" si="27">IF(SUM(J119:J149)=0,"",SUM(J119:J149))</f>
        <v/>
      </c>
      <c r="K150" s="26" t="str">
        <f t="shared" si="27"/>
        <v/>
      </c>
      <c r="L150" s="26" t="str">
        <f>IF(SUM($L119:$L149)=0,"",SUM($L119:$L149))</f>
        <v/>
      </c>
      <c r="M150" s="33"/>
      <c r="N150" s="193"/>
      <c r="O150" s="193"/>
      <c r="P150" s="193"/>
      <c r="Q150" s="193"/>
      <c r="R150" s="6"/>
    </row>
    <row r="152" spans="1:22" ht="27" customHeight="1">
      <c r="A152" s="194" t="s">
        <v>22</v>
      </c>
      <c r="B152" s="189" t="s">
        <v>103</v>
      </c>
      <c r="C152" s="189"/>
      <c r="D152" s="189"/>
      <c r="E152" s="189"/>
      <c r="F152" s="189" t="s">
        <v>23</v>
      </c>
      <c r="G152" s="189"/>
      <c r="H152" s="189" t="s">
        <v>88</v>
      </c>
      <c r="I152" s="189"/>
      <c r="J152" s="189"/>
      <c r="K152" s="189"/>
      <c r="L152" s="189" t="s">
        <v>87</v>
      </c>
      <c r="M152" s="195" t="s">
        <v>96</v>
      </c>
      <c r="N152" s="194" t="s">
        <v>25</v>
      </c>
      <c r="O152" s="194"/>
      <c r="P152" s="194"/>
      <c r="Q152" s="194"/>
      <c r="R152" s="189" t="s">
        <v>100</v>
      </c>
    </row>
    <row r="153" spans="1:22" ht="14.25" customHeight="1">
      <c r="A153" s="194"/>
      <c r="B153" s="189" t="s">
        <v>82</v>
      </c>
      <c r="C153" s="189"/>
      <c r="D153" s="189" t="s">
        <v>84</v>
      </c>
      <c r="E153" s="189"/>
      <c r="F153" s="189"/>
      <c r="G153" s="189"/>
      <c r="H153" s="189" t="s">
        <v>90</v>
      </c>
      <c r="I153" s="189"/>
      <c r="J153" s="189" t="s">
        <v>89</v>
      </c>
      <c r="K153" s="189"/>
      <c r="L153" s="189"/>
      <c r="M153" s="196"/>
      <c r="N153" s="194"/>
      <c r="O153" s="194"/>
      <c r="P153" s="194"/>
      <c r="Q153" s="194"/>
      <c r="R153" s="189"/>
    </row>
    <row r="154" spans="1:22">
      <c r="A154" s="194"/>
      <c r="B154" s="43" t="s">
        <v>26</v>
      </c>
      <c r="C154" s="43" t="s">
        <v>27</v>
      </c>
      <c r="D154" s="43" t="s">
        <v>26</v>
      </c>
      <c r="E154" s="43" t="s">
        <v>27</v>
      </c>
      <c r="F154" s="44" t="s">
        <v>85</v>
      </c>
      <c r="G154" s="44" t="s">
        <v>86</v>
      </c>
      <c r="H154" s="44" t="s">
        <v>81</v>
      </c>
      <c r="I154" s="44" t="s">
        <v>83</v>
      </c>
      <c r="J154" s="44" t="s">
        <v>81</v>
      </c>
      <c r="K154" s="44" t="s">
        <v>95</v>
      </c>
      <c r="L154" s="189"/>
      <c r="M154" s="197"/>
      <c r="N154" s="194"/>
      <c r="O154" s="194"/>
      <c r="P154" s="194"/>
      <c r="Q154" s="194"/>
      <c r="R154" s="194"/>
    </row>
    <row r="155" spans="1:22">
      <c r="A155" s="27" cm="1">
        <f t="array" aca="1" ref="A155" ca="1">DATE("2025","8"+4,IFERROR(INDIRECT(T1),"1"))</f>
        <v>45992</v>
      </c>
      <c r="B155" s="20"/>
      <c r="C155" s="21"/>
      <c r="D155" s="20"/>
      <c r="E155" s="21"/>
      <c r="F155" s="22"/>
      <c r="G155" s="22"/>
      <c r="H155" s="34" t="str">
        <f>IF(OR(B155="",LEFT(M155,1)="✓"),"",C155-B155-F155)</f>
        <v/>
      </c>
      <c r="I155" s="34" t="str">
        <f>IF(OR(D155="",LEFT(M155,1)="✓"),"",E155-D155-G155)</f>
        <v/>
      </c>
      <c r="J155" s="34" t="str">
        <f>IF(AND(B155&lt;&gt;"",M155="✓所定"),C155-B155-F155,"")</f>
        <v/>
      </c>
      <c r="K155" s="34" t="str">
        <f>IF(AND(B155&lt;&gt;"",M155="✓法定"),C155-B155-F155,"")</f>
        <v/>
      </c>
      <c r="L155" s="26" t="str">
        <f t="shared" ref="L155:L185" si="28">IF(AND($B155="",$D155=""),"",($C155-$B155-$F155)+($E155-$D155-$G155))</f>
        <v/>
      </c>
      <c r="M155" s="32"/>
      <c r="N155" s="190"/>
      <c r="O155" s="190"/>
      <c r="P155" s="190"/>
      <c r="Q155" s="190"/>
      <c r="R155" s="23"/>
      <c r="V155" s="1" t="s">
        <v>171</v>
      </c>
    </row>
    <row r="156" spans="1:22">
      <c r="A156" s="27">
        <f ca="1">A155+1</f>
        <v>45993</v>
      </c>
      <c r="B156" s="20"/>
      <c r="C156" s="21"/>
      <c r="D156" s="20"/>
      <c r="E156" s="21"/>
      <c r="F156" s="22"/>
      <c r="G156" s="22"/>
      <c r="H156" s="34" t="str">
        <f t="shared" ref="H156:H185" si="29">IF(OR(B156="",LEFT(M156,1)="✓"),"",C156-B156-F156)</f>
        <v/>
      </c>
      <c r="I156" s="34" t="str">
        <f t="shared" ref="I156:I185" si="30">IF(OR(D156="",LEFT(M156,1)="✓"),"",E156-D156-G156)</f>
        <v/>
      </c>
      <c r="J156" s="34" t="str">
        <f t="shared" ref="J156:J185" si="31">IF(AND(B156&lt;&gt;"",M156="✓所定"),C156-B156-F156,"")</f>
        <v/>
      </c>
      <c r="K156" s="34" t="str">
        <f t="shared" ref="K156:K185" si="32">IF(AND(B156&lt;&gt;"",M156="✓法定"),C156-B156-F156,"")</f>
        <v/>
      </c>
      <c r="L156" s="26" t="str">
        <f t="shared" si="28"/>
        <v/>
      </c>
      <c r="M156" s="32"/>
      <c r="N156" s="190"/>
      <c r="O156" s="190"/>
      <c r="P156" s="190"/>
      <c r="Q156" s="190"/>
      <c r="R156" s="23"/>
      <c r="V156" s="1" t="s">
        <v>172</v>
      </c>
    </row>
    <row r="157" spans="1:22">
      <c r="A157" s="27">
        <f t="shared" ref="A157:A185" ca="1" si="33">A156+1</f>
        <v>45994</v>
      </c>
      <c r="B157" s="20"/>
      <c r="C157" s="21"/>
      <c r="D157" s="20"/>
      <c r="E157" s="21"/>
      <c r="F157" s="22"/>
      <c r="G157" s="22"/>
      <c r="H157" s="34" t="str">
        <f t="shared" si="29"/>
        <v/>
      </c>
      <c r="I157" s="34" t="str">
        <f t="shared" si="30"/>
        <v/>
      </c>
      <c r="J157" s="34" t="str">
        <f t="shared" si="31"/>
        <v/>
      </c>
      <c r="K157" s="34" t="str">
        <f t="shared" si="32"/>
        <v/>
      </c>
      <c r="L157" s="26" t="str">
        <f t="shared" si="28"/>
        <v/>
      </c>
      <c r="M157" s="32"/>
      <c r="N157" s="190"/>
      <c r="O157" s="190"/>
      <c r="P157" s="190"/>
      <c r="Q157" s="190"/>
      <c r="R157" s="23"/>
    </row>
    <row r="158" spans="1:22">
      <c r="A158" s="27">
        <f t="shared" ca="1" si="33"/>
        <v>45995</v>
      </c>
      <c r="B158" s="20"/>
      <c r="C158" s="21"/>
      <c r="D158" s="20"/>
      <c r="E158" s="21"/>
      <c r="F158" s="22"/>
      <c r="G158" s="22"/>
      <c r="H158" s="34" t="str">
        <f t="shared" si="29"/>
        <v/>
      </c>
      <c r="I158" s="34" t="str">
        <f t="shared" si="30"/>
        <v/>
      </c>
      <c r="J158" s="34" t="str">
        <f t="shared" si="31"/>
        <v/>
      </c>
      <c r="K158" s="34" t="str">
        <f t="shared" si="32"/>
        <v/>
      </c>
      <c r="L158" s="26" t="str">
        <f t="shared" si="28"/>
        <v/>
      </c>
      <c r="M158" s="32"/>
      <c r="N158" s="190"/>
      <c r="O158" s="190"/>
      <c r="P158" s="190"/>
      <c r="Q158" s="190"/>
      <c r="R158" s="23"/>
    </row>
    <row r="159" spans="1:22">
      <c r="A159" s="27">
        <f t="shared" ca="1" si="33"/>
        <v>45996</v>
      </c>
      <c r="B159" s="20"/>
      <c r="C159" s="21"/>
      <c r="D159" s="20"/>
      <c r="E159" s="21"/>
      <c r="F159" s="22"/>
      <c r="G159" s="22"/>
      <c r="H159" s="34" t="str">
        <f t="shared" si="29"/>
        <v/>
      </c>
      <c r="I159" s="34" t="str">
        <f t="shared" si="30"/>
        <v/>
      </c>
      <c r="J159" s="34" t="str">
        <f t="shared" si="31"/>
        <v/>
      </c>
      <c r="K159" s="34" t="str">
        <f t="shared" si="32"/>
        <v/>
      </c>
      <c r="L159" s="26" t="str">
        <f t="shared" si="28"/>
        <v/>
      </c>
      <c r="M159" s="32"/>
      <c r="N159" s="190"/>
      <c r="O159" s="190"/>
      <c r="P159" s="190"/>
      <c r="Q159" s="190"/>
      <c r="R159" s="23"/>
    </row>
    <row r="160" spans="1:22">
      <c r="A160" s="27">
        <f t="shared" ca="1" si="33"/>
        <v>45997</v>
      </c>
      <c r="B160" s="20"/>
      <c r="C160" s="21"/>
      <c r="D160" s="20"/>
      <c r="E160" s="21"/>
      <c r="F160" s="22"/>
      <c r="G160" s="22"/>
      <c r="H160" s="34" t="str">
        <f t="shared" si="29"/>
        <v/>
      </c>
      <c r="I160" s="34" t="str">
        <f t="shared" si="30"/>
        <v/>
      </c>
      <c r="J160" s="34" t="str">
        <f t="shared" si="31"/>
        <v/>
      </c>
      <c r="K160" s="34" t="str">
        <f t="shared" si="32"/>
        <v/>
      </c>
      <c r="L160" s="26" t="str">
        <f t="shared" si="28"/>
        <v/>
      </c>
      <c r="M160" s="32"/>
      <c r="N160" s="190"/>
      <c r="O160" s="190"/>
      <c r="P160" s="190"/>
      <c r="Q160" s="190"/>
      <c r="R160" s="23"/>
    </row>
    <row r="161" spans="1:18">
      <c r="A161" s="27">
        <f t="shared" ca="1" si="33"/>
        <v>45998</v>
      </c>
      <c r="B161" s="20"/>
      <c r="C161" s="21"/>
      <c r="D161" s="20"/>
      <c r="E161" s="21"/>
      <c r="F161" s="22"/>
      <c r="G161" s="22"/>
      <c r="H161" s="34" t="str">
        <f t="shared" si="29"/>
        <v/>
      </c>
      <c r="I161" s="34" t="str">
        <f t="shared" si="30"/>
        <v/>
      </c>
      <c r="J161" s="34" t="str">
        <f t="shared" si="31"/>
        <v/>
      </c>
      <c r="K161" s="34" t="str">
        <f t="shared" si="32"/>
        <v/>
      </c>
      <c r="L161" s="26" t="str">
        <f t="shared" si="28"/>
        <v/>
      </c>
      <c r="M161" s="32"/>
      <c r="N161" s="190"/>
      <c r="O161" s="190"/>
      <c r="P161" s="190"/>
      <c r="Q161" s="190"/>
      <c r="R161" s="23"/>
    </row>
    <row r="162" spans="1:18">
      <c r="A162" s="27">
        <f t="shared" ca="1" si="33"/>
        <v>45999</v>
      </c>
      <c r="B162" s="20"/>
      <c r="C162" s="21"/>
      <c r="D162" s="20"/>
      <c r="E162" s="21"/>
      <c r="F162" s="22"/>
      <c r="G162" s="22"/>
      <c r="H162" s="34" t="str">
        <f t="shared" si="29"/>
        <v/>
      </c>
      <c r="I162" s="34" t="str">
        <f t="shared" si="30"/>
        <v/>
      </c>
      <c r="J162" s="34" t="str">
        <f t="shared" si="31"/>
        <v/>
      </c>
      <c r="K162" s="34" t="str">
        <f t="shared" si="32"/>
        <v/>
      </c>
      <c r="L162" s="26" t="str">
        <f t="shared" si="28"/>
        <v/>
      </c>
      <c r="M162" s="32"/>
      <c r="N162" s="190"/>
      <c r="O162" s="190"/>
      <c r="P162" s="190"/>
      <c r="Q162" s="190"/>
      <c r="R162" s="23"/>
    </row>
    <row r="163" spans="1:18">
      <c r="A163" s="27">
        <f t="shared" ca="1" si="33"/>
        <v>46000</v>
      </c>
      <c r="B163" s="20"/>
      <c r="C163" s="21"/>
      <c r="D163" s="20"/>
      <c r="E163" s="21"/>
      <c r="F163" s="22"/>
      <c r="G163" s="22"/>
      <c r="H163" s="34" t="str">
        <f t="shared" si="29"/>
        <v/>
      </c>
      <c r="I163" s="34" t="str">
        <f t="shared" si="30"/>
        <v/>
      </c>
      <c r="J163" s="34" t="str">
        <f t="shared" si="31"/>
        <v/>
      </c>
      <c r="K163" s="34" t="str">
        <f t="shared" si="32"/>
        <v/>
      </c>
      <c r="L163" s="26" t="str">
        <f t="shared" si="28"/>
        <v/>
      </c>
      <c r="M163" s="32"/>
      <c r="N163" s="190"/>
      <c r="O163" s="190"/>
      <c r="P163" s="190"/>
      <c r="Q163" s="190"/>
      <c r="R163" s="23"/>
    </row>
    <row r="164" spans="1:18">
      <c r="A164" s="27">
        <f t="shared" ca="1" si="33"/>
        <v>46001</v>
      </c>
      <c r="B164" s="20"/>
      <c r="C164" s="21"/>
      <c r="D164" s="20"/>
      <c r="E164" s="21"/>
      <c r="F164" s="22"/>
      <c r="G164" s="22"/>
      <c r="H164" s="34" t="str">
        <f t="shared" si="29"/>
        <v/>
      </c>
      <c r="I164" s="34" t="str">
        <f t="shared" si="30"/>
        <v/>
      </c>
      <c r="J164" s="34" t="str">
        <f t="shared" si="31"/>
        <v/>
      </c>
      <c r="K164" s="34" t="str">
        <f t="shared" si="32"/>
        <v/>
      </c>
      <c r="L164" s="26" t="str">
        <f t="shared" si="28"/>
        <v/>
      </c>
      <c r="M164" s="32"/>
      <c r="N164" s="190"/>
      <c r="O164" s="190"/>
      <c r="P164" s="190"/>
      <c r="Q164" s="190"/>
      <c r="R164" s="23"/>
    </row>
    <row r="165" spans="1:18">
      <c r="A165" s="27">
        <f t="shared" ca="1" si="33"/>
        <v>46002</v>
      </c>
      <c r="B165" s="20"/>
      <c r="C165" s="21"/>
      <c r="D165" s="20"/>
      <c r="E165" s="21"/>
      <c r="F165" s="22"/>
      <c r="G165" s="22"/>
      <c r="H165" s="34" t="str">
        <f t="shared" si="29"/>
        <v/>
      </c>
      <c r="I165" s="34" t="str">
        <f t="shared" si="30"/>
        <v/>
      </c>
      <c r="J165" s="34" t="str">
        <f t="shared" si="31"/>
        <v/>
      </c>
      <c r="K165" s="34" t="str">
        <f t="shared" si="32"/>
        <v/>
      </c>
      <c r="L165" s="26" t="str">
        <f t="shared" si="28"/>
        <v/>
      </c>
      <c r="M165" s="32"/>
      <c r="N165" s="190"/>
      <c r="O165" s="190"/>
      <c r="P165" s="190"/>
      <c r="Q165" s="190"/>
      <c r="R165" s="23"/>
    </row>
    <row r="166" spans="1:18">
      <c r="A166" s="27">
        <f t="shared" ca="1" si="33"/>
        <v>46003</v>
      </c>
      <c r="B166" s="20"/>
      <c r="C166" s="21"/>
      <c r="D166" s="20"/>
      <c r="E166" s="21"/>
      <c r="F166" s="22"/>
      <c r="G166" s="22"/>
      <c r="H166" s="34" t="str">
        <f t="shared" si="29"/>
        <v/>
      </c>
      <c r="I166" s="34" t="str">
        <f t="shared" si="30"/>
        <v/>
      </c>
      <c r="J166" s="34" t="str">
        <f t="shared" si="31"/>
        <v/>
      </c>
      <c r="K166" s="34" t="str">
        <f t="shared" si="32"/>
        <v/>
      </c>
      <c r="L166" s="26" t="str">
        <f t="shared" si="28"/>
        <v/>
      </c>
      <c r="M166" s="32"/>
      <c r="N166" s="190"/>
      <c r="O166" s="190"/>
      <c r="P166" s="190"/>
      <c r="Q166" s="190"/>
      <c r="R166" s="23"/>
    </row>
    <row r="167" spans="1:18">
      <c r="A167" s="27">
        <f t="shared" ca="1" si="33"/>
        <v>46004</v>
      </c>
      <c r="B167" s="20"/>
      <c r="C167" s="21"/>
      <c r="D167" s="20"/>
      <c r="E167" s="21"/>
      <c r="F167" s="22"/>
      <c r="G167" s="22"/>
      <c r="H167" s="34" t="str">
        <f t="shared" si="29"/>
        <v/>
      </c>
      <c r="I167" s="34" t="str">
        <f t="shared" si="30"/>
        <v/>
      </c>
      <c r="J167" s="34" t="str">
        <f t="shared" si="31"/>
        <v/>
      </c>
      <c r="K167" s="34" t="str">
        <f t="shared" si="32"/>
        <v/>
      </c>
      <c r="L167" s="26" t="str">
        <f t="shared" si="28"/>
        <v/>
      </c>
      <c r="M167" s="32"/>
      <c r="N167" s="190"/>
      <c r="O167" s="190"/>
      <c r="P167" s="190"/>
      <c r="Q167" s="190"/>
      <c r="R167" s="23"/>
    </row>
    <row r="168" spans="1:18">
      <c r="A168" s="27">
        <f t="shared" ca="1" si="33"/>
        <v>46005</v>
      </c>
      <c r="B168" s="20"/>
      <c r="C168" s="21"/>
      <c r="D168" s="20"/>
      <c r="E168" s="21"/>
      <c r="F168" s="22"/>
      <c r="G168" s="22"/>
      <c r="H168" s="34" t="str">
        <f t="shared" si="29"/>
        <v/>
      </c>
      <c r="I168" s="34" t="str">
        <f t="shared" si="30"/>
        <v/>
      </c>
      <c r="J168" s="34" t="str">
        <f t="shared" si="31"/>
        <v/>
      </c>
      <c r="K168" s="34" t="str">
        <f t="shared" si="32"/>
        <v/>
      </c>
      <c r="L168" s="26" t="str">
        <f t="shared" si="28"/>
        <v/>
      </c>
      <c r="M168" s="32"/>
      <c r="N168" s="190"/>
      <c r="O168" s="190"/>
      <c r="P168" s="190"/>
      <c r="Q168" s="190"/>
      <c r="R168" s="23"/>
    </row>
    <row r="169" spans="1:18">
      <c r="A169" s="27">
        <f t="shared" ca="1" si="33"/>
        <v>46006</v>
      </c>
      <c r="B169" s="20"/>
      <c r="C169" s="21"/>
      <c r="D169" s="20"/>
      <c r="E169" s="21"/>
      <c r="F169" s="22"/>
      <c r="G169" s="22"/>
      <c r="H169" s="34" t="str">
        <f t="shared" si="29"/>
        <v/>
      </c>
      <c r="I169" s="34" t="str">
        <f t="shared" si="30"/>
        <v/>
      </c>
      <c r="J169" s="34" t="str">
        <f t="shared" si="31"/>
        <v/>
      </c>
      <c r="K169" s="34" t="str">
        <f t="shared" si="32"/>
        <v/>
      </c>
      <c r="L169" s="26" t="str">
        <f t="shared" si="28"/>
        <v/>
      </c>
      <c r="M169" s="32"/>
      <c r="N169" s="190"/>
      <c r="O169" s="190"/>
      <c r="P169" s="190"/>
      <c r="Q169" s="190"/>
      <c r="R169" s="23"/>
    </row>
    <row r="170" spans="1:18">
      <c r="A170" s="27">
        <f t="shared" ca="1" si="33"/>
        <v>46007</v>
      </c>
      <c r="B170" s="20"/>
      <c r="C170" s="21"/>
      <c r="D170" s="20"/>
      <c r="E170" s="21"/>
      <c r="F170" s="22"/>
      <c r="G170" s="22"/>
      <c r="H170" s="34" t="str">
        <f t="shared" si="29"/>
        <v/>
      </c>
      <c r="I170" s="34" t="str">
        <f t="shared" si="30"/>
        <v/>
      </c>
      <c r="J170" s="34" t="str">
        <f t="shared" si="31"/>
        <v/>
      </c>
      <c r="K170" s="34" t="str">
        <f t="shared" si="32"/>
        <v/>
      </c>
      <c r="L170" s="26" t="str">
        <f t="shared" si="28"/>
        <v/>
      </c>
      <c r="M170" s="32"/>
      <c r="N170" s="190"/>
      <c r="O170" s="190"/>
      <c r="P170" s="190"/>
      <c r="Q170" s="190"/>
      <c r="R170" s="23"/>
    </row>
    <row r="171" spans="1:18">
      <c r="A171" s="27">
        <f t="shared" ca="1" si="33"/>
        <v>46008</v>
      </c>
      <c r="B171" s="20"/>
      <c r="C171" s="21"/>
      <c r="D171" s="20"/>
      <c r="E171" s="21"/>
      <c r="F171" s="22"/>
      <c r="G171" s="22"/>
      <c r="H171" s="34" t="str">
        <f t="shared" si="29"/>
        <v/>
      </c>
      <c r="I171" s="34" t="str">
        <f t="shared" si="30"/>
        <v/>
      </c>
      <c r="J171" s="34" t="str">
        <f t="shared" si="31"/>
        <v/>
      </c>
      <c r="K171" s="34" t="str">
        <f t="shared" si="32"/>
        <v/>
      </c>
      <c r="L171" s="26" t="str">
        <f t="shared" si="28"/>
        <v/>
      </c>
      <c r="M171" s="32"/>
      <c r="N171" s="190"/>
      <c r="O171" s="190"/>
      <c r="P171" s="190"/>
      <c r="Q171" s="190"/>
      <c r="R171" s="23"/>
    </row>
    <row r="172" spans="1:18">
      <c r="A172" s="27">
        <f t="shared" ca="1" si="33"/>
        <v>46009</v>
      </c>
      <c r="B172" s="20"/>
      <c r="C172" s="21"/>
      <c r="D172" s="20"/>
      <c r="E172" s="21"/>
      <c r="F172" s="22"/>
      <c r="G172" s="22"/>
      <c r="H172" s="34" t="str">
        <f t="shared" si="29"/>
        <v/>
      </c>
      <c r="I172" s="34" t="str">
        <f t="shared" si="30"/>
        <v/>
      </c>
      <c r="J172" s="34" t="str">
        <f t="shared" si="31"/>
        <v/>
      </c>
      <c r="K172" s="34" t="str">
        <f t="shared" si="32"/>
        <v/>
      </c>
      <c r="L172" s="26" t="str">
        <f t="shared" si="28"/>
        <v/>
      </c>
      <c r="M172" s="32"/>
      <c r="N172" s="190"/>
      <c r="O172" s="190"/>
      <c r="P172" s="190"/>
      <c r="Q172" s="190"/>
      <c r="R172" s="23"/>
    </row>
    <row r="173" spans="1:18">
      <c r="A173" s="27">
        <f t="shared" ca="1" si="33"/>
        <v>46010</v>
      </c>
      <c r="B173" s="20"/>
      <c r="C173" s="21"/>
      <c r="D173" s="20"/>
      <c r="E173" s="21"/>
      <c r="F173" s="22"/>
      <c r="G173" s="22"/>
      <c r="H173" s="34" t="str">
        <f t="shared" si="29"/>
        <v/>
      </c>
      <c r="I173" s="34" t="str">
        <f t="shared" si="30"/>
        <v/>
      </c>
      <c r="J173" s="34" t="str">
        <f t="shared" si="31"/>
        <v/>
      </c>
      <c r="K173" s="34" t="str">
        <f t="shared" si="32"/>
        <v/>
      </c>
      <c r="L173" s="26" t="str">
        <f t="shared" si="28"/>
        <v/>
      </c>
      <c r="M173" s="32"/>
      <c r="N173" s="190"/>
      <c r="O173" s="190"/>
      <c r="P173" s="190"/>
      <c r="Q173" s="190"/>
      <c r="R173" s="23"/>
    </row>
    <row r="174" spans="1:18">
      <c r="A174" s="27">
        <f t="shared" ca="1" si="33"/>
        <v>46011</v>
      </c>
      <c r="B174" s="20"/>
      <c r="C174" s="21"/>
      <c r="D174" s="20"/>
      <c r="E174" s="21"/>
      <c r="F174" s="22"/>
      <c r="G174" s="22"/>
      <c r="H174" s="34" t="str">
        <f t="shared" si="29"/>
        <v/>
      </c>
      <c r="I174" s="34" t="str">
        <f t="shared" si="30"/>
        <v/>
      </c>
      <c r="J174" s="34" t="str">
        <f t="shared" si="31"/>
        <v/>
      </c>
      <c r="K174" s="34" t="str">
        <f t="shared" si="32"/>
        <v/>
      </c>
      <c r="L174" s="26" t="str">
        <f t="shared" si="28"/>
        <v/>
      </c>
      <c r="M174" s="32"/>
      <c r="N174" s="190"/>
      <c r="O174" s="190"/>
      <c r="P174" s="190"/>
      <c r="Q174" s="190"/>
      <c r="R174" s="23"/>
    </row>
    <row r="175" spans="1:18">
      <c r="A175" s="27">
        <f t="shared" ca="1" si="33"/>
        <v>46012</v>
      </c>
      <c r="B175" s="20"/>
      <c r="C175" s="21"/>
      <c r="D175" s="20"/>
      <c r="E175" s="21"/>
      <c r="F175" s="22"/>
      <c r="G175" s="22"/>
      <c r="H175" s="34" t="str">
        <f t="shared" si="29"/>
        <v/>
      </c>
      <c r="I175" s="34" t="str">
        <f t="shared" si="30"/>
        <v/>
      </c>
      <c r="J175" s="34" t="str">
        <f t="shared" si="31"/>
        <v/>
      </c>
      <c r="K175" s="34" t="str">
        <f t="shared" si="32"/>
        <v/>
      </c>
      <c r="L175" s="26" t="str">
        <f t="shared" si="28"/>
        <v/>
      </c>
      <c r="M175" s="32"/>
      <c r="N175" s="190"/>
      <c r="O175" s="190"/>
      <c r="P175" s="190"/>
      <c r="Q175" s="190"/>
      <c r="R175" s="23"/>
    </row>
    <row r="176" spans="1:18">
      <c r="A176" s="27">
        <f t="shared" ca="1" si="33"/>
        <v>46013</v>
      </c>
      <c r="B176" s="20"/>
      <c r="C176" s="21"/>
      <c r="D176" s="20"/>
      <c r="E176" s="21"/>
      <c r="F176" s="22"/>
      <c r="G176" s="22"/>
      <c r="H176" s="34" t="str">
        <f t="shared" si="29"/>
        <v/>
      </c>
      <c r="I176" s="34" t="str">
        <f t="shared" si="30"/>
        <v/>
      </c>
      <c r="J176" s="34" t="str">
        <f t="shared" si="31"/>
        <v/>
      </c>
      <c r="K176" s="34" t="str">
        <f t="shared" si="32"/>
        <v/>
      </c>
      <c r="L176" s="26" t="str">
        <f t="shared" si="28"/>
        <v/>
      </c>
      <c r="M176" s="32"/>
      <c r="N176" s="190"/>
      <c r="O176" s="190"/>
      <c r="P176" s="190"/>
      <c r="Q176" s="190"/>
      <c r="R176" s="23"/>
    </row>
    <row r="177" spans="1:22">
      <c r="A177" s="27">
        <f t="shared" ca="1" si="33"/>
        <v>46014</v>
      </c>
      <c r="B177" s="20"/>
      <c r="C177" s="21"/>
      <c r="D177" s="20"/>
      <c r="E177" s="21"/>
      <c r="F177" s="22"/>
      <c r="G177" s="22"/>
      <c r="H177" s="34" t="str">
        <f t="shared" si="29"/>
        <v/>
      </c>
      <c r="I177" s="34" t="str">
        <f t="shared" si="30"/>
        <v/>
      </c>
      <c r="J177" s="34" t="str">
        <f t="shared" si="31"/>
        <v/>
      </c>
      <c r="K177" s="34" t="str">
        <f t="shared" si="32"/>
        <v/>
      </c>
      <c r="L177" s="26" t="str">
        <f t="shared" si="28"/>
        <v/>
      </c>
      <c r="M177" s="32"/>
      <c r="N177" s="190"/>
      <c r="O177" s="190"/>
      <c r="P177" s="190"/>
      <c r="Q177" s="190"/>
      <c r="R177" s="23"/>
    </row>
    <row r="178" spans="1:22">
      <c r="A178" s="27">
        <f t="shared" ca="1" si="33"/>
        <v>46015</v>
      </c>
      <c r="B178" s="20"/>
      <c r="C178" s="21"/>
      <c r="D178" s="20"/>
      <c r="E178" s="21"/>
      <c r="F178" s="22"/>
      <c r="G178" s="22"/>
      <c r="H178" s="34" t="str">
        <f t="shared" si="29"/>
        <v/>
      </c>
      <c r="I178" s="34" t="str">
        <f t="shared" si="30"/>
        <v/>
      </c>
      <c r="J178" s="34" t="str">
        <f t="shared" si="31"/>
        <v/>
      </c>
      <c r="K178" s="34" t="str">
        <f t="shared" si="32"/>
        <v/>
      </c>
      <c r="L178" s="26" t="str">
        <f t="shared" si="28"/>
        <v/>
      </c>
      <c r="M178" s="32"/>
      <c r="N178" s="190"/>
      <c r="O178" s="190"/>
      <c r="P178" s="190"/>
      <c r="Q178" s="190"/>
      <c r="R178" s="23"/>
    </row>
    <row r="179" spans="1:22">
      <c r="A179" s="27">
        <f t="shared" ca="1" si="33"/>
        <v>46016</v>
      </c>
      <c r="B179" s="20"/>
      <c r="C179" s="21"/>
      <c r="D179" s="20"/>
      <c r="E179" s="21"/>
      <c r="F179" s="22"/>
      <c r="G179" s="22"/>
      <c r="H179" s="34" t="str">
        <f t="shared" si="29"/>
        <v/>
      </c>
      <c r="I179" s="34" t="str">
        <f t="shared" si="30"/>
        <v/>
      </c>
      <c r="J179" s="34" t="str">
        <f t="shared" si="31"/>
        <v/>
      </c>
      <c r="K179" s="34" t="str">
        <f t="shared" si="32"/>
        <v/>
      </c>
      <c r="L179" s="26" t="str">
        <f t="shared" si="28"/>
        <v/>
      </c>
      <c r="M179" s="32"/>
      <c r="N179" s="190"/>
      <c r="O179" s="190"/>
      <c r="P179" s="190"/>
      <c r="Q179" s="190"/>
      <c r="R179" s="23"/>
    </row>
    <row r="180" spans="1:22">
      <c r="A180" s="27">
        <f t="shared" ca="1" si="33"/>
        <v>46017</v>
      </c>
      <c r="B180" s="20"/>
      <c r="C180" s="21"/>
      <c r="D180" s="20"/>
      <c r="E180" s="21"/>
      <c r="F180" s="22"/>
      <c r="G180" s="22"/>
      <c r="H180" s="34" t="str">
        <f t="shared" si="29"/>
        <v/>
      </c>
      <c r="I180" s="34" t="str">
        <f t="shared" si="30"/>
        <v/>
      </c>
      <c r="J180" s="34" t="str">
        <f t="shared" si="31"/>
        <v/>
      </c>
      <c r="K180" s="34" t="str">
        <f t="shared" si="32"/>
        <v/>
      </c>
      <c r="L180" s="26" t="str">
        <f t="shared" si="28"/>
        <v/>
      </c>
      <c r="M180" s="32"/>
      <c r="N180" s="190"/>
      <c r="O180" s="190"/>
      <c r="P180" s="190"/>
      <c r="Q180" s="190"/>
      <c r="R180" s="23"/>
    </row>
    <row r="181" spans="1:22">
      <c r="A181" s="27">
        <f t="shared" ca="1" si="33"/>
        <v>46018</v>
      </c>
      <c r="B181" s="20"/>
      <c r="C181" s="21"/>
      <c r="D181" s="20"/>
      <c r="E181" s="21"/>
      <c r="F181" s="22"/>
      <c r="G181" s="22"/>
      <c r="H181" s="34" t="str">
        <f t="shared" si="29"/>
        <v/>
      </c>
      <c r="I181" s="34" t="str">
        <f t="shared" si="30"/>
        <v/>
      </c>
      <c r="J181" s="34" t="str">
        <f t="shared" si="31"/>
        <v/>
      </c>
      <c r="K181" s="34" t="str">
        <f t="shared" si="32"/>
        <v/>
      </c>
      <c r="L181" s="26" t="str">
        <f t="shared" si="28"/>
        <v/>
      </c>
      <c r="M181" s="32"/>
      <c r="N181" s="190"/>
      <c r="O181" s="190"/>
      <c r="P181" s="190"/>
      <c r="Q181" s="190"/>
      <c r="R181" s="23"/>
    </row>
    <row r="182" spans="1:22">
      <c r="A182" s="27">
        <f t="shared" ca="1" si="33"/>
        <v>46019</v>
      </c>
      <c r="B182" s="20"/>
      <c r="C182" s="21"/>
      <c r="D182" s="20"/>
      <c r="E182" s="21"/>
      <c r="F182" s="22"/>
      <c r="G182" s="22"/>
      <c r="H182" s="34" t="str">
        <f t="shared" si="29"/>
        <v/>
      </c>
      <c r="I182" s="34" t="str">
        <f t="shared" si="30"/>
        <v/>
      </c>
      <c r="J182" s="34" t="str">
        <f t="shared" si="31"/>
        <v/>
      </c>
      <c r="K182" s="34" t="str">
        <f t="shared" si="32"/>
        <v/>
      </c>
      <c r="L182" s="26" t="str">
        <f t="shared" si="28"/>
        <v/>
      </c>
      <c r="M182" s="32"/>
      <c r="N182" s="190"/>
      <c r="O182" s="190"/>
      <c r="P182" s="190"/>
      <c r="Q182" s="190"/>
      <c r="R182" s="23"/>
    </row>
    <row r="183" spans="1:22">
      <c r="A183" s="27">
        <f t="shared" ca="1" si="33"/>
        <v>46020</v>
      </c>
      <c r="B183" s="20"/>
      <c r="C183" s="21"/>
      <c r="D183" s="20"/>
      <c r="E183" s="21"/>
      <c r="F183" s="22"/>
      <c r="G183" s="22"/>
      <c r="H183" s="34" t="str">
        <f t="shared" si="29"/>
        <v/>
      </c>
      <c r="I183" s="34" t="str">
        <f t="shared" si="30"/>
        <v/>
      </c>
      <c r="J183" s="34" t="str">
        <f t="shared" si="31"/>
        <v/>
      </c>
      <c r="K183" s="34" t="str">
        <f t="shared" si="32"/>
        <v/>
      </c>
      <c r="L183" s="26" t="str">
        <f t="shared" si="28"/>
        <v/>
      </c>
      <c r="M183" s="32"/>
      <c r="N183" s="190"/>
      <c r="O183" s="190"/>
      <c r="P183" s="190"/>
      <c r="Q183" s="190"/>
      <c r="R183" s="23"/>
    </row>
    <row r="184" spans="1:22">
      <c r="A184" s="27">
        <f t="shared" ca="1" si="33"/>
        <v>46021</v>
      </c>
      <c r="B184" s="20"/>
      <c r="C184" s="21"/>
      <c r="D184" s="20"/>
      <c r="E184" s="21"/>
      <c r="F184" s="22"/>
      <c r="G184" s="22"/>
      <c r="H184" s="34" t="str">
        <f t="shared" si="29"/>
        <v/>
      </c>
      <c r="I184" s="34" t="str">
        <f t="shared" si="30"/>
        <v/>
      </c>
      <c r="J184" s="34" t="str">
        <f t="shared" si="31"/>
        <v/>
      </c>
      <c r="K184" s="34" t="str">
        <f t="shared" si="32"/>
        <v/>
      </c>
      <c r="L184" s="26" t="str">
        <f t="shared" si="28"/>
        <v/>
      </c>
      <c r="M184" s="32"/>
      <c r="N184" s="190"/>
      <c r="O184" s="190"/>
      <c r="P184" s="190"/>
      <c r="Q184" s="190"/>
      <c r="R184" s="23"/>
    </row>
    <row r="185" spans="1:22">
      <c r="A185" s="27">
        <f t="shared" ca="1" si="33"/>
        <v>46022</v>
      </c>
      <c r="B185" s="20"/>
      <c r="C185" s="21"/>
      <c r="D185" s="20"/>
      <c r="E185" s="21"/>
      <c r="F185" s="22"/>
      <c r="G185" s="22"/>
      <c r="H185" s="34" t="str">
        <f t="shared" si="29"/>
        <v/>
      </c>
      <c r="I185" s="34" t="str">
        <f t="shared" si="30"/>
        <v/>
      </c>
      <c r="J185" s="34" t="str">
        <f t="shared" si="31"/>
        <v/>
      </c>
      <c r="K185" s="34" t="str">
        <f t="shared" si="32"/>
        <v/>
      </c>
      <c r="L185" s="26" t="str">
        <f t="shared" si="28"/>
        <v/>
      </c>
      <c r="M185" s="32"/>
      <c r="N185" s="190"/>
      <c r="O185" s="190"/>
      <c r="P185" s="190"/>
      <c r="Q185" s="190"/>
      <c r="R185" s="23"/>
    </row>
    <row r="186" spans="1:22">
      <c r="A186" s="5" t="s">
        <v>11</v>
      </c>
      <c r="B186" s="191"/>
      <c r="C186" s="192"/>
      <c r="D186" s="191"/>
      <c r="E186" s="192"/>
      <c r="F186" s="26" t="str">
        <f>IF(SUM($F155:$F185)=0,"",SUM($F155:$F185))</f>
        <v/>
      </c>
      <c r="G186" s="26" t="str">
        <f>IF(SUM($G155:$G185)=0,"",SUM($G155:$G185))</f>
        <v/>
      </c>
      <c r="H186" s="26" t="str">
        <f>IF(SUM(H155:H185)=0,"",SUM(H155:H185))</f>
        <v/>
      </c>
      <c r="I186" s="26" t="str">
        <f>IF(SUM(I155:I185)=0,"",SUM(I155:I185))</f>
        <v/>
      </c>
      <c r="J186" s="26" t="str">
        <f t="shared" ref="J186:K186" si="34">IF(SUM(J155:J185)=0,"",SUM(J155:J185))</f>
        <v/>
      </c>
      <c r="K186" s="26" t="str">
        <f t="shared" si="34"/>
        <v/>
      </c>
      <c r="L186" s="26" t="str">
        <f>IF(SUM($L155:$L185)=0,"",SUM($L155:$L185))</f>
        <v/>
      </c>
      <c r="M186" s="33"/>
      <c r="N186" s="193"/>
      <c r="O186" s="193"/>
      <c r="P186" s="193"/>
      <c r="Q186" s="193"/>
      <c r="R186" s="6"/>
    </row>
    <row r="188" spans="1:22" ht="27" customHeight="1">
      <c r="A188" s="194" t="s">
        <v>22</v>
      </c>
      <c r="B188" s="189" t="s">
        <v>103</v>
      </c>
      <c r="C188" s="189"/>
      <c r="D188" s="189"/>
      <c r="E188" s="189"/>
      <c r="F188" s="189" t="s">
        <v>23</v>
      </c>
      <c r="G188" s="189"/>
      <c r="H188" s="189" t="s">
        <v>88</v>
      </c>
      <c r="I188" s="189"/>
      <c r="J188" s="189"/>
      <c r="K188" s="189"/>
      <c r="L188" s="189" t="s">
        <v>87</v>
      </c>
      <c r="M188" s="195" t="s">
        <v>96</v>
      </c>
      <c r="N188" s="194" t="s">
        <v>25</v>
      </c>
      <c r="O188" s="194"/>
      <c r="P188" s="194"/>
      <c r="Q188" s="194"/>
      <c r="R188" s="189" t="s">
        <v>100</v>
      </c>
    </row>
    <row r="189" spans="1:22" ht="14.25" customHeight="1">
      <c r="A189" s="194"/>
      <c r="B189" s="189" t="s">
        <v>82</v>
      </c>
      <c r="C189" s="189"/>
      <c r="D189" s="189" t="s">
        <v>84</v>
      </c>
      <c r="E189" s="189"/>
      <c r="F189" s="189"/>
      <c r="G189" s="189"/>
      <c r="H189" s="189" t="s">
        <v>90</v>
      </c>
      <c r="I189" s="189"/>
      <c r="J189" s="189" t="s">
        <v>89</v>
      </c>
      <c r="K189" s="189"/>
      <c r="L189" s="189"/>
      <c r="M189" s="196"/>
      <c r="N189" s="194"/>
      <c r="O189" s="194"/>
      <c r="P189" s="194"/>
      <c r="Q189" s="194"/>
      <c r="R189" s="189"/>
    </row>
    <row r="190" spans="1:22">
      <c r="A190" s="194"/>
      <c r="B190" s="43" t="s">
        <v>26</v>
      </c>
      <c r="C190" s="43" t="s">
        <v>27</v>
      </c>
      <c r="D190" s="43" t="s">
        <v>26</v>
      </c>
      <c r="E190" s="43" t="s">
        <v>27</v>
      </c>
      <c r="F190" s="44" t="s">
        <v>85</v>
      </c>
      <c r="G190" s="44" t="s">
        <v>86</v>
      </c>
      <c r="H190" s="44" t="s">
        <v>81</v>
      </c>
      <c r="I190" s="44" t="s">
        <v>83</v>
      </c>
      <c r="J190" s="44" t="s">
        <v>81</v>
      </c>
      <c r="K190" s="44" t="s">
        <v>95</v>
      </c>
      <c r="L190" s="189"/>
      <c r="M190" s="197"/>
      <c r="N190" s="194"/>
      <c r="O190" s="194"/>
      <c r="P190" s="194"/>
      <c r="Q190" s="194"/>
      <c r="R190" s="194"/>
    </row>
    <row r="191" spans="1:22">
      <c r="A191" s="27" cm="1">
        <f t="array" aca="1" ref="A191" ca="1">DATE("2025","8"+5,IFERROR(INDIRECT(T1),"1"))</f>
        <v>46023</v>
      </c>
      <c r="B191" s="20"/>
      <c r="C191" s="21"/>
      <c r="D191" s="20"/>
      <c r="E191" s="21"/>
      <c r="F191" s="22"/>
      <c r="G191" s="22"/>
      <c r="H191" s="34" t="str">
        <f>IF(OR(B191="",LEFT(M191,1)="✓"),"",C191-B191-F191)</f>
        <v/>
      </c>
      <c r="I191" s="34" t="str">
        <f>IF(OR(D191="",LEFT(M191,1)="✓"),"",E191-D191-G191)</f>
        <v/>
      </c>
      <c r="J191" s="34" t="str">
        <f>IF(AND(B191&lt;&gt;"",M191="✓所定"),C191-B191-F191,"")</f>
        <v/>
      </c>
      <c r="K191" s="34" t="str">
        <f>IF(AND(B191&lt;&gt;"",M191="✓法定"),C191-B191-F191,"")</f>
        <v/>
      </c>
      <c r="L191" s="26" t="str">
        <f>IF(AND($B191="",$D191=""),"",($C191-$B191-$F191)+($E191-$D191-$G191))</f>
        <v/>
      </c>
      <c r="M191" s="32"/>
      <c r="N191" s="190"/>
      <c r="O191" s="190"/>
      <c r="P191" s="190"/>
      <c r="Q191" s="190"/>
      <c r="R191" s="23"/>
      <c r="V191" s="1" t="s">
        <v>171</v>
      </c>
    </row>
    <row r="192" spans="1:22">
      <c r="A192" s="27">
        <f ca="1">A191+1</f>
        <v>46024</v>
      </c>
      <c r="B192" s="20"/>
      <c r="C192" s="21"/>
      <c r="D192" s="20"/>
      <c r="E192" s="21"/>
      <c r="F192" s="22"/>
      <c r="G192" s="22"/>
      <c r="H192" s="34" t="str">
        <f t="shared" ref="H192:H221" si="35">IF(OR(B192="",LEFT(M192,1)="✓"),"",C192-B192-F192)</f>
        <v/>
      </c>
      <c r="I192" s="34" t="str">
        <f t="shared" ref="I192:I221" si="36">IF(OR(D192="",LEFT(M192,1)="✓"),"",E192-D192-G192)</f>
        <v/>
      </c>
      <c r="J192" s="34" t="str">
        <f t="shared" ref="J192:J221" si="37">IF(AND(B192&lt;&gt;"",M192="✓所定"),C192-B192-F192,"")</f>
        <v/>
      </c>
      <c r="K192" s="34" t="str">
        <f t="shared" ref="K192:K221" si="38">IF(AND(B192&lt;&gt;"",M192="✓法定"),C192-B192-F192,"")</f>
        <v/>
      </c>
      <c r="L192" s="26" t="str">
        <f t="shared" ref="L192:L221" si="39">IF(AND($B192="",$D192=""),"",($C192-$B192-$F192)+($E192-$D192-$G192))</f>
        <v/>
      </c>
      <c r="M192" s="32"/>
      <c r="N192" s="190"/>
      <c r="O192" s="190"/>
      <c r="P192" s="190"/>
      <c r="Q192" s="190"/>
      <c r="R192" s="23"/>
      <c r="V192" s="1" t="s">
        <v>172</v>
      </c>
    </row>
    <row r="193" spans="1:18">
      <c r="A193" s="27">
        <f t="shared" ref="A193:A221" ca="1" si="40">A192+1</f>
        <v>46025</v>
      </c>
      <c r="B193" s="20"/>
      <c r="C193" s="21"/>
      <c r="D193" s="20"/>
      <c r="E193" s="21"/>
      <c r="F193" s="22"/>
      <c r="G193" s="22"/>
      <c r="H193" s="34" t="str">
        <f t="shared" si="35"/>
        <v/>
      </c>
      <c r="I193" s="34" t="str">
        <f t="shared" si="36"/>
        <v/>
      </c>
      <c r="J193" s="34" t="str">
        <f t="shared" si="37"/>
        <v/>
      </c>
      <c r="K193" s="34" t="str">
        <f t="shared" si="38"/>
        <v/>
      </c>
      <c r="L193" s="26" t="str">
        <f t="shared" si="39"/>
        <v/>
      </c>
      <c r="M193" s="32"/>
      <c r="N193" s="190"/>
      <c r="O193" s="190"/>
      <c r="P193" s="190"/>
      <c r="Q193" s="190"/>
      <c r="R193" s="23"/>
    </row>
    <row r="194" spans="1:18">
      <c r="A194" s="27">
        <f t="shared" ca="1" si="40"/>
        <v>46026</v>
      </c>
      <c r="B194" s="20"/>
      <c r="C194" s="21"/>
      <c r="D194" s="20"/>
      <c r="E194" s="21"/>
      <c r="F194" s="22"/>
      <c r="G194" s="22"/>
      <c r="H194" s="34" t="str">
        <f t="shared" si="35"/>
        <v/>
      </c>
      <c r="I194" s="34" t="str">
        <f t="shared" si="36"/>
        <v/>
      </c>
      <c r="J194" s="34" t="str">
        <f t="shared" si="37"/>
        <v/>
      </c>
      <c r="K194" s="34" t="str">
        <f t="shared" si="38"/>
        <v/>
      </c>
      <c r="L194" s="26" t="str">
        <f t="shared" si="39"/>
        <v/>
      </c>
      <c r="M194" s="32"/>
      <c r="N194" s="190"/>
      <c r="O194" s="190"/>
      <c r="P194" s="190"/>
      <c r="Q194" s="190"/>
      <c r="R194" s="23"/>
    </row>
    <row r="195" spans="1:18">
      <c r="A195" s="27">
        <f t="shared" ca="1" si="40"/>
        <v>46027</v>
      </c>
      <c r="B195" s="20"/>
      <c r="C195" s="21"/>
      <c r="D195" s="20"/>
      <c r="E195" s="21"/>
      <c r="F195" s="22"/>
      <c r="G195" s="22"/>
      <c r="H195" s="34" t="str">
        <f t="shared" si="35"/>
        <v/>
      </c>
      <c r="I195" s="34" t="str">
        <f t="shared" si="36"/>
        <v/>
      </c>
      <c r="J195" s="34" t="str">
        <f t="shared" si="37"/>
        <v/>
      </c>
      <c r="K195" s="34" t="str">
        <f t="shared" si="38"/>
        <v/>
      </c>
      <c r="L195" s="26" t="str">
        <f t="shared" si="39"/>
        <v/>
      </c>
      <c r="M195" s="32"/>
      <c r="N195" s="190"/>
      <c r="O195" s="190"/>
      <c r="P195" s="190"/>
      <c r="Q195" s="190"/>
      <c r="R195" s="23"/>
    </row>
    <row r="196" spans="1:18">
      <c r="A196" s="27">
        <f t="shared" ca="1" si="40"/>
        <v>46028</v>
      </c>
      <c r="B196" s="20"/>
      <c r="C196" s="21"/>
      <c r="D196" s="20"/>
      <c r="E196" s="21"/>
      <c r="F196" s="22"/>
      <c r="G196" s="22"/>
      <c r="H196" s="34" t="str">
        <f t="shared" si="35"/>
        <v/>
      </c>
      <c r="I196" s="34" t="str">
        <f t="shared" si="36"/>
        <v/>
      </c>
      <c r="J196" s="34" t="str">
        <f t="shared" si="37"/>
        <v/>
      </c>
      <c r="K196" s="34" t="str">
        <f t="shared" si="38"/>
        <v/>
      </c>
      <c r="L196" s="26" t="str">
        <f t="shared" si="39"/>
        <v/>
      </c>
      <c r="M196" s="32"/>
      <c r="N196" s="190"/>
      <c r="O196" s="190"/>
      <c r="P196" s="190"/>
      <c r="Q196" s="190"/>
      <c r="R196" s="23"/>
    </row>
    <row r="197" spans="1:18">
      <c r="A197" s="27">
        <f t="shared" ca="1" si="40"/>
        <v>46029</v>
      </c>
      <c r="B197" s="20"/>
      <c r="C197" s="21"/>
      <c r="D197" s="20"/>
      <c r="E197" s="21"/>
      <c r="F197" s="22"/>
      <c r="G197" s="22"/>
      <c r="H197" s="34" t="str">
        <f t="shared" si="35"/>
        <v/>
      </c>
      <c r="I197" s="34" t="str">
        <f t="shared" si="36"/>
        <v/>
      </c>
      <c r="J197" s="34" t="str">
        <f t="shared" si="37"/>
        <v/>
      </c>
      <c r="K197" s="34" t="str">
        <f t="shared" si="38"/>
        <v/>
      </c>
      <c r="L197" s="26" t="str">
        <f t="shared" si="39"/>
        <v/>
      </c>
      <c r="M197" s="32"/>
      <c r="N197" s="190"/>
      <c r="O197" s="190"/>
      <c r="P197" s="190"/>
      <c r="Q197" s="190"/>
      <c r="R197" s="23"/>
    </row>
    <row r="198" spans="1:18">
      <c r="A198" s="27">
        <f t="shared" ca="1" si="40"/>
        <v>46030</v>
      </c>
      <c r="B198" s="20"/>
      <c r="C198" s="21"/>
      <c r="D198" s="20"/>
      <c r="E198" s="21"/>
      <c r="F198" s="22"/>
      <c r="G198" s="22"/>
      <c r="H198" s="34" t="str">
        <f t="shared" si="35"/>
        <v/>
      </c>
      <c r="I198" s="34" t="str">
        <f t="shared" si="36"/>
        <v/>
      </c>
      <c r="J198" s="34" t="str">
        <f t="shared" si="37"/>
        <v/>
      </c>
      <c r="K198" s="34" t="str">
        <f t="shared" si="38"/>
        <v/>
      </c>
      <c r="L198" s="26" t="str">
        <f t="shared" si="39"/>
        <v/>
      </c>
      <c r="M198" s="32"/>
      <c r="N198" s="190"/>
      <c r="O198" s="190"/>
      <c r="P198" s="190"/>
      <c r="Q198" s="190"/>
      <c r="R198" s="23"/>
    </row>
    <row r="199" spans="1:18">
      <c r="A199" s="27">
        <f t="shared" ca="1" si="40"/>
        <v>46031</v>
      </c>
      <c r="B199" s="20"/>
      <c r="C199" s="21"/>
      <c r="D199" s="20"/>
      <c r="E199" s="21"/>
      <c r="F199" s="22"/>
      <c r="G199" s="22"/>
      <c r="H199" s="34" t="str">
        <f t="shared" si="35"/>
        <v/>
      </c>
      <c r="I199" s="34" t="str">
        <f t="shared" si="36"/>
        <v/>
      </c>
      <c r="J199" s="34" t="str">
        <f t="shared" si="37"/>
        <v/>
      </c>
      <c r="K199" s="34" t="str">
        <f t="shared" si="38"/>
        <v/>
      </c>
      <c r="L199" s="26" t="str">
        <f t="shared" si="39"/>
        <v/>
      </c>
      <c r="M199" s="32"/>
      <c r="N199" s="190"/>
      <c r="O199" s="190"/>
      <c r="P199" s="190"/>
      <c r="Q199" s="190"/>
      <c r="R199" s="23"/>
    </row>
    <row r="200" spans="1:18">
      <c r="A200" s="27">
        <f t="shared" ca="1" si="40"/>
        <v>46032</v>
      </c>
      <c r="B200" s="20"/>
      <c r="C200" s="21"/>
      <c r="D200" s="20"/>
      <c r="E200" s="21"/>
      <c r="F200" s="22"/>
      <c r="G200" s="22"/>
      <c r="H200" s="34" t="str">
        <f t="shared" si="35"/>
        <v/>
      </c>
      <c r="I200" s="34" t="str">
        <f t="shared" si="36"/>
        <v/>
      </c>
      <c r="J200" s="34" t="str">
        <f t="shared" si="37"/>
        <v/>
      </c>
      <c r="K200" s="34" t="str">
        <f t="shared" si="38"/>
        <v/>
      </c>
      <c r="L200" s="26" t="str">
        <f t="shared" si="39"/>
        <v/>
      </c>
      <c r="M200" s="32"/>
      <c r="N200" s="190"/>
      <c r="O200" s="190"/>
      <c r="P200" s="190"/>
      <c r="Q200" s="190"/>
      <c r="R200" s="23"/>
    </row>
    <row r="201" spans="1:18">
      <c r="A201" s="27">
        <f t="shared" ca="1" si="40"/>
        <v>46033</v>
      </c>
      <c r="B201" s="20"/>
      <c r="C201" s="21"/>
      <c r="D201" s="20"/>
      <c r="E201" s="21"/>
      <c r="F201" s="22"/>
      <c r="G201" s="22"/>
      <c r="H201" s="34" t="str">
        <f t="shared" si="35"/>
        <v/>
      </c>
      <c r="I201" s="34" t="str">
        <f t="shared" si="36"/>
        <v/>
      </c>
      <c r="J201" s="34" t="str">
        <f t="shared" si="37"/>
        <v/>
      </c>
      <c r="K201" s="34" t="str">
        <f t="shared" si="38"/>
        <v/>
      </c>
      <c r="L201" s="26" t="str">
        <f t="shared" si="39"/>
        <v/>
      </c>
      <c r="M201" s="32"/>
      <c r="N201" s="190"/>
      <c r="O201" s="190"/>
      <c r="P201" s="190"/>
      <c r="Q201" s="190"/>
      <c r="R201" s="23"/>
    </row>
    <row r="202" spans="1:18">
      <c r="A202" s="27">
        <f t="shared" ca="1" si="40"/>
        <v>46034</v>
      </c>
      <c r="B202" s="20"/>
      <c r="C202" s="21"/>
      <c r="D202" s="20"/>
      <c r="E202" s="21"/>
      <c r="F202" s="22"/>
      <c r="G202" s="22"/>
      <c r="H202" s="34" t="str">
        <f t="shared" si="35"/>
        <v/>
      </c>
      <c r="I202" s="34" t="str">
        <f t="shared" si="36"/>
        <v/>
      </c>
      <c r="J202" s="34" t="str">
        <f t="shared" si="37"/>
        <v/>
      </c>
      <c r="K202" s="34" t="str">
        <f t="shared" si="38"/>
        <v/>
      </c>
      <c r="L202" s="26" t="str">
        <f t="shared" si="39"/>
        <v/>
      </c>
      <c r="M202" s="32"/>
      <c r="N202" s="190"/>
      <c r="O202" s="190"/>
      <c r="P202" s="190"/>
      <c r="Q202" s="190"/>
      <c r="R202" s="23"/>
    </row>
    <row r="203" spans="1:18">
      <c r="A203" s="27">
        <f t="shared" ca="1" si="40"/>
        <v>46035</v>
      </c>
      <c r="B203" s="20"/>
      <c r="C203" s="21"/>
      <c r="D203" s="20"/>
      <c r="E203" s="21"/>
      <c r="F203" s="22"/>
      <c r="G203" s="22"/>
      <c r="H203" s="34" t="str">
        <f t="shared" si="35"/>
        <v/>
      </c>
      <c r="I203" s="34" t="str">
        <f t="shared" si="36"/>
        <v/>
      </c>
      <c r="J203" s="34" t="str">
        <f t="shared" si="37"/>
        <v/>
      </c>
      <c r="K203" s="34" t="str">
        <f t="shared" si="38"/>
        <v/>
      </c>
      <c r="L203" s="26" t="str">
        <f t="shared" si="39"/>
        <v/>
      </c>
      <c r="M203" s="32"/>
      <c r="N203" s="190"/>
      <c r="O203" s="190"/>
      <c r="P203" s="190"/>
      <c r="Q203" s="190"/>
      <c r="R203" s="23"/>
    </row>
    <row r="204" spans="1:18">
      <c r="A204" s="27">
        <f t="shared" ca="1" si="40"/>
        <v>46036</v>
      </c>
      <c r="B204" s="20"/>
      <c r="C204" s="21"/>
      <c r="D204" s="20"/>
      <c r="E204" s="21"/>
      <c r="F204" s="22"/>
      <c r="G204" s="22"/>
      <c r="H204" s="34" t="str">
        <f t="shared" si="35"/>
        <v/>
      </c>
      <c r="I204" s="34" t="str">
        <f t="shared" si="36"/>
        <v/>
      </c>
      <c r="J204" s="34" t="str">
        <f t="shared" si="37"/>
        <v/>
      </c>
      <c r="K204" s="34" t="str">
        <f t="shared" si="38"/>
        <v/>
      </c>
      <c r="L204" s="26" t="str">
        <f t="shared" si="39"/>
        <v/>
      </c>
      <c r="M204" s="32"/>
      <c r="N204" s="190"/>
      <c r="O204" s="190"/>
      <c r="P204" s="190"/>
      <c r="Q204" s="190"/>
      <c r="R204" s="23"/>
    </row>
    <row r="205" spans="1:18">
      <c r="A205" s="27">
        <f t="shared" ca="1" si="40"/>
        <v>46037</v>
      </c>
      <c r="B205" s="20"/>
      <c r="C205" s="21"/>
      <c r="D205" s="20"/>
      <c r="E205" s="21"/>
      <c r="F205" s="22"/>
      <c r="G205" s="22"/>
      <c r="H205" s="34" t="str">
        <f t="shared" si="35"/>
        <v/>
      </c>
      <c r="I205" s="34" t="str">
        <f t="shared" si="36"/>
        <v/>
      </c>
      <c r="J205" s="34" t="str">
        <f t="shared" si="37"/>
        <v/>
      </c>
      <c r="K205" s="34" t="str">
        <f t="shared" si="38"/>
        <v/>
      </c>
      <c r="L205" s="26" t="str">
        <f t="shared" si="39"/>
        <v/>
      </c>
      <c r="M205" s="32"/>
      <c r="N205" s="190"/>
      <c r="O205" s="190"/>
      <c r="P205" s="190"/>
      <c r="Q205" s="190"/>
      <c r="R205" s="23"/>
    </row>
    <row r="206" spans="1:18">
      <c r="A206" s="27">
        <f t="shared" ca="1" si="40"/>
        <v>46038</v>
      </c>
      <c r="B206" s="20"/>
      <c r="C206" s="21"/>
      <c r="D206" s="20"/>
      <c r="E206" s="21"/>
      <c r="F206" s="22"/>
      <c r="G206" s="22"/>
      <c r="H206" s="34" t="str">
        <f t="shared" si="35"/>
        <v/>
      </c>
      <c r="I206" s="34" t="str">
        <f t="shared" si="36"/>
        <v/>
      </c>
      <c r="J206" s="34" t="str">
        <f t="shared" si="37"/>
        <v/>
      </c>
      <c r="K206" s="34" t="str">
        <f t="shared" si="38"/>
        <v/>
      </c>
      <c r="L206" s="26" t="str">
        <f t="shared" si="39"/>
        <v/>
      </c>
      <c r="M206" s="32"/>
      <c r="N206" s="190"/>
      <c r="O206" s="190"/>
      <c r="P206" s="190"/>
      <c r="Q206" s="190"/>
      <c r="R206" s="23"/>
    </row>
    <row r="207" spans="1:18">
      <c r="A207" s="27">
        <f t="shared" ca="1" si="40"/>
        <v>46039</v>
      </c>
      <c r="B207" s="20"/>
      <c r="C207" s="21"/>
      <c r="D207" s="20"/>
      <c r="E207" s="21"/>
      <c r="F207" s="22"/>
      <c r="G207" s="22"/>
      <c r="H207" s="34" t="str">
        <f t="shared" si="35"/>
        <v/>
      </c>
      <c r="I207" s="34" t="str">
        <f t="shared" si="36"/>
        <v/>
      </c>
      <c r="J207" s="34" t="str">
        <f t="shared" si="37"/>
        <v/>
      </c>
      <c r="K207" s="34" t="str">
        <f t="shared" si="38"/>
        <v/>
      </c>
      <c r="L207" s="26" t="str">
        <f t="shared" si="39"/>
        <v/>
      </c>
      <c r="M207" s="32"/>
      <c r="N207" s="190"/>
      <c r="O207" s="190"/>
      <c r="P207" s="190"/>
      <c r="Q207" s="190"/>
      <c r="R207" s="23"/>
    </row>
    <row r="208" spans="1:18">
      <c r="A208" s="27">
        <f t="shared" ca="1" si="40"/>
        <v>46040</v>
      </c>
      <c r="B208" s="20"/>
      <c r="C208" s="21"/>
      <c r="D208" s="20"/>
      <c r="E208" s="21"/>
      <c r="F208" s="22"/>
      <c r="G208" s="22"/>
      <c r="H208" s="34" t="str">
        <f t="shared" si="35"/>
        <v/>
      </c>
      <c r="I208" s="34" t="str">
        <f t="shared" si="36"/>
        <v/>
      </c>
      <c r="J208" s="34" t="str">
        <f t="shared" si="37"/>
        <v/>
      </c>
      <c r="K208" s="34" t="str">
        <f t="shared" si="38"/>
        <v/>
      </c>
      <c r="L208" s="26" t="str">
        <f t="shared" si="39"/>
        <v/>
      </c>
      <c r="M208" s="32"/>
      <c r="N208" s="190"/>
      <c r="O208" s="190"/>
      <c r="P208" s="190"/>
      <c r="Q208" s="190"/>
      <c r="R208" s="23"/>
    </row>
    <row r="209" spans="1:18">
      <c r="A209" s="27">
        <f t="shared" ca="1" si="40"/>
        <v>46041</v>
      </c>
      <c r="B209" s="20"/>
      <c r="C209" s="21"/>
      <c r="D209" s="20"/>
      <c r="E209" s="21"/>
      <c r="F209" s="22"/>
      <c r="G209" s="22"/>
      <c r="H209" s="34" t="str">
        <f t="shared" si="35"/>
        <v/>
      </c>
      <c r="I209" s="34" t="str">
        <f t="shared" si="36"/>
        <v/>
      </c>
      <c r="J209" s="34" t="str">
        <f t="shared" si="37"/>
        <v/>
      </c>
      <c r="K209" s="34" t="str">
        <f t="shared" si="38"/>
        <v/>
      </c>
      <c r="L209" s="26" t="str">
        <f t="shared" si="39"/>
        <v/>
      </c>
      <c r="M209" s="32"/>
      <c r="N209" s="190"/>
      <c r="O209" s="190"/>
      <c r="P209" s="190"/>
      <c r="Q209" s="190"/>
      <c r="R209" s="23"/>
    </row>
    <row r="210" spans="1:18">
      <c r="A210" s="27">
        <f t="shared" ca="1" si="40"/>
        <v>46042</v>
      </c>
      <c r="B210" s="20"/>
      <c r="C210" s="21"/>
      <c r="D210" s="20"/>
      <c r="E210" s="21"/>
      <c r="F210" s="22"/>
      <c r="G210" s="22"/>
      <c r="H210" s="34" t="str">
        <f t="shared" si="35"/>
        <v/>
      </c>
      <c r="I210" s="34" t="str">
        <f t="shared" si="36"/>
        <v/>
      </c>
      <c r="J210" s="34" t="str">
        <f t="shared" si="37"/>
        <v/>
      </c>
      <c r="K210" s="34" t="str">
        <f t="shared" si="38"/>
        <v/>
      </c>
      <c r="L210" s="26" t="str">
        <f t="shared" si="39"/>
        <v/>
      </c>
      <c r="M210" s="32"/>
      <c r="N210" s="190"/>
      <c r="O210" s="190"/>
      <c r="P210" s="190"/>
      <c r="Q210" s="190"/>
      <c r="R210" s="23"/>
    </row>
    <row r="211" spans="1:18">
      <c r="A211" s="27">
        <f t="shared" ca="1" si="40"/>
        <v>46043</v>
      </c>
      <c r="B211" s="20"/>
      <c r="C211" s="21"/>
      <c r="D211" s="20"/>
      <c r="E211" s="21"/>
      <c r="F211" s="22"/>
      <c r="G211" s="22"/>
      <c r="H211" s="34" t="str">
        <f t="shared" si="35"/>
        <v/>
      </c>
      <c r="I211" s="34" t="str">
        <f t="shared" si="36"/>
        <v/>
      </c>
      <c r="J211" s="34" t="str">
        <f t="shared" si="37"/>
        <v/>
      </c>
      <c r="K211" s="34" t="str">
        <f t="shared" si="38"/>
        <v/>
      </c>
      <c r="L211" s="26" t="str">
        <f t="shared" si="39"/>
        <v/>
      </c>
      <c r="M211" s="32"/>
      <c r="N211" s="190"/>
      <c r="O211" s="190"/>
      <c r="P211" s="190"/>
      <c r="Q211" s="190"/>
      <c r="R211" s="23"/>
    </row>
    <row r="212" spans="1:18">
      <c r="A212" s="27">
        <f t="shared" ca="1" si="40"/>
        <v>46044</v>
      </c>
      <c r="B212" s="20"/>
      <c r="C212" s="21"/>
      <c r="D212" s="20"/>
      <c r="E212" s="21"/>
      <c r="F212" s="22"/>
      <c r="G212" s="22"/>
      <c r="H212" s="34" t="str">
        <f t="shared" si="35"/>
        <v/>
      </c>
      <c r="I212" s="34" t="str">
        <f t="shared" si="36"/>
        <v/>
      </c>
      <c r="J212" s="34" t="str">
        <f t="shared" si="37"/>
        <v/>
      </c>
      <c r="K212" s="34" t="str">
        <f t="shared" si="38"/>
        <v/>
      </c>
      <c r="L212" s="26" t="str">
        <f t="shared" si="39"/>
        <v/>
      </c>
      <c r="M212" s="32"/>
      <c r="N212" s="190"/>
      <c r="O212" s="190"/>
      <c r="P212" s="190"/>
      <c r="Q212" s="190"/>
      <c r="R212" s="23"/>
    </row>
    <row r="213" spans="1:18">
      <c r="A213" s="27">
        <f t="shared" ca="1" si="40"/>
        <v>46045</v>
      </c>
      <c r="B213" s="20"/>
      <c r="C213" s="21"/>
      <c r="D213" s="20"/>
      <c r="E213" s="21"/>
      <c r="F213" s="22"/>
      <c r="G213" s="22"/>
      <c r="H213" s="34" t="str">
        <f t="shared" si="35"/>
        <v/>
      </c>
      <c r="I213" s="34" t="str">
        <f t="shared" si="36"/>
        <v/>
      </c>
      <c r="J213" s="34" t="str">
        <f t="shared" si="37"/>
        <v/>
      </c>
      <c r="K213" s="34" t="str">
        <f t="shared" si="38"/>
        <v/>
      </c>
      <c r="L213" s="26" t="str">
        <f t="shared" si="39"/>
        <v/>
      </c>
      <c r="M213" s="32"/>
      <c r="N213" s="190"/>
      <c r="O213" s="190"/>
      <c r="P213" s="190"/>
      <c r="Q213" s="190"/>
      <c r="R213" s="23"/>
    </row>
    <row r="214" spans="1:18">
      <c r="A214" s="27">
        <f t="shared" ca="1" si="40"/>
        <v>46046</v>
      </c>
      <c r="B214" s="20"/>
      <c r="C214" s="21"/>
      <c r="D214" s="20"/>
      <c r="E214" s="21"/>
      <c r="F214" s="22"/>
      <c r="G214" s="22"/>
      <c r="H214" s="34" t="str">
        <f t="shared" si="35"/>
        <v/>
      </c>
      <c r="I214" s="34" t="str">
        <f t="shared" si="36"/>
        <v/>
      </c>
      <c r="J214" s="34" t="str">
        <f t="shared" si="37"/>
        <v/>
      </c>
      <c r="K214" s="34" t="str">
        <f t="shared" si="38"/>
        <v/>
      </c>
      <c r="L214" s="26" t="str">
        <f t="shared" si="39"/>
        <v/>
      </c>
      <c r="M214" s="32"/>
      <c r="N214" s="190"/>
      <c r="O214" s="190"/>
      <c r="P214" s="190"/>
      <c r="Q214" s="190"/>
      <c r="R214" s="23"/>
    </row>
    <row r="215" spans="1:18">
      <c r="A215" s="27">
        <f t="shared" ca="1" si="40"/>
        <v>46047</v>
      </c>
      <c r="B215" s="20"/>
      <c r="C215" s="21"/>
      <c r="D215" s="20"/>
      <c r="E215" s="21"/>
      <c r="F215" s="22"/>
      <c r="G215" s="22"/>
      <c r="H215" s="34" t="str">
        <f t="shared" si="35"/>
        <v/>
      </c>
      <c r="I215" s="34" t="str">
        <f t="shared" si="36"/>
        <v/>
      </c>
      <c r="J215" s="34" t="str">
        <f t="shared" si="37"/>
        <v/>
      </c>
      <c r="K215" s="34" t="str">
        <f t="shared" si="38"/>
        <v/>
      </c>
      <c r="L215" s="26" t="str">
        <f t="shared" si="39"/>
        <v/>
      </c>
      <c r="M215" s="32"/>
      <c r="N215" s="190"/>
      <c r="O215" s="190"/>
      <c r="P215" s="190"/>
      <c r="Q215" s="190"/>
      <c r="R215" s="23"/>
    </row>
    <row r="216" spans="1:18">
      <c r="A216" s="27">
        <f t="shared" ca="1" si="40"/>
        <v>46048</v>
      </c>
      <c r="B216" s="20"/>
      <c r="C216" s="21"/>
      <c r="D216" s="20"/>
      <c r="E216" s="21"/>
      <c r="F216" s="22"/>
      <c r="G216" s="22"/>
      <c r="H216" s="34" t="str">
        <f t="shared" si="35"/>
        <v/>
      </c>
      <c r="I216" s="34" t="str">
        <f t="shared" si="36"/>
        <v/>
      </c>
      <c r="J216" s="34" t="str">
        <f t="shared" si="37"/>
        <v/>
      </c>
      <c r="K216" s="34" t="str">
        <f t="shared" si="38"/>
        <v/>
      </c>
      <c r="L216" s="26" t="str">
        <f t="shared" si="39"/>
        <v/>
      </c>
      <c r="M216" s="32"/>
      <c r="N216" s="190"/>
      <c r="O216" s="190"/>
      <c r="P216" s="190"/>
      <c r="Q216" s="190"/>
      <c r="R216" s="23"/>
    </row>
    <row r="217" spans="1:18">
      <c r="A217" s="27">
        <f t="shared" ca="1" si="40"/>
        <v>46049</v>
      </c>
      <c r="B217" s="20"/>
      <c r="C217" s="21"/>
      <c r="D217" s="20"/>
      <c r="E217" s="21"/>
      <c r="F217" s="22"/>
      <c r="G217" s="22"/>
      <c r="H217" s="34" t="str">
        <f t="shared" si="35"/>
        <v/>
      </c>
      <c r="I217" s="34" t="str">
        <f t="shared" si="36"/>
        <v/>
      </c>
      <c r="J217" s="34" t="str">
        <f t="shared" si="37"/>
        <v/>
      </c>
      <c r="K217" s="34" t="str">
        <f t="shared" si="38"/>
        <v/>
      </c>
      <c r="L217" s="26" t="str">
        <f t="shared" si="39"/>
        <v/>
      </c>
      <c r="M217" s="32"/>
      <c r="N217" s="190"/>
      <c r="O217" s="190"/>
      <c r="P217" s="190"/>
      <c r="Q217" s="190"/>
      <c r="R217" s="23"/>
    </row>
    <row r="218" spans="1:18">
      <c r="A218" s="27">
        <f t="shared" ca="1" si="40"/>
        <v>46050</v>
      </c>
      <c r="B218" s="20"/>
      <c r="C218" s="21"/>
      <c r="D218" s="20"/>
      <c r="E218" s="21"/>
      <c r="F218" s="22"/>
      <c r="G218" s="22"/>
      <c r="H218" s="34" t="str">
        <f t="shared" si="35"/>
        <v/>
      </c>
      <c r="I218" s="34" t="str">
        <f t="shared" si="36"/>
        <v/>
      </c>
      <c r="J218" s="34" t="str">
        <f t="shared" si="37"/>
        <v/>
      </c>
      <c r="K218" s="34" t="str">
        <f t="shared" si="38"/>
        <v/>
      </c>
      <c r="L218" s="26" t="str">
        <f t="shared" si="39"/>
        <v/>
      </c>
      <c r="M218" s="32"/>
      <c r="N218" s="190"/>
      <c r="O218" s="190"/>
      <c r="P218" s="190"/>
      <c r="Q218" s="190"/>
      <c r="R218" s="23"/>
    </row>
    <row r="219" spans="1:18">
      <c r="A219" s="27">
        <f t="shared" ca="1" si="40"/>
        <v>46051</v>
      </c>
      <c r="B219" s="20"/>
      <c r="C219" s="21"/>
      <c r="D219" s="20"/>
      <c r="E219" s="21"/>
      <c r="F219" s="22"/>
      <c r="G219" s="22"/>
      <c r="H219" s="34" t="str">
        <f t="shared" si="35"/>
        <v/>
      </c>
      <c r="I219" s="34" t="str">
        <f t="shared" si="36"/>
        <v/>
      </c>
      <c r="J219" s="34" t="str">
        <f t="shared" si="37"/>
        <v/>
      </c>
      <c r="K219" s="34" t="str">
        <f t="shared" si="38"/>
        <v/>
      </c>
      <c r="L219" s="26" t="str">
        <f t="shared" si="39"/>
        <v/>
      </c>
      <c r="M219" s="32"/>
      <c r="N219" s="190"/>
      <c r="O219" s="190"/>
      <c r="P219" s="190"/>
      <c r="Q219" s="190"/>
      <c r="R219" s="23"/>
    </row>
    <row r="220" spans="1:18">
      <c r="A220" s="27">
        <f t="shared" ca="1" si="40"/>
        <v>46052</v>
      </c>
      <c r="B220" s="20"/>
      <c r="C220" s="21"/>
      <c r="D220" s="20"/>
      <c r="E220" s="21"/>
      <c r="F220" s="22"/>
      <c r="G220" s="22"/>
      <c r="H220" s="34" t="str">
        <f t="shared" si="35"/>
        <v/>
      </c>
      <c r="I220" s="34" t="str">
        <f t="shared" si="36"/>
        <v/>
      </c>
      <c r="J220" s="34" t="str">
        <f t="shared" si="37"/>
        <v/>
      </c>
      <c r="K220" s="34" t="str">
        <f t="shared" si="38"/>
        <v/>
      </c>
      <c r="L220" s="26" t="str">
        <f t="shared" si="39"/>
        <v/>
      </c>
      <c r="M220" s="32"/>
      <c r="N220" s="190"/>
      <c r="O220" s="190"/>
      <c r="P220" s="190"/>
      <c r="Q220" s="190"/>
      <c r="R220" s="23"/>
    </row>
    <row r="221" spans="1:18">
      <c r="A221" s="27">
        <f t="shared" ca="1" si="40"/>
        <v>46053</v>
      </c>
      <c r="B221" s="20"/>
      <c r="C221" s="21"/>
      <c r="D221" s="20"/>
      <c r="E221" s="21"/>
      <c r="F221" s="22"/>
      <c r="G221" s="22"/>
      <c r="H221" s="34" t="str">
        <f t="shared" si="35"/>
        <v/>
      </c>
      <c r="I221" s="34" t="str">
        <f t="shared" si="36"/>
        <v/>
      </c>
      <c r="J221" s="34" t="str">
        <f t="shared" si="37"/>
        <v/>
      </c>
      <c r="K221" s="34" t="str">
        <f t="shared" si="38"/>
        <v/>
      </c>
      <c r="L221" s="26" t="str">
        <f t="shared" si="39"/>
        <v/>
      </c>
      <c r="M221" s="32"/>
      <c r="N221" s="190"/>
      <c r="O221" s="190"/>
      <c r="P221" s="190"/>
      <c r="Q221" s="190"/>
      <c r="R221" s="23"/>
    </row>
    <row r="222" spans="1:18">
      <c r="A222" s="5" t="s">
        <v>11</v>
      </c>
      <c r="B222" s="191"/>
      <c r="C222" s="192"/>
      <c r="D222" s="191"/>
      <c r="E222" s="192"/>
      <c r="F222" s="26" t="str">
        <f>IF(SUM($F191:$F221)=0,"",SUM($F191:$F221))</f>
        <v/>
      </c>
      <c r="G222" s="26" t="str">
        <f>IF(SUM($G191:$G221)=0,"",SUM($G191:$G221))</f>
        <v/>
      </c>
      <c r="H222" s="26" t="str">
        <f>IF(SUM(H191:H221)=0,"",SUM(H191:H221))</f>
        <v/>
      </c>
      <c r="I222" s="26" t="str">
        <f>IF(SUM(I191:I221)=0,"",SUM(I191:I221))</f>
        <v/>
      </c>
      <c r="J222" s="26" t="str">
        <f t="shared" ref="J222:K222" si="41">IF(SUM(J191:J221)=0,"",SUM(J191:J221))</f>
        <v/>
      </c>
      <c r="K222" s="26" t="str">
        <f t="shared" si="41"/>
        <v/>
      </c>
      <c r="L222" s="26" t="str">
        <f>IF(SUM($L191:$L221)=0,"",SUM($L191:$L221))</f>
        <v/>
      </c>
      <c r="M222" s="33"/>
      <c r="N222" s="193"/>
      <c r="O222" s="193"/>
      <c r="P222" s="193"/>
      <c r="Q222" s="193"/>
      <c r="R222" s="6"/>
    </row>
    <row r="224" spans="1:18" ht="27" customHeight="1">
      <c r="A224" s="194" t="s">
        <v>22</v>
      </c>
      <c r="B224" s="189" t="s">
        <v>103</v>
      </c>
      <c r="C224" s="189"/>
      <c r="D224" s="189"/>
      <c r="E224" s="189"/>
      <c r="F224" s="189" t="s">
        <v>23</v>
      </c>
      <c r="G224" s="189"/>
      <c r="H224" s="189" t="s">
        <v>88</v>
      </c>
      <c r="I224" s="189"/>
      <c r="J224" s="189"/>
      <c r="K224" s="189"/>
      <c r="L224" s="189" t="s">
        <v>87</v>
      </c>
      <c r="M224" s="195" t="s">
        <v>96</v>
      </c>
      <c r="N224" s="194" t="s">
        <v>25</v>
      </c>
      <c r="O224" s="194"/>
      <c r="P224" s="194"/>
      <c r="Q224" s="194"/>
      <c r="R224" s="189" t="s">
        <v>100</v>
      </c>
    </row>
    <row r="225" spans="1:22" ht="14.25" customHeight="1">
      <c r="A225" s="194"/>
      <c r="B225" s="189" t="s">
        <v>82</v>
      </c>
      <c r="C225" s="189"/>
      <c r="D225" s="189" t="s">
        <v>84</v>
      </c>
      <c r="E225" s="189"/>
      <c r="F225" s="189"/>
      <c r="G225" s="189"/>
      <c r="H225" s="189" t="s">
        <v>90</v>
      </c>
      <c r="I225" s="189"/>
      <c r="J225" s="189" t="s">
        <v>89</v>
      </c>
      <c r="K225" s="189"/>
      <c r="L225" s="189"/>
      <c r="M225" s="196"/>
      <c r="N225" s="194"/>
      <c r="O225" s="194"/>
      <c r="P225" s="194"/>
      <c r="Q225" s="194"/>
      <c r="R225" s="189"/>
    </row>
    <row r="226" spans="1:22">
      <c r="A226" s="194"/>
      <c r="B226" s="43" t="s">
        <v>26</v>
      </c>
      <c r="C226" s="43" t="s">
        <v>27</v>
      </c>
      <c r="D226" s="43" t="s">
        <v>26</v>
      </c>
      <c r="E226" s="43" t="s">
        <v>27</v>
      </c>
      <c r="F226" s="44" t="s">
        <v>85</v>
      </c>
      <c r="G226" s="44" t="s">
        <v>86</v>
      </c>
      <c r="H226" s="44" t="s">
        <v>81</v>
      </c>
      <c r="I226" s="44" t="s">
        <v>83</v>
      </c>
      <c r="J226" s="44" t="s">
        <v>81</v>
      </c>
      <c r="K226" s="44" t="s">
        <v>95</v>
      </c>
      <c r="L226" s="189"/>
      <c r="M226" s="197"/>
      <c r="N226" s="194"/>
      <c r="O226" s="194"/>
      <c r="P226" s="194"/>
      <c r="Q226" s="194"/>
      <c r="R226" s="194"/>
    </row>
    <row r="227" spans="1:22">
      <c r="A227" s="27" cm="1">
        <f t="array" aca="1" ref="A227" ca="1">DATE("2025","8"+6,IFERROR(INDIRECT(T1),"1"))</f>
        <v>46054</v>
      </c>
      <c r="B227" s="20"/>
      <c r="C227" s="21"/>
      <c r="D227" s="20"/>
      <c r="E227" s="21"/>
      <c r="F227" s="22"/>
      <c r="G227" s="22"/>
      <c r="H227" s="34" t="str">
        <f>IF(OR(B227="",LEFT(M227,1)="✓"),"",C227-B227-F227)</f>
        <v/>
      </c>
      <c r="I227" s="34" t="str">
        <f>IF(OR(D227="",LEFT(M227,1)="✓"),"",E227-D227-G227)</f>
        <v/>
      </c>
      <c r="J227" s="34" t="str">
        <f>IF(AND(B227&lt;&gt;"",M227="✓所定"),C227-B227-F227,"")</f>
        <v/>
      </c>
      <c r="K227" s="34" t="str">
        <f>IF(AND(B227&lt;&gt;"",M227="✓法定"),C227-B227-F227,"")</f>
        <v/>
      </c>
      <c r="L227" s="26" t="str">
        <f t="shared" ref="L227:L253" si="42">IF(AND($B227="",$D227=""),"",($C227-$B227-$F227)+($E227-$D227-$G227))</f>
        <v/>
      </c>
      <c r="M227" s="32"/>
      <c r="N227" s="190"/>
      <c r="O227" s="190"/>
      <c r="P227" s="190"/>
      <c r="Q227" s="190"/>
      <c r="R227" s="23"/>
      <c r="V227" s="1" t="s">
        <v>171</v>
      </c>
    </row>
    <row r="228" spans="1:22">
      <c r="A228" s="27">
        <f ca="1">A227+1</f>
        <v>46055</v>
      </c>
      <c r="B228" s="20"/>
      <c r="C228" s="21"/>
      <c r="D228" s="20"/>
      <c r="E228" s="21"/>
      <c r="F228" s="22"/>
      <c r="G228" s="22"/>
      <c r="H228" s="34" t="str">
        <f t="shared" ref="H228:H257" si="43">IF(OR(B228="",LEFT(M228,1)="✓"),"",C228-B228-F228)</f>
        <v/>
      </c>
      <c r="I228" s="34" t="str">
        <f t="shared" ref="I228:I257" si="44">IF(OR(D228="",LEFT(M228,1)="✓"),"",E228-D228-G228)</f>
        <v/>
      </c>
      <c r="J228" s="34" t="str">
        <f t="shared" ref="J228:J257" si="45">IF(AND(B228&lt;&gt;"",M228="✓所定"),C228-B228-F228,"")</f>
        <v/>
      </c>
      <c r="K228" s="34" t="str">
        <f t="shared" ref="K228:K257" si="46">IF(AND(B228&lt;&gt;"",M228="✓法定"),C228-B228-F228,"")</f>
        <v/>
      </c>
      <c r="L228" s="26" t="str">
        <f t="shared" si="42"/>
        <v/>
      </c>
      <c r="M228" s="32"/>
      <c r="N228" s="190"/>
      <c r="O228" s="190"/>
      <c r="P228" s="190"/>
      <c r="Q228" s="190"/>
      <c r="R228" s="23"/>
      <c r="V228" s="1" t="s">
        <v>172</v>
      </c>
    </row>
    <row r="229" spans="1:22">
      <c r="A229" s="27">
        <f t="shared" ref="A229:A257" ca="1" si="47">A228+1</f>
        <v>46056</v>
      </c>
      <c r="B229" s="20"/>
      <c r="C229" s="21"/>
      <c r="D229" s="20"/>
      <c r="E229" s="21"/>
      <c r="F229" s="22"/>
      <c r="G229" s="22"/>
      <c r="H229" s="34" t="str">
        <f t="shared" si="43"/>
        <v/>
      </c>
      <c r="I229" s="34" t="str">
        <f t="shared" si="44"/>
        <v/>
      </c>
      <c r="J229" s="34" t="str">
        <f t="shared" si="45"/>
        <v/>
      </c>
      <c r="K229" s="34" t="str">
        <f t="shared" si="46"/>
        <v/>
      </c>
      <c r="L229" s="26" t="str">
        <f t="shared" si="42"/>
        <v/>
      </c>
      <c r="M229" s="32"/>
      <c r="N229" s="190"/>
      <c r="O229" s="190"/>
      <c r="P229" s="190"/>
      <c r="Q229" s="190"/>
      <c r="R229" s="23"/>
    </row>
    <row r="230" spans="1:22">
      <c r="A230" s="27">
        <f t="shared" ca="1" si="47"/>
        <v>46057</v>
      </c>
      <c r="B230" s="20"/>
      <c r="C230" s="21"/>
      <c r="D230" s="20"/>
      <c r="E230" s="21"/>
      <c r="F230" s="22"/>
      <c r="G230" s="22"/>
      <c r="H230" s="34" t="str">
        <f t="shared" si="43"/>
        <v/>
      </c>
      <c r="I230" s="34" t="str">
        <f t="shared" si="44"/>
        <v/>
      </c>
      <c r="J230" s="34" t="str">
        <f t="shared" si="45"/>
        <v/>
      </c>
      <c r="K230" s="34" t="str">
        <f t="shared" si="46"/>
        <v/>
      </c>
      <c r="L230" s="26" t="str">
        <f t="shared" si="42"/>
        <v/>
      </c>
      <c r="M230" s="32"/>
      <c r="N230" s="190"/>
      <c r="O230" s="190"/>
      <c r="P230" s="190"/>
      <c r="Q230" s="190"/>
      <c r="R230" s="23"/>
    </row>
    <row r="231" spans="1:22">
      <c r="A231" s="27">
        <f t="shared" ca="1" si="47"/>
        <v>46058</v>
      </c>
      <c r="B231" s="20"/>
      <c r="C231" s="21"/>
      <c r="D231" s="20"/>
      <c r="E231" s="21"/>
      <c r="F231" s="22"/>
      <c r="G231" s="22"/>
      <c r="H231" s="34" t="str">
        <f t="shared" si="43"/>
        <v/>
      </c>
      <c r="I231" s="34" t="str">
        <f t="shared" si="44"/>
        <v/>
      </c>
      <c r="J231" s="34" t="str">
        <f t="shared" si="45"/>
        <v/>
      </c>
      <c r="K231" s="34" t="str">
        <f t="shared" si="46"/>
        <v/>
      </c>
      <c r="L231" s="26" t="str">
        <f t="shared" si="42"/>
        <v/>
      </c>
      <c r="M231" s="32"/>
      <c r="N231" s="190"/>
      <c r="O231" s="190"/>
      <c r="P231" s="190"/>
      <c r="Q231" s="190"/>
      <c r="R231" s="23"/>
    </row>
    <row r="232" spans="1:22">
      <c r="A232" s="27">
        <f t="shared" ca="1" si="47"/>
        <v>46059</v>
      </c>
      <c r="B232" s="20"/>
      <c r="C232" s="21"/>
      <c r="D232" s="20"/>
      <c r="E232" s="21"/>
      <c r="F232" s="22"/>
      <c r="G232" s="22"/>
      <c r="H232" s="34" t="str">
        <f t="shared" si="43"/>
        <v/>
      </c>
      <c r="I232" s="34" t="str">
        <f t="shared" si="44"/>
        <v/>
      </c>
      <c r="J232" s="34" t="str">
        <f t="shared" si="45"/>
        <v/>
      </c>
      <c r="K232" s="34" t="str">
        <f t="shared" si="46"/>
        <v/>
      </c>
      <c r="L232" s="26" t="str">
        <f t="shared" si="42"/>
        <v/>
      </c>
      <c r="M232" s="32"/>
      <c r="N232" s="190"/>
      <c r="O232" s="190"/>
      <c r="P232" s="190"/>
      <c r="Q232" s="190"/>
      <c r="R232" s="23"/>
    </row>
    <row r="233" spans="1:22">
      <c r="A233" s="27">
        <f t="shared" ca="1" si="47"/>
        <v>46060</v>
      </c>
      <c r="B233" s="20"/>
      <c r="C233" s="21"/>
      <c r="D233" s="20"/>
      <c r="E233" s="21"/>
      <c r="F233" s="22"/>
      <c r="G233" s="22"/>
      <c r="H233" s="34" t="str">
        <f t="shared" si="43"/>
        <v/>
      </c>
      <c r="I233" s="34" t="str">
        <f t="shared" si="44"/>
        <v/>
      </c>
      <c r="J233" s="34" t="str">
        <f t="shared" si="45"/>
        <v/>
      </c>
      <c r="K233" s="34" t="str">
        <f t="shared" si="46"/>
        <v/>
      </c>
      <c r="L233" s="26" t="str">
        <f t="shared" si="42"/>
        <v/>
      </c>
      <c r="M233" s="32"/>
      <c r="N233" s="190"/>
      <c r="O233" s="190"/>
      <c r="P233" s="190"/>
      <c r="Q233" s="190"/>
      <c r="R233" s="23"/>
    </row>
    <row r="234" spans="1:22">
      <c r="A234" s="27">
        <f t="shared" ca="1" si="47"/>
        <v>46061</v>
      </c>
      <c r="B234" s="20"/>
      <c r="C234" s="21"/>
      <c r="D234" s="20"/>
      <c r="E234" s="21"/>
      <c r="F234" s="22"/>
      <c r="G234" s="22"/>
      <c r="H234" s="34" t="str">
        <f t="shared" si="43"/>
        <v/>
      </c>
      <c r="I234" s="34" t="str">
        <f t="shared" si="44"/>
        <v/>
      </c>
      <c r="J234" s="34" t="str">
        <f t="shared" si="45"/>
        <v/>
      </c>
      <c r="K234" s="34" t="str">
        <f t="shared" si="46"/>
        <v/>
      </c>
      <c r="L234" s="26" t="str">
        <f t="shared" si="42"/>
        <v/>
      </c>
      <c r="M234" s="32"/>
      <c r="N234" s="190"/>
      <c r="O234" s="190"/>
      <c r="P234" s="190"/>
      <c r="Q234" s="190"/>
      <c r="R234" s="23"/>
    </row>
    <row r="235" spans="1:22">
      <c r="A235" s="27">
        <f t="shared" ca="1" si="47"/>
        <v>46062</v>
      </c>
      <c r="B235" s="20"/>
      <c r="C235" s="21"/>
      <c r="D235" s="20"/>
      <c r="E235" s="21"/>
      <c r="F235" s="22"/>
      <c r="G235" s="22"/>
      <c r="H235" s="34" t="str">
        <f t="shared" si="43"/>
        <v/>
      </c>
      <c r="I235" s="34" t="str">
        <f t="shared" si="44"/>
        <v/>
      </c>
      <c r="J235" s="34" t="str">
        <f t="shared" si="45"/>
        <v/>
      </c>
      <c r="K235" s="34" t="str">
        <f t="shared" si="46"/>
        <v/>
      </c>
      <c r="L235" s="26" t="str">
        <f t="shared" si="42"/>
        <v/>
      </c>
      <c r="M235" s="32"/>
      <c r="N235" s="190"/>
      <c r="O235" s="190"/>
      <c r="P235" s="190"/>
      <c r="Q235" s="190"/>
      <c r="R235" s="23"/>
    </row>
    <row r="236" spans="1:22">
      <c r="A236" s="27">
        <f t="shared" ca="1" si="47"/>
        <v>46063</v>
      </c>
      <c r="B236" s="20"/>
      <c r="C236" s="21"/>
      <c r="D236" s="20"/>
      <c r="E236" s="21"/>
      <c r="F236" s="22"/>
      <c r="G236" s="22"/>
      <c r="H236" s="34" t="str">
        <f t="shared" si="43"/>
        <v/>
      </c>
      <c r="I236" s="34" t="str">
        <f t="shared" si="44"/>
        <v/>
      </c>
      <c r="J236" s="34" t="str">
        <f t="shared" si="45"/>
        <v/>
      </c>
      <c r="K236" s="34" t="str">
        <f t="shared" si="46"/>
        <v/>
      </c>
      <c r="L236" s="26" t="str">
        <f t="shared" si="42"/>
        <v/>
      </c>
      <c r="M236" s="32"/>
      <c r="N236" s="190"/>
      <c r="O236" s="190"/>
      <c r="P236" s="190"/>
      <c r="Q236" s="190"/>
      <c r="R236" s="23"/>
    </row>
    <row r="237" spans="1:22">
      <c r="A237" s="27">
        <f t="shared" ca="1" si="47"/>
        <v>46064</v>
      </c>
      <c r="B237" s="20"/>
      <c r="C237" s="21"/>
      <c r="D237" s="20"/>
      <c r="E237" s="21"/>
      <c r="F237" s="22"/>
      <c r="G237" s="22"/>
      <c r="H237" s="34" t="str">
        <f t="shared" si="43"/>
        <v/>
      </c>
      <c r="I237" s="34" t="str">
        <f t="shared" si="44"/>
        <v/>
      </c>
      <c r="J237" s="34" t="str">
        <f t="shared" si="45"/>
        <v/>
      </c>
      <c r="K237" s="34" t="str">
        <f t="shared" si="46"/>
        <v/>
      </c>
      <c r="L237" s="26" t="str">
        <f t="shared" si="42"/>
        <v/>
      </c>
      <c r="M237" s="32"/>
      <c r="N237" s="190"/>
      <c r="O237" s="190"/>
      <c r="P237" s="190"/>
      <c r="Q237" s="190"/>
      <c r="R237" s="23"/>
    </row>
    <row r="238" spans="1:22">
      <c r="A238" s="27">
        <f t="shared" ca="1" si="47"/>
        <v>46065</v>
      </c>
      <c r="B238" s="20"/>
      <c r="C238" s="21"/>
      <c r="D238" s="20"/>
      <c r="E238" s="21"/>
      <c r="F238" s="22"/>
      <c r="G238" s="22"/>
      <c r="H238" s="34" t="str">
        <f t="shared" si="43"/>
        <v/>
      </c>
      <c r="I238" s="34" t="str">
        <f t="shared" si="44"/>
        <v/>
      </c>
      <c r="J238" s="34" t="str">
        <f t="shared" si="45"/>
        <v/>
      </c>
      <c r="K238" s="34" t="str">
        <f t="shared" si="46"/>
        <v/>
      </c>
      <c r="L238" s="26" t="str">
        <f t="shared" si="42"/>
        <v/>
      </c>
      <c r="M238" s="32"/>
      <c r="N238" s="190"/>
      <c r="O238" s="190"/>
      <c r="P238" s="190"/>
      <c r="Q238" s="190"/>
      <c r="R238" s="23"/>
    </row>
    <row r="239" spans="1:22">
      <c r="A239" s="27">
        <f t="shared" ca="1" si="47"/>
        <v>46066</v>
      </c>
      <c r="B239" s="20"/>
      <c r="C239" s="21"/>
      <c r="D239" s="20"/>
      <c r="E239" s="21"/>
      <c r="F239" s="22"/>
      <c r="G239" s="22"/>
      <c r="H239" s="34" t="str">
        <f t="shared" si="43"/>
        <v/>
      </c>
      <c r="I239" s="34" t="str">
        <f t="shared" si="44"/>
        <v/>
      </c>
      <c r="J239" s="34" t="str">
        <f t="shared" si="45"/>
        <v/>
      </c>
      <c r="K239" s="34" t="str">
        <f t="shared" si="46"/>
        <v/>
      </c>
      <c r="L239" s="26" t="str">
        <f t="shared" si="42"/>
        <v/>
      </c>
      <c r="M239" s="32"/>
      <c r="N239" s="190"/>
      <c r="O239" s="190"/>
      <c r="P239" s="190"/>
      <c r="Q239" s="190"/>
      <c r="R239" s="23"/>
    </row>
    <row r="240" spans="1:22">
      <c r="A240" s="27">
        <f t="shared" ca="1" si="47"/>
        <v>46067</v>
      </c>
      <c r="B240" s="20"/>
      <c r="C240" s="21"/>
      <c r="D240" s="20"/>
      <c r="E240" s="21"/>
      <c r="F240" s="22"/>
      <c r="G240" s="22"/>
      <c r="H240" s="34" t="str">
        <f t="shared" si="43"/>
        <v/>
      </c>
      <c r="I240" s="34" t="str">
        <f t="shared" si="44"/>
        <v/>
      </c>
      <c r="J240" s="34" t="str">
        <f t="shared" si="45"/>
        <v/>
      </c>
      <c r="K240" s="34" t="str">
        <f t="shared" si="46"/>
        <v/>
      </c>
      <c r="L240" s="26" t="str">
        <f t="shared" si="42"/>
        <v/>
      </c>
      <c r="M240" s="32"/>
      <c r="N240" s="190"/>
      <c r="O240" s="190"/>
      <c r="P240" s="190"/>
      <c r="Q240" s="190"/>
      <c r="R240" s="23"/>
    </row>
    <row r="241" spans="1:18">
      <c r="A241" s="27">
        <f t="shared" ca="1" si="47"/>
        <v>46068</v>
      </c>
      <c r="B241" s="20"/>
      <c r="C241" s="21"/>
      <c r="D241" s="20"/>
      <c r="E241" s="21"/>
      <c r="F241" s="22"/>
      <c r="G241" s="22"/>
      <c r="H241" s="34" t="str">
        <f t="shared" si="43"/>
        <v/>
      </c>
      <c r="I241" s="34" t="str">
        <f t="shared" si="44"/>
        <v/>
      </c>
      <c r="J241" s="34" t="str">
        <f t="shared" si="45"/>
        <v/>
      </c>
      <c r="K241" s="34" t="str">
        <f t="shared" si="46"/>
        <v/>
      </c>
      <c r="L241" s="26" t="str">
        <f t="shared" si="42"/>
        <v/>
      </c>
      <c r="M241" s="32"/>
      <c r="N241" s="190"/>
      <c r="O241" s="190"/>
      <c r="P241" s="190"/>
      <c r="Q241" s="190"/>
      <c r="R241" s="23"/>
    </row>
    <row r="242" spans="1:18">
      <c r="A242" s="27">
        <f t="shared" ca="1" si="47"/>
        <v>46069</v>
      </c>
      <c r="B242" s="20"/>
      <c r="C242" s="21"/>
      <c r="D242" s="20"/>
      <c r="E242" s="21"/>
      <c r="F242" s="22"/>
      <c r="G242" s="22"/>
      <c r="H242" s="34" t="str">
        <f t="shared" si="43"/>
        <v/>
      </c>
      <c r="I242" s="34" t="str">
        <f t="shared" si="44"/>
        <v/>
      </c>
      <c r="J242" s="34" t="str">
        <f t="shared" si="45"/>
        <v/>
      </c>
      <c r="K242" s="34" t="str">
        <f t="shared" si="46"/>
        <v/>
      </c>
      <c r="L242" s="26" t="str">
        <f t="shared" si="42"/>
        <v/>
      </c>
      <c r="M242" s="32"/>
      <c r="N242" s="190"/>
      <c r="O242" s="190"/>
      <c r="P242" s="190"/>
      <c r="Q242" s="190"/>
      <c r="R242" s="23"/>
    </row>
    <row r="243" spans="1:18">
      <c r="A243" s="27">
        <f t="shared" ca="1" si="47"/>
        <v>46070</v>
      </c>
      <c r="B243" s="20"/>
      <c r="C243" s="21"/>
      <c r="D243" s="20"/>
      <c r="E243" s="21"/>
      <c r="F243" s="22"/>
      <c r="G243" s="22"/>
      <c r="H243" s="34" t="str">
        <f t="shared" si="43"/>
        <v/>
      </c>
      <c r="I243" s="34" t="str">
        <f t="shared" si="44"/>
        <v/>
      </c>
      <c r="J243" s="34" t="str">
        <f t="shared" si="45"/>
        <v/>
      </c>
      <c r="K243" s="34" t="str">
        <f t="shared" si="46"/>
        <v/>
      </c>
      <c r="L243" s="26" t="str">
        <f t="shared" si="42"/>
        <v/>
      </c>
      <c r="M243" s="32"/>
      <c r="N243" s="190"/>
      <c r="O243" s="190"/>
      <c r="P243" s="190"/>
      <c r="Q243" s="190"/>
      <c r="R243" s="23"/>
    </row>
    <row r="244" spans="1:18">
      <c r="A244" s="27">
        <f t="shared" ca="1" si="47"/>
        <v>46071</v>
      </c>
      <c r="B244" s="20"/>
      <c r="C244" s="21"/>
      <c r="D244" s="20"/>
      <c r="E244" s="21"/>
      <c r="F244" s="22"/>
      <c r="G244" s="22"/>
      <c r="H244" s="34" t="str">
        <f t="shared" si="43"/>
        <v/>
      </c>
      <c r="I244" s="34" t="str">
        <f t="shared" si="44"/>
        <v/>
      </c>
      <c r="J244" s="34" t="str">
        <f t="shared" si="45"/>
        <v/>
      </c>
      <c r="K244" s="34" t="str">
        <f t="shared" si="46"/>
        <v/>
      </c>
      <c r="L244" s="26" t="str">
        <f t="shared" si="42"/>
        <v/>
      </c>
      <c r="M244" s="32"/>
      <c r="N244" s="190"/>
      <c r="O244" s="190"/>
      <c r="P244" s="190"/>
      <c r="Q244" s="190"/>
      <c r="R244" s="23"/>
    </row>
    <row r="245" spans="1:18">
      <c r="A245" s="27">
        <f t="shared" ca="1" si="47"/>
        <v>46072</v>
      </c>
      <c r="B245" s="20"/>
      <c r="C245" s="21"/>
      <c r="D245" s="20"/>
      <c r="E245" s="21"/>
      <c r="F245" s="22"/>
      <c r="G245" s="22"/>
      <c r="H245" s="34" t="str">
        <f t="shared" si="43"/>
        <v/>
      </c>
      <c r="I245" s="34" t="str">
        <f t="shared" si="44"/>
        <v/>
      </c>
      <c r="J245" s="34" t="str">
        <f t="shared" si="45"/>
        <v/>
      </c>
      <c r="K245" s="34" t="str">
        <f t="shared" si="46"/>
        <v/>
      </c>
      <c r="L245" s="26" t="str">
        <f t="shared" si="42"/>
        <v/>
      </c>
      <c r="M245" s="32"/>
      <c r="N245" s="190"/>
      <c r="O245" s="190"/>
      <c r="P245" s="190"/>
      <c r="Q245" s="190"/>
      <c r="R245" s="23"/>
    </row>
    <row r="246" spans="1:18">
      <c r="A246" s="27">
        <f t="shared" ca="1" si="47"/>
        <v>46073</v>
      </c>
      <c r="B246" s="20"/>
      <c r="C246" s="21"/>
      <c r="D246" s="20"/>
      <c r="E246" s="21"/>
      <c r="F246" s="22"/>
      <c r="G246" s="22"/>
      <c r="H246" s="34" t="str">
        <f t="shared" si="43"/>
        <v/>
      </c>
      <c r="I246" s="34" t="str">
        <f t="shared" si="44"/>
        <v/>
      </c>
      <c r="J246" s="34" t="str">
        <f t="shared" si="45"/>
        <v/>
      </c>
      <c r="K246" s="34" t="str">
        <f t="shared" si="46"/>
        <v/>
      </c>
      <c r="L246" s="26" t="str">
        <f t="shared" si="42"/>
        <v/>
      </c>
      <c r="M246" s="32"/>
      <c r="N246" s="190"/>
      <c r="O246" s="190"/>
      <c r="P246" s="190"/>
      <c r="Q246" s="190"/>
      <c r="R246" s="23"/>
    </row>
    <row r="247" spans="1:18">
      <c r="A247" s="27">
        <f t="shared" ca="1" si="47"/>
        <v>46074</v>
      </c>
      <c r="B247" s="20"/>
      <c r="C247" s="21"/>
      <c r="D247" s="20"/>
      <c r="E247" s="21"/>
      <c r="F247" s="22"/>
      <c r="G247" s="22"/>
      <c r="H247" s="34" t="str">
        <f t="shared" si="43"/>
        <v/>
      </c>
      <c r="I247" s="34" t="str">
        <f t="shared" si="44"/>
        <v/>
      </c>
      <c r="J247" s="34" t="str">
        <f t="shared" si="45"/>
        <v/>
      </c>
      <c r="K247" s="34" t="str">
        <f t="shared" si="46"/>
        <v/>
      </c>
      <c r="L247" s="26" t="str">
        <f t="shared" si="42"/>
        <v/>
      </c>
      <c r="M247" s="32"/>
      <c r="N247" s="190"/>
      <c r="O247" s="190"/>
      <c r="P247" s="190"/>
      <c r="Q247" s="190"/>
      <c r="R247" s="23"/>
    </row>
    <row r="248" spans="1:18">
      <c r="A248" s="27">
        <f t="shared" ca="1" si="47"/>
        <v>46075</v>
      </c>
      <c r="B248" s="20"/>
      <c r="C248" s="21"/>
      <c r="D248" s="20"/>
      <c r="E248" s="21"/>
      <c r="F248" s="22"/>
      <c r="G248" s="22"/>
      <c r="H248" s="34" t="str">
        <f t="shared" si="43"/>
        <v/>
      </c>
      <c r="I248" s="34" t="str">
        <f t="shared" si="44"/>
        <v/>
      </c>
      <c r="J248" s="34" t="str">
        <f t="shared" si="45"/>
        <v/>
      </c>
      <c r="K248" s="34" t="str">
        <f t="shared" si="46"/>
        <v/>
      </c>
      <c r="L248" s="26" t="str">
        <f t="shared" si="42"/>
        <v/>
      </c>
      <c r="M248" s="32"/>
      <c r="N248" s="190"/>
      <c r="O248" s="190"/>
      <c r="P248" s="190"/>
      <c r="Q248" s="190"/>
      <c r="R248" s="23"/>
    </row>
    <row r="249" spans="1:18">
      <c r="A249" s="27">
        <f t="shared" ca="1" si="47"/>
        <v>46076</v>
      </c>
      <c r="B249" s="20"/>
      <c r="C249" s="21"/>
      <c r="D249" s="20"/>
      <c r="E249" s="21"/>
      <c r="F249" s="22"/>
      <c r="G249" s="22"/>
      <c r="H249" s="34" t="str">
        <f t="shared" si="43"/>
        <v/>
      </c>
      <c r="I249" s="34" t="str">
        <f t="shared" si="44"/>
        <v/>
      </c>
      <c r="J249" s="34" t="str">
        <f t="shared" si="45"/>
        <v/>
      </c>
      <c r="K249" s="34" t="str">
        <f t="shared" si="46"/>
        <v/>
      </c>
      <c r="L249" s="26" t="str">
        <f t="shared" si="42"/>
        <v/>
      </c>
      <c r="M249" s="32"/>
      <c r="N249" s="190"/>
      <c r="O249" s="190"/>
      <c r="P249" s="190"/>
      <c r="Q249" s="190"/>
      <c r="R249" s="23"/>
    </row>
    <row r="250" spans="1:18">
      <c r="A250" s="27">
        <f t="shared" ca="1" si="47"/>
        <v>46077</v>
      </c>
      <c r="B250" s="20"/>
      <c r="C250" s="21"/>
      <c r="D250" s="20"/>
      <c r="E250" s="21"/>
      <c r="F250" s="22"/>
      <c r="G250" s="22"/>
      <c r="H250" s="34" t="str">
        <f t="shared" si="43"/>
        <v/>
      </c>
      <c r="I250" s="34" t="str">
        <f t="shared" si="44"/>
        <v/>
      </c>
      <c r="J250" s="34" t="str">
        <f t="shared" si="45"/>
        <v/>
      </c>
      <c r="K250" s="34" t="str">
        <f t="shared" si="46"/>
        <v/>
      </c>
      <c r="L250" s="26" t="str">
        <f t="shared" si="42"/>
        <v/>
      </c>
      <c r="M250" s="32"/>
      <c r="N250" s="190"/>
      <c r="O250" s="190"/>
      <c r="P250" s="190"/>
      <c r="Q250" s="190"/>
      <c r="R250" s="23"/>
    </row>
    <row r="251" spans="1:18">
      <c r="A251" s="27">
        <f t="shared" ca="1" si="47"/>
        <v>46078</v>
      </c>
      <c r="B251" s="20"/>
      <c r="C251" s="21"/>
      <c r="D251" s="20"/>
      <c r="E251" s="21"/>
      <c r="F251" s="22"/>
      <c r="G251" s="22"/>
      <c r="H251" s="34" t="str">
        <f t="shared" si="43"/>
        <v/>
      </c>
      <c r="I251" s="34" t="str">
        <f t="shared" si="44"/>
        <v/>
      </c>
      <c r="J251" s="34" t="str">
        <f t="shared" si="45"/>
        <v/>
      </c>
      <c r="K251" s="34" t="str">
        <f t="shared" si="46"/>
        <v/>
      </c>
      <c r="L251" s="26" t="str">
        <f t="shared" si="42"/>
        <v/>
      </c>
      <c r="M251" s="32"/>
      <c r="N251" s="190"/>
      <c r="O251" s="190"/>
      <c r="P251" s="190"/>
      <c r="Q251" s="190"/>
      <c r="R251" s="23"/>
    </row>
    <row r="252" spans="1:18">
      <c r="A252" s="27">
        <f t="shared" ca="1" si="47"/>
        <v>46079</v>
      </c>
      <c r="B252" s="20"/>
      <c r="C252" s="21"/>
      <c r="D252" s="20"/>
      <c r="E252" s="21"/>
      <c r="F252" s="22"/>
      <c r="G252" s="22"/>
      <c r="H252" s="34" t="str">
        <f t="shared" si="43"/>
        <v/>
      </c>
      <c r="I252" s="34" t="str">
        <f t="shared" si="44"/>
        <v/>
      </c>
      <c r="J252" s="34" t="str">
        <f t="shared" si="45"/>
        <v/>
      </c>
      <c r="K252" s="34" t="str">
        <f t="shared" si="46"/>
        <v/>
      </c>
      <c r="L252" s="26" t="str">
        <f t="shared" si="42"/>
        <v/>
      </c>
      <c r="M252" s="32"/>
      <c r="N252" s="190"/>
      <c r="O252" s="190"/>
      <c r="P252" s="190"/>
      <c r="Q252" s="190"/>
      <c r="R252" s="23"/>
    </row>
    <row r="253" spans="1:18">
      <c r="A253" s="27">
        <f t="shared" ca="1" si="47"/>
        <v>46080</v>
      </c>
      <c r="B253" s="20"/>
      <c r="C253" s="21"/>
      <c r="D253" s="20"/>
      <c r="E253" s="21"/>
      <c r="F253" s="22"/>
      <c r="G253" s="22"/>
      <c r="H253" s="34" t="str">
        <f t="shared" si="43"/>
        <v/>
      </c>
      <c r="I253" s="34" t="str">
        <f t="shared" si="44"/>
        <v/>
      </c>
      <c r="J253" s="34" t="str">
        <f t="shared" si="45"/>
        <v/>
      </c>
      <c r="K253" s="34" t="str">
        <f t="shared" si="46"/>
        <v/>
      </c>
      <c r="L253" s="26" t="str">
        <f t="shared" si="42"/>
        <v/>
      </c>
      <c r="M253" s="32"/>
      <c r="N253" s="190"/>
      <c r="O253" s="190"/>
      <c r="P253" s="190"/>
      <c r="Q253" s="190"/>
      <c r="R253" s="23"/>
    </row>
    <row r="254" spans="1:18">
      <c r="A254" s="27">
        <f t="shared" ca="1" si="47"/>
        <v>46081</v>
      </c>
      <c r="B254" s="20"/>
      <c r="C254" s="21"/>
      <c r="D254" s="20"/>
      <c r="E254" s="21"/>
      <c r="F254" s="22"/>
      <c r="G254" s="22"/>
      <c r="H254" s="34" t="str">
        <f t="shared" si="43"/>
        <v/>
      </c>
      <c r="I254" s="34" t="str">
        <f t="shared" si="44"/>
        <v/>
      </c>
      <c r="J254" s="34" t="str">
        <f t="shared" si="45"/>
        <v/>
      </c>
      <c r="K254" s="34" t="str">
        <f t="shared" si="46"/>
        <v/>
      </c>
      <c r="L254" s="26" t="str">
        <f>IF(AND($B254="",$D254=""),"",($C254-$B254-$F254)+($E254-$D254-$G254))</f>
        <v/>
      </c>
      <c r="M254" s="32"/>
      <c r="N254" s="190"/>
      <c r="O254" s="190"/>
      <c r="P254" s="190"/>
      <c r="Q254" s="190"/>
      <c r="R254" s="23"/>
    </row>
    <row r="255" spans="1:18">
      <c r="A255" s="27">
        <f t="shared" ca="1" si="47"/>
        <v>46082</v>
      </c>
      <c r="B255" s="20"/>
      <c r="C255" s="21"/>
      <c r="D255" s="20"/>
      <c r="E255" s="21"/>
      <c r="F255" s="22"/>
      <c r="G255" s="22"/>
      <c r="H255" s="34" t="str">
        <f t="shared" si="43"/>
        <v/>
      </c>
      <c r="I255" s="34" t="str">
        <f t="shared" si="44"/>
        <v/>
      </c>
      <c r="J255" s="34" t="str">
        <f t="shared" si="45"/>
        <v/>
      </c>
      <c r="K255" s="34" t="str">
        <f t="shared" si="46"/>
        <v/>
      </c>
      <c r="L255" s="26" t="str">
        <f>IF(AND($B255="",$D255=""),"",($C255-$B255-$F255)+($E255-$D255-$G255))</f>
        <v/>
      </c>
      <c r="M255" s="32"/>
      <c r="N255" s="190"/>
      <c r="O255" s="190"/>
      <c r="P255" s="190"/>
      <c r="Q255" s="190"/>
      <c r="R255" s="23"/>
    </row>
    <row r="256" spans="1:18">
      <c r="A256" s="27">
        <f t="shared" ca="1" si="47"/>
        <v>46083</v>
      </c>
      <c r="B256" s="20"/>
      <c r="C256" s="21"/>
      <c r="D256" s="20"/>
      <c r="E256" s="21"/>
      <c r="F256" s="22"/>
      <c r="G256" s="22"/>
      <c r="H256" s="34" t="str">
        <f t="shared" si="43"/>
        <v/>
      </c>
      <c r="I256" s="34" t="str">
        <f t="shared" si="44"/>
        <v/>
      </c>
      <c r="J256" s="34" t="str">
        <f t="shared" si="45"/>
        <v/>
      </c>
      <c r="K256" s="34" t="str">
        <f t="shared" si="46"/>
        <v/>
      </c>
      <c r="L256" s="26" t="str">
        <f>IF(AND($B256="",$D256=""),"",($C256-$B256-$F256)+($E256-$D256-$G256))</f>
        <v/>
      </c>
      <c r="M256" s="32"/>
      <c r="N256" s="190"/>
      <c r="O256" s="190"/>
      <c r="P256" s="190"/>
      <c r="Q256" s="190"/>
      <c r="R256" s="23"/>
    </row>
    <row r="257" spans="1:18">
      <c r="A257" s="27">
        <f t="shared" ca="1" si="47"/>
        <v>46084</v>
      </c>
      <c r="B257" s="20"/>
      <c r="C257" s="21"/>
      <c r="D257" s="20"/>
      <c r="E257" s="21"/>
      <c r="F257" s="22"/>
      <c r="G257" s="22"/>
      <c r="H257" s="34" t="str">
        <f t="shared" si="43"/>
        <v/>
      </c>
      <c r="I257" s="34" t="str">
        <f t="shared" si="44"/>
        <v/>
      </c>
      <c r="J257" s="34" t="str">
        <f t="shared" si="45"/>
        <v/>
      </c>
      <c r="K257" s="34" t="str">
        <f t="shared" si="46"/>
        <v/>
      </c>
      <c r="L257" s="26" t="str">
        <f>IF(AND($B257="",$D257=""),"",($C257-$B257-$F257)+($E257-$D257-$G257))</f>
        <v/>
      </c>
      <c r="M257" s="32"/>
      <c r="N257" s="190"/>
      <c r="O257" s="190"/>
      <c r="P257" s="190"/>
      <c r="Q257" s="190"/>
      <c r="R257" s="23"/>
    </row>
    <row r="258" spans="1:18">
      <c r="A258" s="5" t="s">
        <v>11</v>
      </c>
      <c r="B258" s="191"/>
      <c r="C258" s="192"/>
      <c r="D258" s="191"/>
      <c r="E258" s="192"/>
      <c r="F258" s="26" t="str">
        <f>IF(SUM($F227:$F257)=0,"",SUM($F227:$F257))</f>
        <v/>
      </c>
      <c r="G258" s="26" t="str">
        <f>IF(SUM($G227:$G257)=0,"",SUM($G227:$G257))</f>
        <v/>
      </c>
      <c r="H258" s="26" t="str">
        <f>IF(SUM(H227:H257)=0,"",SUM(H227:H257))</f>
        <v/>
      </c>
      <c r="I258" s="26" t="str">
        <f>IF(SUM(I227:I257)=0,"",SUM(I227:I257))</f>
        <v/>
      </c>
      <c r="J258" s="26" t="str">
        <f>IF(SUM(J227:J257)=0,"",SUM(J227:J257))</f>
        <v/>
      </c>
      <c r="K258" s="26" t="str">
        <f>IF(SUM(K227:K257)=0,"",SUM(K227:K257))</f>
        <v/>
      </c>
      <c r="L258" s="26" t="str">
        <f>IF(SUM($L227:$L257)=0,"",SUM($L227:$L257))</f>
        <v/>
      </c>
      <c r="M258" s="33"/>
      <c r="N258" s="193"/>
      <c r="O258" s="193"/>
      <c r="P258" s="193"/>
      <c r="Q258" s="193"/>
      <c r="R258" s="6"/>
    </row>
    <row r="260" spans="1:18" ht="27" customHeight="1">
      <c r="A260" s="194" t="s">
        <v>22</v>
      </c>
      <c r="B260" s="189" t="s">
        <v>103</v>
      </c>
      <c r="C260" s="189"/>
      <c r="D260" s="189"/>
      <c r="E260" s="189"/>
      <c r="F260" s="189" t="s">
        <v>23</v>
      </c>
      <c r="G260" s="189"/>
      <c r="H260" s="189" t="s">
        <v>88</v>
      </c>
      <c r="I260" s="189"/>
      <c r="J260" s="189"/>
      <c r="K260" s="189"/>
      <c r="L260" s="189" t="s">
        <v>87</v>
      </c>
      <c r="M260" s="195" t="s">
        <v>96</v>
      </c>
      <c r="N260" s="194" t="s">
        <v>25</v>
      </c>
      <c r="O260" s="194"/>
      <c r="P260" s="194"/>
      <c r="Q260" s="194"/>
      <c r="R260" s="189" t="s">
        <v>100</v>
      </c>
    </row>
    <row r="261" spans="1:18" ht="14.25" customHeight="1">
      <c r="A261" s="194"/>
      <c r="B261" s="189" t="s">
        <v>82</v>
      </c>
      <c r="C261" s="189"/>
      <c r="D261" s="189" t="s">
        <v>84</v>
      </c>
      <c r="E261" s="189"/>
      <c r="F261" s="189"/>
      <c r="G261" s="189"/>
      <c r="H261" s="189" t="s">
        <v>90</v>
      </c>
      <c r="I261" s="189"/>
      <c r="J261" s="189" t="s">
        <v>89</v>
      </c>
      <c r="K261" s="189"/>
      <c r="L261" s="189"/>
      <c r="M261" s="196"/>
      <c r="N261" s="194"/>
      <c r="O261" s="194"/>
      <c r="P261" s="194"/>
      <c r="Q261" s="194"/>
      <c r="R261" s="189"/>
    </row>
    <row r="262" spans="1:18">
      <c r="A262" s="194"/>
      <c r="B262" s="43" t="s">
        <v>26</v>
      </c>
      <c r="C262" s="43" t="s">
        <v>27</v>
      </c>
      <c r="D262" s="43" t="s">
        <v>26</v>
      </c>
      <c r="E262" s="43" t="s">
        <v>27</v>
      </c>
      <c r="F262" s="44" t="s">
        <v>85</v>
      </c>
      <c r="G262" s="44" t="s">
        <v>86</v>
      </c>
      <c r="H262" s="44" t="s">
        <v>81</v>
      </c>
      <c r="I262" s="44" t="s">
        <v>83</v>
      </c>
      <c r="J262" s="44" t="s">
        <v>81</v>
      </c>
      <c r="K262" s="44" t="s">
        <v>95</v>
      </c>
      <c r="L262" s="189"/>
      <c r="M262" s="197"/>
      <c r="N262" s="194"/>
      <c r="O262" s="194"/>
      <c r="P262" s="194"/>
      <c r="Q262" s="194"/>
      <c r="R262" s="194"/>
    </row>
    <row r="263" spans="1:18">
      <c r="A263" s="27" cm="1">
        <f t="array" aca="1" ref="A263" ca="1">DATE("2025","8"+7,IFERROR(INDIRECT(T1),"1"))</f>
        <v>46082</v>
      </c>
      <c r="B263" s="20"/>
      <c r="C263" s="21"/>
      <c r="D263" s="20"/>
      <c r="E263" s="21"/>
      <c r="F263" s="22"/>
      <c r="G263" s="22"/>
      <c r="H263" s="34" t="str">
        <f>IF(OR(B263="",LEFT(M263,1)="✓"),"",C263-B263-F263)</f>
        <v/>
      </c>
      <c r="I263" s="34" t="str">
        <f>IF(OR(D263="",LEFT(M263,1)="✓"),"",E263-D263-G263)</f>
        <v/>
      </c>
      <c r="J263" s="34" t="str">
        <f>IF(AND(B263&lt;&gt;"",M263="✓所定"),C263-B263-F263,"")</f>
        <v/>
      </c>
      <c r="K263" s="34" t="str">
        <f>IF(AND(B263&lt;&gt;"",M263="✓法定"),C263-B263-F263,"")</f>
        <v/>
      </c>
      <c r="L263" s="34" t="str">
        <f>IF(AND($B263="",$D263=""),"",($C263-$B263-$F263)+($E263-$D263-$G263))</f>
        <v/>
      </c>
      <c r="M263" s="32"/>
      <c r="N263" s="190"/>
      <c r="O263" s="190"/>
      <c r="P263" s="190"/>
      <c r="Q263" s="190"/>
      <c r="R263" s="23"/>
    </row>
    <row r="264" spans="1:18">
      <c r="A264" s="27">
        <f ca="1">A263+1</f>
        <v>46083</v>
      </c>
      <c r="B264" s="20"/>
      <c r="C264" s="21"/>
      <c r="D264" s="20"/>
      <c r="E264" s="21"/>
      <c r="F264" s="22"/>
      <c r="G264" s="22"/>
      <c r="H264" s="34" t="str">
        <f t="shared" ref="H264:H293" si="48">IF(OR(B264="",LEFT(M264,1)="✓"),"",C264-B264-F264)</f>
        <v/>
      </c>
      <c r="I264" s="34" t="str">
        <f t="shared" ref="I264:I293" si="49">IF(OR(D264="",LEFT(M264,1)="✓"),"",E264-D264-G264)</f>
        <v/>
      </c>
      <c r="J264" s="34" t="str">
        <f t="shared" ref="J264:J293" si="50">IF(AND(B264&lt;&gt;"",M264="✓所定"),C264-B264-F264,"")</f>
        <v/>
      </c>
      <c r="K264" s="34" t="str">
        <f t="shared" ref="K264:K293" si="51">IF(AND(B264&lt;&gt;"",M264="✓法定"),C264-B264-F264,"")</f>
        <v/>
      </c>
      <c r="L264" s="34" t="str">
        <f t="shared" ref="L264:L288" si="52">IF(AND($B264="",$D264=""),"",($C264-$B264-$F264)+($E264-$D264-$G264))</f>
        <v/>
      </c>
      <c r="M264" s="32"/>
      <c r="N264" s="190"/>
      <c r="O264" s="190"/>
      <c r="P264" s="190"/>
      <c r="Q264" s="190"/>
      <c r="R264" s="23"/>
    </row>
    <row r="265" spans="1:18">
      <c r="A265" s="27">
        <f t="shared" ref="A265:A293" ca="1" si="53">A264+1</f>
        <v>46084</v>
      </c>
      <c r="B265" s="20"/>
      <c r="C265" s="21"/>
      <c r="D265" s="20"/>
      <c r="E265" s="21"/>
      <c r="F265" s="22"/>
      <c r="G265" s="22"/>
      <c r="H265" s="34" t="str">
        <f t="shared" si="48"/>
        <v/>
      </c>
      <c r="I265" s="34" t="str">
        <f t="shared" si="49"/>
        <v/>
      </c>
      <c r="J265" s="34" t="str">
        <f t="shared" si="50"/>
        <v/>
      </c>
      <c r="K265" s="34" t="str">
        <f t="shared" si="51"/>
        <v/>
      </c>
      <c r="L265" s="34" t="str">
        <f t="shared" si="52"/>
        <v/>
      </c>
      <c r="M265" s="32"/>
      <c r="N265" s="190"/>
      <c r="O265" s="190"/>
      <c r="P265" s="190"/>
      <c r="Q265" s="190"/>
      <c r="R265" s="23"/>
    </row>
    <row r="266" spans="1:18">
      <c r="A266" s="27">
        <f t="shared" ca="1" si="53"/>
        <v>46085</v>
      </c>
      <c r="B266" s="20"/>
      <c r="C266" s="21"/>
      <c r="D266" s="20"/>
      <c r="E266" s="21"/>
      <c r="F266" s="22"/>
      <c r="G266" s="22"/>
      <c r="H266" s="34" t="str">
        <f t="shared" si="48"/>
        <v/>
      </c>
      <c r="I266" s="34" t="str">
        <f t="shared" si="49"/>
        <v/>
      </c>
      <c r="J266" s="34" t="str">
        <f t="shared" si="50"/>
        <v/>
      </c>
      <c r="K266" s="34" t="str">
        <f t="shared" si="51"/>
        <v/>
      </c>
      <c r="L266" s="34" t="str">
        <f t="shared" si="52"/>
        <v/>
      </c>
      <c r="M266" s="32"/>
      <c r="N266" s="190"/>
      <c r="O266" s="190"/>
      <c r="P266" s="190"/>
      <c r="Q266" s="190"/>
      <c r="R266" s="23"/>
    </row>
    <row r="267" spans="1:18">
      <c r="A267" s="27">
        <f t="shared" ca="1" si="53"/>
        <v>46086</v>
      </c>
      <c r="B267" s="20"/>
      <c r="C267" s="21"/>
      <c r="D267" s="20"/>
      <c r="E267" s="21"/>
      <c r="F267" s="22"/>
      <c r="G267" s="22"/>
      <c r="H267" s="34" t="str">
        <f t="shared" si="48"/>
        <v/>
      </c>
      <c r="I267" s="34" t="str">
        <f t="shared" si="49"/>
        <v/>
      </c>
      <c r="J267" s="34" t="str">
        <f t="shared" si="50"/>
        <v/>
      </c>
      <c r="K267" s="34" t="str">
        <f t="shared" si="51"/>
        <v/>
      </c>
      <c r="L267" s="34" t="str">
        <f t="shared" si="52"/>
        <v/>
      </c>
      <c r="M267" s="32"/>
      <c r="N267" s="190"/>
      <c r="O267" s="190"/>
      <c r="P267" s="190"/>
      <c r="Q267" s="190"/>
      <c r="R267" s="23"/>
    </row>
    <row r="268" spans="1:18">
      <c r="A268" s="27">
        <f t="shared" ca="1" si="53"/>
        <v>46087</v>
      </c>
      <c r="B268" s="20"/>
      <c r="C268" s="21"/>
      <c r="D268" s="20"/>
      <c r="E268" s="21"/>
      <c r="F268" s="22"/>
      <c r="G268" s="22"/>
      <c r="H268" s="34" t="str">
        <f t="shared" si="48"/>
        <v/>
      </c>
      <c r="I268" s="34" t="str">
        <f t="shared" si="49"/>
        <v/>
      </c>
      <c r="J268" s="34" t="str">
        <f t="shared" si="50"/>
        <v/>
      </c>
      <c r="K268" s="34" t="str">
        <f t="shared" si="51"/>
        <v/>
      </c>
      <c r="L268" s="34" t="str">
        <f t="shared" si="52"/>
        <v/>
      </c>
      <c r="M268" s="32"/>
      <c r="N268" s="190"/>
      <c r="O268" s="190"/>
      <c r="P268" s="190"/>
      <c r="Q268" s="190"/>
      <c r="R268" s="23"/>
    </row>
    <row r="269" spans="1:18">
      <c r="A269" s="27">
        <f t="shared" ca="1" si="53"/>
        <v>46088</v>
      </c>
      <c r="B269" s="20"/>
      <c r="C269" s="21"/>
      <c r="D269" s="20"/>
      <c r="E269" s="21"/>
      <c r="F269" s="22"/>
      <c r="G269" s="22"/>
      <c r="H269" s="34" t="str">
        <f t="shared" si="48"/>
        <v/>
      </c>
      <c r="I269" s="34" t="str">
        <f t="shared" si="49"/>
        <v/>
      </c>
      <c r="J269" s="34" t="str">
        <f t="shared" si="50"/>
        <v/>
      </c>
      <c r="K269" s="34" t="str">
        <f t="shared" si="51"/>
        <v/>
      </c>
      <c r="L269" s="34" t="str">
        <f t="shared" si="52"/>
        <v/>
      </c>
      <c r="M269" s="32"/>
      <c r="N269" s="190"/>
      <c r="O269" s="190"/>
      <c r="P269" s="190"/>
      <c r="Q269" s="190"/>
      <c r="R269" s="23"/>
    </row>
    <row r="270" spans="1:18">
      <c r="A270" s="27">
        <f t="shared" ca="1" si="53"/>
        <v>46089</v>
      </c>
      <c r="B270" s="20"/>
      <c r="C270" s="21"/>
      <c r="D270" s="20"/>
      <c r="E270" s="21"/>
      <c r="F270" s="22"/>
      <c r="G270" s="22"/>
      <c r="H270" s="34" t="str">
        <f t="shared" si="48"/>
        <v/>
      </c>
      <c r="I270" s="34" t="str">
        <f t="shared" si="49"/>
        <v/>
      </c>
      <c r="J270" s="34" t="str">
        <f t="shared" si="50"/>
        <v/>
      </c>
      <c r="K270" s="34" t="str">
        <f t="shared" si="51"/>
        <v/>
      </c>
      <c r="L270" s="34" t="str">
        <f t="shared" si="52"/>
        <v/>
      </c>
      <c r="M270" s="32"/>
      <c r="N270" s="190"/>
      <c r="O270" s="190"/>
      <c r="P270" s="190"/>
      <c r="Q270" s="190"/>
      <c r="R270" s="23"/>
    </row>
    <row r="271" spans="1:18">
      <c r="A271" s="27">
        <f t="shared" ca="1" si="53"/>
        <v>46090</v>
      </c>
      <c r="B271" s="20"/>
      <c r="C271" s="21"/>
      <c r="D271" s="20"/>
      <c r="E271" s="21"/>
      <c r="F271" s="22"/>
      <c r="G271" s="22"/>
      <c r="H271" s="34" t="str">
        <f t="shared" si="48"/>
        <v/>
      </c>
      <c r="I271" s="34" t="str">
        <f t="shared" si="49"/>
        <v/>
      </c>
      <c r="J271" s="34" t="str">
        <f t="shared" si="50"/>
        <v/>
      </c>
      <c r="K271" s="34" t="str">
        <f t="shared" si="51"/>
        <v/>
      </c>
      <c r="L271" s="34" t="str">
        <f t="shared" si="52"/>
        <v/>
      </c>
      <c r="M271" s="32"/>
      <c r="N271" s="190"/>
      <c r="O271" s="190"/>
      <c r="P271" s="190"/>
      <c r="Q271" s="190"/>
      <c r="R271" s="23"/>
    </row>
    <row r="272" spans="1:18">
      <c r="A272" s="27">
        <f t="shared" ca="1" si="53"/>
        <v>46091</v>
      </c>
      <c r="B272" s="20"/>
      <c r="C272" s="21"/>
      <c r="D272" s="20"/>
      <c r="E272" s="21"/>
      <c r="F272" s="22"/>
      <c r="G272" s="22"/>
      <c r="H272" s="34" t="str">
        <f t="shared" si="48"/>
        <v/>
      </c>
      <c r="I272" s="34" t="str">
        <f t="shared" si="49"/>
        <v/>
      </c>
      <c r="J272" s="34" t="str">
        <f t="shared" si="50"/>
        <v/>
      </c>
      <c r="K272" s="34" t="str">
        <f t="shared" si="51"/>
        <v/>
      </c>
      <c r="L272" s="34" t="str">
        <f t="shared" si="52"/>
        <v/>
      </c>
      <c r="M272" s="32"/>
      <c r="N272" s="190"/>
      <c r="O272" s="190"/>
      <c r="P272" s="190"/>
      <c r="Q272" s="190"/>
      <c r="R272" s="23"/>
    </row>
    <row r="273" spans="1:18">
      <c r="A273" s="27">
        <f t="shared" ca="1" si="53"/>
        <v>46092</v>
      </c>
      <c r="B273" s="20"/>
      <c r="C273" s="21"/>
      <c r="D273" s="20"/>
      <c r="E273" s="21"/>
      <c r="F273" s="22"/>
      <c r="G273" s="22"/>
      <c r="H273" s="34" t="str">
        <f t="shared" si="48"/>
        <v/>
      </c>
      <c r="I273" s="34" t="str">
        <f t="shared" si="49"/>
        <v/>
      </c>
      <c r="J273" s="34" t="str">
        <f t="shared" si="50"/>
        <v/>
      </c>
      <c r="K273" s="34" t="str">
        <f t="shared" si="51"/>
        <v/>
      </c>
      <c r="L273" s="34" t="str">
        <f t="shared" si="52"/>
        <v/>
      </c>
      <c r="M273" s="32"/>
      <c r="N273" s="190"/>
      <c r="O273" s="190"/>
      <c r="P273" s="190"/>
      <c r="Q273" s="190"/>
      <c r="R273" s="23"/>
    </row>
    <row r="274" spans="1:18">
      <c r="A274" s="27">
        <f t="shared" ca="1" si="53"/>
        <v>46093</v>
      </c>
      <c r="B274" s="20"/>
      <c r="C274" s="21"/>
      <c r="D274" s="20"/>
      <c r="E274" s="21"/>
      <c r="F274" s="22"/>
      <c r="G274" s="22"/>
      <c r="H274" s="34" t="str">
        <f t="shared" si="48"/>
        <v/>
      </c>
      <c r="I274" s="34" t="str">
        <f t="shared" si="49"/>
        <v/>
      </c>
      <c r="J274" s="34" t="str">
        <f t="shared" si="50"/>
        <v/>
      </c>
      <c r="K274" s="34" t="str">
        <f t="shared" si="51"/>
        <v/>
      </c>
      <c r="L274" s="34" t="str">
        <f t="shared" si="52"/>
        <v/>
      </c>
      <c r="M274" s="32"/>
      <c r="N274" s="190"/>
      <c r="O274" s="190"/>
      <c r="P274" s="190"/>
      <c r="Q274" s="190"/>
      <c r="R274" s="23"/>
    </row>
    <row r="275" spans="1:18">
      <c r="A275" s="27">
        <f t="shared" ca="1" si="53"/>
        <v>46094</v>
      </c>
      <c r="B275" s="20"/>
      <c r="C275" s="21"/>
      <c r="D275" s="20"/>
      <c r="E275" s="21"/>
      <c r="F275" s="22"/>
      <c r="G275" s="22"/>
      <c r="H275" s="34" t="str">
        <f t="shared" si="48"/>
        <v/>
      </c>
      <c r="I275" s="34" t="str">
        <f t="shared" si="49"/>
        <v/>
      </c>
      <c r="J275" s="34" t="str">
        <f t="shared" si="50"/>
        <v/>
      </c>
      <c r="K275" s="34" t="str">
        <f t="shared" si="51"/>
        <v/>
      </c>
      <c r="L275" s="34" t="str">
        <f t="shared" si="52"/>
        <v/>
      </c>
      <c r="M275" s="32"/>
      <c r="N275" s="190"/>
      <c r="O275" s="190"/>
      <c r="P275" s="190"/>
      <c r="Q275" s="190"/>
      <c r="R275" s="23"/>
    </row>
    <row r="276" spans="1:18">
      <c r="A276" s="27">
        <f t="shared" ca="1" si="53"/>
        <v>46095</v>
      </c>
      <c r="B276" s="20"/>
      <c r="C276" s="21"/>
      <c r="D276" s="20"/>
      <c r="E276" s="21"/>
      <c r="F276" s="22"/>
      <c r="G276" s="22"/>
      <c r="H276" s="34" t="str">
        <f t="shared" si="48"/>
        <v/>
      </c>
      <c r="I276" s="34" t="str">
        <f t="shared" si="49"/>
        <v/>
      </c>
      <c r="J276" s="34" t="str">
        <f t="shared" si="50"/>
        <v/>
      </c>
      <c r="K276" s="34" t="str">
        <f t="shared" si="51"/>
        <v/>
      </c>
      <c r="L276" s="34" t="str">
        <f t="shared" si="52"/>
        <v/>
      </c>
      <c r="M276" s="32"/>
      <c r="N276" s="190"/>
      <c r="O276" s="190"/>
      <c r="P276" s="190"/>
      <c r="Q276" s="190"/>
      <c r="R276" s="23"/>
    </row>
    <row r="277" spans="1:18">
      <c r="A277" s="27">
        <f t="shared" ca="1" si="53"/>
        <v>46096</v>
      </c>
      <c r="B277" s="20"/>
      <c r="C277" s="21"/>
      <c r="D277" s="20"/>
      <c r="E277" s="21"/>
      <c r="F277" s="22"/>
      <c r="G277" s="22"/>
      <c r="H277" s="34" t="str">
        <f t="shared" si="48"/>
        <v/>
      </c>
      <c r="I277" s="34" t="str">
        <f t="shared" si="49"/>
        <v/>
      </c>
      <c r="J277" s="34" t="str">
        <f t="shared" si="50"/>
        <v/>
      </c>
      <c r="K277" s="34" t="str">
        <f t="shared" si="51"/>
        <v/>
      </c>
      <c r="L277" s="34" t="str">
        <f t="shared" si="52"/>
        <v/>
      </c>
      <c r="M277" s="32"/>
      <c r="N277" s="190"/>
      <c r="O277" s="190"/>
      <c r="P277" s="190"/>
      <c r="Q277" s="190"/>
      <c r="R277" s="23"/>
    </row>
    <row r="278" spans="1:18">
      <c r="A278" s="27">
        <f t="shared" ca="1" si="53"/>
        <v>46097</v>
      </c>
      <c r="B278" s="20"/>
      <c r="C278" s="21"/>
      <c r="D278" s="20"/>
      <c r="E278" s="21"/>
      <c r="F278" s="22"/>
      <c r="G278" s="22"/>
      <c r="H278" s="34" t="str">
        <f t="shared" si="48"/>
        <v/>
      </c>
      <c r="I278" s="34" t="str">
        <f t="shared" si="49"/>
        <v/>
      </c>
      <c r="J278" s="34" t="str">
        <f t="shared" si="50"/>
        <v/>
      </c>
      <c r="K278" s="34" t="str">
        <f t="shared" si="51"/>
        <v/>
      </c>
      <c r="L278" s="34" t="str">
        <f t="shared" si="52"/>
        <v/>
      </c>
      <c r="M278" s="32"/>
      <c r="N278" s="190"/>
      <c r="O278" s="190"/>
      <c r="P278" s="190"/>
      <c r="Q278" s="190"/>
      <c r="R278" s="23"/>
    </row>
    <row r="279" spans="1:18">
      <c r="A279" s="27">
        <f t="shared" ca="1" si="53"/>
        <v>46098</v>
      </c>
      <c r="B279" s="20"/>
      <c r="C279" s="21"/>
      <c r="D279" s="20"/>
      <c r="E279" s="21"/>
      <c r="F279" s="22"/>
      <c r="G279" s="22"/>
      <c r="H279" s="34" t="str">
        <f t="shared" si="48"/>
        <v/>
      </c>
      <c r="I279" s="34" t="str">
        <f t="shared" si="49"/>
        <v/>
      </c>
      <c r="J279" s="34" t="str">
        <f t="shared" si="50"/>
        <v/>
      </c>
      <c r="K279" s="34" t="str">
        <f t="shared" si="51"/>
        <v/>
      </c>
      <c r="L279" s="34" t="str">
        <f t="shared" si="52"/>
        <v/>
      </c>
      <c r="M279" s="32"/>
      <c r="N279" s="190"/>
      <c r="O279" s="190"/>
      <c r="P279" s="190"/>
      <c r="Q279" s="190"/>
      <c r="R279" s="23"/>
    </row>
    <row r="280" spans="1:18">
      <c r="A280" s="27">
        <f t="shared" ca="1" si="53"/>
        <v>46099</v>
      </c>
      <c r="B280" s="20"/>
      <c r="C280" s="21"/>
      <c r="D280" s="20"/>
      <c r="E280" s="21"/>
      <c r="F280" s="22"/>
      <c r="G280" s="22"/>
      <c r="H280" s="34" t="str">
        <f t="shared" si="48"/>
        <v/>
      </c>
      <c r="I280" s="34" t="str">
        <f t="shared" si="49"/>
        <v/>
      </c>
      <c r="J280" s="34" t="str">
        <f t="shared" si="50"/>
        <v/>
      </c>
      <c r="K280" s="34" t="str">
        <f t="shared" si="51"/>
        <v/>
      </c>
      <c r="L280" s="34" t="str">
        <f t="shared" si="52"/>
        <v/>
      </c>
      <c r="M280" s="32"/>
      <c r="N280" s="190"/>
      <c r="O280" s="190"/>
      <c r="P280" s="190"/>
      <c r="Q280" s="190"/>
      <c r="R280" s="23"/>
    </row>
    <row r="281" spans="1:18">
      <c r="A281" s="27">
        <f t="shared" ca="1" si="53"/>
        <v>46100</v>
      </c>
      <c r="B281" s="20"/>
      <c r="C281" s="21"/>
      <c r="D281" s="20"/>
      <c r="E281" s="21"/>
      <c r="F281" s="22"/>
      <c r="G281" s="22"/>
      <c r="H281" s="34" t="str">
        <f t="shared" si="48"/>
        <v/>
      </c>
      <c r="I281" s="34" t="str">
        <f t="shared" si="49"/>
        <v/>
      </c>
      <c r="J281" s="34" t="str">
        <f t="shared" si="50"/>
        <v/>
      </c>
      <c r="K281" s="34" t="str">
        <f t="shared" si="51"/>
        <v/>
      </c>
      <c r="L281" s="34" t="str">
        <f t="shared" si="52"/>
        <v/>
      </c>
      <c r="M281" s="32"/>
      <c r="N281" s="190"/>
      <c r="O281" s="190"/>
      <c r="P281" s="190"/>
      <c r="Q281" s="190"/>
      <c r="R281" s="23"/>
    </row>
    <row r="282" spans="1:18">
      <c r="A282" s="27">
        <f t="shared" ca="1" si="53"/>
        <v>46101</v>
      </c>
      <c r="B282" s="20"/>
      <c r="C282" s="21"/>
      <c r="D282" s="20"/>
      <c r="E282" s="21"/>
      <c r="F282" s="22"/>
      <c r="G282" s="22"/>
      <c r="H282" s="34" t="str">
        <f t="shared" si="48"/>
        <v/>
      </c>
      <c r="I282" s="34" t="str">
        <f t="shared" si="49"/>
        <v/>
      </c>
      <c r="J282" s="34" t="str">
        <f t="shared" si="50"/>
        <v/>
      </c>
      <c r="K282" s="34" t="str">
        <f t="shared" si="51"/>
        <v/>
      </c>
      <c r="L282" s="34" t="str">
        <f t="shared" si="52"/>
        <v/>
      </c>
      <c r="M282" s="32"/>
      <c r="N282" s="190"/>
      <c r="O282" s="190"/>
      <c r="P282" s="190"/>
      <c r="Q282" s="190"/>
      <c r="R282" s="23"/>
    </row>
    <row r="283" spans="1:18">
      <c r="A283" s="27">
        <f t="shared" ca="1" si="53"/>
        <v>46102</v>
      </c>
      <c r="B283" s="20"/>
      <c r="C283" s="21"/>
      <c r="D283" s="20"/>
      <c r="E283" s="21"/>
      <c r="F283" s="22"/>
      <c r="G283" s="22"/>
      <c r="H283" s="34" t="str">
        <f t="shared" si="48"/>
        <v/>
      </c>
      <c r="I283" s="34" t="str">
        <f t="shared" si="49"/>
        <v/>
      </c>
      <c r="J283" s="34" t="str">
        <f t="shared" si="50"/>
        <v/>
      </c>
      <c r="K283" s="34" t="str">
        <f t="shared" si="51"/>
        <v/>
      </c>
      <c r="L283" s="34" t="str">
        <f t="shared" si="52"/>
        <v/>
      </c>
      <c r="M283" s="32"/>
      <c r="N283" s="190"/>
      <c r="O283" s="190"/>
      <c r="P283" s="190"/>
      <c r="Q283" s="190"/>
      <c r="R283" s="23"/>
    </row>
    <row r="284" spans="1:18">
      <c r="A284" s="27">
        <f t="shared" ca="1" si="53"/>
        <v>46103</v>
      </c>
      <c r="B284" s="20"/>
      <c r="C284" s="21"/>
      <c r="D284" s="20"/>
      <c r="E284" s="21"/>
      <c r="F284" s="22"/>
      <c r="G284" s="22"/>
      <c r="H284" s="34" t="str">
        <f t="shared" si="48"/>
        <v/>
      </c>
      <c r="I284" s="34" t="str">
        <f t="shared" si="49"/>
        <v/>
      </c>
      <c r="J284" s="34" t="str">
        <f t="shared" si="50"/>
        <v/>
      </c>
      <c r="K284" s="34" t="str">
        <f t="shared" si="51"/>
        <v/>
      </c>
      <c r="L284" s="34" t="str">
        <f t="shared" si="52"/>
        <v/>
      </c>
      <c r="M284" s="32"/>
      <c r="N284" s="190"/>
      <c r="O284" s="190"/>
      <c r="P284" s="190"/>
      <c r="Q284" s="190"/>
      <c r="R284" s="23"/>
    </row>
    <row r="285" spans="1:18">
      <c r="A285" s="27">
        <f t="shared" ca="1" si="53"/>
        <v>46104</v>
      </c>
      <c r="B285" s="20"/>
      <c r="C285" s="21"/>
      <c r="D285" s="20"/>
      <c r="E285" s="21"/>
      <c r="F285" s="22"/>
      <c r="G285" s="22"/>
      <c r="H285" s="34" t="str">
        <f t="shared" si="48"/>
        <v/>
      </c>
      <c r="I285" s="34" t="str">
        <f t="shared" si="49"/>
        <v/>
      </c>
      <c r="J285" s="34" t="str">
        <f t="shared" si="50"/>
        <v/>
      </c>
      <c r="K285" s="34" t="str">
        <f t="shared" si="51"/>
        <v/>
      </c>
      <c r="L285" s="34" t="str">
        <f t="shared" si="52"/>
        <v/>
      </c>
      <c r="M285" s="32"/>
      <c r="N285" s="190"/>
      <c r="O285" s="190"/>
      <c r="P285" s="190"/>
      <c r="Q285" s="190"/>
      <c r="R285" s="23"/>
    </row>
    <row r="286" spans="1:18">
      <c r="A286" s="27">
        <f t="shared" ca="1" si="53"/>
        <v>46105</v>
      </c>
      <c r="B286" s="20"/>
      <c r="C286" s="21"/>
      <c r="D286" s="20"/>
      <c r="E286" s="21"/>
      <c r="F286" s="22"/>
      <c r="G286" s="22"/>
      <c r="H286" s="34" t="str">
        <f t="shared" si="48"/>
        <v/>
      </c>
      <c r="I286" s="34" t="str">
        <f t="shared" si="49"/>
        <v/>
      </c>
      <c r="J286" s="34" t="str">
        <f t="shared" si="50"/>
        <v/>
      </c>
      <c r="K286" s="34" t="str">
        <f t="shared" si="51"/>
        <v/>
      </c>
      <c r="L286" s="34" t="str">
        <f t="shared" si="52"/>
        <v/>
      </c>
      <c r="M286" s="32"/>
      <c r="N286" s="190"/>
      <c r="O286" s="190"/>
      <c r="P286" s="190"/>
      <c r="Q286" s="190"/>
      <c r="R286" s="23"/>
    </row>
    <row r="287" spans="1:18">
      <c r="A287" s="27">
        <f t="shared" ca="1" si="53"/>
        <v>46106</v>
      </c>
      <c r="B287" s="20"/>
      <c r="C287" s="21"/>
      <c r="D287" s="20"/>
      <c r="E287" s="21"/>
      <c r="F287" s="22"/>
      <c r="G287" s="22"/>
      <c r="H287" s="34" t="str">
        <f t="shared" si="48"/>
        <v/>
      </c>
      <c r="I287" s="34" t="str">
        <f t="shared" si="49"/>
        <v/>
      </c>
      <c r="J287" s="34" t="str">
        <f t="shared" si="50"/>
        <v/>
      </c>
      <c r="K287" s="34" t="str">
        <f t="shared" si="51"/>
        <v/>
      </c>
      <c r="L287" s="34" t="str">
        <f t="shared" si="52"/>
        <v/>
      </c>
      <c r="M287" s="32"/>
      <c r="N287" s="190"/>
      <c r="O287" s="190"/>
      <c r="P287" s="190"/>
      <c r="Q287" s="190"/>
      <c r="R287" s="23"/>
    </row>
    <row r="288" spans="1:18">
      <c r="A288" s="27">
        <f t="shared" ca="1" si="53"/>
        <v>46107</v>
      </c>
      <c r="B288" s="20"/>
      <c r="C288" s="21"/>
      <c r="D288" s="20"/>
      <c r="E288" s="21"/>
      <c r="F288" s="22"/>
      <c r="G288" s="22"/>
      <c r="H288" s="34" t="str">
        <f t="shared" si="48"/>
        <v/>
      </c>
      <c r="I288" s="34" t="str">
        <f t="shared" si="49"/>
        <v/>
      </c>
      <c r="J288" s="34" t="str">
        <f t="shared" si="50"/>
        <v/>
      </c>
      <c r="K288" s="34" t="str">
        <f t="shared" si="51"/>
        <v/>
      </c>
      <c r="L288" s="34" t="str">
        <f t="shared" si="52"/>
        <v/>
      </c>
      <c r="M288" s="32"/>
      <c r="N288" s="190"/>
      <c r="O288" s="190"/>
      <c r="P288" s="190"/>
      <c r="Q288" s="190"/>
      <c r="R288" s="23"/>
    </row>
    <row r="289" spans="1:18">
      <c r="A289" s="27">
        <f t="shared" ca="1" si="53"/>
        <v>46108</v>
      </c>
      <c r="B289" s="20"/>
      <c r="C289" s="21"/>
      <c r="D289" s="20"/>
      <c r="E289" s="21"/>
      <c r="F289" s="22"/>
      <c r="G289" s="22"/>
      <c r="H289" s="34" t="str">
        <f t="shared" si="48"/>
        <v/>
      </c>
      <c r="I289" s="34" t="str">
        <f t="shared" si="49"/>
        <v/>
      </c>
      <c r="J289" s="34" t="str">
        <f t="shared" si="50"/>
        <v/>
      </c>
      <c r="K289" s="34" t="str">
        <f t="shared" si="51"/>
        <v/>
      </c>
      <c r="L289" s="34" t="str">
        <f>IF(AND($B289="",$D289=""),"",($C289-$B289-$F289)+($E289-$D289-$G289))</f>
        <v/>
      </c>
      <c r="M289" s="32"/>
      <c r="N289" s="190"/>
      <c r="O289" s="190"/>
      <c r="P289" s="190"/>
      <c r="Q289" s="190"/>
      <c r="R289" s="23"/>
    </row>
    <row r="290" spans="1:18">
      <c r="A290" s="27">
        <f t="shared" ca="1" si="53"/>
        <v>46109</v>
      </c>
      <c r="B290" s="20"/>
      <c r="C290" s="21"/>
      <c r="D290" s="20"/>
      <c r="E290" s="21"/>
      <c r="F290" s="22"/>
      <c r="G290" s="22"/>
      <c r="H290" s="34" t="str">
        <f t="shared" si="48"/>
        <v/>
      </c>
      <c r="I290" s="34" t="str">
        <f t="shared" si="49"/>
        <v/>
      </c>
      <c r="J290" s="34" t="str">
        <f t="shared" si="50"/>
        <v/>
      </c>
      <c r="K290" s="34" t="str">
        <f t="shared" si="51"/>
        <v/>
      </c>
      <c r="L290" s="34" t="str">
        <f>IF(AND($B290="",$D290=""),"",($C290-$B290-$F290)+($E290-$D290-$G290))</f>
        <v/>
      </c>
      <c r="M290" s="32"/>
      <c r="N290" s="190"/>
      <c r="O290" s="190"/>
      <c r="P290" s="190"/>
      <c r="Q290" s="190"/>
      <c r="R290" s="23"/>
    </row>
    <row r="291" spans="1:18">
      <c r="A291" s="27">
        <f t="shared" ca="1" si="53"/>
        <v>46110</v>
      </c>
      <c r="B291" s="20"/>
      <c r="C291" s="21"/>
      <c r="D291" s="20"/>
      <c r="E291" s="21"/>
      <c r="F291" s="22"/>
      <c r="G291" s="22"/>
      <c r="H291" s="34" t="str">
        <f t="shared" si="48"/>
        <v/>
      </c>
      <c r="I291" s="34" t="str">
        <f t="shared" si="49"/>
        <v/>
      </c>
      <c r="J291" s="34" t="str">
        <f t="shared" si="50"/>
        <v/>
      </c>
      <c r="K291" s="34" t="str">
        <f t="shared" si="51"/>
        <v/>
      </c>
      <c r="L291" s="34" t="str">
        <f>IF(AND($B291="",$D291=""),"",($C291-$B291-$F291)+($E291-$D291-$G291))</f>
        <v/>
      </c>
      <c r="M291" s="32"/>
      <c r="N291" s="190"/>
      <c r="O291" s="190"/>
      <c r="P291" s="190"/>
      <c r="Q291" s="190"/>
      <c r="R291" s="23"/>
    </row>
    <row r="292" spans="1:18">
      <c r="A292" s="27">
        <f t="shared" ca="1" si="53"/>
        <v>46111</v>
      </c>
      <c r="B292" s="20"/>
      <c r="C292" s="21"/>
      <c r="D292" s="20"/>
      <c r="E292" s="21"/>
      <c r="F292" s="22"/>
      <c r="G292" s="22"/>
      <c r="H292" s="34" t="str">
        <f t="shared" si="48"/>
        <v/>
      </c>
      <c r="I292" s="34" t="str">
        <f t="shared" si="49"/>
        <v/>
      </c>
      <c r="J292" s="34" t="str">
        <f t="shared" si="50"/>
        <v/>
      </c>
      <c r="K292" s="34" t="str">
        <f t="shared" si="51"/>
        <v/>
      </c>
      <c r="L292" s="34" t="str">
        <f>IF(AND($B292="",$D292=""),"",($C292-$B292-$F292)+($E292-$D292-$G292))</f>
        <v/>
      </c>
      <c r="M292" s="32"/>
      <c r="N292" s="190"/>
      <c r="O292" s="190"/>
      <c r="P292" s="190"/>
      <c r="Q292" s="190"/>
      <c r="R292" s="23"/>
    </row>
    <row r="293" spans="1:18">
      <c r="A293" s="27">
        <f t="shared" ca="1" si="53"/>
        <v>46112</v>
      </c>
      <c r="B293" s="20"/>
      <c r="C293" s="21"/>
      <c r="D293" s="20"/>
      <c r="E293" s="21"/>
      <c r="F293" s="22"/>
      <c r="G293" s="22"/>
      <c r="H293" s="34" t="str">
        <f t="shared" si="48"/>
        <v/>
      </c>
      <c r="I293" s="34" t="str">
        <f t="shared" si="49"/>
        <v/>
      </c>
      <c r="J293" s="34" t="str">
        <f t="shared" si="50"/>
        <v/>
      </c>
      <c r="K293" s="34" t="str">
        <f t="shared" si="51"/>
        <v/>
      </c>
      <c r="L293" s="34" t="str">
        <f>IF(AND($B293="",$D293=""),"",($C293-$B293-$F293)+($E293-$D293-$G293))</f>
        <v/>
      </c>
      <c r="M293" s="32"/>
      <c r="N293" s="190"/>
      <c r="O293" s="190"/>
      <c r="P293" s="190"/>
      <c r="Q293" s="190"/>
      <c r="R293" s="23"/>
    </row>
    <row r="294" spans="1:18">
      <c r="A294" s="5" t="s">
        <v>11</v>
      </c>
      <c r="B294" s="191"/>
      <c r="C294" s="192"/>
      <c r="D294" s="191"/>
      <c r="E294" s="192"/>
      <c r="F294" s="26" t="str">
        <f>IF(SUM($F263:$F293)=0,"",SUM($F263:$F293))</f>
        <v/>
      </c>
      <c r="G294" s="26" t="str">
        <f>IF(SUM($G263:$G293)=0,"",SUM($G263:$G293))</f>
        <v/>
      </c>
      <c r="H294" s="26" t="str">
        <f>IF(SUM(H263:H293)=0,"",SUM(H263:H293))</f>
        <v/>
      </c>
      <c r="I294" s="26" t="str">
        <f>IF(SUM(I263:I293)=0,"",SUM(I263:I293))</f>
        <v/>
      </c>
      <c r="J294" s="26" t="str">
        <f t="shared" ref="J294:K294" si="54">IF(SUM(J263:J293)=0,"",SUM(J263:J293))</f>
        <v/>
      </c>
      <c r="K294" s="26" t="str">
        <f t="shared" si="54"/>
        <v/>
      </c>
      <c r="L294" s="26" t="str">
        <f>IF(SUM($L263:$L293)=0,"",SUM($L263:$L293))</f>
        <v/>
      </c>
      <c r="M294" s="33"/>
      <c r="N294" s="193"/>
      <c r="O294" s="193"/>
      <c r="P294" s="193"/>
      <c r="Q294" s="193"/>
      <c r="R294" s="6"/>
    </row>
  </sheetData>
  <sheetProtection algorithmName="SHA-512" hashValue="8RWs+XZSTdAmssqUB9esKJ8arMvDPQDN6f5gL/75BANgTYJa0OEuyvA+Lf4NqIiCAOXYQZRpS8B6CWzIRi1GNA==" saltValue="o45ScQ7hRafr+437WYcURA==" spinCount="100000" sheet="1" formatRows="0"/>
  <mergeCells count="371">
    <mergeCell ref="A8:A10"/>
    <mergeCell ref="B8:E8"/>
    <mergeCell ref="F8:G9"/>
    <mergeCell ref="H8:K8"/>
    <mergeCell ref="L8:L10"/>
    <mergeCell ref="M8:M10"/>
    <mergeCell ref="N8:Q10"/>
    <mergeCell ref="R8:R10"/>
    <mergeCell ref="B9:C9"/>
    <mergeCell ref="D9:E9"/>
    <mergeCell ref="H9:I9"/>
    <mergeCell ref="J9:K9"/>
    <mergeCell ref="N11:Q11"/>
    <mergeCell ref="B4:L4"/>
    <mergeCell ref="P4:R4"/>
    <mergeCell ref="B5:L5"/>
    <mergeCell ref="N18:Q18"/>
    <mergeCell ref="N19:Q19"/>
    <mergeCell ref="N20:Q20"/>
    <mergeCell ref="N21:Q21"/>
    <mergeCell ref="N22:Q22"/>
    <mergeCell ref="N23:Q23"/>
    <mergeCell ref="N12:Q12"/>
    <mergeCell ref="N13:Q13"/>
    <mergeCell ref="N14:Q14"/>
    <mergeCell ref="N15:Q15"/>
    <mergeCell ref="N16:Q16"/>
    <mergeCell ref="N17:Q17"/>
    <mergeCell ref="N30:Q30"/>
    <mergeCell ref="N31:Q31"/>
    <mergeCell ref="N32:Q32"/>
    <mergeCell ref="N33:Q33"/>
    <mergeCell ref="N34:Q34"/>
    <mergeCell ref="N35:Q35"/>
    <mergeCell ref="N24:Q24"/>
    <mergeCell ref="N25:Q25"/>
    <mergeCell ref="N26:Q26"/>
    <mergeCell ref="N27:Q27"/>
    <mergeCell ref="N28:Q28"/>
    <mergeCell ref="N29:Q29"/>
    <mergeCell ref="A44:A46"/>
    <mergeCell ref="B44:E44"/>
    <mergeCell ref="F44:G45"/>
    <mergeCell ref="H44:K44"/>
    <mergeCell ref="L44:L46"/>
    <mergeCell ref="M44:M46"/>
    <mergeCell ref="N44:Q46"/>
    <mergeCell ref="N36:Q36"/>
    <mergeCell ref="N37:Q37"/>
    <mergeCell ref="N38:Q38"/>
    <mergeCell ref="N39:Q39"/>
    <mergeCell ref="N40:Q40"/>
    <mergeCell ref="N41:Q41"/>
    <mergeCell ref="R44:R46"/>
    <mergeCell ref="B45:C45"/>
    <mergeCell ref="D45:E45"/>
    <mergeCell ref="H45:I45"/>
    <mergeCell ref="J45:K45"/>
    <mergeCell ref="N47:Q47"/>
    <mergeCell ref="B42:C42"/>
    <mergeCell ref="D42:E42"/>
    <mergeCell ref="N42:Q42"/>
    <mergeCell ref="N54:Q54"/>
    <mergeCell ref="N55:Q55"/>
    <mergeCell ref="N56:Q56"/>
    <mergeCell ref="N57:Q57"/>
    <mergeCell ref="N58:Q58"/>
    <mergeCell ref="N59:Q59"/>
    <mergeCell ref="N48:Q48"/>
    <mergeCell ref="N49:Q49"/>
    <mergeCell ref="N50:Q50"/>
    <mergeCell ref="N51:Q51"/>
    <mergeCell ref="N52:Q52"/>
    <mergeCell ref="N53:Q53"/>
    <mergeCell ref="N66:Q66"/>
    <mergeCell ref="N67:Q67"/>
    <mergeCell ref="N68:Q68"/>
    <mergeCell ref="N69:Q69"/>
    <mergeCell ref="N70:Q70"/>
    <mergeCell ref="N71:Q71"/>
    <mergeCell ref="N60:Q60"/>
    <mergeCell ref="N61:Q61"/>
    <mergeCell ref="N62:Q62"/>
    <mergeCell ref="N63:Q63"/>
    <mergeCell ref="N64:Q64"/>
    <mergeCell ref="N65:Q65"/>
    <mergeCell ref="A80:A82"/>
    <mergeCell ref="B80:E80"/>
    <mergeCell ref="F80:G81"/>
    <mergeCell ref="H80:K80"/>
    <mergeCell ref="L80:L82"/>
    <mergeCell ref="M80:M82"/>
    <mergeCell ref="N80:Q82"/>
    <mergeCell ref="N72:Q72"/>
    <mergeCell ref="N73:Q73"/>
    <mergeCell ref="N74:Q74"/>
    <mergeCell ref="N75:Q75"/>
    <mergeCell ref="N76:Q76"/>
    <mergeCell ref="N77:Q77"/>
    <mergeCell ref="R80:R82"/>
    <mergeCell ref="B81:C81"/>
    <mergeCell ref="D81:E81"/>
    <mergeCell ref="H81:I81"/>
    <mergeCell ref="J81:K81"/>
    <mergeCell ref="N83:Q83"/>
    <mergeCell ref="B78:C78"/>
    <mergeCell ref="D78:E78"/>
    <mergeCell ref="N78:Q78"/>
    <mergeCell ref="N90:Q90"/>
    <mergeCell ref="N91:Q91"/>
    <mergeCell ref="N92:Q92"/>
    <mergeCell ref="N93:Q93"/>
    <mergeCell ref="N94:Q94"/>
    <mergeCell ref="N95:Q95"/>
    <mergeCell ref="N84:Q84"/>
    <mergeCell ref="N85:Q85"/>
    <mergeCell ref="N86:Q86"/>
    <mergeCell ref="N87:Q87"/>
    <mergeCell ref="N88:Q88"/>
    <mergeCell ref="N89:Q89"/>
    <mergeCell ref="N102:Q102"/>
    <mergeCell ref="N103:Q103"/>
    <mergeCell ref="N104:Q104"/>
    <mergeCell ref="N105:Q105"/>
    <mergeCell ref="N106:Q106"/>
    <mergeCell ref="N107:Q107"/>
    <mergeCell ref="N96:Q96"/>
    <mergeCell ref="N97:Q97"/>
    <mergeCell ref="N98:Q98"/>
    <mergeCell ref="N99:Q99"/>
    <mergeCell ref="N100:Q100"/>
    <mergeCell ref="N101:Q101"/>
    <mergeCell ref="A116:A118"/>
    <mergeCell ref="B116:E116"/>
    <mergeCell ref="F116:G117"/>
    <mergeCell ref="H116:K116"/>
    <mergeCell ref="L116:L118"/>
    <mergeCell ref="M116:M118"/>
    <mergeCell ref="N116:Q118"/>
    <mergeCell ref="N108:Q108"/>
    <mergeCell ref="N109:Q109"/>
    <mergeCell ref="N110:Q110"/>
    <mergeCell ref="N111:Q111"/>
    <mergeCell ref="N112:Q112"/>
    <mergeCell ref="N113:Q113"/>
    <mergeCell ref="R116:R118"/>
    <mergeCell ref="B117:C117"/>
    <mergeCell ref="D117:E117"/>
    <mergeCell ref="H117:I117"/>
    <mergeCell ref="J117:K117"/>
    <mergeCell ref="N119:Q119"/>
    <mergeCell ref="B114:C114"/>
    <mergeCell ref="D114:E114"/>
    <mergeCell ref="N114:Q114"/>
    <mergeCell ref="N126:Q126"/>
    <mergeCell ref="N127:Q127"/>
    <mergeCell ref="N128:Q128"/>
    <mergeCell ref="N129:Q129"/>
    <mergeCell ref="N130:Q130"/>
    <mergeCell ref="N131:Q131"/>
    <mergeCell ref="N120:Q120"/>
    <mergeCell ref="N121:Q121"/>
    <mergeCell ref="N122:Q122"/>
    <mergeCell ref="N123:Q123"/>
    <mergeCell ref="N124:Q124"/>
    <mergeCell ref="N125:Q125"/>
    <mergeCell ref="N138:Q138"/>
    <mergeCell ref="N139:Q139"/>
    <mergeCell ref="N140:Q140"/>
    <mergeCell ref="N141:Q141"/>
    <mergeCell ref="N142:Q142"/>
    <mergeCell ref="N143:Q143"/>
    <mergeCell ref="N132:Q132"/>
    <mergeCell ref="N133:Q133"/>
    <mergeCell ref="N134:Q134"/>
    <mergeCell ref="N135:Q135"/>
    <mergeCell ref="N136:Q136"/>
    <mergeCell ref="N137:Q137"/>
    <mergeCell ref="A152:A154"/>
    <mergeCell ref="B152:E152"/>
    <mergeCell ref="F152:G153"/>
    <mergeCell ref="H152:K152"/>
    <mergeCell ref="L152:L154"/>
    <mergeCell ref="M152:M154"/>
    <mergeCell ref="N152:Q154"/>
    <mergeCell ref="N144:Q144"/>
    <mergeCell ref="N145:Q145"/>
    <mergeCell ref="N146:Q146"/>
    <mergeCell ref="N147:Q147"/>
    <mergeCell ref="N148:Q148"/>
    <mergeCell ref="N149:Q149"/>
    <mergeCell ref="R152:R154"/>
    <mergeCell ref="B153:C153"/>
    <mergeCell ref="D153:E153"/>
    <mergeCell ref="H153:I153"/>
    <mergeCell ref="J153:K153"/>
    <mergeCell ref="N155:Q155"/>
    <mergeCell ref="B150:C150"/>
    <mergeCell ref="D150:E150"/>
    <mergeCell ref="N150:Q150"/>
    <mergeCell ref="N162:Q162"/>
    <mergeCell ref="N163:Q163"/>
    <mergeCell ref="N164:Q164"/>
    <mergeCell ref="N165:Q165"/>
    <mergeCell ref="N166:Q166"/>
    <mergeCell ref="N167:Q167"/>
    <mergeCell ref="N156:Q156"/>
    <mergeCell ref="N157:Q157"/>
    <mergeCell ref="N158:Q158"/>
    <mergeCell ref="N159:Q159"/>
    <mergeCell ref="N160:Q160"/>
    <mergeCell ref="N161:Q161"/>
    <mergeCell ref="N174:Q174"/>
    <mergeCell ref="N175:Q175"/>
    <mergeCell ref="N176:Q176"/>
    <mergeCell ref="N177:Q177"/>
    <mergeCell ref="N178:Q178"/>
    <mergeCell ref="N179:Q179"/>
    <mergeCell ref="N168:Q168"/>
    <mergeCell ref="N169:Q169"/>
    <mergeCell ref="N170:Q170"/>
    <mergeCell ref="N171:Q171"/>
    <mergeCell ref="N172:Q172"/>
    <mergeCell ref="N173:Q173"/>
    <mergeCell ref="A188:A190"/>
    <mergeCell ref="B188:E188"/>
    <mergeCell ref="F188:G189"/>
    <mergeCell ref="H188:K188"/>
    <mergeCell ref="L188:L190"/>
    <mergeCell ref="M188:M190"/>
    <mergeCell ref="N188:Q190"/>
    <mergeCell ref="N180:Q180"/>
    <mergeCell ref="N181:Q181"/>
    <mergeCell ref="N182:Q182"/>
    <mergeCell ref="N183:Q183"/>
    <mergeCell ref="N184:Q184"/>
    <mergeCell ref="N185:Q185"/>
    <mergeCell ref="R188:R190"/>
    <mergeCell ref="B189:C189"/>
    <mergeCell ref="D189:E189"/>
    <mergeCell ref="H189:I189"/>
    <mergeCell ref="J189:K189"/>
    <mergeCell ref="N191:Q191"/>
    <mergeCell ref="B186:C186"/>
    <mergeCell ref="D186:E186"/>
    <mergeCell ref="N186:Q186"/>
    <mergeCell ref="N198:Q198"/>
    <mergeCell ref="N199:Q199"/>
    <mergeCell ref="N200:Q200"/>
    <mergeCell ref="N201:Q201"/>
    <mergeCell ref="N202:Q202"/>
    <mergeCell ref="N203:Q203"/>
    <mergeCell ref="N192:Q192"/>
    <mergeCell ref="N193:Q193"/>
    <mergeCell ref="N194:Q194"/>
    <mergeCell ref="N195:Q195"/>
    <mergeCell ref="N196:Q196"/>
    <mergeCell ref="N197:Q197"/>
    <mergeCell ref="N210:Q210"/>
    <mergeCell ref="N211:Q211"/>
    <mergeCell ref="N212:Q212"/>
    <mergeCell ref="N213:Q213"/>
    <mergeCell ref="N214:Q214"/>
    <mergeCell ref="N215:Q215"/>
    <mergeCell ref="N204:Q204"/>
    <mergeCell ref="N205:Q205"/>
    <mergeCell ref="N206:Q206"/>
    <mergeCell ref="N207:Q207"/>
    <mergeCell ref="N208:Q208"/>
    <mergeCell ref="N209:Q209"/>
    <mergeCell ref="A224:A226"/>
    <mergeCell ref="B224:E224"/>
    <mergeCell ref="F224:G225"/>
    <mergeCell ref="H224:K224"/>
    <mergeCell ref="L224:L226"/>
    <mergeCell ref="M224:M226"/>
    <mergeCell ref="N224:Q226"/>
    <mergeCell ref="N216:Q216"/>
    <mergeCell ref="N217:Q217"/>
    <mergeCell ref="N218:Q218"/>
    <mergeCell ref="N219:Q219"/>
    <mergeCell ref="N220:Q220"/>
    <mergeCell ref="N221:Q221"/>
    <mergeCell ref="R224:R226"/>
    <mergeCell ref="B225:C225"/>
    <mergeCell ref="D225:E225"/>
    <mergeCell ref="H225:I225"/>
    <mergeCell ref="J225:K225"/>
    <mergeCell ref="N227:Q227"/>
    <mergeCell ref="B222:C222"/>
    <mergeCell ref="D222:E222"/>
    <mergeCell ref="N222:Q222"/>
    <mergeCell ref="N234:Q234"/>
    <mergeCell ref="N235:Q235"/>
    <mergeCell ref="N236:Q236"/>
    <mergeCell ref="N237:Q237"/>
    <mergeCell ref="N238:Q238"/>
    <mergeCell ref="N239:Q239"/>
    <mergeCell ref="N228:Q228"/>
    <mergeCell ref="N229:Q229"/>
    <mergeCell ref="N230:Q230"/>
    <mergeCell ref="N231:Q231"/>
    <mergeCell ref="N232:Q232"/>
    <mergeCell ref="N233:Q233"/>
    <mergeCell ref="N246:Q246"/>
    <mergeCell ref="N247:Q247"/>
    <mergeCell ref="N248:Q248"/>
    <mergeCell ref="N249:Q249"/>
    <mergeCell ref="N250:Q250"/>
    <mergeCell ref="N251:Q251"/>
    <mergeCell ref="N240:Q240"/>
    <mergeCell ref="N241:Q241"/>
    <mergeCell ref="N242:Q242"/>
    <mergeCell ref="N243:Q243"/>
    <mergeCell ref="N244:Q244"/>
    <mergeCell ref="N245:Q245"/>
    <mergeCell ref="A260:A262"/>
    <mergeCell ref="B260:E260"/>
    <mergeCell ref="F260:G261"/>
    <mergeCell ref="H260:K260"/>
    <mergeCell ref="L260:L262"/>
    <mergeCell ref="M260:M262"/>
    <mergeCell ref="N260:Q262"/>
    <mergeCell ref="N252:Q252"/>
    <mergeCell ref="N253:Q253"/>
    <mergeCell ref="N254:Q254"/>
    <mergeCell ref="N255:Q255"/>
    <mergeCell ref="N256:Q256"/>
    <mergeCell ref="N257:Q257"/>
    <mergeCell ref="R260:R262"/>
    <mergeCell ref="B261:C261"/>
    <mergeCell ref="D261:E261"/>
    <mergeCell ref="H261:I261"/>
    <mergeCell ref="J261:K261"/>
    <mergeCell ref="N263:Q263"/>
    <mergeCell ref="B258:C258"/>
    <mergeCell ref="D258:E258"/>
    <mergeCell ref="N258:Q258"/>
    <mergeCell ref="N270:Q270"/>
    <mergeCell ref="N271:Q271"/>
    <mergeCell ref="N272:Q272"/>
    <mergeCell ref="N273:Q273"/>
    <mergeCell ref="N274:Q274"/>
    <mergeCell ref="N275:Q275"/>
    <mergeCell ref="N264:Q264"/>
    <mergeCell ref="N265:Q265"/>
    <mergeCell ref="N266:Q266"/>
    <mergeCell ref="N267:Q267"/>
    <mergeCell ref="N268:Q268"/>
    <mergeCell ref="N269:Q269"/>
    <mergeCell ref="N282:Q282"/>
    <mergeCell ref="N283:Q283"/>
    <mergeCell ref="N284:Q284"/>
    <mergeCell ref="N285:Q285"/>
    <mergeCell ref="N286:Q286"/>
    <mergeCell ref="N287:Q287"/>
    <mergeCell ref="N276:Q276"/>
    <mergeCell ref="N277:Q277"/>
    <mergeCell ref="N278:Q278"/>
    <mergeCell ref="N279:Q279"/>
    <mergeCell ref="N280:Q280"/>
    <mergeCell ref="N281:Q281"/>
    <mergeCell ref="B294:C294"/>
    <mergeCell ref="D294:E294"/>
    <mergeCell ref="N294:Q294"/>
    <mergeCell ref="N288:Q288"/>
    <mergeCell ref="N289:Q289"/>
    <mergeCell ref="N290:Q290"/>
    <mergeCell ref="N291:Q291"/>
    <mergeCell ref="N292:Q292"/>
    <mergeCell ref="N293:Q293"/>
  </mergeCells>
  <phoneticPr fontId="2"/>
  <conditionalFormatting sqref="A12:C13 F12:G13 A14:G41">
    <cfRule type="expression" dxfId="399" priority="9">
      <formula>OR(EDATE($A$11,1)-1&lt;$A12,DATEVALUE("2026/3/31")&lt;$A12)</formula>
    </cfRule>
  </conditionalFormatting>
  <conditionalFormatting sqref="A48:F76 M48:R77 A77:G77 L77">
    <cfRule type="expression" dxfId="398" priority="10">
      <formula>OR(EDATE($A$47,1)-1&lt;$A48,DATEVALUE("2026/3/31")&lt;$A48)</formula>
    </cfRule>
  </conditionalFormatting>
  <conditionalFormatting sqref="A84:G113">
    <cfRule type="expression" dxfId="397" priority="11">
      <formula>OR(EDATE($A$83,1)-1&lt;$A84,DATEVALUE("2026/3/31")&lt;$A84)</formula>
    </cfRule>
  </conditionalFormatting>
  <conditionalFormatting sqref="A120:G149 M120:R149 L149">
    <cfRule type="expression" dxfId="396" priority="12">
      <formula>OR(EDATE($A$119,1)-1&lt;$A120,DATEVALUE("2026/3/31")&lt;$A120)</formula>
    </cfRule>
  </conditionalFormatting>
  <conditionalFormatting sqref="A156:G185">
    <cfRule type="expression" dxfId="395" priority="13">
      <formula>OR(EDATE($A$155,1)-1&lt;$A156,DATEVALUE("2026/3/31")&lt;$A156)</formula>
    </cfRule>
  </conditionalFormatting>
  <conditionalFormatting sqref="A192:G221">
    <cfRule type="expression" dxfId="394" priority="14">
      <formula>OR(EDATE($A$191,1)-1&lt;$A192,DATEVALUE("2026/3/31")&lt;$A192)</formula>
    </cfRule>
  </conditionalFormatting>
  <conditionalFormatting sqref="A228:G257 M228:R257 L255:L257">
    <cfRule type="expression" dxfId="393" priority="15">
      <formula>OR(EDATE($A$227,1)-1&lt;$A228,DATEVALUE("2026/3/31")&lt;$A228)</formula>
    </cfRule>
  </conditionalFormatting>
  <conditionalFormatting sqref="A264:G293 L264:R293">
    <cfRule type="expression" dxfId="392" priority="16">
      <formula>OR(EDATE($A$263,1)-1&lt;$A264,DATEVALUE("2026/3/31")&lt;$A264)</formula>
    </cfRule>
  </conditionalFormatting>
  <conditionalFormatting sqref="B11:C11">
    <cfRule type="expression" dxfId="391" priority="3">
      <formula>OR(EDATE($A$11,1)-1&lt;$A11,DATEVALUE("2026/3/31")&lt;$A11)</formula>
    </cfRule>
  </conditionalFormatting>
  <conditionalFormatting sqref="B4:L5">
    <cfRule type="expression" dxfId="390" priority="8">
      <formula>IF(LEN(B4)&lt;1,TRUE,FALSE)</formula>
    </cfRule>
  </conditionalFormatting>
  <conditionalFormatting sqref="D13:E13">
    <cfRule type="expression" dxfId="389" priority="2">
      <formula>$M$12="✓"</formula>
    </cfRule>
  </conditionalFormatting>
  <conditionalFormatting sqref="M11">
    <cfRule type="expression" dxfId="388" priority="1">
      <formula>OR(EDATE($A$11,1)-1&lt;$A11,DATEVALUE("2026/3/31")&lt;$A11)</formula>
    </cfRule>
  </conditionalFormatting>
  <conditionalFormatting sqref="M12:R41">
    <cfRule type="expression" dxfId="387" priority="4">
      <formula>OR(EDATE($A$11,1)-1&lt;$A12,DATEVALUE("2026/3/31")&lt;$A12)</formula>
    </cfRule>
  </conditionalFormatting>
  <conditionalFormatting sqref="M84:R113">
    <cfRule type="expression" dxfId="386" priority="5">
      <formula>OR(EDATE($A$83,1)-1&lt;$A84,DATEVALUE("2026/3/31")&lt;$A84)</formula>
    </cfRule>
  </conditionalFormatting>
  <conditionalFormatting sqref="M156:R185">
    <cfRule type="expression" dxfId="385" priority="6">
      <formula>OR(EDATE($A$155,1)-1&lt;$A156,DATEVALUE("2026/3/31")&lt;$A156)</formula>
    </cfRule>
  </conditionalFormatting>
  <conditionalFormatting sqref="M192:R221">
    <cfRule type="expression" dxfId="384" priority="7">
      <formula>OR(EDATE($A$191,1)-1&lt;$A192,DATEVALUE("2026/3/31")&lt;$A192)</formula>
    </cfRule>
  </conditionalFormatting>
  <dataValidations count="3">
    <dataValidation operator="greaterThanOrEqual" allowBlank="1" showInputMessage="1" showErrorMessage="1" sqref="H191:K221 H155:K185 H227:K257 H11:K41 H119:K149 H47:K77 H83:K113 H263:K293" xr:uid="{DEEA7A95-3984-42AD-A24B-291472E6EC3F}"/>
    <dataValidation type="list" allowBlank="1" showInputMessage="1" showErrorMessage="1" sqref="M263:M293 M47:M76 M83:M113 M119:M149 M155:M185 M191:M221 M227:M257 M11:M41" xr:uid="{F757D083-377F-4E6A-AE9A-B087B832DED7}">
      <formula1>",✓所定,✓法定"</formula1>
    </dataValidation>
    <dataValidation type="time" operator="greaterThanOrEqual" allowBlank="1" showInputMessage="1" showErrorMessage="1" sqref="H114:K114 H78:K78 G42:K42 H222:K222 H258:K258 H186:K186 H150:K150 G11:G41 L11:L42 B11:F42 B47:G78 L47:L78 B83:G114 L83:L114 B119:G150 L119:L150 B155:G186 L155:L186 B191:G222 L191:L222 B227:G258 L227:L258 B263:G294 L263:L294 H294:K294" xr:uid="{33225A45-3C8E-454E-884D-438DDAA105C1}">
      <formula1>0</formula1>
    </dataValidation>
  </dataValidations>
  <printOptions horizontalCentered="1"/>
  <pageMargins left="0.51181102362204722" right="0.51181102362204722" top="0.55118110236220474" bottom="0.55118110236220474" header="0.31496062992125984" footer="0.31496062992125984"/>
  <pageSetup paperSize="9" scale="76" fitToHeight="0" orientation="portrait" r:id="rId1"/>
  <rowBreaks count="7" manualBreakCount="7">
    <brk id="42" max="16383" man="1"/>
    <brk id="78" max="16383" man="1"/>
    <brk id="114" max="16383" man="1"/>
    <brk id="150" max="16383" man="1"/>
    <brk id="186" max="16383" man="1"/>
    <brk id="222" max="16383" man="1"/>
    <brk id="258"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B83D68-307F-496B-801D-8B12B90F9E51}">
  <sheetPr>
    <tabColor rgb="FF66CCFF"/>
    <pageSetUpPr fitToPage="1"/>
  </sheetPr>
  <dimension ref="A1:V294"/>
  <sheetViews>
    <sheetView view="pageBreakPreview" zoomScale="115" zoomScaleNormal="100" zoomScaleSheetLayoutView="115" workbookViewId="0">
      <selection activeCell="B11" sqref="B11"/>
    </sheetView>
  </sheetViews>
  <sheetFormatPr defaultColWidth="8.75" defaultRowHeight="14.25"/>
  <cols>
    <col min="1" max="1" width="10.75" style="1" customWidth="1"/>
    <col min="2" max="7" width="7.125" style="1" customWidth="1"/>
    <col min="8" max="11" width="7.125" style="1" hidden="1" customWidth="1"/>
    <col min="12" max="12" width="7.125" style="1" customWidth="1"/>
    <col min="13" max="13" width="6.125" style="9" customWidth="1"/>
    <col min="14" max="14" width="5.75" style="1" customWidth="1"/>
    <col min="15" max="15" width="9.125" style="1" customWidth="1"/>
    <col min="16" max="17" width="8.75" style="1" customWidth="1"/>
    <col min="18" max="18" width="12.75" style="1" customWidth="1"/>
    <col min="19" max="21" width="8.75" style="1" hidden="1" customWidth="1"/>
    <col min="22" max="16384" width="8.75" style="1"/>
  </cols>
  <sheetData>
    <row r="1" spans="1:22" ht="16.5">
      <c r="A1" s="2" t="str" cm="1">
        <f t="array" aca="1" ref="A1" ca="1">"業務日誌" &amp; RIGHT(CELL("filename", A1),U1)</f>
        <v>業務日誌27</v>
      </c>
      <c r="B1" s="3"/>
      <c r="C1" s="3"/>
      <c r="D1" s="3"/>
      <c r="E1" s="3"/>
      <c r="F1" s="3"/>
      <c r="G1" s="3"/>
      <c r="H1" s="3"/>
      <c r="I1" s="3"/>
      <c r="J1" s="3"/>
      <c r="K1" s="3"/>
      <c r="L1" s="3"/>
      <c r="M1" s="3"/>
      <c r="N1" s="3"/>
      <c r="O1" s="3"/>
      <c r="P1" s="3"/>
      <c r="Q1" s="3"/>
      <c r="R1" s="3"/>
      <c r="S1" s="45" t="str" cm="1">
        <f t="array" aca="1" ref="S1" ca="1">"各月内訳表!$E" &amp; 5+ 27*(RIGHT(CELL("filename", A1),U1)-1)</f>
        <v>各月内訳表!$E707</v>
      </c>
      <c r="T1" s="45" t="str" cm="1">
        <f t="array" aca="1" ref="T1" ca="1">"各月内訳表!$G" &amp; 6+ 27*(RIGHT(CELL("filename", A1),U1)-1)</f>
        <v>各月内訳表!$G708</v>
      </c>
      <c r="U1" s="45" cm="1">
        <f t="array" aca="1" ref="U1" ca="1">LEN(CELL("filename",A1))-FIND("日誌",CELL("filename",A1))-1</f>
        <v>2</v>
      </c>
    </row>
    <row r="2" spans="1:22" ht="16.899999999999999" customHeight="1">
      <c r="L2" s="25"/>
      <c r="Q2" s="19" t="s">
        <v>13</v>
      </c>
      <c r="R2" s="163">
        <f>入力ボックス!C8</f>
        <v>0</v>
      </c>
      <c r="S2" s="45"/>
      <c r="T2" s="45"/>
      <c r="U2" s="45" cm="1">
        <f t="array" aca="1" ref="U2" ca="1">LEN(CELL("filename",I2))-FIND("日誌",CELL("filename",I2))-1</f>
        <v>2</v>
      </c>
    </row>
    <row r="3" spans="1:22" ht="16.899999999999999" customHeight="1">
      <c r="L3" s="25"/>
      <c r="Q3" s="19"/>
      <c r="R3" s="28"/>
    </row>
    <row r="4" spans="1:22">
      <c r="A4" s="24" t="s">
        <v>12</v>
      </c>
      <c r="B4" s="201" t="str">
        <f>IF(入力ボックス!$C$4="","",入力ボックス!$C$4)</f>
        <v/>
      </c>
      <c r="C4" s="201"/>
      <c r="D4" s="201"/>
      <c r="E4" s="201"/>
      <c r="F4" s="201"/>
      <c r="G4" s="201"/>
      <c r="H4" s="201"/>
      <c r="I4" s="201"/>
      <c r="J4" s="201"/>
      <c r="K4" s="201"/>
      <c r="L4" s="201"/>
      <c r="O4" s="24" t="s">
        <v>79</v>
      </c>
      <c r="P4" s="202"/>
      <c r="Q4" s="202"/>
      <c r="R4" s="202"/>
    </row>
    <row r="5" spans="1:22" ht="18.75" customHeight="1">
      <c r="A5" s="24" t="s">
        <v>21</v>
      </c>
      <c r="B5" s="201" t="str" cm="1">
        <f t="array" aca="1" ref="B5" ca="1">IF(INDIRECT(S1)="","",INDIRECT(S1))</f>
        <v/>
      </c>
      <c r="C5" s="201"/>
      <c r="D5" s="201"/>
      <c r="E5" s="201"/>
      <c r="F5" s="201"/>
      <c r="G5" s="201"/>
      <c r="H5" s="201"/>
      <c r="I5" s="201"/>
      <c r="J5" s="201"/>
      <c r="K5" s="201"/>
      <c r="L5" s="201"/>
      <c r="O5" s="31" t="s">
        <v>80</v>
      </c>
    </row>
    <row r="6" spans="1:22" ht="18.75" customHeight="1">
      <c r="R6" s="42" t="str">
        <f ca="1">HYPERLINK("#"&amp;S1,"各月内訳表へ")</f>
        <v>各月内訳表へ</v>
      </c>
    </row>
    <row r="8" spans="1:22" ht="27" customHeight="1">
      <c r="A8" s="194" t="s">
        <v>22</v>
      </c>
      <c r="B8" s="189" t="s">
        <v>103</v>
      </c>
      <c r="C8" s="189"/>
      <c r="D8" s="189"/>
      <c r="E8" s="189"/>
      <c r="F8" s="189" t="s">
        <v>23</v>
      </c>
      <c r="G8" s="189"/>
      <c r="H8" s="189" t="s">
        <v>88</v>
      </c>
      <c r="I8" s="189"/>
      <c r="J8" s="189"/>
      <c r="K8" s="189"/>
      <c r="L8" s="189" t="s">
        <v>87</v>
      </c>
      <c r="M8" s="195" t="s">
        <v>96</v>
      </c>
      <c r="N8" s="194" t="s">
        <v>25</v>
      </c>
      <c r="O8" s="194"/>
      <c r="P8" s="194"/>
      <c r="Q8" s="194"/>
      <c r="R8" s="189" t="s">
        <v>100</v>
      </c>
    </row>
    <row r="9" spans="1:22" ht="14.25" customHeight="1">
      <c r="A9" s="194"/>
      <c r="B9" s="189" t="s">
        <v>82</v>
      </c>
      <c r="C9" s="189"/>
      <c r="D9" s="189" t="s">
        <v>84</v>
      </c>
      <c r="E9" s="189"/>
      <c r="F9" s="189"/>
      <c r="G9" s="189"/>
      <c r="H9" s="189" t="s">
        <v>90</v>
      </c>
      <c r="I9" s="189"/>
      <c r="J9" s="189" t="s">
        <v>89</v>
      </c>
      <c r="K9" s="189"/>
      <c r="L9" s="189"/>
      <c r="M9" s="196"/>
      <c r="N9" s="194"/>
      <c r="O9" s="194"/>
      <c r="P9" s="194"/>
      <c r="Q9" s="194"/>
      <c r="R9" s="189"/>
    </row>
    <row r="10" spans="1:22" ht="18" customHeight="1">
      <c r="A10" s="194"/>
      <c r="B10" s="43" t="s">
        <v>26</v>
      </c>
      <c r="C10" s="43" t="s">
        <v>27</v>
      </c>
      <c r="D10" s="43" t="s">
        <v>26</v>
      </c>
      <c r="E10" s="43" t="s">
        <v>27</v>
      </c>
      <c r="F10" s="44" t="s">
        <v>85</v>
      </c>
      <c r="G10" s="44" t="s">
        <v>86</v>
      </c>
      <c r="H10" s="44" t="s">
        <v>81</v>
      </c>
      <c r="I10" s="44" t="s">
        <v>83</v>
      </c>
      <c r="J10" s="44" t="s">
        <v>81</v>
      </c>
      <c r="K10" s="44" t="s">
        <v>95</v>
      </c>
      <c r="L10" s="189"/>
      <c r="M10" s="197"/>
      <c r="N10" s="194"/>
      <c r="O10" s="194"/>
      <c r="P10" s="194"/>
      <c r="Q10" s="194"/>
      <c r="R10" s="194"/>
    </row>
    <row r="11" spans="1:22">
      <c r="A11" s="27" cm="1">
        <f t="array" aca="1" ref="A11" ca="1">DATE("2025","8",IFERROR(INDIRECT(T1),"1"))</f>
        <v>45870</v>
      </c>
      <c r="B11" s="20"/>
      <c r="C11" s="21"/>
      <c r="D11" s="20"/>
      <c r="E11" s="21"/>
      <c r="F11" s="22"/>
      <c r="G11" s="22"/>
      <c r="H11" s="34" t="str">
        <f>IF(OR(B11="",LEFT(M11,1)="✓"),"",C11-B11-F11)</f>
        <v/>
      </c>
      <c r="I11" s="34" t="str">
        <f>IF(OR(D11="",LEFT(M11,1)="✓"),"",E11-D11-G11)</f>
        <v/>
      </c>
      <c r="J11" s="34" t="str">
        <f>IF(AND(B11&lt;&gt;"",M11="✓所定"),C11-B11-F11,"")</f>
        <v/>
      </c>
      <c r="K11" s="34" t="str">
        <f>IF(AND(B11&lt;&gt;"",M11="✓法定"),C11-B11-F11,"")</f>
        <v/>
      </c>
      <c r="L11" s="26" t="str">
        <f>IF(AND($B11="",$D11=""),"",($C11-$B11-$F11)+($E11-$D11-$G11))</f>
        <v/>
      </c>
      <c r="M11" s="32"/>
      <c r="N11" s="190"/>
      <c r="O11" s="190"/>
      <c r="P11" s="190"/>
      <c r="Q11" s="190"/>
      <c r="R11" s="23"/>
      <c r="V11" s="1" t="s">
        <v>171</v>
      </c>
    </row>
    <row r="12" spans="1:22">
      <c r="A12" s="27">
        <f ca="1">A11+1</f>
        <v>45871</v>
      </c>
      <c r="B12" s="20"/>
      <c r="C12" s="21"/>
      <c r="D12" s="20"/>
      <c r="E12" s="21"/>
      <c r="F12" s="22"/>
      <c r="G12" s="22"/>
      <c r="H12" s="34" t="str">
        <f t="shared" ref="H12:H41" si="0">IF(OR(B12="",LEFT(M12,1)="✓"),"",C12-B12-F12)</f>
        <v/>
      </c>
      <c r="I12" s="34" t="str">
        <f t="shared" ref="I12:I41" si="1">IF(OR(D12="",LEFT(M12,1)="✓"),"",E12-D12-G12)</f>
        <v/>
      </c>
      <c r="J12" s="34" t="str">
        <f t="shared" ref="J12:J41" si="2">IF(AND(B12&lt;&gt;"",M12="✓所定"),C12-B12-F12,"")</f>
        <v/>
      </c>
      <c r="K12" s="34" t="str">
        <f t="shared" ref="K12:K41" si="3">IF(AND(B12&lt;&gt;"",M12="✓法定"),C12-B12-F12,"")</f>
        <v/>
      </c>
      <c r="L12" s="26" t="str">
        <f t="shared" ref="L12:L41" si="4">IF(AND($B12="",$D12=""),"",($C12-$B12-$F12)+(E12-D12-G12))</f>
        <v/>
      </c>
      <c r="M12" s="32"/>
      <c r="N12" s="190"/>
      <c r="O12" s="190"/>
      <c r="P12" s="190"/>
      <c r="Q12" s="190"/>
      <c r="R12" s="23"/>
      <c r="V12" s="1" t="s">
        <v>172</v>
      </c>
    </row>
    <row r="13" spans="1:22">
      <c r="A13" s="27">
        <f t="shared" ref="A13:A41" ca="1" si="5">A12+1</f>
        <v>45872</v>
      </c>
      <c r="B13" s="20"/>
      <c r="C13" s="21"/>
      <c r="D13" s="20"/>
      <c r="E13" s="21"/>
      <c r="F13" s="22"/>
      <c r="G13" s="22"/>
      <c r="H13" s="34" t="str">
        <f t="shared" si="0"/>
        <v/>
      </c>
      <c r="I13" s="34" t="str">
        <f t="shared" si="1"/>
        <v/>
      </c>
      <c r="J13" s="34" t="str">
        <f t="shared" si="2"/>
        <v/>
      </c>
      <c r="K13" s="34" t="str">
        <f t="shared" si="3"/>
        <v/>
      </c>
      <c r="L13" s="26" t="str">
        <f t="shared" si="4"/>
        <v/>
      </c>
      <c r="M13" s="32"/>
      <c r="N13" s="190"/>
      <c r="O13" s="190"/>
      <c r="P13" s="190"/>
      <c r="Q13" s="190"/>
      <c r="R13" s="23"/>
    </row>
    <row r="14" spans="1:22">
      <c r="A14" s="27">
        <f t="shared" ca="1" si="5"/>
        <v>45873</v>
      </c>
      <c r="B14" s="20"/>
      <c r="C14" s="21"/>
      <c r="D14" s="20"/>
      <c r="E14" s="21"/>
      <c r="F14" s="22"/>
      <c r="G14" s="22"/>
      <c r="H14" s="34" t="str">
        <f t="shared" si="0"/>
        <v/>
      </c>
      <c r="I14" s="34" t="str">
        <f t="shared" si="1"/>
        <v/>
      </c>
      <c r="J14" s="34" t="str">
        <f t="shared" si="2"/>
        <v/>
      </c>
      <c r="K14" s="34" t="str">
        <f t="shared" si="3"/>
        <v/>
      </c>
      <c r="L14" s="26" t="str">
        <f t="shared" si="4"/>
        <v/>
      </c>
      <c r="M14" s="32"/>
      <c r="N14" s="190"/>
      <c r="O14" s="190"/>
      <c r="P14" s="190"/>
      <c r="Q14" s="190"/>
      <c r="R14" s="23"/>
    </row>
    <row r="15" spans="1:22">
      <c r="A15" s="27">
        <f t="shared" ca="1" si="5"/>
        <v>45874</v>
      </c>
      <c r="B15" s="20"/>
      <c r="C15" s="21"/>
      <c r="D15" s="20"/>
      <c r="E15" s="21"/>
      <c r="F15" s="22"/>
      <c r="G15" s="22"/>
      <c r="H15" s="34" t="str">
        <f t="shared" si="0"/>
        <v/>
      </c>
      <c r="I15" s="34" t="str">
        <f t="shared" si="1"/>
        <v/>
      </c>
      <c r="J15" s="34" t="str">
        <f t="shared" si="2"/>
        <v/>
      </c>
      <c r="K15" s="34" t="str">
        <f t="shared" si="3"/>
        <v/>
      </c>
      <c r="L15" s="26" t="str">
        <f t="shared" si="4"/>
        <v/>
      </c>
      <c r="M15" s="32"/>
      <c r="N15" s="190"/>
      <c r="O15" s="190"/>
      <c r="P15" s="190"/>
      <c r="Q15" s="190"/>
      <c r="R15" s="23"/>
    </row>
    <row r="16" spans="1:22">
      <c r="A16" s="27">
        <f t="shared" ca="1" si="5"/>
        <v>45875</v>
      </c>
      <c r="B16" s="20"/>
      <c r="C16" s="21"/>
      <c r="D16" s="20"/>
      <c r="E16" s="21"/>
      <c r="F16" s="22"/>
      <c r="G16" s="22"/>
      <c r="H16" s="34" t="str">
        <f t="shared" si="0"/>
        <v/>
      </c>
      <c r="I16" s="34" t="str">
        <f t="shared" si="1"/>
        <v/>
      </c>
      <c r="J16" s="34" t="str">
        <f t="shared" si="2"/>
        <v/>
      </c>
      <c r="K16" s="34" t="str">
        <f t="shared" si="3"/>
        <v/>
      </c>
      <c r="L16" s="26" t="str">
        <f t="shared" si="4"/>
        <v/>
      </c>
      <c r="M16" s="32"/>
      <c r="N16" s="190"/>
      <c r="O16" s="190"/>
      <c r="P16" s="190"/>
      <c r="Q16" s="190"/>
      <c r="R16" s="23"/>
    </row>
    <row r="17" spans="1:18">
      <c r="A17" s="27">
        <f t="shared" ca="1" si="5"/>
        <v>45876</v>
      </c>
      <c r="B17" s="20"/>
      <c r="C17" s="21"/>
      <c r="D17" s="20"/>
      <c r="E17" s="21"/>
      <c r="F17" s="22"/>
      <c r="G17" s="22"/>
      <c r="H17" s="34" t="str">
        <f t="shared" si="0"/>
        <v/>
      </c>
      <c r="I17" s="34" t="str">
        <f t="shared" si="1"/>
        <v/>
      </c>
      <c r="J17" s="34" t="str">
        <f t="shared" si="2"/>
        <v/>
      </c>
      <c r="K17" s="34" t="str">
        <f t="shared" si="3"/>
        <v/>
      </c>
      <c r="L17" s="26" t="str">
        <f t="shared" si="4"/>
        <v/>
      </c>
      <c r="M17" s="32"/>
      <c r="N17" s="190"/>
      <c r="O17" s="190"/>
      <c r="P17" s="190"/>
      <c r="Q17" s="190"/>
      <c r="R17" s="23"/>
    </row>
    <row r="18" spans="1:18">
      <c r="A18" s="27">
        <f t="shared" ca="1" si="5"/>
        <v>45877</v>
      </c>
      <c r="B18" s="20"/>
      <c r="C18" s="21"/>
      <c r="D18" s="20"/>
      <c r="E18" s="21"/>
      <c r="F18" s="22"/>
      <c r="G18" s="22"/>
      <c r="H18" s="34" t="str">
        <f t="shared" si="0"/>
        <v/>
      </c>
      <c r="I18" s="34" t="str">
        <f t="shared" si="1"/>
        <v/>
      </c>
      <c r="J18" s="34" t="str">
        <f t="shared" si="2"/>
        <v/>
      </c>
      <c r="K18" s="34" t="str">
        <f t="shared" si="3"/>
        <v/>
      </c>
      <c r="L18" s="26" t="str">
        <f t="shared" si="4"/>
        <v/>
      </c>
      <c r="M18" s="32"/>
      <c r="N18" s="190"/>
      <c r="O18" s="190"/>
      <c r="P18" s="190"/>
      <c r="Q18" s="190"/>
      <c r="R18" s="23"/>
    </row>
    <row r="19" spans="1:18">
      <c r="A19" s="27">
        <f t="shared" ca="1" si="5"/>
        <v>45878</v>
      </c>
      <c r="B19" s="20"/>
      <c r="C19" s="21"/>
      <c r="D19" s="20"/>
      <c r="E19" s="21"/>
      <c r="F19" s="22"/>
      <c r="G19" s="22"/>
      <c r="H19" s="34" t="str">
        <f t="shared" si="0"/>
        <v/>
      </c>
      <c r="I19" s="34" t="str">
        <f t="shared" si="1"/>
        <v/>
      </c>
      <c r="J19" s="34" t="str">
        <f t="shared" si="2"/>
        <v/>
      </c>
      <c r="K19" s="34" t="str">
        <f t="shared" si="3"/>
        <v/>
      </c>
      <c r="L19" s="26" t="str">
        <f t="shared" si="4"/>
        <v/>
      </c>
      <c r="M19" s="32"/>
      <c r="N19" s="190"/>
      <c r="O19" s="190"/>
      <c r="P19" s="190"/>
      <c r="Q19" s="190"/>
      <c r="R19" s="23"/>
    </row>
    <row r="20" spans="1:18">
      <c r="A20" s="27">
        <f t="shared" ca="1" si="5"/>
        <v>45879</v>
      </c>
      <c r="B20" s="20"/>
      <c r="C20" s="21"/>
      <c r="D20" s="20"/>
      <c r="E20" s="21"/>
      <c r="F20" s="22"/>
      <c r="G20" s="22"/>
      <c r="H20" s="34" t="str">
        <f t="shared" si="0"/>
        <v/>
      </c>
      <c r="I20" s="34" t="str">
        <f t="shared" si="1"/>
        <v/>
      </c>
      <c r="J20" s="34" t="str">
        <f t="shared" si="2"/>
        <v/>
      </c>
      <c r="K20" s="34" t="str">
        <f t="shared" si="3"/>
        <v/>
      </c>
      <c r="L20" s="26" t="str">
        <f t="shared" si="4"/>
        <v/>
      </c>
      <c r="M20" s="32"/>
      <c r="N20" s="190"/>
      <c r="O20" s="190"/>
      <c r="P20" s="190"/>
      <c r="Q20" s="190"/>
      <c r="R20" s="23"/>
    </row>
    <row r="21" spans="1:18">
      <c r="A21" s="27">
        <f t="shared" ca="1" si="5"/>
        <v>45880</v>
      </c>
      <c r="B21" s="20"/>
      <c r="C21" s="21"/>
      <c r="D21" s="20"/>
      <c r="E21" s="21"/>
      <c r="F21" s="22"/>
      <c r="G21" s="22"/>
      <c r="H21" s="34" t="str">
        <f t="shared" si="0"/>
        <v/>
      </c>
      <c r="I21" s="34" t="str">
        <f t="shared" si="1"/>
        <v/>
      </c>
      <c r="J21" s="34" t="str">
        <f t="shared" si="2"/>
        <v/>
      </c>
      <c r="K21" s="34" t="str">
        <f t="shared" si="3"/>
        <v/>
      </c>
      <c r="L21" s="26" t="str">
        <f t="shared" si="4"/>
        <v/>
      </c>
      <c r="M21" s="32"/>
      <c r="N21" s="190"/>
      <c r="O21" s="190"/>
      <c r="P21" s="190"/>
      <c r="Q21" s="190"/>
      <c r="R21" s="23"/>
    </row>
    <row r="22" spans="1:18">
      <c r="A22" s="27">
        <f t="shared" ca="1" si="5"/>
        <v>45881</v>
      </c>
      <c r="B22" s="20"/>
      <c r="C22" s="21"/>
      <c r="D22" s="20"/>
      <c r="E22" s="21"/>
      <c r="F22" s="22"/>
      <c r="G22" s="22"/>
      <c r="H22" s="34" t="str">
        <f t="shared" si="0"/>
        <v/>
      </c>
      <c r="I22" s="34" t="str">
        <f t="shared" si="1"/>
        <v/>
      </c>
      <c r="J22" s="34" t="str">
        <f t="shared" si="2"/>
        <v/>
      </c>
      <c r="K22" s="34" t="str">
        <f t="shared" si="3"/>
        <v/>
      </c>
      <c r="L22" s="26" t="str">
        <f t="shared" si="4"/>
        <v/>
      </c>
      <c r="M22" s="32"/>
      <c r="N22" s="190"/>
      <c r="O22" s="190"/>
      <c r="P22" s="190"/>
      <c r="Q22" s="190"/>
      <c r="R22" s="23"/>
    </row>
    <row r="23" spans="1:18">
      <c r="A23" s="27">
        <f t="shared" ca="1" si="5"/>
        <v>45882</v>
      </c>
      <c r="B23" s="20"/>
      <c r="C23" s="21"/>
      <c r="D23" s="20"/>
      <c r="E23" s="21"/>
      <c r="F23" s="22"/>
      <c r="G23" s="22"/>
      <c r="H23" s="34" t="str">
        <f t="shared" si="0"/>
        <v/>
      </c>
      <c r="I23" s="34" t="str">
        <f t="shared" si="1"/>
        <v/>
      </c>
      <c r="J23" s="34" t="str">
        <f t="shared" si="2"/>
        <v/>
      </c>
      <c r="K23" s="34" t="str">
        <f t="shared" si="3"/>
        <v/>
      </c>
      <c r="L23" s="26" t="str">
        <f t="shared" si="4"/>
        <v/>
      </c>
      <c r="M23" s="32"/>
      <c r="N23" s="190"/>
      <c r="O23" s="190"/>
      <c r="P23" s="190"/>
      <c r="Q23" s="190"/>
      <c r="R23" s="23"/>
    </row>
    <row r="24" spans="1:18">
      <c r="A24" s="27">
        <f t="shared" ca="1" si="5"/>
        <v>45883</v>
      </c>
      <c r="B24" s="20"/>
      <c r="C24" s="21"/>
      <c r="D24" s="20"/>
      <c r="E24" s="21"/>
      <c r="F24" s="22"/>
      <c r="G24" s="22"/>
      <c r="H24" s="34" t="str">
        <f t="shared" si="0"/>
        <v/>
      </c>
      <c r="I24" s="34" t="str">
        <f t="shared" si="1"/>
        <v/>
      </c>
      <c r="J24" s="34" t="str">
        <f t="shared" si="2"/>
        <v/>
      </c>
      <c r="K24" s="34" t="str">
        <f t="shared" si="3"/>
        <v/>
      </c>
      <c r="L24" s="26" t="str">
        <f t="shared" si="4"/>
        <v/>
      </c>
      <c r="M24" s="32"/>
      <c r="N24" s="190"/>
      <c r="O24" s="190"/>
      <c r="P24" s="190"/>
      <c r="Q24" s="190"/>
      <c r="R24" s="23"/>
    </row>
    <row r="25" spans="1:18">
      <c r="A25" s="27">
        <f t="shared" ca="1" si="5"/>
        <v>45884</v>
      </c>
      <c r="B25" s="20"/>
      <c r="C25" s="21"/>
      <c r="D25" s="20"/>
      <c r="E25" s="21"/>
      <c r="F25" s="22"/>
      <c r="G25" s="22"/>
      <c r="H25" s="34" t="str">
        <f t="shared" si="0"/>
        <v/>
      </c>
      <c r="I25" s="34" t="str">
        <f t="shared" si="1"/>
        <v/>
      </c>
      <c r="J25" s="34" t="str">
        <f t="shared" si="2"/>
        <v/>
      </c>
      <c r="K25" s="34" t="str">
        <f t="shared" si="3"/>
        <v/>
      </c>
      <c r="L25" s="26" t="str">
        <f t="shared" si="4"/>
        <v/>
      </c>
      <c r="M25" s="32"/>
      <c r="N25" s="190"/>
      <c r="O25" s="190"/>
      <c r="P25" s="190"/>
      <c r="Q25" s="190"/>
      <c r="R25" s="23"/>
    </row>
    <row r="26" spans="1:18">
      <c r="A26" s="27">
        <f t="shared" ca="1" si="5"/>
        <v>45885</v>
      </c>
      <c r="B26" s="20"/>
      <c r="C26" s="21"/>
      <c r="D26" s="20"/>
      <c r="E26" s="21"/>
      <c r="F26" s="22"/>
      <c r="G26" s="22"/>
      <c r="H26" s="34" t="str">
        <f t="shared" si="0"/>
        <v/>
      </c>
      <c r="I26" s="34" t="str">
        <f t="shared" si="1"/>
        <v/>
      </c>
      <c r="J26" s="34" t="str">
        <f t="shared" si="2"/>
        <v/>
      </c>
      <c r="K26" s="34" t="str">
        <f t="shared" si="3"/>
        <v/>
      </c>
      <c r="L26" s="26" t="str">
        <f t="shared" si="4"/>
        <v/>
      </c>
      <c r="M26" s="32"/>
      <c r="N26" s="190"/>
      <c r="O26" s="190"/>
      <c r="P26" s="190"/>
      <c r="Q26" s="190"/>
      <c r="R26" s="23"/>
    </row>
    <row r="27" spans="1:18">
      <c r="A27" s="27">
        <f t="shared" ca="1" si="5"/>
        <v>45886</v>
      </c>
      <c r="B27" s="20"/>
      <c r="C27" s="21"/>
      <c r="D27" s="20"/>
      <c r="E27" s="21"/>
      <c r="F27" s="22"/>
      <c r="G27" s="22"/>
      <c r="H27" s="34" t="str">
        <f t="shared" si="0"/>
        <v/>
      </c>
      <c r="I27" s="34" t="str">
        <f t="shared" si="1"/>
        <v/>
      </c>
      <c r="J27" s="34" t="str">
        <f t="shared" si="2"/>
        <v/>
      </c>
      <c r="K27" s="34" t="str">
        <f t="shared" si="3"/>
        <v/>
      </c>
      <c r="L27" s="26" t="str">
        <f t="shared" si="4"/>
        <v/>
      </c>
      <c r="M27" s="32"/>
      <c r="N27" s="190"/>
      <c r="O27" s="190"/>
      <c r="P27" s="190"/>
      <c r="Q27" s="190"/>
      <c r="R27" s="23"/>
    </row>
    <row r="28" spans="1:18">
      <c r="A28" s="27">
        <f t="shared" ca="1" si="5"/>
        <v>45887</v>
      </c>
      <c r="B28" s="20"/>
      <c r="C28" s="21"/>
      <c r="D28" s="20"/>
      <c r="E28" s="21"/>
      <c r="F28" s="22"/>
      <c r="G28" s="22"/>
      <c r="H28" s="34" t="str">
        <f t="shared" si="0"/>
        <v/>
      </c>
      <c r="I28" s="34" t="str">
        <f t="shared" si="1"/>
        <v/>
      </c>
      <c r="J28" s="34" t="str">
        <f t="shared" si="2"/>
        <v/>
      </c>
      <c r="K28" s="34" t="str">
        <f t="shared" si="3"/>
        <v/>
      </c>
      <c r="L28" s="26" t="str">
        <f t="shared" si="4"/>
        <v/>
      </c>
      <c r="M28" s="32"/>
      <c r="N28" s="190"/>
      <c r="O28" s="190"/>
      <c r="P28" s="190"/>
      <c r="Q28" s="190"/>
      <c r="R28" s="23"/>
    </row>
    <row r="29" spans="1:18">
      <c r="A29" s="27">
        <f t="shared" ca="1" si="5"/>
        <v>45888</v>
      </c>
      <c r="B29" s="20"/>
      <c r="C29" s="21"/>
      <c r="D29" s="20"/>
      <c r="E29" s="21"/>
      <c r="F29" s="22"/>
      <c r="G29" s="22"/>
      <c r="H29" s="34" t="str">
        <f t="shared" si="0"/>
        <v/>
      </c>
      <c r="I29" s="34" t="str">
        <f t="shared" si="1"/>
        <v/>
      </c>
      <c r="J29" s="34" t="str">
        <f t="shared" si="2"/>
        <v/>
      </c>
      <c r="K29" s="34" t="str">
        <f t="shared" si="3"/>
        <v/>
      </c>
      <c r="L29" s="26" t="str">
        <f t="shared" si="4"/>
        <v/>
      </c>
      <c r="M29" s="32"/>
      <c r="N29" s="190"/>
      <c r="O29" s="190"/>
      <c r="P29" s="190"/>
      <c r="Q29" s="190"/>
      <c r="R29" s="23"/>
    </row>
    <row r="30" spans="1:18">
      <c r="A30" s="27">
        <f t="shared" ca="1" si="5"/>
        <v>45889</v>
      </c>
      <c r="B30" s="20"/>
      <c r="C30" s="21"/>
      <c r="D30" s="20"/>
      <c r="E30" s="21"/>
      <c r="F30" s="22"/>
      <c r="G30" s="22"/>
      <c r="H30" s="34" t="str">
        <f t="shared" si="0"/>
        <v/>
      </c>
      <c r="I30" s="34" t="str">
        <f t="shared" si="1"/>
        <v/>
      </c>
      <c r="J30" s="34" t="str">
        <f t="shared" si="2"/>
        <v/>
      </c>
      <c r="K30" s="34" t="str">
        <f t="shared" si="3"/>
        <v/>
      </c>
      <c r="L30" s="26" t="str">
        <f t="shared" si="4"/>
        <v/>
      </c>
      <c r="M30" s="32"/>
      <c r="N30" s="190"/>
      <c r="O30" s="190"/>
      <c r="P30" s="190"/>
      <c r="Q30" s="190"/>
      <c r="R30" s="23"/>
    </row>
    <row r="31" spans="1:18">
      <c r="A31" s="27">
        <f t="shared" ca="1" si="5"/>
        <v>45890</v>
      </c>
      <c r="B31" s="20"/>
      <c r="C31" s="21"/>
      <c r="D31" s="20"/>
      <c r="E31" s="21"/>
      <c r="F31" s="22"/>
      <c r="G31" s="22"/>
      <c r="H31" s="34" t="str">
        <f t="shared" si="0"/>
        <v/>
      </c>
      <c r="I31" s="34" t="str">
        <f t="shared" si="1"/>
        <v/>
      </c>
      <c r="J31" s="34" t="str">
        <f t="shared" si="2"/>
        <v/>
      </c>
      <c r="K31" s="34" t="str">
        <f t="shared" si="3"/>
        <v/>
      </c>
      <c r="L31" s="26" t="str">
        <f t="shared" si="4"/>
        <v/>
      </c>
      <c r="M31" s="32"/>
      <c r="N31" s="190"/>
      <c r="O31" s="190"/>
      <c r="P31" s="190"/>
      <c r="Q31" s="190"/>
      <c r="R31" s="23"/>
    </row>
    <row r="32" spans="1:18">
      <c r="A32" s="27">
        <f t="shared" ca="1" si="5"/>
        <v>45891</v>
      </c>
      <c r="B32" s="20"/>
      <c r="C32" s="21"/>
      <c r="D32" s="20"/>
      <c r="E32" s="21"/>
      <c r="F32" s="22"/>
      <c r="G32" s="22"/>
      <c r="H32" s="34" t="str">
        <f t="shared" si="0"/>
        <v/>
      </c>
      <c r="I32" s="34" t="str">
        <f t="shared" si="1"/>
        <v/>
      </c>
      <c r="J32" s="34" t="str">
        <f t="shared" si="2"/>
        <v/>
      </c>
      <c r="K32" s="34" t="str">
        <f t="shared" si="3"/>
        <v/>
      </c>
      <c r="L32" s="26" t="str">
        <f t="shared" si="4"/>
        <v/>
      </c>
      <c r="M32" s="32"/>
      <c r="N32" s="190"/>
      <c r="O32" s="190"/>
      <c r="P32" s="190"/>
      <c r="Q32" s="190"/>
      <c r="R32" s="23"/>
    </row>
    <row r="33" spans="1:22">
      <c r="A33" s="27">
        <f t="shared" ca="1" si="5"/>
        <v>45892</v>
      </c>
      <c r="B33" s="20"/>
      <c r="C33" s="21"/>
      <c r="D33" s="20"/>
      <c r="E33" s="21"/>
      <c r="F33" s="22"/>
      <c r="G33" s="22"/>
      <c r="H33" s="34" t="str">
        <f t="shared" si="0"/>
        <v/>
      </c>
      <c r="I33" s="34" t="str">
        <f t="shared" si="1"/>
        <v/>
      </c>
      <c r="J33" s="34" t="str">
        <f t="shared" si="2"/>
        <v/>
      </c>
      <c r="K33" s="34" t="str">
        <f t="shared" si="3"/>
        <v/>
      </c>
      <c r="L33" s="26" t="str">
        <f t="shared" si="4"/>
        <v/>
      </c>
      <c r="M33" s="32"/>
      <c r="N33" s="190"/>
      <c r="O33" s="190"/>
      <c r="P33" s="190"/>
      <c r="Q33" s="190"/>
      <c r="R33" s="23"/>
    </row>
    <row r="34" spans="1:22">
      <c r="A34" s="27">
        <f t="shared" ca="1" si="5"/>
        <v>45893</v>
      </c>
      <c r="B34" s="20"/>
      <c r="C34" s="21"/>
      <c r="D34" s="20"/>
      <c r="E34" s="21"/>
      <c r="F34" s="22"/>
      <c r="G34" s="22"/>
      <c r="H34" s="34" t="str">
        <f t="shared" si="0"/>
        <v/>
      </c>
      <c r="I34" s="34" t="str">
        <f t="shared" si="1"/>
        <v/>
      </c>
      <c r="J34" s="34" t="str">
        <f t="shared" si="2"/>
        <v/>
      </c>
      <c r="K34" s="34" t="str">
        <f t="shared" si="3"/>
        <v/>
      </c>
      <c r="L34" s="26" t="str">
        <f t="shared" si="4"/>
        <v/>
      </c>
      <c r="M34" s="32"/>
      <c r="N34" s="190"/>
      <c r="O34" s="190"/>
      <c r="P34" s="190"/>
      <c r="Q34" s="190"/>
      <c r="R34" s="23"/>
    </row>
    <row r="35" spans="1:22">
      <c r="A35" s="27">
        <f t="shared" ca="1" si="5"/>
        <v>45894</v>
      </c>
      <c r="B35" s="20"/>
      <c r="C35" s="21"/>
      <c r="D35" s="20"/>
      <c r="E35" s="21"/>
      <c r="F35" s="22"/>
      <c r="G35" s="22"/>
      <c r="H35" s="34" t="str">
        <f t="shared" si="0"/>
        <v/>
      </c>
      <c r="I35" s="34" t="str">
        <f t="shared" si="1"/>
        <v/>
      </c>
      <c r="J35" s="34" t="str">
        <f t="shared" si="2"/>
        <v/>
      </c>
      <c r="K35" s="34" t="str">
        <f t="shared" si="3"/>
        <v/>
      </c>
      <c r="L35" s="26" t="str">
        <f t="shared" si="4"/>
        <v/>
      </c>
      <c r="M35" s="32"/>
      <c r="N35" s="190"/>
      <c r="O35" s="190"/>
      <c r="P35" s="190"/>
      <c r="Q35" s="190"/>
      <c r="R35" s="23"/>
    </row>
    <row r="36" spans="1:22">
      <c r="A36" s="27">
        <f t="shared" ca="1" si="5"/>
        <v>45895</v>
      </c>
      <c r="B36" s="20"/>
      <c r="C36" s="21"/>
      <c r="D36" s="20"/>
      <c r="E36" s="21"/>
      <c r="F36" s="22"/>
      <c r="G36" s="22"/>
      <c r="H36" s="34" t="str">
        <f t="shared" si="0"/>
        <v/>
      </c>
      <c r="I36" s="34" t="str">
        <f t="shared" si="1"/>
        <v/>
      </c>
      <c r="J36" s="34" t="str">
        <f t="shared" si="2"/>
        <v/>
      </c>
      <c r="K36" s="34" t="str">
        <f t="shared" si="3"/>
        <v/>
      </c>
      <c r="L36" s="26" t="str">
        <f t="shared" si="4"/>
        <v/>
      </c>
      <c r="M36" s="32"/>
      <c r="N36" s="190"/>
      <c r="O36" s="190"/>
      <c r="P36" s="190"/>
      <c r="Q36" s="190"/>
      <c r="R36" s="23"/>
    </row>
    <row r="37" spans="1:22">
      <c r="A37" s="27">
        <f t="shared" ca="1" si="5"/>
        <v>45896</v>
      </c>
      <c r="B37" s="20"/>
      <c r="C37" s="21"/>
      <c r="D37" s="20"/>
      <c r="E37" s="21"/>
      <c r="F37" s="22"/>
      <c r="G37" s="22"/>
      <c r="H37" s="34" t="str">
        <f t="shared" si="0"/>
        <v/>
      </c>
      <c r="I37" s="34" t="str">
        <f t="shared" si="1"/>
        <v/>
      </c>
      <c r="J37" s="34" t="str">
        <f t="shared" si="2"/>
        <v/>
      </c>
      <c r="K37" s="34" t="str">
        <f t="shared" si="3"/>
        <v/>
      </c>
      <c r="L37" s="26" t="str">
        <f t="shared" si="4"/>
        <v/>
      </c>
      <c r="M37" s="32"/>
      <c r="N37" s="190"/>
      <c r="O37" s="190"/>
      <c r="P37" s="190"/>
      <c r="Q37" s="190"/>
      <c r="R37" s="23"/>
    </row>
    <row r="38" spans="1:22">
      <c r="A38" s="27">
        <f t="shared" ca="1" si="5"/>
        <v>45897</v>
      </c>
      <c r="B38" s="20"/>
      <c r="C38" s="21"/>
      <c r="D38" s="20"/>
      <c r="E38" s="21"/>
      <c r="F38" s="22"/>
      <c r="G38" s="22"/>
      <c r="H38" s="34" t="str">
        <f t="shared" si="0"/>
        <v/>
      </c>
      <c r="I38" s="34" t="str">
        <f t="shared" si="1"/>
        <v/>
      </c>
      <c r="J38" s="34" t="str">
        <f t="shared" si="2"/>
        <v/>
      </c>
      <c r="K38" s="34" t="str">
        <f t="shared" si="3"/>
        <v/>
      </c>
      <c r="L38" s="26" t="str">
        <f t="shared" si="4"/>
        <v/>
      </c>
      <c r="M38" s="32"/>
      <c r="N38" s="190"/>
      <c r="O38" s="190"/>
      <c r="P38" s="190"/>
      <c r="Q38" s="190"/>
      <c r="R38" s="23"/>
    </row>
    <row r="39" spans="1:22">
      <c r="A39" s="27">
        <f t="shared" ca="1" si="5"/>
        <v>45898</v>
      </c>
      <c r="B39" s="20"/>
      <c r="C39" s="21"/>
      <c r="D39" s="20"/>
      <c r="E39" s="21"/>
      <c r="F39" s="22"/>
      <c r="G39" s="22"/>
      <c r="H39" s="34" t="str">
        <f t="shared" si="0"/>
        <v/>
      </c>
      <c r="I39" s="34" t="str">
        <f t="shared" si="1"/>
        <v/>
      </c>
      <c r="J39" s="34" t="str">
        <f t="shared" si="2"/>
        <v/>
      </c>
      <c r="K39" s="34" t="str">
        <f t="shared" si="3"/>
        <v/>
      </c>
      <c r="L39" s="26" t="str">
        <f t="shared" si="4"/>
        <v/>
      </c>
      <c r="M39" s="32"/>
      <c r="N39" s="190"/>
      <c r="O39" s="190"/>
      <c r="P39" s="190"/>
      <c r="Q39" s="190"/>
      <c r="R39" s="23"/>
    </row>
    <row r="40" spans="1:22">
      <c r="A40" s="27">
        <f t="shared" ca="1" si="5"/>
        <v>45899</v>
      </c>
      <c r="B40" s="20"/>
      <c r="C40" s="21"/>
      <c r="D40" s="20"/>
      <c r="E40" s="21"/>
      <c r="F40" s="22"/>
      <c r="G40" s="22"/>
      <c r="H40" s="34" t="str">
        <f t="shared" si="0"/>
        <v/>
      </c>
      <c r="I40" s="34" t="str">
        <f t="shared" si="1"/>
        <v/>
      </c>
      <c r="J40" s="34" t="str">
        <f t="shared" si="2"/>
        <v/>
      </c>
      <c r="K40" s="34" t="str">
        <f t="shared" si="3"/>
        <v/>
      </c>
      <c r="L40" s="26" t="str">
        <f t="shared" si="4"/>
        <v/>
      </c>
      <c r="M40" s="32"/>
      <c r="N40" s="190"/>
      <c r="O40" s="190"/>
      <c r="P40" s="190"/>
      <c r="Q40" s="190"/>
      <c r="R40" s="23"/>
    </row>
    <row r="41" spans="1:22">
      <c r="A41" s="27">
        <f t="shared" ca="1" si="5"/>
        <v>45900</v>
      </c>
      <c r="B41" s="20"/>
      <c r="C41" s="21"/>
      <c r="D41" s="20"/>
      <c r="E41" s="21"/>
      <c r="F41" s="22"/>
      <c r="G41" s="22"/>
      <c r="H41" s="34" t="str">
        <f t="shared" si="0"/>
        <v/>
      </c>
      <c r="I41" s="34" t="str">
        <f t="shared" si="1"/>
        <v/>
      </c>
      <c r="J41" s="34" t="str">
        <f t="shared" si="2"/>
        <v/>
      </c>
      <c r="K41" s="34" t="str">
        <f t="shared" si="3"/>
        <v/>
      </c>
      <c r="L41" s="26" t="str">
        <f t="shared" si="4"/>
        <v/>
      </c>
      <c r="M41" s="32"/>
      <c r="N41" s="190"/>
      <c r="O41" s="190"/>
      <c r="P41" s="190"/>
      <c r="Q41" s="190"/>
      <c r="R41" s="23"/>
    </row>
    <row r="42" spans="1:22">
      <c r="A42" s="5" t="s">
        <v>11</v>
      </c>
      <c r="B42" s="191"/>
      <c r="C42" s="192"/>
      <c r="D42" s="191"/>
      <c r="E42" s="192"/>
      <c r="F42" s="26" t="str">
        <f t="shared" ref="F42:K42" si="6">IF(SUM(F11:F41)=0,"",SUM(F11:F41))</f>
        <v/>
      </c>
      <c r="G42" s="26" t="str">
        <f t="shared" si="6"/>
        <v/>
      </c>
      <c r="H42" s="26" t="str">
        <f t="shared" si="6"/>
        <v/>
      </c>
      <c r="I42" s="26" t="str">
        <f t="shared" si="6"/>
        <v/>
      </c>
      <c r="J42" s="26" t="str">
        <f t="shared" si="6"/>
        <v/>
      </c>
      <c r="K42" s="26" t="str">
        <f t="shared" si="6"/>
        <v/>
      </c>
      <c r="L42" s="26" t="str">
        <f>IF(SUM($L11:$L41)=0,"",SUM($L11:$L41))</f>
        <v/>
      </c>
      <c r="M42" s="33"/>
      <c r="N42" s="193"/>
      <c r="O42" s="193"/>
      <c r="P42" s="193"/>
      <c r="Q42" s="193"/>
      <c r="R42" s="6"/>
    </row>
    <row r="44" spans="1:22" ht="27" customHeight="1">
      <c r="A44" s="194" t="s">
        <v>22</v>
      </c>
      <c r="B44" s="189" t="s">
        <v>103</v>
      </c>
      <c r="C44" s="189"/>
      <c r="D44" s="189"/>
      <c r="E44" s="189"/>
      <c r="F44" s="189" t="s">
        <v>23</v>
      </c>
      <c r="G44" s="189"/>
      <c r="H44" s="189" t="s">
        <v>88</v>
      </c>
      <c r="I44" s="189"/>
      <c r="J44" s="189"/>
      <c r="K44" s="189"/>
      <c r="L44" s="189" t="s">
        <v>87</v>
      </c>
      <c r="M44" s="195" t="s">
        <v>96</v>
      </c>
      <c r="N44" s="194" t="s">
        <v>25</v>
      </c>
      <c r="O44" s="194"/>
      <c r="P44" s="194"/>
      <c r="Q44" s="194"/>
      <c r="R44" s="189" t="s">
        <v>100</v>
      </c>
    </row>
    <row r="45" spans="1:22" ht="14.25" customHeight="1">
      <c r="A45" s="194"/>
      <c r="B45" s="189" t="s">
        <v>82</v>
      </c>
      <c r="C45" s="189"/>
      <c r="D45" s="189" t="s">
        <v>84</v>
      </c>
      <c r="E45" s="189"/>
      <c r="F45" s="189"/>
      <c r="G45" s="189"/>
      <c r="H45" s="189" t="s">
        <v>90</v>
      </c>
      <c r="I45" s="189"/>
      <c r="J45" s="189" t="s">
        <v>89</v>
      </c>
      <c r="K45" s="189"/>
      <c r="L45" s="189"/>
      <c r="M45" s="196"/>
      <c r="N45" s="194"/>
      <c r="O45" s="194"/>
      <c r="P45" s="194"/>
      <c r="Q45" s="194"/>
      <c r="R45" s="189"/>
    </row>
    <row r="46" spans="1:22">
      <c r="A46" s="194"/>
      <c r="B46" s="43" t="s">
        <v>26</v>
      </c>
      <c r="C46" s="43" t="s">
        <v>27</v>
      </c>
      <c r="D46" s="43" t="s">
        <v>26</v>
      </c>
      <c r="E46" s="43" t="s">
        <v>27</v>
      </c>
      <c r="F46" s="44" t="s">
        <v>85</v>
      </c>
      <c r="G46" s="44" t="s">
        <v>86</v>
      </c>
      <c r="H46" s="44" t="s">
        <v>81</v>
      </c>
      <c r="I46" s="44" t="s">
        <v>83</v>
      </c>
      <c r="J46" s="44" t="s">
        <v>81</v>
      </c>
      <c r="K46" s="44" t="s">
        <v>95</v>
      </c>
      <c r="L46" s="189"/>
      <c r="M46" s="197"/>
      <c r="N46" s="194"/>
      <c r="O46" s="194"/>
      <c r="P46" s="194"/>
      <c r="Q46" s="194"/>
      <c r="R46" s="194"/>
    </row>
    <row r="47" spans="1:22">
      <c r="A47" s="27" cm="1">
        <f t="array" aca="1" ref="A47" ca="1">DATE("2025","8"+1,IFERROR(INDIRECT(T1),"1"))</f>
        <v>45901</v>
      </c>
      <c r="B47" s="20"/>
      <c r="C47" s="21"/>
      <c r="D47" s="20"/>
      <c r="E47" s="21"/>
      <c r="F47" s="22"/>
      <c r="G47" s="22"/>
      <c r="H47" s="34" t="str">
        <f>IF(OR(B47="",LEFT(M47,1)="✓"),"",C47-B47-F47)</f>
        <v/>
      </c>
      <c r="I47" s="34" t="str">
        <f>IF(OR(D47="",LEFT(M47,1)="✓"),"",E47-D47-G47)</f>
        <v/>
      </c>
      <c r="J47" s="34" t="str">
        <f>IF(AND(B47&lt;&gt;"",M47="✓所定"),C47-B47-F47,"")</f>
        <v/>
      </c>
      <c r="K47" s="34" t="str">
        <f>IF(AND(B47&lt;&gt;"",M47="✓法定"),C47-B47-F47,"")</f>
        <v/>
      </c>
      <c r="L47" s="26" t="str">
        <f>IF(AND($B47="",$D47=""),"",($C47-$B47-$F47)+($E47-$D47-$G47))</f>
        <v/>
      </c>
      <c r="M47" s="32"/>
      <c r="N47" s="190"/>
      <c r="O47" s="190"/>
      <c r="P47" s="190"/>
      <c r="Q47" s="190"/>
      <c r="R47" s="23"/>
      <c r="V47" s="1" t="s">
        <v>171</v>
      </c>
    </row>
    <row r="48" spans="1:22">
      <c r="A48" s="27">
        <f ca="1">A47+1</f>
        <v>45902</v>
      </c>
      <c r="B48" s="20"/>
      <c r="C48" s="21"/>
      <c r="D48" s="20"/>
      <c r="E48" s="21"/>
      <c r="F48" s="22"/>
      <c r="G48" s="22"/>
      <c r="H48" s="34" t="str">
        <f t="shared" ref="H48:H77" si="7">IF(OR(B48="",LEFT(M48,1)="✓"),"",C48-B48-F48)</f>
        <v/>
      </c>
      <c r="I48" s="34" t="str">
        <f t="shared" ref="I48:I77" si="8">IF(OR(D48="",LEFT(M48,1)="✓"),"",E48-D48-G48)</f>
        <v/>
      </c>
      <c r="J48" s="34" t="str">
        <f t="shared" ref="J48:J77" si="9">IF(AND(B48&lt;&gt;"",M48="✓所定"),C48-B48-F48,"")</f>
        <v/>
      </c>
      <c r="K48" s="34" t="str">
        <f t="shared" ref="K48:K77" si="10">IF(AND(B48&lt;&gt;"",M48="✓法定"),C48-B48-F48,"")</f>
        <v/>
      </c>
      <c r="L48" s="26" t="str">
        <f t="shared" ref="L48:L75" si="11">IF(AND($B48="",$D48=""),"",($C48-$B48-$F48)+($E48-$D48-$G48))</f>
        <v/>
      </c>
      <c r="M48" s="32"/>
      <c r="N48" s="190"/>
      <c r="O48" s="190"/>
      <c r="P48" s="190"/>
      <c r="Q48" s="190"/>
      <c r="R48" s="23"/>
      <c r="V48" s="1" t="s">
        <v>172</v>
      </c>
    </row>
    <row r="49" spans="1:18">
      <c r="A49" s="27">
        <f t="shared" ref="A49:A77" ca="1" si="12">A48+1</f>
        <v>45903</v>
      </c>
      <c r="B49" s="20"/>
      <c r="C49" s="21"/>
      <c r="D49" s="20"/>
      <c r="E49" s="21"/>
      <c r="F49" s="22"/>
      <c r="G49" s="22"/>
      <c r="H49" s="34" t="str">
        <f t="shared" si="7"/>
        <v/>
      </c>
      <c r="I49" s="34" t="str">
        <f t="shared" si="8"/>
        <v/>
      </c>
      <c r="J49" s="34" t="str">
        <f t="shared" si="9"/>
        <v/>
      </c>
      <c r="K49" s="34" t="str">
        <f t="shared" si="10"/>
        <v/>
      </c>
      <c r="L49" s="26" t="str">
        <f t="shared" si="11"/>
        <v/>
      </c>
      <c r="M49" s="32"/>
      <c r="N49" s="190"/>
      <c r="O49" s="190"/>
      <c r="P49" s="190"/>
      <c r="Q49" s="190"/>
      <c r="R49" s="23"/>
    </row>
    <row r="50" spans="1:18">
      <c r="A50" s="27">
        <f t="shared" ca="1" si="12"/>
        <v>45904</v>
      </c>
      <c r="B50" s="20"/>
      <c r="C50" s="21"/>
      <c r="D50" s="20"/>
      <c r="E50" s="21"/>
      <c r="F50" s="22"/>
      <c r="G50" s="22"/>
      <c r="H50" s="34" t="str">
        <f t="shared" si="7"/>
        <v/>
      </c>
      <c r="I50" s="34" t="str">
        <f t="shared" si="8"/>
        <v/>
      </c>
      <c r="J50" s="34" t="str">
        <f t="shared" si="9"/>
        <v/>
      </c>
      <c r="K50" s="34" t="str">
        <f t="shared" si="10"/>
        <v/>
      </c>
      <c r="L50" s="26" t="str">
        <f t="shared" si="11"/>
        <v/>
      </c>
      <c r="M50" s="32"/>
      <c r="N50" s="190"/>
      <c r="O50" s="190"/>
      <c r="P50" s="190"/>
      <c r="Q50" s="190"/>
      <c r="R50" s="23"/>
    </row>
    <row r="51" spans="1:18">
      <c r="A51" s="27">
        <f t="shared" ca="1" si="12"/>
        <v>45905</v>
      </c>
      <c r="B51" s="20"/>
      <c r="C51" s="21"/>
      <c r="D51" s="20"/>
      <c r="E51" s="21"/>
      <c r="F51" s="22"/>
      <c r="G51" s="22"/>
      <c r="H51" s="34" t="str">
        <f t="shared" si="7"/>
        <v/>
      </c>
      <c r="I51" s="34" t="str">
        <f t="shared" si="8"/>
        <v/>
      </c>
      <c r="J51" s="34" t="str">
        <f t="shared" si="9"/>
        <v/>
      </c>
      <c r="K51" s="34" t="str">
        <f t="shared" si="10"/>
        <v/>
      </c>
      <c r="L51" s="26" t="str">
        <f t="shared" si="11"/>
        <v/>
      </c>
      <c r="M51" s="32"/>
      <c r="N51" s="190"/>
      <c r="O51" s="190"/>
      <c r="P51" s="190"/>
      <c r="Q51" s="190"/>
      <c r="R51" s="23"/>
    </row>
    <row r="52" spans="1:18">
      <c r="A52" s="27">
        <f t="shared" ca="1" si="12"/>
        <v>45906</v>
      </c>
      <c r="B52" s="20"/>
      <c r="C52" s="21"/>
      <c r="D52" s="20"/>
      <c r="E52" s="21"/>
      <c r="F52" s="22"/>
      <c r="G52" s="22"/>
      <c r="H52" s="34" t="str">
        <f t="shared" si="7"/>
        <v/>
      </c>
      <c r="I52" s="34" t="str">
        <f t="shared" si="8"/>
        <v/>
      </c>
      <c r="J52" s="34" t="str">
        <f t="shared" si="9"/>
        <v/>
      </c>
      <c r="K52" s="34" t="str">
        <f t="shared" si="10"/>
        <v/>
      </c>
      <c r="L52" s="26" t="str">
        <f t="shared" si="11"/>
        <v/>
      </c>
      <c r="M52" s="32"/>
      <c r="N52" s="190"/>
      <c r="O52" s="190"/>
      <c r="P52" s="190"/>
      <c r="Q52" s="190"/>
      <c r="R52" s="23"/>
    </row>
    <row r="53" spans="1:18">
      <c r="A53" s="27">
        <f t="shared" ca="1" si="12"/>
        <v>45907</v>
      </c>
      <c r="B53" s="20"/>
      <c r="C53" s="21"/>
      <c r="D53" s="20"/>
      <c r="E53" s="21"/>
      <c r="F53" s="22"/>
      <c r="G53" s="22"/>
      <c r="H53" s="34" t="str">
        <f t="shared" si="7"/>
        <v/>
      </c>
      <c r="I53" s="34" t="str">
        <f t="shared" si="8"/>
        <v/>
      </c>
      <c r="J53" s="34" t="str">
        <f t="shared" si="9"/>
        <v/>
      </c>
      <c r="K53" s="34" t="str">
        <f t="shared" si="10"/>
        <v/>
      </c>
      <c r="L53" s="26" t="str">
        <f t="shared" si="11"/>
        <v/>
      </c>
      <c r="M53" s="32"/>
      <c r="N53" s="190"/>
      <c r="O53" s="190"/>
      <c r="P53" s="190"/>
      <c r="Q53" s="190"/>
      <c r="R53" s="23"/>
    </row>
    <row r="54" spans="1:18">
      <c r="A54" s="27">
        <f t="shared" ca="1" si="12"/>
        <v>45908</v>
      </c>
      <c r="B54" s="20"/>
      <c r="C54" s="21"/>
      <c r="D54" s="20"/>
      <c r="E54" s="21"/>
      <c r="F54" s="22"/>
      <c r="G54" s="22"/>
      <c r="H54" s="34" t="str">
        <f t="shared" si="7"/>
        <v/>
      </c>
      <c r="I54" s="34" t="str">
        <f t="shared" si="8"/>
        <v/>
      </c>
      <c r="J54" s="34" t="str">
        <f t="shared" si="9"/>
        <v/>
      </c>
      <c r="K54" s="34" t="str">
        <f t="shared" si="10"/>
        <v/>
      </c>
      <c r="L54" s="26" t="str">
        <f t="shared" si="11"/>
        <v/>
      </c>
      <c r="M54" s="32"/>
      <c r="N54" s="190"/>
      <c r="O54" s="190"/>
      <c r="P54" s="190"/>
      <c r="Q54" s="190"/>
      <c r="R54" s="23"/>
    </row>
    <row r="55" spans="1:18">
      <c r="A55" s="27">
        <f t="shared" ca="1" si="12"/>
        <v>45909</v>
      </c>
      <c r="B55" s="20"/>
      <c r="C55" s="21"/>
      <c r="D55" s="20"/>
      <c r="E55" s="21"/>
      <c r="F55" s="22"/>
      <c r="G55" s="22"/>
      <c r="H55" s="34" t="str">
        <f t="shared" si="7"/>
        <v/>
      </c>
      <c r="I55" s="34" t="str">
        <f t="shared" si="8"/>
        <v/>
      </c>
      <c r="J55" s="34" t="str">
        <f t="shared" si="9"/>
        <v/>
      </c>
      <c r="K55" s="34" t="str">
        <f t="shared" si="10"/>
        <v/>
      </c>
      <c r="L55" s="26" t="str">
        <f t="shared" si="11"/>
        <v/>
      </c>
      <c r="M55" s="32"/>
      <c r="N55" s="190"/>
      <c r="O55" s="190"/>
      <c r="P55" s="190"/>
      <c r="Q55" s="190"/>
      <c r="R55" s="23"/>
    </row>
    <row r="56" spans="1:18">
      <c r="A56" s="27">
        <f t="shared" ca="1" si="12"/>
        <v>45910</v>
      </c>
      <c r="B56" s="20"/>
      <c r="C56" s="21"/>
      <c r="D56" s="20"/>
      <c r="E56" s="21"/>
      <c r="F56" s="22"/>
      <c r="G56" s="22"/>
      <c r="H56" s="34" t="str">
        <f t="shared" si="7"/>
        <v/>
      </c>
      <c r="I56" s="34" t="str">
        <f t="shared" si="8"/>
        <v/>
      </c>
      <c r="J56" s="34" t="str">
        <f t="shared" si="9"/>
        <v/>
      </c>
      <c r="K56" s="34" t="str">
        <f t="shared" si="10"/>
        <v/>
      </c>
      <c r="L56" s="26" t="str">
        <f t="shared" si="11"/>
        <v/>
      </c>
      <c r="M56" s="32"/>
      <c r="N56" s="190"/>
      <c r="O56" s="190"/>
      <c r="P56" s="190"/>
      <c r="Q56" s="190"/>
      <c r="R56" s="23"/>
    </row>
    <row r="57" spans="1:18">
      <c r="A57" s="27">
        <f t="shared" ca="1" si="12"/>
        <v>45911</v>
      </c>
      <c r="B57" s="20"/>
      <c r="C57" s="21"/>
      <c r="D57" s="20"/>
      <c r="E57" s="21"/>
      <c r="F57" s="22"/>
      <c r="G57" s="22"/>
      <c r="H57" s="34" t="str">
        <f t="shared" si="7"/>
        <v/>
      </c>
      <c r="I57" s="34" t="str">
        <f t="shared" si="8"/>
        <v/>
      </c>
      <c r="J57" s="34" t="str">
        <f t="shared" si="9"/>
        <v/>
      </c>
      <c r="K57" s="34" t="str">
        <f t="shared" si="10"/>
        <v/>
      </c>
      <c r="L57" s="26" t="str">
        <f t="shared" si="11"/>
        <v/>
      </c>
      <c r="M57" s="32"/>
      <c r="N57" s="190"/>
      <c r="O57" s="190"/>
      <c r="P57" s="190"/>
      <c r="Q57" s="190"/>
      <c r="R57" s="23"/>
    </row>
    <row r="58" spans="1:18">
      <c r="A58" s="27">
        <f t="shared" ca="1" si="12"/>
        <v>45912</v>
      </c>
      <c r="B58" s="20"/>
      <c r="C58" s="21"/>
      <c r="D58" s="20"/>
      <c r="E58" s="21"/>
      <c r="F58" s="22"/>
      <c r="G58" s="22"/>
      <c r="H58" s="34" t="str">
        <f t="shared" si="7"/>
        <v/>
      </c>
      <c r="I58" s="34" t="str">
        <f t="shared" si="8"/>
        <v/>
      </c>
      <c r="J58" s="34" t="str">
        <f t="shared" si="9"/>
        <v/>
      </c>
      <c r="K58" s="34" t="str">
        <f t="shared" si="10"/>
        <v/>
      </c>
      <c r="L58" s="26" t="str">
        <f t="shared" si="11"/>
        <v/>
      </c>
      <c r="M58" s="32"/>
      <c r="N58" s="190"/>
      <c r="O58" s="190"/>
      <c r="P58" s="190"/>
      <c r="Q58" s="190"/>
      <c r="R58" s="23"/>
    </row>
    <row r="59" spans="1:18">
      <c r="A59" s="27">
        <f t="shared" ca="1" si="12"/>
        <v>45913</v>
      </c>
      <c r="B59" s="20"/>
      <c r="C59" s="21"/>
      <c r="D59" s="20"/>
      <c r="E59" s="21"/>
      <c r="F59" s="22"/>
      <c r="G59" s="22"/>
      <c r="H59" s="34" t="str">
        <f t="shared" si="7"/>
        <v/>
      </c>
      <c r="I59" s="34" t="str">
        <f t="shared" si="8"/>
        <v/>
      </c>
      <c r="J59" s="34" t="str">
        <f t="shared" si="9"/>
        <v/>
      </c>
      <c r="K59" s="34" t="str">
        <f t="shared" si="10"/>
        <v/>
      </c>
      <c r="L59" s="26" t="str">
        <f t="shared" si="11"/>
        <v/>
      </c>
      <c r="M59" s="32"/>
      <c r="N59" s="190"/>
      <c r="O59" s="190"/>
      <c r="P59" s="190"/>
      <c r="Q59" s="190"/>
      <c r="R59" s="23"/>
    </row>
    <row r="60" spans="1:18">
      <c r="A60" s="27">
        <f t="shared" ca="1" si="12"/>
        <v>45914</v>
      </c>
      <c r="B60" s="20"/>
      <c r="C60" s="21"/>
      <c r="D60" s="20"/>
      <c r="E60" s="21"/>
      <c r="F60" s="22"/>
      <c r="G60" s="22"/>
      <c r="H60" s="34" t="str">
        <f t="shared" si="7"/>
        <v/>
      </c>
      <c r="I60" s="34" t="str">
        <f t="shared" si="8"/>
        <v/>
      </c>
      <c r="J60" s="34" t="str">
        <f t="shared" si="9"/>
        <v/>
      </c>
      <c r="K60" s="34" t="str">
        <f t="shared" si="10"/>
        <v/>
      </c>
      <c r="L60" s="26" t="str">
        <f t="shared" si="11"/>
        <v/>
      </c>
      <c r="M60" s="32"/>
      <c r="N60" s="190"/>
      <c r="O60" s="190"/>
      <c r="P60" s="190"/>
      <c r="Q60" s="190"/>
      <c r="R60" s="23"/>
    </row>
    <row r="61" spans="1:18">
      <c r="A61" s="27">
        <f t="shared" ca="1" si="12"/>
        <v>45915</v>
      </c>
      <c r="B61" s="20"/>
      <c r="C61" s="21"/>
      <c r="D61" s="20"/>
      <c r="E61" s="21"/>
      <c r="F61" s="22"/>
      <c r="G61" s="22"/>
      <c r="H61" s="34" t="str">
        <f t="shared" si="7"/>
        <v/>
      </c>
      <c r="I61" s="34" t="str">
        <f t="shared" si="8"/>
        <v/>
      </c>
      <c r="J61" s="34" t="str">
        <f t="shared" si="9"/>
        <v/>
      </c>
      <c r="K61" s="34" t="str">
        <f t="shared" si="10"/>
        <v/>
      </c>
      <c r="L61" s="26" t="str">
        <f t="shared" si="11"/>
        <v/>
      </c>
      <c r="M61" s="32"/>
      <c r="N61" s="190"/>
      <c r="O61" s="190"/>
      <c r="P61" s="190"/>
      <c r="Q61" s="190"/>
      <c r="R61" s="23"/>
    </row>
    <row r="62" spans="1:18">
      <c r="A62" s="27">
        <f t="shared" ca="1" si="12"/>
        <v>45916</v>
      </c>
      <c r="B62" s="20"/>
      <c r="C62" s="21"/>
      <c r="D62" s="20"/>
      <c r="E62" s="21"/>
      <c r="F62" s="22"/>
      <c r="G62" s="22"/>
      <c r="H62" s="34" t="str">
        <f t="shared" si="7"/>
        <v/>
      </c>
      <c r="I62" s="34" t="str">
        <f t="shared" si="8"/>
        <v/>
      </c>
      <c r="J62" s="34" t="str">
        <f t="shared" si="9"/>
        <v/>
      </c>
      <c r="K62" s="34" t="str">
        <f t="shared" si="10"/>
        <v/>
      </c>
      <c r="L62" s="26" t="str">
        <f t="shared" si="11"/>
        <v/>
      </c>
      <c r="M62" s="32"/>
      <c r="N62" s="190"/>
      <c r="O62" s="190"/>
      <c r="P62" s="190"/>
      <c r="Q62" s="190"/>
      <c r="R62" s="23"/>
    </row>
    <row r="63" spans="1:18">
      <c r="A63" s="27">
        <f t="shared" ca="1" si="12"/>
        <v>45917</v>
      </c>
      <c r="B63" s="20"/>
      <c r="C63" s="21"/>
      <c r="D63" s="20"/>
      <c r="E63" s="21"/>
      <c r="F63" s="22"/>
      <c r="G63" s="22"/>
      <c r="H63" s="34" t="str">
        <f t="shared" si="7"/>
        <v/>
      </c>
      <c r="I63" s="34" t="str">
        <f t="shared" si="8"/>
        <v/>
      </c>
      <c r="J63" s="34" t="str">
        <f t="shared" si="9"/>
        <v/>
      </c>
      <c r="K63" s="34" t="str">
        <f t="shared" si="10"/>
        <v/>
      </c>
      <c r="L63" s="26" t="str">
        <f t="shared" si="11"/>
        <v/>
      </c>
      <c r="M63" s="32"/>
      <c r="N63" s="190"/>
      <c r="O63" s="190"/>
      <c r="P63" s="190"/>
      <c r="Q63" s="190"/>
      <c r="R63" s="23"/>
    </row>
    <row r="64" spans="1:18">
      <c r="A64" s="27">
        <f t="shared" ca="1" si="12"/>
        <v>45918</v>
      </c>
      <c r="B64" s="20"/>
      <c r="C64" s="21"/>
      <c r="D64" s="20"/>
      <c r="E64" s="21"/>
      <c r="F64" s="22"/>
      <c r="G64" s="22"/>
      <c r="H64" s="34" t="str">
        <f t="shared" si="7"/>
        <v/>
      </c>
      <c r="I64" s="34" t="str">
        <f t="shared" si="8"/>
        <v/>
      </c>
      <c r="J64" s="34" t="str">
        <f t="shared" si="9"/>
        <v/>
      </c>
      <c r="K64" s="34" t="str">
        <f t="shared" si="10"/>
        <v/>
      </c>
      <c r="L64" s="26" t="str">
        <f t="shared" si="11"/>
        <v/>
      </c>
      <c r="M64" s="32"/>
      <c r="N64" s="190"/>
      <c r="O64" s="190"/>
      <c r="P64" s="190"/>
      <c r="Q64" s="190"/>
      <c r="R64" s="23"/>
    </row>
    <row r="65" spans="1:18">
      <c r="A65" s="27">
        <f t="shared" ca="1" si="12"/>
        <v>45919</v>
      </c>
      <c r="B65" s="20"/>
      <c r="C65" s="21"/>
      <c r="D65" s="20"/>
      <c r="E65" s="21"/>
      <c r="F65" s="22"/>
      <c r="G65" s="22"/>
      <c r="H65" s="34" t="str">
        <f t="shared" si="7"/>
        <v/>
      </c>
      <c r="I65" s="34" t="str">
        <f t="shared" si="8"/>
        <v/>
      </c>
      <c r="J65" s="34" t="str">
        <f t="shared" si="9"/>
        <v/>
      </c>
      <c r="K65" s="34" t="str">
        <f t="shared" si="10"/>
        <v/>
      </c>
      <c r="L65" s="26" t="str">
        <f t="shared" si="11"/>
        <v/>
      </c>
      <c r="M65" s="32"/>
      <c r="N65" s="190"/>
      <c r="O65" s="190"/>
      <c r="P65" s="190"/>
      <c r="Q65" s="190"/>
      <c r="R65" s="23"/>
    </row>
    <row r="66" spans="1:18">
      <c r="A66" s="27">
        <f t="shared" ca="1" si="12"/>
        <v>45920</v>
      </c>
      <c r="B66" s="20"/>
      <c r="C66" s="21"/>
      <c r="D66" s="20"/>
      <c r="E66" s="21"/>
      <c r="F66" s="22"/>
      <c r="G66" s="22"/>
      <c r="H66" s="34" t="str">
        <f t="shared" si="7"/>
        <v/>
      </c>
      <c r="I66" s="34" t="str">
        <f t="shared" si="8"/>
        <v/>
      </c>
      <c r="J66" s="34" t="str">
        <f t="shared" si="9"/>
        <v/>
      </c>
      <c r="K66" s="34" t="str">
        <f t="shared" si="10"/>
        <v/>
      </c>
      <c r="L66" s="26" t="str">
        <f t="shared" si="11"/>
        <v/>
      </c>
      <c r="M66" s="32"/>
      <c r="N66" s="190"/>
      <c r="O66" s="190"/>
      <c r="P66" s="190"/>
      <c r="Q66" s="190"/>
      <c r="R66" s="23"/>
    </row>
    <row r="67" spans="1:18">
      <c r="A67" s="27">
        <f t="shared" ca="1" si="12"/>
        <v>45921</v>
      </c>
      <c r="B67" s="20"/>
      <c r="C67" s="21"/>
      <c r="D67" s="20"/>
      <c r="E67" s="21"/>
      <c r="F67" s="22"/>
      <c r="G67" s="22"/>
      <c r="H67" s="34" t="str">
        <f t="shared" si="7"/>
        <v/>
      </c>
      <c r="I67" s="34" t="str">
        <f t="shared" si="8"/>
        <v/>
      </c>
      <c r="J67" s="34" t="str">
        <f t="shared" si="9"/>
        <v/>
      </c>
      <c r="K67" s="34" t="str">
        <f t="shared" si="10"/>
        <v/>
      </c>
      <c r="L67" s="26" t="str">
        <f t="shared" si="11"/>
        <v/>
      </c>
      <c r="M67" s="32"/>
      <c r="N67" s="190"/>
      <c r="O67" s="190"/>
      <c r="P67" s="190"/>
      <c r="Q67" s="190"/>
      <c r="R67" s="23"/>
    </row>
    <row r="68" spans="1:18">
      <c r="A68" s="27">
        <f t="shared" ca="1" si="12"/>
        <v>45922</v>
      </c>
      <c r="B68" s="20"/>
      <c r="C68" s="21"/>
      <c r="D68" s="20"/>
      <c r="E68" s="21"/>
      <c r="F68" s="22"/>
      <c r="G68" s="22"/>
      <c r="H68" s="34" t="str">
        <f t="shared" si="7"/>
        <v/>
      </c>
      <c r="I68" s="34" t="str">
        <f t="shared" si="8"/>
        <v/>
      </c>
      <c r="J68" s="34" t="str">
        <f t="shared" si="9"/>
        <v/>
      </c>
      <c r="K68" s="34" t="str">
        <f t="shared" si="10"/>
        <v/>
      </c>
      <c r="L68" s="26" t="str">
        <f t="shared" si="11"/>
        <v/>
      </c>
      <c r="M68" s="32"/>
      <c r="N68" s="190"/>
      <c r="O68" s="190"/>
      <c r="P68" s="190"/>
      <c r="Q68" s="190"/>
      <c r="R68" s="23"/>
    </row>
    <row r="69" spans="1:18">
      <c r="A69" s="27">
        <f t="shared" ca="1" si="12"/>
        <v>45923</v>
      </c>
      <c r="B69" s="20"/>
      <c r="C69" s="21"/>
      <c r="D69" s="20"/>
      <c r="E69" s="21"/>
      <c r="F69" s="22"/>
      <c r="G69" s="22"/>
      <c r="H69" s="34" t="str">
        <f t="shared" si="7"/>
        <v/>
      </c>
      <c r="I69" s="34" t="str">
        <f t="shared" si="8"/>
        <v/>
      </c>
      <c r="J69" s="34" t="str">
        <f t="shared" si="9"/>
        <v/>
      </c>
      <c r="K69" s="34" t="str">
        <f t="shared" si="10"/>
        <v/>
      </c>
      <c r="L69" s="26" t="str">
        <f t="shared" si="11"/>
        <v/>
      </c>
      <c r="M69" s="32"/>
      <c r="N69" s="190"/>
      <c r="O69" s="190"/>
      <c r="P69" s="190"/>
      <c r="Q69" s="190"/>
      <c r="R69" s="23"/>
    </row>
    <row r="70" spans="1:18">
      <c r="A70" s="27">
        <f t="shared" ca="1" si="12"/>
        <v>45924</v>
      </c>
      <c r="B70" s="20"/>
      <c r="C70" s="21"/>
      <c r="D70" s="20"/>
      <c r="E70" s="21"/>
      <c r="F70" s="22"/>
      <c r="G70" s="22"/>
      <c r="H70" s="34" t="str">
        <f t="shared" si="7"/>
        <v/>
      </c>
      <c r="I70" s="34" t="str">
        <f t="shared" si="8"/>
        <v/>
      </c>
      <c r="J70" s="34" t="str">
        <f t="shared" si="9"/>
        <v/>
      </c>
      <c r="K70" s="34" t="str">
        <f t="shared" si="10"/>
        <v/>
      </c>
      <c r="L70" s="26" t="str">
        <f t="shared" si="11"/>
        <v/>
      </c>
      <c r="M70" s="32"/>
      <c r="N70" s="190"/>
      <c r="O70" s="190"/>
      <c r="P70" s="190"/>
      <c r="Q70" s="190"/>
      <c r="R70" s="23"/>
    </row>
    <row r="71" spans="1:18">
      <c r="A71" s="27">
        <f t="shared" ca="1" si="12"/>
        <v>45925</v>
      </c>
      <c r="B71" s="20"/>
      <c r="C71" s="21"/>
      <c r="D71" s="20"/>
      <c r="E71" s="21"/>
      <c r="F71" s="22"/>
      <c r="G71" s="22"/>
      <c r="H71" s="34" t="str">
        <f t="shared" si="7"/>
        <v/>
      </c>
      <c r="I71" s="34" t="str">
        <f t="shared" si="8"/>
        <v/>
      </c>
      <c r="J71" s="34" t="str">
        <f t="shared" si="9"/>
        <v/>
      </c>
      <c r="K71" s="34" t="str">
        <f t="shared" si="10"/>
        <v/>
      </c>
      <c r="L71" s="26" t="str">
        <f t="shared" si="11"/>
        <v/>
      </c>
      <c r="M71" s="32"/>
      <c r="N71" s="190"/>
      <c r="O71" s="190"/>
      <c r="P71" s="190"/>
      <c r="Q71" s="190"/>
      <c r="R71" s="23"/>
    </row>
    <row r="72" spans="1:18">
      <c r="A72" s="27">
        <f t="shared" ca="1" si="12"/>
        <v>45926</v>
      </c>
      <c r="B72" s="20"/>
      <c r="C72" s="21"/>
      <c r="D72" s="20"/>
      <c r="E72" s="21"/>
      <c r="F72" s="22"/>
      <c r="G72" s="22"/>
      <c r="H72" s="34" t="str">
        <f t="shared" si="7"/>
        <v/>
      </c>
      <c r="I72" s="34" t="str">
        <f t="shared" si="8"/>
        <v/>
      </c>
      <c r="J72" s="34" t="str">
        <f t="shared" si="9"/>
        <v/>
      </c>
      <c r="K72" s="34" t="str">
        <f t="shared" si="10"/>
        <v/>
      </c>
      <c r="L72" s="26" t="str">
        <f t="shared" si="11"/>
        <v/>
      </c>
      <c r="M72" s="32"/>
      <c r="N72" s="190"/>
      <c r="O72" s="190"/>
      <c r="P72" s="190"/>
      <c r="Q72" s="190"/>
      <c r="R72" s="23"/>
    </row>
    <row r="73" spans="1:18">
      <c r="A73" s="27">
        <f t="shared" ca="1" si="12"/>
        <v>45927</v>
      </c>
      <c r="B73" s="20"/>
      <c r="C73" s="21"/>
      <c r="D73" s="20"/>
      <c r="E73" s="21"/>
      <c r="F73" s="22"/>
      <c r="G73" s="22"/>
      <c r="H73" s="34" t="str">
        <f t="shared" si="7"/>
        <v/>
      </c>
      <c r="I73" s="34" t="str">
        <f t="shared" si="8"/>
        <v/>
      </c>
      <c r="J73" s="34" t="str">
        <f t="shared" si="9"/>
        <v/>
      </c>
      <c r="K73" s="34" t="str">
        <f t="shared" si="10"/>
        <v/>
      </c>
      <c r="L73" s="26" t="str">
        <f t="shared" si="11"/>
        <v/>
      </c>
      <c r="M73" s="32"/>
      <c r="N73" s="190"/>
      <c r="O73" s="190"/>
      <c r="P73" s="190"/>
      <c r="Q73" s="190"/>
      <c r="R73" s="23"/>
    </row>
    <row r="74" spans="1:18">
      <c r="A74" s="27">
        <f t="shared" ca="1" si="12"/>
        <v>45928</v>
      </c>
      <c r="B74" s="20"/>
      <c r="C74" s="21"/>
      <c r="D74" s="20"/>
      <c r="E74" s="21"/>
      <c r="F74" s="22"/>
      <c r="G74" s="22"/>
      <c r="H74" s="34" t="str">
        <f t="shared" si="7"/>
        <v/>
      </c>
      <c r="I74" s="34" t="str">
        <f t="shared" si="8"/>
        <v/>
      </c>
      <c r="J74" s="34" t="str">
        <f t="shared" si="9"/>
        <v/>
      </c>
      <c r="K74" s="34" t="str">
        <f t="shared" si="10"/>
        <v/>
      </c>
      <c r="L74" s="26" t="str">
        <f t="shared" si="11"/>
        <v/>
      </c>
      <c r="M74" s="32"/>
      <c r="N74" s="190"/>
      <c r="O74" s="190"/>
      <c r="P74" s="190"/>
      <c r="Q74" s="190"/>
      <c r="R74" s="23"/>
    </row>
    <row r="75" spans="1:18">
      <c r="A75" s="27">
        <f t="shared" ca="1" si="12"/>
        <v>45929</v>
      </c>
      <c r="B75" s="20"/>
      <c r="C75" s="21"/>
      <c r="D75" s="20"/>
      <c r="E75" s="21"/>
      <c r="F75" s="22"/>
      <c r="G75" s="22"/>
      <c r="H75" s="34" t="str">
        <f t="shared" si="7"/>
        <v/>
      </c>
      <c r="I75" s="34" t="str">
        <f t="shared" si="8"/>
        <v/>
      </c>
      <c r="J75" s="34" t="str">
        <f t="shared" si="9"/>
        <v/>
      </c>
      <c r="K75" s="34" t="str">
        <f t="shared" si="10"/>
        <v/>
      </c>
      <c r="L75" s="26" t="str">
        <f t="shared" si="11"/>
        <v/>
      </c>
      <c r="M75" s="32"/>
      <c r="N75" s="190"/>
      <c r="O75" s="190"/>
      <c r="P75" s="190"/>
      <c r="Q75" s="190"/>
      <c r="R75" s="23"/>
    </row>
    <row r="76" spans="1:18">
      <c r="A76" s="27">
        <f t="shared" ca="1" si="12"/>
        <v>45930</v>
      </c>
      <c r="B76" s="20"/>
      <c r="C76" s="21"/>
      <c r="D76" s="20"/>
      <c r="E76" s="21"/>
      <c r="F76" s="22"/>
      <c r="G76" s="22"/>
      <c r="H76" s="34" t="str">
        <f t="shared" si="7"/>
        <v/>
      </c>
      <c r="I76" s="34" t="str">
        <f t="shared" si="8"/>
        <v/>
      </c>
      <c r="J76" s="34" t="str">
        <f t="shared" si="9"/>
        <v/>
      </c>
      <c r="K76" s="34" t="str">
        <f t="shared" si="10"/>
        <v/>
      </c>
      <c r="L76" s="26" t="str">
        <f>IF(AND($B76="",$D76=""),"",($C76-$B76-$F76)+($E76-$D76-$G76))</f>
        <v/>
      </c>
      <c r="M76" s="32"/>
      <c r="N76" s="190"/>
      <c r="O76" s="190"/>
      <c r="P76" s="190"/>
      <c r="Q76" s="190"/>
      <c r="R76" s="23"/>
    </row>
    <row r="77" spans="1:18">
      <c r="A77" s="27">
        <f t="shared" ca="1" si="12"/>
        <v>45931</v>
      </c>
      <c r="B77" s="20"/>
      <c r="C77" s="21"/>
      <c r="D77" s="20"/>
      <c r="E77" s="21"/>
      <c r="F77" s="22"/>
      <c r="G77" s="22"/>
      <c r="H77" s="34" t="str">
        <f t="shared" si="7"/>
        <v/>
      </c>
      <c r="I77" s="34" t="str">
        <f t="shared" si="8"/>
        <v/>
      </c>
      <c r="J77" s="34" t="str">
        <f t="shared" si="9"/>
        <v/>
      </c>
      <c r="K77" s="34" t="str">
        <f t="shared" si="10"/>
        <v/>
      </c>
      <c r="L77" s="26" t="str">
        <f>IF(AND($B77="",$D77=""),"",($C77-$B77-$F77)+($E77-$D77-$G77))</f>
        <v/>
      </c>
      <c r="M77" s="32"/>
      <c r="N77" s="190"/>
      <c r="O77" s="190"/>
      <c r="P77" s="190"/>
      <c r="Q77" s="190"/>
      <c r="R77" s="23"/>
    </row>
    <row r="78" spans="1:18">
      <c r="A78" s="5" t="s">
        <v>11</v>
      </c>
      <c r="B78" s="191"/>
      <c r="C78" s="192"/>
      <c r="D78" s="191"/>
      <c r="E78" s="192"/>
      <c r="F78" s="26" t="str">
        <f>IF(SUM($F47:$F77)=0,"",SUM($F47:$F77))</f>
        <v/>
      </c>
      <c r="G78" s="26" t="str">
        <f>IF(SUM($G47:$G77)=0,"",SUM($G47:$G77))</f>
        <v/>
      </c>
      <c r="H78" s="26" t="str">
        <f>IF(SUM(H47:H77)=0,"",SUM(H47:H77))</f>
        <v/>
      </c>
      <c r="I78" s="26" t="str">
        <f>IF(SUM(I47:I77)=0,"",SUM(I47:I77))</f>
        <v/>
      </c>
      <c r="J78" s="26" t="str">
        <f t="shared" ref="J78:K78" si="13">IF(SUM(J47:J77)=0,"",SUM(J47:J77))</f>
        <v/>
      </c>
      <c r="K78" s="26" t="str">
        <f t="shared" si="13"/>
        <v/>
      </c>
      <c r="L78" s="26" t="str">
        <f>IF(SUM($L47:$L77)=0,"",SUM($L47:$L77))</f>
        <v/>
      </c>
      <c r="M78" s="33"/>
      <c r="N78" s="193"/>
      <c r="O78" s="193"/>
      <c r="P78" s="193"/>
      <c r="Q78" s="193"/>
      <c r="R78" s="6"/>
    </row>
    <row r="80" spans="1:18" ht="27" customHeight="1">
      <c r="A80" s="194" t="s">
        <v>22</v>
      </c>
      <c r="B80" s="189" t="s">
        <v>103</v>
      </c>
      <c r="C80" s="189"/>
      <c r="D80" s="189"/>
      <c r="E80" s="189"/>
      <c r="F80" s="189" t="s">
        <v>23</v>
      </c>
      <c r="G80" s="189"/>
      <c r="H80" s="189" t="s">
        <v>88</v>
      </c>
      <c r="I80" s="189"/>
      <c r="J80" s="189"/>
      <c r="K80" s="189"/>
      <c r="L80" s="189" t="s">
        <v>87</v>
      </c>
      <c r="M80" s="195" t="s">
        <v>96</v>
      </c>
      <c r="N80" s="194" t="s">
        <v>25</v>
      </c>
      <c r="O80" s="194"/>
      <c r="P80" s="194"/>
      <c r="Q80" s="194"/>
      <c r="R80" s="189" t="s">
        <v>100</v>
      </c>
    </row>
    <row r="81" spans="1:22" ht="14.25" customHeight="1">
      <c r="A81" s="194"/>
      <c r="B81" s="189" t="s">
        <v>82</v>
      </c>
      <c r="C81" s="189"/>
      <c r="D81" s="189" t="s">
        <v>84</v>
      </c>
      <c r="E81" s="189"/>
      <c r="F81" s="189"/>
      <c r="G81" s="189"/>
      <c r="H81" s="189" t="s">
        <v>90</v>
      </c>
      <c r="I81" s="189"/>
      <c r="J81" s="189" t="s">
        <v>89</v>
      </c>
      <c r="K81" s="189"/>
      <c r="L81" s="189"/>
      <c r="M81" s="196"/>
      <c r="N81" s="194"/>
      <c r="O81" s="194"/>
      <c r="P81" s="194"/>
      <c r="Q81" s="194"/>
      <c r="R81" s="189"/>
    </row>
    <row r="82" spans="1:22">
      <c r="A82" s="194"/>
      <c r="B82" s="43" t="s">
        <v>26</v>
      </c>
      <c r="C82" s="43" t="s">
        <v>27</v>
      </c>
      <c r="D82" s="43" t="s">
        <v>26</v>
      </c>
      <c r="E82" s="43" t="s">
        <v>27</v>
      </c>
      <c r="F82" s="44" t="s">
        <v>85</v>
      </c>
      <c r="G82" s="44" t="s">
        <v>86</v>
      </c>
      <c r="H82" s="44" t="s">
        <v>81</v>
      </c>
      <c r="I82" s="44" t="s">
        <v>83</v>
      </c>
      <c r="J82" s="44" t="s">
        <v>81</v>
      </c>
      <c r="K82" s="44" t="s">
        <v>95</v>
      </c>
      <c r="L82" s="189"/>
      <c r="M82" s="197"/>
      <c r="N82" s="194"/>
      <c r="O82" s="194"/>
      <c r="P82" s="194"/>
      <c r="Q82" s="194"/>
      <c r="R82" s="194"/>
    </row>
    <row r="83" spans="1:22">
      <c r="A83" s="27" cm="1">
        <f t="array" aca="1" ref="A83" ca="1">DATE("2025","8"+2,IFERROR(INDIRECT(T1),"1"))</f>
        <v>45931</v>
      </c>
      <c r="B83" s="20"/>
      <c r="C83" s="21"/>
      <c r="D83" s="20"/>
      <c r="E83" s="21"/>
      <c r="F83" s="22"/>
      <c r="G83" s="22"/>
      <c r="H83" s="34" t="str">
        <f>IF(OR(B83="",LEFT(M83,1)="✓"),"",C83-B83-F83)</f>
        <v/>
      </c>
      <c r="I83" s="34" t="str">
        <f>IF(OR(D83="",LEFT(M83,1)="✓"),"",E83-D83-G83)</f>
        <v/>
      </c>
      <c r="J83" s="34" t="str">
        <f>IF(AND(B83&lt;&gt;"",M83="✓所定"),C83-B83-F83,"")</f>
        <v/>
      </c>
      <c r="K83" s="34" t="str">
        <f>IF(AND(B83&lt;&gt;"",M83="✓法定"),C83-B83-F83,"")</f>
        <v/>
      </c>
      <c r="L83" s="26" t="str">
        <f>IF(AND($B83="",$D83=""),"",($C83-$B83-$F83)+($E83-$D83-$G83))</f>
        <v/>
      </c>
      <c r="M83" s="32"/>
      <c r="N83" s="190"/>
      <c r="O83" s="190"/>
      <c r="P83" s="190"/>
      <c r="Q83" s="190"/>
      <c r="R83" s="23"/>
      <c r="V83" s="1" t="s">
        <v>171</v>
      </c>
    </row>
    <row r="84" spans="1:22">
      <c r="A84" s="27">
        <f ca="1">A83+1</f>
        <v>45932</v>
      </c>
      <c r="B84" s="20"/>
      <c r="C84" s="21"/>
      <c r="D84" s="20"/>
      <c r="E84" s="21"/>
      <c r="F84" s="22"/>
      <c r="G84" s="22"/>
      <c r="H84" s="34" t="str">
        <f t="shared" ref="H84:H113" si="14">IF(OR(B84="",LEFT(M84,1)="✓"),"",C84-B84-F84)</f>
        <v/>
      </c>
      <c r="I84" s="34" t="str">
        <f t="shared" ref="I84:I113" si="15">IF(OR(D84="",LEFT(M84,1)="✓"),"",E84-D84-G84)</f>
        <v/>
      </c>
      <c r="J84" s="34" t="str">
        <f t="shared" ref="J84:J113" si="16">IF(AND(B84&lt;&gt;"",M84="✓所定"),C84-B84-F84,"")</f>
        <v/>
      </c>
      <c r="K84" s="34" t="str">
        <f t="shared" ref="K84:K113" si="17">IF(AND(B84&lt;&gt;"",M84="✓法定"),C84-B84-F84,"")</f>
        <v/>
      </c>
      <c r="L84" s="26" t="str">
        <f t="shared" ref="L84:L112" si="18">IF(AND($B84="",$D84=""),"",($C84-$B84-$F84)+($E84-$D84-$G84))</f>
        <v/>
      </c>
      <c r="M84" s="32"/>
      <c r="N84" s="190"/>
      <c r="O84" s="190"/>
      <c r="P84" s="190"/>
      <c r="Q84" s="190"/>
      <c r="R84" s="23"/>
      <c r="V84" s="1" t="s">
        <v>172</v>
      </c>
    </row>
    <row r="85" spans="1:22">
      <c r="A85" s="27">
        <f t="shared" ref="A85:A113" ca="1" si="19">A84+1</f>
        <v>45933</v>
      </c>
      <c r="B85" s="20"/>
      <c r="C85" s="21"/>
      <c r="D85" s="20"/>
      <c r="E85" s="21"/>
      <c r="F85" s="22"/>
      <c r="G85" s="22"/>
      <c r="H85" s="34" t="str">
        <f t="shared" si="14"/>
        <v/>
      </c>
      <c r="I85" s="34" t="str">
        <f t="shared" si="15"/>
        <v/>
      </c>
      <c r="J85" s="34" t="str">
        <f t="shared" si="16"/>
        <v/>
      </c>
      <c r="K85" s="34" t="str">
        <f t="shared" si="17"/>
        <v/>
      </c>
      <c r="L85" s="26" t="str">
        <f t="shared" si="18"/>
        <v/>
      </c>
      <c r="M85" s="32"/>
      <c r="N85" s="190"/>
      <c r="O85" s="190"/>
      <c r="P85" s="190"/>
      <c r="Q85" s="190"/>
      <c r="R85" s="23"/>
    </row>
    <row r="86" spans="1:22">
      <c r="A86" s="27">
        <f t="shared" ca="1" si="19"/>
        <v>45934</v>
      </c>
      <c r="B86" s="20"/>
      <c r="C86" s="21"/>
      <c r="D86" s="20"/>
      <c r="E86" s="21"/>
      <c r="F86" s="22"/>
      <c r="G86" s="22"/>
      <c r="H86" s="34" t="str">
        <f t="shared" si="14"/>
        <v/>
      </c>
      <c r="I86" s="34" t="str">
        <f t="shared" si="15"/>
        <v/>
      </c>
      <c r="J86" s="34" t="str">
        <f t="shared" si="16"/>
        <v/>
      </c>
      <c r="K86" s="34" t="str">
        <f t="shared" si="17"/>
        <v/>
      </c>
      <c r="L86" s="26" t="str">
        <f t="shared" si="18"/>
        <v/>
      </c>
      <c r="M86" s="32"/>
      <c r="N86" s="190"/>
      <c r="O86" s="190"/>
      <c r="P86" s="190"/>
      <c r="Q86" s="190"/>
      <c r="R86" s="23"/>
    </row>
    <row r="87" spans="1:22">
      <c r="A87" s="27">
        <f t="shared" ca="1" si="19"/>
        <v>45935</v>
      </c>
      <c r="B87" s="20"/>
      <c r="C87" s="21"/>
      <c r="D87" s="20"/>
      <c r="E87" s="21"/>
      <c r="F87" s="22"/>
      <c r="G87" s="22"/>
      <c r="H87" s="34" t="str">
        <f t="shared" si="14"/>
        <v/>
      </c>
      <c r="I87" s="34" t="str">
        <f t="shared" si="15"/>
        <v/>
      </c>
      <c r="J87" s="34" t="str">
        <f t="shared" si="16"/>
        <v/>
      </c>
      <c r="K87" s="34" t="str">
        <f t="shared" si="17"/>
        <v/>
      </c>
      <c r="L87" s="26" t="str">
        <f t="shared" si="18"/>
        <v/>
      </c>
      <c r="M87" s="32"/>
      <c r="N87" s="190"/>
      <c r="O87" s="190"/>
      <c r="P87" s="190"/>
      <c r="Q87" s="190"/>
      <c r="R87" s="23"/>
    </row>
    <row r="88" spans="1:22">
      <c r="A88" s="27">
        <f t="shared" ca="1" si="19"/>
        <v>45936</v>
      </c>
      <c r="B88" s="20"/>
      <c r="C88" s="21"/>
      <c r="D88" s="20"/>
      <c r="E88" s="21"/>
      <c r="F88" s="22"/>
      <c r="G88" s="22"/>
      <c r="H88" s="34" t="str">
        <f t="shared" si="14"/>
        <v/>
      </c>
      <c r="I88" s="34" t="str">
        <f t="shared" si="15"/>
        <v/>
      </c>
      <c r="J88" s="34" t="str">
        <f t="shared" si="16"/>
        <v/>
      </c>
      <c r="K88" s="34" t="str">
        <f t="shared" si="17"/>
        <v/>
      </c>
      <c r="L88" s="26" t="str">
        <f t="shared" si="18"/>
        <v/>
      </c>
      <c r="M88" s="32"/>
      <c r="N88" s="190"/>
      <c r="O88" s="190"/>
      <c r="P88" s="190"/>
      <c r="Q88" s="190"/>
      <c r="R88" s="23"/>
    </row>
    <row r="89" spans="1:22">
      <c r="A89" s="27">
        <f t="shared" ca="1" si="19"/>
        <v>45937</v>
      </c>
      <c r="B89" s="20"/>
      <c r="C89" s="21"/>
      <c r="D89" s="20"/>
      <c r="E89" s="21"/>
      <c r="F89" s="22"/>
      <c r="G89" s="22"/>
      <c r="H89" s="34" t="str">
        <f t="shared" si="14"/>
        <v/>
      </c>
      <c r="I89" s="34" t="str">
        <f t="shared" si="15"/>
        <v/>
      </c>
      <c r="J89" s="34" t="str">
        <f t="shared" si="16"/>
        <v/>
      </c>
      <c r="K89" s="34" t="str">
        <f t="shared" si="17"/>
        <v/>
      </c>
      <c r="L89" s="26" t="str">
        <f t="shared" si="18"/>
        <v/>
      </c>
      <c r="M89" s="32"/>
      <c r="N89" s="190"/>
      <c r="O89" s="190"/>
      <c r="P89" s="190"/>
      <c r="Q89" s="190"/>
      <c r="R89" s="23"/>
    </row>
    <row r="90" spans="1:22">
      <c r="A90" s="27">
        <f t="shared" ca="1" si="19"/>
        <v>45938</v>
      </c>
      <c r="B90" s="20"/>
      <c r="C90" s="21"/>
      <c r="D90" s="20"/>
      <c r="E90" s="21"/>
      <c r="F90" s="22"/>
      <c r="G90" s="22"/>
      <c r="H90" s="34" t="str">
        <f t="shared" si="14"/>
        <v/>
      </c>
      <c r="I90" s="34" t="str">
        <f t="shared" si="15"/>
        <v/>
      </c>
      <c r="J90" s="34" t="str">
        <f t="shared" si="16"/>
        <v/>
      </c>
      <c r="K90" s="34" t="str">
        <f t="shared" si="17"/>
        <v/>
      </c>
      <c r="L90" s="26" t="str">
        <f t="shared" si="18"/>
        <v/>
      </c>
      <c r="M90" s="32"/>
      <c r="N90" s="190"/>
      <c r="O90" s="190"/>
      <c r="P90" s="190"/>
      <c r="Q90" s="190"/>
      <c r="R90" s="23"/>
    </row>
    <row r="91" spans="1:22">
      <c r="A91" s="27">
        <f t="shared" ca="1" si="19"/>
        <v>45939</v>
      </c>
      <c r="B91" s="20"/>
      <c r="C91" s="21"/>
      <c r="D91" s="20"/>
      <c r="E91" s="21"/>
      <c r="F91" s="22"/>
      <c r="G91" s="22"/>
      <c r="H91" s="34" t="str">
        <f t="shared" si="14"/>
        <v/>
      </c>
      <c r="I91" s="34" t="str">
        <f t="shared" si="15"/>
        <v/>
      </c>
      <c r="J91" s="34" t="str">
        <f t="shared" si="16"/>
        <v/>
      </c>
      <c r="K91" s="34" t="str">
        <f t="shared" si="17"/>
        <v/>
      </c>
      <c r="L91" s="26" t="str">
        <f t="shared" si="18"/>
        <v/>
      </c>
      <c r="M91" s="32"/>
      <c r="N91" s="190"/>
      <c r="O91" s="190"/>
      <c r="P91" s="190"/>
      <c r="Q91" s="190"/>
      <c r="R91" s="23"/>
    </row>
    <row r="92" spans="1:22">
      <c r="A92" s="27">
        <f t="shared" ca="1" si="19"/>
        <v>45940</v>
      </c>
      <c r="B92" s="20"/>
      <c r="C92" s="21"/>
      <c r="D92" s="20"/>
      <c r="E92" s="21"/>
      <c r="F92" s="22"/>
      <c r="G92" s="22"/>
      <c r="H92" s="34" t="str">
        <f t="shared" si="14"/>
        <v/>
      </c>
      <c r="I92" s="34" t="str">
        <f t="shared" si="15"/>
        <v/>
      </c>
      <c r="J92" s="34" t="str">
        <f t="shared" si="16"/>
        <v/>
      </c>
      <c r="K92" s="34" t="str">
        <f t="shared" si="17"/>
        <v/>
      </c>
      <c r="L92" s="26" t="str">
        <f t="shared" si="18"/>
        <v/>
      </c>
      <c r="M92" s="32"/>
      <c r="N92" s="190"/>
      <c r="O92" s="190"/>
      <c r="P92" s="190"/>
      <c r="Q92" s="190"/>
      <c r="R92" s="23"/>
    </row>
    <row r="93" spans="1:22">
      <c r="A93" s="27">
        <f t="shared" ca="1" si="19"/>
        <v>45941</v>
      </c>
      <c r="B93" s="20"/>
      <c r="C93" s="21"/>
      <c r="D93" s="20"/>
      <c r="E93" s="21"/>
      <c r="F93" s="22"/>
      <c r="G93" s="22"/>
      <c r="H93" s="34" t="str">
        <f t="shared" si="14"/>
        <v/>
      </c>
      <c r="I93" s="34" t="str">
        <f t="shared" si="15"/>
        <v/>
      </c>
      <c r="J93" s="34" t="str">
        <f t="shared" si="16"/>
        <v/>
      </c>
      <c r="K93" s="34" t="str">
        <f t="shared" si="17"/>
        <v/>
      </c>
      <c r="L93" s="26" t="str">
        <f t="shared" si="18"/>
        <v/>
      </c>
      <c r="M93" s="32"/>
      <c r="N93" s="190"/>
      <c r="O93" s="190"/>
      <c r="P93" s="190"/>
      <c r="Q93" s="190"/>
      <c r="R93" s="23"/>
    </row>
    <row r="94" spans="1:22">
      <c r="A94" s="27">
        <f t="shared" ca="1" si="19"/>
        <v>45942</v>
      </c>
      <c r="B94" s="20"/>
      <c r="C94" s="21"/>
      <c r="D94" s="20"/>
      <c r="E94" s="21"/>
      <c r="F94" s="22"/>
      <c r="G94" s="22"/>
      <c r="H94" s="34" t="str">
        <f t="shared" si="14"/>
        <v/>
      </c>
      <c r="I94" s="34" t="str">
        <f t="shared" si="15"/>
        <v/>
      </c>
      <c r="J94" s="34" t="str">
        <f t="shared" si="16"/>
        <v/>
      </c>
      <c r="K94" s="34" t="str">
        <f t="shared" si="17"/>
        <v/>
      </c>
      <c r="L94" s="26" t="str">
        <f t="shared" si="18"/>
        <v/>
      </c>
      <c r="M94" s="32"/>
      <c r="N94" s="190"/>
      <c r="O94" s="190"/>
      <c r="P94" s="190"/>
      <c r="Q94" s="190"/>
      <c r="R94" s="23"/>
    </row>
    <row r="95" spans="1:22">
      <c r="A95" s="27">
        <f t="shared" ca="1" si="19"/>
        <v>45943</v>
      </c>
      <c r="B95" s="20"/>
      <c r="C95" s="21"/>
      <c r="D95" s="20"/>
      <c r="E95" s="21"/>
      <c r="F95" s="22"/>
      <c r="G95" s="22"/>
      <c r="H95" s="34" t="str">
        <f t="shared" si="14"/>
        <v/>
      </c>
      <c r="I95" s="34" t="str">
        <f t="shared" si="15"/>
        <v/>
      </c>
      <c r="J95" s="34" t="str">
        <f t="shared" si="16"/>
        <v/>
      </c>
      <c r="K95" s="34" t="str">
        <f t="shared" si="17"/>
        <v/>
      </c>
      <c r="L95" s="26" t="str">
        <f t="shared" si="18"/>
        <v/>
      </c>
      <c r="M95" s="32"/>
      <c r="N95" s="190"/>
      <c r="O95" s="190"/>
      <c r="P95" s="190"/>
      <c r="Q95" s="190"/>
      <c r="R95" s="23"/>
    </row>
    <row r="96" spans="1:22">
      <c r="A96" s="27">
        <f t="shared" ca="1" si="19"/>
        <v>45944</v>
      </c>
      <c r="B96" s="20"/>
      <c r="C96" s="21"/>
      <c r="D96" s="20"/>
      <c r="E96" s="21"/>
      <c r="F96" s="22"/>
      <c r="G96" s="22"/>
      <c r="H96" s="34" t="str">
        <f t="shared" si="14"/>
        <v/>
      </c>
      <c r="I96" s="34" t="str">
        <f t="shared" si="15"/>
        <v/>
      </c>
      <c r="J96" s="34" t="str">
        <f t="shared" si="16"/>
        <v/>
      </c>
      <c r="K96" s="34" t="str">
        <f t="shared" si="17"/>
        <v/>
      </c>
      <c r="L96" s="26" t="str">
        <f t="shared" si="18"/>
        <v/>
      </c>
      <c r="M96" s="32"/>
      <c r="N96" s="190"/>
      <c r="O96" s="190"/>
      <c r="P96" s="190"/>
      <c r="Q96" s="190"/>
      <c r="R96" s="23"/>
    </row>
    <row r="97" spans="1:18">
      <c r="A97" s="27">
        <f t="shared" ca="1" si="19"/>
        <v>45945</v>
      </c>
      <c r="B97" s="20"/>
      <c r="C97" s="21"/>
      <c r="D97" s="20"/>
      <c r="E97" s="21"/>
      <c r="F97" s="22"/>
      <c r="G97" s="22"/>
      <c r="H97" s="34" t="str">
        <f t="shared" si="14"/>
        <v/>
      </c>
      <c r="I97" s="34" t="str">
        <f t="shared" si="15"/>
        <v/>
      </c>
      <c r="J97" s="34" t="str">
        <f t="shared" si="16"/>
        <v/>
      </c>
      <c r="K97" s="34" t="str">
        <f t="shared" si="17"/>
        <v/>
      </c>
      <c r="L97" s="26" t="str">
        <f t="shared" si="18"/>
        <v/>
      </c>
      <c r="M97" s="32"/>
      <c r="N97" s="190"/>
      <c r="O97" s="190"/>
      <c r="P97" s="190"/>
      <c r="Q97" s="190"/>
      <c r="R97" s="23"/>
    </row>
    <row r="98" spans="1:18">
      <c r="A98" s="27">
        <f t="shared" ca="1" si="19"/>
        <v>45946</v>
      </c>
      <c r="B98" s="20"/>
      <c r="C98" s="21"/>
      <c r="D98" s="20"/>
      <c r="E98" s="21"/>
      <c r="F98" s="22"/>
      <c r="G98" s="22"/>
      <c r="H98" s="34" t="str">
        <f t="shared" si="14"/>
        <v/>
      </c>
      <c r="I98" s="34" t="str">
        <f t="shared" si="15"/>
        <v/>
      </c>
      <c r="J98" s="34" t="str">
        <f t="shared" si="16"/>
        <v/>
      </c>
      <c r="K98" s="34" t="str">
        <f t="shared" si="17"/>
        <v/>
      </c>
      <c r="L98" s="26" t="str">
        <f t="shared" si="18"/>
        <v/>
      </c>
      <c r="M98" s="32"/>
      <c r="N98" s="190"/>
      <c r="O98" s="190"/>
      <c r="P98" s="190"/>
      <c r="Q98" s="190"/>
      <c r="R98" s="23"/>
    </row>
    <row r="99" spans="1:18">
      <c r="A99" s="27">
        <f t="shared" ca="1" si="19"/>
        <v>45947</v>
      </c>
      <c r="B99" s="20"/>
      <c r="C99" s="21"/>
      <c r="D99" s="20"/>
      <c r="E99" s="21"/>
      <c r="F99" s="22"/>
      <c r="G99" s="22"/>
      <c r="H99" s="34" t="str">
        <f t="shared" si="14"/>
        <v/>
      </c>
      <c r="I99" s="34" t="str">
        <f t="shared" si="15"/>
        <v/>
      </c>
      <c r="J99" s="34" t="str">
        <f t="shared" si="16"/>
        <v/>
      </c>
      <c r="K99" s="34" t="str">
        <f t="shared" si="17"/>
        <v/>
      </c>
      <c r="L99" s="26" t="str">
        <f t="shared" si="18"/>
        <v/>
      </c>
      <c r="M99" s="32"/>
      <c r="N99" s="190"/>
      <c r="O99" s="190"/>
      <c r="P99" s="190"/>
      <c r="Q99" s="190"/>
      <c r="R99" s="23"/>
    </row>
    <row r="100" spans="1:18">
      <c r="A100" s="27">
        <f t="shared" ca="1" si="19"/>
        <v>45948</v>
      </c>
      <c r="B100" s="20"/>
      <c r="C100" s="21"/>
      <c r="D100" s="20"/>
      <c r="E100" s="21"/>
      <c r="F100" s="22"/>
      <c r="G100" s="22"/>
      <c r="H100" s="34" t="str">
        <f t="shared" si="14"/>
        <v/>
      </c>
      <c r="I100" s="34" t="str">
        <f t="shared" si="15"/>
        <v/>
      </c>
      <c r="J100" s="34" t="str">
        <f t="shared" si="16"/>
        <v/>
      </c>
      <c r="K100" s="34" t="str">
        <f t="shared" si="17"/>
        <v/>
      </c>
      <c r="L100" s="26" t="str">
        <f t="shared" si="18"/>
        <v/>
      </c>
      <c r="M100" s="32"/>
      <c r="N100" s="190"/>
      <c r="O100" s="190"/>
      <c r="P100" s="190"/>
      <c r="Q100" s="190"/>
      <c r="R100" s="23"/>
    </row>
    <row r="101" spans="1:18">
      <c r="A101" s="27">
        <f t="shared" ca="1" si="19"/>
        <v>45949</v>
      </c>
      <c r="B101" s="20"/>
      <c r="C101" s="21"/>
      <c r="D101" s="20"/>
      <c r="E101" s="21"/>
      <c r="F101" s="22"/>
      <c r="G101" s="22"/>
      <c r="H101" s="34" t="str">
        <f t="shared" si="14"/>
        <v/>
      </c>
      <c r="I101" s="34" t="str">
        <f t="shared" si="15"/>
        <v/>
      </c>
      <c r="J101" s="34" t="str">
        <f t="shared" si="16"/>
        <v/>
      </c>
      <c r="K101" s="34" t="str">
        <f t="shared" si="17"/>
        <v/>
      </c>
      <c r="L101" s="26" t="str">
        <f t="shared" si="18"/>
        <v/>
      </c>
      <c r="M101" s="32"/>
      <c r="N101" s="190"/>
      <c r="O101" s="190"/>
      <c r="P101" s="190"/>
      <c r="Q101" s="190"/>
      <c r="R101" s="23"/>
    </row>
    <row r="102" spans="1:18">
      <c r="A102" s="27">
        <f t="shared" ca="1" si="19"/>
        <v>45950</v>
      </c>
      <c r="B102" s="20"/>
      <c r="C102" s="21"/>
      <c r="D102" s="20"/>
      <c r="E102" s="21"/>
      <c r="F102" s="22"/>
      <c r="G102" s="22"/>
      <c r="H102" s="34" t="str">
        <f t="shared" si="14"/>
        <v/>
      </c>
      <c r="I102" s="34" t="str">
        <f t="shared" si="15"/>
        <v/>
      </c>
      <c r="J102" s="34" t="str">
        <f t="shared" si="16"/>
        <v/>
      </c>
      <c r="K102" s="34" t="str">
        <f t="shared" si="17"/>
        <v/>
      </c>
      <c r="L102" s="26" t="str">
        <f t="shared" si="18"/>
        <v/>
      </c>
      <c r="M102" s="32"/>
      <c r="N102" s="190"/>
      <c r="O102" s="190"/>
      <c r="P102" s="190"/>
      <c r="Q102" s="190"/>
      <c r="R102" s="23"/>
    </row>
    <row r="103" spans="1:18">
      <c r="A103" s="27">
        <f t="shared" ca="1" si="19"/>
        <v>45951</v>
      </c>
      <c r="B103" s="20"/>
      <c r="C103" s="21"/>
      <c r="D103" s="20"/>
      <c r="E103" s="21"/>
      <c r="F103" s="22"/>
      <c r="G103" s="22"/>
      <c r="H103" s="34" t="str">
        <f t="shared" si="14"/>
        <v/>
      </c>
      <c r="I103" s="34" t="str">
        <f t="shared" si="15"/>
        <v/>
      </c>
      <c r="J103" s="34" t="str">
        <f t="shared" si="16"/>
        <v/>
      </c>
      <c r="K103" s="34" t="str">
        <f t="shared" si="17"/>
        <v/>
      </c>
      <c r="L103" s="26" t="str">
        <f t="shared" si="18"/>
        <v/>
      </c>
      <c r="M103" s="32"/>
      <c r="N103" s="190"/>
      <c r="O103" s="190"/>
      <c r="P103" s="190"/>
      <c r="Q103" s="190"/>
      <c r="R103" s="23"/>
    </row>
    <row r="104" spans="1:18">
      <c r="A104" s="27">
        <f t="shared" ca="1" si="19"/>
        <v>45952</v>
      </c>
      <c r="B104" s="20"/>
      <c r="C104" s="21"/>
      <c r="D104" s="20"/>
      <c r="E104" s="21"/>
      <c r="F104" s="22"/>
      <c r="G104" s="22"/>
      <c r="H104" s="34" t="str">
        <f t="shared" si="14"/>
        <v/>
      </c>
      <c r="I104" s="34" t="str">
        <f t="shared" si="15"/>
        <v/>
      </c>
      <c r="J104" s="34" t="str">
        <f t="shared" si="16"/>
        <v/>
      </c>
      <c r="K104" s="34" t="str">
        <f t="shared" si="17"/>
        <v/>
      </c>
      <c r="L104" s="26" t="str">
        <f t="shared" si="18"/>
        <v/>
      </c>
      <c r="M104" s="32"/>
      <c r="N104" s="190"/>
      <c r="O104" s="190"/>
      <c r="P104" s="190"/>
      <c r="Q104" s="190"/>
      <c r="R104" s="23"/>
    </row>
    <row r="105" spans="1:18">
      <c r="A105" s="27">
        <f t="shared" ca="1" si="19"/>
        <v>45953</v>
      </c>
      <c r="B105" s="20"/>
      <c r="C105" s="21"/>
      <c r="D105" s="20"/>
      <c r="E105" s="21"/>
      <c r="F105" s="22"/>
      <c r="G105" s="22"/>
      <c r="H105" s="34" t="str">
        <f t="shared" si="14"/>
        <v/>
      </c>
      <c r="I105" s="34" t="str">
        <f t="shared" si="15"/>
        <v/>
      </c>
      <c r="J105" s="34" t="str">
        <f t="shared" si="16"/>
        <v/>
      </c>
      <c r="K105" s="34" t="str">
        <f t="shared" si="17"/>
        <v/>
      </c>
      <c r="L105" s="26" t="str">
        <f t="shared" si="18"/>
        <v/>
      </c>
      <c r="M105" s="32"/>
      <c r="N105" s="190"/>
      <c r="O105" s="190"/>
      <c r="P105" s="190"/>
      <c r="Q105" s="190"/>
      <c r="R105" s="23"/>
    </row>
    <row r="106" spans="1:18">
      <c r="A106" s="27">
        <f t="shared" ca="1" si="19"/>
        <v>45954</v>
      </c>
      <c r="B106" s="20"/>
      <c r="C106" s="21"/>
      <c r="D106" s="20"/>
      <c r="E106" s="21"/>
      <c r="F106" s="22"/>
      <c r="G106" s="22"/>
      <c r="H106" s="34" t="str">
        <f t="shared" si="14"/>
        <v/>
      </c>
      <c r="I106" s="34" t="str">
        <f t="shared" si="15"/>
        <v/>
      </c>
      <c r="J106" s="34" t="str">
        <f t="shared" si="16"/>
        <v/>
      </c>
      <c r="K106" s="34" t="str">
        <f t="shared" si="17"/>
        <v/>
      </c>
      <c r="L106" s="26" t="str">
        <f t="shared" si="18"/>
        <v/>
      </c>
      <c r="M106" s="32"/>
      <c r="N106" s="190"/>
      <c r="O106" s="190"/>
      <c r="P106" s="190"/>
      <c r="Q106" s="190"/>
      <c r="R106" s="23"/>
    </row>
    <row r="107" spans="1:18">
      <c r="A107" s="27">
        <f t="shared" ca="1" si="19"/>
        <v>45955</v>
      </c>
      <c r="B107" s="20"/>
      <c r="C107" s="21"/>
      <c r="D107" s="20"/>
      <c r="E107" s="21"/>
      <c r="F107" s="22"/>
      <c r="G107" s="22"/>
      <c r="H107" s="34" t="str">
        <f t="shared" si="14"/>
        <v/>
      </c>
      <c r="I107" s="34" t="str">
        <f t="shared" si="15"/>
        <v/>
      </c>
      <c r="J107" s="34" t="str">
        <f t="shared" si="16"/>
        <v/>
      </c>
      <c r="K107" s="34" t="str">
        <f t="shared" si="17"/>
        <v/>
      </c>
      <c r="L107" s="26" t="str">
        <f t="shared" si="18"/>
        <v/>
      </c>
      <c r="M107" s="32"/>
      <c r="N107" s="190"/>
      <c r="O107" s="190"/>
      <c r="P107" s="190"/>
      <c r="Q107" s="190"/>
      <c r="R107" s="23"/>
    </row>
    <row r="108" spans="1:18">
      <c r="A108" s="27">
        <f t="shared" ca="1" si="19"/>
        <v>45956</v>
      </c>
      <c r="B108" s="20"/>
      <c r="C108" s="21"/>
      <c r="D108" s="20"/>
      <c r="E108" s="21"/>
      <c r="F108" s="22"/>
      <c r="G108" s="22"/>
      <c r="H108" s="34" t="str">
        <f t="shared" si="14"/>
        <v/>
      </c>
      <c r="I108" s="34" t="str">
        <f t="shared" si="15"/>
        <v/>
      </c>
      <c r="J108" s="34" t="str">
        <f t="shared" si="16"/>
        <v/>
      </c>
      <c r="K108" s="34" t="str">
        <f t="shared" si="17"/>
        <v/>
      </c>
      <c r="L108" s="26" t="str">
        <f t="shared" si="18"/>
        <v/>
      </c>
      <c r="M108" s="32"/>
      <c r="N108" s="190"/>
      <c r="O108" s="190"/>
      <c r="P108" s="190"/>
      <c r="Q108" s="190"/>
      <c r="R108" s="23"/>
    </row>
    <row r="109" spans="1:18">
      <c r="A109" s="27">
        <f t="shared" ca="1" si="19"/>
        <v>45957</v>
      </c>
      <c r="B109" s="20"/>
      <c r="C109" s="21"/>
      <c r="D109" s="20"/>
      <c r="E109" s="21"/>
      <c r="F109" s="22"/>
      <c r="G109" s="22"/>
      <c r="H109" s="34" t="str">
        <f t="shared" si="14"/>
        <v/>
      </c>
      <c r="I109" s="34" t="str">
        <f t="shared" si="15"/>
        <v/>
      </c>
      <c r="J109" s="34" t="str">
        <f t="shared" si="16"/>
        <v/>
      </c>
      <c r="K109" s="34" t="str">
        <f t="shared" si="17"/>
        <v/>
      </c>
      <c r="L109" s="26" t="str">
        <f t="shared" si="18"/>
        <v/>
      </c>
      <c r="M109" s="32"/>
      <c r="N109" s="190"/>
      <c r="O109" s="190"/>
      <c r="P109" s="190"/>
      <c r="Q109" s="190"/>
      <c r="R109" s="23"/>
    </row>
    <row r="110" spans="1:18">
      <c r="A110" s="27">
        <f t="shared" ca="1" si="19"/>
        <v>45958</v>
      </c>
      <c r="B110" s="20"/>
      <c r="C110" s="21"/>
      <c r="D110" s="20"/>
      <c r="E110" s="21"/>
      <c r="F110" s="22"/>
      <c r="G110" s="22"/>
      <c r="H110" s="34" t="str">
        <f t="shared" si="14"/>
        <v/>
      </c>
      <c r="I110" s="34" t="str">
        <f t="shared" si="15"/>
        <v/>
      </c>
      <c r="J110" s="34" t="str">
        <f t="shared" si="16"/>
        <v/>
      </c>
      <c r="K110" s="34" t="str">
        <f t="shared" si="17"/>
        <v/>
      </c>
      <c r="L110" s="26" t="str">
        <f t="shared" si="18"/>
        <v/>
      </c>
      <c r="M110" s="32"/>
      <c r="N110" s="190"/>
      <c r="O110" s="190"/>
      <c r="P110" s="190"/>
      <c r="Q110" s="190"/>
      <c r="R110" s="23"/>
    </row>
    <row r="111" spans="1:18">
      <c r="A111" s="27">
        <f t="shared" ca="1" si="19"/>
        <v>45959</v>
      </c>
      <c r="B111" s="20"/>
      <c r="C111" s="21"/>
      <c r="D111" s="20"/>
      <c r="E111" s="21"/>
      <c r="F111" s="22"/>
      <c r="G111" s="22"/>
      <c r="H111" s="34" t="str">
        <f t="shared" si="14"/>
        <v/>
      </c>
      <c r="I111" s="34" t="str">
        <f t="shared" si="15"/>
        <v/>
      </c>
      <c r="J111" s="34" t="str">
        <f t="shared" si="16"/>
        <v/>
      </c>
      <c r="K111" s="34" t="str">
        <f t="shared" si="17"/>
        <v/>
      </c>
      <c r="L111" s="26" t="str">
        <f t="shared" si="18"/>
        <v/>
      </c>
      <c r="M111" s="32"/>
      <c r="N111" s="190"/>
      <c r="O111" s="190"/>
      <c r="P111" s="190"/>
      <c r="Q111" s="190"/>
      <c r="R111" s="23"/>
    </row>
    <row r="112" spans="1:18">
      <c r="A112" s="27">
        <f t="shared" ca="1" si="19"/>
        <v>45960</v>
      </c>
      <c r="B112" s="20"/>
      <c r="C112" s="21"/>
      <c r="D112" s="20"/>
      <c r="E112" s="21"/>
      <c r="F112" s="22"/>
      <c r="G112" s="22"/>
      <c r="H112" s="34" t="str">
        <f t="shared" si="14"/>
        <v/>
      </c>
      <c r="I112" s="34" t="str">
        <f t="shared" si="15"/>
        <v/>
      </c>
      <c r="J112" s="34" t="str">
        <f t="shared" si="16"/>
        <v/>
      </c>
      <c r="K112" s="34" t="str">
        <f t="shared" si="17"/>
        <v/>
      </c>
      <c r="L112" s="26" t="str">
        <f t="shared" si="18"/>
        <v/>
      </c>
      <c r="M112" s="32"/>
      <c r="N112" s="190"/>
      <c r="O112" s="190"/>
      <c r="P112" s="190"/>
      <c r="Q112" s="190"/>
      <c r="R112" s="23"/>
    </row>
    <row r="113" spans="1:22">
      <c r="A113" s="27">
        <f t="shared" ca="1" si="19"/>
        <v>45961</v>
      </c>
      <c r="B113" s="20"/>
      <c r="C113" s="21"/>
      <c r="D113" s="20"/>
      <c r="E113" s="21"/>
      <c r="F113" s="22"/>
      <c r="G113" s="22"/>
      <c r="H113" s="34" t="str">
        <f t="shared" si="14"/>
        <v/>
      </c>
      <c r="I113" s="34" t="str">
        <f t="shared" si="15"/>
        <v/>
      </c>
      <c r="J113" s="34" t="str">
        <f t="shared" si="16"/>
        <v/>
      </c>
      <c r="K113" s="34" t="str">
        <f t="shared" si="17"/>
        <v/>
      </c>
      <c r="L113" s="26" t="str">
        <f>IF(AND($B113="",$D113=""),"",($C113-$B113-$F113)+($E113-$D113-$G113))</f>
        <v/>
      </c>
      <c r="M113" s="32"/>
      <c r="N113" s="190"/>
      <c r="O113" s="190"/>
      <c r="P113" s="190"/>
      <c r="Q113" s="190"/>
      <c r="R113" s="23"/>
    </row>
    <row r="114" spans="1:22">
      <c r="A114" s="5" t="s">
        <v>11</v>
      </c>
      <c r="B114" s="191"/>
      <c r="C114" s="192"/>
      <c r="D114" s="191"/>
      <c r="E114" s="192"/>
      <c r="F114" s="26" t="str">
        <f>IF(SUM($F83:$F113)=0,"",SUM($F83:$F113))</f>
        <v/>
      </c>
      <c r="G114" s="26" t="str">
        <f>IF(SUM($G83:$G113)=0,"",SUM($G83:$G113))</f>
        <v/>
      </c>
      <c r="H114" s="26" t="str">
        <f>IF(SUM(H83:H113)=0,"",SUM(H83:H113))</f>
        <v/>
      </c>
      <c r="I114" s="26" t="str">
        <f>IF(SUM(I83:I113)=0,"",SUM(I83:I113))</f>
        <v/>
      </c>
      <c r="J114" s="26" t="str">
        <f t="shared" ref="J114:K114" si="20">IF(SUM(J83:J113)=0,"",SUM(J83:J113))</f>
        <v/>
      </c>
      <c r="K114" s="26" t="str">
        <f t="shared" si="20"/>
        <v/>
      </c>
      <c r="L114" s="26" t="str">
        <f>IF(SUM($L83:$L113)=0,"",SUM($L83:$L113))</f>
        <v/>
      </c>
      <c r="M114" s="33"/>
      <c r="N114" s="193"/>
      <c r="O114" s="193"/>
      <c r="P114" s="193"/>
      <c r="Q114" s="193"/>
      <c r="R114" s="6"/>
    </row>
    <row r="116" spans="1:22" ht="27" customHeight="1">
      <c r="A116" s="194" t="s">
        <v>22</v>
      </c>
      <c r="B116" s="189" t="s">
        <v>103</v>
      </c>
      <c r="C116" s="189"/>
      <c r="D116" s="189"/>
      <c r="E116" s="189"/>
      <c r="F116" s="189" t="s">
        <v>23</v>
      </c>
      <c r="G116" s="189"/>
      <c r="H116" s="189" t="s">
        <v>88</v>
      </c>
      <c r="I116" s="189"/>
      <c r="J116" s="189"/>
      <c r="K116" s="189"/>
      <c r="L116" s="189" t="s">
        <v>87</v>
      </c>
      <c r="M116" s="195" t="s">
        <v>96</v>
      </c>
      <c r="N116" s="194" t="s">
        <v>25</v>
      </c>
      <c r="O116" s="194"/>
      <c r="P116" s="194"/>
      <c r="Q116" s="194"/>
      <c r="R116" s="189" t="s">
        <v>100</v>
      </c>
    </row>
    <row r="117" spans="1:22" ht="14.25" customHeight="1">
      <c r="A117" s="194"/>
      <c r="B117" s="189" t="s">
        <v>82</v>
      </c>
      <c r="C117" s="189"/>
      <c r="D117" s="189" t="s">
        <v>84</v>
      </c>
      <c r="E117" s="189"/>
      <c r="F117" s="189"/>
      <c r="G117" s="189"/>
      <c r="H117" s="189" t="s">
        <v>90</v>
      </c>
      <c r="I117" s="189"/>
      <c r="J117" s="189" t="s">
        <v>89</v>
      </c>
      <c r="K117" s="189"/>
      <c r="L117" s="189"/>
      <c r="M117" s="196"/>
      <c r="N117" s="194"/>
      <c r="O117" s="194"/>
      <c r="P117" s="194"/>
      <c r="Q117" s="194"/>
      <c r="R117" s="189"/>
    </row>
    <row r="118" spans="1:22">
      <c r="A118" s="194"/>
      <c r="B118" s="43" t="s">
        <v>26</v>
      </c>
      <c r="C118" s="43" t="s">
        <v>27</v>
      </c>
      <c r="D118" s="43" t="s">
        <v>26</v>
      </c>
      <c r="E118" s="43" t="s">
        <v>27</v>
      </c>
      <c r="F118" s="44" t="s">
        <v>85</v>
      </c>
      <c r="G118" s="44" t="s">
        <v>86</v>
      </c>
      <c r="H118" s="44" t="s">
        <v>81</v>
      </c>
      <c r="I118" s="44" t="s">
        <v>83</v>
      </c>
      <c r="J118" s="44" t="s">
        <v>81</v>
      </c>
      <c r="K118" s="44" t="s">
        <v>95</v>
      </c>
      <c r="L118" s="189"/>
      <c r="M118" s="197"/>
      <c r="N118" s="194"/>
      <c r="O118" s="194"/>
      <c r="P118" s="194"/>
      <c r="Q118" s="194"/>
      <c r="R118" s="194"/>
    </row>
    <row r="119" spans="1:22">
      <c r="A119" s="27" cm="1">
        <f t="array" aca="1" ref="A119" ca="1">DATE("2025","8"+3,IFERROR(INDIRECT(T1),"1"))</f>
        <v>45962</v>
      </c>
      <c r="B119" s="20"/>
      <c r="C119" s="21"/>
      <c r="D119" s="20"/>
      <c r="E119" s="21"/>
      <c r="F119" s="22"/>
      <c r="G119" s="22"/>
      <c r="H119" s="34" t="str">
        <f>IF(OR(B119="",LEFT(M119,1)="✓"),"",C119-B119-F119)</f>
        <v/>
      </c>
      <c r="I119" s="34" t="str">
        <f>IF(OR(D119="",LEFT(M119,1)="✓"),"",E119-D119-G119)</f>
        <v/>
      </c>
      <c r="J119" s="34" t="str">
        <f>IF(AND(B119&lt;&gt;"",M119="✓所定"),C119-B119-F119,"")</f>
        <v/>
      </c>
      <c r="K119" s="34" t="str">
        <f>IF(AND(B119&lt;&gt;"",M119="✓法定"),C119-B119-F119,"")</f>
        <v/>
      </c>
      <c r="L119" s="26" t="str">
        <f>IF(AND($B119="",$D119=""),"",($C119-$B119-$F119)+($E119-$D119-$G119))</f>
        <v/>
      </c>
      <c r="M119" s="32"/>
      <c r="N119" s="198"/>
      <c r="O119" s="199"/>
      <c r="P119" s="199"/>
      <c r="Q119" s="200"/>
      <c r="R119" s="23"/>
      <c r="V119" s="1" t="s">
        <v>171</v>
      </c>
    </row>
    <row r="120" spans="1:22">
      <c r="A120" s="27">
        <f ca="1">A119+1</f>
        <v>45963</v>
      </c>
      <c r="B120" s="20"/>
      <c r="C120" s="21"/>
      <c r="D120" s="20"/>
      <c r="E120" s="21"/>
      <c r="F120" s="22"/>
      <c r="G120" s="22"/>
      <c r="H120" s="34" t="str">
        <f t="shared" ref="H120:H149" si="21">IF(OR(B120="",LEFT(M120,1)="✓"),"",C120-B120-F120)</f>
        <v/>
      </c>
      <c r="I120" s="34" t="str">
        <f t="shared" ref="I120:I149" si="22">IF(OR(D120="",LEFT(M120,1)="✓"),"",E120-D120-G120)</f>
        <v/>
      </c>
      <c r="J120" s="34" t="str">
        <f t="shared" ref="J120:J149" si="23">IF(AND(B120&lt;&gt;"",M120="✓所定"),C120-B120-F120,"")</f>
        <v/>
      </c>
      <c r="K120" s="34" t="str">
        <f t="shared" ref="K120:K149" si="24">IF(AND(B120&lt;&gt;"",M120="✓法定"),C120-B120-F120,"")</f>
        <v/>
      </c>
      <c r="L120" s="26" t="str">
        <f t="shared" ref="L120:L147" si="25">IF(AND($B120="",$D120=""),"",($C120-$B120-$F120)+($E120-$D120-$G120))</f>
        <v/>
      </c>
      <c r="M120" s="32"/>
      <c r="N120" s="190"/>
      <c r="O120" s="190"/>
      <c r="P120" s="190"/>
      <c r="Q120" s="190"/>
      <c r="R120" s="23"/>
      <c r="V120" s="1" t="s">
        <v>172</v>
      </c>
    </row>
    <row r="121" spans="1:22">
      <c r="A121" s="27">
        <f t="shared" ref="A121:A149" ca="1" si="26">A120+1</f>
        <v>45964</v>
      </c>
      <c r="B121" s="20"/>
      <c r="C121" s="21"/>
      <c r="D121" s="20"/>
      <c r="E121" s="21"/>
      <c r="F121" s="22"/>
      <c r="G121" s="22"/>
      <c r="H121" s="34" t="str">
        <f t="shared" si="21"/>
        <v/>
      </c>
      <c r="I121" s="34" t="str">
        <f t="shared" si="22"/>
        <v/>
      </c>
      <c r="J121" s="34" t="str">
        <f t="shared" si="23"/>
        <v/>
      </c>
      <c r="K121" s="34" t="str">
        <f t="shared" si="24"/>
        <v/>
      </c>
      <c r="L121" s="26" t="str">
        <f t="shared" si="25"/>
        <v/>
      </c>
      <c r="M121" s="32"/>
      <c r="N121" s="190"/>
      <c r="O121" s="190"/>
      <c r="P121" s="190"/>
      <c r="Q121" s="190"/>
      <c r="R121" s="23"/>
    </row>
    <row r="122" spans="1:22">
      <c r="A122" s="27">
        <f t="shared" ca="1" si="26"/>
        <v>45965</v>
      </c>
      <c r="B122" s="20"/>
      <c r="C122" s="21"/>
      <c r="D122" s="20"/>
      <c r="E122" s="21"/>
      <c r="F122" s="22"/>
      <c r="G122" s="22"/>
      <c r="H122" s="34" t="str">
        <f t="shared" si="21"/>
        <v/>
      </c>
      <c r="I122" s="34" t="str">
        <f t="shared" si="22"/>
        <v/>
      </c>
      <c r="J122" s="34" t="str">
        <f t="shared" si="23"/>
        <v/>
      </c>
      <c r="K122" s="34" t="str">
        <f t="shared" si="24"/>
        <v/>
      </c>
      <c r="L122" s="26" t="str">
        <f t="shared" si="25"/>
        <v/>
      </c>
      <c r="M122" s="32"/>
      <c r="N122" s="190"/>
      <c r="O122" s="190"/>
      <c r="P122" s="190"/>
      <c r="Q122" s="190"/>
      <c r="R122" s="23"/>
    </row>
    <row r="123" spans="1:22">
      <c r="A123" s="27">
        <f t="shared" ca="1" si="26"/>
        <v>45966</v>
      </c>
      <c r="B123" s="20"/>
      <c r="C123" s="21"/>
      <c r="D123" s="20"/>
      <c r="E123" s="21"/>
      <c r="F123" s="22"/>
      <c r="G123" s="22"/>
      <c r="H123" s="34" t="str">
        <f t="shared" si="21"/>
        <v/>
      </c>
      <c r="I123" s="34" t="str">
        <f t="shared" si="22"/>
        <v/>
      </c>
      <c r="J123" s="34" t="str">
        <f t="shared" si="23"/>
        <v/>
      </c>
      <c r="K123" s="34" t="str">
        <f t="shared" si="24"/>
        <v/>
      </c>
      <c r="L123" s="26" t="str">
        <f t="shared" si="25"/>
        <v/>
      </c>
      <c r="M123" s="32"/>
      <c r="N123" s="190"/>
      <c r="O123" s="190"/>
      <c r="P123" s="190"/>
      <c r="Q123" s="190"/>
      <c r="R123" s="23"/>
    </row>
    <row r="124" spans="1:22">
      <c r="A124" s="27">
        <f t="shared" ca="1" si="26"/>
        <v>45967</v>
      </c>
      <c r="B124" s="20"/>
      <c r="C124" s="21"/>
      <c r="D124" s="20"/>
      <c r="E124" s="21"/>
      <c r="F124" s="22"/>
      <c r="G124" s="22"/>
      <c r="H124" s="34" t="str">
        <f t="shared" si="21"/>
        <v/>
      </c>
      <c r="I124" s="34" t="str">
        <f t="shared" si="22"/>
        <v/>
      </c>
      <c r="J124" s="34" t="str">
        <f t="shared" si="23"/>
        <v/>
      </c>
      <c r="K124" s="34" t="str">
        <f t="shared" si="24"/>
        <v/>
      </c>
      <c r="L124" s="26" t="str">
        <f t="shared" si="25"/>
        <v/>
      </c>
      <c r="M124" s="32"/>
      <c r="N124" s="190"/>
      <c r="O124" s="190"/>
      <c r="P124" s="190"/>
      <c r="Q124" s="190"/>
      <c r="R124" s="23"/>
    </row>
    <row r="125" spans="1:22">
      <c r="A125" s="27">
        <f t="shared" ca="1" si="26"/>
        <v>45968</v>
      </c>
      <c r="B125" s="20"/>
      <c r="C125" s="21"/>
      <c r="D125" s="20"/>
      <c r="E125" s="21"/>
      <c r="F125" s="22"/>
      <c r="G125" s="22"/>
      <c r="H125" s="34" t="str">
        <f t="shared" si="21"/>
        <v/>
      </c>
      <c r="I125" s="34" t="str">
        <f t="shared" si="22"/>
        <v/>
      </c>
      <c r="J125" s="34" t="str">
        <f t="shared" si="23"/>
        <v/>
      </c>
      <c r="K125" s="34" t="str">
        <f t="shared" si="24"/>
        <v/>
      </c>
      <c r="L125" s="26" t="str">
        <f t="shared" si="25"/>
        <v/>
      </c>
      <c r="M125" s="32"/>
      <c r="N125" s="190"/>
      <c r="O125" s="190"/>
      <c r="P125" s="190"/>
      <c r="Q125" s="190"/>
      <c r="R125" s="23"/>
    </row>
    <row r="126" spans="1:22">
      <c r="A126" s="27">
        <f t="shared" ca="1" si="26"/>
        <v>45969</v>
      </c>
      <c r="B126" s="20"/>
      <c r="C126" s="21"/>
      <c r="D126" s="20"/>
      <c r="E126" s="21"/>
      <c r="F126" s="22"/>
      <c r="G126" s="22"/>
      <c r="H126" s="34" t="str">
        <f t="shared" si="21"/>
        <v/>
      </c>
      <c r="I126" s="34" t="str">
        <f t="shared" si="22"/>
        <v/>
      </c>
      <c r="J126" s="34" t="str">
        <f t="shared" si="23"/>
        <v/>
      </c>
      <c r="K126" s="34" t="str">
        <f t="shared" si="24"/>
        <v/>
      </c>
      <c r="L126" s="26" t="str">
        <f t="shared" si="25"/>
        <v/>
      </c>
      <c r="M126" s="32"/>
      <c r="N126" s="190"/>
      <c r="O126" s="190"/>
      <c r="P126" s="190"/>
      <c r="Q126" s="190"/>
      <c r="R126" s="23"/>
    </row>
    <row r="127" spans="1:22">
      <c r="A127" s="27">
        <f t="shared" ca="1" si="26"/>
        <v>45970</v>
      </c>
      <c r="B127" s="20"/>
      <c r="C127" s="21"/>
      <c r="D127" s="20"/>
      <c r="E127" s="21"/>
      <c r="F127" s="22"/>
      <c r="G127" s="22"/>
      <c r="H127" s="34" t="str">
        <f t="shared" si="21"/>
        <v/>
      </c>
      <c r="I127" s="34" t="str">
        <f t="shared" si="22"/>
        <v/>
      </c>
      <c r="J127" s="34" t="str">
        <f t="shared" si="23"/>
        <v/>
      </c>
      <c r="K127" s="34" t="str">
        <f t="shared" si="24"/>
        <v/>
      </c>
      <c r="L127" s="26" t="str">
        <f t="shared" si="25"/>
        <v/>
      </c>
      <c r="M127" s="32"/>
      <c r="N127" s="190"/>
      <c r="O127" s="190"/>
      <c r="P127" s="190"/>
      <c r="Q127" s="190"/>
      <c r="R127" s="23"/>
    </row>
    <row r="128" spans="1:22">
      <c r="A128" s="27">
        <f t="shared" ca="1" si="26"/>
        <v>45971</v>
      </c>
      <c r="B128" s="20"/>
      <c r="C128" s="21"/>
      <c r="D128" s="20"/>
      <c r="E128" s="21"/>
      <c r="F128" s="22"/>
      <c r="G128" s="22"/>
      <c r="H128" s="34" t="str">
        <f t="shared" si="21"/>
        <v/>
      </c>
      <c r="I128" s="34" t="str">
        <f t="shared" si="22"/>
        <v/>
      </c>
      <c r="J128" s="34" t="str">
        <f t="shared" si="23"/>
        <v/>
      </c>
      <c r="K128" s="34" t="str">
        <f t="shared" si="24"/>
        <v/>
      </c>
      <c r="L128" s="26" t="str">
        <f t="shared" si="25"/>
        <v/>
      </c>
      <c r="M128" s="32"/>
      <c r="N128" s="190"/>
      <c r="O128" s="190"/>
      <c r="P128" s="190"/>
      <c r="Q128" s="190"/>
      <c r="R128" s="23"/>
    </row>
    <row r="129" spans="1:18">
      <c r="A129" s="27">
        <f t="shared" ca="1" si="26"/>
        <v>45972</v>
      </c>
      <c r="B129" s="20"/>
      <c r="C129" s="21"/>
      <c r="D129" s="20"/>
      <c r="E129" s="21"/>
      <c r="F129" s="22"/>
      <c r="G129" s="22"/>
      <c r="H129" s="34" t="str">
        <f t="shared" si="21"/>
        <v/>
      </c>
      <c r="I129" s="34" t="str">
        <f t="shared" si="22"/>
        <v/>
      </c>
      <c r="J129" s="34" t="str">
        <f t="shared" si="23"/>
        <v/>
      </c>
      <c r="K129" s="34" t="str">
        <f t="shared" si="24"/>
        <v/>
      </c>
      <c r="L129" s="26" t="str">
        <f t="shared" si="25"/>
        <v/>
      </c>
      <c r="M129" s="32"/>
      <c r="N129" s="190"/>
      <c r="O129" s="190"/>
      <c r="P129" s="190"/>
      <c r="Q129" s="190"/>
      <c r="R129" s="23"/>
    </row>
    <row r="130" spans="1:18">
      <c r="A130" s="27">
        <f t="shared" ca="1" si="26"/>
        <v>45973</v>
      </c>
      <c r="B130" s="20"/>
      <c r="C130" s="21"/>
      <c r="D130" s="20"/>
      <c r="E130" s="21"/>
      <c r="F130" s="22"/>
      <c r="G130" s="22"/>
      <c r="H130" s="34" t="str">
        <f t="shared" si="21"/>
        <v/>
      </c>
      <c r="I130" s="34" t="str">
        <f t="shared" si="22"/>
        <v/>
      </c>
      <c r="J130" s="34" t="str">
        <f t="shared" si="23"/>
        <v/>
      </c>
      <c r="K130" s="34" t="str">
        <f t="shared" si="24"/>
        <v/>
      </c>
      <c r="L130" s="26" t="str">
        <f t="shared" si="25"/>
        <v/>
      </c>
      <c r="M130" s="32"/>
      <c r="N130" s="190"/>
      <c r="O130" s="190"/>
      <c r="P130" s="190"/>
      <c r="Q130" s="190"/>
      <c r="R130" s="23"/>
    </row>
    <row r="131" spans="1:18">
      <c r="A131" s="27">
        <f t="shared" ca="1" si="26"/>
        <v>45974</v>
      </c>
      <c r="B131" s="20"/>
      <c r="C131" s="21"/>
      <c r="D131" s="20"/>
      <c r="E131" s="21"/>
      <c r="F131" s="22"/>
      <c r="G131" s="22"/>
      <c r="H131" s="34" t="str">
        <f t="shared" si="21"/>
        <v/>
      </c>
      <c r="I131" s="34" t="str">
        <f t="shared" si="22"/>
        <v/>
      </c>
      <c r="J131" s="34" t="str">
        <f t="shared" si="23"/>
        <v/>
      </c>
      <c r="K131" s="34" t="str">
        <f t="shared" si="24"/>
        <v/>
      </c>
      <c r="L131" s="26" t="str">
        <f t="shared" si="25"/>
        <v/>
      </c>
      <c r="M131" s="32"/>
      <c r="N131" s="190"/>
      <c r="O131" s="190"/>
      <c r="P131" s="190"/>
      <c r="Q131" s="190"/>
      <c r="R131" s="23"/>
    </row>
    <row r="132" spans="1:18">
      <c r="A132" s="27">
        <f t="shared" ca="1" si="26"/>
        <v>45975</v>
      </c>
      <c r="B132" s="20"/>
      <c r="C132" s="21"/>
      <c r="D132" s="20"/>
      <c r="E132" s="21"/>
      <c r="F132" s="22"/>
      <c r="G132" s="22"/>
      <c r="H132" s="34" t="str">
        <f t="shared" si="21"/>
        <v/>
      </c>
      <c r="I132" s="34" t="str">
        <f t="shared" si="22"/>
        <v/>
      </c>
      <c r="J132" s="34" t="str">
        <f t="shared" si="23"/>
        <v/>
      </c>
      <c r="K132" s="34" t="str">
        <f t="shared" si="24"/>
        <v/>
      </c>
      <c r="L132" s="26" t="str">
        <f t="shared" si="25"/>
        <v/>
      </c>
      <c r="M132" s="32"/>
      <c r="N132" s="190"/>
      <c r="O132" s="190"/>
      <c r="P132" s="190"/>
      <c r="Q132" s="190"/>
      <c r="R132" s="23"/>
    </row>
    <row r="133" spans="1:18">
      <c r="A133" s="27">
        <f t="shared" ca="1" si="26"/>
        <v>45976</v>
      </c>
      <c r="B133" s="20"/>
      <c r="C133" s="21"/>
      <c r="D133" s="20"/>
      <c r="E133" s="21"/>
      <c r="F133" s="22"/>
      <c r="G133" s="22"/>
      <c r="H133" s="34" t="str">
        <f t="shared" si="21"/>
        <v/>
      </c>
      <c r="I133" s="34" t="str">
        <f t="shared" si="22"/>
        <v/>
      </c>
      <c r="J133" s="34" t="str">
        <f t="shared" si="23"/>
        <v/>
      </c>
      <c r="K133" s="34" t="str">
        <f t="shared" si="24"/>
        <v/>
      </c>
      <c r="L133" s="26" t="str">
        <f t="shared" si="25"/>
        <v/>
      </c>
      <c r="M133" s="32"/>
      <c r="N133" s="190"/>
      <c r="O133" s="190"/>
      <c r="P133" s="190"/>
      <c r="Q133" s="190"/>
      <c r="R133" s="23"/>
    </row>
    <row r="134" spans="1:18">
      <c r="A134" s="27">
        <f t="shared" ca="1" si="26"/>
        <v>45977</v>
      </c>
      <c r="B134" s="20"/>
      <c r="C134" s="21"/>
      <c r="D134" s="20"/>
      <c r="E134" s="21"/>
      <c r="F134" s="22"/>
      <c r="G134" s="22"/>
      <c r="H134" s="34" t="str">
        <f t="shared" si="21"/>
        <v/>
      </c>
      <c r="I134" s="34" t="str">
        <f t="shared" si="22"/>
        <v/>
      </c>
      <c r="J134" s="34" t="str">
        <f t="shared" si="23"/>
        <v/>
      </c>
      <c r="K134" s="34" t="str">
        <f t="shared" si="24"/>
        <v/>
      </c>
      <c r="L134" s="26" t="str">
        <f t="shared" si="25"/>
        <v/>
      </c>
      <c r="M134" s="32"/>
      <c r="N134" s="190"/>
      <c r="O134" s="190"/>
      <c r="P134" s="190"/>
      <c r="Q134" s="190"/>
      <c r="R134" s="23"/>
    </row>
    <row r="135" spans="1:18">
      <c r="A135" s="27">
        <f t="shared" ca="1" si="26"/>
        <v>45978</v>
      </c>
      <c r="B135" s="20"/>
      <c r="C135" s="21"/>
      <c r="D135" s="20"/>
      <c r="E135" s="21"/>
      <c r="F135" s="22"/>
      <c r="G135" s="22"/>
      <c r="H135" s="34" t="str">
        <f t="shared" si="21"/>
        <v/>
      </c>
      <c r="I135" s="34" t="str">
        <f t="shared" si="22"/>
        <v/>
      </c>
      <c r="J135" s="34" t="str">
        <f t="shared" si="23"/>
        <v/>
      </c>
      <c r="K135" s="34" t="str">
        <f t="shared" si="24"/>
        <v/>
      </c>
      <c r="L135" s="26" t="str">
        <f t="shared" si="25"/>
        <v/>
      </c>
      <c r="M135" s="32"/>
      <c r="N135" s="190"/>
      <c r="O135" s="190"/>
      <c r="P135" s="190"/>
      <c r="Q135" s="190"/>
      <c r="R135" s="23"/>
    </row>
    <row r="136" spans="1:18">
      <c r="A136" s="27">
        <f t="shared" ca="1" si="26"/>
        <v>45979</v>
      </c>
      <c r="B136" s="20"/>
      <c r="C136" s="21"/>
      <c r="D136" s="20"/>
      <c r="E136" s="21"/>
      <c r="F136" s="22"/>
      <c r="G136" s="22"/>
      <c r="H136" s="34" t="str">
        <f t="shared" si="21"/>
        <v/>
      </c>
      <c r="I136" s="34" t="str">
        <f t="shared" si="22"/>
        <v/>
      </c>
      <c r="J136" s="34" t="str">
        <f t="shared" si="23"/>
        <v/>
      </c>
      <c r="K136" s="34" t="str">
        <f t="shared" si="24"/>
        <v/>
      </c>
      <c r="L136" s="26" t="str">
        <f t="shared" si="25"/>
        <v/>
      </c>
      <c r="M136" s="32"/>
      <c r="N136" s="190"/>
      <c r="O136" s="190"/>
      <c r="P136" s="190"/>
      <c r="Q136" s="190"/>
      <c r="R136" s="23"/>
    </row>
    <row r="137" spans="1:18">
      <c r="A137" s="27">
        <f t="shared" ca="1" si="26"/>
        <v>45980</v>
      </c>
      <c r="B137" s="20"/>
      <c r="C137" s="21"/>
      <c r="D137" s="20"/>
      <c r="E137" s="21"/>
      <c r="F137" s="22"/>
      <c r="G137" s="22"/>
      <c r="H137" s="34" t="str">
        <f t="shared" si="21"/>
        <v/>
      </c>
      <c r="I137" s="34" t="str">
        <f t="shared" si="22"/>
        <v/>
      </c>
      <c r="J137" s="34" t="str">
        <f t="shared" si="23"/>
        <v/>
      </c>
      <c r="K137" s="34" t="str">
        <f t="shared" si="24"/>
        <v/>
      </c>
      <c r="L137" s="26" t="str">
        <f t="shared" si="25"/>
        <v/>
      </c>
      <c r="M137" s="32"/>
      <c r="N137" s="190"/>
      <c r="O137" s="190"/>
      <c r="P137" s="190"/>
      <c r="Q137" s="190"/>
      <c r="R137" s="23"/>
    </row>
    <row r="138" spans="1:18">
      <c r="A138" s="27">
        <f t="shared" ca="1" si="26"/>
        <v>45981</v>
      </c>
      <c r="B138" s="20"/>
      <c r="C138" s="21"/>
      <c r="D138" s="20"/>
      <c r="E138" s="21"/>
      <c r="F138" s="22"/>
      <c r="G138" s="22"/>
      <c r="H138" s="34" t="str">
        <f t="shared" si="21"/>
        <v/>
      </c>
      <c r="I138" s="34" t="str">
        <f t="shared" si="22"/>
        <v/>
      </c>
      <c r="J138" s="34" t="str">
        <f t="shared" si="23"/>
        <v/>
      </c>
      <c r="K138" s="34" t="str">
        <f t="shared" si="24"/>
        <v/>
      </c>
      <c r="L138" s="26" t="str">
        <f t="shared" si="25"/>
        <v/>
      </c>
      <c r="M138" s="32"/>
      <c r="N138" s="190"/>
      <c r="O138" s="190"/>
      <c r="P138" s="190"/>
      <c r="Q138" s="190"/>
      <c r="R138" s="23"/>
    </row>
    <row r="139" spans="1:18">
      <c r="A139" s="27">
        <f t="shared" ca="1" si="26"/>
        <v>45982</v>
      </c>
      <c r="B139" s="20"/>
      <c r="C139" s="21"/>
      <c r="D139" s="20"/>
      <c r="E139" s="21"/>
      <c r="F139" s="22"/>
      <c r="G139" s="22"/>
      <c r="H139" s="34" t="str">
        <f t="shared" si="21"/>
        <v/>
      </c>
      <c r="I139" s="34" t="str">
        <f t="shared" si="22"/>
        <v/>
      </c>
      <c r="J139" s="34" t="str">
        <f t="shared" si="23"/>
        <v/>
      </c>
      <c r="K139" s="34" t="str">
        <f t="shared" si="24"/>
        <v/>
      </c>
      <c r="L139" s="26" t="str">
        <f t="shared" si="25"/>
        <v/>
      </c>
      <c r="M139" s="32"/>
      <c r="N139" s="190"/>
      <c r="O139" s="190"/>
      <c r="P139" s="190"/>
      <c r="Q139" s="190"/>
      <c r="R139" s="23"/>
    </row>
    <row r="140" spans="1:18">
      <c r="A140" s="27">
        <f t="shared" ca="1" si="26"/>
        <v>45983</v>
      </c>
      <c r="B140" s="20"/>
      <c r="C140" s="21"/>
      <c r="D140" s="20"/>
      <c r="E140" s="21"/>
      <c r="F140" s="22"/>
      <c r="G140" s="22"/>
      <c r="H140" s="34" t="str">
        <f t="shared" si="21"/>
        <v/>
      </c>
      <c r="I140" s="34" t="str">
        <f t="shared" si="22"/>
        <v/>
      </c>
      <c r="J140" s="34" t="str">
        <f t="shared" si="23"/>
        <v/>
      </c>
      <c r="K140" s="34" t="str">
        <f t="shared" si="24"/>
        <v/>
      </c>
      <c r="L140" s="26" t="str">
        <f t="shared" si="25"/>
        <v/>
      </c>
      <c r="M140" s="32"/>
      <c r="N140" s="190"/>
      <c r="O140" s="190"/>
      <c r="P140" s="190"/>
      <c r="Q140" s="190"/>
      <c r="R140" s="23"/>
    </row>
    <row r="141" spans="1:18">
      <c r="A141" s="27">
        <f t="shared" ca="1" si="26"/>
        <v>45984</v>
      </c>
      <c r="B141" s="20"/>
      <c r="C141" s="21"/>
      <c r="D141" s="20"/>
      <c r="E141" s="21"/>
      <c r="F141" s="22"/>
      <c r="G141" s="22"/>
      <c r="H141" s="34" t="str">
        <f t="shared" si="21"/>
        <v/>
      </c>
      <c r="I141" s="34" t="str">
        <f t="shared" si="22"/>
        <v/>
      </c>
      <c r="J141" s="34" t="str">
        <f t="shared" si="23"/>
        <v/>
      </c>
      <c r="K141" s="34" t="str">
        <f t="shared" si="24"/>
        <v/>
      </c>
      <c r="L141" s="26" t="str">
        <f t="shared" si="25"/>
        <v/>
      </c>
      <c r="M141" s="32"/>
      <c r="N141" s="190"/>
      <c r="O141" s="190"/>
      <c r="P141" s="190"/>
      <c r="Q141" s="190"/>
      <c r="R141" s="23"/>
    </row>
    <row r="142" spans="1:18">
      <c r="A142" s="27">
        <f t="shared" ca="1" si="26"/>
        <v>45985</v>
      </c>
      <c r="B142" s="20"/>
      <c r="C142" s="21"/>
      <c r="D142" s="20"/>
      <c r="E142" s="21"/>
      <c r="F142" s="22"/>
      <c r="G142" s="22"/>
      <c r="H142" s="34" t="str">
        <f t="shared" si="21"/>
        <v/>
      </c>
      <c r="I142" s="34" t="str">
        <f t="shared" si="22"/>
        <v/>
      </c>
      <c r="J142" s="34" t="str">
        <f t="shared" si="23"/>
        <v/>
      </c>
      <c r="K142" s="34" t="str">
        <f t="shared" si="24"/>
        <v/>
      </c>
      <c r="L142" s="26" t="str">
        <f t="shared" si="25"/>
        <v/>
      </c>
      <c r="M142" s="32"/>
      <c r="N142" s="190"/>
      <c r="O142" s="190"/>
      <c r="P142" s="190"/>
      <c r="Q142" s="190"/>
      <c r="R142" s="23"/>
    </row>
    <row r="143" spans="1:18">
      <c r="A143" s="27">
        <f t="shared" ca="1" si="26"/>
        <v>45986</v>
      </c>
      <c r="B143" s="20"/>
      <c r="C143" s="21"/>
      <c r="D143" s="20"/>
      <c r="E143" s="21"/>
      <c r="F143" s="22"/>
      <c r="G143" s="22"/>
      <c r="H143" s="34" t="str">
        <f t="shared" si="21"/>
        <v/>
      </c>
      <c r="I143" s="34" t="str">
        <f t="shared" si="22"/>
        <v/>
      </c>
      <c r="J143" s="34" t="str">
        <f t="shared" si="23"/>
        <v/>
      </c>
      <c r="K143" s="34" t="str">
        <f t="shared" si="24"/>
        <v/>
      </c>
      <c r="L143" s="26" t="str">
        <f t="shared" si="25"/>
        <v/>
      </c>
      <c r="M143" s="32"/>
      <c r="N143" s="190"/>
      <c r="O143" s="190"/>
      <c r="P143" s="190"/>
      <c r="Q143" s="190"/>
      <c r="R143" s="23"/>
    </row>
    <row r="144" spans="1:18">
      <c r="A144" s="27">
        <f t="shared" ca="1" si="26"/>
        <v>45987</v>
      </c>
      <c r="B144" s="20"/>
      <c r="C144" s="21"/>
      <c r="D144" s="20"/>
      <c r="E144" s="21"/>
      <c r="F144" s="22"/>
      <c r="G144" s="22"/>
      <c r="H144" s="34" t="str">
        <f t="shared" si="21"/>
        <v/>
      </c>
      <c r="I144" s="34" t="str">
        <f t="shared" si="22"/>
        <v/>
      </c>
      <c r="J144" s="34" t="str">
        <f t="shared" si="23"/>
        <v/>
      </c>
      <c r="K144" s="34" t="str">
        <f t="shared" si="24"/>
        <v/>
      </c>
      <c r="L144" s="26" t="str">
        <f t="shared" si="25"/>
        <v/>
      </c>
      <c r="M144" s="32"/>
      <c r="N144" s="190"/>
      <c r="O144" s="190"/>
      <c r="P144" s="190"/>
      <c r="Q144" s="190"/>
      <c r="R144" s="23"/>
    </row>
    <row r="145" spans="1:22">
      <c r="A145" s="27">
        <f t="shared" ca="1" si="26"/>
        <v>45988</v>
      </c>
      <c r="B145" s="20"/>
      <c r="C145" s="21"/>
      <c r="D145" s="20"/>
      <c r="E145" s="21"/>
      <c r="F145" s="22"/>
      <c r="G145" s="22"/>
      <c r="H145" s="34" t="str">
        <f t="shared" si="21"/>
        <v/>
      </c>
      <c r="I145" s="34" t="str">
        <f t="shared" si="22"/>
        <v/>
      </c>
      <c r="J145" s="34" t="str">
        <f t="shared" si="23"/>
        <v/>
      </c>
      <c r="K145" s="34" t="str">
        <f t="shared" si="24"/>
        <v/>
      </c>
      <c r="L145" s="26" t="str">
        <f t="shared" si="25"/>
        <v/>
      </c>
      <c r="M145" s="32"/>
      <c r="N145" s="190"/>
      <c r="O145" s="190"/>
      <c r="P145" s="190"/>
      <c r="Q145" s="190"/>
      <c r="R145" s="23"/>
    </row>
    <row r="146" spans="1:22">
      <c r="A146" s="27">
        <f t="shared" ca="1" si="26"/>
        <v>45989</v>
      </c>
      <c r="B146" s="20"/>
      <c r="C146" s="21"/>
      <c r="D146" s="20"/>
      <c r="E146" s="21"/>
      <c r="F146" s="22"/>
      <c r="G146" s="22"/>
      <c r="H146" s="34" t="str">
        <f t="shared" si="21"/>
        <v/>
      </c>
      <c r="I146" s="34" t="str">
        <f t="shared" si="22"/>
        <v/>
      </c>
      <c r="J146" s="34" t="str">
        <f t="shared" si="23"/>
        <v/>
      </c>
      <c r="K146" s="34" t="str">
        <f t="shared" si="24"/>
        <v/>
      </c>
      <c r="L146" s="26" t="str">
        <f t="shared" si="25"/>
        <v/>
      </c>
      <c r="M146" s="32"/>
      <c r="N146" s="190"/>
      <c r="O146" s="190"/>
      <c r="P146" s="190"/>
      <c r="Q146" s="190"/>
      <c r="R146" s="23"/>
    </row>
    <row r="147" spans="1:22">
      <c r="A147" s="27">
        <f t="shared" ca="1" si="26"/>
        <v>45990</v>
      </c>
      <c r="B147" s="20"/>
      <c r="C147" s="21"/>
      <c r="D147" s="20"/>
      <c r="E147" s="21"/>
      <c r="F147" s="22"/>
      <c r="G147" s="22"/>
      <c r="H147" s="34" t="str">
        <f t="shared" si="21"/>
        <v/>
      </c>
      <c r="I147" s="34" t="str">
        <f t="shared" si="22"/>
        <v/>
      </c>
      <c r="J147" s="34" t="str">
        <f t="shared" si="23"/>
        <v/>
      </c>
      <c r="K147" s="34" t="str">
        <f t="shared" si="24"/>
        <v/>
      </c>
      <c r="L147" s="26" t="str">
        <f t="shared" si="25"/>
        <v/>
      </c>
      <c r="M147" s="32"/>
      <c r="N147" s="190"/>
      <c r="O147" s="190"/>
      <c r="P147" s="190"/>
      <c r="Q147" s="190"/>
      <c r="R147" s="23"/>
    </row>
    <row r="148" spans="1:22">
      <c r="A148" s="27">
        <f t="shared" ca="1" si="26"/>
        <v>45991</v>
      </c>
      <c r="B148" s="20"/>
      <c r="C148" s="21"/>
      <c r="D148" s="20"/>
      <c r="E148" s="21"/>
      <c r="F148" s="22"/>
      <c r="G148" s="22"/>
      <c r="H148" s="34" t="str">
        <f t="shared" si="21"/>
        <v/>
      </c>
      <c r="I148" s="34" t="str">
        <f t="shared" si="22"/>
        <v/>
      </c>
      <c r="J148" s="34" t="str">
        <f t="shared" si="23"/>
        <v/>
      </c>
      <c r="K148" s="34" t="str">
        <f t="shared" si="24"/>
        <v/>
      </c>
      <c r="L148" s="26" t="str">
        <f>IF(AND($B148="",$D148=""),"",($C148-$B148-$F148)+($E148-$D148-$G148))</f>
        <v/>
      </c>
      <c r="M148" s="32"/>
      <c r="N148" s="190"/>
      <c r="O148" s="190"/>
      <c r="P148" s="190"/>
      <c r="Q148" s="190"/>
      <c r="R148" s="23"/>
    </row>
    <row r="149" spans="1:22">
      <c r="A149" s="27">
        <f t="shared" ca="1" si="26"/>
        <v>45992</v>
      </c>
      <c r="B149" s="20"/>
      <c r="C149" s="21"/>
      <c r="D149" s="20"/>
      <c r="E149" s="21"/>
      <c r="F149" s="22"/>
      <c r="G149" s="22"/>
      <c r="H149" s="34" t="str">
        <f t="shared" si="21"/>
        <v/>
      </c>
      <c r="I149" s="34" t="str">
        <f t="shared" si="22"/>
        <v/>
      </c>
      <c r="J149" s="34" t="str">
        <f t="shared" si="23"/>
        <v/>
      </c>
      <c r="K149" s="34" t="str">
        <f t="shared" si="24"/>
        <v/>
      </c>
      <c r="L149" s="26" t="str">
        <f>IF(AND($B149="",$D149=""),"",($C149-$B149-$F149)+($E149-$D149-$G149))</f>
        <v/>
      </c>
      <c r="M149" s="32"/>
      <c r="N149" s="190"/>
      <c r="O149" s="190"/>
      <c r="P149" s="190"/>
      <c r="Q149" s="190"/>
      <c r="R149" s="23"/>
    </row>
    <row r="150" spans="1:22">
      <c r="A150" s="5" t="s">
        <v>11</v>
      </c>
      <c r="B150" s="191"/>
      <c r="C150" s="192"/>
      <c r="D150" s="191"/>
      <c r="E150" s="192"/>
      <c r="F150" s="26" t="str">
        <f>IF(SUM($F119:$F149)=0,"",SUM($F119:$F149))</f>
        <v/>
      </c>
      <c r="G150" s="26" t="str">
        <f>IF(SUM($G119:$G149)=0,"",SUM($G119:$G149))</f>
        <v/>
      </c>
      <c r="H150" s="26" t="str">
        <f>IF(SUM(H119:H149)=0,"",SUM(H119:H149))</f>
        <v/>
      </c>
      <c r="I150" s="26" t="str">
        <f>IF(SUM(I119:I149)=0,"",SUM(I119:I149))</f>
        <v/>
      </c>
      <c r="J150" s="26" t="str">
        <f t="shared" ref="J150:K150" si="27">IF(SUM(J119:J149)=0,"",SUM(J119:J149))</f>
        <v/>
      </c>
      <c r="K150" s="26" t="str">
        <f t="shared" si="27"/>
        <v/>
      </c>
      <c r="L150" s="26" t="str">
        <f>IF(SUM($L119:$L149)=0,"",SUM($L119:$L149))</f>
        <v/>
      </c>
      <c r="M150" s="33"/>
      <c r="N150" s="193"/>
      <c r="O150" s="193"/>
      <c r="P150" s="193"/>
      <c r="Q150" s="193"/>
      <c r="R150" s="6"/>
    </row>
    <row r="152" spans="1:22" ht="27" customHeight="1">
      <c r="A152" s="194" t="s">
        <v>22</v>
      </c>
      <c r="B152" s="189" t="s">
        <v>103</v>
      </c>
      <c r="C152" s="189"/>
      <c r="D152" s="189"/>
      <c r="E152" s="189"/>
      <c r="F152" s="189" t="s">
        <v>23</v>
      </c>
      <c r="G152" s="189"/>
      <c r="H152" s="189" t="s">
        <v>88</v>
      </c>
      <c r="I152" s="189"/>
      <c r="J152" s="189"/>
      <c r="K152" s="189"/>
      <c r="L152" s="189" t="s">
        <v>87</v>
      </c>
      <c r="M152" s="195" t="s">
        <v>96</v>
      </c>
      <c r="N152" s="194" t="s">
        <v>25</v>
      </c>
      <c r="O152" s="194"/>
      <c r="P152" s="194"/>
      <c r="Q152" s="194"/>
      <c r="R152" s="189" t="s">
        <v>100</v>
      </c>
    </row>
    <row r="153" spans="1:22" ht="14.25" customHeight="1">
      <c r="A153" s="194"/>
      <c r="B153" s="189" t="s">
        <v>82</v>
      </c>
      <c r="C153" s="189"/>
      <c r="D153" s="189" t="s">
        <v>84</v>
      </c>
      <c r="E153" s="189"/>
      <c r="F153" s="189"/>
      <c r="G153" s="189"/>
      <c r="H153" s="189" t="s">
        <v>90</v>
      </c>
      <c r="I153" s="189"/>
      <c r="J153" s="189" t="s">
        <v>89</v>
      </c>
      <c r="K153" s="189"/>
      <c r="L153" s="189"/>
      <c r="M153" s="196"/>
      <c r="N153" s="194"/>
      <c r="O153" s="194"/>
      <c r="P153" s="194"/>
      <c r="Q153" s="194"/>
      <c r="R153" s="189"/>
    </row>
    <row r="154" spans="1:22">
      <c r="A154" s="194"/>
      <c r="B154" s="43" t="s">
        <v>26</v>
      </c>
      <c r="C154" s="43" t="s">
        <v>27</v>
      </c>
      <c r="D154" s="43" t="s">
        <v>26</v>
      </c>
      <c r="E154" s="43" t="s">
        <v>27</v>
      </c>
      <c r="F154" s="44" t="s">
        <v>85</v>
      </c>
      <c r="G154" s="44" t="s">
        <v>86</v>
      </c>
      <c r="H154" s="44" t="s">
        <v>81</v>
      </c>
      <c r="I154" s="44" t="s">
        <v>83</v>
      </c>
      <c r="J154" s="44" t="s">
        <v>81</v>
      </c>
      <c r="K154" s="44" t="s">
        <v>95</v>
      </c>
      <c r="L154" s="189"/>
      <c r="M154" s="197"/>
      <c r="N154" s="194"/>
      <c r="O154" s="194"/>
      <c r="P154" s="194"/>
      <c r="Q154" s="194"/>
      <c r="R154" s="194"/>
    </row>
    <row r="155" spans="1:22">
      <c r="A155" s="27" cm="1">
        <f t="array" aca="1" ref="A155" ca="1">DATE("2025","8"+4,IFERROR(INDIRECT(T1),"1"))</f>
        <v>45992</v>
      </c>
      <c r="B155" s="20"/>
      <c r="C155" s="21"/>
      <c r="D155" s="20"/>
      <c r="E155" s="21"/>
      <c r="F155" s="22"/>
      <c r="G155" s="22"/>
      <c r="H155" s="34" t="str">
        <f>IF(OR(B155="",LEFT(M155,1)="✓"),"",C155-B155-F155)</f>
        <v/>
      </c>
      <c r="I155" s="34" t="str">
        <f>IF(OR(D155="",LEFT(M155,1)="✓"),"",E155-D155-G155)</f>
        <v/>
      </c>
      <c r="J155" s="34" t="str">
        <f>IF(AND(B155&lt;&gt;"",M155="✓所定"),C155-B155-F155,"")</f>
        <v/>
      </c>
      <c r="K155" s="34" t="str">
        <f>IF(AND(B155&lt;&gt;"",M155="✓法定"),C155-B155-F155,"")</f>
        <v/>
      </c>
      <c r="L155" s="26" t="str">
        <f t="shared" ref="L155:L185" si="28">IF(AND($B155="",$D155=""),"",($C155-$B155-$F155)+($E155-$D155-$G155))</f>
        <v/>
      </c>
      <c r="M155" s="32"/>
      <c r="N155" s="190"/>
      <c r="O155" s="190"/>
      <c r="P155" s="190"/>
      <c r="Q155" s="190"/>
      <c r="R155" s="23"/>
      <c r="V155" s="1" t="s">
        <v>171</v>
      </c>
    </row>
    <row r="156" spans="1:22">
      <c r="A156" s="27">
        <f ca="1">A155+1</f>
        <v>45993</v>
      </c>
      <c r="B156" s="20"/>
      <c r="C156" s="21"/>
      <c r="D156" s="20"/>
      <c r="E156" s="21"/>
      <c r="F156" s="22"/>
      <c r="G156" s="22"/>
      <c r="H156" s="34" t="str">
        <f t="shared" ref="H156:H185" si="29">IF(OR(B156="",LEFT(M156,1)="✓"),"",C156-B156-F156)</f>
        <v/>
      </c>
      <c r="I156" s="34" t="str">
        <f t="shared" ref="I156:I185" si="30">IF(OR(D156="",LEFT(M156,1)="✓"),"",E156-D156-G156)</f>
        <v/>
      </c>
      <c r="J156" s="34" t="str">
        <f t="shared" ref="J156:J185" si="31">IF(AND(B156&lt;&gt;"",M156="✓所定"),C156-B156-F156,"")</f>
        <v/>
      </c>
      <c r="K156" s="34" t="str">
        <f t="shared" ref="K156:K185" si="32">IF(AND(B156&lt;&gt;"",M156="✓法定"),C156-B156-F156,"")</f>
        <v/>
      </c>
      <c r="L156" s="26" t="str">
        <f t="shared" si="28"/>
        <v/>
      </c>
      <c r="M156" s="32"/>
      <c r="N156" s="190"/>
      <c r="O156" s="190"/>
      <c r="P156" s="190"/>
      <c r="Q156" s="190"/>
      <c r="R156" s="23"/>
      <c r="V156" s="1" t="s">
        <v>172</v>
      </c>
    </row>
    <row r="157" spans="1:22">
      <c r="A157" s="27">
        <f t="shared" ref="A157:A185" ca="1" si="33">A156+1</f>
        <v>45994</v>
      </c>
      <c r="B157" s="20"/>
      <c r="C157" s="21"/>
      <c r="D157" s="20"/>
      <c r="E157" s="21"/>
      <c r="F157" s="22"/>
      <c r="G157" s="22"/>
      <c r="H157" s="34" t="str">
        <f t="shared" si="29"/>
        <v/>
      </c>
      <c r="I157" s="34" t="str">
        <f t="shared" si="30"/>
        <v/>
      </c>
      <c r="J157" s="34" t="str">
        <f t="shared" si="31"/>
        <v/>
      </c>
      <c r="K157" s="34" t="str">
        <f t="shared" si="32"/>
        <v/>
      </c>
      <c r="L157" s="26" t="str">
        <f t="shared" si="28"/>
        <v/>
      </c>
      <c r="M157" s="32"/>
      <c r="N157" s="190"/>
      <c r="O157" s="190"/>
      <c r="P157" s="190"/>
      <c r="Q157" s="190"/>
      <c r="R157" s="23"/>
    </row>
    <row r="158" spans="1:22">
      <c r="A158" s="27">
        <f t="shared" ca="1" si="33"/>
        <v>45995</v>
      </c>
      <c r="B158" s="20"/>
      <c r="C158" s="21"/>
      <c r="D158" s="20"/>
      <c r="E158" s="21"/>
      <c r="F158" s="22"/>
      <c r="G158" s="22"/>
      <c r="H158" s="34" t="str">
        <f t="shared" si="29"/>
        <v/>
      </c>
      <c r="I158" s="34" t="str">
        <f t="shared" si="30"/>
        <v/>
      </c>
      <c r="J158" s="34" t="str">
        <f t="shared" si="31"/>
        <v/>
      </c>
      <c r="K158" s="34" t="str">
        <f t="shared" si="32"/>
        <v/>
      </c>
      <c r="L158" s="26" t="str">
        <f t="shared" si="28"/>
        <v/>
      </c>
      <c r="M158" s="32"/>
      <c r="N158" s="190"/>
      <c r="O158" s="190"/>
      <c r="P158" s="190"/>
      <c r="Q158" s="190"/>
      <c r="R158" s="23"/>
    </row>
    <row r="159" spans="1:22">
      <c r="A159" s="27">
        <f t="shared" ca="1" si="33"/>
        <v>45996</v>
      </c>
      <c r="B159" s="20"/>
      <c r="C159" s="21"/>
      <c r="D159" s="20"/>
      <c r="E159" s="21"/>
      <c r="F159" s="22"/>
      <c r="G159" s="22"/>
      <c r="H159" s="34" t="str">
        <f t="shared" si="29"/>
        <v/>
      </c>
      <c r="I159" s="34" t="str">
        <f t="shared" si="30"/>
        <v/>
      </c>
      <c r="J159" s="34" t="str">
        <f t="shared" si="31"/>
        <v/>
      </c>
      <c r="K159" s="34" t="str">
        <f t="shared" si="32"/>
        <v/>
      </c>
      <c r="L159" s="26" t="str">
        <f t="shared" si="28"/>
        <v/>
      </c>
      <c r="M159" s="32"/>
      <c r="N159" s="190"/>
      <c r="O159" s="190"/>
      <c r="P159" s="190"/>
      <c r="Q159" s="190"/>
      <c r="R159" s="23"/>
    </row>
    <row r="160" spans="1:22">
      <c r="A160" s="27">
        <f t="shared" ca="1" si="33"/>
        <v>45997</v>
      </c>
      <c r="B160" s="20"/>
      <c r="C160" s="21"/>
      <c r="D160" s="20"/>
      <c r="E160" s="21"/>
      <c r="F160" s="22"/>
      <c r="G160" s="22"/>
      <c r="H160" s="34" t="str">
        <f t="shared" si="29"/>
        <v/>
      </c>
      <c r="I160" s="34" t="str">
        <f t="shared" si="30"/>
        <v/>
      </c>
      <c r="J160" s="34" t="str">
        <f t="shared" si="31"/>
        <v/>
      </c>
      <c r="K160" s="34" t="str">
        <f t="shared" si="32"/>
        <v/>
      </c>
      <c r="L160" s="26" t="str">
        <f t="shared" si="28"/>
        <v/>
      </c>
      <c r="M160" s="32"/>
      <c r="N160" s="190"/>
      <c r="O160" s="190"/>
      <c r="P160" s="190"/>
      <c r="Q160" s="190"/>
      <c r="R160" s="23"/>
    </row>
    <row r="161" spans="1:18">
      <c r="A161" s="27">
        <f t="shared" ca="1" si="33"/>
        <v>45998</v>
      </c>
      <c r="B161" s="20"/>
      <c r="C161" s="21"/>
      <c r="D161" s="20"/>
      <c r="E161" s="21"/>
      <c r="F161" s="22"/>
      <c r="G161" s="22"/>
      <c r="H161" s="34" t="str">
        <f t="shared" si="29"/>
        <v/>
      </c>
      <c r="I161" s="34" t="str">
        <f t="shared" si="30"/>
        <v/>
      </c>
      <c r="J161" s="34" t="str">
        <f t="shared" si="31"/>
        <v/>
      </c>
      <c r="K161" s="34" t="str">
        <f t="shared" si="32"/>
        <v/>
      </c>
      <c r="L161" s="26" t="str">
        <f t="shared" si="28"/>
        <v/>
      </c>
      <c r="M161" s="32"/>
      <c r="N161" s="190"/>
      <c r="O161" s="190"/>
      <c r="P161" s="190"/>
      <c r="Q161" s="190"/>
      <c r="R161" s="23"/>
    </row>
    <row r="162" spans="1:18">
      <c r="A162" s="27">
        <f t="shared" ca="1" si="33"/>
        <v>45999</v>
      </c>
      <c r="B162" s="20"/>
      <c r="C162" s="21"/>
      <c r="D162" s="20"/>
      <c r="E162" s="21"/>
      <c r="F162" s="22"/>
      <c r="G162" s="22"/>
      <c r="H162" s="34" t="str">
        <f t="shared" si="29"/>
        <v/>
      </c>
      <c r="I162" s="34" t="str">
        <f t="shared" si="30"/>
        <v/>
      </c>
      <c r="J162" s="34" t="str">
        <f t="shared" si="31"/>
        <v/>
      </c>
      <c r="K162" s="34" t="str">
        <f t="shared" si="32"/>
        <v/>
      </c>
      <c r="L162" s="26" t="str">
        <f t="shared" si="28"/>
        <v/>
      </c>
      <c r="M162" s="32"/>
      <c r="N162" s="190"/>
      <c r="O162" s="190"/>
      <c r="P162" s="190"/>
      <c r="Q162" s="190"/>
      <c r="R162" s="23"/>
    </row>
    <row r="163" spans="1:18">
      <c r="A163" s="27">
        <f t="shared" ca="1" si="33"/>
        <v>46000</v>
      </c>
      <c r="B163" s="20"/>
      <c r="C163" s="21"/>
      <c r="D163" s="20"/>
      <c r="E163" s="21"/>
      <c r="F163" s="22"/>
      <c r="G163" s="22"/>
      <c r="H163" s="34" t="str">
        <f t="shared" si="29"/>
        <v/>
      </c>
      <c r="I163" s="34" t="str">
        <f t="shared" si="30"/>
        <v/>
      </c>
      <c r="J163" s="34" t="str">
        <f t="shared" si="31"/>
        <v/>
      </c>
      <c r="K163" s="34" t="str">
        <f t="shared" si="32"/>
        <v/>
      </c>
      <c r="L163" s="26" t="str">
        <f t="shared" si="28"/>
        <v/>
      </c>
      <c r="M163" s="32"/>
      <c r="N163" s="190"/>
      <c r="O163" s="190"/>
      <c r="P163" s="190"/>
      <c r="Q163" s="190"/>
      <c r="R163" s="23"/>
    </row>
    <row r="164" spans="1:18">
      <c r="A164" s="27">
        <f t="shared" ca="1" si="33"/>
        <v>46001</v>
      </c>
      <c r="B164" s="20"/>
      <c r="C164" s="21"/>
      <c r="D164" s="20"/>
      <c r="E164" s="21"/>
      <c r="F164" s="22"/>
      <c r="G164" s="22"/>
      <c r="H164" s="34" t="str">
        <f t="shared" si="29"/>
        <v/>
      </c>
      <c r="I164" s="34" t="str">
        <f t="shared" si="30"/>
        <v/>
      </c>
      <c r="J164" s="34" t="str">
        <f t="shared" si="31"/>
        <v/>
      </c>
      <c r="K164" s="34" t="str">
        <f t="shared" si="32"/>
        <v/>
      </c>
      <c r="L164" s="26" t="str">
        <f t="shared" si="28"/>
        <v/>
      </c>
      <c r="M164" s="32"/>
      <c r="N164" s="190"/>
      <c r="O164" s="190"/>
      <c r="P164" s="190"/>
      <c r="Q164" s="190"/>
      <c r="R164" s="23"/>
    </row>
    <row r="165" spans="1:18">
      <c r="A165" s="27">
        <f t="shared" ca="1" si="33"/>
        <v>46002</v>
      </c>
      <c r="B165" s="20"/>
      <c r="C165" s="21"/>
      <c r="D165" s="20"/>
      <c r="E165" s="21"/>
      <c r="F165" s="22"/>
      <c r="G165" s="22"/>
      <c r="H165" s="34" t="str">
        <f t="shared" si="29"/>
        <v/>
      </c>
      <c r="I165" s="34" t="str">
        <f t="shared" si="30"/>
        <v/>
      </c>
      <c r="J165" s="34" t="str">
        <f t="shared" si="31"/>
        <v/>
      </c>
      <c r="K165" s="34" t="str">
        <f t="shared" si="32"/>
        <v/>
      </c>
      <c r="L165" s="26" t="str">
        <f t="shared" si="28"/>
        <v/>
      </c>
      <c r="M165" s="32"/>
      <c r="N165" s="190"/>
      <c r="O165" s="190"/>
      <c r="P165" s="190"/>
      <c r="Q165" s="190"/>
      <c r="R165" s="23"/>
    </row>
    <row r="166" spans="1:18">
      <c r="A166" s="27">
        <f t="shared" ca="1" si="33"/>
        <v>46003</v>
      </c>
      <c r="B166" s="20"/>
      <c r="C166" s="21"/>
      <c r="D166" s="20"/>
      <c r="E166" s="21"/>
      <c r="F166" s="22"/>
      <c r="G166" s="22"/>
      <c r="H166" s="34" t="str">
        <f t="shared" si="29"/>
        <v/>
      </c>
      <c r="I166" s="34" t="str">
        <f t="shared" si="30"/>
        <v/>
      </c>
      <c r="J166" s="34" t="str">
        <f t="shared" si="31"/>
        <v/>
      </c>
      <c r="K166" s="34" t="str">
        <f t="shared" si="32"/>
        <v/>
      </c>
      <c r="L166" s="26" t="str">
        <f t="shared" si="28"/>
        <v/>
      </c>
      <c r="M166" s="32"/>
      <c r="N166" s="190"/>
      <c r="O166" s="190"/>
      <c r="P166" s="190"/>
      <c r="Q166" s="190"/>
      <c r="R166" s="23"/>
    </row>
    <row r="167" spans="1:18">
      <c r="A167" s="27">
        <f t="shared" ca="1" si="33"/>
        <v>46004</v>
      </c>
      <c r="B167" s="20"/>
      <c r="C167" s="21"/>
      <c r="D167" s="20"/>
      <c r="E167" s="21"/>
      <c r="F167" s="22"/>
      <c r="G167" s="22"/>
      <c r="H167" s="34" t="str">
        <f t="shared" si="29"/>
        <v/>
      </c>
      <c r="I167" s="34" t="str">
        <f t="shared" si="30"/>
        <v/>
      </c>
      <c r="J167" s="34" t="str">
        <f t="shared" si="31"/>
        <v/>
      </c>
      <c r="K167" s="34" t="str">
        <f t="shared" si="32"/>
        <v/>
      </c>
      <c r="L167" s="26" t="str">
        <f t="shared" si="28"/>
        <v/>
      </c>
      <c r="M167" s="32"/>
      <c r="N167" s="190"/>
      <c r="O167" s="190"/>
      <c r="P167" s="190"/>
      <c r="Q167" s="190"/>
      <c r="R167" s="23"/>
    </row>
    <row r="168" spans="1:18">
      <c r="A168" s="27">
        <f t="shared" ca="1" si="33"/>
        <v>46005</v>
      </c>
      <c r="B168" s="20"/>
      <c r="C168" s="21"/>
      <c r="D168" s="20"/>
      <c r="E168" s="21"/>
      <c r="F168" s="22"/>
      <c r="G168" s="22"/>
      <c r="H168" s="34" t="str">
        <f t="shared" si="29"/>
        <v/>
      </c>
      <c r="I168" s="34" t="str">
        <f t="shared" si="30"/>
        <v/>
      </c>
      <c r="J168" s="34" t="str">
        <f t="shared" si="31"/>
        <v/>
      </c>
      <c r="K168" s="34" t="str">
        <f t="shared" si="32"/>
        <v/>
      </c>
      <c r="L168" s="26" t="str">
        <f t="shared" si="28"/>
        <v/>
      </c>
      <c r="M168" s="32"/>
      <c r="N168" s="190"/>
      <c r="O168" s="190"/>
      <c r="P168" s="190"/>
      <c r="Q168" s="190"/>
      <c r="R168" s="23"/>
    </row>
    <row r="169" spans="1:18">
      <c r="A169" s="27">
        <f t="shared" ca="1" si="33"/>
        <v>46006</v>
      </c>
      <c r="B169" s="20"/>
      <c r="C169" s="21"/>
      <c r="D169" s="20"/>
      <c r="E169" s="21"/>
      <c r="F169" s="22"/>
      <c r="G169" s="22"/>
      <c r="H169" s="34" t="str">
        <f t="shared" si="29"/>
        <v/>
      </c>
      <c r="I169" s="34" t="str">
        <f t="shared" si="30"/>
        <v/>
      </c>
      <c r="J169" s="34" t="str">
        <f t="shared" si="31"/>
        <v/>
      </c>
      <c r="K169" s="34" t="str">
        <f t="shared" si="32"/>
        <v/>
      </c>
      <c r="L169" s="26" t="str">
        <f t="shared" si="28"/>
        <v/>
      </c>
      <c r="M169" s="32"/>
      <c r="N169" s="190"/>
      <c r="O169" s="190"/>
      <c r="P169" s="190"/>
      <c r="Q169" s="190"/>
      <c r="R169" s="23"/>
    </row>
    <row r="170" spans="1:18">
      <c r="A170" s="27">
        <f t="shared" ca="1" si="33"/>
        <v>46007</v>
      </c>
      <c r="B170" s="20"/>
      <c r="C170" s="21"/>
      <c r="D170" s="20"/>
      <c r="E170" s="21"/>
      <c r="F170" s="22"/>
      <c r="G170" s="22"/>
      <c r="H170" s="34" t="str">
        <f t="shared" si="29"/>
        <v/>
      </c>
      <c r="I170" s="34" t="str">
        <f t="shared" si="30"/>
        <v/>
      </c>
      <c r="J170" s="34" t="str">
        <f t="shared" si="31"/>
        <v/>
      </c>
      <c r="K170" s="34" t="str">
        <f t="shared" si="32"/>
        <v/>
      </c>
      <c r="L170" s="26" t="str">
        <f t="shared" si="28"/>
        <v/>
      </c>
      <c r="M170" s="32"/>
      <c r="N170" s="190"/>
      <c r="O170" s="190"/>
      <c r="P170" s="190"/>
      <c r="Q170" s="190"/>
      <c r="R170" s="23"/>
    </row>
    <row r="171" spans="1:18">
      <c r="A171" s="27">
        <f t="shared" ca="1" si="33"/>
        <v>46008</v>
      </c>
      <c r="B171" s="20"/>
      <c r="C171" s="21"/>
      <c r="D171" s="20"/>
      <c r="E171" s="21"/>
      <c r="F171" s="22"/>
      <c r="G171" s="22"/>
      <c r="H171" s="34" t="str">
        <f t="shared" si="29"/>
        <v/>
      </c>
      <c r="I171" s="34" t="str">
        <f t="shared" si="30"/>
        <v/>
      </c>
      <c r="J171" s="34" t="str">
        <f t="shared" si="31"/>
        <v/>
      </c>
      <c r="K171" s="34" t="str">
        <f t="shared" si="32"/>
        <v/>
      </c>
      <c r="L171" s="26" t="str">
        <f t="shared" si="28"/>
        <v/>
      </c>
      <c r="M171" s="32"/>
      <c r="N171" s="190"/>
      <c r="O171" s="190"/>
      <c r="P171" s="190"/>
      <c r="Q171" s="190"/>
      <c r="R171" s="23"/>
    </row>
    <row r="172" spans="1:18">
      <c r="A172" s="27">
        <f t="shared" ca="1" si="33"/>
        <v>46009</v>
      </c>
      <c r="B172" s="20"/>
      <c r="C172" s="21"/>
      <c r="D172" s="20"/>
      <c r="E172" s="21"/>
      <c r="F172" s="22"/>
      <c r="G172" s="22"/>
      <c r="H172" s="34" t="str">
        <f t="shared" si="29"/>
        <v/>
      </c>
      <c r="I172" s="34" t="str">
        <f t="shared" si="30"/>
        <v/>
      </c>
      <c r="J172" s="34" t="str">
        <f t="shared" si="31"/>
        <v/>
      </c>
      <c r="K172" s="34" t="str">
        <f t="shared" si="32"/>
        <v/>
      </c>
      <c r="L172" s="26" t="str">
        <f t="shared" si="28"/>
        <v/>
      </c>
      <c r="M172" s="32"/>
      <c r="N172" s="190"/>
      <c r="O172" s="190"/>
      <c r="P172" s="190"/>
      <c r="Q172" s="190"/>
      <c r="R172" s="23"/>
    </row>
    <row r="173" spans="1:18">
      <c r="A173" s="27">
        <f t="shared" ca="1" si="33"/>
        <v>46010</v>
      </c>
      <c r="B173" s="20"/>
      <c r="C173" s="21"/>
      <c r="D173" s="20"/>
      <c r="E173" s="21"/>
      <c r="F173" s="22"/>
      <c r="G173" s="22"/>
      <c r="H173" s="34" t="str">
        <f t="shared" si="29"/>
        <v/>
      </c>
      <c r="I173" s="34" t="str">
        <f t="shared" si="30"/>
        <v/>
      </c>
      <c r="J173" s="34" t="str">
        <f t="shared" si="31"/>
        <v/>
      </c>
      <c r="K173" s="34" t="str">
        <f t="shared" si="32"/>
        <v/>
      </c>
      <c r="L173" s="26" t="str">
        <f t="shared" si="28"/>
        <v/>
      </c>
      <c r="M173" s="32"/>
      <c r="N173" s="190"/>
      <c r="O173" s="190"/>
      <c r="P173" s="190"/>
      <c r="Q173" s="190"/>
      <c r="R173" s="23"/>
    </row>
    <row r="174" spans="1:18">
      <c r="A174" s="27">
        <f t="shared" ca="1" si="33"/>
        <v>46011</v>
      </c>
      <c r="B174" s="20"/>
      <c r="C174" s="21"/>
      <c r="D174" s="20"/>
      <c r="E174" s="21"/>
      <c r="F174" s="22"/>
      <c r="G174" s="22"/>
      <c r="H174" s="34" t="str">
        <f t="shared" si="29"/>
        <v/>
      </c>
      <c r="I174" s="34" t="str">
        <f t="shared" si="30"/>
        <v/>
      </c>
      <c r="J174" s="34" t="str">
        <f t="shared" si="31"/>
        <v/>
      </c>
      <c r="K174" s="34" t="str">
        <f t="shared" si="32"/>
        <v/>
      </c>
      <c r="L174" s="26" t="str">
        <f t="shared" si="28"/>
        <v/>
      </c>
      <c r="M174" s="32"/>
      <c r="N174" s="190"/>
      <c r="O174" s="190"/>
      <c r="P174" s="190"/>
      <c r="Q174" s="190"/>
      <c r="R174" s="23"/>
    </row>
    <row r="175" spans="1:18">
      <c r="A175" s="27">
        <f t="shared" ca="1" si="33"/>
        <v>46012</v>
      </c>
      <c r="B175" s="20"/>
      <c r="C175" s="21"/>
      <c r="D175" s="20"/>
      <c r="E175" s="21"/>
      <c r="F175" s="22"/>
      <c r="G175" s="22"/>
      <c r="H175" s="34" t="str">
        <f t="shared" si="29"/>
        <v/>
      </c>
      <c r="I175" s="34" t="str">
        <f t="shared" si="30"/>
        <v/>
      </c>
      <c r="J175" s="34" t="str">
        <f t="shared" si="31"/>
        <v/>
      </c>
      <c r="K175" s="34" t="str">
        <f t="shared" si="32"/>
        <v/>
      </c>
      <c r="L175" s="26" t="str">
        <f t="shared" si="28"/>
        <v/>
      </c>
      <c r="M175" s="32"/>
      <c r="N175" s="190"/>
      <c r="O175" s="190"/>
      <c r="P175" s="190"/>
      <c r="Q175" s="190"/>
      <c r="R175" s="23"/>
    </row>
    <row r="176" spans="1:18">
      <c r="A176" s="27">
        <f t="shared" ca="1" si="33"/>
        <v>46013</v>
      </c>
      <c r="B176" s="20"/>
      <c r="C176" s="21"/>
      <c r="D176" s="20"/>
      <c r="E176" s="21"/>
      <c r="F176" s="22"/>
      <c r="G176" s="22"/>
      <c r="H176" s="34" t="str">
        <f t="shared" si="29"/>
        <v/>
      </c>
      <c r="I176" s="34" t="str">
        <f t="shared" si="30"/>
        <v/>
      </c>
      <c r="J176" s="34" t="str">
        <f t="shared" si="31"/>
        <v/>
      </c>
      <c r="K176" s="34" t="str">
        <f t="shared" si="32"/>
        <v/>
      </c>
      <c r="L176" s="26" t="str">
        <f t="shared" si="28"/>
        <v/>
      </c>
      <c r="M176" s="32"/>
      <c r="N176" s="190"/>
      <c r="O176" s="190"/>
      <c r="P176" s="190"/>
      <c r="Q176" s="190"/>
      <c r="R176" s="23"/>
    </row>
    <row r="177" spans="1:22">
      <c r="A177" s="27">
        <f t="shared" ca="1" si="33"/>
        <v>46014</v>
      </c>
      <c r="B177" s="20"/>
      <c r="C177" s="21"/>
      <c r="D177" s="20"/>
      <c r="E177" s="21"/>
      <c r="F177" s="22"/>
      <c r="G177" s="22"/>
      <c r="H177" s="34" t="str">
        <f t="shared" si="29"/>
        <v/>
      </c>
      <c r="I177" s="34" t="str">
        <f t="shared" si="30"/>
        <v/>
      </c>
      <c r="J177" s="34" t="str">
        <f t="shared" si="31"/>
        <v/>
      </c>
      <c r="K177" s="34" t="str">
        <f t="shared" si="32"/>
        <v/>
      </c>
      <c r="L177" s="26" t="str">
        <f t="shared" si="28"/>
        <v/>
      </c>
      <c r="M177" s="32"/>
      <c r="N177" s="190"/>
      <c r="O177" s="190"/>
      <c r="P177" s="190"/>
      <c r="Q177" s="190"/>
      <c r="R177" s="23"/>
    </row>
    <row r="178" spans="1:22">
      <c r="A178" s="27">
        <f t="shared" ca="1" si="33"/>
        <v>46015</v>
      </c>
      <c r="B178" s="20"/>
      <c r="C178" s="21"/>
      <c r="D178" s="20"/>
      <c r="E178" s="21"/>
      <c r="F178" s="22"/>
      <c r="G178" s="22"/>
      <c r="H178" s="34" t="str">
        <f t="shared" si="29"/>
        <v/>
      </c>
      <c r="I178" s="34" t="str">
        <f t="shared" si="30"/>
        <v/>
      </c>
      <c r="J178" s="34" t="str">
        <f t="shared" si="31"/>
        <v/>
      </c>
      <c r="K178" s="34" t="str">
        <f t="shared" si="32"/>
        <v/>
      </c>
      <c r="L178" s="26" t="str">
        <f t="shared" si="28"/>
        <v/>
      </c>
      <c r="M178" s="32"/>
      <c r="N178" s="190"/>
      <c r="O178" s="190"/>
      <c r="P178" s="190"/>
      <c r="Q178" s="190"/>
      <c r="R178" s="23"/>
    </row>
    <row r="179" spans="1:22">
      <c r="A179" s="27">
        <f t="shared" ca="1" si="33"/>
        <v>46016</v>
      </c>
      <c r="B179" s="20"/>
      <c r="C179" s="21"/>
      <c r="D179" s="20"/>
      <c r="E179" s="21"/>
      <c r="F179" s="22"/>
      <c r="G179" s="22"/>
      <c r="H179" s="34" t="str">
        <f t="shared" si="29"/>
        <v/>
      </c>
      <c r="I179" s="34" t="str">
        <f t="shared" si="30"/>
        <v/>
      </c>
      <c r="J179" s="34" t="str">
        <f t="shared" si="31"/>
        <v/>
      </c>
      <c r="K179" s="34" t="str">
        <f t="shared" si="32"/>
        <v/>
      </c>
      <c r="L179" s="26" t="str">
        <f t="shared" si="28"/>
        <v/>
      </c>
      <c r="M179" s="32"/>
      <c r="N179" s="190"/>
      <c r="O179" s="190"/>
      <c r="P179" s="190"/>
      <c r="Q179" s="190"/>
      <c r="R179" s="23"/>
    </row>
    <row r="180" spans="1:22">
      <c r="A180" s="27">
        <f t="shared" ca="1" si="33"/>
        <v>46017</v>
      </c>
      <c r="B180" s="20"/>
      <c r="C180" s="21"/>
      <c r="D180" s="20"/>
      <c r="E180" s="21"/>
      <c r="F180" s="22"/>
      <c r="G180" s="22"/>
      <c r="H180" s="34" t="str">
        <f t="shared" si="29"/>
        <v/>
      </c>
      <c r="I180" s="34" t="str">
        <f t="shared" si="30"/>
        <v/>
      </c>
      <c r="J180" s="34" t="str">
        <f t="shared" si="31"/>
        <v/>
      </c>
      <c r="K180" s="34" t="str">
        <f t="shared" si="32"/>
        <v/>
      </c>
      <c r="L180" s="26" t="str">
        <f t="shared" si="28"/>
        <v/>
      </c>
      <c r="M180" s="32"/>
      <c r="N180" s="190"/>
      <c r="O180" s="190"/>
      <c r="P180" s="190"/>
      <c r="Q180" s="190"/>
      <c r="R180" s="23"/>
    </row>
    <row r="181" spans="1:22">
      <c r="A181" s="27">
        <f t="shared" ca="1" si="33"/>
        <v>46018</v>
      </c>
      <c r="B181" s="20"/>
      <c r="C181" s="21"/>
      <c r="D181" s="20"/>
      <c r="E181" s="21"/>
      <c r="F181" s="22"/>
      <c r="G181" s="22"/>
      <c r="H181" s="34" t="str">
        <f t="shared" si="29"/>
        <v/>
      </c>
      <c r="I181" s="34" t="str">
        <f t="shared" si="30"/>
        <v/>
      </c>
      <c r="J181" s="34" t="str">
        <f t="shared" si="31"/>
        <v/>
      </c>
      <c r="K181" s="34" t="str">
        <f t="shared" si="32"/>
        <v/>
      </c>
      <c r="L181" s="26" t="str">
        <f t="shared" si="28"/>
        <v/>
      </c>
      <c r="M181" s="32"/>
      <c r="N181" s="190"/>
      <c r="O181" s="190"/>
      <c r="P181" s="190"/>
      <c r="Q181" s="190"/>
      <c r="R181" s="23"/>
    </row>
    <row r="182" spans="1:22">
      <c r="A182" s="27">
        <f t="shared" ca="1" si="33"/>
        <v>46019</v>
      </c>
      <c r="B182" s="20"/>
      <c r="C182" s="21"/>
      <c r="D182" s="20"/>
      <c r="E182" s="21"/>
      <c r="F182" s="22"/>
      <c r="G182" s="22"/>
      <c r="H182" s="34" t="str">
        <f t="shared" si="29"/>
        <v/>
      </c>
      <c r="I182" s="34" t="str">
        <f t="shared" si="30"/>
        <v/>
      </c>
      <c r="J182" s="34" t="str">
        <f t="shared" si="31"/>
        <v/>
      </c>
      <c r="K182" s="34" t="str">
        <f t="shared" si="32"/>
        <v/>
      </c>
      <c r="L182" s="26" t="str">
        <f t="shared" si="28"/>
        <v/>
      </c>
      <c r="M182" s="32"/>
      <c r="N182" s="190"/>
      <c r="O182" s="190"/>
      <c r="P182" s="190"/>
      <c r="Q182" s="190"/>
      <c r="R182" s="23"/>
    </row>
    <row r="183" spans="1:22">
      <c r="A183" s="27">
        <f t="shared" ca="1" si="33"/>
        <v>46020</v>
      </c>
      <c r="B183" s="20"/>
      <c r="C183" s="21"/>
      <c r="D183" s="20"/>
      <c r="E183" s="21"/>
      <c r="F183" s="22"/>
      <c r="G183" s="22"/>
      <c r="H183" s="34" t="str">
        <f t="shared" si="29"/>
        <v/>
      </c>
      <c r="I183" s="34" t="str">
        <f t="shared" si="30"/>
        <v/>
      </c>
      <c r="J183" s="34" t="str">
        <f t="shared" si="31"/>
        <v/>
      </c>
      <c r="K183" s="34" t="str">
        <f t="shared" si="32"/>
        <v/>
      </c>
      <c r="L183" s="26" t="str">
        <f t="shared" si="28"/>
        <v/>
      </c>
      <c r="M183" s="32"/>
      <c r="N183" s="190"/>
      <c r="O183" s="190"/>
      <c r="P183" s="190"/>
      <c r="Q183" s="190"/>
      <c r="R183" s="23"/>
    </row>
    <row r="184" spans="1:22">
      <c r="A184" s="27">
        <f t="shared" ca="1" si="33"/>
        <v>46021</v>
      </c>
      <c r="B184" s="20"/>
      <c r="C184" s="21"/>
      <c r="D184" s="20"/>
      <c r="E184" s="21"/>
      <c r="F184" s="22"/>
      <c r="G184" s="22"/>
      <c r="H184" s="34" t="str">
        <f t="shared" si="29"/>
        <v/>
      </c>
      <c r="I184" s="34" t="str">
        <f t="shared" si="30"/>
        <v/>
      </c>
      <c r="J184" s="34" t="str">
        <f t="shared" si="31"/>
        <v/>
      </c>
      <c r="K184" s="34" t="str">
        <f t="shared" si="32"/>
        <v/>
      </c>
      <c r="L184" s="26" t="str">
        <f t="shared" si="28"/>
        <v/>
      </c>
      <c r="M184" s="32"/>
      <c r="N184" s="190"/>
      <c r="O184" s="190"/>
      <c r="P184" s="190"/>
      <c r="Q184" s="190"/>
      <c r="R184" s="23"/>
    </row>
    <row r="185" spans="1:22">
      <c r="A185" s="27">
        <f t="shared" ca="1" si="33"/>
        <v>46022</v>
      </c>
      <c r="B185" s="20"/>
      <c r="C185" s="21"/>
      <c r="D185" s="20"/>
      <c r="E185" s="21"/>
      <c r="F185" s="22"/>
      <c r="G185" s="22"/>
      <c r="H185" s="34" t="str">
        <f t="shared" si="29"/>
        <v/>
      </c>
      <c r="I185" s="34" t="str">
        <f t="shared" si="30"/>
        <v/>
      </c>
      <c r="J185" s="34" t="str">
        <f t="shared" si="31"/>
        <v/>
      </c>
      <c r="K185" s="34" t="str">
        <f t="shared" si="32"/>
        <v/>
      </c>
      <c r="L185" s="26" t="str">
        <f t="shared" si="28"/>
        <v/>
      </c>
      <c r="M185" s="32"/>
      <c r="N185" s="190"/>
      <c r="O185" s="190"/>
      <c r="P185" s="190"/>
      <c r="Q185" s="190"/>
      <c r="R185" s="23"/>
    </row>
    <row r="186" spans="1:22">
      <c r="A186" s="5" t="s">
        <v>11</v>
      </c>
      <c r="B186" s="191"/>
      <c r="C186" s="192"/>
      <c r="D186" s="191"/>
      <c r="E186" s="192"/>
      <c r="F186" s="26" t="str">
        <f>IF(SUM($F155:$F185)=0,"",SUM($F155:$F185))</f>
        <v/>
      </c>
      <c r="G186" s="26" t="str">
        <f>IF(SUM($G155:$G185)=0,"",SUM($G155:$G185))</f>
        <v/>
      </c>
      <c r="H186" s="26" t="str">
        <f>IF(SUM(H155:H185)=0,"",SUM(H155:H185))</f>
        <v/>
      </c>
      <c r="I186" s="26" t="str">
        <f>IF(SUM(I155:I185)=0,"",SUM(I155:I185))</f>
        <v/>
      </c>
      <c r="J186" s="26" t="str">
        <f t="shared" ref="J186:K186" si="34">IF(SUM(J155:J185)=0,"",SUM(J155:J185))</f>
        <v/>
      </c>
      <c r="K186" s="26" t="str">
        <f t="shared" si="34"/>
        <v/>
      </c>
      <c r="L186" s="26" t="str">
        <f>IF(SUM($L155:$L185)=0,"",SUM($L155:$L185))</f>
        <v/>
      </c>
      <c r="M186" s="33"/>
      <c r="N186" s="193"/>
      <c r="O186" s="193"/>
      <c r="P186" s="193"/>
      <c r="Q186" s="193"/>
      <c r="R186" s="6"/>
    </row>
    <row r="188" spans="1:22" ht="27" customHeight="1">
      <c r="A188" s="194" t="s">
        <v>22</v>
      </c>
      <c r="B188" s="189" t="s">
        <v>103</v>
      </c>
      <c r="C188" s="189"/>
      <c r="D188" s="189"/>
      <c r="E188" s="189"/>
      <c r="F188" s="189" t="s">
        <v>23</v>
      </c>
      <c r="G188" s="189"/>
      <c r="H188" s="189" t="s">
        <v>88</v>
      </c>
      <c r="I188" s="189"/>
      <c r="J188" s="189"/>
      <c r="K188" s="189"/>
      <c r="L188" s="189" t="s">
        <v>87</v>
      </c>
      <c r="M188" s="195" t="s">
        <v>96</v>
      </c>
      <c r="N188" s="194" t="s">
        <v>25</v>
      </c>
      <c r="O188" s="194"/>
      <c r="P188" s="194"/>
      <c r="Q188" s="194"/>
      <c r="R188" s="189" t="s">
        <v>100</v>
      </c>
    </row>
    <row r="189" spans="1:22" ht="14.25" customHeight="1">
      <c r="A189" s="194"/>
      <c r="B189" s="189" t="s">
        <v>82</v>
      </c>
      <c r="C189" s="189"/>
      <c r="D189" s="189" t="s">
        <v>84</v>
      </c>
      <c r="E189" s="189"/>
      <c r="F189" s="189"/>
      <c r="G189" s="189"/>
      <c r="H189" s="189" t="s">
        <v>90</v>
      </c>
      <c r="I189" s="189"/>
      <c r="J189" s="189" t="s">
        <v>89</v>
      </c>
      <c r="K189" s="189"/>
      <c r="L189" s="189"/>
      <c r="M189" s="196"/>
      <c r="N189" s="194"/>
      <c r="O189" s="194"/>
      <c r="P189" s="194"/>
      <c r="Q189" s="194"/>
      <c r="R189" s="189"/>
    </row>
    <row r="190" spans="1:22">
      <c r="A190" s="194"/>
      <c r="B190" s="43" t="s">
        <v>26</v>
      </c>
      <c r="C190" s="43" t="s">
        <v>27</v>
      </c>
      <c r="D190" s="43" t="s">
        <v>26</v>
      </c>
      <c r="E190" s="43" t="s">
        <v>27</v>
      </c>
      <c r="F190" s="44" t="s">
        <v>85</v>
      </c>
      <c r="G190" s="44" t="s">
        <v>86</v>
      </c>
      <c r="H190" s="44" t="s">
        <v>81</v>
      </c>
      <c r="I190" s="44" t="s">
        <v>83</v>
      </c>
      <c r="J190" s="44" t="s">
        <v>81</v>
      </c>
      <c r="K190" s="44" t="s">
        <v>95</v>
      </c>
      <c r="L190" s="189"/>
      <c r="M190" s="197"/>
      <c r="N190" s="194"/>
      <c r="O190" s="194"/>
      <c r="P190" s="194"/>
      <c r="Q190" s="194"/>
      <c r="R190" s="194"/>
    </row>
    <row r="191" spans="1:22">
      <c r="A191" s="27" cm="1">
        <f t="array" aca="1" ref="A191" ca="1">DATE("2025","8"+5,IFERROR(INDIRECT(T1),"1"))</f>
        <v>46023</v>
      </c>
      <c r="B191" s="20"/>
      <c r="C191" s="21"/>
      <c r="D191" s="20"/>
      <c r="E191" s="21"/>
      <c r="F191" s="22"/>
      <c r="G191" s="22"/>
      <c r="H191" s="34" t="str">
        <f>IF(OR(B191="",LEFT(M191,1)="✓"),"",C191-B191-F191)</f>
        <v/>
      </c>
      <c r="I191" s="34" t="str">
        <f>IF(OR(D191="",LEFT(M191,1)="✓"),"",E191-D191-G191)</f>
        <v/>
      </c>
      <c r="J191" s="34" t="str">
        <f>IF(AND(B191&lt;&gt;"",M191="✓所定"),C191-B191-F191,"")</f>
        <v/>
      </c>
      <c r="K191" s="34" t="str">
        <f>IF(AND(B191&lt;&gt;"",M191="✓法定"),C191-B191-F191,"")</f>
        <v/>
      </c>
      <c r="L191" s="26" t="str">
        <f>IF(AND($B191="",$D191=""),"",($C191-$B191-$F191)+($E191-$D191-$G191))</f>
        <v/>
      </c>
      <c r="M191" s="32"/>
      <c r="N191" s="190"/>
      <c r="O191" s="190"/>
      <c r="P191" s="190"/>
      <c r="Q191" s="190"/>
      <c r="R191" s="23"/>
      <c r="V191" s="1" t="s">
        <v>171</v>
      </c>
    </row>
    <row r="192" spans="1:22">
      <c r="A192" s="27">
        <f ca="1">A191+1</f>
        <v>46024</v>
      </c>
      <c r="B192" s="20"/>
      <c r="C192" s="21"/>
      <c r="D192" s="20"/>
      <c r="E192" s="21"/>
      <c r="F192" s="22"/>
      <c r="G192" s="22"/>
      <c r="H192" s="34" t="str">
        <f t="shared" ref="H192:H221" si="35">IF(OR(B192="",LEFT(M192,1)="✓"),"",C192-B192-F192)</f>
        <v/>
      </c>
      <c r="I192" s="34" t="str">
        <f t="shared" ref="I192:I221" si="36">IF(OR(D192="",LEFT(M192,1)="✓"),"",E192-D192-G192)</f>
        <v/>
      </c>
      <c r="J192" s="34" t="str">
        <f t="shared" ref="J192:J221" si="37">IF(AND(B192&lt;&gt;"",M192="✓所定"),C192-B192-F192,"")</f>
        <v/>
      </c>
      <c r="K192" s="34" t="str">
        <f t="shared" ref="K192:K221" si="38">IF(AND(B192&lt;&gt;"",M192="✓法定"),C192-B192-F192,"")</f>
        <v/>
      </c>
      <c r="L192" s="26" t="str">
        <f t="shared" ref="L192:L221" si="39">IF(AND($B192="",$D192=""),"",($C192-$B192-$F192)+($E192-$D192-$G192))</f>
        <v/>
      </c>
      <c r="M192" s="32"/>
      <c r="N192" s="190"/>
      <c r="O192" s="190"/>
      <c r="P192" s="190"/>
      <c r="Q192" s="190"/>
      <c r="R192" s="23"/>
      <c r="V192" s="1" t="s">
        <v>172</v>
      </c>
    </row>
    <row r="193" spans="1:18">
      <c r="A193" s="27">
        <f t="shared" ref="A193:A221" ca="1" si="40">A192+1</f>
        <v>46025</v>
      </c>
      <c r="B193" s="20"/>
      <c r="C193" s="21"/>
      <c r="D193" s="20"/>
      <c r="E193" s="21"/>
      <c r="F193" s="22"/>
      <c r="G193" s="22"/>
      <c r="H193" s="34" t="str">
        <f t="shared" si="35"/>
        <v/>
      </c>
      <c r="I193" s="34" t="str">
        <f t="shared" si="36"/>
        <v/>
      </c>
      <c r="J193" s="34" t="str">
        <f t="shared" si="37"/>
        <v/>
      </c>
      <c r="K193" s="34" t="str">
        <f t="shared" si="38"/>
        <v/>
      </c>
      <c r="L193" s="26" t="str">
        <f t="shared" si="39"/>
        <v/>
      </c>
      <c r="M193" s="32"/>
      <c r="N193" s="190"/>
      <c r="O193" s="190"/>
      <c r="P193" s="190"/>
      <c r="Q193" s="190"/>
      <c r="R193" s="23"/>
    </row>
    <row r="194" spans="1:18">
      <c r="A194" s="27">
        <f t="shared" ca="1" si="40"/>
        <v>46026</v>
      </c>
      <c r="B194" s="20"/>
      <c r="C194" s="21"/>
      <c r="D194" s="20"/>
      <c r="E194" s="21"/>
      <c r="F194" s="22"/>
      <c r="G194" s="22"/>
      <c r="H194" s="34" t="str">
        <f t="shared" si="35"/>
        <v/>
      </c>
      <c r="I194" s="34" t="str">
        <f t="shared" si="36"/>
        <v/>
      </c>
      <c r="J194" s="34" t="str">
        <f t="shared" si="37"/>
        <v/>
      </c>
      <c r="K194" s="34" t="str">
        <f t="shared" si="38"/>
        <v/>
      </c>
      <c r="L194" s="26" t="str">
        <f t="shared" si="39"/>
        <v/>
      </c>
      <c r="M194" s="32"/>
      <c r="N194" s="190"/>
      <c r="O194" s="190"/>
      <c r="P194" s="190"/>
      <c r="Q194" s="190"/>
      <c r="R194" s="23"/>
    </row>
    <row r="195" spans="1:18">
      <c r="A195" s="27">
        <f t="shared" ca="1" si="40"/>
        <v>46027</v>
      </c>
      <c r="B195" s="20"/>
      <c r="C195" s="21"/>
      <c r="D195" s="20"/>
      <c r="E195" s="21"/>
      <c r="F195" s="22"/>
      <c r="G195" s="22"/>
      <c r="H195" s="34" t="str">
        <f t="shared" si="35"/>
        <v/>
      </c>
      <c r="I195" s="34" t="str">
        <f t="shared" si="36"/>
        <v/>
      </c>
      <c r="J195" s="34" t="str">
        <f t="shared" si="37"/>
        <v/>
      </c>
      <c r="K195" s="34" t="str">
        <f t="shared" si="38"/>
        <v/>
      </c>
      <c r="L195" s="26" t="str">
        <f t="shared" si="39"/>
        <v/>
      </c>
      <c r="M195" s="32"/>
      <c r="N195" s="190"/>
      <c r="O195" s="190"/>
      <c r="P195" s="190"/>
      <c r="Q195" s="190"/>
      <c r="R195" s="23"/>
    </row>
    <row r="196" spans="1:18">
      <c r="A196" s="27">
        <f t="shared" ca="1" si="40"/>
        <v>46028</v>
      </c>
      <c r="B196" s="20"/>
      <c r="C196" s="21"/>
      <c r="D196" s="20"/>
      <c r="E196" s="21"/>
      <c r="F196" s="22"/>
      <c r="G196" s="22"/>
      <c r="H196" s="34" t="str">
        <f t="shared" si="35"/>
        <v/>
      </c>
      <c r="I196" s="34" t="str">
        <f t="shared" si="36"/>
        <v/>
      </c>
      <c r="J196" s="34" t="str">
        <f t="shared" si="37"/>
        <v/>
      </c>
      <c r="K196" s="34" t="str">
        <f t="shared" si="38"/>
        <v/>
      </c>
      <c r="L196" s="26" t="str">
        <f t="shared" si="39"/>
        <v/>
      </c>
      <c r="M196" s="32"/>
      <c r="N196" s="190"/>
      <c r="O196" s="190"/>
      <c r="P196" s="190"/>
      <c r="Q196" s="190"/>
      <c r="R196" s="23"/>
    </row>
    <row r="197" spans="1:18">
      <c r="A197" s="27">
        <f t="shared" ca="1" si="40"/>
        <v>46029</v>
      </c>
      <c r="B197" s="20"/>
      <c r="C197" s="21"/>
      <c r="D197" s="20"/>
      <c r="E197" s="21"/>
      <c r="F197" s="22"/>
      <c r="G197" s="22"/>
      <c r="H197" s="34" t="str">
        <f t="shared" si="35"/>
        <v/>
      </c>
      <c r="I197" s="34" t="str">
        <f t="shared" si="36"/>
        <v/>
      </c>
      <c r="J197" s="34" t="str">
        <f t="shared" si="37"/>
        <v/>
      </c>
      <c r="K197" s="34" t="str">
        <f t="shared" si="38"/>
        <v/>
      </c>
      <c r="L197" s="26" t="str">
        <f t="shared" si="39"/>
        <v/>
      </c>
      <c r="M197" s="32"/>
      <c r="N197" s="190"/>
      <c r="O197" s="190"/>
      <c r="P197" s="190"/>
      <c r="Q197" s="190"/>
      <c r="R197" s="23"/>
    </row>
    <row r="198" spans="1:18">
      <c r="A198" s="27">
        <f t="shared" ca="1" si="40"/>
        <v>46030</v>
      </c>
      <c r="B198" s="20"/>
      <c r="C198" s="21"/>
      <c r="D198" s="20"/>
      <c r="E198" s="21"/>
      <c r="F198" s="22"/>
      <c r="G198" s="22"/>
      <c r="H198" s="34" t="str">
        <f t="shared" si="35"/>
        <v/>
      </c>
      <c r="I198" s="34" t="str">
        <f t="shared" si="36"/>
        <v/>
      </c>
      <c r="J198" s="34" t="str">
        <f t="shared" si="37"/>
        <v/>
      </c>
      <c r="K198" s="34" t="str">
        <f t="shared" si="38"/>
        <v/>
      </c>
      <c r="L198" s="26" t="str">
        <f t="shared" si="39"/>
        <v/>
      </c>
      <c r="M198" s="32"/>
      <c r="N198" s="190"/>
      <c r="O198" s="190"/>
      <c r="P198" s="190"/>
      <c r="Q198" s="190"/>
      <c r="R198" s="23"/>
    </row>
    <row r="199" spans="1:18">
      <c r="A199" s="27">
        <f t="shared" ca="1" si="40"/>
        <v>46031</v>
      </c>
      <c r="B199" s="20"/>
      <c r="C199" s="21"/>
      <c r="D199" s="20"/>
      <c r="E199" s="21"/>
      <c r="F199" s="22"/>
      <c r="G199" s="22"/>
      <c r="H199" s="34" t="str">
        <f t="shared" si="35"/>
        <v/>
      </c>
      <c r="I199" s="34" t="str">
        <f t="shared" si="36"/>
        <v/>
      </c>
      <c r="J199" s="34" t="str">
        <f t="shared" si="37"/>
        <v/>
      </c>
      <c r="K199" s="34" t="str">
        <f t="shared" si="38"/>
        <v/>
      </c>
      <c r="L199" s="26" t="str">
        <f t="shared" si="39"/>
        <v/>
      </c>
      <c r="M199" s="32"/>
      <c r="N199" s="190"/>
      <c r="O199" s="190"/>
      <c r="P199" s="190"/>
      <c r="Q199" s="190"/>
      <c r="R199" s="23"/>
    </row>
    <row r="200" spans="1:18">
      <c r="A200" s="27">
        <f t="shared" ca="1" si="40"/>
        <v>46032</v>
      </c>
      <c r="B200" s="20"/>
      <c r="C200" s="21"/>
      <c r="D200" s="20"/>
      <c r="E200" s="21"/>
      <c r="F200" s="22"/>
      <c r="G200" s="22"/>
      <c r="H200" s="34" t="str">
        <f t="shared" si="35"/>
        <v/>
      </c>
      <c r="I200" s="34" t="str">
        <f t="shared" si="36"/>
        <v/>
      </c>
      <c r="J200" s="34" t="str">
        <f t="shared" si="37"/>
        <v/>
      </c>
      <c r="K200" s="34" t="str">
        <f t="shared" si="38"/>
        <v/>
      </c>
      <c r="L200" s="26" t="str">
        <f t="shared" si="39"/>
        <v/>
      </c>
      <c r="M200" s="32"/>
      <c r="N200" s="190"/>
      <c r="O200" s="190"/>
      <c r="P200" s="190"/>
      <c r="Q200" s="190"/>
      <c r="R200" s="23"/>
    </row>
    <row r="201" spans="1:18">
      <c r="A201" s="27">
        <f t="shared" ca="1" si="40"/>
        <v>46033</v>
      </c>
      <c r="B201" s="20"/>
      <c r="C201" s="21"/>
      <c r="D201" s="20"/>
      <c r="E201" s="21"/>
      <c r="F201" s="22"/>
      <c r="G201" s="22"/>
      <c r="H201" s="34" t="str">
        <f t="shared" si="35"/>
        <v/>
      </c>
      <c r="I201" s="34" t="str">
        <f t="shared" si="36"/>
        <v/>
      </c>
      <c r="J201" s="34" t="str">
        <f t="shared" si="37"/>
        <v/>
      </c>
      <c r="K201" s="34" t="str">
        <f t="shared" si="38"/>
        <v/>
      </c>
      <c r="L201" s="26" t="str">
        <f t="shared" si="39"/>
        <v/>
      </c>
      <c r="M201" s="32"/>
      <c r="N201" s="190"/>
      <c r="O201" s="190"/>
      <c r="P201" s="190"/>
      <c r="Q201" s="190"/>
      <c r="R201" s="23"/>
    </row>
    <row r="202" spans="1:18">
      <c r="A202" s="27">
        <f t="shared" ca="1" si="40"/>
        <v>46034</v>
      </c>
      <c r="B202" s="20"/>
      <c r="C202" s="21"/>
      <c r="D202" s="20"/>
      <c r="E202" s="21"/>
      <c r="F202" s="22"/>
      <c r="G202" s="22"/>
      <c r="H202" s="34" t="str">
        <f t="shared" si="35"/>
        <v/>
      </c>
      <c r="I202" s="34" t="str">
        <f t="shared" si="36"/>
        <v/>
      </c>
      <c r="J202" s="34" t="str">
        <f t="shared" si="37"/>
        <v/>
      </c>
      <c r="K202" s="34" t="str">
        <f t="shared" si="38"/>
        <v/>
      </c>
      <c r="L202" s="26" t="str">
        <f t="shared" si="39"/>
        <v/>
      </c>
      <c r="M202" s="32"/>
      <c r="N202" s="190"/>
      <c r="O202" s="190"/>
      <c r="P202" s="190"/>
      <c r="Q202" s="190"/>
      <c r="R202" s="23"/>
    </row>
    <row r="203" spans="1:18">
      <c r="A203" s="27">
        <f t="shared" ca="1" si="40"/>
        <v>46035</v>
      </c>
      <c r="B203" s="20"/>
      <c r="C203" s="21"/>
      <c r="D203" s="20"/>
      <c r="E203" s="21"/>
      <c r="F203" s="22"/>
      <c r="G203" s="22"/>
      <c r="H203" s="34" t="str">
        <f t="shared" si="35"/>
        <v/>
      </c>
      <c r="I203" s="34" t="str">
        <f t="shared" si="36"/>
        <v/>
      </c>
      <c r="J203" s="34" t="str">
        <f t="shared" si="37"/>
        <v/>
      </c>
      <c r="K203" s="34" t="str">
        <f t="shared" si="38"/>
        <v/>
      </c>
      <c r="L203" s="26" t="str">
        <f t="shared" si="39"/>
        <v/>
      </c>
      <c r="M203" s="32"/>
      <c r="N203" s="190"/>
      <c r="O203" s="190"/>
      <c r="P203" s="190"/>
      <c r="Q203" s="190"/>
      <c r="R203" s="23"/>
    </row>
    <row r="204" spans="1:18">
      <c r="A204" s="27">
        <f t="shared" ca="1" si="40"/>
        <v>46036</v>
      </c>
      <c r="B204" s="20"/>
      <c r="C204" s="21"/>
      <c r="D204" s="20"/>
      <c r="E204" s="21"/>
      <c r="F204" s="22"/>
      <c r="G204" s="22"/>
      <c r="H204" s="34" t="str">
        <f t="shared" si="35"/>
        <v/>
      </c>
      <c r="I204" s="34" t="str">
        <f t="shared" si="36"/>
        <v/>
      </c>
      <c r="J204" s="34" t="str">
        <f t="shared" si="37"/>
        <v/>
      </c>
      <c r="K204" s="34" t="str">
        <f t="shared" si="38"/>
        <v/>
      </c>
      <c r="L204" s="26" t="str">
        <f t="shared" si="39"/>
        <v/>
      </c>
      <c r="M204" s="32"/>
      <c r="N204" s="190"/>
      <c r="O204" s="190"/>
      <c r="P204" s="190"/>
      <c r="Q204" s="190"/>
      <c r="R204" s="23"/>
    </row>
    <row r="205" spans="1:18">
      <c r="A205" s="27">
        <f t="shared" ca="1" si="40"/>
        <v>46037</v>
      </c>
      <c r="B205" s="20"/>
      <c r="C205" s="21"/>
      <c r="D205" s="20"/>
      <c r="E205" s="21"/>
      <c r="F205" s="22"/>
      <c r="G205" s="22"/>
      <c r="H205" s="34" t="str">
        <f t="shared" si="35"/>
        <v/>
      </c>
      <c r="I205" s="34" t="str">
        <f t="shared" si="36"/>
        <v/>
      </c>
      <c r="J205" s="34" t="str">
        <f t="shared" si="37"/>
        <v/>
      </c>
      <c r="K205" s="34" t="str">
        <f t="shared" si="38"/>
        <v/>
      </c>
      <c r="L205" s="26" t="str">
        <f t="shared" si="39"/>
        <v/>
      </c>
      <c r="M205" s="32"/>
      <c r="N205" s="190"/>
      <c r="O205" s="190"/>
      <c r="P205" s="190"/>
      <c r="Q205" s="190"/>
      <c r="R205" s="23"/>
    </row>
    <row r="206" spans="1:18">
      <c r="A206" s="27">
        <f t="shared" ca="1" si="40"/>
        <v>46038</v>
      </c>
      <c r="B206" s="20"/>
      <c r="C206" s="21"/>
      <c r="D206" s="20"/>
      <c r="E206" s="21"/>
      <c r="F206" s="22"/>
      <c r="G206" s="22"/>
      <c r="H206" s="34" t="str">
        <f t="shared" si="35"/>
        <v/>
      </c>
      <c r="I206" s="34" t="str">
        <f t="shared" si="36"/>
        <v/>
      </c>
      <c r="J206" s="34" t="str">
        <f t="shared" si="37"/>
        <v/>
      </c>
      <c r="K206" s="34" t="str">
        <f t="shared" si="38"/>
        <v/>
      </c>
      <c r="L206" s="26" t="str">
        <f t="shared" si="39"/>
        <v/>
      </c>
      <c r="M206" s="32"/>
      <c r="N206" s="190"/>
      <c r="O206" s="190"/>
      <c r="P206" s="190"/>
      <c r="Q206" s="190"/>
      <c r="R206" s="23"/>
    </row>
    <row r="207" spans="1:18">
      <c r="A207" s="27">
        <f t="shared" ca="1" si="40"/>
        <v>46039</v>
      </c>
      <c r="B207" s="20"/>
      <c r="C207" s="21"/>
      <c r="D207" s="20"/>
      <c r="E207" s="21"/>
      <c r="F207" s="22"/>
      <c r="G207" s="22"/>
      <c r="H207" s="34" t="str">
        <f t="shared" si="35"/>
        <v/>
      </c>
      <c r="I207" s="34" t="str">
        <f t="shared" si="36"/>
        <v/>
      </c>
      <c r="J207" s="34" t="str">
        <f t="shared" si="37"/>
        <v/>
      </c>
      <c r="K207" s="34" t="str">
        <f t="shared" si="38"/>
        <v/>
      </c>
      <c r="L207" s="26" t="str">
        <f t="shared" si="39"/>
        <v/>
      </c>
      <c r="M207" s="32"/>
      <c r="N207" s="190"/>
      <c r="O207" s="190"/>
      <c r="P207" s="190"/>
      <c r="Q207" s="190"/>
      <c r="R207" s="23"/>
    </row>
    <row r="208" spans="1:18">
      <c r="A208" s="27">
        <f t="shared" ca="1" si="40"/>
        <v>46040</v>
      </c>
      <c r="B208" s="20"/>
      <c r="C208" s="21"/>
      <c r="D208" s="20"/>
      <c r="E208" s="21"/>
      <c r="F208" s="22"/>
      <c r="G208" s="22"/>
      <c r="H208" s="34" t="str">
        <f t="shared" si="35"/>
        <v/>
      </c>
      <c r="I208" s="34" t="str">
        <f t="shared" si="36"/>
        <v/>
      </c>
      <c r="J208" s="34" t="str">
        <f t="shared" si="37"/>
        <v/>
      </c>
      <c r="K208" s="34" t="str">
        <f t="shared" si="38"/>
        <v/>
      </c>
      <c r="L208" s="26" t="str">
        <f t="shared" si="39"/>
        <v/>
      </c>
      <c r="M208" s="32"/>
      <c r="N208" s="190"/>
      <c r="O208" s="190"/>
      <c r="P208" s="190"/>
      <c r="Q208" s="190"/>
      <c r="R208" s="23"/>
    </row>
    <row r="209" spans="1:18">
      <c r="A209" s="27">
        <f t="shared" ca="1" si="40"/>
        <v>46041</v>
      </c>
      <c r="B209" s="20"/>
      <c r="C209" s="21"/>
      <c r="D209" s="20"/>
      <c r="E209" s="21"/>
      <c r="F209" s="22"/>
      <c r="G209" s="22"/>
      <c r="H209" s="34" t="str">
        <f t="shared" si="35"/>
        <v/>
      </c>
      <c r="I209" s="34" t="str">
        <f t="shared" si="36"/>
        <v/>
      </c>
      <c r="J209" s="34" t="str">
        <f t="shared" si="37"/>
        <v/>
      </c>
      <c r="K209" s="34" t="str">
        <f t="shared" si="38"/>
        <v/>
      </c>
      <c r="L209" s="26" t="str">
        <f t="shared" si="39"/>
        <v/>
      </c>
      <c r="M209" s="32"/>
      <c r="N209" s="190"/>
      <c r="O209" s="190"/>
      <c r="P209" s="190"/>
      <c r="Q209" s="190"/>
      <c r="R209" s="23"/>
    </row>
    <row r="210" spans="1:18">
      <c r="A210" s="27">
        <f t="shared" ca="1" si="40"/>
        <v>46042</v>
      </c>
      <c r="B210" s="20"/>
      <c r="C210" s="21"/>
      <c r="D210" s="20"/>
      <c r="E210" s="21"/>
      <c r="F210" s="22"/>
      <c r="G210" s="22"/>
      <c r="H210" s="34" t="str">
        <f t="shared" si="35"/>
        <v/>
      </c>
      <c r="I210" s="34" t="str">
        <f t="shared" si="36"/>
        <v/>
      </c>
      <c r="J210" s="34" t="str">
        <f t="shared" si="37"/>
        <v/>
      </c>
      <c r="K210" s="34" t="str">
        <f t="shared" si="38"/>
        <v/>
      </c>
      <c r="L210" s="26" t="str">
        <f t="shared" si="39"/>
        <v/>
      </c>
      <c r="M210" s="32"/>
      <c r="N210" s="190"/>
      <c r="O210" s="190"/>
      <c r="P210" s="190"/>
      <c r="Q210" s="190"/>
      <c r="R210" s="23"/>
    </row>
    <row r="211" spans="1:18">
      <c r="A211" s="27">
        <f t="shared" ca="1" si="40"/>
        <v>46043</v>
      </c>
      <c r="B211" s="20"/>
      <c r="C211" s="21"/>
      <c r="D211" s="20"/>
      <c r="E211" s="21"/>
      <c r="F211" s="22"/>
      <c r="G211" s="22"/>
      <c r="H211" s="34" t="str">
        <f t="shared" si="35"/>
        <v/>
      </c>
      <c r="I211" s="34" t="str">
        <f t="shared" si="36"/>
        <v/>
      </c>
      <c r="J211" s="34" t="str">
        <f t="shared" si="37"/>
        <v/>
      </c>
      <c r="K211" s="34" t="str">
        <f t="shared" si="38"/>
        <v/>
      </c>
      <c r="L211" s="26" t="str">
        <f t="shared" si="39"/>
        <v/>
      </c>
      <c r="M211" s="32"/>
      <c r="N211" s="190"/>
      <c r="O211" s="190"/>
      <c r="P211" s="190"/>
      <c r="Q211" s="190"/>
      <c r="R211" s="23"/>
    </row>
    <row r="212" spans="1:18">
      <c r="A212" s="27">
        <f t="shared" ca="1" si="40"/>
        <v>46044</v>
      </c>
      <c r="B212" s="20"/>
      <c r="C212" s="21"/>
      <c r="D212" s="20"/>
      <c r="E212" s="21"/>
      <c r="F212" s="22"/>
      <c r="G212" s="22"/>
      <c r="H212" s="34" t="str">
        <f t="shared" si="35"/>
        <v/>
      </c>
      <c r="I212" s="34" t="str">
        <f t="shared" si="36"/>
        <v/>
      </c>
      <c r="J212" s="34" t="str">
        <f t="shared" si="37"/>
        <v/>
      </c>
      <c r="K212" s="34" t="str">
        <f t="shared" si="38"/>
        <v/>
      </c>
      <c r="L212" s="26" t="str">
        <f t="shared" si="39"/>
        <v/>
      </c>
      <c r="M212" s="32"/>
      <c r="N212" s="190"/>
      <c r="O212" s="190"/>
      <c r="P212" s="190"/>
      <c r="Q212" s="190"/>
      <c r="R212" s="23"/>
    </row>
    <row r="213" spans="1:18">
      <c r="A213" s="27">
        <f t="shared" ca="1" si="40"/>
        <v>46045</v>
      </c>
      <c r="B213" s="20"/>
      <c r="C213" s="21"/>
      <c r="D213" s="20"/>
      <c r="E213" s="21"/>
      <c r="F213" s="22"/>
      <c r="G213" s="22"/>
      <c r="H213" s="34" t="str">
        <f t="shared" si="35"/>
        <v/>
      </c>
      <c r="I213" s="34" t="str">
        <f t="shared" si="36"/>
        <v/>
      </c>
      <c r="J213" s="34" t="str">
        <f t="shared" si="37"/>
        <v/>
      </c>
      <c r="K213" s="34" t="str">
        <f t="shared" si="38"/>
        <v/>
      </c>
      <c r="L213" s="26" t="str">
        <f t="shared" si="39"/>
        <v/>
      </c>
      <c r="M213" s="32"/>
      <c r="N213" s="190"/>
      <c r="O213" s="190"/>
      <c r="P213" s="190"/>
      <c r="Q213" s="190"/>
      <c r="R213" s="23"/>
    </row>
    <row r="214" spans="1:18">
      <c r="A214" s="27">
        <f t="shared" ca="1" si="40"/>
        <v>46046</v>
      </c>
      <c r="B214" s="20"/>
      <c r="C214" s="21"/>
      <c r="D214" s="20"/>
      <c r="E214" s="21"/>
      <c r="F214" s="22"/>
      <c r="G214" s="22"/>
      <c r="H214" s="34" t="str">
        <f t="shared" si="35"/>
        <v/>
      </c>
      <c r="I214" s="34" t="str">
        <f t="shared" si="36"/>
        <v/>
      </c>
      <c r="J214" s="34" t="str">
        <f t="shared" si="37"/>
        <v/>
      </c>
      <c r="K214" s="34" t="str">
        <f t="shared" si="38"/>
        <v/>
      </c>
      <c r="L214" s="26" t="str">
        <f t="shared" si="39"/>
        <v/>
      </c>
      <c r="M214" s="32"/>
      <c r="N214" s="190"/>
      <c r="O214" s="190"/>
      <c r="P214" s="190"/>
      <c r="Q214" s="190"/>
      <c r="R214" s="23"/>
    </row>
    <row r="215" spans="1:18">
      <c r="A215" s="27">
        <f t="shared" ca="1" si="40"/>
        <v>46047</v>
      </c>
      <c r="B215" s="20"/>
      <c r="C215" s="21"/>
      <c r="D215" s="20"/>
      <c r="E215" s="21"/>
      <c r="F215" s="22"/>
      <c r="G215" s="22"/>
      <c r="H215" s="34" t="str">
        <f t="shared" si="35"/>
        <v/>
      </c>
      <c r="I215" s="34" t="str">
        <f t="shared" si="36"/>
        <v/>
      </c>
      <c r="J215" s="34" t="str">
        <f t="shared" si="37"/>
        <v/>
      </c>
      <c r="K215" s="34" t="str">
        <f t="shared" si="38"/>
        <v/>
      </c>
      <c r="L215" s="26" t="str">
        <f t="shared" si="39"/>
        <v/>
      </c>
      <c r="M215" s="32"/>
      <c r="N215" s="190"/>
      <c r="O215" s="190"/>
      <c r="P215" s="190"/>
      <c r="Q215" s="190"/>
      <c r="R215" s="23"/>
    </row>
    <row r="216" spans="1:18">
      <c r="A216" s="27">
        <f t="shared" ca="1" si="40"/>
        <v>46048</v>
      </c>
      <c r="B216" s="20"/>
      <c r="C216" s="21"/>
      <c r="D216" s="20"/>
      <c r="E216" s="21"/>
      <c r="F216" s="22"/>
      <c r="G216" s="22"/>
      <c r="H216" s="34" t="str">
        <f t="shared" si="35"/>
        <v/>
      </c>
      <c r="I216" s="34" t="str">
        <f t="shared" si="36"/>
        <v/>
      </c>
      <c r="J216" s="34" t="str">
        <f t="shared" si="37"/>
        <v/>
      </c>
      <c r="K216" s="34" t="str">
        <f t="shared" si="38"/>
        <v/>
      </c>
      <c r="L216" s="26" t="str">
        <f t="shared" si="39"/>
        <v/>
      </c>
      <c r="M216" s="32"/>
      <c r="N216" s="190"/>
      <c r="O216" s="190"/>
      <c r="P216" s="190"/>
      <c r="Q216" s="190"/>
      <c r="R216" s="23"/>
    </row>
    <row r="217" spans="1:18">
      <c r="A217" s="27">
        <f t="shared" ca="1" si="40"/>
        <v>46049</v>
      </c>
      <c r="B217" s="20"/>
      <c r="C217" s="21"/>
      <c r="D217" s="20"/>
      <c r="E217" s="21"/>
      <c r="F217" s="22"/>
      <c r="G217" s="22"/>
      <c r="H217" s="34" t="str">
        <f t="shared" si="35"/>
        <v/>
      </c>
      <c r="I217" s="34" t="str">
        <f t="shared" si="36"/>
        <v/>
      </c>
      <c r="J217" s="34" t="str">
        <f t="shared" si="37"/>
        <v/>
      </c>
      <c r="K217" s="34" t="str">
        <f t="shared" si="38"/>
        <v/>
      </c>
      <c r="L217" s="26" t="str">
        <f t="shared" si="39"/>
        <v/>
      </c>
      <c r="M217" s="32"/>
      <c r="N217" s="190"/>
      <c r="O217" s="190"/>
      <c r="P217" s="190"/>
      <c r="Q217" s="190"/>
      <c r="R217" s="23"/>
    </row>
    <row r="218" spans="1:18">
      <c r="A218" s="27">
        <f t="shared" ca="1" si="40"/>
        <v>46050</v>
      </c>
      <c r="B218" s="20"/>
      <c r="C218" s="21"/>
      <c r="D218" s="20"/>
      <c r="E218" s="21"/>
      <c r="F218" s="22"/>
      <c r="G218" s="22"/>
      <c r="H218" s="34" t="str">
        <f t="shared" si="35"/>
        <v/>
      </c>
      <c r="I218" s="34" t="str">
        <f t="shared" si="36"/>
        <v/>
      </c>
      <c r="J218" s="34" t="str">
        <f t="shared" si="37"/>
        <v/>
      </c>
      <c r="K218" s="34" t="str">
        <f t="shared" si="38"/>
        <v/>
      </c>
      <c r="L218" s="26" t="str">
        <f t="shared" si="39"/>
        <v/>
      </c>
      <c r="M218" s="32"/>
      <c r="N218" s="190"/>
      <c r="O218" s="190"/>
      <c r="P218" s="190"/>
      <c r="Q218" s="190"/>
      <c r="R218" s="23"/>
    </row>
    <row r="219" spans="1:18">
      <c r="A219" s="27">
        <f t="shared" ca="1" si="40"/>
        <v>46051</v>
      </c>
      <c r="B219" s="20"/>
      <c r="C219" s="21"/>
      <c r="D219" s="20"/>
      <c r="E219" s="21"/>
      <c r="F219" s="22"/>
      <c r="G219" s="22"/>
      <c r="H219" s="34" t="str">
        <f t="shared" si="35"/>
        <v/>
      </c>
      <c r="I219" s="34" t="str">
        <f t="shared" si="36"/>
        <v/>
      </c>
      <c r="J219" s="34" t="str">
        <f t="shared" si="37"/>
        <v/>
      </c>
      <c r="K219" s="34" t="str">
        <f t="shared" si="38"/>
        <v/>
      </c>
      <c r="L219" s="26" t="str">
        <f t="shared" si="39"/>
        <v/>
      </c>
      <c r="M219" s="32"/>
      <c r="N219" s="190"/>
      <c r="O219" s="190"/>
      <c r="P219" s="190"/>
      <c r="Q219" s="190"/>
      <c r="R219" s="23"/>
    </row>
    <row r="220" spans="1:18">
      <c r="A220" s="27">
        <f t="shared" ca="1" si="40"/>
        <v>46052</v>
      </c>
      <c r="B220" s="20"/>
      <c r="C220" s="21"/>
      <c r="D220" s="20"/>
      <c r="E220" s="21"/>
      <c r="F220" s="22"/>
      <c r="G220" s="22"/>
      <c r="H220" s="34" t="str">
        <f t="shared" si="35"/>
        <v/>
      </c>
      <c r="I220" s="34" t="str">
        <f t="shared" si="36"/>
        <v/>
      </c>
      <c r="J220" s="34" t="str">
        <f t="shared" si="37"/>
        <v/>
      </c>
      <c r="K220" s="34" t="str">
        <f t="shared" si="38"/>
        <v/>
      </c>
      <c r="L220" s="26" t="str">
        <f t="shared" si="39"/>
        <v/>
      </c>
      <c r="M220" s="32"/>
      <c r="N220" s="190"/>
      <c r="O220" s="190"/>
      <c r="P220" s="190"/>
      <c r="Q220" s="190"/>
      <c r="R220" s="23"/>
    </row>
    <row r="221" spans="1:18">
      <c r="A221" s="27">
        <f t="shared" ca="1" si="40"/>
        <v>46053</v>
      </c>
      <c r="B221" s="20"/>
      <c r="C221" s="21"/>
      <c r="D221" s="20"/>
      <c r="E221" s="21"/>
      <c r="F221" s="22"/>
      <c r="G221" s="22"/>
      <c r="H221" s="34" t="str">
        <f t="shared" si="35"/>
        <v/>
      </c>
      <c r="I221" s="34" t="str">
        <f t="shared" si="36"/>
        <v/>
      </c>
      <c r="J221" s="34" t="str">
        <f t="shared" si="37"/>
        <v/>
      </c>
      <c r="K221" s="34" t="str">
        <f t="shared" si="38"/>
        <v/>
      </c>
      <c r="L221" s="26" t="str">
        <f t="shared" si="39"/>
        <v/>
      </c>
      <c r="M221" s="32"/>
      <c r="N221" s="190"/>
      <c r="O221" s="190"/>
      <c r="P221" s="190"/>
      <c r="Q221" s="190"/>
      <c r="R221" s="23"/>
    </row>
    <row r="222" spans="1:18">
      <c r="A222" s="5" t="s">
        <v>11</v>
      </c>
      <c r="B222" s="191"/>
      <c r="C222" s="192"/>
      <c r="D222" s="191"/>
      <c r="E222" s="192"/>
      <c r="F222" s="26" t="str">
        <f>IF(SUM($F191:$F221)=0,"",SUM($F191:$F221))</f>
        <v/>
      </c>
      <c r="G222" s="26" t="str">
        <f>IF(SUM($G191:$G221)=0,"",SUM($G191:$G221))</f>
        <v/>
      </c>
      <c r="H222" s="26" t="str">
        <f>IF(SUM(H191:H221)=0,"",SUM(H191:H221))</f>
        <v/>
      </c>
      <c r="I222" s="26" t="str">
        <f>IF(SUM(I191:I221)=0,"",SUM(I191:I221))</f>
        <v/>
      </c>
      <c r="J222" s="26" t="str">
        <f t="shared" ref="J222:K222" si="41">IF(SUM(J191:J221)=0,"",SUM(J191:J221))</f>
        <v/>
      </c>
      <c r="K222" s="26" t="str">
        <f t="shared" si="41"/>
        <v/>
      </c>
      <c r="L222" s="26" t="str">
        <f>IF(SUM($L191:$L221)=0,"",SUM($L191:$L221))</f>
        <v/>
      </c>
      <c r="M222" s="33"/>
      <c r="N222" s="193"/>
      <c r="O222" s="193"/>
      <c r="P222" s="193"/>
      <c r="Q222" s="193"/>
      <c r="R222" s="6"/>
    </row>
    <row r="224" spans="1:18" ht="27" customHeight="1">
      <c r="A224" s="194" t="s">
        <v>22</v>
      </c>
      <c r="B224" s="189" t="s">
        <v>103</v>
      </c>
      <c r="C224" s="189"/>
      <c r="D224" s="189"/>
      <c r="E224" s="189"/>
      <c r="F224" s="189" t="s">
        <v>23</v>
      </c>
      <c r="G224" s="189"/>
      <c r="H224" s="189" t="s">
        <v>88</v>
      </c>
      <c r="I224" s="189"/>
      <c r="J224" s="189"/>
      <c r="K224" s="189"/>
      <c r="L224" s="189" t="s">
        <v>87</v>
      </c>
      <c r="M224" s="195" t="s">
        <v>96</v>
      </c>
      <c r="N224" s="194" t="s">
        <v>25</v>
      </c>
      <c r="O224" s="194"/>
      <c r="P224" s="194"/>
      <c r="Q224" s="194"/>
      <c r="R224" s="189" t="s">
        <v>100</v>
      </c>
    </row>
    <row r="225" spans="1:22" ht="14.25" customHeight="1">
      <c r="A225" s="194"/>
      <c r="B225" s="189" t="s">
        <v>82</v>
      </c>
      <c r="C225" s="189"/>
      <c r="D225" s="189" t="s">
        <v>84</v>
      </c>
      <c r="E225" s="189"/>
      <c r="F225" s="189"/>
      <c r="G225" s="189"/>
      <c r="H225" s="189" t="s">
        <v>90</v>
      </c>
      <c r="I225" s="189"/>
      <c r="J225" s="189" t="s">
        <v>89</v>
      </c>
      <c r="K225" s="189"/>
      <c r="L225" s="189"/>
      <c r="M225" s="196"/>
      <c r="N225" s="194"/>
      <c r="O225" s="194"/>
      <c r="P225" s="194"/>
      <c r="Q225" s="194"/>
      <c r="R225" s="189"/>
    </row>
    <row r="226" spans="1:22">
      <c r="A226" s="194"/>
      <c r="B226" s="43" t="s">
        <v>26</v>
      </c>
      <c r="C226" s="43" t="s">
        <v>27</v>
      </c>
      <c r="D226" s="43" t="s">
        <v>26</v>
      </c>
      <c r="E226" s="43" t="s">
        <v>27</v>
      </c>
      <c r="F226" s="44" t="s">
        <v>85</v>
      </c>
      <c r="G226" s="44" t="s">
        <v>86</v>
      </c>
      <c r="H226" s="44" t="s">
        <v>81</v>
      </c>
      <c r="I226" s="44" t="s">
        <v>83</v>
      </c>
      <c r="J226" s="44" t="s">
        <v>81</v>
      </c>
      <c r="K226" s="44" t="s">
        <v>95</v>
      </c>
      <c r="L226" s="189"/>
      <c r="M226" s="197"/>
      <c r="N226" s="194"/>
      <c r="O226" s="194"/>
      <c r="P226" s="194"/>
      <c r="Q226" s="194"/>
      <c r="R226" s="194"/>
    </row>
    <row r="227" spans="1:22">
      <c r="A227" s="27" cm="1">
        <f t="array" aca="1" ref="A227" ca="1">DATE("2025","8"+6,IFERROR(INDIRECT(T1),"1"))</f>
        <v>46054</v>
      </c>
      <c r="B227" s="20"/>
      <c r="C227" s="21"/>
      <c r="D227" s="20"/>
      <c r="E227" s="21"/>
      <c r="F227" s="22"/>
      <c r="G227" s="22"/>
      <c r="H227" s="34" t="str">
        <f>IF(OR(B227="",LEFT(M227,1)="✓"),"",C227-B227-F227)</f>
        <v/>
      </c>
      <c r="I227" s="34" t="str">
        <f>IF(OR(D227="",LEFT(M227,1)="✓"),"",E227-D227-G227)</f>
        <v/>
      </c>
      <c r="J227" s="34" t="str">
        <f>IF(AND(B227&lt;&gt;"",M227="✓所定"),C227-B227-F227,"")</f>
        <v/>
      </c>
      <c r="K227" s="34" t="str">
        <f>IF(AND(B227&lt;&gt;"",M227="✓法定"),C227-B227-F227,"")</f>
        <v/>
      </c>
      <c r="L227" s="26" t="str">
        <f t="shared" ref="L227:L253" si="42">IF(AND($B227="",$D227=""),"",($C227-$B227-$F227)+($E227-$D227-$G227))</f>
        <v/>
      </c>
      <c r="M227" s="32"/>
      <c r="N227" s="190"/>
      <c r="O227" s="190"/>
      <c r="P227" s="190"/>
      <c r="Q227" s="190"/>
      <c r="R227" s="23"/>
      <c r="V227" s="1" t="s">
        <v>171</v>
      </c>
    </row>
    <row r="228" spans="1:22">
      <c r="A228" s="27">
        <f ca="1">A227+1</f>
        <v>46055</v>
      </c>
      <c r="B228" s="20"/>
      <c r="C228" s="21"/>
      <c r="D228" s="20"/>
      <c r="E228" s="21"/>
      <c r="F228" s="22"/>
      <c r="G228" s="22"/>
      <c r="H228" s="34" t="str">
        <f t="shared" ref="H228:H257" si="43">IF(OR(B228="",LEFT(M228,1)="✓"),"",C228-B228-F228)</f>
        <v/>
      </c>
      <c r="I228" s="34" t="str">
        <f t="shared" ref="I228:I257" si="44">IF(OR(D228="",LEFT(M228,1)="✓"),"",E228-D228-G228)</f>
        <v/>
      </c>
      <c r="J228" s="34" t="str">
        <f t="shared" ref="J228:J257" si="45">IF(AND(B228&lt;&gt;"",M228="✓所定"),C228-B228-F228,"")</f>
        <v/>
      </c>
      <c r="K228" s="34" t="str">
        <f t="shared" ref="K228:K257" si="46">IF(AND(B228&lt;&gt;"",M228="✓法定"),C228-B228-F228,"")</f>
        <v/>
      </c>
      <c r="L228" s="26" t="str">
        <f t="shared" si="42"/>
        <v/>
      </c>
      <c r="M228" s="32"/>
      <c r="N228" s="190"/>
      <c r="O228" s="190"/>
      <c r="P228" s="190"/>
      <c r="Q228" s="190"/>
      <c r="R228" s="23"/>
      <c r="V228" s="1" t="s">
        <v>172</v>
      </c>
    </row>
    <row r="229" spans="1:22">
      <c r="A229" s="27">
        <f t="shared" ref="A229:A257" ca="1" si="47">A228+1</f>
        <v>46056</v>
      </c>
      <c r="B229" s="20"/>
      <c r="C229" s="21"/>
      <c r="D229" s="20"/>
      <c r="E229" s="21"/>
      <c r="F229" s="22"/>
      <c r="G229" s="22"/>
      <c r="H229" s="34" t="str">
        <f t="shared" si="43"/>
        <v/>
      </c>
      <c r="I229" s="34" t="str">
        <f t="shared" si="44"/>
        <v/>
      </c>
      <c r="J229" s="34" t="str">
        <f t="shared" si="45"/>
        <v/>
      </c>
      <c r="K229" s="34" t="str">
        <f t="shared" si="46"/>
        <v/>
      </c>
      <c r="L229" s="26" t="str">
        <f t="shared" si="42"/>
        <v/>
      </c>
      <c r="M229" s="32"/>
      <c r="N229" s="190"/>
      <c r="O229" s="190"/>
      <c r="P229" s="190"/>
      <c r="Q229" s="190"/>
      <c r="R229" s="23"/>
    </row>
    <row r="230" spans="1:22">
      <c r="A230" s="27">
        <f t="shared" ca="1" si="47"/>
        <v>46057</v>
      </c>
      <c r="B230" s="20"/>
      <c r="C230" s="21"/>
      <c r="D230" s="20"/>
      <c r="E230" s="21"/>
      <c r="F230" s="22"/>
      <c r="G230" s="22"/>
      <c r="H230" s="34" t="str">
        <f t="shared" si="43"/>
        <v/>
      </c>
      <c r="I230" s="34" t="str">
        <f t="shared" si="44"/>
        <v/>
      </c>
      <c r="J230" s="34" t="str">
        <f t="shared" si="45"/>
        <v/>
      </c>
      <c r="K230" s="34" t="str">
        <f t="shared" si="46"/>
        <v/>
      </c>
      <c r="L230" s="26" t="str">
        <f t="shared" si="42"/>
        <v/>
      </c>
      <c r="M230" s="32"/>
      <c r="N230" s="190"/>
      <c r="O230" s="190"/>
      <c r="P230" s="190"/>
      <c r="Q230" s="190"/>
      <c r="R230" s="23"/>
    </row>
    <row r="231" spans="1:22">
      <c r="A231" s="27">
        <f t="shared" ca="1" si="47"/>
        <v>46058</v>
      </c>
      <c r="B231" s="20"/>
      <c r="C231" s="21"/>
      <c r="D231" s="20"/>
      <c r="E231" s="21"/>
      <c r="F231" s="22"/>
      <c r="G231" s="22"/>
      <c r="H231" s="34" t="str">
        <f t="shared" si="43"/>
        <v/>
      </c>
      <c r="I231" s="34" t="str">
        <f t="shared" si="44"/>
        <v/>
      </c>
      <c r="J231" s="34" t="str">
        <f t="shared" si="45"/>
        <v/>
      </c>
      <c r="K231" s="34" t="str">
        <f t="shared" si="46"/>
        <v/>
      </c>
      <c r="L231" s="26" t="str">
        <f t="shared" si="42"/>
        <v/>
      </c>
      <c r="M231" s="32"/>
      <c r="N231" s="190"/>
      <c r="O231" s="190"/>
      <c r="P231" s="190"/>
      <c r="Q231" s="190"/>
      <c r="R231" s="23"/>
    </row>
    <row r="232" spans="1:22">
      <c r="A232" s="27">
        <f t="shared" ca="1" si="47"/>
        <v>46059</v>
      </c>
      <c r="B232" s="20"/>
      <c r="C232" s="21"/>
      <c r="D232" s="20"/>
      <c r="E232" s="21"/>
      <c r="F232" s="22"/>
      <c r="G232" s="22"/>
      <c r="H232" s="34" t="str">
        <f t="shared" si="43"/>
        <v/>
      </c>
      <c r="I232" s="34" t="str">
        <f t="shared" si="44"/>
        <v/>
      </c>
      <c r="J232" s="34" t="str">
        <f t="shared" si="45"/>
        <v/>
      </c>
      <c r="K232" s="34" t="str">
        <f t="shared" si="46"/>
        <v/>
      </c>
      <c r="L232" s="26" t="str">
        <f t="shared" si="42"/>
        <v/>
      </c>
      <c r="M232" s="32"/>
      <c r="N232" s="190"/>
      <c r="O232" s="190"/>
      <c r="P232" s="190"/>
      <c r="Q232" s="190"/>
      <c r="R232" s="23"/>
    </row>
    <row r="233" spans="1:22">
      <c r="A233" s="27">
        <f t="shared" ca="1" si="47"/>
        <v>46060</v>
      </c>
      <c r="B233" s="20"/>
      <c r="C233" s="21"/>
      <c r="D233" s="20"/>
      <c r="E233" s="21"/>
      <c r="F233" s="22"/>
      <c r="G233" s="22"/>
      <c r="H233" s="34" t="str">
        <f t="shared" si="43"/>
        <v/>
      </c>
      <c r="I233" s="34" t="str">
        <f t="shared" si="44"/>
        <v/>
      </c>
      <c r="J233" s="34" t="str">
        <f t="shared" si="45"/>
        <v/>
      </c>
      <c r="K233" s="34" t="str">
        <f t="shared" si="46"/>
        <v/>
      </c>
      <c r="L233" s="26" t="str">
        <f t="shared" si="42"/>
        <v/>
      </c>
      <c r="M233" s="32"/>
      <c r="N233" s="190"/>
      <c r="O233" s="190"/>
      <c r="P233" s="190"/>
      <c r="Q233" s="190"/>
      <c r="R233" s="23"/>
    </row>
    <row r="234" spans="1:22">
      <c r="A234" s="27">
        <f t="shared" ca="1" si="47"/>
        <v>46061</v>
      </c>
      <c r="B234" s="20"/>
      <c r="C234" s="21"/>
      <c r="D234" s="20"/>
      <c r="E234" s="21"/>
      <c r="F234" s="22"/>
      <c r="G234" s="22"/>
      <c r="H234" s="34" t="str">
        <f t="shared" si="43"/>
        <v/>
      </c>
      <c r="I234" s="34" t="str">
        <f t="shared" si="44"/>
        <v/>
      </c>
      <c r="J234" s="34" t="str">
        <f t="shared" si="45"/>
        <v/>
      </c>
      <c r="K234" s="34" t="str">
        <f t="shared" si="46"/>
        <v/>
      </c>
      <c r="L234" s="26" t="str">
        <f t="shared" si="42"/>
        <v/>
      </c>
      <c r="M234" s="32"/>
      <c r="N234" s="190"/>
      <c r="O234" s="190"/>
      <c r="P234" s="190"/>
      <c r="Q234" s="190"/>
      <c r="R234" s="23"/>
    </row>
    <row r="235" spans="1:22">
      <c r="A235" s="27">
        <f t="shared" ca="1" si="47"/>
        <v>46062</v>
      </c>
      <c r="B235" s="20"/>
      <c r="C235" s="21"/>
      <c r="D235" s="20"/>
      <c r="E235" s="21"/>
      <c r="F235" s="22"/>
      <c r="G235" s="22"/>
      <c r="H235" s="34" t="str">
        <f t="shared" si="43"/>
        <v/>
      </c>
      <c r="I235" s="34" t="str">
        <f t="shared" si="44"/>
        <v/>
      </c>
      <c r="J235" s="34" t="str">
        <f t="shared" si="45"/>
        <v/>
      </c>
      <c r="K235" s="34" t="str">
        <f t="shared" si="46"/>
        <v/>
      </c>
      <c r="L235" s="26" t="str">
        <f t="shared" si="42"/>
        <v/>
      </c>
      <c r="M235" s="32"/>
      <c r="N235" s="190"/>
      <c r="O235" s="190"/>
      <c r="P235" s="190"/>
      <c r="Q235" s="190"/>
      <c r="R235" s="23"/>
    </row>
    <row r="236" spans="1:22">
      <c r="A236" s="27">
        <f t="shared" ca="1" si="47"/>
        <v>46063</v>
      </c>
      <c r="B236" s="20"/>
      <c r="C236" s="21"/>
      <c r="D236" s="20"/>
      <c r="E236" s="21"/>
      <c r="F236" s="22"/>
      <c r="G236" s="22"/>
      <c r="H236" s="34" t="str">
        <f t="shared" si="43"/>
        <v/>
      </c>
      <c r="I236" s="34" t="str">
        <f t="shared" si="44"/>
        <v/>
      </c>
      <c r="J236" s="34" t="str">
        <f t="shared" si="45"/>
        <v/>
      </c>
      <c r="K236" s="34" t="str">
        <f t="shared" si="46"/>
        <v/>
      </c>
      <c r="L236" s="26" t="str">
        <f t="shared" si="42"/>
        <v/>
      </c>
      <c r="M236" s="32"/>
      <c r="N236" s="190"/>
      <c r="O236" s="190"/>
      <c r="P236" s="190"/>
      <c r="Q236" s="190"/>
      <c r="R236" s="23"/>
    </row>
    <row r="237" spans="1:22">
      <c r="A237" s="27">
        <f t="shared" ca="1" si="47"/>
        <v>46064</v>
      </c>
      <c r="B237" s="20"/>
      <c r="C237" s="21"/>
      <c r="D237" s="20"/>
      <c r="E237" s="21"/>
      <c r="F237" s="22"/>
      <c r="G237" s="22"/>
      <c r="H237" s="34" t="str">
        <f t="shared" si="43"/>
        <v/>
      </c>
      <c r="I237" s="34" t="str">
        <f t="shared" si="44"/>
        <v/>
      </c>
      <c r="J237" s="34" t="str">
        <f t="shared" si="45"/>
        <v/>
      </c>
      <c r="K237" s="34" t="str">
        <f t="shared" si="46"/>
        <v/>
      </c>
      <c r="L237" s="26" t="str">
        <f t="shared" si="42"/>
        <v/>
      </c>
      <c r="M237" s="32"/>
      <c r="N237" s="190"/>
      <c r="O237" s="190"/>
      <c r="P237" s="190"/>
      <c r="Q237" s="190"/>
      <c r="R237" s="23"/>
    </row>
    <row r="238" spans="1:22">
      <c r="A238" s="27">
        <f t="shared" ca="1" si="47"/>
        <v>46065</v>
      </c>
      <c r="B238" s="20"/>
      <c r="C238" s="21"/>
      <c r="D238" s="20"/>
      <c r="E238" s="21"/>
      <c r="F238" s="22"/>
      <c r="G238" s="22"/>
      <c r="H238" s="34" t="str">
        <f t="shared" si="43"/>
        <v/>
      </c>
      <c r="I238" s="34" t="str">
        <f t="shared" si="44"/>
        <v/>
      </c>
      <c r="J238" s="34" t="str">
        <f t="shared" si="45"/>
        <v/>
      </c>
      <c r="K238" s="34" t="str">
        <f t="shared" si="46"/>
        <v/>
      </c>
      <c r="L238" s="26" t="str">
        <f t="shared" si="42"/>
        <v/>
      </c>
      <c r="M238" s="32"/>
      <c r="N238" s="190"/>
      <c r="O238" s="190"/>
      <c r="P238" s="190"/>
      <c r="Q238" s="190"/>
      <c r="R238" s="23"/>
    </row>
    <row r="239" spans="1:22">
      <c r="A239" s="27">
        <f t="shared" ca="1" si="47"/>
        <v>46066</v>
      </c>
      <c r="B239" s="20"/>
      <c r="C239" s="21"/>
      <c r="D239" s="20"/>
      <c r="E239" s="21"/>
      <c r="F239" s="22"/>
      <c r="G239" s="22"/>
      <c r="H239" s="34" t="str">
        <f t="shared" si="43"/>
        <v/>
      </c>
      <c r="I239" s="34" t="str">
        <f t="shared" si="44"/>
        <v/>
      </c>
      <c r="J239" s="34" t="str">
        <f t="shared" si="45"/>
        <v/>
      </c>
      <c r="K239" s="34" t="str">
        <f t="shared" si="46"/>
        <v/>
      </c>
      <c r="L239" s="26" t="str">
        <f t="shared" si="42"/>
        <v/>
      </c>
      <c r="M239" s="32"/>
      <c r="N239" s="190"/>
      <c r="O239" s="190"/>
      <c r="P239" s="190"/>
      <c r="Q239" s="190"/>
      <c r="R239" s="23"/>
    </row>
    <row r="240" spans="1:22">
      <c r="A240" s="27">
        <f t="shared" ca="1" si="47"/>
        <v>46067</v>
      </c>
      <c r="B240" s="20"/>
      <c r="C240" s="21"/>
      <c r="D240" s="20"/>
      <c r="E240" s="21"/>
      <c r="F240" s="22"/>
      <c r="G240" s="22"/>
      <c r="H240" s="34" t="str">
        <f t="shared" si="43"/>
        <v/>
      </c>
      <c r="I240" s="34" t="str">
        <f t="shared" si="44"/>
        <v/>
      </c>
      <c r="J240" s="34" t="str">
        <f t="shared" si="45"/>
        <v/>
      </c>
      <c r="K240" s="34" t="str">
        <f t="shared" si="46"/>
        <v/>
      </c>
      <c r="L240" s="26" t="str">
        <f t="shared" si="42"/>
        <v/>
      </c>
      <c r="M240" s="32"/>
      <c r="N240" s="190"/>
      <c r="O240" s="190"/>
      <c r="P240" s="190"/>
      <c r="Q240" s="190"/>
      <c r="R240" s="23"/>
    </row>
    <row r="241" spans="1:18">
      <c r="A241" s="27">
        <f t="shared" ca="1" si="47"/>
        <v>46068</v>
      </c>
      <c r="B241" s="20"/>
      <c r="C241" s="21"/>
      <c r="D241" s="20"/>
      <c r="E241" s="21"/>
      <c r="F241" s="22"/>
      <c r="G241" s="22"/>
      <c r="H241" s="34" t="str">
        <f t="shared" si="43"/>
        <v/>
      </c>
      <c r="I241" s="34" t="str">
        <f t="shared" si="44"/>
        <v/>
      </c>
      <c r="J241" s="34" t="str">
        <f t="shared" si="45"/>
        <v/>
      </c>
      <c r="K241" s="34" t="str">
        <f t="shared" si="46"/>
        <v/>
      </c>
      <c r="L241" s="26" t="str">
        <f t="shared" si="42"/>
        <v/>
      </c>
      <c r="M241" s="32"/>
      <c r="N241" s="190"/>
      <c r="O241" s="190"/>
      <c r="P241" s="190"/>
      <c r="Q241" s="190"/>
      <c r="R241" s="23"/>
    </row>
    <row r="242" spans="1:18">
      <c r="A242" s="27">
        <f t="shared" ca="1" si="47"/>
        <v>46069</v>
      </c>
      <c r="B242" s="20"/>
      <c r="C242" s="21"/>
      <c r="D242" s="20"/>
      <c r="E242" s="21"/>
      <c r="F242" s="22"/>
      <c r="G242" s="22"/>
      <c r="H242" s="34" t="str">
        <f t="shared" si="43"/>
        <v/>
      </c>
      <c r="I242" s="34" t="str">
        <f t="shared" si="44"/>
        <v/>
      </c>
      <c r="J242" s="34" t="str">
        <f t="shared" si="45"/>
        <v/>
      </c>
      <c r="K242" s="34" t="str">
        <f t="shared" si="46"/>
        <v/>
      </c>
      <c r="L242" s="26" t="str">
        <f t="shared" si="42"/>
        <v/>
      </c>
      <c r="M242" s="32"/>
      <c r="N242" s="190"/>
      <c r="O242" s="190"/>
      <c r="P242" s="190"/>
      <c r="Q242" s="190"/>
      <c r="R242" s="23"/>
    </row>
    <row r="243" spans="1:18">
      <c r="A243" s="27">
        <f t="shared" ca="1" si="47"/>
        <v>46070</v>
      </c>
      <c r="B243" s="20"/>
      <c r="C243" s="21"/>
      <c r="D243" s="20"/>
      <c r="E243" s="21"/>
      <c r="F243" s="22"/>
      <c r="G243" s="22"/>
      <c r="H243" s="34" t="str">
        <f t="shared" si="43"/>
        <v/>
      </c>
      <c r="I243" s="34" t="str">
        <f t="shared" si="44"/>
        <v/>
      </c>
      <c r="J243" s="34" t="str">
        <f t="shared" si="45"/>
        <v/>
      </c>
      <c r="K243" s="34" t="str">
        <f t="shared" si="46"/>
        <v/>
      </c>
      <c r="L243" s="26" t="str">
        <f t="shared" si="42"/>
        <v/>
      </c>
      <c r="M243" s="32"/>
      <c r="N243" s="190"/>
      <c r="O243" s="190"/>
      <c r="P243" s="190"/>
      <c r="Q243" s="190"/>
      <c r="R243" s="23"/>
    </row>
    <row r="244" spans="1:18">
      <c r="A244" s="27">
        <f t="shared" ca="1" si="47"/>
        <v>46071</v>
      </c>
      <c r="B244" s="20"/>
      <c r="C244" s="21"/>
      <c r="D244" s="20"/>
      <c r="E244" s="21"/>
      <c r="F244" s="22"/>
      <c r="G244" s="22"/>
      <c r="H244" s="34" t="str">
        <f t="shared" si="43"/>
        <v/>
      </c>
      <c r="I244" s="34" t="str">
        <f t="shared" si="44"/>
        <v/>
      </c>
      <c r="J244" s="34" t="str">
        <f t="shared" si="45"/>
        <v/>
      </c>
      <c r="K244" s="34" t="str">
        <f t="shared" si="46"/>
        <v/>
      </c>
      <c r="L244" s="26" t="str">
        <f t="shared" si="42"/>
        <v/>
      </c>
      <c r="M244" s="32"/>
      <c r="N244" s="190"/>
      <c r="O244" s="190"/>
      <c r="P244" s="190"/>
      <c r="Q244" s="190"/>
      <c r="R244" s="23"/>
    </row>
    <row r="245" spans="1:18">
      <c r="A245" s="27">
        <f t="shared" ca="1" si="47"/>
        <v>46072</v>
      </c>
      <c r="B245" s="20"/>
      <c r="C245" s="21"/>
      <c r="D245" s="20"/>
      <c r="E245" s="21"/>
      <c r="F245" s="22"/>
      <c r="G245" s="22"/>
      <c r="H245" s="34" t="str">
        <f t="shared" si="43"/>
        <v/>
      </c>
      <c r="I245" s="34" t="str">
        <f t="shared" si="44"/>
        <v/>
      </c>
      <c r="J245" s="34" t="str">
        <f t="shared" si="45"/>
        <v/>
      </c>
      <c r="K245" s="34" t="str">
        <f t="shared" si="46"/>
        <v/>
      </c>
      <c r="L245" s="26" t="str">
        <f t="shared" si="42"/>
        <v/>
      </c>
      <c r="M245" s="32"/>
      <c r="N245" s="190"/>
      <c r="O245" s="190"/>
      <c r="P245" s="190"/>
      <c r="Q245" s="190"/>
      <c r="R245" s="23"/>
    </row>
    <row r="246" spans="1:18">
      <c r="A246" s="27">
        <f t="shared" ca="1" si="47"/>
        <v>46073</v>
      </c>
      <c r="B246" s="20"/>
      <c r="C246" s="21"/>
      <c r="D246" s="20"/>
      <c r="E246" s="21"/>
      <c r="F246" s="22"/>
      <c r="G246" s="22"/>
      <c r="H246" s="34" t="str">
        <f t="shared" si="43"/>
        <v/>
      </c>
      <c r="I246" s="34" t="str">
        <f t="shared" si="44"/>
        <v/>
      </c>
      <c r="J246" s="34" t="str">
        <f t="shared" si="45"/>
        <v/>
      </c>
      <c r="K246" s="34" t="str">
        <f t="shared" si="46"/>
        <v/>
      </c>
      <c r="L246" s="26" t="str">
        <f t="shared" si="42"/>
        <v/>
      </c>
      <c r="M246" s="32"/>
      <c r="N246" s="190"/>
      <c r="O246" s="190"/>
      <c r="P246" s="190"/>
      <c r="Q246" s="190"/>
      <c r="R246" s="23"/>
    </row>
    <row r="247" spans="1:18">
      <c r="A247" s="27">
        <f t="shared" ca="1" si="47"/>
        <v>46074</v>
      </c>
      <c r="B247" s="20"/>
      <c r="C247" s="21"/>
      <c r="D247" s="20"/>
      <c r="E247" s="21"/>
      <c r="F247" s="22"/>
      <c r="G247" s="22"/>
      <c r="H247" s="34" t="str">
        <f t="shared" si="43"/>
        <v/>
      </c>
      <c r="I247" s="34" t="str">
        <f t="shared" si="44"/>
        <v/>
      </c>
      <c r="J247" s="34" t="str">
        <f t="shared" si="45"/>
        <v/>
      </c>
      <c r="K247" s="34" t="str">
        <f t="shared" si="46"/>
        <v/>
      </c>
      <c r="L247" s="26" t="str">
        <f t="shared" si="42"/>
        <v/>
      </c>
      <c r="M247" s="32"/>
      <c r="N247" s="190"/>
      <c r="O247" s="190"/>
      <c r="P247" s="190"/>
      <c r="Q247" s="190"/>
      <c r="R247" s="23"/>
    </row>
    <row r="248" spans="1:18">
      <c r="A248" s="27">
        <f t="shared" ca="1" si="47"/>
        <v>46075</v>
      </c>
      <c r="B248" s="20"/>
      <c r="C248" s="21"/>
      <c r="D248" s="20"/>
      <c r="E248" s="21"/>
      <c r="F248" s="22"/>
      <c r="G248" s="22"/>
      <c r="H248" s="34" t="str">
        <f t="shared" si="43"/>
        <v/>
      </c>
      <c r="I248" s="34" t="str">
        <f t="shared" si="44"/>
        <v/>
      </c>
      <c r="J248" s="34" t="str">
        <f t="shared" si="45"/>
        <v/>
      </c>
      <c r="K248" s="34" t="str">
        <f t="shared" si="46"/>
        <v/>
      </c>
      <c r="L248" s="26" t="str">
        <f t="shared" si="42"/>
        <v/>
      </c>
      <c r="M248" s="32"/>
      <c r="N248" s="190"/>
      <c r="O248" s="190"/>
      <c r="P248" s="190"/>
      <c r="Q248" s="190"/>
      <c r="R248" s="23"/>
    </row>
    <row r="249" spans="1:18">
      <c r="A249" s="27">
        <f t="shared" ca="1" si="47"/>
        <v>46076</v>
      </c>
      <c r="B249" s="20"/>
      <c r="C249" s="21"/>
      <c r="D249" s="20"/>
      <c r="E249" s="21"/>
      <c r="F249" s="22"/>
      <c r="G249" s="22"/>
      <c r="H249" s="34" t="str">
        <f t="shared" si="43"/>
        <v/>
      </c>
      <c r="I249" s="34" t="str">
        <f t="shared" si="44"/>
        <v/>
      </c>
      <c r="J249" s="34" t="str">
        <f t="shared" si="45"/>
        <v/>
      </c>
      <c r="K249" s="34" t="str">
        <f t="shared" si="46"/>
        <v/>
      </c>
      <c r="L249" s="26" t="str">
        <f t="shared" si="42"/>
        <v/>
      </c>
      <c r="M249" s="32"/>
      <c r="N249" s="190"/>
      <c r="O249" s="190"/>
      <c r="P249" s="190"/>
      <c r="Q249" s="190"/>
      <c r="R249" s="23"/>
    </row>
    <row r="250" spans="1:18">
      <c r="A250" s="27">
        <f t="shared" ca="1" si="47"/>
        <v>46077</v>
      </c>
      <c r="B250" s="20"/>
      <c r="C250" s="21"/>
      <c r="D250" s="20"/>
      <c r="E250" s="21"/>
      <c r="F250" s="22"/>
      <c r="G250" s="22"/>
      <c r="H250" s="34" t="str">
        <f t="shared" si="43"/>
        <v/>
      </c>
      <c r="I250" s="34" t="str">
        <f t="shared" si="44"/>
        <v/>
      </c>
      <c r="J250" s="34" t="str">
        <f t="shared" si="45"/>
        <v/>
      </c>
      <c r="K250" s="34" t="str">
        <f t="shared" si="46"/>
        <v/>
      </c>
      <c r="L250" s="26" t="str">
        <f t="shared" si="42"/>
        <v/>
      </c>
      <c r="M250" s="32"/>
      <c r="N250" s="190"/>
      <c r="O250" s="190"/>
      <c r="P250" s="190"/>
      <c r="Q250" s="190"/>
      <c r="R250" s="23"/>
    </row>
    <row r="251" spans="1:18">
      <c r="A251" s="27">
        <f t="shared" ca="1" si="47"/>
        <v>46078</v>
      </c>
      <c r="B251" s="20"/>
      <c r="C251" s="21"/>
      <c r="D251" s="20"/>
      <c r="E251" s="21"/>
      <c r="F251" s="22"/>
      <c r="G251" s="22"/>
      <c r="H251" s="34" t="str">
        <f t="shared" si="43"/>
        <v/>
      </c>
      <c r="I251" s="34" t="str">
        <f t="shared" si="44"/>
        <v/>
      </c>
      <c r="J251" s="34" t="str">
        <f t="shared" si="45"/>
        <v/>
      </c>
      <c r="K251" s="34" t="str">
        <f t="shared" si="46"/>
        <v/>
      </c>
      <c r="L251" s="26" t="str">
        <f t="shared" si="42"/>
        <v/>
      </c>
      <c r="M251" s="32"/>
      <c r="N251" s="190"/>
      <c r="O251" s="190"/>
      <c r="P251" s="190"/>
      <c r="Q251" s="190"/>
      <c r="R251" s="23"/>
    </row>
    <row r="252" spans="1:18">
      <c r="A252" s="27">
        <f t="shared" ca="1" si="47"/>
        <v>46079</v>
      </c>
      <c r="B252" s="20"/>
      <c r="C252" s="21"/>
      <c r="D252" s="20"/>
      <c r="E252" s="21"/>
      <c r="F252" s="22"/>
      <c r="G252" s="22"/>
      <c r="H252" s="34" t="str">
        <f t="shared" si="43"/>
        <v/>
      </c>
      <c r="I252" s="34" t="str">
        <f t="shared" si="44"/>
        <v/>
      </c>
      <c r="J252" s="34" t="str">
        <f t="shared" si="45"/>
        <v/>
      </c>
      <c r="K252" s="34" t="str">
        <f t="shared" si="46"/>
        <v/>
      </c>
      <c r="L252" s="26" t="str">
        <f t="shared" si="42"/>
        <v/>
      </c>
      <c r="M252" s="32"/>
      <c r="N252" s="190"/>
      <c r="O252" s="190"/>
      <c r="P252" s="190"/>
      <c r="Q252" s="190"/>
      <c r="R252" s="23"/>
    </row>
    <row r="253" spans="1:18">
      <c r="A253" s="27">
        <f t="shared" ca="1" si="47"/>
        <v>46080</v>
      </c>
      <c r="B253" s="20"/>
      <c r="C253" s="21"/>
      <c r="D253" s="20"/>
      <c r="E253" s="21"/>
      <c r="F253" s="22"/>
      <c r="G253" s="22"/>
      <c r="H253" s="34" t="str">
        <f t="shared" si="43"/>
        <v/>
      </c>
      <c r="I253" s="34" t="str">
        <f t="shared" si="44"/>
        <v/>
      </c>
      <c r="J253" s="34" t="str">
        <f t="shared" si="45"/>
        <v/>
      </c>
      <c r="K253" s="34" t="str">
        <f t="shared" si="46"/>
        <v/>
      </c>
      <c r="L253" s="26" t="str">
        <f t="shared" si="42"/>
        <v/>
      </c>
      <c r="M253" s="32"/>
      <c r="N253" s="190"/>
      <c r="O253" s="190"/>
      <c r="P253" s="190"/>
      <c r="Q253" s="190"/>
      <c r="R253" s="23"/>
    </row>
    <row r="254" spans="1:18">
      <c r="A254" s="27">
        <f t="shared" ca="1" si="47"/>
        <v>46081</v>
      </c>
      <c r="B254" s="20"/>
      <c r="C254" s="21"/>
      <c r="D254" s="20"/>
      <c r="E254" s="21"/>
      <c r="F254" s="22"/>
      <c r="G254" s="22"/>
      <c r="H254" s="34" t="str">
        <f t="shared" si="43"/>
        <v/>
      </c>
      <c r="I254" s="34" t="str">
        <f t="shared" si="44"/>
        <v/>
      </c>
      <c r="J254" s="34" t="str">
        <f t="shared" si="45"/>
        <v/>
      </c>
      <c r="K254" s="34" t="str">
        <f t="shared" si="46"/>
        <v/>
      </c>
      <c r="L254" s="26" t="str">
        <f>IF(AND($B254="",$D254=""),"",($C254-$B254-$F254)+($E254-$D254-$G254))</f>
        <v/>
      </c>
      <c r="M254" s="32"/>
      <c r="N254" s="190"/>
      <c r="O254" s="190"/>
      <c r="P254" s="190"/>
      <c r="Q254" s="190"/>
      <c r="R254" s="23"/>
    </row>
    <row r="255" spans="1:18">
      <c r="A255" s="27">
        <f t="shared" ca="1" si="47"/>
        <v>46082</v>
      </c>
      <c r="B255" s="20"/>
      <c r="C255" s="21"/>
      <c r="D255" s="20"/>
      <c r="E255" s="21"/>
      <c r="F255" s="22"/>
      <c r="G255" s="22"/>
      <c r="H255" s="34" t="str">
        <f t="shared" si="43"/>
        <v/>
      </c>
      <c r="I255" s="34" t="str">
        <f t="shared" si="44"/>
        <v/>
      </c>
      <c r="J255" s="34" t="str">
        <f t="shared" si="45"/>
        <v/>
      </c>
      <c r="K255" s="34" t="str">
        <f t="shared" si="46"/>
        <v/>
      </c>
      <c r="L255" s="26" t="str">
        <f>IF(AND($B255="",$D255=""),"",($C255-$B255-$F255)+($E255-$D255-$G255))</f>
        <v/>
      </c>
      <c r="M255" s="32"/>
      <c r="N255" s="190"/>
      <c r="O255" s="190"/>
      <c r="P255" s="190"/>
      <c r="Q255" s="190"/>
      <c r="R255" s="23"/>
    </row>
    <row r="256" spans="1:18">
      <c r="A256" s="27">
        <f t="shared" ca="1" si="47"/>
        <v>46083</v>
      </c>
      <c r="B256" s="20"/>
      <c r="C256" s="21"/>
      <c r="D256" s="20"/>
      <c r="E256" s="21"/>
      <c r="F256" s="22"/>
      <c r="G256" s="22"/>
      <c r="H256" s="34" t="str">
        <f t="shared" si="43"/>
        <v/>
      </c>
      <c r="I256" s="34" t="str">
        <f t="shared" si="44"/>
        <v/>
      </c>
      <c r="J256" s="34" t="str">
        <f t="shared" si="45"/>
        <v/>
      </c>
      <c r="K256" s="34" t="str">
        <f t="shared" si="46"/>
        <v/>
      </c>
      <c r="L256" s="26" t="str">
        <f>IF(AND($B256="",$D256=""),"",($C256-$B256-$F256)+($E256-$D256-$G256))</f>
        <v/>
      </c>
      <c r="M256" s="32"/>
      <c r="N256" s="190"/>
      <c r="O256" s="190"/>
      <c r="P256" s="190"/>
      <c r="Q256" s="190"/>
      <c r="R256" s="23"/>
    </row>
    <row r="257" spans="1:18">
      <c r="A257" s="27">
        <f t="shared" ca="1" si="47"/>
        <v>46084</v>
      </c>
      <c r="B257" s="20"/>
      <c r="C257" s="21"/>
      <c r="D257" s="20"/>
      <c r="E257" s="21"/>
      <c r="F257" s="22"/>
      <c r="G257" s="22"/>
      <c r="H257" s="34" t="str">
        <f t="shared" si="43"/>
        <v/>
      </c>
      <c r="I257" s="34" t="str">
        <f t="shared" si="44"/>
        <v/>
      </c>
      <c r="J257" s="34" t="str">
        <f t="shared" si="45"/>
        <v/>
      </c>
      <c r="K257" s="34" t="str">
        <f t="shared" si="46"/>
        <v/>
      </c>
      <c r="L257" s="26" t="str">
        <f>IF(AND($B257="",$D257=""),"",($C257-$B257-$F257)+($E257-$D257-$G257))</f>
        <v/>
      </c>
      <c r="M257" s="32"/>
      <c r="N257" s="190"/>
      <c r="O257" s="190"/>
      <c r="P257" s="190"/>
      <c r="Q257" s="190"/>
      <c r="R257" s="23"/>
    </row>
    <row r="258" spans="1:18">
      <c r="A258" s="5" t="s">
        <v>11</v>
      </c>
      <c r="B258" s="191"/>
      <c r="C258" s="192"/>
      <c r="D258" s="191"/>
      <c r="E258" s="192"/>
      <c r="F258" s="26" t="str">
        <f>IF(SUM($F227:$F257)=0,"",SUM($F227:$F257))</f>
        <v/>
      </c>
      <c r="G258" s="26" t="str">
        <f>IF(SUM($G227:$G257)=0,"",SUM($G227:$G257))</f>
        <v/>
      </c>
      <c r="H258" s="26" t="str">
        <f>IF(SUM(H227:H257)=0,"",SUM(H227:H257))</f>
        <v/>
      </c>
      <c r="I258" s="26" t="str">
        <f>IF(SUM(I227:I257)=0,"",SUM(I227:I257))</f>
        <v/>
      </c>
      <c r="J258" s="26" t="str">
        <f>IF(SUM(J227:J257)=0,"",SUM(J227:J257))</f>
        <v/>
      </c>
      <c r="K258" s="26" t="str">
        <f>IF(SUM(K227:K257)=0,"",SUM(K227:K257))</f>
        <v/>
      </c>
      <c r="L258" s="26" t="str">
        <f>IF(SUM($L227:$L257)=0,"",SUM($L227:$L257))</f>
        <v/>
      </c>
      <c r="M258" s="33"/>
      <c r="N258" s="193"/>
      <c r="O258" s="193"/>
      <c r="P258" s="193"/>
      <c r="Q258" s="193"/>
      <c r="R258" s="6"/>
    </row>
    <row r="260" spans="1:18" ht="27" customHeight="1">
      <c r="A260" s="194" t="s">
        <v>22</v>
      </c>
      <c r="B260" s="189" t="s">
        <v>103</v>
      </c>
      <c r="C260" s="189"/>
      <c r="D260" s="189"/>
      <c r="E260" s="189"/>
      <c r="F260" s="189" t="s">
        <v>23</v>
      </c>
      <c r="G260" s="189"/>
      <c r="H260" s="189" t="s">
        <v>88</v>
      </c>
      <c r="I260" s="189"/>
      <c r="J260" s="189"/>
      <c r="K260" s="189"/>
      <c r="L260" s="189" t="s">
        <v>87</v>
      </c>
      <c r="M260" s="195" t="s">
        <v>96</v>
      </c>
      <c r="N260" s="194" t="s">
        <v>25</v>
      </c>
      <c r="O260" s="194"/>
      <c r="P260" s="194"/>
      <c r="Q260" s="194"/>
      <c r="R260" s="189" t="s">
        <v>100</v>
      </c>
    </row>
    <row r="261" spans="1:18" ht="14.25" customHeight="1">
      <c r="A261" s="194"/>
      <c r="B261" s="189" t="s">
        <v>82</v>
      </c>
      <c r="C261" s="189"/>
      <c r="D261" s="189" t="s">
        <v>84</v>
      </c>
      <c r="E261" s="189"/>
      <c r="F261" s="189"/>
      <c r="G261" s="189"/>
      <c r="H261" s="189" t="s">
        <v>90</v>
      </c>
      <c r="I261" s="189"/>
      <c r="J261" s="189" t="s">
        <v>89</v>
      </c>
      <c r="K261" s="189"/>
      <c r="L261" s="189"/>
      <c r="M261" s="196"/>
      <c r="N261" s="194"/>
      <c r="O261" s="194"/>
      <c r="P261" s="194"/>
      <c r="Q261" s="194"/>
      <c r="R261" s="189"/>
    </row>
    <row r="262" spans="1:18">
      <c r="A262" s="194"/>
      <c r="B262" s="43" t="s">
        <v>26</v>
      </c>
      <c r="C262" s="43" t="s">
        <v>27</v>
      </c>
      <c r="D262" s="43" t="s">
        <v>26</v>
      </c>
      <c r="E262" s="43" t="s">
        <v>27</v>
      </c>
      <c r="F262" s="44" t="s">
        <v>85</v>
      </c>
      <c r="G262" s="44" t="s">
        <v>86</v>
      </c>
      <c r="H262" s="44" t="s">
        <v>81</v>
      </c>
      <c r="I262" s="44" t="s">
        <v>83</v>
      </c>
      <c r="J262" s="44" t="s">
        <v>81</v>
      </c>
      <c r="K262" s="44" t="s">
        <v>95</v>
      </c>
      <c r="L262" s="189"/>
      <c r="M262" s="197"/>
      <c r="N262" s="194"/>
      <c r="O262" s="194"/>
      <c r="P262" s="194"/>
      <c r="Q262" s="194"/>
      <c r="R262" s="194"/>
    </row>
    <row r="263" spans="1:18">
      <c r="A263" s="27" cm="1">
        <f t="array" aca="1" ref="A263" ca="1">DATE("2025","8"+7,IFERROR(INDIRECT(T1),"1"))</f>
        <v>46082</v>
      </c>
      <c r="B263" s="20"/>
      <c r="C263" s="21"/>
      <c r="D263" s="20"/>
      <c r="E263" s="21"/>
      <c r="F263" s="22"/>
      <c r="G263" s="22"/>
      <c r="H263" s="34" t="str">
        <f>IF(OR(B263="",LEFT(M263,1)="✓"),"",C263-B263-F263)</f>
        <v/>
      </c>
      <c r="I263" s="34" t="str">
        <f>IF(OR(D263="",LEFT(M263,1)="✓"),"",E263-D263-G263)</f>
        <v/>
      </c>
      <c r="J263" s="34" t="str">
        <f>IF(AND(B263&lt;&gt;"",M263="✓所定"),C263-B263-F263,"")</f>
        <v/>
      </c>
      <c r="K263" s="34" t="str">
        <f>IF(AND(B263&lt;&gt;"",M263="✓法定"),C263-B263-F263,"")</f>
        <v/>
      </c>
      <c r="L263" s="34" t="str">
        <f>IF(AND($B263="",$D263=""),"",($C263-$B263-$F263)+($E263-$D263-$G263))</f>
        <v/>
      </c>
      <c r="M263" s="32"/>
      <c r="N263" s="190"/>
      <c r="O263" s="190"/>
      <c r="P263" s="190"/>
      <c r="Q263" s="190"/>
      <c r="R263" s="23"/>
    </row>
    <row r="264" spans="1:18">
      <c r="A264" s="27">
        <f ca="1">A263+1</f>
        <v>46083</v>
      </c>
      <c r="B264" s="20"/>
      <c r="C264" s="21"/>
      <c r="D264" s="20"/>
      <c r="E264" s="21"/>
      <c r="F264" s="22"/>
      <c r="G264" s="22"/>
      <c r="H264" s="34" t="str">
        <f t="shared" ref="H264:H293" si="48">IF(OR(B264="",LEFT(M264,1)="✓"),"",C264-B264-F264)</f>
        <v/>
      </c>
      <c r="I264" s="34" t="str">
        <f t="shared" ref="I264:I293" si="49">IF(OR(D264="",LEFT(M264,1)="✓"),"",E264-D264-G264)</f>
        <v/>
      </c>
      <c r="J264" s="34" t="str">
        <f t="shared" ref="J264:J293" si="50">IF(AND(B264&lt;&gt;"",M264="✓所定"),C264-B264-F264,"")</f>
        <v/>
      </c>
      <c r="K264" s="34" t="str">
        <f t="shared" ref="K264:K293" si="51">IF(AND(B264&lt;&gt;"",M264="✓法定"),C264-B264-F264,"")</f>
        <v/>
      </c>
      <c r="L264" s="34" t="str">
        <f t="shared" ref="L264:L288" si="52">IF(AND($B264="",$D264=""),"",($C264-$B264-$F264)+($E264-$D264-$G264))</f>
        <v/>
      </c>
      <c r="M264" s="32"/>
      <c r="N264" s="190"/>
      <c r="O264" s="190"/>
      <c r="P264" s="190"/>
      <c r="Q264" s="190"/>
      <c r="R264" s="23"/>
    </row>
    <row r="265" spans="1:18">
      <c r="A265" s="27">
        <f t="shared" ref="A265:A293" ca="1" si="53">A264+1</f>
        <v>46084</v>
      </c>
      <c r="B265" s="20"/>
      <c r="C265" s="21"/>
      <c r="D265" s="20"/>
      <c r="E265" s="21"/>
      <c r="F265" s="22"/>
      <c r="G265" s="22"/>
      <c r="H265" s="34" t="str">
        <f t="shared" si="48"/>
        <v/>
      </c>
      <c r="I265" s="34" t="str">
        <f t="shared" si="49"/>
        <v/>
      </c>
      <c r="J265" s="34" t="str">
        <f t="shared" si="50"/>
        <v/>
      </c>
      <c r="K265" s="34" t="str">
        <f t="shared" si="51"/>
        <v/>
      </c>
      <c r="L265" s="34" t="str">
        <f t="shared" si="52"/>
        <v/>
      </c>
      <c r="M265" s="32"/>
      <c r="N265" s="190"/>
      <c r="O265" s="190"/>
      <c r="P265" s="190"/>
      <c r="Q265" s="190"/>
      <c r="R265" s="23"/>
    </row>
    <row r="266" spans="1:18">
      <c r="A266" s="27">
        <f t="shared" ca="1" si="53"/>
        <v>46085</v>
      </c>
      <c r="B266" s="20"/>
      <c r="C266" s="21"/>
      <c r="D266" s="20"/>
      <c r="E266" s="21"/>
      <c r="F266" s="22"/>
      <c r="G266" s="22"/>
      <c r="H266" s="34" t="str">
        <f t="shared" si="48"/>
        <v/>
      </c>
      <c r="I266" s="34" t="str">
        <f t="shared" si="49"/>
        <v/>
      </c>
      <c r="J266" s="34" t="str">
        <f t="shared" si="50"/>
        <v/>
      </c>
      <c r="K266" s="34" t="str">
        <f t="shared" si="51"/>
        <v/>
      </c>
      <c r="L266" s="34" t="str">
        <f t="shared" si="52"/>
        <v/>
      </c>
      <c r="M266" s="32"/>
      <c r="N266" s="190"/>
      <c r="O266" s="190"/>
      <c r="P266" s="190"/>
      <c r="Q266" s="190"/>
      <c r="R266" s="23"/>
    </row>
    <row r="267" spans="1:18">
      <c r="A267" s="27">
        <f t="shared" ca="1" si="53"/>
        <v>46086</v>
      </c>
      <c r="B267" s="20"/>
      <c r="C267" s="21"/>
      <c r="D267" s="20"/>
      <c r="E267" s="21"/>
      <c r="F267" s="22"/>
      <c r="G267" s="22"/>
      <c r="H267" s="34" t="str">
        <f t="shared" si="48"/>
        <v/>
      </c>
      <c r="I267" s="34" t="str">
        <f t="shared" si="49"/>
        <v/>
      </c>
      <c r="J267" s="34" t="str">
        <f t="shared" si="50"/>
        <v/>
      </c>
      <c r="K267" s="34" t="str">
        <f t="shared" si="51"/>
        <v/>
      </c>
      <c r="L267" s="34" t="str">
        <f t="shared" si="52"/>
        <v/>
      </c>
      <c r="M267" s="32"/>
      <c r="N267" s="190"/>
      <c r="O267" s="190"/>
      <c r="P267" s="190"/>
      <c r="Q267" s="190"/>
      <c r="R267" s="23"/>
    </row>
    <row r="268" spans="1:18">
      <c r="A268" s="27">
        <f t="shared" ca="1" si="53"/>
        <v>46087</v>
      </c>
      <c r="B268" s="20"/>
      <c r="C268" s="21"/>
      <c r="D268" s="20"/>
      <c r="E268" s="21"/>
      <c r="F268" s="22"/>
      <c r="G268" s="22"/>
      <c r="H268" s="34" t="str">
        <f t="shared" si="48"/>
        <v/>
      </c>
      <c r="I268" s="34" t="str">
        <f t="shared" si="49"/>
        <v/>
      </c>
      <c r="J268" s="34" t="str">
        <f t="shared" si="50"/>
        <v/>
      </c>
      <c r="K268" s="34" t="str">
        <f t="shared" si="51"/>
        <v/>
      </c>
      <c r="L268" s="34" t="str">
        <f t="shared" si="52"/>
        <v/>
      </c>
      <c r="M268" s="32"/>
      <c r="N268" s="190"/>
      <c r="O268" s="190"/>
      <c r="P268" s="190"/>
      <c r="Q268" s="190"/>
      <c r="R268" s="23"/>
    </row>
    <row r="269" spans="1:18">
      <c r="A269" s="27">
        <f t="shared" ca="1" si="53"/>
        <v>46088</v>
      </c>
      <c r="B269" s="20"/>
      <c r="C269" s="21"/>
      <c r="D269" s="20"/>
      <c r="E269" s="21"/>
      <c r="F269" s="22"/>
      <c r="G269" s="22"/>
      <c r="H269" s="34" t="str">
        <f t="shared" si="48"/>
        <v/>
      </c>
      <c r="I269" s="34" t="str">
        <f t="shared" si="49"/>
        <v/>
      </c>
      <c r="J269" s="34" t="str">
        <f t="shared" si="50"/>
        <v/>
      </c>
      <c r="K269" s="34" t="str">
        <f t="shared" si="51"/>
        <v/>
      </c>
      <c r="L269" s="34" t="str">
        <f t="shared" si="52"/>
        <v/>
      </c>
      <c r="M269" s="32"/>
      <c r="N269" s="190"/>
      <c r="O269" s="190"/>
      <c r="P269" s="190"/>
      <c r="Q269" s="190"/>
      <c r="R269" s="23"/>
    </row>
    <row r="270" spans="1:18">
      <c r="A270" s="27">
        <f t="shared" ca="1" si="53"/>
        <v>46089</v>
      </c>
      <c r="B270" s="20"/>
      <c r="C270" s="21"/>
      <c r="D270" s="20"/>
      <c r="E270" s="21"/>
      <c r="F270" s="22"/>
      <c r="G270" s="22"/>
      <c r="H270" s="34" t="str">
        <f t="shared" si="48"/>
        <v/>
      </c>
      <c r="I270" s="34" t="str">
        <f t="shared" si="49"/>
        <v/>
      </c>
      <c r="J270" s="34" t="str">
        <f t="shared" si="50"/>
        <v/>
      </c>
      <c r="K270" s="34" t="str">
        <f t="shared" si="51"/>
        <v/>
      </c>
      <c r="L270" s="34" t="str">
        <f t="shared" si="52"/>
        <v/>
      </c>
      <c r="M270" s="32"/>
      <c r="N270" s="190"/>
      <c r="O270" s="190"/>
      <c r="P270" s="190"/>
      <c r="Q270" s="190"/>
      <c r="R270" s="23"/>
    </row>
    <row r="271" spans="1:18">
      <c r="A271" s="27">
        <f t="shared" ca="1" si="53"/>
        <v>46090</v>
      </c>
      <c r="B271" s="20"/>
      <c r="C271" s="21"/>
      <c r="D271" s="20"/>
      <c r="E271" s="21"/>
      <c r="F271" s="22"/>
      <c r="G271" s="22"/>
      <c r="H271" s="34" t="str">
        <f t="shared" si="48"/>
        <v/>
      </c>
      <c r="I271" s="34" t="str">
        <f t="shared" si="49"/>
        <v/>
      </c>
      <c r="J271" s="34" t="str">
        <f t="shared" si="50"/>
        <v/>
      </c>
      <c r="K271" s="34" t="str">
        <f t="shared" si="51"/>
        <v/>
      </c>
      <c r="L271" s="34" t="str">
        <f t="shared" si="52"/>
        <v/>
      </c>
      <c r="M271" s="32"/>
      <c r="N271" s="190"/>
      <c r="O271" s="190"/>
      <c r="P271" s="190"/>
      <c r="Q271" s="190"/>
      <c r="R271" s="23"/>
    </row>
    <row r="272" spans="1:18">
      <c r="A272" s="27">
        <f t="shared" ca="1" si="53"/>
        <v>46091</v>
      </c>
      <c r="B272" s="20"/>
      <c r="C272" s="21"/>
      <c r="D272" s="20"/>
      <c r="E272" s="21"/>
      <c r="F272" s="22"/>
      <c r="G272" s="22"/>
      <c r="H272" s="34" t="str">
        <f t="shared" si="48"/>
        <v/>
      </c>
      <c r="I272" s="34" t="str">
        <f t="shared" si="49"/>
        <v/>
      </c>
      <c r="J272" s="34" t="str">
        <f t="shared" si="50"/>
        <v/>
      </c>
      <c r="K272" s="34" t="str">
        <f t="shared" si="51"/>
        <v/>
      </c>
      <c r="L272" s="34" t="str">
        <f t="shared" si="52"/>
        <v/>
      </c>
      <c r="M272" s="32"/>
      <c r="N272" s="190"/>
      <c r="O272" s="190"/>
      <c r="P272" s="190"/>
      <c r="Q272" s="190"/>
      <c r="R272" s="23"/>
    </row>
    <row r="273" spans="1:18">
      <c r="A273" s="27">
        <f t="shared" ca="1" si="53"/>
        <v>46092</v>
      </c>
      <c r="B273" s="20"/>
      <c r="C273" s="21"/>
      <c r="D273" s="20"/>
      <c r="E273" s="21"/>
      <c r="F273" s="22"/>
      <c r="G273" s="22"/>
      <c r="H273" s="34" t="str">
        <f t="shared" si="48"/>
        <v/>
      </c>
      <c r="I273" s="34" t="str">
        <f t="shared" si="49"/>
        <v/>
      </c>
      <c r="J273" s="34" t="str">
        <f t="shared" si="50"/>
        <v/>
      </c>
      <c r="K273" s="34" t="str">
        <f t="shared" si="51"/>
        <v/>
      </c>
      <c r="L273" s="34" t="str">
        <f t="shared" si="52"/>
        <v/>
      </c>
      <c r="M273" s="32"/>
      <c r="N273" s="190"/>
      <c r="O273" s="190"/>
      <c r="P273" s="190"/>
      <c r="Q273" s="190"/>
      <c r="R273" s="23"/>
    </row>
    <row r="274" spans="1:18">
      <c r="A274" s="27">
        <f t="shared" ca="1" si="53"/>
        <v>46093</v>
      </c>
      <c r="B274" s="20"/>
      <c r="C274" s="21"/>
      <c r="D274" s="20"/>
      <c r="E274" s="21"/>
      <c r="F274" s="22"/>
      <c r="G274" s="22"/>
      <c r="H274" s="34" t="str">
        <f t="shared" si="48"/>
        <v/>
      </c>
      <c r="I274" s="34" t="str">
        <f t="shared" si="49"/>
        <v/>
      </c>
      <c r="J274" s="34" t="str">
        <f t="shared" si="50"/>
        <v/>
      </c>
      <c r="K274" s="34" t="str">
        <f t="shared" si="51"/>
        <v/>
      </c>
      <c r="L274" s="34" t="str">
        <f t="shared" si="52"/>
        <v/>
      </c>
      <c r="M274" s="32"/>
      <c r="N274" s="190"/>
      <c r="O274" s="190"/>
      <c r="P274" s="190"/>
      <c r="Q274" s="190"/>
      <c r="R274" s="23"/>
    </row>
    <row r="275" spans="1:18">
      <c r="A275" s="27">
        <f t="shared" ca="1" si="53"/>
        <v>46094</v>
      </c>
      <c r="B275" s="20"/>
      <c r="C275" s="21"/>
      <c r="D275" s="20"/>
      <c r="E275" s="21"/>
      <c r="F275" s="22"/>
      <c r="G275" s="22"/>
      <c r="H275" s="34" t="str">
        <f t="shared" si="48"/>
        <v/>
      </c>
      <c r="I275" s="34" t="str">
        <f t="shared" si="49"/>
        <v/>
      </c>
      <c r="J275" s="34" t="str">
        <f t="shared" si="50"/>
        <v/>
      </c>
      <c r="K275" s="34" t="str">
        <f t="shared" si="51"/>
        <v/>
      </c>
      <c r="L275" s="34" t="str">
        <f t="shared" si="52"/>
        <v/>
      </c>
      <c r="M275" s="32"/>
      <c r="N275" s="190"/>
      <c r="O275" s="190"/>
      <c r="P275" s="190"/>
      <c r="Q275" s="190"/>
      <c r="R275" s="23"/>
    </row>
    <row r="276" spans="1:18">
      <c r="A276" s="27">
        <f t="shared" ca="1" si="53"/>
        <v>46095</v>
      </c>
      <c r="B276" s="20"/>
      <c r="C276" s="21"/>
      <c r="D276" s="20"/>
      <c r="E276" s="21"/>
      <c r="F276" s="22"/>
      <c r="G276" s="22"/>
      <c r="H276" s="34" t="str">
        <f t="shared" si="48"/>
        <v/>
      </c>
      <c r="I276" s="34" t="str">
        <f t="shared" si="49"/>
        <v/>
      </c>
      <c r="J276" s="34" t="str">
        <f t="shared" si="50"/>
        <v/>
      </c>
      <c r="K276" s="34" t="str">
        <f t="shared" si="51"/>
        <v/>
      </c>
      <c r="L276" s="34" t="str">
        <f t="shared" si="52"/>
        <v/>
      </c>
      <c r="M276" s="32"/>
      <c r="N276" s="190"/>
      <c r="O276" s="190"/>
      <c r="P276" s="190"/>
      <c r="Q276" s="190"/>
      <c r="R276" s="23"/>
    </row>
    <row r="277" spans="1:18">
      <c r="A277" s="27">
        <f t="shared" ca="1" si="53"/>
        <v>46096</v>
      </c>
      <c r="B277" s="20"/>
      <c r="C277" s="21"/>
      <c r="D277" s="20"/>
      <c r="E277" s="21"/>
      <c r="F277" s="22"/>
      <c r="G277" s="22"/>
      <c r="H277" s="34" t="str">
        <f t="shared" si="48"/>
        <v/>
      </c>
      <c r="I277" s="34" t="str">
        <f t="shared" si="49"/>
        <v/>
      </c>
      <c r="J277" s="34" t="str">
        <f t="shared" si="50"/>
        <v/>
      </c>
      <c r="K277" s="34" t="str">
        <f t="shared" si="51"/>
        <v/>
      </c>
      <c r="L277" s="34" t="str">
        <f t="shared" si="52"/>
        <v/>
      </c>
      <c r="M277" s="32"/>
      <c r="N277" s="190"/>
      <c r="O277" s="190"/>
      <c r="P277" s="190"/>
      <c r="Q277" s="190"/>
      <c r="R277" s="23"/>
    </row>
    <row r="278" spans="1:18">
      <c r="A278" s="27">
        <f t="shared" ca="1" si="53"/>
        <v>46097</v>
      </c>
      <c r="B278" s="20"/>
      <c r="C278" s="21"/>
      <c r="D278" s="20"/>
      <c r="E278" s="21"/>
      <c r="F278" s="22"/>
      <c r="G278" s="22"/>
      <c r="H278" s="34" t="str">
        <f t="shared" si="48"/>
        <v/>
      </c>
      <c r="I278" s="34" t="str">
        <f t="shared" si="49"/>
        <v/>
      </c>
      <c r="J278" s="34" t="str">
        <f t="shared" si="50"/>
        <v/>
      </c>
      <c r="K278" s="34" t="str">
        <f t="shared" si="51"/>
        <v/>
      </c>
      <c r="L278" s="34" t="str">
        <f t="shared" si="52"/>
        <v/>
      </c>
      <c r="M278" s="32"/>
      <c r="N278" s="190"/>
      <c r="O278" s="190"/>
      <c r="P278" s="190"/>
      <c r="Q278" s="190"/>
      <c r="R278" s="23"/>
    </row>
    <row r="279" spans="1:18">
      <c r="A279" s="27">
        <f t="shared" ca="1" si="53"/>
        <v>46098</v>
      </c>
      <c r="B279" s="20"/>
      <c r="C279" s="21"/>
      <c r="D279" s="20"/>
      <c r="E279" s="21"/>
      <c r="F279" s="22"/>
      <c r="G279" s="22"/>
      <c r="H279" s="34" t="str">
        <f t="shared" si="48"/>
        <v/>
      </c>
      <c r="I279" s="34" t="str">
        <f t="shared" si="49"/>
        <v/>
      </c>
      <c r="J279" s="34" t="str">
        <f t="shared" si="50"/>
        <v/>
      </c>
      <c r="K279" s="34" t="str">
        <f t="shared" si="51"/>
        <v/>
      </c>
      <c r="L279" s="34" t="str">
        <f t="shared" si="52"/>
        <v/>
      </c>
      <c r="M279" s="32"/>
      <c r="N279" s="190"/>
      <c r="O279" s="190"/>
      <c r="P279" s="190"/>
      <c r="Q279" s="190"/>
      <c r="R279" s="23"/>
    </row>
    <row r="280" spans="1:18">
      <c r="A280" s="27">
        <f t="shared" ca="1" si="53"/>
        <v>46099</v>
      </c>
      <c r="B280" s="20"/>
      <c r="C280" s="21"/>
      <c r="D280" s="20"/>
      <c r="E280" s="21"/>
      <c r="F280" s="22"/>
      <c r="G280" s="22"/>
      <c r="H280" s="34" t="str">
        <f t="shared" si="48"/>
        <v/>
      </c>
      <c r="I280" s="34" t="str">
        <f t="shared" si="49"/>
        <v/>
      </c>
      <c r="J280" s="34" t="str">
        <f t="shared" si="50"/>
        <v/>
      </c>
      <c r="K280" s="34" t="str">
        <f t="shared" si="51"/>
        <v/>
      </c>
      <c r="L280" s="34" t="str">
        <f t="shared" si="52"/>
        <v/>
      </c>
      <c r="M280" s="32"/>
      <c r="N280" s="190"/>
      <c r="O280" s="190"/>
      <c r="P280" s="190"/>
      <c r="Q280" s="190"/>
      <c r="R280" s="23"/>
    </row>
    <row r="281" spans="1:18">
      <c r="A281" s="27">
        <f t="shared" ca="1" si="53"/>
        <v>46100</v>
      </c>
      <c r="B281" s="20"/>
      <c r="C281" s="21"/>
      <c r="D281" s="20"/>
      <c r="E281" s="21"/>
      <c r="F281" s="22"/>
      <c r="G281" s="22"/>
      <c r="H281" s="34" t="str">
        <f t="shared" si="48"/>
        <v/>
      </c>
      <c r="I281" s="34" t="str">
        <f t="shared" si="49"/>
        <v/>
      </c>
      <c r="J281" s="34" t="str">
        <f t="shared" si="50"/>
        <v/>
      </c>
      <c r="K281" s="34" t="str">
        <f t="shared" si="51"/>
        <v/>
      </c>
      <c r="L281" s="34" t="str">
        <f t="shared" si="52"/>
        <v/>
      </c>
      <c r="M281" s="32"/>
      <c r="N281" s="190"/>
      <c r="O281" s="190"/>
      <c r="P281" s="190"/>
      <c r="Q281" s="190"/>
      <c r="R281" s="23"/>
    </row>
    <row r="282" spans="1:18">
      <c r="A282" s="27">
        <f t="shared" ca="1" si="53"/>
        <v>46101</v>
      </c>
      <c r="B282" s="20"/>
      <c r="C282" s="21"/>
      <c r="D282" s="20"/>
      <c r="E282" s="21"/>
      <c r="F282" s="22"/>
      <c r="G282" s="22"/>
      <c r="H282" s="34" t="str">
        <f t="shared" si="48"/>
        <v/>
      </c>
      <c r="I282" s="34" t="str">
        <f t="shared" si="49"/>
        <v/>
      </c>
      <c r="J282" s="34" t="str">
        <f t="shared" si="50"/>
        <v/>
      </c>
      <c r="K282" s="34" t="str">
        <f t="shared" si="51"/>
        <v/>
      </c>
      <c r="L282" s="34" t="str">
        <f t="shared" si="52"/>
        <v/>
      </c>
      <c r="M282" s="32"/>
      <c r="N282" s="190"/>
      <c r="O282" s="190"/>
      <c r="P282" s="190"/>
      <c r="Q282" s="190"/>
      <c r="R282" s="23"/>
    </row>
    <row r="283" spans="1:18">
      <c r="A283" s="27">
        <f t="shared" ca="1" si="53"/>
        <v>46102</v>
      </c>
      <c r="B283" s="20"/>
      <c r="C283" s="21"/>
      <c r="D283" s="20"/>
      <c r="E283" s="21"/>
      <c r="F283" s="22"/>
      <c r="G283" s="22"/>
      <c r="H283" s="34" t="str">
        <f t="shared" si="48"/>
        <v/>
      </c>
      <c r="I283" s="34" t="str">
        <f t="shared" si="49"/>
        <v/>
      </c>
      <c r="J283" s="34" t="str">
        <f t="shared" si="50"/>
        <v/>
      </c>
      <c r="K283" s="34" t="str">
        <f t="shared" si="51"/>
        <v/>
      </c>
      <c r="L283" s="34" t="str">
        <f t="shared" si="52"/>
        <v/>
      </c>
      <c r="M283" s="32"/>
      <c r="N283" s="190"/>
      <c r="O283" s="190"/>
      <c r="P283" s="190"/>
      <c r="Q283" s="190"/>
      <c r="R283" s="23"/>
    </row>
    <row r="284" spans="1:18">
      <c r="A284" s="27">
        <f t="shared" ca="1" si="53"/>
        <v>46103</v>
      </c>
      <c r="B284" s="20"/>
      <c r="C284" s="21"/>
      <c r="D284" s="20"/>
      <c r="E284" s="21"/>
      <c r="F284" s="22"/>
      <c r="G284" s="22"/>
      <c r="H284" s="34" t="str">
        <f t="shared" si="48"/>
        <v/>
      </c>
      <c r="I284" s="34" t="str">
        <f t="shared" si="49"/>
        <v/>
      </c>
      <c r="J284" s="34" t="str">
        <f t="shared" si="50"/>
        <v/>
      </c>
      <c r="K284" s="34" t="str">
        <f t="shared" si="51"/>
        <v/>
      </c>
      <c r="L284" s="34" t="str">
        <f t="shared" si="52"/>
        <v/>
      </c>
      <c r="M284" s="32"/>
      <c r="N284" s="190"/>
      <c r="O284" s="190"/>
      <c r="P284" s="190"/>
      <c r="Q284" s="190"/>
      <c r="R284" s="23"/>
    </row>
    <row r="285" spans="1:18">
      <c r="A285" s="27">
        <f t="shared" ca="1" si="53"/>
        <v>46104</v>
      </c>
      <c r="B285" s="20"/>
      <c r="C285" s="21"/>
      <c r="D285" s="20"/>
      <c r="E285" s="21"/>
      <c r="F285" s="22"/>
      <c r="G285" s="22"/>
      <c r="H285" s="34" t="str">
        <f t="shared" si="48"/>
        <v/>
      </c>
      <c r="I285" s="34" t="str">
        <f t="shared" si="49"/>
        <v/>
      </c>
      <c r="J285" s="34" t="str">
        <f t="shared" si="50"/>
        <v/>
      </c>
      <c r="K285" s="34" t="str">
        <f t="shared" si="51"/>
        <v/>
      </c>
      <c r="L285" s="34" t="str">
        <f t="shared" si="52"/>
        <v/>
      </c>
      <c r="M285" s="32"/>
      <c r="N285" s="190"/>
      <c r="O285" s="190"/>
      <c r="P285" s="190"/>
      <c r="Q285" s="190"/>
      <c r="R285" s="23"/>
    </row>
    <row r="286" spans="1:18">
      <c r="A286" s="27">
        <f t="shared" ca="1" si="53"/>
        <v>46105</v>
      </c>
      <c r="B286" s="20"/>
      <c r="C286" s="21"/>
      <c r="D286" s="20"/>
      <c r="E286" s="21"/>
      <c r="F286" s="22"/>
      <c r="G286" s="22"/>
      <c r="H286" s="34" t="str">
        <f t="shared" si="48"/>
        <v/>
      </c>
      <c r="I286" s="34" t="str">
        <f t="shared" si="49"/>
        <v/>
      </c>
      <c r="J286" s="34" t="str">
        <f t="shared" si="50"/>
        <v/>
      </c>
      <c r="K286" s="34" t="str">
        <f t="shared" si="51"/>
        <v/>
      </c>
      <c r="L286" s="34" t="str">
        <f t="shared" si="52"/>
        <v/>
      </c>
      <c r="M286" s="32"/>
      <c r="N286" s="190"/>
      <c r="O286" s="190"/>
      <c r="P286" s="190"/>
      <c r="Q286" s="190"/>
      <c r="R286" s="23"/>
    </row>
    <row r="287" spans="1:18">
      <c r="A287" s="27">
        <f t="shared" ca="1" si="53"/>
        <v>46106</v>
      </c>
      <c r="B287" s="20"/>
      <c r="C287" s="21"/>
      <c r="D287" s="20"/>
      <c r="E287" s="21"/>
      <c r="F287" s="22"/>
      <c r="G287" s="22"/>
      <c r="H287" s="34" t="str">
        <f t="shared" si="48"/>
        <v/>
      </c>
      <c r="I287" s="34" t="str">
        <f t="shared" si="49"/>
        <v/>
      </c>
      <c r="J287" s="34" t="str">
        <f t="shared" si="50"/>
        <v/>
      </c>
      <c r="K287" s="34" t="str">
        <f t="shared" si="51"/>
        <v/>
      </c>
      <c r="L287" s="34" t="str">
        <f t="shared" si="52"/>
        <v/>
      </c>
      <c r="M287" s="32"/>
      <c r="N287" s="190"/>
      <c r="O287" s="190"/>
      <c r="P287" s="190"/>
      <c r="Q287" s="190"/>
      <c r="R287" s="23"/>
    </row>
    <row r="288" spans="1:18">
      <c r="A288" s="27">
        <f t="shared" ca="1" si="53"/>
        <v>46107</v>
      </c>
      <c r="B288" s="20"/>
      <c r="C288" s="21"/>
      <c r="D288" s="20"/>
      <c r="E288" s="21"/>
      <c r="F288" s="22"/>
      <c r="G288" s="22"/>
      <c r="H288" s="34" t="str">
        <f t="shared" si="48"/>
        <v/>
      </c>
      <c r="I288" s="34" t="str">
        <f t="shared" si="49"/>
        <v/>
      </c>
      <c r="J288" s="34" t="str">
        <f t="shared" si="50"/>
        <v/>
      </c>
      <c r="K288" s="34" t="str">
        <f t="shared" si="51"/>
        <v/>
      </c>
      <c r="L288" s="34" t="str">
        <f t="shared" si="52"/>
        <v/>
      </c>
      <c r="M288" s="32"/>
      <c r="N288" s="190"/>
      <c r="O288" s="190"/>
      <c r="P288" s="190"/>
      <c r="Q288" s="190"/>
      <c r="R288" s="23"/>
    </row>
    <row r="289" spans="1:18">
      <c r="A289" s="27">
        <f t="shared" ca="1" si="53"/>
        <v>46108</v>
      </c>
      <c r="B289" s="20"/>
      <c r="C289" s="21"/>
      <c r="D289" s="20"/>
      <c r="E289" s="21"/>
      <c r="F289" s="22"/>
      <c r="G289" s="22"/>
      <c r="H289" s="34" t="str">
        <f t="shared" si="48"/>
        <v/>
      </c>
      <c r="I289" s="34" t="str">
        <f t="shared" si="49"/>
        <v/>
      </c>
      <c r="J289" s="34" t="str">
        <f t="shared" si="50"/>
        <v/>
      </c>
      <c r="K289" s="34" t="str">
        <f t="shared" si="51"/>
        <v/>
      </c>
      <c r="L289" s="34" t="str">
        <f>IF(AND($B289="",$D289=""),"",($C289-$B289-$F289)+($E289-$D289-$G289))</f>
        <v/>
      </c>
      <c r="M289" s="32"/>
      <c r="N289" s="190"/>
      <c r="O289" s="190"/>
      <c r="P289" s="190"/>
      <c r="Q289" s="190"/>
      <c r="R289" s="23"/>
    </row>
    <row r="290" spans="1:18">
      <c r="A290" s="27">
        <f t="shared" ca="1" si="53"/>
        <v>46109</v>
      </c>
      <c r="B290" s="20"/>
      <c r="C290" s="21"/>
      <c r="D290" s="20"/>
      <c r="E290" s="21"/>
      <c r="F290" s="22"/>
      <c r="G290" s="22"/>
      <c r="H290" s="34" t="str">
        <f t="shared" si="48"/>
        <v/>
      </c>
      <c r="I290" s="34" t="str">
        <f t="shared" si="49"/>
        <v/>
      </c>
      <c r="J290" s="34" t="str">
        <f t="shared" si="50"/>
        <v/>
      </c>
      <c r="K290" s="34" t="str">
        <f t="shared" si="51"/>
        <v/>
      </c>
      <c r="L290" s="34" t="str">
        <f>IF(AND($B290="",$D290=""),"",($C290-$B290-$F290)+($E290-$D290-$G290))</f>
        <v/>
      </c>
      <c r="M290" s="32"/>
      <c r="N290" s="190"/>
      <c r="O290" s="190"/>
      <c r="P290" s="190"/>
      <c r="Q290" s="190"/>
      <c r="R290" s="23"/>
    </row>
    <row r="291" spans="1:18">
      <c r="A291" s="27">
        <f t="shared" ca="1" si="53"/>
        <v>46110</v>
      </c>
      <c r="B291" s="20"/>
      <c r="C291" s="21"/>
      <c r="D291" s="20"/>
      <c r="E291" s="21"/>
      <c r="F291" s="22"/>
      <c r="G291" s="22"/>
      <c r="H291" s="34" t="str">
        <f t="shared" si="48"/>
        <v/>
      </c>
      <c r="I291" s="34" t="str">
        <f t="shared" si="49"/>
        <v/>
      </c>
      <c r="J291" s="34" t="str">
        <f t="shared" si="50"/>
        <v/>
      </c>
      <c r="K291" s="34" t="str">
        <f t="shared" si="51"/>
        <v/>
      </c>
      <c r="L291" s="34" t="str">
        <f>IF(AND($B291="",$D291=""),"",($C291-$B291-$F291)+($E291-$D291-$G291))</f>
        <v/>
      </c>
      <c r="M291" s="32"/>
      <c r="N291" s="190"/>
      <c r="O291" s="190"/>
      <c r="P291" s="190"/>
      <c r="Q291" s="190"/>
      <c r="R291" s="23"/>
    </row>
    <row r="292" spans="1:18">
      <c r="A292" s="27">
        <f t="shared" ca="1" si="53"/>
        <v>46111</v>
      </c>
      <c r="B292" s="20"/>
      <c r="C292" s="21"/>
      <c r="D292" s="20"/>
      <c r="E292" s="21"/>
      <c r="F292" s="22"/>
      <c r="G292" s="22"/>
      <c r="H292" s="34" t="str">
        <f t="shared" si="48"/>
        <v/>
      </c>
      <c r="I292" s="34" t="str">
        <f t="shared" si="49"/>
        <v/>
      </c>
      <c r="J292" s="34" t="str">
        <f t="shared" si="50"/>
        <v/>
      </c>
      <c r="K292" s="34" t="str">
        <f t="shared" si="51"/>
        <v/>
      </c>
      <c r="L292" s="34" t="str">
        <f>IF(AND($B292="",$D292=""),"",($C292-$B292-$F292)+($E292-$D292-$G292))</f>
        <v/>
      </c>
      <c r="M292" s="32"/>
      <c r="N292" s="190"/>
      <c r="O292" s="190"/>
      <c r="P292" s="190"/>
      <c r="Q292" s="190"/>
      <c r="R292" s="23"/>
    </row>
    <row r="293" spans="1:18">
      <c r="A293" s="27">
        <f t="shared" ca="1" si="53"/>
        <v>46112</v>
      </c>
      <c r="B293" s="20"/>
      <c r="C293" s="21"/>
      <c r="D293" s="20"/>
      <c r="E293" s="21"/>
      <c r="F293" s="22"/>
      <c r="G293" s="22"/>
      <c r="H293" s="34" t="str">
        <f t="shared" si="48"/>
        <v/>
      </c>
      <c r="I293" s="34" t="str">
        <f t="shared" si="49"/>
        <v/>
      </c>
      <c r="J293" s="34" t="str">
        <f t="shared" si="50"/>
        <v/>
      </c>
      <c r="K293" s="34" t="str">
        <f t="shared" si="51"/>
        <v/>
      </c>
      <c r="L293" s="34" t="str">
        <f>IF(AND($B293="",$D293=""),"",($C293-$B293-$F293)+($E293-$D293-$G293))</f>
        <v/>
      </c>
      <c r="M293" s="32"/>
      <c r="N293" s="190"/>
      <c r="O293" s="190"/>
      <c r="P293" s="190"/>
      <c r="Q293" s="190"/>
      <c r="R293" s="23"/>
    </row>
    <row r="294" spans="1:18">
      <c r="A294" s="5" t="s">
        <v>11</v>
      </c>
      <c r="B294" s="191"/>
      <c r="C294" s="192"/>
      <c r="D294" s="191"/>
      <c r="E294" s="192"/>
      <c r="F294" s="26" t="str">
        <f>IF(SUM($F263:$F293)=0,"",SUM($F263:$F293))</f>
        <v/>
      </c>
      <c r="G294" s="26" t="str">
        <f>IF(SUM($G263:$G293)=0,"",SUM($G263:$G293))</f>
        <v/>
      </c>
      <c r="H294" s="26" t="str">
        <f>IF(SUM(H263:H293)=0,"",SUM(H263:H293))</f>
        <v/>
      </c>
      <c r="I294" s="26" t="str">
        <f>IF(SUM(I263:I293)=0,"",SUM(I263:I293))</f>
        <v/>
      </c>
      <c r="J294" s="26" t="str">
        <f t="shared" ref="J294:K294" si="54">IF(SUM(J263:J293)=0,"",SUM(J263:J293))</f>
        <v/>
      </c>
      <c r="K294" s="26" t="str">
        <f t="shared" si="54"/>
        <v/>
      </c>
      <c r="L294" s="26" t="str">
        <f>IF(SUM($L263:$L293)=0,"",SUM($L263:$L293))</f>
        <v/>
      </c>
      <c r="M294" s="33"/>
      <c r="N294" s="193"/>
      <c r="O294" s="193"/>
      <c r="P294" s="193"/>
      <c r="Q294" s="193"/>
      <c r="R294" s="6"/>
    </row>
  </sheetData>
  <sheetProtection algorithmName="SHA-512" hashValue="8RWs+XZSTdAmssqUB9esKJ8arMvDPQDN6f5gL/75BANgTYJa0OEuyvA+Lf4NqIiCAOXYQZRpS8B6CWzIRi1GNA==" saltValue="o45ScQ7hRafr+437WYcURA==" spinCount="100000" sheet="1" formatRows="0"/>
  <mergeCells count="371">
    <mergeCell ref="A8:A10"/>
    <mergeCell ref="B8:E8"/>
    <mergeCell ref="F8:G9"/>
    <mergeCell ref="H8:K8"/>
    <mergeCell ref="L8:L10"/>
    <mergeCell ref="M8:M10"/>
    <mergeCell ref="N8:Q10"/>
    <mergeCell ref="R8:R10"/>
    <mergeCell ref="B9:C9"/>
    <mergeCell ref="D9:E9"/>
    <mergeCell ref="H9:I9"/>
    <mergeCell ref="J9:K9"/>
    <mergeCell ref="N11:Q11"/>
    <mergeCell ref="B4:L4"/>
    <mergeCell ref="P4:R4"/>
    <mergeCell ref="B5:L5"/>
    <mergeCell ref="N18:Q18"/>
    <mergeCell ref="N19:Q19"/>
    <mergeCell ref="N20:Q20"/>
    <mergeCell ref="N21:Q21"/>
    <mergeCell ref="N22:Q22"/>
    <mergeCell ref="N23:Q23"/>
    <mergeCell ref="N12:Q12"/>
    <mergeCell ref="N13:Q13"/>
    <mergeCell ref="N14:Q14"/>
    <mergeCell ref="N15:Q15"/>
    <mergeCell ref="N16:Q16"/>
    <mergeCell ref="N17:Q17"/>
    <mergeCell ref="N30:Q30"/>
    <mergeCell ref="N31:Q31"/>
    <mergeCell ref="N32:Q32"/>
    <mergeCell ref="N33:Q33"/>
    <mergeCell ref="N34:Q34"/>
    <mergeCell ref="N35:Q35"/>
    <mergeCell ref="N24:Q24"/>
    <mergeCell ref="N25:Q25"/>
    <mergeCell ref="N26:Q26"/>
    <mergeCell ref="N27:Q27"/>
    <mergeCell ref="N28:Q28"/>
    <mergeCell ref="N29:Q29"/>
    <mergeCell ref="A44:A46"/>
    <mergeCell ref="B44:E44"/>
    <mergeCell ref="F44:G45"/>
    <mergeCell ref="H44:K44"/>
    <mergeCell ref="L44:L46"/>
    <mergeCell ref="M44:M46"/>
    <mergeCell ref="N44:Q46"/>
    <mergeCell ref="N36:Q36"/>
    <mergeCell ref="N37:Q37"/>
    <mergeCell ref="N38:Q38"/>
    <mergeCell ref="N39:Q39"/>
    <mergeCell ref="N40:Q40"/>
    <mergeCell ref="N41:Q41"/>
    <mergeCell ref="R44:R46"/>
    <mergeCell ref="B45:C45"/>
    <mergeCell ref="D45:E45"/>
    <mergeCell ref="H45:I45"/>
    <mergeCell ref="J45:K45"/>
    <mergeCell ref="N47:Q47"/>
    <mergeCell ref="B42:C42"/>
    <mergeCell ref="D42:E42"/>
    <mergeCell ref="N42:Q42"/>
    <mergeCell ref="N54:Q54"/>
    <mergeCell ref="N55:Q55"/>
    <mergeCell ref="N56:Q56"/>
    <mergeCell ref="N57:Q57"/>
    <mergeCell ref="N58:Q58"/>
    <mergeCell ref="N59:Q59"/>
    <mergeCell ref="N48:Q48"/>
    <mergeCell ref="N49:Q49"/>
    <mergeCell ref="N50:Q50"/>
    <mergeCell ref="N51:Q51"/>
    <mergeCell ref="N52:Q52"/>
    <mergeCell ref="N53:Q53"/>
    <mergeCell ref="N66:Q66"/>
    <mergeCell ref="N67:Q67"/>
    <mergeCell ref="N68:Q68"/>
    <mergeCell ref="N69:Q69"/>
    <mergeCell ref="N70:Q70"/>
    <mergeCell ref="N71:Q71"/>
    <mergeCell ref="N60:Q60"/>
    <mergeCell ref="N61:Q61"/>
    <mergeCell ref="N62:Q62"/>
    <mergeCell ref="N63:Q63"/>
    <mergeCell ref="N64:Q64"/>
    <mergeCell ref="N65:Q65"/>
    <mergeCell ref="A80:A82"/>
    <mergeCell ref="B80:E80"/>
    <mergeCell ref="F80:G81"/>
    <mergeCell ref="H80:K80"/>
    <mergeCell ref="L80:L82"/>
    <mergeCell ref="M80:M82"/>
    <mergeCell ref="N80:Q82"/>
    <mergeCell ref="N72:Q72"/>
    <mergeCell ref="N73:Q73"/>
    <mergeCell ref="N74:Q74"/>
    <mergeCell ref="N75:Q75"/>
    <mergeCell ref="N76:Q76"/>
    <mergeCell ref="N77:Q77"/>
    <mergeCell ref="R80:R82"/>
    <mergeCell ref="B81:C81"/>
    <mergeCell ref="D81:E81"/>
    <mergeCell ref="H81:I81"/>
    <mergeCell ref="J81:K81"/>
    <mergeCell ref="N83:Q83"/>
    <mergeCell ref="B78:C78"/>
    <mergeCell ref="D78:E78"/>
    <mergeCell ref="N78:Q78"/>
    <mergeCell ref="N90:Q90"/>
    <mergeCell ref="N91:Q91"/>
    <mergeCell ref="N92:Q92"/>
    <mergeCell ref="N93:Q93"/>
    <mergeCell ref="N94:Q94"/>
    <mergeCell ref="N95:Q95"/>
    <mergeCell ref="N84:Q84"/>
    <mergeCell ref="N85:Q85"/>
    <mergeCell ref="N86:Q86"/>
    <mergeCell ref="N87:Q87"/>
    <mergeCell ref="N88:Q88"/>
    <mergeCell ref="N89:Q89"/>
    <mergeCell ref="N102:Q102"/>
    <mergeCell ref="N103:Q103"/>
    <mergeCell ref="N104:Q104"/>
    <mergeCell ref="N105:Q105"/>
    <mergeCell ref="N106:Q106"/>
    <mergeCell ref="N107:Q107"/>
    <mergeCell ref="N96:Q96"/>
    <mergeCell ref="N97:Q97"/>
    <mergeCell ref="N98:Q98"/>
    <mergeCell ref="N99:Q99"/>
    <mergeCell ref="N100:Q100"/>
    <mergeCell ref="N101:Q101"/>
    <mergeCell ref="A116:A118"/>
    <mergeCell ref="B116:E116"/>
    <mergeCell ref="F116:G117"/>
    <mergeCell ref="H116:K116"/>
    <mergeCell ref="L116:L118"/>
    <mergeCell ref="M116:M118"/>
    <mergeCell ref="N116:Q118"/>
    <mergeCell ref="N108:Q108"/>
    <mergeCell ref="N109:Q109"/>
    <mergeCell ref="N110:Q110"/>
    <mergeCell ref="N111:Q111"/>
    <mergeCell ref="N112:Q112"/>
    <mergeCell ref="N113:Q113"/>
    <mergeCell ref="R116:R118"/>
    <mergeCell ref="B117:C117"/>
    <mergeCell ref="D117:E117"/>
    <mergeCell ref="H117:I117"/>
    <mergeCell ref="J117:K117"/>
    <mergeCell ref="N119:Q119"/>
    <mergeCell ref="B114:C114"/>
    <mergeCell ref="D114:E114"/>
    <mergeCell ref="N114:Q114"/>
    <mergeCell ref="N126:Q126"/>
    <mergeCell ref="N127:Q127"/>
    <mergeCell ref="N128:Q128"/>
    <mergeCell ref="N129:Q129"/>
    <mergeCell ref="N130:Q130"/>
    <mergeCell ref="N131:Q131"/>
    <mergeCell ref="N120:Q120"/>
    <mergeCell ref="N121:Q121"/>
    <mergeCell ref="N122:Q122"/>
    <mergeCell ref="N123:Q123"/>
    <mergeCell ref="N124:Q124"/>
    <mergeCell ref="N125:Q125"/>
    <mergeCell ref="N138:Q138"/>
    <mergeCell ref="N139:Q139"/>
    <mergeCell ref="N140:Q140"/>
    <mergeCell ref="N141:Q141"/>
    <mergeCell ref="N142:Q142"/>
    <mergeCell ref="N143:Q143"/>
    <mergeCell ref="N132:Q132"/>
    <mergeCell ref="N133:Q133"/>
    <mergeCell ref="N134:Q134"/>
    <mergeCell ref="N135:Q135"/>
    <mergeCell ref="N136:Q136"/>
    <mergeCell ref="N137:Q137"/>
    <mergeCell ref="A152:A154"/>
    <mergeCell ref="B152:E152"/>
    <mergeCell ref="F152:G153"/>
    <mergeCell ref="H152:K152"/>
    <mergeCell ref="L152:L154"/>
    <mergeCell ref="M152:M154"/>
    <mergeCell ref="N152:Q154"/>
    <mergeCell ref="N144:Q144"/>
    <mergeCell ref="N145:Q145"/>
    <mergeCell ref="N146:Q146"/>
    <mergeCell ref="N147:Q147"/>
    <mergeCell ref="N148:Q148"/>
    <mergeCell ref="N149:Q149"/>
    <mergeCell ref="R152:R154"/>
    <mergeCell ref="B153:C153"/>
    <mergeCell ref="D153:E153"/>
    <mergeCell ref="H153:I153"/>
    <mergeCell ref="J153:K153"/>
    <mergeCell ref="N155:Q155"/>
    <mergeCell ref="B150:C150"/>
    <mergeCell ref="D150:E150"/>
    <mergeCell ref="N150:Q150"/>
    <mergeCell ref="N162:Q162"/>
    <mergeCell ref="N163:Q163"/>
    <mergeCell ref="N164:Q164"/>
    <mergeCell ref="N165:Q165"/>
    <mergeCell ref="N166:Q166"/>
    <mergeCell ref="N167:Q167"/>
    <mergeCell ref="N156:Q156"/>
    <mergeCell ref="N157:Q157"/>
    <mergeCell ref="N158:Q158"/>
    <mergeCell ref="N159:Q159"/>
    <mergeCell ref="N160:Q160"/>
    <mergeCell ref="N161:Q161"/>
    <mergeCell ref="N174:Q174"/>
    <mergeCell ref="N175:Q175"/>
    <mergeCell ref="N176:Q176"/>
    <mergeCell ref="N177:Q177"/>
    <mergeCell ref="N178:Q178"/>
    <mergeCell ref="N179:Q179"/>
    <mergeCell ref="N168:Q168"/>
    <mergeCell ref="N169:Q169"/>
    <mergeCell ref="N170:Q170"/>
    <mergeCell ref="N171:Q171"/>
    <mergeCell ref="N172:Q172"/>
    <mergeCell ref="N173:Q173"/>
    <mergeCell ref="A188:A190"/>
    <mergeCell ref="B188:E188"/>
    <mergeCell ref="F188:G189"/>
    <mergeCell ref="H188:K188"/>
    <mergeCell ref="L188:L190"/>
    <mergeCell ref="M188:M190"/>
    <mergeCell ref="N188:Q190"/>
    <mergeCell ref="N180:Q180"/>
    <mergeCell ref="N181:Q181"/>
    <mergeCell ref="N182:Q182"/>
    <mergeCell ref="N183:Q183"/>
    <mergeCell ref="N184:Q184"/>
    <mergeCell ref="N185:Q185"/>
    <mergeCell ref="R188:R190"/>
    <mergeCell ref="B189:C189"/>
    <mergeCell ref="D189:E189"/>
    <mergeCell ref="H189:I189"/>
    <mergeCell ref="J189:K189"/>
    <mergeCell ref="N191:Q191"/>
    <mergeCell ref="B186:C186"/>
    <mergeCell ref="D186:E186"/>
    <mergeCell ref="N186:Q186"/>
    <mergeCell ref="N198:Q198"/>
    <mergeCell ref="N199:Q199"/>
    <mergeCell ref="N200:Q200"/>
    <mergeCell ref="N201:Q201"/>
    <mergeCell ref="N202:Q202"/>
    <mergeCell ref="N203:Q203"/>
    <mergeCell ref="N192:Q192"/>
    <mergeCell ref="N193:Q193"/>
    <mergeCell ref="N194:Q194"/>
    <mergeCell ref="N195:Q195"/>
    <mergeCell ref="N196:Q196"/>
    <mergeCell ref="N197:Q197"/>
    <mergeCell ref="N210:Q210"/>
    <mergeCell ref="N211:Q211"/>
    <mergeCell ref="N212:Q212"/>
    <mergeCell ref="N213:Q213"/>
    <mergeCell ref="N214:Q214"/>
    <mergeCell ref="N215:Q215"/>
    <mergeCell ref="N204:Q204"/>
    <mergeCell ref="N205:Q205"/>
    <mergeCell ref="N206:Q206"/>
    <mergeCell ref="N207:Q207"/>
    <mergeCell ref="N208:Q208"/>
    <mergeCell ref="N209:Q209"/>
    <mergeCell ref="A224:A226"/>
    <mergeCell ref="B224:E224"/>
    <mergeCell ref="F224:G225"/>
    <mergeCell ref="H224:K224"/>
    <mergeCell ref="L224:L226"/>
    <mergeCell ref="M224:M226"/>
    <mergeCell ref="N224:Q226"/>
    <mergeCell ref="N216:Q216"/>
    <mergeCell ref="N217:Q217"/>
    <mergeCell ref="N218:Q218"/>
    <mergeCell ref="N219:Q219"/>
    <mergeCell ref="N220:Q220"/>
    <mergeCell ref="N221:Q221"/>
    <mergeCell ref="R224:R226"/>
    <mergeCell ref="B225:C225"/>
    <mergeCell ref="D225:E225"/>
    <mergeCell ref="H225:I225"/>
    <mergeCell ref="J225:K225"/>
    <mergeCell ref="N227:Q227"/>
    <mergeCell ref="B222:C222"/>
    <mergeCell ref="D222:E222"/>
    <mergeCell ref="N222:Q222"/>
    <mergeCell ref="N234:Q234"/>
    <mergeCell ref="N235:Q235"/>
    <mergeCell ref="N236:Q236"/>
    <mergeCell ref="N237:Q237"/>
    <mergeCell ref="N238:Q238"/>
    <mergeCell ref="N239:Q239"/>
    <mergeCell ref="N228:Q228"/>
    <mergeCell ref="N229:Q229"/>
    <mergeCell ref="N230:Q230"/>
    <mergeCell ref="N231:Q231"/>
    <mergeCell ref="N232:Q232"/>
    <mergeCell ref="N233:Q233"/>
    <mergeCell ref="N246:Q246"/>
    <mergeCell ref="N247:Q247"/>
    <mergeCell ref="N248:Q248"/>
    <mergeCell ref="N249:Q249"/>
    <mergeCell ref="N250:Q250"/>
    <mergeCell ref="N251:Q251"/>
    <mergeCell ref="N240:Q240"/>
    <mergeCell ref="N241:Q241"/>
    <mergeCell ref="N242:Q242"/>
    <mergeCell ref="N243:Q243"/>
    <mergeCell ref="N244:Q244"/>
    <mergeCell ref="N245:Q245"/>
    <mergeCell ref="A260:A262"/>
    <mergeCell ref="B260:E260"/>
    <mergeCell ref="F260:G261"/>
    <mergeCell ref="H260:K260"/>
    <mergeCell ref="L260:L262"/>
    <mergeCell ref="M260:M262"/>
    <mergeCell ref="N260:Q262"/>
    <mergeCell ref="N252:Q252"/>
    <mergeCell ref="N253:Q253"/>
    <mergeCell ref="N254:Q254"/>
    <mergeCell ref="N255:Q255"/>
    <mergeCell ref="N256:Q256"/>
    <mergeCell ref="N257:Q257"/>
    <mergeCell ref="R260:R262"/>
    <mergeCell ref="B261:C261"/>
    <mergeCell ref="D261:E261"/>
    <mergeCell ref="H261:I261"/>
    <mergeCell ref="J261:K261"/>
    <mergeCell ref="N263:Q263"/>
    <mergeCell ref="B258:C258"/>
    <mergeCell ref="D258:E258"/>
    <mergeCell ref="N258:Q258"/>
    <mergeCell ref="N270:Q270"/>
    <mergeCell ref="N271:Q271"/>
    <mergeCell ref="N272:Q272"/>
    <mergeCell ref="N273:Q273"/>
    <mergeCell ref="N274:Q274"/>
    <mergeCell ref="N275:Q275"/>
    <mergeCell ref="N264:Q264"/>
    <mergeCell ref="N265:Q265"/>
    <mergeCell ref="N266:Q266"/>
    <mergeCell ref="N267:Q267"/>
    <mergeCell ref="N268:Q268"/>
    <mergeCell ref="N269:Q269"/>
    <mergeCell ref="N282:Q282"/>
    <mergeCell ref="N283:Q283"/>
    <mergeCell ref="N284:Q284"/>
    <mergeCell ref="N285:Q285"/>
    <mergeCell ref="N286:Q286"/>
    <mergeCell ref="N287:Q287"/>
    <mergeCell ref="N276:Q276"/>
    <mergeCell ref="N277:Q277"/>
    <mergeCell ref="N278:Q278"/>
    <mergeCell ref="N279:Q279"/>
    <mergeCell ref="N280:Q280"/>
    <mergeCell ref="N281:Q281"/>
    <mergeCell ref="B294:C294"/>
    <mergeCell ref="D294:E294"/>
    <mergeCell ref="N294:Q294"/>
    <mergeCell ref="N288:Q288"/>
    <mergeCell ref="N289:Q289"/>
    <mergeCell ref="N290:Q290"/>
    <mergeCell ref="N291:Q291"/>
    <mergeCell ref="N292:Q292"/>
    <mergeCell ref="N293:Q293"/>
  </mergeCells>
  <phoneticPr fontId="2"/>
  <conditionalFormatting sqref="A12:C13 F12:G13 A14:G41">
    <cfRule type="expression" dxfId="383" priority="9">
      <formula>OR(EDATE($A$11,1)-1&lt;$A12,DATEVALUE("2026/3/31")&lt;$A12)</formula>
    </cfRule>
  </conditionalFormatting>
  <conditionalFormatting sqref="A48:F76 M48:R77 A77:G77 L77">
    <cfRule type="expression" dxfId="382" priority="10">
      <formula>OR(EDATE($A$47,1)-1&lt;$A48,DATEVALUE("2026/3/31")&lt;$A48)</formula>
    </cfRule>
  </conditionalFormatting>
  <conditionalFormatting sqref="A84:G113">
    <cfRule type="expression" dxfId="381" priority="11">
      <formula>OR(EDATE($A$83,1)-1&lt;$A84,DATEVALUE("2026/3/31")&lt;$A84)</formula>
    </cfRule>
  </conditionalFormatting>
  <conditionalFormatting sqref="A120:G149 M120:R149 L149">
    <cfRule type="expression" dxfId="380" priority="12">
      <formula>OR(EDATE($A$119,1)-1&lt;$A120,DATEVALUE("2026/3/31")&lt;$A120)</formula>
    </cfRule>
  </conditionalFormatting>
  <conditionalFormatting sqref="A156:G185">
    <cfRule type="expression" dxfId="379" priority="13">
      <formula>OR(EDATE($A$155,1)-1&lt;$A156,DATEVALUE("2026/3/31")&lt;$A156)</formula>
    </cfRule>
  </conditionalFormatting>
  <conditionalFormatting sqref="A192:G221">
    <cfRule type="expression" dxfId="378" priority="14">
      <formula>OR(EDATE($A$191,1)-1&lt;$A192,DATEVALUE("2026/3/31")&lt;$A192)</formula>
    </cfRule>
  </conditionalFormatting>
  <conditionalFormatting sqref="A228:G257 M228:R257 L255:L257">
    <cfRule type="expression" dxfId="377" priority="15">
      <formula>OR(EDATE($A$227,1)-1&lt;$A228,DATEVALUE("2026/3/31")&lt;$A228)</formula>
    </cfRule>
  </conditionalFormatting>
  <conditionalFormatting sqref="A264:G293 L264:R293">
    <cfRule type="expression" dxfId="376" priority="16">
      <formula>OR(EDATE($A$263,1)-1&lt;$A264,DATEVALUE("2026/3/31")&lt;$A264)</formula>
    </cfRule>
  </conditionalFormatting>
  <conditionalFormatting sqref="B11:C11">
    <cfRule type="expression" dxfId="375" priority="3">
      <formula>OR(EDATE($A$11,1)-1&lt;$A11,DATEVALUE("2026/3/31")&lt;$A11)</formula>
    </cfRule>
  </conditionalFormatting>
  <conditionalFormatting sqref="B4:L5">
    <cfRule type="expression" dxfId="374" priority="8">
      <formula>IF(LEN(B4)&lt;1,TRUE,FALSE)</formula>
    </cfRule>
  </conditionalFormatting>
  <conditionalFormatting sqref="D13:E13">
    <cfRule type="expression" dxfId="373" priority="2">
      <formula>$M$12="✓"</formula>
    </cfRule>
  </conditionalFormatting>
  <conditionalFormatting sqref="M11">
    <cfRule type="expression" dxfId="372" priority="1">
      <formula>OR(EDATE($A$11,1)-1&lt;$A11,DATEVALUE("2026/3/31")&lt;$A11)</formula>
    </cfRule>
  </conditionalFormatting>
  <conditionalFormatting sqref="M12:R41">
    <cfRule type="expression" dxfId="371" priority="4">
      <formula>OR(EDATE($A$11,1)-1&lt;$A12,DATEVALUE("2026/3/31")&lt;$A12)</formula>
    </cfRule>
  </conditionalFormatting>
  <conditionalFormatting sqref="M84:R113">
    <cfRule type="expression" dxfId="370" priority="5">
      <formula>OR(EDATE($A$83,1)-1&lt;$A84,DATEVALUE("2026/3/31")&lt;$A84)</formula>
    </cfRule>
  </conditionalFormatting>
  <conditionalFormatting sqref="M156:R185">
    <cfRule type="expression" dxfId="369" priority="6">
      <formula>OR(EDATE($A$155,1)-1&lt;$A156,DATEVALUE("2026/3/31")&lt;$A156)</formula>
    </cfRule>
  </conditionalFormatting>
  <conditionalFormatting sqref="M192:R221">
    <cfRule type="expression" dxfId="368" priority="7">
      <formula>OR(EDATE($A$191,1)-1&lt;$A192,DATEVALUE("2026/3/31")&lt;$A192)</formula>
    </cfRule>
  </conditionalFormatting>
  <dataValidations count="3">
    <dataValidation operator="greaterThanOrEqual" allowBlank="1" showInputMessage="1" showErrorMessage="1" sqref="H191:K221 H155:K185 H227:K257 H11:K41 H119:K149 H47:K77 H83:K113 H263:K293" xr:uid="{197973F4-9E46-4C83-81E8-133A0DFD515D}"/>
    <dataValidation type="list" allowBlank="1" showInputMessage="1" showErrorMessage="1" sqref="M263:M293 M47:M76 M83:M113 M119:M149 M155:M185 M191:M221 M227:M257 M11:M41" xr:uid="{D157BC40-C8F9-4358-B018-D27F6DBED243}">
      <formula1>",✓所定,✓法定"</formula1>
    </dataValidation>
    <dataValidation type="time" operator="greaterThanOrEqual" allowBlank="1" showInputMessage="1" showErrorMessage="1" sqref="H114:K114 H78:K78 G42:K42 H222:K222 H258:K258 H186:K186 H150:K150 G11:G41 L11:L42 B11:F42 B47:G78 L47:L78 B83:G114 L83:L114 B119:G150 L119:L150 B155:G186 L155:L186 B191:G222 L191:L222 B227:G258 L227:L258 B263:G294 L263:L294 H294:K294" xr:uid="{83F4C651-1BC6-4807-9F7A-EECBAF6B699B}">
      <formula1>0</formula1>
    </dataValidation>
  </dataValidations>
  <printOptions horizontalCentered="1"/>
  <pageMargins left="0.51181102362204722" right="0.51181102362204722" top="0.55118110236220474" bottom="0.55118110236220474" header="0.31496062992125984" footer="0.31496062992125984"/>
  <pageSetup paperSize="9" scale="76" fitToHeight="0" orientation="portrait" r:id="rId1"/>
  <rowBreaks count="7" manualBreakCount="7">
    <brk id="42" max="16383" man="1"/>
    <brk id="78" max="16383" man="1"/>
    <brk id="114" max="16383" man="1"/>
    <brk id="150" max="16383" man="1"/>
    <brk id="186" max="16383" man="1"/>
    <brk id="222" max="16383" man="1"/>
    <brk id="258" max="16383"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21DA0E-E44A-4BD5-AF20-EFD9270B5E98}">
  <sheetPr>
    <tabColor rgb="FF66CCFF"/>
    <pageSetUpPr fitToPage="1"/>
  </sheetPr>
  <dimension ref="A1:V294"/>
  <sheetViews>
    <sheetView view="pageBreakPreview" zoomScale="115" zoomScaleNormal="100" zoomScaleSheetLayoutView="115" workbookViewId="0">
      <selection activeCell="B11" sqref="B11"/>
    </sheetView>
  </sheetViews>
  <sheetFormatPr defaultColWidth="8.75" defaultRowHeight="14.25"/>
  <cols>
    <col min="1" max="1" width="10.75" style="1" customWidth="1"/>
    <col min="2" max="7" width="7.125" style="1" customWidth="1"/>
    <col min="8" max="11" width="7.125" style="1" hidden="1" customWidth="1"/>
    <col min="12" max="12" width="7.125" style="1" customWidth="1"/>
    <col min="13" max="13" width="6.125" style="9" customWidth="1"/>
    <col min="14" max="14" width="5.75" style="1" customWidth="1"/>
    <col min="15" max="15" width="9.125" style="1" customWidth="1"/>
    <col min="16" max="17" width="8.75" style="1" customWidth="1"/>
    <col min="18" max="18" width="12.75" style="1" customWidth="1"/>
    <col min="19" max="21" width="8.75" style="1" hidden="1" customWidth="1"/>
    <col min="22" max="16384" width="8.75" style="1"/>
  </cols>
  <sheetData>
    <row r="1" spans="1:22" ht="16.5">
      <c r="A1" s="2" t="str" cm="1">
        <f t="array" aca="1" ref="A1" ca="1">"業務日誌" &amp; RIGHT(CELL("filename", A1),U1)</f>
        <v>業務日誌28</v>
      </c>
      <c r="B1" s="3"/>
      <c r="C1" s="3"/>
      <c r="D1" s="3"/>
      <c r="E1" s="3"/>
      <c r="F1" s="3"/>
      <c r="G1" s="3"/>
      <c r="H1" s="3"/>
      <c r="I1" s="3"/>
      <c r="J1" s="3"/>
      <c r="K1" s="3"/>
      <c r="L1" s="3"/>
      <c r="M1" s="3"/>
      <c r="N1" s="3"/>
      <c r="O1" s="3"/>
      <c r="P1" s="3"/>
      <c r="Q1" s="3"/>
      <c r="R1" s="3"/>
      <c r="S1" s="45" t="str" cm="1">
        <f t="array" aca="1" ref="S1" ca="1">"各月内訳表!$E" &amp; 5+ 27*(RIGHT(CELL("filename", A1),U1)-1)</f>
        <v>各月内訳表!$E734</v>
      </c>
      <c r="T1" s="45" t="str" cm="1">
        <f t="array" aca="1" ref="T1" ca="1">"各月内訳表!$G" &amp; 6+ 27*(RIGHT(CELL("filename", A1),U1)-1)</f>
        <v>各月内訳表!$G735</v>
      </c>
      <c r="U1" s="45" cm="1">
        <f t="array" aca="1" ref="U1" ca="1">LEN(CELL("filename",A1))-FIND("日誌",CELL("filename",A1))-1</f>
        <v>2</v>
      </c>
    </row>
    <row r="2" spans="1:22" ht="16.899999999999999" customHeight="1">
      <c r="L2" s="25"/>
      <c r="Q2" s="19" t="s">
        <v>13</v>
      </c>
      <c r="R2" s="163">
        <f>入力ボックス!C8</f>
        <v>0</v>
      </c>
      <c r="S2" s="45"/>
      <c r="T2" s="45"/>
      <c r="U2" s="45" cm="1">
        <f t="array" aca="1" ref="U2" ca="1">LEN(CELL("filename",I2))-FIND("日誌",CELL("filename",I2))-1</f>
        <v>2</v>
      </c>
    </row>
    <row r="3" spans="1:22" ht="16.899999999999999" customHeight="1">
      <c r="L3" s="25"/>
      <c r="Q3" s="19"/>
      <c r="R3" s="28"/>
    </row>
    <row r="4" spans="1:22">
      <c r="A4" s="24" t="s">
        <v>12</v>
      </c>
      <c r="B4" s="201" t="str">
        <f>IF(入力ボックス!$C$4="","",入力ボックス!$C$4)</f>
        <v/>
      </c>
      <c r="C4" s="201"/>
      <c r="D4" s="201"/>
      <c r="E4" s="201"/>
      <c r="F4" s="201"/>
      <c r="G4" s="201"/>
      <c r="H4" s="201"/>
      <c r="I4" s="201"/>
      <c r="J4" s="201"/>
      <c r="K4" s="201"/>
      <c r="L4" s="201"/>
      <c r="O4" s="24" t="s">
        <v>79</v>
      </c>
      <c r="P4" s="202"/>
      <c r="Q4" s="202"/>
      <c r="R4" s="202"/>
    </row>
    <row r="5" spans="1:22" ht="18.75" customHeight="1">
      <c r="A5" s="24" t="s">
        <v>21</v>
      </c>
      <c r="B5" s="201" t="str" cm="1">
        <f t="array" aca="1" ref="B5" ca="1">IF(INDIRECT(S1)="","",INDIRECT(S1))</f>
        <v/>
      </c>
      <c r="C5" s="201"/>
      <c r="D5" s="201"/>
      <c r="E5" s="201"/>
      <c r="F5" s="201"/>
      <c r="G5" s="201"/>
      <c r="H5" s="201"/>
      <c r="I5" s="201"/>
      <c r="J5" s="201"/>
      <c r="K5" s="201"/>
      <c r="L5" s="201"/>
      <c r="O5" s="31" t="s">
        <v>80</v>
      </c>
    </row>
    <row r="6" spans="1:22" ht="18.75" customHeight="1">
      <c r="R6" s="42" t="str">
        <f ca="1">HYPERLINK("#"&amp;S1,"各月内訳表へ")</f>
        <v>各月内訳表へ</v>
      </c>
    </row>
    <row r="8" spans="1:22" ht="27" customHeight="1">
      <c r="A8" s="194" t="s">
        <v>22</v>
      </c>
      <c r="B8" s="189" t="s">
        <v>103</v>
      </c>
      <c r="C8" s="189"/>
      <c r="D8" s="189"/>
      <c r="E8" s="189"/>
      <c r="F8" s="189" t="s">
        <v>23</v>
      </c>
      <c r="G8" s="189"/>
      <c r="H8" s="189" t="s">
        <v>88</v>
      </c>
      <c r="I8" s="189"/>
      <c r="J8" s="189"/>
      <c r="K8" s="189"/>
      <c r="L8" s="189" t="s">
        <v>87</v>
      </c>
      <c r="M8" s="195" t="s">
        <v>96</v>
      </c>
      <c r="N8" s="194" t="s">
        <v>25</v>
      </c>
      <c r="O8" s="194"/>
      <c r="P8" s="194"/>
      <c r="Q8" s="194"/>
      <c r="R8" s="189" t="s">
        <v>100</v>
      </c>
    </row>
    <row r="9" spans="1:22" ht="14.25" customHeight="1">
      <c r="A9" s="194"/>
      <c r="B9" s="189" t="s">
        <v>82</v>
      </c>
      <c r="C9" s="189"/>
      <c r="D9" s="189" t="s">
        <v>84</v>
      </c>
      <c r="E9" s="189"/>
      <c r="F9" s="189"/>
      <c r="G9" s="189"/>
      <c r="H9" s="189" t="s">
        <v>90</v>
      </c>
      <c r="I9" s="189"/>
      <c r="J9" s="189" t="s">
        <v>89</v>
      </c>
      <c r="K9" s="189"/>
      <c r="L9" s="189"/>
      <c r="M9" s="196"/>
      <c r="N9" s="194"/>
      <c r="O9" s="194"/>
      <c r="P9" s="194"/>
      <c r="Q9" s="194"/>
      <c r="R9" s="189"/>
    </row>
    <row r="10" spans="1:22" ht="18" customHeight="1">
      <c r="A10" s="194"/>
      <c r="B10" s="43" t="s">
        <v>26</v>
      </c>
      <c r="C10" s="43" t="s">
        <v>27</v>
      </c>
      <c r="D10" s="43" t="s">
        <v>26</v>
      </c>
      <c r="E10" s="43" t="s">
        <v>27</v>
      </c>
      <c r="F10" s="44" t="s">
        <v>85</v>
      </c>
      <c r="G10" s="44" t="s">
        <v>86</v>
      </c>
      <c r="H10" s="44" t="s">
        <v>81</v>
      </c>
      <c r="I10" s="44" t="s">
        <v>83</v>
      </c>
      <c r="J10" s="44" t="s">
        <v>81</v>
      </c>
      <c r="K10" s="44" t="s">
        <v>95</v>
      </c>
      <c r="L10" s="189"/>
      <c r="M10" s="197"/>
      <c r="N10" s="194"/>
      <c r="O10" s="194"/>
      <c r="P10" s="194"/>
      <c r="Q10" s="194"/>
      <c r="R10" s="194"/>
    </row>
    <row r="11" spans="1:22">
      <c r="A11" s="27" cm="1">
        <f t="array" aca="1" ref="A11" ca="1">DATE("2025","8",IFERROR(INDIRECT(T1),"1"))</f>
        <v>45870</v>
      </c>
      <c r="B11" s="20"/>
      <c r="C11" s="21"/>
      <c r="D11" s="20"/>
      <c r="E11" s="21"/>
      <c r="F11" s="22"/>
      <c r="G11" s="22"/>
      <c r="H11" s="34" t="str">
        <f>IF(OR(B11="",LEFT(M11,1)="✓"),"",C11-B11-F11)</f>
        <v/>
      </c>
      <c r="I11" s="34" t="str">
        <f>IF(OR(D11="",LEFT(M11,1)="✓"),"",E11-D11-G11)</f>
        <v/>
      </c>
      <c r="J11" s="34" t="str">
        <f>IF(AND(B11&lt;&gt;"",M11="✓所定"),C11-B11-F11,"")</f>
        <v/>
      </c>
      <c r="K11" s="34" t="str">
        <f>IF(AND(B11&lt;&gt;"",M11="✓法定"),C11-B11-F11,"")</f>
        <v/>
      </c>
      <c r="L11" s="26" t="str">
        <f>IF(AND($B11="",$D11=""),"",($C11-$B11-$F11)+($E11-$D11-$G11))</f>
        <v/>
      </c>
      <c r="M11" s="32"/>
      <c r="N11" s="190"/>
      <c r="O11" s="190"/>
      <c r="P11" s="190"/>
      <c r="Q11" s="190"/>
      <c r="R11" s="23"/>
      <c r="V11" s="1" t="s">
        <v>171</v>
      </c>
    </row>
    <row r="12" spans="1:22">
      <c r="A12" s="27">
        <f ca="1">A11+1</f>
        <v>45871</v>
      </c>
      <c r="B12" s="20"/>
      <c r="C12" s="21"/>
      <c r="D12" s="20"/>
      <c r="E12" s="21"/>
      <c r="F12" s="22"/>
      <c r="G12" s="22"/>
      <c r="H12" s="34" t="str">
        <f t="shared" ref="H12:H41" si="0">IF(OR(B12="",LEFT(M12,1)="✓"),"",C12-B12-F12)</f>
        <v/>
      </c>
      <c r="I12" s="34" t="str">
        <f t="shared" ref="I12:I41" si="1">IF(OR(D12="",LEFT(M12,1)="✓"),"",E12-D12-G12)</f>
        <v/>
      </c>
      <c r="J12" s="34" t="str">
        <f t="shared" ref="J12:J41" si="2">IF(AND(B12&lt;&gt;"",M12="✓所定"),C12-B12-F12,"")</f>
        <v/>
      </c>
      <c r="K12" s="34" t="str">
        <f t="shared" ref="K12:K41" si="3">IF(AND(B12&lt;&gt;"",M12="✓法定"),C12-B12-F12,"")</f>
        <v/>
      </c>
      <c r="L12" s="26" t="str">
        <f t="shared" ref="L12:L41" si="4">IF(AND($B12="",$D12=""),"",($C12-$B12-$F12)+(E12-D12-G12))</f>
        <v/>
      </c>
      <c r="M12" s="32"/>
      <c r="N12" s="190"/>
      <c r="O12" s="190"/>
      <c r="P12" s="190"/>
      <c r="Q12" s="190"/>
      <c r="R12" s="23"/>
      <c r="V12" s="1" t="s">
        <v>172</v>
      </c>
    </row>
    <row r="13" spans="1:22">
      <c r="A13" s="27">
        <f t="shared" ref="A13:A41" ca="1" si="5">A12+1</f>
        <v>45872</v>
      </c>
      <c r="B13" s="20"/>
      <c r="C13" s="21"/>
      <c r="D13" s="20"/>
      <c r="E13" s="21"/>
      <c r="F13" s="22"/>
      <c r="G13" s="22"/>
      <c r="H13" s="34" t="str">
        <f t="shared" si="0"/>
        <v/>
      </c>
      <c r="I13" s="34" t="str">
        <f t="shared" si="1"/>
        <v/>
      </c>
      <c r="J13" s="34" t="str">
        <f t="shared" si="2"/>
        <v/>
      </c>
      <c r="K13" s="34" t="str">
        <f t="shared" si="3"/>
        <v/>
      </c>
      <c r="L13" s="26" t="str">
        <f t="shared" si="4"/>
        <v/>
      </c>
      <c r="M13" s="32"/>
      <c r="N13" s="190"/>
      <c r="O13" s="190"/>
      <c r="P13" s="190"/>
      <c r="Q13" s="190"/>
      <c r="R13" s="23"/>
    </row>
    <row r="14" spans="1:22">
      <c r="A14" s="27">
        <f t="shared" ca="1" si="5"/>
        <v>45873</v>
      </c>
      <c r="B14" s="20"/>
      <c r="C14" s="21"/>
      <c r="D14" s="20"/>
      <c r="E14" s="21"/>
      <c r="F14" s="22"/>
      <c r="G14" s="22"/>
      <c r="H14" s="34" t="str">
        <f t="shared" si="0"/>
        <v/>
      </c>
      <c r="I14" s="34" t="str">
        <f t="shared" si="1"/>
        <v/>
      </c>
      <c r="J14" s="34" t="str">
        <f t="shared" si="2"/>
        <v/>
      </c>
      <c r="K14" s="34" t="str">
        <f t="shared" si="3"/>
        <v/>
      </c>
      <c r="L14" s="26" t="str">
        <f t="shared" si="4"/>
        <v/>
      </c>
      <c r="M14" s="32"/>
      <c r="N14" s="190"/>
      <c r="O14" s="190"/>
      <c r="P14" s="190"/>
      <c r="Q14" s="190"/>
      <c r="R14" s="23"/>
    </row>
    <row r="15" spans="1:22">
      <c r="A15" s="27">
        <f t="shared" ca="1" si="5"/>
        <v>45874</v>
      </c>
      <c r="B15" s="20"/>
      <c r="C15" s="21"/>
      <c r="D15" s="20"/>
      <c r="E15" s="21"/>
      <c r="F15" s="22"/>
      <c r="G15" s="22"/>
      <c r="H15" s="34" t="str">
        <f t="shared" si="0"/>
        <v/>
      </c>
      <c r="I15" s="34" t="str">
        <f t="shared" si="1"/>
        <v/>
      </c>
      <c r="J15" s="34" t="str">
        <f t="shared" si="2"/>
        <v/>
      </c>
      <c r="K15" s="34" t="str">
        <f t="shared" si="3"/>
        <v/>
      </c>
      <c r="L15" s="26" t="str">
        <f t="shared" si="4"/>
        <v/>
      </c>
      <c r="M15" s="32"/>
      <c r="N15" s="190"/>
      <c r="O15" s="190"/>
      <c r="P15" s="190"/>
      <c r="Q15" s="190"/>
      <c r="R15" s="23"/>
    </row>
    <row r="16" spans="1:22">
      <c r="A16" s="27">
        <f t="shared" ca="1" si="5"/>
        <v>45875</v>
      </c>
      <c r="B16" s="20"/>
      <c r="C16" s="21"/>
      <c r="D16" s="20"/>
      <c r="E16" s="21"/>
      <c r="F16" s="22"/>
      <c r="G16" s="22"/>
      <c r="H16" s="34" t="str">
        <f t="shared" si="0"/>
        <v/>
      </c>
      <c r="I16" s="34" t="str">
        <f t="shared" si="1"/>
        <v/>
      </c>
      <c r="J16" s="34" t="str">
        <f t="shared" si="2"/>
        <v/>
      </c>
      <c r="K16" s="34" t="str">
        <f t="shared" si="3"/>
        <v/>
      </c>
      <c r="L16" s="26" t="str">
        <f t="shared" si="4"/>
        <v/>
      </c>
      <c r="M16" s="32"/>
      <c r="N16" s="190"/>
      <c r="O16" s="190"/>
      <c r="P16" s="190"/>
      <c r="Q16" s="190"/>
      <c r="R16" s="23"/>
    </row>
    <row r="17" spans="1:18">
      <c r="A17" s="27">
        <f t="shared" ca="1" si="5"/>
        <v>45876</v>
      </c>
      <c r="B17" s="20"/>
      <c r="C17" s="21"/>
      <c r="D17" s="20"/>
      <c r="E17" s="21"/>
      <c r="F17" s="22"/>
      <c r="G17" s="22"/>
      <c r="H17" s="34" t="str">
        <f t="shared" si="0"/>
        <v/>
      </c>
      <c r="I17" s="34" t="str">
        <f t="shared" si="1"/>
        <v/>
      </c>
      <c r="J17" s="34" t="str">
        <f t="shared" si="2"/>
        <v/>
      </c>
      <c r="K17" s="34" t="str">
        <f t="shared" si="3"/>
        <v/>
      </c>
      <c r="L17" s="26" t="str">
        <f t="shared" si="4"/>
        <v/>
      </c>
      <c r="M17" s="32"/>
      <c r="N17" s="190"/>
      <c r="O17" s="190"/>
      <c r="P17" s="190"/>
      <c r="Q17" s="190"/>
      <c r="R17" s="23"/>
    </row>
    <row r="18" spans="1:18">
      <c r="A18" s="27">
        <f t="shared" ca="1" si="5"/>
        <v>45877</v>
      </c>
      <c r="B18" s="20"/>
      <c r="C18" s="21"/>
      <c r="D18" s="20"/>
      <c r="E18" s="21"/>
      <c r="F18" s="22"/>
      <c r="G18" s="22"/>
      <c r="H18" s="34" t="str">
        <f t="shared" si="0"/>
        <v/>
      </c>
      <c r="I18" s="34" t="str">
        <f t="shared" si="1"/>
        <v/>
      </c>
      <c r="J18" s="34" t="str">
        <f t="shared" si="2"/>
        <v/>
      </c>
      <c r="K18" s="34" t="str">
        <f t="shared" si="3"/>
        <v/>
      </c>
      <c r="L18" s="26" t="str">
        <f t="shared" si="4"/>
        <v/>
      </c>
      <c r="M18" s="32"/>
      <c r="N18" s="190"/>
      <c r="O18" s="190"/>
      <c r="P18" s="190"/>
      <c r="Q18" s="190"/>
      <c r="R18" s="23"/>
    </row>
    <row r="19" spans="1:18">
      <c r="A19" s="27">
        <f t="shared" ca="1" si="5"/>
        <v>45878</v>
      </c>
      <c r="B19" s="20"/>
      <c r="C19" s="21"/>
      <c r="D19" s="20"/>
      <c r="E19" s="21"/>
      <c r="F19" s="22"/>
      <c r="G19" s="22"/>
      <c r="H19" s="34" t="str">
        <f t="shared" si="0"/>
        <v/>
      </c>
      <c r="I19" s="34" t="str">
        <f t="shared" si="1"/>
        <v/>
      </c>
      <c r="J19" s="34" t="str">
        <f t="shared" si="2"/>
        <v/>
      </c>
      <c r="K19" s="34" t="str">
        <f t="shared" si="3"/>
        <v/>
      </c>
      <c r="L19" s="26" t="str">
        <f t="shared" si="4"/>
        <v/>
      </c>
      <c r="M19" s="32"/>
      <c r="N19" s="190"/>
      <c r="O19" s="190"/>
      <c r="P19" s="190"/>
      <c r="Q19" s="190"/>
      <c r="R19" s="23"/>
    </row>
    <row r="20" spans="1:18">
      <c r="A20" s="27">
        <f t="shared" ca="1" si="5"/>
        <v>45879</v>
      </c>
      <c r="B20" s="20"/>
      <c r="C20" s="21"/>
      <c r="D20" s="20"/>
      <c r="E20" s="21"/>
      <c r="F20" s="22"/>
      <c r="G20" s="22"/>
      <c r="H20" s="34" t="str">
        <f t="shared" si="0"/>
        <v/>
      </c>
      <c r="I20" s="34" t="str">
        <f t="shared" si="1"/>
        <v/>
      </c>
      <c r="J20" s="34" t="str">
        <f t="shared" si="2"/>
        <v/>
      </c>
      <c r="K20" s="34" t="str">
        <f t="shared" si="3"/>
        <v/>
      </c>
      <c r="L20" s="26" t="str">
        <f t="shared" si="4"/>
        <v/>
      </c>
      <c r="M20" s="32"/>
      <c r="N20" s="190"/>
      <c r="O20" s="190"/>
      <c r="P20" s="190"/>
      <c r="Q20" s="190"/>
      <c r="R20" s="23"/>
    </row>
    <row r="21" spans="1:18">
      <c r="A21" s="27">
        <f t="shared" ca="1" si="5"/>
        <v>45880</v>
      </c>
      <c r="B21" s="20"/>
      <c r="C21" s="21"/>
      <c r="D21" s="20"/>
      <c r="E21" s="21"/>
      <c r="F21" s="22"/>
      <c r="G21" s="22"/>
      <c r="H21" s="34" t="str">
        <f t="shared" si="0"/>
        <v/>
      </c>
      <c r="I21" s="34" t="str">
        <f t="shared" si="1"/>
        <v/>
      </c>
      <c r="J21" s="34" t="str">
        <f t="shared" si="2"/>
        <v/>
      </c>
      <c r="K21" s="34" t="str">
        <f t="shared" si="3"/>
        <v/>
      </c>
      <c r="L21" s="26" t="str">
        <f t="shared" si="4"/>
        <v/>
      </c>
      <c r="M21" s="32"/>
      <c r="N21" s="190"/>
      <c r="O21" s="190"/>
      <c r="P21" s="190"/>
      <c r="Q21" s="190"/>
      <c r="R21" s="23"/>
    </row>
    <row r="22" spans="1:18">
      <c r="A22" s="27">
        <f t="shared" ca="1" si="5"/>
        <v>45881</v>
      </c>
      <c r="B22" s="20"/>
      <c r="C22" s="21"/>
      <c r="D22" s="20"/>
      <c r="E22" s="21"/>
      <c r="F22" s="22"/>
      <c r="G22" s="22"/>
      <c r="H22" s="34" t="str">
        <f t="shared" si="0"/>
        <v/>
      </c>
      <c r="I22" s="34" t="str">
        <f t="shared" si="1"/>
        <v/>
      </c>
      <c r="J22" s="34" t="str">
        <f t="shared" si="2"/>
        <v/>
      </c>
      <c r="K22" s="34" t="str">
        <f t="shared" si="3"/>
        <v/>
      </c>
      <c r="L22" s="26" t="str">
        <f t="shared" si="4"/>
        <v/>
      </c>
      <c r="M22" s="32"/>
      <c r="N22" s="190"/>
      <c r="O22" s="190"/>
      <c r="P22" s="190"/>
      <c r="Q22" s="190"/>
      <c r="R22" s="23"/>
    </row>
    <row r="23" spans="1:18">
      <c r="A23" s="27">
        <f t="shared" ca="1" si="5"/>
        <v>45882</v>
      </c>
      <c r="B23" s="20"/>
      <c r="C23" s="21"/>
      <c r="D23" s="20"/>
      <c r="E23" s="21"/>
      <c r="F23" s="22"/>
      <c r="G23" s="22"/>
      <c r="H23" s="34" t="str">
        <f t="shared" si="0"/>
        <v/>
      </c>
      <c r="I23" s="34" t="str">
        <f t="shared" si="1"/>
        <v/>
      </c>
      <c r="J23" s="34" t="str">
        <f t="shared" si="2"/>
        <v/>
      </c>
      <c r="K23" s="34" t="str">
        <f t="shared" si="3"/>
        <v/>
      </c>
      <c r="L23" s="26" t="str">
        <f t="shared" si="4"/>
        <v/>
      </c>
      <c r="M23" s="32"/>
      <c r="N23" s="190"/>
      <c r="O23" s="190"/>
      <c r="P23" s="190"/>
      <c r="Q23" s="190"/>
      <c r="R23" s="23"/>
    </row>
    <row r="24" spans="1:18">
      <c r="A24" s="27">
        <f t="shared" ca="1" si="5"/>
        <v>45883</v>
      </c>
      <c r="B24" s="20"/>
      <c r="C24" s="21"/>
      <c r="D24" s="20"/>
      <c r="E24" s="21"/>
      <c r="F24" s="22"/>
      <c r="G24" s="22"/>
      <c r="H24" s="34" t="str">
        <f t="shared" si="0"/>
        <v/>
      </c>
      <c r="I24" s="34" t="str">
        <f t="shared" si="1"/>
        <v/>
      </c>
      <c r="J24" s="34" t="str">
        <f t="shared" si="2"/>
        <v/>
      </c>
      <c r="K24" s="34" t="str">
        <f t="shared" si="3"/>
        <v/>
      </c>
      <c r="L24" s="26" t="str">
        <f t="shared" si="4"/>
        <v/>
      </c>
      <c r="M24" s="32"/>
      <c r="N24" s="190"/>
      <c r="O24" s="190"/>
      <c r="P24" s="190"/>
      <c r="Q24" s="190"/>
      <c r="R24" s="23"/>
    </row>
    <row r="25" spans="1:18">
      <c r="A25" s="27">
        <f t="shared" ca="1" si="5"/>
        <v>45884</v>
      </c>
      <c r="B25" s="20"/>
      <c r="C25" s="21"/>
      <c r="D25" s="20"/>
      <c r="E25" s="21"/>
      <c r="F25" s="22"/>
      <c r="G25" s="22"/>
      <c r="H25" s="34" t="str">
        <f t="shared" si="0"/>
        <v/>
      </c>
      <c r="I25" s="34" t="str">
        <f t="shared" si="1"/>
        <v/>
      </c>
      <c r="J25" s="34" t="str">
        <f t="shared" si="2"/>
        <v/>
      </c>
      <c r="K25" s="34" t="str">
        <f t="shared" si="3"/>
        <v/>
      </c>
      <c r="L25" s="26" t="str">
        <f t="shared" si="4"/>
        <v/>
      </c>
      <c r="M25" s="32"/>
      <c r="N25" s="190"/>
      <c r="O25" s="190"/>
      <c r="P25" s="190"/>
      <c r="Q25" s="190"/>
      <c r="R25" s="23"/>
    </row>
    <row r="26" spans="1:18">
      <c r="A26" s="27">
        <f t="shared" ca="1" si="5"/>
        <v>45885</v>
      </c>
      <c r="B26" s="20"/>
      <c r="C26" s="21"/>
      <c r="D26" s="20"/>
      <c r="E26" s="21"/>
      <c r="F26" s="22"/>
      <c r="G26" s="22"/>
      <c r="H26" s="34" t="str">
        <f t="shared" si="0"/>
        <v/>
      </c>
      <c r="I26" s="34" t="str">
        <f t="shared" si="1"/>
        <v/>
      </c>
      <c r="J26" s="34" t="str">
        <f t="shared" si="2"/>
        <v/>
      </c>
      <c r="K26" s="34" t="str">
        <f t="shared" si="3"/>
        <v/>
      </c>
      <c r="L26" s="26" t="str">
        <f t="shared" si="4"/>
        <v/>
      </c>
      <c r="M26" s="32"/>
      <c r="N26" s="190"/>
      <c r="O26" s="190"/>
      <c r="P26" s="190"/>
      <c r="Q26" s="190"/>
      <c r="R26" s="23"/>
    </row>
    <row r="27" spans="1:18">
      <c r="A27" s="27">
        <f t="shared" ca="1" si="5"/>
        <v>45886</v>
      </c>
      <c r="B27" s="20"/>
      <c r="C27" s="21"/>
      <c r="D27" s="20"/>
      <c r="E27" s="21"/>
      <c r="F27" s="22"/>
      <c r="G27" s="22"/>
      <c r="H27" s="34" t="str">
        <f t="shared" si="0"/>
        <v/>
      </c>
      <c r="I27" s="34" t="str">
        <f t="shared" si="1"/>
        <v/>
      </c>
      <c r="J27" s="34" t="str">
        <f t="shared" si="2"/>
        <v/>
      </c>
      <c r="K27" s="34" t="str">
        <f t="shared" si="3"/>
        <v/>
      </c>
      <c r="L27" s="26" t="str">
        <f t="shared" si="4"/>
        <v/>
      </c>
      <c r="M27" s="32"/>
      <c r="N27" s="190"/>
      <c r="O27" s="190"/>
      <c r="P27" s="190"/>
      <c r="Q27" s="190"/>
      <c r="R27" s="23"/>
    </row>
    <row r="28" spans="1:18">
      <c r="A28" s="27">
        <f t="shared" ca="1" si="5"/>
        <v>45887</v>
      </c>
      <c r="B28" s="20"/>
      <c r="C28" s="21"/>
      <c r="D28" s="20"/>
      <c r="E28" s="21"/>
      <c r="F28" s="22"/>
      <c r="G28" s="22"/>
      <c r="H28" s="34" t="str">
        <f t="shared" si="0"/>
        <v/>
      </c>
      <c r="I28" s="34" t="str">
        <f t="shared" si="1"/>
        <v/>
      </c>
      <c r="J28" s="34" t="str">
        <f t="shared" si="2"/>
        <v/>
      </c>
      <c r="K28" s="34" t="str">
        <f t="shared" si="3"/>
        <v/>
      </c>
      <c r="L28" s="26" t="str">
        <f t="shared" si="4"/>
        <v/>
      </c>
      <c r="M28" s="32"/>
      <c r="N28" s="190"/>
      <c r="O28" s="190"/>
      <c r="P28" s="190"/>
      <c r="Q28" s="190"/>
      <c r="R28" s="23"/>
    </row>
    <row r="29" spans="1:18">
      <c r="A29" s="27">
        <f t="shared" ca="1" si="5"/>
        <v>45888</v>
      </c>
      <c r="B29" s="20"/>
      <c r="C29" s="21"/>
      <c r="D29" s="20"/>
      <c r="E29" s="21"/>
      <c r="F29" s="22"/>
      <c r="G29" s="22"/>
      <c r="H29" s="34" t="str">
        <f t="shared" si="0"/>
        <v/>
      </c>
      <c r="I29" s="34" t="str">
        <f t="shared" si="1"/>
        <v/>
      </c>
      <c r="J29" s="34" t="str">
        <f t="shared" si="2"/>
        <v/>
      </c>
      <c r="K29" s="34" t="str">
        <f t="shared" si="3"/>
        <v/>
      </c>
      <c r="L29" s="26" t="str">
        <f t="shared" si="4"/>
        <v/>
      </c>
      <c r="M29" s="32"/>
      <c r="N29" s="190"/>
      <c r="O29" s="190"/>
      <c r="P29" s="190"/>
      <c r="Q29" s="190"/>
      <c r="R29" s="23"/>
    </row>
    <row r="30" spans="1:18">
      <c r="A30" s="27">
        <f t="shared" ca="1" si="5"/>
        <v>45889</v>
      </c>
      <c r="B30" s="20"/>
      <c r="C30" s="21"/>
      <c r="D30" s="20"/>
      <c r="E30" s="21"/>
      <c r="F30" s="22"/>
      <c r="G30" s="22"/>
      <c r="H30" s="34" t="str">
        <f t="shared" si="0"/>
        <v/>
      </c>
      <c r="I30" s="34" t="str">
        <f t="shared" si="1"/>
        <v/>
      </c>
      <c r="J30" s="34" t="str">
        <f t="shared" si="2"/>
        <v/>
      </c>
      <c r="K30" s="34" t="str">
        <f t="shared" si="3"/>
        <v/>
      </c>
      <c r="L30" s="26" t="str">
        <f t="shared" si="4"/>
        <v/>
      </c>
      <c r="M30" s="32"/>
      <c r="N30" s="190"/>
      <c r="O30" s="190"/>
      <c r="P30" s="190"/>
      <c r="Q30" s="190"/>
      <c r="R30" s="23"/>
    </row>
    <row r="31" spans="1:18">
      <c r="A31" s="27">
        <f t="shared" ca="1" si="5"/>
        <v>45890</v>
      </c>
      <c r="B31" s="20"/>
      <c r="C31" s="21"/>
      <c r="D31" s="20"/>
      <c r="E31" s="21"/>
      <c r="F31" s="22"/>
      <c r="G31" s="22"/>
      <c r="H31" s="34" t="str">
        <f t="shared" si="0"/>
        <v/>
      </c>
      <c r="I31" s="34" t="str">
        <f t="shared" si="1"/>
        <v/>
      </c>
      <c r="J31" s="34" t="str">
        <f t="shared" si="2"/>
        <v/>
      </c>
      <c r="K31" s="34" t="str">
        <f t="shared" si="3"/>
        <v/>
      </c>
      <c r="L31" s="26" t="str">
        <f t="shared" si="4"/>
        <v/>
      </c>
      <c r="M31" s="32"/>
      <c r="N31" s="190"/>
      <c r="O31" s="190"/>
      <c r="P31" s="190"/>
      <c r="Q31" s="190"/>
      <c r="R31" s="23"/>
    </row>
    <row r="32" spans="1:18">
      <c r="A32" s="27">
        <f t="shared" ca="1" si="5"/>
        <v>45891</v>
      </c>
      <c r="B32" s="20"/>
      <c r="C32" s="21"/>
      <c r="D32" s="20"/>
      <c r="E32" s="21"/>
      <c r="F32" s="22"/>
      <c r="G32" s="22"/>
      <c r="H32" s="34" t="str">
        <f t="shared" si="0"/>
        <v/>
      </c>
      <c r="I32" s="34" t="str">
        <f t="shared" si="1"/>
        <v/>
      </c>
      <c r="J32" s="34" t="str">
        <f t="shared" si="2"/>
        <v/>
      </c>
      <c r="K32" s="34" t="str">
        <f t="shared" si="3"/>
        <v/>
      </c>
      <c r="L32" s="26" t="str">
        <f t="shared" si="4"/>
        <v/>
      </c>
      <c r="M32" s="32"/>
      <c r="N32" s="190"/>
      <c r="O32" s="190"/>
      <c r="P32" s="190"/>
      <c r="Q32" s="190"/>
      <c r="R32" s="23"/>
    </row>
    <row r="33" spans="1:22">
      <c r="A33" s="27">
        <f t="shared" ca="1" si="5"/>
        <v>45892</v>
      </c>
      <c r="B33" s="20"/>
      <c r="C33" s="21"/>
      <c r="D33" s="20"/>
      <c r="E33" s="21"/>
      <c r="F33" s="22"/>
      <c r="G33" s="22"/>
      <c r="H33" s="34" t="str">
        <f t="shared" si="0"/>
        <v/>
      </c>
      <c r="I33" s="34" t="str">
        <f t="shared" si="1"/>
        <v/>
      </c>
      <c r="J33" s="34" t="str">
        <f t="shared" si="2"/>
        <v/>
      </c>
      <c r="K33" s="34" t="str">
        <f t="shared" si="3"/>
        <v/>
      </c>
      <c r="L33" s="26" t="str">
        <f t="shared" si="4"/>
        <v/>
      </c>
      <c r="M33" s="32"/>
      <c r="N33" s="190"/>
      <c r="O33" s="190"/>
      <c r="P33" s="190"/>
      <c r="Q33" s="190"/>
      <c r="R33" s="23"/>
    </row>
    <row r="34" spans="1:22">
      <c r="A34" s="27">
        <f t="shared" ca="1" si="5"/>
        <v>45893</v>
      </c>
      <c r="B34" s="20"/>
      <c r="C34" s="21"/>
      <c r="D34" s="20"/>
      <c r="E34" s="21"/>
      <c r="F34" s="22"/>
      <c r="G34" s="22"/>
      <c r="H34" s="34" t="str">
        <f t="shared" si="0"/>
        <v/>
      </c>
      <c r="I34" s="34" t="str">
        <f t="shared" si="1"/>
        <v/>
      </c>
      <c r="J34" s="34" t="str">
        <f t="shared" si="2"/>
        <v/>
      </c>
      <c r="K34" s="34" t="str">
        <f t="shared" si="3"/>
        <v/>
      </c>
      <c r="L34" s="26" t="str">
        <f t="shared" si="4"/>
        <v/>
      </c>
      <c r="M34" s="32"/>
      <c r="N34" s="190"/>
      <c r="O34" s="190"/>
      <c r="P34" s="190"/>
      <c r="Q34" s="190"/>
      <c r="R34" s="23"/>
    </row>
    <row r="35" spans="1:22">
      <c r="A35" s="27">
        <f t="shared" ca="1" si="5"/>
        <v>45894</v>
      </c>
      <c r="B35" s="20"/>
      <c r="C35" s="21"/>
      <c r="D35" s="20"/>
      <c r="E35" s="21"/>
      <c r="F35" s="22"/>
      <c r="G35" s="22"/>
      <c r="H35" s="34" t="str">
        <f t="shared" si="0"/>
        <v/>
      </c>
      <c r="I35" s="34" t="str">
        <f t="shared" si="1"/>
        <v/>
      </c>
      <c r="J35" s="34" t="str">
        <f t="shared" si="2"/>
        <v/>
      </c>
      <c r="K35" s="34" t="str">
        <f t="shared" si="3"/>
        <v/>
      </c>
      <c r="L35" s="26" t="str">
        <f t="shared" si="4"/>
        <v/>
      </c>
      <c r="M35" s="32"/>
      <c r="N35" s="190"/>
      <c r="O35" s="190"/>
      <c r="P35" s="190"/>
      <c r="Q35" s="190"/>
      <c r="R35" s="23"/>
    </row>
    <row r="36" spans="1:22">
      <c r="A36" s="27">
        <f t="shared" ca="1" si="5"/>
        <v>45895</v>
      </c>
      <c r="B36" s="20"/>
      <c r="C36" s="21"/>
      <c r="D36" s="20"/>
      <c r="E36" s="21"/>
      <c r="F36" s="22"/>
      <c r="G36" s="22"/>
      <c r="H36" s="34" t="str">
        <f t="shared" si="0"/>
        <v/>
      </c>
      <c r="I36" s="34" t="str">
        <f t="shared" si="1"/>
        <v/>
      </c>
      <c r="J36" s="34" t="str">
        <f t="shared" si="2"/>
        <v/>
      </c>
      <c r="K36" s="34" t="str">
        <f t="shared" si="3"/>
        <v/>
      </c>
      <c r="L36" s="26" t="str">
        <f t="shared" si="4"/>
        <v/>
      </c>
      <c r="M36" s="32"/>
      <c r="N36" s="190"/>
      <c r="O36" s="190"/>
      <c r="P36" s="190"/>
      <c r="Q36" s="190"/>
      <c r="R36" s="23"/>
    </row>
    <row r="37" spans="1:22">
      <c r="A37" s="27">
        <f t="shared" ca="1" si="5"/>
        <v>45896</v>
      </c>
      <c r="B37" s="20"/>
      <c r="C37" s="21"/>
      <c r="D37" s="20"/>
      <c r="E37" s="21"/>
      <c r="F37" s="22"/>
      <c r="G37" s="22"/>
      <c r="H37" s="34" t="str">
        <f t="shared" si="0"/>
        <v/>
      </c>
      <c r="I37" s="34" t="str">
        <f t="shared" si="1"/>
        <v/>
      </c>
      <c r="J37" s="34" t="str">
        <f t="shared" si="2"/>
        <v/>
      </c>
      <c r="K37" s="34" t="str">
        <f t="shared" si="3"/>
        <v/>
      </c>
      <c r="L37" s="26" t="str">
        <f t="shared" si="4"/>
        <v/>
      </c>
      <c r="M37" s="32"/>
      <c r="N37" s="190"/>
      <c r="O37" s="190"/>
      <c r="P37" s="190"/>
      <c r="Q37" s="190"/>
      <c r="R37" s="23"/>
    </row>
    <row r="38" spans="1:22">
      <c r="A38" s="27">
        <f t="shared" ca="1" si="5"/>
        <v>45897</v>
      </c>
      <c r="B38" s="20"/>
      <c r="C38" s="21"/>
      <c r="D38" s="20"/>
      <c r="E38" s="21"/>
      <c r="F38" s="22"/>
      <c r="G38" s="22"/>
      <c r="H38" s="34" t="str">
        <f t="shared" si="0"/>
        <v/>
      </c>
      <c r="I38" s="34" t="str">
        <f t="shared" si="1"/>
        <v/>
      </c>
      <c r="J38" s="34" t="str">
        <f t="shared" si="2"/>
        <v/>
      </c>
      <c r="K38" s="34" t="str">
        <f t="shared" si="3"/>
        <v/>
      </c>
      <c r="L38" s="26" t="str">
        <f t="shared" si="4"/>
        <v/>
      </c>
      <c r="M38" s="32"/>
      <c r="N38" s="190"/>
      <c r="O38" s="190"/>
      <c r="P38" s="190"/>
      <c r="Q38" s="190"/>
      <c r="R38" s="23"/>
    </row>
    <row r="39" spans="1:22">
      <c r="A39" s="27">
        <f t="shared" ca="1" si="5"/>
        <v>45898</v>
      </c>
      <c r="B39" s="20"/>
      <c r="C39" s="21"/>
      <c r="D39" s="20"/>
      <c r="E39" s="21"/>
      <c r="F39" s="22"/>
      <c r="G39" s="22"/>
      <c r="H39" s="34" t="str">
        <f t="shared" si="0"/>
        <v/>
      </c>
      <c r="I39" s="34" t="str">
        <f t="shared" si="1"/>
        <v/>
      </c>
      <c r="J39" s="34" t="str">
        <f t="shared" si="2"/>
        <v/>
      </c>
      <c r="K39" s="34" t="str">
        <f t="shared" si="3"/>
        <v/>
      </c>
      <c r="L39" s="26" t="str">
        <f t="shared" si="4"/>
        <v/>
      </c>
      <c r="M39" s="32"/>
      <c r="N39" s="190"/>
      <c r="O39" s="190"/>
      <c r="P39" s="190"/>
      <c r="Q39" s="190"/>
      <c r="R39" s="23"/>
    </row>
    <row r="40" spans="1:22">
      <c r="A40" s="27">
        <f t="shared" ca="1" si="5"/>
        <v>45899</v>
      </c>
      <c r="B40" s="20"/>
      <c r="C40" s="21"/>
      <c r="D40" s="20"/>
      <c r="E40" s="21"/>
      <c r="F40" s="22"/>
      <c r="G40" s="22"/>
      <c r="H40" s="34" t="str">
        <f t="shared" si="0"/>
        <v/>
      </c>
      <c r="I40" s="34" t="str">
        <f t="shared" si="1"/>
        <v/>
      </c>
      <c r="J40" s="34" t="str">
        <f t="shared" si="2"/>
        <v/>
      </c>
      <c r="K40" s="34" t="str">
        <f t="shared" si="3"/>
        <v/>
      </c>
      <c r="L40" s="26" t="str">
        <f t="shared" si="4"/>
        <v/>
      </c>
      <c r="M40" s="32"/>
      <c r="N40" s="190"/>
      <c r="O40" s="190"/>
      <c r="P40" s="190"/>
      <c r="Q40" s="190"/>
      <c r="R40" s="23"/>
    </row>
    <row r="41" spans="1:22">
      <c r="A41" s="27">
        <f t="shared" ca="1" si="5"/>
        <v>45900</v>
      </c>
      <c r="B41" s="20"/>
      <c r="C41" s="21"/>
      <c r="D41" s="20"/>
      <c r="E41" s="21"/>
      <c r="F41" s="22"/>
      <c r="G41" s="22"/>
      <c r="H41" s="34" t="str">
        <f t="shared" si="0"/>
        <v/>
      </c>
      <c r="I41" s="34" t="str">
        <f t="shared" si="1"/>
        <v/>
      </c>
      <c r="J41" s="34" t="str">
        <f t="shared" si="2"/>
        <v/>
      </c>
      <c r="K41" s="34" t="str">
        <f t="shared" si="3"/>
        <v/>
      </c>
      <c r="L41" s="26" t="str">
        <f t="shared" si="4"/>
        <v/>
      </c>
      <c r="M41" s="32"/>
      <c r="N41" s="190"/>
      <c r="O41" s="190"/>
      <c r="P41" s="190"/>
      <c r="Q41" s="190"/>
      <c r="R41" s="23"/>
    </row>
    <row r="42" spans="1:22">
      <c r="A42" s="5" t="s">
        <v>11</v>
      </c>
      <c r="B42" s="191"/>
      <c r="C42" s="192"/>
      <c r="D42" s="191"/>
      <c r="E42" s="192"/>
      <c r="F42" s="26" t="str">
        <f t="shared" ref="F42:K42" si="6">IF(SUM(F11:F41)=0,"",SUM(F11:F41))</f>
        <v/>
      </c>
      <c r="G42" s="26" t="str">
        <f t="shared" si="6"/>
        <v/>
      </c>
      <c r="H42" s="26" t="str">
        <f t="shared" si="6"/>
        <v/>
      </c>
      <c r="I42" s="26" t="str">
        <f t="shared" si="6"/>
        <v/>
      </c>
      <c r="J42" s="26" t="str">
        <f t="shared" si="6"/>
        <v/>
      </c>
      <c r="K42" s="26" t="str">
        <f t="shared" si="6"/>
        <v/>
      </c>
      <c r="L42" s="26" t="str">
        <f>IF(SUM($L11:$L41)=0,"",SUM($L11:$L41))</f>
        <v/>
      </c>
      <c r="M42" s="33"/>
      <c r="N42" s="193"/>
      <c r="O42" s="193"/>
      <c r="P42" s="193"/>
      <c r="Q42" s="193"/>
      <c r="R42" s="6"/>
    </row>
    <row r="44" spans="1:22" ht="27" customHeight="1">
      <c r="A44" s="194" t="s">
        <v>22</v>
      </c>
      <c r="B44" s="189" t="s">
        <v>103</v>
      </c>
      <c r="C44" s="189"/>
      <c r="D44" s="189"/>
      <c r="E44" s="189"/>
      <c r="F44" s="189" t="s">
        <v>23</v>
      </c>
      <c r="G44" s="189"/>
      <c r="H44" s="189" t="s">
        <v>88</v>
      </c>
      <c r="I44" s="189"/>
      <c r="J44" s="189"/>
      <c r="K44" s="189"/>
      <c r="L44" s="189" t="s">
        <v>87</v>
      </c>
      <c r="M44" s="195" t="s">
        <v>96</v>
      </c>
      <c r="N44" s="194" t="s">
        <v>25</v>
      </c>
      <c r="O44" s="194"/>
      <c r="P44" s="194"/>
      <c r="Q44" s="194"/>
      <c r="R44" s="189" t="s">
        <v>100</v>
      </c>
    </row>
    <row r="45" spans="1:22" ht="14.25" customHeight="1">
      <c r="A45" s="194"/>
      <c r="B45" s="189" t="s">
        <v>82</v>
      </c>
      <c r="C45" s="189"/>
      <c r="D45" s="189" t="s">
        <v>84</v>
      </c>
      <c r="E45" s="189"/>
      <c r="F45" s="189"/>
      <c r="G45" s="189"/>
      <c r="H45" s="189" t="s">
        <v>90</v>
      </c>
      <c r="I45" s="189"/>
      <c r="J45" s="189" t="s">
        <v>89</v>
      </c>
      <c r="K45" s="189"/>
      <c r="L45" s="189"/>
      <c r="M45" s="196"/>
      <c r="N45" s="194"/>
      <c r="O45" s="194"/>
      <c r="P45" s="194"/>
      <c r="Q45" s="194"/>
      <c r="R45" s="189"/>
    </row>
    <row r="46" spans="1:22">
      <c r="A46" s="194"/>
      <c r="B46" s="43" t="s">
        <v>26</v>
      </c>
      <c r="C46" s="43" t="s">
        <v>27</v>
      </c>
      <c r="D46" s="43" t="s">
        <v>26</v>
      </c>
      <c r="E46" s="43" t="s">
        <v>27</v>
      </c>
      <c r="F46" s="44" t="s">
        <v>85</v>
      </c>
      <c r="G46" s="44" t="s">
        <v>86</v>
      </c>
      <c r="H46" s="44" t="s">
        <v>81</v>
      </c>
      <c r="I46" s="44" t="s">
        <v>83</v>
      </c>
      <c r="J46" s="44" t="s">
        <v>81</v>
      </c>
      <c r="K46" s="44" t="s">
        <v>95</v>
      </c>
      <c r="L46" s="189"/>
      <c r="M46" s="197"/>
      <c r="N46" s="194"/>
      <c r="O46" s="194"/>
      <c r="P46" s="194"/>
      <c r="Q46" s="194"/>
      <c r="R46" s="194"/>
    </row>
    <row r="47" spans="1:22">
      <c r="A47" s="27" cm="1">
        <f t="array" aca="1" ref="A47" ca="1">DATE("2025","8"+1,IFERROR(INDIRECT(T1),"1"))</f>
        <v>45901</v>
      </c>
      <c r="B47" s="20"/>
      <c r="C47" s="21"/>
      <c r="D47" s="20"/>
      <c r="E47" s="21"/>
      <c r="F47" s="22"/>
      <c r="G47" s="22"/>
      <c r="H47" s="34" t="str">
        <f>IF(OR(B47="",LEFT(M47,1)="✓"),"",C47-B47-F47)</f>
        <v/>
      </c>
      <c r="I47" s="34" t="str">
        <f>IF(OR(D47="",LEFT(M47,1)="✓"),"",E47-D47-G47)</f>
        <v/>
      </c>
      <c r="J47" s="34" t="str">
        <f>IF(AND(B47&lt;&gt;"",M47="✓所定"),C47-B47-F47,"")</f>
        <v/>
      </c>
      <c r="K47" s="34" t="str">
        <f>IF(AND(B47&lt;&gt;"",M47="✓法定"),C47-B47-F47,"")</f>
        <v/>
      </c>
      <c r="L47" s="26" t="str">
        <f>IF(AND($B47="",$D47=""),"",($C47-$B47-$F47)+($E47-$D47-$G47))</f>
        <v/>
      </c>
      <c r="M47" s="32"/>
      <c r="N47" s="190"/>
      <c r="O47" s="190"/>
      <c r="P47" s="190"/>
      <c r="Q47" s="190"/>
      <c r="R47" s="23"/>
      <c r="V47" s="1" t="s">
        <v>171</v>
      </c>
    </row>
    <row r="48" spans="1:22">
      <c r="A48" s="27">
        <f ca="1">A47+1</f>
        <v>45902</v>
      </c>
      <c r="B48" s="20"/>
      <c r="C48" s="21"/>
      <c r="D48" s="20"/>
      <c r="E48" s="21"/>
      <c r="F48" s="22"/>
      <c r="G48" s="22"/>
      <c r="H48" s="34" t="str">
        <f t="shared" ref="H48:H77" si="7">IF(OR(B48="",LEFT(M48,1)="✓"),"",C48-B48-F48)</f>
        <v/>
      </c>
      <c r="I48" s="34" t="str">
        <f t="shared" ref="I48:I77" si="8">IF(OR(D48="",LEFT(M48,1)="✓"),"",E48-D48-G48)</f>
        <v/>
      </c>
      <c r="J48" s="34" t="str">
        <f t="shared" ref="J48:J77" si="9">IF(AND(B48&lt;&gt;"",M48="✓所定"),C48-B48-F48,"")</f>
        <v/>
      </c>
      <c r="K48" s="34" t="str">
        <f t="shared" ref="K48:K77" si="10">IF(AND(B48&lt;&gt;"",M48="✓法定"),C48-B48-F48,"")</f>
        <v/>
      </c>
      <c r="L48" s="26" t="str">
        <f t="shared" ref="L48:L75" si="11">IF(AND($B48="",$D48=""),"",($C48-$B48-$F48)+($E48-$D48-$G48))</f>
        <v/>
      </c>
      <c r="M48" s="32"/>
      <c r="N48" s="190"/>
      <c r="O48" s="190"/>
      <c r="P48" s="190"/>
      <c r="Q48" s="190"/>
      <c r="R48" s="23"/>
      <c r="V48" s="1" t="s">
        <v>172</v>
      </c>
    </row>
    <row r="49" spans="1:18">
      <c r="A49" s="27">
        <f t="shared" ref="A49:A77" ca="1" si="12">A48+1</f>
        <v>45903</v>
      </c>
      <c r="B49" s="20"/>
      <c r="C49" s="21"/>
      <c r="D49" s="20"/>
      <c r="E49" s="21"/>
      <c r="F49" s="22"/>
      <c r="G49" s="22"/>
      <c r="H49" s="34" t="str">
        <f t="shared" si="7"/>
        <v/>
      </c>
      <c r="I49" s="34" t="str">
        <f t="shared" si="8"/>
        <v/>
      </c>
      <c r="J49" s="34" t="str">
        <f t="shared" si="9"/>
        <v/>
      </c>
      <c r="K49" s="34" t="str">
        <f t="shared" si="10"/>
        <v/>
      </c>
      <c r="L49" s="26" t="str">
        <f t="shared" si="11"/>
        <v/>
      </c>
      <c r="M49" s="32"/>
      <c r="N49" s="190"/>
      <c r="O49" s="190"/>
      <c r="P49" s="190"/>
      <c r="Q49" s="190"/>
      <c r="R49" s="23"/>
    </row>
    <row r="50" spans="1:18">
      <c r="A50" s="27">
        <f t="shared" ca="1" si="12"/>
        <v>45904</v>
      </c>
      <c r="B50" s="20"/>
      <c r="C50" s="21"/>
      <c r="D50" s="20"/>
      <c r="E50" s="21"/>
      <c r="F50" s="22"/>
      <c r="G50" s="22"/>
      <c r="H50" s="34" t="str">
        <f t="shared" si="7"/>
        <v/>
      </c>
      <c r="I50" s="34" t="str">
        <f t="shared" si="8"/>
        <v/>
      </c>
      <c r="J50" s="34" t="str">
        <f t="shared" si="9"/>
        <v/>
      </c>
      <c r="K50" s="34" t="str">
        <f t="shared" si="10"/>
        <v/>
      </c>
      <c r="L50" s="26" t="str">
        <f t="shared" si="11"/>
        <v/>
      </c>
      <c r="M50" s="32"/>
      <c r="N50" s="190"/>
      <c r="O50" s="190"/>
      <c r="P50" s="190"/>
      <c r="Q50" s="190"/>
      <c r="R50" s="23"/>
    </row>
    <row r="51" spans="1:18">
      <c r="A51" s="27">
        <f t="shared" ca="1" si="12"/>
        <v>45905</v>
      </c>
      <c r="B51" s="20"/>
      <c r="C51" s="21"/>
      <c r="D51" s="20"/>
      <c r="E51" s="21"/>
      <c r="F51" s="22"/>
      <c r="G51" s="22"/>
      <c r="H51" s="34" t="str">
        <f t="shared" si="7"/>
        <v/>
      </c>
      <c r="I51" s="34" t="str">
        <f t="shared" si="8"/>
        <v/>
      </c>
      <c r="J51" s="34" t="str">
        <f t="shared" si="9"/>
        <v/>
      </c>
      <c r="K51" s="34" t="str">
        <f t="shared" si="10"/>
        <v/>
      </c>
      <c r="L51" s="26" t="str">
        <f t="shared" si="11"/>
        <v/>
      </c>
      <c r="M51" s="32"/>
      <c r="N51" s="190"/>
      <c r="O51" s="190"/>
      <c r="P51" s="190"/>
      <c r="Q51" s="190"/>
      <c r="R51" s="23"/>
    </row>
    <row r="52" spans="1:18">
      <c r="A52" s="27">
        <f t="shared" ca="1" si="12"/>
        <v>45906</v>
      </c>
      <c r="B52" s="20"/>
      <c r="C52" s="21"/>
      <c r="D52" s="20"/>
      <c r="E52" s="21"/>
      <c r="F52" s="22"/>
      <c r="G52" s="22"/>
      <c r="H52" s="34" t="str">
        <f t="shared" si="7"/>
        <v/>
      </c>
      <c r="I52" s="34" t="str">
        <f t="shared" si="8"/>
        <v/>
      </c>
      <c r="J52" s="34" t="str">
        <f t="shared" si="9"/>
        <v/>
      </c>
      <c r="K52" s="34" t="str">
        <f t="shared" si="10"/>
        <v/>
      </c>
      <c r="L52" s="26" t="str">
        <f t="shared" si="11"/>
        <v/>
      </c>
      <c r="M52" s="32"/>
      <c r="N52" s="190"/>
      <c r="O52" s="190"/>
      <c r="P52" s="190"/>
      <c r="Q52" s="190"/>
      <c r="R52" s="23"/>
    </row>
    <row r="53" spans="1:18">
      <c r="A53" s="27">
        <f t="shared" ca="1" si="12"/>
        <v>45907</v>
      </c>
      <c r="B53" s="20"/>
      <c r="C53" s="21"/>
      <c r="D53" s="20"/>
      <c r="E53" s="21"/>
      <c r="F53" s="22"/>
      <c r="G53" s="22"/>
      <c r="H53" s="34" t="str">
        <f t="shared" si="7"/>
        <v/>
      </c>
      <c r="I53" s="34" t="str">
        <f t="shared" si="8"/>
        <v/>
      </c>
      <c r="J53" s="34" t="str">
        <f t="shared" si="9"/>
        <v/>
      </c>
      <c r="K53" s="34" t="str">
        <f t="shared" si="10"/>
        <v/>
      </c>
      <c r="L53" s="26" t="str">
        <f t="shared" si="11"/>
        <v/>
      </c>
      <c r="M53" s="32"/>
      <c r="N53" s="190"/>
      <c r="O53" s="190"/>
      <c r="P53" s="190"/>
      <c r="Q53" s="190"/>
      <c r="R53" s="23"/>
    </row>
    <row r="54" spans="1:18">
      <c r="A54" s="27">
        <f t="shared" ca="1" si="12"/>
        <v>45908</v>
      </c>
      <c r="B54" s="20"/>
      <c r="C54" s="21"/>
      <c r="D54" s="20"/>
      <c r="E54" s="21"/>
      <c r="F54" s="22"/>
      <c r="G54" s="22"/>
      <c r="H54" s="34" t="str">
        <f t="shared" si="7"/>
        <v/>
      </c>
      <c r="I54" s="34" t="str">
        <f t="shared" si="8"/>
        <v/>
      </c>
      <c r="J54" s="34" t="str">
        <f t="shared" si="9"/>
        <v/>
      </c>
      <c r="K54" s="34" t="str">
        <f t="shared" si="10"/>
        <v/>
      </c>
      <c r="L54" s="26" t="str">
        <f t="shared" si="11"/>
        <v/>
      </c>
      <c r="M54" s="32"/>
      <c r="N54" s="190"/>
      <c r="O54" s="190"/>
      <c r="P54" s="190"/>
      <c r="Q54" s="190"/>
      <c r="R54" s="23"/>
    </row>
    <row r="55" spans="1:18">
      <c r="A55" s="27">
        <f t="shared" ca="1" si="12"/>
        <v>45909</v>
      </c>
      <c r="B55" s="20"/>
      <c r="C55" s="21"/>
      <c r="D55" s="20"/>
      <c r="E55" s="21"/>
      <c r="F55" s="22"/>
      <c r="G55" s="22"/>
      <c r="H55" s="34" t="str">
        <f t="shared" si="7"/>
        <v/>
      </c>
      <c r="I55" s="34" t="str">
        <f t="shared" si="8"/>
        <v/>
      </c>
      <c r="J55" s="34" t="str">
        <f t="shared" si="9"/>
        <v/>
      </c>
      <c r="K55" s="34" t="str">
        <f t="shared" si="10"/>
        <v/>
      </c>
      <c r="L55" s="26" t="str">
        <f t="shared" si="11"/>
        <v/>
      </c>
      <c r="M55" s="32"/>
      <c r="N55" s="190"/>
      <c r="O55" s="190"/>
      <c r="P55" s="190"/>
      <c r="Q55" s="190"/>
      <c r="R55" s="23"/>
    </row>
    <row r="56" spans="1:18">
      <c r="A56" s="27">
        <f t="shared" ca="1" si="12"/>
        <v>45910</v>
      </c>
      <c r="B56" s="20"/>
      <c r="C56" s="21"/>
      <c r="D56" s="20"/>
      <c r="E56" s="21"/>
      <c r="F56" s="22"/>
      <c r="G56" s="22"/>
      <c r="H56" s="34" t="str">
        <f t="shared" si="7"/>
        <v/>
      </c>
      <c r="I56" s="34" t="str">
        <f t="shared" si="8"/>
        <v/>
      </c>
      <c r="J56" s="34" t="str">
        <f t="shared" si="9"/>
        <v/>
      </c>
      <c r="K56" s="34" t="str">
        <f t="shared" si="10"/>
        <v/>
      </c>
      <c r="L56" s="26" t="str">
        <f t="shared" si="11"/>
        <v/>
      </c>
      <c r="M56" s="32"/>
      <c r="N56" s="190"/>
      <c r="O56" s="190"/>
      <c r="P56" s="190"/>
      <c r="Q56" s="190"/>
      <c r="R56" s="23"/>
    </row>
    <row r="57" spans="1:18">
      <c r="A57" s="27">
        <f t="shared" ca="1" si="12"/>
        <v>45911</v>
      </c>
      <c r="B57" s="20"/>
      <c r="C57" s="21"/>
      <c r="D57" s="20"/>
      <c r="E57" s="21"/>
      <c r="F57" s="22"/>
      <c r="G57" s="22"/>
      <c r="H57" s="34" t="str">
        <f t="shared" si="7"/>
        <v/>
      </c>
      <c r="I57" s="34" t="str">
        <f t="shared" si="8"/>
        <v/>
      </c>
      <c r="J57" s="34" t="str">
        <f t="shared" si="9"/>
        <v/>
      </c>
      <c r="K57" s="34" t="str">
        <f t="shared" si="10"/>
        <v/>
      </c>
      <c r="L57" s="26" t="str">
        <f t="shared" si="11"/>
        <v/>
      </c>
      <c r="M57" s="32"/>
      <c r="N57" s="190"/>
      <c r="O57" s="190"/>
      <c r="P57" s="190"/>
      <c r="Q57" s="190"/>
      <c r="R57" s="23"/>
    </row>
    <row r="58" spans="1:18">
      <c r="A58" s="27">
        <f t="shared" ca="1" si="12"/>
        <v>45912</v>
      </c>
      <c r="B58" s="20"/>
      <c r="C58" s="21"/>
      <c r="D58" s="20"/>
      <c r="E58" s="21"/>
      <c r="F58" s="22"/>
      <c r="G58" s="22"/>
      <c r="H58" s="34" t="str">
        <f t="shared" si="7"/>
        <v/>
      </c>
      <c r="I58" s="34" t="str">
        <f t="shared" si="8"/>
        <v/>
      </c>
      <c r="J58" s="34" t="str">
        <f t="shared" si="9"/>
        <v/>
      </c>
      <c r="K58" s="34" t="str">
        <f t="shared" si="10"/>
        <v/>
      </c>
      <c r="L58" s="26" t="str">
        <f t="shared" si="11"/>
        <v/>
      </c>
      <c r="M58" s="32"/>
      <c r="N58" s="190"/>
      <c r="O58" s="190"/>
      <c r="P58" s="190"/>
      <c r="Q58" s="190"/>
      <c r="R58" s="23"/>
    </row>
    <row r="59" spans="1:18">
      <c r="A59" s="27">
        <f t="shared" ca="1" si="12"/>
        <v>45913</v>
      </c>
      <c r="B59" s="20"/>
      <c r="C59" s="21"/>
      <c r="D59" s="20"/>
      <c r="E59" s="21"/>
      <c r="F59" s="22"/>
      <c r="G59" s="22"/>
      <c r="H59" s="34" t="str">
        <f t="shared" si="7"/>
        <v/>
      </c>
      <c r="I59" s="34" t="str">
        <f t="shared" si="8"/>
        <v/>
      </c>
      <c r="J59" s="34" t="str">
        <f t="shared" si="9"/>
        <v/>
      </c>
      <c r="K59" s="34" t="str">
        <f t="shared" si="10"/>
        <v/>
      </c>
      <c r="L59" s="26" t="str">
        <f t="shared" si="11"/>
        <v/>
      </c>
      <c r="M59" s="32"/>
      <c r="N59" s="190"/>
      <c r="O59" s="190"/>
      <c r="P59" s="190"/>
      <c r="Q59" s="190"/>
      <c r="R59" s="23"/>
    </row>
    <row r="60" spans="1:18">
      <c r="A60" s="27">
        <f t="shared" ca="1" si="12"/>
        <v>45914</v>
      </c>
      <c r="B60" s="20"/>
      <c r="C60" s="21"/>
      <c r="D60" s="20"/>
      <c r="E60" s="21"/>
      <c r="F60" s="22"/>
      <c r="G60" s="22"/>
      <c r="H60" s="34" t="str">
        <f t="shared" si="7"/>
        <v/>
      </c>
      <c r="I60" s="34" t="str">
        <f t="shared" si="8"/>
        <v/>
      </c>
      <c r="J60" s="34" t="str">
        <f t="shared" si="9"/>
        <v/>
      </c>
      <c r="K60" s="34" t="str">
        <f t="shared" si="10"/>
        <v/>
      </c>
      <c r="L60" s="26" t="str">
        <f t="shared" si="11"/>
        <v/>
      </c>
      <c r="M60" s="32"/>
      <c r="N60" s="190"/>
      <c r="O60" s="190"/>
      <c r="P60" s="190"/>
      <c r="Q60" s="190"/>
      <c r="R60" s="23"/>
    </row>
    <row r="61" spans="1:18">
      <c r="A61" s="27">
        <f t="shared" ca="1" si="12"/>
        <v>45915</v>
      </c>
      <c r="B61" s="20"/>
      <c r="C61" s="21"/>
      <c r="D61" s="20"/>
      <c r="E61" s="21"/>
      <c r="F61" s="22"/>
      <c r="G61" s="22"/>
      <c r="H61" s="34" t="str">
        <f t="shared" si="7"/>
        <v/>
      </c>
      <c r="I61" s="34" t="str">
        <f t="shared" si="8"/>
        <v/>
      </c>
      <c r="J61" s="34" t="str">
        <f t="shared" si="9"/>
        <v/>
      </c>
      <c r="K61" s="34" t="str">
        <f t="shared" si="10"/>
        <v/>
      </c>
      <c r="L61" s="26" t="str">
        <f t="shared" si="11"/>
        <v/>
      </c>
      <c r="M61" s="32"/>
      <c r="N61" s="190"/>
      <c r="O61" s="190"/>
      <c r="P61" s="190"/>
      <c r="Q61" s="190"/>
      <c r="R61" s="23"/>
    </row>
    <row r="62" spans="1:18">
      <c r="A62" s="27">
        <f t="shared" ca="1" si="12"/>
        <v>45916</v>
      </c>
      <c r="B62" s="20"/>
      <c r="C62" s="21"/>
      <c r="D62" s="20"/>
      <c r="E62" s="21"/>
      <c r="F62" s="22"/>
      <c r="G62" s="22"/>
      <c r="H62" s="34" t="str">
        <f t="shared" si="7"/>
        <v/>
      </c>
      <c r="I62" s="34" t="str">
        <f t="shared" si="8"/>
        <v/>
      </c>
      <c r="J62" s="34" t="str">
        <f t="shared" si="9"/>
        <v/>
      </c>
      <c r="K62" s="34" t="str">
        <f t="shared" si="10"/>
        <v/>
      </c>
      <c r="L62" s="26" t="str">
        <f t="shared" si="11"/>
        <v/>
      </c>
      <c r="M62" s="32"/>
      <c r="N62" s="190"/>
      <c r="O62" s="190"/>
      <c r="P62" s="190"/>
      <c r="Q62" s="190"/>
      <c r="R62" s="23"/>
    </row>
    <row r="63" spans="1:18">
      <c r="A63" s="27">
        <f t="shared" ca="1" si="12"/>
        <v>45917</v>
      </c>
      <c r="B63" s="20"/>
      <c r="C63" s="21"/>
      <c r="D63" s="20"/>
      <c r="E63" s="21"/>
      <c r="F63" s="22"/>
      <c r="G63" s="22"/>
      <c r="H63" s="34" t="str">
        <f t="shared" si="7"/>
        <v/>
      </c>
      <c r="I63" s="34" t="str">
        <f t="shared" si="8"/>
        <v/>
      </c>
      <c r="J63" s="34" t="str">
        <f t="shared" si="9"/>
        <v/>
      </c>
      <c r="K63" s="34" t="str">
        <f t="shared" si="10"/>
        <v/>
      </c>
      <c r="L63" s="26" t="str">
        <f t="shared" si="11"/>
        <v/>
      </c>
      <c r="M63" s="32"/>
      <c r="N63" s="190"/>
      <c r="O63" s="190"/>
      <c r="P63" s="190"/>
      <c r="Q63" s="190"/>
      <c r="R63" s="23"/>
    </row>
    <row r="64" spans="1:18">
      <c r="A64" s="27">
        <f t="shared" ca="1" si="12"/>
        <v>45918</v>
      </c>
      <c r="B64" s="20"/>
      <c r="C64" s="21"/>
      <c r="D64" s="20"/>
      <c r="E64" s="21"/>
      <c r="F64" s="22"/>
      <c r="G64" s="22"/>
      <c r="H64" s="34" t="str">
        <f t="shared" si="7"/>
        <v/>
      </c>
      <c r="I64" s="34" t="str">
        <f t="shared" si="8"/>
        <v/>
      </c>
      <c r="J64" s="34" t="str">
        <f t="shared" si="9"/>
        <v/>
      </c>
      <c r="K64" s="34" t="str">
        <f t="shared" si="10"/>
        <v/>
      </c>
      <c r="L64" s="26" t="str">
        <f t="shared" si="11"/>
        <v/>
      </c>
      <c r="M64" s="32"/>
      <c r="N64" s="190"/>
      <c r="O64" s="190"/>
      <c r="P64" s="190"/>
      <c r="Q64" s="190"/>
      <c r="R64" s="23"/>
    </row>
    <row r="65" spans="1:18">
      <c r="A65" s="27">
        <f t="shared" ca="1" si="12"/>
        <v>45919</v>
      </c>
      <c r="B65" s="20"/>
      <c r="C65" s="21"/>
      <c r="D65" s="20"/>
      <c r="E65" s="21"/>
      <c r="F65" s="22"/>
      <c r="G65" s="22"/>
      <c r="H65" s="34" t="str">
        <f t="shared" si="7"/>
        <v/>
      </c>
      <c r="I65" s="34" t="str">
        <f t="shared" si="8"/>
        <v/>
      </c>
      <c r="J65" s="34" t="str">
        <f t="shared" si="9"/>
        <v/>
      </c>
      <c r="K65" s="34" t="str">
        <f t="shared" si="10"/>
        <v/>
      </c>
      <c r="L65" s="26" t="str">
        <f t="shared" si="11"/>
        <v/>
      </c>
      <c r="M65" s="32"/>
      <c r="N65" s="190"/>
      <c r="O65" s="190"/>
      <c r="P65" s="190"/>
      <c r="Q65" s="190"/>
      <c r="R65" s="23"/>
    </row>
    <row r="66" spans="1:18">
      <c r="A66" s="27">
        <f t="shared" ca="1" si="12"/>
        <v>45920</v>
      </c>
      <c r="B66" s="20"/>
      <c r="C66" s="21"/>
      <c r="D66" s="20"/>
      <c r="E66" s="21"/>
      <c r="F66" s="22"/>
      <c r="G66" s="22"/>
      <c r="H66" s="34" t="str">
        <f t="shared" si="7"/>
        <v/>
      </c>
      <c r="I66" s="34" t="str">
        <f t="shared" si="8"/>
        <v/>
      </c>
      <c r="J66" s="34" t="str">
        <f t="shared" si="9"/>
        <v/>
      </c>
      <c r="K66" s="34" t="str">
        <f t="shared" si="10"/>
        <v/>
      </c>
      <c r="L66" s="26" t="str">
        <f t="shared" si="11"/>
        <v/>
      </c>
      <c r="M66" s="32"/>
      <c r="N66" s="190"/>
      <c r="O66" s="190"/>
      <c r="P66" s="190"/>
      <c r="Q66" s="190"/>
      <c r="R66" s="23"/>
    </row>
    <row r="67" spans="1:18">
      <c r="A67" s="27">
        <f t="shared" ca="1" si="12"/>
        <v>45921</v>
      </c>
      <c r="B67" s="20"/>
      <c r="C67" s="21"/>
      <c r="D67" s="20"/>
      <c r="E67" s="21"/>
      <c r="F67" s="22"/>
      <c r="G67" s="22"/>
      <c r="H67" s="34" t="str">
        <f t="shared" si="7"/>
        <v/>
      </c>
      <c r="I67" s="34" t="str">
        <f t="shared" si="8"/>
        <v/>
      </c>
      <c r="J67" s="34" t="str">
        <f t="shared" si="9"/>
        <v/>
      </c>
      <c r="K67" s="34" t="str">
        <f t="shared" si="10"/>
        <v/>
      </c>
      <c r="L67" s="26" t="str">
        <f t="shared" si="11"/>
        <v/>
      </c>
      <c r="M67" s="32"/>
      <c r="N67" s="190"/>
      <c r="O67" s="190"/>
      <c r="P67" s="190"/>
      <c r="Q67" s="190"/>
      <c r="R67" s="23"/>
    </row>
    <row r="68" spans="1:18">
      <c r="A68" s="27">
        <f t="shared" ca="1" si="12"/>
        <v>45922</v>
      </c>
      <c r="B68" s="20"/>
      <c r="C68" s="21"/>
      <c r="D68" s="20"/>
      <c r="E68" s="21"/>
      <c r="F68" s="22"/>
      <c r="G68" s="22"/>
      <c r="H68" s="34" t="str">
        <f t="shared" si="7"/>
        <v/>
      </c>
      <c r="I68" s="34" t="str">
        <f t="shared" si="8"/>
        <v/>
      </c>
      <c r="J68" s="34" t="str">
        <f t="shared" si="9"/>
        <v/>
      </c>
      <c r="K68" s="34" t="str">
        <f t="shared" si="10"/>
        <v/>
      </c>
      <c r="L68" s="26" t="str">
        <f t="shared" si="11"/>
        <v/>
      </c>
      <c r="M68" s="32"/>
      <c r="N68" s="190"/>
      <c r="O68" s="190"/>
      <c r="P68" s="190"/>
      <c r="Q68" s="190"/>
      <c r="R68" s="23"/>
    </row>
    <row r="69" spans="1:18">
      <c r="A69" s="27">
        <f t="shared" ca="1" si="12"/>
        <v>45923</v>
      </c>
      <c r="B69" s="20"/>
      <c r="C69" s="21"/>
      <c r="D69" s="20"/>
      <c r="E69" s="21"/>
      <c r="F69" s="22"/>
      <c r="G69" s="22"/>
      <c r="H69" s="34" t="str">
        <f t="shared" si="7"/>
        <v/>
      </c>
      <c r="I69" s="34" t="str">
        <f t="shared" si="8"/>
        <v/>
      </c>
      <c r="J69" s="34" t="str">
        <f t="shared" si="9"/>
        <v/>
      </c>
      <c r="K69" s="34" t="str">
        <f t="shared" si="10"/>
        <v/>
      </c>
      <c r="L69" s="26" t="str">
        <f t="shared" si="11"/>
        <v/>
      </c>
      <c r="M69" s="32"/>
      <c r="N69" s="190"/>
      <c r="O69" s="190"/>
      <c r="P69" s="190"/>
      <c r="Q69" s="190"/>
      <c r="R69" s="23"/>
    </row>
    <row r="70" spans="1:18">
      <c r="A70" s="27">
        <f t="shared" ca="1" si="12"/>
        <v>45924</v>
      </c>
      <c r="B70" s="20"/>
      <c r="C70" s="21"/>
      <c r="D70" s="20"/>
      <c r="E70" s="21"/>
      <c r="F70" s="22"/>
      <c r="G70" s="22"/>
      <c r="H70" s="34" t="str">
        <f t="shared" si="7"/>
        <v/>
      </c>
      <c r="I70" s="34" t="str">
        <f t="shared" si="8"/>
        <v/>
      </c>
      <c r="J70" s="34" t="str">
        <f t="shared" si="9"/>
        <v/>
      </c>
      <c r="K70" s="34" t="str">
        <f t="shared" si="10"/>
        <v/>
      </c>
      <c r="L70" s="26" t="str">
        <f t="shared" si="11"/>
        <v/>
      </c>
      <c r="M70" s="32"/>
      <c r="N70" s="190"/>
      <c r="O70" s="190"/>
      <c r="P70" s="190"/>
      <c r="Q70" s="190"/>
      <c r="R70" s="23"/>
    </row>
    <row r="71" spans="1:18">
      <c r="A71" s="27">
        <f t="shared" ca="1" si="12"/>
        <v>45925</v>
      </c>
      <c r="B71" s="20"/>
      <c r="C71" s="21"/>
      <c r="D71" s="20"/>
      <c r="E71" s="21"/>
      <c r="F71" s="22"/>
      <c r="G71" s="22"/>
      <c r="H71" s="34" t="str">
        <f t="shared" si="7"/>
        <v/>
      </c>
      <c r="I71" s="34" t="str">
        <f t="shared" si="8"/>
        <v/>
      </c>
      <c r="J71" s="34" t="str">
        <f t="shared" si="9"/>
        <v/>
      </c>
      <c r="K71" s="34" t="str">
        <f t="shared" si="10"/>
        <v/>
      </c>
      <c r="L71" s="26" t="str">
        <f t="shared" si="11"/>
        <v/>
      </c>
      <c r="M71" s="32"/>
      <c r="N71" s="190"/>
      <c r="O71" s="190"/>
      <c r="P71" s="190"/>
      <c r="Q71" s="190"/>
      <c r="R71" s="23"/>
    </row>
    <row r="72" spans="1:18">
      <c r="A72" s="27">
        <f t="shared" ca="1" si="12"/>
        <v>45926</v>
      </c>
      <c r="B72" s="20"/>
      <c r="C72" s="21"/>
      <c r="D72" s="20"/>
      <c r="E72" s="21"/>
      <c r="F72" s="22"/>
      <c r="G72" s="22"/>
      <c r="H72" s="34" t="str">
        <f t="shared" si="7"/>
        <v/>
      </c>
      <c r="I72" s="34" t="str">
        <f t="shared" si="8"/>
        <v/>
      </c>
      <c r="J72" s="34" t="str">
        <f t="shared" si="9"/>
        <v/>
      </c>
      <c r="K72" s="34" t="str">
        <f t="shared" si="10"/>
        <v/>
      </c>
      <c r="L72" s="26" t="str">
        <f t="shared" si="11"/>
        <v/>
      </c>
      <c r="M72" s="32"/>
      <c r="N72" s="190"/>
      <c r="O72" s="190"/>
      <c r="P72" s="190"/>
      <c r="Q72" s="190"/>
      <c r="R72" s="23"/>
    </row>
    <row r="73" spans="1:18">
      <c r="A73" s="27">
        <f t="shared" ca="1" si="12"/>
        <v>45927</v>
      </c>
      <c r="B73" s="20"/>
      <c r="C73" s="21"/>
      <c r="D73" s="20"/>
      <c r="E73" s="21"/>
      <c r="F73" s="22"/>
      <c r="G73" s="22"/>
      <c r="H73" s="34" t="str">
        <f t="shared" si="7"/>
        <v/>
      </c>
      <c r="I73" s="34" t="str">
        <f t="shared" si="8"/>
        <v/>
      </c>
      <c r="J73" s="34" t="str">
        <f t="shared" si="9"/>
        <v/>
      </c>
      <c r="K73" s="34" t="str">
        <f t="shared" si="10"/>
        <v/>
      </c>
      <c r="L73" s="26" t="str">
        <f t="shared" si="11"/>
        <v/>
      </c>
      <c r="M73" s="32"/>
      <c r="N73" s="190"/>
      <c r="O73" s="190"/>
      <c r="P73" s="190"/>
      <c r="Q73" s="190"/>
      <c r="R73" s="23"/>
    </row>
    <row r="74" spans="1:18">
      <c r="A74" s="27">
        <f t="shared" ca="1" si="12"/>
        <v>45928</v>
      </c>
      <c r="B74" s="20"/>
      <c r="C74" s="21"/>
      <c r="D74" s="20"/>
      <c r="E74" s="21"/>
      <c r="F74" s="22"/>
      <c r="G74" s="22"/>
      <c r="H74" s="34" t="str">
        <f t="shared" si="7"/>
        <v/>
      </c>
      <c r="I74" s="34" t="str">
        <f t="shared" si="8"/>
        <v/>
      </c>
      <c r="J74" s="34" t="str">
        <f t="shared" si="9"/>
        <v/>
      </c>
      <c r="K74" s="34" t="str">
        <f t="shared" si="10"/>
        <v/>
      </c>
      <c r="L74" s="26" t="str">
        <f t="shared" si="11"/>
        <v/>
      </c>
      <c r="M74" s="32"/>
      <c r="N74" s="190"/>
      <c r="O74" s="190"/>
      <c r="P74" s="190"/>
      <c r="Q74" s="190"/>
      <c r="R74" s="23"/>
    </row>
    <row r="75" spans="1:18">
      <c r="A75" s="27">
        <f t="shared" ca="1" si="12"/>
        <v>45929</v>
      </c>
      <c r="B75" s="20"/>
      <c r="C75" s="21"/>
      <c r="D75" s="20"/>
      <c r="E75" s="21"/>
      <c r="F75" s="22"/>
      <c r="G75" s="22"/>
      <c r="H75" s="34" t="str">
        <f t="shared" si="7"/>
        <v/>
      </c>
      <c r="I75" s="34" t="str">
        <f t="shared" si="8"/>
        <v/>
      </c>
      <c r="J75" s="34" t="str">
        <f t="shared" si="9"/>
        <v/>
      </c>
      <c r="K75" s="34" t="str">
        <f t="shared" si="10"/>
        <v/>
      </c>
      <c r="L75" s="26" t="str">
        <f t="shared" si="11"/>
        <v/>
      </c>
      <c r="M75" s="32"/>
      <c r="N75" s="190"/>
      <c r="O75" s="190"/>
      <c r="P75" s="190"/>
      <c r="Q75" s="190"/>
      <c r="R75" s="23"/>
    </row>
    <row r="76" spans="1:18">
      <c r="A76" s="27">
        <f t="shared" ca="1" si="12"/>
        <v>45930</v>
      </c>
      <c r="B76" s="20"/>
      <c r="C76" s="21"/>
      <c r="D76" s="20"/>
      <c r="E76" s="21"/>
      <c r="F76" s="22"/>
      <c r="G76" s="22"/>
      <c r="H76" s="34" t="str">
        <f t="shared" si="7"/>
        <v/>
      </c>
      <c r="I76" s="34" t="str">
        <f t="shared" si="8"/>
        <v/>
      </c>
      <c r="J76" s="34" t="str">
        <f t="shared" si="9"/>
        <v/>
      </c>
      <c r="K76" s="34" t="str">
        <f t="shared" si="10"/>
        <v/>
      </c>
      <c r="L76" s="26" t="str">
        <f>IF(AND($B76="",$D76=""),"",($C76-$B76-$F76)+($E76-$D76-$G76))</f>
        <v/>
      </c>
      <c r="M76" s="32"/>
      <c r="N76" s="190"/>
      <c r="O76" s="190"/>
      <c r="P76" s="190"/>
      <c r="Q76" s="190"/>
      <c r="R76" s="23"/>
    </row>
    <row r="77" spans="1:18">
      <c r="A77" s="27">
        <f t="shared" ca="1" si="12"/>
        <v>45931</v>
      </c>
      <c r="B77" s="20"/>
      <c r="C77" s="21"/>
      <c r="D77" s="20"/>
      <c r="E77" s="21"/>
      <c r="F77" s="22"/>
      <c r="G77" s="22"/>
      <c r="H77" s="34" t="str">
        <f t="shared" si="7"/>
        <v/>
      </c>
      <c r="I77" s="34" t="str">
        <f t="shared" si="8"/>
        <v/>
      </c>
      <c r="J77" s="34" t="str">
        <f t="shared" si="9"/>
        <v/>
      </c>
      <c r="K77" s="34" t="str">
        <f t="shared" si="10"/>
        <v/>
      </c>
      <c r="L77" s="26" t="str">
        <f>IF(AND($B77="",$D77=""),"",($C77-$B77-$F77)+($E77-$D77-$G77))</f>
        <v/>
      </c>
      <c r="M77" s="32"/>
      <c r="N77" s="190"/>
      <c r="O77" s="190"/>
      <c r="P77" s="190"/>
      <c r="Q77" s="190"/>
      <c r="R77" s="23"/>
    </row>
    <row r="78" spans="1:18">
      <c r="A78" s="5" t="s">
        <v>11</v>
      </c>
      <c r="B78" s="191"/>
      <c r="C78" s="192"/>
      <c r="D78" s="191"/>
      <c r="E78" s="192"/>
      <c r="F78" s="26" t="str">
        <f>IF(SUM($F47:$F77)=0,"",SUM($F47:$F77))</f>
        <v/>
      </c>
      <c r="G78" s="26" t="str">
        <f>IF(SUM($G47:$G77)=0,"",SUM($G47:$G77))</f>
        <v/>
      </c>
      <c r="H78" s="26" t="str">
        <f>IF(SUM(H47:H77)=0,"",SUM(H47:H77))</f>
        <v/>
      </c>
      <c r="I78" s="26" t="str">
        <f>IF(SUM(I47:I77)=0,"",SUM(I47:I77))</f>
        <v/>
      </c>
      <c r="J78" s="26" t="str">
        <f t="shared" ref="J78:K78" si="13">IF(SUM(J47:J77)=0,"",SUM(J47:J77))</f>
        <v/>
      </c>
      <c r="K78" s="26" t="str">
        <f t="shared" si="13"/>
        <v/>
      </c>
      <c r="L78" s="26" t="str">
        <f>IF(SUM($L47:$L77)=0,"",SUM($L47:$L77))</f>
        <v/>
      </c>
      <c r="M78" s="33"/>
      <c r="N78" s="193"/>
      <c r="O78" s="193"/>
      <c r="P78" s="193"/>
      <c r="Q78" s="193"/>
      <c r="R78" s="6"/>
    </row>
    <row r="80" spans="1:18" ht="27" customHeight="1">
      <c r="A80" s="194" t="s">
        <v>22</v>
      </c>
      <c r="B80" s="189" t="s">
        <v>103</v>
      </c>
      <c r="C80" s="189"/>
      <c r="D80" s="189"/>
      <c r="E80" s="189"/>
      <c r="F80" s="189" t="s">
        <v>23</v>
      </c>
      <c r="G80" s="189"/>
      <c r="H80" s="189" t="s">
        <v>88</v>
      </c>
      <c r="I80" s="189"/>
      <c r="J80" s="189"/>
      <c r="K80" s="189"/>
      <c r="L80" s="189" t="s">
        <v>87</v>
      </c>
      <c r="M80" s="195" t="s">
        <v>96</v>
      </c>
      <c r="N80" s="194" t="s">
        <v>25</v>
      </c>
      <c r="O80" s="194"/>
      <c r="P80" s="194"/>
      <c r="Q80" s="194"/>
      <c r="R80" s="189" t="s">
        <v>100</v>
      </c>
    </row>
    <row r="81" spans="1:22" ht="14.25" customHeight="1">
      <c r="A81" s="194"/>
      <c r="B81" s="189" t="s">
        <v>82</v>
      </c>
      <c r="C81" s="189"/>
      <c r="D81" s="189" t="s">
        <v>84</v>
      </c>
      <c r="E81" s="189"/>
      <c r="F81" s="189"/>
      <c r="G81" s="189"/>
      <c r="H81" s="189" t="s">
        <v>90</v>
      </c>
      <c r="I81" s="189"/>
      <c r="J81" s="189" t="s">
        <v>89</v>
      </c>
      <c r="K81" s="189"/>
      <c r="L81" s="189"/>
      <c r="M81" s="196"/>
      <c r="N81" s="194"/>
      <c r="O81" s="194"/>
      <c r="P81" s="194"/>
      <c r="Q81" s="194"/>
      <c r="R81" s="189"/>
    </row>
    <row r="82" spans="1:22">
      <c r="A82" s="194"/>
      <c r="B82" s="43" t="s">
        <v>26</v>
      </c>
      <c r="C82" s="43" t="s">
        <v>27</v>
      </c>
      <c r="D82" s="43" t="s">
        <v>26</v>
      </c>
      <c r="E82" s="43" t="s">
        <v>27</v>
      </c>
      <c r="F82" s="44" t="s">
        <v>85</v>
      </c>
      <c r="G82" s="44" t="s">
        <v>86</v>
      </c>
      <c r="H82" s="44" t="s">
        <v>81</v>
      </c>
      <c r="I82" s="44" t="s">
        <v>83</v>
      </c>
      <c r="J82" s="44" t="s">
        <v>81</v>
      </c>
      <c r="K82" s="44" t="s">
        <v>95</v>
      </c>
      <c r="L82" s="189"/>
      <c r="M82" s="197"/>
      <c r="N82" s="194"/>
      <c r="O82" s="194"/>
      <c r="P82" s="194"/>
      <c r="Q82" s="194"/>
      <c r="R82" s="194"/>
    </row>
    <row r="83" spans="1:22">
      <c r="A83" s="27" cm="1">
        <f t="array" aca="1" ref="A83" ca="1">DATE("2025","8"+2,IFERROR(INDIRECT(T1),"1"))</f>
        <v>45931</v>
      </c>
      <c r="B83" s="20"/>
      <c r="C83" s="21"/>
      <c r="D83" s="20"/>
      <c r="E83" s="21"/>
      <c r="F83" s="22"/>
      <c r="G83" s="22"/>
      <c r="H83" s="34" t="str">
        <f>IF(OR(B83="",LEFT(M83,1)="✓"),"",C83-B83-F83)</f>
        <v/>
      </c>
      <c r="I83" s="34" t="str">
        <f>IF(OR(D83="",LEFT(M83,1)="✓"),"",E83-D83-G83)</f>
        <v/>
      </c>
      <c r="J83" s="34" t="str">
        <f>IF(AND(B83&lt;&gt;"",M83="✓所定"),C83-B83-F83,"")</f>
        <v/>
      </c>
      <c r="K83" s="34" t="str">
        <f>IF(AND(B83&lt;&gt;"",M83="✓法定"),C83-B83-F83,"")</f>
        <v/>
      </c>
      <c r="L83" s="26" t="str">
        <f>IF(AND($B83="",$D83=""),"",($C83-$B83-$F83)+($E83-$D83-$G83))</f>
        <v/>
      </c>
      <c r="M83" s="32"/>
      <c r="N83" s="190"/>
      <c r="O83" s="190"/>
      <c r="P83" s="190"/>
      <c r="Q83" s="190"/>
      <c r="R83" s="23"/>
      <c r="V83" s="1" t="s">
        <v>171</v>
      </c>
    </row>
    <row r="84" spans="1:22">
      <c r="A84" s="27">
        <f ca="1">A83+1</f>
        <v>45932</v>
      </c>
      <c r="B84" s="20"/>
      <c r="C84" s="21"/>
      <c r="D84" s="20"/>
      <c r="E84" s="21"/>
      <c r="F84" s="22"/>
      <c r="G84" s="22"/>
      <c r="H84" s="34" t="str">
        <f t="shared" ref="H84:H113" si="14">IF(OR(B84="",LEFT(M84,1)="✓"),"",C84-B84-F84)</f>
        <v/>
      </c>
      <c r="I84" s="34" t="str">
        <f t="shared" ref="I84:I113" si="15">IF(OR(D84="",LEFT(M84,1)="✓"),"",E84-D84-G84)</f>
        <v/>
      </c>
      <c r="J84" s="34" t="str">
        <f t="shared" ref="J84:J113" si="16">IF(AND(B84&lt;&gt;"",M84="✓所定"),C84-B84-F84,"")</f>
        <v/>
      </c>
      <c r="K84" s="34" t="str">
        <f t="shared" ref="K84:K113" si="17">IF(AND(B84&lt;&gt;"",M84="✓法定"),C84-B84-F84,"")</f>
        <v/>
      </c>
      <c r="L84" s="26" t="str">
        <f t="shared" ref="L84:L112" si="18">IF(AND($B84="",$D84=""),"",($C84-$B84-$F84)+($E84-$D84-$G84))</f>
        <v/>
      </c>
      <c r="M84" s="32"/>
      <c r="N84" s="190"/>
      <c r="O84" s="190"/>
      <c r="P84" s="190"/>
      <c r="Q84" s="190"/>
      <c r="R84" s="23"/>
      <c r="V84" s="1" t="s">
        <v>172</v>
      </c>
    </row>
    <row r="85" spans="1:22">
      <c r="A85" s="27">
        <f t="shared" ref="A85:A113" ca="1" si="19">A84+1</f>
        <v>45933</v>
      </c>
      <c r="B85" s="20"/>
      <c r="C85" s="21"/>
      <c r="D85" s="20"/>
      <c r="E85" s="21"/>
      <c r="F85" s="22"/>
      <c r="G85" s="22"/>
      <c r="H85" s="34" t="str">
        <f t="shared" si="14"/>
        <v/>
      </c>
      <c r="I85" s="34" t="str">
        <f t="shared" si="15"/>
        <v/>
      </c>
      <c r="J85" s="34" t="str">
        <f t="shared" si="16"/>
        <v/>
      </c>
      <c r="K85" s="34" t="str">
        <f t="shared" si="17"/>
        <v/>
      </c>
      <c r="L85" s="26" t="str">
        <f t="shared" si="18"/>
        <v/>
      </c>
      <c r="M85" s="32"/>
      <c r="N85" s="190"/>
      <c r="O85" s="190"/>
      <c r="P85" s="190"/>
      <c r="Q85" s="190"/>
      <c r="R85" s="23"/>
    </row>
    <row r="86" spans="1:22">
      <c r="A86" s="27">
        <f t="shared" ca="1" si="19"/>
        <v>45934</v>
      </c>
      <c r="B86" s="20"/>
      <c r="C86" s="21"/>
      <c r="D86" s="20"/>
      <c r="E86" s="21"/>
      <c r="F86" s="22"/>
      <c r="G86" s="22"/>
      <c r="H86" s="34" t="str">
        <f t="shared" si="14"/>
        <v/>
      </c>
      <c r="I86" s="34" t="str">
        <f t="shared" si="15"/>
        <v/>
      </c>
      <c r="J86" s="34" t="str">
        <f t="shared" si="16"/>
        <v/>
      </c>
      <c r="K86" s="34" t="str">
        <f t="shared" si="17"/>
        <v/>
      </c>
      <c r="L86" s="26" t="str">
        <f t="shared" si="18"/>
        <v/>
      </c>
      <c r="M86" s="32"/>
      <c r="N86" s="190"/>
      <c r="O86" s="190"/>
      <c r="P86" s="190"/>
      <c r="Q86" s="190"/>
      <c r="R86" s="23"/>
    </row>
    <row r="87" spans="1:22">
      <c r="A87" s="27">
        <f t="shared" ca="1" si="19"/>
        <v>45935</v>
      </c>
      <c r="B87" s="20"/>
      <c r="C87" s="21"/>
      <c r="D87" s="20"/>
      <c r="E87" s="21"/>
      <c r="F87" s="22"/>
      <c r="G87" s="22"/>
      <c r="H87" s="34" t="str">
        <f t="shared" si="14"/>
        <v/>
      </c>
      <c r="I87" s="34" t="str">
        <f t="shared" si="15"/>
        <v/>
      </c>
      <c r="J87" s="34" t="str">
        <f t="shared" si="16"/>
        <v/>
      </c>
      <c r="K87" s="34" t="str">
        <f t="shared" si="17"/>
        <v/>
      </c>
      <c r="L87" s="26" t="str">
        <f t="shared" si="18"/>
        <v/>
      </c>
      <c r="M87" s="32"/>
      <c r="N87" s="190"/>
      <c r="O87" s="190"/>
      <c r="P87" s="190"/>
      <c r="Q87" s="190"/>
      <c r="R87" s="23"/>
    </row>
    <row r="88" spans="1:22">
      <c r="A88" s="27">
        <f t="shared" ca="1" si="19"/>
        <v>45936</v>
      </c>
      <c r="B88" s="20"/>
      <c r="C88" s="21"/>
      <c r="D88" s="20"/>
      <c r="E88" s="21"/>
      <c r="F88" s="22"/>
      <c r="G88" s="22"/>
      <c r="H88" s="34" t="str">
        <f t="shared" si="14"/>
        <v/>
      </c>
      <c r="I88" s="34" t="str">
        <f t="shared" si="15"/>
        <v/>
      </c>
      <c r="J88" s="34" t="str">
        <f t="shared" si="16"/>
        <v/>
      </c>
      <c r="K88" s="34" t="str">
        <f t="shared" si="17"/>
        <v/>
      </c>
      <c r="L88" s="26" t="str">
        <f t="shared" si="18"/>
        <v/>
      </c>
      <c r="M88" s="32"/>
      <c r="N88" s="190"/>
      <c r="O88" s="190"/>
      <c r="P88" s="190"/>
      <c r="Q88" s="190"/>
      <c r="R88" s="23"/>
    </row>
    <row r="89" spans="1:22">
      <c r="A89" s="27">
        <f t="shared" ca="1" si="19"/>
        <v>45937</v>
      </c>
      <c r="B89" s="20"/>
      <c r="C89" s="21"/>
      <c r="D89" s="20"/>
      <c r="E89" s="21"/>
      <c r="F89" s="22"/>
      <c r="G89" s="22"/>
      <c r="H89" s="34" t="str">
        <f t="shared" si="14"/>
        <v/>
      </c>
      <c r="I89" s="34" t="str">
        <f t="shared" si="15"/>
        <v/>
      </c>
      <c r="J89" s="34" t="str">
        <f t="shared" si="16"/>
        <v/>
      </c>
      <c r="K89" s="34" t="str">
        <f t="shared" si="17"/>
        <v/>
      </c>
      <c r="L89" s="26" t="str">
        <f t="shared" si="18"/>
        <v/>
      </c>
      <c r="M89" s="32"/>
      <c r="N89" s="190"/>
      <c r="O89" s="190"/>
      <c r="P89" s="190"/>
      <c r="Q89" s="190"/>
      <c r="R89" s="23"/>
    </row>
    <row r="90" spans="1:22">
      <c r="A90" s="27">
        <f t="shared" ca="1" si="19"/>
        <v>45938</v>
      </c>
      <c r="B90" s="20"/>
      <c r="C90" s="21"/>
      <c r="D90" s="20"/>
      <c r="E90" s="21"/>
      <c r="F90" s="22"/>
      <c r="G90" s="22"/>
      <c r="H90" s="34" t="str">
        <f t="shared" si="14"/>
        <v/>
      </c>
      <c r="I90" s="34" t="str">
        <f t="shared" si="15"/>
        <v/>
      </c>
      <c r="J90" s="34" t="str">
        <f t="shared" si="16"/>
        <v/>
      </c>
      <c r="K90" s="34" t="str">
        <f t="shared" si="17"/>
        <v/>
      </c>
      <c r="L90" s="26" t="str">
        <f t="shared" si="18"/>
        <v/>
      </c>
      <c r="M90" s="32"/>
      <c r="N90" s="190"/>
      <c r="O90" s="190"/>
      <c r="P90" s="190"/>
      <c r="Q90" s="190"/>
      <c r="R90" s="23"/>
    </row>
    <row r="91" spans="1:22">
      <c r="A91" s="27">
        <f t="shared" ca="1" si="19"/>
        <v>45939</v>
      </c>
      <c r="B91" s="20"/>
      <c r="C91" s="21"/>
      <c r="D91" s="20"/>
      <c r="E91" s="21"/>
      <c r="F91" s="22"/>
      <c r="G91" s="22"/>
      <c r="H91" s="34" t="str">
        <f t="shared" si="14"/>
        <v/>
      </c>
      <c r="I91" s="34" t="str">
        <f t="shared" si="15"/>
        <v/>
      </c>
      <c r="J91" s="34" t="str">
        <f t="shared" si="16"/>
        <v/>
      </c>
      <c r="K91" s="34" t="str">
        <f t="shared" si="17"/>
        <v/>
      </c>
      <c r="L91" s="26" t="str">
        <f t="shared" si="18"/>
        <v/>
      </c>
      <c r="M91" s="32"/>
      <c r="N91" s="190"/>
      <c r="O91" s="190"/>
      <c r="P91" s="190"/>
      <c r="Q91" s="190"/>
      <c r="R91" s="23"/>
    </row>
    <row r="92" spans="1:22">
      <c r="A92" s="27">
        <f t="shared" ca="1" si="19"/>
        <v>45940</v>
      </c>
      <c r="B92" s="20"/>
      <c r="C92" s="21"/>
      <c r="D92" s="20"/>
      <c r="E92" s="21"/>
      <c r="F92" s="22"/>
      <c r="G92" s="22"/>
      <c r="H92" s="34" t="str">
        <f t="shared" si="14"/>
        <v/>
      </c>
      <c r="I92" s="34" t="str">
        <f t="shared" si="15"/>
        <v/>
      </c>
      <c r="J92" s="34" t="str">
        <f t="shared" si="16"/>
        <v/>
      </c>
      <c r="K92" s="34" t="str">
        <f t="shared" si="17"/>
        <v/>
      </c>
      <c r="L92" s="26" t="str">
        <f t="shared" si="18"/>
        <v/>
      </c>
      <c r="M92" s="32"/>
      <c r="N92" s="190"/>
      <c r="O92" s="190"/>
      <c r="P92" s="190"/>
      <c r="Q92" s="190"/>
      <c r="R92" s="23"/>
    </row>
    <row r="93" spans="1:22">
      <c r="A93" s="27">
        <f t="shared" ca="1" si="19"/>
        <v>45941</v>
      </c>
      <c r="B93" s="20"/>
      <c r="C93" s="21"/>
      <c r="D93" s="20"/>
      <c r="E93" s="21"/>
      <c r="F93" s="22"/>
      <c r="G93" s="22"/>
      <c r="H93" s="34" t="str">
        <f t="shared" si="14"/>
        <v/>
      </c>
      <c r="I93" s="34" t="str">
        <f t="shared" si="15"/>
        <v/>
      </c>
      <c r="J93" s="34" t="str">
        <f t="shared" si="16"/>
        <v/>
      </c>
      <c r="K93" s="34" t="str">
        <f t="shared" si="17"/>
        <v/>
      </c>
      <c r="L93" s="26" t="str">
        <f t="shared" si="18"/>
        <v/>
      </c>
      <c r="M93" s="32"/>
      <c r="N93" s="190"/>
      <c r="O93" s="190"/>
      <c r="P93" s="190"/>
      <c r="Q93" s="190"/>
      <c r="R93" s="23"/>
    </row>
    <row r="94" spans="1:22">
      <c r="A94" s="27">
        <f t="shared" ca="1" si="19"/>
        <v>45942</v>
      </c>
      <c r="B94" s="20"/>
      <c r="C94" s="21"/>
      <c r="D94" s="20"/>
      <c r="E94" s="21"/>
      <c r="F94" s="22"/>
      <c r="G94" s="22"/>
      <c r="H94" s="34" t="str">
        <f t="shared" si="14"/>
        <v/>
      </c>
      <c r="I94" s="34" t="str">
        <f t="shared" si="15"/>
        <v/>
      </c>
      <c r="J94" s="34" t="str">
        <f t="shared" si="16"/>
        <v/>
      </c>
      <c r="K94" s="34" t="str">
        <f t="shared" si="17"/>
        <v/>
      </c>
      <c r="L94" s="26" t="str">
        <f t="shared" si="18"/>
        <v/>
      </c>
      <c r="M94" s="32"/>
      <c r="N94" s="190"/>
      <c r="O94" s="190"/>
      <c r="P94" s="190"/>
      <c r="Q94" s="190"/>
      <c r="R94" s="23"/>
    </row>
    <row r="95" spans="1:22">
      <c r="A95" s="27">
        <f t="shared" ca="1" si="19"/>
        <v>45943</v>
      </c>
      <c r="B95" s="20"/>
      <c r="C95" s="21"/>
      <c r="D95" s="20"/>
      <c r="E95" s="21"/>
      <c r="F95" s="22"/>
      <c r="G95" s="22"/>
      <c r="H95" s="34" t="str">
        <f t="shared" si="14"/>
        <v/>
      </c>
      <c r="I95" s="34" t="str">
        <f t="shared" si="15"/>
        <v/>
      </c>
      <c r="J95" s="34" t="str">
        <f t="shared" si="16"/>
        <v/>
      </c>
      <c r="K95" s="34" t="str">
        <f t="shared" si="17"/>
        <v/>
      </c>
      <c r="L95" s="26" t="str">
        <f t="shared" si="18"/>
        <v/>
      </c>
      <c r="M95" s="32"/>
      <c r="N95" s="190"/>
      <c r="O95" s="190"/>
      <c r="P95" s="190"/>
      <c r="Q95" s="190"/>
      <c r="R95" s="23"/>
    </row>
    <row r="96" spans="1:22">
      <c r="A96" s="27">
        <f t="shared" ca="1" si="19"/>
        <v>45944</v>
      </c>
      <c r="B96" s="20"/>
      <c r="C96" s="21"/>
      <c r="D96" s="20"/>
      <c r="E96" s="21"/>
      <c r="F96" s="22"/>
      <c r="G96" s="22"/>
      <c r="H96" s="34" t="str">
        <f t="shared" si="14"/>
        <v/>
      </c>
      <c r="I96" s="34" t="str">
        <f t="shared" si="15"/>
        <v/>
      </c>
      <c r="J96" s="34" t="str">
        <f t="shared" si="16"/>
        <v/>
      </c>
      <c r="K96" s="34" t="str">
        <f t="shared" si="17"/>
        <v/>
      </c>
      <c r="L96" s="26" t="str">
        <f t="shared" si="18"/>
        <v/>
      </c>
      <c r="M96" s="32"/>
      <c r="N96" s="190"/>
      <c r="O96" s="190"/>
      <c r="P96" s="190"/>
      <c r="Q96" s="190"/>
      <c r="R96" s="23"/>
    </row>
    <row r="97" spans="1:18">
      <c r="A97" s="27">
        <f t="shared" ca="1" si="19"/>
        <v>45945</v>
      </c>
      <c r="B97" s="20"/>
      <c r="C97" s="21"/>
      <c r="D97" s="20"/>
      <c r="E97" s="21"/>
      <c r="F97" s="22"/>
      <c r="G97" s="22"/>
      <c r="H97" s="34" t="str">
        <f t="shared" si="14"/>
        <v/>
      </c>
      <c r="I97" s="34" t="str">
        <f t="shared" si="15"/>
        <v/>
      </c>
      <c r="J97" s="34" t="str">
        <f t="shared" si="16"/>
        <v/>
      </c>
      <c r="K97" s="34" t="str">
        <f t="shared" si="17"/>
        <v/>
      </c>
      <c r="L97" s="26" t="str">
        <f t="shared" si="18"/>
        <v/>
      </c>
      <c r="M97" s="32"/>
      <c r="N97" s="190"/>
      <c r="O97" s="190"/>
      <c r="P97" s="190"/>
      <c r="Q97" s="190"/>
      <c r="R97" s="23"/>
    </row>
    <row r="98" spans="1:18">
      <c r="A98" s="27">
        <f t="shared" ca="1" si="19"/>
        <v>45946</v>
      </c>
      <c r="B98" s="20"/>
      <c r="C98" s="21"/>
      <c r="D98" s="20"/>
      <c r="E98" s="21"/>
      <c r="F98" s="22"/>
      <c r="G98" s="22"/>
      <c r="H98" s="34" t="str">
        <f t="shared" si="14"/>
        <v/>
      </c>
      <c r="I98" s="34" t="str">
        <f t="shared" si="15"/>
        <v/>
      </c>
      <c r="J98" s="34" t="str">
        <f t="shared" si="16"/>
        <v/>
      </c>
      <c r="K98" s="34" t="str">
        <f t="shared" si="17"/>
        <v/>
      </c>
      <c r="L98" s="26" t="str">
        <f t="shared" si="18"/>
        <v/>
      </c>
      <c r="M98" s="32"/>
      <c r="N98" s="190"/>
      <c r="O98" s="190"/>
      <c r="P98" s="190"/>
      <c r="Q98" s="190"/>
      <c r="R98" s="23"/>
    </row>
    <row r="99" spans="1:18">
      <c r="A99" s="27">
        <f t="shared" ca="1" si="19"/>
        <v>45947</v>
      </c>
      <c r="B99" s="20"/>
      <c r="C99" s="21"/>
      <c r="D99" s="20"/>
      <c r="E99" s="21"/>
      <c r="F99" s="22"/>
      <c r="G99" s="22"/>
      <c r="H99" s="34" t="str">
        <f t="shared" si="14"/>
        <v/>
      </c>
      <c r="I99" s="34" t="str">
        <f t="shared" si="15"/>
        <v/>
      </c>
      <c r="J99" s="34" t="str">
        <f t="shared" si="16"/>
        <v/>
      </c>
      <c r="K99" s="34" t="str">
        <f t="shared" si="17"/>
        <v/>
      </c>
      <c r="L99" s="26" t="str">
        <f t="shared" si="18"/>
        <v/>
      </c>
      <c r="M99" s="32"/>
      <c r="N99" s="190"/>
      <c r="O99" s="190"/>
      <c r="P99" s="190"/>
      <c r="Q99" s="190"/>
      <c r="R99" s="23"/>
    </row>
    <row r="100" spans="1:18">
      <c r="A100" s="27">
        <f t="shared" ca="1" si="19"/>
        <v>45948</v>
      </c>
      <c r="B100" s="20"/>
      <c r="C100" s="21"/>
      <c r="D100" s="20"/>
      <c r="E100" s="21"/>
      <c r="F100" s="22"/>
      <c r="G100" s="22"/>
      <c r="H100" s="34" t="str">
        <f t="shared" si="14"/>
        <v/>
      </c>
      <c r="I100" s="34" t="str">
        <f t="shared" si="15"/>
        <v/>
      </c>
      <c r="J100" s="34" t="str">
        <f t="shared" si="16"/>
        <v/>
      </c>
      <c r="K100" s="34" t="str">
        <f t="shared" si="17"/>
        <v/>
      </c>
      <c r="L100" s="26" t="str">
        <f t="shared" si="18"/>
        <v/>
      </c>
      <c r="M100" s="32"/>
      <c r="N100" s="190"/>
      <c r="O100" s="190"/>
      <c r="P100" s="190"/>
      <c r="Q100" s="190"/>
      <c r="R100" s="23"/>
    </row>
    <row r="101" spans="1:18">
      <c r="A101" s="27">
        <f t="shared" ca="1" si="19"/>
        <v>45949</v>
      </c>
      <c r="B101" s="20"/>
      <c r="C101" s="21"/>
      <c r="D101" s="20"/>
      <c r="E101" s="21"/>
      <c r="F101" s="22"/>
      <c r="G101" s="22"/>
      <c r="H101" s="34" t="str">
        <f t="shared" si="14"/>
        <v/>
      </c>
      <c r="I101" s="34" t="str">
        <f t="shared" si="15"/>
        <v/>
      </c>
      <c r="J101" s="34" t="str">
        <f t="shared" si="16"/>
        <v/>
      </c>
      <c r="K101" s="34" t="str">
        <f t="shared" si="17"/>
        <v/>
      </c>
      <c r="L101" s="26" t="str">
        <f t="shared" si="18"/>
        <v/>
      </c>
      <c r="M101" s="32"/>
      <c r="N101" s="190"/>
      <c r="O101" s="190"/>
      <c r="P101" s="190"/>
      <c r="Q101" s="190"/>
      <c r="R101" s="23"/>
    </row>
    <row r="102" spans="1:18">
      <c r="A102" s="27">
        <f t="shared" ca="1" si="19"/>
        <v>45950</v>
      </c>
      <c r="B102" s="20"/>
      <c r="C102" s="21"/>
      <c r="D102" s="20"/>
      <c r="E102" s="21"/>
      <c r="F102" s="22"/>
      <c r="G102" s="22"/>
      <c r="H102" s="34" t="str">
        <f t="shared" si="14"/>
        <v/>
      </c>
      <c r="I102" s="34" t="str">
        <f t="shared" si="15"/>
        <v/>
      </c>
      <c r="J102" s="34" t="str">
        <f t="shared" si="16"/>
        <v/>
      </c>
      <c r="K102" s="34" t="str">
        <f t="shared" si="17"/>
        <v/>
      </c>
      <c r="L102" s="26" t="str">
        <f t="shared" si="18"/>
        <v/>
      </c>
      <c r="M102" s="32"/>
      <c r="N102" s="190"/>
      <c r="O102" s="190"/>
      <c r="P102" s="190"/>
      <c r="Q102" s="190"/>
      <c r="R102" s="23"/>
    </row>
    <row r="103" spans="1:18">
      <c r="A103" s="27">
        <f t="shared" ca="1" si="19"/>
        <v>45951</v>
      </c>
      <c r="B103" s="20"/>
      <c r="C103" s="21"/>
      <c r="D103" s="20"/>
      <c r="E103" s="21"/>
      <c r="F103" s="22"/>
      <c r="G103" s="22"/>
      <c r="H103" s="34" t="str">
        <f t="shared" si="14"/>
        <v/>
      </c>
      <c r="I103" s="34" t="str">
        <f t="shared" si="15"/>
        <v/>
      </c>
      <c r="J103" s="34" t="str">
        <f t="shared" si="16"/>
        <v/>
      </c>
      <c r="K103" s="34" t="str">
        <f t="shared" si="17"/>
        <v/>
      </c>
      <c r="L103" s="26" t="str">
        <f t="shared" si="18"/>
        <v/>
      </c>
      <c r="M103" s="32"/>
      <c r="N103" s="190"/>
      <c r="O103" s="190"/>
      <c r="P103" s="190"/>
      <c r="Q103" s="190"/>
      <c r="R103" s="23"/>
    </row>
    <row r="104" spans="1:18">
      <c r="A104" s="27">
        <f t="shared" ca="1" si="19"/>
        <v>45952</v>
      </c>
      <c r="B104" s="20"/>
      <c r="C104" s="21"/>
      <c r="D104" s="20"/>
      <c r="E104" s="21"/>
      <c r="F104" s="22"/>
      <c r="G104" s="22"/>
      <c r="H104" s="34" t="str">
        <f t="shared" si="14"/>
        <v/>
      </c>
      <c r="I104" s="34" t="str">
        <f t="shared" si="15"/>
        <v/>
      </c>
      <c r="J104" s="34" t="str">
        <f t="shared" si="16"/>
        <v/>
      </c>
      <c r="K104" s="34" t="str">
        <f t="shared" si="17"/>
        <v/>
      </c>
      <c r="L104" s="26" t="str">
        <f t="shared" si="18"/>
        <v/>
      </c>
      <c r="M104" s="32"/>
      <c r="N104" s="190"/>
      <c r="O104" s="190"/>
      <c r="P104" s="190"/>
      <c r="Q104" s="190"/>
      <c r="R104" s="23"/>
    </row>
    <row r="105" spans="1:18">
      <c r="A105" s="27">
        <f t="shared" ca="1" si="19"/>
        <v>45953</v>
      </c>
      <c r="B105" s="20"/>
      <c r="C105" s="21"/>
      <c r="D105" s="20"/>
      <c r="E105" s="21"/>
      <c r="F105" s="22"/>
      <c r="G105" s="22"/>
      <c r="H105" s="34" t="str">
        <f t="shared" si="14"/>
        <v/>
      </c>
      <c r="I105" s="34" t="str">
        <f t="shared" si="15"/>
        <v/>
      </c>
      <c r="J105" s="34" t="str">
        <f t="shared" si="16"/>
        <v/>
      </c>
      <c r="K105" s="34" t="str">
        <f t="shared" si="17"/>
        <v/>
      </c>
      <c r="L105" s="26" t="str">
        <f t="shared" si="18"/>
        <v/>
      </c>
      <c r="M105" s="32"/>
      <c r="N105" s="190"/>
      <c r="O105" s="190"/>
      <c r="P105" s="190"/>
      <c r="Q105" s="190"/>
      <c r="R105" s="23"/>
    </row>
    <row r="106" spans="1:18">
      <c r="A106" s="27">
        <f t="shared" ca="1" si="19"/>
        <v>45954</v>
      </c>
      <c r="B106" s="20"/>
      <c r="C106" s="21"/>
      <c r="D106" s="20"/>
      <c r="E106" s="21"/>
      <c r="F106" s="22"/>
      <c r="G106" s="22"/>
      <c r="H106" s="34" t="str">
        <f t="shared" si="14"/>
        <v/>
      </c>
      <c r="I106" s="34" t="str">
        <f t="shared" si="15"/>
        <v/>
      </c>
      <c r="J106" s="34" t="str">
        <f t="shared" si="16"/>
        <v/>
      </c>
      <c r="K106" s="34" t="str">
        <f t="shared" si="17"/>
        <v/>
      </c>
      <c r="L106" s="26" t="str">
        <f t="shared" si="18"/>
        <v/>
      </c>
      <c r="M106" s="32"/>
      <c r="N106" s="190"/>
      <c r="O106" s="190"/>
      <c r="P106" s="190"/>
      <c r="Q106" s="190"/>
      <c r="R106" s="23"/>
    </row>
    <row r="107" spans="1:18">
      <c r="A107" s="27">
        <f t="shared" ca="1" si="19"/>
        <v>45955</v>
      </c>
      <c r="B107" s="20"/>
      <c r="C107" s="21"/>
      <c r="D107" s="20"/>
      <c r="E107" s="21"/>
      <c r="F107" s="22"/>
      <c r="G107" s="22"/>
      <c r="H107" s="34" t="str">
        <f t="shared" si="14"/>
        <v/>
      </c>
      <c r="I107" s="34" t="str">
        <f t="shared" si="15"/>
        <v/>
      </c>
      <c r="J107" s="34" t="str">
        <f t="shared" si="16"/>
        <v/>
      </c>
      <c r="K107" s="34" t="str">
        <f t="shared" si="17"/>
        <v/>
      </c>
      <c r="L107" s="26" t="str">
        <f t="shared" si="18"/>
        <v/>
      </c>
      <c r="M107" s="32"/>
      <c r="N107" s="190"/>
      <c r="O107" s="190"/>
      <c r="P107" s="190"/>
      <c r="Q107" s="190"/>
      <c r="R107" s="23"/>
    </row>
    <row r="108" spans="1:18">
      <c r="A108" s="27">
        <f t="shared" ca="1" si="19"/>
        <v>45956</v>
      </c>
      <c r="B108" s="20"/>
      <c r="C108" s="21"/>
      <c r="D108" s="20"/>
      <c r="E108" s="21"/>
      <c r="F108" s="22"/>
      <c r="G108" s="22"/>
      <c r="H108" s="34" t="str">
        <f t="shared" si="14"/>
        <v/>
      </c>
      <c r="I108" s="34" t="str">
        <f t="shared" si="15"/>
        <v/>
      </c>
      <c r="J108" s="34" t="str">
        <f t="shared" si="16"/>
        <v/>
      </c>
      <c r="K108" s="34" t="str">
        <f t="shared" si="17"/>
        <v/>
      </c>
      <c r="L108" s="26" t="str">
        <f t="shared" si="18"/>
        <v/>
      </c>
      <c r="M108" s="32"/>
      <c r="N108" s="190"/>
      <c r="O108" s="190"/>
      <c r="P108" s="190"/>
      <c r="Q108" s="190"/>
      <c r="R108" s="23"/>
    </row>
    <row r="109" spans="1:18">
      <c r="A109" s="27">
        <f t="shared" ca="1" si="19"/>
        <v>45957</v>
      </c>
      <c r="B109" s="20"/>
      <c r="C109" s="21"/>
      <c r="D109" s="20"/>
      <c r="E109" s="21"/>
      <c r="F109" s="22"/>
      <c r="G109" s="22"/>
      <c r="H109" s="34" t="str">
        <f t="shared" si="14"/>
        <v/>
      </c>
      <c r="I109" s="34" t="str">
        <f t="shared" si="15"/>
        <v/>
      </c>
      <c r="J109" s="34" t="str">
        <f t="shared" si="16"/>
        <v/>
      </c>
      <c r="K109" s="34" t="str">
        <f t="shared" si="17"/>
        <v/>
      </c>
      <c r="L109" s="26" t="str">
        <f t="shared" si="18"/>
        <v/>
      </c>
      <c r="M109" s="32"/>
      <c r="N109" s="190"/>
      <c r="O109" s="190"/>
      <c r="P109" s="190"/>
      <c r="Q109" s="190"/>
      <c r="R109" s="23"/>
    </row>
    <row r="110" spans="1:18">
      <c r="A110" s="27">
        <f t="shared" ca="1" si="19"/>
        <v>45958</v>
      </c>
      <c r="B110" s="20"/>
      <c r="C110" s="21"/>
      <c r="D110" s="20"/>
      <c r="E110" s="21"/>
      <c r="F110" s="22"/>
      <c r="G110" s="22"/>
      <c r="H110" s="34" t="str">
        <f t="shared" si="14"/>
        <v/>
      </c>
      <c r="I110" s="34" t="str">
        <f t="shared" si="15"/>
        <v/>
      </c>
      <c r="J110" s="34" t="str">
        <f t="shared" si="16"/>
        <v/>
      </c>
      <c r="K110" s="34" t="str">
        <f t="shared" si="17"/>
        <v/>
      </c>
      <c r="L110" s="26" t="str">
        <f t="shared" si="18"/>
        <v/>
      </c>
      <c r="M110" s="32"/>
      <c r="N110" s="190"/>
      <c r="O110" s="190"/>
      <c r="P110" s="190"/>
      <c r="Q110" s="190"/>
      <c r="R110" s="23"/>
    </row>
    <row r="111" spans="1:18">
      <c r="A111" s="27">
        <f t="shared" ca="1" si="19"/>
        <v>45959</v>
      </c>
      <c r="B111" s="20"/>
      <c r="C111" s="21"/>
      <c r="D111" s="20"/>
      <c r="E111" s="21"/>
      <c r="F111" s="22"/>
      <c r="G111" s="22"/>
      <c r="H111" s="34" t="str">
        <f t="shared" si="14"/>
        <v/>
      </c>
      <c r="I111" s="34" t="str">
        <f t="shared" si="15"/>
        <v/>
      </c>
      <c r="J111" s="34" t="str">
        <f t="shared" si="16"/>
        <v/>
      </c>
      <c r="K111" s="34" t="str">
        <f t="shared" si="17"/>
        <v/>
      </c>
      <c r="L111" s="26" t="str">
        <f t="shared" si="18"/>
        <v/>
      </c>
      <c r="M111" s="32"/>
      <c r="N111" s="190"/>
      <c r="O111" s="190"/>
      <c r="P111" s="190"/>
      <c r="Q111" s="190"/>
      <c r="R111" s="23"/>
    </row>
    <row r="112" spans="1:18">
      <c r="A112" s="27">
        <f t="shared" ca="1" si="19"/>
        <v>45960</v>
      </c>
      <c r="B112" s="20"/>
      <c r="C112" s="21"/>
      <c r="D112" s="20"/>
      <c r="E112" s="21"/>
      <c r="F112" s="22"/>
      <c r="G112" s="22"/>
      <c r="H112" s="34" t="str">
        <f t="shared" si="14"/>
        <v/>
      </c>
      <c r="I112" s="34" t="str">
        <f t="shared" si="15"/>
        <v/>
      </c>
      <c r="J112" s="34" t="str">
        <f t="shared" si="16"/>
        <v/>
      </c>
      <c r="K112" s="34" t="str">
        <f t="shared" si="17"/>
        <v/>
      </c>
      <c r="L112" s="26" t="str">
        <f t="shared" si="18"/>
        <v/>
      </c>
      <c r="M112" s="32"/>
      <c r="N112" s="190"/>
      <c r="O112" s="190"/>
      <c r="P112" s="190"/>
      <c r="Q112" s="190"/>
      <c r="R112" s="23"/>
    </row>
    <row r="113" spans="1:22">
      <c r="A113" s="27">
        <f t="shared" ca="1" si="19"/>
        <v>45961</v>
      </c>
      <c r="B113" s="20"/>
      <c r="C113" s="21"/>
      <c r="D113" s="20"/>
      <c r="E113" s="21"/>
      <c r="F113" s="22"/>
      <c r="G113" s="22"/>
      <c r="H113" s="34" t="str">
        <f t="shared" si="14"/>
        <v/>
      </c>
      <c r="I113" s="34" t="str">
        <f t="shared" si="15"/>
        <v/>
      </c>
      <c r="J113" s="34" t="str">
        <f t="shared" si="16"/>
        <v/>
      </c>
      <c r="K113" s="34" t="str">
        <f t="shared" si="17"/>
        <v/>
      </c>
      <c r="L113" s="26" t="str">
        <f>IF(AND($B113="",$D113=""),"",($C113-$B113-$F113)+($E113-$D113-$G113))</f>
        <v/>
      </c>
      <c r="M113" s="32"/>
      <c r="N113" s="190"/>
      <c r="O113" s="190"/>
      <c r="P113" s="190"/>
      <c r="Q113" s="190"/>
      <c r="R113" s="23"/>
    </row>
    <row r="114" spans="1:22">
      <c r="A114" s="5" t="s">
        <v>11</v>
      </c>
      <c r="B114" s="191"/>
      <c r="C114" s="192"/>
      <c r="D114" s="191"/>
      <c r="E114" s="192"/>
      <c r="F114" s="26" t="str">
        <f>IF(SUM($F83:$F113)=0,"",SUM($F83:$F113))</f>
        <v/>
      </c>
      <c r="G114" s="26" t="str">
        <f>IF(SUM($G83:$G113)=0,"",SUM($G83:$G113))</f>
        <v/>
      </c>
      <c r="H114" s="26" t="str">
        <f>IF(SUM(H83:H113)=0,"",SUM(H83:H113))</f>
        <v/>
      </c>
      <c r="I114" s="26" t="str">
        <f>IF(SUM(I83:I113)=0,"",SUM(I83:I113))</f>
        <v/>
      </c>
      <c r="J114" s="26" t="str">
        <f t="shared" ref="J114:K114" si="20">IF(SUM(J83:J113)=0,"",SUM(J83:J113))</f>
        <v/>
      </c>
      <c r="K114" s="26" t="str">
        <f t="shared" si="20"/>
        <v/>
      </c>
      <c r="L114" s="26" t="str">
        <f>IF(SUM($L83:$L113)=0,"",SUM($L83:$L113))</f>
        <v/>
      </c>
      <c r="M114" s="33"/>
      <c r="N114" s="193"/>
      <c r="O114" s="193"/>
      <c r="P114" s="193"/>
      <c r="Q114" s="193"/>
      <c r="R114" s="6"/>
    </row>
    <row r="116" spans="1:22" ht="27" customHeight="1">
      <c r="A116" s="194" t="s">
        <v>22</v>
      </c>
      <c r="B116" s="189" t="s">
        <v>103</v>
      </c>
      <c r="C116" s="189"/>
      <c r="D116" s="189"/>
      <c r="E116" s="189"/>
      <c r="F116" s="189" t="s">
        <v>23</v>
      </c>
      <c r="G116" s="189"/>
      <c r="H116" s="189" t="s">
        <v>88</v>
      </c>
      <c r="I116" s="189"/>
      <c r="J116" s="189"/>
      <c r="K116" s="189"/>
      <c r="L116" s="189" t="s">
        <v>87</v>
      </c>
      <c r="M116" s="195" t="s">
        <v>96</v>
      </c>
      <c r="N116" s="194" t="s">
        <v>25</v>
      </c>
      <c r="O116" s="194"/>
      <c r="P116" s="194"/>
      <c r="Q116" s="194"/>
      <c r="R116" s="189" t="s">
        <v>100</v>
      </c>
    </row>
    <row r="117" spans="1:22" ht="14.25" customHeight="1">
      <c r="A117" s="194"/>
      <c r="B117" s="189" t="s">
        <v>82</v>
      </c>
      <c r="C117" s="189"/>
      <c r="D117" s="189" t="s">
        <v>84</v>
      </c>
      <c r="E117" s="189"/>
      <c r="F117" s="189"/>
      <c r="G117" s="189"/>
      <c r="H117" s="189" t="s">
        <v>90</v>
      </c>
      <c r="I117" s="189"/>
      <c r="J117" s="189" t="s">
        <v>89</v>
      </c>
      <c r="K117" s="189"/>
      <c r="L117" s="189"/>
      <c r="M117" s="196"/>
      <c r="N117" s="194"/>
      <c r="O117" s="194"/>
      <c r="P117" s="194"/>
      <c r="Q117" s="194"/>
      <c r="R117" s="189"/>
    </row>
    <row r="118" spans="1:22">
      <c r="A118" s="194"/>
      <c r="B118" s="43" t="s">
        <v>26</v>
      </c>
      <c r="C118" s="43" t="s">
        <v>27</v>
      </c>
      <c r="D118" s="43" t="s">
        <v>26</v>
      </c>
      <c r="E118" s="43" t="s">
        <v>27</v>
      </c>
      <c r="F118" s="44" t="s">
        <v>85</v>
      </c>
      <c r="G118" s="44" t="s">
        <v>86</v>
      </c>
      <c r="H118" s="44" t="s">
        <v>81</v>
      </c>
      <c r="I118" s="44" t="s">
        <v>83</v>
      </c>
      <c r="J118" s="44" t="s">
        <v>81</v>
      </c>
      <c r="K118" s="44" t="s">
        <v>95</v>
      </c>
      <c r="L118" s="189"/>
      <c r="M118" s="197"/>
      <c r="N118" s="194"/>
      <c r="O118" s="194"/>
      <c r="P118" s="194"/>
      <c r="Q118" s="194"/>
      <c r="R118" s="194"/>
    </row>
    <row r="119" spans="1:22">
      <c r="A119" s="27" cm="1">
        <f t="array" aca="1" ref="A119" ca="1">DATE("2025","8"+3,IFERROR(INDIRECT(T1),"1"))</f>
        <v>45962</v>
      </c>
      <c r="B119" s="20"/>
      <c r="C119" s="21"/>
      <c r="D119" s="20"/>
      <c r="E119" s="21"/>
      <c r="F119" s="22"/>
      <c r="G119" s="22"/>
      <c r="H119" s="34" t="str">
        <f>IF(OR(B119="",LEFT(M119,1)="✓"),"",C119-B119-F119)</f>
        <v/>
      </c>
      <c r="I119" s="34" t="str">
        <f>IF(OR(D119="",LEFT(M119,1)="✓"),"",E119-D119-G119)</f>
        <v/>
      </c>
      <c r="J119" s="34" t="str">
        <f>IF(AND(B119&lt;&gt;"",M119="✓所定"),C119-B119-F119,"")</f>
        <v/>
      </c>
      <c r="K119" s="34" t="str">
        <f>IF(AND(B119&lt;&gt;"",M119="✓法定"),C119-B119-F119,"")</f>
        <v/>
      </c>
      <c r="L119" s="26" t="str">
        <f>IF(AND($B119="",$D119=""),"",($C119-$B119-$F119)+($E119-$D119-$G119))</f>
        <v/>
      </c>
      <c r="M119" s="32"/>
      <c r="N119" s="198"/>
      <c r="O119" s="199"/>
      <c r="P119" s="199"/>
      <c r="Q119" s="200"/>
      <c r="R119" s="23"/>
      <c r="V119" s="1" t="s">
        <v>171</v>
      </c>
    </row>
    <row r="120" spans="1:22">
      <c r="A120" s="27">
        <f ca="1">A119+1</f>
        <v>45963</v>
      </c>
      <c r="B120" s="20"/>
      <c r="C120" s="21"/>
      <c r="D120" s="20"/>
      <c r="E120" s="21"/>
      <c r="F120" s="22"/>
      <c r="G120" s="22"/>
      <c r="H120" s="34" t="str">
        <f t="shared" ref="H120:H149" si="21">IF(OR(B120="",LEFT(M120,1)="✓"),"",C120-B120-F120)</f>
        <v/>
      </c>
      <c r="I120" s="34" t="str">
        <f t="shared" ref="I120:I149" si="22">IF(OR(D120="",LEFT(M120,1)="✓"),"",E120-D120-G120)</f>
        <v/>
      </c>
      <c r="J120" s="34" t="str">
        <f t="shared" ref="J120:J149" si="23">IF(AND(B120&lt;&gt;"",M120="✓所定"),C120-B120-F120,"")</f>
        <v/>
      </c>
      <c r="K120" s="34" t="str">
        <f t="shared" ref="K120:K149" si="24">IF(AND(B120&lt;&gt;"",M120="✓法定"),C120-B120-F120,"")</f>
        <v/>
      </c>
      <c r="L120" s="26" t="str">
        <f t="shared" ref="L120:L147" si="25">IF(AND($B120="",$D120=""),"",($C120-$B120-$F120)+($E120-$D120-$G120))</f>
        <v/>
      </c>
      <c r="M120" s="32"/>
      <c r="N120" s="190"/>
      <c r="O120" s="190"/>
      <c r="P120" s="190"/>
      <c r="Q120" s="190"/>
      <c r="R120" s="23"/>
      <c r="V120" s="1" t="s">
        <v>172</v>
      </c>
    </row>
    <row r="121" spans="1:22">
      <c r="A121" s="27">
        <f t="shared" ref="A121:A149" ca="1" si="26">A120+1</f>
        <v>45964</v>
      </c>
      <c r="B121" s="20"/>
      <c r="C121" s="21"/>
      <c r="D121" s="20"/>
      <c r="E121" s="21"/>
      <c r="F121" s="22"/>
      <c r="G121" s="22"/>
      <c r="H121" s="34" t="str">
        <f t="shared" si="21"/>
        <v/>
      </c>
      <c r="I121" s="34" t="str">
        <f t="shared" si="22"/>
        <v/>
      </c>
      <c r="J121" s="34" t="str">
        <f t="shared" si="23"/>
        <v/>
      </c>
      <c r="K121" s="34" t="str">
        <f t="shared" si="24"/>
        <v/>
      </c>
      <c r="L121" s="26" t="str">
        <f t="shared" si="25"/>
        <v/>
      </c>
      <c r="M121" s="32"/>
      <c r="N121" s="190"/>
      <c r="O121" s="190"/>
      <c r="P121" s="190"/>
      <c r="Q121" s="190"/>
      <c r="R121" s="23"/>
    </row>
    <row r="122" spans="1:22">
      <c r="A122" s="27">
        <f t="shared" ca="1" si="26"/>
        <v>45965</v>
      </c>
      <c r="B122" s="20"/>
      <c r="C122" s="21"/>
      <c r="D122" s="20"/>
      <c r="E122" s="21"/>
      <c r="F122" s="22"/>
      <c r="G122" s="22"/>
      <c r="H122" s="34" t="str">
        <f t="shared" si="21"/>
        <v/>
      </c>
      <c r="I122" s="34" t="str">
        <f t="shared" si="22"/>
        <v/>
      </c>
      <c r="J122" s="34" t="str">
        <f t="shared" si="23"/>
        <v/>
      </c>
      <c r="K122" s="34" t="str">
        <f t="shared" si="24"/>
        <v/>
      </c>
      <c r="L122" s="26" t="str">
        <f t="shared" si="25"/>
        <v/>
      </c>
      <c r="M122" s="32"/>
      <c r="N122" s="190"/>
      <c r="O122" s="190"/>
      <c r="P122" s="190"/>
      <c r="Q122" s="190"/>
      <c r="R122" s="23"/>
    </row>
    <row r="123" spans="1:22">
      <c r="A123" s="27">
        <f t="shared" ca="1" si="26"/>
        <v>45966</v>
      </c>
      <c r="B123" s="20"/>
      <c r="C123" s="21"/>
      <c r="D123" s="20"/>
      <c r="E123" s="21"/>
      <c r="F123" s="22"/>
      <c r="G123" s="22"/>
      <c r="H123" s="34" t="str">
        <f t="shared" si="21"/>
        <v/>
      </c>
      <c r="I123" s="34" t="str">
        <f t="shared" si="22"/>
        <v/>
      </c>
      <c r="J123" s="34" t="str">
        <f t="shared" si="23"/>
        <v/>
      </c>
      <c r="K123" s="34" t="str">
        <f t="shared" si="24"/>
        <v/>
      </c>
      <c r="L123" s="26" t="str">
        <f t="shared" si="25"/>
        <v/>
      </c>
      <c r="M123" s="32"/>
      <c r="N123" s="190"/>
      <c r="O123" s="190"/>
      <c r="P123" s="190"/>
      <c r="Q123" s="190"/>
      <c r="R123" s="23"/>
    </row>
    <row r="124" spans="1:22">
      <c r="A124" s="27">
        <f t="shared" ca="1" si="26"/>
        <v>45967</v>
      </c>
      <c r="B124" s="20"/>
      <c r="C124" s="21"/>
      <c r="D124" s="20"/>
      <c r="E124" s="21"/>
      <c r="F124" s="22"/>
      <c r="G124" s="22"/>
      <c r="H124" s="34" t="str">
        <f t="shared" si="21"/>
        <v/>
      </c>
      <c r="I124" s="34" t="str">
        <f t="shared" si="22"/>
        <v/>
      </c>
      <c r="J124" s="34" t="str">
        <f t="shared" si="23"/>
        <v/>
      </c>
      <c r="K124" s="34" t="str">
        <f t="shared" si="24"/>
        <v/>
      </c>
      <c r="L124" s="26" t="str">
        <f t="shared" si="25"/>
        <v/>
      </c>
      <c r="M124" s="32"/>
      <c r="N124" s="190"/>
      <c r="O124" s="190"/>
      <c r="P124" s="190"/>
      <c r="Q124" s="190"/>
      <c r="R124" s="23"/>
    </row>
    <row r="125" spans="1:22">
      <c r="A125" s="27">
        <f t="shared" ca="1" si="26"/>
        <v>45968</v>
      </c>
      <c r="B125" s="20"/>
      <c r="C125" s="21"/>
      <c r="D125" s="20"/>
      <c r="E125" s="21"/>
      <c r="F125" s="22"/>
      <c r="G125" s="22"/>
      <c r="H125" s="34" t="str">
        <f t="shared" si="21"/>
        <v/>
      </c>
      <c r="I125" s="34" t="str">
        <f t="shared" si="22"/>
        <v/>
      </c>
      <c r="J125" s="34" t="str">
        <f t="shared" si="23"/>
        <v/>
      </c>
      <c r="K125" s="34" t="str">
        <f t="shared" si="24"/>
        <v/>
      </c>
      <c r="L125" s="26" t="str">
        <f t="shared" si="25"/>
        <v/>
      </c>
      <c r="M125" s="32"/>
      <c r="N125" s="190"/>
      <c r="O125" s="190"/>
      <c r="P125" s="190"/>
      <c r="Q125" s="190"/>
      <c r="R125" s="23"/>
    </row>
    <row r="126" spans="1:22">
      <c r="A126" s="27">
        <f t="shared" ca="1" si="26"/>
        <v>45969</v>
      </c>
      <c r="B126" s="20"/>
      <c r="C126" s="21"/>
      <c r="D126" s="20"/>
      <c r="E126" s="21"/>
      <c r="F126" s="22"/>
      <c r="G126" s="22"/>
      <c r="H126" s="34" t="str">
        <f t="shared" si="21"/>
        <v/>
      </c>
      <c r="I126" s="34" t="str">
        <f t="shared" si="22"/>
        <v/>
      </c>
      <c r="J126" s="34" t="str">
        <f t="shared" si="23"/>
        <v/>
      </c>
      <c r="K126" s="34" t="str">
        <f t="shared" si="24"/>
        <v/>
      </c>
      <c r="L126" s="26" t="str">
        <f t="shared" si="25"/>
        <v/>
      </c>
      <c r="M126" s="32"/>
      <c r="N126" s="190"/>
      <c r="O126" s="190"/>
      <c r="P126" s="190"/>
      <c r="Q126" s="190"/>
      <c r="R126" s="23"/>
    </row>
    <row r="127" spans="1:22">
      <c r="A127" s="27">
        <f t="shared" ca="1" si="26"/>
        <v>45970</v>
      </c>
      <c r="B127" s="20"/>
      <c r="C127" s="21"/>
      <c r="D127" s="20"/>
      <c r="E127" s="21"/>
      <c r="F127" s="22"/>
      <c r="G127" s="22"/>
      <c r="H127" s="34" t="str">
        <f t="shared" si="21"/>
        <v/>
      </c>
      <c r="I127" s="34" t="str">
        <f t="shared" si="22"/>
        <v/>
      </c>
      <c r="J127" s="34" t="str">
        <f t="shared" si="23"/>
        <v/>
      </c>
      <c r="K127" s="34" t="str">
        <f t="shared" si="24"/>
        <v/>
      </c>
      <c r="L127" s="26" t="str">
        <f t="shared" si="25"/>
        <v/>
      </c>
      <c r="M127" s="32"/>
      <c r="N127" s="190"/>
      <c r="O127" s="190"/>
      <c r="P127" s="190"/>
      <c r="Q127" s="190"/>
      <c r="R127" s="23"/>
    </row>
    <row r="128" spans="1:22">
      <c r="A128" s="27">
        <f t="shared" ca="1" si="26"/>
        <v>45971</v>
      </c>
      <c r="B128" s="20"/>
      <c r="C128" s="21"/>
      <c r="D128" s="20"/>
      <c r="E128" s="21"/>
      <c r="F128" s="22"/>
      <c r="G128" s="22"/>
      <c r="H128" s="34" t="str">
        <f t="shared" si="21"/>
        <v/>
      </c>
      <c r="I128" s="34" t="str">
        <f t="shared" si="22"/>
        <v/>
      </c>
      <c r="J128" s="34" t="str">
        <f t="shared" si="23"/>
        <v/>
      </c>
      <c r="K128" s="34" t="str">
        <f t="shared" si="24"/>
        <v/>
      </c>
      <c r="L128" s="26" t="str">
        <f t="shared" si="25"/>
        <v/>
      </c>
      <c r="M128" s="32"/>
      <c r="N128" s="190"/>
      <c r="O128" s="190"/>
      <c r="P128" s="190"/>
      <c r="Q128" s="190"/>
      <c r="R128" s="23"/>
    </row>
    <row r="129" spans="1:18">
      <c r="A129" s="27">
        <f t="shared" ca="1" si="26"/>
        <v>45972</v>
      </c>
      <c r="B129" s="20"/>
      <c r="C129" s="21"/>
      <c r="D129" s="20"/>
      <c r="E129" s="21"/>
      <c r="F129" s="22"/>
      <c r="G129" s="22"/>
      <c r="H129" s="34" t="str">
        <f t="shared" si="21"/>
        <v/>
      </c>
      <c r="I129" s="34" t="str">
        <f t="shared" si="22"/>
        <v/>
      </c>
      <c r="J129" s="34" t="str">
        <f t="shared" si="23"/>
        <v/>
      </c>
      <c r="K129" s="34" t="str">
        <f t="shared" si="24"/>
        <v/>
      </c>
      <c r="L129" s="26" t="str">
        <f t="shared" si="25"/>
        <v/>
      </c>
      <c r="M129" s="32"/>
      <c r="N129" s="190"/>
      <c r="O129" s="190"/>
      <c r="P129" s="190"/>
      <c r="Q129" s="190"/>
      <c r="R129" s="23"/>
    </row>
    <row r="130" spans="1:18">
      <c r="A130" s="27">
        <f t="shared" ca="1" si="26"/>
        <v>45973</v>
      </c>
      <c r="B130" s="20"/>
      <c r="C130" s="21"/>
      <c r="D130" s="20"/>
      <c r="E130" s="21"/>
      <c r="F130" s="22"/>
      <c r="G130" s="22"/>
      <c r="H130" s="34" t="str">
        <f t="shared" si="21"/>
        <v/>
      </c>
      <c r="I130" s="34" t="str">
        <f t="shared" si="22"/>
        <v/>
      </c>
      <c r="J130" s="34" t="str">
        <f t="shared" si="23"/>
        <v/>
      </c>
      <c r="K130" s="34" t="str">
        <f t="shared" si="24"/>
        <v/>
      </c>
      <c r="L130" s="26" t="str">
        <f t="shared" si="25"/>
        <v/>
      </c>
      <c r="M130" s="32"/>
      <c r="N130" s="190"/>
      <c r="O130" s="190"/>
      <c r="P130" s="190"/>
      <c r="Q130" s="190"/>
      <c r="R130" s="23"/>
    </row>
    <row r="131" spans="1:18">
      <c r="A131" s="27">
        <f t="shared" ca="1" si="26"/>
        <v>45974</v>
      </c>
      <c r="B131" s="20"/>
      <c r="C131" s="21"/>
      <c r="D131" s="20"/>
      <c r="E131" s="21"/>
      <c r="F131" s="22"/>
      <c r="G131" s="22"/>
      <c r="H131" s="34" t="str">
        <f t="shared" si="21"/>
        <v/>
      </c>
      <c r="I131" s="34" t="str">
        <f t="shared" si="22"/>
        <v/>
      </c>
      <c r="J131" s="34" t="str">
        <f t="shared" si="23"/>
        <v/>
      </c>
      <c r="K131" s="34" t="str">
        <f t="shared" si="24"/>
        <v/>
      </c>
      <c r="L131" s="26" t="str">
        <f t="shared" si="25"/>
        <v/>
      </c>
      <c r="M131" s="32"/>
      <c r="N131" s="190"/>
      <c r="O131" s="190"/>
      <c r="P131" s="190"/>
      <c r="Q131" s="190"/>
      <c r="R131" s="23"/>
    </row>
    <row r="132" spans="1:18">
      <c r="A132" s="27">
        <f t="shared" ca="1" si="26"/>
        <v>45975</v>
      </c>
      <c r="B132" s="20"/>
      <c r="C132" s="21"/>
      <c r="D132" s="20"/>
      <c r="E132" s="21"/>
      <c r="F132" s="22"/>
      <c r="G132" s="22"/>
      <c r="H132" s="34" t="str">
        <f t="shared" si="21"/>
        <v/>
      </c>
      <c r="I132" s="34" t="str">
        <f t="shared" si="22"/>
        <v/>
      </c>
      <c r="J132" s="34" t="str">
        <f t="shared" si="23"/>
        <v/>
      </c>
      <c r="K132" s="34" t="str">
        <f t="shared" si="24"/>
        <v/>
      </c>
      <c r="L132" s="26" t="str">
        <f t="shared" si="25"/>
        <v/>
      </c>
      <c r="M132" s="32"/>
      <c r="N132" s="190"/>
      <c r="O132" s="190"/>
      <c r="P132" s="190"/>
      <c r="Q132" s="190"/>
      <c r="R132" s="23"/>
    </row>
    <row r="133" spans="1:18">
      <c r="A133" s="27">
        <f t="shared" ca="1" si="26"/>
        <v>45976</v>
      </c>
      <c r="B133" s="20"/>
      <c r="C133" s="21"/>
      <c r="D133" s="20"/>
      <c r="E133" s="21"/>
      <c r="F133" s="22"/>
      <c r="G133" s="22"/>
      <c r="H133" s="34" t="str">
        <f t="shared" si="21"/>
        <v/>
      </c>
      <c r="I133" s="34" t="str">
        <f t="shared" si="22"/>
        <v/>
      </c>
      <c r="J133" s="34" t="str">
        <f t="shared" si="23"/>
        <v/>
      </c>
      <c r="K133" s="34" t="str">
        <f t="shared" si="24"/>
        <v/>
      </c>
      <c r="L133" s="26" t="str">
        <f t="shared" si="25"/>
        <v/>
      </c>
      <c r="M133" s="32"/>
      <c r="N133" s="190"/>
      <c r="O133" s="190"/>
      <c r="P133" s="190"/>
      <c r="Q133" s="190"/>
      <c r="R133" s="23"/>
    </row>
    <row r="134" spans="1:18">
      <c r="A134" s="27">
        <f t="shared" ca="1" si="26"/>
        <v>45977</v>
      </c>
      <c r="B134" s="20"/>
      <c r="C134" s="21"/>
      <c r="D134" s="20"/>
      <c r="E134" s="21"/>
      <c r="F134" s="22"/>
      <c r="G134" s="22"/>
      <c r="H134" s="34" t="str">
        <f t="shared" si="21"/>
        <v/>
      </c>
      <c r="I134" s="34" t="str">
        <f t="shared" si="22"/>
        <v/>
      </c>
      <c r="J134" s="34" t="str">
        <f t="shared" si="23"/>
        <v/>
      </c>
      <c r="K134" s="34" t="str">
        <f t="shared" si="24"/>
        <v/>
      </c>
      <c r="L134" s="26" t="str">
        <f t="shared" si="25"/>
        <v/>
      </c>
      <c r="M134" s="32"/>
      <c r="N134" s="190"/>
      <c r="O134" s="190"/>
      <c r="P134" s="190"/>
      <c r="Q134" s="190"/>
      <c r="R134" s="23"/>
    </row>
    <row r="135" spans="1:18">
      <c r="A135" s="27">
        <f t="shared" ca="1" si="26"/>
        <v>45978</v>
      </c>
      <c r="B135" s="20"/>
      <c r="C135" s="21"/>
      <c r="D135" s="20"/>
      <c r="E135" s="21"/>
      <c r="F135" s="22"/>
      <c r="G135" s="22"/>
      <c r="H135" s="34" t="str">
        <f t="shared" si="21"/>
        <v/>
      </c>
      <c r="I135" s="34" t="str">
        <f t="shared" si="22"/>
        <v/>
      </c>
      <c r="J135" s="34" t="str">
        <f t="shared" si="23"/>
        <v/>
      </c>
      <c r="K135" s="34" t="str">
        <f t="shared" si="24"/>
        <v/>
      </c>
      <c r="L135" s="26" t="str">
        <f t="shared" si="25"/>
        <v/>
      </c>
      <c r="M135" s="32"/>
      <c r="N135" s="190"/>
      <c r="O135" s="190"/>
      <c r="P135" s="190"/>
      <c r="Q135" s="190"/>
      <c r="R135" s="23"/>
    </row>
    <row r="136" spans="1:18">
      <c r="A136" s="27">
        <f t="shared" ca="1" si="26"/>
        <v>45979</v>
      </c>
      <c r="B136" s="20"/>
      <c r="C136" s="21"/>
      <c r="D136" s="20"/>
      <c r="E136" s="21"/>
      <c r="F136" s="22"/>
      <c r="G136" s="22"/>
      <c r="H136" s="34" t="str">
        <f t="shared" si="21"/>
        <v/>
      </c>
      <c r="I136" s="34" t="str">
        <f t="shared" si="22"/>
        <v/>
      </c>
      <c r="J136" s="34" t="str">
        <f t="shared" si="23"/>
        <v/>
      </c>
      <c r="K136" s="34" t="str">
        <f t="shared" si="24"/>
        <v/>
      </c>
      <c r="L136" s="26" t="str">
        <f t="shared" si="25"/>
        <v/>
      </c>
      <c r="M136" s="32"/>
      <c r="N136" s="190"/>
      <c r="O136" s="190"/>
      <c r="P136" s="190"/>
      <c r="Q136" s="190"/>
      <c r="R136" s="23"/>
    </row>
    <row r="137" spans="1:18">
      <c r="A137" s="27">
        <f t="shared" ca="1" si="26"/>
        <v>45980</v>
      </c>
      <c r="B137" s="20"/>
      <c r="C137" s="21"/>
      <c r="D137" s="20"/>
      <c r="E137" s="21"/>
      <c r="F137" s="22"/>
      <c r="G137" s="22"/>
      <c r="H137" s="34" t="str">
        <f t="shared" si="21"/>
        <v/>
      </c>
      <c r="I137" s="34" t="str">
        <f t="shared" si="22"/>
        <v/>
      </c>
      <c r="J137" s="34" t="str">
        <f t="shared" si="23"/>
        <v/>
      </c>
      <c r="K137" s="34" t="str">
        <f t="shared" si="24"/>
        <v/>
      </c>
      <c r="L137" s="26" t="str">
        <f t="shared" si="25"/>
        <v/>
      </c>
      <c r="M137" s="32"/>
      <c r="N137" s="190"/>
      <c r="O137" s="190"/>
      <c r="P137" s="190"/>
      <c r="Q137" s="190"/>
      <c r="R137" s="23"/>
    </row>
    <row r="138" spans="1:18">
      <c r="A138" s="27">
        <f t="shared" ca="1" si="26"/>
        <v>45981</v>
      </c>
      <c r="B138" s="20"/>
      <c r="C138" s="21"/>
      <c r="D138" s="20"/>
      <c r="E138" s="21"/>
      <c r="F138" s="22"/>
      <c r="G138" s="22"/>
      <c r="H138" s="34" t="str">
        <f t="shared" si="21"/>
        <v/>
      </c>
      <c r="I138" s="34" t="str">
        <f t="shared" si="22"/>
        <v/>
      </c>
      <c r="J138" s="34" t="str">
        <f t="shared" si="23"/>
        <v/>
      </c>
      <c r="K138" s="34" t="str">
        <f t="shared" si="24"/>
        <v/>
      </c>
      <c r="L138" s="26" t="str">
        <f t="shared" si="25"/>
        <v/>
      </c>
      <c r="M138" s="32"/>
      <c r="N138" s="190"/>
      <c r="O138" s="190"/>
      <c r="P138" s="190"/>
      <c r="Q138" s="190"/>
      <c r="R138" s="23"/>
    </row>
    <row r="139" spans="1:18">
      <c r="A139" s="27">
        <f t="shared" ca="1" si="26"/>
        <v>45982</v>
      </c>
      <c r="B139" s="20"/>
      <c r="C139" s="21"/>
      <c r="D139" s="20"/>
      <c r="E139" s="21"/>
      <c r="F139" s="22"/>
      <c r="G139" s="22"/>
      <c r="H139" s="34" t="str">
        <f t="shared" si="21"/>
        <v/>
      </c>
      <c r="I139" s="34" t="str">
        <f t="shared" si="22"/>
        <v/>
      </c>
      <c r="J139" s="34" t="str">
        <f t="shared" si="23"/>
        <v/>
      </c>
      <c r="K139" s="34" t="str">
        <f t="shared" si="24"/>
        <v/>
      </c>
      <c r="L139" s="26" t="str">
        <f t="shared" si="25"/>
        <v/>
      </c>
      <c r="M139" s="32"/>
      <c r="N139" s="190"/>
      <c r="O139" s="190"/>
      <c r="P139" s="190"/>
      <c r="Q139" s="190"/>
      <c r="R139" s="23"/>
    </row>
    <row r="140" spans="1:18">
      <c r="A140" s="27">
        <f t="shared" ca="1" si="26"/>
        <v>45983</v>
      </c>
      <c r="B140" s="20"/>
      <c r="C140" s="21"/>
      <c r="D140" s="20"/>
      <c r="E140" s="21"/>
      <c r="F140" s="22"/>
      <c r="G140" s="22"/>
      <c r="H140" s="34" t="str">
        <f t="shared" si="21"/>
        <v/>
      </c>
      <c r="I140" s="34" t="str">
        <f t="shared" si="22"/>
        <v/>
      </c>
      <c r="J140" s="34" t="str">
        <f t="shared" si="23"/>
        <v/>
      </c>
      <c r="K140" s="34" t="str">
        <f t="shared" si="24"/>
        <v/>
      </c>
      <c r="L140" s="26" t="str">
        <f t="shared" si="25"/>
        <v/>
      </c>
      <c r="M140" s="32"/>
      <c r="N140" s="190"/>
      <c r="O140" s="190"/>
      <c r="P140" s="190"/>
      <c r="Q140" s="190"/>
      <c r="R140" s="23"/>
    </row>
    <row r="141" spans="1:18">
      <c r="A141" s="27">
        <f t="shared" ca="1" si="26"/>
        <v>45984</v>
      </c>
      <c r="B141" s="20"/>
      <c r="C141" s="21"/>
      <c r="D141" s="20"/>
      <c r="E141" s="21"/>
      <c r="F141" s="22"/>
      <c r="G141" s="22"/>
      <c r="H141" s="34" t="str">
        <f t="shared" si="21"/>
        <v/>
      </c>
      <c r="I141" s="34" t="str">
        <f t="shared" si="22"/>
        <v/>
      </c>
      <c r="J141" s="34" t="str">
        <f t="shared" si="23"/>
        <v/>
      </c>
      <c r="K141" s="34" t="str">
        <f t="shared" si="24"/>
        <v/>
      </c>
      <c r="L141" s="26" t="str">
        <f t="shared" si="25"/>
        <v/>
      </c>
      <c r="M141" s="32"/>
      <c r="N141" s="190"/>
      <c r="O141" s="190"/>
      <c r="P141" s="190"/>
      <c r="Q141" s="190"/>
      <c r="R141" s="23"/>
    </row>
    <row r="142" spans="1:18">
      <c r="A142" s="27">
        <f t="shared" ca="1" si="26"/>
        <v>45985</v>
      </c>
      <c r="B142" s="20"/>
      <c r="C142" s="21"/>
      <c r="D142" s="20"/>
      <c r="E142" s="21"/>
      <c r="F142" s="22"/>
      <c r="G142" s="22"/>
      <c r="H142" s="34" t="str">
        <f t="shared" si="21"/>
        <v/>
      </c>
      <c r="I142" s="34" t="str">
        <f t="shared" si="22"/>
        <v/>
      </c>
      <c r="J142" s="34" t="str">
        <f t="shared" si="23"/>
        <v/>
      </c>
      <c r="K142" s="34" t="str">
        <f t="shared" si="24"/>
        <v/>
      </c>
      <c r="L142" s="26" t="str">
        <f t="shared" si="25"/>
        <v/>
      </c>
      <c r="M142" s="32"/>
      <c r="N142" s="190"/>
      <c r="O142" s="190"/>
      <c r="P142" s="190"/>
      <c r="Q142" s="190"/>
      <c r="R142" s="23"/>
    </row>
    <row r="143" spans="1:18">
      <c r="A143" s="27">
        <f t="shared" ca="1" si="26"/>
        <v>45986</v>
      </c>
      <c r="B143" s="20"/>
      <c r="C143" s="21"/>
      <c r="D143" s="20"/>
      <c r="E143" s="21"/>
      <c r="F143" s="22"/>
      <c r="G143" s="22"/>
      <c r="H143" s="34" t="str">
        <f t="shared" si="21"/>
        <v/>
      </c>
      <c r="I143" s="34" t="str">
        <f t="shared" si="22"/>
        <v/>
      </c>
      <c r="J143" s="34" t="str">
        <f t="shared" si="23"/>
        <v/>
      </c>
      <c r="K143" s="34" t="str">
        <f t="shared" si="24"/>
        <v/>
      </c>
      <c r="L143" s="26" t="str">
        <f t="shared" si="25"/>
        <v/>
      </c>
      <c r="M143" s="32"/>
      <c r="N143" s="190"/>
      <c r="O143" s="190"/>
      <c r="P143" s="190"/>
      <c r="Q143" s="190"/>
      <c r="R143" s="23"/>
    </row>
    <row r="144" spans="1:18">
      <c r="A144" s="27">
        <f t="shared" ca="1" si="26"/>
        <v>45987</v>
      </c>
      <c r="B144" s="20"/>
      <c r="C144" s="21"/>
      <c r="D144" s="20"/>
      <c r="E144" s="21"/>
      <c r="F144" s="22"/>
      <c r="G144" s="22"/>
      <c r="H144" s="34" t="str">
        <f t="shared" si="21"/>
        <v/>
      </c>
      <c r="I144" s="34" t="str">
        <f t="shared" si="22"/>
        <v/>
      </c>
      <c r="J144" s="34" t="str">
        <f t="shared" si="23"/>
        <v/>
      </c>
      <c r="K144" s="34" t="str">
        <f t="shared" si="24"/>
        <v/>
      </c>
      <c r="L144" s="26" t="str">
        <f t="shared" si="25"/>
        <v/>
      </c>
      <c r="M144" s="32"/>
      <c r="N144" s="190"/>
      <c r="O144" s="190"/>
      <c r="P144" s="190"/>
      <c r="Q144" s="190"/>
      <c r="R144" s="23"/>
    </row>
    <row r="145" spans="1:22">
      <c r="A145" s="27">
        <f t="shared" ca="1" si="26"/>
        <v>45988</v>
      </c>
      <c r="B145" s="20"/>
      <c r="C145" s="21"/>
      <c r="D145" s="20"/>
      <c r="E145" s="21"/>
      <c r="F145" s="22"/>
      <c r="G145" s="22"/>
      <c r="H145" s="34" t="str">
        <f t="shared" si="21"/>
        <v/>
      </c>
      <c r="I145" s="34" t="str">
        <f t="shared" si="22"/>
        <v/>
      </c>
      <c r="J145" s="34" t="str">
        <f t="shared" si="23"/>
        <v/>
      </c>
      <c r="K145" s="34" t="str">
        <f t="shared" si="24"/>
        <v/>
      </c>
      <c r="L145" s="26" t="str">
        <f t="shared" si="25"/>
        <v/>
      </c>
      <c r="M145" s="32"/>
      <c r="N145" s="190"/>
      <c r="O145" s="190"/>
      <c r="P145" s="190"/>
      <c r="Q145" s="190"/>
      <c r="R145" s="23"/>
    </row>
    <row r="146" spans="1:22">
      <c r="A146" s="27">
        <f t="shared" ca="1" si="26"/>
        <v>45989</v>
      </c>
      <c r="B146" s="20"/>
      <c r="C146" s="21"/>
      <c r="D146" s="20"/>
      <c r="E146" s="21"/>
      <c r="F146" s="22"/>
      <c r="G146" s="22"/>
      <c r="H146" s="34" t="str">
        <f t="shared" si="21"/>
        <v/>
      </c>
      <c r="I146" s="34" t="str">
        <f t="shared" si="22"/>
        <v/>
      </c>
      <c r="J146" s="34" t="str">
        <f t="shared" si="23"/>
        <v/>
      </c>
      <c r="K146" s="34" t="str">
        <f t="shared" si="24"/>
        <v/>
      </c>
      <c r="L146" s="26" t="str">
        <f t="shared" si="25"/>
        <v/>
      </c>
      <c r="M146" s="32"/>
      <c r="N146" s="190"/>
      <c r="O146" s="190"/>
      <c r="P146" s="190"/>
      <c r="Q146" s="190"/>
      <c r="R146" s="23"/>
    </row>
    <row r="147" spans="1:22">
      <c r="A147" s="27">
        <f t="shared" ca="1" si="26"/>
        <v>45990</v>
      </c>
      <c r="B147" s="20"/>
      <c r="C147" s="21"/>
      <c r="D147" s="20"/>
      <c r="E147" s="21"/>
      <c r="F147" s="22"/>
      <c r="G147" s="22"/>
      <c r="H147" s="34" t="str">
        <f t="shared" si="21"/>
        <v/>
      </c>
      <c r="I147" s="34" t="str">
        <f t="shared" si="22"/>
        <v/>
      </c>
      <c r="J147" s="34" t="str">
        <f t="shared" si="23"/>
        <v/>
      </c>
      <c r="K147" s="34" t="str">
        <f t="shared" si="24"/>
        <v/>
      </c>
      <c r="L147" s="26" t="str">
        <f t="shared" si="25"/>
        <v/>
      </c>
      <c r="M147" s="32"/>
      <c r="N147" s="190"/>
      <c r="O147" s="190"/>
      <c r="P147" s="190"/>
      <c r="Q147" s="190"/>
      <c r="R147" s="23"/>
    </row>
    <row r="148" spans="1:22">
      <c r="A148" s="27">
        <f t="shared" ca="1" si="26"/>
        <v>45991</v>
      </c>
      <c r="B148" s="20"/>
      <c r="C148" s="21"/>
      <c r="D148" s="20"/>
      <c r="E148" s="21"/>
      <c r="F148" s="22"/>
      <c r="G148" s="22"/>
      <c r="H148" s="34" t="str">
        <f t="shared" si="21"/>
        <v/>
      </c>
      <c r="I148" s="34" t="str">
        <f t="shared" si="22"/>
        <v/>
      </c>
      <c r="J148" s="34" t="str">
        <f t="shared" si="23"/>
        <v/>
      </c>
      <c r="K148" s="34" t="str">
        <f t="shared" si="24"/>
        <v/>
      </c>
      <c r="L148" s="26" t="str">
        <f>IF(AND($B148="",$D148=""),"",($C148-$B148-$F148)+($E148-$D148-$G148))</f>
        <v/>
      </c>
      <c r="M148" s="32"/>
      <c r="N148" s="190"/>
      <c r="O148" s="190"/>
      <c r="P148" s="190"/>
      <c r="Q148" s="190"/>
      <c r="R148" s="23"/>
    </row>
    <row r="149" spans="1:22">
      <c r="A149" s="27">
        <f t="shared" ca="1" si="26"/>
        <v>45992</v>
      </c>
      <c r="B149" s="20"/>
      <c r="C149" s="21"/>
      <c r="D149" s="20"/>
      <c r="E149" s="21"/>
      <c r="F149" s="22"/>
      <c r="G149" s="22"/>
      <c r="H149" s="34" t="str">
        <f t="shared" si="21"/>
        <v/>
      </c>
      <c r="I149" s="34" t="str">
        <f t="shared" si="22"/>
        <v/>
      </c>
      <c r="J149" s="34" t="str">
        <f t="shared" si="23"/>
        <v/>
      </c>
      <c r="K149" s="34" t="str">
        <f t="shared" si="24"/>
        <v/>
      </c>
      <c r="L149" s="26" t="str">
        <f>IF(AND($B149="",$D149=""),"",($C149-$B149-$F149)+($E149-$D149-$G149))</f>
        <v/>
      </c>
      <c r="M149" s="32"/>
      <c r="N149" s="190"/>
      <c r="O149" s="190"/>
      <c r="P149" s="190"/>
      <c r="Q149" s="190"/>
      <c r="R149" s="23"/>
    </row>
    <row r="150" spans="1:22">
      <c r="A150" s="5" t="s">
        <v>11</v>
      </c>
      <c r="B150" s="191"/>
      <c r="C150" s="192"/>
      <c r="D150" s="191"/>
      <c r="E150" s="192"/>
      <c r="F150" s="26" t="str">
        <f>IF(SUM($F119:$F149)=0,"",SUM($F119:$F149))</f>
        <v/>
      </c>
      <c r="G150" s="26" t="str">
        <f>IF(SUM($G119:$G149)=0,"",SUM($G119:$G149))</f>
        <v/>
      </c>
      <c r="H150" s="26" t="str">
        <f>IF(SUM(H119:H149)=0,"",SUM(H119:H149))</f>
        <v/>
      </c>
      <c r="I150" s="26" t="str">
        <f>IF(SUM(I119:I149)=0,"",SUM(I119:I149))</f>
        <v/>
      </c>
      <c r="J150" s="26" t="str">
        <f t="shared" ref="J150:K150" si="27">IF(SUM(J119:J149)=0,"",SUM(J119:J149))</f>
        <v/>
      </c>
      <c r="K150" s="26" t="str">
        <f t="shared" si="27"/>
        <v/>
      </c>
      <c r="L150" s="26" t="str">
        <f>IF(SUM($L119:$L149)=0,"",SUM($L119:$L149))</f>
        <v/>
      </c>
      <c r="M150" s="33"/>
      <c r="N150" s="193"/>
      <c r="O150" s="193"/>
      <c r="P150" s="193"/>
      <c r="Q150" s="193"/>
      <c r="R150" s="6"/>
    </row>
    <row r="152" spans="1:22" ht="27" customHeight="1">
      <c r="A152" s="194" t="s">
        <v>22</v>
      </c>
      <c r="B152" s="189" t="s">
        <v>103</v>
      </c>
      <c r="C152" s="189"/>
      <c r="D152" s="189"/>
      <c r="E152" s="189"/>
      <c r="F152" s="189" t="s">
        <v>23</v>
      </c>
      <c r="G152" s="189"/>
      <c r="H152" s="189" t="s">
        <v>88</v>
      </c>
      <c r="I152" s="189"/>
      <c r="J152" s="189"/>
      <c r="K152" s="189"/>
      <c r="L152" s="189" t="s">
        <v>87</v>
      </c>
      <c r="M152" s="195" t="s">
        <v>96</v>
      </c>
      <c r="N152" s="194" t="s">
        <v>25</v>
      </c>
      <c r="O152" s="194"/>
      <c r="P152" s="194"/>
      <c r="Q152" s="194"/>
      <c r="R152" s="189" t="s">
        <v>100</v>
      </c>
    </row>
    <row r="153" spans="1:22" ht="14.25" customHeight="1">
      <c r="A153" s="194"/>
      <c r="B153" s="189" t="s">
        <v>82</v>
      </c>
      <c r="C153" s="189"/>
      <c r="D153" s="189" t="s">
        <v>84</v>
      </c>
      <c r="E153" s="189"/>
      <c r="F153" s="189"/>
      <c r="G153" s="189"/>
      <c r="H153" s="189" t="s">
        <v>90</v>
      </c>
      <c r="I153" s="189"/>
      <c r="J153" s="189" t="s">
        <v>89</v>
      </c>
      <c r="K153" s="189"/>
      <c r="L153" s="189"/>
      <c r="M153" s="196"/>
      <c r="N153" s="194"/>
      <c r="O153" s="194"/>
      <c r="P153" s="194"/>
      <c r="Q153" s="194"/>
      <c r="R153" s="189"/>
    </row>
    <row r="154" spans="1:22">
      <c r="A154" s="194"/>
      <c r="B154" s="43" t="s">
        <v>26</v>
      </c>
      <c r="C154" s="43" t="s">
        <v>27</v>
      </c>
      <c r="D154" s="43" t="s">
        <v>26</v>
      </c>
      <c r="E154" s="43" t="s">
        <v>27</v>
      </c>
      <c r="F154" s="44" t="s">
        <v>85</v>
      </c>
      <c r="G154" s="44" t="s">
        <v>86</v>
      </c>
      <c r="H154" s="44" t="s">
        <v>81</v>
      </c>
      <c r="I154" s="44" t="s">
        <v>83</v>
      </c>
      <c r="J154" s="44" t="s">
        <v>81</v>
      </c>
      <c r="K154" s="44" t="s">
        <v>95</v>
      </c>
      <c r="L154" s="189"/>
      <c r="M154" s="197"/>
      <c r="N154" s="194"/>
      <c r="O154" s="194"/>
      <c r="P154" s="194"/>
      <c r="Q154" s="194"/>
      <c r="R154" s="194"/>
    </row>
    <row r="155" spans="1:22">
      <c r="A155" s="27" cm="1">
        <f t="array" aca="1" ref="A155" ca="1">DATE("2025","8"+4,IFERROR(INDIRECT(T1),"1"))</f>
        <v>45992</v>
      </c>
      <c r="B155" s="20"/>
      <c r="C155" s="21"/>
      <c r="D155" s="20"/>
      <c r="E155" s="21"/>
      <c r="F155" s="22"/>
      <c r="G155" s="22"/>
      <c r="H155" s="34" t="str">
        <f>IF(OR(B155="",LEFT(M155,1)="✓"),"",C155-B155-F155)</f>
        <v/>
      </c>
      <c r="I155" s="34" t="str">
        <f>IF(OR(D155="",LEFT(M155,1)="✓"),"",E155-D155-G155)</f>
        <v/>
      </c>
      <c r="J155" s="34" t="str">
        <f>IF(AND(B155&lt;&gt;"",M155="✓所定"),C155-B155-F155,"")</f>
        <v/>
      </c>
      <c r="K155" s="34" t="str">
        <f>IF(AND(B155&lt;&gt;"",M155="✓法定"),C155-B155-F155,"")</f>
        <v/>
      </c>
      <c r="L155" s="26" t="str">
        <f t="shared" ref="L155:L185" si="28">IF(AND($B155="",$D155=""),"",($C155-$B155-$F155)+($E155-$D155-$G155))</f>
        <v/>
      </c>
      <c r="M155" s="32"/>
      <c r="N155" s="190"/>
      <c r="O155" s="190"/>
      <c r="P155" s="190"/>
      <c r="Q155" s="190"/>
      <c r="R155" s="23"/>
      <c r="V155" s="1" t="s">
        <v>171</v>
      </c>
    </row>
    <row r="156" spans="1:22">
      <c r="A156" s="27">
        <f ca="1">A155+1</f>
        <v>45993</v>
      </c>
      <c r="B156" s="20"/>
      <c r="C156" s="21"/>
      <c r="D156" s="20"/>
      <c r="E156" s="21"/>
      <c r="F156" s="22"/>
      <c r="G156" s="22"/>
      <c r="H156" s="34" t="str">
        <f t="shared" ref="H156:H185" si="29">IF(OR(B156="",LEFT(M156,1)="✓"),"",C156-B156-F156)</f>
        <v/>
      </c>
      <c r="I156" s="34" t="str">
        <f t="shared" ref="I156:I185" si="30">IF(OR(D156="",LEFT(M156,1)="✓"),"",E156-D156-G156)</f>
        <v/>
      </c>
      <c r="J156" s="34" t="str">
        <f t="shared" ref="J156:J185" si="31">IF(AND(B156&lt;&gt;"",M156="✓所定"),C156-B156-F156,"")</f>
        <v/>
      </c>
      <c r="K156" s="34" t="str">
        <f t="shared" ref="K156:K185" si="32">IF(AND(B156&lt;&gt;"",M156="✓法定"),C156-B156-F156,"")</f>
        <v/>
      </c>
      <c r="L156" s="26" t="str">
        <f t="shared" si="28"/>
        <v/>
      </c>
      <c r="M156" s="32"/>
      <c r="N156" s="190"/>
      <c r="O156" s="190"/>
      <c r="P156" s="190"/>
      <c r="Q156" s="190"/>
      <c r="R156" s="23"/>
      <c r="V156" s="1" t="s">
        <v>172</v>
      </c>
    </row>
    <row r="157" spans="1:22">
      <c r="A157" s="27">
        <f t="shared" ref="A157:A185" ca="1" si="33">A156+1</f>
        <v>45994</v>
      </c>
      <c r="B157" s="20"/>
      <c r="C157" s="21"/>
      <c r="D157" s="20"/>
      <c r="E157" s="21"/>
      <c r="F157" s="22"/>
      <c r="G157" s="22"/>
      <c r="H157" s="34" t="str">
        <f t="shared" si="29"/>
        <v/>
      </c>
      <c r="I157" s="34" t="str">
        <f t="shared" si="30"/>
        <v/>
      </c>
      <c r="J157" s="34" t="str">
        <f t="shared" si="31"/>
        <v/>
      </c>
      <c r="K157" s="34" t="str">
        <f t="shared" si="32"/>
        <v/>
      </c>
      <c r="L157" s="26" t="str">
        <f t="shared" si="28"/>
        <v/>
      </c>
      <c r="M157" s="32"/>
      <c r="N157" s="190"/>
      <c r="O157" s="190"/>
      <c r="P157" s="190"/>
      <c r="Q157" s="190"/>
      <c r="R157" s="23"/>
    </row>
    <row r="158" spans="1:22">
      <c r="A158" s="27">
        <f t="shared" ca="1" si="33"/>
        <v>45995</v>
      </c>
      <c r="B158" s="20"/>
      <c r="C158" s="21"/>
      <c r="D158" s="20"/>
      <c r="E158" s="21"/>
      <c r="F158" s="22"/>
      <c r="G158" s="22"/>
      <c r="H158" s="34" t="str">
        <f t="shared" si="29"/>
        <v/>
      </c>
      <c r="I158" s="34" t="str">
        <f t="shared" si="30"/>
        <v/>
      </c>
      <c r="J158" s="34" t="str">
        <f t="shared" si="31"/>
        <v/>
      </c>
      <c r="K158" s="34" t="str">
        <f t="shared" si="32"/>
        <v/>
      </c>
      <c r="L158" s="26" t="str">
        <f t="shared" si="28"/>
        <v/>
      </c>
      <c r="M158" s="32"/>
      <c r="N158" s="190"/>
      <c r="O158" s="190"/>
      <c r="P158" s="190"/>
      <c r="Q158" s="190"/>
      <c r="R158" s="23"/>
    </row>
    <row r="159" spans="1:22">
      <c r="A159" s="27">
        <f t="shared" ca="1" si="33"/>
        <v>45996</v>
      </c>
      <c r="B159" s="20"/>
      <c r="C159" s="21"/>
      <c r="D159" s="20"/>
      <c r="E159" s="21"/>
      <c r="F159" s="22"/>
      <c r="G159" s="22"/>
      <c r="H159" s="34" t="str">
        <f t="shared" si="29"/>
        <v/>
      </c>
      <c r="I159" s="34" t="str">
        <f t="shared" si="30"/>
        <v/>
      </c>
      <c r="J159" s="34" t="str">
        <f t="shared" si="31"/>
        <v/>
      </c>
      <c r="K159" s="34" t="str">
        <f t="shared" si="32"/>
        <v/>
      </c>
      <c r="L159" s="26" t="str">
        <f t="shared" si="28"/>
        <v/>
      </c>
      <c r="M159" s="32"/>
      <c r="N159" s="190"/>
      <c r="O159" s="190"/>
      <c r="P159" s="190"/>
      <c r="Q159" s="190"/>
      <c r="R159" s="23"/>
    </row>
    <row r="160" spans="1:22">
      <c r="A160" s="27">
        <f t="shared" ca="1" si="33"/>
        <v>45997</v>
      </c>
      <c r="B160" s="20"/>
      <c r="C160" s="21"/>
      <c r="D160" s="20"/>
      <c r="E160" s="21"/>
      <c r="F160" s="22"/>
      <c r="G160" s="22"/>
      <c r="H160" s="34" t="str">
        <f t="shared" si="29"/>
        <v/>
      </c>
      <c r="I160" s="34" t="str">
        <f t="shared" si="30"/>
        <v/>
      </c>
      <c r="J160" s="34" t="str">
        <f t="shared" si="31"/>
        <v/>
      </c>
      <c r="K160" s="34" t="str">
        <f t="shared" si="32"/>
        <v/>
      </c>
      <c r="L160" s="26" t="str">
        <f t="shared" si="28"/>
        <v/>
      </c>
      <c r="M160" s="32"/>
      <c r="N160" s="190"/>
      <c r="O160" s="190"/>
      <c r="P160" s="190"/>
      <c r="Q160" s="190"/>
      <c r="R160" s="23"/>
    </row>
    <row r="161" spans="1:18">
      <c r="A161" s="27">
        <f t="shared" ca="1" si="33"/>
        <v>45998</v>
      </c>
      <c r="B161" s="20"/>
      <c r="C161" s="21"/>
      <c r="D161" s="20"/>
      <c r="E161" s="21"/>
      <c r="F161" s="22"/>
      <c r="G161" s="22"/>
      <c r="H161" s="34" t="str">
        <f t="shared" si="29"/>
        <v/>
      </c>
      <c r="I161" s="34" t="str">
        <f t="shared" si="30"/>
        <v/>
      </c>
      <c r="J161" s="34" t="str">
        <f t="shared" si="31"/>
        <v/>
      </c>
      <c r="K161" s="34" t="str">
        <f t="shared" si="32"/>
        <v/>
      </c>
      <c r="L161" s="26" t="str">
        <f t="shared" si="28"/>
        <v/>
      </c>
      <c r="M161" s="32"/>
      <c r="N161" s="190"/>
      <c r="O161" s="190"/>
      <c r="P161" s="190"/>
      <c r="Q161" s="190"/>
      <c r="R161" s="23"/>
    </row>
    <row r="162" spans="1:18">
      <c r="A162" s="27">
        <f t="shared" ca="1" si="33"/>
        <v>45999</v>
      </c>
      <c r="B162" s="20"/>
      <c r="C162" s="21"/>
      <c r="D162" s="20"/>
      <c r="E162" s="21"/>
      <c r="F162" s="22"/>
      <c r="G162" s="22"/>
      <c r="H162" s="34" t="str">
        <f t="shared" si="29"/>
        <v/>
      </c>
      <c r="I162" s="34" t="str">
        <f t="shared" si="30"/>
        <v/>
      </c>
      <c r="J162" s="34" t="str">
        <f t="shared" si="31"/>
        <v/>
      </c>
      <c r="K162" s="34" t="str">
        <f t="shared" si="32"/>
        <v/>
      </c>
      <c r="L162" s="26" t="str">
        <f t="shared" si="28"/>
        <v/>
      </c>
      <c r="M162" s="32"/>
      <c r="N162" s="190"/>
      <c r="O162" s="190"/>
      <c r="P162" s="190"/>
      <c r="Q162" s="190"/>
      <c r="R162" s="23"/>
    </row>
    <row r="163" spans="1:18">
      <c r="A163" s="27">
        <f t="shared" ca="1" si="33"/>
        <v>46000</v>
      </c>
      <c r="B163" s="20"/>
      <c r="C163" s="21"/>
      <c r="D163" s="20"/>
      <c r="E163" s="21"/>
      <c r="F163" s="22"/>
      <c r="G163" s="22"/>
      <c r="H163" s="34" t="str">
        <f t="shared" si="29"/>
        <v/>
      </c>
      <c r="I163" s="34" t="str">
        <f t="shared" si="30"/>
        <v/>
      </c>
      <c r="J163" s="34" t="str">
        <f t="shared" si="31"/>
        <v/>
      </c>
      <c r="K163" s="34" t="str">
        <f t="shared" si="32"/>
        <v/>
      </c>
      <c r="L163" s="26" t="str">
        <f t="shared" si="28"/>
        <v/>
      </c>
      <c r="M163" s="32"/>
      <c r="N163" s="190"/>
      <c r="O163" s="190"/>
      <c r="P163" s="190"/>
      <c r="Q163" s="190"/>
      <c r="R163" s="23"/>
    </row>
    <row r="164" spans="1:18">
      <c r="A164" s="27">
        <f t="shared" ca="1" si="33"/>
        <v>46001</v>
      </c>
      <c r="B164" s="20"/>
      <c r="C164" s="21"/>
      <c r="D164" s="20"/>
      <c r="E164" s="21"/>
      <c r="F164" s="22"/>
      <c r="G164" s="22"/>
      <c r="H164" s="34" t="str">
        <f t="shared" si="29"/>
        <v/>
      </c>
      <c r="I164" s="34" t="str">
        <f t="shared" si="30"/>
        <v/>
      </c>
      <c r="J164" s="34" t="str">
        <f t="shared" si="31"/>
        <v/>
      </c>
      <c r="K164" s="34" t="str">
        <f t="shared" si="32"/>
        <v/>
      </c>
      <c r="L164" s="26" t="str">
        <f t="shared" si="28"/>
        <v/>
      </c>
      <c r="M164" s="32"/>
      <c r="N164" s="190"/>
      <c r="O164" s="190"/>
      <c r="P164" s="190"/>
      <c r="Q164" s="190"/>
      <c r="R164" s="23"/>
    </row>
    <row r="165" spans="1:18">
      <c r="A165" s="27">
        <f t="shared" ca="1" si="33"/>
        <v>46002</v>
      </c>
      <c r="B165" s="20"/>
      <c r="C165" s="21"/>
      <c r="D165" s="20"/>
      <c r="E165" s="21"/>
      <c r="F165" s="22"/>
      <c r="G165" s="22"/>
      <c r="H165" s="34" t="str">
        <f t="shared" si="29"/>
        <v/>
      </c>
      <c r="I165" s="34" t="str">
        <f t="shared" si="30"/>
        <v/>
      </c>
      <c r="J165" s="34" t="str">
        <f t="shared" si="31"/>
        <v/>
      </c>
      <c r="K165" s="34" t="str">
        <f t="shared" si="32"/>
        <v/>
      </c>
      <c r="L165" s="26" t="str">
        <f t="shared" si="28"/>
        <v/>
      </c>
      <c r="M165" s="32"/>
      <c r="N165" s="190"/>
      <c r="O165" s="190"/>
      <c r="P165" s="190"/>
      <c r="Q165" s="190"/>
      <c r="R165" s="23"/>
    </row>
    <row r="166" spans="1:18">
      <c r="A166" s="27">
        <f t="shared" ca="1" si="33"/>
        <v>46003</v>
      </c>
      <c r="B166" s="20"/>
      <c r="C166" s="21"/>
      <c r="D166" s="20"/>
      <c r="E166" s="21"/>
      <c r="F166" s="22"/>
      <c r="G166" s="22"/>
      <c r="H166" s="34" t="str">
        <f t="shared" si="29"/>
        <v/>
      </c>
      <c r="I166" s="34" t="str">
        <f t="shared" si="30"/>
        <v/>
      </c>
      <c r="J166" s="34" t="str">
        <f t="shared" si="31"/>
        <v/>
      </c>
      <c r="K166" s="34" t="str">
        <f t="shared" si="32"/>
        <v/>
      </c>
      <c r="L166" s="26" t="str">
        <f t="shared" si="28"/>
        <v/>
      </c>
      <c r="M166" s="32"/>
      <c r="N166" s="190"/>
      <c r="O166" s="190"/>
      <c r="P166" s="190"/>
      <c r="Q166" s="190"/>
      <c r="R166" s="23"/>
    </row>
    <row r="167" spans="1:18">
      <c r="A167" s="27">
        <f t="shared" ca="1" si="33"/>
        <v>46004</v>
      </c>
      <c r="B167" s="20"/>
      <c r="C167" s="21"/>
      <c r="D167" s="20"/>
      <c r="E167" s="21"/>
      <c r="F167" s="22"/>
      <c r="G167" s="22"/>
      <c r="H167" s="34" t="str">
        <f t="shared" si="29"/>
        <v/>
      </c>
      <c r="I167" s="34" t="str">
        <f t="shared" si="30"/>
        <v/>
      </c>
      <c r="J167" s="34" t="str">
        <f t="shared" si="31"/>
        <v/>
      </c>
      <c r="K167" s="34" t="str">
        <f t="shared" si="32"/>
        <v/>
      </c>
      <c r="L167" s="26" t="str">
        <f t="shared" si="28"/>
        <v/>
      </c>
      <c r="M167" s="32"/>
      <c r="N167" s="190"/>
      <c r="O167" s="190"/>
      <c r="P167" s="190"/>
      <c r="Q167" s="190"/>
      <c r="R167" s="23"/>
    </row>
    <row r="168" spans="1:18">
      <c r="A168" s="27">
        <f t="shared" ca="1" si="33"/>
        <v>46005</v>
      </c>
      <c r="B168" s="20"/>
      <c r="C168" s="21"/>
      <c r="D168" s="20"/>
      <c r="E168" s="21"/>
      <c r="F168" s="22"/>
      <c r="G168" s="22"/>
      <c r="H168" s="34" t="str">
        <f t="shared" si="29"/>
        <v/>
      </c>
      <c r="I168" s="34" t="str">
        <f t="shared" si="30"/>
        <v/>
      </c>
      <c r="J168" s="34" t="str">
        <f t="shared" si="31"/>
        <v/>
      </c>
      <c r="K168" s="34" t="str">
        <f t="shared" si="32"/>
        <v/>
      </c>
      <c r="L168" s="26" t="str">
        <f t="shared" si="28"/>
        <v/>
      </c>
      <c r="M168" s="32"/>
      <c r="N168" s="190"/>
      <c r="O168" s="190"/>
      <c r="P168" s="190"/>
      <c r="Q168" s="190"/>
      <c r="R168" s="23"/>
    </row>
    <row r="169" spans="1:18">
      <c r="A169" s="27">
        <f t="shared" ca="1" si="33"/>
        <v>46006</v>
      </c>
      <c r="B169" s="20"/>
      <c r="C169" s="21"/>
      <c r="D169" s="20"/>
      <c r="E169" s="21"/>
      <c r="F169" s="22"/>
      <c r="G169" s="22"/>
      <c r="H169" s="34" t="str">
        <f t="shared" si="29"/>
        <v/>
      </c>
      <c r="I169" s="34" t="str">
        <f t="shared" si="30"/>
        <v/>
      </c>
      <c r="J169" s="34" t="str">
        <f t="shared" si="31"/>
        <v/>
      </c>
      <c r="K169" s="34" t="str">
        <f t="shared" si="32"/>
        <v/>
      </c>
      <c r="L169" s="26" t="str">
        <f t="shared" si="28"/>
        <v/>
      </c>
      <c r="M169" s="32"/>
      <c r="N169" s="190"/>
      <c r="O169" s="190"/>
      <c r="P169" s="190"/>
      <c r="Q169" s="190"/>
      <c r="R169" s="23"/>
    </row>
    <row r="170" spans="1:18">
      <c r="A170" s="27">
        <f t="shared" ca="1" si="33"/>
        <v>46007</v>
      </c>
      <c r="B170" s="20"/>
      <c r="C170" s="21"/>
      <c r="D170" s="20"/>
      <c r="E170" s="21"/>
      <c r="F170" s="22"/>
      <c r="G170" s="22"/>
      <c r="H170" s="34" t="str">
        <f t="shared" si="29"/>
        <v/>
      </c>
      <c r="I170" s="34" t="str">
        <f t="shared" si="30"/>
        <v/>
      </c>
      <c r="J170" s="34" t="str">
        <f t="shared" si="31"/>
        <v/>
      </c>
      <c r="K170" s="34" t="str">
        <f t="shared" si="32"/>
        <v/>
      </c>
      <c r="L170" s="26" t="str">
        <f t="shared" si="28"/>
        <v/>
      </c>
      <c r="M170" s="32"/>
      <c r="N170" s="190"/>
      <c r="O170" s="190"/>
      <c r="P170" s="190"/>
      <c r="Q170" s="190"/>
      <c r="R170" s="23"/>
    </row>
    <row r="171" spans="1:18">
      <c r="A171" s="27">
        <f t="shared" ca="1" si="33"/>
        <v>46008</v>
      </c>
      <c r="B171" s="20"/>
      <c r="C171" s="21"/>
      <c r="D171" s="20"/>
      <c r="E171" s="21"/>
      <c r="F171" s="22"/>
      <c r="G171" s="22"/>
      <c r="H171" s="34" t="str">
        <f t="shared" si="29"/>
        <v/>
      </c>
      <c r="I171" s="34" t="str">
        <f t="shared" si="30"/>
        <v/>
      </c>
      <c r="J171" s="34" t="str">
        <f t="shared" si="31"/>
        <v/>
      </c>
      <c r="K171" s="34" t="str">
        <f t="shared" si="32"/>
        <v/>
      </c>
      <c r="L171" s="26" t="str">
        <f t="shared" si="28"/>
        <v/>
      </c>
      <c r="M171" s="32"/>
      <c r="N171" s="190"/>
      <c r="O171" s="190"/>
      <c r="P171" s="190"/>
      <c r="Q171" s="190"/>
      <c r="R171" s="23"/>
    </row>
    <row r="172" spans="1:18">
      <c r="A172" s="27">
        <f t="shared" ca="1" si="33"/>
        <v>46009</v>
      </c>
      <c r="B172" s="20"/>
      <c r="C172" s="21"/>
      <c r="D172" s="20"/>
      <c r="E172" s="21"/>
      <c r="F172" s="22"/>
      <c r="G172" s="22"/>
      <c r="H172" s="34" t="str">
        <f t="shared" si="29"/>
        <v/>
      </c>
      <c r="I172" s="34" t="str">
        <f t="shared" si="30"/>
        <v/>
      </c>
      <c r="J172" s="34" t="str">
        <f t="shared" si="31"/>
        <v/>
      </c>
      <c r="K172" s="34" t="str">
        <f t="shared" si="32"/>
        <v/>
      </c>
      <c r="L172" s="26" t="str">
        <f t="shared" si="28"/>
        <v/>
      </c>
      <c r="M172" s="32"/>
      <c r="N172" s="190"/>
      <c r="O172" s="190"/>
      <c r="P172" s="190"/>
      <c r="Q172" s="190"/>
      <c r="R172" s="23"/>
    </row>
    <row r="173" spans="1:18">
      <c r="A173" s="27">
        <f t="shared" ca="1" si="33"/>
        <v>46010</v>
      </c>
      <c r="B173" s="20"/>
      <c r="C173" s="21"/>
      <c r="D173" s="20"/>
      <c r="E173" s="21"/>
      <c r="F173" s="22"/>
      <c r="G173" s="22"/>
      <c r="H173" s="34" t="str">
        <f t="shared" si="29"/>
        <v/>
      </c>
      <c r="I173" s="34" t="str">
        <f t="shared" si="30"/>
        <v/>
      </c>
      <c r="J173" s="34" t="str">
        <f t="shared" si="31"/>
        <v/>
      </c>
      <c r="K173" s="34" t="str">
        <f t="shared" si="32"/>
        <v/>
      </c>
      <c r="L173" s="26" t="str">
        <f t="shared" si="28"/>
        <v/>
      </c>
      <c r="M173" s="32"/>
      <c r="N173" s="190"/>
      <c r="O173" s="190"/>
      <c r="P173" s="190"/>
      <c r="Q173" s="190"/>
      <c r="R173" s="23"/>
    </row>
    <row r="174" spans="1:18">
      <c r="A174" s="27">
        <f t="shared" ca="1" si="33"/>
        <v>46011</v>
      </c>
      <c r="B174" s="20"/>
      <c r="C174" s="21"/>
      <c r="D174" s="20"/>
      <c r="E174" s="21"/>
      <c r="F174" s="22"/>
      <c r="G174" s="22"/>
      <c r="H174" s="34" t="str">
        <f t="shared" si="29"/>
        <v/>
      </c>
      <c r="I174" s="34" t="str">
        <f t="shared" si="30"/>
        <v/>
      </c>
      <c r="J174" s="34" t="str">
        <f t="shared" si="31"/>
        <v/>
      </c>
      <c r="K174" s="34" t="str">
        <f t="shared" si="32"/>
        <v/>
      </c>
      <c r="L174" s="26" t="str">
        <f t="shared" si="28"/>
        <v/>
      </c>
      <c r="M174" s="32"/>
      <c r="N174" s="190"/>
      <c r="O174" s="190"/>
      <c r="P174" s="190"/>
      <c r="Q174" s="190"/>
      <c r="R174" s="23"/>
    </row>
    <row r="175" spans="1:18">
      <c r="A175" s="27">
        <f t="shared" ca="1" si="33"/>
        <v>46012</v>
      </c>
      <c r="B175" s="20"/>
      <c r="C175" s="21"/>
      <c r="D175" s="20"/>
      <c r="E175" s="21"/>
      <c r="F175" s="22"/>
      <c r="G175" s="22"/>
      <c r="H175" s="34" t="str">
        <f t="shared" si="29"/>
        <v/>
      </c>
      <c r="I175" s="34" t="str">
        <f t="shared" si="30"/>
        <v/>
      </c>
      <c r="J175" s="34" t="str">
        <f t="shared" si="31"/>
        <v/>
      </c>
      <c r="K175" s="34" t="str">
        <f t="shared" si="32"/>
        <v/>
      </c>
      <c r="L175" s="26" t="str">
        <f t="shared" si="28"/>
        <v/>
      </c>
      <c r="M175" s="32"/>
      <c r="N175" s="190"/>
      <c r="O175" s="190"/>
      <c r="P175" s="190"/>
      <c r="Q175" s="190"/>
      <c r="R175" s="23"/>
    </row>
    <row r="176" spans="1:18">
      <c r="A176" s="27">
        <f t="shared" ca="1" si="33"/>
        <v>46013</v>
      </c>
      <c r="B176" s="20"/>
      <c r="C176" s="21"/>
      <c r="D176" s="20"/>
      <c r="E176" s="21"/>
      <c r="F176" s="22"/>
      <c r="G176" s="22"/>
      <c r="H176" s="34" t="str">
        <f t="shared" si="29"/>
        <v/>
      </c>
      <c r="I176" s="34" t="str">
        <f t="shared" si="30"/>
        <v/>
      </c>
      <c r="J176" s="34" t="str">
        <f t="shared" si="31"/>
        <v/>
      </c>
      <c r="K176" s="34" t="str">
        <f t="shared" si="32"/>
        <v/>
      </c>
      <c r="L176" s="26" t="str">
        <f t="shared" si="28"/>
        <v/>
      </c>
      <c r="M176" s="32"/>
      <c r="N176" s="190"/>
      <c r="O176" s="190"/>
      <c r="P176" s="190"/>
      <c r="Q176" s="190"/>
      <c r="R176" s="23"/>
    </row>
    <row r="177" spans="1:22">
      <c r="A177" s="27">
        <f t="shared" ca="1" si="33"/>
        <v>46014</v>
      </c>
      <c r="B177" s="20"/>
      <c r="C177" s="21"/>
      <c r="D177" s="20"/>
      <c r="E177" s="21"/>
      <c r="F177" s="22"/>
      <c r="G177" s="22"/>
      <c r="H177" s="34" t="str">
        <f t="shared" si="29"/>
        <v/>
      </c>
      <c r="I177" s="34" t="str">
        <f t="shared" si="30"/>
        <v/>
      </c>
      <c r="J177" s="34" t="str">
        <f t="shared" si="31"/>
        <v/>
      </c>
      <c r="K177" s="34" t="str">
        <f t="shared" si="32"/>
        <v/>
      </c>
      <c r="L177" s="26" t="str">
        <f t="shared" si="28"/>
        <v/>
      </c>
      <c r="M177" s="32"/>
      <c r="N177" s="190"/>
      <c r="O177" s="190"/>
      <c r="P177" s="190"/>
      <c r="Q177" s="190"/>
      <c r="R177" s="23"/>
    </row>
    <row r="178" spans="1:22">
      <c r="A178" s="27">
        <f t="shared" ca="1" si="33"/>
        <v>46015</v>
      </c>
      <c r="B178" s="20"/>
      <c r="C178" s="21"/>
      <c r="D178" s="20"/>
      <c r="E178" s="21"/>
      <c r="F178" s="22"/>
      <c r="G178" s="22"/>
      <c r="H178" s="34" t="str">
        <f t="shared" si="29"/>
        <v/>
      </c>
      <c r="I178" s="34" t="str">
        <f t="shared" si="30"/>
        <v/>
      </c>
      <c r="J178" s="34" t="str">
        <f t="shared" si="31"/>
        <v/>
      </c>
      <c r="K178" s="34" t="str">
        <f t="shared" si="32"/>
        <v/>
      </c>
      <c r="L178" s="26" t="str">
        <f t="shared" si="28"/>
        <v/>
      </c>
      <c r="M178" s="32"/>
      <c r="N178" s="190"/>
      <c r="O178" s="190"/>
      <c r="P178" s="190"/>
      <c r="Q178" s="190"/>
      <c r="R178" s="23"/>
    </row>
    <row r="179" spans="1:22">
      <c r="A179" s="27">
        <f t="shared" ca="1" si="33"/>
        <v>46016</v>
      </c>
      <c r="B179" s="20"/>
      <c r="C179" s="21"/>
      <c r="D179" s="20"/>
      <c r="E179" s="21"/>
      <c r="F179" s="22"/>
      <c r="G179" s="22"/>
      <c r="H179" s="34" t="str">
        <f t="shared" si="29"/>
        <v/>
      </c>
      <c r="I179" s="34" t="str">
        <f t="shared" si="30"/>
        <v/>
      </c>
      <c r="J179" s="34" t="str">
        <f t="shared" si="31"/>
        <v/>
      </c>
      <c r="K179" s="34" t="str">
        <f t="shared" si="32"/>
        <v/>
      </c>
      <c r="L179" s="26" t="str">
        <f t="shared" si="28"/>
        <v/>
      </c>
      <c r="M179" s="32"/>
      <c r="N179" s="190"/>
      <c r="O179" s="190"/>
      <c r="P179" s="190"/>
      <c r="Q179" s="190"/>
      <c r="R179" s="23"/>
    </row>
    <row r="180" spans="1:22">
      <c r="A180" s="27">
        <f t="shared" ca="1" si="33"/>
        <v>46017</v>
      </c>
      <c r="B180" s="20"/>
      <c r="C180" s="21"/>
      <c r="D180" s="20"/>
      <c r="E180" s="21"/>
      <c r="F180" s="22"/>
      <c r="G180" s="22"/>
      <c r="H180" s="34" t="str">
        <f t="shared" si="29"/>
        <v/>
      </c>
      <c r="I180" s="34" t="str">
        <f t="shared" si="30"/>
        <v/>
      </c>
      <c r="J180" s="34" t="str">
        <f t="shared" si="31"/>
        <v/>
      </c>
      <c r="K180" s="34" t="str">
        <f t="shared" si="32"/>
        <v/>
      </c>
      <c r="L180" s="26" t="str">
        <f t="shared" si="28"/>
        <v/>
      </c>
      <c r="M180" s="32"/>
      <c r="N180" s="190"/>
      <c r="O180" s="190"/>
      <c r="P180" s="190"/>
      <c r="Q180" s="190"/>
      <c r="R180" s="23"/>
    </row>
    <row r="181" spans="1:22">
      <c r="A181" s="27">
        <f t="shared" ca="1" si="33"/>
        <v>46018</v>
      </c>
      <c r="B181" s="20"/>
      <c r="C181" s="21"/>
      <c r="D181" s="20"/>
      <c r="E181" s="21"/>
      <c r="F181" s="22"/>
      <c r="G181" s="22"/>
      <c r="H181" s="34" t="str">
        <f t="shared" si="29"/>
        <v/>
      </c>
      <c r="I181" s="34" t="str">
        <f t="shared" si="30"/>
        <v/>
      </c>
      <c r="J181" s="34" t="str">
        <f t="shared" si="31"/>
        <v/>
      </c>
      <c r="K181" s="34" t="str">
        <f t="shared" si="32"/>
        <v/>
      </c>
      <c r="L181" s="26" t="str">
        <f t="shared" si="28"/>
        <v/>
      </c>
      <c r="M181" s="32"/>
      <c r="N181" s="190"/>
      <c r="O181" s="190"/>
      <c r="P181" s="190"/>
      <c r="Q181" s="190"/>
      <c r="R181" s="23"/>
    </row>
    <row r="182" spans="1:22">
      <c r="A182" s="27">
        <f t="shared" ca="1" si="33"/>
        <v>46019</v>
      </c>
      <c r="B182" s="20"/>
      <c r="C182" s="21"/>
      <c r="D182" s="20"/>
      <c r="E182" s="21"/>
      <c r="F182" s="22"/>
      <c r="G182" s="22"/>
      <c r="H182" s="34" t="str">
        <f t="shared" si="29"/>
        <v/>
      </c>
      <c r="I182" s="34" t="str">
        <f t="shared" si="30"/>
        <v/>
      </c>
      <c r="J182" s="34" t="str">
        <f t="shared" si="31"/>
        <v/>
      </c>
      <c r="K182" s="34" t="str">
        <f t="shared" si="32"/>
        <v/>
      </c>
      <c r="L182" s="26" t="str">
        <f t="shared" si="28"/>
        <v/>
      </c>
      <c r="M182" s="32"/>
      <c r="N182" s="190"/>
      <c r="O182" s="190"/>
      <c r="P182" s="190"/>
      <c r="Q182" s="190"/>
      <c r="R182" s="23"/>
    </row>
    <row r="183" spans="1:22">
      <c r="A183" s="27">
        <f t="shared" ca="1" si="33"/>
        <v>46020</v>
      </c>
      <c r="B183" s="20"/>
      <c r="C183" s="21"/>
      <c r="D183" s="20"/>
      <c r="E183" s="21"/>
      <c r="F183" s="22"/>
      <c r="G183" s="22"/>
      <c r="H183" s="34" t="str">
        <f t="shared" si="29"/>
        <v/>
      </c>
      <c r="I183" s="34" t="str">
        <f t="shared" si="30"/>
        <v/>
      </c>
      <c r="J183" s="34" t="str">
        <f t="shared" si="31"/>
        <v/>
      </c>
      <c r="K183" s="34" t="str">
        <f t="shared" si="32"/>
        <v/>
      </c>
      <c r="L183" s="26" t="str">
        <f t="shared" si="28"/>
        <v/>
      </c>
      <c r="M183" s="32"/>
      <c r="N183" s="190"/>
      <c r="O183" s="190"/>
      <c r="P183" s="190"/>
      <c r="Q183" s="190"/>
      <c r="R183" s="23"/>
    </row>
    <row r="184" spans="1:22">
      <c r="A184" s="27">
        <f t="shared" ca="1" si="33"/>
        <v>46021</v>
      </c>
      <c r="B184" s="20"/>
      <c r="C184" s="21"/>
      <c r="D184" s="20"/>
      <c r="E184" s="21"/>
      <c r="F184" s="22"/>
      <c r="G184" s="22"/>
      <c r="H184" s="34" t="str">
        <f t="shared" si="29"/>
        <v/>
      </c>
      <c r="I184" s="34" t="str">
        <f t="shared" si="30"/>
        <v/>
      </c>
      <c r="J184" s="34" t="str">
        <f t="shared" si="31"/>
        <v/>
      </c>
      <c r="K184" s="34" t="str">
        <f t="shared" si="32"/>
        <v/>
      </c>
      <c r="L184" s="26" t="str">
        <f t="shared" si="28"/>
        <v/>
      </c>
      <c r="M184" s="32"/>
      <c r="N184" s="190"/>
      <c r="O184" s="190"/>
      <c r="P184" s="190"/>
      <c r="Q184" s="190"/>
      <c r="R184" s="23"/>
    </row>
    <row r="185" spans="1:22">
      <c r="A185" s="27">
        <f t="shared" ca="1" si="33"/>
        <v>46022</v>
      </c>
      <c r="B185" s="20"/>
      <c r="C185" s="21"/>
      <c r="D185" s="20"/>
      <c r="E185" s="21"/>
      <c r="F185" s="22"/>
      <c r="G185" s="22"/>
      <c r="H185" s="34" t="str">
        <f t="shared" si="29"/>
        <v/>
      </c>
      <c r="I185" s="34" t="str">
        <f t="shared" si="30"/>
        <v/>
      </c>
      <c r="J185" s="34" t="str">
        <f t="shared" si="31"/>
        <v/>
      </c>
      <c r="K185" s="34" t="str">
        <f t="shared" si="32"/>
        <v/>
      </c>
      <c r="L185" s="26" t="str">
        <f t="shared" si="28"/>
        <v/>
      </c>
      <c r="M185" s="32"/>
      <c r="N185" s="190"/>
      <c r="O185" s="190"/>
      <c r="P185" s="190"/>
      <c r="Q185" s="190"/>
      <c r="R185" s="23"/>
    </row>
    <row r="186" spans="1:22">
      <c r="A186" s="5" t="s">
        <v>11</v>
      </c>
      <c r="B186" s="191"/>
      <c r="C186" s="192"/>
      <c r="D186" s="191"/>
      <c r="E186" s="192"/>
      <c r="F186" s="26" t="str">
        <f>IF(SUM($F155:$F185)=0,"",SUM($F155:$F185))</f>
        <v/>
      </c>
      <c r="G186" s="26" t="str">
        <f>IF(SUM($G155:$G185)=0,"",SUM($G155:$G185))</f>
        <v/>
      </c>
      <c r="H186" s="26" t="str">
        <f>IF(SUM(H155:H185)=0,"",SUM(H155:H185))</f>
        <v/>
      </c>
      <c r="I186" s="26" t="str">
        <f>IF(SUM(I155:I185)=0,"",SUM(I155:I185))</f>
        <v/>
      </c>
      <c r="J186" s="26" t="str">
        <f t="shared" ref="J186:K186" si="34">IF(SUM(J155:J185)=0,"",SUM(J155:J185))</f>
        <v/>
      </c>
      <c r="K186" s="26" t="str">
        <f t="shared" si="34"/>
        <v/>
      </c>
      <c r="L186" s="26" t="str">
        <f>IF(SUM($L155:$L185)=0,"",SUM($L155:$L185))</f>
        <v/>
      </c>
      <c r="M186" s="33"/>
      <c r="N186" s="193"/>
      <c r="O186" s="193"/>
      <c r="P186" s="193"/>
      <c r="Q186" s="193"/>
      <c r="R186" s="6"/>
    </row>
    <row r="188" spans="1:22" ht="27" customHeight="1">
      <c r="A188" s="194" t="s">
        <v>22</v>
      </c>
      <c r="B188" s="189" t="s">
        <v>103</v>
      </c>
      <c r="C188" s="189"/>
      <c r="D188" s="189"/>
      <c r="E188" s="189"/>
      <c r="F188" s="189" t="s">
        <v>23</v>
      </c>
      <c r="G188" s="189"/>
      <c r="H188" s="189" t="s">
        <v>88</v>
      </c>
      <c r="I188" s="189"/>
      <c r="J188" s="189"/>
      <c r="K188" s="189"/>
      <c r="L188" s="189" t="s">
        <v>87</v>
      </c>
      <c r="M188" s="195" t="s">
        <v>96</v>
      </c>
      <c r="N188" s="194" t="s">
        <v>25</v>
      </c>
      <c r="O188" s="194"/>
      <c r="P188" s="194"/>
      <c r="Q188" s="194"/>
      <c r="R188" s="189" t="s">
        <v>100</v>
      </c>
    </row>
    <row r="189" spans="1:22" ht="14.25" customHeight="1">
      <c r="A189" s="194"/>
      <c r="B189" s="189" t="s">
        <v>82</v>
      </c>
      <c r="C189" s="189"/>
      <c r="D189" s="189" t="s">
        <v>84</v>
      </c>
      <c r="E189" s="189"/>
      <c r="F189" s="189"/>
      <c r="G189" s="189"/>
      <c r="H189" s="189" t="s">
        <v>90</v>
      </c>
      <c r="I189" s="189"/>
      <c r="J189" s="189" t="s">
        <v>89</v>
      </c>
      <c r="K189" s="189"/>
      <c r="L189" s="189"/>
      <c r="M189" s="196"/>
      <c r="N189" s="194"/>
      <c r="O189" s="194"/>
      <c r="P189" s="194"/>
      <c r="Q189" s="194"/>
      <c r="R189" s="189"/>
    </row>
    <row r="190" spans="1:22">
      <c r="A190" s="194"/>
      <c r="B190" s="43" t="s">
        <v>26</v>
      </c>
      <c r="C190" s="43" t="s">
        <v>27</v>
      </c>
      <c r="D190" s="43" t="s">
        <v>26</v>
      </c>
      <c r="E190" s="43" t="s">
        <v>27</v>
      </c>
      <c r="F190" s="44" t="s">
        <v>85</v>
      </c>
      <c r="G190" s="44" t="s">
        <v>86</v>
      </c>
      <c r="H190" s="44" t="s">
        <v>81</v>
      </c>
      <c r="I190" s="44" t="s">
        <v>83</v>
      </c>
      <c r="J190" s="44" t="s">
        <v>81</v>
      </c>
      <c r="K190" s="44" t="s">
        <v>95</v>
      </c>
      <c r="L190" s="189"/>
      <c r="M190" s="197"/>
      <c r="N190" s="194"/>
      <c r="O190" s="194"/>
      <c r="P190" s="194"/>
      <c r="Q190" s="194"/>
      <c r="R190" s="194"/>
    </row>
    <row r="191" spans="1:22">
      <c r="A191" s="27" cm="1">
        <f t="array" aca="1" ref="A191" ca="1">DATE("2025","8"+5,IFERROR(INDIRECT(T1),"1"))</f>
        <v>46023</v>
      </c>
      <c r="B191" s="20"/>
      <c r="C191" s="21"/>
      <c r="D191" s="20"/>
      <c r="E191" s="21"/>
      <c r="F191" s="22"/>
      <c r="G191" s="22"/>
      <c r="H191" s="34" t="str">
        <f>IF(OR(B191="",LEFT(M191,1)="✓"),"",C191-B191-F191)</f>
        <v/>
      </c>
      <c r="I191" s="34" t="str">
        <f>IF(OR(D191="",LEFT(M191,1)="✓"),"",E191-D191-G191)</f>
        <v/>
      </c>
      <c r="J191" s="34" t="str">
        <f>IF(AND(B191&lt;&gt;"",M191="✓所定"),C191-B191-F191,"")</f>
        <v/>
      </c>
      <c r="K191" s="34" t="str">
        <f>IF(AND(B191&lt;&gt;"",M191="✓法定"),C191-B191-F191,"")</f>
        <v/>
      </c>
      <c r="L191" s="26" t="str">
        <f>IF(AND($B191="",$D191=""),"",($C191-$B191-$F191)+($E191-$D191-$G191))</f>
        <v/>
      </c>
      <c r="M191" s="32"/>
      <c r="N191" s="190"/>
      <c r="O191" s="190"/>
      <c r="P191" s="190"/>
      <c r="Q191" s="190"/>
      <c r="R191" s="23"/>
      <c r="V191" s="1" t="s">
        <v>171</v>
      </c>
    </row>
    <row r="192" spans="1:22">
      <c r="A192" s="27">
        <f ca="1">A191+1</f>
        <v>46024</v>
      </c>
      <c r="B192" s="20"/>
      <c r="C192" s="21"/>
      <c r="D192" s="20"/>
      <c r="E192" s="21"/>
      <c r="F192" s="22"/>
      <c r="G192" s="22"/>
      <c r="H192" s="34" t="str">
        <f t="shared" ref="H192:H221" si="35">IF(OR(B192="",LEFT(M192,1)="✓"),"",C192-B192-F192)</f>
        <v/>
      </c>
      <c r="I192" s="34" t="str">
        <f t="shared" ref="I192:I221" si="36">IF(OR(D192="",LEFT(M192,1)="✓"),"",E192-D192-G192)</f>
        <v/>
      </c>
      <c r="J192" s="34" t="str">
        <f t="shared" ref="J192:J221" si="37">IF(AND(B192&lt;&gt;"",M192="✓所定"),C192-B192-F192,"")</f>
        <v/>
      </c>
      <c r="K192" s="34" t="str">
        <f t="shared" ref="K192:K221" si="38">IF(AND(B192&lt;&gt;"",M192="✓法定"),C192-B192-F192,"")</f>
        <v/>
      </c>
      <c r="L192" s="26" t="str">
        <f t="shared" ref="L192:L221" si="39">IF(AND($B192="",$D192=""),"",($C192-$B192-$F192)+($E192-$D192-$G192))</f>
        <v/>
      </c>
      <c r="M192" s="32"/>
      <c r="N192" s="190"/>
      <c r="O192" s="190"/>
      <c r="P192" s="190"/>
      <c r="Q192" s="190"/>
      <c r="R192" s="23"/>
      <c r="V192" s="1" t="s">
        <v>172</v>
      </c>
    </row>
    <row r="193" spans="1:18">
      <c r="A193" s="27">
        <f t="shared" ref="A193:A221" ca="1" si="40">A192+1</f>
        <v>46025</v>
      </c>
      <c r="B193" s="20"/>
      <c r="C193" s="21"/>
      <c r="D193" s="20"/>
      <c r="E193" s="21"/>
      <c r="F193" s="22"/>
      <c r="G193" s="22"/>
      <c r="H193" s="34" t="str">
        <f t="shared" si="35"/>
        <v/>
      </c>
      <c r="I193" s="34" t="str">
        <f t="shared" si="36"/>
        <v/>
      </c>
      <c r="J193" s="34" t="str">
        <f t="shared" si="37"/>
        <v/>
      </c>
      <c r="K193" s="34" t="str">
        <f t="shared" si="38"/>
        <v/>
      </c>
      <c r="L193" s="26" t="str">
        <f t="shared" si="39"/>
        <v/>
      </c>
      <c r="M193" s="32"/>
      <c r="N193" s="190"/>
      <c r="O193" s="190"/>
      <c r="P193" s="190"/>
      <c r="Q193" s="190"/>
      <c r="R193" s="23"/>
    </row>
    <row r="194" spans="1:18">
      <c r="A194" s="27">
        <f t="shared" ca="1" si="40"/>
        <v>46026</v>
      </c>
      <c r="B194" s="20"/>
      <c r="C194" s="21"/>
      <c r="D194" s="20"/>
      <c r="E194" s="21"/>
      <c r="F194" s="22"/>
      <c r="G194" s="22"/>
      <c r="H194" s="34" t="str">
        <f t="shared" si="35"/>
        <v/>
      </c>
      <c r="I194" s="34" t="str">
        <f t="shared" si="36"/>
        <v/>
      </c>
      <c r="J194" s="34" t="str">
        <f t="shared" si="37"/>
        <v/>
      </c>
      <c r="K194" s="34" t="str">
        <f t="shared" si="38"/>
        <v/>
      </c>
      <c r="L194" s="26" t="str">
        <f t="shared" si="39"/>
        <v/>
      </c>
      <c r="M194" s="32"/>
      <c r="N194" s="190"/>
      <c r="O194" s="190"/>
      <c r="P194" s="190"/>
      <c r="Q194" s="190"/>
      <c r="R194" s="23"/>
    </row>
    <row r="195" spans="1:18">
      <c r="A195" s="27">
        <f t="shared" ca="1" si="40"/>
        <v>46027</v>
      </c>
      <c r="B195" s="20"/>
      <c r="C195" s="21"/>
      <c r="D195" s="20"/>
      <c r="E195" s="21"/>
      <c r="F195" s="22"/>
      <c r="G195" s="22"/>
      <c r="H195" s="34" t="str">
        <f t="shared" si="35"/>
        <v/>
      </c>
      <c r="I195" s="34" t="str">
        <f t="shared" si="36"/>
        <v/>
      </c>
      <c r="J195" s="34" t="str">
        <f t="shared" si="37"/>
        <v/>
      </c>
      <c r="K195" s="34" t="str">
        <f t="shared" si="38"/>
        <v/>
      </c>
      <c r="L195" s="26" t="str">
        <f t="shared" si="39"/>
        <v/>
      </c>
      <c r="M195" s="32"/>
      <c r="N195" s="190"/>
      <c r="O195" s="190"/>
      <c r="P195" s="190"/>
      <c r="Q195" s="190"/>
      <c r="R195" s="23"/>
    </row>
    <row r="196" spans="1:18">
      <c r="A196" s="27">
        <f t="shared" ca="1" si="40"/>
        <v>46028</v>
      </c>
      <c r="B196" s="20"/>
      <c r="C196" s="21"/>
      <c r="D196" s="20"/>
      <c r="E196" s="21"/>
      <c r="F196" s="22"/>
      <c r="G196" s="22"/>
      <c r="H196" s="34" t="str">
        <f t="shared" si="35"/>
        <v/>
      </c>
      <c r="I196" s="34" t="str">
        <f t="shared" si="36"/>
        <v/>
      </c>
      <c r="J196" s="34" t="str">
        <f t="shared" si="37"/>
        <v/>
      </c>
      <c r="K196" s="34" t="str">
        <f t="shared" si="38"/>
        <v/>
      </c>
      <c r="L196" s="26" t="str">
        <f t="shared" si="39"/>
        <v/>
      </c>
      <c r="M196" s="32"/>
      <c r="N196" s="190"/>
      <c r="O196" s="190"/>
      <c r="P196" s="190"/>
      <c r="Q196" s="190"/>
      <c r="R196" s="23"/>
    </row>
    <row r="197" spans="1:18">
      <c r="A197" s="27">
        <f t="shared" ca="1" si="40"/>
        <v>46029</v>
      </c>
      <c r="B197" s="20"/>
      <c r="C197" s="21"/>
      <c r="D197" s="20"/>
      <c r="E197" s="21"/>
      <c r="F197" s="22"/>
      <c r="G197" s="22"/>
      <c r="H197" s="34" t="str">
        <f t="shared" si="35"/>
        <v/>
      </c>
      <c r="I197" s="34" t="str">
        <f t="shared" si="36"/>
        <v/>
      </c>
      <c r="J197" s="34" t="str">
        <f t="shared" si="37"/>
        <v/>
      </c>
      <c r="K197" s="34" t="str">
        <f t="shared" si="38"/>
        <v/>
      </c>
      <c r="L197" s="26" t="str">
        <f t="shared" si="39"/>
        <v/>
      </c>
      <c r="M197" s="32"/>
      <c r="N197" s="190"/>
      <c r="O197" s="190"/>
      <c r="P197" s="190"/>
      <c r="Q197" s="190"/>
      <c r="R197" s="23"/>
    </row>
    <row r="198" spans="1:18">
      <c r="A198" s="27">
        <f t="shared" ca="1" si="40"/>
        <v>46030</v>
      </c>
      <c r="B198" s="20"/>
      <c r="C198" s="21"/>
      <c r="D198" s="20"/>
      <c r="E198" s="21"/>
      <c r="F198" s="22"/>
      <c r="G198" s="22"/>
      <c r="H198" s="34" t="str">
        <f t="shared" si="35"/>
        <v/>
      </c>
      <c r="I198" s="34" t="str">
        <f t="shared" si="36"/>
        <v/>
      </c>
      <c r="J198" s="34" t="str">
        <f t="shared" si="37"/>
        <v/>
      </c>
      <c r="K198" s="34" t="str">
        <f t="shared" si="38"/>
        <v/>
      </c>
      <c r="L198" s="26" t="str">
        <f t="shared" si="39"/>
        <v/>
      </c>
      <c r="M198" s="32"/>
      <c r="N198" s="190"/>
      <c r="O198" s="190"/>
      <c r="P198" s="190"/>
      <c r="Q198" s="190"/>
      <c r="R198" s="23"/>
    </row>
    <row r="199" spans="1:18">
      <c r="A199" s="27">
        <f t="shared" ca="1" si="40"/>
        <v>46031</v>
      </c>
      <c r="B199" s="20"/>
      <c r="C199" s="21"/>
      <c r="D199" s="20"/>
      <c r="E199" s="21"/>
      <c r="F199" s="22"/>
      <c r="G199" s="22"/>
      <c r="H199" s="34" t="str">
        <f t="shared" si="35"/>
        <v/>
      </c>
      <c r="I199" s="34" t="str">
        <f t="shared" si="36"/>
        <v/>
      </c>
      <c r="J199" s="34" t="str">
        <f t="shared" si="37"/>
        <v/>
      </c>
      <c r="K199" s="34" t="str">
        <f t="shared" si="38"/>
        <v/>
      </c>
      <c r="L199" s="26" t="str">
        <f t="shared" si="39"/>
        <v/>
      </c>
      <c r="M199" s="32"/>
      <c r="N199" s="190"/>
      <c r="O199" s="190"/>
      <c r="P199" s="190"/>
      <c r="Q199" s="190"/>
      <c r="R199" s="23"/>
    </row>
    <row r="200" spans="1:18">
      <c r="A200" s="27">
        <f t="shared" ca="1" si="40"/>
        <v>46032</v>
      </c>
      <c r="B200" s="20"/>
      <c r="C200" s="21"/>
      <c r="D200" s="20"/>
      <c r="E200" s="21"/>
      <c r="F200" s="22"/>
      <c r="G200" s="22"/>
      <c r="H200" s="34" t="str">
        <f t="shared" si="35"/>
        <v/>
      </c>
      <c r="I200" s="34" t="str">
        <f t="shared" si="36"/>
        <v/>
      </c>
      <c r="J200" s="34" t="str">
        <f t="shared" si="37"/>
        <v/>
      </c>
      <c r="K200" s="34" t="str">
        <f t="shared" si="38"/>
        <v/>
      </c>
      <c r="L200" s="26" t="str">
        <f t="shared" si="39"/>
        <v/>
      </c>
      <c r="M200" s="32"/>
      <c r="N200" s="190"/>
      <c r="O200" s="190"/>
      <c r="P200" s="190"/>
      <c r="Q200" s="190"/>
      <c r="R200" s="23"/>
    </row>
    <row r="201" spans="1:18">
      <c r="A201" s="27">
        <f t="shared" ca="1" si="40"/>
        <v>46033</v>
      </c>
      <c r="B201" s="20"/>
      <c r="C201" s="21"/>
      <c r="D201" s="20"/>
      <c r="E201" s="21"/>
      <c r="F201" s="22"/>
      <c r="G201" s="22"/>
      <c r="H201" s="34" t="str">
        <f t="shared" si="35"/>
        <v/>
      </c>
      <c r="I201" s="34" t="str">
        <f t="shared" si="36"/>
        <v/>
      </c>
      <c r="J201" s="34" t="str">
        <f t="shared" si="37"/>
        <v/>
      </c>
      <c r="K201" s="34" t="str">
        <f t="shared" si="38"/>
        <v/>
      </c>
      <c r="L201" s="26" t="str">
        <f t="shared" si="39"/>
        <v/>
      </c>
      <c r="M201" s="32"/>
      <c r="N201" s="190"/>
      <c r="O201" s="190"/>
      <c r="P201" s="190"/>
      <c r="Q201" s="190"/>
      <c r="R201" s="23"/>
    </row>
    <row r="202" spans="1:18">
      <c r="A202" s="27">
        <f t="shared" ca="1" si="40"/>
        <v>46034</v>
      </c>
      <c r="B202" s="20"/>
      <c r="C202" s="21"/>
      <c r="D202" s="20"/>
      <c r="E202" s="21"/>
      <c r="F202" s="22"/>
      <c r="G202" s="22"/>
      <c r="H202" s="34" t="str">
        <f t="shared" si="35"/>
        <v/>
      </c>
      <c r="I202" s="34" t="str">
        <f t="shared" si="36"/>
        <v/>
      </c>
      <c r="J202" s="34" t="str">
        <f t="shared" si="37"/>
        <v/>
      </c>
      <c r="K202" s="34" t="str">
        <f t="shared" si="38"/>
        <v/>
      </c>
      <c r="L202" s="26" t="str">
        <f t="shared" si="39"/>
        <v/>
      </c>
      <c r="M202" s="32"/>
      <c r="N202" s="190"/>
      <c r="O202" s="190"/>
      <c r="P202" s="190"/>
      <c r="Q202" s="190"/>
      <c r="R202" s="23"/>
    </row>
    <row r="203" spans="1:18">
      <c r="A203" s="27">
        <f t="shared" ca="1" si="40"/>
        <v>46035</v>
      </c>
      <c r="B203" s="20"/>
      <c r="C203" s="21"/>
      <c r="D203" s="20"/>
      <c r="E203" s="21"/>
      <c r="F203" s="22"/>
      <c r="G203" s="22"/>
      <c r="H203" s="34" t="str">
        <f t="shared" si="35"/>
        <v/>
      </c>
      <c r="I203" s="34" t="str">
        <f t="shared" si="36"/>
        <v/>
      </c>
      <c r="J203" s="34" t="str">
        <f t="shared" si="37"/>
        <v/>
      </c>
      <c r="K203" s="34" t="str">
        <f t="shared" si="38"/>
        <v/>
      </c>
      <c r="L203" s="26" t="str">
        <f t="shared" si="39"/>
        <v/>
      </c>
      <c r="M203" s="32"/>
      <c r="N203" s="190"/>
      <c r="O203" s="190"/>
      <c r="P203" s="190"/>
      <c r="Q203" s="190"/>
      <c r="R203" s="23"/>
    </row>
    <row r="204" spans="1:18">
      <c r="A204" s="27">
        <f t="shared" ca="1" si="40"/>
        <v>46036</v>
      </c>
      <c r="B204" s="20"/>
      <c r="C204" s="21"/>
      <c r="D204" s="20"/>
      <c r="E204" s="21"/>
      <c r="F204" s="22"/>
      <c r="G204" s="22"/>
      <c r="H204" s="34" t="str">
        <f t="shared" si="35"/>
        <v/>
      </c>
      <c r="I204" s="34" t="str">
        <f t="shared" si="36"/>
        <v/>
      </c>
      <c r="J204" s="34" t="str">
        <f t="shared" si="37"/>
        <v/>
      </c>
      <c r="K204" s="34" t="str">
        <f t="shared" si="38"/>
        <v/>
      </c>
      <c r="L204" s="26" t="str">
        <f t="shared" si="39"/>
        <v/>
      </c>
      <c r="M204" s="32"/>
      <c r="N204" s="190"/>
      <c r="O204" s="190"/>
      <c r="P204" s="190"/>
      <c r="Q204" s="190"/>
      <c r="R204" s="23"/>
    </row>
    <row r="205" spans="1:18">
      <c r="A205" s="27">
        <f t="shared" ca="1" si="40"/>
        <v>46037</v>
      </c>
      <c r="B205" s="20"/>
      <c r="C205" s="21"/>
      <c r="D205" s="20"/>
      <c r="E205" s="21"/>
      <c r="F205" s="22"/>
      <c r="G205" s="22"/>
      <c r="H205" s="34" t="str">
        <f t="shared" si="35"/>
        <v/>
      </c>
      <c r="I205" s="34" t="str">
        <f t="shared" si="36"/>
        <v/>
      </c>
      <c r="J205" s="34" t="str">
        <f t="shared" si="37"/>
        <v/>
      </c>
      <c r="K205" s="34" t="str">
        <f t="shared" si="38"/>
        <v/>
      </c>
      <c r="L205" s="26" t="str">
        <f t="shared" si="39"/>
        <v/>
      </c>
      <c r="M205" s="32"/>
      <c r="N205" s="190"/>
      <c r="O205" s="190"/>
      <c r="P205" s="190"/>
      <c r="Q205" s="190"/>
      <c r="R205" s="23"/>
    </row>
    <row r="206" spans="1:18">
      <c r="A206" s="27">
        <f t="shared" ca="1" si="40"/>
        <v>46038</v>
      </c>
      <c r="B206" s="20"/>
      <c r="C206" s="21"/>
      <c r="D206" s="20"/>
      <c r="E206" s="21"/>
      <c r="F206" s="22"/>
      <c r="G206" s="22"/>
      <c r="H206" s="34" t="str">
        <f t="shared" si="35"/>
        <v/>
      </c>
      <c r="I206" s="34" t="str">
        <f t="shared" si="36"/>
        <v/>
      </c>
      <c r="J206" s="34" t="str">
        <f t="shared" si="37"/>
        <v/>
      </c>
      <c r="K206" s="34" t="str">
        <f t="shared" si="38"/>
        <v/>
      </c>
      <c r="L206" s="26" t="str">
        <f t="shared" si="39"/>
        <v/>
      </c>
      <c r="M206" s="32"/>
      <c r="N206" s="190"/>
      <c r="O206" s="190"/>
      <c r="P206" s="190"/>
      <c r="Q206" s="190"/>
      <c r="R206" s="23"/>
    </row>
    <row r="207" spans="1:18">
      <c r="A207" s="27">
        <f t="shared" ca="1" si="40"/>
        <v>46039</v>
      </c>
      <c r="B207" s="20"/>
      <c r="C207" s="21"/>
      <c r="D207" s="20"/>
      <c r="E207" s="21"/>
      <c r="F207" s="22"/>
      <c r="G207" s="22"/>
      <c r="H207" s="34" t="str">
        <f t="shared" si="35"/>
        <v/>
      </c>
      <c r="I207" s="34" t="str">
        <f t="shared" si="36"/>
        <v/>
      </c>
      <c r="J207" s="34" t="str">
        <f t="shared" si="37"/>
        <v/>
      </c>
      <c r="K207" s="34" t="str">
        <f t="shared" si="38"/>
        <v/>
      </c>
      <c r="L207" s="26" t="str">
        <f t="shared" si="39"/>
        <v/>
      </c>
      <c r="M207" s="32"/>
      <c r="N207" s="190"/>
      <c r="O207" s="190"/>
      <c r="P207" s="190"/>
      <c r="Q207" s="190"/>
      <c r="R207" s="23"/>
    </row>
    <row r="208" spans="1:18">
      <c r="A208" s="27">
        <f t="shared" ca="1" si="40"/>
        <v>46040</v>
      </c>
      <c r="B208" s="20"/>
      <c r="C208" s="21"/>
      <c r="D208" s="20"/>
      <c r="E208" s="21"/>
      <c r="F208" s="22"/>
      <c r="G208" s="22"/>
      <c r="H208" s="34" t="str">
        <f t="shared" si="35"/>
        <v/>
      </c>
      <c r="I208" s="34" t="str">
        <f t="shared" si="36"/>
        <v/>
      </c>
      <c r="J208" s="34" t="str">
        <f t="shared" si="37"/>
        <v/>
      </c>
      <c r="K208" s="34" t="str">
        <f t="shared" si="38"/>
        <v/>
      </c>
      <c r="L208" s="26" t="str">
        <f t="shared" si="39"/>
        <v/>
      </c>
      <c r="M208" s="32"/>
      <c r="N208" s="190"/>
      <c r="O208" s="190"/>
      <c r="P208" s="190"/>
      <c r="Q208" s="190"/>
      <c r="R208" s="23"/>
    </row>
    <row r="209" spans="1:18">
      <c r="A209" s="27">
        <f t="shared" ca="1" si="40"/>
        <v>46041</v>
      </c>
      <c r="B209" s="20"/>
      <c r="C209" s="21"/>
      <c r="D209" s="20"/>
      <c r="E209" s="21"/>
      <c r="F209" s="22"/>
      <c r="G209" s="22"/>
      <c r="H209" s="34" t="str">
        <f t="shared" si="35"/>
        <v/>
      </c>
      <c r="I209" s="34" t="str">
        <f t="shared" si="36"/>
        <v/>
      </c>
      <c r="J209" s="34" t="str">
        <f t="shared" si="37"/>
        <v/>
      </c>
      <c r="K209" s="34" t="str">
        <f t="shared" si="38"/>
        <v/>
      </c>
      <c r="L209" s="26" t="str">
        <f t="shared" si="39"/>
        <v/>
      </c>
      <c r="M209" s="32"/>
      <c r="N209" s="190"/>
      <c r="O209" s="190"/>
      <c r="P209" s="190"/>
      <c r="Q209" s="190"/>
      <c r="R209" s="23"/>
    </row>
    <row r="210" spans="1:18">
      <c r="A210" s="27">
        <f t="shared" ca="1" si="40"/>
        <v>46042</v>
      </c>
      <c r="B210" s="20"/>
      <c r="C210" s="21"/>
      <c r="D210" s="20"/>
      <c r="E210" s="21"/>
      <c r="F210" s="22"/>
      <c r="G210" s="22"/>
      <c r="H210" s="34" t="str">
        <f t="shared" si="35"/>
        <v/>
      </c>
      <c r="I210" s="34" t="str">
        <f t="shared" si="36"/>
        <v/>
      </c>
      <c r="J210" s="34" t="str">
        <f t="shared" si="37"/>
        <v/>
      </c>
      <c r="K210" s="34" t="str">
        <f t="shared" si="38"/>
        <v/>
      </c>
      <c r="L210" s="26" t="str">
        <f t="shared" si="39"/>
        <v/>
      </c>
      <c r="M210" s="32"/>
      <c r="N210" s="190"/>
      <c r="O210" s="190"/>
      <c r="P210" s="190"/>
      <c r="Q210" s="190"/>
      <c r="R210" s="23"/>
    </row>
    <row r="211" spans="1:18">
      <c r="A211" s="27">
        <f t="shared" ca="1" si="40"/>
        <v>46043</v>
      </c>
      <c r="B211" s="20"/>
      <c r="C211" s="21"/>
      <c r="D211" s="20"/>
      <c r="E211" s="21"/>
      <c r="F211" s="22"/>
      <c r="G211" s="22"/>
      <c r="H211" s="34" t="str">
        <f t="shared" si="35"/>
        <v/>
      </c>
      <c r="I211" s="34" t="str">
        <f t="shared" si="36"/>
        <v/>
      </c>
      <c r="J211" s="34" t="str">
        <f t="shared" si="37"/>
        <v/>
      </c>
      <c r="K211" s="34" t="str">
        <f t="shared" si="38"/>
        <v/>
      </c>
      <c r="L211" s="26" t="str">
        <f t="shared" si="39"/>
        <v/>
      </c>
      <c r="M211" s="32"/>
      <c r="N211" s="190"/>
      <c r="O211" s="190"/>
      <c r="P211" s="190"/>
      <c r="Q211" s="190"/>
      <c r="R211" s="23"/>
    </row>
    <row r="212" spans="1:18">
      <c r="A212" s="27">
        <f t="shared" ca="1" si="40"/>
        <v>46044</v>
      </c>
      <c r="B212" s="20"/>
      <c r="C212" s="21"/>
      <c r="D212" s="20"/>
      <c r="E212" s="21"/>
      <c r="F212" s="22"/>
      <c r="G212" s="22"/>
      <c r="H212" s="34" t="str">
        <f t="shared" si="35"/>
        <v/>
      </c>
      <c r="I212" s="34" t="str">
        <f t="shared" si="36"/>
        <v/>
      </c>
      <c r="J212" s="34" t="str">
        <f t="shared" si="37"/>
        <v/>
      </c>
      <c r="K212" s="34" t="str">
        <f t="shared" si="38"/>
        <v/>
      </c>
      <c r="L212" s="26" t="str">
        <f t="shared" si="39"/>
        <v/>
      </c>
      <c r="M212" s="32"/>
      <c r="N212" s="190"/>
      <c r="O212" s="190"/>
      <c r="P212" s="190"/>
      <c r="Q212" s="190"/>
      <c r="R212" s="23"/>
    </row>
    <row r="213" spans="1:18">
      <c r="A213" s="27">
        <f t="shared" ca="1" si="40"/>
        <v>46045</v>
      </c>
      <c r="B213" s="20"/>
      <c r="C213" s="21"/>
      <c r="D213" s="20"/>
      <c r="E213" s="21"/>
      <c r="F213" s="22"/>
      <c r="G213" s="22"/>
      <c r="H213" s="34" t="str">
        <f t="shared" si="35"/>
        <v/>
      </c>
      <c r="I213" s="34" t="str">
        <f t="shared" si="36"/>
        <v/>
      </c>
      <c r="J213" s="34" t="str">
        <f t="shared" si="37"/>
        <v/>
      </c>
      <c r="K213" s="34" t="str">
        <f t="shared" si="38"/>
        <v/>
      </c>
      <c r="L213" s="26" t="str">
        <f t="shared" si="39"/>
        <v/>
      </c>
      <c r="M213" s="32"/>
      <c r="N213" s="190"/>
      <c r="O213" s="190"/>
      <c r="P213" s="190"/>
      <c r="Q213" s="190"/>
      <c r="R213" s="23"/>
    </row>
    <row r="214" spans="1:18">
      <c r="A214" s="27">
        <f t="shared" ca="1" si="40"/>
        <v>46046</v>
      </c>
      <c r="B214" s="20"/>
      <c r="C214" s="21"/>
      <c r="D214" s="20"/>
      <c r="E214" s="21"/>
      <c r="F214" s="22"/>
      <c r="G214" s="22"/>
      <c r="H214" s="34" t="str">
        <f t="shared" si="35"/>
        <v/>
      </c>
      <c r="I214" s="34" t="str">
        <f t="shared" si="36"/>
        <v/>
      </c>
      <c r="J214" s="34" t="str">
        <f t="shared" si="37"/>
        <v/>
      </c>
      <c r="K214" s="34" t="str">
        <f t="shared" si="38"/>
        <v/>
      </c>
      <c r="L214" s="26" t="str">
        <f t="shared" si="39"/>
        <v/>
      </c>
      <c r="M214" s="32"/>
      <c r="N214" s="190"/>
      <c r="O214" s="190"/>
      <c r="P214" s="190"/>
      <c r="Q214" s="190"/>
      <c r="R214" s="23"/>
    </row>
    <row r="215" spans="1:18">
      <c r="A215" s="27">
        <f t="shared" ca="1" si="40"/>
        <v>46047</v>
      </c>
      <c r="B215" s="20"/>
      <c r="C215" s="21"/>
      <c r="D215" s="20"/>
      <c r="E215" s="21"/>
      <c r="F215" s="22"/>
      <c r="G215" s="22"/>
      <c r="H215" s="34" t="str">
        <f t="shared" si="35"/>
        <v/>
      </c>
      <c r="I215" s="34" t="str">
        <f t="shared" si="36"/>
        <v/>
      </c>
      <c r="J215" s="34" t="str">
        <f t="shared" si="37"/>
        <v/>
      </c>
      <c r="K215" s="34" t="str">
        <f t="shared" si="38"/>
        <v/>
      </c>
      <c r="L215" s="26" t="str">
        <f t="shared" si="39"/>
        <v/>
      </c>
      <c r="M215" s="32"/>
      <c r="N215" s="190"/>
      <c r="O215" s="190"/>
      <c r="P215" s="190"/>
      <c r="Q215" s="190"/>
      <c r="R215" s="23"/>
    </row>
    <row r="216" spans="1:18">
      <c r="A216" s="27">
        <f t="shared" ca="1" si="40"/>
        <v>46048</v>
      </c>
      <c r="B216" s="20"/>
      <c r="C216" s="21"/>
      <c r="D216" s="20"/>
      <c r="E216" s="21"/>
      <c r="F216" s="22"/>
      <c r="G216" s="22"/>
      <c r="H216" s="34" t="str">
        <f t="shared" si="35"/>
        <v/>
      </c>
      <c r="I216" s="34" t="str">
        <f t="shared" si="36"/>
        <v/>
      </c>
      <c r="J216" s="34" t="str">
        <f t="shared" si="37"/>
        <v/>
      </c>
      <c r="K216" s="34" t="str">
        <f t="shared" si="38"/>
        <v/>
      </c>
      <c r="L216" s="26" t="str">
        <f t="shared" si="39"/>
        <v/>
      </c>
      <c r="M216" s="32"/>
      <c r="N216" s="190"/>
      <c r="O216" s="190"/>
      <c r="P216" s="190"/>
      <c r="Q216" s="190"/>
      <c r="R216" s="23"/>
    </row>
    <row r="217" spans="1:18">
      <c r="A217" s="27">
        <f t="shared" ca="1" si="40"/>
        <v>46049</v>
      </c>
      <c r="B217" s="20"/>
      <c r="C217" s="21"/>
      <c r="D217" s="20"/>
      <c r="E217" s="21"/>
      <c r="F217" s="22"/>
      <c r="G217" s="22"/>
      <c r="H217" s="34" t="str">
        <f t="shared" si="35"/>
        <v/>
      </c>
      <c r="I217" s="34" t="str">
        <f t="shared" si="36"/>
        <v/>
      </c>
      <c r="J217" s="34" t="str">
        <f t="shared" si="37"/>
        <v/>
      </c>
      <c r="K217" s="34" t="str">
        <f t="shared" si="38"/>
        <v/>
      </c>
      <c r="L217" s="26" t="str">
        <f t="shared" si="39"/>
        <v/>
      </c>
      <c r="M217" s="32"/>
      <c r="N217" s="190"/>
      <c r="O217" s="190"/>
      <c r="P217" s="190"/>
      <c r="Q217" s="190"/>
      <c r="R217" s="23"/>
    </row>
    <row r="218" spans="1:18">
      <c r="A218" s="27">
        <f t="shared" ca="1" si="40"/>
        <v>46050</v>
      </c>
      <c r="B218" s="20"/>
      <c r="C218" s="21"/>
      <c r="D218" s="20"/>
      <c r="E218" s="21"/>
      <c r="F218" s="22"/>
      <c r="G218" s="22"/>
      <c r="H218" s="34" t="str">
        <f t="shared" si="35"/>
        <v/>
      </c>
      <c r="I218" s="34" t="str">
        <f t="shared" si="36"/>
        <v/>
      </c>
      <c r="J218" s="34" t="str">
        <f t="shared" si="37"/>
        <v/>
      </c>
      <c r="K218" s="34" t="str">
        <f t="shared" si="38"/>
        <v/>
      </c>
      <c r="L218" s="26" t="str">
        <f t="shared" si="39"/>
        <v/>
      </c>
      <c r="M218" s="32"/>
      <c r="N218" s="190"/>
      <c r="O218" s="190"/>
      <c r="P218" s="190"/>
      <c r="Q218" s="190"/>
      <c r="R218" s="23"/>
    </row>
    <row r="219" spans="1:18">
      <c r="A219" s="27">
        <f t="shared" ca="1" si="40"/>
        <v>46051</v>
      </c>
      <c r="B219" s="20"/>
      <c r="C219" s="21"/>
      <c r="D219" s="20"/>
      <c r="E219" s="21"/>
      <c r="F219" s="22"/>
      <c r="G219" s="22"/>
      <c r="H219" s="34" t="str">
        <f t="shared" si="35"/>
        <v/>
      </c>
      <c r="I219" s="34" t="str">
        <f t="shared" si="36"/>
        <v/>
      </c>
      <c r="J219" s="34" t="str">
        <f t="shared" si="37"/>
        <v/>
      </c>
      <c r="K219" s="34" t="str">
        <f t="shared" si="38"/>
        <v/>
      </c>
      <c r="L219" s="26" t="str">
        <f t="shared" si="39"/>
        <v/>
      </c>
      <c r="M219" s="32"/>
      <c r="N219" s="190"/>
      <c r="O219" s="190"/>
      <c r="P219" s="190"/>
      <c r="Q219" s="190"/>
      <c r="R219" s="23"/>
    </row>
    <row r="220" spans="1:18">
      <c r="A220" s="27">
        <f t="shared" ca="1" si="40"/>
        <v>46052</v>
      </c>
      <c r="B220" s="20"/>
      <c r="C220" s="21"/>
      <c r="D220" s="20"/>
      <c r="E220" s="21"/>
      <c r="F220" s="22"/>
      <c r="G220" s="22"/>
      <c r="H220" s="34" t="str">
        <f t="shared" si="35"/>
        <v/>
      </c>
      <c r="I220" s="34" t="str">
        <f t="shared" si="36"/>
        <v/>
      </c>
      <c r="J220" s="34" t="str">
        <f t="shared" si="37"/>
        <v/>
      </c>
      <c r="K220" s="34" t="str">
        <f t="shared" si="38"/>
        <v/>
      </c>
      <c r="L220" s="26" t="str">
        <f t="shared" si="39"/>
        <v/>
      </c>
      <c r="M220" s="32"/>
      <c r="N220" s="190"/>
      <c r="O220" s="190"/>
      <c r="P220" s="190"/>
      <c r="Q220" s="190"/>
      <c r="R220" s="23"/>
    </row>
    <row r="221" spans="1:18">
      <c r="A221" s="27">
        <f t="shared" ca="1" si="40"/>
        <v>46053</v>
      </c>
      <c r="B221" s="20"/>
      <c r="C221" s="21"/>
      <c r="D221" s="20"/>
      <c r="E221" s="21"/>
      <c r="F221" s="22"/>
      <c r="G221" s="22"/>
      <c r="H221" s="34" t="str">
        <f t="shared" si="35"/>
        <v/>
      </c>
      <c r="I221" s="34" t="str">
        <f t="shared" si="36"/>
        <v/>
      </c>
      <c r="J221" s="34" t="str">
        <f t="shared" si="37"/>
        <v/>
      </c>
      <c r="K221" s="34" t="str">
        <f t="shared" si="38"/>
        <v/>
      </c>
      <c r="L221" s="26" t="str">
        <f t="shared" si="39"/>
        <v/>
      </c>
      <c r="M221" s="32"/>
      <c r="N221" s="190"/>
      <c r="O221" s="190"/>
      <c r="P221" s="190"/>
      <c r="Q221" s="190"/>
      <c r="R221" s="23"/>
    </row>
    <row r="222" spans="1:18">
      <c r="A222" s="5" t="s">
        <v>11</v>
      </c>
      <c r="B222" s="191"/>
      <c r="C222" s="192"/>
      <c r="D222" s="191"/>
      <c r="E222" s="192"/>
      <c r="F222" s="26" t="str">
        <f>IF(SUM($F191:$F221)=0,"",SUM($F191:$F221))</f>
        <v/>
      </c>
      <c r="G222" s="26" t="str">
        <f>IF(SUM($G191:$G221)=0,"",SUM($G191:$G221))</f>
        <v/>
      </c>
      <c r="H222" s="26" t="str">
        <f>IF(SUM(H191:H221)=0,"",SUM(H191:H221))</f>
        <v/>
      </c>
      <c r="I222" s="26" t="str">
        <f>IF(SUM(I191:I221)=0,"",SUM(I191:I221))</f>
        <v/>
      </c>
      <c r="J222" s="26" t="str">
        <f t="shared" ref="J222:K222" si="41">IF(SUM(J191:J221)=0,"",SUM(J191:J221))</f>
        <v/>
      </c>
      <c r="K222" s="26" t="str">
        <f t="shared" si="41"/>
        <v/>
      </c>
      <c r="L222" s="26" t="str">
        <f>IF(SUM($L191:$L221)=0,"",SUM($L191:$L221))</f>
        <v/>
      </c>
      <c r="M222" s="33"/>
      <c r="N222" s="193"/>
      <c r="O222" s="193"/>
      <c r="P222" s="193"/>
      <c r="Q222" s="193"/>
      <c r="R222" s="6"/>
    </row>
    <row r="224" spans="1:18" ht="27" customHeight="1">
      <c r="A224" s="194" t="s">
        <v>22</v>
      </c>
      <c r="B224" s="189" t="s">
        <v>103</v>
      </c>
      <c r="C224" s="189"/>
      <c r="D224" s="189"/>
      <c r="E224" s="189"/>
      <c r="F224" s="189" t="s">
        <v>23</v>
      </c>
      <c r="G224" s="189"/>
      <c r="H224" s="189" t="s">
        <v>88</v>
      </c>
      <c r="I224" s="189"/>
      <c r="J224" s="189"/>
      <c r="K224" s="189"/>
      <c r="L224" s="189" t="s">
        <v>87</v>
      </c>
      <c r="M224" s="195" t="s">
        <v>96</v>
      </c>
      <c r="N224" s="194" t="s">
        <v>25</v>
      </c>
      <c r="O224" s="194"/>
      <c r="P224" s="194"/>
      <c r="Q224" s="194"/>
      <c r="R224" s="189" t="s">
        <v>100</v>
      </c>
    </row>
    <row r="225" spans="1:22" ht="14.25" customHeight="1">
      <c r="A225" s="194"/>
      <c r="B225" s="189" t="s">
        <v>82</v>
      </c>
      <c r="C225" s="189"/>
      <c r="D225" s="189" t="s">
        <v>84</v>
      </c>
      <c r="E225" s="189"/>
      <c r="F225" s="189"/>
      <c r="G225" s="189"/>
      <c r="H225" s="189" t="s">
        <v>90</v>
      </c>
      <c r="I225" s="189"/>
      <c r="J225" s="189" t="s">
        <v>89</v>
      </c>
      <c r="K225" s="189"/>
      <c r="L225" s="189"/>
      <c r="M225" s="196"/>
      <c r="N225" s="194"/>
      <c r="O225" s="194"/>
      <c r="P225" s="194"/>
      <c r="Q225" s="194"/>
      <c r="R225" s="189"/>
    </row>
    <row r="226" spans="1:22">
      <c r="A226" s="194"/>
      <c r="B226" s="43" t="s">
        <v>26</v>
      </c>
      <c r="C226" s="43" t="s">
        <v>27</v>
      </c>
      <c r="D226" s="43" t="s">
        <v>26</v>
      </c>
      <c r="E226" s="43" t="s">
        <v>27</v>
      </c>
      <c r="F226" s="44" t="s">
        <v>85</v>
      </c>
      <c r="G226" s="44" t="s">
        <v>86</v>
      </c>
      <c r="H226" s="44" t="s">
        <v>81</v>
      </c>
      <c r="I226" s="44" t="s">
        <v>83</v>
      </c>
      <c r="J226" s="44" t="s">
        <v>81</v>
      </c>
      <c r="K226" s="44" t="s">
        <v>95</v>
      </c>
      <c r="L226" s="189"/>
      <c r="M226" s="197"/>
      <c r="N226" s="194"/>
      <c r="O226" s="194"/>
      <c r="P226" s="194"/>
      <c r="Q226" s="194"/>
      <c r="R226" s="194"/>
    </row>
    <row r="227" spans="1:22">
      <c r="A227" s="27" cm="1">
        <f t="array" aca="1" ref="A227" ca="1">DATE("2025","8"+6,IFERROR(INDIRECT(T1),"1"))</f>
        <v>46054</v>
      </c>
      <c r="B227" s="20"/>
      <c r="C227" s="21"/>
      <c r="D227" s="20"/>
      <c r="E227" s="21"/>
      <c r="F227" s="22"/>
      <c r="G227" s="22"/>
      <c r="H227" s="34" t="str">
        <f>IF(OR(B227="",LEFT(M227,1)="✓"),"",C227-B227-F227)</f>
        <v/>
      </c>
      <c r="I227" s="34" t="str">
        <f>IF(OR(D227="",LEFT(M227,1)="✓"),"",E227-D227-G227)</f>
        <v/>
      </c>
      <c r="J227" s="34" t="str">
        <f>IF(AND(B227&lt;&gt;"",M227="✓所定"),C227-B227-F227,"")</f>
        <v/>
      </c>
      <c r="K227" s="34" t="str">
        <f>IF(AND(B227&lt;&gt;"",M227="✓法定"),C227-B227-F227,"")</f>
        <v/>
      </c>
      <c r="L227" s="26" t="str">
        <f t="shared" ref="L227:L253" si="42">IF(AND($B227="",$D227=""),"",($C227-$B227-$F227)+($E227-$D227-$G227))</f>
        <v/>
      </c>
      <c r="M227" s="32"/>
      <c r="N227" s="190"/>
      <c r="O227" s="190"/>
      <c r="P227" s="190"/>
      <c r="Q227" s="190"/>
      <c r="R227" s="23"/>
      <c r="V227" s="1" t="s">
        <v>171</v>
      </c>
    </row>
    <row r="228" spans="1:22">
      <c r="A228" s="27">
        <f ca="1">A227+1</f>
        <v>46055</v>
      </c>
      <c r="B228" s="20"/>
      <c r="C228" s="21"/>
      <c r="D228" s="20"/>
      <c r="E228" s="21"/>
      <c r="F228" s="22"/>
      <c r="G228" s="22"/>
      <c r="H228" s="34" t="str">
        <f t="shared" ref="H228:H257" si="43">IF(OR(B228="",LEFT(M228,1)="✓"),"",C228-B228-F228)</f>
        <v/>
      </c>
      <c r="I228" s="34" t="str">
        <f t="shared" ref="I228:I257" si="44">IF(OR(D228="",LEFT(M228,1)="✓"),"",E228-D228-G228)</f>
        <v/>
      </c>
      <c r="J228" s="34" t="str">
        <f t="shared" ref="J228:J257" si="45">IF(AND(B228&lt;&gt;"",M228="✓所定"),C228-B228-F228,"")</f>
        <v/>
      </c>
      <c r="K228" s="34" t="str">
        <f t="shared" ref="K228:K257" si="46">IF(AND(B228&lt;&gt;"",M228="✓法定"),C228-B228-F228,"")</f>
        <v/>
      </c>
      <c r="L228" s="26" t="str">
        <f t="shared" si="42"/>
        <v/>
      </c>
      <c r="M228" s="32"/>
      <c r="N228" s="190"/>
      <c r="O228" s="190"/>
      <c r="P228" s="190"/>
      <c r="Q228" s="190"/>
      <c r="R228" s="23"/>
      <c r="V228" s="1" t="s">
        <v>172</v>
      </c>
    </row>
    <row r="229" spans="1:22">
      <c r="A229" s="27">
        <f t="shared" ref="A229:A257" ca="1" si="47">A228+1</f>
        <v>46056</v>
      </c>
      <c r="B229" s="20"/>
      <c r="C229" s="21"/>
      <c r="D229" s="20"/>
      <c r="E229" s="21"/>
      <c r="F229" s="22"/>
      <c r="G229" s="22"/>
      <c r="H229" s="34" t="str">
        <f t="shared" si="43"/>
        <v/>
      </c>
      <c r="I229" s="34" t="str">
        <f t="shared" si="44"/>
        <v/>
      </c>
      <c r="J229" s="34" t="str">
        <f t="shared" si="45"/>
        <v/>
      </c>
      <c r="K229" s="34" t="str">
        <f t="shared" si="46"/>
        <v/>
      </c>
      <c r="L229" s="26" t="str">
        <f t="shared" si="42"/>
        <v/>
      </c>
      <c r="M229" s="32"/>
      <c r="N229" s="190"/>
      <c r="O229" s="190"/>
      <c r="P229" s="190"/>
      <c r="Q229" s="190"/>
      <c r="R229" s="23"/>
    </row>
    <row r="230" spans="1:22">
      <c r="A230" s="27">
        <f t="shared" ca="1" si="47"/>
        <v>46057</v>
      </c>
      <c r="B230" s="20"/>
      <c r="C230" s="21"/>
      <c r="D230" s="20"/>
      <c r="E230" s="21"/>
      <c r="F230" s="22"/>
      <c r="G230" s="22"/>
      <c r="H230" s="34" t="str">
        <f t="shared" si="43"/>
        <v/>
      </c>
      <c r="I230" s="34" t="str">
        <f t="shared" si="44"/>
        <v/>
      </c>
      <c r="J230" s="34" t="str">
        <f t="shared" si="45"/>
        <v/>
      </c>
      <c r="K230" s="34" t="str">
        <f t="shared" si="46"/>
        <v/>
      </c>
      <c r="L230" s="26" t="str">
        <f t="shared" si="42"/>
        <v/>
      </c>
      <c r="M230" s="32"/>
      <c r="N230" s="190"/>
      <c r="O230" s="190"/>
      <c r="P230" s="190"/>
      <c r="Q230" s="190"/>
      <c r="R230" s="23"/>
    </row>
    <row r="231" spans="1:22">
      <c r="A231" s="27">
        <f t="shared" ca="1" si="47"/>
        <v>46058</v>
      </c>
      <c r="B231" s="20"/>
      <c r="C231" s="21"/>
      <c r="D231" s="20"/>
      <c r="E231" s="21"/>
      <c r="F231" s="22"/>
      <c r="G231" s="22"/>
      <c r="H231" s="34" t="str">
        <f t="shared" si="43"/>
        <v/>
      </c>
      <c r="I231" s="34" t="str">
        <f t="shared" si="44"/>
        <v/>
      </c>
      <c r="J231" s="34" t="str">
        <f t="shared" si="45"/>
        <v/>
      </c>
      <c r="K231" s="34" t="str">
        <f t="shared" si="46"/>
        <v/>
      </c>
      <c r="L231" s="26" t="str">
        <f t="shared" si="42"/>
        <v/>
      </c>
      <c r="M231" s="32"/>
      <c r="N231" s="190"/>
      <c r="O231" s="190"/>
      <c r="P231" s="190"/>
      <c r="Q231" s="190"/>
      <c r="R231" s="23"/>
    </row>
    <row r="232" spans="1:22">
      <c r="A232" s="27">
        <f t="shared" ca="1" si="47"/>
        <v>46059</v>
      </c>
      <c r="B232" s="20"/>
      <c r="C232" s="21"/>
      <c r="D232" s="20"/>
      <c r="E232" s="21"/>
      <c r="F232" s="22"/>
      <c r="G232" s="22"/>
      <c r="H232" s="34" t="str">
        <f t="shared" si="43"/>
        <v/>
      </c>
      <c r="I232" s="34" t="str">
        <f t="shared" si="44"/>
        <v/>
      </c>
      <c r="J232" s="34" t="str">
        <f t="shared" si="45"/>
        <v/>
      </c>
      <c r="K232" s="34" t="str">
        <f t="shared" si="46"/>
        <v/>
      </c>
      <c r="L232" s="26" t="str">
        <f t="shared" si="42"/>
        <v/>
      </c>
      <c r="M232" s="32"/>
      <c r="N232" s="190"/>
      <c r="O232" s="190"/>
      <c r="P232" s="190"/>
      <c r="Q232" s="190"/>
      <c r="R232" s="23"/>
    </row>
    <row r="233" spans="1:22">
      <c r="A233" s="27">
        <f t="shared" ca="1" si="47"/>
        <v>46060</v>
      </c>
      <c r="B233" s="20"/>
      <c r="C233" s="21"/>
      <c r="D233" s="20"/>
      <c r="E233" s="21"/>
      <c r="F233" s="22"/>
      <c r="G233" s="22"/>
      <c r="H233" s="34" t="str">
        <f t="shared" si="43"/>
        <v/>
      </c>
      <c r="I233" s="34" t="str">
        <f t="shared" si="44"/>
        <v/>
      </c>
      <c r="J233" s="34" t="str">
        <f t="shared" si="45"/>
        <v/>
      </c>
      <c r="K233" s="34" t="str">
        <f t="shared" si="46"/>
        <v/>
      </c>
      <c r="L233" s="26" t="str">
        <f t="shared" si="42"/>
        <v/>
      </c>
      <c r="M233" s="32"/>
      <c r="N233" s="190"/>
      <c r="O233" s="190"/>
      <c r="P233" s="190"/>
      <c r="Q233" s="190"/>
      <c r="R233" s="23"/>
    </row>
    <row r="234" spans="1:22">
      <c r="A234" s="27">
        <f t="shared" ca="1" si="47"/>
        <v>46061</v>
      </c>
      <c r="B234" s="20"/>
      <c r="C234" s="21"/>
      <c r="D234" s="20"/>
      <c r="E234" s="21"/>
      <c r="F234" s="22"/>
      <c r="G234" s="22"/>
      <c r="H234" s="34" t="str">
        <f t="shared" si="43"/>
        <v/>
      </c>
      <c r="I234" s="34" t="str">
        <f t="shared" si="44"/>
        <v/>
      </c>
      <c r="J234" s="34" t="str">
        <f t="shared" si="45"/>
        <v/>
      </c>
      <c r="K234" s="34" t="str">
        <f t="shared" si="46"/>
        <v/>
      </c>
      <c r="L234" s="26" t="str">
        <f t="shared" si="42"/>
        <v/>
      </c>
      <c r="M234" s="32"/>
      <c r="N234" s="190"/>
      <c r="O234" s="190"/>
      <c r="P234" s="190"/>
      <c r="Q234" s="190"/>
      <c r="R234" s="23"/>
    </row>
    <row r="235" spans="1:22">
      <c r="A235" s="27">
        <f t="shared" ca="1" si="47"/>
        <v>46062</v>
      </c>
      <c r="B235" s="20"/>
      <c r="C235" s="21"/>
      <c r="D235" s="20"/>
      <c r="E235" s="21"/>
      <c r="F235" s="22"/>
      <c r="G235" s="22"/>
      <c r="H235" s="34" t="str">
        <f t="shared" si="43"/>
        <v/>
      </c>
      <c r="I235" s="34" t="str">
        <f t="shared" si="44"/>
        <v/>
      </c>
      <c r="J235" s="34" t="str">
        <f t="shared" si="45"/>
        <v/>
      </c>
      <c r="K235" s="34" t="str">
        <f t="shared" si="46"/>
        <v/>
      </c>
      <c r="L235" s="26" t="str">
        <f t="shared" si="42"/>
        <v/>
      </c>
      <c r="M235" s="32"/>
      <c r="N235" s="190"/>
      <c r="O235" s="190"/>
      <c r="P235" s="190"/>
      <c r="Q235" s="190"/>
      <c r="R235" s="23"/>
    </row>
    <row r="236" spans="1:22">
      <c r="A236" s="27">
        <f t="shared" ca="1" si="47"/>
        <v>46063</v>
      </c>
      <c r="B236" s="20"/>
      <c r="C236" s="21"/>
      <c r="D236" s="20"/>
      <c r="E236" s="21"/>
      <c r="F236" s="22"/>
      <c r="G236" s="22"/>
      <c r="H236" s="34" t="str">
        <f t="shared" si="43"/>
        <v/>
      </c>
      <c r="I236" s="34" t="str">
        <f t="shared" si="44"/>
        <v/>
      </c>
      <c r="J236" s="34" t="str">
        <f t="shared" si="45"/>
        <v/>
      </c>
      <c r="K236" s="34" t="str">
        <f t="shared" si="46"/>
        <v/>
      </c>
      <c r="L236" s="26" t="str">
        <f t="shared" si="42"/>
        <v/>
      </c>
      <c r="M236" s="32"/>
      <c r="N236" s="190"/>
      <c r="O236" s="190"/>
      <c r="P236" s="190"/>
      <c r="Q236" s="190"/>
      <c r="R236" s="23"/>
    </row>
    <row r="237" spans="1:22">
      <c r="A237" s="27">
        <f t="shared" ca="1" si="47"/>
        <v>46064</v>
      </c>
      <c r="B237" s="20"/>
      <c r="C237" s="21"/>
      <c r="D237" s="20"/>
      <c r="E237" s="21"/>
      <c r="F237" s="22"/>
      <c r="G237" s="22"/>
      <c r="H237" s="34" t="str">
        <f t="shared" si="43"/>
        <v/>
      </c>
      <c r="I237" s="34" t="str">
        <f t="shared" si="44"/>
        <v/>
      </c>
      <c r="J237" s="34" t="str">
        <f t="shared" si="45"/>
        <v/>
      </c>
      <c r="K237" s="34" t="str">
        <f t="shared" si="46"/>
        <v/>
      </c>
      <c r="L237" s="26" t="str">
        <f t="shared" si="42"/>
        <v/>
      </c>
      <c r="M237" s="32"/>
      <c r="N237" s="190"/>
      <c r="O237" s="190"/>
      <c r="P237" s="190"/>
      <c r="Q237" s="190"/>
      <c r="R237" s="23"/>
    </row>
    <row r="238" spans="1:22">
      <c r="A238" s="27">
        <f t="shared" ca="1" si="47"/>
        <v>46065</v>
      </c>
      <c r="B238" s="20"/>
      <c r="C238" s="21"/>
      <c r="D238" s="20"/>
      <c r="E238" s="21"/>
      <c r="F238" s="22"/>
      <c r="G238" s="22"/>
      <c r="H238" s="34" t="str">
        <f t="shared" si="43"/>
        <v/>
      </c>
      <c r="I238" s="34" t="str">
        <f t="shared" si="44"/>
        <v/>
      </c>
      <c r="J238" s="34" t="str">
        <f t="shared" si="45"/>
        <v/>
      </c>
      <c r="K238" s="34" t="str">
        <f t="shared" si="46"/>
        <v/>
      </c>
      <c r="L238" s="26" t="str">
        <f t="shared" si="42"/>
        <v/>
      </c>
      <c r="M238" s="32"/>
      <c r="N238" s="190"/>
      <c r="O238" s="190"/>
      <c r="P238" s="190"/>
      <c r="Q238" s="190"/>
      <c r="R238" s="23"/>
    </row>
    <row r="239" spans="1:22">
      <c r="A239" s="27">
        <f t="shared" ca="1" si="47"/>
        <v>46066</v>
      </c>
      <c r="B239" s="20"/>
      <c r="C239" s="21"/>
      <c r="D239" s="20"/>
      <c r="E239" s="21"/>
      <c r="F239" s="22"/>
      <c r="G239" s="22"/>
      <c r="H239" s="34" t="str">
        <f t="shared" si="43"/>
        <v/>
      </c>
      <c r="I239" s="34" t="str">
        <f t="shared" si="44"/>
        <v/>
      </c>
      <c r="J239" s="34" t="str">
        <f t="shared" si="45"/>
        <v/>
      </c>
      <c r="K239" s="34" t="str">
        <f t="shared" si="46"/>
        <v/>
      </c>
      <c r="L239" s="26" t="str">
        <f t="shared" si="42"/>
        <v/>
      </c>
      <c r="M239" s="32"/>
      <c r="N239" s="190"/>
      <c r="O239" s="190"/>
      <c r="P239" s="190"/>
      <c r="Q239" s="190"/>
      <c r="R239" s="23"/>
    </row>
    <row r="240" spans="1:22">
      <c r="A240" s="27">
        <f t="shared" ca="1" si="47"/>
        <v>46067</v>
      </c>
      <c r="B240" s="20"/>
      <c r="C240" s="21"/>
      <c r="D240" s="20"/>
      <c r="E240" s="21"/>
      <c r="F240" s="22"/>
      <c r="G240" s="22"/>
      <c r="H240" s="34" t="str">
        <f t="shared" si="43"/>
        <v/>
      </c>
      <c r="I240" s="34" t="str">
        <f t="shared" si="44"/>
        <v/>
      </c>
      <c r="J240" s="34" t="str">
        <f t="shared" si="45"/>
        <v/>
      </c>
      <c r="K240" s="34" t="str">
        <f t="shared" si="46"/>
        <v/>
      </c>
      <c r="L240" s="26" t="str">
        <f t="shared" si="42"/>
        <v/>
      </c>
      <c r="M240" s="32"/>
      <c r="N240" s="190"/>
      <c r="O240" s="190"/>
      <c r="P240" s="190"/>
      <c r="Q240" s="190"/>
      <c r="R240" s="23"/>
    </row>
    <row r="241" spans="1:18">
      <c r="A241" s="27">
        <f t="shared" ca="1" si="47"/>
        <v>46068</v>
      </c>
      <c r="B241" s="20"/>
      <c r="C241" s="21"/>
      <c r="D241" s="20"/>
      <c r="E241" s="21"/>
      <c r="F241" s="22"/>
      <c r="G241" s="22"/>
      <c r="H241" s="34" t="str">
        <f t="shared" si="43"/>
        <v/>
      </c>
      <c r="I241" s="34" t="str">
        <f t="shared" si="44"/>
        <v/>
      </c>
      <c r="J241" s="34" t="str">
        <f t="shared" si="45"/>
        <v/>
      </c>
      <c r="K241" s="34" t="str">
        <f t="shared" si="46"/>
        <v/>
      </c>
      <c r="L241" s="26" t="str">
        <f t="shared" si="42"/>
        <v/>
      </c>
      <c r="M241" s="32"/>
      <c r="N241" s="190"/>
      <c r="O241" s="190"/>
      <c r="P241" s="190"/>
      <c r="Q241" s="190"/>
      <c r="R241" s="23"/>
    </row>
    <row r="242" spans="1:18">
      <c r="A242" s="27">
        <f t="shared" ca="1" si="47"/>
        <v>46069</v>
      </c>
      <c r="B242" s="20"/>
      <c r="C242" s="21"/>
      <c r="D242" s="20"/>
      <c r="E242" s="21"/>
      <c r="F242" s="22"/>
      <c r="G242" s="22"/>
      <c r="H242" s="34" t="str">
        <f t="shared" si="43"/>
        <v/>
      </c>
      <c r="I242" s="34" t="str">
        <f t="shared" si="44"/>
        <v/>
      </c>
      <c r="J242" s="34" t="str">
        <f t="shared" si="45"/>
        <v/>
      </c>
      <c r="K242" s="34" t="str">
        <f t="shared" si="46"/>
        <v/>
      </c>
      <c r="L242" s="26" t="str">
        <f t="shared" si="42"/>
        <v/>
      </c>
      <c r="M242" s="32"/>
      <c r="N242" s="190"/>
      <c r="O242" s="190"/>
      <c r="P242" s="190"/>
      <c r="Q242" s="190"/>
      <c r="R242" s="23"/>
    </row>
    <row r="243" spans="1:18">
      <c r="A243" s="27">
        <f t="shared" ca="1" si="47"/>
        <v>46070</v>
      </c>
      <c r="B243" s="20"/>
      <c r="C243" s="21"/>
      <c r="D243" s="20"/>
      <c r="E243" s="21"/>
      <c r="F243" s="22"/>
      <c r="G243" s="22"/>
      <c r="H243" s="34" t="str">
        <f t="shared" si="43"/>
        <v/>
      </c>
      <c r="I243" s="34" t="str">
        <f t="shared" si="44"/>
        <v/>
      </c>
      <c r="J243" s="34" t="str">
        <f t="shared" si="45"/>
        <v/>
      </c>
      <c r="K243" s="34" t="str">
        <f t="shared" si="46"/>
        <v/>
      </c>
      <c r="L243" s="26" t="str">
        <f t="shared" si="42"/>
        <v/>
      </c>
      <c r="M243" s="32"/>
      <c r="N243" s="190"/>
      <c r="O243" s="190"/>
      <c r="P243" s="190"/>
      <c r="Q243" s="190"/>
      <c r="R243" s="23"/>
    </row>
    <row r="244" spans="1:18">
      <c r="A244" s="27">
        <f t="shared" ca="1" si="47"/>
        <v>46071</v>
      </c>
      <c r="B244" s="20"/>
      <c r="C244" s="21"/>
      <c r="D244" s="20"/>
      <c r="E244" s="21"/>
      <c r="F244" s="22"/>
      <c r="G244" s="22"/>
      <c r="H244" s="34" t="str">
        <f t="shared" si="43"/>
        <v/>
      </c>
      <c r="I244" s="34" t="str">
        <f t="shared" si="44"/>
        <v/>
      </c>
      <c r="J244" s="34" t="str">
        <f t="shared" si="45"/>
        <v/>
      </c>
      <c r="K244" s="34" t="str">
        <f t="shared" si="46"/>
        <v/>
      </c>
      <c r="L244" s="26" t="str">
        <f t="shared" si="42"/>
        <v/>
      </c>
      <c r="M244" s="32"/>
      <c r="N244" s="190"/>
      <c r="O244" s="190"/>
      <c r="P244" s="190"/>
      <c r="Q244" s="190"/>
      <c r="R244" s="23"/>
    </row>
    <row r="245" spans="1:18">
      <c r="A245" s="27">
        <f t="shared" ca="1" si="47"/>
        <v>46072</v>
      </c>
      <c r="B245" s="20"/>
      <c r="C245" s="21"/>
      <c r="D245" s="20"/>
      <c r="E245" s="21"/>
      <c r="F245" s="22"/>
      <c r="G245" s="22"/>
      <c r="H245" s="34" t="str">
        <f t="shared" si="43"/>
        <v/>
      </c>
      <c r="I245" s="34" t="str">
        <f t="shared" si="44"/>
        <v/>
      </c>
      <c r="J245" s="34" t="str">
        <f t="shared" si="45"/>
        <v/>
      </c>
      <c r="K245" s="34" t="str">
        <f t="shared" si="46"/>
        <v/>
      </c>
      <c r="L245" s="26" t="str">
        <f t="shared" si="42"/>
        <v/>
      </c>
      <c r="M245" s="32"/>
      <c r="N245" s="190"/>
      <c r="O245" s="190"/>
      <c r="P245" s="190"/>
      <c r="Q245" s="190"/>
      <c r="R245" s="23"/>
    </row>
    <row r="246" spans="1:18">
      <c r="A246" s="27">
        <f t="shared" ca="1" si="47"/>
        <v>46073</v>
      </c>
      <c r="B246" s="20"/>
      <c r="C246" s="21"/>
      <c r="D246" s="20"/>
      <c r="E246" s="21"/>
      <c r="F246" s="22"/>
      <c r="G246" s="22"/>
      <c r="H246" s="34" t="str">
        <f t="shared" si="43"/>
        <v/>
      </c>
      <c r="I246" s="34" t="str">
        <f t="shared" si="44"/>
        <v/>
      </c>
      <c r="J246" s="34" t="str">
        <f t="shared" si="45"/>
        <v/>
      </c>
      <c r="K246" s="34" t="str">
        <f t="shared" si="46"/>
        <v/>
      </c>
      <c r="L246" s="26" t="str">
        <f t="shared" si="42"/>
        <v/>
      </c>
      <c r="M246" s="32"/>
      <c r="N246" s="190"/>
      <c r="O246" s="190"/>
      <c r="P246" s="190"/>
      <c r="Q246" s="190"/>
      <c r="R246" s="23"/>
    </row>
    <row r="247" spans="1:18">
      <c r="A247" s="27">
        <f t="shared" ca="1" si="47"/>
        <v>46074</v>
      </c>
      <c r="B247" s="20"/>
      <c r="C247" s="21"/>
      <c r="D247" s="20"/>
      <c r="E247" s="21"/>
      <c r="F247" s="22"/>
      <c r="G247" s="22"/>
      <c r="H247" s="34" t="str">
        <f t="shared" si="43"/>
        <v/>
      </c>
      <c r="I247" s="34" t="str">
        <f t="shared" si="44"/>
        <v/>
      </c>
      <c r="J247" s="34" t="str">
        <f t="shared" si="45"/>
        <v/>
      </c>
      <c r="K247" s="34" t="str">
        <f t="shared" si="46"/>
        <v/>
      </c>
      <c r="L247" s="26" t="str">
        <f t="shared" si="42"/>
        <v/>
      </c>
      <c r="M247" s="32"/>
      <c r="N247" s="190"/>
      <c r="O247" s="190"/>
      <c r="P247" s="190"/>
      <c r="Q247" s="190"/>
      <c r="R247" s="23"/>
    </row>
    <row r="248" spans="1:18">
      <c r="A248" s="27">
        <f t="shared" ca="1" si="47"/>
        <v>46075</v>
      </c>
      <c r="B248" s="20"/>
      <c r="C248" s="21"/>
      <c r="D248" s="20"/>
      <c r="E248" s="21"/>
      <c r="F248" s="22"/>
      <c r="G248" s="22"/>
      <c r="H248" s="34" t="str">
        <f t="shared" si="43"/>
        <v/>
      </c>
      <c r="I248" s="34" t="str">
        <f t="shared" si="44"/>
        <v/>
      </c>
      <c r="J248" s="34" t="str">
        <f t="shared" si="45"/>
        <v/>
      </c>
      <c r="K248" s="34" t="str">
        <f t="shared" si="46"/>
        <v/>
      </c>
      <c r="L248" s="26" t="str">
        <f t="shared" si="42"/>
        <v/>
      </c>
      <c r="M248" s="32"/>
      <c r="N248" s="190"/>
      <c r="O248" s="190"/>
      <c r="P248" s="190"/>
      <c r="Q248" s="190"/>
      <c r="R248" s="23"/>
    </row>
    <row r="249" spans="1:18">
      <c r="A249" s="27">
        <f t="shared" ca="1" si="47"/>
        <v>46076</v>
      </c>
      <c r="B249" s="20"/>
      <c r="C249" s="21"/>
      <c r="D249" s="20"/>
      <c r="E249" s="21"/>
      <c r="F249" s="22"/>
      <c r="G249" s="22"/>
      <c r="H249" s="34" t="str">
        <f t="shared" si="43"/>
        <v/>
      </c>
      <c r="I249" s="34" t="str">
        <f t="shared" si="44"/>
        <v/>
      </c>
      <c r="J249" s="34" t="str">
        <f t="shared" si="45"/>
        <v/>
      </c>
      <c r="K249" s="34" t="str">
        <f t="shared" si="46"/>
        <v/>
      </c>
      <c r="L249" s="26" t="str">
        <f t="shared" si="42"/>
        <v/>
      </c>
      <c r="M249" s="32"/>
      <c r="N249" s="190"/>
      <c r="O249" s="190"/>
      <c r="P249" s="190"/>
      <c r="Q249" s="190"/>
      <c r="R249" s="23"/>
    </row>
    <row r="250" spans="1:18">
      <c r="A250" s="27">
        <f t="shared" ca="1" si="47"/>
        <v>46077</v>
      </c>
      <c r="B250" s="20"/>
      <c r="C250" s="21"/>
      <c r="D250" s="20"/>
      <c r="E250" s="21"/>
      <c r="F250" s="22"/>
      <c r="G250" s="22"/>
      <c r="H250" s="34" t="str">
        <f t="shared" si="43"/>
        <v/>
      </c>
      <c r="I250" s="34" t="str">
        <f t="shared" si="44"/>
        <v/>
      </c>
      <c r="J250" s="34" t="str">
        <f t="shared" si="45"/>
        <v/>
      </c>
      <c r="K250" s="34" t="str">
        <f t="shared" si="46"/>
        <v/>
      </c>
      <c r="L250" s="26" t="str">
        <f t="shared" si="42"/>
        <v/>
      </c>
      <c r="M250" s="32"/>
      <c r="N250" s="190"/>
      <c r="O250" s="190"/>
      <c r="P250" s="190"/>
      <c r="Q250" s="190"/>
      <c r="R250" s="23"/>
    </row>
    <row r="251" spans="1:18">
      <c r="A251" s="27">
        <f t="shared" ca="1" si="47"/>
        <v>46078</v>
      </c>
      <c r="B251" s="20"/>
      <c r="C251" s="21"/>
      <c r="D251" s="20"/>
      <c r="E251" s="21"/>
      <c r="F251" s="22"/>
      <c r="G251" s="22"/>
      <c r="H251" s="34" t="str">
        <f t="shared" si="43"/>
        <v/>
      </c>
      <c r="I251" s="34" t="str">
        <f t="shared" si="44"/>
        <v/>
      </c>
      <c r="J251" s="34" t="str">
        <f t="shared" si="45"/>
        <v/>
      </c>
      <c r="K251" s="34" t="str">
        <f t="shared" si="46"/>
        <v/>
      </c>
      <c r="L251" s="26" t="str">
        <f t="shared" si="42"/>
        <v/>
      </c>
      <c r="M251" s="32"/>
      <c r="N251" s="190"/>
      <c r="O251" s="190"/>
      <c r="P251" s="190"/>
      <c r="Q251" s="190"/>
      <c r="R251" s="23"/>
    </row>
    <row r="252" spans="1:18">
      <c r="A252" s="27">
        <f t="shared" ca="1" si="47"/>
        <v>46079</v>
      </c>
      <c r="B252" s="20"/>
      <c r="C252" s="21"/>
      <c r="D252" s="20"/>
      <c r="E252" s="21"/>
      <c r="F252" s="22"/>
      <c r="G252" s="22"/>
      <c r="H252" s="34" t="str">
        <f t="shared" si="43"/>
        <v/>
      </c>
      <c r="I252" s="34" t="str">
        <f t="shared" si="44"/>
        <v/>
      </c>
      <c r="J252" s="34" t="str">
        <f t="shared" si="45"/>
        <v/>
      </c>
      <c r="K252" s="34" t="str">
        <f t="shared" si="46"/>
        <v/>
      </c>
      <c r="L252" s="26" t="str">
        <f t="shared" si="42"/>
        <v/>
      </c>
      <c r="M252" s="32"/>
      <c r="N252" s="190"/>
      <c r="O252" s="190"/>
      <c r="P252" s="190"/>
      <c r="Q252" s="190"/>
      <c r="R252" s="23"/>
    </row>
    <row r="253" spans="1:18">
      <c r="A253" s="27">
        <f t="shared" ca="1" si="47"/>
        <v>46080</v>
      </c>
      <c r="B253" s="20"/>
      <c r="C253" s="21"/>
      <c r="D253" s="20"/>
      <c r="E253" s="21"/>
      <c r="F253" s="22"/>
      <c r="G253" s="22"/>
      <c r="H253" s="34" t="str">
        <f t="shared" si="43"/>
        <v/>
      </c>
      <c r="I253" s="34" t="str">
        <f t="shared" si="44"/>
        <v/>
      </c>
      <c r="J253" s="34" t="str">
        <f t="shared" si="45"/>
        <v/>
      </c>
      <c r="K253" s="34" t="str">
        <f t="shared" si="46"/>
        <v/>
      </c>
      <c r="L253" s="26" t="str">
        <f t="shared" si="42"/>
        <v/>
      </c>
      <c r="M253" s="32"/>
      <c r="N253" s="190"/>
      <c r="O253" s="190"/>
      <c r="P253" s="190"/>
      <c r="Q253" s="190"/>
      <c r="R253" s="23"/>
    </row>
    <row r="254" spans="1:18">
      <c r="A254" s="27">
        <f t="shared" ca="1" si="47"/>
        <v>46081</v>
      </c>
      <c r="B254" s="20"/>
      <c r="C254" s="21"/>
      <c r="D254" s="20"/>
      <c r="E254" s="21"/>
      <c r="F254" s="22"/>
      <c r="G254" s="22"/>
      <c r="H254" s="34" t="str">
        <f t="shared" si="43"/>
        <v/>
      </c>
      <c r="I254" s="34" t="str">
        <f t="shared" si="44"/>
        <v/>
      </c>
      <c r="J254" s="34" t="str">
        <f t="shared" si="45"/>
        <v/>
      </c>
      <c r="K254" s="34" t="str">
        <f t="shared" si="46"/>
        <v/>
      </c>
      <c r="L254" s="26" t="str">
        <f>IF(AND($B254="",$D254=""),"",($C254-$B254-$F254)+($E254-$D254-$G254))</f>
        <v/>
      </c>
      <c r="M254" s="32"/>
      <c r="N254" s="190"/>
      <c r="O254" s="190"/>
      <c r="P254" s="190"/>
      <c r="Q254" s="190"/>
      <c r="R254" s="23"/>
    </row>
    <row r="255" spans="1:18">
      <c r="A255" s="27">
        <f t="shared" ca="1" si="47"/>
        <v>46082</v>
      </c>
      <c r="B255" s="20"/>
      <c r="C255" s="21"/>
      <c r="D255" s="20"/>
      <c r="E255" s="21"/>
      <c r="F255" s="22"/>
      <c r="G255" s="22"/>
      <c r="H255" s="34" t="str">
        <f t="shared" si="43"/>
        <v/>
      </c>
      <c r="I255" s="34" t="str">
        <f t="shared" si="44"/>
        <v/>
      </c>
      <c r="J255" s="34" t="str">
        <f t="shared" si="45"/>
        <v/>
      </c>
      <c r="K255" s="34" t="str">
        <f t="shared" si="46"/>
        <v/>
      </c>
      <c r="L255" s="26" t="str">
        <f>IF(AND($B255="",$D255=""),"",($C255-$B255-$F255)+($E255-$D255-$G255))</f>
        <v/>
      </c>
      <c r="M255" s="32"/>
      <c r="N255" s="190"/>
      <c r="O255" s="190"/>
      <c r="P255" s="190"/>
      <c r="Q255" s="190"/>
      <c r="R255" s="23"/>
    </row>
    <row r="256" spans="1:18">
      <c r="A256" s="27">
        <f t="shared" ca="1" si="47"/>
        <v>46083</v>
      </c>
      <c r="B256" s="20"/>
      <c r="C256" s="21"/>
      <c r="D256" s="20"/>
      <c r="E256" s="21"/>
      <c r="F256" s="22"/>
      <c r="G256" s="22"/>
      <c r="H256" s="34" t="str">
        <f t="shared" si="43"/>
        <v/>
      </c>
      <c r="I256" s="34" t="str">
        <f t="shared" si="44"/>
        <v/>
      </c>
      <c r="J256" s="34" t="str">
        <f t="shared" si="45"/>
        <v/>
      </c>
      <c r="K256" s="34" t="str">
        <f t="shared" si="46"/>
        <v/>
      </c>
      <c r="L256" s="26" t="str">
        <f>IF(AND($B256="",$D256=""),"",($C256-$B256-$F256)+($E256-$D256-$G256))</f>
        <v/>
      </c>
      <c r="M256" s="32"/>
      <c r="N256" s="190"/>
      <c r="O256" s="190"/>
      <c r="P256" s="190"/>
      <c r="Q256" s="190"/>
      <c r="R256" s="23"/>
    </row>
    <row r="257" spans="1:18">
      <c r="A257" s="27">
        <f t="shared" ca="1" si="47"/>
        <v>46084</v>
      </c>
      <c r="B257" s="20"/>
      <c r="C257" s="21"/>
      <c r="D257" s="20"/>
      <c r="E257" s="21"/>
      <c r="F257" s="22"/>
      <c r="G257" s="22"/>
      <c r="H257" s="34" t="str">
        <f t="shared" si="43"/>
        <v/>
      </c>
      <c r="I257" s="34" t="str">
        <f t="shared" si="44"/>
        <v/>
      </c>
      <c r="J257" s="34" t="str">
        <f t="shared" si="45"/>
        <v/>
      </c>
      <c r="K257" s="34" t="str">
        <f t="shared" si="46"/>
        <v/>
      </c>
      <c r="L257" s="26" t="str">
        <f>IF(AND($B257="",$D257=""),"",($C257-$B257-$F257)+($E257-$D257-$G257))</f>
        <v/>
      </c>
      <c r="M257" s="32"/>
      <c r="N257" s="190"/>
      <c r="O257" s="190"/>
      <c r="P257" s="190"/>
      <c r="Q257" s="190"/>
      <c r="R257" s="23"/>
    </row>
    <row r="258" spans="1:18">
      <c r="A258" s="5" t="s">
        <v>11</v>
      </c>
      <c r="B258" s="191"/>
      <c r="C258" s="192"/>
      <c r="D258" s="191"/>
      <c r="E258" s="192"/>
      <c r="F258" s="26" t="str">
        <f>IF(SUM($F227:$F257)=0,"",SUM($F227:$F257))</f>
        <v/>
      </c>
      <c r="G258" s="26" t="str">
        <f>IF(SUM($G227:$G257)=0,"",SUM($G227:$G257))</f>
        <v/>
      </c>
      <c r="H258" s="26" t="str">
        <f>IF(SUM(H227:H257)=0,"",SUM(H227:H257))</f>
        <v/>
      </c>
      <c r="I258" s="26" t="str">
        <f>IF(SUM(I227:I257)=0,"",SUM(I227:I257))</f>
        <v/>
      </c>
      <c r="J258" s="26" t="str">
        <f>IF(SUM(J227:J257)=0,"",SUM(J227:J257))</f>
        <v/>
      </c>
      <c r="K258" s="26" t="str">
        <f>IF(SUM(K227:K257)=0,"",SUM(K227:K257))</f>
        <v/>
      </c>
      <c r="L258" s="26" t="str">
        <f>IF(SUM($L227:$L257)=0,"",SUM($L227:$L257))</f>
        <v/>
      </c>
      <c r="M258" s="33"/>
      <c r="N258" s="193"/>
      <c r="O258" s="193"/>
      <c r="P258" s="193"/>
      <c r="Q258" s="193"/>
      <c r="R258" s="6"/>
    </row>
    <row r="260" spans="1:18" ht="27" customHeight="1">
      <c r="A260" s="194" t="s">
        <v>22</v>
      </c>
      <c r="B260" s="189" t="s">
        <v>103</v>
      </c>
      <c r="C260" s="189"/>
      <c r="D260" s="189"/>
      <c r="E260" s="189"/>
      <c r="F260" s="189" t="s">
        <v>23</v>
      </c>
      <c r="G260" s="189"/>
      <c r="H260" s="189" t="s">
        <v>88</v>
      </c>
      <c r="I260" s="189"/>
      <c r="J260" s="189"/>
      <c r="K260" s="189"/>
      <c r="L260" s="189" t="s">
        <v>87</v>
      </c>
      <c r="M260" s="195" t="s">
        <v>96</v>
      </c>
      <c r="N260" s="194" t="s">
        <v>25</v>
      </c>
      <c r="O260" s="194"/>
      <c r="P260" s="194"/>
      <c r="Q260" s="194"/>
      <c r="R260" s="189" t="s">
        <v>100</v>
      </c>
    </row>
    <row r="261" spans="1:18" ht="14.25" customHeight="1">
      <c r="A261" s="194"/>
      <c r="B261" s="189" t="s">
        <v>82</v>
      </c>
      <c r="C261" s="189"/>
      <c r="D261" s="189" t="s">
        <v>84</v>
      </c>
      <c r="E261" s="189"/>
      <c r="F261" s="189"/>
      <c r="G261" s="189"/>
      <c r="H261" s="189" t="s">
        <v>90</v>
      </c>
      <c r="I261" s="189"/>
      <c r="J261" s="189" t="s">
        <v>89</v>
      </c>
      <c r="K261" s="189"/>
      <c r="L261" s="189"/>
      <c r="M261" s="196"/>
      <c r="N261" s="194"/>
      <c r="O261" s="194"/>
      <c r="P261" s="194"/>
      <c r="Q261" s="194"/>
      <c r="R261" s="189"/>
    </row>
    <row r="262" spans="1:18">
      <c r="A262" s="194"/>
      <c r="B262" s="43" t="s">
        <v>26</v>
      </c>
      <c r="C262" s="43" t="s">
        <v>27</v>
      </c>
      <c r="D262" s="43" t="s">
        <v>26</v>
      </c>
      <c r="E262" s="43" t="s">
        <v>27</v>
      </c>
      <c r="F262" s="44" t="s">
        <v>85</v>
      </c>
      <c r="G262" s="44" t="s">
        <v>86</v>
      </c>
      <c r="H262" s="44" t="s">
        <v>81</v>
      </c>
      <c r="I262" s="44" t="s">
        <v>83</v>
      </c>
      <c r="J262" s="44" t="s">
        <v>81</v>
      </c>
      <c r="K262" s="44" t="s">
        <v>95</v>
      </c>
      <c r="L262" s="189"/>
      <c r="M262" s="197"/>
      <c r="N262" s="194"/>
      <c r="O262" s="194"/>
      <c r="P262" s="194"/>
      <c r="Q262" s="194"/>
      <c r="R262" s="194"/>
    </row>
    <row r="263" spans="1:18">
      <c r="A263" s="27" cm="1">
        <f t="array" aca="1" ref="A263" ca="1">DATE("2025","8"+7,IFERROR(INDIRECT(T1),"1"))</f>
        <v>46082</v>
      </c>
      <c r="B263" s="20"/>
      <c r="C263" s="21"/>
      <c r="D263" s="20"/>
      <c r="E263" s="21"/>
      <c r="F263" s="22"/>
      <c r="G263" s="22"/>
      <c r="H263" s="34" t="str">
        <f>IF(OR(B263="",LEFT(M263,1)="✓"),"",C263-B263-F263)</f>
        <v/>
      </c>
      <c r="I263" s="34" t="str">
        <f>IF(OR(D263="",LEFT(M263,1)="✓"),"",E263-D263-G263)</f>
        <v/>
      </c>
      <c r="J263" s="34" t="str">
        <f>IF(AND(B263&lt;&gt;"",M263="✓所定"),C263-B263-F263,"")</f>
        <v/>
      </c>
      <c r="K263" s="34" t="str">
        <f>IF(AND(B263&lt;&gt;"",M263="✓法定"),C263-B263-F263,"")</f>
        <v/>
      </c>
      <c r="L263" s="34" t="str">
        <f>IF(AND($B263="",$D263=""),"",($C263-$B263-$F263)+($E263-$D263-$G263))</f>
        <v/>
      </c>
      <c r="M263" s="32"/>
      <c r="N263" s="190"/>
      <c r="O263" s="190"/>
      <c r="P263" s="190"/>
      <c r="Q263" s="190"/>
      <c r="R263" s="23"/>
    </row>
    <row r="264" spans="1:18">
      <c r="A264" s="27">
        <f ca="1">A263+1</f>
        <v>46083</v>
      </c>
      <c r="B264" s="20"/>
      <c r="C264" s="21"/>
      <c r="D264" s="20"/>
      <c r="E264" s="21"/>
      <c r="F264" s="22"/>
      <c r="G264" s="22"/>
      <c r="H264" s="34" t="str">
        <f t="shared" ref="H264:H293" si="48">IF(OR(B264="",LEFT(M264,1)="✓"),"",C264-B264-F264)</f>
        <v/>
      </c>
      <c r="I264" s="34" t="str">
        <f t="shared" ref="I264:I293" si="49">IF(OR(D264="",LEFT(M264,1)="✓"),"",E264-D264-G264)</f>
        <v/>
      </c>
      <c r="J264" s="34" t="str">
        <f t="shared" ref="J264:J293" si="50">IF(AND(B264&lt;&gt;"",M264="✓所定"),C264-B264-F264,"")</f>
        <v/>
      </c>
      <c r="K264" s="34" t="str">
        <f t="shared" ref="K264:K293" si="51">IF(AND(B264&lt;&gt;"",M264="✓法定"),C264-B264-F264,"")</f>
        <v/>
      </c>
      <c r="L264" s="34" t="str">
        <f t="shared" ref="L264:L288" si="52">IF(AND($B264="",$D264=""),"",($C264-$B264-$F264)+($E264-$D264-$G264))</f>
        <v/>
      </c>
      <c r="M264" s="32"/>
      <c r="N264" s="190"/>
      <c r="O264" s="190"/>
      <c r="P264" s="190"/>
      <c r="Q264" s="190"/>
      <c r="R264" s="23"/>
    </row>
    <row r="265" spans="1:18">
      <c r="A265" s="27">
        <f t="shared" ref="A265:A293" ca="1" si="53">A264+1</f>
        <v>46084</v>
      </c>
      <c r="B265" s="20"/>
      <c r="C265" s="21"/>
      <c r="D265" s="20"/>
      <c r="E265" s="21"/>
      <c r="F265" s="22"/>
      <c r="G265" s="22"/>
      <c r="H265" s="34" t="str">
        <f t="shared" si="48"/>
        <v/>
      </c>
      <c r="I265" s="34" t="str">
        <f t="shared" si="49"/>
        <v/>
      </c>
      <c r="J265" s="34" t="str">
        <f t="shared" si="50"/>
        <v/>
      </c>
      <c r="K265" s="34" t="str">
        <f t="shared" si="51"/>
        <v/>
      </c>
      <c r="L265" s="34" t="str">
        <f t="shared" si="52"/>
        <v/>
      </c>
      <c r="M265" s="32"/>
      <c r="N265" s="190"/>
      <c r="O265" s="190"/>
      <c r="P265" s="190"/>
      <c r="Q265" s="190"/>
      <c r="R265" s="23"/>
    </row>
    <row r="266" spans="1:18">
      <c r="A266" s="27">
        <f t="shared" ca="1" si="53"/>
        <v>46085</v>
      </c>
      <c r="B266" s="20"/>
      <c r="C266" s="21"/>
      <c r="D266" s="20"/>
      <c r="E266" s="21"/>
      <c r="F266" s="22"/>
      <c r="G266" s="22"/>
      <c r="H266" s="34" t="str">
        <f t="shared" si="48"/>
        <v/>
      </c>
      <c r="I266" s="34" t="str">
        <f t="shared" si="49"/>
        <v/>
      </c>
      <c r="J266" s="34" t="str">
        <f t="shared" si="50"/>
        <v/>
      </c>
      <c r="K266" s="34" t="str">
        <f t="shared" si="51"/>
        <v/>
      </c>
      <c r="L266" s="34" t="str">
        <f t="shared" si="52"/>
        <v/>
      </c>
      <c r="M266" s="32"/>
      <c r="N266" s="190"/>
      <c r="O266" s="190"/>
      <c r="P266" s="190"/>
      <c r="Q266" s="190"/>
      <c r="R266" s="23"/>
    </row>
    <row r="267" spans="1:18">
      <c r="A267" s="27">
        <f t="shared" ca="1" si="53"/>
        <v>46086</v>
      </c>
      <c r="B267" s="20"/>
      <c r="C267" s="21"/>
      <c r="D267" s="20"/>
      <c r="E267" s="21"/>
      <c r="F267" s="22"/>
      <c r="G267" s="22"/>
      <c r="H267" s="34" t="str">
        <f t="shared" si="48"/>
        <v/>
      </c>
      <c r="I267" s="34" t="str">
        <f t="shared" si="49"/>
        <v/>
      </c>
      <c r="J267" s="34" t="str">
        <f t="shared" si="50"/>
        <v/>
      </c>
      <c r="K267" s="34" t="str">
        <f t="shared" si="51"/>
        <v/>
      </c>
      <c r="L267" s="34" t="str">
        <f t="shared" si="52"/>
        <v/>
      </c>
      <c r="M267" s="32"/>
      <c r="N267" s="190"/>
      <c r="O267" s="190"/>
      <c r="P267" s="190"/>
      <c r="Q267" s="190"/>
      <c r="R267" s="23"/>
    </row>
    <row r="268" spans="1:18">
      <c r="A268" s="27">
        <f t="shared" ca="1" si="53"/>
        <v>46087</v>
      </c>
      <c r="B268" s="20"/>
      <c r="C268" s="21"/>
      <c r="D268" s="20"/>
      <c r="E268" s="21"/>
      <c r="F268" s="22"/>
      <c r="G268" s="22"/>
      <c r="H268" s="34" t="str">
        <f t="shared" si="48"/>
        <v/>
      </c>
      <c r="I268" s="34" t="str">
        <f t="shared" si="49"/>
        <v/>
      </c>
      <c r="J268" s="34" t="str">
        <f t="shared" si="50"/>
        <v/>
      </c>
      <c r="K268" s="34" t="str">
        <f t="shared" si="51"/>
        <v/>
      </c>
      <c r="L268" s="34" t="str">
        <f t="shared" si="52"/>
        <v/>
      </c>
      <c r="M268" s="32"/>
      <c r="N268" s="190"/>
      <c r="O268" s="190"/>
      <c r="P268" s="190"/>
      <c r="Q268" s="190"/>
      <c r="R268" s="23"/>
    </row>
    <row r="269" spans="1:18">
      <c r="A269" s="27">
        <f t="shared" ca="1" si="53"/>
        <v>46088</v>
      </c>
      <c r="B269" s="20"/>
      <c r="C269" s="21"/>
      <c r="D269" s="20"/>
      <c r="E269" s="21"/>
      <c r="F269" s="22"/>
      <c r="G269" s="22"/>
      <c r="H269" s="34" t="str">
        <f t="shared" si="48"/>
        <v/>
      </c>
      <c r="I269" s="34" t="str">
        <f t="shared" si="49"/>
        <v/>
      </c>
      <c r="J269" s="34" t="str">
        <f t="shared" si="50"/>
        <v/>
      </c>
      <c r="K269" s="34" t="str">
        <f t="shared" si="51"/>
        <v/>
      </c>
      <c r="L269" s="34" t="str">
        <f t="shared" si="52"/>
        <v/>
      </c>
      <c r="M269" s="32"/>
      <c r="N269" s="190"/>
      <c r="O269" s="190"/>
      <c r="P269" s="190"/>
      <c r="Q269" s="190"/>
      <c r="R269" s="23"/>
    </row>
    <row r="270" spans="1:18">
      <c r="A270" s="27">
        <f t="shared" ca="1" si="53"/>
        <v>46089</v>
      </c>
      <c r="B270" s="20"/>
      <c r="C270" s="21"/>
      <c r="D270" s="20"/>
      <c r="E270" s="21"/>
      <c r="F270" s="22"/>
      <c r="G270" s="22"/>
      <c r="H270" s="34" t="str">
        <f t="shared" si="48"/>
        <v/>
      </c>
      <c r="I270" s="34" t="str">
        <f t="shared" si="49"/>
        <v/>
      </c>
      <c r="J270" s="34" t="str">
        <f t="shared" si="50"/>
        <v/>
      </c>
      <c r="K270" s="34" t="str">
        <f t="shared" si="51"/>
        <v/>
      </c>
      <c r="L270" s="34" t="str">
        <f t="shared" si="52"/>
        <v/>
      </c>
      <c r="M270" s="32"/>
      <c r="N270" s="190"/>
      <c r="O270" s="190"/>
      <c r="P270" s="190"/>
      <c r="Q270" s="190"/>
      <c r="R270" s="23"/>
    </row>
    <row r="271" spans="1:18">
      <c r="A271" s="27">
        <f t="shared" ca="1" si="53"/>
        <v>46090</v>
      </c>
      <c r="B271" s="20"/>
      <c r="C271" s="21"/>
      <c r="D271" s="20"/>
      <c r="E271" s="21"/>
      <c r="F271" s="22"/>
      <c r="G271" s="22"/>
      <c r="H271" s="34" t="str">
        <f t="shared" si="48"/>
        <v/>
      </c>
      <c r="I271" s="34" t="str">
        <f t="shared" si="49"/>
        <v/>
      </c>
      <c r="J271" s="34" t="str">
        <f t="shared" si="50"/>
        <v/>
      </c>
      <c r="K271" s="34" t="str">
        <f t="shared" si="51"/>
        <v/>
      </c>
      <c r="L271" s="34" t="str">
        <f t="shared" si="52"/>
        <v/>
      </c>
      <c r="M271" s="32"/>
      <c r="N271" s="190"/>
      <c r="O271" s="190"/>
      <c r="P271" s="190"/>
      <c r="Q271" s="190"/>
      <c r="R271" s="23"/>
    </row>
    <row r="272" spans="1:18">
      <c r="A272" s="27">
        <f t="shared" ca="1" si="53"/>
        <v>46091</v>
      </c>
      <c r="B272" s="20"/>
      <c r="C272" s="21"/>
      <c r="D272" s="20"/>
      <c r="E272" s="21"/>
      <c r="F272" s="22"/>
      <c r="G272" s="22"/>
      <c r="H272" s="34" t="str">
        <f t="shared" si="48"/>
        <v/>
      </c>
      <c r="I272" s="34" t="str">
        <f t="shared" si="49"/>
        <v/>
      </c>
      <c r="J272" s="34" t="str">
        <f t="shared" si="50"/>
        <v/>
      </c>
      <c r="K272" s="34" t="str">
        <f t="shared" si="51"/>
        <v/>
      </c>
      <c r="L272" s="34" t="str">
        <f t="shared" si="52"/>
        <v/>
      </c>
      <c r="M272" s="32"/>
      <c r="N272" s="190"/>
      <c r="O272" s="190"/>
      <c r="P272" s="190"/>
      <c r="Q272" s="190"/>
      <c r="R272" s="23"/>
    </row>
    <row r="273" spans="1:18">
      <c r="A273" s="27">
        <f t="shared" ca="1" si="53"/>
        <v>46092</v>
      </c>
      <c r="B273" s="20"/>
      <c r="C273" s="21"/>
      <c r="D273" s="20"/>
      <c r="E273" s="21"/>
      <c r="F273" s="22"/>
      <c r="G273" s="22"/>
      <c r="H273" s="34" t="str">
        <f t="shared" si="48"/>
        <v/>
      </c>
      <c r="I273" s="34" t="str">
        <f t="shared" si="49"/>
        <v/>
      </c>
      <c r="J273" s="34" t="str">
        <f t="shared" si="50"/>
        <v/>
      </c>
      <c r="K273" s="34" t="str">
        <f t="shared" si="51"/>
        <v/>
      </c>
      <c r="L273" s="34" t="str">
        <f t="shared" si="52"/>
        <v/>
      </c>
      <c r="M273" s="32"/>
      <c r="N273" s="190"/>
      <c r="O273" s="190"/>
      <c r="P273" s="190"/>
      <c r="Q273" s="190"/>
      <c r="R273" s="23"/>
    </row>
    <row r="274" spans="1:18">
      <c r="A274" s="27">
        <f t="shared" ca="1" si="53"/>
        <v>46093</v>
      </c>
      <c r="B274" s="20"/>
      <c r="C274" s="21"/>
      <c r="D274" s="20"/>
      <c r="E274" s="21"/>
      <c r="F274" s="22"/>
      <c r="G274" s="22"/>
      <c r="H274" s="34" t="str">
        <f t="shared" si="48"/>
        <v/>
      </c>
      <c r="I274" s="34" t="str">
        <f t="shared" si="49"/>
        <v/>
      </c>
      <c r="J274" s="34" t="str">
        <f t="shared" si="50"/>
        <v/>
      </c>
      <c r="K274" s="34" t="str">
        <f t="shared" si="51"/>
        <v/>
      </c>
      <c r="L274" s="34" t="str">
        <f t="shared" si="52"/>
        <v/>
      </c>
      <c r="M274" s="32"/>
      <c r="N274" s="190"/>
      <c r="O274" s="190"/>
      <c r="P274" s="190"/>
      <c r="Q274" s="190"/>
      <c r="R274" s="23"/>
    </row>
    <row r="275" spans="1:18">
      <c r="A275" s="27">
        <f t="shared" ca="1" si="53"/>
        <v>46094</v>
      </c>
      <c r="B275" s="20"/>
      <c r="C275" s="21"/>
      <c r="D275" s="20"/>
      <c r="E275" s="21"/>
      <c r="F275" s="22"/>
      <c r="G275" s="22"/>
      <c r="H275" s="34" t="str">
        <f t="shared" si="48"/>
        <v/>
      </c>
      <c r="I275" s="34" t="str">
        <f t="shared" si="49"/>
        <v/>
      </c>
      <c r="J275" s="34" t="str">
        <f t="shared" si="50"/>
        <v/>
      </c>
      <c r="K275" s="34" t="str">
        <f t="shared" si="51"/>
        <v/>
      </c>
      <c r="L275" s="34" t="str">
        <f t="shared" si="52"/>
        <v/>
      </c>
      <c r="M275" s="32"/>
      <c r="N275" s="190"/>
      <c r="O275" s="190"/>
      <c r="P275" s="190"/>
      <c r="Q275" s="190"/>
      <c r="R275" s="23"/>
    </row>
    <row r="276" spans="1:18">
      <c r="A276" s="27">
        <f t="shared" ca="1" si="53"/>
        <v>46095</v>
      </c>
      <c r="B276" s="20"/>
      <c r="C276" s="21"/>
      <c r="D276" s="20"/>
      <c r="E276" s="21"/>
      <c r="F276" s="22"/>
      <c r="G276" s="22"/>
      <c r="H276" s="34" t="str">
        <f t="shared" si="48"/>
        <v/>
      </c>
      <c r="I276" s="34" t="str">
        <f t="shared" si="49"/>
        <v/>
      </c>
      <c r="J276" s="34" t="str">
        <f t="shared" si="50"/>
        <v/>
      </c>
      <c r="K276" s="34" t="str">
        <f t="shared" si="51"/>
        <v/>
      </c>
      <c r="L276" s="34" t="str">
        <f t="shared" si="52"/>
        <v/>
      </c>
      <c r="M276" s="32"/>
      <c r="N276" s="190"/>
      <c r="O276" s="190"/>
      <c r="P276" s="190"/>
      <c r="Q276" s="190"/>
      <c r="R276" s="23"/>
    </row>
    <row r="277" spans="1:18">
      <c r="A277" s="27">
        <f t="shared" ca="1" si="53"/>
        <v>46096</v>
      </c>
      <c r="B277" s="20"/>
      <c r="C277" s="21"/>
      <c r="D277" s="20"/>
      <c r="E277" s="21"/>
      <c r="F277" s="22"/>
      <c r="G277" s="22"/>
      <c r="H277" s="34" t="str">
        <f t="shared" si="48"/>
        <v/>
      </c>
      <c r="I277" s="34" t="str">
        <f t="shared" si="49"/>
        <v/>
      </c>
      <c r="J277" s="34" t="str">
        <f t="shared" si="50"/>
        <v/>
      </c>
      <c r="K277" s="34" t="str">
        <f t="shared" si="51"/>
        <v/>
      </c>
      <c r="L277" s="34" t="str">
        <f t="shared" si="52"/>
        <v/>
      </c>
      <c r="M277" s="32"/>
      <c r="N277" s="190"/>
      <c r="O277" s="190"/>
      <c r="P277" s="190"/>
      <c r="Q277" s="190"/>
      <c r="R277" s="23"/>
    </row>
    <row r="278" spans="1:18">
      <c r="A278" s="27">
        <f t="shared" ca="1" si="53"/>
        <v>46097</v>
      </c>
      <c r="B278" s="20"/>
      <c r="C278" s="21"/>
      <c r="D278" s="20"/>
      <c r="E278" s="21"/>
      <c r="F278" s="22"/>
      <c r="G278" s="22"/>
      <c r="H278" s="34" t="str">
        <f t="shared" si="48"/>
        <v/>
      </c>
      <c r="I278" s="34" t="str">
        <f t="shared" si="49"/>
        <v/>
      </c>
      <c r="J278" s="34" t="str">
        <f t="shared" si="50"/>
        <v/>
      </c>
      <c r="K278" s="34" t="str">
        <f t="shared" si="51"/>
        <v/>
      </c>
      <c r="L278" s="34" t="str">
        <f t="shared" si="52"/>
        <v/>
      </c>
      <c r="M278" s="32"/>
      <c r="N278" s="190"/>
      <c r="O278" s="190"/>
      <c r="P278" s="190"/>
      <c r="Q278" s="190"/>
      <c r="R278" s="23"/>
    </row>
    <row r="279" spans="1:18">
      <c r="A279" s="27">
        <f t="shared" ca="1" si="53"/>
        <v>46098</v>
      </c>
      <c r="B279" s="20"/>
      <c r="C279" s="21"/>
      <c r="D279" s="20"/>
      <c r="E279" s="21"/>
      <c r="F279" s="22"/>
      <c r="G279" s="22"/>
      <c r="H279" s="34" t="str">
        <f t="shared" si="48"/>
        <v/>
      </c>
      <c r="I279" s="34" t="str">
        <f t="shared" si="49"/>
        <v/>
      </c>
      <c r="J279" s="34" t="str">
        <f t="shared" si="50"/>
        <v/>
      </c>
      <c r="K279" s="34" t="str">
        <f t="shared" si="51"/>
        <v/>
      </c>
      <c r="L279" s="34" t="str">
        <f t="shared" si="52"/>
        <v/>
      </c>
      <c r="M279" s="32"/>
      <c r="N279" s="190"/>
      <c r="O279" s="190"/>
      <c r="P279" s="190"/>
      <c r="Q279" s="190"/>
      <c r="R279" s="23"/>
    </row>
    <row r="280" spans="1:18">
      <c r="A280" s="27">
        <f t="shared" ca="1" si="53"/>
        <v>46099</v>
      </c>
      <c r="B280" s="20"/>
      <c r="C280" s="21"/>
      <c r="D280" s="20"/>
      <c r="E280" s="21"/>
      <c r="F280" s="22"/>
      <c r="G280" s="22"/>
      <c r="H280" s="34" t="str">
        <f t="shared" si="48"/>
        <v/>
      </c>
      <c r="I280" s="34" t="str">
        <f t="shared" si="49"/>
        <v/>
      </c>
      <c r="J280" s="34" t="str">
        <f t="shared" si="50"/>
        <v/>
      </c>
      <c r="K280" s="34" t="str">
        <f t="shared" si="51"/>
        <v/>
      </c>
      <c r="L280" s="34" t="str">
        <f t="shared" si="52"/>
        <v/>
      </c>
      <c r="M280" s="32"/>
      <c r="N280" s="190"/>
      <c r="O280" s="190"/>
      <c r="P280" s="190"/>
      <c r="Q280" s="190"/>
      <c r="R280" s="23"/>
    </row>
    <row r="281" spans="1:18">
      <c r="A281" s="27">
        <f t="shared" ca="1" si="53"/>
        <v>46100</v>
      </c>
      <c r="B281" s="20"/>
      <c r="C281" s="21"/>
      <c r="D281" s="20"/>
      <c r="E281" s="21"/>
      <c r="F281" s="22"/>
      <c r="G281" s="22"/>
      <c r="H281" s="34" t="str">
        <f t="shared" si="48"/>
        <v/>
      </c>
      <c r="I281" s="34" t="str">
        <f t="shared" si="49"/>
        <v/>
      </c>
      <c r="J281" s="34" t="str">
        <f t="shared" si="50"/>
        <v/>
      </c>
      <c r="K281" s="34" t="str">
        <f t="shared" si="51"/>
        <v/>
      </c>
      <c r="L281" s="34" t="str">
        <f t="shared" si="52"/>
        <v/>
      </c>
      <c r="M281" s="32"/>
      <c r="N281" s="190"/>
      <c r="O281" s="190"/>
      <c r="P281" s="190"/>
      <c r="Q281" s="190"/>
      <c r="R281" s="23"/>
    </row>
    <row r="282" spans="1:18">
      <c r="A282" s="27">
        <f t="shared" ca="1" si="53"/>
        <v>46101</v>
      </c>
      <c r="B282" s="20"/>
      <c r="C282" s="21"/>
      <c r="D282" s="20"/>
      <c r="E282" s="21"/>
      <c r="F282" s="22"/>
      <c r="G282" s="22"/>
      <c r="H282" s="34" t="str">
        <f t="shared" si="48"/>
        <v/>
      </c>
      <c r="I282" s="34" t="str">
        <f t="shared" si="49"/>
        <v/>
      </c>
      <c r="J282" s="34" t="str">
        <f t="shared" si="50"/>
        <v/>
      </c>
      <c r="K282" s="34" t="str">
        <f t="shared" si="51"/>
        <v/>
      </c>
      <c r="L282" s="34" t="str">
        <f t="shared" si="52"/>
        <v/>
      </c>
      <c r="M282" s="32"/>
      <c r="N282" s="190"/>
      <c r="O282" s="190"/>
      <c r="P282" s="190"/>
      <c r="Q282" s="190"/>
      <c r="R282" s="23"/>
    </row>
    <row r="283" spans="1:18">
      <c r="A283" s="27">
        <f t="shared" ca="1" si="53"/>
        <v>46102</v>
      </c>
      <c r="B283" s="20"/>
      <c r="C283" s="21"/>
      <c r="D283" s="20"/>
      <c r="E283" s="21"/>
      <c r="F283" s="22"/>
      <c r="G283" s="22"/>
      <c r="H283" s="34" t="str">
        <f t="shared" si="48"/>
        <v/>
      </c>
      <c r="I283" s="34" t="str">
        <f t="shared" si="49"/>
        <v/>
      </c>
      <c r="J283" s="34" t="str">
        <f t="shared" si="50"/>
        <v/>
      </c>
      <c r="K283" s="34" t="str">
        <f t="shared" si="51"/>
        <v/>
      </c>
      <c r="L283" s="34" t="str">
        <f t="shared" si="52"/>
        <v/>
      </c>
      <c r="M283" s="32"/>
      <c r="N283" s="190"/>
      <c r="O283" s="190"/>
      <c r="P283" s="190"/>
      <c r="Q283" s="190"/>
      <c r="R283" s="23"/>
    </row>
    <row r="284" spans="1:18">
      <c r="A284" s="27">
        <f t="shared" ca="1" si="53"/>
        <v>46103</v>
      </c>
      <c r="B284" s="20"/>
      <c r="C284" s="21"/>
      <c r="D284" s="20"/>
      <c r="E284" s="21"/>
      <c r="F284" s="22"/>
      <c r="G284" s="22"/>
      <c r="H284" s="34" t="str">
        <f t="shared" si="48"/>
        <v/>
      </c>
      <c r="I284" s="34" t="str">
        <f t="shared" si="49"/>
        <v/>
      </c>
      <c r="J284" s="34" t="str">
        <f t="shared" si="50"/>
        <v/>
      </c>
      <c r="K284" s="34" t="str">
        <f t="shared" si="51"/>
        <v/>
      </c>
      <c r="L284" s="34" t="str">
        <f t="shared" si="52"/>
        <v/>
      </c>
      <c r="M284" s="32"/>
      <c r="N284" s="190"/>
      <c r="O284" s="190"/>
      <c r="P284" s="190"/>
      <c r="Q284" s="190"/>
      <c r="R284" s="23"/>
    </row>
    <row r="285" spans="1:18">
      <c r="A285" s="27">
        <f t="shared" ca="1" si="53"/>
        <v>46104</v>
      </c>
      <c r="B285" s="20"/>
      <c r="C285" s="21"/>
      <c r="D285" s="20"/>
      <c r="E285" s="21"/>
      <c r="F285" s="22"/>
      <c r="G285" s="22"/>
      <c r="H285" s="34" t="str">
        <f t="shared" si="48"/>
        <v/>
      </c>
      <c r="I285" s="34" t="str">
        <f t="shared" si="49"/>
        <v/>
      </c>
      <c r="J285" s="34" t="str">
        <f t="shared" si="50"/>
        <v/>
      </c>
      <c r="K285" s="34" t="str">
        <f t="shared" si="51"/>
        <v/>
      </c>
      <c r="L285" s="34" t="str">
        <f t="shared" si="52"/>
        <v/>
      </c>
      <c r="M285" s="32"/>
      <c r="N285" s="190"/>
      <c r="O285" s="190"/>
      <c r="P285" s="190"/>
      <c r="Q285" s="190"/>
      <c r="R285" s="23"/>
    </row>
    <row r="286" spans="1:18">
      <c r="A286" s="27">
        <f t="shared" ca="1" si="53"/>
        <v>46105</v>
      </c>
      <c r="B286" s="20"/>
      <c r="C286" s="21"/>
      <c r="D286" s="20"/>
      <c r="E286" s="21"/>
      <c r="F286" s="22"/>
      <c r="G286" s="22"/>
      <c r="H286" s="34" t="str">
        <f t="shared" si="48"/>
        <v/>
      </c>
      <c r="I286" s="34" t="str">
        <f t="shared" si="49"/>
        <v/>
      </c>
      <c r="J286" s="34" t="str">
        <f t="shared" si="50"/>
        <v/>
      </c>
      <c r="K286" s="34" t="str">
        <f t="shared" si="51"/>
        <v/>
      </c>
      <c r="L286" s="34" t="str">
        <f t="shared" si="52"/>
        <v/>
      </c>
      <c r="M286" s="32"/>
      <c r="N286" s="190"/>
      <c r="O286" s="190"/>
      <c r="P286" s="190"/>
      <c r="Q286" s="190"/>
      <c r="R286" s="23"/>
    </row>
    <row r="287" spans="1:18">
      <c r="A287" s="27">
        <f t="shared" ca="1" si="53"/>
        <v>46106</v>
      </c>
      <c r="B287" s="20"/>
      <c r="C287" s="21"/>
      <c r="D287" s="20"/>
      <c r="E287" s="21"/>
      <c r="F287" s="22"/>
      <c r="G287" s="22"/>
      <c r="H287" s="34" t="str">
        <f t="shared" si="48"/>
        <v/>
      </c>
      <c r="I287" s="34" t="str">
        <f t="shared" si="49"/>
        <v/>
      </c>
      <c r="J287" s="34" t="str">
        <f t="shared" si="50"/>
        <v/>
      </c>
      <c r="K287" s="34" t="str">
        <f t="shared" si="51"/>
        <v/>
      </c>
      <c r="L287" s="34" t="str">
        <f t="shared" si="52"/>
        <v/>
      </c>
      <c r="M287" s="32"/>
      <c r="N287" s="190"/>
      <c r="O287" s="190"/>
      <c r="P287" s="190"/>
      <c r="Q287" s="190"/>
      <c r="R287" s="23"/>
    </row>
    <row r="288" spans="1:18">
      <c r="A288" s="27">
        <f t="shared" ca="1" si="53"/>
        <v>46107</v>
      </c>
      <c r="B288" s="20"/>
      <c r="C288" s="21"/>
      <c r="D288" s="20"/>
      <c r="E288" s="21"/>
      <c r="F288" s="22"/>
      <c r="G288" s="22"/>
      <c r="H288" s="34" t="str">
        <f t="shared" si="48"/>
        <v/>
      </c>
      <c r="I288" s="34" t="str">
        <f t="shared" si="49"/>
        <v/>
      </c>
      <c r="J288" s="34" t="str">
        <f t="shared" si="50"/>
        <v/>
      </c>
      <c r="K288" s="34" t="str">
        <f t="shared" si="51"/>
        <v/>
      </c>
      <c r="L288" s="34" t="str">
        <f t="shared" si="52"/>
        <v/>
      </c>
      <c r="M288" s="32"/>
      <c r="N288" s="190"/>
      <c r="O288" s="190"/>
      <c r="P288" s="190"/>
      <c r="Q288" s="190"/>
      <c r="R288" s="23"/>
    </row>
    <row r="289" spans="1:18">
      <c r="A289" s="27">
        <f t="shared" ca="1" si="53"/>
        <v>46108</v>
      </c>
      <c r="B289" s="20"/>
      <c r="C289" s="21"/>
      <c r="D289" s="20"/>
      <c r="E289" s="21"/>
      <c r="F289" s="22"/>
      <c r="G289" s="22"/>
      <c r="H289" s="34" t="str">
        <f t="shared" si="48"/>
        <v/>
      </c>
      <c r="I289" s="34" t="str">
        <f t="shared" si="49"/>
        <v/>
      </c>
      <c r="J289" s="34" t="str">
        <f t="shared" si="50"/>
        <v/>
      </c>
      <c r="K289" s="34" t="str">
        <f t="shared" si="51"/>
        <v/>
      </c>
      <c r="L289" s="34" t="str">
        <f>IF(AND($B289="",$D289=""),"",($C289-$B289-$F289)+($E289-$D289-$G289))</f>
        <v/>
      </c>
      <c r="M289" s="32"/>
      <c r="N289" s="190"/>
      <c r="O289" s="190"/>
      <c r="P289" s="190"/>
      <c r="Q289" s="190"/>
      <c r="R289" s="23"/>
    </row>
    <row r="290" spans="1:18">
      <c r="A290" s="27">
        <f t="shared" ca="1" si="53"/>
        <v>46109</v>
      </c>
      <c r="B290" s="20"/>
      <c r="C290" s="21"/>
      <c r="D290" s="20"/>
      <c r="E290" s="21"/>
      <c r="F290" s="22"/>
      <c r="G290" s="22"/>
      <c r="H290" s="34" t="str">
        <f t="shared" si="48"/>
        <v/>
      </c>
      <c r="I290" s="34" t="str">
        <f t="shared" si="49"/>
        <v/>
      </c>
      <c r="J290" s="34" t="str">
        <f t="shared" si="50"/>
        <v/>
      </c>
      <c r="K290" s="34" t="str">
        <f t="shared" si="51"/>
        <v/>
      </c>
      <c r="L290" s="34" t="str">
        <f>IF(AND($B290="",$D290=""),"",($C290-$B290-$F290)+($E290-$D290-$G290))</f>
        <v/>
      </c>
      <c r="M290" s="32"/>
      <c r="N290" s="190"/>
      <c r="O290" s="190"/>
      <c r="P290" s="190"/>
      <c r="Q290" s="190"/>
      <c r="R290" s="23"/>
    </row>
    <row r="291" spans="1:18">
      <c r="A291" s="27">
        <f t="shared" ca="1" si="53"/>
        <v>46110</v>
      </c>
      <c r="B291" s="20"/>
      <c r="C291" s="21"/>
      <c r="D291" s="20"/>
      <c r="E291" s="21"/>
      <c r="F291" s="22"/>
      <c r="G291" s="22"/>
      <c r="H291" s="34" t="str">
        <f t="shared" si="48"/>
        <v/>
      </c>
      <c r="I291" s="34" t="str">
        <f t="shared" si="49"/>
        <v/>
      </c>
      <c r="J291" s="34" t="str">
        <f t="shared" si="50"/>
        <v/>
      </c>
      <c r="K291" s="34" t="str">
        <f t="shared" si="51"/>
        <v/>
      </c>
      <c r="L291" s="34" t="str">
        <f>IF(AND($B291="",$D291=""),"",($C291-$B291-$F291)+($E291-$D291-$G291))</f>
        <v/>
      </c>
      <c r="M291" s="32"/>
      <c r="N291" s="190"/>
      <c r="O291" s="190"/>
      <c r="P291" s="190"/>
      <c r="Q291" s="190"/>
      <c r="R291" s="23"/>
    </row>
    <row r="292" spans="1:18">
      <c r="A292" s="27">
        <f t="shared" ca="1" si="53"/>
        <v>46111</v>
      </c>
      <c r="B292" s="20"/>
      <c r="C292" s="21"/>
      <c r="D292" s="20"/>
      <c r="E292" s="21"/>
      <c r="F292" s="22"/>
      <c r="G292" s="22"/>
      <c r="H292" s="34" t="str">
        <f t="shared" si="48"/>
        <v/>
      </c>
      <c r="I292" s="34" t="str">
        <f t="shared" si="49"/>
        <v/>
      </c>
      <c r="J292" s="34" t="str">
        <f t="shared" si="50"/>
        <v/>
      </c>
      <c r="K292" s="34" t="str">
        <f t="shared" si="51"/>
        <v/>
      </c>
      <c r="L292" s="34" t="str">
        <f>IF(AND($B292="",$D292=""),"",($C292-$B292-$F292)+($E292-$D292-$G292))</f>
        <v/>
      </c>
      <c r="M292" s="32"/>
      <c r="N292" s="190"/>
      <c r="O292" s="190"/>
      <c r="P292" s="190"/>
      <c r="Q292" s="190"/>
      <c r="R292" s="23"/>
    </row>
    <row r="293" spans="1:18">
      <c r="A293" s="27">
        <f t="shared" ca="1" si="53"/>
        <v>46112</v>
      </c>
      <c r="B293" s="20"/>
      <c r="C293" s="21"/>
      <c r="D293" s="20"/>
      <c r="E293" s="21"/>
      <c r="F293" s="22"/>
      <c r="G293" s="22"/>
      <c r="H293" s="34" t="str">
        <f t="shared" si="48"/>
        <v/>
      </c>
      <c r="I293" s="34" t="str">
        <f t="shared" si="49"/>
        <v/>
      </c>
      <c r="J293" s="34" t="str">
        <f t="shared" si="50"/>
        <v/>
      </c>
      <c r="K293" s="34" t="str">
        <f t="shared" si="51"/>
        <v/>
      </c>
      <c r="L293" s="34" t="str">
        <f>IF(AND($B293="",$D293=""),"",($C293-$B293-$F293)+($E293-$D293-$G293))</f>
        <v/>
      </c>
      <c r="M293" s="32"/>
      <c r="N293" s="190"/>
      <c r="O293" s="190"/>
      <c r="P293" s="190"/>
      <c r="Q293" s="190"/>
      <c r="R293" s="23"/>
    </row>
    <row r="294" spans="1:18">
      <c r="A294" s="5" t="s">
        <v>11</v>
      </c>
      <c r="B294" s="191"/>
      <c r="C294" s="192"/>
      <c r="D294" s="191"/>
      <c r="E294" s="192"/>
      <c r="F294" s="26" t="str">
        <f>IF(SUM($F263:$F293)=0,"",SUM($F263:$F293))</f>
        <v/>
      </c>
      <c r="G294" s="26" t="str">
        <f>IF(SUM($G263:$G293)=0,"",SUM($G263:$G293))</f>
        <v/>
      </c>
      <c r="H294" s="26" t="str">
        <f>IF(SUM(H263:H293)=0,"",SUM(H263:H293))</f>
        <v/>
      </c>
      <c r="I294" s="26" t="str">
        <f>IF(SUM(I263:I293)=0,"",SUM(I263:I293))</f>
        <v/>
      </c>
      <c r="J294" s="26" t="str">
        <f t="shared" ref="J294:K294" si="54">IF(SUM(J263:J293)=0,"",SUM(J263:J293))</f>
        <v/>
      </c>
      <c r="K294" s="26" t="str">
        <f t="shared" si="54"/>
        <v/>
      </c>
      <c r="L294" s="26" t="str">
        <f>IF(SUM($L263:$L293)=0,"",SUM($L263:$L293))</f>
        <v/>
      </c>
      <c r="M294" s="33"/>
      <c r="N294" s="193"/>
      <c r="O294" s="193"/>
      <c r="P294" s="193"/>
      <c r="Q294" s="193"/>
      <c r="R294" s="6"/>
    </row>
  </sheetData>
  <sheetProtection algorithmName="SHA-512" hashValue="8RWs+XZSTdAmssqUB9esKJ8arMvDPQDN6f5gL/75BANgTYJa0OEuyvA+Lf4NqIiCAOXYQZRpS8B6CWzIRi1GNA==" saltValue="o45ScQ7hRafr+437WYcURA==" spinCount="100000" sheet="1" formatRows="0"/>
  <mergeCells count="371">
    <mergeCell ref="A8:A10"/>
    <mergeCell ref="B8:E8"/>
    <mergeCell ref="F8:G9"/>
    <mergeCell ref="H8:K8"/>
    <mergeCell ref="L8:L10"/>
    <mergeCell ref="M8:M10"/>
    <mergeCell ref="N8:Q10"/>
    <mergeCell ref="R8:R10"/>
    <mergeCell ref="B9:C9"/>
    <mergeCell ref="D9:E9"/>
    <mergeCell ref="H9:I9"/>
    <mergeCell ref="J9:K9"/>
    <mergeCell ref="N11:Q11"/>
    <mergeCell ref="B4:L4"/>
    <mergeCell ref="P4:R4"/>
    <mergeCell ref="B5:L5"/>
    <mergeCell ref="N18:Q18"/>
    <mergeCell ref="N19:Q19"/>
    <mergeCell ref="N20:Q20"/>
    <mergeCell ref="N21:Q21"/>
    <mergeCell ref="N22:Q22"/>
    <mergeCell ref="N23:Q23"/>
    <mergeCell ref="N12:Q12"/>
    <mergeCell ref="N13:Q13"/>
    <mergeCell ref="N14:Q14"/>
    <mergeCell ref="N15:Q15"/>
    <mergeCell ref="N16:Q16"/>
    <mergeCell ref="N17:Q17"/>
    <mergeCell ref="N30:Q30"/>
    <mergeCell ref="N31:Q31"/>
    <mergeCell ref="N32:Q32"/>
    <mergeCell ref="N33:Q33"/>
    <mergeCell ref="N34:Q34"/>
    <mergeCell ref="N35:Q35"/>
    <mergeCell ref="N24:Q24"/>
    <mergeCell ref="N25:Q25"/>
    <mergeCell ref="N26:Q26"/>
    <mergeCell ref="N27:Q27"/>
    <mergeCell ref="N28:Q28"/>
    <mergeCell ref="N29:Q29"/>
    <mergeCell ref="A44:A46"/>
    <mergeCell ref="B44:E44"/>
    <mergeCell ref="F44:G45"/>
    <mergeCell ref="H44:K44"/>
    <mergeCell ref="L44:L46"/>
    <mergeCell ref="M44:M46"/>
    <mergeCell ref="N44:Q46"/>
    <mergeCell ref="N36:Q36"/>
    <mergeCell ref="N37:Q37"/>
    <mergeCell ref="N38:Q38"/>
    <mergeCell ref="N39:Q39"/>
    <mergeCell ref="N40:Q40"/>
    <mergeCell ref="N41:Q41"/>
    <mergeCell ref="R44:R46"/>
    <mergeCell ref="B45:C45"/>
    <mergeCell ref="D45:E45"/>
    <mergeCell ref="H45:I45"/>
    <mergeCell ref="J45:K45"/>
    <mergeCell ref="N47:Q47"/>
    <mergeCell ref="B42:C42"/>
    <mergeCell ref="D42:E42"/>
    <mergeCell ref="N42:Q42"/>
    <mergeCell ref="N54:Q54"/>
    <mergeCell ref="N55:Q55"/>
    <mergeCell ref="N56:Q56"/>
    <mergeCell ref="N57:Q57"/>
    <mergeCell ref="N58:Q58"/>
    <mergeCell ref="N59:Q59"/>
    <mergeCell ref="N48:Q48"/>
    <mergeCell ref="N49:Q49"/>
    <mergeCell ref="N50:Q50"/>
    <mergeCell ref="N51:Q51"/>
    <mergeCell ref="N52:Q52"/>
    <mergeCell ref="N53:Q53"/>
    <mergeCell ref="N66:Q66"/>
    <mergeCell ref="N67:Q67"/>
    <mergeCell ref="N68:Q68"/>
    <mergeCell ref="N69:Q69"/>
    <mergeCell ref="N70:Q70"/>
    <mergeCell ref="N71:Q71"/>
    <mergeCell ref="N60:Q60"/>
    <mergeCell ref="N61:Q61"/>
    <mergeCell ref="N62:Q62"/>
    <mergeCell ref="N63:Q63"/>
    <mergeCell ref="N64:Q64"/>
    <mergeCell ref="N65:Q65"/>
    <mergeCell ref="A80:A82"/>
    <mergeCell ref="B80:E80"/>
    <mergeCell ref="F80:G81"/>
    <mergeCell ref="H80:K80"/>
    <mergeCell ref="L80:L82"/>
    <mergeCell ref="M80:M82"/>
    <mergeCell ref="N80:Q82"/>
    <mergeCell ref="N72:Q72"/>
    <mergeCell ref="N73:Q73"/>
    <mergeCell ref="N74:Q74"/>
    <mergeCell ref="N75:Q75"/>
    <mergeCell ref="N76:Q76"/>
    <mergeCell ref="N77:Q77"/>
    <mergeCell ref="R80:R82"/>
    <mergeCell ref="B81:C81"/>
    <mergeCell ref="D81:E81"/>
    <mergeCell ref="H81:I81"/>
    <mergeCell ref="J81:K81"/>
    <mergeCell ref="N83:Q83"/>
    <mergeCell ref="B78:C78"/>
    <mergeCell ref="D78:E78"/>
    <mergeCell ref="N78:Q78"/>
    <mergeCell ref="N90:Q90"/>
    <mergeCell ref="N91:Q91"/>
    <mergeCell ref="N92:Q92"/>
    <mergeCell ref="N93:Q93"/>
    <mergeCell ref="N94:Q94"/>
    <mergeCell ref="N95:Q95"/>
    <mergeCell ref="N84:Q84"/>
    <mergeCell ref="N85:Q85"/>
    <mergeCell ref="N86:Q86"/>
    <mergeCell ref="N87:Q87"/>
    <mergeCell ref="N88:Q88"/>
    <mergeCell ref="N89:Q89"/>
    <mergeCell ref="N102:Q102"/>
    <mergeCell ref="N103:Q103"/>
    <mergeCell ref="N104:Q104"/>
    <mergeCell ref="N105:Q105"/>
    <mergeCell ref="N106:Q106"/>
    <mergeCell ref="N107:Q107"/>
    <mergeCell ref="N96:Q96"/>
    <mergeCell ref="N97:Q97"/>
    <mergeCell ref="N98:Q98"/>
    <mergeCell ref="N99:Q99"/>
    <mergeCell ref="N100:Q100"/>
    <mergeCell ref="N101:Q101"/>
    <mergeCell ref="A116:A118"/>
    <mergeCell ref="B116:E116"/>
    <mergeCell ref="F116:G117"/>
    <mergeCell ref="H116:K116"/>
    <mergeCell ref="L116:L118"/>
    <mergeCell ref="M116:M118"/>
    <mergeCell ref="N116:Q118"/>
    <mergeCell ref="N108:Q108"/>
    <mergeCell ref="N109:Q109"/>
    <mergeCell ref="N110:Q110"/>
    <mergeCell ref="N111:Q111"/>
    <mergeCell ref="N112:Q112"/>
    <mergeCell ref="N113:Q113"/>
    <mergeCell ref="R116:R118"/>
    <mergeCell ref="B117:C117"/>
    <mergeCell ref="D117:E117"/>
    <mergeCell ref="H117:I117"/>
    <mergeCell ref="J117:K117"/>
    <mergeCell ref="N119:Q119"/>
    <mergeCell ref="B114:C114"/>
    <mergeCell ref="D114:E114"/>
    <mergeCell ref="N114:Q114"/>
    <mergeCell ref="N126:Q126"/>
    <mergeCell ref="N127:Q127"/>
    <mergeCell ref="N128:Q128"/>
    <mergeCell ref="N129:Q129"/>
    <mergeCell ref="N130:Q130"/>
    <mergeCell ref="N131:Q131"/>
    <mergeCell ref="N120:Q120"/>
    <mergeCell ref="N121:Q121"/>
    <mergeCell ref="N122:Q122"/>
    <mergeCell ref="N123:Q123"/>
    <mergeCell ref="N124:Q124"/>
    <mergeCell ref="N125:Q125"/>
    <mergeCell ref="N138:Q138"/>
    <mergeCell ref="N139:Q139"/>
    <mergeCell ref="N140:Q140"/>
    <mergeCell ref="N141:Q141"/>
    <mergeCell ref="N142:Q142"/>
    <mergeCell ref="N143:Q143"/>
    <mergeCell ref="N132:Q132"/>
    <mergeCell ref="N133:Q133"/>
    <mergeCell ref="N134:Q134"/>
    <mergeCell ref="N135:Q135"/>
    <mergeCell ref="N136:Q136"/>
    <mergeCell ref="N137:Q137"/>
    <mergeCell ref="A152:A154"/>
    <mergeCell ref="B152:E152"/>
    <mergeCell ref="F152:G153"/>
    <mergeCell ref="H152:K152"/>
    <mergeCell ref="L152:L154"/>
    <mergeCell ref="M152:M154"/>
    <mergeCell ref="N152:Q154"/>
    <mergeCell ref="N144:Q144"/>
    <mergeCell ref="N145:Q145"/>
    <mergeCell ref="N146:Q146"/>
    <mergeCell ref="N147:Q147"/>
    <mergeCell ref="N148:Q148"/>
    <mergeCell ref="N149:Q149"/>
    <mergeCell ref="R152:R154"/>
    <mergeCell ref="B153:C153"/>
    <mergeCell ref="D153:E153"/>
    <mergeCell ref="H153:I153"/>
    <mergeCell ref="J153:K153"/>
    <mergeCell ref="N155:Q155"/>
    <mergeCell ref="B150:C150"/>
    <mergeCell ref="D150:E150"/>
    <mergeCell ref="N150:Q150"/>
    <mergeCell ref="N162:Q162"/>
    <mergeCell ref="N163:Q163"/>
    <mergeCell ref="N164:Q164"/>
    <mergeCell ref="N165:Q165"/>
    <mergeCell ref="N166:Q166"/>
    <mergeCell ref="N167:Q167"/>
    <mergeCell ref="N156:Q156"/>
    <mergeCell ref="N157:Q157"/>
    <mergeCell ref="N158:Q158"/>
    <mergeCell ref="N159:Q159"/>
    <mergeCell ref="N160:Q160"/>
    <mergeCell ref="N161:Q161"/>
    <mergeCell ref="N174:Q174"/>
    <mergeCell ref="N175:Q175"/>
    <mergeCell ref="N176:Q176"/>
    <mergeCell ref="N177:Q177"/>
    <mergeCell ref="N178:Q178"/>
    <mergeCell ref="N179:Q179"/>
    <mergeCell ref="N168:Q168"/>
    <mergeCell ref="N169:Q169"/>
    <mergeCell ref="N170:Q170"/>
    <mergeCell ref="N171:Q171"/>
    <mergeCell ref="N172:Q172"/>
    <mergeCell ref="N173:Q173"/>
    <mergeCell ref="A188:A190"/>
    <mergeCell ref="B188:E188"/>
    <mergeCell ref="F188:G189"/>
    <mergeCell ref="H188:K188"/>
    <mergeCell ref="L188:L190"/>
    <mergeCell ref="M188:M190"/>
    <mergeCell ref="N188:Q190"/>
    <mergeCell ref="N180:Q180"/>
    <mergeCell ref="N181:Q181"/>
    <mergeCell ref="N182:Q182"/>
    <mergeCell ref="N183:Q183"/>
    <mergeCell ref="N184:Q184"/>
    <mergeCell ref="N185:Q185"/>
    <mergeCell ref="R188:R190"/>
    <mergeCell ref="B189:C189"/>
    <mergeCell ref="D189:E189"/>
    <mergeCell ref="H189:I189"/>
    <mergeCell ref="J189:K189"/>
    <mergeCell ref="N191:Q191"/>
    <mergeCell ref="B186:C186"/>
    <mergeCell ref="D186:E186"/>
    <mergeCell ref="N186:Q186"/>
    <mergeCell ref="N198:Q198"/>
    <mergeCell ref="N199:Q199"/>
    <mergeCell ref="N200:Q200"/>
    <mergeCell ref="N201:Q201"/>
    <mergeCell ref="N202:Q202"/>
    <mergeCell ref="N203:Q203"/>
    <mergeCell ref="N192:Q192"/>
    <mergeCell ref="N193:Q193"/>
    <mergeCell ref="N194:Q194"/>
    <mergeCell ref="N195:Q195"/>
    <mergeCell ref="N196:Q196"/>
    <mergeCell ref="N197:Q197"/>
    <mergeCell ref="N210:Q210"/>
    <mergeCell ref="N211:Q211"/>
    <mergeCell ref="N212:Q212"/>
    <mergeCell ref="N213:Q213"/>
    <mergeCell ref="N214:Q214"/>
    <mergeCell ref="N215:Q215"/>
    <mergeCell ref="N204:Q204"/>
    <mergeCell ref="N205:Q205"/>
    <mergeCell ref="N206:Q206"/>
    <mergeCell ref="N207:Q207"/>
    <mergeCell ref="N208:Q208"/>
    <mergeCell ref="N209:Q209"/>
    <mergeCell ref="A224:A226"/>
    <mergeCell ref="B224:E224"/>
    <mergeCell ref="F224:G225"/>
    <mergeCell ref="H224:K224"/>
    <mergeCell ref="L224:L226"/>
    <mergeCell ref="M224:M226"/>
    <mergeCell ref="N224:Q226"/>
    <mergeCell ref="N216:Q216"/>
    <mergeCell ref="N217:Q217"/>
    <mergeCell ref="N218:Q218"/>
    <mergeCell ref="N219:Q219"/>
    <mergeCell ref="N220:Q220"/>
    <mergeCell ref="N221:Q221"/>
    <mergeCell ref="R224:R226"/>
    <mergeCell ref="B225:C225"/>
    <mergeCell ref="D225:E225"/>
    <mergeCell ref="H225:I225"/>
    <mergeCell ref="J225:K225"/>
    <mergeCell ref="N227:Q227"/>
    <mergeCell ref="B222:C222"/>
    <mergeCell ref="D222:E222"/>
    <mergeCell ref="N222:Q222"/>
    <mergeCell ref="N234:Q234"/>
    <mergeCell ref="N235:Q235"/>
    <mergeCell ref="N236:Q236"/>
    <mergeCell ref="N237:Q237"/>
    <mergeCell ref="N238:Q238"/>
    <mergeCell ref="N239:Q239"/>
    <mergeCell ref="N228:Q228"/>
    <mergeCell ref="N229:Q229"/>
    <mergeCell ref="N230:Q230"/>
    <mergeCell ref="N231:Q231"/>
    <mergeCell ref="N232:Q232"/>
    <mergeCell ref="N233:Q233"/>
    <mergeCell ref="N246:Q246"/>
    <mergeCell ref="N247:Q247"/>
    <mergeCell ref="N248:Q248"/>
    <mergeCell ref="N249:Q249"/>
    <mergeCell ref="N250:Q250"/>
    <mergeCell ref="N251:Q251"/>
    <mergeCell ref="N240:Q240"/>
    <mergeCell ref="N241:Q241"/>
    <mergeCell ref="N242:Q242"/>
    <mergeCell ref="N243:Q243"/>
    <mergeCell ref="N244:Q244"/>
    <mergeCell ref="N245:Q245"/>
    <mergeCell ref="A260:A262"/>
    <mergeCell ref="B260:E260"/>
    <mergeCell ref="F260:G261"/>
    <mergeCell ref="H260:K260"/>
    <mergeCell ref="L260:L262"/>
    <mergeCell ref="M260:M262"/>
    <mergeCell ref="N260:Q262"/>
    <mergeCell ref="N252:Q252"/>
    <mergeCell ref="N253:Q253"/>
    <mergeCell ref="N254:Q254"/>
    <mergeCell ref="N255:Q255"/>
    <mergeCell ref="N256:Q256"/>
    <mergeCell ref="N257:Q257"/>
    <mergeCell ref="R260:R262"/>
    <mergeCell ref="B261:C261"/>
    <mergeCell ref="D261:E261"/>
    <mergeCell ref="H261:I261"/>
    <mergeCell ref="J261:K261"/>
    <mergeCell ref="N263:Q263"/>
    <mergeCell ref="B258:C258"/>
    <mergeCell ref="D258:E258"/>
    <mergeCell ref="N258:Q258"/>
    <mergeCell ref="N270:Q270"/>
    <mergeCell ref="N271:Q271"/>
    <mergeCell ref="N272:Q272"/>
    <mergeCell ref="N273:Q273"/>
    <mergeCell ref="N274:Q274"/>
    <mergeCell ref="N275:Q275"/>
    <mergeCell ref="N264:Q264"/>
    <mergeCell ref="N265:Q265"/>
    <mergeCell ref="N266:Q266"/>
    <mergeCell ref="N267:Q267"/>
    <mergeCell ref="N268:Q268"/>
    <mergeCell ref="N269:Q269"/>
    <mergeCell ref="N282:Q282"/>
    <mergeCell ref="N283:Q283"/>
    <mergeCell ref="N284:Q284"/>
    <mergeCell ref="N285:Q285"/>
    <mergeCell ref="N286:Q286"/>
    <mergeCell ref="N287:Q287"/>
    <mergeCell ref="N276:Q276"/>
    <mergeCell ref="N277:Q277"/>
    <mergeCell ref="N278:Q278"/>
    <mergeCell ref="N279:Q279"/>
    <mergeCell ref="N280:Q280"/>
    <mergeCell ref="N281:Q281"/>
    <mergeCell ref="B294:C294"/>
    <mergeCell ref="D294:E294"/>
    <mergeCell ref="N294:Q294"/>
    <mergeCell ref="N288:Q288"/>
    <mergeCell ref="N289:Q289"/>
    <mergeCell ref="N290:Q290"/>
    <mergeCell ref="N291:Q291"/>
    <mergeCell ref="N292:Q292"/>
    <mergeCell ref="N293:Q293"/>
  </mergeCells>
  <phoneticPr fontId="2"/>
  <conditionalFormatting sqref="A12:C13 F12:G13 A14:G41">
    <cfRule type="expression" dxfId="367" priority="9">
      <formula>OR(EDATE($A$11,1)-1&lt;$A12,DATEVALUE("2026/3/31")&lt;$A12)</formula>
    </cfRule>
  </conditionalFormatting>
  <conditionalFormatting sqref="A48:F76 M48:R77 A77:G77 L77">
    <cfRule type="expression" dxfId="366" priority="10">
      <formula>OR(EDATE($A$47,1)-1&lt;$A48,DATEVALUE("2026/3/31")&lt;$A48)</formula>
    </cfRule>
  </conditionalFormatting>
  <conditionalFormatting sqref="A84:G113">
    <cfRule type="expression" dxfId="365" priority="11">
      <formula>OR(EDATE($A$83,1)-1&lt;$A84,DATEVALUE("2026/3/31")&lt;$A84)</formula>
    </cfRule>
  </conditionalFormatting>
  <conditionalFormatting sqref="A120:G149 M120:R149 L149">
    <cfRule type="expression" dxfId="364" priority="12">
      <formula>OR(EDATE($A$119,1)-1&lt;$A120,DATEVALUE("2026/3/31")&lt;$A120)</formula>
    </cfRule>
  </conditionalFormatting>
  <conditionalFormatting sqref="A156:G185">
    <cfRule type="expression" dxfId="363" priority="13">
      <formula>OR(EDATE($A$155,1)-1&lt;$A156,DATEVALUE("2026/3/31")&lt;$A156)</formula>
    </cfRule>
  </conditionalFormatting>
  <conditionalFormatting sqref="A192:G221">
    <cfRule type="expression" dxfId="362" priority="14">
      <formula>OR(EDATE($A$191,1)-1&lt;$A192,DATEVALUE("2026/3/31")&lt;$A192)</formula>
    </cfRule>
  </conditionalFormatting>
  <conditionalFormatting sqref="A228:G257 M228:R257 L255:L257">
    <cfRule type="expression" dxfId="361" priority="15">
      <formula>OR(EDATE($A$227,1)-1&lt;$A228,DATEVALUE("2026/3/31")&lt;$A228)</formula>
    </cfRule>
  </conditionalFormatting>
  <conditionalFormatting sqref="A264:G293 L264:R293">
    <cfRule type="expression" dxfId="360" priority="16">
      <formula>OR(EDATE($A$263,1)-1&lt;$A264,DATEVALUE("2026/3/31")&lt;$A264)</formula>
    </cfRule>
  </conditionalFormatting>
  <conditionalFormatting sqref="B11:C11">
    <cfRule type="expression" dxfId="359" priority="3">
      <formula>OR(EDATE($A$11,1)-1&lt;$A11,DATEVALUE("2026/3/31")&lt;$A11)</formula>
    </cfRule>
  </conditionalFormatting>
  <conditionalFormatting sqref="B4:L5">
    <cfRule type="expression" dxfId="358" priority="8">
      <formula>IF(LEN(B4)&lt;1,TRUE,FALSE)</formula>
    </cfRule>
  </conditionalFormatting>
  <conditionalFormatting sqref="D13:E13">
    <cfRule type="expression" dxfId="357" priority="2">
      <formula>$M$12="✓"</formula>
    </cfRule>
  </conditionalFormatting>
  <conditionalFormatting sqref="M11">
    <cfRule type="expression" dxfId="356" priority="1">
      <formula>OR(EDATE($A$11,1)-1&lt;$A11,DATEVALUE("2026/3/31")&lt;$A11)</formula>
    </cfRule>
  </conditionalFormatting>
  <conditionalFormatting sqref="M12:R41">
    <cfRule type="expression" dxfId="355" priority="4">
      <formula>OR(EDATE($A$11,1)-1&lt;$A12,DATEVALUE("2026/3/31")&lt;$A12)</formula>
    </cfRule>
  </conditionalFormatting>
  <conditionalFormatting sqref="M84:R113">
    <cfRule type="expression" dxfId="354" priority="5">
      <formula>OR(EDATE($A$83,1)-1&lt;$A84,DATEVALUE("2026/3/31")&lt;$A84)</formula>
    </cfRule>
  </conditionalFormatting>
  <conditionalFormatting sqref="M156:R185">
    <cfRule type="expression" dxfId="353" priority="6">
      <formula>OR(EDATE($A$155,1)-1&lt;$A156,DATEVALUE("2026/3/31")&lt;$A156)</formula>
    </cfRule>
  </conditionalFormatting>
  <conditionalFormatting sqref="M192:R221">
    <cfRule type="expression" dxfId="352" priority="7">
      <formula>OR(EDATE($A$191,1)-1&lt;$A192,DATEVALUE("2026/3/31")&lt;$A192)</formula>
    </cfRule>
  </conditionalFormatting>
  <dataValidations count="3">
    <dataValidation type="time" operator="greaterThanOrEqual" allowBlank="1" showInputMessage="1" showErrorMessage="1" sqref="H114:K114 H78:K78 G42:K42 H222:K222 H258:K258 H186:K186 H150:K150 G11:G41 L11:L42 B11:F42 B47:G78 L47:L78 B83:G114 L83:L114 B119:G150 L119:L150 B155:G186 L155:L186 B191:G222 L191:L222 B227:G258 L227:L258 B263:G294 L263:L294 H294:K294" xr:uid="{CF21FE30-DC67-4916-A70A-D34EFE3EDD76}">
      <formula1>0</formula1>
    </dataValidation>
    <dataValidation type="list" allowBlank="1" showInputMessage="1" showErrorMessage="1" sqref="M263:M293 M47:M76 M83:M113 M119:M149 M155:M185 M191:M221 M227:M257 M11:M41" xr:uid="{1014B175-D265-4CF8-9BB0-5FC14968F5AC}">
      <formula1>",✓所定,✓法定"</formula1>
    </dataValidation>
    <dataValidation operator="greaterThanOrEqual" allowBlank="1" showInputMessage="1" showErrorMessage="1" sqref="H191:K221 H155:K185 H227:K257 H11:K41 H119:K149 H47:K77 H83:K113 H263:K293" xr:uid="{9E024345-EBE9-4993-AE87-66CD4BC68270}"/>
  </dataValidations>
  <printOptions horizontalCentered="1"/>
  <pageMargins left="0.51181102362204722" right="0.51181102362204722" top="0.55118110236220474" bottom="0.55118110236220474" header="0.31496062992125984" footer="0.31496062992125984"/>
  <pageSetup paperSize="9" scale="76" fitToHeight="0" orientation="portrait" r:id="rId1"/>
  <rowBreaks count="7" manualBreakCount="7">
    <brk id="42" max="16383" man="1"/>
    <brk id="78" max="16383" man="1"/>
    <brk id="114" max="16383" man="1"/>
    <brk id="150" max="16383" man="1"/>
    <brk id="186" max="16383" man="1"/>
    <brk id="222" max="16383" man="1"/>
    <brk id="258" max="16383"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71E376-B713-48A4-9F3A-FA410408B22F}">
  <sheetPr>
    <tabColor rgb="FF66CCFF"/>
    <pageSetUpPr fitToPage="1"/>
  </sheetPr>
  <dimension ref="A1:V294"/>
  <sheetViews>
    <sheetView view="pageBreakPreview" zoomScale="115" zoomScaleNormal="100" zoomScaleSheetLayoutView="115" workbookViewId="0">
      <selection activeCell="B11" sqref="B11"/>
    </sheetView>
  </sheetViews>
  <sheetFormatPr defaultColWidth="8.75" defaultRowHeight="14.25"/>
  <cols>
    <col min="1" max="1" width="10.75" style="1" customWidth="1"/>
    <col min="2" max="7" width="7.125" style="1" customWidth="1"/>
    <col min="8" max="11" width="7.125" style="1" hidden="1" customWidth="1"/>
    <col min="12" max="12" width="7.125" style="1" customWidth="1"/>
    <col min="13" max="13" width="6.125" style="9" customWidth="1"/>
    <col min="14" max="14" width="5.75" style="1" customWidth="1"/>
    <col min="15" max="15" width="9.125" style="1" customWidth="1"/>
    <col min="16" max="17" width="8.75" style="1" customWidth="1"/>
    <col min="18" max="18" width="12.75" style="1" customWidth="1"/>
    <col min="19" max="21" width="8.75" style="1" hidden="1" customWidth="1"/>
    <col min="22" max="16384" width="8.75" style="1"/>
  </cols>
  <sheetData>
    <row r="1" spans="1:22" ht="16.5">
      <c r="A1" s="2" t="str" cm="1">
        <f t="array" aca="1" ref="A1" ca="1">"業務日誌" &amp; RIGHT(CELL("filename", A1),U1)</f>
        <v>業務日誌29</v>
      </c>
      <c r="B1" s="3"/>
      <c r="C1" s="3"/>
      <c r="D1" s="3"/>
      <c r="E1" s="3"/>
      <c r="F1" s="3"/>
      <c r="G1" s="3"/>
      <c r="H1" s="3"/>
      <c r="I1" s="3"/>
      <c r="J1" s="3"/>
      <c r="K1" s="3"/>
      <c r="L1" s="3"/>
      <c r="M1" s="3"/>
      <c r="N1" s="3"/>
      <c r="O1" s="3"/>
      <c r="P1" s="3"/>
      <c r="Q1" s="3"/>
      <c r="R1" s="3"/>
      <c r="S1" s="45" t="str" cm="1">
        <f t="array" aca="1" ref="S1" ca="1">"各月内訳表!$E" &amp; 5+ 27*(RIGHT(CELL("filename", A1),U1)-1)</f>
        <v>各月内訳表!$E761</v>
      </c>
      <c r="T1" s="45" t="str" cm="1">
        <f t="array" aca="1" ref="T1" ca="1">"各月内訳表!$G" &amp; 6+ 27*(RIGHT(CELL("filename", A1),U1)-1)</f>
        <v>各月内訳表!$G762</v>
      </c>
      <c r="U1" s="45" cm="1">
        <f t="array" aca="1" ref="U1" ca="1">LEN(CELL("filename",A1))-FIND("日誌",CELL("filename",A1))-1</f>
        <v>2</v>
      </c>
    </row>
    <row r="2" spans="1:22" ht="16.899999999999999" customHeight="1">
      <c r="L2" s="25"/>
      <c r="Q2" s="19" t="s">
        <v>13</v>
      </c>
      <c r="R2" s="163">
        <f>入力ボックス!C8</f>
        <v>0</v>
      </c>
      <c r="S2" s="45"/>
      <c r="T2" s="45"/>
      <c r="U2" s="45" cm="1">
        <f t="array" aca="1" ref="U2" ca="1">LEN(CELL("filename",I2))-FIND("日誌",CELL("filename",I2))-1</f>
        <v>2</v>
      </c>
    </row>
    <row r="3" spans="1:22" ht="16.899999999999999" customHeight="1">
      <c r="L3" s="25"/>
      <c r="Q3" s="19"/>
      <c r="R3" s="28"/>
    </row>
    <row r="4" spans="1:22">
      <c r="A4" s="24" t="s">
        <v>12</v>
      </c>
      <c r="B4" s="201" t="str">
        <f>IF(入力ボックス!$C$4="","",入力ボックス!$C$4)</f>
        <v/>
      </c>
      <c r="C4" s="201"/>
      <c r="D4" s="201"/>
      <c r="E4" s="201"/>
      <c r="F4" s="201"/>
      <c r="G4" s="201"/>
      <c r="H4" s="201"/>
      <c r="I4" s="201"/>
      <c r="J4" s="201"/>
      <c r="K4" s="201"/>
      <c r="L4" s="201"/>
      <c r="O4" s="24" t="s">
        <v>79</v>
      </c>
      <c r="P4" s="202"/>
      <c r="Q4" s="202"/>
      <c r="R4" s="202"/>
    </row>
    <row r="5" spans="1:22" ht="18.75" customHeight="1">
      <c r="A5" s="24" t="s">
        <v>21</v>
      </c>
      <c r="B5" s="201" t="str" cm="1">
        <f t="array" aca="1" ref="B5" ca="1">IF(INDIRECT(S1)="","",INDIRECT(S1))</f>
        <v/>
      </c>
      <c r="C5" s="201"/>
      <c r="D5" s="201"/>
      <c r="E5" s="201"/>
      <c r="F5" s="201"/>
      <c r="G5" s="201"/>
      <c r="H5" s="201"/>
      <c r="I5" s="201"/>
      <c r="J5" s="201"/>
      <c r="K5" s="201"/>
      <c r="L5" s="201"/>
      <c r="O5" s="31" t="s">
        <v>80</v>
      </c>
    </row>
    <row r="6" spans="1:22" ht="18.75" customHeight="1">
      <c r="R6" s="42" t="str">
        <f ca="1">HYPERLINK("#"&amp;S1,"各月内訳表へ")</f>
        <v>各月内訳表へ</v>
      </c>
    </row>
    <row r="8" spans="1:22" ht="27" customHeight="1">
      <c r="A8" s="194" t="s">
        <v>22</v>
      </c>
      <c r="B8" s="189" t="s">
        <v>103</v>
      </c>
      <c r="C8" s="189"/>
      <c r="D8" s="189"/>
      <c r="E8" s="189"/>
      <c r="F8" s="189" t="s">
        <v>23</v>
      </c>
      <c r="G8" s="189"/>
      <c r="H8" s="189" t="s">
        <v>88</v>
      </c>
      <c r="I8" s="189"/>
      <c r="J8" s="189"/>
      <c r="K8" s="189"/>
      <c r="L8" s="189" t="s">
        <v>87</v>
      </c>
      <c r="M8" s="195" t="s">
        <v>96</v>
      </c>
      <c r="N8" s="194" t="s">
        <v>25</v>
      </c>
      <c r="O8" s="194"/>
      <c r="P8" s="194"/>
      <c r="Q8" s="194"/>
      <c r="R8" s="189" t="s">
        <v>100</v>
      </c>
    </row>
    <row r="9" spans="1:22" ht="14.25" customHeight="1">
      <c r="A9" s="194"/>
      <c r="B9" s="189" t="s">
        <v>82</v>
      </c>
      <c r="C9" s="189"/>
      <c r="D9" s="189" t="s">
        <v>84</v>
      </c>
      <c r="E9" s="189"/>
      <c r="F9" s="189"/>
      <c r="G9" s="189"/>
      <c r="H9" s="189" t="s">
        <v>90</v>
      </c>
      <c r="I9" s="189"/>
      <c r="J9" s="189" t="s">
        <v>89</v>
      </c>
      <c r="K9" s="189"/>
      <c r="L9" s="189"/>
      <c r="M9" s="196"/>
      <c r="N9" s="194"/>
      <c r="O9" s="194"/>
      <c r="P9" s="194"/>
      <c r="Q9" s="194"/>
      <c r="R9" s="189"/>
    </row>
    <row r="10" spans="1:22" ht="18" customHeight="1">
      <c r="A10" s="194"/>
      <c r="B10" s="43" t="s">
        <v>26</v>
      </c>
      <c r="C10" s="43" t="s">
        <v>27</v>
      </c>
      <c r="D10" s="43" t="s">
        <v>26</v>
      </c>
      <c r="E10" s="43" t="s">
        <v>27</v>
      </c>
      <c r="F10" s="44" t="s">
        <v>85</v>
      </c>
      <c r="G10" s="44" t="s">
        <v>86</v>
      </c>
      <c r="H10" s="44" t="s">
        <v>81</v>
      </c>
      <c r="I10" s="44" t="s">
        <v>83</v>
      </c>
      <c r="J10" s="44" t="s">
        <v>81</v>
      </c>
      <c r="K10" s="44" t="s">
        <v>95</v>
      </c>
      <c r="L10" s="189"/>
      <c r="M10" s="197"/>
      <c r="N10" s="194"/>
      <c r="O10" s="194"/>
      <c r="P10" s="194"/>
      <c r="Q10" s="194"/>
      <c r="R10" s="194"/>
    </row>
    <row r="11" spans="1:22">
      <c r="A11" s="27" cm="1">
        <f t="array" aca="1" ref="A11" ca="1">DATE("2025","8",IFERROR(INDIRECT(T1),"1"))</f>
        <v>45870</v>
      </c>
      <c r="B11" s="20"/>
      <c r="C11" s="21"/>
      <c r="D11" s="20"/>
      <c r="E11" s="21"/>
      <c r="F11" s="22"/>
      <c r="G11" s="22"/>
      <c r="H11" s="34" t="str">
        <f>IF(OR(B11="",LEFT(M11,1)="✓"),"",C11-B11-F11)</f>
        <v/>
      </c>
      <c r="I11" s="34" t="str">
        <f>IF(OR(D11="",LEFT(M11,1)="✓"),"",E11-D11-G11)</f>
        <v/>
      </c>
      <c r="J11" s="34" t="str">
        <f>IF(AND(B11&lt;&gt;"",M11="✓所定"),C11-B11-F11,"")</f>
        <v/>
      </c>
      <c r="K11" s="34" t="str">
        <f>IF(AND(B11&lt;&gt;"",M11="✓法定"),C11-B11-F11,"")</f>
        <v/>
      </c>
      <c r="L11" s="26" t="str">
        <f>IF(AND($B11="",$D11=""),"",($C11-$B11-$F11)+($E11-$D11-$G11))</f>
        <v/>
      </c>
      <c r="M11" s="32"/>
      <c r="N11" s="190"/>
      <c r="O11" s="190"/>
      <c r="P11" s="190"/>
      <c r="Q11" s="190"/>
      <c r="R11" s="23"/>
      <c r="V11" s="1" t="s">
        <v>171</v>
      </c>
    </row>
    <row r="12" spans="1:22">
      <c r="A12" s="27">
        <f ca="1">A11+1</f>
        <v>45871</v>
      </c>
      <c r="B12" s="20"/>
      <c r="C12" s="21"/>
      <c r="D12" s="20"/>
      <c r="E12" s="21"/>
      <c r="F12" s="22"/>
      <c r="G12" s="22"/>
      <c r="H12" s="34" t="str">
        <f t="shared" ref="H12:H41" si="0">IF(OR(B12="",LEFT(M12,1)="✓"),"",C12-B12-F12)</f>
        <v/>
      </c>
      <c r="I12" s="34" t="str">
        <f t="shared" ref="I12:I41" si="1">IF(OR(D12="",LEFT(M12,1)="✓"),"",E12-D12-G12)</f>
        <v/>
      </c>
      <c r="J12" s="34" t="str">
        <f t="shared" ref="J12:J41" si="2">IF(AND(B12&lt;&gt;"",M12="✓所定"),C12-B12-F12,"")</f>
        <v/>
      </c>
      <c r="K12" s="34" t="str">
        <f t="shared" ref="K12:K41" si="3">IF(AND(B12&lt;&gt;"",M12="✓法定"),C12-B12-F12,"")</f>
        <v/>
      </c>
      <c r="L12" s="26" t="str">
        <f t="shared" ref="L12:L41" si="4">IF(AND($B12="",$D12=""),"",($C12-$B12-$F12)+(E12-D12-G12))</f>
        <v/>
      </c>
      <c r="M12" s="32"/>
      <c r="N12" s="190"/>
      <c r="O12" s="190"/>
      <c r="P12" s="190"/>
      <c r="Q12" s="190"/>
      <c r="R12" s="23"/>
      <c r="V12" s="1" t="s">
        <v>172</v>
      </c>
    </row>
    <row r="13" spans="1:22">
      <c r="A13" s="27">
        <f t="shared" ref="A13:A41" ca="1" si="5">A12+1</f>
        <v>45872</v>
      </c>
      <c r="B13" s="20"/>
      <c r="C13" s="21"/>
      <c r="D13" s="20"/>
      <c r="E13" s="21"/>
      <c r="F13" s="22"/>
      <c r="G13" s="22"/>
      <c r="H13" s="34" t="str">
        <f t="shared" si="0"/>
        <v/>
      </c>
      <c r="I13" s="34" t="str">
        <f t="shared" si="1"/>
        <v/>
      </c>
      <c r="J13" s="34" t="str">
        <f t="shared" si="2"/>
        <v/>
      </c>
      <c r="K13" s="34" t="str">
        <f t="shared" si="3"/>
        <v/>
      </c>
      <c r="L13" s="26" t="str">
        <f t="shared" si="4"/>
        <v/>
      </c>
      <c r="M13" s="32"/>
      <c r="N13" s="190"/>
      <c r="O13" s="190"/>
      <c r="P13" s="190"/>
      <c r="Q13" s="190"/>
      <c r="R13" s="23"/>
    </row>
    <row r="14" spans="1:22">
      <c r="A14" s="27">
        <f t="shared" ca="1" si="5"/>
        <v>45873</v>
      </c>
      <c r="B14" s="20"/>
      <c r="C14" s="21"/>
      <c r="D14" s="20"/>
      <c r="E14" s="21"/>
      <c r="F14" s="22"/>
      <c r="G14" s="22"/>
      <c r="H14" s="34" t="str">
        <f t="shared" si="0"/>
        <v/>
      </c>
      <c r="I14" s="34" t="str">
        <f t="shared" si="1"/>
        <v/>
      </c>
      <c r="J14" s="34" t="str">
        <f t="shared" si="2"/>
        <v/>
      </c>
      <c r="K14" s="34" t="str">
        <f t="shared" si="3"/>
        <v/>
      </c>
      <c r="L14" s="26" t="str">
        <f t="shared" si="4"/>
        <v/>
      </c>
      <c r="M14" s="32"/>
      <c r="N14" s="190"/>
      <c r="O14" s="190"/>
      <c r="P14" s="190"/>
      <c r="Q14" s="190"/>
      <c r="R14" s="23"/>
    </row>
    <row r="15" spans="1:22">
      <c r="A15" s="27">
        <f t="shared" ca="1" si="5"/>
        <v>45874</v>
      </c>
      <c r="B15" s="20"/>
      <c r="C15" s="21"/>
      <c r="D15" s="20"/>
      <c r="E15" s="21"/>
      <c r="F15" s="22"/>
      <c r="G15" s="22"/>
      <c r="H15" s="34" t="str">
        <f t="shared" si="0"/>
        <v/>
      </c>
      <c r="I15" s="34" t="str">
        <f t="shared" si="1"/>
        <v/>
      </c>
      <c r="J15" s="34" t="str">
        <f t="shared" si="2"/>
        <v/>
      </c>
      <c r="K15" s="34" t="str">
        <f t="shared" si="3"/>
        <v/>
      </c>
      <c r="L15" s="26" t="str">
        <f t="shared" si="4"/>
        <v/>
      </c>
      <c r="M15" s="32"/>
      <c r="N15" s="190"/>
      <c r="O15" s="190"/>
      <c r="P15" s="190"/>
      <c r="Q15" s="190"/>
      <c r="R15" s="23"/>
    </row>
    <row r="16" spans="1:22">
      <c r="A16" s="27">
        <f t="shared" ca="1" si="5"/>
        <v>45875</v>
      </c>
      <c r="B16" s="20"/>
      <c r="C16" s="21"/>
      <c r="D16" s="20"/>
      <c r="E16" s="21"/>
      <c r="F16" s="22"/>
      <c r="G16" s="22"/>
      <c r="H16" s="34" t="str">
        <f t="shared" si="0"/>
        <v/>
      </c>
      <c r="I16" s="34" t="str">
        <f t="shared" si="1"/>
        <v/>
      </c>
      <c r="J16" s="34" t="str">
        <f t="shared" si="2"/>
        <v/>
      </c>
      <c r="K16" s="34" t="str">
        <f t="shared" si="3"/>
        <v/>
      </c>
      <c r="L16" s="26" t="str">
        <f t="shared" si="4"/>
        <v/>
      </c>
      <c r="M16" s="32"/>
      <c r="N16" s="190"/>
      <c r="O16" s="190"/>
      <c r="P16" s="190"/>
      <c r="Q16" s="190"/>
      <c r="R16" s="23"/>
    </row>
    <row r="17" spans="1:18">
      <c r="A17" s="27">
        <f t="shared" ca="1" si="5"/>
        <v>45876</v>
      </c>
      <c r="B17" s="20"/>
      <c r="C17" s="21"/>
      <c r="D17" s="20"/>
      <c r="E17" s="21"/>
      <c r="F17" s="22"/>
      <c r="G17" s="22"/>
      <c r="H17" s="34" t="str">
        <f t="shared" si="0"/>
        <v/>
      </c>
      <c r="I17" s="34" t="str">
        <f t="shared" si="1"/>
        <v/>
      </c>
      <c r="J17" s="34" t="str">
        <f t="shared" si="2"/>
        <v/>
      </c>
      <c r="K17" s="34" t="str">
        <f t="shared" si="3"/>
        <v/>
      </c>
      <c r="L17" s="26" t="str">
        <f t="shared" si="4"/>
        <v/>
      </c>
      <c r="M17" s="32"/>
      <c r="N17" s="190"/>
      <c r="O17" s="190"/>
      <c r="P17" s="190"/>
      <c r="Q17" s="190"/>
      <c r="R17" s="23"/>
    </row>
    <row r="18" spans="1:18">
      <c r="A18" s="27">
        <f t="shared" ca="1" si="5"/>
        <v>45877</v>
      </c>
      <c r="B18" s="20"/>
      <c r="C18" s="21"/>
      <c r="D18" s="20"/>
      <c r="E18" s="21"/>
      <c r="F18" s="22"/>
      <c r="G18" s="22"/>
      <c r="H18" s="34" t="str">
        <f t="shared" si="0"/>
        <v/>
      </c>
      <c r="I18" s="34" t="str">
        <f t="shared" si="1"/>
        <v/>
      </c>
      <c r="J18" s="34" t="str">
        <f t="shared" si="2"/>
        <v/>
      </c>
      <c r="K18" s="34" t="str">
        <f t="shared" si="3"/>
        <v/>
      </c>
      <c r="L18" s="26" t="str">
        <f t="shared" si="4"/>
        <v/>
      </c>
      <c r="M18" s="32"/>
      <c r="N18" s="190"/>
      <c r="O18" s="190"/>
      <c r="P18" s="190"/>
      <c r="Q18" s="190"/>
      <c r="R18" s="23"/>
    </row>
    <row r="19" spans="1:18">
      <c r="A19" s="27">
        <f t="shared" ca="1" si="5"/>
        <v>45878</v>
      </c>
      <c r="B19" s="20"/>
      <c r="C19" s="21"/>
      <c r="D19" s="20"/>
      <c r="E19" s="21"/>
      <c r="F19" s="22"/>
      <c r="G19" s="22"/>
      <c r="H19" s="34" t="str">
        <f t="shared" si="0"/>
        <v/>
      </c>
      <c r="I19" s="34" t="str">
        <f t="shared" si="1"/>
        <v/>
      </c>
      <c r="J19" s="34" t="str">
        <f t="shared" si="2"/>
        <v/>
      </c>
      <c r="K19" s="34" t="str">
        <f t="shared" si="3"/>
        <v/>
      </c>
      <c r="L19" s="26" t="str">
        <f t="shared" si="4"/>
        <v/>
      </c>
      <c r="M19" s="32"/>
      <c r="N19" s="190"/>
      <c r="O19" s="190"/>
      <c r="P19" s="190"/>
      <c r="Q19" s="190"/>
      <c r="R19" s="23"/>
    </row>
    <row r="20" spans="1:18">
      <c r="A20" s="27">
        <f t="shared" ca="1" si="5"/>
        <v>45879</v>
      </c>
      <c r="B20" s="20"/>
      <c r="C20" s="21"/>
      <c r="D20" s="20"/>
      <c r="E20" s="21"/>
      <c r="F20" s="22"/>
      <c r="G20" s="22"/>
      <c r="H20" s="34" t="str">
        <f t="shared" si="0"/>
        <v/>
      </c>
      <c r="I20" s="34" t="str">
        <f t="shared" si="1"/>
        <v/>
      </c>
      <c r="J20" s="34" t="str">
        <f t="shared" si="2"/>
        <v/>
      </c>
      <c r="K20" s="34" t="str">
        <f t="shared" si="3"/>
        <v/>
      </c>
      <c r="L20" s="26" t="str">
        <f t="shared" si="4"/>
        <v/>
      </c>
      <c r="M20" s="32"/>
      <c r="N20" s="190"/>
      <c r="O20" s="190"/>
      <c r="P20" s="190"/>
      <c r="Q20" s="190"/>
      <c r="R20" s="23"/>
    </row>
    <row r="21" spans="1:18">
      <c r="A21" s="27">
        <f t="shared" ca="1" si="5"/>
        <v>45880</v>
      </c>
      <c r="B21" s="20"/>
      <c r="C21" s="21"/>
      <c r="D21" s="20"/>
      <c r="E21" s="21"/>
      <c r="F21" s="22"/>
      <c r="G21" s="22"/>
      <c r="H21" s="34" t="str">
        <f t="shared" si="0"/>
        <v/>
      </c>
      <c r="I21" s="34" t="str">
        <f t="shared" si="1"/>
        <v/>
      </c>
      <c r="J21" s="34" t="str">
        <f t="shared" si="2"/>
        <v/>
      </c>
      <c r="K21" s="34" t="str">
        <f t="shared" si="3"/>
        <v/>
      </c>
      <c r="L21" s="26" t="str">
        <f t="shared" si="4"/>
        <v/>
      </c>
      <c r="M21" s="32"/>
      <c r="N21" s="190"/>
      <c r="O21" s="190"/>
      <c r="P21" s="190"/>
      <c r="Q21" s="190"/>
      <c r="R21" s="23"/>
    </row>
    <row r="22" spans="1:18">
      <c r="A22" s="27">
        <f t="shared" ca="1" si="5"/>
        <v>45881</v>
      </c>
      <c r="B22" s="20"/>
      <c r="C22" s="21"/>
      <c r="D22" s="20"/>
      <c r="E22" s="21"/>
      <c r="F22" s="22"/>
      <c r="G22" s="22"/>
      <c r="H22" s="34" t="str">
        <f t="shared" si="0"/>
        <v/>
      </c>
      <c r="I22" s="34" t="str">
        <f t="shared" si="1"/>
        <v/>
      </c>
      <c r="J22" s="34" t="str">
        <f t="shared" si="2"/>
        <v/>
      </c>
      <c r="K22" s="34" t="str">
        <f t="shared" si="3"/>
        <v/>
      </c>
      <c r="L22" s="26" t="str">
        <f t="shared" si="4"/>
        <v/>
      </c>
      <c r="M22" s="32"/>
      <c r="N22" s="190"/>
      <c r="O22" s="190"/>
      <c r="P22" s="190"/>
      <c r="Q22" s="190"/>
      <c r="R22" s="23"/>
    </row>
    <row r="23" spans="1:18">
      <c r="A23" s="27">
        <f t="shared" ca="1" si="5"/>
        <v>45882</v>
      </c>
      <c r="B23" s="20"/>
      <c r="C23" s="21"/>
      <c r="D23" s="20"/>
      <c r="E23" s="21"/>
      <c r="F23" s="22"/>
      <c r="G23" s="22"/>
      <c r="H23" s="34" t="str">
        <f t="shared" si="0"/>
        <v/>
      </c>
      <c r="I23" s="34" t="str">
        <f t="shared" si="1"/>
        <v/>
      </c>
      <c r="J23" s="34" t="str">
        <f t="shared" si="2"/>
        <v/>
      </c>
      <c r="K23" s="34" t="str">
        <f t="shared" si="3"/>
        <v/>
      </c>
      <c r="L23" s="26" t="str">
        <f t="shared" si="4"/>
        <v/>
      </c>
      <c r="M23" s="32"/>
      <c r="N23" s="190"/>
      <c r="O23" s="190"/>
      <c r="P23" s="190"/>
      <c r="Q23" s="190"/>
      <c r="R23" s="23"/>
    </row>
    <row r="24" spans="1:18">
      <c r="A24" s="27">
        <f t="shared" ca="1" si="5"/>
        <v>45883</v>
      </c>
      <c r="B24" s="20"/>
      <c r="C24" s="21"/>
      <c r="D24" s="20"/>
      <c r="E24" s="21"/>
      <c r="F24" s="22"/>
      <c r="G24" s="22"/>
      <c r="H24" s="34" t="str">
        <f t="shared" si="0"/>
        <v/>
      </c>
      <c r="I24" s="34" t="str">
        <f t="shared" si="1"/>
        <v/>
      </c>
      <c r="J24" s="34" t="str">
        <f t="shared" si="2"/>
        <v/>
      </c>
      <c r="K24" s="34" t="str">
        <f t="shared" si="3"/>
        <v/>
      </c>
      <c r="L24" s="26" t="str">
        <f t="shared" si="4"/>
        <v/>
      </c>
      <c r="M24" s="32"/>
      <c r="N24" s="190"/>
      <c r="O24" s="190"/>
      <c r="P24" s="190"/>
      <c r="Q24" s="190"/>
      <c r="R24" s="23"/>
    </row>
    <row r="25" spans="1:18">
      <c r="A25" s="27">
        <f t="shared" ca="1" si="5"/>
        <v>45884</v>
      </c>
      <c r="B25" s="20"/>
      <c r="C25" s="21"/>
      <c r="D25" s="20"/>
      <c r="E25" s="21"/>
      <c r="F25" s="22"/>
      <c r="G25" s="22"/>
      <c r="H25" s="34" t="str">
        <f t="shared" si="0"/>
        <v/>
      </c>
      <c r="I25" s="34" t="str">
        <f t="shared" si="1"/>
        <v/>
      </c>
      <c r="J25" s="34" t="str">
        <f t="shared" si="2"/>
        <v/>
      </c>
      <c r="K25" s="34" t="str">
        <f t="shared" si="3"/>
        <v/>
      </c>
      <c r="L25" s="26" t="str">
        <f t="shared" si="4"/>
        <v/>
      </c>
      <c r="M25" s="32"/>
      <c r="N25" s="190"/>
      <c r="O25" s="190"/>
      <c r="P25" s="190"/>
      <c r="Q25" s="190"/>
      <c r="R25" s="23"/>
    </row>
    <row r="26" spans="1:18">
      <c r="A26" s="27">
        <f t="shared" ca="1" si="5"/>
        <v>45885</v>
      </c>
      <c r="B26" s="20"/>
      <c r="C26" s="21"/>
      <c r="D26" s="20"/>
      <c r="E26" s="21"/>
      <c r="F26" s="22"/>
      <c r="G26" s="22"/>
      <c r="H26" s="34" t="str">
        <f t="shared" si="0"/>
        <v/>
      </c>
      <c r="I26" s="34" t="str">
        <f t="shared" si="1"/>
        <v/>
      </c>
      <c r="J26" s="34" t="str">
        <f t="shared" si="2"/>
        <v/>
      </c>
      <c r="K26" s="34" t="str">
        <f t="shared" si="3"/>
        <v/>
      </c>
      <c r="L26" s="26" t="str">
        <f t="shared" si="4"/>
        <v/>
      </c>
      <c r="M26" s="32"/>
      <c r="N26" s="190"/>
      <c r="O26" s="190"/>
      <c r="P26" s="190"/>
      <c r="Q26" s="190"/>
      <c r="R26" s="23"/>
    </row>
    <row r="27" spans="1:18">
      <c r="A27" s="27">
        <f t="shared" ca="1" si="5"/>
        <v>45886</v>
      </c>
      <c r="B27" s="20"/>
      <c r="C27" s="21"/>
      <c r="D27" s="20"/>
      <c r="E27" s="21"/>
      <c r="F27" s="22"/>
      <c r="G27" s="22"/>
      <c r="H27" s="34" t="str">
        <f t="shared" si="0"/>
        <v/>
      </c>
      <c r="I27" s="34" t="str">
        <f t="shared" si="1"/>
        <v/>
      </c>
      <c r="J27" s="34" t="str">
        <f t="shared" si="2"/>
        <v/>
      </c>
      <c r="K27" s="34" t="str">
        <f t="shared" si="3"/>
        <v/>
      </c>
      <c r="L27" s="26" t="str">
        <f t="shared" si="4"/>
        <v/>
      </c>
      <c r="M27" s="32"/>
      <c r="N27" s="190"/>
      <c r="O27" s="190"/>
      <c r="P27" s="190"/>
      <c r="Q27" s="190"/>
      <c r="R27" s="23"/>
    </row>
    <row r="28" spans="1:18">
      <c r="A28" s="27">
        <f t="shared" ca="1" si="5"/>
        <v>45887</v>
      </c>
      <c r="B28" s="20"/>
      <c r="C28" s="21"/>
      <c r="D28" s="20"/>
      <c r="E28" s="21"/>
      <c r="F28" s="22"/>
      <c r="G28" s="22"/>
      <c r="H28" s="34" t="str">
        <f t="shared" si="0"/>
        <v/>
      </c>
      <c r="I28" s="34" t="str">
        <f t="shared" si="1"/>
        <v/>
      </c>
      <c r="J28" s="34" t="str">
        <f t="shared" si="2"/>
        <v/>
      </c>
      <c r="K28" s="34" t="str">
        <f t="shared" si="3"/>
        <v/>
      </c>
      <c r="L28" s="26" t="str">
        <f t="shared" si="4"/>
        <v/>
      </c>
      <c r="M28" s="32"/>
      <c r="N28" s="190"/>
      <c r="O28" s="190"/>
      <c r="P28" s="190"/>
      <c r="Q28" s="190"/>
      <c r="R28" s="23"/>
    </row>
    <row r="29" spans="1:18">
      <c r="A29" s="27">
        <f t="shared" ca="1" si="5"/>
        <v>45888</v>
      </c>
      <c r="B29" s="20"/>
      <c r="C29" s="21"/>
      <c r="D29" s="20"/>
      <c r="E29" s="21"/>
      <c r="F29" s="22"/>
      <c r="G29" s="22"/>
      <c r="H29" s="34" t="str">
        <f t="shared" si="0"/>
        <v/>
      </c>
      <c r="I29" s="34" t="str">
        <f t="shared" si="1"/>
        <v/>
      </c>
      <c r="J29" s="34" t="str">
        <f t="shared" si="2"/>
        <v/>
      </c>
      <c r="K29" s="34" t="str">
        <f t="shared" si="3"/>
        <v/>
      </c>
      <c r="L29" s="26" t="str">
        <f t="shared" si="4"/>
        <v/>
      </c>
      <c r="M29" s="32"/>
      <c r="N29" s="190"/>
      <c r="O29" s="190"/>
      <c r="P29" s="190"/>
      <c r="Q29" s="190"/>
      <c r="R29" s="23"/>
    </row>
    <row r="30" spans="1:18">
      <c r="A30" s="27">
        <f t="shared" ca="1" si="5"/>
        <v>45889</v>
      </c>
      <c r="B30" s="20"/>
      <c r="C30" s="21"/>
      <c r="D30" s="20"/>
      <c r="E30" s="21"/>
      <c r="F30" s="22"/>
      <c r="G30" s="22"/>
      <c r="H30" s="34" t="str">
        <f t="shared" si="0"/>
        <v/>
      </c>
      <c r="I30" s="34" t="str">
        <f t="shared" si="1"/>
        <v/>
      </c>
      <c r="J30" s="34" t="str">
        <f t="shared" si="2"/>
        <v/>
      </c>
      <c r="K30" s="34" t="str">
        <f t="shared" si="3"/>
        <v/>
      </c>
      <c r="L30" s="26" t="str">
        <f t="shared" si="4"/>
        <v/>
      </c>
      <c r="M30" s="32"/>
      <c r="N30" s="190"/>
      <c r="O30" s="190"/>
      <c r="P30" s="190"/>
      <c r="Q30" s="190"/>
      <c r="R30" s="23"/>
    </row>
    <row r="31" spans="1:18">
      <c r="A31" s="27">
        <f t="shared" ca="1" si="5"/>
        <v>45890</v>
      </c>
      <c r="B31" s="20"/>
      <c r="C31" s="21"/>
      <c r="D31" s="20"/>
      <c r="E31" s="21"/>
      <c r="F31" s="22"/>
      <c r="G31" s="22"/>
      <c r="H31" s="34" t="str">
        <f t="shared" si="0"/>
        <v/>
      </c>
      <c r="I31" s="34" t="str">
        <f t="shared" si="1"/>
        <v/>
      </c>
      <c r="J31" s="34" t="str">
        <f t="shared" si="2"/>
        <v/>
      </c>
      <c r="K31" s="34" t="str">
        <f t="shared" si="3"/>
        <v/>
      </c>
      <c r="L31" s="26" t="str">
        <f t="shared" si="4"/>
        <v/>
      </c>
      <c r="M31" s="32"/>
      <c r="N31" s="190"/>
      <c r="O31" s="190"/>
      <c r="P31" s="190"/>
      <c r="Q31" s="190"/>
      <c r="R31" s="23"/>
    </row>
    <row r="32" spans="1:18">
      <c r="A32" s="27">
        <f t="shared" ca="1" si="5"/>
        <v>45891</v>
      </c>
      <c r="B32" s="20"/>
      <c r="C32" s="21"/>
      <c r="D32" s="20"/>
      <c r="E32" s="21"/>
      <c r="F32" s="22"/>
      <c r="G32" s="22"/>
      <c r="H32" s="34" t="str">
        <f t="shared" si="0"/>
        <v/>
      </c>
      <c r="I32" s="34" t="str">
        <f t="shared" si="1"/>
        <v/>
      </c>
      <c r="J32" s="34" t="str">
        <f t="shared" si="2"/>
        <v/>
      </c>
      <c r="K32" s="34" t="str">
        <f t="shared" si="3"/>
        <v/>
      </c>
      <c r="L32" s="26" t="str">
        <f t="shared" si="4"/>
        <v/>
      </c>
      <c r="M32" s="32"/>
      <c r="N32" s="190"/>
      <c r="O32" s="190"/>
      <c r="P32" s="190"/>
      <c r="Q32" s="190"/>
      <c r="R32" s="23"/>
    </row>
    <row r="33" spans="1:22">
      <c r="A33" s="27">
        <f t="shared" ca="1" si="5"/>
        <v>45892</v>
      </c>
      <c r="B33" s="20"/>
      <c r="C33" s="21"/>
      <c r="D33" s="20"/>
      <c r="E33" s="21"/>
      <c r="F33" s="22"/>
      <c r="G33" s="22"/>
      <c r="H33" s="34" t="str">
        <f t="shared" si="0"/>
        <v/>
      </c>
      <c r="I33" s="34" t="str">
        <f t="shared" si="1"/>
        <v/>
      </c>
      <c r="J33" s="34" t="str">
        <f t="shared" si="2"/>
        <v/>
      </c>
      <c r="K33" s="34" t="str">
        <f t="shared" si="3"/>
        <v/>
      </c>
      <c r="L33" s="26" t="str">
        <f t="shared" si="4"/>
        <v/>
      </c>
      <c r="M33" s="32"/>
      <c r="N33" s="190"/>
      <c r="O33" s="190"/>
      <c r="P33" s="190"/>
      <c r="Q33" s="190"/>
      <c r="R33" s="23"/>
    </row>
    <row r="34" spans="1:22">
      <c r="A34" s="27">
        <f t="shared" ca="1" si="5"/>
        <v>45893</v>
      </c>
      <c r="B34" s="20"/>
      <c r="C34" s="21"/>
      <c r="D34" s="20"/>
      <c r="E34" s="21"/>
      <c r="F34" s="22"/>
      <c r="G34" s="22"/>
      <c r="H34" s="34" t="str">
        <f t="shared" si="0"/>
        <v/>
      </c>
      <c r="I34" s="34" t="str">
        <f t="shared" si="1"/>
        <v/>
      </c>
      <c r="J34" s="34" t="str">
        <f t="shared" si="2"/>
        <v/>
      </c>
      <c r="K34" s="34" t="str">
        <f t="shared" si="3"/>
        <v/>
      </c>
      <c r="L34" s="26" t="str">
        <f t="shared" si="4"/>
        <v/>
      </c>
      <c r="M34" s="32"/>
      <c r="N34" s="190"/>
      <c r="O34" s="190"/>
      <c r="P34" s="190"/>
      <c r="Q34" s="190"/>
      <c r="R34" s="23"/>
    </row>
    <row r="35" spans="1:22">
      <c r="A35" s="27">
        <f t="shared" ca="1" si="5"/>
        <v>45894</v>
      </c>
      <c r="B35" s="20"/>
      <c r="C35" s="21"/>
      <c r="D35" s="20"/>
      <c r="E35" s="21"/>
      <c r="F35" s="22"/>
      <c r="G35" s="22"/>
      <c r="H35" s="34" t="str">
        <f t="shared" si="0"/>
        <v/>
      </c>
      <c r="I35" s="34" t="str">
        <f t="shared" si="1"/>
        <v/>
      </c>
      <c r="J35" s="34" t="str">
        <f t="shared" si="2"/>
        <v/>
      </c>
      <c r="K35" s="34" t="str">
        <f t="shared" si="3"/>
        <v/>
      </c>
      <c r="L35" s="26" t="str">
        <f t="shared" si="4"/>
        <v/>
      </c>
      <c r="M35" s="32"/>
      <c r="N35" s="190"/>
      <c r="O35" s="190"/>
      <c r="P35" s="190"/>
      <c r="Q35" s="190"/>
      <c r="R35" s="23"/>
    </row>
    <row r="36" spans="1:22">
      <c r="A36" s="27">
        <f t="shared" ca="1" si="5"/>
        <v>45895</v>
      </c>
      <c r="B36" s="20"/>
      <c r="C36" s="21"/>
      <c r="D36" s="20"/>
      <c r="E36" s="21"/>
      <c r="F36" s="22"/>
      <c r="G36" s="22"/>
      <c r="H36" s="34" t="str">
        <f t="shared" si="0"/>
        <v/>
      </c>
      <c r="I36" s="34" t="str">
        <f t="shared" si="1"/>
        <v/>
      </c>
      <c r="J36" s="34" t="str">
        <f t="shared" si="2"/>
        <v/>
      </c>
      <c r="K36" s="34" t="str">
        <f t="shared" si="3"/>
        <v/>
      </c>
      <c r="L36" s="26" t="str">
        <f t="shared" si="4"/>
        <v/>
      </c>
      <c r="M36" s="32"/>
      <c r="N36" s="190"/>
      <c r="O36" s="190"/>
      <c r="P36" s="190"/>
      <c r="Q36" s="190"/>
      <c r="R36" s="23"/>
    </row>
    <row r="37" spans="1:22">
      <c r="A37" s="27">
        <f t="shared" ca="1" si="5"/>
        <v>45896</v>
      </c>
      <c r="B37" s="20"/>
      <c r="C37" s="21"/>
      <c r="D37" s="20"/>
      <c r="E37" s="21"/>
      <c r="F37" s="22"/>
      <c r="G37" s="22"/>
      <c r="H37" s="34" t="str">
        <f t="shared" si="0"/>
        <v/>
      </c>
      <c r="I37" s="34" t="str">
        <f t="shared" si="1"/>
        <v/>
      </c>
      <c r="J37" s="34" t="str">
        <f t="shared" si="2"/>
        <v/>
      </c>
      <c r="K37" s="34" t="str">
        <f t="shared" si="3"/>
        <v/>
      </c>
      <c r="L37" s="26" t="str">
        <f t="shared" si="4"/>
        <v/>
      </c>
      <c r="M37" s="32"/>
      <c r="N37" s="190"/>
      <c r="O37" s="190"/>
      <c r="P37" s="190"/>
      <c r="Q37" s="190"/>
      <c r="R37" s="23"/>
    </row>
    <row r="38" spans="1:22">
      <c r="A38" s="27">
        <f t="shared" ca="1" si="5"/>
        <v>45897</v>
      </c>
      <c r="B38" s="20"/>
      <c r="C38" s="21"/>
      <c r="D38" s="20"/>
      <c r="E38" s="21"/>
      <c r="F38" s="22"/>
      <c r="G38" s="22"/>
      <c r="H38" s="34" t="str">
        <f t="shared" si="0"/>
        <v/>
      </c>
      <c r="I38" s="34" t="str">
        <f t="shared" si="1"/>
        <v/>
      </c>
      <c r="J38" s="34" t="str">
        <f t="shared" si="2"/>
        <v/>
      </c>
      <c r="K38" s="34" t="str">
        <f t="shared" si="3"/>
        <v/>
      </c>
      <c r="L38" s="26" t="str">
        <f t="shared" si="4"/>
        <v/>
      </c>
      <c r="M38" s="32"/>
      <c r="N38" s="190"/>
      <c r="O38" s="190"/>
      <c r="P38" s="190"/>
      <c r="Q38" s="190"/>
      <c r="R38" s="23"/>
    </row>
    <row r="39" spans="1:22">
      <c r="A39" s="27">
        <f t="shared" ca="1" si="5"/>
        <v>45898</v>
      </c>
      <c r="B39" s="20"/>
      <c r="C39" s="21"/>
      <c r="D39" s="20"/>
      <c r="E39" s="21"/>
      <c r="F39" s="22"/>
      <c r="G39" s="22"/>
      <c r="H39" s="34" t="str">
        <f t="shared" si="0"/>
        <v/>
      </c>
      <c r="I39" s="34" t="str">
        <f t="shared" si="1"/>
        <v/>
      </c>
      <c r="J39" s="34" t="str">
        <f t="shared" si="2"/>
        <v/>
      </c>
      <c r="K39" s="34" t="str">
        <f t="shared" si="3"/>
        <v/>
      </c>
      <c r="L39" s="26" t="str">
        <f t="shared" si="4"/>
        <v/>
      </c>
      <c r="M39" s="32"/>
      <c r="N39" s="190"/>
      <c r="O39" s="190"/>
      <c r="P39" s="190"/>
      <c r="Q39" s="190"/>
      <c r="R39" s="23"/>
    </row>
    <row r="40" spans="1:22">
      <c r="A40" s="27">
        <f t="shared" ca="1" si="5"/>
        <v>45899</v>
      </c>
      <c r="B40" s="20"/>
      <c r="C40" s="21"/>
      <c r="D40" s="20"/>
      <c r="E40" s="21"/>
      <c r="F40" s="22"/>
      <c r="G40" s="22"/>
      <c r="H40" s="34" t="str">
        <f t="shared" si="0"/>
        <v/>
      </c>
      <c r="I40" s="34" t="str">
        <f t="shared" si="1"/>
        <v/>
      </c>
      <c r="J40" s="34" t="str">
        <f t="shared" si="2"/>
        <v/>
      </c>
      <c r="K40" s="34" t="str">
        <f t="shared" si="3"/>
        <v/>
      </c>
      <c r="L40" s="26" t="str">
        <f t="shared" si="4"/>
        <v/>
      </c>
      <c r="M40" s="32"/>
      <c r="N40" s="190"/>
      <c r="O40" s="190"/>
      <c r="P40" s="190"/>
      <c r="Q40" s="190"/>
      <c r="R40" s="23"/>
    </row>
    <row r="41" spans="1:22">
      <c r="A41" s="27">
        <f t="shared" ca="1" si="5"/>
        <v>45900</v>
      </c>
      <c r="B41" s="20"/>
      <c r="C41" s="21"/>
      <c r="D41" s="20"/>
      <c r="E41" s="21"/>
      <c r="F41" s="22"/>
      <c r="G41" s="22"/>
      <c r="H41" s="34" t="str">
        <f t="shared" si="0"/>
        <v/>
      </c>
      <c r="I41" s="34" t="str">
        <f t="shared" si="1"/>
        <v/>
      </c>
      <c r="J41" s="34" t="str">
        <f t="shared" si="2"/>
        <v/>
      </c>
      <c r="K41" s="34" t="str">
        <f t="shared" si="3"/>
        <v/>
      </c>
      <c r="L41" s="26" t="str">
        <f t="shared" si="4"/>
        <v/>
      </c>
      <c r="M41" s="32"/>
      <c r="N41" s="190"/>
      <c r="O41" s="190"/>
      <c r="P41" s="190"/>
      <c r="Q41" s="190"/>
      <c r="R41" s="23"/>
    </row>
    <row r="42" spans="1:22">
      <c r="A42" s="5" t="s">
        <v>11</v>
      </c>
      <c r="B42" s="191"/>
      <c r="C42" s="192"/>
      <c r="D42" s="191"/>
      <c r="E42" s="192"/>
      <c r="F42" s="26" t="str">
        <f t="shared" ref="F42:K42" si="6">IF(SUM(F11:F41)=0,"",SUM(F11:F41))</f>
        <v/>
      </c>
      <c r="G42" s="26" t="str">
        <f t="shared" si="6"/>
        <v/>
      </c>
      <c r="H42" s="26" t="str">
        <f t="shared" si="6"/>
        <v/>
      </c>
      <c r="I42" s="26" t="str">
        <f t="shared" si="6"/>
        <v/>
      </c>
      <c r="J42" s="26" t="str">
        <f t="shared" si="6"/>
        <v/>
      </c>
      <c r="K42" s="26" t="str">
        <f t="shared" si="6"/>
        <v/>
      </c>
      <c r="L42" s="26" t="str">
        <f>IF(SUM($L11:$L41)=0,"",SUM($L11:$L41))</f>
        <v/>
      </c>
      <c r="M42" s="33"/>
      <c r="N42" s="193"/>
      <c r="O42" s="193"/>
      <c r="P42" s="193"/>
      <c r="Q42" s="193"/>
      <c r="R42" s="6"/>
    </row>
    <row r="44" spans="1:22" ht="27" customHeight="1">
      <c r="A44" s="194" t="s">
        <v>22</v>
      </c>
      <c r="B44" s="189" t="s">
        <v>103</v>
      </c>
      <c r="C44" s="189"/>
      <c r="D44" s="189"/>
      <c r="E44" s="189"/>
      <c r="F44" s="189" t="s">
        <v>23</v>
      </c>
      <c r="G44" s="189"/>
      <c r="H44" s="189" t="s">
        <v>88</v>
      </c>
      <c r="I44" s="189"/>
      <c r="J44" s="189"/>
      <c r="K44" s="189"/>
      <c r="L44" s="189" t="s">
        <v>87</v>
      </c>
      <c r="M44" s="195" t="s">
        <v>96</v>
      </c>
      <c r="N44" s="194" t="s">
        <v>25</v>
      </c>
      <c r="O44" s="194"/>
      <c r="P44" s="194"/>
      <c r="Q44" s="194"/>
      <c r="R44" s="189" t="s">
        <v>100</v>
      </c>
    </row>
    <row r="45" spans="1:22" ht="14.25" customHeight="1">
      <c r="A45" s="194"/>
      <c r="B45" s="189" t="s">
        <v>82</v>
      </c>
      <c r="C45" s="189"/>
      <c r="D45" s="189" t="s">
        <v>84</v>
      </c>
      <c r="E45" s="189"/>
      <c r="F45" s="189"/>
      <c r="G45" s="189"/>
      <c r="H45" s="189" t="s">
        <v>90</v>
      </c>
      <c r="I45" s="189"/>
      <c r="J45" s="189" t="s">
        <v>89</v>
      </c>
      <c r="K45" s="189"/>
      <c r="L45" s="189"/>
      <c r="M45" s="196"/>
      <c r="N45" s="194"/>
      <c r="O45" s="194"/>
      <c r="P45" s="194"/>
      <c r="Q45" s="194"/>
      <c r="R45" s="189"/>
    </row>
    <row r="46" spans="1:22">
      <c r="A46" s="194"/>
      <c r="B46" s="43" t="s">
        <v>26</v>
      </c>
      <c r="C46" s="43" t="s">
        <v>27</v>
      </c>
      <c r="D46" s="43" t="s">
        <v>26</v>
      </c>
      <c r="E46" s="43" t="s">
        <v>27</v>
      </c>
      <c r="F46" s="44" t="s">
        <v>85</v>
      </c>
      <c r="G46" s="44" t="s">
        <v>86</v>
      </c>
      <c r="H46" s="44" t="s">
        <v>81</v>
      </c>
      <c r="I46" s="44" t="s">
        <v>83</v>
      </c>
      <c r="J46" s="44" t="s">
        <v>81</v>
      </c>
      <c r="K46" s="44" t="s">
        <v>95</v>
      </c>
      <c r="L46" s="189"/>
      <c r="M46" s="197"/>
      <c r="N46" s="194"/>
      <c r="O46" s="194"/>
      <c r="P46" s="194"/>
      <c r="Q46" s="194"/>
      <c r="R46" s="194"/>
    </row>
    <row r="47" spans="1:22">
      <c r="A47" s="27" cm="1">
        <f t="array" aca="1" ref="A47" ca="1">DATE("2025","8"+1,IFERROR(INDIRECT(T1),"1"))</f>
        <v>45901</v>
      </c>
      <c r="B47" s="20"/>
      <c r="C47" s="21"/>
      <c r="D47" s="20"/>
      <c r="E47" s="21"/>
      <c r="F47" s="22"/>
      <c r="G47" s="22"/>
      <c r="H47" s="34" t="str">
        <f>IF(OR(B47="",LEFT(M47,1)="✓"),"",C47-B47-F47)</f>
        <v/>
      </c>
      <c r="I47" s="34" t="str">
        <f>IF(OR(D47="",LEFT(M47,1)="✓"),"",E47-D47-G47)</f>
        <v/>
      </c>
      <c r="J47" s="34" t="str">
        <f>IF(AND(B47&lt;&gt;"",M47="✓所定"),C47-B47-F47,"")</f>
        <v/>
      </c>
      <c r="K47" s="34" t="str">
        <f>IF(AND(B47&lt;&gt;"",M47="✓法定"),C47-B47-F47,"")</f>
        <v/>
      </c>
      <c r="L47" s="26" t="str">
        <f>IF(AND($B47="",$D47=""),"",($C47-$B47-$F47)+($E47-$D47-$G47))</f>
        <v/>
      </c>
      <c r="M47" s="32"/>
      <c r="N47" s="190"/>
      <c r="O47" s="190"/>
      <c r="P47" s="190"/>
      <c r="Q47" s="190"/>
      <c r="R47" s="23"/>
      <c r="V47" s="1" t="s">
        <v>171</v>
      </c>
    </row>
    <row r="48" spans="1:22">
      <c r="A48" s="27">
        <f ca="1">A47+1</f>
        <v>45902</v>
      </c>
      <c r="B48" s="20"/>
      <c r="C48" s="21"/>
      <c r="D48" s="20"/>
      <c r="E48" s="21"/>
      <c r="F48" s="22"/>
      <c r="G48" s="22"/>
      <c r="H48" s="34" t="str">
        <f t="shared" ref="H48:H77" si="7">IF(OR(B48="",LEFT(M48,1)="✓"),"",C48-B48-F48)</f>
        <v/>
      </c>
      <c r="I48" s="34" t="str">
        <f t="shared" ref="I48:I77" si="8">IF(OR(D48="",LEFT(M48,1)="✓"),"",E48-D48-G48)</f>
        <v/>
      </c>
      <c r="J48" s="34" t="str">
        <f t="shared" ref="J48:J77" si="9">IF(AND(B48&lt;&gt;"",M48="✓所定"),C48-B48-F48,"")</f>
        <v/>
      </c>
      <c r="K48" s="34" t="str">
        <f t="shared" ref="K48:K77" si="10">IF(AND(B48&lt;&gt;"",M48="✓法定"),C48-B48-F48,"")</f>
        <v/>
      </c>
      <c r="L48" s="26" t="str">
        <f t="shared" ref="L48:L75" si="11">IF(AND($B48="",$D48=""),"",($C48-$B48-$F48)+($E48-$D48-$G48))</f>
        <v/>
      </c>
      <c r="M48" s="32"/>
      <c r="N48" s="190"/>
      <c r="O48" s="190"/>
      <c r="P48" s="190"/>
      <c r="Q48" s="190"/>
      <c r="R48" s="23"/>
      <c r="V48" s="1" t="s">
        <v>172</v>
      </c>
    </row>
    <row r="49" spans="1:18">
      <c r="A49" s="27">
        <f t="shared" ref="A49:A77" ca="1" si="12">A48+1</f>
        <v>45903</v>
      </c>
      <c r="B49" s="20"/>
      <c r="C49" s="21"/>
      <c r="D49" s="20"/>
      <c r="E49" s="21"/>
      <c r="F49" s="22"/>
      <c r="G49" s="22"/>
      <c r="H49" s="34" t="str">
        <f t="shared" si="7"/>
        <v/>
      </c>
      <c r="I49" s="34" t="str">
        <f t="shared" si="8"/>
        <v/>
      </c>
      <c r="J49" s="34" t="str">
        <f t="shared" si="9"/>
        <v/>
      </c>
      <c r="K49" s="34" t="str">
        <f t="shared" si="10"/>
        <v/>
      </c>
      <c r="L49" s="26" t="str">
        <f t="shared" si="11"/>
        <v/>
      </c>
      <c r="M49" s="32"/>
      <c r="N49" s="190"/>
      <c r="O49" s="190"/>
      <c r="P49" s="190"/>
      <c r="Q49" s="190"/>
      <c r="R49" s="23"/>
    </row>
    <row r="50" spans="1:18">
      <c r="A50" s="27">
        <f t="shared" ca="1" si="12"/>
        <v>45904</v>
      </c>
      <c r="B50" s="20"/>
      <c r="C50" s="21"/>
      <c r="D50" s="20"/>
      <c r="E50" s="21"/>
      <c r="F50" s="22"/>
      <c r="G50" s="22"/>
      <c r="H50" s="34" t="str">
        <f t="shared" si="7"/>
        <v/>
      </c>
      <c r="I50" s="34" t="str">
        <f t="shared" si="8"/>
        <v/>
      </c>
      <c r="J50" s="34" t="str">
        <f t="shared" si="9"/>
        <v/>
      </c>
      <c r="K50" s="34" t="str">
        <f t="shared" si="10"/>
        <v/>
      </c>
      <c r="L50" s="26" t="str">
        <f t="shared" si="11"/>
        <v/>
      </c>
      <c r="M50" s="32"/>
      <c r="N50" s="190"/>
      <c r="O50" s="190"/>
      <c r="P50" s="190"/>
      <c r="Q50" s="190"/>
      <c r="R50" s="23"/>
    </row>
    <row r="51" spans="1:18">
      <c r="A51" s="27">
        <f t="shared" ca="1" si="12"/>
        <v>45905</v>
      </c>
      <c r="B51" s="20"/>
      <c r="C51" s="21"/>
      <c r="D51" s="20"/>
      <c r="E51" s="21"/>
      <c r="F51" s="22"/>
      <c r="G51" s="22"/>
      <c r="H51" s="34" t="str">
        <f t="shared" si="7"/>
        <v/>
      </c>
      <c r="I51" s="34" t="str">
        <f t="shared" si="8"/>
        <v/>
      </c>
      <c r="J51" s="34" t="str">
        <f t="shared" si="9"/>
        <v/>
      </c>
      <c r="K51" s="34" t="str">
        <f t="shared" si="10"/>
        <v/>
      </c>
      <c r="L51" s="26" t="str">
        <f t="shared" si="11"/>
        <v/>
      </c>
      <c r="M51" s="32"/>
      <c r="N51" s="190"/>
      <c r="O51" s="190"/>
      <c r="P51" s="190"/>
      <c r="Q51" s="190"/>
      <c r="R51" s="23"/>
    </row>
    <row r="52" spans="1:18">
      <c r="A52" s="27">
        <f t="shared" ca="1" si="12"/>
        <v>45906</v>
      </c>
      <c r="B52" s="20"/>
      <c r="C52" s="21"/>
      <c r="D52" s="20"/>
      <c r="E52" s="21"/>
      <c r="F52" s="22"/>
      <c r="G52" s="22"/>
      <c r="H52" s="34" t="str">
        <f t="shared" si="7"/>
        <v/>
      </c>
      <c r="I52" s="34" t="str">
        <f t="shared" si="8"/>
        <v/>
      </c>
      <c r="J52" s="34" t="str">
        <f t="shared" si="9"/>
        <v/>
      </c>
      <c r="K52" s="34" t="str">
        <f t="shared" si="10"/>
        <v/>
      </c>
      <c r="L52" s="26" t="str">
        <f t="shared" si="11"/>
        <v/>
      </c>
      <c r="M52" s="32"/>
      <c r="N52" s="190"/>
      <c r="O52" s="190"/>
      <c r="P52" s="190"/>
      <c r="Q52" s="190"/>
      <c r="R52" s="23"/>
    </row>
    <row r="53" spans="1:18">
      <c r="A53" s="27">
        <f t="shared" ca="1" si="12"/>
        <v>45907</v>
      </c>
      <c r="B53" s="20"/>
      <c r="C53" s="21"/>
      <c r="D53" s="20"/>
      <c r="E53" s="21"/>
      <c r="F53" s="22"/>
      <c r="G53" s="22"/>
      <c r="H53" s="34" t="str">
        <f t="shared" si="7"/>
        <v/>
      </c>
      <c r="I53" s="34" t="str">
        <f t="shared" si="8"/>
        <v/>
      </c>
      <c r="J53" s="34" t="str">
        <f t="shared" si="9"/>
        <v/>
      </c>
      <c r="K53" s="34" t="str">
        <f t="shared" si="10"/>
        <v/>
      </c>
      <c r="L53" s="26" t="str">
        <f t="shared" si="11"/>
        <v/>
      </c>
      <c r="M53" s="32"/>
      <c r="N53" s="190"/>
      <c r="O53" s="190"/>
      <c r="P53" s="190"/>
      <c r="Q53" s="190"/>
      <c r="R53" s="23"/>
    </row>
    <row r="54" spans="1:18">
      <c r="A54" s="27">
        <f t="shared" ca="1" si="12"/>
        <v>45908</v>
      </c>
      <c r="B54" s="20"/>
      <c r="C54" s="21"/>
      <c r="D54" s="20"/>
      <c r="E54" s="21"/>
      <c r="F54" s="22"/>
      <c r="G54" s="22"/>
      <c r="H54" s="34" t="str">
        <f t="shared" si="7"/>
        <v/>
      </c>
      <c r="I54" s="34" t="str">
        <f t="shared" si="8"/>
        <v/>
      </c>
      <c r="J54" s="34" t="str">
        <f t="shared" si="9"/>
        <v/>
      </c>
      <c r="K54" s="34" t="str">
        <f t="shared" si="10"/>
        <v/>
      </c>
      <c r="L54" s="26" t="str">
        <f t="shared" si="11"/>
        <v/>
      </c>
      <c r="M54" s="32"/>
      <c r="N54" s="190"/>
      <c r="O54" s="190"/>
      <c r="P54" s="190"/>
      <c r="Q54" s="190"/>
      <c r="R54" s="23"/>
    </row>
    <row r="55" spans="1:18">
      <c r="A55" s="27">
        <f t="shared" ca="1" si="12"/>
        <v>45909</v>
      </c>
      <c r="B55" s="20"/>
      <c r="C55" s="21"/>
      <c r="D55" s="20"/>
      <c r="E55" s="21"/>
      <c r="F55" s="22"/>
      <c r="G55" s="22"/>
      <c r="H55" s="34" t="str">
        <f t="shared" si="7"/>
        <v/>
      </c>
      <c r="I55" s="34" t="str">
        <f t="shared" si="8"/>
        <v/>
      </c>
      <c r="J55" s="34" t="str">
        <f t="shared" si="9"/>
        <v/>
      </c>
      <c r="K55" s="34" t="str">
        <f t="shared" si="10"/>
        <v/>
      </c>
      <c r="L55" s="26" t="str">
        <f t="shared" si="11"/>
        <v/>
      </c>
      <c r="M55" s="32"/>
      <c r="N55" s="190"/>
      <c r="O55" s="190"/>
      <c r="P55" s="190"/>
      <c r="Q55" s="190"/>
      <c r="R55" s="23"/>
    </row>
    <row r="56" spans="1:18">
      <c r="A56" s="27">
        <f t="shared" ca="1" si="12"/>
        <v>45910</v>
      </c>
      <c r="B56" s="20"/>
      <c r="C56" s="21"/>
      <c r="D56" s="20"/>
      <c r="E56" s="21"/>
      <c r="F56" s="22"/>
      <c r="G56" s="22"/>
      <c r="H56" s="34" t="str">
        <f t="shared" si="7"/>
        <v/>
      </c>
      <c r="I56" s="34" t="str">
        <f t="shared" si="8"/>
        <v/>
      </c>
      <c r="J56" s="34" t="str">
        <f t="shared" si="9"/>
        <v/>
      </c>
      <c r="K56" s="34" t="str">
        <f t="shared" si="10"/>
        <v/>
      </c>
      <c r="L56" s="26" t="str">
        <f t="shared" si="11"/>
        <v/>
      </c>
      <c r="M56" s="32"/>
      <c r="N56" s="190"/>
      <c r="O56" s="190"/>
      <c r="P56" s="190"/>
      <c r="Q56" s="190"/>
      <c r="R56" s="23"/>
    </row>
    <row r="57" spans="1:18">
      <c r="A57" s="27">
        <f t="shared" ca="1" si="12"/>
        <v>45911</v>
      </c>
      <c r="B57" s="20"/>
      <c r="C57" s="21"/>
      <c r="D57" s="20"/>
      <c r="E57" s="21"/>
      <c r="F57" s="22"/>
      <c r="G57" s="22"/>
      <c r="H57" s="34" t="str">
        <f t="shared" si="7"/>
        <v/>
      </c>
      <c r="I57" s="34" t="str">
        <f t="shared" si="8"/>
        <v/>
      </c>
      <c r="J57" s="34" t="str">
        <f t="shared" si="9"/>
        <v/>
      </c>
      <c r="K57" s="34" t="str">
        <f t="shared" si="10"/>
        <v/>
      </c>
      <c r="L57" s="26" t="str">
        <f t="shared" si="11"/>
        <v/>
      </c>
      <c r="M57" s="32"/>
      <c r="N57" s="190"/>
      <c r="O57" s="190"/>
      <c r="P57" s="190"/>
      <c r="Q57" s="190"/>
      <c r="R57" s="23"/>
    </row>
    <row r="58" spans="1:18">
      <c r="A58" s="27">
        <f t="shared" ca="1" si="12"/>
        <v>45912</v>
      </c>
      <c r="B58" s="20"/>
      <c r="C58" s="21"/>
      <c r="D58" s="20"/>
      <c r="E58" s="21"/>
      <c r="F58" s="22"/>
      <c r="G58" s="22"/>
      <c r="H58" s="34" t="str">
        <f t="shared" si="7"/>
        <v/>
      </c>
      <c r="I58" s="34" t="str">
        <f t="shared" si="8"/>
        <v/>
      </c>
      <c r="J58" s="34" t="str">
        <f t="shared" si="9"/>
        <v/>
      </c>
      <c r="K58" s="34" t="str">
        <f t="shared" si="10"/>
        <v/>
      </c>
      <c r="L58" s="26" t="str">
        <f t="shared" si="11"/>
        <v/>
      </c>
      <c r="M58" s="32"/>
      <c r="N58" s="190"/>
      <c r="O58" s="190"/>
      <c r="P58" s="190"/>
      <c r="Q58" s="190"/>
      <c r="R58" s="23"/>
    </row>
    <row r="59" spans="1:18">
      <c r="A59" s="27">
        <f t="shared" ca="1" si="12"/>
        <v>45913</v>
      </c>
      <c r="B59" s="20"/>
      <c r="C59" s="21"/>
      <c r="D59" s="20"/>
      <c r="E59" s="21"/>
      <c r="F59" s="22"/>
      <c r="G59" s="22"/>
      <c r="H59" s="34" t="str">
        <f t="shared" si="7"/>
        <v/>
      </c>
      <c r="I59" s="34" t="str">
        <f t="shared" si="8"/>
        <v/>
      </c>
      <c r="J59" s="34" t="str">
        <f t="shared" si="9"/>
        <v/>
      </c>
      <c r="K59" s="34" t="str">
        <f t="shared" si="10"/>
        <v/>
      </c>
      <c r="L59" s="26" t="str">
        <f t="shared" si="11"/>
        <v/>
      </c>
      <c r="M59" s="32"/>
      <c r="N59" s="190"/>
      <c r="O59" s="190"/>
      <c r="P59" s="190"/>
      <c r="Q59" s="190"/>
      <c r="R59" s="23"/>
    </row>
    <row r="60" spans="1:18">
      <c r="A60" s="27">
        <f t="shared" ca="1" si="12"/>
        <v>45914</v>
      </c>
      <c r="B60" s="20"/>
      <c r="C60" s="21"/>
      <c r="D60" s="20"/>
      <c r="E60" s="21"/>
      <c r="F60" s="22"/>
      <c r="G60" s="22"/>
      <c r="H60" s="34" t="str">
        <f t="shared" si="7"/>
        <v/>
      </c>
      <c r="I60" s="34" t="str">
        <f t="shared" si="8"/>
        <v/>
      </c>
      <c r="J60" s="34" t="str">
        <f t="shared" si="9"/>
        <v/>
      </c>
      <c r="K60" s="34" t="str">
        <f t="shared" si="10"/>
        <v/>
      </c>
      <c r="L60" s="26" t="str">
        <f t="shared" si="11"/>
        <v/>
      </c>
      <c r="M60" s="32"/>
      <c r="N60" s="190"/>
      <c r="O60" s="190"/>
      <c r="P60" s="190"/>
      <c r="Q60" s="190"/>
      <c r="R60" s="23"/>
    </row>
    <row r="61" spans="1:18">
      <c r="A61" s="27">
        <f t="shared" ca="1" si="12"/>
        <v>45915</v>
      </c>
      <c r="B61" s="20"/>
      <c r="C61" s="21"/>
      <c r="D61" s="20"/>
      <c r="E61" s="21"/>
      <c r="F61" s="22"/>
      <c r="G61" s="22"/>
      <c r="H61" s="34" t="str">
        <f t="shared" si="7"/>
        <v/>
      </c>
      <c r="I61" s="34" t="str">
        <f t="shared" si="8"/>
        <v/>
      </c>
      <c r="J61" s="34" t="str">
        <f t="shared" si="9"/>
        <v/>
      </c>
      <c r="K61" s="34" t="str">
        <f t="shared" si="10"/>
        <v/>
      </c>
      <c r="L61" s="26" t="str">
        <f t="shared" si="11"/>
        <v/>
      </c>
      <c r="M61" s="32"/>
      <c r="N61" s="190"/>
      <c r="O61" s="190"/>
      <c r="P61" s="190"/>
      <c r="Q61" s="190"/>
      <c r="R61" s="23"/>
    </row>
    <row r="62" spans="1:18">
      <c r="A62" s="27">
        <f t="shared" ca="1" si="12"/>
        <v>45916</v>
      </c>
      <c r="B62" s="20"/>
      <c r="C62" s="21"/>
      <c r="D62" s="20"/>
      <c r="E62" s="21"/>
      <c r="F62" s="22"/>
      <c r="G62" s="22"/>
      <c r="H62" s="34" t="str">
        <f t="shared" si="7"/>
        <v/>
      </c>
      <c r="I62" s="34" t="str">
        <f t="shared" si="8"/>
        <v/>
      </c>
      <c r="J62" s="34" t="str">
        <f t="shared" si="9"/>
        <v/>
      </c>
      <c r="K62" s="34" t="str">
        <f t="shared" si="10"/>
        <v/>
      </c>
      <c r="L62" s="26" t="str">
        <f t="shared" si="11"/>
        <v/>
      </c>
      <c r="M62" s="32"/>
      <c r="N62" s="190"/>
      <c r="O62" s="190"/>
      <c r="P62" s="190"/>
      <c r="Q62" s="190"/>
      <c r="R62" s="23"/>
    </row>
    <row r="63" spans="1:18">
      <c r="A63" s="27">
        <f t="shared" ca="1" si="12"/>
        <v>45917</v>
      </c>
      <c r="B63" s="20"/>
      <c r="C63" s="21"/>
      <c r="D63" s="20"/>
      <c r="E63" s="21"/>
      <c r="F63" s="22"/>
      <c r="G63" s="22"/>
      <c r="H63" s="34" t="str">
        <f t="shared" si="7"/>
        <v/>
      </c>
      <c r="I63" s="34" t="str">
        <f t="shared" si="8"/>
        <v/>
      </c>
      <c r="J63" s="34" t="str">
        <f t="shared" si="9"/>
        <v/>
      </c>
      <c r="K63" s="34" t="str">
        <f t="shared" si="10"/>
        <v/>
      </c>
      <c r="L63" s="26" t="str">
        <f t="shared" si="11"/>
        <v/>
      </c>
      <c r="M63" s="32"/>
      <c r="N63" s="190"/>
      <c r="O63" s="190"/>
      <c r="P63" s="190"/>
      <c r="Q63" s="190"/>
      <c r="R63" s="23"/>
    </row>
    <row r="64" spans="1:18">
      <c r="A64" s="27">
        <f t="shared" ca="1" si="12"/>
        <v>45918</v>
      </c>
      <c r="B64" s="20"/>
      <c r="C64" s="21"/>
      <c r="D64" s="20"/>
      <c r="E64" s="21"/>
      <c r="F64" s="22"/>
      <c r="G64" s="22"/>
      <c r="H64" s="34" t="str">
        <f t="shared" si="7"/>
        <v/>
      </c>
      <c r="I64" s="34" t="str">
        <f t="shared" si="8"/>
        <v/>
      </c>
      <c r="J64" s="34" t="str">
        <f t="shared" si="9"/>
        <v/>
      </c>
      <c r="K64" s="34" t="str">
        <f t="shared" si="10"/>
        <v/>
      </c>
      <c r="L64" s="26" t="str">
        <f t="shared" si="11"/>
        <v/>
      </c>
      <c r="M64" s="32"/>
      <c r="N64" s="190"/>
      <c r="O64" s="190"/>
      <c r="P64" s="190"/>
      <c r="Q64" s="190"/>
      <c r="R64" s="23"/>
    </row>
    <row r="65" spans="1:18">
      <c r="A65" s="27">
        <f t="shared" ca="1" si="12"/>
        <v>45919</v>
      </c>
      <c r="B65" s="20"/>
      <c r="C65" s="21"/>
      <c r="D65" s="20"/>
      <c r="E65" s="21"/>
      <c r="F65" s="22"/>
      <c r="G65" s="22"/>
      <c r="H65" s="34" t="str">
        <f t="shared" si="7"/>
        <v/>
      </c>
      <c r="I65" s="34" t="str">
        <f t="shared" si="8"/>
        <v/>
      </c>
      <c r="J65" s="34" t="str">
        <f t="shared" si="9"/>
        <v/>
      </c>
      <c r="K65" s="34" t="str">
        <f t="shared" si="10"/>
        <v/>
      </c>
      <c r="L65" s="26" t="str">
        <f t="shared" si="11"/>
        <v/>
      </c>
      <c r="M65" s="32"/>
      <c r="N65" s="190"/>
      <c r="O65" s="190"/>
      <c r="P65" s="190"/>
      <c r="Q65" s="190"/>
      <c r="R65" s="23"/>
    </row>
    <row r="66" spans="1:18">
      <c r="A66" s="27">
        <f t="shared" ca="1" si="12"/>
        <v>45920</v>
      </c>
      <c r="B66" s="20"/>
      <c r="C66" s="21"/>
      <c r="D66" s="20"/>
      <c r="E66" s="21"/>
      <c r="F66" s="22"/>
      <c r="G66" s="22"/>
      <c r="H66" s="34" t="str">
        <f t="shared" si="7"/>
        <v/>
      </c>
      <c r="I66" s="34" t="str">
        <f t="shared" si="8"/>
        <v/>
      </c>
      <c r="J66" s="34" t="str">
        <f t="shared" si="9"/>
        <v/>
      </c>
      <c r="K66" s="34" t="str">
        <f t="shared" si="10"/>
        <v/>
      </c>
      <c r="L66" s="26" t="str">
        <f t="shared" si="11"/>
        <v/>
      </c>
      <c r="M66" s="32"/>
      <c r="N66" s="190"/>
      <c r="O66" s="190"/>
      <c r="P66" s="190"/>
      <c r="Q66" s="190"/>
      <c r="R66" s="23"/>
    </row>
    <row r="67" spans="1:18">
      <c r="A67" s="27">
        <f t="shared" ca="1" si="12"/>
        <v>45921</v>
      </c>
      <c r="B67" s="20"/>
      <c r="C67" s="21"/>
      <c r="D67" s="20"/>
      <c r="E67" s="21"/>
      <c r="F67" s="22"/>
      <c r="G67" s="22"/>
      <c r="H67" s="34" t="str">
        <f t="shared" si="7"/>
        <v/>
      </c>
      <c r="I67" s="34" t="str">
        <f t="shared" si="8"/>
        <v/>
      </c>
      <c r="J67" s="34" t="str">
        <f t="shared" si="9"/>
        <v/>
      </c>
      <c r="K67" s="34" t="str">
        <f t="shared" si="10"/>
        <v/>
      </c>
      <c r="L67" s="26" t="str">
        <f t="shared" si="11"/>
        <v/>
      </c>
      <c r="M67" s="32"/>
      <c r="N67" s="190"/>
      <c r="O67" s="190"/>
      <c r="P67" s="190"/>
      <c r="Q67" s="190"/>
      <c r="R67" s="23"/>
    </row>
    <row r="68" spans="1:18">
      <c r="A68" s="27">
        <f t="shared" ca="1" si="12"/>
        <v>45922</v>
      </c>
      <c r="B68" s="20"/>
      <c r="C68" s="21"/>
      <c r="D68" s="20"/>
      <c r="E68" s="21"/>
      <c r="F68" s="22"/>
      <c r="G68" s="22"/>
      <c r="H68" s="34" t="str">
        <f t="shared" si="7"/>
        <v/>
      </c>
      <c r="I68" s="34" t="str">
        <f t="shared" si="8"/>
        <v/>
      </c>
      <c r="J68" s="34" t="str">
        <f t="shared" si="9"/>
        <v/>
      </c>
      <c r="K68" s="34" t="str">
        <f t="shared" si="10"/>
        <v/>
      </c>
      <c r="L68" s="26" t="str">
        <f t="shared" si="11"/>
        <v/>
      </c>
      <c r="M68" s="32"/>
      <c r="N68" s="190"/>
      <c r="O68" s="190"/>
      <c r="P68" s="190"/>
      <c r="Q68" s="190"/>
      <c r="R68" s="23"/>
    </row>
    <row r="69" spans="1:18">
      <c r="A69" s="27">
        <f t="shared" ca="1" si="12"/>
        <v>45923</v>
      </c>
      <c r="B69" s="20"/>
      <c r="C69" s="21"/>
      <c r="D69" s="20"/>
      <c r="E69" s="21"/>
      <c r="F69" s="22"/>
      <c r="G69" s="22"/>
      <c r="H69" s="34" t="str">
        <f t="shared" si="7"/>
        <v/>
      </c>
      <c r="I69" s="34" t="str">
        <f t="shared" si="8"/>
        <v/>
      </c>
      <c r="J69" s="34" t="str">
        <f t="shared" si="9"/>
        <v/>
      </c>
      <c r="K69" s="34" t="str">
        <f t="shared" si="10"/>
        <v/>
      </c>
      <c r="L69" s="26" t="str">
        <f t="shared" si="11"/>
        <v/>
      </c>
      <c r="M69" s="32"/>
      <c r="N69" s="190"/>
      <c r="O69" s="190"/>
      <c r="P69" s="190"/>
      <c r="Q69" s="190"/>
      <c r="R69" s="23"/>
    </row>
    <row r="70" spans="1:18">
      <c r="A70" s="27">
        <f t="shared" ca="1" si="12"/>
        <v>45924</v>
      </c>
      <c r="B70" s="20"/>
      <c r="C70" s="21"/>
      <c r="D70" s="20"/>
      <c r="E70" s="21"/>
      <c r="F70" s="22"/>
      <c r="G70" s="22"/>
      <c r="H70" s="34" t="str">
        <f t="shared" si="7"/>
        <v/>
      </c>
      <c r="I70" s="34" t="str">
        <f t="shared" si="8"/>
        <v/>
      </c>
      <c r="J70" s="34" t="str">
        <f t="shared" si="9"/>
        <v/>
      </c>
      <c r="K70" s="34" t="str">
        <f t="shared" si="10"/>
        <v/>
      </c>
      <c r="L70" s="26" t="str">
        <f t="shared" si="11"/>
        <v/>
      </c>
      <c r="M70" s="32"/>
      <c r="N70" s="190"/>
      <c r="O70" s="190"/>
      <c r="P70" s="190"/>
      <c r="Q70" s="190"/>
      <c r="R70" s="23"/>
    </row>
    <row r="71" spans="1:18">
      <c r="A71" s="27">
        <f t="shared" ca="1" si="12"/>
        <v>45925</v>
      </c>
      <c r="B71" s="20"/>
      <c r="C71" s="21"/>
      <c r="D71" s="20"/>
      <c r="E71" s="21"/>
      <c r="F71" s="22"/>
      <c r="G71" s="22"/>
      <c r="H71" s="34" t="str">
        <f t="shared" si="7"/>
        <v/>
      </c>
      <c r="I71" s="34" t="str">
        <f t="shared" si="8"/>
        <v/>
      </c>
      <c r="J71" s="34" t="str">
        <f t="shared" si="9"/>
        <v/>
      </c>
      <c r="K71" s="34" t="str">
        <f t="shared" si="10"/>
        <v/>
      </c>
      <c r="L71" s="26" t="str">
        <f t="shared" si="11"/>
        <v/>
      </c>
      <c r="M71" s="32"/>
      <c r="N71" s="190"/>
      <c r="O71" s="190"/>
      <c r="P71" s="190"/>
      <c r="Q71" s="190"/>
      <c r="R71" s="23"/>
    </row>
    <row r="72" spans="1:18">
      <c r="A72" s="27">
        <f t="shared" ca="1" si="12"/>
        <v>45926</v>
      </c>
      <c r="B72" s="20"/>
      <c r="C72" s="21"/>
      <c r="D72" s="20"/>
      <c r="E72" s="21"/>
      <c r="F72" s="22"/>
      <c r="G72" s="22"/>
      <c r="H72" s="34" t="str">
        <f t="shared" si="7"/>
        <v/>
      </c>
      <c r="I72" s="34" t="str">
        <f t="shared" si="8"/>
        <v/>
      </c>
      <c r="J72" s="34" t="str">
        <f t="shared" si="9"/>
        <v/>
      </c>
      <c r="K72" s="34" t="str">
        <f t="shared" si="10"/>
        <v/>
      </c>
      <c r="L72" s="26" t="str">
        <f t="shared" si="11"/>
        <v/>
      </c>
      <c r="M72" s="32"/>
      <c r="N72" s="190"/>
      <c r="O72" s="190"/>
      <c r="P72" s="190"/>
      <c r="Q72" s="190"/>
      <c r="R72" s="23"/>
    </row>
    <row r="73" spans="1:18">
      <c r="A73" s="27">
        <f t="shared" ca="1" si="12"/>
        <v>45927</v>
      </c>
      <c r="B73" s="20"/>
      <c r="C73" s="21"/>
      <c r="D73" s="20"/>
      <c r="E73" s="21"/>
      <c r="F73" s="22"/>
      <c r="G73" s="22"/>
      <c r="H73" s="34" t="str">
        <f t="shared" si="7"/>
        <v/>
      </c>
      <c r="I73" s="34" t="str">
        <f t="shared" si="8"/>
        <v/>
      </c>
      <c r="J73" s="34" t="str">
        <f t="shared" si="9"/>
        <v/>
      </c>
      <c r="K73" s="34" t="str">
        <f t="shared" si="10"/>
        <v/>
      </c>
      <c r="L73" s="26" t="str">
        <f t="shared" si="11"/>
        <v/>
      </c>
      <c r="M73" s="32"/>
      <c r="N73" s="190"/>
      <c r="O73" s="190"/>
      <c r="P73" s="190"/>
      <c r="Q73" s="190"/>
      <c r="R73" s="23"/>
    </row>
    <row r="74" spans="1:18">
      <c r="A74" s="27">
        <f t="shared" ca="1" si="12"/>
        <v>45928</v>
      </c>
      <c r="B74" s="20"/>
      <c r="C74" s="21"/>
      <c r="D74" s="20"/>
      <c r="E74" s="21"/>
      <c r="F74" s="22"/>
      <c r="G74" s="22"/>
      <c r="H74" s="34" t="str">
        <f t="shared" si="7"/>
        <v/>
      </c>
      <c r="I74" s="34" t="str">
        <f t="shared" si="8"/>
        <v/>
      </c>
      <c r="J74" s="34" t="str">
        <f t="shared" si="9"/>
        <v/>
      </c>
      <c r="K74" s="34" t="str">
        <f t="shared" si="10"/>
        <v/>
      </c>
      <c r="L74" s="26" t="str">
        <f t="shared" si="11"/>
        <v/>
      </c>
      <c r="M74" s="32"/>
      <c r="N74" s="190"/>
      <c r="O74" s="190"/>
      <c r="P74" s="190"/>
      <c r="Q74" s="190"/>
      <c r="R74" s="23"/>
    </row>
    <row r="75" spans="1:18">
      <c r="A75" s="27">
        <f t="shared" ca="1" si="12"/>
        <v>45929</v>
      </c>
      <c r="B75" s="20"/>
      <c r="C75" s="21"/>
      <c r="D75" s="20"/>
      <c r="E75" s="21"/>
      <c r="F75" s="22"/>
      <c r="G75" s="22"/>
      <c r="H75" s="34" t="str">
        <f t="shared" si="7"/>
        <v/>
      </c>
      <c r="I75" s="34" t="str">
        <f t="shared" si="8"/>
        <v/>
      </c>
      <c r="J75" s="34" t="str">
        <f t="shared" si="9"/>
        <v/>
      </c>
      <c r="K75" s="34" t="str">
        <f t="shared" si="10"/>
        <v/>
      </c>
      <c r="L75" s="26" t="str">
        <f t="shared" si="11"/>
        <v/>
      </c>
      <c r="M75" s="32"/>
      <c r="N75" s="190"/>
      <c r="O75" s="190"/>
      <c r="P75" s="190"/>
      <c r="Q75" s="190"/>
      <c r="R75" s="23"/>
    </row>
    <row r="76" spans="1:18">
      <c r="A76" s="27">
        <f t="shared" ca="1" si="12"/>
        <v>45930</v>
      </c>
      <c r="B76" s="20"/>
      <c r="C76" s="21"/>
      <c r="D76" s="20"/>
      <c r="E76" s="21"/>
      <c r="F76" s="22"/>
      <c r="G76" s="22"/>
      <c r="H76" s="34" t="str">
        <f t="shared" si="7"/>
        <v/>
      </c>
      <c r="I76" s="34" t="str">
        <f t="shared" si="8"/>
        <v/>
      </c>
      <c r="J76" s="34" t="str">
        <f t="shared" si="9"/>
        <v/>
      </c>
      <c r="K76" s="34" t="str">
        <f t="shared" si="10"/>
        <v/>
      </c>
      <c r="L76" s="26" t="str">
        <f>IF(AND($B76="",$D76=""),"",($C76-$B76-$F76)+($E76-$D76-$G76))</f>
        <v/>
      </c>
      <c r="M76" s="32"/>
      <c r="N76" s="190"/>
      <c r="O76" s="190"/>
      <c r="P76" s="190"/>
      <c r="Q76" s="190"/>
      <c r="R76" s="23"/>
    </row>
    <row r="77" spans="1:18">
      <c r="A77" s="27">
        <f t="shared" ca="1" si="12"/>
        <v>45931</v>
      </c>
      <c r="B77" s="20"/>
      <c r="C77" s="21"/>
      <c r="D77" s="20"/>
      <c r="E77" s="21"/>
      <c r="F77" s="22"/>
      <c r="G77" s="22"/>
      <c r="H77" s="34" t="str">
        <f t="shared" si="7"/>
        <v/>
      </c>
      <c r="I77" s="34" t="str">
        <f t="shared" si="8"/>
        <v/>
      </c>
      <c r="J77" s="34" t="str">
        <f t="shared" si="9"/>
        <v/>
      </c>
      <c r="K77" s="34" t="str">
        <f t="shared" si="10"/>
        <v/>
      </c>
      <c r="L77" s="26" t="str">
        <f>IF(AND($B77="",$D77=""),"",($C77-$B77-$F77)+($E77-$D77-$G77))</f>
        <v/>
      </c>
      <c r="M77" s="32"/>
      <c r="N77" s="190"/>
      <c r="O77" s="190"/>
      <c r="P77" s="190"/>
      <c r="Q77" s="190"/>
      <c r="R77" s="23"/>
    </row>
    <row r="78" spans="1:18">
      <c r="A78" s="5" t="s">
        <v>11</v>
      </c>
      <c r="B78" s="191"/>
      <c r="C78" s="192"/>
      <c r="D78" s="191"/>
      <c r="E78" s="192"/>
      <c r="F78" s="26" t="str">
        <f>IF(SUM($F47:$F77)=0,"",SUM($F47:$F77))</f>
        <v/>
      </c>
      <c r="G78" s="26" t="str">
        <f>IF(SUM($G47:$G77)=0,"",SUM($G47:$G77))</f>
        <v/>
      </c>
      <c r="H78" s="26" t="str">
        <f>IF(SUM(H47:H77)=0,"",SUM(H47:H77))</f>
        <v/>
      </c>
      <c r="I78" s="26" t="str">
        <f>IF(SUM(I47:I77)=0,"",SUM(I47:I77))</f>
        <v/>
      </c>
      <c r="J78" s="26" t="str">
        <f t="shared" ref="J78:K78" si="13">IF(SUM(J47:J77)=0,"",SUM(J47:J77))</f>
        <v/>
      </c>
      <c r="K78" s="26" t="str">
        <f t="shared" si="13"/>
        <v/>
      </c>
      <c r="L78" s="26" t="str">
        <f>IF(SUM($L47:$L77)=0,"",SUM($L47:$L77))</f>
        <v/>
      </c>
      <c r="M78" s="33"/>
      <c r="N78" s="193"/>
      <c r="O78" s="193"/>
      <c r="P78" s="193"/>
      <c r="Q78" s="193"/>
      <c r="R78" s="6"/>
    </row>
    <row r="80" spans="1:18" ht="27" customHeight="1">
      <c r="A80" s="194" t="s">
        <v>22</v>
      </c>
      <c r="B80" s="189" t="s">
        <v>103</v>
      </c>
      <c r="C80" s="189"/>
      <c r="D80" s="189"/>
      <c r="E80" s="189"/>
      <c r="F80" s="189" t="s">
        <v>23</v>
      </c>
      <c r="G80" s="189"/>
      <c r="H80" s="189" t="s">
        <v>88</v>
      </c>
      <c r="I80" s="189"/>
      <c r="J80" s="189"/>
      <c r="K80" s="189"/>
      <c r="L80" s="189" t="s">
        <v>87</v>
      </c>
      <c r="M80" s="195" t="s">
        <v>96</v>
      </c>
      <c r="N80" s="194" t="s">
        <v>25</v>
      </c>
      <c r="O80" s="194"/>
      <c r="P80" s="194"/>
      <c r="Q80" s="194"/>
      <c r="R80" s="189" t="s">
        <v>100</v>
      </c>
    </row>
    <row r="81" spans="1:22" ht="14.25" customHeight="1">
      <c r="A81" s="194"/>
      <c r="B81" s="189" t="s">
        <v>82</v>
      </c>
      <c r="C81" s="189"/>
      <c r="D81" s="189" t="s">
        <v>84</v>
      </c>
      <c r="E81" s="189"/>
      <c r="F81" s="189"/>
      <c r="G81" s="189"/>
      <c r="H81" s="189" t="s">
        <v>90</v>
      </c>
      <c r="I81" s="189"/>
      <c r="J81" s="189" t="s">
        <v>89</v>
      </c>
      <c r="K81" s="189"/>
      <c r="L81" s="189"/>
      <c r="M81" s="196"/>
      <c r="N81" s="194"/>
      <c r="O81" s="194"/>
      <c r="P81" s="194"/>
      <c r="Q81" s="194"/>
      <c r="R81" s="189"/>
    </row>
    <row r="82" spans="1:22">
      <c r="A82" s="194"/>
      <c r="B82" s="43" t="s">
        <v>26</v>
      </c>
      <c r="C82" s="43" t="s">
        <v>27</v>
      </c>
      <c r="D82" s="43" t="s">
        <v>26</v>
      </c>
      <c r="E82" s="43" t="s">
        <v>27</v>
      </c>
      <c r="F82" s="44" t="s">
        <v>85</v>
      </c>
      <c r="G82" s="44" t="s">
        <v>86</v>
      </c>
      <c r="H82" s="44" t="s">
        <v>81</v>
      </c>
      <c r="I82" s="44" t="s">
        <v>83</v>
      </c>
      <c r="J82" s="44" t="s">
        <v>81</v>
      </c>
      <c r="K82" s="44" t="s">
        <v>95</v>
      </c>
      <c r="L82" s="189"/>
      <c r="M82" s="197"/>
      <c r="N82" s="194"/>
      <c r="O82" s="194"/>
      <c r="P82" s="194"/>
      <c r="Q82" s="194"/>
      <c r="R82" s="194"/>
    </row>
    <row r="83" spans="1:22">
      <c r="A83" s="27" cm="1">
        <f t="array" aca="1" ref="A83" ca="1">DATE("2025","8"+2,IFERROR(INDIRECT(T1),"1"))</f>
        <v>45931</v>
      </c>
      <c r="B83" s="20"/>
      <c r="C83" s="21"/>
      <c r="D83" s="20"/>
      <c r="E83" s="21"/>
      <c r="F83" s="22"/>
      <c r="G83" s="22"/>
      <c r="H83" s="34" t="str">
        <f>IF(OR(B83="",LEFT(M83,1)="✓"),"",C83-B83-F83)</f>
        <v/>
      </c>
      <c r="I83" s="34" t="str">
        <f>IF(OR(D83="",LEFT(M83,1)="✓"),"",E83-D83-G83)</f>
        <v/>
      </c>
      <c r="J83" s="34" t="str">
        <f>IF(AND(B83&lt;&gt;"",M83="✓所定"),C83-B83-F83,"")</f>
        <v/>
      </c>
      <c r="K83" s="34" t="str">
        <f>IF(AND(B83&lt;&gt;"",M83="✓法定"),C83-B83-F83,"")</f>
        <v/>
      </c>
      <c r="L83" s="26" t="str">
        <f>IF(AND($B83="",$D83=""),"",($C83-$B83-$F83)+($E83-$D83-$G83))</f>
        <v/>
      </c>
      <c r="M83" s="32"/>
      <c r="N83" s="190"/>
      <c r="O83" s="190"/>
      <c r="P83" s="190"/>
      <c r="Q83" s="190"/>
      <c r="R83" s="23"/>
      <c r="V83" s="1" t="s">
        <v>171</v>
      </c>
    </row>
    <row r="84" spans="1:22">
      <c r="A84" s="27">
        <f ca="1">A83+1</f>
        <v>45932</v>
      </c>
      <c r="B84" s="20"/>
      <c r="C84" s="21"/>
      <c r="D84" s="20"/>
      <c r="E84" s="21"/>
      <c r="F84" s="22"/>
      <c r="G84" s="22"/>
      <c r="H84" s="34" t="str">
        <f t="shared" ref="H84:H113" si="14">IF(OR(B84="",LEFT(M84,1)="✓"),"",C84-B84-F84)</f>
        <v/>
      </c>
      <c r="I84" s="34" t="str">
        <f t="shared" ref="I84:I113" si="15">IF(OR(D84="",LEFT(M84,1)="✓"),"",E84-D84-G84)</f>
        <v/>
      </c>
      <c r="J84" s="34" t="str">
        <f t="shared" ref="J84:J113" si="16">IF(AND(B84&lt;&gt;"",M84="✓所定"),C84-B84-F84,"")</f>
        <v/>
      </c>
      <c r="K84" s="34" t="str">
        <f t="shared" ref="K84:K113" si="17">IF(AND(B84&lt;&gt;"",M84="✓法定"),C84-B84-F84,"")</f>
        <v/>
      </c>
      <c r="L84" s="26" t="str">
        <f t="shared" ref="L84:L112" si="18">IF(AND($B84="",$D84=""),"",($C84-$B84-$F84)+($E84-$D84-$G84))</f>
        <v/>
      </c>
      <c r="M84" s="32"/>
      <c r="N84" s="190"/>
      <c r="O84" s="190"/>
      <c r="P84" s="190"/>
      <c r="Q84" s="190"/>
      <c r="R84" s="23"/>
      <c r="V84" s="1" t="s">
        <v>172</v>
      </c>
    </row>
    <row r="85" spans="1:22">
      <c r="A85" s="27">
        <f t="shared" ref="A85:A113" ca="1" si="19">A84+1</f>
        <v>45933</v>
      </c>
      <c r="B85" s="20"/>
      <c r="C85" s="21"/>
      <c r="D85" s="20"/>
      <c r="E85" s="21"/>
      <c r="F85" s="22"/>
      <c r="G85" s="22"/>
      <c r="H85" s="34" t="str">
        <f t="shared" si="14"/>
        <v/>
      </c>
      <c r="I85" s="34" t="str">
        <f t="shared" si="15"/>
        <v/>
      </c>
      <c r="J85" s="34" t="str">
        <f t="shared" si="16"/>
        <v/>
      </c>
      <c r="K85" s="34" t="str">
        <f t="shared" si="17"/>
        <v/>
      </c>
      <c r="L85" s="26" t="str">
        <f t="shared" si="18"/>
        <v/>
      </c>
      <c r="M85" s="32"/>
      <c r="N85" s="190"/>
      <c r="O85" s="190"/>
      <c r="P85" s="190"/>
      <c r="Q85" s="190"/>
      <c r="R85" s="23"/>
    </row>
    <row r="86" spans="1:22">
      <c r="A86" s="27">
        <f t="shared" ca="1" si="19"/>
        <v>45934</v>
      </c>
      <c r="B86" s="20"/>
      <c r="C86" s="21"/>
      <c r="D86" s="20"/>
      <c r="E86" s="21"/>
      <c r="F86" s="22"/>
      <c r="G86" s="22"/>
      <c r="H86" s="34" t="str">
        <f t="shared" si="14"/>
        <v/>
      </c>
      <c r="I86" s="34" t="str">
        <f t="shared" si="15"/>
        <v/>
      </c>
      <c r="J86" s="34" t="str">
        <f t="shared" si="16"/>
        <v/>
      </c>
      <c r="K86" s="34" t="str">
        <f t="shared" si="17"/>
        <v/>
      </c>
      <c r="L86" s="26" t="str">
        <f t="shared" si="18"/>
        <v/>
      </c>
      <c r="M86" s="32"/>
      <c r="N86" s="190"/>
      <c r="O86" s="190"/>
      <c r="P86" s="190"/>
      <c r="Q86" s="190"/>
      <c r="R86" s="23"/>
    </row>
    <row r="87" spans="1:22">
      <c r="A87" s="27">
        <f t="shared" ca="1" si="19"/>
        <v>45935</v>
      </c>
      <c r="B87" s="20"/>
      <c r="C87" s="21"/>
      <c r="D87" s="20"/>
      <c r="E87" s="21"/>
      <c r="F87" s="22"/>
      <c r="G87" s="22"/>
      <c r="H87" s="34" t="str">
        <f t="shared" si="14"/>
        <v/>
      </c>
      <c r="I87" s="34" t="str">
        <f t="shared" si="15"/>
        <v/>
      </c>
      <c r="J87" s="34" t="str">
        <f t="shared" si="16"/>
        <v/>
      </c>
      <c r="K87" s="34" t="str">
        <f t="shared" si="17"/>
        <v/>
      </c>
      <c r="L87" s="26" t="str">
        <f t="shared" si="18"/>
        <v/>
      </c>
      <c r="M87" s="32"/>
      <c r="N87" s="190"/>
      <c r="O87" s="190"/>
      <c r="P87" s="190"/>
      <c r="Q87" s="190"/>
      <c r="R87" s="23"/>
    </row>
    <row r="88" spans="1:22">
      <c r="A88" s="27">
        <f t="shared" ca="1" si="19"/>
        <v>45936</v>
      </c>
      <c r="B88" s="20"/>
      <c r="C88" s="21"/>
      <c r="D88" s="20"/>
      <c r="E88" s="21"/>
      <c r="F88" s="22"/>
      <c r="G88" s="22"/>
      <c r="H88" s="34" t="str">
        <f t="shared" si="14"/>
        <v/>
      </c>
      <c r="I88" s="34" t="str">
        <f t="shared" si="15"/>
        <v/>
      </c>
      <c r="J88" s="34" t="str">
        <f t="shared" si="16"/>
        <v/>
      </c>
      <c r="K88" s="34" t="str">
        <f t="shared" si="17"/>
        <v/>
      </c>
      <c r="L88" s="26" t="str">
        <f t="shared" si="18"/>
        <v/>
      </c>
      <c r="M88" s="32"/>
      <c r="N88" s="190"/>
      <c r="O88" s="190"/>
      <c r="P88" s="190"/>
      <c r="Q88" s="190"/>
      <c r="R88" s="23"/>
    </row>
    <row r="89" spans="1:22">
      <c r="A89" s="27">
        <f t="shared" ca="1" si="19"/>
        <v>45937</v>
      </c>
      <c r="B89" s="20"/>
      <c r="C89" s="21"/>
      <c r="D89" s="20"/>
      <c r="E89" s="21"/>
      <c r="F89" s="22"/>
      <c r="G89" s="22"/>
      <c r="H89" s="34" t="str">
        <f t="shared" si="14"/>
        <v/>
      </c>
      <c r="I89" s="34" t="str">
        <f t="shared" si="15"/>
        <v/>
      </c>
      <c r="J89" s="34" t="str">
        <f t="shared" si="16"/>
        <v/>
      </c>
      <c r="K89" s="34" t="str">
        <f t="shared" si="17"/>
        <v/>
      </c>
      <c r="L89" s="26" t="str">
        <f t="shared" si="18"/>
        <v/>
      </c>
      <c r="M89" s="32"/>
      <c r="N89" s="190"/>
      <c r="O89" s="190"/>
      <c r="P89" s="190"/>
      <c r="Q89" s="190"/>
      <c r="R89" s="23"/>
    </row>
    <row r="90" spans="1:22">
      <c r="A90" s="27">
        <f t="shared" ca="1" si="19"/>
        <v>45938</v>
      </c>
      <c r="B90" s="20"/>
      <c r="C90" s="21"/>
      <c r="D90" s="20"/>
      <c r="E90" s="21"/>
      <c r="F90" s="22"/>
      <c r="G90" s="22"/>
      <c r="H90" s="34" t="str">
        <f t="shared" si="14"/>
        <v/>
      </c>
      <c r="I90" s="34" t="str">
        <f t="shared" si="15"/>
        <v/>
      </c>
      <c r="J90" s="34" t="str">
        <f t="shared" si="16"/>
        <v/>
      </c>
      <c r="K90" s="34" t="str">
        <f t="shared" si="17"/>
        <v/>
      </c>
      <c r="L90" s="26" t="str">
        <f t="shared" si="18"/>
        <v/>
      </c>
      <c r="M90" s="32"/>
      <c r="N90" s="190"/>
      <c r="O90" s="190"/>
      <c r="P90" s="190"/>
      <c r="Q90" s="190"/>
      <c r="R90" s="23"/>
    </row>
    <row r="91" spans="1:22">
      <c r="A91" s="27">
        <f t="shared" ca="1" si="19"/>
        <v>45939</v>
      </c>
      <c r="B91" s="20"/>
      <c r="C91" s="21"/>
      <c r="D91" s="20"/>
      <c r="E91" s="21"/>
      <c r="F91" s="22"/>
      <c r="G91" s="22"/>
      <c r="H91" s="34" t="str">
        <f t="shared" si="14"/>
        <v/>
      </c>
      <c r="I91" s="34" t="str">
        <f t="shared" si="15"/>
        <v/>
      </c>
      <c r="J91" s="34" t="str">
        <f t="shared" si="16"/>
        <v/>
      </c>
      <c r="K91" s="34" t="str">
        <f t="shared" si="17"/>
        <v/>
      </c>
      <c r="L91" s="26" t="str">
        <f t="shared" si="18"/>
        <v/>
      </c>
      <c r="M91" s="32"/>
      <c r="N91" s="190"/>
      <c r="O91" s="190"/>
      <c r="P91" s="190"/>
      <c r="Q91" s="190"/>
      <c r="R91" s="23"/>
    </row>
    <row r="92" spans="1:22">
      <c r="A92" s="27">
        <f t="shared" ca="1" si="19"/>
        <v>45940</v>
      </c>
      <c r="B92" s="20"/>
      <c r="C92" s="21"/>
      <c r="D92" s="20"/>
      <c r="E92" s="21"/>
      <c r="F92" s="22"/>
      <c r="G92" s="22"/>
      <c r="H92" s="34" t="str">
        <f t="shared" si="14"/>
        <v/>
      </c>
      <c r="I92" s="34" t="str">
        <f t="shared" si="15"/>
        <v/>
      </c>
      <c r="J92" s="34" t="str">
        <f t="shared" si="16"/>
        <v/>
      </c>
      <c r="K92" s="34" t="str">
        <f t="shared" si="17"/>
        <v/>
      </c>
      <c r="L92" s="26" t="str">
        <f t="shared" si="18"/>
        <v/>
      </c>
      <c r="M92" s="32"/>
      <c r="N92" s="190"/>
      <c r="O92" s="190"/>
      <c r="P92" s="190"/>
      <c r="Q92" s="190"/>
      <c r="R92" s="23"/>
    </row>
    <row r="93" spans="1:22">
      <c r="A93" s="27">
        <f t="shared" ca="1" si="19"/>
        <v>45941</v>
      </c>
      <c r="B93" s="20"/>
      <c r="C93" s="21"/>
      <c r="D93" s="20"/>
      <c r="E93" s="21"/>
      <c r="F93" s="22"/>
      <c r="G93" s="22"/>
      <c r="H93" s="34" t="str">
        <f t="shared" si="14"/>
        <v/>
      </c>
      <c r="I93" s="34" t="str">
        <f t="shared" si="15"/>
        <v/>
      </c>
      <c r="J93" s="34" t="str">
        <f t="shared" si="16"/>
        <v/>
      </c>
      <c r="K93" s="34" t="str">
        <f t="shared" si="17"/>
        <v/>
      </c>
      <c r="L93" s="26" t="str">
        <f t="shared" si="18"/>
        <v/>
      </c>
      <c r="M93" s="32"/>
      <c r="N93" s="190"/>
      <c r="O93" s="190"/>
      <c r="P93" s="190"/>
      <c r="Q93" s="190"/>
      <c r="R93" s="23"/>
    </row>
    <row r="94" spans="1:22">
      <c r="A94" s="27">
        <f t="shared" ca="1" si="19"/>
        <v>45942</v>
      </c>
      <c r="B94" s="20"/>
      <c r="C94" s="21"/>
      <c r="D94" s="20"/>
      <c r="E94" s="21"/>
      <c r="F94" s="22"/>
      <c r="G94" s="22"/>
      <c r="H94" s="34" t="str">
        <f t="shared" si="14"/>
        <v/>
      </c>
      <c r="I94" s="34" t="str">
        <f t="shared" si="15"/>
        <v/>
      </c>
      <c r="J94" s="34" t="str">
        <f t="shared" si="16"/>
        <v/>
      </c>
      <c r="K94" s="34" t="str">
        <f t="shared" si="17"/>
        <v/>
      </c>
      <c r="L94" s="26" t="str">
        <f t="shared" si="18"/>
        <v/>
      </c>
      <c r="M94" s="32"/>
      <c r="N94" s="190"/>
      <c r="O94" s="190"/>
      <c r="P94" s="190"/>
      <c r="Q94" s="190"/>
      <c r="R94" s="23"/>
    </row>
    <row r="95" spans="1:22">
      <c r="A95" s="27">
        <f t="shared" ca="1" si="19"/>
        <v>45943</v>
      </c>
      <c r="B95" s="20"/>
      <c r="C95" s="21"/>
      <c r="D95" s="20"/>
      <c r="E95" s="21"/>
      <c r="F95" s="22"/>
      <c r="G95" s="22"/>
      <c r="H95" s="34" t="str">
        <f t="shared" si="14"/>
        <v/>
      </c>
      <c r="I95" s="34" t="str">
        <f t="shared" si="15"/>
        <v/>
      </c>
      <c r="J95" s="34" t="str">
        <f t="shared" si="16"/>
        <v/>
      </c>
      <c r="K95" s="34" t="str">
        <f t="shared" si="17"/>
        <v/>
      </c>
      <c r="L95" s="26" t="str">
        <f t="shared" si="18"/>
        <v/>
      </c>
      <c r="M95" s="32"/>
      <c r="N95" s="190"/>
      <c r="O95" s="190"/>
      <c r="P95" s="190"/>
      <c r="Q95" s="190"/>
      <c r="R95" s="23"/>
    </row>
    <row r="96" spans="1:22">
      <c r="A96" s="27">
        <f t="shared" ca="1" si="19"/>
        <v>45944</v>
      </c>
      <c r="B96" s="20"/>
      <c r="C96" s="21"/>
      <c r="D96" s="20"/>
      <c r="E96" s="21"/>
      <c r="F96" s="22"/>
      <c r="G96" s="22"/>
      <c r="H96" s="34" t="str">
        <f t="shared" si="14"/>
        <v/>
      </c>
      <c r="I96" s="34" t="str">
        <f t="shared" si="15"/>
        <v/>
      </c>
      <c r="J96" s="34" t="str">
        <f t="shared" si="16"/>
        <v/>
      </c>
      <c r="K96" s="34" t="str">
        <f t="shared" si="17"/>
        <v/>
      </c>
      <c r="L96" s="26" t="str">
        <f t="shared" si="18"/>
        <v/>
      </c>
      <c r="M96" s="32"/>
      <c r="N96" s="190"/>
      <c r="O96" s="190"/>
      <c r="P96" s="190"/>
      <c r="Q96" s="190"/>
      <c r="R96" s="23"/>
    </row>
    <row r="97" spans="1:18">
      <c r="A97" s="27">
        <f t="shared" ca="1" si="19"/>
        <v>45945</v>
      </c>
      <c r="B97" s="20"/>
      <c r="C97" s="21"/>
      <c r="D97" s="20"/>
      <c r="E97" s="21"/>
      <c r="F97" s="22"/>
      <c r="G97" s="22"/>
      <c r="H97" s="34" t="str">
        <f t="shared" si="14"/>
        <v/>
      </c>
      <c r="I97" s="34" t="str">
        <f t="shared" si="15"/>
        <v/>
      </c>
      <c r="J97" s="34" t="str">
        <f t="shared" si="16"/>
        <v/>
      </c>
      <c r="K97" s="34" t="str">
        <f t="shared" si="17"/>
        <v/>
      </c>
      <c r="L97" s="26" t="str">
        <f t="shared" si="18"/>
        <v/>
      </c>
      <c r="M97" s="32"/>
      <c r="N97" s="190"/>
      <c r="O97" s="190"/>
      <c r="P97" s="190"/>
      <c r="Q97" s="190"/>
      <c r="R97" s="23"/>
    </row>
    <row r="98" spans="1:18">
      <c r="A98" s="27">
        <f t="shared" ca="1" si="19"/>
        <v>45946</v>
      </c>
      <c r="B98" s="20"/>
      <c r="C98" s="21"/>
      <c r="D98" s="20"/>
      <c r="E98" s="21"/>
      <c r="F98" s="22"/>
      <c r="G98" s="22"/>
      <c r="H98" s="34" t="str">
        <f t="shared" si="14"/>
        <v/>
      </c>
      <c r="I98" s="34" t="str">
        <f t="shared" si="15"/>
        <v/>
      </c>
      <c r="J98" s="34" t="str">
        <f t="shared" si="16"/>
        <v/>
      </c>
      <c r="K98" s="34" t="str">
        <f t="shared" si="17"/>
        <v/>
      </c>
      <c r="L98" s="26" t="str">
        <f t="shared" si="18"/>
        <v/>
      </c>
      <c r="M98" s="32"/>
      <c r="N98" s="190"/>
      <c r="O98" s="190"/>
      <c r="P98" s="190"/>
      <c r="Q98" s="190"/>
      <c r="R98" s="23"/>
    </row>
    <row r="99" spans="1:18">
      <c r="A99" s="27">
        <f t="shared" ca="1" si="19"/>
        <v>45947</v>
      </c>
      <c r="B99" s="20"/>
      <c r="C99" s="21"/>
      <c r="D99" s="20"/>
      <c r="E99" s="21"/>
      <c r="F99" s="22"/>
      <c r="G99" s="22"/>
      <c r="H99" s="34" t="str">
        <f t="shared" si="14"/>
        <v/>
      </c>
      <c r="I99" s="34" t="str">
        <f t="shared" si="15"/>
        <v/>
      </c>
      <c r="J99" s="34" t="str">
        <f t="shared" si="16"/>
        <v/>
      </c>
      <c r="K99" s="34" t="str">
        <f t="shared" si="17"/>
        <v/>
      </c>
      <c r="L99" s="26" t="str">
        <f t="shared" si="18"/>
        <v/>
      </c>
      <c r="M99" s="32"/>
      <c r="N99" s="190"/>
      <c r="O99" s="190"/>
      <c r="P99" s="190"/>
      <c r="Q99" s="190"/>
      <c r="R99" s="23"/>
    </row>
    <row r="100" spans="1:18">
      <c r="A100" s="27">
        <f t="shared" ca="1" si="19"/>
        <v>45948</v>
      </c>
      <c r="B100" s="20"/>
      <c r="C100" s="21"/>
      <c r="D100" s="20"/>
      <c r="E100" s="21"/>
      <c r="F100" s="22"/>
      <c r="G100" s="22"/>
      <c r="H100" s="34" t="str">
        <f t="shared" si="14"/>
        <v/>
      </c>
      <c r="I100" s="34" t="str">
        <f t="shared" si="15"/>
        <v/>
      </c>
      <c r="J100" s="34" t="str">
        <f t="shared" si="16"/>
        <v/>
      </c>
      <c r="K100" s="34" t="str">
        <f t="shared" si="17"/>
        <v/>
      </c>
      <c r="L100" s="26" t="str">
        <f t="shared" si="18"/>
        <v/>
      </c>
      <c r="M100" s="32"/>
      <c r="N100" s="190"/>
      <c r="O100" s="190"/>
      <c r="P100" s="190"/>
      <c r="Q100" s="190"/>
      <c r="R100" s="23"/>
    </row>
    <row r="101" spans="1:18">
      <c r="A101" s="27">
        <f t="shared" ca="1" si="19"/>
        <v>45949</v>
      </c>
      <c r="B101" s="20"/>
      <c r="C101" s="21"/>
      <c r="D101" s="20"/>
      <c r="E101" s="21"/>
      <c r="F101" s="22"/>
      <c r="G101" s="22"/>
      <c r="H101" s="34" t="str">
        <f t="shared" si="14"/>
        <v/>
      </c>
      <c r="I101" s="34" t="str">
        <f t="shared" si="15"/>
        <v/>
      </c>
      <c r="J101" s="34" t="str">
        <f t="shared" si="16"/>
        <v/>
      </c>
      <c r="K101" s="34" t="str">
        <f t="shared" si="17"/>
        <v/>
      </c>
      <c r="L101" s="26" t="str">
        <f t="shared" si="18"/>
        <v/>
      </c>
      <c r="M101" s="32"/>
      <c r="N101" s="190"/>
      <c r="O101" s="190"/>
      <c r="P101" s="190"/>
      <c r="Q101" s="190"/>
      <c r="R101" s="23"/>
    </row>
    <row r="102" spans="1:18">
      <c r="A102" s="27">
        <f t="shared" ca="1" si="19"/>
        <v>45950</v>
      </c>
      <c r="B102" s="20"/>
      <c r="C102" s="21"/>
      <c r="D102" s="20"/>
      <c r="E102" s="21"/>
      <c r="F102" s="22"/>
      <c r="G102" s="22"/>
      <c r="H102" s="34" t="str">
        <f t="shared" si="14"/>
        <v/>
      </c>
      <c r="I102" s="34" t="str">
        <f t="shared" si="15"/>
        <v/>
      </c>
      <c r="J102" s="34" t="str">
        <f t="shared" si="16"/>
        <v/>
      </c>
      <c r="K102" s="34" t="str">
        <f t="shared" si="17"/>
        <v/>
      </c>
      <c r="L102" s="26" t="str">
        <f t="shared" si="18"/>
        <v/>
      </c>
      <c r="M102" s="32"/>
      <c r="N102" s="190"/>
      <c r="O102" s="190"/>
      <c r="P102" s="190"/>
      <c r="Q102" s="190"/>
      <c r="R102" s="23"/>
    </row>
    <row r="103" spans="1:18">
      <c r="A103" s="27">
        <f t="shared" ca="1" si="19"/>
        <v>45951</v>
      </c>
      <c r="B103" s="20"/>
      <c r="C103" s="21"/>
      <c r="D103" s="20"/>
      <c r="E103" s="21"/>
      <c r="F103" s="22"/>
      <c r="G103" s="22"/>
      <c r="H103" s="34" t="str">
        <f t="shared" si="14"/>
        <v/>
      </c>
      <c r="I103" s="34" t="str">
        <f t="shared" si="15"/>
        <v/>
      </c>
      <c r="J103" s="34" t="str">
        <f t="shared" si="16"/>
        <v/>
      </c>
      <c r="K103" s="34" t="str">
        <f t="shared" si="17"/>
        <v/>
      </c>
      <c r="L103" s="26" t="str">
        <f t="shared" si="18"/>
        <v/>
      </c>
      <c r="M103" s="32"/>
      <c r="N103" s="190"/>
      <c r="O103" s="190"/>
      <c r="P103" s="190"/>
      <c r="Q103" s="190"/>
      <c r="R103" s="23"/>
    </row>
    <row r="104" spans="1:18">
      <c r="A104" s="27">
        <f t="shared" ca="1" si="19"/>
        <v>45952</v>
      </c>
      <c r="B104" s="20"/>
      <c r="C104" s="21"/>
      <c r="D104" s="20"/>
      <c r="E104" s="21"/>
      <c r="F104" s="22"/>
      <c r="G104" s="22"/>
      <c r="H104" s="34" t="str">
        <f t="shared" si="14"/>
        <v/>
      </c>
      <c r="I104" s="34" t="str">
        <f t="shared" si="15"/>
        <v/>
      </c>
      <c r="J104" s="34" t="str">
        <f t="shared" si="16"/>
        <v/>
      </c>
      <c r="K104" s="34" t="str">
        <f t="shared" si="17"/>
        <v/>
      </c>
      <c r="L104" s="26" t="str">
        <f t="shared" si="18"/>
        <v/>
      </c>
      <c r="M104" s="32"/>
      <c r="N104" s="190"/>
      <c r="O104" s="190"/>
      <c r="P104" s="190"/>
      <c r="Q104" s="190"/>
      <c r="R104" s="23"/>
    </row>
    <row r="105" spans="1:18">
      <c r="A105" s="27">
        <f t="shared" ca="1" si="19"/>
        <v>45953</v>
      </c>
      <c r="B105" s="20"/>
      <c r="C105" s="21"/>
      <c r="D105" s="20"/>
      <c r="E105" s="21"/>
      <c r="F105" s="22"/>
      <c r="G105" s="22"/>
      <c r="H105" s="34" t="str">
        <f t="shared" si="14"/>
        <v/>
      </c>
      <c r="I105" s="34" t="str">
        <f t="shared" si="15"/>
        <v/>
      </c>
      <c r="J105" s="34" t="str">
        <f t="shared" si="16"/>
        <v/>
      </c>
      <c r="K105" s="34" t="str">
        <f t="shared" si="17"/>
        <v/>
      </c>
      <c r="L105" s="26" t="str">
        <f t="shared" si="18"/>
        <v/>
      </c>
      <c r="M105" s="32"/>
      <c r="N105" s="190"/>
      <c r="O105" s="190"/>
      <c r="P105" s="190"/>
      <c r="Q105" s="190"/>
      <c r="R105" s="23"/>
    </row>
    <row r="106" spans="1:18">
      <c r="A106" s="27">
        <f t="shared" ca="1" si="19"/>
        <v>45954</v>
      </c>
      <c r="B106" s="20"/>
      <c r="C106" s="21"/>
      <c r="D106" s="20"/>
      <c r="E106" s="21"/>
      <c r="F106" s="22"/>
      <c r="G106" s="22"/>
      <c r="H106" s="34" t="str">
        <f t="shared" si="14"/>
        <v/>
      </c>
      <c r="I106" s="34" t="str">
        <f t="shared" si="15"/>
        <v/>
      </c>
      <c r="J106" s="34" t="str">
        <f t="shared" si="16"/>
        <v/>
      </c>
      <c r="K106" s="34" t="str">
        <f t="shared" si="17"/>
        <v/>
      </c>
      <c r="L106" s="26" t="str">
        <f t="shared" si="18"/>
        <v/>
      </c>
      <c r="M106" s="32"/>
      <c r="N106" s="190"/>
      <c r="O106" s="190"/>
      <c r="P106" s="190"/>
      <c r="Q106" s="190"/>
      <c r="R106" s="23"/>
    </row>
    <row r="107" spans="1:18">
      <c r="A107" s="27">
        <f t="shared" ca="1" si="19"/>
        <v>45955</v>
      </c>
      <c r="B107" s="20"/>
      <c r="C107" s="21"/>
      <c r="D107" s="20"/>
      <c r="E107" s="21"/>
      <c r="F107" s="22"/>
      <c r="G107" s="22"/>
      <c r="H107" s="34" t="str">
        <f t="shared" si="14"/>
        <v/>
      </c>
      <c r="I107" s="34" t="str">
        <f t="shared" si="15"/>
        <v/>
      </c>
      <c r="J107" s="34" t="str">
        <f t="shared" si="16"/>
        <v/>
      </c>
      <c r="K107" s="34" t="str">
        <f t="shared" si="17"/>
        <v/>
      </c>
      <c r="L107" s="26" t="str">
        <f t="shared" si="18"/>
        <v/>
      </c>
      <c r="M107" s="32"/>
      <c r="N107" s="190"/>
      <c r="O107" s="190"/>
      <c r="P107" s="190"/>
      <c r="Q107" s="190"/>
      <c r="R107" s="23"/>
    </row>
    <row r="108" spans="1:18">
      <c r="A108" s="27">
        <f t="shared" ca="1" si="19"/>
        <v>45956</v>
      </c>
      <c r="B108" s="20"/>
      <c r="C108" s="21"/>
      <c r="D108" s="20"/>
      <c r="E108" s="21"/>
      <c r="F108" s="22"/>
      <c r="G108" s="22"/>
      <c r="H108" s="34" t="str">
        <f t="shared" si="14"/>
        <v/>
      </c>
      <c r="I108" s="34" t="str">
        <f t="shared" si="15"/>
        <v/>
      </c>
      <c r="J108" s="34" t="str">
        <f t="shared" si="16"/>
        <v/>
      </c>
      <c r="K108" s="34" t="str">
        <f t="shared" si="17"/>
        <v/>
      </c>
      <c r="L108" s="26" t="str">
        <f t="shared" si="18"/>
        <v/>
      </c>
      <c r="M108" s="32"/>
      <c r="N108" s="190"/>
      <c r="O108" s="190"/>
      <c r="P108" s="190"/>
      <c r="Q108" s="190"/>
      <c r="R108" s="23"/>
    </row>
    <row r="109" spans="1:18">
      <c r="A109" s="27">
        <f t="shared" ca="1" si="19"/>
        <v>45957</v>
      </c>
      <c r="B109" s="20"/>
      <c r="C109" s="21"/>
      <c r="D109" s="20"/>
      <c r="E109" s="21"/>
      <c r="F109" s="22"/>
      <c r="G109" s="22"/>
      <c r="H109" s="34" t="str">
        <f t="shared" si="14"/>
        <v/>
      </c>
      <c r="I109" s="34" t="str">
        <f t="shared" si="15"/>
        <v/>
      </c>
      <c r="J109" s="34" t="str">
        <f t="shared" si="16"/>
        <v/>
      </c>
      <c r="K109" s="34" t="str">
        <f t="shared" si="17"/>
        <v/>
      </c>
      <c r="L109" s="26" t="str">
        <f t="shared" si="18"/>
        <v/>
      </c>
      <c r="M109" s="32"/>
      <c r="N109" s="190"/>
      <c r="O109" s="190"/>
      <c r="P109" s="190"/>
      <c r="Q109" s="190"/>
      <c r="R109" s="23"/>
    </row>
    <row r="110" spans="1:18">
      <c r="A110" s="27">
        <f t="shared" ca="1" si="19"/>
        <v>45958</v>
      </c>
      <c r="B110" s="20"/>
      <c r="C110" s="21"/>
      <c r="D110" s="20"/>
      <c r="E110" s="21"/>
      <c r="F110" s="22"/>
      <c r="G110" s="22"/>
      <c r="H110" s="34" t="str">
        <f t="shared" si="14"/>
        <v/>
      </c>
      <c r="I110" s="34" t="str">
        <f t="shared" si="15"/>
        <v/>
      </c>
      <c r="J110" s="34" t="str">
        <f t="shared" si="16"/>
        <v/>
      </c>
      <c r="K110" s="34" t="str">
        <f t="shared" si="17"/>
        <v/>
      </c>
      <c r="L110" s="26" t="str">
        <f t="shared" si="18"/>
        <v/>
      </c>
      <c r="M110" s="32"/>
      <c r="N110" s="190"/>
      <c r="O110" s="190"/>
      <c r="P110" s="190"/>
      <c r="Q110" s="190"/>
      <c r="R110" s="23"/>
    </row>
    <row r="111" spans="1:18">
      <c r="A111" s="27">
        <f t="shared" ca="1" si="19"/>
        <v>45959</v>
      </c>
      <c r="B111" s="20"/>
      <c r="C111" s="21"/>
      <c r="D111" s="20"/>
      <c r="E111" s="21"/>
      <c r="F111" s="22"/>
      <c r="G111" s="22"/>
      <c r="H111" s="34" t="str">
        <f t="shared" si="14"/>
        <v/>
      </c>
      <c r="I111" s="34" t="str">
        <f t="shared" si="15"/>
        <v/>
      </c>
      <c r="J111" s="34" t="str">
        <f t="shared" si="16"/>
        <v/>
      </c>
      <c r="K111" s="34" t="str">
        <f t="shared" si="17"/>
        <v/>
      </c>
      <c r="L111" s="26" t="str">
        <f t="shared" si="18"/>
        <v/>
      </c>
      <c r="M111" s="32"/>
      <c r="N111" s="190"/>
      <c r="O111" s="190"/>
      <c r="P111" s="190"/>
      <c r="Q111" s="190"/>
      <c r="R111" s="23"/>
    </row>
    <row r="112" spans="1:18">
      <c r="A112" s="27">
        <f t="shared" ca="1" si="19"/>
        <v>45960</v>
      </c>
      <c r="B112" s="20"/>
      <c r="C112" s="21"/>
      <c r="D112" s="20"/>
      <c r="E112" s="21"/>
      <c r="F112" s="22"/>
      <c r="G112" s="22"/>
      <c r="H112" s="34" t="str">
        <f t="shared" si="14"/>
        <v/>
      </c>
      <c r="I112" s="34" t="str">
        <f t="shared" si="15"/>
        <v/>
      </c>
      <c r="J112" s="34" t="str">
        <f t="shared" si="16"/>
        <v/>
      </c>
      <c r="K112" s="34" t="str">
        <f t="shared" si="17"/>
        <v/>
      </c>
      <c r="L112" s="26" t="str">
        <f t="shared" si="18"/>
        <v/>
      </c>
      <c r="M112" s="32"/>
      <c r="N112" s="190"/>
      <c r="O112" s="190"/>
      <c r="P112" s="190"/>
      <c r="Q112" s="190"/>
      <c r="R112" s="23"/>
    </row>
    <row r="113" spans="1:22">
      <c r="A113" s="27">
        <f t="shared" ca="1" si="19"/>
        <v>45961</v>
      </c>
      <c r="B113" s="20"/>
      <c r="C113" s="21"/>
      <c r="D113" s="20"/>
      <c r="E113" s="21"/>
      <c r="F113" s="22"/>
      <c r="G113" s="22"/>
      <c r="H113" s="34" t="str">
        <f t="shared" si="14"/>
        <v/>
      </c>
      <c r="I113" s="34" t="str">
        <f t="shared" si="15"/>
        <v/>
      </c>
      <c r="J113" s="34" t="str">
        <f t="shared" si="16"/>
        <v/>
      </c>
      <c r="K113" s="34" t="str">
        <f t="shared" si="17"/>
        <v/>
      </c>
      <c r="L113" s="26" t="str">
        <f>IF(AND($B113="",$D113=""),"",($C113-$B113-$F113)+($E113-$D113-$G113))</f>
        <v/>
      </c>
      <c r="M113" s="32"/>
      <c r="N113" s="190"/>
      <c r="O113" s="190"/>
      <c r="P113" s="190"/>
      <c r="Q113" s="190"/>
      <c r="R113" s="23"/>
    </row>
    <row r="114" spans="1:22">
      <c r="A114" s="5" t="s">
        <v>11</v>
      </c>
      <c r="B114" s="191"/>
      <c r="C114" s="192"/>
      <c r="D114" s="191"/>
      <c r="E114" s="192"/>
      <c r="F114" s="26" t="str">
        <f>IF(SUM($F83:$F113)=0,"",SUM($F83:$F113))</f>
        <v/>
      </c>
      <c r="G114" s="26" t="str">
        <f>IF(SUM($G83:$G113)=0,"",SUM($G83:$G113))</f>
        <v/>
      </c>
      <c r="H114" s="26" t="str">
        <f>IF(SUM(H83:H113)=0,"",SUM(H83:H113))</f>
        <v/>
      </c>
      <c r="I114" s="26" t="str">
        <f>IF(SUM(I83:I113)=0,"",SUM(I83:I113))</f>
        <v/>
      </c>
      <c r="J114" s="26" t="str">
        <f t="shared" ref="J114:K114" si="20">IF(SUM(J83:J113)=0,"",SUM(J83:J113))</f>
        <v/>
      </c>
      <c r="K114" s="26" t="str">
        <f t="shared" si="20"/>
        <v/>
      </c>
      <c r="L114" s="26" t="str">
        <f>IF(SUM($L83:$L113)=0,"",SUM($L83:$L113))</f>
        <v/>
      </c>
      <c r="M114" s="33"/>
      <c r="N114" s="193"/>
      <c r="O114" s="193"/>
      <c r="P114" s="193"/>
      <c r="Q114" s="193"/>
      <c r="R114" s="6"/>
    </row>
    <row r="116" spans="1:22" ht="27" customHeight="1">
      <c r="A116" s="194" t="s">
        <v>22</v>
      </c>
      <c r="B116" s="189" t="s">
        <v>103</v>
      </c>
      <c r="C116" s="189"/>
      <c r="D116" s="189"/>
      <c r="E116" s="189"/>
      <c r="F116" s="189" t="s">
        <v>23</v>
      </c>
      <c r="G116" s="189"/>
      <c r="H116" s="189" t="s">
        <v>88</v>
      </c>
      <c r="I116" s="189"/>
      <c r="J116" s="189"/>
      <c r="K116" s="189"/>
      <c r="L116" s="189" t="s">
        <v>87</v>
      </c>
      <c r="M116" s="195" t="s">
        <v>96</v>
      </c>
      <c r="N116" s="194" t="s">
        <v>25</v>
      </c>
      <c r="O116" s="194"/>
      <c r="P116" s="194"/>
      <c r="Q116" s="194"/>
      <c r="R116" s="189" t="s">
        <v>100</v>
      </c>
    </row>
    <row r="117" spans="1:22" ht="14.25" customHeight="1">
      <c r="A117" s="194"/>
      <c r="B117" s="189" t="s">
        <v>82</v>
      </c>
      <c r="C117" s="189"/>
      <c r="D117" s="189" t="s">
        <v>84</v>
      </c>
      <c r="E117" s="189"/>
      <c r="F117" s="189"/>
      <c r="G117" s="189"/>
      <c r="H117" s="189" t="s">
        <v>90</v>
      </c>
      <c r="I117" s="189"/>
      <c r="J117" s="189" t="s">
        <v>89</v>
      </c>
      <c r="K117" s="189"/>
      <c r="L117" s="189"/>
      <c r="M117" s="196"/>
      <c r="N117" s="194"/>
      <c r="O117" s="194"/>
      <c r="P117" s="194"/>
      <c r="Q117" s="194"/>
      <c r="R117" s="189"/>
    </row>
    <row r="118" spans="1:22">
      <c r="A118" s="194"/>
      <c r="B118" s="43" t="s">
        <v>26</v>
      </c>
      <c r="C118" s="43" t="s">
        <v>27</v>
      </c>
      <c r="D118" s="43" t="s">
        <v>26</v>
      </c>
      <c r="E118" s="43" t="s">
        <v>27</v>
      </c>
      <c r="F118" s="44" t="s">
        <v>85</v>
      </c>
      <c r="G118" s="44" t="s">
        <v>86</v>
      </c>
      <c r="H118" s="44" t="s">
        <v>81</v>
      </c>
      <c r="I118" s="44" t="s">
        <v>83</v>
      </c>
      <c r="J118" s="44" t="s">
        <v>81</v>
      </c>
      <c r="K118" s="44" t="s">
        <v>95</v>
      </c>
      <c r="L118" s="189"/>
      <c r="M118" s="197"/>
      <c r="N118" s="194"/>
      <c r="O118" s="194"/>
      <c r="P118" s="194"/>
      <c r="Q118" s="194"/>
      <c r="R118" s="194"/>
    </row>
    <row r="119" spans="1:22">
      <c r="A119" s="27" cm="1">
        <f t="array" aca="1" ref="A119" ca="1">DATE("2025","8"+3,IFERROR(INDIRECT(T1),"1"))</f>
        <v>45962</v>
      </c>
      <c r="B119" s="20"/>
      <c r="C119" s="21"/>
      <c r="D119" s="20"/>
      <c r="E119" s="21"/>
      <c r="F119" s="22"/>
      <c r="G119" s="22"/>
      <c r="H119" s="34" t="str">
        <f>IF(OR(B119="",LEFT(M119,1)="✓"),"",C119-B119-F119)</f>
        <v/>
      </c>
      <c r="I119" s="34" t="str">
        <f>IF(OR(D119="",LEFT(M119,1)="✓"),"",E119-D119-G119)</f>
        <v/>
      </c>
      <c r="J119" s="34" t="str">
        <f>IF(AND(B119&lt;&gt;"",M119="✓所定"),C119-B119-F119,"")</f>
        <v/>
      </c>
      <c r="K119" s="34" t="str">
        <f>IF(AND(B119&lt;&gt;"",M119="✓法定"),C119-B119-F119,"")</f>
        <v/>
      </c>
      <c r="L119" s="26" t="str">
        <f>IF(AND($B119="",$D119=""),"",($C119-$B119-$F119)+($E119-$D119-$G119))</f>
        <v/>
      </c>
      <c r="M119" s="32"/>
      <c r="N119" s="198"/>
      <c r="O119" s="199"/>
      <c r="P119" s="199"/>
      <c r="Q119" s="200"/>
      <c r="R119" s="23"/>
      <c r="V119" s="1" t="s">
        <v>171</v>
      </c>
    </row>
    <row r="120" spans="1:22">
      <c r="A120" s="27">
        <f ca="1">A119+1</f>
        <v>45963</v>
      </c>
      <c r="B120" s="20"/>
      <c r="C120" s="21"/>
      <c r="D120" s="20"/>
      <c r="E120" s="21"/>
      <c r="F120" s="22"/>
      <c r="G120" s="22"/>
      <c r="H120" s="34" t="str">
        <f t="shared" ref="H120:H149" si="21">IF(OR(B120="",LEFT(M120,1)="✓"),"",C120-B120-F120)</f>
        <v/>
      </c>
      <c r="I120" s="34" t="str">
        <f t="shared" ref="I120:I149" si="22">IF(OR(D120="",LEFT(M120,1)="✓"),"",E120-D120-G120)</f>
        <v/>
      </c>
      <c r="J120" s="34" t="str">
        <f t="shared" ref="J120:J149" si="23">IF(AND(B120&lt;&gt;"",M120="✓所定"),C120-B120-F120,"")</f>
        <v/>
      </c>
      <c r="K120" s="34" t="str">
        <f t="shared" ref="K120:K149" si="24">IF(AND(B120&lt;&gt;"",M120="✓法定"),C120-B120-F120,"")</f>
        <v/>
      </c>
      <c r="L120" s="26" t="str">
        <f t="shared" ref="L120:L147" si="25">IF(AND($B120="",$D120=""),"",($C120-$B120-$F120)+($E120-$D120-$G120))</f>
        <v/>
      </c>
      <c r="M120" s="32"/>
      <c r="N120" s="190"/>
      <c r="O120" s="190"/>
      <c r="P120" s="190"/>
      <c r="Q120" s="190"/>
      <c r="R120" s="23"/>
      <c r="V120" s="1" t="s">
        <v>172</v>
      </c>
    </row>
    <row r="121" spans="1:22">
      <c r="A121" s="27">
        <f t="shared" ref="A121:A149" ca="1" si="26">A120+1</f>
        <v>45964</v>
      </c>
      <c r="B121" s="20"/>
      <c r="C121" s="21"/>
      <c r="D121" s="20"/>
      <c r="E121" s="21"/>
      <c r="F121" s="22"/>
      <c r="G121" s="22"/>
      <c r="H121" s="34" t="str">
        <f t="shared" si="21"/>
        <v/>
      </c>
      <c r="I121" s="34" t="str">
        <f t="shared" si="22"/>
        <v/>
      </c>
      <c r="J121" s="34" t="str">
        <f t="shared" si="23"/>
        <v/>
      </c>
      <c r="K121" s="34" t="str">
        <f t="shared" si="24"/>
        <v/>
      </c>
      <c r="L121" s="26" t="str">
        <f t="shared" si="25"/>
        <v/>
      </c>
      <c r="M121" s="32"/>
      <c r="N121" s="190"/>
      <c r="O121" s="190"/>
      <c r="P121" s="190"/>
      <c r="Q121" s="190"/>
      <c r="R121" s="23"/>
    </row>
    <row r="122" spans="1:22">
      <c r="A122" s="27">
        <f t="shared" ca="1" si="26"/>
        <v>45965</v>
      </c>
      <c r="B122" s="20"/>
      <c r="C122" s="21"/>
      <c r="D122" s="20"/>
      <c r="E122" s="21"/>
      <c r="F122" s="22"/>
      <c r="G122" s="22"/>
      <c r="H122" s="34" t="str">
        <f t="shared" si="21"/>
        <v/>
      </c>
      <c r="I122" s="34" t="str">
        <f t="shared" si="22"/>
        <v/>
      </c>
      <c r="J122" s="34" t="str">
        <f t="shared" si="23"/>
        <v/>
      </c>
      <c r="K122" s="34" t="str">
        <f t="shared" si="24"/>
        <v/>
      </c>
      <c r="L122" s="26" t="str">
        <f t="shared" si="25"/>
        <v/>
      </c>
      <c r="M122" s="32"/>
      <c r="N122" s="190"/>
      <c r="O122" s="190"/>
      <c r="P122" s="190"/>
      <c r="Q122" s="190"/>
      <c r="R122" s="23"/>
    </row>
    <row r="123" spans="1:22">
      <c r="A123" s="27">
        <f t="shared" ca="1" si="26"/>
        <v>45966</v>
      </c>
      <c r="B123" s="20"/>
      <c r="C123" s="21"/>
      <c r="D123" s="20"/>
      <c r="E123" s="21"/>
      <c r="F123" s="22"/>
      <c r="G123" s="22"/>
      <c r="H123" s="34" t="str">
        <f t="shared" si="21"/>
        <v/>
      </c>
      <c r="I123" s="34" t="str">
        <f t="shared" si="22"/>
        <v/>
      </c>
      <c r="J123" s="34" t="str">
        <f t="shared" si="23"/>
        <v/>
      </c>
      <c r="K123" s="34" t="str">
        <f t="shared" si="24"/>
        <v/>
      </c>
      <c r="L123" s="26" t="str">
        <f t="shared" si="25"/>
        <v/>
      </c>
      <c r="M123" s="32"/>
      <c r="N123" s="190"/>
      <c r="O123" s="190"/>
      <c r="P123" s="190"/>
      <c r="Q123" s="190"/>
      <c r="R123" s="23"/>
    </row>
    <row r="124" spans="1:22">
      <c r="A124" s="27">
        <f t="shared" ca="1" si="26"/>
        <v>45967</v>
      </c>
      <c r="B124" s="20"/>
      <c r="C124" s="21"/>
      <c r="D124" s="20"/>
      <c r="E124" s="21"/>
      <c r="F124" s="22"/>
      <c r="G124" s="22"/>
      <c r="H124" s="34" t="str">
        <f t="shared" si="21"/>
        <v/>
      </c>
      <c r="I124" s="34" t="str">
        <f t="shared" si="22"/>
        <v/>
      </c>
      <c r="J124" s="34" t="str">
        <f t="shared" si="23"/>
        <v/>
      </c>
      <c r="K124" s="34" t="str">
        <f t="shared" si="24"/>
        <v/>
      </c>
      <c r="L124" s="26" t="str">
        <f t="shared" si="25"/>
        <v/>
      </c>
      <c r="M124" s="32"/>
      <c r="N124" s="190"/>
      <c r="O124" s="190"/>
      <c r="P124" s="190"/>
      <c r="Q124" s="190"/>
      <c r="R124" s="23"/>
    </row>
    <row r="125" spans="1:22">
      <c r="A125" s="27">
        <f t="shared" ca="1" si="26"/>
        <v>45968</v>
      </c>
      <c r="B125" s="20"/>
      <c r="C125" s="21"/>
      <c r="D125" s="20"/>
      <c r="E125" s="21"/>
      <c r="F125" s="22"/>
      <c r="G125" s="22"/>
      <c r="H125" s="34" t="str">
        <f t="shared" si="21"/>
        <v/>
      </c>
      <c r="I125" s="34" t="str">
        <f t="shared" si="22"/>
        <v/>
      </c>
      <c r="J125" s="34" t="str">
        <f t="shared" si="23"/>
        <v/>
      </c>
      <c r="K125" s="34" t="str">
        <f t="shared" si="24"/>
        <v/>
      </c>
      <c r="L125" s="26" t="str">
        <f t="shared" si="25"/>
        <v/>
      </c>
      <c r="M125" s="32"/>
      <c r="N125" s="190"/>
      <c r="O125" s="190"/>
      <c r="P125" s="190"/>
      <c r="Q125" s="190"/>
      <c r="R125" s="23"/>
    </row>
    <row r="126" spans="1:22">
      <c r="A126" s="27">
        <f t="shared" ca="1" si="26"/>
        <v>45969</v>
      </c>
      <c r="B126" s="20"/>
      <c r="C126" s="21"/>
      <c r="D126" s="20"/>
      <c r="E126" s="21"/>
      <c r="F126" s="22"/>
      <c r="G126" s="22"/>
      <c r="H126" s="34" t="str">
        <f t="shared" si="21"/>
        <v/>
      </c>
      <c r="I126" s="34" t="str">
        <f t="shared" si="22"/>
        <v/>
      </c>
      <c r="J126" s="34" t="str">
        <f t="shared" si="23"/>
        <v/>
      </c>
      <c r="K126" s="34" t="str">
        <f t="shared" si="24"/>
        <v/>
      </c>
      <c r="L126" s="26" t="str">
        <f t="shared" si="25"/>
        <v/>
      </c>
      <c r="M126" s="32"/>
      <c r="N126" s="190"/>
      <c r="O126" s="190"/>
      <c r="P126" s="190"/>
      <c r="Q126" s="190"/>
      <c r="R126" s="23"/>
    </row>
    <row r="127" spans="1:22">
      <c r="A127" s="27">
        <f t="shared" ca="1" si="26"/>
        <v>45970</v>
      </c>
      <c r="B127" s="20"/>
      <c r="C127" s="21"/>
      <c r="D127" s="20"/>
      <c r="E127" s="21"/>
      <c r="F127" s="22"/>
      <c r="G127" s="22"/>
      <c r="H127" s="34" t="str">
        <f t="shared" si="21"/>
        <v/>
      </c>
      <c r="I127" s="34" t="str">
        <f t="shared" si="22"/>
        <v/>
      </c>
      <c r="J127" s="34" t="str">
        <f t="shared" si="23"/>
        <v/>
      </c>
      <c r="K127" s="34" t="str">
        <f t="shared" si="24"/>
        <v/>
      </c>
      <c r="L127" s="26" t="str">
        <f t="shared" si="25"/>
        <v/>
      </c>
      <c r="M127" s="32"/>
      <c r="N127" s="190"/>
      <c r="O127" s="190"/>
      <c r="P127" s="190"/>
      <c r="Q127" s="190"/>
      <c r="R127" s="23"/>
    </row>
    <row r="128" spans="1:22">
      <c r="A128" s="27">
        <f t="shared" ca="1" si="26"/>
        <v>45971</v>
      </c>
      <c r="B128" s="20"/>
      <c r="C128" s="21"/>
      <c r="D128" s="20"/>
      <c r="E128" s="21"/>
      <c r="F128" s="22"/>
      <c r="G128" s="22"/>
      <c r="H128" s="34" t="str">
        <f t="shared" si="21"/>
        <v/>
      </c>
      <c r="I128" s="34" t="str">
        <f t="shared" si="22"/>
        <v/>
      </c>
      <c r="J128" s="34" t="str">
        <f t="shared" si="23"/>
        <v/>
      </c>
      <c r="K128" s="34" t="str">
        <f t="shared" si="24"/>
        <v/>
      </c>
      <c r="L128" s="26" t="str">
        <f t="shared" si="25"/>
        <v/>
      </c>
      <c r="M128" s="32"/>
      <c r="N128" s="190"/>
      <c r="O128" s="190"/>
      <c r="P128" s="190"/>
      <c r="Q128" s="190"/>
      <c r="R128" s="23"/>
    </row>
    <row r="129" spans="1:18">
      <c r="A129" s="27">
        <f t="shared" ca="1" si="26"/>
        <v>45972</v>
      </c>
      <c r="B129" s="20"/>
      <c r="C129" s="21"/>
      <c r="D129" s="20"/>
      <c r="E129" s="21"/>
      <c r="F129" s="22"/>
      <c r="G129" s="22"/>
      <c r="H129" s="34" t="str">
        <f t="shared" si="21"/>
        <v/>
      </c>
      <c r="I129" s="34" t="str">
        <f t="shared" si="22"/>
        <v/>
      </c>
      <c r="J129" s="34" t="str">
        <f t="shared" si="23"/>
        <v/>
      </c>
      <c r="K129" s="34" t="str">
        <f t="shared" si="24"/>
        <v/>
      </c>
      <c r="L129" s="26" t="str">
        <f t="shared" si="25"/>
        <v/>
      </c>
      <c r="M129" s="32"/>
      <c r="N129" s="190"/>
      <c r="O129" s="190"/>
      <c r="P129" s="190"/>
      <c r="Q129" s="190"/>
      <c r="R129" s="23"/>
    </row>
    <row r="130" spans="1:18">
      <c r="A130" s="27">
        <f t="shared" ca="1" si="26"/>
        <v>45973</v>
      </c>
      <c r="B130" s="20"/>
      <c r="C130" s="21"/>
      <c r="D130" s="20"/>
      <c r="E130" s="21"/>
      <c r="F130" s="22"/>
      <c r="G130" s="22"/>
      <c r="H130" s="34" t="str">
        <f t="shared" si="21"/>
        <v/>
      </c>
      <c r="I130" s="34" t="str">
        <f t="shared" si="22"/>
        <v/>
      </c>
      <c r="J130" s="34" t="str">
        <f t="shared" si="23"/>
        <v/>
      </c>
      <c r="K130" s="34" t="str">
        <f t="shared" si="24"/>
        <v/>
      </c>
      <c r="L130" s="26" t="str">
        <f t="shared" si="25"/>
        <v/>
      </c>
      <c r="M130" s="32"/>
      <c r="N130" s="190"/>
      <c r="O130" s="190"/>
      <c r="P130" s="190"/>
      <c r="Q130" s="190"/>
      <c r="R130" s="23"/>
    </row>
    <row r="131" spans="1:18">
      <c r="A131" s="27">
        <f t="shared" ca="1" si="26"/>
        <v>45974</v>
      </c>
      <c r="B131" s="20"/>
      <c r="C131" s="21"/>
      <c r="D131" s="20"/>
      <c r="E131" s="21"/>
      <c r="F131" s="22"/>
      <c r="G131" s="22"/>
      <c r="H131" s="34" t="str">
        <f t="shared" si="21"/>
        <v/>
      </c>
      <c r="I131" s="34" t="str">
        <f t="shared" si="22"/>
        <v/>
      </c>
      <c r="J131" s="34" t="str">
        <f t="shared" si="23"/>
        <v/>
      </c>
      <c r="K131" s="34" t="str">
        <f t="shared" si="24"/>
        <v/>
      </c>
      <c r="L131" s="26" t="str">
        <f t="shared" si="25"/>
        <v/>
      </c>
      <c r="M131" s="32"/>
      <c r="N131" s="190"/>
      <c r="O131" s="190"/>
      <c r="P131" s="190"/>
      <c r="Q131" s="190"/>
      <c r="R131" s="23"/>
    </row>
    <row r="132" spans="1:18">
      <c r="A132" s="27">
        <f t="shared" ca="1" si="26"/>
        <v>45975</v>
      </c>
      <c r="B132" s="20"/>
      <c r="C132" s="21"/>
      <c r="D132" s="20"/>
      <c r="E132" s="21"/>
      <c r="F132" s="22"/>
      <c r="G132" s="22"/>
      <c r="H132" s="34" t="str">
        <f t="shared" si="21"/>
        <v/>
      </c>
      <c r="I132" s="34" t="str">
        <f t="shared" si="22"/>
        <v/>
      </c>
      <c r="J132" s="34" t="str">
        <f t="shared" si="23"/>
        <v/>
      </c>
      <c r="K132" s="34" t="str">
        <f t="shared" si="24"/>
        <v/>
      </c>
      <c r="L132" s="26" t="str">
        <f t="shared" si="25"/>
        <v/>
      </c>
      <c r="M132" s="32"/>
      <c r="N132" s="190"/>
      <c r="O132" s="190"/>
      <c r="P132" s="190"/>
      <c r="Q132" s="190"/>
      <c r="R132" s="23"/>
    </row>
    <row r="133" spans="1:18">
      <c r="A133" s="27">
        <f t="shared" ca="1" si="26"/>
        <v>45976</v>
      </c>
      <c r="B133" s="20"/>
      <c r="C133" s="21"/>
      <c r="D133" s="20"/>
      <c r="E133" s="21"/>
      <c r="F133" s="22"/>
      <c r="G133" s="22"/>
      <c r="H133" s="34" t="str">
        <f t="shared" si="21"/>
        <v/>
      </c>
      <c r="I133" s="34" t="str">
        <f t="shared" si="22"/>
        <v/>
      </c>
      <c r="J133" s="34" t="str">
        <f t="shared" si="23"/>
        <v/>
      </c>
      <c r="K133" s="34" t="str">
        <f t="shared" si="24"/>
        <v/>
      </c>
      <c r="L133" s="26" t="str">
        <f t="shared" si="25"/>
        <v/>
      </c>
      <c r="M133" s="32"/>
      <c r="N133" s="190"/>
      <c r="O133" s="190"/>
      <c r="P133" s="190"/>
      <c r="Q133" s="190"/>
      <c r="R133" s="23"/>
    </row>
    <row r="134" spans="1:18">
      <c r="A134" s="27">
        <f t="shared" ca="1" si="26"/>
        <v>45977</v>
      </c>
      <c r="B134" s="20"/>
      <c r="C134" s="21"/>
      <c r="D134" s="20"/>
      <c r="E134" s="21"/>
      <c r="F134" s="22"/>
      <c r="G134" s="22"/>
      <c r="H134" s="34" t="str">
        <f t="shared" si="21"/>
        <v/>
      </c>
      <c r="I134" s="34" t="str">
        <f t="shared" si="22"/>
        <v/>
      </c>
      <c r="J134" s="34" t="str">
        <f t="shared" si="23"/>
        <v/>
      </c>
      <c r="K134" s="34" t="str">
        <f t="shared" si="24"/>
        <v/>
      </c>
      <c r="L134" s="26" t="str">
        <f t="shared" si="25"/>
        <v/>
      </c>
      <c r="M134" s="32"/>
      <c r="N134" s="190"/>
      <c r="O134" s="190"/>
      <c r="P134" s="190"/>
      <c r="Q134" s="190"/>
      <c r="R134" s="23"/>
    </row>
    <row r="135" spans="1:18">
      <c r="A135" s="27">
        <f t="shared" ca="1" si="26"/>
        <v>45978</v>
      </c>
      <c r="B135" s="20"/>
      <c r="C135" s="21"/>
      <c r="D135" s="20"/>
      <c r="E135" s="21"/>
      <c r="F135" s="22"/>
      <c r="G135" s="22"/>
      <c r="H135" s="34" t="str">
        <f t="shared" si="21"/>
        <v/>
      </c>
      <c r="I135" s="34" t="str">
        <f t="shared" si="22"/>
        <v/>
      </c>
      <c r="J135" s="34" t="str">
        <f t="shared" si="23"/>
        <v/>
      </c>
      <c r="K135" s="34" t="str">
        <f t="shared" si="24"/>
        <v/>
      </c>
      <c r="L135" s="26" t="str">
        <f t="shared" si="25"/>
        <v/>
      </c>
      <c r="M135" s="32"/>
      <c r="N135" s="190"/>
      <c r="O135" s="190"/>
      <c r="P135" s="190"/>
      <c r="Q135" s="190"/>
      <c r="R135" s="23"/>
    </row>
    <row r="136" spans="1:18">
      <c r="A136" s="27">
        <f t="shared" ca="1" si="26"/>
        <v>45979</v>
      </c>
      <c r="B136" s="20"/>
      <c r="C136" s="21"/>
      <c r="D136" s="20"/>
      <c r="E136" s="21"/>
      <c r="F136" s="22"/>
      <c r="G136" s="22"/>
      <c r="H136" s="34" t="str">
        <f t="shared" si="21"/>
        <v/>
      </c>
      <c r="I136" s="34" t="str">
        <f t="shared" si="22"/>
        <v/>
      </c>
      <c r="J136" s="34" t="str">
        <f t="shared" si="23"/>
        <v/>
      </c>
      <c r="K136" s="34" t="str">
        <f t="shared" si="24"/>
        <v/>
      </c>
      <c r="L136" s="26" t="str">
        <f t="shared" si="25"/>
        <v/>
      </c>
      <c r="M136" s="32"/>
      <c r="N136" s="190"/>
      <c r="O136" s="190"/>
      <c r="P136" s="190"/>
      <c r="Q136" s="190"/>
      <c r="R136" s="23"/>
    </row>
    <row r="137" spans="1:18">
      <c r="A137" s="27">
        <f t="shared" ca="1" si="26"/>
        <v>45980</v>
      </c>
      <c r="B137" s="20"/>
      <c r="C137" s="21"/>
      <c r="D137" s="20"/>
      <c r="E137" s="21"/>
      <c r="F137" s="22"/>
      <c r="G137" s="22"/>
      <c r="H137" s="34" t="str">
        <f t="shared" si="21"/>
        <v/>
      </c>
      <c r="I137" s="34" t="str">
        <f t="shared" si="22"/>
        <v/>
      </c>
      <c r="J137" s="34" t="str">
        <f t="shared" si="23"/>
        <v/>
      </c>
      <c r="K137" s="34" t="str">
        <f t="shared" si="24"/>
        <v/>
      </c>
      <c r="L137" s="26" t="str">
        <f t="shared" si="25"/>
        <v/>
      </c>
      <c r="M137" s="32"/>
      <c r="N137" s="190"/>
      <c r="O137" s="190"/>
      <c r="P137" s="190"/>
      <c r="Q137" s="190"/>
      <c r="R137" s="23"/>
    </row>
    <row r="138" spans="1:18">
      <c r="A138" s="27">
        <f t="shared" ca="1" si="26"/>
        <v>45981</v>
      </c>
      <c r="B138" s="20"/>
      <c r="C138" s="21"/>
      <c r="D138" s="20"/>
      <c r="E138" s="21"/>
      <c r="F138" s="22"/>
      <c r="G138" s="22"/>
      <c r="H138" s="34" t="str">
        <f t="shared" si="21"/>
        <v/>
      </c>
      <c r="I138" s="34" t="str">
        <f t="shared" si="22"/>
        <v/>
      </c>
      <c r="J138" s="34" t="str">
        <f t="shared" si="23"/>
        <v/>
      </c>
      <c r="K138" s="34" t="str">
        <f t="shared" si="24"/>
        <v/>
      </c>
      <c r="L138" s="26" t="str">
        <f t="shared" si="25"/>
        <v/>
      </c>
      <c r="M138" s="32"/>
      <c r="N138" s="190"/>
      <c r="O138" s="190"/>
      <c r="P138" s="190"/>
      <c r="Q138" s="190"/>
      <c r="R138" s="23"/>
    </row>
    <row r="139" spans="1:18">
      <c r="A139" s="27">
        <f t="shared" ca="1" si="26"/>
        <v>45982</v>
      </c>
      <c r="B139" s="20"/>
      <c r="C139" s="21"/>
      <c r="D139" s="20"/>
      <c r="E139" s="21"/>
      <c r="F139" s="22"/>
      <c r="G139" s="22"/>
      <c r="H139" s="34" t="str">
        <f t="shared" si="21"/>
        <v/>
      </c>
      <c r="I139" s="34" t="str">
        <f t="shared" si="22"/>
        <v/>
      </c>
      <c r="J139" s="34" t="str">
        <f t="shared" si="23"/>
        <v/>
      </c>
      <c r="K139" s="34" t="str">
        <f t="shared" si="24"/>
        <v/>
      </c>
      <c r="L139" s="26" t="str">
        <f t="shared" si="25"/>
        <v/>
      </c>
      <c r="M139" s="32"/>
      <c r="N139" s="190"/>
      <c r="O139" s="190"/>
      <c r="P139" s="190"/>
      <c r="Q139" s="190"/>
      <c r="R139" s="23"/>
    </row>
    <row r="140" spans="1:18">
      <c r="A140" s="27">
        <f t="shared" ca="1" si="26"/>
        <v>45983</v>
      </c>
      <c r="B140" s="20"/>
      <c r="C140" s="21"/>
      <c r="D140" s="20"/>
      <c r="E140" s="21"/>
      <c r="F140" s="22"/>
      <c r="G140" s="22"/>
      <c r="H140" s="34" t="str">
        <f t="shared" si="21"/>
        <v/>
      </c>
      <c r="I140" s="34" t="str">
        <f t="shared" si="22"/>
        <v/>
      </c>
      <c r="J140" s="34" t="str">
        <f t="shared" si="23"/>
        <v/>
      </c>
      <c r="K140" s="34" t="str">
        <f t="shared" si="24"/>
        <v/>
      </c>
      <c r="L140" s="26" t="str">
        <f t="shared" si="25"/>
        <v/>
      </c>
      <c r="M140" s="32"/>
      <c r="N140" s="190"/>
      <c r="O140" s="190"/>
      <c r="P140" s="190"/>
      <c r="Q140" s="190"/>
      <c r="R140" s="23"/>
    </row>
    <row r="141" spans="1:18">
      <c r="A141" s="27">
        <f t="shared" ca="1" si="26"/>
        <v>45984</v>
      </c>
      <c r="B141" s="20"/>
      <c r="C141" s="21"/>
      <c r="D141" s="20"/>
      <c r="E141" s="21"/>
      <c r="F141" s="22"/>
      <c r="G141" s="22"/>
      <c r="H141" s="34" t="str">
        <f t="shared" si="21"/>
        <v/>
      </c>
      <c r="I141" s="34" t="str">
        <f t="shared" si="22"/>
        <v/>
      </c>
      <c r="J141" s="34" t="str">
        <f t="shared" si="23"/>
        <v/>
      </c>
      <c r="K141" s="34" t="str">
        <f t="shared" si="24"/>
        <v/>
      </c>
      <c r="L141" s="26" t="str">
        <f t="shared" si="25"/>
        <v/>
      </c>
      <c r="M141" s="32"/>
      <c r="N141" s="190"/>
      <c r="O141" s="190"/>
      <c r="P141" s="190"/>
      <c r="Q141" s="190"/>
      <c r="R141" s="23"/>
    </row>
    <row r="142" spans="1:18">
      <c r="A142" s="27">
        <f t="shared" ca="1" si="26"/>
        <v>45985</v>
      </c>
      <c r="B142" s="20"/>
      <c r="C142" s="21"/>
      <c r="D142" s="20"/>
      <c r="E142" s="21"/>
      <c r="F142" s="22"/>
      <c r="G142" s="22"/>
      <c r="H142" s="34" t="str">
        <f t="shared" si="21"/>
        <v/>
      </c>
      <c r="I142" s="34" t="str">
        <f t="shared" si="22"/>
        <v/>
      </c>
      <c r="J142" s="34" t="str">
        <f t="shared" si="23"/>
        <v/>
      </c>
      <c r="K142" s="34" t="str">
        <f t="shared" si="24"/>
        <v/>
      </c>
      <c r="L142" s="26" t="str">
        <f t="shared" si="25"/>
        <v/>
      </c>
      <c r="M142" s="32"/>
      <c r="N142" s="190"/>
      <c r="O142" s="190"/>
      <c r="P142" s="190"/>
      <c r="Q142" s="190"/>
      <c r="R142" s="23"/>
    </row>
    <row r="143" spans="1:18">
      <c r="A143" s="27">
        <f t="shared" ca="1" si="26"/>
        <v>45986</v>
      </c>
      <c r="B143" s="20"/>
      <c r="C143" s="21"/>
      <c r="D143" s="20"/>
      <c r="E143" s="21"/>
      <c r="F143" s="22"/>
      <c r="G143" s="22"/>
      <c r="H143" s="34" t="str">
        <f t="shared" si="21"/>
        <v/>
      </c>
      <c r="I143" s="34" t="str">
        <f t="shared" si="22"/>
        <v/>
      </c>
      <c r="J143" s="34" t="str">
        <f t="shared" si="23"/>
        <v/>
      </c>
      <c r="K143" s="34" t="str">
        <f t="shared" si="24"/>
        <v/>
      </c>
      <c r="L143" s="26" t="str">
        <f t="shared" si="25"/>
        <v/>
      </c>
      <c r="M143" s="32"/>
      <c r="N143" s="190"/>
      <c r="O143" s="190"/>
      <c r="P143" s="190"/>
      <c r="Q143" s="190"/>
      <c r="R143" s="23"/>
    </row>
    <row r="144" spans="1:18">
      <c r="A144" s="27">
        <f t="shared" ca="1" si="26"/>
        <v>45987</v>
      </c>
      <c r="B144" s="20"/>
      <c r="C144" s="21"/>
      <c r="D144" s="20"/>
      <c r="E144" s="21"/>
      <c r="F144" s="22"/>
      <c r="G144" s="22"/>
      <c r="H144" s="34" t="str">
        <f t="shared" si="21"/>
        <v/>
      </c>
      <c r="I144" s="34" t="str">
        <f t="shared" si="22"/>
        <v/>
      </c>
      <c r="J144" s="34" t="str">
        <f t="shared" si="23"/>
        <v/>
      </c>
      <c r="K144" s="34" t="str">
        <f t="shared" si="24"/>
        <v/>
      </c>
      <c r="L144" s="26" t="str">
        <f t="shared" si="25"/>
        <v/>
      </c>
      <c r="M144" s="32"/>
      <c r="N144" s="190"/>
      <c r="O144" s="190"/>
      <c r="P144" s="190"/>
      <c r="Q144" s="190"/>
      <c r="R144" s="23"/>
    </row>
    <row r="145" spans="1:22">
      <c r="A145" s="27">
        <f t="shared" ca="1" si="26"/>
        <v>45988</v>
      </c>
      <c r="B145" s="20"/>
      <c r="C145" s="21"/>
      <c r="D145" s="20"/>
      <c r="E145" s="21"/>
      <c r="F145" s="22"/>
      <c r="G145" s="22"/>
      <c r="H145" s="34" t="str">
        <f t="shared" si="21"/>
        <v/>
      </c>
      <c r="I145" s="34" t="str">
        <f t="shared" si="22"/>
        <v/>
      </c>
      <c r="J145" s="34" t="str">
        <f t="shared" si="23"/>
        <v/>
      </c>
      <c r="K145" s="34" t="str">
        <f t="shared" si="24"/>
        <v/>
      </c>
      <c r="L145" s="26" t="str">
        <f t="shared" si="25"/>
        <v/>
      </c>
      <c r="M145" s="32"/>
      <c r="N145" s="190"/>
      <c r="O145" s="190"/>
      <c r="P145" s="190"/>
      <c r="Q145" s="190"/>
      <c r="R145" s="23"/>
    </row>
    <row r="146" spans="1:22">
      <c r="A146" s="27">
        <f t="shared" ca="1" si="26"/>
        <v>45989</v>
      </c>
      <c r="B146" s="20"/>
      <c r="C146" s="21"/>
      <c r="D146" s="20"/>
      <c r="E146" s="21"/>
      <c r="F146" s="22"/>
      <c r="G146" s="22"/>
      <c r="H146" s="34" t="str">
        <f t="shared" si="21"/>
        <v/>
      </c>
      <c r="I146" s="34" t="str">
        <f t="shared" si="22"/>
        <v/>
      </c>
      <c r="J146" s="34" t="str">
        <f t="shared" si="23"/>
        <v/>
      </c>
      <c r="K146" s="34" t="str">
        <f t="shared" si="24"/>
        <v/>
      </c>
      <c r="L146" s="26" t="str">
        <f t="shared" si="25"/>
        <v/>
      </c>
      <c r="M146" s="32"/>
      <c r="N146" s="190"/>
      <c r="O146" s="190"/>
      <c r="P146" s="190"/>
      <c r="Q146" s="190"/>
      <c r="R146" s="23"/>
    </row>
    <row r="147" spans="1:22">
      <c r="A147" s="27">
        <f t="shared" ca="1" si="26"/>
        <v>45990</v>
      </c>
      <c r="B147" s="20"/>
      <c r="C147" s="21"/>
      <c r="D147" s="20"/>
      <c r="E147" s="21"/>
      <c r="F147" s="22"/>
      <c r="G147" s="22"/>
      <c r="H147" s="34" t="str">
        <f t="shared" si="21"/>
        <v/>
      </c>
      <c r="I147" s="34" t="str">
        <f t="shared" si="22"/>
        <v/>
      </c>
      <c r="J147" s="34" t="str">
        <f t="shared" si="23"/>
        <v/>
      </c>
      <c r="K147" s="34" t="str">
        <f t="shared" si="24"/>
        <v/>
      </c>
      <c r="L147" s="26" t="str">
        <f t="shared" si="25"/>
        <v/>
      </c>
      <c r="M147" s="32"/>
      <c r="N147" s="190"/>
      <c r="O147" s="190"/>
      <c r="P147" s="190"/>
      <c r="Q147" s="190"/>
      <c r="R147" s="23"/>
    </row>
    <row r="148" spans="1:22">
      <c r="A148" s="27">
        <f t="shared" ca="1" si="26"/>
        <v>45991</v>
      </c>
      <c r="B148" s="20"/>
      <c r="C148" s="21"/>
      <c r="D148" s="20"/>
      <c r="E148" s="21"/>
      <c r="F148" s="22"/>
      <c r="G148" s="22"/>
      <c r="H148" s="34" t="str">
        <f t="shared" si="21"/>
        <v/>
      </c>
      <c r="I148" s="34" t="str">
        <f t="shared" si="22"/>
        <v/>
      </c>
      <c r="J148" s="34" t="str">
        <f t="shared" si="23"/>
        <v/>
      </c>
      <c r="K148" s="34" t="str">
        <f t="shared" si="24"/>
        <v/>
      </c>
      <c r="L148" s="26" t="str">
        <f>IF(AND($B148="",$D148=""),"",($C148-$B148-$F148)+($E148-$D148-$G148))</f>
        <v/>
      </c>
      <c r="M148" s="32"/>
      <c r="N148" s="190"/>
      <c r="O148" s="190"/>
      <c r="P148" s="190"/>
      <c r="Q148" s="190"/>
      <c r="R148" s="23"/>
    </row>
    <row r="149" spans="1:22">
      <c r="A149" s="27">
        <f t="shared" ca="1" si="26"/>
        <v>45992</v>
      </c>
      <c r="B149" s="20"/>
      <c r="C149" s="21"/>
      <c r="D149" s="20"/>
      <c r="E149" s="21"/>
      <c r="F149" s="22"/>
      <c r="G149" s="22"/>
      <c r="H149" s="34" t="str">
        <f t="shared" si="21"/>
        <v/>
      </c>
      <c r="I149" s="34" t="str">
        <f t="shared" si="22"/>
        <v/>
      </c>
      <c r="J149" s="34" t="str">
        <f t="shared" si="23"/>
        <v/>
      </c>
      <c r="K149" s="34" t="str">
        <f t="shared" si="24"/>
        <v/>
      </c>
      <c r="L149" s="26" t="str">
        <f>IF(AND($B149="",$D149=""),"",($C149-$B149-$F149)+($E149-$D149-$G149))</f>
        <v/>
      </c>
      <c r="M149" s="32"/>
      <c r="N149" s="190"/>
      <c r="O149" s="190"/>
      <c r="P149" s="190"/>
      <c r="Q149" s="190"/>
      <c r="R149" s="23"/>
    </row>
    <row r="150" spans="1:22">
      <c r="A150" s="5" t="s">
        <v>11</v>
      </c>
      <c r="B150" s="191"/>
      <c r="C150" s="192"/>
      <c r="D150" s="191"/>
      <c r="E150" s="192"/>
      <c r="F150" s="26" t="str">
        <f>IF(SUM($F119:$F149)=0,"",SUM($F119:$F149))</f>
        <v/>
      </c>
      <c r="G150" s="26" t="str">
        <f>IF(SUM($G119:$G149)=0,"",SUM($G119:$G149))</f>
        <v/>
      </c>
      <c r="H150" s="26" t="str">
        <f>IF(SUM(H119:H149)=0,"",SUM(H119:H149))</f>
        <v/>
      </c>
      <c r="I150" s="26" t="str">
        <f>IF(SUM(I119:I149)=0,"",SUM(I119:I149))</f>
        <v/>
      </c>
      <c r="J150" s="26" t="str">
        <f t="shared" ref="J150:K150" si="27">IF(SUM(J119:J149)=0,"",SUM(J119:J149))</f>
        <v/>
      </c>
      <c r="K150" s="26" t="str">
        <f t="shared" si="27"/>
        <v/>
      </c>
      <c r="L150" s="26" t="str">
        <f>IF(SUM($L119:$L149)=0,"",SUM($L119:$L149))</f>
        <v/>
      </c>
      <c r="M150" s="33"/>
      <c r="N150" s="193"/>
      <c r="O150" s="193"/>
      <c r="P150" s="193"/>
      <c r="Q150" s="193"/>
      <c r="R150" s="6"/>
    </row>
    <row r="152" spans="1:22" ht="27" customHeight="1">
      <c r="A152" s="194" t="s">
        <v>22</v>
      </c>
      <c r="B152" s="189" t="s">
        <v>103</v>
      </c>
      <c r="C152" s="189"/>
      <c r="D152" s="189"/>
      <c r="E152" s="189"/>
      <c r="F152" s="189" t="s">
        <v>23</v>
      </c>
      <c r="G152" s="189"/>
      <c r="H152" s="189" t="s">
        <v>88</v>
      </c>
      <c r="I152" s="189"/>
      <c r="J152" s="189"/>
      <c r="K152" s="189"/>
      <c r="L152" s="189" t="s">
        <v>87</v>
      </c>
      <c r="M152" s="195" t="s">
        <v>96</v>
      </c>
      <c r="N152" s="194" t="s">
        <v>25</v>
      </c>
      <c r="O152" s="194"/>
      <c r="P152" s="194"/>
      <c r="Q152" s="194"/>
      <c r="R152" s="189" t="s">
        <v>100</v>
      </c>
    </row>
    <row r="153" spans="1:22" ht="14.25" customHeight="1">
      <c r="A153" s="194"/>
      <c r="B153" s="189" t="s">
        <v>82</v>
      </c>
      <c r="C153" s="189"/>
      <c r="D153" s="189" t="s">
        <v>84</v>
      </c>
      <c r="E153" s="189"/>
      <c r="F153" s="189"/>
      <c r="G153" s="189"/>
      <c r="H153" s="189" t="s">
        <v>90</v>
      </c>
      <c r="I153" s="189"/>
      <c r="J153" s="189" t="s">
        <v>89</v>
      </c>
      <c r="K153" s="189"/>
      <c r="L153" s="189"/>
      <c r="M153" s="196"/>
      <c r="N153" s="194"/>
      <c r="O153" s="194"/>
      <c r="P153" s="194"/>
      <c r="Q153" s="194"/>
      <c r="R153" s="189"/>
    </row>
    <row r="154" spans="1:22">
      <c r="A154" s="194"/>
      <c r="B154" s="43" t="s">
        <v>26</v>
      </c>
      <c r="C154" s="43" t="s">
        <v>27</v>
      </c>
      <c r="D154" s="43" t="s">
        <v>26</v>
      </c>
      <c r="E154" s="43" t="s">
        <v>27</v>
      </c>
      <c r="F154" s="44" t="s">
        <v>85</v>
      </c>
      <c r="G154" s="44" t="s">
        <v>86</v>
      </c>
      <c r="H154" s="44" t="s">
        <v>81</v>
      </c>
      <c r="I154" s="44" t="s">
        <v>83</v>
      </c>
      <c r="J154" s="44" t="s">
        <v>81</v>
      </c>
      <c r="K154" s="44" t="s">
        <v>95</v>
      </c>
      <c r="L154" s="189"/>
      <c r="M154" s="197"/>
      <c r="N154" s="194"/>
      <c r="O154" s="194"/>
      <c r="P154" s="194"/>
      <c r="Q154" s="194"/>
      <c r="R154" s="194"/>
    </row>
    <row r="155" spans="1:22">
      <c r="A155" s="27" cm="1">
        <f t="array" aca="1" ref="A155" ca="1">DATE("2025","8"+4,IFERROR(INDIRECT(T1),"1"))</f>
        <v>45992</v>
      </c>
      <c r="B155" s="20"/>
      <c r="C155" s="21"/>
      <c r="D155" s="20"/>
      <c r="E155" s="21"/>
      <c r="F155" s="22"/>
      <c r="G155" s="22"/>
      <c r="H155" s="34" t="str">
        <f>IF(OR(B155="",LEFT(M155,1)="✓"),"",C155-B155-F155)</f>
        <v/>
      </c>
      <c r="I155" s="34" t="str">
        <f>IF(OR(D155="",LEFT(M155,1)="✓"),"",E155-D155-G155)</f>
        <v/>
      </c>
      <c r="J155" s="34" t="str">
        <f>IF(AND(B155&lt;&gt;"",M155="✓所定"),C155-B155-F155,"")</f>
        <v/>
      </c>
      <c r="K155" s="34" t="str">
        <f>IF(AND(B155&lt;&gt;"",M155="✓法定"),C155-B155-F155,"")</f>
        <v/>
      </c>
      <c r="L155" s="26" t="str">
        <f t="shared" ref="L155:L185" si="28">IF(AND($B155="",$D155=""),"",($C155-$B155-$F155)+($E155-$D155-$G155))</f>
        <v/>
      </c>
      <c r="M155" s="32"/>
      <c r="N155" s="190"/>
      <c r="O155" s="190"/>
      <c r="P155" s="190"/>
      <c r="Q155" s="190"/>
      <c r="R155" s="23"/>
      <c r="V155" s="1" t="s">
        <v>171</v>
      </c>
    </row>
    <row r="156" spans="1:22">
      <c r="A156" s="27">
        <f ca="1">A155+1</f>
        <v>45993</v>
      </c>
      <c r="B156" s="20"/>
      <c r="C156" s="21"/>
      <c r="D156" s="20"/>
      <c r="E156" s="21"/>
      <c r="F156" s="22"/>
      <c r="G156" s="22"/>
      <c r="H156" s="34" t="str">
        <f t="shared" ref="H156:H185" si="29">IF(OR(B156="",LEFT(M156,1)="✓"),"",C156-B156-F156)</f>
        <v/>
      </c>
      <c r="I156" s="34" t="str">
        <f t="shared" ref="I156:I185" si="30">IF(OR(D156="",LEFT(M156,1)="✓"),"",E156-D156-G156)</f>
        <v/>
      </c>
      <c r="J156" s="34" t="str">
        <f t="shared" ref="J156:J185" si="31">IF(AND(B156&lt;&gt;"",M156="✓所定"),C156-B156-F156,"")</f>
        <v/>
      </c>
      <c r="K156" s="34" t="str">
        <f t="shared" ref="K156:K185" si="32">IF(AND(B156&lt;&gt;"",M156="✓法定"),C156-B156-F156,"")</f>
        <v/>
      </c>
      <c r="L156" s="26" t="str">
        <f t="shared" si="28"/>
        <v/>
      </c>
      <c r="M156" s="32"/>
      <c r="N156" s="190"/>
      <c r="O156" s="190"/>
      <c r="P156" s="190"/>
      <c r="Q156" s="190"/>
      <c r="R156" s="23"/>
      <c r="V156" s="1" t="s">
        <v>172</v>
      </c>
    </row>
    <row r="157" spans="1:22">
      <c r="A157" s="27">
        <f t="shared" ref="A157:A185" ca="1" si="33">A156+1</f>
        <v>45994</v>
      </c>
      <c r="B157" s="20"/>
      <c r="C157" s="21"/>
      <c r="D157" s="20"/>
      <c r="E157" s="21"/>
      <c r="F157" s="22"/>
      <c r="G157" s="22"/>
      <c r="H157" s="34" t="str">
        <f t="shared" si="29"/>
        <v/>
      </c>
      <c r="I157" s="34" t="str">
        <f t="shared" si="30"/>
        <v/>
      </c>
      <c r="J157" s="34" t="str">
        <f t="shared" si="31"/>
        <v/>
      </c>
      <c r="K157" s="34" t="str">
        <f t="shared" si="32"/>
        <v/>
      </c>
      <c r="L157" s="26" t="str">
        <f t="shared" si="28"/>
        <v/>
      </c>
      <c r="M157" s="32"/>
      <c r="N157" s="190"/>
      <c r="O157" s="190"/>
      <c r="P157" s="190"/>
      <c r="Q157" s="190"/>
      <c r="R157" s="23"/>
    </row>
    <row r="158" spans="1:22">
      <c r="A158" s="27">
        <f t="shared" ca="1" si="33"/>
        <v>45995</v>
      </c>
      <c r="B158" s="20"/>
      <c r="C158" s="21"/>
      <c r="D158" s="20"/>
      <c r="E158" s="21"/>
      <c r="F158" s="22"/>
      <c r="G158" s="22"/>
      <c r="H158" s="34" t="str">
        <f t="shared" si="29"/>
        <v/>
      </c>
      <c r="I158" s="34" t="str">
        <f t="shared" si="30"/>
        <v/>
      </c>
      <c r="J158" s="34" t="str">
        <f t="shared" si="31"/>
        <v/>
      </c>
      <c r="K158" s="34" t="str">
        <f t="shared" si="32"/>
        <v/>
      </c>
      <c r="L158" s="26" t="str">
        <f t="shared" si="28"/>
        <v/>
      </c>
      <c r="M158" s="32"/>
      <c r="N158" s="190"/>
      <c r="O158" s="190"/>
      <c r="P158" s="190"/>
      <c r="Q158" s="190"/>
      <c r="R158" s="23"/>
    </row>
    <row r="159" spans="1:22">
      <c r="A159" s="27">
        <f t="shared" ca="1" si="33"/>
        <v>45996</v>
      </c>
      <c r="B159" s="20"/>
      <c r="C159" s="21"/>
      <c r="D159" s="20"/>
      <c r="E159" s="21"/>
      <c r="F159" s="22"/>
      <c r="G159" s="22"/>
      <c r="H159" s="34" t="str">
        <f t="shared" si="29"/>
        <v/>
      </c>
      <c r="I159" s="34" t="str">
        <f t="shared" si="30"/>
        <v/>
      </c>
      <c r="J159" s="34" t="str">
        <f t="shared" si="31"/>
        <v/>
      </c>
      <c r="K159" s="34" t="str">
        <f t="shared" si="32"/>
        <v/>
      </c>
      <c r="L159" s="26" t="str">
        <f t="shared" si="28"/>
        <v/>
      </c>
      <c r="M159" s="32"/>
      <c r="N159" s="190"/>
      <c r="O159" s="190"/>
      <c r="P159" s="190"/>
      <c r="Q159" s="190"/>
      <c r="R159" s="23"/>
    </row>
    <row r="160" spans="1:22">
      <c r="A160" s="27">
        <f t="shared" ca="1" si="33"/>
        <v>45997</v>
      </c>
      <c r="B160" s="20"/>
      <c r="C160" s="21"/>
      <c r="D160" s="20"/>
      <c r="E160" s="21"/>
      <c r="F160" s="22"/>
      <c r="G160" s="22"/>
      <c r="H160" s="34" t="str">
        <f t="shared" si="29"/>
        <v/>
      </c>
      <c r="I160" s="34" t="str">
        <f t="shared" si="30"/>
        <v/>
      </c>
      <c r="J160" s="34" t="str">
        <f t="shared" si="31"/>
        <v/>
      </c>
      <c r="K160" s="34" t="str">
        <f t="shared" si="32"/>
        <v/>
      </c>
      <c r="L160" s="26" t="str">
        <f t="shared" si="28"/>
        <v/>
      </c>
      <c r="M160" s="32"/>
      <c r="N160" s="190"/>
      <c r="O160" s="190"/>
      <c r="P160" s="190"/>
      <c r="Q160" s="190"/>
      <c r="R160" s="23"/>
    </row>
    <row r="161" spans="1:18">
      <c r="A161" s="27">
        <f t="shared" ca="1" si="33"/>
        <v>45998</v>
      </c>
      <c r="B161" s="20"/>
      <c r="C161" s="21"/>
      <c r="D161" s="20"/>
      <c r="E161" s="21"/>
      <c r="F161" s="22"/>
      <c r="G161" s="22"/>
      <c r="H161" s="34" t="str">
        <f t="shared" si="29"/>
        <v/>
      </c>
      <c r="I161" s="34" t="str">
        <f t="shared" si="30"/>
        <v/>
      </c>
      <c r="J161" s="34" t="str">
        <f t="shared" si="31"/>
        <v/>
      </c>
      <c r="K161" s="34" t="str">
        <f t="shared" si="32"/>
        <v/>
      </c>
      <c r="L161" s="26" t="str">
        <f t="shared" si="28"/>
        <v/>
      </c>
      <c r="M161" s="32"/>
      <c r="N161" s="190"/>
      <c r="O161" s="190"/>
      <c r="P161" s="190"/>
      <c r="Q161" s="190"/>
      <c r="R161" s="23"/>
    </row>
    <row r="162" spans="1:18">
      <c r="A162" s="27">
        <f t="shared" ca="1" si="33"/>
        <v>45999</v>
      </c>
      <c r="B162" s="20"/>
      <c r="C162" s="21"/>
      <c r="D162" s="20"/>
      <c r="E162" s="21"/>
      <c r="F162" s="22"/>
      <c r="G162" s="22"/>
      <c r="H162" s="34" t="str">
        <f t="shared" si="29"/>
        <v/>
      </c>
      <c r="I162" s="34" t="str">
        <f t="shared" si="30"/>
        <v/>
      </c>
      <c r="J162" s="34" t="str">
        <f t="shared" si="31"/>
        <v/>
      </c>
      <c r="K162" s="34" t="str">
        <f t="shared" si="32"/>
        <v/>
      </c>
      <c r="L162" s="26" t="str">
        <f t="shared" si="28"/>
        <v/>
      </c>
      <c r="M162" s="32"/>
      <c r="N162" s="190"/>
      <c r="O162" s="190"/>
      <c r="P162" s="190"/>
      <c r="Q162" s="190"/>
      <c r="R162" s="23"/>
    </row>
    <row r="163" spans="1:18">
      <c r="A163" s="27">
        <f t="shared" ca="1" si="33"/>
        <v>46000</v>
      </c>
      <c r="B163" s="20"/>
      <c r="C163" s="21"/>
      <c r="D163" s="20"/>
      <c r="E163" s="21"/>
      <c r="F163" s="22"/>
      <c r="G163" s="22"/>
      <c r="H163" s="34" t="str">
        <f t="shared" si="29"/>
        <v/>
      </c>
      <c r="I163" s="34" t="str">
        <f t="shared" si="30"/>
        <v/>
      </c>
      <c r="J163" s="34" t="str">
        <f t="shared" si="31"/>
        <v/>
      </c>
      <c r="K163" s="34" t="str">
        <f t="shared" si="32"/>
        <v/>
      </c>
      <c r="L163" s="26" t="str">
        <f t="shared" si="28"/>
        <v/>
      </c>
      <c r="M163" s="32"/>
      <c r="N163" s="190"/>
      <c r="O163" s="190"/>
      <c r="P163" s="190"/>
      <c r="Q163" s="190"/>
      <c r="R163" s="23"/>
    </row>
    <row r="164" spans="1:18">
      <c r="A164" s="27">
        <f t="shared" ca="1" si="33"/>
        <v>46001</v>
      </c>
      <c r="B164" s="20"/>
      <c r="C164" s="21"/>
      <c r="D164" s="20"/>
      <c r="E164" s="21"/>
      <c r="F164" s="22"/>
      <c r="G164" s="22"/>
      <c r="H164" s="34" t="str">
        <f t="shared" si="29"/>
        <v/>
      </c>
      <c r="I164" s="34" t="str">
        <f t="shared" si="30"/>
        <v/>
      </c>
      <c r="J164" s="34" t="str">
        <f t="shared" si="31"/>
        <v/>
      </c>
      <c r="K164" s="34" t="str">
        <f t="shared" si="32"/>
        <v/>
      </c>
      <c r="L164" s="26" t="str">
        <f t="shared" si="28"/>
        <v/>
      </c>
      <c r="M164" s="32"/>
      <c r="N164" s="190"/>
      <c r="O164" s="190"/>
      <c r="P164" s="190"/>
      <c r="Q164" s="190"/>
      <c r="R164" s="23"/>
    </row>
    <row r="165" spans="1:18">
      <c r="A165" s="27">
        <f t="shared" ca="1" si="33"/>
        <v>46002</v>
      </c>
      <c r="B165" s="20"/>
      <c r="C165" s="21"/>
      <c r="D165" s="20"/>
      <c r="E165" s="21"/>
      <c r="F165" s="22"/>
      <c r="G165" s="22"/>
      <c r="H165" s="34" t="str">
        <f t="shared" si="29"/>
        <v/>
      </c>
      <c r="I165" s="34" t="str">
        <f t="shared" si="30"/>
        <v/>
      </c>
      <c r="J165" s="34" t="str">
        <f t="shared" si="31"/>
        <v/>
      </c>
      <c r="K165" s="34" t="str">
        <f t="shared" si="32"/>
        <v/>
      </c>
      <c r="L165" s="26" t="str">
        <f t="shared" si="28"/>
        <v/>
      </c>
      <c r="M165" s="32"/>
      <c r="N165" s="190"/>
      <c r="O165" s="190"/>
      <c r="P165" s="190"/>
      <c r="Q165" s="190"/>
      <c r="R165" s="23"/>
    </row>
    <row r="166" spans="1:18">
      <c r="A166" s="27">
        <f t="shared" ca="1" si="33"/>
        <v>46003</v>
      </c>
      <c r="B166" s="20"/>
      <c r="C166" s="21"/>
      <c r="D166" s="20"/>
      <c r="E166" s="21"/>
      <c r="F166" s="22"/>
      <c r="G166" s="22"/>
      <c r="H166" s="34" t="str">
        <f t="shared" si="29"/>
        <v/>
      </c>
      <c r="I166" s="34" t="str">
        <f t="shared" si="30"/>
        <v/>
      </c>
      <c r="J166" s="34" t="str">
        <f t="shared" si="31"/>
        <v/>
      </c>
      <c r="K166" s="34" t="str">
        <f t="shared" si="32"/>
        <v/>
      </c>
      <c r="L166" s="26" t="str">
        <f t="shared" si="28"/>
        <v/>
      </c>
      <c r="M166" s="32"/>
      <c r="N166" s="190"/>
      <c r="O166" s="190"/>
      <c r="P166" s="190"/>
      <c r="Q166" s="190"/>
      <c r="R166" s="23"/>
    </row>
    <row r="167" spans="1:18">
      <c r="A167" s="27">
        <f t="shared" ca="1" si="33"/>
        <v>46004</v>
      </c>
      <c r="B167" s="20"/>
      <c r="C167" s="21"/>
      <c r="D167" s="20"/>
      <c r="E167" s="21"/>
      <c r="F167" s="22"/>
      <c r="G167" s="22"/>
      <c r="H167" s="34" t="str">
        <f t="shared" si="29"/>
        <v/>
      </c>
      <c r="I167" s="34" t="str">
        <f t="shared" si="30"/>
        <v/>
      </c>
      <c r="J167" s="34" t="str">
        <f t="shared" si="31"/>
        <v/>
      </c>
      <c r="K167" s="34" t="str">
        <f t="shared" si="32"/>
        <v/>
      </c>
      <c r="L167" s="26" t="str">
        <f t="shared" si="28"/>
        <v/>
      </c>
      <c r="M167" s="32"/>
      <c r="N167" s="190"/>
      <c r="O167" s="190"/>
      <c r="P167" s="190"/>
      <c r="Q167" s="190"/>
      <c r="R167" s="23"/>
    </row>
    <row r="168" spans="1:18">
      <c r="A168" s="27">
        <f t="shared" ca="1" si="33"/>
        <v>46005</v>
      </c>
      <c r="B168" s="20"/>
      <c r="C168" s="21"/>
      <c r="D168" s="20"/>
      <c r="E168" s="21"/>
      <c r="F168" s="22"/>
      <c r="G168" s="22"/>
      <c r="H168" s="34" t="str">
        <f t="shared" si="29"/>
        <v/>
      </c>
      <c r="I168" s="34" t="str">
        <f t="shared" si="30"/>
        <v/>
      </c>
      <c r="J168" s="34" t="str">
        <f t="shared" si="31"/>
        <v/>
      </c>
      <c r="K168" s="34" t="str">
        <f t="shared" si="32"/>
        <v/>
      </c>
      <c r="L168" s="26" t="str">
        <f t="shared" si="28"/>
        <v/>
      </c>
      <c r="M168" s="32"/>
      <c r="N168" s="190"/>
      <c r="O168" s="190"/>
      <c r="P168" s="190"/>
      <c r="Q168" s="190"/>
      <c r="R168" s="23"/>
    </row>
    <row r="169" spans="1:18">
      <c r="A169" s="27">
        <f t="shared" ca="1" si="33"/>
        <v>46006</v>
      </c>
      <c r="B169" s="20"/>
      <c r="C169" s="21"/>
      <c r="D169" s="20"/>
      <c r="E169" s="21"/>
      <c r="F169" s="22"/>
      <c r="G169" s="22"/>
      <c r="H169" s="34" t="str">
        <f t="shared" si="29"/>
        <v/>
      </c>
      <c r="I169" s="34" t="str">
        <f t="shared" si="30"/>
        <v/>
      </c>
      <c r="J169" s="34" t="str">
        <f t="shared" si="31"/>
        <v/>
      </c>
      <c r="K169" s="34" t="str">
        <f t="shared" si="32"/>
        <v/>
      </c>
      <c r="L169" s="26" t="str">
        <f t="shared" si="28"/>
        <v/>
      </c>
      <c r="M169" s="32"/>
      <c r="N169" s="190"/>
      <c r="O169" s="190"/>
      <c r="P169" s="190"/>
      <c r="Q169" s="190"/>
      <c r="R169" s="23"/>
    </row>
    <row r="170" spans="1:18">
      <c r="A170" s="27">
        <f t="shared" ca="1" si="33"/>
        <v>46007</v>
      </c>
      <c r="B170" s="20"/>
      <c r="C170" s="21"/>
      <c r="D170" s="20"/>
      <c r="E170" s="21"/>
      <c r="F170" s="22"/>
      <c r="G170" s="22"/>
      <c r="H170" s="34" t="str">
        <f t="shared" si="29"/>
        <v/>
      </c>
      <c r="I170" s="34" t="str">
        <f t="shared" si="30"/>
        <v/>
      </c>
      <c r="J170" s="34" t="str">
        <f t="shared" si="31"/>
        <v/>
      </c>
      <c r="K170" s="34" t="str">
        <f t="shared" si="32"/>
        <v/>
      </c>
      <c r="L170" s="26" t="str">
        <f t="shared" si="28"/>
        <v/>
      </c>
      <c r="M170" s="32"/>
      <c r="N170" s="190"/>
      <c r="O170" s="190"/>
      <c r="P170" s="190"/>
      <c r="Q170" s="190"/>
      <c r="R170" s="23"/>
    </row>
    <row r="171" spans="1:18">
      <c r="A171" s="27">
        <f t="shared" ca="1" si="33"/>
        <v>46008</v>
      </c>
      <c r="B171" s="20"/>
      <c r="C171" s="21"/>
      <c r="D171" s="20"/>
      <c r="E171" s="21"/>
      <c r="F171" s="22"/>
      <c r="G171" s="22"/>
      <c r="H171" s="34" t="str">
        <f t="shared" si="29"/>
        <v/>
      </c>
      <c r="I171" s="34" t="str">
        <f t="shared" si="30"/>
        <v/>
      </c>
      <c r="J171" s="34" t="str">
        <f t="shared" si="31"/>
        <v/>
      </c>
      <c r="K171" s="34" t="str">
        <f t="shared" si="32"/>
        <v/>
      </c>
      <c r="L171" s="26" t="str">
        <f t="shared" si="28"/>
        <v/>
      </c>
      <c r="M171" s="32"/>
      <c r="N171" s="190"/>
      <c r="O171" s="190"/>
      <c r="P171" s="190"/>
      <c r="Q171" s="190"/>
      <c r="R171" s="23"/>
    </row>
    <row r="172" spans="1:18">
      <c r="A172" s="27">
        <f t="shared" ca="1" si="33"/>
        <v>46009</v>
      </c>
      <c r="B172" s="20"/>
      <c r="C172" s="21"/>
      <c r="D172" s="20"/>
      <c r="E172" s="21"/>
      <c r="F172" s="22"/>
      <c r="G172" s="22"/>
      <c r="H172" s="34" t="str">
        <f t="shared" si="29"/>
        <v/>
      </c>
      <c r="I172" s="34" t="str">
        <f t="shared" si="30"/>
        <v/>
      </c>
      <c r="J172" s="34" t="str">
        <f t="shared" si="31"/>
        <v/>
      </c>
      <c r="K172" s="34" t="str">
        <f t="shared" si="32"/>
        <v/>
      </c>
      <c r="L172" s="26" t="str">
        <f t="shared" si="28"/>
        <v/>
      </c>
      <c r="M172" s="32"/>
      <c r="N172" s="190"/>
      <c r="O172" s="190"/>
      <c r="P172" s="190"/>
      <c r="Q172" s="190"/>
      <c r="R172" s="23"/>
    </row>
    <row r="173" spans="1:18">
      <c r="A173" s="27">
        <f t="shared" ca="1" si="33"/>
        <v>46010</v>
      </c>
      <c r="B173" s="20"/>
      <c r="C173" s="21"/>
      <c r="D173" s="20"/>
      <c r="E173" s="21"/>
      <c r="F173" s="22"/>
      <c r="G173" s="22"/>
      <c r="H173" s="34" t="str">
        <f t="shared" si="29"/>
        <v/>
      </c>
      <c r="I173" s="34" t="str">
        <f t="shared" si="30"/>
        <v/>
      </c>
      <c r="J173" s="34" t="str">
        <f t="shared" si="31"/>
        <v/>
      </c>
      <c r="K173" s="34" t="str">
        <f t="shared" si="32"/>
        <v/>
      </c>
      <c r="L173" s="26" t="str">
        <f t="shared" si="28"/>
        <v/>
      </c>
      <c r="M173" s="32"/>
      <c r="N173" s="190"/>
      <c r="O173" s="190"/>
      <c r="P173" s="190"/>
      <c r="Q173" s="190"/>
      <c r="R173" s="23"/>
    </row>
    <row r="174" spans="1:18">
      <c r="A174" s="27">
        <f t="shared" ca="1" si="33"/>
        <v>46011</v>
      </c>
      <c r="B174" s="20"/>
      <c r="C174" s="21"/>
      <c r="D174" s="20"/>
      <c r="E174" s="21"/>
      <c r="F174" s="22"/>
      <c r="G174" s="22"/>
      <c r="H174" s="34" t="str">
        <f t="shared" si="29"/>
        <v/>
      </c>
      <c r="I174" s="34" t="str">
        <f t="shared" si="30"/>
        <v/>
      </c>
      <c r="J174" s="34" t="str">
        <f t="shared" si="31"/>
        <v/>
      </c>
      <c r="K174" s="34" t="str">
        <f t="shared" si="32"/>
        <v/>
      </c>
      <c r="L174" s="26" t="str">
        <f t="shared" si="28"/>
        <v/>
      </c>
      <c r="M174" s="32"/>
      <c r="N174" s="190"/>
      <c r="O174" s="190"/>
      <c r="P174" s="190"/>
      <c r="Q174" s="190"/>
      <c r="R174" s="23"/>
    </row>
    <row r="175" spans="1:18">
      <c r="A175" s="27">
        <f t="shared" ca="1" si="33"/>
        <v>46012</v>
      </c>
      <c r="B175" s="20"/>
      <c r="C175" s="21"/>
      <c r="D175" s="20"/>
      <c r="E175" s="21"/>
      <c r="F175" s="22"/>
      <c r="G175" s="22"/>
      <c r="H175" s="34" t="str">
        <f t="shared" si="29"/>
        <v/>
      </c>
      <c r="I175" s="34" t="str">
        <f t="shared" si="30"/>
        <v/>
      </c>
      <c r="J175" s="34" t="str">
        <f t="shared" si="31"/>
        <v/>
      </c>
      <c r="K175" s="34" t="str">
        <f t="shared" si="32"/>
        <v/>
      </c>
      <c r="L175" s="26" t="str">
        <f t="shared" si="28"/>
        <v/>
      </c>
      <c r="M175" s="32"/>
      <c r="N175" s="190"/>
      <c r="O175" s="190"/>
      <c r="P175" s="190"/>
      <c r="Q175" s="190"/>
      <c r="R175" s="23"/>
    </row>
    <row r="176" spans="1:18">
      <c r="A176" s="27">
        <f t="shared" ca="1" si="33"/>
        <v>46013</v>
      </c>
      <c r="B176" s="20"/>
      <c r="C176" s="21"/>
      <c r="D176" s="20"/>
      <c r="E176" s="21"/>
      <c r="F176" s="22"/>
      <c r="G176" s="22"/>
      <c r="H176" s="34" t="str">
        <f t="shared" si="29"/>
        <v/>
      </c>
      <c r="I176" s="34" t="str">
        <f t="shared" si="30"/>
        <v/>
      </c>
      <c r="J176" s="34" t="str">
        <f t="shared" si="31"/>
        <v/>
      </c>
      <c r="K176" s="34" t="str">
        <f t="shared" si="32"/>
        <v/>
      </c>
      <c r="L176" s="26" t="str">
        <f t="shared" si="28"/>
        <v/>
      </c>
      <c r="M176" s="32"/>
      <c r="N176" s="190"/>
      <c r="O176" s="190"/>
      <c r="P176" s="190"/>
      <c r="Q176" s="190"/>
      <c r="R176" s="23"/>
    </row>
    <row r="177" spans="1:22">
      <c r="A177" s="27">
        <f t="shared" ca="1" si="33"/>
        <v>46014</v>
      </c>
      <c r="B177" s="20"/>
      <c r="C177" s="21"/>
      <c r="D177" s="20"/>
      <c r="E177" s="21"/>
      <c r="F177" s="22"/>
      <c r="G177" s="22"/>
      <c r="H177" s="34" t="str">
        <f t="shared" si="29"/>
        <v/>
      </c>
      <c r="I177" s="34" t="str">
        <f t="shared" si="30"/>
        <v/>
      </c>
      <c r="J177" s="34" t="str">
        <f t="shared" si="31"/>
        <v/>
      </c>
      <c r="K177" s="34" t="str">
        <f t="shared" si="32"/>
        <v/>
      </c>
      <c r="L177" s="26" t="str">
        <f t="shared" si="28"/>
        <v/>
      </c>
      <c r="M177" s="32"/>
      <c r="N177" s="190"/>
      <c r="O177" s="190"/>
      <c r="P177" s="190"/>
      <c r="Q177" s="190"/>
      <c r="R177" s="23"/>
    </row>
    <row r="178" spans="1:22">
      <c r="A178" s="27">
        <f t="shared" ca="1" si="33"/>
        <v>46015</v>
      </c>
      <c r="B178" s="20"/>
      <c r="C178" s="21"/>
      <c r="D178" s="20"/>
      <c r="E178" s="21"/>
      <c r="F178" s="22"/>
      <c r="G178" s="22"/>
      <c r="H178" s="34" t="str">
        <f t="shared" si="29"/>
        <v/>
      </c>
      <c r="I178" s="34" t="str">
        <f t="shared" si="30"/>
        <v/>
      </c>
      <c r="J178" s="34" t="str">
        <f t="shared" si="31"/>
        <v/>
      </c>
      <c r="K178" s="34" t="str">
        <f t="shared" si="32"/>
        <v/>
      </c>
      <c r="L178" s="26" t="str">
        <f t="shared" si="28"/>
        <v/>
      </c>
      <c r="M178" s="32"/>
      <c r="N178" s="190"/>
      <c r="O178" s="190"/>
      <c r="P178" s="190"/>
      <c r="Q178" s="190"/>
      <c r="R178" s="23"/>
    </row>
    <row r="179" spans="1:22">
      <c r="A179" s="27">
        <f t="shared" ca="1" si="33"/>
        <v>46016</v>
      </c>
      <c r="B179" s="20"/>
      <c r="C179" s="21"/>
      <c r="D179" s="20"/>
      <c r="E179" s="21"/>
      <c r="F179" s="22"/>
      <c r="G179" s="22"/>
      <c r="H179" s="34" t="str">
        <f t="shared" si="29"/>
        <v/>
      </c>
      <c r="I179" s="34" t="str">
        <f t="shared" si="30"/>
        <v/>
      </c>
      <c r="J179" s="34" t="str">
        <f t="shared" si="31"/>
        <v/>
      </c>
      <c r="K179" s="34" t="str">
        <f t="shared" si="32"/>
        <v/>
      </c>
      <c r="L179" s="26" t="str">
        <f t="shared" si="28"/>
        <v/>
      </c>
      <c r="M179" s="32"/>
      <c r="N179" s="190"/>
      <c r="O179" s="190"/>
      <c r="P179" s="190"/>
      <c r="Q179" s="190"/>
      <c r="R179" s="23"/>
    </row>
    <row r="180" spans="1:22">
      <c r="A180" s="27">
        <f t="shared" ca="1" si="33"/>
        <v>46017</v>
      </c>
      <c r="B180" s="20"/>
      <c r="C180" s="21"/>
      <c r="D180" s="20"/>
      <c r="E180" s="21"/>
      <c r="F180" s="22"/>
      <c r="G180" s="22"/>
      <c r="H180" s="34" t="str">
        <f t="shared" si="29"/>
        <v/>
      </c>
      <c r="I180" s="34" t="str">
        <f t="shared" si="30"/>
        <v/>
      </c>
      <c r="J180" s="34" t="str">
        <f t="shared" si="31"/>
        <v/>
      </c>
      <c r="K180" s="34" t="str">
        <f t="shared" si="32"/>
        <v/>
      </c>
      <c r="L180" s="26" t="str">
        <f t="shared" si="28"/>
        <v/>
      </c>
      <c r="M180" s="32"/>
      <c r="N180" s="190"/>
      <c r="O180" s="190"/>
      <c r="P180" s="190"/>
      <c r="Q180" s="190"/>
      <c r="R180" s="23"/>
    </row>
    <row r="181" spans="1:22">
      <c r="A181" s="27">
        <f t="shared" ca="1" si="33"/>
        <v>46018</v>
      </c>
      <c r="B181" s="20"/>
      <c r="C181" s="21"/>
      <c r="D181" s="20"/>
      <c r="E181" s="21"/>
      <c r="F181" s="22"/>
      <c r="G181" s="22"/>
      <c r="H181" s="34" t="str">
        <f t="shared" si="29"/>
        <v/>
      </c>
      <c r="I181" s="34" t="str">
        <f t="shared" si="30"/>
        <v/>
      </c>
      <c r="J181" s="34" t="str">
        <f t="shared" si="31"/>
        <v/>
      </c>
      <c r="K181" s="34" t="str">
        <f t="shared" si="32"/>
        <v/>
      </c>
      <c r="L181" s="26" t="str">
        <f t="shared" si="28"/>
        <v/>
      </c>
      <c r="M181" s="32"/>
      <c r="N181" s="190"/>
      <c r="O181" s="190"/>
      <c r="P181" s="190"/>
      <c r="Q181" s="190"/>
      <c r="R181" s="23"/>
    </row>
    <row r="182" spans="1:22">
      <c r="A182" s="27">
        <f t="shared" ca="1" si="33"/>
        <v>46019</v>
      </c>
      <c r="B182" s="20"/>
      <c r="C182" s="21"/>
      <c r="D182" s="20"/>
      <c r="E182" s="21"/>
      <c r="F182" s="22"/>
      <c r="G182" s="22"/>
      <c r="H182" s="34" t="str">
        <f t="shared" si="29"/>
        <v/>
      </c>
      <c r="I182" s="34" t="str">
        <f t="shared" si="30"/>
        <v/>
      </c>
      <c r="J182" s="34" t="str">
        <f t="shared" si="31"/>
        <v/>
      </c>
      <c r="K182" s="34" t="str">
        <f t="shared" si="32"/>
        <v/>
      </c>
      <c r="L182" s="26" t="str">
        <f t="shared" si="28"/>
        <v/>
      </c>
      <c r="M182" s="32"/>
      <c r="N182" s="190"/>
      <c r="O182" s="190"/>
      <c r="P182" s="190"/>
      <c r="Q182" s="190"/>
      <c r="R182" s="23"/>
    </row>
    <row r="183" spans="1:22">
      <c r="A183" s="27">
        <f t="shared" ca="1" si="33"/>
        <v>46020</v>
      </c>
      <c r="B183" s="20"/>
      <c r="C183" s="21"/>
      <c r="D183" s="20"/>
      <c r="E183" s="21"/>
      <c r="F183" s="22"/>
      <c r="G183" s="22"/>
      <c r="H183" s="34" t="str">
        <f t="shared" si="29"/>
        <v/>
      </c>
      <c r="I183" s="34" t="str">
        <f t="shared" si="30"/>
        <v/>
      </c>
      <c r="J183" s="34" t="str">
        <f t="shared" si="31"/>
        <v/>
      </c>
      <c r="K183" s="34" t="str">
        <f t="shared" si="32"/>
        <v/>
      </c>
      <c r="L183" s="26" t="str">
        <f t="shared" si="28"/>
        <v/>
      </c>
      <c r="M183" s="32"/>
      <c r="N183" s="190"/>
      <c r="O183" s="190"/>
      <c r="P183" s="190"/>
      <c r="Q183" s="190"/>
      <c r="R183" s="23"/>
    </row>
    <row r="184" spans="1:22">
      <c r="A184" s="27">
        <f t="shared" ca="1" si="33"/>
        <v>46021</v>
      </c>
      <c r="B184" s="20"/>
      <c r="C184" s="21"/>
      <c r="D184" s="20"/>
      <c r="E184" s="21"/>
      <c r="F184" s="22"/>
      <c r="G184" s="22"/>
      <c r="H184" s="34" t="str">
        <f t="shared" si="29"/>
        <v/>
      </c>
      <c r="I184" s="34" t="str">
        <f t="shared" si="30"/>
        <v/>
      </c>
      <c r="J184" s="34" t="str">
        <f t="shared" si="31"/>
        <v/>
      </c>
      <c r="K184" s="34" t="str">
        <f t="shared" si="32"/>
        <v/>
      </c>
      <c r="L184" s="26" t="str">
        <f t="shared" si="28"/>
        <v/>
      </c>
      <c r="M184" s="32"/>
      <c r="N184" s="190"/>
      <c r="O184" s="190"/>
      <c r="P184" s="190"/>
      <c r="Q184" s="190"/>
      <c r="R184" s="23"/>
    </row>
    <row r="185" spans="1:22">
      <c r="A185" s="27">
        <f t="shared" ca="1" si="33"/>
        <v>46022</v>
      </c>
      <c r="B185" s="20"/>
      <c r="C185" s="21"/>
      <c r="D185" s="20"/>
      <c r="E185" s="21"/>
      <c r="F185" s="22"/>
      <c r="G185" s="22"/>
      <c r="H185" s="34" t="str">
        <f t="shared" si="29"/>
        <v/>
      </c>
      <c r="I185" s="34" t="str">
        <f t="shared" si="30"/>
        <v/>
      </c>
      <c r="J185" s="34" t="str">
        <f t="shared" si="31"/>
        <v/>
      </c>
      <c r="K185" s="34" t="str">
        <f t="shared" si="32"/>
        <v/>
      </c>
      <c r="L185" s="26" t="str">
        <f t="shared" si="28"/>
        <v/>
      </c>
      <c r="M185" s="32"/>
      <c r="N185" s="190"/>
      <c r="O185" s="190"/>
      <c r="P185" s="190"/>
      <c r="Q185" s="190"/>
      <c r="R185" s="23"/>
    </row>
    <row r="186" spans="1:22">
      <c r="A186" s="5" t="s">
        <v>11</v>
      </c>
      <c r="B186" s="191"/>
      <c r="C186" s="192"/>
      <c r="D186" s="191"/>
      <c r="E186" s="192"/>
      <c r="F186" s="26" t="str">
        <f>IF(SUM($F155:$F185)=0,"",SUM($F155:$F185))</f>
        <v/>
      </c>
      <c r="G186" s="26" t="str">
        <f>IF(SUM($G155:$G185)=0,"",SUM($G155:$G185))</f>
        <v/>
      </c>
      <c r="H186" s="26" t="str">
        <f>IF(SUM(H155:H185)=0,"",SUM(H155:H185))</f>
        <v/>
      </c>
      <c r="I186" s="26" t="str">
        <f>IF(SUM(I155:I185)=0,"",SUM(I155:I185))</f>
        <v/>
      </c>
      <c r="J186" s="26" t="str">
        <f t="shared" ref="J186:K186" si="34">IF(SUM(J155:J185)=0,"",SUM(J155:J185))</f>
        <v/>
      </c>
      <c r="K186" s="26" t="str">
        <f t="shared" si="34"/>
        <v/>
      </c>
      <c r="L186" s="26" t="str">
        <f>IF(SUM($L155:$L185)=0,"",SUM($L155:$L185))</f>
        <v/>
      </c>
      <c r="M186" s="33"/>
      <c r="N186" s="193"/>
      <c r="O186" s="193"/>
      <c r="P186" s="193"/>
      <c r="Q186" s="193"/>
      <c r="R186" s="6"/>
    </row>
    <row r="188" spans="1:22" ht="27" customHeight="1">
      <c r="A188" s="194" t="s">
        <v>22</v>
      </c>
      <c r="B188" s="189" t="s">
        <v>103</v>
      </c>
      <c r="C188" s="189"/>
      <c r="D188" s="189"/>
      <c r="E188" s="189"/>
      <c r="F188" s="189" t="s">
        <v>23</v>
      </c>
      <c r="G188" s="189"/>
      <c r="H188" s="189" t="s">
        <v>88</v>
      </c>
      <c r="I188" s="189"/>
      <c r="J188" s="189"/>
      <c r="K188" s="189"/>
      <c r="L188" s="189" t="s">
        <v>87</v>
      </c>
      <c r="M188" s="195" t="s">
        <v>96</v>
      </c>
      <c r="N188" s="194" t="s">
        <v>25</v>
      </c>
      <c r="O188" s="194"/>
      <c r="P188" s="194"/>
      <c r="Q188" s="194"/>
      <c r="R188" s="189" t="s">
        <v>100</v>
      </c>
    </row>
    <row r="189" spans="1:22" ht="14.25" customHeight="1">
      <c r="A189" s="194"/>
      <c r="B189" s="189" t="s">
        <v>82</v>
      </c>
      <c r="C189" s="189"/>
      <c r="D189" s="189" t="s">
        <v>84</v>
      </c>
      <c r="E189" s="189"/>
      <c r="F189" s="189"/>
      <c r="G189" s="189"/>
      <c r="H189" s="189" t="s">
        <v>90</v>
      </c>
      <c r="I189" s="189"/>
      <c r="J189" s="189" t="s">
        <v>89</v>
      </c>
      <c r="K189" s="189"/>
      <c r="L189" s="189"/>
      <c r="M189" s="196"/>
      <c r="N189" s="194"/>
      <c r="O189" s="194"/>
      <c r="P189" s="194"/>
      <c r="Q189" s="194"/>
      <c r="R189" s="189"/>
    </row>
    <row r="190" spans="1:22">
      <c r="A190" s="194"/>
      <c r="B190" s="43" t="s">
        <v>26</v>
      </c>
      <c r="C190" s="43" t="s">
        <v>27</v>
      </c>
      <c r="D190" s="43" t="s">
        <v>26</v>
      </c>
      <c r="E190" s="43" t="s">
        <v>27</v>
      </c>
      <c r="F190" s="44" t="s">
        <v>85</v>
      </c>
      <c r="G190" s="44" t="s">
        <v>86</v>
      </c>
      <c r="H190" s="44" t="s">
        <v>81</v>
      </c>
      <c r="I190" s="44" t="s">
        <v>83</v>
      </c>
      <c r="J190" s="44" t="s">
        <v>81</v>
      </c>
      <c r="K190" s="44" t="s">
        <v>95</v>
      </c>
      <c r="L190" s="189"/>
      <c r="M190" s="197"/>
      <c r="N190" s="194"/>
      <c r="O190" s="194"/>
      <c r="P190" s="194"/>
      <c r="Q190" s="194"/>
      <c r="R190" s="194"/>
    </row>
    <row r="191" spans="1:22">
      <c r="A191" s="27" cm="1">
        <f t="array" aca="1" ref="A191" ca="1">DATE("2025","8"+5,IFERROR(INDIRECT(T1),"1"))</f>
        <v>46023</v>
      </c>
      <c r="B191" s="20"/>
      <c r="C191" s="21"/>
      <c r="D191" s="20"/>
      <c r="E191" s="21"/>
      <c r="F191" s="22"/>
      <c r="G191" s="22"/>
      <c r="H191" s="34" t="str">
        <f>IF(OR(B191="",LEFT(M191,1)="✓"),"",C191-B191-F191)</f>
        <v/>
      </c>
      <c r="I191" s="34" t="str">
        <f>IF(OR(D191="",LEFT(M191,1)="✓"),"",E191-D191-G191)</f>
        <v/>
      </c>
      <c r="J191" s="34" t="str">
        <f>IF(AND(B191&lt;&gt;"",M191="✓所定"),C191-B191-F191,"")</f>
        <v/>
      </c>
      <c r="K191" s="34" t="str">
        <f>IF(AND(B191&lt;&gt;"",M191="✓法定"),C191-B191-F191,"")</f>
        <v/>
      </c>
      <c r="L191" s="26" t="str">
        <f>IF(AND($B191="",$D191=""),"",($C191-$B191-$F191)+($E191-$D191-$G191))</f>
        <v/>
      </c>
      <c r="M191" s="32"/>
      <c r="N191" s="190"/>
      <c r="O191" s="190"/>
      <c r="P191" s="190"/>
      <c r="Q191" s="190"/>
      <c r="R191" s="23"/>
      <c r="V191" s="1" t="s">
        <v>171</v>
      </c>
    </row>
    <row r="192" spans="1:22">
      <c r="A192" s="27">
        <f ca="1">A191+1</f>
        <v>46024</v>
      </c>
      <c r="B192" s="20"/>
      <c r="C192" s="21"/>
      <c r="D192" s="20"/>
      <c r="E192" s="21"/>
      <c r="F192" s="22"/>
      <c r="G192" s="22"/>
      <c r="H192" s="34" t="str">
        <f t="shared" ref="H192:H221" si="35">IF(OR(B192="",LEFT(M192,1)="✓"),"",C192-B192-F192)</f>
        <v/>
      </c>
      <c r="I192" s="34" t="str">
        <f t="shared" ref="I192:I221" si="36">IF(OR(D192="",LEFT(M192,1)="✓"),"",E192-D192-G192)</f>
        <v/>
      </c>
      <c r="J192" s="34" t="str">
        <f t="shared" ref="J192:J221" si="37">IF(AND(B192&lt;&gt;"",M192="✓所定"),C192-B192-F192,"")</f>
        <v/>
      </c>
      <c r="K192" s="34" t="str">
        <f t="shared" ref="K192:K221" si="38">IF(AND(B192&lt;&gt;"",M192="✓法定"),C192-B192-F192,"")</f>
        <v/>
      </c>
      <c r="L192" s="26" t="str">
        <f t="shared" ref="L192:L221" si="39">IF(AND($B192="",$D192=""),"",($C192-$B192-$F192)+($E192-$D192-$G192))</f>
        <v/>
      </c>
      <c r="M192" s="32"/>
      <c r="N192" s="190"/>
      <c r="O192" s="190"/>
      <c r="P192" s="190"/>
      <c r="Q192" s="190"/>
      <c r="R192" s="23"/>
      <c r="V192" s="1" t="s">
        <v>172</v>
      </c>
    </row>
    <row r="193" spans="1:18">
      <c r="A193" s="27">
        <f t="shared" ref="A193:A221" ca="1" si="40">A192+1</f>
        <v>46025</v>
      </c>
      <c r="B193" s="20"/>
      <c r="C193" s="21"/>
      <c r="D193" s="20"/>
      <c r="E193" s="21"/>
      <c r="F193" s="22"/>
      <c r="G193" s="22"/>
      <c r="H193" s="34" t="str">
        <f t="shared" si="35"/>
        <v/>
      </c>
      <c r="I193" s="34" t="str">
        <f t="shared" si="36"/>
        <v/>
      </c>
      <c r="J193" s="34" t="str">
        <f t="shared" si="37"/>
        <v/>
      </c>
      <c r="K193" s="34" t="str">
        <f t="shared" si="38"/>
        <v/>
      </c>
      <c r="L193" s="26" t="str">
        <f t="shared" si="39"/>
        <v/>
      </c>
      <c r="M193" s="32"/>
      <c r="N193" s="190"/>
      <c r="O193" s="190"/>
      <c r="P193" s="190"/>
      <c r="Q193" s="190"/>
      <c r="R193" s="23"/>
    </row>
    <row r="194" spans="1:18">
      <c r="A194" s="27">
        <f t="shared" ca="1" si="40"/>
        <v>46026</v>
      </c>
      <c r="B194" s="20"/>
      <c r="C194" s="21"/>
      <c r="D194" s="20"/>
      <c r="E194" s="21"/>
      <c r="F194" s="22"/>
      <c r="G194" s="22"/>
      <c r="H194" s="34" t="str">
        <f t="shared" si="35"/>
        <v/>
      </c>
      <c r="I194" s="34" t="str">
        <f t="shared" si="36"/>
        <v/>
      </c>
      <c r="J194" s="34" t="str">
        <f t="shared" si="37"/>
        <v/>
      </c>
      <c r="K194" s="34" t="str">
        <f t="shared" si="38"/>
        <v/>
      </c>
      <c r="L194" s="26" t="str">
        <f t="shared" si="39"/>
        <v/>
      </c>
      <c r="M194" s="32"/>
      <c r="N194" s="190"/>
      <c r="O194" s="190"/>
      <c r="P194" s="190"/>
      <c r="Q194" s="190"/>
      <c r="R194" s="23"/>
    </row>
    <row r="195" spans="1:18">
      <c r="A195" s="27">
        <f t="shared" ca="1" si="40"/>
        <v>46027</v>
      </c>
      <c r="B195" s="20"/>
      <c r="C195" s="21"/>
      <c r="D195" s="20"/>
      <c r="E195" s="21"/>
      <c r="F195" s="22"/>
      <c r="G195" s="22"/>
      <c r="H195" s="34" t="str">
        <f t="shared" si="35"/>
        <v/>
      </c>
      <c r="I195" s="34" t="str">
        <f t="shared" si="36"/>
        <v/>
      </c>
      <c r="J195" s="34" t="str">
        <f t="shared" si="37"/>
        <v/>
      </c>
      <c r="K195" s="34" t="str">
        <f t="shared" si="38"/>
        <v/>
      </c>
      <c r="L195" s="26" t="str">
        <f t="shared" si="39"/>
        <v/>
      </c>
      <c r="M195" s="32"/>
      <c r="N195" s="190"/>
      <c r="O195" s="190"/>
      <c r="P195" s="190"/>
      <c r="Q195" s="190"/>
      <c r="R195" s="23"/>
    </row>
    <row r="196" spans="1:18">
      <c r="A196" s="27">
        <f t="shared" ca="1" si="40"/>
        <v>46028</v>
      </c>
      <c r="B196" s="20"/>
      <c r="C196" s="21"/>
      <c r="D196" s="20"/>
      <c r="E196" s="21"/>
      <c r="F196" s="22"/>
      <c r="G196" s="22"/>
      <c r="H196" s="34" t="str">
        <f t="shared" si="35"/>
        <v/>
      </c>
      <c r="I196" s="34" t="str">
        <f t="shared" si="36"/>
        <v/>
      </c>
      <c r="J196" s="34" t="str">
        <f t="shared" si="37"/>
        <v/>
      </c>
      <c r="K196" s="34" t="str">
        <f t="shared" si="38"/>
        <v/>
      </c>
      <c r="L196" s="26" t="str">
        <f t="shared" si="39"/>
        <v/>
      </c>
      <c r="M196" s="32"/>
      <c r="N196" s="190"/>
      <c r="O196" s="190"/>
      <c r="P196" s="190"/>
      <c r="Q196" s="190"/>
      <c r="R196" s="23"/>
    </row>
    <row r="197" spans="1:18">
      <c r="A197" s="27">
        <f t="shared" ca="1" si="40"/>
        <v>46029</v>
      </c>
      <c r="B197" s="20"/>
      <c r="C197" s="21"/>
      <c r="D197" s="20"/>
      <c r="E197" s="21"/>
      <c r="F197" s="22"/>
      <c r="G197" s="22"/>
      <c r="H197" s="34" t="str">
        <f t="shared" si="35"/>
        <v/>
      </c>
      <c r="I197" s="34" t="str">
        <f t="shared" si="36"/>
        <v/>
      </c>
      <c r="J197" s="34" t="str">
        <f t="shared" si="37"/>
        <v/>
      </c>
      <c r="K197" s="34" t="str">
        <f t="shared" si="38"/>
        <v/>
      </c>
      <c r="L197" s="26" t="str">
        <f t="shared" si="39"/>
        <v/>
      </c>
      <c r="M197" s="32"/>
      <c r="N197" s="190"/>
      <c r="O197" s="190"/>
      <c r="P197" s="190"/>
      <c r="Q197" s="190"/>
      <c r="R197" s="23"/>
    </row>
    <row r="198" spans="1:18">
      <c r="A198" s="27">
        <f t="shared" ca="1" si="40"/>
        <v>46030</v>
      </c>
      <c r="B198" s="20"/>
      <c r="C198" s="21"/>
      <c r="D198" s="20"/>
      <c r="E198" s="21"/>
      <c r="F198" s="22"/>
      <c r="G198" s="22"/>
      <c r="H198" s="34" t="str">
        <f t="shared" si="35"/>
        <v/>
      </c>
      <c r="I198" s="34" t="str">
        <f t="shared" si="36"/>
        <v/>
      </c>
      <c r="J198" s="34" t="str">
        <f t="shared" si="37"/>
        <v/>
      </c>
      <c r="K198" s="34" t="str">
        <f t="shared" si="38"/>
        <v/>
      </c>
      <c r="L198" s="26" t="str">
        <f t="shared" si="39"/>
        <v/>
      </c>
      <c r="M198" s="32"/>
      <c r="N198" s="190"/>
      <c r="O198" s="190"/>
      <c r="P198" s="190"/>
      <c r="Q198" s="190"/>
      <c r="R198" s="23"/>
    </row>
    <row r="199" spans="1:18">
      <c r="A199" s="27">
        <f t="shared" ca="1" si="40"/>
        <v>46031</v>
      </c>
      <c r="B199" s="20"/>
      <c r="C199" s="21"/>
      <c r="D199" s="20"/>
      <c r="E199" s="21"/>
      <c r="F199" s="22"/>
      <c r="G199" s="22"/>
      <c r="H199" s="34" t="str">
        <f t="shared" si="35"/>
        <v/>
      </c>
      <c r="I199" s="34" t="str">
        <f t="shared" si="36"/>
        <v/>
      </c>
      <c r="J199" s="34" t="str">
        <f t="shared" si="37"/>
        <v/>
      </c>
      <c r="K199" s="34" t="str">
        <f t="shared" si="38"/>
        <v/>
      </c>
      <c r="L199" s="26" t="str">
        <f t="shared" si="39"/>
        <v/>
      </c>
      <c r="M199" s="32"/>
      <c r="N199" s="190"/>
      <c r="O199" s="190"/>
      <c r="P199" s="190"/>
      <c r="Q199" s="190"/>
      <c r="R199" s="23"/>
    </row>
    <row r="200" spans="1:18">
      <c r="A200" s="27">
        <f t="shared" ca="1" si="40"/>
        <v>46032</v>
      </c>
      <c r="B200" s="20"/>
      <c r="C200" s="21"/>
      <c r="D200" s="20"/>
      <c r="E200" s="21"/>
      <c r="F200" s="22"/>
      <c r="G200" s="22"/>
      <c r="H200" s="34" t="str">
        <f t="shared" si="35"/>
        <v/>
      </c>
      <c r="I200" s="34" t="str">
        <f t="shared" si="36"/>
        <v/>
      </c>
      <c r="J200" s="34" t="str">
        <f t="shared" si="37"/>
        <v/>
      </c>
      <c r="K200" s="34" t="str">
        <f t="shared" si="38"/>
        <v/>
      </c>
      <c r="L200" s="26" t="str">
        <f t="shared" si="39"/>
        <v/>
      </c>
      <c r="M200" s="32"/>
      <c r="N200" s="190"/>
      <c r="O200" s="190"/>
      <c r="P200" s="190"/>
      <c r="Q200" s="190"/>
      <c r="R200" s="23"/>
    </row>
    <row r="201" spans="1:18">
      <c r="A201" s="27">
        <f t="shared" ca="1" si="40"/>
        <v>46033</v>
      </c>
      <c r="B201" s="20"/>
      <c r="C201" s="21"/>
      <c r="D201" s="20"/>
      <c r="E201" s="21"/>
      <c r="F201" s="22"/>
      <c r="G201" s="22"/>
      <c r="H201" s="34" t="str">
        <f t="shared" si="35"/>
        <v/>
      </c>
      <c r="I201" s="34" t="str">
        <f t="shared" si="36"/>
        <v/>
      </c>
      <c r="J201" s="34" t="str">
        <f t="shared" si="37"/>
        <v/>
      </c>
      <c r="K201" s="34" t="str">
        <f t="shared" si="38"/>
        <v/>
      </c>
      <c r="L201" s="26" t="str">
        <f t="shared" si="39"/>
        <v/>
      </c>
      <c r="M201" s="32"/>
      <c r="N201" s="190"/>
      <c r="O201" s="190"/>
      <c r="P201" s="190"/>
      <c r="Q201" s="190"/>
      <c r="R201" s="23"/>
    </row>
    <row r="202" spans="1:18">
      <c r="A202" s="27">
        <f t="shared" ca="1" si="40"/>
        <v>46034</v>
      </c>
      <c r="B202" s="20"/>
      <c r="C202" s="21"/>
      <c r="D202" s="20"/>
      <c r="E202" s="21"/>
      <c r="F202" s="22"/>
      <c r="G202" s="22"/>
      <c r="H202" s="34" t="str">
        <f t="shared" si="35"/>
        <v/>
      </c>
      <c r="I202" s="34" t="str">
        <f t="shared" si="36"/>
        <v/>
      </c>
      <c r="J202" s="34" t="str">
        <f t="shared" si="37"/>
        <v/>
      </c>
      <c r="K202" s="34" t="str">
        <f t="shared" si="38"/>
        <v/>
      </c>
      <c r="L202" s="26" t="str">
        <f t="shared" si="39"/>
        <v/>
      </c>
      <c r="M202" s="32"/>
      <c r="N202" s="190"/>
      <c r="O202" s="190"/>
      <c r="P202" s="190"/>
      <c r="Q202" s="190"/>
      <c r="R202" s="23"/>
    </row>
    <row r="203" spans="1:18">
      <c r="A203" s="27">
        <f t="shared" ca="1" si="40"/>
        <v>46035</v>
      </c>
      <c r="B203" s="20"/>
      <c r="C203" s="21"/>
      <c r="D203" s="20"/>
      <c r="E203" s="21"/>
      <c r="F203" s="22"/>
      <c r="G203" s="22"/>
      <c r="H203" s="34" t="str">
        <f t="shared" si="35"/>
        <v/>
      </c>
      <c r="I203" s="34" t="str">
        <f t="shared" si="36"/>
        <v/>
      </c>
      <c r="J203" s="34" t="str">
        <f t="shared" si="37"/>
        <v/>
      </c>
      <c r="K203" s="34" t="str">
        <f t="shared" si="38"/>
        <v/>
      </c>
      <c r="L203" s="26" t="str">
        <f t="shared" si="39"/>
        <v/>
      </c>
      <c r="M203" s="32"/>
      <c r="N203" s="190"/>
      <c r="O203" s="190"/>
      <c r="P203" s="190"/>
      <c r="Q203" s="190"/>
      <c r="R203" s="23"/>
    </row>
    <row r="204" spans="1:18">
      <c r="A204" s="27">
        <f t="shared" ca="1" si="40"/>
        <v>46036</v>
      </c>
      <c r="B204" s="20"/>
      <c r="C204" s="21"/>
      <c r="D204" s="20"/>
      <c r="E204" s="21"/>
      <c r="F204" s="22"/>
      <c r="G204" s="22"/>
      <c r="H204" s="34" t="str">
        <f t="shared" si="35"/>
        <v/>
      </c>
      <c r="I204" s="34" t="str">
        <f t="shared" si="36"/>
        <v/>
      </c>
      <c r="J204" s="34" t="str">
        <f t="shared" si="37"/>
        <v/>
      </c>
      <c r="K204" s="34" t="str">
        <f t="shared" si="38"/>
        <v/>
      </c>
      <c r="L204" s="26" t="str">
        <f t="shared" si="39"/>
        <v/>
      </c>
      <c r="M204" s="32"/>
      <c r="N204" s="190"/>
      <c r="O204" s="190"/>
      <c r="P204" s="190"/>
      <c r="Q204" s="190"/>
      <c r="R204" s="23"/>
    </row>
    <row r="205" spans="1:18">
      <c r="A205" s="27">
        <f t="shared" ca="1" si="40"/>
        <v>46037</v>
      </c>
      <c r="B205" s="20"/>
      <c r="C205" s="21"/>
      <c r="D205" s="20"/>
      <c r="E205" s="21"/>
      <c r="F205" s="22"/>
      <c r="G205" s="22"/>
      <c r="H205" s="34" t="str">
        <f t="shared" si="35"/>
        <v/>
      </c>
      <c r="I205" s="34" t="str">
        <f t="shared" si="36"/>
        <v/>
      </c>
      <c r="J205" s="34" t="str">
        <f t="shared" si="37"/>
        <v/>
      </c>
      <c r="K205" s="34" t="str">
        <f t="shared" si="38"/>
        <v/>
      </c>
      <c r="L205" s="26" t="str">
        <f t="shared" si="39"/>
        <v/>
      </c>
      <c r="M205" s="32"/>
      <c r="N205" s="190"/>
      <c r="O205" s="190"/>
      <c r="P205" s="190"/>
      <c r="Q205" s="190"/>
      <c r="R205" s="23"/>
    </row>
    <row r="206" spans="1:18">
      <c r="A206" s="27">
        <f t="shared" ca="1" si="40"/>
        <v>46038</v>
      </c>
      <c r="B206" s="20"/>
      <c r="C206" s="21"/>
      <c r="D206" s="20"/>
      <c r="E206" s="21"/>
      <c r="F206" s="22"/>
      <c r="G206" s="22"/>
      <c r="H206" s="34" t="str">
        <f t="shared" si="35"/>
        <v/>
      </c>
      <c r="I206" s="34" t="str">
        <f t="shared" si="36"/>
        <v/>
      </c>
      <c r="J206" s="34" t="str">
        <f t="shared" si="37"/>
        <v/>
      </c>
      <c r="K206" s="34" t="str">
        <f t="shared" si="38"/>
        <v/>
      </c>
      <c r="L206" s="26" t="str">
        <f t="shared" si="39"/>
        <v/>
      </c>
      <c r="M206" s="32"/>
      <c r="N206" s="190"/>
      <c r="O206" s="190"/>
      <c r="P206" s="190"/>
      <c r="Q206" s="190"/>
      <c r="R206" s="23"/>
    </row>
    <row r="207" spans="1:18">
      <c r="A207" s="27">
        <f t="shared" ca="1" si="40"/>
        <v>46039</v>
      </c>
      <c r="B207" s="20"/>
      <c r="C207" s="21"/>
      <c r="D207" s="20"/>
      <c r="E207" s="21"/>
      <c r="F207" s="22"/>
      <c r="G207" s="22"/>
      <c r="H207" s="34" t="str">
        <f t="shared" si="35"/>
        <v/>
      </c>
      <c r="I207" s="34" t="str">
        <f t="shared" si="36"/>
        <v/>
      </c>
      <c r="J207" s="34" t="str">
        <f t="shared" si="37"/>
        <v/>
      </c>
      <c r="K207" s="34" t="str">
        <f t="shared" si="38"/>
        <v/>
      </c>
      <c r="L207" s="26" t="str">
        <f t="shared" si="39"/>
        <v/>
      </c>
      <c r="M207" s="32"/>
      <c r="N207" s="190"/>
      <c r="O207" s="190"/>
      <c r="P207" s="190"/>
      <c r="Q207" s="190"/>
      <c r="R207" s="23"/>
    </row>
    <row r="208" spans="1:18">
      <c r="A208" s="27">
        <f t="shared" ca="1" si="40"/>
        <v>46040</v>
      </c>
      <c r="B208" s="20"/>
      <c r="C208" s="21"/>
      <c r="D208" s="20"/>
      <c r="E208" s="21"/>
      <c r="F208" s="22"/>
      <c r="G208" s="22"/>
      <c r="H208" s="34" t="str">
        <f t="shared" si="35"/>
        <v/>
      </c>
      <c r="I208" s="34" t="str">
        <f t="shared" si="36"/>
        <v/>
      </c>
      <c r="J208" s="34" t="str">
        <f t="shared" si="37"/>
        <v/>
      </c>
      <c r="K208" s="34" t="str">
        <f t="shared" si="38"/>
        <v/>
      </c>
      <c r="L208" s="26" t="str">
        <f t="shared" si="39"/>
        <v/>
      </c>
      <c r="M208" s="32"/>
      <c r="N208" s="190"/>
      <c r="O208" s="190"/>
      <c r="P208" s="190"/>
      <c r="Q208" s="190"/>
      <c r="R208" s="23"/>
    </row>
    <row r="209" spans="1:18">
      <c r="A209" s="27">
        <f t="shared" ca="1" si="40"/>
        <v>46041</v>
      </c>
      <c r="B209" s="20"/>
      <c r="C209" s="21"/>
      <c r="D209" s="20"/>
      <c r="E209" s="21"/>
      <c r="F209" s="22"/>
      <c r="G209" s="22"/>
      <c r="H209" s="34" t="str">
        <f t="shared" si="35"/>
        <v/>
      </c>
      <c r="I209" s="34" t="str">
        <f t="shared" si="36"/>
        <v/>
      </c>
      <c r="J209" s="34" t="str">
        <f t="shared" si="37"/>
        <v/>
      </c>
      <c r="K209" s="34" t="str">
        <f t="shared" si="38"/>
        <v/>
      </c>
      <c r="L209" s="26" t="str">
        <f t="shared" si="39"/>
        <v/>
      </c>
      <c r="M209" s="32"/>
      <c r="N209" s="190"/>
      <c r="O209" s="190"/>
      <c r="P209" s="190"/>
      <c r="Q209" s="190"/>
      <c r="R209" s="23"/>
    </row>
    <row r="210" spans="1:18">
      <c r="A210" s="27">
        <f t="shared" ca="1" si="40"/>
        <v>46042</v>
      </c>
      <c r="B210" s="20"/>
      <c r="C210" s="21"/>
      <c r="D210" s="20"/>
      <c r="E210" s="21"/>
      <c r="F210" s="22"/>
      <c r="G210" s="22"/>
      <c r="H210" s="34" t="str">
        <f t="shared" si="35"/>
        <v/>
      </c>
      <c r="I210" s="34" t="str">
        <f t="shared" si="36"/>
        <v/>
      </c>
      <c r="J210" s="34" t="str">
        <f t="shared" si="37"/>
        <v/>
      </c>
      <c r="K210" s="34" t="str">
        <f t="shared" si="38"/>
        <v/>
      </c>
      <c r="L210" s="26" t="str">
        <f t="shared" si="39"/>
        <v/>
      </c>
      <c r="M210" s="32"/>
      <c r="N210" s="190"/>
      <c r="O210" s="190"/>
      <c r="P210" s="190"/>
      <c r="Q210" s="190"/>
      <c r="R210" s="23"/>
    </row>
    <row r="211" spans="1:18">
      <c r="A211" s="27">
        <f t="shared" ca="1" si="40"/>
        <v>46043</v>
      </c>
      <c r="B211" s="20"/>
      <c r="C211" s="21"/>
      <c r="D211" s="20"/>
      <c r="E211" s="21"/>
      <c r="F211" s="22"/>
      <c r="G211" s="22"/>
      <c r="H211" s="34" t="str">
        <f t="shared" si="35"/>
        <v/>
      </c>
      <c r="I211" s="34" t="str">
        <f t="shared" si="36"/>
        <v/>
      </c>
      <c r="J211" s="34" t="str">
        <f t="shared" si="37"/>
        <v/>
      </c>
      <c r="K211" s="34" t="str">
        <f t="shared" si="38"/>
        <v/>
      </c>
      <c r="L211" s="26" t="str">
        <f t="shared" si="39"/>
        <v/>
      </c>
      <c r="M211" s="32"/>
      <c r="N211" s="190"/>
      <c r="O211" s="190"/>
      <c r="P211" s="190"/>
      <c r="Q211" s="190"/>
      <c r="R211" s="23"/>
    </row>
    <row r="212" spans="1:18">
      <c r="A212" s="27">
        <f t="shared" ca="1" si="40"/>
        <v>46044</v>
      </c>
      <c r="B212" s="20"/>
      <c r="C212" s="21"/>
      <c r="D212" s="20"/>
      <c r="E212" s="21"/>
      <c r="F212" s="22"/>
      <c r="G212" s="22"/>
      <c r="H212" s="34" t="str">
        <f t="shared" si="35"/>
        <v/>
      </c>
      <c r="I212" s="34" t="str">
        <f t="shared" si="36"/>
        <v/>
      </c>
      <c r="J212" s="34" t="str">
        <f t="shared" si="37"/>
        <v/>
      </c>
      <c r="K212" s="34" t="str">
        <f t="shared" si="38"/>
        <v/>
      </c>
      <c r="L212" s="26" t="str">
        <f t="shared" si="39"/>
        <v/>
      </c>
      <c r="M212" s="32"/>
      <c r="N212" s="190"/>
      <c r="O212" s="190"/>
      <c r="P212" s="190"/>
      <c r="Q212" s="190"/>
      <c r="R212" s="23"/>
    </row>
    <row r="213" spans="1:18">
      <c r="A213" s="27">
        <f t="shared" ca="1" si="40"/>
        <v>46045</v>
      </c>
      <c r="B213" s="20"/>
      <c r="C213" s="21"/>
      <c r="D213" s="20"/>
      <c r="E213" s="21"/>
      <c r="F213" s="22"/>
      <c r="G213" s="22"/>
      <c r="H213" s="34" t="str">
        <f t="shared" si="35"/>
        <v/>
      </c>
      <c r="I213" s="34" t="str">
        <f t="shared" si="36"/>
        <v/>
      </c>
      <c r="J213" s="34" t="str">
        <f t="shared" si="37"/>
        <v/>
      </c>
      <c r="K213" s="34" t="str">
        <f t="shared" si="38"/>
        <v/>
      </c>
      <c r="L213" s="26" t="str">
        <f t="shared" si="39"/>
        <v/>
      </c>
      <c r="M213" s="32"/>
      <c r="N213" s="190"/>
      <c r="O213" s="190"/>
      <c r="P213" s="190"/>
      <c r="Q213" s="190"/>
      <c r="R213" s="23"/>
    </row>
    <row r="214" spans="1:18">
      <c r="A214" s="27">
        <f t="shared" ca="1" si="40"/>
        <v>46046</v>
      </c>
      <c r="B214" s="20"/>
      <c r="C214" s="21"/>
      <c r="D214" s="20"/>
      <c r="E214" s="21"/>
      <c r="F214" s="22"/>
      <c r="G214" s="22"/>
      <c r="H214" s="34" t="str">
        <f t="shared" si="35"/>
        <v/>
      </c>
      <c r="I214" s="34" t="str">
        <f t="shared" si="36"/>
        <v/>
      </c>
      <c r="J214" s="34" t="str">
        <f t="shared" si="37"/>
        <v/>
      </c>
      <c r="K214" s="34" t="str">
        <f t="shared" si="38"/>
        <v/>
      </c>
      <c r="L214" s="26" t="str">
        <f t="shared" si="39"/>
        <v/>
      </c>
      <c r="M214" s="32"/>
      <c r="N214" s="190"/>
      <c r="O214" s="190"/>
      <c r="P214" s="190"/>
      <c r="Q214" s="190"/>
      <c r="R214" s="23"/>
    </row>
    <row r="215" spans="1:18">
      <c r="A215" s="27">
        <f t="shared" ca="1" si="40"/>
        <v>46047</v>
      </c>
      <c r="B215" s="20"/>
      <c r="C215" s="21"/>
      <c r="D215" s="20"/>
      <c r="E215" s="21"/>
      <c r="F215" s="22"/>
      <c r="G215" s="22"/>
      <c r="H215" s="34" t="str">
        <f t="shared" si="35"/>
        <v/>
      </c>
      <c r="I215" s="34" t="str">
        <f t="shared" si="36"/>
        <v/>
      </c>
      <c r="J215" s="34" t="str">
        <f t="shared" si="37"/>
        <v/>
      </c>
      <c r="K215" s="34" t="str">
        <f t="shared" si="38"/>
        <v/>
      </c>
      <c r="L215" s="26" t="str">
        <f t="shared" si="39"/>
        <v/>
      </c>
      <c r="M215" s="32"/>
      <c r="N215" s="190"/>
      <c r="O215" s="190"/>
      <c r="P215" s="190"/>
      <c r="Q215" s="190"/>
      <c r="R215" s="23"/>
    </row>
    <row r="216" spans="1:18">
      <c r="A216" s="27">
        <f t="shared" ca="1" si="40"/>
        <v>46048</v>
      </c>
      <c r="B216" s="20"/>
      <c r="C216" s="21"/>
      <c r="D216" s="20"/>
      <c r="E216" s="21"/>
      <c r="F216" s="22"/>
      <c r="G216" s="22"/>
      <c r="H216" s="34" t="str">
        <f t="shared" si="35"/>
        <v/>
      </c>
      <c r="I216" s="34" t="str">
        <f t="shared" si="36"/>
        <v/>
      </c>
      <c r="J216" s="34" t="str">
        <f t="shared" si="37"/>
        <v/>
      </c>
      <c r="K216" s="34" t="str">
        <f t="shared" si="38"/>
        <v/>
      </c>
      <c r="L216" s="26" t="str">
        <f t="shared" si="39"/>
        <v/>
      </c>
      <c r="M216" s="32"/>
      <c r="N216" s="190"/>
      <c r="O216" s="190"/>
      <c r="P216" s="190"/>
      <c r="Q216" s="190"/>
      <c r="R216" s="23"/>
    </row>
    <row r="217" spans="1:18">
      <c r="A217" s="27">
        <f t="shared" ca="1" si="40"/>
        <v>46049</v>
      </c>
      <c r="B217" s="20"/>
      <c r="C217" s="21"/>
      <c r="D217" s="20"/>
      <c r="E217" s="21"/>
      <c r="F217" s="22"/>
      <c r="G217" s="22"/>
      <c r="H217" s="34" t="str">
        <f t="shared" si="35"/>
        <v/>
      </c>
      <c r="I217" s="34" t="str">
        <f t="shared" si="36"/>
        <v/>
      </c>
      <c r="J217" s="34" t="str">
        <f t="shared" si="37"/>
        <v/>
      </c>
      <c r="K217" s="34" t="str">
        <f t="shared" si="38"/>
        <v/>
      </c>
      <c r="L217" s="26" t="str">
        <f t="shared" si="39"/>
        <v/>
      </c>
      <c r="M217" s="32"/>
      <c r="N217" s="190"/>
      <c r="O217" s="190"/>
      <c r="P217" s="190"/>
      <c r="Q217" s="190"/>
      <c r="R217" s="23"/>
    </row>
    <row r="218" spans="1:18">
      <c r="A218" s="27">
        <f t="shared" ca="1" si="40"/>
        <v>46050</v>
      </c>
      <c r="B218" s="20"/>
      <c r="C218" s="21"/>
      <c r="D218" s="20"/>
      <c r="E218" s="21"/>
      <c r="F218" s="22"/>
      <c r="G218" s="22"/>
      <c r="H218" s="34" t="str">
        <f t="shared" si="35"/>
        <v/>
      </c>
      <c r="I218" s="34" t="str">
        <f t="shared" si="36"/>
        <v/>
      </c>
      <c r="J218" s="34" t="str">
        <f t="shared" si="37"/>
        <v/>
      </c>
      <c r="K218" s="34" t="str">
        <f t="shared" si="38"/>
        <v/>
      </c>
      <c r="L218" s="26" t="str">
        <f t="shared" si="39"/>
        <v/>
      </c>
      <c r="M218" s="32"/>
      <c r="N218" s="190"/>
      <c r="O218" s="190"/>
      <c r="P218" s="190"/>
      <c r="Q218" s="190"/>
      <c r="R218" s="23"/>
    </row>
    <row r="219" spans="1:18">
      <c r="A219" s="27">
        <f t="shared" ca="1" si="40"/>
        <v>46051</v>
      </c>
      <c r="B219" s="20"/>
      <c r="C219" s="21"/>
      <c r="D219" s="20"/>
      <c r="E219" s="21"/>
      <c r="F219" s="22"/>
      <c r="G219" s="22"/>
      <c r="H219" s="34" t="str">
        <f t="shared" si="35"/>
        <v/>
      </c>
      <c r="I219" s="34" t="str">
        <f t="shared" si="36"/>
        <v/>
      </c>
      <c r="J219" s="34" t="str">
        <f t="shared" si="37"/>
        <v/>
      </c>
      <c r="K219" s="34" t="str">
        <f t="shared" si="38"/>
        <v/>
      </c>
      <c r="L219" s="26" t="str">
        <f t="shared" si="39"/>
        <v/>
      </c>
      <c r="M219" s="32"/>
      <c r="N219" s="190"/>
      <c r="O219" s="190"/>
      <c r="P219" s="190"/>
      <c r="Q219" s="190"/>
      <c r="R219" s="23"/>
    </row>
    <row r="220" spans="1:18">
      <c r="A220" s="27">
        <f t="shared" ca="1" si="40"/>
        <v>46052</v>
      </c>
      <c r="B220" s="20"/>
      <c r="C220" s="21"/>
      <c r="D220" s="20"/>
      <c r="E220" s="21"/>
      <c r="F220" s="22"/>
      <c r="G220" s="22"/>
      <c r="H220" s="34" t="str">
        <f t="shared" si="35"/>
        <v/>
      </c>
      <c r="I220" s="34" t="str">
        <f t="shared" si="36"/>
        <v/>
      </c>
      <c r="J220" s="34" t="str">
        <f t="shared" si="37"/>
        <v/>
      </c>
      <c r="K220" s="34" t="str">
        <f t="shared" si="38"/>
        <v/>
      </c>
      <c r="L220" s="26" t="str">
        <f t="shared" si="39"/>
        <v/>
      </c>
      <c r="M220" s="32"/>
      <c r="N220" s="190"/>
      <c r="O220" s="190"/>
      <c r="P220" s="190"/>
      <c r="Q220" s="190"/>
      <c r="R220" s="23"/>
    </row>
    <row r="221" spans="1:18">
      <c r="A221" s="27">
        <f t="shared" ca="1" si="40"/>
        <v>46053</v>
      </c>
      <c r="B221" s="20"/>
      <c r="C221" s="21"/>
      <c r="D221" s="20"/>
      <c r="E221" s="21"/>
      <c r="F221" s="22"/>
      <c r="G221" s="22"/>
      <c r="H221" s="34" t="str">
        <f t="shared" si="35"/>
        <v/>
      </c>
      <c r="I221" s="34" t="str">
        <f t="shared" si="36"/>
        <v/>
      </c>
      <c r="J221" s="34" t="str">
        <f t="shared" si="37"/>
        <v/>
      </c>
      <c r="K221" s="34" t="str">
        <f t="shared" si="38"/>
        <v/>
      </c>
      <c r="L221" s="26" t="str">
        <f t="shared" si="39"/>
        <v/>
      </c>
      <c r="M221" s="32"/>
      <c r="N221" s="190"/>
      <c r="O221" s="190"/>
      <c r="P221" s="190"/>
      <c r="Q221" s="190"/>
      <c r="R221" s="23"/>
    </row>
    <row r="222" spans="1:18">
      <c r="A222" s="5" t="s">
        <v>11</v>
      </c>
      <c r="B222" s="191"/>
      <c r="C222" s="192"/>
      <c r="D222" s="191"/>
      <c r="E222" s="192"/>
      <c r="F222" s="26" t="str">
        <f>IF(SUM($F191:$F221)=0,"",SUM($F191:$F221))</f>
        <v/>
      </c>
      <c r="G222" s="26" t="str">
        <f>IF(SUM($G191:$G221)=0,"",SUM($G191:$G221))</f>
        <v/>
      </c>
      <c r="H222" s="26" t="str">
        <f>IF(SUM(H191:H221)=0,"",SUM(H191:H221))</f>
        <v/>
      </c>
      <c r="I222" s="26" t="str">
        <f>IF(SUM(I191:I221)=0,"",SUM(I191:I221))</f>
        <v/>
      </c>
      <c r="J222" s="26" t="str">
        <f t="shared" ref="J222:K222" si="41">IF(SUM(J191:J221)=0,"",SUM(J191:J221))</f>
        <v/>
      </c>
      <c r="K222" s="26" t="str">
        <f t="shared" si="41"/>
        <v/>
      </c>
      <c r="L222" s="26" t="str">
        <f>IF(SUM($L191:$L221)=0,"",SUM($L191:$L221))</f>
        <v/>
      </c>
      <c r="M222" s="33"/>
      <c r="N222" s="193"/>
      <c r="O222" s="193"/>
      <c r="P222" s="193"/>
      <c r="Q222" s="193"/>
      <c r="R222" s="6"/>
    </row>
    <row r="224" spans="1:18" ht="27" customHeight="1">
      <c r="A224" s="194" t="s">
        <v>22</v>
      </c>
      <c r="B224" s="189" t="s">
        <v>103</v>
      </c>
      <c r="C224" s="189"/>
      <c r="D224" s="189"/>
      <c r="E224" s="189"/>
      <c r="F224" s="189" t="s">
        <v>23</v>
      </c>
      <c r="G224" s="189"/>
      <c r="H224" s="189" t="s">
        <v>88</v>
      </c>
      <c r="I224" s="189"/>
      <c r="J224" s="189"/>
      <c r="K224" s="189"/>
      <c r="L224" s="189" t="s">
        <v>87</v>
      </c>
      <c r="M224" s="195" t="s">
        <v>96</v>
      </c>
      <c r="N224" s="194" t="s">
        <v>25</v>
      </c>
      <c r="O224" s="194"/>
      <c r="P224" s="194"/>
      <c r="Q224" s="194"/>
      <c r="R224" s="189" t="s">
        <v>100</v>
      </c>
    </row>
    <row r="225" spans="1:22" ht="14.25" customHeight="1">
      <c r="A225" s="194"/>
      <c r="B225" s="189" t="s">
        <v>82</v>
      </c>
      <c r="C225" s="189"/>
      <c r="D225" s="189" t="s">
        <v>84</v>
      </c>
      <c r="E225" s="189"/>
      <c r="F225" s="189"/>
      <c r="G225" s="189"/>
      <c r="H225" s="189" t="s">
        <v>90</v>
      </c>
      <c r="I225" s="189"/>
      <c r="J225" s="189" t="s">
        <v>89</v>
      </c>
      <c r="K225" s="189"/>
      <c r="L225" s="189"/>
      <c r="M225" s="196"/>
      <c r="N225" s="194"/>
      <c r="O225" s="194"/>
      <c r="P225" s="194"/>
      <c r="Q225" s="194"/>
      <c r="R225" s="189"/>
    </row>
    <row r="226" spans="1:22">
      <c r="A226" s="194"/>
      <c r="B226" s="43" t="s">
        <v>26</v>
      </c>
      <c r="C226" s="43" t="s">
        <v>27</v>
      </c>
      <c r="D226" s="43" t="s">
        <v>26</v>
      </c>
      <c r="E226" s="43" t="s">
        <v>27</v>
      </c>
      <c r="F226" s="44" t="s">
        <v>85</v>
      </c>
      <c r="G226" s="44" t="s">
        <v>86</v>
      </c>
      <c r="H226" s="44" t="s">
        <v>81</v>
      </c>
      <c r="I226" s="44" t="s">
        <v>83</v>
      </c>
      <c r="J226" s="44" t="s">
        <v>81</v>
      </c>
      <c r="K226" s="44" t="s">
        <v>95</v>
      </c>
      <c r="L226" s="189"/>
      <c r="M226" s="197"/>
      <c r="N226" s="194"/>
      <c r="O226" s="194"/>
      <c r="P226" s="194"/>
      <c r="Q226" s="194"/>
      <c r="R226" s="194"/>
    </row>
    <row r="227" spans="1:22">
      <c r="A227" s="27" cm="1">
        <f t="array" aca="1" ref="A227" ca="1">DATE("2025","8"+6,IFERROR(INDIRECT(T1),"1"))</f>
        <v>46054</v>
      </c>
      <c r="B227" s="20"/>
      <c r="C227" s="21"/>
      <c r="D227" s="20"/>
      <c r="E227" s="21"/>
      <c r="F227" s="22"/>
      <c r="G227" s="22"/>
      <c r="H227" s="34" t="str">
        <f>IF(OR(B227="",LEFT(M227,1)="✓"),"",C227-B227-F227)</f>
        <v/>
      </c>
      <c r="I227" s="34" t="str">
        <f>IF(OR(D227="",LEFT(M227,1)="✓"),"",E227-D227-G227)</f>
        <v/>
      </c>
      <c r="J227" s="34" t="str">
        <f>IF(AND(B227&lt;&gt;"",M227="✓所定"),C227-B227-F227,"")</f>
        <v/>
      </c>
      <c r="K227" s="34" t="str">
        <f>IF(AND(B227&lt;&gt;"",M227="✓法定"),C227-B227-F227,"")</f>
        <v/>
      </c>
      <c r="L227" s="26" t="str">
        <f t="shared" ref="L227:L253" si="42">IF(AND($B227="",$D227=""),"",($C227-$B227-$F227)+($E227-$D227-$G227))</f>
        <v/>
      </c>
      <c r="M227" s="32"/>
      <c r="N227" s="190"/>
      <c r="O227" s="190"/>
      <c r="P227" s="190"/>
      <c r="Q227" s="190"/>
      <c r="R227" s="23"/>
      <c r="V227" s="1" t="s">
        <v>171</v>
      </c>
    </row>
    <row r="228" spans="1:22">
      <c r="A228" s="27">
        <f ca="1">A227+1</f>
        <v>46055</v>
      </c>
      <c r="B228" s="20"/>
      <c r="C228" s="21"/>
      <c r="D228" s="20"/>
      <c r="E228" s="21"/>
      <c r="F228" s="22"/>
      <c r="G228" s="22"/>
      <c r="H228" s="34" t="str">
        <f t="shared" ref="H228:H257" si="43">IF(OR(B228="",LEFT(M228,1)="✓"),"",C228-B228-F228)</f>
        <v/>
      </c>
      <c r="I228" s="34" t="str">
        <f t="shared" ref="I228:I257" si="44">IF(OR(D228="",LEFT(M228,1)="✓"),"",E228-D228-G228)</f>
        <v/>
      </c>
      <c r="J228" s="34" t="str">
        <f t="shared" ref="J228:J257" si="45">IF(AND(B228&lt;&gt;"",M228="✓所定"),C228-B228-F228,"")</f>
        <v/>
      </c>
      <c r="K228" s="34" t="str">
        <f t="shared" ref="K228:K257" si="46">IF(AND(B228&lt;&gt;"",M228="✓法定"),C228-B228-F228,"")</f>
        <v/>
      </c>
      <c r="L228" s="26" t="str">
        <f t="shared" si="42"/>
        <v/>
      </c>
      <c r="M228" s="32"/>
      <c r="N228" s="190"/>
      <c r="O228" s="190"/>
      <c r="P228" s="190"/>
      <c r="Q228" s="190"/>
      <c r="R228" s="23"/>
      <c r="V228" s="1" t="s">
        <v>172</v>
      </c>
    </row>
    <row r="229" spans="1:22">
      <c r="A229" s="27">
        <f t="shared" ref="A229:A257" ca="1" si="47">A228+1</f>
        <v>46056</v>
      </c>
      <c r="B229" s="20"/>
      <c r="C229" s="21"/>
      <c r="D229" s="20"/>
      <c r="E229" s="21"/>
      <c r="F229" s="22"/>
      <c r="G229" s="22"/>
      <c r="H229" s="34" t="str">
        <f t="shared" si="43"/>
        <v/>
      </c>
      <c r="I229" s="34" t="str">
        <f t="shared" si="44"/>
        <v/>
      </c>
      <c r="J229" s="34" t="str">
        <f t="shared" si="45"/>
        <v/>
      </c>
      <c r="K229" s="34" t="str">
        <f t="shared" si="46"/>
        <v/>
      </c>
      <c r="L229" s="26" t="str">
        <f t="shared" si="42"/>
        <v/>
      </c>
      <c r="M229" s="32"/>
      <c r="N229" s="190"/>
      <c r="O229" s="190"/>
      <c r="P229" s="190"/>
      <c r="Q229" s="190"/>
      <c r="R229" s="23"/>
    </row>
    <row r="230" spans="1:22">
      <c r="A230" s="27">
        <f t="shared" ca="1" si="47"/>
        <v>46057</v>
      </c>
      <c r="B230" s="20"/>
      <c r="C230" s="21"/>
      <c r="D230" s="20"/>
      <c r="E230" s="21"/>
      <c r="F230" s="22"/>
      <c r="G230" s="22"/>
      <c r="H230" s="34" t="str">
        <f t="shared" si="43"/>
        <v/>
      </c>
      <c r="I230" s="34" t="str">
        <f t="shared" si="44"/>
        <v/>
      </c>
      <c r="J230" s="34" t="str">
        <f t="shared" si="45"/>
        <v/>
      </c>
      <c r="K230" s="34" t="str">
        <f t="shared" si="46"/>
        <v/>
      </c>
      <c r="L230" s="26" t="str">
        <f t="shared" si="42"/>
        <v/>
      </c>
      <c r="M230" s="32"/>
      <c r="N230" s="190"/>
      <c r="O230" s="190"/>
      <c r="P230" s="190"/>
      <c r="Q230" s="190"/>
      <c r="R230" s="23"/>
    </row>
    <row r="231" spans="1:22">
      <c r="A231" s="27">
        <f t="shared" ca="1" si="47"/>
        <v>46058</v>
      </c>
      <c r="B231" s="20"/>
      <c r="C231" s="21"/>
      <c r="D231" s="20"/>
      <c r="E231" s="21"/>
      <c r="F231" s="22"/>
      <c r="G231" s="22"/>
      <c r="H231" s="34" t="str">
        <f t="shared" si="43"/>
        <v/>
      </c>
      <c r="I231" s="34" t="str">
        <f t="shared" si="44"/>
        <v/>
      </c>
      <c r="J231" s="34" t="str">
        <f t="shared" si="45"/>
        <v/>
      </c>
      <c r="K231" s="34" t="str">
        <f t="shared" si="46"/>
        <v/>
      </c>
      <c r="L231" s="26" t="str">
        <f t="shared" si="42"/>
        <v/>
      </c>
      <c r="M231" s="32"/>
      <c r="N231" s="190"/>
      <c r="O231" s="190"/>
      <c r="P231" s="190"/>
      <c r="Q231" s="190"/>
      <c r="R231" s="23"/>
    </row>
    <row r="232" spans="1:22">
      <c r="A232" s="27">
        <f t="shared" ca="1" si="47"/>
        <v>46059</v>
      </c>
      <c r="B232" s="20"/>
      <c r="C232" s="21"/>
      <c r="D232" s="20"/>
      <c r="E232" s="21"/>
      <c r="F232" s="22"/>
      <c r="G232" s="22"/>
      <c r="H232" s="34" t="str">
        <f t="shared" si="43"/>
        <v/>
      </c>
      <c r="I232" s="34" t="str">
        <f t="shared" si="44"/>
        <v/>
      </c>
      <c r="J232" s="34" t="str">
        <f t="shared" si="45"/>
        <v/>
      </c>
      <c r="K232" s="34" t="str">
        <f t="shared" si="46"/>
        <v/>
      </c>
      <c r="L232" s="26" t="str">
        <f t="shared" si="42"/>
        <v/>
      </c>
      <c r="M232" s="32"/>
      <c r="N232" s="190"/>
      <c r="O232" s="190"/>
      <c r="P232" s="190"/>
      <c r="Q232" s="190"/>
      <c r="R232" s="23"/>
    </row>
    <row r="233" spans="1:22">
      <c r="A233" s="27">
        <f t="shared" ca="1" si="47"/>
        <v>46060</v>
      </c>
      <c r="B233" s="20"/>
      <c r="C233" s="21"/>
      <c r="D233" s="20"/>
      <c r="E233" s="21"/>
      <c r="F233" s="22"/>
      <c r="G233" s="22"/>
      <c r="H233" s="34" t="str">
        <f t="shared" si="43"/>
        <v/>
      </c>
      <c r="I233" s="34" t="str">
        <f t="shared" si="44"/>
        <v/>
      </c>
      <c r="J233" s="34" t="str">
        <f t="shared" si="45"/>
        <v/>
      </c>
      <c r="K233" s="34" t="str">
        <f t="shared" si="46"/>
        <v/>
      </c>
      <c r="L233" s="26" t="str">
        <f t="shared" si="42"/>
        <v/>
      </c>
      <c r="M233" s="32"/>
      <c r="N233" s="190"/>
      <c r="O233" s="190"/>
      <c r="P233" s="190"/>
      <c r="Q233" s="190"/>
      <c r="R233" s="23"/>
    </row>
    <row r="234" spans="1:22">
      <c r="A234" s="27">
        <f t="shared" ca="1" si="47"/>
        <v>46061</v>
      </c>
      <c r="B234" s="20"/>
      <c r="C234" s="21"/>
      <c r="D234" s="20"/>
      <c r="E234" s="21"/>
      <c r="F234" s="22"/>
      <c r="G234" s="22"/>
      <c r="H234" s="34" t="str">
        <f t="shared" si="43"/>
        <v/>
      </c>
      <c r="I234" s="34" t="str">
        <f t="shared" si="44"/>
        <v/>
      </c>
      <c r="J234" s="34" t="str">
        <f t="shared" si="45"/>
        <v/>
      </c>
      <c r="K234" s="34" t="str">
        <f t="shared" si="46"/>
        <v/>
      </c>
      <c r="L234" s="26" t="str">
        <f t="shared" si="42"/>
        <v/>
      </c>
      <c r="M234" s="32"/>
      <c r="N234" s="190"/>
      <c r="O234" s="190"/>
      <c r="P234" s="190"/>
      <c r="Q234" s="190"/>
      <c r="R234" s="23"/>
    </row>
    <row r="235" spans="1:22">
      <c r="A235" s="27">
        <f t="shared" ca="1" si="47"/>
        <v>46062</v>
      </c>
      <c r="B235" s="20"/>
      <c r="C235" s="21"/>
      <c r="D235" s="20"/>
      <c r="E235" s="21"/>
      <c r="F235" s="22"/>
      <c r="G235" s="22"/>
      <c r="H235" s="34" t="str">
        <f t="shared" si="43"/>
        <v/>
      </c>
      <c r="I235" s="34" t="str">
        <f t="shared" si="44"/>
        <v/>
      </c>
      <c r="J235" s="34" t="str">
        <f t="shared" si="45"/>
        <v/>
      </c>
      <c r="K235" s="34" t="str">
        <f t="shared" si="46"/>
        <v/>
      </c>
      <c r="L235" s="26" t="str">
        <f t="shared" si="42"/>
        <v/>
      </c>
      <c r="M235" s="32"/>
      <c r="N235" s="190"/>
      <c r="O235" s="190"/>
      <c r="P235" s="190"/>
      <c r="Q235" s="190"/>
      <c r="R235" s="23"/>
    </row>
    <row r="236" spans="1:22">
      <c r="A236" s="27">
        <f t="shared" ca="1" si="47"/>
        <v>46063</v>
      </c>
      <c r="B236" s="20"/>
      <c r="C236" s="21"/>
      <c r="D236" s="20"/>
      <c r="E236" s="21"/>
      <c r="F236" s="22"/>
      <c r="G236" s="22"/>
      <c r="H236" s="34" t="str">
        <f t="shared" si="43"/>
        <v/>
      </c>
      <c r="I236" s="34" t="str">
        <f t="shared" si="44"/>
        <v/>
      </c>
      <c r="J236" s="34" t="str">
        <f t="shared" si="45"/>
        <v/>
      </c>
      <c r="K236" s="34" t="str">
        <f t="shared" si="46"/>
        <v/>
      </c>
      <c r="L236" s="26" t="str">
        <f t="shared" si="42"/>
        <v/>
      </c>
      <c r="M236" s="32"/>
      <c r="N236" s="190"/>
      <c r="O236" s="190"/>
      <c r="P236" s="190"/>
      <c r="Q236" s="190"/>
      <c r="R236" s="23"/>
    </row>
    <row r="237" spans="1:22">
      <c r="A237" s="27">
        <f t="shared" ca="1" si="47"/>
        <v>46064</v>
      </c>
      <c r="B237" s="20"/>
      <c r="C237" s="21"/>
      <c r="D237" s="20"/>
      <c r="E237" s="21"/>
      <c r="F237" s="22"/>
      <c r="G237" s="22"/>
      <c r="H237" s="34" t="str">
        <f t="shared" si="43"/>
        <v/>
      </c>
      <c r="I237" s="34" t="str">
        <f t="shared" si="44"/>
        <v/>
      </c>
      <c r="J237" s="34" t="str">
        <f t="shared" si="45"/>
        <v/>
      </c>
      <c r="K237" s="34" t="str">
        <f t="shared" si="46"/>
        <v/>
      </c>
      <c r="L237" s="26" t="str">
        <f t="shared" si="42"/>
        <v/>
      </c>
      <c r="M237" s="32"/>
      <c r="N237" s="190"/>
      <c r="O237" s="190"/>
      <c r="P237" s="190"/>
      <c r="Q237" s="190"/>
      <c r="R237" s="23"/>
    </row>
    <row r="238" spans="1:22">
      <c r="A238" s="27">
        <f t="shared" ca="1" si="47"/>
        <v>46065</v>
      </c>
      <c r="B238" s="20"/>
      <c r="C238" s="21"/>
      <c r="D238" s="20"/>
      <c r="E238" s="21"/>
      <c r="F238" s="22"/>
      <c r="G238" s="22"/>
      <c r="H238" s="34" t="str">
        <f t="shared" si="43"/>
        <v/>
      </c>
      <c r="I238" s="34" t="str">
        <f t="shared" si="44"/>
        <v/>
      </c>
      <c r="J238" s="34" t="str">
        <f t="shared" si="45"/>
        <v/>
      </c>
      <c r="K238" s="34" t="str">
        <f t="shared" si="46"/>
        <v/>
      </c>
      <c r="L238" s="26" t="str">
        <f t="shared" si="42"/>
        <v/>
      </c>
      <c r="M238" s="32"/>
      <c r="N238" s="190"/>
      <c r="O238" s="190"/>
      <c r="P238" s="190"/>
      <c r="Q238" s="190"/>
      <c r="R238" s="23"/>
    </row>
    <row r="239" spans="1:22">
      <c r="A239" s="27">
        <f t="shared" ca="1" si="47"/>
        <v>46066</v>
      </c>
      <c r="B239" s="20"/>
      <c r="C239" s="21"/>
      <c r="D239" s="20"/>
      <c r="E239" s="21"/>
      <c r="F239" s="22"/>
      <c r="G239" s="22"/>
      <c r="H239" s="34" t="str">
        <f t="shared" si="43"/>
        <v/>
      </c>
      <c r="I239" s="34" t="str">
        <f t="shared" si="44"/>
        <v/>
      </c>
      <c r="J239" s="34" t="str">
        <f t="shared" si="45"/>
        <v/>
      </c>
      <c r="K239" s="34" t="str">
        <f t="shared" si="46"/>
        <v/>
      </c>
      <c r="L239" s="26" t="str">
        <f t="shared" si="42"/>
        <v/>
      </c>
      <c r="M239" s="32"/>
      <c r="N239" s="190"/>
      <c r="O239" s="190"/>
      <c r="P239" s="190"/>
      <c r="Q239" s="190"/>
      <c r="R239" s="23"/>
    </row>
    <row r="240" spans="1:22">
      <c r="A240" s="27">
        <f t="shared" ca="1" si="47"/>
        <v>46067</v>
      </c>
      <c r="B240" s="20"/>
      <c r="C240" s="21"/>
      <c r="D240" s="20"/>
      <c r="E240" s="21"/>
      <c r="F240" s="22"/>
      <c r="G240" s="22"/>
      <c r="H240" s="34" t="str">
        <f t="shared" si="43"/>
        <v/>
      </c>
      <c r="I240" s="34" t="str">
        <f t="shared" si="44"/>
        <v/>
      </c>
      <c r="J240" s="34" t="str">
        <f t="shared" si="45"/>
        <v/>
      </c>
      <c r="K240" s="34" t="str">
        <f t="shared" si="46"/>
        <v/>
      </c>
      <c r="L240" s="26" t="str">
        <f t="shared" si="42"/>
        <v/>
      </c>
      <c r="M240" s="32"/>
      <c r="N240" s="190"/>
      <c r="O240" s="190"/>
      <c r="P240" s="190"/>
      <c r="Q240" s="190"/>
      <c r="R240" s="23"/>
    </row>
    <row r="241" spans="1:18">
      <c r="A241" s="27">
        <f t="shared" ca="1" si="47"/>
        <v>46068</v>
      </c>
      <c r="B241" s="20"/>
      <c r="C241" s="21"/>
      <c r="D241" s="20"/>
      <c r="E241" s="21"/>
      <c r="F241" s="22"/>
      <c r="G241" s="22"/>
      <c r="H241" s="34" t="str">
        <f t="shared" si="43"/>
        <v/>
      </c>
      <c r="I241" s="34" t="str">
        <f t="shared" si="44"/>
        <v/>
      </c>
      <c r="J241" s="34" t="str">
        <f t="shared" si="45"/>
        <v/>
      </c>
      <c r="K241" s="34" t="str">
        <f t="shared" si="46"/>
        <v/>
      </c>
      <c r="L241" s="26" t="str">
        <f t="shared" si="42"/>
        <v/>
      </c>
      <c r="M241" s="32"/>
      <c r="N241" s="190"/>
      <c r="O241" s="190"/>
      <c r="P241" s="190"/>
      <c r="Q241" s="190"/>
      <c r="R241" s="23"/>
    </row>
    <row r="242" spans="1:18">
      <c r="A242" s="27">
        <f t="shared" ca="1" si="47"/>
        <v>46069</v>
      </c>
      <c r="B242" s="20"/>
      <c r="C242" s="21"/>
      <c r="D242" s="20"/>
      <c r="E242" s="21"/>
      <c r="F242" s="22"/>
      <c r="G242" s="22"/>
      <c r="H242" s="34" t="str">
        <f t="shared" si="43"/>
        <v/>
      </c>
      <c r="I242" s="34" t="str">
        <f t="shared" si="44"/>
        <v/>
      </c>
      <c r="J242" s="34" t="str">
        <f t="shared" si="45"/>
        <v/>
      </c>
      <c r="K242" s="34" t="str">
        <f t="shared" si="46"/>
        <v/>
      </c>
      <c r="L242" s="26" t="str">
        <f t="shared" si="42"/>
        <v/>
      </c>
      <c r="M242" s="32"/>
      <c r="N242" s="190"/>
      <c r="O242" s="190"/>
      <c r="P242" s="190"/>
      <c r="Q242" s="190"/>
      <c r="R242" s="23"/>
    </row>
    <row r="243" spans="1:18">
      <c r="A243" s="27">
        <f t="shared" ca="1" si="47"/>
        <v>46070</v>
      </c>
      <c r="B243" s="20"/>
      <c r="C243" s="21"/>
      <c r="D243" s="20"/>
      <c r="E243" s="21"/>
      <c r="F243" s="22"/>
      <c r="G243" s="22"/>
      <c r="H243" s="34" t="str">
        <f t="shared" si="43"/>
        <v/>
      </c>
      <c r="I243" s="34" t="str">
        <f t="shared" si="44"/>
        <v/>
      </c>
      <c r="J243" s="34" t="str">
        <f t="shared" si="45"/>
        <v/>
      </c>
      <c r="K243" s="34" t="str">
        <f t="shared" si="46"/>
        <v/>
      </c>
      <c r="L243" s="26" t="str">
        <f t="shared" si="42"/>
        <v/>
      </c>
      <c r="M243" s="32"/>
      <c r="N243" s="190"/>
      <c r="O243" s="190"/>
      <c r="P243" s="190"/>
      <c r="Q243" s="190"/>
      <c r="R243" s="23"/>
    </row>
    <row r="244" spans="1:18">
      <c r="A244" s="27">
        <f t="shared" ca="1" si="47"/>
        <v>46071</v>
      </c>
      <c r="B244" s="20"/>
      <c r="C244" s="21"/>
      <c r="D244" s="20"/>
      <c r="E244" s="21"/>
      <c r="F244" s="22"/>
      <c r="G244" s="22"/>
      <c r="H244" s="34" t="str">
        <f t="shared" si="43"/>
        <v/>
      </c>
      <c r="I244" s="34" t="str">
        <f t="shared" si="44"/>
        <v/>
      </c>
      <c r="J244" s="34" t="str">
        <f t="shared" si="45"/>
        <v/>
      </c>
      <c r="K244" s="34" t="str">
        <f t="shared" si="46"/>
        <v/>
      </c>
      <c r="L244" s="26" t="str">
        <f t="shared" si="42"/>
        <v/>
      </c>
      <c r="M244" s="32"/>
      <c r="N244" s="190"/>
      <c r="O244" s="190"/>
      <c r="P244" s="190"/>
      <c r="Q244" s="190"/>
      <c r="R244" s="23"/>
    </row>
    <row r="245" spans="1:18">
      <c r="A245" s="27">
        <f t="shared" ca="1" si="47"/>
        <v>46072</v>
      </c>
      <c r="B245" s="20"/>
      <c r="C245" s="21"/>
      <c r="D245" s="20"/>
      <c r="E245" s="21"/>
      <c r="F245" s="22"/>
      <c r="G245" s="22"/>
      <c r="H245" s="34" t="str">
        <f t="shared" si="43"/>
        <v/>
      </c>
      <c r="I245" s="34" t="str">
        <f t="shared" si="44"/>
        <v/>
      </c>
      <c r="J245" s="34" t="str">
        <f t="shared" si="45"/>
        <v/>
      </c>
      <c r="K245" s="34" t="str">
        <f t="shared" si="46"/>
        <v/>
      </c>
      <c r="L245" s="26" t="str">
        <f t="shared" si="42"/>
        <v/>
      </c>
      <c r="M245" s="32"/>
      <c r="N245" s="190"/>
      <c r="O245" s="190"/>
      <c r="P245" s="190"/>
      <c r="Q245" s="190"/>
      <c r="R245" s="23"/>
    </row>
    <row r="246" spans="1:18">
      <c r="A246" s="27">
        <f t="shared" ca="1" si="47"/>
        <v>46073</v>
      </c>
      <c r="B246" s="20"/>
      <c r="C246" s="21"/>
      <c r="D246" s="20"/>
      <c r="E246" s="21"/>
      <c r="F246" s="22"/>
      <c r="G246" s="22"/>
      <c r="H246" s="34" t="str">
        <f t="shared" si="43"/>
        <v/>
      </c>
      <c r="I246" s="34" t="str">
        <f t="shared" si="44"/>
        <v/>
      </c>
      <c r="J246" s="34" t="str">
        <f t="shared" si="45"/>
        <v/>
      </c>
      <c r="K246" s="34" t="str">
        <f t="shared" si="46"/>
        <v/>
      </c>
      <c r="L246" s="26" t="str">
        <f t="shared" si="42"/>
        <v/>
      </c>
      <c r="M246" s="32"/>
      <c r="N246" s="190"/>
      <c r="O246" s="190"/>
      <c r="P246" s="190"/>
      <c r="Q246" s="190"/>
      <c r="R246" s="23"/>
    </row>
    <row r="247" spans="1:18">
      <c r="A247" s="27">
        <f t="shared" ca="1" si="47"/>
        <v>46074</v>
      </c>
      <c r="B247" s="20"/>
      <c r="C247" s="21"/>
      <c r="D247" s="20"/>
      <c r="E247" s="21"/>
      <c r="F247" s="22"/>
      <c r="G247" s="22"/>
      <c r="H247" s="34" t="str">
        <f t="shared" si="43"/>
        <v/>
      </c>
      <c r="I247" s="34" t="str">
        <f t="shared" si="44"/>
        <v/>
      </c>
      <c r="J247" s="34" t="str">
        <f t="shared" si="45"/>
        <v/>
      </c>
      <c r="K247" s="34" t="str">
        <f t="shared" si="46"/>
        <v/>
      </c>
      <c r="L247" s="26" t="str">
        <f t="shared" si="42"/>
        <v/>
      </c>
      <c r="M247" s="32"/>
      <c r="N247" s="190"/>
      <c r="O247" s="190"/>
      <c r="P247" s="190"/>
      <c r="Q247" s="190"/>
      <c r="R247" s="23"/>
    </row>
    <row r="248" spans="1:18">
      <c r="A248" s="27">
        <f t="shared" ca="1" si="47"/>
        <v>46075</v>
      </c>
      <c r="B248" s="20"/>
      <c r="C248" s="21"/>
      <c r="D248" s="20"/>
      <c r="E248" s="21"/>
      <c r="F248" s="22"/>
      <c r="G248" s="22"/>
      <c r="H248" s="34" t="str">
        <f t="shared" si="43"/>
        <v/>
      </c>
      <c r="I248" s="34" t="str">
        <f t="shared" si="44"/>
        <v/>
      </c>
      <c r="J248" s="34" t="str">
        <f t="shared" si="45"/>
        <v/>
      </c>
      <c r="K248" s="34" t="str">
        <f t="shared" si="46"/>
        <v/>
      </c>
      <c r="L248" s="26" t="str">
        <f t="shared" si="42"/>
        <v/>
      </c>
      <c r="M248" s="32"/>
      <c r="N248" s="190"/>
      <c r="O248" s="190"/>
      <c r="P248" s="190"/>
      <c r="Q248" s="190"/>
      <c r="R248" s="23"/>
    </row>
    <row r="249" spans="1:18">
      <c r="A249" s="27">
        <f t="shared" ca="1" si="47"/>
        <v>46076</v>
      </c>
      <c r="B249" s="20"/>
      <c r="C249" s="21"/>
      <c r="D249" s="20"/>
      <c r="E249" s="21"/>
      <c r="F249" s="22"/>
      <c r="G249" s="22"/>
      <c r="H249" s="34" t="str">
        <f t="shared" si="43"/>
        <v/>
      </c>
      <c r="I249" s="34" t="str">
        <f t="shared" si="44"/>
        <v/>
      </c>
      <c r="J249" s="34" t="str">
        <f t="shared" si="45"/>
        <v/>
      </c>
      <c r="K249" s="34" t="str">
        <f t="shared" si="46"/>
        <v/>
      </c>
      <c r="L249" s="26" t="str">
        <f t="shared" si="42"/>
        <v/>
      </c>
      <c r="M249" s="32"/>
      <c r="N249" s="190"/>
      <c r="O249" s="190"/>
      <c r="P249" s="190"/>
      <c r="Q249" s="190"/>
      <c r="R249" s="23"/>
    </row>
    <row r="250" spans="1:18">
      <c r="A250" s="27">
        <f t="shared" ca="1" si="47"/>
        <v>46077</v>
      </c>
      <c r="B250" s="20"/>
      <c r="C250" s="21"/>
      <c r="D250" s="20"/>
      <c r="E250" s="21"/>
      <c r="F250" s="22"/>
      <c r="G250" s="22"/>
      <c r="H250" s="34" t="str">
        <f t="shared" si="43"/>
        <v/>
      </c>
      <c r="I250" s="34" t="str">
        <f t="shared" si="44"/>
        <v/>
      </c>
      <c r="J250" s="34" t="str">
        <f t="shared" si="45"/>
        <v/>
      </c>
      <c r="K250" s="34" t="str">
        <f t="shared" si="46"/>
        <v/>
      </c>
      <c r="L250" s="26" t="str">
        <f t="shared" si="42"/>
        <v/>
      </c>
      <c r="M250" s="32"/>
      <c r="N250" s="190"/>
      <c r="O250" s="190"/>
      <c r="P250" s="190"/>
      <c r="Q250" s="190"/>
      <c r="R250" s="23"/>
    </row>
    <row r="251" spans="1:18">
      <c r="A251" s="27">
        <f t="shared" ca="1" si="47"/>
        <v>46078</v>
      </c>
      <c r="B251" s="20"/>
      <c r="C251" s="21"/>
      <c r="D251" s="20"/>
      <c r="E251" s="21"/>
      <c r="F251" s="22"/>
      <c r="G251" s="22"/>
      <c r="H251" s="34" t="str">
        <f t="shared" si="43"/>
        <v/>
      </c>
      <c r="I251" s="34" t="str">
        <f t="shared" si="44"/>
        <v/>
      </c>
      <c r="J251" s="34" t="str">
        <f t="shared" si="45"/>
        <v/>
      </c>
      <c r="K251" s="34" t="str">
        <f t="shared" si="46"/>
        <v/>
      </c>
      <c r="L251" s="26" t="str">
        <f t="shared" si="42"/>
        <v/>
      </c>
      <c r="M251" s="32"/>
      <c r="N251" s="190"/>
      <c r="O251" s="190"/>
      <c r="P251" s="190"/>
      <c r="Q251" s="190"/>
      <c r="R251" s="23"/>
    </row>
    <row r="252" spans="1:18">
      <c r="A252" s="27">
        <f t="shared" ca="1" si="47"/>
        <v>46079</v>
      </c>
      <c r="B252" s="20"/>
      <c r="C252" s="21"/>
      <c r="D252" s="20"/>
      <c r="E252" s="21"/>
      <c r="F252" s="22"/>
      <c r="G252" s="22"/>
      <c r="H252" s="34" t="str">
        <f t="shared" si="43"/>
        <v/>
      </c>
      <c r="I252" s="34" t="str">
        <f t="shared" si="44"/>
        <v/>
      </c>
      <c r="J252" s="34" t="str">
        <f t="shared" si="45"/>
        <v/>
      </c>
      <c r="K252" s="34" t="str">
        <f t="shared" si="46"/>
        <v/>
      </c>
      <c r="L252" s="26" t="str">
        <f t="shared" si="42"/>
        <v/>
      </c>
      <c r="M252" s="32"/>
      <c r="N252" s="190"/>
      <c r="O252" s="190"/>
      <c r="P252" s="190"/>
      <c r="Q252" s="190"/>
      <c r="R252" s="23"/>
    </row>
    <row r="253" spans="1:18">
      <c r="A253" s="27">
        <f t="shared" ca="1" si="47"/>
        <v>46080</v>
      </c>
      <c r="B253" s="20"/>
      <c r="C253" s="21"/>
      <c r="D253" s="20"/>
      <c r="E253" s="21"/>
      <c r="F253" s="22"/>
      <c r="G253" s="22"/>
      <c r="H253" s="34" t="str">
        <f t="shared" si="43"/>
        <v/>
      </c>
      <c r="I253" s="34" t="str">
        <f t="shared" si="44"/>
        <v/>
      </c>
      <c r="J253" s="34" t="str">
        <f t="shared" si="45"/>
        <v/>
      </c>
      <c r="K253" s="34" t="str">
        <f t="shared" si="46"/>
        <v/>
      </c>
      <c r="L253" s="26" t="str">
        <f t="shared" si="42"/>
        <v/>
      </c>
      <c r="M253" s="32"/>
      <c r="N253" s="190"/>
      <c r="O253" s="190"/>
      <c r="P253" s="190"/>
      <c r="Q253" s="190"/>
      <c r="R253" s="23"/>
    </row>
    <row r="254" spans="1:18">
      <c r="A254" s="27">
        <f t="shared" ca="1" si="47"/>
        <v>46081</v>
      </c>
      <c r="B254" s="20"/>
      <c r="C254" s="21"/>
      <c r="D254" s="20"/>
      <c r="E254" s="21"/>
      <c r="F254" s="22"/>
      <c r="G254" s="22"/>
      <c r="H254" s="34" t="str">
        <f t="shared" si="43"/>
        <v/>
      </c>
      <c r="I254" s="34" t="str">
        <f t="shared" si="44"/>
        <v/>
      </c>
      <c r="J254" s="34" t="str">
        <f t="shared" si="45"/>
        <v/>
      </c>
      <c r="K254" s="34" t="str">
        <f t="shared" si="46"/>
        <v/>
      </c>
      <c r="L254" s="26" t="str">
        <f>IF(AND($B254="",$D254=""),"",($C254-$B254-$F254)+($E254-$D254-$G254))</f>
        <v/>
      </c>
      <c r="M254" s="32"/>
      <c r="N254" s="190"/>
      <c r="O254" s="190"/>
      <c r="P254" s="190"/>
      <c r="Q254" s="190"/>
      <c r="R254" s="23"/>
    </row>
    <row r="255" spans="1:18">
      <c r="A255" s="27">
        <f t="shared" ca="1" si="47"/>
        <v>46082</v>
      </c>
      <c r="B255" s="20"/>
      <c r="C255" s="21"/>
      <c r="D255" s="20"/>
      <c r="E255" s="21"/>
      <c r="F255" s="22"/>
      <c r="G255" s="22"/>
      <c r="H255" s="34" t="str">
        <f t="shared" si="43"/>
        <v/>
      </c>
      <c r="I255" s="34" t="str">
        <f t="shared" si="44"/>
        <v/>
      </c>
      <c r="J255" s="34" t="str">
        <f t="shared" si="45"/>
        <v/>
      </c>
      <c r="K255" s="34" t="str">
        <f t="shared" si="46"/>
        <v/>
      </c>
      <c r="L255" s="26" t="str">
        <f>IF(AND($B255="",$D255=""),"",($C255-$B255-$F255)+($E255-$D255-$G255))</f>
        <v/>
      </c>
      <c r="M255" s="32"/>
      <c r="N255" s="190"/>
      <c r="O255" s="190"/>
      <c r="P255" s="190"/>
      <c r="Q255" s="190"/>
      <c r="R255" s="23"/>
    </row>
    <row r="256" spans="1:18">
      <c r="A256" s="27">
        <f t="shared" ca="1" si="47"/>
        <v>46083</v>
      </c>
      <c r="B256" s="20"/>
      <c r="C256" s="21"/>
      <c r="D256" s="20"/>
      <c r="E256" s="21"/>
      <c r="F256" s="22"/>
      <c r="G256" s="22"/>
      <c r="H256" s="34" t="str">
        <f t="shared" si="43"/>
        <v/>
      </c>
      <c r="I256" s="34" t="str">
        <f t="shared" si="44"/>
        <v/>
      </c>
      <c r="J256" s="34" t="str">
        <f t="shared" si="45"/>
        <v/>
      </c>
      <c r="K256" s="34" t="str">
        <f t="shared" si="46"/>
        <v/>
      </c>
      <c r="L256" s="26" t="str">
        <f>IF(AND($B256="",$D256=""),"",($C256-$B256-$F256)+($E256-$D256-$G256))</f>
        <v/>
      </c>
      <c r="M256" s="32"/>
      <c r="N256" s="190"/>
      <c r="O256" s="190"/>
      <c r="P256" s="190"/>
      <c r="Q256" s="190"/>
      <c r="R256" s="23"/>
    </row>
    <row r="257" spans="1:18">
      <c r="A257" s="27">
        <f t="shared" ca="1" si="47"/>
        <v>46084</v>
      </c>
      <c r="B257" s="20"/>
      <c r="C257" s="21"/>
      <c r="D257" s="20"/>
      <c r="E257" s="21"/>
      <c r="F257" s="22"/>
      <c r="G257" s="22"/>
      <c r="H257" s="34" t="str">
        <f t="shared" si="43"/>
        <v/>
      </c>
      <c r="I257" s="34" t="str">
        <f t="shared" si="44"/>
        <v/>
      </c>
      <c r="J257" s="34" t="str">
        <f t="shared" si="45"/>
        <v/>
      </c>
      <c r="K257" s="34" t="str">
        <f t="shared" si="46"/>
        <v/>
      </c>
      <c r="L257" s="26" t="str">
        <f>IF(AND($B257="",$D257=""),"",($C257-$B257-$F257)+($E257-$D257-$G257))</f>
        <v/>
      </c>
      <c r="M257" s="32"/>
      <c r="N257" s="190"/>
      <c r="O257" s="190"/>
      <c r="P257" s="190"/>
      <c r="Q257" s="190"/>
      <c r="R257" s="23"/>
    </row>
    <row r="258" spans="1:18">
      <c r="A258" s="5" t="s">
        <v>11</v>
      </c>
      <c r="B258" s="191"/>
      <c r="C258" s="192"/>
      <c r="D258" s="191"/>
      <c r="E258" s="192"/>
      <c r="F258" s="26" t="str">
        <f>IF(SUM($F227:$F257)=0,"",SUM($F227:$F257))</f>
        <v/>
      </c>
      <c r="G258" s="26" t="str">
        <f>IF(SUM($G227:$G257)=0,"",SUM($G227:$G257))</f>
        <v/>
      </c>
      <c r="H258" s="26" t="str">
        <f>IF(SUM(H227:H257)=0,"",SUM(H227:H257))</f>
        <v/>
      </c>
      <c r="I258" s="26" t="str">
        <f>IF(SUM(I227:I257)=0,"",SUM(I227:I257))</f>
        <v/>
      </c>
      <c r="J258" s="26" t="str">
        <f>IF(SUM(J227:J257)=0,"",SUM(J227:J257))</f>
        <v/>
      </c>
      <c r="K258" s="26" t="str">
        <f>IF(SUM(K227:K257)=0,"",SUM(K227:K257))</f>
        <v/>
      </c>
      <c r="L258" s="26" t="str">
        <f>IF(SUM($L227:$L257)=0,"",SUM($L227:$L257))</f>
        <v/>
      </c>
      <c r="M258" s="33"/>
      <c r="N258" s="193"/>
      <c r="O258" s="193"/>
      <c r="P258" s="193"/>
      <c r="Q258" s="193"/>
      <c r="R258" s="6"/>
    </row>
    <row r="260" spans="1:18" ht="27" customHeight="1">
      <c r="A260" s="194" t="s">
        <v>22</v>
      </c>
      <c r="B260" s="189" t="s">
        <v>103</v>
      </c>
      <c r="C260" s="189"/>
      <c r="D260" s="189"/>
      <c r="E260" s="189"/>
      <c r="F260" s="189" t="s">
        <v>23</v>
      </c>
      <c r="G260" s="189"/>
      <c r="H260" s="189" t="s">
        <v>88</v>
      </c>
      <c r="I260" s="189"/>
      <c r="J260" s="189"/>
      <c r="K260" s="189"/>
      <c r="L260" s="189" t="s">
        <v>87</v>
      </c>
      <c r="M260" s="195" t="s">
        <v>96</v>
      </c>
      <c r="N260" s="194" t="s">
        <v>25</v>
      </c>
      <c r="O260" s="194"/>
      <c r="P260" s="194"/>
      <c r="Q260" s="194"/>
      <c r="R260" s="189" t="s">
        <v>100</v>
      </c>
    </row>
    <row r="261" spans="1:18" ht="14.25" customHeight="1">
      <c r="A261" s="194"/>
      <c r="B261" s="189" t="s">
        <v>82</v>
      </c>
      <c r="C261" s="189"/>
      <c r="D261" s="189" t="s">
        <v>84</v>
      </c>
      <c r="E261" s="189"/>
      <c r="F261" s="189"/>
      <c r="G261" s="189"/>
      <c r="H261" s="189" t="s">
        <v>90</v>
      </c>
      <c r="I261" s="189"/>
      <c r="J261" s="189" t="s">
        <v>89</v>
      </c>
      <c r="K261" s="189"/>
      <c r="L261" s="189"/>
      <c r="M261" s="196"/>
      <c r="N261" s="194"/>
      <c r="O261" s="194"/>
      <c r="P261" s="194"/>
      <c r="Q261" s="194"/>
      <c r="R261" s="189"/>
    </row>
    <row r="262" spans="1:18">
      <c r="A262" s="194"/>
      <c r="B262" s="43" t="s">
        <v>26</v>
      </c>
      <c r="C262" s="43" t="s">
        <v>27</v>
      </c>
      <c r="D262" s="43" t="s">
        <v>26</v>
      </c>
      <c r="E262" s="43" t="s">
        <v>27</v>
      </c>
      <c r="F262" s="44" t="s">
        <v>85</v>
      </c>
      <c r="G262" s="44" t="s">
        <v>86</v>
      </c>
      <c r="H262" s="44" t="s">
        <v>81</v>
      </c>
      <c r="I262" s="44" t="s">
        <v>83</v>
      </c>
      <c r="J262" s="44" t="s">
        <v>81</v>
      </c>
      <c r="K262" s="44" t="s">
        <v>95</v>
      </c>
      <c r="L262" s="189"/>
      <c r="M262" s="197"/>
      <c r="N262" s="194"/>
      <c r="O262" s="194"/>
      <c r="P262" s="194"/>
      <c r="Q262" s="194"/>
      <c r="R262" s="194"/>
    </row>
    <row r="263" spans="1:18">
      <c r="A263" s="27" cm="1">
        <f t="array" aca="1" ref="A263" ca="1">DATE("2025","8"+7,IFERROR(INDIRECT(T1),"1"))</f>
        <v>46082</v>
      </c>
      <c r="B263" s="20"/>
      <c r="C263" s="21"/>
      <c r="D263" s="20"/>
      <c r="E263" s="21"/>
      <c r="F263" s="22"/>
      <c r="G263" s="22"/>
      <c r="H263" s="34" t="str">
        <f>IF(OR(B263="",LEFT(M263,1)="✓"),"",C263-B263-F263)</f>
        <v/>
      </c>
      <c r="I263" s="34" t="str">
        <f>IF(OR(D263="",LEFT(M263,1)="✓"),"",E263-D263-G263)</f>
        <v/>
      </c>
      <c r="J263" s="34" t="str">
        <f>IF(AND(B263&lt;&gt;"",M263="✓所定"),C263-B263-F263,"")</f>
        <v/>
      </c>
      <c r="K263" s="34" t="str">
        <f>IF(AND(B263&lt;&gt;"",M263="✓法定"),C263-B263-F263,"")</f>
        <v/>
      </c>
      <c r="L263" s="34" t="str">
        <f>IF(AND($B263="",$D263=""),"",($C263-$B263-$F263)+($E263-$D263-$G263))</f>
        <v/>
      </c>
      <c r="M263" s="32"/>
      <c r="N263" s="190"/>
      <c r="O263" s="190"/>
      <c r="P263" s="190"/>
      <c r="Q263" s="190"/>
      <c r="R263" s="23"/>
    </row>
    <row r="264" spans="1:18">
      <c r="A264" s="27">
        <f ca="1">A263+1</f>
        <v>46083</v>
      </c>
      <c r="B264" s="20"/>
      <c r="C264" s="21"/>
      <c r="D264" s="20"/>
      <c r="E264" s="21"/>
      <c r="F264" s="22"/>
      <c r="G264" s="22"/>
      <c r="H264" s="34" t="str">
        <f t="shared" ref="H264:H293" si="48">IF(OR(B264="",LEFT(M264,1)="✓"),"",C264-B264-F264)</f>
        <v/>
      </c>
      <c r="I264" s="34" t="str">
        <f t="shared" ref="I264:I293" si="49">IF(OR(D264="",LEFT(M264,1)="✓"),"",E264-D264-G264)</f>
        <v/>
      </c>
      <c r="J264" s="34" t="str">
        <f t="shared" ref="J264:J293" si="50">IF(AND(B264&lt;&gt;"",M264="✓所定"),C264-B264-F264,"")</f>
        <v/>
      </c>
      <c r="K264" s="34" t="str">
        <f t="shared" ref="K264:K293" si="51">IF(AND(B264&lt;&gt;"",M264="✓法定"),C264-B264-F264,"")</f>
        <v/>
      </c>
      <c r="L264" s="34" t="str">
        <f t="shared" ref="L264:L288" si="52">IF(AND($B264="",$D264=""),"",($C264-$B264-$F264)+($E264-$D264-$G264))</f>
        <v/>
      </c>
      <c r="M264" s="32"/>
      <c r="N264" s="190"/>
      <c r="O264" s="190"/>
      <c r="P264" s="190"/>
      <c r="Q264" s="190"/>
      <c r="R264" s="23"/>
    </row>
    <row r="265" spans="1:18">
      <c r="A265" s="27">
        <f t="shared" ref="A265:A293" ca="1" si="53">A264+1</f>
        <v>46084</v>
      </c>
      <c r="B265" s="20"/>
      <c r="C265" s="21"/>
      <c r="D265" s="20"/>
      <c r="E265" s="21"/>
      <c r="F265" s="22"/>
      <c r="G265" s="22"/>
      <c r="H265" s="34" t="str">
        <f t="shared" si="48"/>
        <v/>
      </c>
      <c r="I265" s="34" t="str">
        <f t="shared" si="49"/>
        <v/>
      </c>
      <c r="J265" s="34" t="str">
        <f t="shared" si="50"/>
        <v/>
      </c>
      <c r="K265" s="34" t="str">
        <f t="shared" si="51"/>
        <v/>
      </c>
      <c r="L265" s="34" t="str">
        <f t="shared" si="52"/>
        <v/>
      </c>
      <c r="M265" s="32"/>
      <c r="N265" s="190"/>
      <c r="O265" s="190"/>
      <c r="P265" s="190"/>
      <c r="Q265" s="190"/>
      <c r="R265" s="23"/>
    </row>
    <row r="266" spans="1:18">
      <c r="A266" s="27">
        <f t="shared" ca="1" si="53"/>
        <v>46085</v>
      </c>
      <c r="B266" s="20"/>
      <c r="C266" s="21"/>
      <c r="D266" s="20"/>
      <c r="E266" s="21"/>
      <c r="F266" s="22"/>
      <c r="G266" s="22"/>
      <c r="H266" s="34" t="str">
        <f t="shared" si="48"/>
        <v/>
      </c>
      <c r="I266" s="34" t="str">
        <f t="shared" si="49"/>
        <v/>
      </c>
      <c r="J266" s="34" t="str">
        <f t="shared" si="50"/>
        <v/>
      </c>
      <c r="K266" s="34" t="str">
        <f t="shared" si="51"/>
        <v/>
      </c>
      <c r="L266" s="34" t="str">
        <f t="shared" si="52"/>
        <v/>
      </c>
      <c r="M266" s="32"/>
      <c r="N266" s="190"/>
      <c r="O266" s="190"/>
      <c r="P266" s="190"/>
      <c r="Q266" s="190"/>
      <c r="R266" s="23"/>
    </row>
    <row r="267" spans="1:18">
      <c r="A267" s="27">
        <f t="shared" ca="1" si="53"/>
        <v>46086</v>
      </c>
      <c r="B267" s="20"/>
      <c r="C267" s="21"/>
      <c r="D267" s="20"/>
      <c r="E267" s="21"/>
      <c r="F267" s="22"/>
      <c r="G267" s="22"/>
      <c r="H267" s="34" t="str">
        <f t="shared" si="48"/>
        <v/>
      </c>
      <c r="I267" s="34" t="str">
        <f t="shared" si="49"/>
        <v/>
      </c>
      <c r="J267" s="34" t="str">
        <f t="shared" si="50"/>
        <v/>
      </c>
      <c r="K267" s="34" t="str">
        <f t="shared" si="51"/>
        <v/>
      </c>
      <c r="L267" s="34" t="str">
        <f t="shared" si="52"/>
        <v/>
      </c>
      <c r="M267" s="32"/>
      <c r="N267" s="190"/>
      <c r="O267" s="190"/>
      <c r="P267" s="190"/>
      <c r="Q267" s="190"/>
      <c r="R267" s="23"/>
    </row>
    <row r="268" spans="1:18">
      <c r="A268" s="27">
        <f t="shared" ca="1" si="53"/>
        <v>46087</v>
      </c>
      <c r="B268" s="20"/>
      <c r="C268" s="21"/>
      <c r="D268" s="20"/>
      <c r="E268" s="21"/>
      <c r="F268" s="22"/>
      <c r="G268" s="22"/>
      <c r="H268" s="34" t="str">
        <f t="shared" si="48"/>
        <v/>
      </c>
      <c r="I268" s="34" t="str">
        <f t="shared" si="49"/>
        <v/>
      </c>
      <c r="J268" s="34" t="str">
        <f t="shared" si="50"/>
        <v/>
      </c>
      <c r="K268" s="34" t="str">
        <f t="shared" si="51"/>
        <v/>
      </c>
      <c r="L268" s="34" t="str">
        <f t="shared" si="52"/>
        <v/>
      </c>
      <c r="M268" s="32"/>
      <c r="N268" s="190"/>
      <c r="O268" s="190"/>
      <c r="P268" s="190"/>
      <c r="Q268" s="190"/>
      <c r="R268" s="23"/>
    </row>
    <row r="269" spans="1:18">
      <c r="A269" s="27">
        <f t="shared" ca="1" si="53"/>
        <v>46088</v>
      </c>
      <c r="B269" s="20"/>
      <c r="C269" s="21"/>
      <c r="D269" s="20"/>
      <c r="E269" s="21"/>
      <c r="F269" s="22"/>
      <c r="G269" s="22"/>
      <c r="H269" s="34" t="str">
        <f t="shared" si="48"/>
        <v/>
      </c>
      <c r="I269" s="34" t="str">
        <f t="shared" si="49"/>
        <v/>
      </c>
      <c r="J269" s="34" t="str">
        <f t="shared" si="50"/>
        <v/>
      </c>
      <c r="K269" s="34" t="str">
        <f t="shared" si="51"/>
        <v/>
      </c>
      <c r="L269" s="34" t="str">
        <f t="shared" si="52"/>
        <v/>
      </c>
      <c r="M269" s="32"/>
      <c r="N269" s="190"/>
      <c r="O269" s="190"/>
      <c r="P269" s="190"/>
      <c r="Q269" s="190"/>
      <c r="R269" s="23"/>
    </row>
    <row r="270" spans="1:18">
      <c r="A270" s="27">
        <f t="shared" ca="1" si="53"/>
        <v>46089</v>
      </c>
      <c r="B270" s="20"/>
      <c r="C270" s="21"/>
      <c r="D270" s="20"/>
      <c r="E270" s="21"/>
      <c r="F270" s="22"/>
      <c r="G270" s="22"/>
      <c r="H270" s="34" t="str">
        <f t="shared" si="48"/>
        <v/>
      </c>
      <c r="I270" s="34" t="str">
        <f t="shared" si="49"/>
        <v/>
      </c>
      <c r="J270" s="34" t="str">
        <f t="shared" si="50"/>
        <v/>
      </c>
      <c r="K270" s="34" t="str">
        <f t="shared" si="51"/>
        <v/>
      </c>
      <c r="L270" s="34" t="str">
        <f t="shared" si="52"/>
        <v/>
      </c>
      <c r="M270" s="32"/>
      <c r="N270" s="190"/>
      <c r="O270" s="190"/>
      <c r="P270" s="190"/>
      <c r="Q270" s="190"/>
      <c r="R270" s="23"/>
    </row>
    <row r="271" spans="1:18">
      <c r="A271" s="27">
        <f t="shared" ca="1" si="53"/>
        <v>46090</v>
      </c>
      <c r="B271" s="20"/>
      <c r="C271" s="21"/>
      <c r="D271" s="20"/>
      <c r="E271" s="21"/>
      <c r="F271" s="22"/>
      <c r="G271" s="22"/>
      <c r="H271" s="34" t="str">
        <f t="shared" si="48"/>
        <v/>
      </c>
      <c r="I271" s="34" t="str">
        <f t="shared" si="49"/>
        <v/>
      </c>
      <c r="J271" s="34" t="str">
        <f t="shared" si="50"/>
        <v/>
      </c>
      <c r="K271" s="34" t="str">
        <f t="shared" si="51"/>
        <v/>
      </c>
      <c r="L271" s="34" t="str">
        <f t="shared" si="52"/>
        <v/>
      </c>
      <c r="M271" s="32"/>
      <c r="N271" s="190"/>
      <c r="O271" s="190"/>
      <c r="P271" s="190"/>
      <c r="Q271" s="190"/>
      <c r="R271" s="23"/>
    </row>
    <row r="272" spans="1:18">
      <c r="A272" s="27">
        <f t="shared" ca="1" si="53"/>
        <v>46091</v>
      </c>
      <c r="B272" s="20"/>
      <c r="C272" s="21"/>
      <c r="D272" s="20"/>
      <c r="E272" s="21"/>
      <c r="F272" s="22"/>
      <c r="G272" s="22"/>
      <c r="H272" s="34" t="str">
        <f t="shared" si="48"/>
        <v/>
      </c>
      <c r="I272" s="34" t="str">
        <f t="shared" si="49"/>
        <v/>
      </c>
      <c r="J272" s="34" t="str">
        <f t="shared" si="50"/>
        <v/>
      </c>
      <c r="K272" s="34" t="str">
        <f t="shared" si="51"/>
        <v/>
      </c>
      <c r="L272" s="34" t="str">
        <f t="shared" si="52"/>
        <v/>
      </c>
      <c r="M272" s="32"/>
      <c r="N272" s="190"/>
      <c r="O272" s="190"/>
      <c r="P272" s="190"/>
      <c r="Q272" s="190"/>
      <c r="R272" s="23"/>
    </row>
    <row r="273" spans="1:18">
      <c r="A273" s="27">
        <f t="shared" ca="1" si="53"/>
        <v>46092</v>
      </c>
      <c r="B273" s="20"/>
      <c r="C273" s="21"/>
      <c r="D273" s="20"/>
      <c r="E273" s="21"/>
      <c r="F273" s="22"/>
      <c r="G273" s="22"/>
      <c r="H273" s="34" t="str">
        <f t="shared" si="48"/>
        <v/>
      </c>
      <c r="I273" s="34" t="str">
        <f t="shared" si="49"/>
        <v/>
      </c>
      <c r="J273" s="34" t="str">
        <f t="shared" si="50"/>
        <v/>
      </c>
      <c r="K273" s="34" t="str">
        <f t="shared" si="51"/>
        <v/>
      </c>
      <c r="L273" s="34" t="str">
        <f t="shared" si="52"/>
        <v/>
      </c>
      <c r="M273" s="32"/>
      <c r="N273" s="190"/>
      <c r="O273" s="190"/>
      <c r="P273" s="190"/>
      <c r="Q273" s="190"/>
      <c r="R273" s="23"/>
    </row>
    <row r="274" spans="1:18">
      <c r="A274" s="27">
        <f t="shared" ca="1" si="53"/>
        <v>46093</v>
      </c>
      <c r="B274" s="20"/>
      <c r="C274" s="21"/>
      <c r="D274" s="20"/>
      <c r="E274" s="21"/>
      <c r="F274" s="22"/>
      <c r="G274" s="22"/>
      <c r="H274" s="34" t="str">
        <f t="shared" si="48"/>
        <v/>
      </c>
      <c r="I274" s="34" t="str">
        <f t="shared" si="49"/>
        <v/>
      </c>
      <c r="J274" s="34" t="str">
        <f t="shared" si="50"/>
        <v/>
      </c>
      <c r="K274" s="34" t="str">
        <f t="shared" si="51"/>
        <v/>
      </c>
      <c r="L274" s="34" t="str">
        <f t="shared" si="52"/>
        <v/>
      </c>
      <c r="M274" s="32"/>
      <c r="N274" s="190"/>
      <c r="O274" s="190"/>
      <c r="P274" s="190"/>
      <c r="Q274" s="190"/>
      <c r="R274" s="23"/>
    </row>
    <row r="275" spans="1:18">
      <c r="A275" s="27">
        <f t="shared" ca="1" si="53"/>
        <v>46094</v>
      </c>
      <c r="B275" s="20"/>
      <c r="C275" s="21"/>
      <c r="D275" s="20"/>
      <c r="E275" s="21"/>
      <c r="F275" s="22"/>
      <c r="G275" s="22"/>
      <c r="H275" s="34" t="str">
        <f t="shared" si="48"/>
        <v/>
      </c>
      <c r="I275" s="34" t="str">
        <f t="shared" si="49"/>
        <v/>
      </c>
      <c r="J275" s="34" t="str">
        <f t="shared" si="50"/>
        <v/>
      </c>
      <c r="K275" s="34" t="str">
        <f t="shared" si="51"/>
        <v/>
      </c>
      <c r="L275" s="34" t="str">
        <f t="shared" si="52"/>
        <v/>
      </c>
      <c r="M275" s="32"/>
      <c r="N275" s="190"/>
      <c r="O275" s="190"/>
      <c r="P275" s="190"/>
      <c r="Q275" s="190"/>
      <c r="R275" s="23"/>
    </row>
    <row r="276" spans="1:18">
      <c r="A276" s="27">
        <f t="shared" ca="1" si="53"/>
        <v>46095</v>
      </c>
      <c r="B276" s="20"/>
      <c r="C276" s="21"/>
      <c r="D276" s="20"/>
      <c r="E276" s="21"/>
      <c r="F276" s="22"/>
      <c r="G276" s="22"/>
      <c r="H276" s="34" t="str">
        <f t="shared" si="48"/>
        <v/>
      </c>
      <c r="I276" s="34" t="str">
        <f t="shared" si="49"/>
        <v/>
      </c>
      <c r="J276" s="34" t="str">
        <f t="shared" si="50"/>
        <v/>
      </c>
      <c r="K276" s="34" t="str">
        <f t="shared" si="51"/>
        <v/>
      </c>
      <c r="L276" s="34" t="str">
        <f t="shared" si="52"/>
        <v/>
      </c>
      <c r="M276" s="32"/>
      <c r="N276" s="190"/>
      <c r="O276" s="190"/>
      <c r="P276" s="190"/>
      <c r="Q276" s="190"/>
      <c r="R276" s="23"/>
    </row>
    <row r="277" spans="1:18">
      <c r="A277" s="27">
        <f t="shared" ca="1" si="53"/>
        <v>46096</v>
      </c>
      <c r="B277" s="20"/>
      <c r="C277" s="21"/>
      <c r="D277" s="20"/>
      <c r="E277" s="21"/>
      <c r="F277" s="22"/>
      <c r="G277" s="22"/>
      <c r="H277" s="34" t="str">
        <f t="shared" si="48"/>
        <v/>
      </c>
      <c r="I277" s="34" t="str">
        <f t="shared" si="49"/>
        <v/>
      </c>
      <c r="J277" s="34" t="str">
        <f t="shared" si="50"/>
        <v/>
      </c>
      <c r="K277" s="34" t="str">
        <f t="shared" si="51"/>
        <v/>
      </c>
      <c r="L277" s="34" t="str">
        <f t="shared" si="52"/>
        <v/>
      </c>
      <c r="M277" s="32"/>
      <c r="N277" s="190"/>
      <c r="O277" s="190"/>
      <c r="P277" s="190"/>
      <c r="Q277" s="190"/>
      <c r="R277" s="23"/>
    </row>
    <row r="278" spans="1:18">
      <c r="A278" s="27">
        <f t="shared" ca="1" si="53"/>
        <v>46097</v>
      </c>
      <c r="B278" s="20"/>
      <c r="C278" s="21"/>
      <c r="D278" s="20"/>
      <c r="E278" s="21"/>
      <c r="F278" s="22"/>
      <c r="G278" s="22"/>
      <c r="H278" s="34" t="str">
        <f t="shared" si="48"/>
        <v/>
      </c>
      <c r="I278" s="34" t="str">
        <f t="shared" si="49"/>
        <v/>
      </c>
      <c r="J278" s="34" t="str">
        <f t="shared" si="50"/>
        <v/>
      </c>
      <c r="K278" s="34" t="str">
        <f t="shared" si="51"/>
        <v/>
      </c>
      <c r="L278" s="34" t="str">
        <f t="shared" si="52"/>
        <v/>
      </c>
      <c r="M278" s="32"/>
      <c r="N278" s="190"/>
      <c r="O278" s="190"/>
      <c r="P278" s="190"/>
      <c r="Q278" s="190"/>
      <c r="R278" s="23"/>
    </row>
    <row r="279" spans="1:18">
      <c r="A279" s="27">
        <f t="shared" ca="1" si="53"/>
        <v>46098</v>
      </c>
      <c r="B279" s="20"/>
      <c r="C279" s="21"/>
      <c r="D279" s="20"/>
      <c r="E279" s="21"/>
      <c r="F279" s="22"/>
      <c r="G279" s="22"/>
      <c r="H279" s="34" t="str">
        <f t="shared" si="48"/>
        <v/>
      </c>
      <c r="I279" s="34" t="str">
        <f t="shared" si="49"/>
        <v/>
      </c>
      <c r="J279" s="34" t="str">
        <f t="shared" si="50"/>
        <v/>
      </c>
      <c r="K279" s="34" t="str">
        <f t="shared" si="51"/>
        <v/>
      </c>
      <c r="L279" s="34" t="str">
        <f t="shared" si="52"/>
        <v/>
      </c>
      <c r="M279" s="32"/>
      <c r="N279" s="190"/>
      <c r="O279" s="190"/>
      <c r="P279" s="190"/>
      <c r="Q279" s="190"/>
      <c r="R279" s="23"/>
    </row>
    <row r="280" spans="1:18">
      <c r="A280" s="27">
        <f t="shared" ca="1" si="53"/>
        <v>46099</v>
      </c>
      <c r="B280" s="20"/>
      <c r="C280" s="21"/>
      <c r="D280" s="20"/>
      <c r="E280" s="21"/>
      <c r="F280" s="22"/>
      <c r="G280" s="22"/>
      <c r="H280" s="34" t="str">
        <f t="shared" si="48"/>
        <v/>
      </c>
      <c r="I280" s="34" t="str">
        <f t="shared" si="49"/>
        <v/>
      </c>
      <c r="J280" s="34" t="str">
        <f t="shared" si="50"/>
        <v/>
      </c>
      <c r="K280" s="34" t="str">
        <f t="shared" si="51"/>
        <v/>
      </c>
      <c r="L280" s="34" t="str">
        <f t="shared" si="52"/>
        <v/>
      </c>
      <c r="M280" s="32"/>
      <c r="N280" s="190"/>
      <c r="O280" s="190"/>
      <c r="P280" s="190"/>
      <c r="Q280" s="190"/>
      <c r="R280" s="23"/>
    </row>
    <row r="281" spans="1:18">
      <c r="A281" s="27">
        <f t="shared" ca="1" si="53"/>
        <v>46100</v>
      </c>
      <c r="B281" s="20"/>
      <c r="C281" s="21"/>
      <c r="D281" s="20"/>
      <c r="E281" s="21"/>
      <c r="F281" s="22"/>
      <c r="G281" s="22"/>
      <c r="H281" s="34" t="str">
        <f t="shared" si="48"/>
        <v/>
      </c>
      <c r="I281" s="34" t="str">
        <f t="shared" si="49"/>
        <v/>
      </c>
      <c r="J281" s="34" t="str">
        <f t="shared" si="50"/>
        <v/>
      </c>
      <c r="K281" s="34" t="str">
        <f t="shared" si="51"/>
        <v/>
      </c>
      <c r="L281" s="34" t="str">
        <f t="shared" si="52"/>
        <v/>
      </c>
      <c r="M281" s="32"/>
      <c r="N281" s="190"/>
      <c r="O281" s="190"/>
      <c r="P281" s="190"/>
      <c r="Q281" s="190"/>
      <c r="R281" s="23"/>
    </row>
    <row r="282" spans="1:18">
      <c r="A282" s="27">
        <f t="shared" ca="1" si="53"/>
        <v>46101</v>
      </c>
      <c r="B282" s="20"/>
      <c r="C282" s="21"/>
      <c r="D282" s="20"/>
      <c r="E282" s="21"/>
      <c r="F282" s="22"/>
      <c r="G282" s="22"/>
      <c r="H282" s="34" t="str">
        <f t="shared" si="48"/>
        <v/>
      </c>
      <c r="I282" s="34" t="str">
        <f t="shared" si="49"/>
        <v/>
      </c>
      <c r="J282" s="34" t="str">
        <f t="shared" si="50"/>
        <v/>
      </c>
      <c r="K282" s="34" t="str">
        <f t="shared" si="51"/>
        <v/>
      </c>
      <c r="L282" s="34" t="str">
        <f t="shared" si="52"/>
        <v/>
      </c>
      <c r="M282" s="32"/>
      <c r="N282" s="190"/>
      <c r="O282" s="190"/>
      <c r="P282" s="190"/>
      <c r="Q282" s="190"/>
      <c r="R282" s="23"/>
    </row>
    <row r="283" spans="1:18">
      <c r="A283" s="27">
        <f t="shared" ca="1" si="53"/>
        <v>46102</v>
      </c>
      <c r="B283" s="20"/>
      <c r="C283" s="21"/>
      <c r="D283" s="20"/>
      <c r="E283" s="21"/>
      <c r="F283" s="22"/>
      <c r="G283" s="22"/>
      <c r="H283" s="34" t="str">
        <f t="shared" si="48"/>
        <v/>
      </c>
      <c r="I283" s="34" t="str">
        <f t="shared" si="49"/>
        <v/>
      </c>
      <c r="J283" s="34" t="str">
        <f t="shared" si="50"/>
        <v/>
      </c>
      <c r="K283" s="34" t="str">
        <f t="shared" si="51"/>
        <v/>
      </c>
      <c r="L283" s="34" t="str">
        <f t="shared" si="52"/>
        <v/>
      </c>
      <c r="M283" s="32"/>
      <c r="N283" s="190"/>
      <c r="O283" s="190"/>
      <c r="P283" s="190"/>
      <c r="Q283" s="190"/>
      <c r="R283" s="23"/>
    </row>
    <row r="284" spans="1:18">
      <c r="A284" s="27">
        <f t="shared" ca="1" si="53"/>
        <v>46103</v>
      </c>
      <c r="B284" s="20"/>
      <c r="C284" s="21"/>
      <c r="D284" s="20"/>
      <c r="E284" s="21"/>
      <c r="F284" s="22"/>
      <c r="G284" s="22"/>
      <c r="H284" s="34" t="str">
        <f t="shared" si="48"/>
        <v/>
      </c>
      <c r="I284" s="34" t="str">
        <f t="shared" si="49"/>
        <v/>
      </c>
      <c r="J284" s="34" t="str">
        <f t="shared" si="50"/>
        <v/>
      </c>
      <c r="K284" s="34" t="str">
        <f t="shared" si="51"/>
        <v/>
      </c>
      <c r="L284" s="34" t="str">
        <f t="shared" si="52"/>
        <v/>
      </c>
      <c r="M284" s="32"/>
      <c r="N284" s="190"/>
      <c r="O284" s="190"/>
      <c r="P284" s="190"/>
      <c r="Q284" s="190"/>
      <c r="R284" s="23"/>
    </row>
    <row r="285" spans="1:18">
      <c r="A285" s="27">
        <f t="shared" ca="1" si="53"/>
        <v>46104</v>
      </c>
      <c r="B285" s="20"/>
      <c r="C285" s="21"/>
      <c r="D285" s="20"/>
      <c r="E285" s="21"/>
      <c r="F285" s="22"/>
      <c r="G285" s="22"/>
      <c r="H285" s="34" t="str">
        <f t="shared" si="48"/>
        <v/>
      </c>
      <c r="I285" s="34" t="str">
        <f t="shared" si="49"/>
        <v/>
      </c>
      <c r="J285" s="34" t="str">
        <f t="shared" si="50"/>
        <v/>
      </c>
      <c r="K285" s="34" t="str">
        <f t="shared" si="51"/>
        <v/>
      </c>
      <c r="L285" s="34" t="str">
        <f t="shared" si="52"/>
        <v/>
      </c>
      <c r="M285" s="32"/>
      <c r="N285" s="190"/>
      <c r="O285" s="190"/>
      <c r="P285" s="190"/>
      <c r="Q285" s="190"/>
      <c r="R285" s="23"/>
    </row>
    <row r="286" spans="1:18">
      <c r="A286" s="27">
        <f t="shared" ca="1" si="53"/>
        <v>46105</v>
      </c>
      <c r="B286" s="20"/>
      <c r="C286" s="21"/>
      <c r="D286" s="20"/>
      <c r="E286" s="21"/>
      <c r="F286" s="22"/>
      <c r="G286" s="22"/>
      <c r="H286" s="34" t="str">
        <f t="shared" si="48"/>
        <v/>
      </c>
      <c r="I286" s="34" t="str">
        <f t="shared" si="49"/>
        <v/>
      </c>
      <c r="J286" s="34" t="str">
        <f t="shared" si="50"/>
        <v/>
      </c>
      <c r="K286" s="34" t="str">
        <f t="shared" si="51"/>
        <v/>
      </c>
      <c r="L286" s="34" t="str">
        <f t="shared" si="52"/>
        <v/>
      </c>
      <c r="M286" s="32"/>
      <c r="N286" s="190"/>
      <c r="O286" s="190"/>
      <c r="P286" s="190"/>
      <c r="Q286" s="190"/>
      <c r="R286" s="23"/>
    </row>
    <row r="287" spans="1:18">
      <c r="A287" s="27">
        <f t="shared" ca="1" si="53"/>
        <v>46106</v>
      </c>
      <c r="B287" s="20"/>
      <c r="C287" s="21"/>
      <c r="D287" s="20"/>
      <c r="E287" s="21"/>
      <c r="F287" s="22"/>
      <c r="G287" s="22"/>
      <c r="H287" s="34" t="str">
        <f t="shared" si="48"/>
        <v/>
      </c>
      <c r="I287" s="34" t="str">
        <f t="shared" si="49"/>
        <v/>
      </c>
      <c r="J287" s="34" t="str">
        <f t="shared" si="50"/>
        <v/>
      </c>
      <c r="K287" s="34" t="str">
        <f t="shared" si="51"/>
        <v/>
      </c>
      <c r="L287" s="34" t="str">
        <f t="shared" si="52"/>
        <v/>
      </c>
      <c r="M287" s="32"/>
      <c r="N287" s="190"/>
      <c r="O287" s="190"/>
      <c r="P287" s="190"/>
      <c r="Q287" s="190"/>
      <c r="R287" s="23"/>
    </row>
    <row r="288" spans="1:18">
      <c r="A288" s="27">
        <f t="shared" ca="1" si="53"/>
        <v>46107</v>
      </c>
      <c r="B288" s="20"/>
      <c r="C288" s="21"/>
      <c r="D288" s="20"/>
      <c r="E288" s="21"/>
      <c r="F288" s="22"/>
      <c r="G288" s="22"/>
      <c r="H288" s="34" t="str">
        <f t="shared" si="48"/>
        <v/>
      </c>
      <c r="I288" s="34" t="str">
        <f t="shared" si="49"/>
        <v/>
      </c>
      <c r="J288" s="34" t="str">
        <f t="shared" si="50"/>
        <v/>
      </c>
      <c r="K288" s="34" t="str">
        <f t="shared" si="51"/>
        <v/>
      </c>
      <c r="L288" s="34" t="str">
        <f t="shared" si="52"/>
        <v/>
      </c>
      <c r="M288" s="32"/>
      <c r="N288" s="190"/>
      <c r="O288" s="190"/>
      <c r="P288" s="190"/>
      <c r="Q288" s="190"/>
      <c r="R288" s="23"/>
    </row>
    <row r="289" spans="1:18">
      <c r="A289" s="27">
        <f t="shared" ca="1" si="53"/>
        <v>46108</v>
      </c>
      <c r="B289" s="20"/>
      <c r="C289" s="21"/>
      <c r="D289" s="20"/>
      <c r="E289" s="21"/>
      <c r="F289" s="22"/>
      <c r="G289" s="22"/>
      <c r="H289" s="34" t="str">
        <f t="shared" si="48"/>
        <v/>
      </c>
      <c r="I289" s="34" t="str">
        <f t="shared" si="49"/>
        <v/>
      </c>
      <c r="J289" s="34" t="str">
        <f t="shared" si="50"/>
        <v/>
      </c>
      <c r="K289" s="34" t="str">
        <f t="shared" si="51"/>
        <v/>
      </c>
      <c r="L289" s="34" t="str">
        <f>IF(AND($B289="",$D289=""),"",($C289-$B289-$F289)+($E289-$D289-$G289))</f>
        <v/>
      </c>
      <c r="M289" s="32"/>
      <c r="N289" s="190"/>
      <c r="O289" s="190"/>
      <c r="P289" s="190"/>
      <c r="Q289" s="190"/>
      <c r="R289" s="23"/>
    </row>
    <row r="290" spans="1:18">
      <c r="A290" s="27">
        <f t="shared" ca="1" si="53"/>
        <v>46109</v>
      </c>
      <c r="B290" s="20"/>
      <c r="C290" s="21"/>
      <c r="D290" s="20"/>
      <c r="E290" s="21"/>
      <c r="F290" s="22"/>
      <c r="G290" s="22"/>
      <c r="H290" s="34" t="str">
        <f t="shared" si="48"/>
        <v/>
      </c>
      <c r="I290" s="34" t="str">
        <f t="shared" si="49"/>
        <v/>
      </c>
      <c r="J290" s="34" t="str">
        <f t="shared" si="50"/>
        <v/>
      </c>
      <c r="K290" s="34" t="str">
        <f t="shared" si="51"/>
        <v/>
      </c>
      <c r="L290" s="34" t="str">
        <f>IF(AND($B290="",$D290=""),"",($C290-$B290-$F290)+($E290-$D290-$G290))</f>
        <v/>
      </c>
      <c r="M290" s="32"/>
      <c r="N290" s="190"/>
      <c r="O290" s="190"/>
      <c r="P290" s="190"/>
      <c r="Q290" s="190"/>
      <c r="R290" s="23"/>
    </row>
    <row r="291" spans="1:18">
      <c r="A291" s="27">
        <f t="shared" ca="1" si="53"/>
        <v>46110</v>
      </c>
      <c r="B291" s="20"/>
      <c r="C291" s="21"/>
      <c r="D291" s="20"/>
      <c r="E291" s="21"/>
      <c r="F291" s="22"/>
      <c r="G291" s="22"/>
      <c r="H291" s="34" t="str">
        <f t="shared" si="48"/>
        <v/>
      </c>
      <c r="I291" s="34" t="str">
        <f t="shared" si="49"/>
        <v/>
      </c>
      <c r="J291" s="34" t="str">
        <f t="shared" si="50"/>
        <v/>
      </c>
      <c r="K291" s="34" t="str">
        <f t="shared" si="51"/>
        <v/>
      </c>
      <c r="L291" s="34" t="str">
        <f>IF(AND($B291="",$D291=""),"",($C291-$B291-$F291)+($E291-$D291-$G291))</f>
        <v/>
      </c>
      <c r="M291" s="32"/>
      <c r="N291" s="190"/>
      <c r="O291" s="190"/>
      <c r="P291" s="190"/>
      <c r="Q291" s="190"/>
      <c r="R291" s="23"/>
    </row>
    <row r="292" spans="1:18">
      <c r="A292" s="27">
        <f t="shared" ca="1" si="53"/>
        <v>46111</v>
      </c>
      <c r="B292" s="20"/>
      <c r="C292" s="21"/>
      <c r="D292" s="20"/>
      <c r="E292" s="21"/>
      <c r="F292" s="22"/>
      <c r="G292" s="22"/>
      <c r="H292" s="34" t="str">
        <f t="shared" si="48"/>
        <v/>
      </c>
      <c r="I292" s="34" t="str">
        <f t="shared" si="49"/>
        <v/>
      </c>
      <c r="J292" s="34" t="str">
        <f t="shared" si="50"/>
        <v/>
      </c>
      <c r="K292" s="34" t="str">
        <f t="shared" si="51"/>
        <v/>
      </c>
      <c r="L292" s="34" t="str">
        <f>IF(AND($B292="",$D292=""),"",($C292-$B292-$F292)+($E292-$D292-$G292))</f>
        <v/>
      </c>
      <c r="M292" s="32"/>
      <c r="N292" s="190"/>
      <c r="O292" s="190"/>
      <c r="P292" s="190"/>
      <c r="Q292" s="190"/>
      <c r="R292" s="23"/>
    </row>
    <row r="293" spans="1:18">
      <c r="A293" s="27">
        <f t="shared" ca="1" si="53"/>
        <v>46112</v>
      </c>
      <c r="B293" s="20"/>
      <c r="C293" s="21"/>
      <c r="D293" s="20"/>
      <c r="E293" s="21"/>
      <c r="F293" s="22"/>
      <c r="G293" s="22"/>
      <c r="H293" s="34" t="str">
        <f t="shared" si="48"/>
        <v/>
      </c>
      <c r="I293" s="34" t="str">
        <f t="shared" si="49"/>
        <v/>
      </c>
      <c r="J293" s="34" t="str">
        <f t="shared" si="50"/>
        <v/>
      </c>
      <c r="K293" s="34" t="str">
        <f t="shared" si="51"/>
        <v/>
      </c>
      <c r="L293" s="34" t="str">
        <f>IF(AND($B293="",$D293=""),"",($C293-$B293-$F293)+($E293-$D293-$G293))</f>
        <v/>
      </c>
      <c r="M293" s="32"/>
      <c r="N293" s="190"/>
      <c r="O293" s="190"/>
      <c r="P293" s="190"/>
      <c r="Q293" s="190"/>
      <c r="R293" s="23"/>
    </row>
    <row r="294" spans="1:18">
      <c r="A294" s="5" t="s">
        <v>11</v>
      </c>
      <c r="B294" s="191"/>
      <c r="C294" s="192"/>
      <c r="D294" s="191"/>
      <c r="E294" s="192"/>
      <c r="F294" s="26" t="str">
        <f>IF(SUM($F263:$F293)=0,"",SUM($F263:$F293))</f>
        <v/>
      </c>
      <c r="G294" s="26" t="str">
        <f>IF(SUM($G263:$G293)=0,"",SUM($G263:$G293))</f>
        <v/>
      </c>
      <c r="H294" s="26" t="str">
        <f>IF(SUM(H263:H293)=0,"",SUM(H263:H293))</f>
        <v/>
      </c>
      <c r="I294" s="26" t="str">
        <f>IF(SUM(I263:I293)=0,"",SUM(I263:I293))</f>
        <v/>
      </c>
      <c r="J294" s="26" t="str">
        <f t="shared" ref="J294:K294" si="54">IF(SUM(J263:J293)=0,"",SUM(J263:J293))</f>
        <v/>
      </c>
      <c r="K294" s="26" t="str">
        <f t="shared" si="54"/>
        <v/>
      </c>
      <c r="L294" s="26" t="str">
        <f>IF(SUM($L263:$L293)=0,"",SUM($L263:$L293))</f>
        <v/>
      </c>
      <c r="M294" s="33"/>
      <c r="N294" s="193"/>
      <c r="O294" s="193"/>
      <c r="P294" s="193"/>
      <c r="Q294" s="193"/>
      <c r="R294" s="6"/>
    </row>
  </sheetData>
  <sheetProtection algorithmName="SHA-512" hashValue="8RWs+XZSTdAmssqUB9esKJ8arMvDPQDN6f5gL/75BANgTYJa0OEuyvA+Lf4NqIiCAOXYQZRpS8B6CWzIRi1GNA==" saltValue="o45ScQ7hRafr+437WYcURA==" spinCount="100000" sheet="1" formatRows="0"/>
  <mergeCells count="371">
    <mergeCell ref="A8:A10"/>
    <mergeCell ref="B8:E8"/>
    <mergeCell ref="F8:G9"/>
    <mergeCell ref="H8:K8"/>
    <mergeCell ref="L8:L10"/>
    <mergeCell ref="M8:M10"/>
    <mergeCell ref="N8:Q10"/>
    <mergeCell ref="R8:R10"/>
    <mergeCell ref="B9:C9"/>
    <mergeCell ref="D9:E9"/>
    <mergeCell ref="H9:I9"/>
    <mergeCell ref="J9:K9"/>
    <mergeCell ref="N11:Q11"/>
    <mergeCell ref="B4:L4"/>
    <mergeCell ref="P4:R4"/>
    <mergeCell ref="B5:L5"/>
    <mergeCell ref="N18:Q18"/>
    <mergeCell ref="N19:Q19"/>
    <mergeCell ref="N20:Q20"/>
    <mergeCell ref="N21:Q21"/>
    <mergeCell ref="N22:Q22"/>
    <mergeCell ref="N23:Q23"/>
    <mergeCell ref="N12:Q12"/>
    <mergeCell ref="N13:Q13"/>
    <mergeCell ref="N14:Q14"/>
    <mergeCell ref="N15:Q15"/>
    <mergeCell ref="N16:Q16"/>
    <mergeCell ref="N17:Q17"/>
    <mergeCell ref="N30:Q30"/>
    <mergeCell ref="N31:Q31"/>
    <mergeCell ref="N32:Q32"/>
    <mergeCell ref="N33:Q33"/>
    <mergeCell ref="N34:Q34"/>
    <mergeCell ref="N35:Q35"/>
    <mergeCell ref="N24:Q24"/>
    <mergeCell ref="N25:Q25"/>
    <mergeCell ref="N26:Q26"/>
    <mergeCell ref="N27:Q27"/>
    <mergeCell ref="N28:Q28"/>
    <mergeCell ref="N29:Q29"/>
    <mergeCell ref="A44:A46"/>
    <mergeCell ref="B44:E44"/>
    <mergeCell ref="F44:G45"/>
    <mergeCell ref="H44:K44"/>
    <mergeCell ref="L44:L46"/>
    <mergeCell ref="M44:M46"/>
    <mergeCell ref="N44:Q46"/>
    <mergeCell ref="N36:Q36"/>
    <mergeCell ref="N37:Q37"/>
    <mergeCell ref="N38:Q38"/>
    <mergeCell ref="N39:Q39"/>
    <mergeCell ref="N40:Q40"/>
    <mergeCell ref="N41:Q41"/>
    <mergeCell ref="R44:R46"/>
    <mergeCell ref="B45:C45"/>
    <mergeCell ref="D45:E45"/>
    <mergeCell ref="H45:I45"/>
    <mergeCell ref="J45:K45"/>
    <mergeCell ref="N47:Q47"/>
    <mergeCell ref="B42:C42"/>
    <mergeCell ref="D42:E42"/>
    <mergeCell ref="N42:Q42"/>
    <mergeCell ref="N54:Q54"/>
    <mergeCell ref="N55:Q55"/>
    <mergeCell ref="N56:Q56"/>
    <mergeCell ref="N57:Q57"/>
    <mergeCell ref="N58:Q58"/>
    <mergeCell ref="N59:Q59"/>
    <mergeCell ref="N48:Q48"/>
    <mergeCell ref="N49:Q49"/>
    <mergeCell ref="N50:Q50"/>
    <mergeCell ref="N51:Q51"/>
    <mergeCell ref="N52:Q52"/>
    <mergeCell ref="N53:Q53"/>
    <mergeCell ref="N66:Q66"/>
    <mergeCell ref="N67:Q67"/>
    <mergeCell ref="N68:Q68"/>
    <mergeCell ref="N69:Q69"/>
    <mergeCell ref="N70:Q70"/>
    <mergeCell ref="N71:Q71"/>
    <mergeCell ref="N60:Q60"/>
    <mergeCell ref="N61:Q61"/>
    <mergeCell ref="N62:Q62"/>
    <mergeCell ref="N63:Q63"/>
    <mergeCell ref="N64:Q64"/>
    <mergeCell ref="N65:Q65"/>
    <mergeCell ref="A80:A82"/>
    <mergeCell ref="B80:E80"/>
    <mergeCell ref="F80:G81"/>
    <mergeCell ref="H80:K80"/>
    <mergeCell ref="L80:L82"/>
    <mergeCell ref="M80:M82"/>
    <mergeCell ref="N80:Q82"/>
    <mergeCell ref="N72:Q72"/>
    <mergeCell ref="N73:Q73"/>
    <mergeCell ref="N74:Q74"/>
    <mergeCell ref="N75:Q75"/>
    <mergeCell ref="N76:Q76"/>
    <mergeCell ref="N77:Q77"/>
    <mergeCell ref="R80:R82"/>
    <mergeCell ref="B81:C81"/>
    <mergeCell ref="D81:E81"/>
    <mergeCell ref="H81:I81"/>
    <mergeCell ref="J81:K81"/>
    <mergeCell ref="N83:Q83"/>
    <mergeCell ref="B78:C78"/>
    <mergeCell ref="D78:E78"/>
    <mergeCell ref="N78:Q78"/>
    <mergeCell ref="N90:Q90"/>
    <mergeCell ref="N91:Q91"/>
    <mergeCell ref="N92:Q92"/>
    <mergeCell ref="N93:Q93"/>
    <mergeCell ref="N94:Q94"/>
    <mergeCell ref="N95:Q95"/>
    <mergeCell ref="N84:Q84"/>
    <mergeCell ref="N85:Q85"/>
    <mergeCell ref="N86:Q86"/>
    <mergeCell ref="N87:Q87"/>
    <mergeCell ref="N88:Q88"/>
    <mergeCell ref="N89:Q89"/>
    <mergeCell ref="N102:Q102"/>
    <mergeCell ref="N103:Q103"/>
    <mergeCell ref="N104:Q104"/>
    <mergeCell ref="N105:Q105"/>
    <mergeCell ref="N106:Q106"/>
    <mergeCell ref="N107:Q107"/>
    <mergeCell ref="N96:Q96"/>
    <mergeCell ref="N97:Q97"/>
    <mergeCell ref="N98:Q98"/>
    <mergeCell ref="N99:Q99"/>
    <mergeCell ref="N100:Q100"/>
    <mergeCell ref="N101:Q101"/>
    <mergeCell ref="A116:A118"/>
    <mergeCell ref="B116:E116"/>
    <mergeCell ref="F116:G117"/>
    <mergeCell ref="H116:K116"/>
    <mergeCell ref="L116:L118"/>
    <mergeCell ref="M116:M118"/>
    <mergeCell ref="N116:Q118"/>
    <mergeCell ref="N108:Q108"/>
    <mergeCell ref="N109:Q109"/>
    <mergeCell ref="N110:Q110"/>
    <mergeCell ref="N111:Q111"/>
    <mergeCell ref="N112:Q112"/>
    <mergeCell ref="N113:Q113"/>
    <mergeCell ref="R116:R118"/>
    <mergeCell ref="B117:C117"/>
    <mergeCell ref="D117:E117"/>
    <mergeCell ref="H117:I117"/>
    <mergeCell ref="J117:K117"/>
    <mergeCell ref="N119:Q119"/>
    <mergeCell ref="B114:C114"/>
    <mergeCell ref="D114:E114"/>
    <mergeCell ref="N114:Q114"/>
    <mergeCell ref="N126:Q126"/>
    <mergeCell ref="N127:Q127"/>
    <mergeCell ref="N128:Q128"/>
    <mergeCell ref="N129:Q129"/>
    <mergeCell ref="N130:Q130"/>
    <mergeCell ref="N131:Q131"/>
    <mergeCell ref="N120:Q120"/>
    <mergeCell ref="N121:Q121"/>
    <mergeCell ref="N122:Q122"/>
    <mergeCell ref="N123:Q123"/>
    <mergeCell ref="N124:Q124"/>
    <mergeCell ref="N125:Q125"/>
    <mergeCell ref="N138:Q138"/>
    <mergeCell ref="N139:Q139"/>
    <mergeCell ref="N140:Q140"/>
    <mergeCell ref="N141:Q141"/>
    <mergeCell ref="N142:Q142"/>
    <mergeCell ref="N143:Q143"/>
    <mergeCell ref="N132:Q132"/>
    <mergeCell ref="N133:Q133"/>
    <mergeCell ref="N134:Q134"/>
    <mergeCell ref="N135:Q135"/>
    <mergeCell ref="N136:Q136"/>
    <mergeCell ref="N137:Q137"/>
    <mergeCell ref="A152:A154"/>
    <mergeCell ref="B152:E152"/>
    <mergeCell ref="F152:G153"/>
    <mergeCell ref="H152:K152"/>
    <mergeCell ref="L152:L154"/>
    <mergeCell ref="M152:M154"/>
    <mergeCell ref="N152:Q154"/>
    <mergeCell ref="N144:Q144"/>
    <mergeCell ref="N145:Q145"/>
    <mergeCell ref="N146:Q146"/>
    <mergeCell ref="N147:Q147"/>
    <mergeCell ref="N148:Q148"/>
    <mergeCell ref="N149:Q149"/>
    <mergeCell ref="R152:R154"/>
    <mergeCell ref="B153:C153"/>
    <mergeCell ref="D153:E153"/>
    <mergeCell ref="H153:I153"/>
    <mergeCell ref="J153:K153"/>
    <mergeCell ref="N155:Q155"/>
    <mergeCell ref="B150:C150"/>
    <mergeCell ref="D150:E150"/>
    <mergeCell ref="N150:Q150"/>
    <mergeCell ref="N162:Q162"/>
    <mergeCell ref="N163:Q163"/>
    <mergeCell ref="N164:Q164"/>
    <mergeCell ref="N165:Q165"/>
    <mergeCell ref="N166:Q166"/>
    <mergeCell ref="N167:Q167"/>
    <mergeCell ref="N156:Q156"/>
    <mergeCell ref="N157:Q157"/>
    <mergeCell ref="N158:Q158"/>
    <mergeCell ref="N159:Q159"/>
    <mergeCell ref="N160:Q160"/>
    <mergeCell ref="N161:Q161"/>
    <mergeCell ref="N174:Q174"/>
    <mergeCell ref="N175:Q175"/>
    <mergeCell ref="N176:Q176"/>
    <mergeCell ref="N177:Q177"/>
    <mergeCell ref="N178:Q178"/>
    <mergeCell ref="N179:Q179"/>
    <mergeCell ref="N168:Q168"/>
    <mergeCell ref="N169:Q169"/>
    <mergeCell ref="N170:Q170"/>
    <mergeCell ref="N171:Q171"/>
    <mergeCell ref="N172:Q172"/>
    <mergeCell ref="N173:Q173"/>
    <mergeCell ref="A188:A190"/>
    <mergeCell ref="B188:E188"/>
    <mergeCell ref="F188:G189"/>
    <mergeCell ref="H188:K188"/>
    <mergeCell ref="L188:L190"/>
    <mergeCell ref="M188:M190"/>
    <mergeCell ref="N188:Q190"/>
    <mergeCell ref="N180:Q180"/>
    <mergeCell ref="N181:Q181"/>
    <mergeCell ref="N182:Q182"/>
    <mergeCell ref="N183:Q183"/>
    <mergeCell ref="N184:Q184"/>
    <mergeCell ref="N185:Q185"/>
    <mergeCell ref="R188:R190"/>
    <mergeCell ref="B189:C189"/>
    <mergeCell ref="D189:E189"/>
    <mergeCell ref="H189:I189"/>
    <mergeCell ref="J189:K189"/>
    <mergeCell ref="N191:Q191"/>
    <mergeCell ref="B186:C186"/>
    <mergeCell ref="D186:E186"/>
    <mergeCell ref="N186:Q186"/>
    <mergeCell ref="N198:Q198"/>
    <mergeCell ref="N199:Q199"/>
    <mergeCell ref="N200:Q200"/>
    <mergeCell ref="N201:Q201"/>
    <mergeCell ref="N202:Q202"/>
    <mergeCell ref="N203:Q203"/>
    <mergeCell ref="N192:Q192"/>
    <mergeCell ref="N193:Q193"/>
    <mergeCell ref="N194:Q194"/>
    <mergeCell ref="N195:Q195"/>
    <mergeCell ref="N196:Q196"/>
    <mergeCell ref="N197:Q197"/>
    <mergeCell ref="N210:Q210"/>
    <mergeCell ref="N211:Q211"/>
    <mergeCell ref="N212:Q212"/>
    <mergeCell ref="N213:Q213"/>
    <mergeCell ref="N214:Q214"/>
    <mergeCell ref="N215:Q215"/>
    <mergeCell ref="N204:Q204"/>
    <mergeCell ref="N205:Q205"/>
    <mergeCell ref="N206:Q206"/>
    <mergeCell ref="N207:Q207"/>
    <mergeCell ref="N208:Q208"/>
    <mergeCell ref="N209:Q209"/>
    <mergeCell ref="A224:A226"/>
    <mergeCell ref="B224:E224"/>
    <mergeCell ref="F224:G225"/>
    <mergeCell ref="H224:K224"/>
    <mergeCell ref="L224:L226"/>
    <mergeCell ref="M224:M226"/>
    <mergeCell ref="N224:Q226"/>
    <mergeCell ref="N216:Q216"/>
    <mergeCell ref="N217:Q217"/>
    <mergeCell ref="N218:Q218"/>
    <mergeCell ref="N219:Q219"/>
    <mergeCell ref="N220:Q220"/>
    <mergeCell ref="N221:Q221"/>
    <mergeCell ref="R224:R226"/>
    <mergeCell ref="B225:C225"/>
    <mergeCell ref="D225:E225"/>
    <mergeCell ref="H225:I225"/>
    <mergeCell ref="J225:K225"/>
    <mergeCell ref="N227:Q227"/>
    <mergeCell ref="B222:C222"/>
    <mergeCell ref="D222:E222"/>
    <mergeCell ref="N222:Q222"/>
    <mergeCell ref="N234:Q234"/>
    <mergeCell ref="N235:Q235"/>
    <mergeCell ref="N236:Q236"/>
    <mergeCell ref="N237:Q237"/>
    <mergeCell ref="N238:Q238"/>
    <mergeCell ref="N239:Q239"/>
    <mergeCell ref="N228:Q228"/>
    <mergeCell ref="N229:Q229"/>
    <mergeCell ref="N230:Q230"/>
    <mergeCell ref="N231:Q231"/>
    <mergeCell ref="N232:Q232"/>
    <mergeCell ref="N233:Q233"/>
    <mergeCell ref="N246:Q246"/>
    <mergeCell ref="N247:Q247"/>
    <mergeCell ref="N248:Q248"/>
    <mergeCell ref="N249:Q249"/>
    <mergeCell ref="N250:Q250"/>
    <mergeCell ref="N251:Q251"/>
    <mergeCell ref="N240:Q240"/>
    <mergeCell ref="N241:Q241"/>
    <mergeCell ref="N242:Q242"/>
    <mergeCell ref="N243:Q243"/>
    <mergeCell ref="N244:Q244"/>
    <mergeCell ref="N245:Q245"/>
    <mergeCell ref="A260:A262"/>
    <mergeCell ref="B260:E260"/>
    <mergeCell ref="F260:G261"/>
    <mergeCell ref="H260:K260"/>
    <mergeCell ref="L260:L262"/>
    <mergeCell ref="M260:M262"/>
    <mergeCell ref="N260:Q262"/>
    <mergeCell ref="N252:Q252"/>
    <mergeCell ref="N253:Q253"/>
    <mergeCell ref="N254:Q254"/>
    <mergeCell ref="N255:Q255"/>
    <mergeCell ref="N256:Q256"/>
    <mergeCell ref="N257:Q257"/>
    <mergeCell ref="R260:R262"/>
    <mergeCell ref="B261:C261"/>
    <mergeCell ref="D261:E261"/>
    <mergeCell ref="H261:I261"/>
    <mergeCell ref="J261:K261"/>
    <mergeCell ref="N263:Q263"/>
    <mergeCell ref="B258:C258"/>
    <mergeCell ref="D258:E258"/>
    <mergeCell ref="N258:Q258"/>
    <mergeCell ref="N270:Q270"/>
    <mergeCell ref="N271:Q271"/>
    <mergeCell ref="N272:Q272"/>
    <mergeCell ref="N273:Q273"/>
    <mergeCell ref="N274:Q274"/>
    <mergeCell ref="N275:Q275"/>
    <mergeCell ref="N264:Q264"/>
    <mergeCell ref="N265:Q265"/>
    <mergeCell ref="N266:Q266"/>
    <mergeCell ref="N267:Q267"/>
    <mergeCell ref="N268:Q268"/>
    <mergeCell ref="N269:Q269"/>
    <mergeCell ref="N282:Q282"/>
    <mergeCell ref="N283:Q283"/>
    <mergeCell ref="N284:Q284"/>
    <mergeCell ref="N285:Q285"/>
    <mergeCell ref="N286:Q286"/>
    <mergeCell ref="N287:Q287"/>
    <mergeCell ref="N276:Q276"/>
    <mergeCell ref="N277:Q277"/>
    <mergeCell ref="N278:Q278"/>
    <mergeCell ref="N279:Q279"/>
    <mergeCell ref="N280:Q280"/>
    <mergeCell ref="N281:Q281"/>
    <mergeCell ref="B294:C294"/>
    <mergeCell ref="D294:E294"/>
    <mergeCell ref="N294:Q294"/>
    <mergeCell ref="N288:Q288"/>
    <mergeCell ref="N289:Q289"/>
    <mergeCell ref="N290:Q290"/>
    <mergeCell ref="N291:Q291"/>
    <mergeCell ref="N292:Q292"/>
    <mergeCell ref="N293:Q293"/>
  </mergeCells>
  <phoneticPr fontId="2"/>
  <conditionalFormatting sqref="A12:C13 F12:G13 A14:G41">
    <cfRule type="expression" dxfId="351" priority="9">
      <formula>OR(EDATE($A$11,1)-1&lt;$A12,DATEVALUE("2026/3/31")&lt;$A12)</formula>
    </cfRule>
  </conditionalFormatting>
  <conditionalFormatting sqref="A48:F76 M48:R77 A77:G77 L77">
    <cfRule type="expression" dxfId="350" priority="10">
      <formula>OR(EDATE($A$47,1)-1&lt;$A48,DATEVALUE("2026/3/31")&lt;$A48)</formula>
    </cfRule>
  </conditionalFormatting>
  <conditionalFormatting sqref="A84:G113">
    <cfRule type="expression" dxfId="349" priority="11">
      <formula>OR(EDATE($A$83,1)-1&lt;$A84,DATEVALUE("2026/3/31")&lt;$A84)</formula>
    </cfRule>
  </conditionalFormatting>
  <conditionalFormatting sqref="A120:G149 M120:R149 L149">
    <cfRule type="expression" dxfId="348" priority="12">
      <formula>OR(EDATE($A$119,1)-1&lt;$A120,DATEVALUE("2026/3/31")&lt;$A120)</formula>
    </cfRule>
  </conditionalFormatting>
  <conditionalFormatting sqref="A156:G185">
    <cfRule type="expression" dxfId="347" priority="13">
      <formula>OR(EDATE($A$155,1)-1&lt;$A156,DATEVALUE("2026/3/31")&lt;$A156)</formula>
    </cfRule>
  </conditionalFormatting>
  <conditionalFormatting sqref="A192:G221">
    <cfRule type="expression" dxfId="346" priority="14">
      <formula>OR(EDATE($A$191,1)-1&lt;$A192,DATEVALUE("2026/3/31")&lt;$A192)</formula>
    </cfRule>
  </conditionalFormatting>
  <conditionalFormatting sqref="A228:G257 M228:R257 L255:L257">
    <cfRule type="expression" dxfId="345" priority="15">
      <formula>OR(EDATE($A$227,1)-1&lt;$A228,DATEVALUE("2026/3/31")&lt;$A228)</formula>
    </cfRule>
  </conditionalFormatting>
  <conditionalFormatting sqref="A264:G293 L264:R293">
    <cfRule type="expression" dxfId="344" priority="16">
      <formula>OR(EDATE($A$263,1)-1&lt;$A264,DATEVALUE("2026/3/31")&lt;$A264)</formula>
    </cfRule>
  </conditionalFormatting>
  <conditionalFormatting sqref="B11:C11">
    <cfRule type="expression" dxfId="343" priority="3">
      <formula>OR(EDATE($A$11,1)-1&lt;$A11,DATEVALUE("2026/3/31")&lt;$A11)</formula>
    </cfRule>
  </conditionalFormatting>
  <conditionalFormatting sqref="B4:L5">
    <cfRule type="expression" dxfId="342" priority="8">
      <formula>IF(LEN(B4)&lt;1,TRUE,FALSE)</formula>
    </cfRule>
  </conditionalFormatting>
  <conditionalFormatting sqref="D13:E13">
    <cfRule type="expression" dxfId="341" priority="2">
      <formula>$M$12="✓"</formula>
    </cfRule>
  </conditionalFormatting>
  <conditionalFormatting sqref="M11">
    <cfRule type="expression" dxfId="340" priority="1">
      <formula>OR(EDATE($A$11,1)-1&lt;$A11,DATEVALUE("2026/3/31")&lt;$A11)</formula>
    </cfRule>
  </conditionalFormatting>
  <conditionalFormatting sqref="M12:R41">
    <cfRule type="expression" dxfId="339" priority="4">
      <formula>OR(EDATE($A$11,1)-1&lt;$A12,DATEVALUE("2026/3/31")&lt;$A12)</formula>
    </cfRule>
  </conditionalFormatting>
  <conditionalFormatting sqref="M84:R113">
    <cfRule type="expression" dxfId="338" priority="5">
      <formula>OR(EDATE($A$83,1)-1&lt;$A84,DATEVALUE("2026/3/31")&lt;$A84)</formula>
    </cfRule>
  </conditionalFormatting>
  <conditionalFormatting sqref="M156:R185">
    <cfRule type="expression" dxfId="337" priority="6">
      <formula>OR(EDATE($A$155,1)-1&lt;$A156,DATEVALUE("2026/3/31")&lt;$A156)</formula>
    </cfRule>
  </conditionalFormatting>
  <conditionalFormatting sqref="M192:R221">
    <cfRule type="expression" dxfId="336" priority="7">
      <formula>OR(EDATE($A$191,1)-1&lt;$A192,DATEVALUE("2026/3/31")&lt;$A192)</formula>
    </cfRule>
  </conditionalFormatting>
  <dataValidations count="3">
    <dataValidation type="time" operator="greaterThanOrEqual" allowBlank="1" showInputMessage="1" showErrorMessage="1" sqref="H114:K114 H78:K78 G42:K42 H222:K222 H258:K258 H186:K186 H150:K150 G11:G41 L11:L42 B11:F42 B47:G78 L47:L78 B83:G114 L83:L114 B119:G150 L119:L150 B155:G186 L155:L186 B191:G222 L191:L222 B227:G258 L227:L258 B263:G294 L263:L294 H294:K294" xr:uid="{ADD56DC8-04C6-40C3-9048-6B0A612EE446}">
      <formula1>0</formula1>
    </dataValidation>
    <dataValidation type="list" allowBlank="1" showInputMessage="1" showErrorMessage="1" sqref="M263:M293 M47:M76 M83:M113 M119:M149 M155:M185 M191:M221 M227:M257 M11:M41" xr:uid="{3B0A5C5D-335B-4E55-9F5E-B967401EAFA3}">
      <formula1>",✓所定,✓法定"</formula1>
    </dataValidation>
    <dataValidation operator="greaterThanOrEqual" allowBlank="1" showInputMessage="1" showErrorMessage="1" sqref="H191:K221 H155:K185 H227:K257 H11:K41 H119:K149 H47:K77 H83:K113 H263:K293" xr:uid="{34769805-4401-4703-9A07-69F23AF7CB3F}"/>
  </dataValidations>
  <printOptions horizontalCentered="1"/>
  <pageMargins left="0.51181102362204722" right="0.51181102362204722" top="0.55118110236220474" bottom="0.55118110236220474" header="0.31496062992125984" footer="0.31496062992125984"/>
  <pageSetup paperSize="9" scale="76" fitToHeight="0" orientation="portrait" r:id="rId1"/>
  <rowBreaks count="7" manualBreakCount="7">
    <brk id="42" max="16383" man="1"/>
    <brk id="78" max="16383" man="1"/>
    <brk id="114" max="16383" man="1"/>
    <brk id="150" max="16383" man="1"/>
    <brk id="186" max="16383" man="1"/>
    <brk id="222" max="16383" man="1"/>
    <brk id="258" max="1638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E4752C-74C6-43B7-BBDF-8851898687A5}">
  <sheetPr>
    <tabColor rgb="FF66CCFF"/>
    <pageSetUpPr fitToPage="1"/>
  </sheetPr>
  <dimension ref="A1:V294"/>
  <sheetViews>
    <sheetView view="pageBreakPreview" zoomScale="115" zoomScaleNormal="100" zoomScaleSheetLayoutView="115" workbookViewId="0">
      <selection activeCell="B11" sqref="B11"/>
    </sheetView>
  </sheetViews>
  <sheetFormatPr defaultColWidth="8.75" defaultRowHeight="14.25"/>
  <cols>
    <col min="1" max="1" width="10.75" style="1" customWidth="1"/>
    <col min="2" max="7" width="7.125" style="1" customWidth="1"/>
    <col min="8" max="11" width="7.125" style="1" hidden="1" customWidth="1"/>
    <col min="12" max="12" width="7.125" style="1" customWidth="1"/>
    <col min="13" max="13" width="6.125" style="9" customWidth="1"/>
    <col min="14" max="14" width="5.75" style="1" customWidth="1"/>
    <col min="15" max="15" width="9.125" style="1" customWidth="1"/>
    <col min="16" max="17" width="8.75" style="1" customWidth="1"/>
    <col min="18" max="18" width="12.75" style="1" customWidth="1"/>
    <col min="19" max="21" width="8.75" style="1" hidden="1" customWidth="1"/>
    <col min="22" max="16384" width="8.75" style="1"/>
  </cols>
  <sheetData>
    <row r="1" spans="1:22" ht="16.5">
      <c r="A1" s="2" t="str" cm="1">
        <f t="array" aca="1" ref="A1" ca="1">"業務日誌" &amp; RIGHT(CELL("filename", A1),U1)</f>
        <v>業務日誌30</v>
      </c>
      <c r="B1" s="3"/>
      <c r="C1" s="3"/>
      <c r="D1" s="3"/>
      <c r="E1" s="3"/>
      <c r="F1" s="3"/>
      <c r="G1" s="3"/>
      <c r="H1" s="3"/>
      <c r="I1" s="3"/>
      <c r="J1" s="3"/>
      <c r="K1" s="3"/>
      <c r="L1" s="3"/>
      <c r="M1" s="3"/>
      <c r="N1" s="3"/>
      <c r="O1" s="3"/>
      <c r="P1" s="3"/>
      <c r="Q1" s="3"/>
      <c r="R1" s="3"/>
      <c r="S1" s="45" t="str" cm="1">
        <f t="array" aca="1" ref="S1" ca="1">"各月内訳表!$E" &amp; 5+ 27*(RIGHT(CELL("filename", A1),U1)-1)</f>
        <v>各月内訳表!$E788</v>
      </c>
      <c r="T1" s="45" t="str" cm="1">
        <f t="array" aca="1" ref="T1" ca="1">"各月内訳表!$G" &amp; 6+ 27*(RIGHT(CELL("filename", A1),U1)-1)</f>
        <v>各月内訳表!$G789</v>
      </c>
      <c r="U1" s="45" cm="1">
        <f t="array" aca="1" ref="U1" ca="1">LEN(CELL("filename",A1))-FIND("日誌",CELL("filename",A1))-1</f>
        <v>2</v>
      </c>
    </row>
    <row r="2" spans="1:22" ht="16.899999999999999" customHeight="1">
      <c r="L2" s="25"/>
      <c r="Q2" s="19" t="s">
        <v>13</v>
      </c>
      <c r="R2" s="163">
        <f>入力ボックス!C8</f>
        <v>0</v>
      </c>
      <c r="S2" s="45"/>
      <c r="T2" s="45"/>
      <c r="U2" s="45" cm="1">
        <f t="array" aca="1" ref="U2" ca="1">LEN(CELL("filename",I2))-FIND("日誌",CELL("filename",I2))-1</f>
        <v>2</v>
      </c>
    </row>
    <row r="3" spans="1:22" ht="16.899999999999999" customHeight="1">
      <c r="L3" s="25"/>
      <c r="Q3" s="19"/>
      <c r="R3" s="28"/>
    </row>
    <row r="4" spans="1:22">
      <c r="A4" s="24" t="s">
        <v>12</v>
      </c>
      <c r="B4" s="201" t="str">
        <f>IF(入力ボックス!$C$4="","",入力ボックス!$C$4)</f>
        <v/>
      </c>
      <c r="C4" s="201"/>
      <c r="D4" s="201"/>
      <c r="E4" s="201"/>
      <c r="F4" s="201"/>
      <c r="G4" s="201"/>
      <c r="H4" s="201"/>
      <c r="I4" s="201"/>
      <c r="J4" s="201"/>
      <c r="K4" s="201"/>
      <c r="L4" s="201"/>
      <c r="O4" s="24" t="s">
        <v>79</v>
      </c>
      <c r="P4" s="202"/>
      <c r="Q4" s="202"/>
      <c r="R4" s="202"/>
    </row>
    <row r="5" spans="1:22" ht="18.75" customHeight="1">
      <c r="A5" s="24" t="s">
        <v>21</v>
      </c>
      <c r="B5" s="201" t="str" cm="1">
        <f t="array" aca="1" ref="B5" ca="1">IF(INDIRECT(S1)="","",INDIRECT(S1))</f>
        <v/>
      </c>
      <c r="C5" s="201"/>
      <c r="D5" s="201"/>
      <c r="E5" s="201"/>
      <c r="F5" s="201"/>
      <c r="G5" s="201"/>
      <c r="H5" s="201"/>
      <c r="I5" s="201"/>
      <c r="J5" s="201"/>
      <c r="K5" s="201"/>
      <c r="L5" s="201"/>
      <c r="O5" s="31" t="s">
        <v>80</v>
      </c>
    </row>
    <row r="6" spans="1:22" ht="18.75" customHeight="1">
      <c r="R6" s="42" t="str">
        <f ca="1">HYPERLINK("#"&amp;S1,"各月内訳表へ")</f>
        <v>各月内訳表へ</v>
      </c>
    </row>
    <row r="8" spans="1:22" ht="27" customHeight="1">
      <c r="A8" s="194" t="s">
        <v>22</v>
      </c>
      <c r="B8" s="189" t="s">
        <v>103</v>
      </c>
      <c r="C8" s="189"/>
      <c r="D8" s="189"/>
      <c r="E8" s="189"/>
      <c r="F8" s="189" t="s">
        <v>23</v>
      </c>
      <c r="G8" s="189"/>
      <c r="H8" s="189" t="s">
        <v>88</v>
      </c>
      <c r="I8" s="189"/>
      <c r="J8" s="189"/>
      <c r="K8" s="189"/>
      <c r="L8" s="189" t="s">
        <v>87</v>
      </c>
      <c r="M8" s="195" t="s">
        <v>96</v>
      </c>
      <c r="N8" s="194" t="s">
        <v>25</v>
      </c>
      <c r="O8" s="194"/>
      <c r="P8" s="194"/>
      <c r="Q8" s="194"/>
      <c r="R8" s="189" t="s">
        <v>100</v>
      </c>
    </row>
    <row r="9" spans="1:22" ht="14.25" customHeight="1">
      <c r="A9" s="194"/>
      <c r="B9" s="189" t="s">
        <v>82</v>
      </c>
      <c r="C9" s="189"/>
      <c r="D9" s="189" t="s">
        <v>84</v>
      </c>
      <c r="E9" s="189"/>
      <c r="F9" s="189"/>
      <c r="G9" s="189"/>
      <c r="H9" s="189" t="s">
        <v>90</v>
      </c>
      <c r="I9" s="189"/>
      <c r="J9" s="189" t="s">
        <v>89</v>
      </c>
      <c r="K9" s="189"/>
      <c r="L9" s="189"/>
      <c r="M9" s="196"/>
      <c r="N9" s="194"/>
      <c r="O9" s="194"/>
      <c r="P9" s="194"/>
      <c r="Q9" s="194"/>
      <c r="R9" s="189"/>
    </row>
    <row r="10" spans="1:22" ht="18" customHeight="1">
      <c r="A10" s="194"/>
      <c r="B10" s="43" t="s">
        <v>26</v>
      </c>
      <c r="C10" s="43" t="s">
        <v>27</v>
      </c>
      <c r="D10" s="43" t="s">
        <v>26</v>
      </c>
      <c r="E10" s="43" t="s">
        <v>27</v>
      </c>
      <c r="F10" s="44" t="s">
        <v>85</v>
      </c>
      <c r="G10" s="44" t="s">
        <v>86</v>
      </c>
      <c r="H10" s="44" t="s">
        <v>81</v>
      </c>
      <c r="I10" s="44" t="s">
        <v>83</v>
      </c>
      <c r="J10" s="44" t="s">
        <v>81</v>
      </c>
      <c r="K10" s="44" t="s">
        <v>95</v>
      </c>
      <c r="L10" s="189"/>
      <c r="M10" s="197"/>
      <c r="N10" s="194"/>
      <c r="O10" s="194"/>
      <c r="P10" s="194"/>
      <c r="Q10" s="194"/>
      <c r="R10" s="194"/>
    </row>
    <row r="11" spans="1:22">
      <c r="A11" s="27" cm="1">
        <f t="array" aca="1" ref="A11" ca="1">DATE("2025","8",IFERROR(INDIRECT(T1),"1"))</f>
        <v>45870</v>
      </c>
      <c r="B11" s="20"/>
      <c r="C11" s="21"/>
      <c r="D11" s="20"/>
      <c r="E11" s="21"/>
      <c r="F11" s="22"/>
      <c r="G11" s="22"/>
      <c r="H11" s="34" t="str">
        <f>IF(OR(B11="",LEFT(M11,1)="✓"),"",C11-B11-F11)</f>
        <v/>
      </c>
      <c r="I11" s="34" t="str">
        <f>IF(OR(D11="",LEFT(M11,1)="✓"),"",E11-D11-G11)</f>
        <v/>
      </c>
      <c r="J11" s="34" t="str">
        <f>IF(AND(B11&lt;&gt;"",M11="✓所定"),C11-B11-F11,"")</f>
        <v/>
      </c>
      <c r="K11" s="34" t="str">
        <f>IF(AND(B11&lt;&gt;"",M11="✓法定"),C11-B11-F11,"")</f>
        <v/>
      </c>
      <c r="L11" s="26" t="str">
        <f>IF(AND($B11="",$D11=""),"",($C11-$B11-$F11)+($E11-$D11-$G11))</f>
        <v/>
      </c>
      <c r="M11" s="32"/>
      <c r="N11" s="190"/>
      <c r="O11" s="190"/>
      <c r="P11" s="190"/>
      <c r="Q11" s="190"/>
      <c r="R11" s="23"/>
      <c r="V11" s="1" t="s">
        <v>171</v>
      </c>
    </row>
    <row r="12" spans="1:22">
      <c r="A12" s="27">
        <f ca="1">A11+1</f>
        <v>45871</v>
      </c>
      <c r="B12" s="20"/>
      <c r="C12" s="21"/>
      <c r="D12" s="20"/>
      <c r="E12" s="21"/>
      <c r="F12" s="22"/>
      <c r="G12" s="22"/>
      <c r="H12" s="34" t="str">
        <f t="shared" ref="H12:H41" si="0">IF(OR(B12="",LEFT(M12,1)="✓"),"",C12-B12-F12)</f>
        <v/>
      </c>
      <c r="I12" s="34" t="str">
        <f t="shared" ref="I12:I41" si="1">IF(OR(D12="",LEFT(M12,1)="✓"),"",E12-D12-G12)</f>
        <v/>
      </c>
      <c r="J12" s="34" t="str">
        <f t="shared" ref="J12:J41" si="2">IF(AND(B12&lt;&gt;"",M12="✓所定"),C12-B12-F12,"")</f>
        <v/>
      </c>
      <c r="K12" s="34" t="str">
        <f t="shared" ref="K12:K41" si="3">IF(AND(B12&lt;&gt;"",M12="✓法定"),C12-B12-F12,"")</f>
        <v/>
      </c>
      <c r="L12" s="26" t="str">
        <f t="shared" ref="L12:L41" si="4">IF(AND($B12="",$D12=""),"",($C12-$B12-$F12)+(E12-D12-G12))</f>
        <v/>
      </c>
      <c r="M12" s="32"/>
      <c r="N12" s="190"/>
      <c r="O12" s="190"/>
      <c r="P12" s="190"/>
      <c r="Q12" s="190"/>
      <c r="R12" s="23"/>
      <c r="V12" s="1" t="s">
        <v>172</v>
      </c>
    </row>
    <row r="13" spans="1:22">
      <c r="A13" s="27">
        <f t="shared" ref="A13:A41" ca="1" si="5">A12+1</f>
        <v>45872</v>
      </c>
      <c r="B13" s="20"/>
      <c r="C13" s="21"/>
      <c r="D13" s="20"/>
      <c r="E13" s="21"/>
      <c r="F13" s="22"/>
      <c r="G13" s="22"/>
      <c r="H13" s="34" t="str">
        <f t="shared" si="0"/>
        <v/>
      </c>
      <c r="I13" s="34" t="str">
        <f t="shared" si="1"/>
        <v/>
      </c>
      <c r="J13" s="34" t="str">
        <f t="shared" si="2"/>
        <v/>
      </c>
      <c r="K13" s="34" t="str">
        <f t="shared" si="3"/>
        <v/>
      </c>
      <c r="L13" s="26" t="str">
        <f t="shared" si="4"/>
        <v/>
      </c>
      <c r="M13" s="32"/>
      <c r="N13" s="190"/>
      <c r="O13" s="190"/>
      <c r="P13" s="190"/>
      <c r="Q13" s="190"/>
      <c r="R13" s="23"/>
    </row>
    <row r="14" spans="1:22">
      <c r="A14" s="27">
        <f t="shared" ca="1" si="5"/>
        <v>45873</v>
      </c>
      <c r="B14" s="20"/>
      <c r="C14" s="21"/>
      <c r="D14" s="20"/>
      <c r="E14" s="21"/>
      <c r="F14" s="22"/>
      <c r="G14" s="22"/>
      <c r="H14" s="34" t="str">
        <f t="shared" si="0"/>
        <v/>
      </c>
      <c r="I14" s="34" t="str">
        <f t="shared" si="1"/>
        <v/>
      </c>
      <c r="J14" s="34" t="str">
        <f t="shared" si="2"/>
        <v/>
      </c>
      <c r="K14" s="34" t="str">
        <f t="shared" si="3"/>
        <v/>
      </c>
      <c r="L14" s="26" t="str">
        <f t="shared" si="4"/>
        <v/>
      </c>
      <c r="M14" s="32"/>
      <c r="N14" s="190"/>
      <c r="O14" s="190"/>
      <c r="P14" s="190"/>
      <c r="Q14" s="190"/>
      <c r="R14" s="23"/>
    </row>
    <row r="15" spans="1:22">
      <c r="A15" s="27">
        <f t="shared" ca="1" si="5"/>
        <v>45874</v>
      </c>
      <c r="B15" s="20"/>
      <c r="C15" s="21"/>
      <c r="D15" s="20"/>
      <c r="E15" s="21"/>
      <c r="F15" s="22"/>
      <c r="G15" s="22"/>
      <c r="H15" s="34" t="str">
        <f t="shared" si="0"/>
        <v/>
      </c>
      <c r="I15" s="34" t="str">
        <f t="shared" si="1"/>
        <v/>
      </c>
      <c r="J15" s="34" t="str">
        <f t="shared" si="2"/>
        <v/>
      </c>
      <c r="K15" s="34" t="str">
        <f t="shared" si="3"/>
        <v/>
      </c>
      <c r="L15" s="26" t="str">
        <f t="shared" si="4"/>
        <v/>
      </c>
      <c r="M15" s="32"/>
      <c r="N15" s="190"/>
      <c r="O15" s="190"/>
      <c r="P15" s="190"/>
      <c r="Q15" s="190"/>
      <c r="R15" s="23"/>
    </row>
    <row r="16" spans="1:22">
      <c r="A16" s="27">
        <f t="shared" ca="1" si="5"/>
        <v>45875</v>
      </c>
      <c r="B16" s="20"/>
      <c r="C16" s="21"/>
      <c r="D16" s="20"/>
      <c r="E16" s="21"/>
      <c r="F16" s="22"/>
      <c r="G16" s="22"/>
      <c r="H16" s="34" t="str">
        <f t="shared" si="0"/>
        <v/>
      </c>
      <c r="I16" s="34" t="str">
        <f t="shared" si="1"/>
        <v/>
      </c>
      <c r="J16" s="34" t="str">
        <f t="shared" si="2"/>
        <v/>
      </c>
      <c r="K16" s="34" t="str">
        <f t="shared" si="3"/>
        <v/>
      </c>
      <c r="L16" s="26" t="str">
        <f t="shared" si="4"/>
        <v/>
      </c>
      <c r="M16" s="32"/>
      <c r="N16" s="190"/>
      <c r="O16" s="190"/>
      <c r="P16" s="190"/>
      <c r="Q16" s="190"/>
      <c r="R16" s="23"/>
    </row>
    <row r="17" spans="1:18">
      <c r="A17" s="27">
        <f t="shared" ca="1" si="5"/>
        <v>45876</v>
      </c>
      <c r="B17" s="20"/>
      <c r="C17" s="21"/>
      <c r="D17" s="20"/>
      <c r="E17" s="21"/>
      <c r="F17" s="22"/>
      <c r="G17" s="22"/>
      <c r="H17" s="34" t="str">
        <f t="shared" si="0"/>
        <v/>
      </c>
      <c r="I17" s="34" t="str">
        <f t="shared" si="1"/>
        <v/>
      </c>
      <c r="J17" s="34" t="str">
        <f t="shared" si="2"/>
        <v/>
      </c>
      <c r="K17" s="34" t="str">
        <f t="shared" si="3"/>
        <v/>
      </c>
      <c r="L17" s="26" t="str">
        <f t="shared" si="4"/>
        <v/>
      </c>
      <c r="M17" s="32"/>
      <c r="N17" s="190"/>
      <c r="O17" s="190"/>
      <c r="P17" s="190"/>
      <c r="Q17" s="190"/>
      <c r="R17" s="23"/>
    </row>
    <row r="18" spans="1:18">
      <c r="A18" s="27">
        <f t="shared" ca="1" si="5"/>
        <v>45877</v>
      </c>
      <c r="B18" s="20"/>
      <c r="C18" s="21"/>
      <c r="D18" s="20"/>
      <c r="E18" s="21"/>
      <c r="F18" s="22"/>
      <c r="G18" s="22"/>
      <c r="H18" s="34" t="str">
        <f t="shared" si="0"/>
        <v/>
      </c>
      <c r="I18" s="34" t="str">
        <f t="shared" si="1"/>
        <v/>
      </c>
      <c r="J18" s="34" t="str">
        <f t="shared" si="2"/>
        <v/>
      </c>
      <c r="K18" s="34" t="str">
        <f t="shared" si="3"/>
        <v/>
      </c>
      <c r="L18" s="26" t="str">
        <f t="shared" si="4"/>
        <v/>
      </c>
      <c r="M18" s="32"/>
      <c r="N18" s="190"/>
      <c r="O18" s="190"/>
      <c r="P18" s="190"/>
      <c r="Q18" s="190"/>
      <c r="R18" s="23"/>
    </row>
    <row r="19" spans="1:18">
      <c r="A19" s="27">
        <f t="shared" ca="1" si="5"/>
        <v>45878</v>
      </c>
      <c r="B19" s="20"/>
      <c r="C19" s="21"/>
      <c r="D19" s="20"/>
      <c r="E19" s="21"/>
      <c r="F19" s="22"/>
      <c r="G19" s="22"/>
      <c r="H19" s="34" t="str">
        <f t="shared" si="0"/>
        <v/>
      </c>
      <c r="I19" s="34" t="str">
        <f t="shared" si="1"/>
        <v/>
      </c>
      <c r="J19" s="34" t="str">
        <f t="shared" si="2"/>
        <v/>
      </c>
      <c r="K19" s="34" t="str">
        <f t="shared" si="3"/>
        <v/>
      </c>
      <c r="L19" s="26" t="str">
        <f t="shared" si="4"/>
        <v/>
      </c>
      <c r="M19" s="32"/>
      <c r="N19" s="190"/>
      <c r="O19" s="190"/>
      <c r="P19" s="190"/>
      <c r="Q19" s="190"/>
      <c r="R19" s="23"/>
    </row>
    <row r="20" spans="1:18">
      <c r="A20" s="27">
        <f t="shared" ca="1" si="5"/>
        <v>45879</v>
      </c>
      <c r="B20" s="20"/>
      <c r="C20" s="21"/>
      <c r="D20" s="20"/>
      <c r="E20" s="21"/>
      <c r="F20" s="22"/>
      <c r="G20" s="22"/>
      <c r="H20" s="34" t="str">
        <f t="shared" si="0"/>
        <v/>
      </c>
      <c r="I20" s="34" t="str">
        <f t="shared" si="1"/>
        <v/>
      </c>
      <c r="J20" s="34" t="str">
        <f t="shared" si="2"/>
        <v/>
      </c>
      <c r="K20" s="34" t="str">
        <f t="shared" si="3"/>
        <v/>
      </c>
      <c r="L20" s="26" t="str">
        <f t="shared" si="4"/>
        <v/>
      </c>
      <c r="M20" s="32"/>
      <c r="N20" s="190"/>
      <c r="O20" s="190"/>
      <c r="P20" s="190"/>
      <c r="Q20" s="190"/>
      <c r="R20" s="23"/>
    </row>
    <row r="21" spans="1:18">
      <c r="A21" s="27">
        <f t="shared" ca="1" si="5"/>
        <v>45880</v>
      </c>
      <c r="B21" s="20"/>
      <c r="C21" s="21"/>
      <c r="D21" s="20"/>
      <c r="E21" s="21"/>
      <c r="F21" s="22"/>
      <c r="G21" s="22"/>
      <c r="H21" s="34" t="str">
        <f t="shared" si="0"/>
        <v/>
      </c>
      <c r="I21" s="34" t="str">
        <f t="shared" si="1"/>
        <v/>
      </c>
      <c r="J21" s="34" t="str">
        <f t="shared" si="2"/>
        <v/>
      </c>
      <c r="K21" s="34" t="str">
        <f t="shared" si="3"/>
        <v/>
      </c>
      <c r="L21" s="26" t="str">
        <f t="shared" si="4"/>
        <v/>
      </c>
      <c r="M21" s="32"/>
      <c r="N21" s="190"/>
      <c r="O21" s="190"/>
      <c r="P21" s="190"/>
      <c r="Q21" s="190"/>
      <c r="R21" s="23"/>
    </row>
    <row r="22" spans="1:18">
      <c r="A22" s="27">
        <f t="shared" ca="1" si="5"/>
        <v>45881</v>
      </c>
      <c r="B22" s="20"/>
      <c r="C22" s="21"/>
      <c r="D22" s="20"/>
      <c r="E22" s="21"/>
      <c r="F22" s="22"/>
      <c r="G22" s="22"/>
      <c r="H22" s="34" t="str">
        <f t="shared" si="0"/>
        <v/>
      </c>
      <c r="I22" s="34" t="str">
        <f t="shared" si="1"/>
        <v/>
      </c>
      <c r="J22" s="34" t="str">
        <f t="shared" si="2"/>
        <v/>
      </c>
      <c r="K22" s="34" t="str">
        <f t="shared" si="3"/>
        <v/>
      </c>
      <c r="L22" s="26" t="str">
        <f t="shared" si="4"/>
        <v/>
      </c>
      <c r="M22" s="32"/>
      <c r="N22" s="190"/>
      <c r="O22" s="190"/>
      <c r="P22" s="190"/>
      <c r="Q22" s="190"/>
      <c r="R22" s="23"/>
    </row>
    <row r="23" spans="1:18">
      <c r="A23" s="27">
        <f t="shared" ca="1" si="5"/>
        <v>45882</v>
      </c>
      <c r="B23" s="20"/>
      <c r="C23" s="21"/>
      <c r="D23" s="20"/>
      <c r="E23" s="21"/>
      <c r="F23" s="22"/>
      <c r="G23" s="22"/>
      <c r="H23" s="34" t="str">
        <f t="shared" si="0"/>
        <v/>
      </c>
      <c r="I23" s="34" t="str">
        <f t="shared" si="1"/>
        <v/>
      </c>
      <c r="J23" s="34" t="str">
        <f t="shared" si="2"/>
        <v/>
      </c>
      <c r="K23" s="34" t="str">
        <f t="shared" si="3"/>
        <v/>
      </c>
      <c r="L23" s="26" t="str">
        <f t="shared" si="4"/>
        <v/>
      </c>
      <c r="M23" s="32"/>
      <c r="N23" s="190"/>
      <c r="O23" s="190"/>
      <c r="P23" s="190"/>
      <c r="Q23" s="190"/>
      <c r="R23" s="23"/>
    </row>
    <row r="24" spans="1:18">
      <c r="A24" s="27">
        <f t="shared" ca="1" si="5"/>
        <v>45883</v>
      </c>
      <c r="B24" s="20"/>
      <c r="C24" s="21"/>
      <c r="D24" s="20"/>
      <c r="E24" s="21"/>
      <c r="F24" s="22"/>
      <c r="G24" s="22"/>
      <c r="H24" s="34" t="str">
        <f t="shared" si="0"/>
        <v/>
      </c>
      <c r="I24" s="34" t="str">
        <f t="shared" si="1"/>
        <v/>
      </c>
      <c r="J24" s="34" t="str">
        <f t="shared" si="2"/>
        <v/>
      </c>
      <c r="K24" s="34" t="str">
        <f t="shared" si="3"/>
        <v/>
      </c>
      <c r="L24" s="26" t="str">
        <f t="shared" si="4"/>
        <v/>
      </c>
      <c r="M24" s="32"/>
      <c r="N24" s="190"/>
      <c r="O24" s="190"/>
      <c r="P24" s="190"/>
      <c r="Q24" s="190"/>
      <c r="R24" s="23"/>
    </row>
    <row r="25" spans="1:18">
      <c r="A25" s="27">
        <f t="shared" ca="1" si="5"/>
        <v>45884</v>
      </c>
      <c r="B25" s="20"/>
      <c r="C25" s="21"/>
      <c r="D25" s="20"/>
      <c r="E25" s="21"/>
      <c r="F25" s="22"/>
      <c r="G25" s="22"/>
      <c r="H25" s="34" t="str">
        <f t="shared" si="0"/>
        <v/>
      </c>
      <c r="I25" s="34" t="str">
        <f t="shared" si="1"/>
        <v/>
      </c>
      <c r="J25" s="34" t="str">
        <f t="shared" si="2"/>
        <v/>
      </c>
      <c r="K25" s="34" t="str">
        <f t="shared" si="3"/>
        <v/>
      </c>
      <c r="L25" s="26" t="str">
        <f t="shared" si="4"/>
        <v/>
      </c>
      <c r="M25" s="32"/>
      <c r="N25" s="190"/>
      <c r="O25" s="190"/>
      <c r="P25" s="190"/>
      <c r="Q25" s="190"/>
      <c r="R25" s="23"/>
    </row>
    <row r="26" spans="1:18">
      <c r="A26" s="27">
        <f t="shared" ca="1" si="5"/>
        <v>45885</v>
      </c>
      <c r="B26" s="20"/>
      <c r="C26" s="21"/>
      <c r="D26" s="20"/>
      <c r="E26" s="21"/>
      <c r="F26" s="22"/>
      <c r="G26" s="22"/>
      <c r="H26" s="34" t="str">
        <f t="shared" si="0"/>
        <v/>
      </c>
      <c r="I26" s="34" t="str">
        <f t="shared" si="1"/>
        <v/>
      </c>
      <c r="J26" s="34" t="str">
        <f t="shared" si="2"/>
        <v/>
      </c>
      <c r="K26" s="34" t="str">
        <f t="shared" si="3"/>
        <v/>
      </c>
      <c r="L26" s="26" t="str">
        <f t="shared" si="4"/>
        <v/>
      </c>
      <c r="M26" s="32"/>
      <c r="N26" s="190"/>
      <c r="O26" s="190"/>
      <c r="P26" s="190"/>
      <c r="Q26" s="190"/>
      <c r="R26" s="23"/>
    </row>
    <row r="27" spans="1:18">
      <c r="A27" s="27">
        <f t="shared" ca="1" si="5"/>
        <v>45886</v>
      </c>
      <c r="B27" s="20"/>
      <c r="C27" s="21"/>
      <c r="D27" s="20"/>
      <c r="E27" s="21"/>
      <c r="F27" s="22"/>
      <c r="G27" s="22"/>
      <c r="H27" s="34" t="str">
        <f t="shared" si="0"/>
        <v/>
      </c>
      <c r="I27" s="34" t="str">
        <f t="shared" si="1"/>
        <v/>
      </c>
      <c r="J27" s="34" t="str">
        <f t="shared" si="2"/>
        <v/>
      </c>
      <c r="K27" s="34" t="str">
        <f t="shared" si="3"/>
        <v/>
      </c>
      <c r="L27" s="26" t="str">
        <f t="shared" si="4"/>
        <v/>
      </c>
      <c r="M27" s="32"/>
      <c r="N27" s="190"/>
      <c r="O27" s="190"/>
      <c r="P27" s="190"/>
      <c r="Q27" s="190"/>
      <c r="R27" s="23"/>
    </row>
    <row r="28" spans="1:18">
      <c r="A28" s="27">
        <f t="shared" ca="1" si="5"/>
        <v>45887</v>
      </c>
      <c r="B28" s="20"/>
      <c r="C28" s="21"/>
      <c r="D28" s="20"/>
      <c r="E28" s="21"/>
      <c r="F28" s="22"/>
      <c r="G28" s="22"/>
      <c r="H28" s="34" t="str">
        <f t="shared" si="0"/>
        <v/>
      </c>
      <c r="I28" s="34" t="str">
        <f t="shared" si="1"/>
        <v/>
      </c>
      <c r="J28" s="34" t="str">
        <f t="shared" si="2"/>
        <v/>
      </c>
      <c r="K28" s="34" t="str">
        <f t="shared" si="3"/>
        <v/>
      </c>
      <c r="L28" s="26" t="str">
        <f t="shared" si="4"/>
        <v/>
      </c>
      <c r="M28" s="32"/>
      <c r="N28" s="190"/>
      <c r="O28" s="190"/>
      <c r="P28" s="190"/>
      <c r="Q28" s="190"/>
      <c r="R28" s="23"/>
    </row>
    <row r="29" spans="1:18">
      <c r="A29" s="27">
        <f t="shared" ca="1" si="5"/>
        <v>45888</v>
      </c>
      <c r="B29" s="20"/>
      <c r="C29" s="21"/>
      <c r="D29" s="20"/>
      <c r="E29" s="21"/>
      <c r="F29" s="22"/>
      <c r="G29" s="22"/>
      <c r="H29" s="34" t="str">
        <f t="shared" si="0"/>
        <v/>
      </c>
      <c r="I29" s="34" t="str">
        <f t="shared" si="1"/>
        <v/>
      </c>
      <c r="J29" s="34" t="str">
        <f t="shared" si="2"/>
        <v/>
      </c>
      <c r="K29" s="34" t="str">
        <f t="shared" si="3"/>
        <v/>
      </c>
      <c r="L29" s="26" t="str">
        <f t="shared" si="4"/>
        <v/>
      </c>
      <c r="M29" s="32"/>
      <c r="N29" s="190"/>
      <c r="O29" s="190"/>
      <c r="P29" s="190"/>
      <c r="Q29" s="190"/>
      <c r="R29" s="23"/>
    </row>
    <row r="30" spans="1:18">
      <c r="A30" s="27">
        <f t="shared" ca="1" si="5"/>
        <v>45889</v>
      </c>
      <c r="B30" s="20"/>
      <c r="C30" s="21"/>
      <c r="D30" s="20"/>
      <c r="E30" s="21"/>
      <c r="F30" s="22"/>
      <c r="G30" s="22"/>
      <c r="H30" s="34" t="str">
        <f t="shared" si="0"/>
        <v/>
      </c>
      <c r="I30" s="34" t="str">
        <f t="shared" si="1"/>
        <v/>
      </c>
      <c r="J30" s="34" t="str">
        <f t="shared" si="2"/>
        <v/>
      </c>
      <c r="K30" s="34" t="str">
        <f t="shared" si="3"/>
        <v/>
      </c>
      <c r="L30" s="26" t="str">
        <f t="shared" si="4"/>
        <v/>
      </c>
      <c r="M30" s="32"/>
      <c r="N30" s="190"/>
      <c r="O30" s="190"/>
      <c r="P30" s="190"/>
      <c r="Q30" s="190"/>
      <c r="R30" s="23"/>
    </row>
    <row r="31" spans="1:18">
      <c r="A31" s="27">
        <f t="shared" ca="1" si="5"/>
        <v>45890</v>
      </c>
      <c r="B31" s="20"/>
      <c r="C31" s="21"/>
      <c r="D31" s="20"/>
      <c r="E31" s="21"/>
      <c r="F31" s="22"/>
      <c r="G31" s="22"/>
      <c r="H31" s="34" t="str">
        <f t="shared" si="0"/>
        <v/>
      </c>
      <c r="I31" s="34" t="str">
        <f t="shared" si="1"/>
        <v/>
      </c>
      <c r="J31" s="34" t="str">
        <f t="shared" si="2"/>
        <v/>
      </c>
      <c r="K31" s="34" t="str">
        <f t="shared" si="3"/>
        <v/>
      </c>
      <c r="L31" s="26" t="str">
        <f t="shared" si="4"/>
        <v/>
      </c>
      <c r="M31" s="32"/>
      <c r="N31" s="190"/>
      <c r="O31" s="190"/>
      <c r="P31" s="190"/>
      <c r="Q31" s="190"/>
      <c r="R31" s="23"/>
    </row>
    <row r="32" spans="1:18">
      <c r="A32" s="27">
        <f t="shared" ca="1" si="5"/>
        <v>45891</v>
      </c>
      <c r="B32" s="20"/>
      <c r="C32" s="21"/>
      <c r="D32" s="20"/>
      <c r="E32" s="21"/>
      <c r="F32" s="22"/>
      <c r="G32" s="22"/>
      <c r="H32" s="34" t="str">
        <f t="shared" si="0"/>
        <v/>
      </c>
      <c r="I32" s="34" t="str">
        <f t="shared" si="1"/>
        <v/>
      </c>
      <c r="J32" s="34" t="str">
        <f t="shared" si="2"/>
        <v/>
      </c>
      <c r="K32" s="34" t="str">
        <f t="shared" si="3"/>
        <v/>
      </c>
      <c r="L32" s="26" t="str">
        <f t="shared" si="4"/>
        <v/>
      </c>
      <c r="M32" s="32"/>
      <c r="N32" s="190"/>
      <c r="O32" s="190"/>
      <c r="P32" s="190"/>
      <c r="Q32" s="190"/>
      <c r="R32" s="23"/>
    </row>
    <row r="33" spans="1:22">
      <c r="A33" s="27">
        <f t="shared" ca="1" si="5"/>
        <v>45892</v>
      </c>
      <c r="B33" s="20"/>
      <c r="C33" s="21"/>
      <c r="D33" s="20"/>
      <c r="E33" s="21"/>
      <c r="F33" s="22"/>
      <c r="G33" s="22"/>
      <c r="H33" s="34" t="str">
        <f t="shared" si="0"/>
        <v/>
      </c>
      <c r="I33" s="34" t="str">
        <f t="shared" si="1"/>
        <v/>
      </c>
      <c r="J33" s="34" t="str">
        <f t="shared" si="2"/>
        <v/>
      </c>
      <c r="K33" s="34" t="str">
        <f t="shared" si="3"/>
        <v/>
      </c>
      <c r="L33" s="26" t="str">
        <f t="shared" si="4"/>
        <v/>
      </c>
      <c r="M33" s="32"/>
      <c r="N33" s="190"/>
      <c r="O33" s="190"/>
      <c r="P33" s="190"/>
      <c r="Q33" s="190"/>
      <c r="R33" s="23"/>
    </row>
    <row r="34" spans="1:22">
      <c r="A34" s="27">
        <f t="shared" ca="1" si="5"/>
        <v>45893</v>
      </c>
      <c r="B34" s="20"/>
      <c r="C34" s="21"/>
      <c r="D34" s="20"/>
      <c r="E34" s="21"/>
      <c r="F34" s="22"/>
      <c r="G34" s="22"/>
      <c r="H34" s="34" t="str">
        <f t="shared" si="0"/>
        <v/>
      </c>
      <c r="I34" s="34" t="str">
        <f t="shared" si="1"/>
        <v/>
      </c>
      <c r="J34" s="34" t="str">
        <f t="shared" si="2"/>
        <v/>
      </c>
      <c r="K34" s="34" t="str">
        <f t="shared" si="3"/>
        <v/>
      </c>
      <c r="L34" s="26" t="str">
        <f t="shared" si="4"/>
        <v/>
      </c>
      <c r="M34" s="32"/>
      <c r="N34" s="190"/>
      <c r="O34" s="190"/>
      <c r="P34" s="190"/>
      <c r="Q34" s="190"/>
      <c r="R34" s="23"/>
    </row>
    <row r="35" spans="1:22">
      <c r="A35" s="27">
        <f t="shared" ca="1" si="5"/>
        <v>45894</v>
      </c>
      <c r="B35" s="20"/>
      <c r="C35" s="21"/>
      <c r="D35" s="20"/>
      <c r="E35" s="21"/>
      <c r="F35" s="22"/>
      <c r="G35" s="22"/>
      <c r="H35" s="34" t="str">
        <f t="shared" si="0"/>
        <v/>
      </c>
      <c r="I35" s="34" t="str">
        <f t="shared" si="1"/>
        <v/>
      </c>
      <c r="J35" s="34" t="str">
        <f t="shared" si="2"/>
        <v/>
      </c>
      <c r="K35" s="34" t="str">
        <f t="shared" si="3"/>
        <v/>
      </c>
      <c r="L35" s="26" t="str">
        <f t="shared" si="4"/>
        <v/>
      </c>
      <c r="M35" s="32"/>
      <c r="N35" s="190"/>
      <c r="O35" s="190"/>
      <c r="P35" s="190"/>
      <c r="Q35" s="190"/>
      <c r="R35" s="23"/>
    </row>
    <row r="36" spans="1:22">
      <c r="A36" s="27">
        <f t="shared" ca="1" si="5"/>
        <v>45895</v>
      </c>
      <c r="B36" s="20"/>
      <c r="C36" s="21"/>
      <c r="D36" s="20"/>
      <c r="E36" s="21"/>
      <c r="F36" s="22"/>
      <c r="G36" s="22"/>
      <c r="H36" s="34" t="str">
        <f t="shared" si="0"/>
        <v/>
      </c>
      <c r="I36" s="34" t="str">
        <f t="shared" si="1"/>
        <v/>
      </c>
      <c r="J36" s="34" t="str">
        <f t="shared" si="2"/>
        <v/>
      </c>
      <c r="K36" s="34" t="str">
        <f t="shared" si="3"/>
        <v/>
      </c>
      <c r="L36" s="26" t="str">
        <f t="shared" si="4"/>
        <v/>
      </c>
      <c r="M36" s="32"/>
      <c r="N36" s="190"/>
      <c r="O36" s="190"/>
      <c r="P36" s="190"/>
      <c r="Q36" s="190"/>
      <c r="R36" s="23"/>
    </row>
    <row r="37" spans="1:22">
      <c r="A37" s="27">
        <f t="shared" ca="1" si="5"/>
        <v>45896</v>
      </c>
      <c r="B37" s="20"/>
      <c r="C37" s="21"/>
      <c r="D37" s="20"/>
      <c r="E37" s="21"/>
      <c r="F37" s="22"/>
      <c r="G37" s="22"/>
      <c r="H37" s="34" t="str">
        <f t="shared" si="0"/>
        <v/>
      </c>
      <c r="I37" s="34" t="str">
        <f t="shared" si="1"/>
        <v/>
      </c>
      <c r="J37" s="34" t="str">
        <f t="shared" si="2"/>
        <v/>
      </c>
      <c r="K37" s="34" t="str">
        <f t="shared" si="3"/>
        <v/>
      </c>
      <c r="L37" s="26" t="str">
        <f t="shared" si="4"/>
        <v/>
      </c>
      <c r="M37" s="32"/>
      <c r="N37" s="190"/>
      <c r="O37" s="190"/>
      <c r="P37" s="190"/>
      <c r="Q37" s="190"/>
      <c r="R37" s="23"/>
    </row>
    <row r="38" spans="1:22">
      <c r="A38" s="27">
        <f t="shared" ca="1" si="5"/>
        <v>45897</v>
      </c>
      <c r="B38" s="20"/>
      <c r="C38" s="21"/>
      <c r="D38" s="20"/>
      <c r="E38" s="21"/>
      <c r="F38" s="22"/>
      <c r="G38" s="22"/>
      <c r="H38" s="34" t="str">
        <f t="shared" si="0"/>
        <v/>
      </c>
      <c r="I38" s="34" t="str">
        <f t="shared" si="1"/>
        <v/>
      </c>
      <c r="J38" s="34" t="str">
        <f t="shared" si="2"/>
        <v/>
      </c>
      <c r="K38" s="34" t="str">
        <f t="shared" si="3"/>
        <v/>
      </c>
      <c r="L38" s="26" t="str">
        <f t="shared" si="4"/>
        <v/>
      </c>
      <c r="M38" s="32"/>
      <c r="N38" s="190"/>
      <c r="O38" s="190"/>
      <c r="P38" s="190"/>
      <c r="Q38" s="190"/>
      <c r="R38" s="23"/>
    </row>
    <row r="39" spans="1:22">
      <c r="A39" s="27">
        <f t="shared" ca="1" si="5"/>
        <v>45898</v>
      </c>
      <c r="B39" s="20"/>
      <c r="C39" s="21"/>
      <c r="D39" s="20"/>
      <c r="E39" s="21"/>
      <c r="F39" s="22"/>
      <c r="G39" s="22"/>
      <c r="H39" s="34" t="str">
        <f t="shared" si="0"/>
        <v/>
      </c>
      <c r="I39" s="34" t="str">
        <f t="shared" si="1"/>
        <v/>
      </c>
      <c r="J39" s="34" t="str">
        <f t="shared" si="2"/>
        <v/>
      </c>
      <c r="K39" s="34" t="str">
        <f t="shared" si="3"/>
        <v/>
      </c>
      <c r="L39" s="26" t="str">
        <f t="shared" si="4"/>
        <v/>
      </c>
      <c r="M39" s="32"/>
      <c r="N39" s="190"/>
      <c r="O39" s="190"/>
      <c r="P39" s="190"/>
      <c r="Q39" s="190"/>
      <c r="R39" s="23"/>
    </row>
    <row r="40" spans="1:22">
      <c r="A40" s="27">
        <f t="shared" ca="1" si="5"/>
        <v>45899</v>
      </c>
      <c r="B40" s="20"/>
      <c r="C40" s="21"/>
      <c r="D40" s="20"/>
      <c r="E40" s="21"/>
      <c r="F40" s="22"/>
      <c r="G40" s="22"/>
      <c r="H40" s="34" t="str">
        <f t="shared" si="0"/>
        <v/>
      </c>
      <c r="I40" s="34" t="str">
        <f t="shared" si="1"/>
        <v/>
      </c>
      <c r="J40" s="34" t="str">
        <f t="shared" si="2"/>
        <v/>
      </c>
      <c r="K40" s="34" t="str">
        <f t="shared" si="3"/>
        <v/>
      </c>
      <c r="L40" s="26" t="str">
        <f t="shared" si="4"/>
        <v/>
      </c>
      <c r="M40" s="32"/>
      <c r="N40" s="190"/>
      <c r="O40" s="190"/>
      <c r="P40" s="190"/>
      <c r="Q40" s="190"/>
      <c r="R40" s="23"/>
    </row>
    <row r="41" spans="1:22">
      <c r="A41" s="27">
        <f t="shared" ca="1" si="5"/>
        <v>45900</v>
      </c>
      <c r="B41" s="20"/>
      <c r="C41" s="21"/>
      <c r="D41" s="20"/>
      <c r="E41" s="21"/>
      <c r="F41" s="22"/>
      <c r="G41" s="22"/>
      <c r="H41" s="34" t="str">
        <f t="shared" si="0"/>
        <v/>
      </c>
      <c r="I41" s="34" t="str">
        <f t="shared" si="1"/>
        <v/>
      </c>
      <c r="J41" s="34" t="str">
        <f t="shared" si="2"/>
        <v/>
      </c>
      <c r="K41" s="34" t="str">
        <f t="shared" si="3"/>
        <v/>
      </c>
      <c r="L41" s="26" t="str">
        <f t="shared" si="4"/>
        <v/>
      </c>
      <c r="M41" s="32"/>
      <c r="N41" s="190"/>
      <c r="O41" s="190"/>
      <c r="P41" s="190"/>
      <c r="Q41" s="190"/>
      <c r="R41" s="23"/>
    </row>
    <row r="42" spans="1:22">
      <c r="A42" s="5" t="s">
        <v>11</v>
      </c>
      <c r="B42" s="191"/>
      <c r="C42" s="192"/>
      <c r="D42" s="191"/>
      <c r="E42" s="192"/>
      <c r="F42" s="26" t="str">
        <f t="shared" ref="F42:K42" si="6">IF(SUM(F11:F41)=0,"",SUM(F11:F41))</f>
        <v/>
      </c>
      <c r="G42" s="26" t="str">
        <f t="shared" si="6"/>
        <v/>
      </c>
      <c r="H42" s="26" t="str">
        <f t="shared" si="6"/>
        <v/>
      </c>
      <c r="I42" s="26" t="str">
        <f t="shared" si="6"/>
        <v/>
      </c>
      <c r="J42" s="26" t="str">
        <f t="shared" si="6"/>
        <v/>
      </c>
      <c r="K42" s="26" t="str">
        <f t="shared" si="6"/>
        <v/>
      </c>
      <c r="L42" s="26" t="str">
        <f>IF(SUM($L11:$L41)=0,"",SUM($L11:$L41))</f>
        <v/>
      </c>
      <c r="M42" s="33"/>
      <c r="N42" s="193"/>
      <c r="O42" s="193"/>
      <c r="P42" s="193"/>
      <c r="Q42" s="193"/>
      <c r="R42" s="6"/>
    </row>
    <row r="44" spans="1:22" ht="27" customHeight="1">
      <c r="A44" s="194" t="s">
        <v>22</v>
      </c>
      <c r="B44" s="189" t="s">
        <v>103</v>
      </c>
      <c r="C44" s="189"/>
      <c r="D44" s="189"/>
      <c r="E44" s="189"/>
      <c r="F44" s="189" t="s">
        <v>23</v>
      </c>
      <c r="G44" s="189"/>
      <c r="H44" s="189" t="s">
        <v>88</v>
      </c>
      <c r="I44" s="189"/>
      <c r="J44" s="189"/>
      <c r="K44" s="189"/>
      <c r="L44" s="189" t="s">
        <v>87</v>
      </c>
      <c r="M44" s="195" t="s">
        <v>96</v>
      </c>
      <c r="N44" s="194" t="s">
        <v>25</v>
      </c>
      <c r="O44" s="194"/>
      <c r="P44" s="194"/>
      <c r="Q44" s="194"/>
      <c r="R44" s="189" t="s">
        <v>100</v>
      </c>
    </row>
    <row r="45" spans="1:22" ht="14.25" customHeight="1">
      <c r="A45" s="194"/>
      <c r="B45" s="189" t="s">
        <v>82</v>
      </c>
      <c r="C45" s="189"/>
      <c r="D45" s="189" t="s">
        <v>84</v>
      </c>
      <c r="E45" s="189"/>
      <c r="F45" s="189"/>
      <c r="G45" s="189"/>
      <c r="H45" s="189" t="s">
        <v>90</v>
      </c>
      <c r="I45" s="189"/>
      <c r="J45" s="189" t="s">
        <v>89</v>
      </c>
      <c r="K45" s="189"/>
      <c r="L45" s="189"/>
      <c r="M45" s="196"/>
      <c r="N45" s="194"/>
      <c r="O45" s="194"/>
      <c r="P45" s="194"/>
      <c r="Q45" s="194"/>
      <c r="R45" s="189"/>
    </row>
    <row r="46" spans="1:22">
      <c r="A46" s="194"/>
      <c r="B46" s="43" t="s">
        <v>26</v>
      </c>
      <c r="C46" s="43" t="s">
        <v>27</v>
      </c>
      <c r="D46" s="43" t="s">
        <v>26</v>
      </c>
      <c r="E46" s="43" t="s">
        <v>27</v>
      </c>
      <c r="F46" s="44" t="s">
        <v>85</v>
      </c>
      <c r="G46" s="44" t="s">
        <v>86</v>
      </c>
      <c r="H46" s="44" t="s">
        <v>81</v>
      </c>
      <c r="I46" s="44" t="s">
        <v>83</v>
      </c>
      <c r="J46" s="44" t="s">
        <v>81</v>
      </c>
      <c r="K46" s="44" t="s">
        <v>95</v>
      </c>
      <c r="L46" s="189"/>
      <c r="M46" s="197"/>
      <c r="N46" s="194"/>
      <c r="O46" s="194"/>
      <c r="P46" s="194"/>
      <c r="Q46" s="194"/>
      <c r="R46" s="194"/>
    </row>
    <row r="47" spans="1:22">
      <c r="A47" s="27" cm="1">
        <f t="array" aca="1" ref="A47" ca="1">DATE("2025","8"+1,IFERROR(INDIRECT(T1),"1"))</f>
        <v>45901</v>
      </c>
      <c r="B47" s="20"/>
      <c r="C47" s="21"/>
      <c r="D47" s="20"/>
      <c r="E47" s="21"/>
      <c r="F47" s="22"/>
      <c r="G47" s="22"/>
      <c r="H47" s="34" t="str">
        <f>IF(OR(B47="",LEFT(M47,1)="✓"),"",C47-B47-F47)</f>
        <v/>
      </c>
      <c r="I47" s="34" t="str">
        <f>IF(OR(D47="",LEFT(M47,1)="✓"),"",E47-D47-G47)</f>
        <v/>
      </c>
      <c r="J47" s="34" t="str">
        <f>IF(AND(B47&lt;&gt;"",M47="✓所定"),C47-B47-F47,"")</f>
        <v/>
      </c>
      <c r="K47" s="34" t="str">
        <f>IF(AND(B47&lt;&gt;"",M47="✓法定"),C47-B47-F47,"")</f>
        <v/>
      </c>
      <c r="L47" s="26" t="str">
        <f>IF(AND($B47="",$D47=""),"",($C47-$B47-$F47)+($E47-$D47-$G47))</f>
        <v/>
      </c>
      <c r="M47" s="32"/>
      <c r="N47" s="190"/>
      <c r="O47" s="190"/>
      <c r="P47" s="190"/>
      <c r="Q47" s="190"/>
      <c r="R47" s="23"/>
      <c r="V47" s="1" t="s">
        <v>171</v>
      </c>
    </row>
    <row r="48" spans="1:22">
      <c r="A48" s="27">
        <f ca="1">A47+1</f>
        <v>45902</v>
      </c>
      <c r="B48" s="20"/>
      <c r="C48" s="21"/>
      <c r="D48" s="20"/>
      <c r="E48" s="21"/>
      <c r="F48" s="22"/>
      <c r="G48" s="22"/>
      <c r="H48" s="34" t="str">
        <f t="shared" ref="H48:H77" si="7">IF(OR(B48="",LEFT(M48,1)="✓"),"",C48-B48-F48)</f>
        <v/>
      </c>
      <c r="I48" s="34" t="str">
        <f t="shared" ref="I48:I77" si="8">IF(OR(D48="",LEFT(M48,1)="✓"),"",E48-D48-G48)</f>
        <v/>
      </c>
      <c r="J48" s="34" t="str">
        <f t="shared" ref="J48:J77" si="9">IF(AND(B48&lt;&gt;"",M48="✓所定"),C48-B48-F48,"")</f>
        <v/>
      </c>
      <c r="K48" s="34" t="str">
        <f t="shared" ref="K48:K77" si="10">IF(AND(B48&lt;&gt;"",M48="✓法定"),C48-B48-F48,"")</f>
        <v/>
      </c>
      <c r="L48" s="26" t="str">
        <f t="shared" ref="L48:L75" si="11">IF(AND($B48="",$D48=""),"",($C48-$B48-$F48)+($E48-$D48-$G48))</f>
        <v/>
      </c>
      <c r="M48" s="32"/>
      <c r="N48" s="190"/>
      <c r="O48" s="190"/>
      <c r="P48" s="190"/>
      <c r="Q48" s="190"/>
      <c r="R48" s="23"/>
      <c r="V48" s="1" t="s">
        <v>172</v>
      </c>
    </row>
    <row r="49" spans="1:18">
      <c r="A49" s="27">
        <f t="shared" ref="A49:A77" ca="1" si="12">A48+1</f>
        <v>45903</v>
      </c>
      <c r="B49" s="20"/>
      <c r="C49" s="21"/>
      <c r="D49" s="20"/>
      <c r="E49" s="21"/>
      <c r="F49" s="22"/>
      <c r="G49" s="22"/>
      <c r="H49" s="34" t="str">
        <f t="shared" si="7"/>
        <v/>
      </c>
      <c r="I49" s="34" t="str">
        <f t="shared" si="8"/>
        <v/>
      </c>
      <c r="J49" s="34" t="str">
        <f t="shared" si="9"/>
        <v/>
      </c>
      <c r="K49" s="34" t="str">
        <f t="shared" si="10"/>
        <v/>
      </c>
      <c r="L49" s="26" t="str">
        <f t="shared" si="11"/>
        <v/>
      </c>
      <c r="M49" s="32"/>
      <c r="N49" s="190"/>
      <c r="O49" s="190"/>
      <c r="P49" s="190"/>
      <c r="Q49" s="190"/>
      <c r="R49" s="23"/>
    </row>
    <row r="50" spans="1:18">
      <c r="A50" s="27">
        <f t="shared" ca="1" si="12"/>
        <v>45904</v>
      </c>
      <c r="B50" s="20"/>
      <c r="C50" s="21"/>
      <c r="D50" s="20"/>
      <c r="E50" s="21"/>
      <c r="F50" s="22"/>
      <c r="G50" s="22"/>
      <c r="H50" s="34" t="str">
        <f t="shared" si="7"/>
        <v/>
      </c>
      <c r="I50" s="34" t="str">
        <f t="shared" si="8"/>
        <v/>
      </c>
      <c r="J50" s="34" t="str">
        <f t="shared" si="9"/>
        <v/>
      </c>
      <c r="K50" s="34" t="str">
        <f t="shared" si="10"/>
        <v/>
      </c>
      <c r="L50" s="26" t="str">
        <f t="shared" si="11"/>
        <v/>
      </c>
      <c r="M50" s="32"/>
      <c r="N50" s="190"/>
      <c r="O50" s="190"/>
      <c r="P50" s="190"/>
      <c r="Q50" s="190"/>
      <c r="R50" s="23"/>
    </row>
    <row r="51" spans="1:18">
      <c r="A51" s="27">
        <f t="shared" ca="1" si="12"/>
        <v>45905</v>
      </c>
      <c r="B51" s="20"/>
      <c r="C51" s="21"/>
      <c r="D51" s="20"/>
      <c r="E51" s="21"/>
      <c r="F51" s="22"/>
      <c r="G51" s="22"/>
      <c r="H51" s="34" t="str">
        <f t="shared" si="7"/>
        <v/>
      </c>
      <c r="I51" s="34" t="str">
        <f t="shared" si="8"/>
        <v/>
      </c>
      <c r="J51" s="34" t="str">
        <f t="shared" si="9"/>
        <v/>
      </c>
      <c r="K51" s="34" t="str">
        <f t="shared" si="10"/>
        <v/>
      </c>
      <c r="L51" s="26" t="str">
        <f t="shared" si="11"/>
        <v/>
      </c>
      <c r="M51" s="32"/>
      <c r="N51" s="190"/>
      <c r="O51" s="190"/>
      <c r="P51" s="190"/>
      <c r="Q51" s="190"/>
      <c r="R51" s="23"/>
    </row>
    <row r="52" spans="1:18">
      <c r="A52" s="27">
        <f t="shared" ca="1" si="12"/>
        <v>45906</v>
      </c>
      <c r="B52" s="20"/>
      <c r="C52" s="21"/>
      <c r="D52" s="20"/>
      <c r="E52" s="21"/>
      <c r="F52" s="22"/>
      <c r="G52" s="22"/>
      <c r="H52" s="34" t="str">
        <f t="shared" si="7"/>
        <v/>
      </c>
      <c r="I52" s="34" t="str">
        <f t="shared" si="8"/>
        <v/>
      </c>
      <c r="J52" s="34" t="str">
        <f t="shared" si="9"/>
        <v/>
      </c>
      <c r="K52" s="34" t="str">
        <f t="shared" si="10"/>
        <v/>
      </c>
      <c r="L52" s="26" t="str">
        <f t="shared" si="11"/>
        <v/>
      </c>
      <c r="M52" s="32"/>
      <c r="N52" s="190"/>
      <c r="O52" s="190"/>
      <c r="P52" s="190"/>
      <c r="Q52" s="190"/>
      <c r="R52" s="23"/>
    </row>
    <row r="53" spans="1:18">
      <c r="A53" s="27">
        <f t="shared" ca="1" si="12"/>
        <v>45907</v>
      </c>
      <c r="B53" s="20"/>
      <c r="C53" s="21"/>
      <c r="D53" s="20"/>
      <c r="E53" s="21"/>
      <c r="F53" s="22"/>
      <c r="G53" s="22"/>
      <c r="H53" s="34" t="str">
        <f t="shared" si="7"/>
        <v/>
      </c>
      <c r="I53" s="34" t="str">
        <f t="shared" si="8"/>
        <v/>
      </c>
      <c r="J53" s="34" t="str">
        <f t="shared" si="9"/>
        <v/>
      </c>
      <c r="K53" s="34" t="str">
        <f t="shared" si="10"/>
        <v/>
      </c>
      <c r="L53" s="26" t="str">
        <f t="shared" si="11"/>
        <v/>
      </c>
      <c r="M53" s="32"/>
      <c r="N53" s="190"/>
      <c r="O53" s="190"/>
      <c r="P53" s="190"/>
      <c r="Q53" s="190"/>
      <c r="R53" s="23"/>
    </row>
    <row r="54" spans="1:18">
      <c r="A54" s="27">
        <f t="shared" ca="1" si="12"/>
        <v>45908</v>
      </c>
      <c r="B54" s="20"/>
      <c r="C54" s="21"/>
      <c r="D54" s="20"/>
      <c r="E54" s="21"/>
      <c r="F54" s="22"/>
      <c r="G54" s="22"/>
      <c r="H54" s="34" t="str">
        <f t="shared" si="7"/>
        <v/>
      </c>
      <c r="I54" s="34" t="str">
        <f t="shared" si="8"/>
        <v/>
      </c>
      <c r="J54" s="34" t="str">
        <f t="shared" si="9"/>
        <v/>
      </c>
      <c r="K54" s="34" t="str">
        <f t="shared" si="10"/>
        <v/>
      </c>
      <c r="L54" s="26" t="str">
        <f t="shared" si="11"/>
        <v/>
      </c>
      <c r="M54" s="32"/>
      <c r="N54" s="190"/>
      <c r="O54" s="190"/>
      <c r="P54" s="190"/>
      <c r="Q54" s="190"/>
      <c r="R54" s="23"/>
    </row>
    <row r="55" spans="1:18">
      <c r="A55" s="27">
        <f t="shared" ca="1" si="12"/>
        <v>45909</v>
      </c>
      <c r="B55" s="20"/>
      <c r="C55" s="21"/>
      <c r="D55" s="20"/>
      <c r="E55" s="21"/>
      <c r="F55" s="22"/>
      <c r="G55" s="22"/>
      <c r="H55" s="34" t="str">
        <f t="shared" si="7"/>
        <v/>
      </c>
      <c r="I55" s="34" t="str">
        <f t="shared" si="8"/>
        <v/>
      </c>
      <c r="J55" s="34" t="str">
        <f t="shared" si="9"/>
        <v/>
      </c>
      <c r="K55" s="34" t="str">
        <f t="shared" si="10"/>
        <v/>
      </c>
      <c r="L55" s="26" t="str">
        <f t="shared" si="11"/>
        <v/>
      </c>
      <c r="M55" s="32"/>
      <c r="N55" s="190"/>
      <c r="O55" s="190"/>
      <c r="P55" s="190"/>
      <c r="Q55" s="190"/>
      <c r="R55" s="23"/>
    </row>
    <row r="56" spans="1:18">
      <c r="A56" s="27">
        <f t="shared" ca="1" si="12"/>
        <v>45910</v>
      </c>
      <c r="B56" s="20"/>
      <c r="C56" s="21"/>
      <c r="D56" s="20"/>
      <c r="E56" s="21"/>
      <c r="F56" s="22"/>
      <c r="G56" s="22"/>
      <c r="H56" s="34" t="str">
        <f t="shared" si="7"/>
        <v/>
      </c>
      <c r="I56" s="34" t="str">
        <f t="shared" si="8"/>
        <v/>
      </c>
      <c r="J56" s="34" t="str">
        <f t="shared" si="9"/>
        <v/>
      </c>
      <c r="K56" s="34" t="str">
        <f t="shared" si="10"/>
        <v/>
      </c>
      <c r="L56" s="26" t="str">
        <f t="shared" si="11"/>
        <v/>
      </c>
      <c r="M56" s="32"/>
      <c r="N56" s="190"/>
      <c r="O56" s="190"/>
      <c r="P56" s="190"/>
      <c r="Q56" s="190"/>
      <c r="R56" s="23"/>
    </row>
    <row r="57" spans="1:18">
      <c r="A57" s="27">
        <f t="shared" ca="1" si="12"/>
        <v>45911</v>
      </c>
      <c r="B57" s="20"/>
      <c r="C57" s="21"/>
      <c r="D57" s="20"/>
      <c r="E57" s="21"/>
      <c r="F57" s="22"/>
      <c r="G57" s="22"/>
      <c r="H57" s="34" t="str">
        <f t="shared" si="7"/>
        <v/>
      </c>
      <c r="I57" s="34" t="str">
        <f t="shared" si="8"/>
        <v/>
      </c>
      <c r="J57" s="34" t="str">
        <f t="shared" si="9"/>
        <v/>
      </c>
      <c r="K57" s="34" t="str">
        <f t="shared" si="10"/>
        <v/>
      </c>
      <c r="L57" s="26" t="str">
        <f t="shared" si="11"/>
        <v/>
      </c>
      <c r="M57" s="32"/>
      <c r="N57" s="190"/>
      <c r="O57" s="190"/>
      <c r="P57" s="190"/>
      <c r="Q57" s="190"/>
      <c r="R57" s="23"/>
    </row>
    <row r="58" spans="1:18">
      <c r="A58" s="27">
        <f t="shared" ca="1" si="12"/>
        <v>45912</v>
      </c>
      <c r="B58" s="20"/>
      <c r="C58" s="21"/>
      <c r="D58" s="20"/>
      <c r="E58" s="21"/>
      <c r="F58" s="22"/>
      <c r="G58" s="22"/>
      <c r="H58" s="34" t="str">
        <f t="shared" si="7"/>
        <v/>
      </c>
      <c r="I58" s="34" t="str">
        <f t="shared" si="8"/>
        <v/>
      </c>
      <c r="J58" s="34" t="str">
        <f t="shared" si="9"/>
        <v/>
      </c>
      <c r="K58" s="34" t="str">
        <f t="shared" si="10"/>
        <v/>
      </c>
      <c r="L58" s="26" t="str">
        <f t="shared" si="11"/>
        <v/>
      </c>
      <c r="M58" s="32"/>
      <c r="N58" s="190"/>
      <c r="O58" s="190"/>
      <c r="P58" s="190"/>
      <c r="Q58" s="190"/>
      <c r="R58" s="23"/>
    </row>
    <row r="59" spans="1:18">
      <c r="A59" s="27">
        <f t="shared" ca="1" si="12"/>
        <v>45913</v>
      </c>
      <c r="B59" s="20"/>
      <c r="C59" s="21"/>
      <c r="D59" s="20"/>
      <c r="E59" s="21"/>
      <c r="F59" s="22"/>
      <c r="G59" s="22"/>
      <c r="H59" s="34" t="str">
        <f t="shared" si="7"/>
        <v/>
      </c>
      <c r="I59" s="34" t="str">
        <f t="shared" si="8"/>
        <v/>
      </c>
      <c r="J59" s="34" t="str">
        <f t="shared" si="9"/>
        <v/>
      </c>
      <c r="K59" s="34" t="str">
        <f t="shared" si="10"/>
        <v/>
      </c>
      <c r="L59" s="26" t="str">
        <f t="shared" si="11"/>
        <v/>
      </c>
      <c r="M59" s="32"/>
      <c r="N59" s="190"/>
      <c r="O59" s="190"/>
      <c r="P59" s="190"/>
      <c r="Q59" s="190"/>
      <c r="R59" s="23"/>
    </row>
    <row r="60" spans="1:18">
      <c r="A60" s="27">
        <f t="shared" ca="1" si="12"/>
        <v>45914</v>
      </c>
      <c r="B60" s="20"/>
      <c r="C60" s="21"/>
      <c r="D60" s="20"/>
      <c r="E60" s="21"/>
      <c r="F60" s="22"/>
      <c r="G60" s="22"/>
      <c r="H60" s="34" t="str">
        <f t="shared" si="7"/>
        <v/>
      </c>
      <c r="I60" s="34" t="str">
        <f t="shared" si="8"/>
        <v/>
      </c>
      <c r="J60" s="34" t="str">
        <f t="shared" si="9"/>
        <v/>
      </c>
      <c r="K60" s="34" t="str">
        <f t="shared" si="10"/>
        <v/>
      </c>
      <c r="L60" s="26" t="str">
        <f t="shared" si="11"/>
        <v/>
      </c>
      <c r="M60" s="32"/>
      <c r="N60" s="190"/>
      <c r="O60" s="190"/>
      <c r="P60" s="190"/>
      <c r="Q60" s="190"/>
      <c r="R60" s="23"/>
    </row>
    <row r="61" spans="1:18">
      <c r="A61" s="27">
        <f t="shared" ca="1" si="12"/>
        <v>45915</v>
      </c>
      <c r="B61" s="20"/>
      <c r="C61" s="21"/>
      <c r="D61" s="20"/>
      <c r="E61" s="21"/>
      <c r="F61" s="22"/>
      <c r="G61" s="22"/>
      <c r="H61" s="34" t="str">
        <f t="shared" si="7"/>
        <v/>
      </c>
      <c r="I61" s="34" t="str">
        <f t="shared" si="8"/>
        <v/>
      </c>
      <c r="J61" s="34" t="str">
        <f t="shared" si="9"/>
        <v/>
      </c>
      <c r="K61" s="34" t="str">
        <f t="shared" si="10"/>
        <v/>
      </c>
      <c r="L61" s="26" t="str">
        <f t="shared" si="11"/>
        <v/>
      </c>
      <c r="M61" s="32"/>
      <c r="N61" s="190"/>
      <c r="O61" s="190"/>
      <c r="P61" s="190"/>
      <c r="Q61" s="190"/>
      <c r="R61" s="23"/>
    </row>
    <row r="62" spans="1:18">
      <c r="A62" s="27">
        <f t="shared" ca="1" si="12"/>
        <v>45916</v>
      </c>
      <c r="B62" s="20"/>
      <c r="C62" s="21"/>
      <c r="D62" s="20"/>
      <c r="E62" s="21"/>
      <c r="F62" s="22"/>
      <c r="G62" s="22"/>
      <c r="H62" s="34" t="str">
        <f t="shared" si="7"/>
        <v/>
      </c>
      <c r="I62" s="34" t="str">
        <f t="shared" si="8"/>
        <v/>
      </c>
      <c r="J62" s="34" t="str">
        <f t="shared" si="9"/>
        <v/>
      </c>
      <c r="K62" s="34" t="str">
        <f t="shared" si="10"/>
        <v/>
      </c>
      <c r="L62" s="26" t="str">
        <f t="shared" si="11"/>
        <v/>
      </c>
      <c r="M62" s="32"/>
      <c r="N62" s="190"/>
      <c r="O62" s="190"/>
      <c r="P62" s="190"/>
      <c r="Q62" s="190"/>
      <c r="R62" s="23"/>
    </row>
    <row r="63" spans="1:18">
      <c r="A63" s="27">
        <f t="shared" ca="1" si="12"/>
        <v>45917</v>
      </c>
      <c r="B63" s="20"/>
      <c r="C63" s="21"/>
      <c r="D63" s="20"/>
      <c r="E63" s="21"/>
      <c r="F63" s="22"/>
      <c r="G63" s="22"/>
      <c r="H63" s="34" t="str">
        <f t="shared" si="7"/>
        <v/>
      </c>
      <c r="I63" s="34" t="str">
        <f t="shared" si="8"/>
        <v/>
      </c>
      <c r="J63" s="34" t="str">
        <f t="shared" si="9"/>
        <v/>
      </c>
      <c r="K63" s="34" t="str">
        <f t="shared" si="10"/>
        <v/>
      </c>
      <c r="L63" s="26" t="str">
        <f t="shared" si="11"/>
        <v/>
      </c>
      <c r="M63" s="32"/>
      <c r="N63" s="190"/>
      <c r="O63" s="190"/>
      <c r="P63" s="190"/>
      <c r="Q63" s="190"/>
      <c r="R63" s="23"/>
    </row>
    <row r="64" spans="1:18">
      <c r="A64" s="27">
        <f t="shared" ca="1" si="12"/>
        <v>45918</v>
      </c>
      <c r="B64" s="20"/>
      <c r="C64" s="21"/>
      <c r="D64" s="20"/>
      <c r="E64" s="21"/>
      <c r="F64" s="22"/>
      <c r="G64" s="22"/>
      <c r="H64" s="34" t="str">
        <f t="shared" si="7"/>
        <v/>
      </c>
      <c r="I64" s="34" t="str">
        <f t="shared" si="8"/>
        <v/>
      </c>
      <c r="J64" s="34" t="str">
        <f t="shared" si="9"/>
        <v/>
      </c>
      <c r="K64" s="34" t="str">
        <f t="shared" si="10"/>
        <v/>
      </c>
      <c r="L64" s="26" t="str">
        <f t="shared" si="11"/>
        <v/>
      </c>
      <c r="M64" s="32"/>
      <c r="N64" s="190"/>
      <c r="O64" s="190"/>
      <c r="P64" s="190"/>
      <c r="Q64" s="190"/>
      <c r="R64" s="23"/>
    </row>
    <row r="65" spans="1:18">
      <c r="A65" s="27">
        <f t="shared" ca="1" si="12"/>
        <v>45919</v>
      </c>
      <c r="B65" s="20"/>
      <c r="C65" s="21"/>
      <c r="D65" s="20"/>
      <c r="E65" s="21"/>
      <c r="F65" s="22"/>
      <c r="G65" s="22"/>
      <c r="H65" s="34" t="str">
        <f t="shared" si="7"/>
        <v/>
      </c>
      <c r="I65" s="34" t="str">
        <f t="shared" si="8"/>
        <v/>
      </c>
      <c r="J65" s="34" t="str">
        <f t="shared" si="9"/>
        <v/>
      </c>
      <c r="K65" s="34" t="str">
        <f t="shared" si="10"/>
        <v/>
      </c>
      <c r="L65" s="26" t="str">
        <f t="shared" si="11"/>
        <v/>
      </c>
      <c r="M65" s="32"/>
      <c r="N65" s="190"/>
      <c r="O65" s="190"/>
      <c r="P65" s="190"/>
      <c r="Q65" s="190"/>
      <c r="R65" s="23"/>
    </row>
    <row r="66" spans="1:18">
      <c r="A66" s="27">
        <f t="shared" ca="1" si="12"/>
        <v>45920</v>
      </c>
      <c r="B66" s="20"/>
      <c r="C66" s="21"/>
      <c r="D66" s="20"/>
      <c r="E66" s="21"/>
      <c r="F66" s="22"/>
      <c r="G66" s="22"/>
      <c r="H66" s="34" t="str">
        <f t="shared" si="7"/>
        <v/>
      </c>
      <c r="I66" s="34" t="str">
        <f t="shared" si="8"/>
        <v/>
      </c>
      <c r="J66" s="34" t="str">
        <f t="shared" si="9"/>
        <v/>
      </c>
      <c r="K66" s="34" t="str">
        <f t="shared" si="10"/>
        <v/>
      </c>
      <c r="L66" s="26" t="str">
        <f t="shared" si="11"/>
        <v/>
      </c>
      <c r="M66" s="32"/>
      <c r="N66" s="190"/>
      <c r="O66" s="190"/>
      <c r="P66" s="190"/>
      <c r="Q66" s="190"/>
      <c r="R66" s="23"/>
    </row>
    <row r="67" spans="1:18">
      <c r="A67" s="27">
        <f t="shared" ca="1" si="12"/>
        <v>45921</v>
      </c>
      <c r="B67" s="20"/>
      <c r="C67" s="21"/>
      <c r="D67" s="20"/>
      <c r="E67" s="21"/>
      <c r="F67" s="22"/>
      <c r="G67" s="22"/>
      <c r="H67" s="34" t="str">
        <f t="shared" si="7"/>
        <v/>
      </c>
      <c r="I67" s="34" t="str">
        <f t="shared" si="8"/>
        <v/>
      </c>
      <c r="J67" s="34" t="str">
        <f t="shared" si="9"/>
        <v/>
      </c>
      <c r="K67" s="34" t="str">
        <f t="shared" si="10"/>
        <v/>
      </c>
      <c r="L67" s="26" t="str">
        <f t="shared" si="11"/>
        <v/>
      </c>
      <c r="M67" s="32"/>
      <c r="N67" s="190"/>
      <c r="O67" s="190"/>
      <c r="P67" s="190"/>
      <c r="Q67" s="190"/>
      <c r="R67" s="23"/>
    </row>
    <row r="68" spans="1:18">
      <c r="A68" s="27">
        <f t="shared" ca="1" si="12"/>
        <v>45922</v>
      </c>
      <c r="B68" s="20"/>
      <c r="C68" s="21"/>
      <c r="D68" s="20"/>
      <c r="E68" s="21"/>
      <c r="F68" s="22"/>
      <c r="G68" s="22"/>
      <c r="H68" s="34" t="str">
        <f t="shared" si="7"/>
        <v/>
      </c>
      <c r="I68" s="34" t="str">
        <f t="shared" si="8"/>
        <v/>
      </c>
      <c r="J68" s="34" t="str">
        <f t="shared" si="9"/>
        <v/>
      </c>
      <c r="K68" s="34" t="str">
        <f t="shared" si="10"/>
        <v/>
      </c>
      <c r="L68" s="26" t="str">
        <f t="shared" si="11"/>
        <v/>
      </c>
      <c r="M68" s="32"/>
      <c r="N68" s="190"/>
      <c r="O68" s="190"/>
      <c r="P68" s="190"/>
      <c r="Q68" s="190"/>
      <c r="R68" s="23"/>
    </row>
    <row r="69" spans="1:18">
      <c r="A69" s="27">
        <f t="shared" ca="1" si="12"/>
        <v>45923</v>
      </c>
      <c r="B69" s="20"/>
      <c r="C69" s="21"/>
      <c r="D69" s="20"/>
      <c r="E69" s="21"/>
      <c r="F69" s="22"/>
      <c r="G69" s="22"/>
      <c r="H69" s="34" t="str">
        <f t="shared" si="7"/>
        <v/>
      </c>
      <c r="I69" s="34" t="str">
        <f t="shared" si="8"/>
        <v/>
      </c>
      <c r="J69" s="34" t="str">
        <f t="shared" si="9"/>
        <v/>
      </c>
      <c r="K69" s="34" t="str">
        <f t="shared" si="10"/>
        <v/>
      </c>
      <c r="L69" s="26" t="str">
        <f t="shared" si="11"/>
        <v/>
      </c>
      <c r="M69" s="32"/>
      <c r="N69" s="190"/>
      <c r="O69" s="190"/>
      <c r="P69" s="190"/>
      <c r="Q69" s="190"/>
      <c r="R69" s="23"/>
    </row>
    <row r="70" spans="1:18">
      <c r="A70" s="27">
        <f t="shared" ca="1" si="12"/>
        <v>45924</v>
      </c>
      <c r="B70" s="20"/>
      <c r="C70" s="21"/>
      <c r="D70" s="20"/>
      <c r="E70" s="21"/>
      <c r="F70" s="22"/>
      <c r="G70" s="22"/>
      <c r="H70" s="34" t="str">
        <f t="shared" si="7"/>
        <v/>
      </c>
      <c r="I70" s="34" t="str">
        <f t="shared" si="8"/>
        <v/>
      </c>
      <c r="J70" s="34" t="str">
        <f t="shared" si="9"/>
        <v/>
      </c>
      <c r="K70" s="34" t="str">
        <f t="shared" si="10"/>
        <v/>
      </c>
      <c r="L70" s="26" t="str">
        <f t="shared" si="11"/>
        <v/>
      </c>
      <c r="M70" s="32"/>
      <c r="N70" s="190"/>
      <c r="O70" s="190"/>
      <c r="P70" s="190"/>
      <c r="Q70" s="190"/>
      <c r="R70" s="23"/>
    </row>
    <row r="71" spans="1:18">
      <c r="A71" s="27">
        <f t="shared" ca="1" si="12"/>
        <v>45925</v>
      </c>
      <c r="B71" s="20"/>
      <c r="C71" s="21"/>
      <c r="D71" s="20"/>
      <c r="E71" s="21"/>
      <c r="F71" s="22"/>
      <c r="G71" s="22"/>
      <c r="H71" s="34" t="str">
        <f t="shared" si="7"/>
        <v/>
      </c>
      <c r="I71" s="34" t="str">
        <f t="shared" si="8"/>
        <v/>
      </c>
      <c r="J71" s="34" t="str">
        <f t="shared" si="9"/>
        <v/>
      </c>
      <c r="K71" s="34" t="str">
        <f t="shared" si="10"/>
        <v/>
      </c>
      <c r="L71" s="26" t="str">
        <f t="shared" si="11"/>
        <v/>
      </c>
      <c r="M71" s="32"/>
      <c r="N71" s="190"/>
      <c r="O71" s="190"/>
      <c r="P71" s="190"/>
      <c r="Q71" s="190"/>
      <c r="R71" s="23"/>
    </row>
    <row r="72" spans="1:18">
      <c r="A72" s="27">
        <f t="shared" ca="1" si="12"/>
        <v>45926</v>
      </c>
      <c r="B72" s="20"/>
      <c r="C72" s="21"/>
      <c r="D72" s="20"/>
      <c r="E72" s="21"/>
      <c r="F72" s="22"/>
      <c r="G72" s="22"/>
      <c r="H72" s="34" t="str">
        <f t="shared" si="7"/>
        <v/>
      </c>
      <c r="I72" s="34" t="str">
        <f t="shared" si="8"/>
        <v/>
      </c>
      <c r="J72" s="34" t="str">
        <f t="shared" si="9"/>
        <v/>
      </c>
      <c r="K72" s="34" t="str">
        <f t="shared" si="10"/>
        <v/>
      </c>
      <c r="L72" s="26" t="str">
        <f t="shared" si="11"/>
        <v/>
      </c>
      <c r="M72" s="32"/>
      <c r="N72" s="190"/>
      <c r="O72" s="190"/>
      <c r="P72" s="190"/>
      <c r="Q72" s="190"/>
      <c r="R72" s="23"/>
    </row>
    <row r="73" spans="1:18">
      <c r="A73" s="27">
        <f t="shared" ca="1" si="12"/>
        <v>45927</v>
      </c>
      <c r="B73" s="20"/>
      <c r="C73" s="21"/>
      <c r="D73" s="20"/>
      <c r="E73" s="21"/>
      <c r="F73" s="22"/>
      <c r="G73" s="22"/>
      <c r="H73" s="34" t="str">
        <f t="shared" si="7"/>
        <v/>
      </c>
      <c r="I73" s="34" t="str">
        <f t="shared" si="8"/>
        <v/>
      </c>
      <c r="J73" s="34" t="str">
        <f t="shared" si="9"/>
        <v/>
      </c>
      <c r="K73" s="34" t="str">
        <f t="shared" si="10"/>
        <v/>
      </c>
      <c r="L73" s="26" t="str">
        <f t="shared" si="11"/>
        <v/>
      </c>
      <c r="M73" s="32"/>
      <c r="N73" s="190"/>
      <c r="O73" s="190"/>
      <c r="P73" s="190"/>
      <c r="Q73" s="190"/>
      <c r="R73" s="23"/>
    </row>
    <row r="74" spans="1:18">
      <c r="A74" s="27">
        <f t="shared" ca="1" si="12"/>
        <v>45928</v>
      </c>
      <c r="B74" s="20"/>
      <c r="C74" s="21"/>
      <c r="D74" s="20"/>
      <c r="E74" s="21"/>
      <c r="F74" s="22"/>
      <c r="G74" s="22"/>
      <c r="H74" s="34" t="str">
        <f t="shared" si="7"/>
        <v/>
      </c>
      <c r="I74" s="34" t="str">
        <f t="shared" si="8"/>
        <v/>
      </c>
      <c r="J74" s="34" t="str">
        <f t="shared" si="9"/>
        <v/>
      </c>
      <c r="K74" s="34" t="str">
        <f t="shared" si="10"/>
        <v/>
      </c>
      <c r="L74" s="26" t="str">
        <f t="shared" si="11"/>
        <v/>
      </c>
      <c r="M74" s="32"/>
      <c r="N74" s="190"/>
      <c r="O74" s="190"/>
      <c r="P74" s="190"/>
      <c r="Q74" s="190"/>
      <c r="R74" s="23"/>
    </row>
    <row r="75" spans="1:18">
      <c r="A75" s="27">
        <f t="shared" ca="1" si="12"/>
        <v>45929</v>
      </c>
      <c r="B75" s="20"/>
      <c r="C75" s="21"/>
      <c r="D75" s="20"/>
      <c r="E75" s="21"/>
      <c r="F75" s="22"/>
      <c r="G75" s="22"/>
      <c r="H75" s="34" t="str">
        <f t="shared" si="7"/>
        <v/>
      </c>
      <c r="I75" s="34" t="str">
        <f t="shared" si="8"/>
        <v/>
      </c>
      <c r="J75" s="34" t="str">
        <f t="shared" si="9"/>
        <v/>
      </c>
      <c r="K75" s="34" t="str">
        <f t="shared" si="10"/>
        <v/>
      </c>
      <c r="L75" s="26" t="str">
        <f t="shared" si="11"/>
        <v/>
      </c>
      <c r="M75" s="32"/>
      <c r="N75" s="190"/>
      <c r="O75" s="190"/>
      <c r="P75" s="190"/>
      <c r="Q75" s="190"/>
      <c r="R75" s="23"/>
    </row>
    <row r="76" spans="1:18">
      <c r="A76" s="27">
        <f t="shared" ca="1" si="12"/>
        <v>45930</v>
      </c>
      <c r="B76" s="20"/>
      <c r="C76" s="21"/>
      <c r="D76" s="20"/>
      <c r="E76" s="21"/>
      <c r="F76" s="22"/>
      <c r="G76" s="22"/>
      <c r="H76" s="34" t="str">
        <f t="shared" si="7"/>
        <v/>
      </c>
      <c r="I76" s="34" t="str">
        <f t="shared" si="8"/>
        <v/>
      </c>
      <c r="J76" s="34" t="str">
        <f t="shared" si="9"/>
        <v/>
      </c>
      <c r="K76" s="34" t="str">
        <f t="shared" si="10"/>
        <v/>
      </c>
      <c r="L76" s="26" t="str">
        <f>IF(AND($B76="",$D76=""),"",($C76-$B76-$F76)+($E76-$D76-$G76))</f>
        <v/>
      </c>
      <c r="M76" s="32"/>
      <c r="N76" s="190"/>
      <c r="O76" s="190"/>
      <c r="P76" s="190"/>
      <c r="Q76" s="190"/>
      <c r="R76" s="23"/>
    </row>
    <row r="77" spans="1:18">
      <c r="A77" s="27">
        <f t="shared" ca="1" si="12"/>
        <v>45931</v>
      </c>
      <c r="B77" s="20"/>
      <c r="C77" s="21"/>
      <c r="D77" s="20"/>
      <c r="E77" s="21"/>
      <c r="F77" s="22"/>
      <c r="G77" s="22"/>
      <c r="H77" s="34" t="str">
        <f t="shared" si="7"/>
        <v/>
      </c>
      <c r="I77" s="34" t="str">
        <f t="shared" si="8"/>
        <v/>
      </c>
      <c r="J77" s="34" t="str">
        <f t="shared" si="9"/>
        <v/>
      </c>
      <c r="K77" s="34" t="str">
        <f t="shared" si="10"/>
        <v/>
      </c>
      <c r="L77" s="26" t="str">
        <f>IF(AND($B77="",$D77=""),"",($C77-$B77-$F77)+($E77-$D77-$G77))</f>
        <v/>
      </c>
      <c r="M77" s="32"/>
      <c r="N77" s="190"/>
      <c r="O77" s="190"/>
      <c r="P77" s="190"/>
      <c r="Q77" s="190"/>
      <c r="R77" s="23"/>
    </row>
    <row r="78" spans="1:18">
      <c r="A78" s="5" t="s">
        <v>11</v>
      </c>
      <c r="B78" s="191"/>
      <c r="C78" s="192"/>
      <c r="D78" s="191"/>
      <c r="E78" s="192"/>
      <c r="F78" s="26" t="str">
        <f>IF(SUM($F47:$F77)=0,"",SUM($F47:$F77))</f>
        <v/>
      </c>
      <c r="G78" s="26" t="str">
        <f>IF(SUM($G47:$G77)=0,"",SUM($G47:$G77))</f>
        <v/>
      </c>
      <c r="H78" s="26" t="str">
        <f>IF(SUM(H47:H77)=0,"",SUM(H47:H77))</f>
        <v/>
      </c>
      <c r="I78" s="26" t="str">
        <f>IF(SUM(I47:I77)=0,"",SUM(I47:I77))</f>
        <v/>
      </c>
      <c r="J78" s="26" t="str">
        <f t="shared" ref="J78:K78" si="13">IF(SUM(J47:J77)=0,"",SUM(J47:J77))</f>
        <v/>
      </c>
      <c r="K78" s="26" t="str">
        <f t="shared" si="13"/>
        <v/>
      </c>
      <c r="L78" s="26" t="str">
        <f>IF(SUM($L47:$L77)=0,"",SUM($L47:$L77))</f>
        <v/>
      </c>
      <c r="M78" s="33"/>
      <c r="N78" s="193"/>
      <c r="O78" s="193"/>
      <c r="P78" s="193"/>
      <c r="Q78" s="193"/>
      <c r="R78" s="6"/>
    </row>
    <row r="80" spans="1:18" ht="27" customHeight="1">
      <c r="A80" s="194" t="s">
        <v>22</v>
      </c>
      <c r="B80" s="189" t="s">
        <v>103</v>
      </c>
      <c r="C80" s="189"/>
      <c r="D80" s="189"/>
      <c r="E80" s="189"/>
      <c r="F80" s="189" t="s">
        <v>23</v>
      </c>
      <c r="G80" s="189"/>
      <c r="H80" s="189" t="s">
        <v>88</v>
      </c>
      <c r="I80" s="189"/>
      <c r="J80" s="189"/>
      <c r="K80" s="189"/>
      <c r="L80" s="189" t="s">
        <v>87</v>
      </c>
      <c r="M80" s="195" t="s">
        <v>96</v>
      </c>
      <c r="N80" s="194" t="s">
        <v>25</v>
      </c>
      <c r="O80" s="194"/>
      <c r="P80" s="194"/>
      <c r="Q80" s="194"/>
      <c r="R80" s="189" t="s">
        <v>100</v>
      </c>
    </row>
    <row r="81" spans="1:22" ht="14.25" customHeight="1">
      <c r="A81" s="194"/>
      <c r="B81" s="189" t="s">
        <v>82</v>
      </c>
      <c r="C81" s="189"/>
      <c r="D81" s="189" t="s">
        <v>84</v>
      </c>
      <c r="E81" s="189"/>
      <c r="F81" s="189"/>
      <c r="G81" s="189"/>
      <c r="H81" s="189" t="s">
        <v>90</v>
      </c>
      <c r="I81" s="189"/>
      <c r="J81" s="189" t="s">
        <v>89</v>
      </c>
      <c r="K81" s="189"/>
      <c r="L81" s="189"/>
      <c r="M81" s="196"/>
      <c r="N81" s="194"/>
      <c r="O81" s="194"/>
      <c r="P81" s="194"/>
      <c r="Q81" s="194"/>
      <c r="R81" s="189"/>
    </row>
    <row r="82" spans="1:22">
      <c r="A82" s="194"/>
      <c r="B82" s="43" t="s">
        <v>26</v>
      </c>
      <c r="C82" s="43" t="s">
        <v>27</v>
      </c>
      <c r="D82" s="43" t="s">
        <v>26</v>
      </c>
      <c r="E82" s="43" t="s">
        <v>27</v>
      </c>
      <c r="F82" s="44" t="s">
        <v>85</v>
      </c>
      <c r="G82" s="44" t="s">
        <v>86</v>
      </c>
      <c r="H82" s="44" t="s">
        <v>81</v>
      </c>
      <c r="I82" s="44" t="s">
        <v>83</v>
      </c>
      <c r="J82" s="44" t="s">
        <v>81</v>
      </c>
      <c r="K82" s="44" t="s">
        <v>95</v>
      </c>
      <c r="L82" s="189"/>
      <c r="M82" s="197"/>
      <c r="N82" s="194"/>
      <c r="O82" s="194"/>
      <c r="P82" s="194"/>
      <c r="Q82" s="194"/>
      <c r="R82" s="194"/>
    </row>
    <row r="83" spans="1:22">
      <c r="A83" s="27" cm="1">
        <f t="array" aca="1" ref="A83" ca="1">DATE("2025","8"+2,IFERROR(INDIRECT(T1),"1"))</f>
        <v>45931</v>
      </c>
      <c r="B83" s="20"/>
      <c r="C83" s="21"/>
      <c r="D83" s="20"/>
      <c r="E83" s="21"/>
      <c r="F83" s="22"/>
      <c r="G83" s="22"/>
      <c r="H83" s="34" t="str">
        <f>IF(OR(B83="",LEFT(M83,1)="✓"),"",C83-B83-F83)</f>
        <v/>
      </c>
      <c r="I83" s="34" t="str">
        <f>IF(OR(D83="",LEFT(M83,1)="✓"),"",E83-D83-G83)</f>
        <v/>
      </c>
      <c r="J83" s="34" t="str">
        <f>IF(AND(B83&lt;&gt;"",M83="✓所定"),C83-B83-F83,"")</f>
        <v/>
      </c>
      <c r="K83" s="34" t="str">
        <f>IF(AND(B83&lt;&gt;"",M83="✓法定"),C83-B83-F83,"")</f>
        <v/>
      </c>
      <c r="L83" s="26" t="str">
        <f>IF(AND($B83="",$D83=""),"",($C83-$B83-$F83)+($E83-$D83-$G83))</f>
        <v/>
      </c>
      <c r="M83" s="32"/>
      <c r="N83" s="190"/>
      <c r="O83" s="190"/>
      <c r="P83" s="190"/>
      <c r="Q83" s="190"/>
      <c r="R83" s="23"/>
      <c r="V83" s="1" t="s">
        <v>171</v>
      </c>
    </row>
    <row r="84" spans="1:22">
      <c r="A84" s="27">
        <f ca="1">A83+1</f>
        <v>45932</v>
      </c>
      <c r="B84" s="20"/>
      <c r="C84" s="21"/>
      <c r="D84" s="20"/>
      <c r="E84" s="21"/>
      <c r="F84" s="22"/>
      <c r="G84" s="22"/>
      <c r="H84" s="34" t="str">
        <f t="shared" ref="H84:H113" si="14">IF(OR(B84="",LEFT(M84,1)="✓"),"",C84-B84-F84)</f>
        <v/>
      </c>
      <c r="I84" s="34" t="str">
        <f t="shared" ref="I84:I113" si="15">IF(OR(D84="",LEFT(M84,1)="✓"),"",E84-D84-G84)</f>
        <v/>
      </c>
      <c r="J84" s="34" t="str">
        <f t="shared" ref="J84:J113" si="16">IF(AND(B84&lt;&gt;"",M84="✓所定"),C84-B84-F84,"")</f>
        <v/>
      </c>
      <c r="K84" s="34" t="str">
        <f t="shared" ref="K84:K113" si="17">IF(AND(B84&lt;&gt;"",M84="✓法定"),C84-B84-F84,"")</f>
        <v/>
      </c>
      <c r="L84" s="26" t="str">
        <f t="shared" ref="L84:L112" si="18">IF(AND($B84="",$D84=""),"",($C84-$B84-$F84)+($E84-$D84-$G84))</f>
        <v/>
      </c>
      <c r="M84" s="32"/>
      <c r="N84" s="190"/>
      <c r="O84" s="190"/>
      <c r="P84" s="190"/>
      <c r="Q84" s="190"/>
      <c r="R84" s="23"/>
      <c r="V84" s="1" t="s">
        <v>172</v>
      </c>
    </row>
    <row r="85" spans="1:22">
      <c r="A85" s="27">
        <f t="shared" ref="A85:A113" ca="1" si="19">A84+1</f>
        <v>45933</v>
      </c>
      <c r="B85" s="20"/>
      <c r="C85" s="21"/>
      <c r="D85" s="20"/>
      <c r="E85" s="21"/>
      <c r="F85" s="22"/>
      <c r="G85" s="22"/>
      <c r="H85" s="34" t="str">
        <f t="shared" si="14"/>
        <v/>
      </c>
      <c r="I85" s="34" t="str">
        <f t="shared" si="15"/>
        <v/>
      </c>
      <c r="J85" s="34" t="str">
        <f t="shared" si="16"/>
        <v/>
      </c>
      <c r="K85" s="34" t="str">
        <f t="shared" si="17"/>
        <v/>
      </c>
      <c r="L85" s="26" t="str">
        <f t="shared" si="18"/>
        <v/>
      </c>
      <c r="M85" s="32"/>
      <c r="N85" s="190"/>
      <c r="O85" s="190"/>
      <c r="P85" s="190"/>
      <c r="Q85" s="190"/>
      <c r="R85" s="23"/>
    </row>
    <row r="86" spans="1:22">
      <c r="A86" s="27">
        <f t="shared" ca="1" si="19"/>
        <v>45934</v>
      </c>
      <c r="B86" s="20"/>
      <c r="C86" s="21"/>
      <c r="D86" s="20"/>
      <c r="E86" s="21"/>
      <c r="F86" s="22"/>
      <c r="G86" s="22"/>
      <c r="H86" s="34" t="str">
        <f t="shared" si="14"/>
        <v/>
      </c>
      <c r="I86" s="34" t="str">
        <f t="shared" si="15"/>
        <v/>
      </c>
      <c r="J86" s="34" t="str">
        <f t="shared" si="16"/>
        <v/>
      </c>
      <c r="K86" s="34" t="str">
        <f t="shared" si="17"/>
        <v/>
      </c>
      <c r="L86" s="26" t="str">
        <f t="shared" si="18"/>
        <v/>
      </c>
      <c r="M86" s="32"/>
      <c r="N86" s="190"/>
      <c r="O86" s="190"/>
      <c r="P86" s="190"/>
      <c r="Q86" s="190"/>
      <c r="R86" s="23"/>
    </row>
    <row r="87" spans="1:22">
      <c r="A87" s="27">
        <f t="shared" ca="1" si="19"/>
        <v>45935</v>
      </c>
      <c r="B87" s="20"/>
      <c r="C87" s="21"/>
      <c r="D87" s="20"/>
      <c r="E87" s="21"/>
      <c r="F87" s="22"/>
      <c r="G87" s="22"/>
      <c r="H87" s="34" t="str">
        <f t="shared" si="14"/>
        <v/>
      </c>
      <c r="I87" s="34" t="str">
        <f t="shared" si="15"/>
        <v/>
      </c>
      <c r="J87" s="34" t="str">
        <f t="shared" si="16"/>
        <v/>
      </c>
      <c r="K87" s="34" t="str">
        <f t="shared" si="17"/>
        <v/>
      </c>
      <c r="L87" s="26" t="str">
        <f t="shared" si="18"/>
        <v/>
      </c>
      <c r="M87" s="32"/>
      <c r="N87" s="190"/>
      <c r="O87" s="190"/>
      <c r="P87" s="190"/>
      <c r="Q87" s="190"/>
      <c r="R87" s="23"/>
    </row>
    <row r="88" spans="1:22">
      <c r="A88" s="27">
        <f t="shared" ca="1" si="19"/>
        <v>45936</v>
      </c>
      <c r="B88" s="20"/>
      <c r="C88" s="21"/>
      <c r="D88" s="20"/>
      <c r="E88" s="21"/>
      <c r="F88" s="22"/>
      <c r="G88" s="22"/>
      <c r="H88" s="34" t="str">
        <f t="shared" si="14"/>
        <v/>
      </c>
      <c r="I88" s="34" t="str">
        <f t="shared" si="15"/>
        <v/>
      </c>
      <c r="J88" s="34" t="str">
        <f t="shared" si="16"/>
        <v/>
      </c>
      <c r="K88" s="34" t="str">
        <f t="shared" si="17"/>
        <v/>
      </c>
      <c r="L88" s="26" t="str">
        <f t="shared" si="18"/>
        <v/>
      </c>
      <c r="M88" s="32"/>
      <c r="N88" s="190"/>
      <c r="O88" s="190"/>
      <c r="P88" s="190"/>
      <c r="Q88" s="190"/>
      <c r="R88" s="23"/>
    </row>
    <row r="89" spans="1:22">
      <c r="A89" s="27">
        <f t="shared" ca="1" si="19"/>
        <v>45937</v>
      </c>
      <c r="B89" s="20"/>
      <c r="C89" s="21"/>
      <c r="D89" s="20"/>
      <c r="E89" s="21"/>
      <c r="F89" s="22"/>
      <c r="G89" s="22"/>
      <c r="H89" s="34" t="str">
        <f t="shared" si="14"/>
        <v/>
      </c>
      <c r="I89" s="34" t="str">
        <f t="shared" si="15"/>
        <v/>
      </c>
      <c r="J89" s="34" t="str">
        <f t="shared" si="16"/>
        <v/>
      </c>
      <c r="K89" s="34" t="str">
        <f t="shared" si="17"/>
        <v/>
      </c>
      <c r="L89" s="26" t="str">
        <f t="shared" si="18"/>
        <v/>
      </c>
      <c r="M89" s="32"/>
      <c r="N89" s="190"/>
      <c r="O89" s="190"/>
      <c r="P89" s="190"/>
      <c r="Q89" s="190"/>
      <c r="R89" s="23"/>
    </row>
    <row r="90" spans="1:22">
      <c r="A90" s="27">
        <f t="shared" ca="1" si="19"/>
        <v>45938</v>
      </c>
      <c r="B90" s="20"/>
      <c r="C90" s="21"/>
      <c r="D90" s="20"/>
      <c r="E90" s="21"/>
      <c r="F90" s="22"/>
      <c r="G90" s="22"/>
      <c r="H90" s="34" t="str">
        <f t="shared" si="14"/>
        <v/>
      </c>
      <c r="I90" s="34" t="str">
        <f t="shared" si="15"/>
        <v/>
      </c>
      <c r="J90" s="34" t="str">
        <f t="shared" si="16"/>
        <v/>
      </c>
      <c r="K90" s="34" t="str">
        <f t="shared" si="17"/>
        <v/>
      </c>
      <c r="L90" s="26" t="str">
        <f t="shared" si="18"/>
        <v/>
      </c>
      <c r="M90" s="32"/>
      <c r="N90" s="190"/>
      <c r="O90" s="190"/>
      <c r="P90" s="190"/>
      <c r="Q90" s="190"/>
      <c r="R90" s="23"/>
    </row>
    <row r="91" spans="1:22">
      <c r="A91" s="27">
        <f t="shared" ca="1" si="19"/>
        <v>45939</v>
      </c>
      <c r="B91" s="20"/>
      <c r="C91" s="21"/>
      <c r="D91" s="20"/>
      <c r="E91" s="21"/>
      <c r="F91" s="22"/>
      <c r="G91" s="22"/>
      <c r="H91" s="34" t="str">
        <f t="shared" si="14"/>
        <v/>
      </c>
      <c r="I91" s="34" t="str">
        <f t="shared" si="15"/>
        <v/>
      </c>
      <c r="J91" s="34" t="str">
        <f t="shared" si="16"/>
        <v/>
      </c>
      <c r="K91" s="34" t="str">
        <f t="shared" si="17"/>
        <v/>
      </c>
      <c r="L91" s="26" t="str">
        <f t="shared" si="18"/>
        <v/>
      </c>
      <c r="M91" s="32"/>
      <c r="N91" s="190"/>
      <c r="O91" s="190"/>
      <c r="P91" s="190"/>
      <c r="Q91" s="190"/>
      <c r="R91" s="23"/>
    </row>
    <row r="92" spans="1:22">
      <c r="A92" s="27">
        <f t="shared" ca="1" si="19"/>
        <v>45940</v>
      </c>
      <c r="B92" s="20"/>
      <c r="C92" s="21"/>
      <c r="D92" s="20"/>
      <c r="E92" s="21"/>
      <c r="F92" s="22"/>
      <c r="G92" s="22"/>
      <c r="H92" s="34" t="str">
        <f t="shared" si="14"/>
        <v/>
      </c>
      <c r="I92" s="34" t="str">
        <f t="shared" si="15"/>
        <v/>
      </c>
      <c r="J92" s="34" t="str">
        <f t="shared" si="16"/>
        <v/>
      </c>
      <c r="K92" s="34" t="str">
        <f t="shared" si="17"/>
        <v/>
      </c>
      <c r="L92" s="26" t="str">
        <f t="shared" si="18"/>
        <v/>
      </c>
      <c r="M92" s="32"/>
      <c r="N92" s="190"/>
      <c r="O92" s="190"/>
      <c r="P92" s="190"/>
      <c r="Q92" s="190"/>
      <c r="R92" s="23"/>
    </row>
    <row r="93" spans="1:22">
      <c r="A93" s="27">
        <f t="shared" ca="1" si="19"/>
        <v>45941</v>
      </c>
      <c r="B93" s="20"/>
      <c r="C93" s="21"/>
      <c r="D93" s="20"/>
      <c r="E93" s="21"/>
      <c r="F93" s="22"/>
      <c r="G93" s="22"/>
      <c r="H93" s="34" t="str">
        <f t="shared" si="14"/>
        <v/>
      </c>
      <c r="I93" s="34" t="str">
        <f t="shared" si="15"/>
        <v/>
      </c>
      <c r="J93" s="34" t="str">
        <f t="shared" si="16"/>
        <v/>
      </c>
      <c r="K93" s="34" t="str">
        <f t="shared" si="17"/>
        <v/>
      </c>
      <c r="L93" s="26" t="str">
        <f t="shared" si="18"/>
        <v/>
      </c>
      <c r="M93" s="32"/>
      <c r="N93" s="190"/>
      <c r="O93" s="190"/>
      <c r="P93" s="190"/>
      <c r="Q93" s="190"/>
      <c r="R93" s="23"/>
    </row>
    <row r="94" spans="1:22">
      <c r="A94" s="27">
        <f t="shared" ca="1" si="19"/>
        <v>45942</v>
      </c>
      <c r="B94" s="20"/>
      <c r="C94" s="21"/>
      <c r="D94" s="20"/>
      <c r="E94" s="21"/>
      <c r="F94" s="22"/>
      <c r="G94" s="22"/>
      <c r="H94" s="34" t="str">
        <f t="shared" si="14"/>
        <v/>
      </c>
      <c r="I94" s="34" t="str">
        <f t="shared" si="15"/>
        <v/>
      </c>
      <c r="J94" s="34" t="str">
        <f t="shared" si="16"/>
        <v/>
      </c>
      <c r="K94" s="34" t="str">
        <f t="shared" si="17"/>
        <v/>
      </c>
      <c r="L94" s="26" t="str">
        <f t="shared" si="18"/>
        <v/>
      </c>
      <c r="M94" s="32"/>
      <c r="N94" s="190"/>
      <c r="O94" s="190"/>
      <c r="P94" s="190"/>
      <c r="Q94" s="190"/>
      <c r="R94" s="23"/>
    </row>
    <row r="95" spans="1:22">
      <c r="A95" s="27">
        <f t="shared" ca="1" si="19"/>
        <v>45943</v>
      </c>
      <c r="B95" s="20"/>
      <c r="C95" s="21"/>
      <c r="D95" s="20"/>
      <c r="E95" s="21"/>
      <c r="F95" s="22"/>
      <c r="G95" s="22"/>
      <c r="H95" s="34" t="str">
        <f t="shared" si="14"/>
        <v/>
      </c>
      <c r="I95" s="34" t="str">
        <f t="shared" si="15"/>
        <v/>
      </c>
      <c r="J95" s="34" t="str">
        <f t="shared" si="16"/>
        <v/>
      </c>
      <c r="K95" s="34" t="str">
        <f t="shared" si="17"/>
        <v/>
      </c>
      <c r="L95" s="26" t="str">
        <f t="shared" si="18"/>
        <v/>
      </c>
      <c r="M95" s="32"/>
      <c r="N95" s="190"/>
      <c r="O95" s="190"/>
      <c r="P95" s="190"/>
      <c r="Q95" s="190"/>
      <c r="R95" s="23"/>
    </row>
    <row r="96" spans="1:22">
      <c r="A96" s="27">
        <f t="shared" ca="1" si="19"/>
        <v>45944</v>
      </c>
      <c r="B96" s="20"/>
      <c r="C96" s="21"/>
      <c r="D96" s="20"/>
      <c r="E96" s="21"/>
      <c r="F96" s="22"/>
      <c r="G96" s="22"/>
      <c r="H96" s="34" t="str">
        <f t="shared" si="14"/>
        <v/>
      </c>
      <c r="I96" s="34" t="str">
        <f t="shared" si="15"/>
        <v/>
      </c>
      <c r="J96" s="34" t="str">
        <f t="shared" si="16"/>
        <v/>
      </c>
      <c r="K96" s="34" t="str">
        <f t="shared" si="17"/>
        <v/>
      </c>
      <c r="L96" s="26" t="str">
        <f t="shared" si="18"/>
        <v/>
      </c>
      <c r="M96" s="32"/>
      <c r="N96" s="190"/>
      <c r="O96" s="190"/>
      <c r="P96" s="190"/>
      <c r="Q96" s="190"/>
      <c r="R96" s="23"/>
    </row>
    <row r="97" spans="1:18">
      <c r="A97" s="27">
        <f t="shared" ca="1" si="19"/>
        <v>45945</v>
      </c>
      <c r="B97" s="20"/>
      <c r="C97" s="21"/>
      <c r="D97" s="20"/>
      <c r="E97" s="21"/>
      <c r="F97" s="22"/>
      <c r="G97" s="22"/>
      <c r="H97" s="34" t="str">
        <f t="shared" si="14"/>
        <v/>
      </c>
      <c r="I97" s="34" t="str">
        <f t="shared" si="15"/>
        <v/>
      </c>
      <c r="J97" s="34" t="str">
        <f t="shared" si="16"/>
        <v/>
      </c>
      <c r="K97" s="34" t="str">
        <f t="shared" si="17"/>
        <v/>
      </c>
      <c r="L97" s="26" t="str">
        <f t="shared" si="18"/>
        <v/>
      </c>
      <c r="M97" s="32"/>
      <c r="N97" s="190"/>
      <c r="O97" s="190"/>
      <c r="P97" s="190"/>
      <c r="Q97" s="190"/>
      <c r="R97" s="23"/>
    </row>
    <row r="98" spans="1:18">
      <c r="A98" s="27">
        <f t="shared" ca="1" si="19"/>
        <v>45946</v>
      </c>
      <c r="B98" s="20"/>
      <c r="C98" s="21"/>
      <c r="D98" s="20"/>
      <c r="E98" s="21"/>
      <c r="F98" s="22"/>
      <c r="G98" s="22"/>
      <c r="H98" s="34" t="str">
        <f t="shared" si="14"/>
        <v/>
      </c>
      <c r="I98" s="34" t="str">
        <f t="shared" si="15"/>
        <v/>
      </c>
      <c r="J98" s="34" t="str">
        <f t="shared" si="16"/>
        <v/>
      </c>
      <c r="K98" s="34" t="str">
        <f t="shared" si="17"/>
        <v/>
      </c>
      <c r="L98" s="26" t="str">
        <f t="shared" si="18"/>
        <v/>
      </c>
      <c r="M98" s="32"/>
      <c r="N98" s="190"/>
      <c r="O98" s="190"/>
      <c r="P98" s="190"/>
      <c r="Q98" s="190"/>
      <c r="R98" s="23"/>
    </row>
    <row r="99" spans="1:18">
      <c r="A99" s="27">
        <f t="shared" ca="1" si="19"/>
        <v>45947</v>
      </c>
      <c r="B99" s="20"/>
      <c r="C99" s="21"/>
      <c r="D99" s="20"/>
      <c r="E99" s="21"/>
      <c r="F99" s="22"/>
      <c r="G99" s="22"/>
      <c r="H99" s="34" t="str">
        <f t="shared" si="14"/>
        <v/>
      </c>
      <c r="I99" s="34" t="str">
        <f t="shared" si="15"/>
        <v/>
      </c>
      <c r="J99" s="34" t="str">
        <f t="shared" si="16"/>
        <v/>
      </c>
      <c r="K99" s="34" t="str">
        <f t="shared" si="17"/>
        <v/>
      </c>
      <c r="L99" s="26" t="str">
        <f t="shared" si="18"/>
        <v/>
      </c>
      <c r="M99" s="32"/>
      <c r="N99" s="190"/>
      <c r="O99" s="190"/>
      <c r="P99" s="190"/>
      <c r="Q99" s="190"/>
      <c r="R99" s="23"/>
    </row>
    <row r="100" spans="1:18">
      <c r="A100" s="27">
        <f t="shared" ca="1" si="19"/>
        <v>45948</v>
      </c>
      <c r="B100" s="20"/>
      <c r="C100" s="21"/>
      <c r="D100" s="20"/>
      <c r="E100" s="21"/>
      <c r="F100" s="22"/>
      <c r="G100" s="22"/>
      <c r="H100" s="34" t="str">
        <f t="shared" si="14"/>
        <v/>
      </c>
      <c r="I100" s="34" t="str">
        <f t="shared" si="15"/>
        <v/>
      </c>
      <c r="J100" s="34" t="str">
        <f t="shared" si="16"/>
        <v/>
      </c>
      <c r="K100" s="34" t="str">
        <f t="shared" si="17"/>
        <v/>
      </c>
      <c r="L100" s="26" t="str">
        <f t="shared" si="18"/>
        <v/>
      </c>
      <c r="M100" s="32"/>
      <c r="N100" s="190"/>
      <c r="O100" s="190"/>
      <c r="P100" s="190"/>
      <c r="Q100" s="190"/>
      <c r="R100" s="23"/>
    </row>
    <row r="101" spans="1:18">
      <c r="A101" s="27">
        <f t="shared" ca="1" si="19"/>
        <v>45949</v>
      </c>
      <c r="B101" s="20"/>
      <c r="C101" s="21"/>
      <c r="D101" s="20"/>
      <c r="E101" s="21"/>
      <c r="F101" s="22"/>
      <c r="G101" s="22"/>
      <c r="H101" s="34" t="str">
        <f t="shared" si="14"/>
        <v/>
      </c>
      <c r="I101" s="34" t="str">
        <f t="shared" si="15"/>
        <v/>
      </c>
      <c r="J101" s="34" t="str">
        <f t="shared" si="16"/>
        <v/>
      </c>
      <c r="K101" s="34" t="str">
        <f t="shared" si="17"/>
        <v/>
      </c>
      <c r="L101" s="26" t="str">
        <f t="shared" si="18"/>
        <v/>
      </c>
      <c r="M101" s="32"/>
      <c r="N101" s="190"/>
      <c r="O101" s="190"/>
      <c r="P101" s="190"/>
      <c r="Q101" s="190"/>
      <c r="R101" s="23"/>
    </row>
    <row r="102" spans="1:18">
      <c r="A102" s="27">
        <f t="shared" ca="1" si="19"/>
        <v>45950</v>
      </c>
      <c r="B102" s="20"/>
      <c r="C102" s="21"/>
      <c r="D102" s="20"/>
      <c r="E102" s="21"/>
      <c r="F102" s="22"/>
      <c r="G102" s="22"/>
      <c r="H102" s="34" t="str">
        <f t="shared" si="14"/>
        <v/>
      </c>
      <c r="I102" s="34" t="str">
        <f t="shared" si="15"/>
        <v/>
      </c>
      <c r="J102" s="34" t="str">
        <f t="shared" si="16"/>
        <v/>
      </c>
      <c r="K102" s="34" t="str">
        <f t="shared" si="17"/>
        <v/>
      </c>
      <c r="L102" s="26" t="str">
        <f t="shared" si="18"/>
        <v/>
      </c>
      <c r="M102" s="32"/>
      <c r="N102" s="190"/>
      <c r="O102" s="190"/>
      <c r="P102" s="190"/>
      <c r="Q102" s="190"/>
      <c r="R102" s="23"/>
    </row>
    <row r="103" spans="1:18">
      <c r="A103" s="27">
        <f t="shared" ca="1" si="19"/>
        <v>45951</v>
      </c>
      <c r="B103" s="20"/>
      <c r="C103" s="21"/>
      <c r="D103" s="20"/>
      <c r="E103" s="21"/>
      <c r="F103" s="22"/>
      <c r="G103" s="22"/>
      <c r="H103" s="34" t="str">
        <f t="shared" si="14"/>
        <v/>
      </c>
      <c r="I103" s="34" t="str">
        <f t="shared" si="15"/>
        <v/>
      </c>
      <c r="J103" s="34" t="str">
        <f t="shared" si="16"/>
        <v/>
      </c>
      <c r="K103" s="34" t="str">
        <f t="shared" si="17"/>
        <v/>
      </c>
      <c r="L103" s="26" t="str">
        <f t="shared" si="18"/>
        <v/>
      </c>
      <c r="M103" s="32"/>
      <c r="N103" s="190"/>
      <c r="O103" s="190"/>
      <c r="P103" s="190"/>
      <c r="Q103" s="190"/>
      <c r="R103" s="23"/>
    </row>
    <row r="104" spans="1:18">
      <c r="A104" s="27">
        <f t="shared" ca="1" si="19"/>
        <v>45952</v>
      </c>
      <c r="B104" s="20"/>
      <c r="C104" s="21"/>
      <c r="D104" s="20"/>
      <c r="E104" s="21"/>
      <c r="F104" s="22"/>
      <c r="G104" s="22"/>
      <c r="H104" s="34" t="str">
        <f t="shared" si="14"/>
        <v/>
      </c>
      <c r="I104" s="34" t="str">
        <f t="shared" si="15"/>
        <v/>
      </c>
      <c r="J104" s="34" t="str">
        <f t="shared" si="16"/>
        <v/>
      </c>
      <c r="K104" s="34" t="str">
        <f t="shared" si="17"/>
        <v/>
      </c>
      <c r="L104" s="26" t="str">
        <f t="shared" si="18"/>
        <v/>
      </c>
      <c r="M104" s="32"/>
      <c r="N104" s="190"/>
      <c r="O104" s="190"/>
      <c r="P104" s="190"/>
      <c r="Q104" s="190"/>
      <c r="R104" s="23"/>
    </row>
    <row r="105" spans="1:18">
      <c r="A105" s="27">
        <f t="shared" ca="1" si="19"/>
        <v>45953</v>
      </c>
      <c r="B105" s="20"/>
      <c r="C105" s="21"/>
      <c r="D105" s="20"/>
      <c r="E105" s="21"/>
      <c r="F105" s="22"/>
      <c r="G105" s="22"/>
      <c r="H105" s="34" t="str">
        <f t="shared" si="14"/>
        <v/>
      </c>
      <c r="I105" s="34" t="str">
        <f t="shared" si="15"/>
        <v/>
      </c>
      <c r="J105" s="34" t="str">
        <f t="shared" si="16"/>
        <v/>
      </c>
      <c r="K105" s="34" t="str">
        <f t="shared" si="17"/>
        <v/>
      </c>
      <c r="L105" s="26" t="str">
        <f t="shared" si="18"/>
        <v/>
      </c>
      <c r="M105" s="32"/>
      <c r="N105" s="190"/>
      <c r="O105" s="190"/>
      <c r="P105" s="190"/>
      <c r="Q105" s="190"/>
      <c r="R105" s="23"/>
    </row>
    <row r="106" spans="1:18">
      <c r="A106" s="27">
        <f t="shared" ca="1" si="19"/>
        <v>45954</v>
      </c>
      <c r="B106" s="20"/>
      <c r="C106" s="21"/>
      <c r="D106" s="20"/>
      <c r="E106" s="21"/>
      <c r="F106" s="22"/>
      <c r="G106" s="22"/>
      <c r="H106" s="34" t="str">
        <f t="shared" si="14"/>
        <v/>
      </c>
      <c r="I106" s="34" t="str">
        <f t="shared" si="15"/>
        <v/>
      </c>
      <c r="J106" s="34" t="str">
        <f t="shared" si="16"/>
        <v/>
      </c>
      <c r="K106" s="34" t="str">
        <f t="shared" si="17"/>
        <v/>
      </c>
      <c r="L106" s="26" t="str">
        <f t="shared" si="18"/>
        <v/>
      </c>
      <c r="M106" s="32"/>
      <c r="N106" s="190"/>
      <c r="O106" s="190"/>
      <c r="P106" s="190"/>
      <c r="Q106" s="190"/>
      <c r="R106" s="23"/>
    </row>
    <row r="107" spans="1:18">
      <c r="A107" s="27">
        <f t="shared" ca="1" si="19"/>
        <v>45955</v>
      </c>
      <c r="B107" s="20"/>
      <c r="C107" s="21"/>
      <c r="D107" s="20"/>
      <c r="E107" s="21"/>
      <c r="F107" s="22"/>
      <c r="G107" s="22"/>
      <c r="H107" s="34" t="str">
        <f t="shared" si="14"/>
        <v/>
      </c>
      <c r="I107" s="34" t="str">
        <f t="shared" si="15"/>
        <v/>
      </c>
      <c r="J107" s="34" t="str">
        <f t="shared" si="16"/>
        <v/>
      </c>
      <c r="K107" s="34" t="str">
        <f t="shared" si="17"/>
        <v/>
      </c>
      <c r="L107" s="26" t="str">
        <f t="shared" si="18"/>
        <v/>
      </c>
      <c r="M107" s="32"/>
      <c r="N107" s="190"/>
      <c r="O107" s="190"/>
      <c r="P107" s="190"/>
      <c r="Q107" s="190"/>
      <c r="R107" s="23"/>
    </row>
    <row r="108" spans="1:18">
      <c r="A108" s="27">
        <f t="shared" ca="1" si="19"/>
        <v>45956</v>
      </c>
      <c r="B108" s="20"/>
      <c r="C108" s="21"/>
      <c r="D108" s="20"/>
      <c r="E108" s="21"/>
      <c r="F108" s="22"/>
      <c r="G108" s="22"/>
      <c r="H108" s="34" t="str">
        <f t="shared" si="14"/>
        <v/>
      </c>
      <c r="I108" s="34" t="str">
        <f t="shared" si="15"/>
        <v/>
      </c>
      <c r="J108" s="34" t="str">
        <f t="shared" si="16"/>
        <v/>
      </c>
      <c r="K108" s="34" t="str">
        <f t="shared" si="17"/>
        <v/>
      </c>
      <c r="L108" s="26" t="str">
        <f t="shared" si="18"/>
        <v/>
      </c>
      <c r="M108" s="32"/>
      <c r="N108" s="190"/>
      <c r="O108" s="190"/>
      <c r="P108" s="190"/>
      <c r="Q108" s="190"/>
      <c r="R108" s="23"/>
    </row>
    <row r="109" spans="1:18">
      <c r="A109" s="27">
        <f t="shared" ca="1" si="19"/>
        <v>45957</v>
      </c>
      <c r="B109" s="20"/>
      <c r="C109" s="21"/>
      <c r="D109" s="20"/>
      <c r="E109" s="21"/>
      <c r="F109" s="22"/>
      <c r="G109" s="22"/>
      <c r="H109" s="34" t="str">
        <f t="shared" si="14"/>
        <v/>
      </c>
      <c r="I109" s="34" t="str">
        <f t="shared" si="15"/>
        <v/>
      </c>
      <c r="J109" s="34" t="str">
        <f t="shared" si="16"/>
        <v/>
      </c>
      <c r="K109" s="34" t="str">
        <f t="shared" si="17"/>
        <v/>
      </c>
      <c r="L109" s="26" t="str">
        <f t="shared" si="18"/>
        <v/>
      </c>
      <c r="M109" s="32"/>
      <c r="N109" s="190"/>
      <c r="O109" s="190"/>
      <c r="P109" s="190"/>
      <c r="Q109" s="190"/>
      <c r="R109" s="23"/>
    </row>
    <row r="110" spans="1:18">
      <c r="A110" s="27">
        <f t="shared" ca="1" si="19"/>
        <v>45958</v>
      </c>
      <c r="B110" s="20"/>
      <c r="C110" s="21"/>
      <c r="D110" s="20"/>
      <c r="E110" s="21"/>
      <c r="F110" s="22"/>
      <c r="G110" s="22"/>
      <c r="H110" s="34" t="str">
        <f t="shared" si="14"/>
        <v/>
      </c>
      <c r="I110" s="34" t="str">
        <f t="shared" si="15"/>
        <v/>
      </c>
      <c r="J110" s="34" t="str">
        <f t="shared" si="16"/>
        <v/>
      </c>
      <c r="K110" s="34" t="str">
        <f t="shared" si="17"/>
        <v/>
      </c>
      <c r="L110" s="26" t="str">
        <f t="shared" si="18"/>
        <v/>
      </c>
      <c r="M110" s="32"/>
      <c r="N110" s="190"/>
      <c r="O110" s="190"/>
      <c r="P110" s="190"/>
      <c r="Q110" s="190"/>
      <c r="R110" s="23"/>
    </row>
    <row r="111" spans="1:18">
      <c r="A111" s="27">
        <f t="shared" ca="1" si="19"/>
        <v>45959</v>
      </c>
      <c r="B111" s="20"/>
      <c r="C111" s="21"/>
      <c r="D111" s="20"/>
      <c r="E111" s="21"/>
      <c r="F111" s="22"/>
      <c r="G111" s="22"/>
      <c r="H111" s="34" t="str">
        <f t="shared" si="14"/>
        <v/>
      </c>
      <c r="I111" s="34" t="str">
        <f t="shared" si="15"/>
        <v/>
      </c>
      <c r="J111" s="34" t="str">
        <f t="shared" si="16"/>
        <v/>
      </c>
      <c r="K111" s="34" t="str">
        <f t="shared" si="17"/>
        <v/>
      </c>
      <c r="L111" s="26" t="str">
        <f t="shared" si="18"/>
        <v/>
      </c>
      <c r="M111" s="32"/>
      <c r="N111" s="190"/>
      <c r="O111" s="190"/>
      <c r="P111" s="190"/>
      <c r="Q111" s="190"/>
      <c r="R111" s="23"/>
    </row>
    <row r="112" spans="1:18">
      <c r="A112" s="27">
        <f t="shared" ca="1" si="19"/>
        <v>45960</v>
      </c>
      <c r="B112" s="20"/>
      <c r="C112" s="21"/>
      <c r="D112" s="20"/>
      <c r="E112" s="21"/>
      <c r="F112" s="22"/>
      <c r="G112" s="22"/>
      <c r="H112" s="34" t="str">
        <f t="shared" si="14"/>
        <v/>
      </c>
      <c r="I112" s="34" t="str">
        <f t="shared" si="15"/>
        <v/>
      </c>
      <c r="J112" s="34" t="str">
        <f t="shared" si="16"/>
        <v/>
      </c>
      <c r="K112" s="34" t="str">
        <f t="shared" si="17"/>
        <v/>
      </c>
      <c r="L112" s="26" t="str">
        <f t="shared" si="18"/>
        <v/>
      </c>
      <c r="M112" s="32"/>
      <c r="N112" s="190"/>
      <c r="O112" s="190"/>
      <c r="P112" s="190"/>
      <c r="Q112" s="190"/>
      <c r="R112" s="23"/>
    </row>
    <row r="113" spans="1:22">
      <c r="A113" s="27">
        <f t="shared" ca="1" si="19"/>
        <v>45961</v>
      </c>
      <c r="B113" s="20"/>
      <c r="C113" s="21"/>
      <c r="D113" s="20"/>
      <c r="E113" s="21"/>
      <c r="F113" s="22"/>
      <c r="G113" s="22"/>
      <c r="H113" s="34" t="str">
        <f t="shared" si="14"/>
        <v/>
      </c>
      <c r="I113" s="34" t="str">
        <f t="shared" si="15"/>
        <v/>
      </c>
      <c r="J113" s="34" t="str">
        <f t="shared" si="16"/>
        <v/>
      </c>
      <c r="K113" s="34" t="str">
        <f t="shared" si="17"/>
        <v/>
      </c>
      <c r="L113" s="26" t="str">
        <f>IF(AND($B113="",$D113=""),"",($C113-$B113-$F113)+($E113-$D113-$G113))</f>
        <v/>
      </c>
      <c r="M113" s="32"/>
      <c r="N113" s="190"/>
      <c r="O113" s="190"/>
      <c r="P113" s="190"/>
      <c r="Q113" s="190"/>
      <c r="R113" s="23"/>
    </row>
    <row r="114" spans="1:22">
      <c r="A114" s="5" t="s">
        <v>11</v>
      </c>
      <c r="B114" s="191"/>
      <c r="C114" s="192"/>
      <c r="D114" s="191"/>
      <c r="E114" s="192"/>
      <c r="F114" s="26" t="str">
        <f>IF(SUM($F83:$F113)=0,"",SUM($F83:$F113))</f>
        <v/>
      </c>
      <c r="G114" s="26" t="str">
        <f>IF(SUM($G83:$G113)=0,"",SUM($G83:$G113))</f>
        <v/>
      </c>
      <c r="H114" s="26" t="str">
        <f>IF(SUM(H83:H113)=0,"",SUM(H83:H113))</f>
        <v/>
      </c>
      <c r="I114" s="26" t="str">
        <f>IF(SUM(I83:I113)=0,"",SUM(I83:I113))</f>
        <v/>
      </c>
      <c r="J114" s="26" t="str">
        <f t="shared" ref="J114:K114" si="20">IF(SUM(J83:J113)=0,"",SUM(J83:J113))</f>
        <v/>
      </c>
      <c r="K114" s="26" t="str">
        <f t="shared" si="20"/>
        <v/>
      </c>
      <c r="L114" s="26" t="str">
        <f>IF(SUM($L83:$L113)=0,"",SUM($L83:$L113))</f>
        <v/>
      </c>
      <c r="M114" s="33"/>
      <c r="N114" s="193"/>
      <c r="O114" s="193"/>
      <c r="P114" s="193"/>
      <c r="Q114" s="193"/>
      <c r="R114" s="6"/>
    </row>
    <row r="116" spans="1:22" ht="27" customHeight="1">
      <c r="A116" s="194" t="s">
        <v>22</v>
      </c>
      <c r="B116" s="189" t="s">
        <v>103</v>
      </c>
      <c r="C116" s="189"/>
      <c r="D116" s="189"/>
      <c r="E116" s="189"/>
      <c r="F116" s="189" t="s">
        <v>23</v>
      </c>
      <c r="G116" s="189"/>
      <c r="H116" s="189" t="s">
        <v>88</v>
      </c>
      <c r="I116" s="189"/>
      <c r="J116" s="189"/>
      <c r="K116" s="189"/>
      <c r="L116" s="189" t="s">
        <v>87</v>
      </c>
      <c r="M116" s="195" t="s">
        <v>96</v>
      </c>
      <c r="N116" s="194" t="s">
        <v>25</v>
      </c>
      <c r="O116" s="194"/>
      <c r="P116" s="194"/>
      <c r="Q116" s="194"/>
      <c r="R116" s="189" t="s">
        <v>100</v>
      </c>
    </row>
    <row r="117" spans="1:22" ht="14.25" customHeight="1">
      <c r="A117" s="194"/>
      <c r="B117" s="189" t="s">
        <v>82</v>
      </c>
      <c r="C117" s="189"/>
      <c r="D117" s="189" t="s">
        <v>84</v>
      </c>
      <c r="E117" s="189"/>
      <c r="F117" s="189"/>
      <c r="G117" s="189"/>
      <c r="H117" s="189" t="s">
        <v>90</v>
      </c>
      <c r="I117" s="189"/>
      <c r="J117" s="189" t="s">
        <v>89</v>
      </c>
      <c r="K117" s="189"/>
      <c r="L117" s="189"/>
      <c r="M117" s="196"/>
      <c r="N117" s="194"/>
      <c r="O117" s="194"/>
      <c r="P117" s="194"/>
      <c r="Q117" s="194"/>
      <c r="R117" s="189"/>
    </row>
    <row r="118" spans="1:22">
      <c r="A118" s="194"/>
      <c r="B118" s="43" t="s">
        <v>26</v>
      </c>
      <c r="C118" s="43" t="s">
        <v>27</v>
      </c>
      <c r="D118" s="43" t="s">
        <v>26</v>
      </c>
      <c r="E118" s="43" t="s">
        <v>27</v>
      </c>
      <c r="F118" s="44" t="s">
        <v>85</v>
      </c>
      <c r="G118" s="44" t="s">
        <v>86</v>
      </c>
      <c r="H118" s="44" t="s">
        <v>81</v>
      </c>
      <c r="I118" s="44" t="s">
        <v>83</v>
      </c>
      <c r="J118" s="44" t="s">
        <v>81</v>
      </c>
      <c r="K118" s="44" t="s">
        <v>95</v>
      </c>
      <c r="L118" s="189"/>
      <c r="M118" s="197"/>
      <c r="N118" s="194"/>
      <c r="O118" s="194"/>
      <c r="P118" s="194"/>
      <c r="Q118" s="194"/>
      <c r="R118" s="194"/>
    </row>
    <row r="119" spans="1:22">
      <c r="A119" s="27" cm="1">
        <f t="array" aca="1" ref="A119" ca="1">DATE("2025","8"+3,IFERROR(INDIRECT(T1),"1"))</f>
        <v>45962</v>
      </c>
      <c r="B119" s="20"/>
      <c r="C119" s="21"/>
      <c r="D119" s="20"/>
      <c r="E119" s="21"/>
      <c r="F119" s="22"/>
      <c r="G119" s="22"/>
      <c r="H119" s="34" t="str">
        <f>IF(OR(B119="",LEFT(M119,1)="✓"),"",C119-B119-F119)</f>
        <v/>
      </c>
      <c r="I119" s="34" t="str">
        <f>IF(OR(D119="",LEFT(M119,1)="✓"),"",E119-D119-G119)</f>
        <v/>
      </c>
      <c r="J119" s="34" t="str">
        <f>IF(AND(B119&lt;&gt;"",M119="✓所定"),C119-B119-F119,"")</f>
        <v/>
      </c>
      <c r="K119" s="34" t="str">
        <f>IF(AND(B119&lt;&gt;"",M119="✓法定"),C119-B119-F119,"")</f>
        <v/>
      </c>
      <c r="L119" s="26" t="str">
        <f>IF(AND($B119="",$D119=""),"",($C119-$B119-$F119)+($E119-$D119-$G119))</f>
        <v/>
      </c>
      <c r="M119" s="32"/>
      <c r="N119" s="198"/>
      <c r="O119" s="199"/>
      <c r="P119" s="199"/>
      <c r="Q119" s="200"/>
      <c r="R119" s="23"/>
      <c r="V119" s="1" t="s">
        <v>171</v>
      </c>
    </row>
    <row r="120" spans="1:22">
      <c r="A120" s="27">
        <f ca="1">A119+1</f>
        <v>45963</v>
      </c>
      <c r="B120" s="20"/>
      <c r="C120" s="21"/>
      <c r="D120" s="20"/>
      <c r="E120" s="21"/>
      <c r="F120" s="22"/>
      <c r="G120" s="22"/>
      <c r="H120" s="34" t="str">
        <f t="shared" ref="H120:H149" si="21">IF(OR(B120="",LEFT(M120,1)="✓"),"",C120-B120-F120)</f>
        <v/>
      </c>
      <c r="I120" s="34" t="str">
        <f t="shared" ref="I120:I149" si="22">IF(OR(D120="",LEFT(M120,1)="✓"),"",E120-D120-G120)</f>
        <v/>
      </c>
      <c r="J120" s="34" t="str">
        <f t="shared" ref="J120:J149" si="23">IF(AND(B120&lt;&gt;"",M120="✓所定"),C120-B120-F120,"")</f>
        <v/>
      </c>
      <c r="K120" s="34" t="str">
        <f t="shared" ref="K120:K149" si="24">IF(AND(B120&lt;&gt;"",M120="✓法定"),C120-B120-F120,"")</f>
        <v/>
      </c>
      <c r="L120" s="26" t="str">
        <f t="shared" ref="L120:L147" si="25">IF(AND($B120="",$D120=""),"",($C120-$B120-$F120)+($E120-$D120-$G120))</f>
        <v/>
      </c>
      <c r="M120" s="32"/>
      <c r="N120" s="190"/>
      <c r="O120" s="190"/>
      <c r="P120" s="190"/>
      <c r="Q120" s="190"/>
      <c r="R120" s="23"/>
      <c r="V120" s="1" t="s">
        <v>172</v>
      </c>
    </row>
    <row r="121" spans="1:22">
      <c r="A121" s="27">
        <f t="shared" ref="A121:A149" ca="1" si="26">A120+1</f>
        <v>45964</v>
      </c>
      <c r="B121" s="20"/>
      <c r="C121" s="21"/>
      <c r="D121" s="20"/>
      <c r="E121" s="21"/>
      <c r="F121" s="22"/>
      <c r="G121" s="22"/>
      <c r="H121" s="34" t="str">
        <f t="shared" si="21"/>
        <v/>
      </c>
      <c r="I121" s="34" t="str">
        <f t="shared" si="22"/>
        <v/>
      </c>
      <c r="J121" s="34" t="str">
        <f t="shared" si="23"/>
        <v/>
      </c>
      <c r="K121" s="34" t="str">
        <f t="shared" si="24"/>
        <v/>
      </c>
      <c r="L121" s="26" t="str">
        <f t="shared" si="25"/>
        <v/>
      </c>
      <c r="M121" s="32"/>
      <c r="N121" s="190"/>
      <c r="O121" s="190"/>
      <c r="P121" s="190"/>
      <c r="Q121" s="190"/>
      <c r="R121" s="23"/>
    </row>
    <row r="122" spans="1:22">
      <c r="A122" s="27">
        <f t="shared" ca="1" si="26"/>
        <v>45965</v>
      </c>
      <c r="B122" s="20"/>
      <c r="C122" s="21"/>
      <c r="D122" s="20"/>
      <c r="E122" s="21"/>
      <c r="F122" s="22"/>
      <c r="G122" s="22"/>
      <c r="H122" s="34" t="str">
        <f t="shared" si="21"/>
        <v/>
      </c>
      <c r="I122" s="34" t="str">
        <f t="shared" si="22"/>
        <v/>
      </c>
      <c r="J122" s="34" t="str">
        <f t="shared" si="23"/>
        <v/>
      </c>
      <c r="K122" s="34" t="str">
        <f t="shared" si="24"/>
        <v/>
      </c>
      <c r="L122" s="26" t="str">
        <f t="shared" si="25"/>
        <v/>
      </c>
      <c r="M122" s="32"/>
      <c r="N122" s="190"/>
      <c r="O122" s="190"/>
      <c r="P122" s="190"/>
      <c r="Q122" s="190"/>
      <c r="R122" s="23"/>
    </row>
    <row r="123" spans="1:22">
      <c r="A123" s="27">
        <f t="shared" ca="1" si="26"/>
        <v>45966</v>
      </c>
      <c r="B123" s="20"/>
      <c r="C123" s="21"/>
      <c r="D123" s="20"/>
      <c r="E123" s="21"/>
      <c r="F123" s="22"/>
      <c r="G123" s="22"/>
      <c r="H123" s="34" t="str">
        <f t="shared" si="21"/>
        <v/>
      </c>
      <c r="I123" s="34" t="str">
        <f t="shared" si="22"/>
        <v/>
      </c>
      <c r="J123" s="34" t="str">
        <f t="shared" si="23"/>
        <v/>
      </c>
      <c r="K123" s="34" t="str">
        <f t="shared" si="24"/>
        <v/>
      </c>
      <c r="L123" s="26" t="str">
        <f t="shared" si="25"/>
        <v/>
      </c>
      <c r="M123" s="32"/>
      <c r="N123" s="190"/>
      <c r="O123" s="190"/>
      <c r="P123" s="190"/>
      <c r="Q123" s="190"/>
      <c r="R123" s="23"/>
    </row>
    <row r="124" spans="1:22">
      <c r="A124" s="27">
        <f t="shared" ca="1" si="26"/>
        <v>45967</v>
      </c>
      <c r="B124" s="20"/>
      <c r="C124" s="21"/>
      <c r="D124" s="20"/>
      <c r="E124" s="21"/>
      <c r="F124" s="22"/>
      <c r="G124" s="22"/>
      <c r="H124" s="34" t="str">
        <f t="shared" si="21"/>
        <v/>
      </c>
      <c r="I124" s="34" t="str">
        <f t="shared" si="22"/>
        <v/>
      </c>
      <c r="J124" s="34" t="str">
        <f t="shared" si="23"/>
        <v/>
      </c>
      <c r="K124" s="34" t="str">
        <f t="shared" si="24"/>
        <v/>
      </c>
      <c r="L124" s="26" t="str">
        <f t="shared" si="25"/>
        <v/>
      </c>
      <c r="M124" s="32"/>
      <c r="N124" s="190"/>
      <c r="O124" s="190"/>
      <c r="P124" s="190"/>
      <c r="Q124" s="190"/>
      <c r="R124" s="23"/>
    </row>
    <row r="125" spans="1:22">
      <c r="A125" s="27">
        <f t="shared" ca="1" si="26"/>
        <v>45968</v>
      </c>
      <c r="B125" s="20"/>
      <c r="C125" s="21"/>
      <c r="D125" s="20"/>
      <c r="E125" s="21"/>
      <c r="F125" s="22"/>
      <c r="G125" s="22"/>
      <c r="H125" s="34" t="str">
        <f t="shared" si="21"/>
        <v/>
      </c>
      <c r="I125" s="34" t="str">
        <f t="shared" si="22"/>
        <v/>
      </c>
      <c r="J125" s="34" t="str">
        <f t="shared" si="23"/>
        <v/>
      </c>
      <c r="K125" s="34" t="str">
        <f t="shared" si="24"/>
        <v/>
      </c>
      <c r="L125" s="26" t="str">
        <f t="shared" si="25"/>
        <v/>
      </c>
      <c r="M125" s="32"/>
      <c r="N125" s="190"/>
      <c r="O125" s="190"/>
      <c r="P125" s="190"/>
      <c r="Q125" s="190"/>
      <c r="R125" s="23"/>
    </row>
    <row r="126" spans="1:22">
      <c r="A126" s="27">
        <f t="shared" ca="1" si="26"/>
        <v>45969</v>
      </c>
      <c r="B126" s="20"/>
      <c r="C126" s="21"/>
      <c r="D126" s="20"/>
      <c r="E126" s="21"/>
      <c r="F126" s="22"/>
      <c r="G126" s="22"/>
      <c r="H126" s="34" t="str">
        <f t="shared" si="21"/>
        <v/>
      </c>
      <c r="I126" s="34" t="str">
        <f t="shared" si="22"/>
        <v/>
      </c>
      <c r="J126" s="34" t="str">
        <f t="shared" si="23"/>
        <v/>
      </c>
      <c r="K126" s="34" t="str">
        <f t="shared" si="24"/>
        <v/>
      </c>
      <c r="L126" s="26" t="str">
        <f t="shared" si="25"/>
        <v/>
      </c>
      <c r="M126" s="32"/>
      <c r="N126" s="190"/>
      <c r="O126" s="190"/>
      <c r="P126" s="190"/>
      <c r="Q126" s="190"/>
      <c r="R126" s="23"/>
    </row>
    <row r="127" spans="1:22">
      <c r="A127" s="27">
        <f t="shared" ca="1" si="26"/>
        <v>45970</v>
      </c>
      <c r="B127" s="20"/>
      <c r="C127" s="21"/>
      <c r="D127" s="20"/>
      <c r="E127" s="21"/>
      <c r="F127" s="22"/>
      <c r="G127" s="22"/>
      <c r="H127" s="34" t="str">
        <f t="shared" si="21"/>
        <v/>
      </c>
      <c r="I127" s="34" t="str">
        <f t="shared" si="22"/>
        <v/>
      </c>
      <c r="J127" s="34" t="str">
        <f t="shared" si="23"/>
        <v/>
      </c>
      <c r="K127" s="34" t="str">
        <f t="shared" si="24"/>
        <v/>
      </c>
      <c r="L127" s="26" t="str">
        <f t="shared" si="25"/>
        <v/>
      </c>
      <c r="M127" s="32"/>
      <c r="N127" s="190"/>
      <c r="O127" s="190"/>
      <c r="P127" s="190"/>
      <c r="Q127" s="190"/>
      <c r="R127" s="23"/>
    </row>
    <row r="128" spans="1:22">
      <c r="A128" s="27">
        <f t="shared" ca="1" si="26"/>
        <v>45971</v>
      </c>
      <c r="B128" s="20"/>
      <c r="C128" s="21"/>
      <c r="D128" s="20"/>
      <c r="E128" s="21"/>
      <c r="F128" s="22"/>
      <c r="G128" s="22"/>
      <c r="H128" s="34" t="str">
        <f t="shared" si="21"/>
        <v/>
      </c>
      <c r="I128" s="34" t="str">
        <f t="shared" si="22"/>
        <v/>
      </c>
      <c r="J128" s="34" t="str">
        <f t="shared" si="23"/>
        <v/>
      </c>
      <c r="K128" s="34" t="str">
        <f t="shared" si="24"/>
        <v/>
      </c>
      <c r="L128" s="26" t="str">
        <f t="shared" si="25"/>
        <v/>
      </c>
      <c r="M128" s="32"/>
      <c r="N128" s="190"/>
      <c r="O128" s="190"/>
      <c r="P128" s="190"/>
      <c r="Q128" s="190"/>
      <c r="R128" s="23"/>
    </row>
    <row r="129" spans="1:18">
      <c r="A129" s="27">
        <f t="shared" ca="1" si="26"/>
        <v>45972</v>
      </c>
      <c r="B129" s="20"/>
      <c r="C129" s="21"/>
      <c r="D129" s="20"/>
      <c r="E129" s="21"/>
      <c r="F129" s="22"/>
      <c r="G129" s="22"/>
      <c r="H129" s="34" t="str">
        <f t="shared" si="21"/>
        <v/>
      </c>
      <c r="I129" s="34" t="str">
        <f t="shared" si="22"/>
        <v/>
      </c>
      <c r="J129" s="34" t="str">
        <f t="shared" si="23"/>
        <v/>
      </c>
      <c r="K129" s="34" t="str">
        <f t="shared" si="24"/>
        <v/>
      </c>
      <c r="L129" s="26" t="str">
        <f t="shared" si="25"/>
        <v/>
      </c>
      <c r="M129" s="32"/>
      <c r="N129" s="190"/>
      <c r="O129" s="190"/>
      <c r="P129" s="190"/>
      <c r="Q129" s="190"/>
      <c r="R129" s="23"/>
    </row>
    <row r="130" spans="1:18">
      <c r="A130" s="27">
        <f t="shared" ca="1" si="26"/>
        <v>45973</v>
      </c>
      <c r="B130" s="20"/>
      <c r="C130" s="21"/>
      <c r="D130" s="20"/>
      <c r="E130" s="21"/>
      <c r="F130" s="22"/>
      <c r="G130" s="22"/>
      <c r="H130" s="34" t="str">
        <f t="shared" si="21"/>
        <v/>
      </c>
      <c r="I130" s="34" t="str">
        <f t="shared" si="22"/>
        <v/>
      </c>
      <c r="J130" s="34" t="str">
        <f t="shared" si="23"/>
        <v/>
      </c>
      <c r="K130" s="34" t="str">
        <f t="shared" si="24"/>
        <v/>
      </c>
      <c r="L130" s="26" t="str">
        <f t="shared" si="25"/>
        <v/>
      </c>
      <c r="M130" s="32"/>
      <c r="N130" s="190"/>
      <c r="O130" s="190"/>
      <c r="P130" s="190"/>
      <c r="Q130" s="190"/>
      <c r="R130" s="23"/>
    </row>
    <row r="131" spans="1:18">
      <c r="A131" s="27">
        <f t="shared" ca="1" si="26"/>
        <v>45974</v>
      </c>
      <c r="B131" s="20"/>
      <c r="C131" s="21"/>
      <c r="D131" s="20"/>
      <c r="E131" s="21"/>
      <c r="F131" s="22"/>
      <c r="G131" s="22"/>
      <c r="H131" s="34" t="str">
        <f t="shared" si="21"/>
        <v/>
      </c>
      <c r="I131" s="34" t="str">
        <f t="shared" si="22"/>
        <v/>
      </c>
      <c r="J131" s="34" t="str">
        <f t="shared" si="23"/>
        <v/>
      </c>
      <c r="K131" s="34" t="str">
        <f t="shared" si="24"/>
        <v/>
      </c>
      <c r="L131" s="26" t="str">
        <f t="shared" si="25"/>
        <v/>
      </c>
      <c r="M131" s="32"/>
      <c r="N131" s="190"/>
      <c r="O131" s="190"/>
      <c r="P131" s="190"/>
      <c r="Q131" s="190"/>
      <c r="R131" s="23"/>
    </row>
    <row r="132" spans="1:18">
      <c r="A132" s="27">
        <f t="shared" ca="1" si="26"/>
        <v>45975</v>
      </c>
      <c r="B132" s="20"/>
      <c r="C132" s="21"/>
      <c r="D132" s="20"/>
      <c r="E132" s="21"/>
      <c r="F132" s="22"/>
      <c r="G132" s="22"/>
      <c r="H132" s="34" t="str">
        <f t="shared" si="21"/>
        <v/>
      </c>
      <c r="I132" s="34" t="str">
        <f t="shared" si="22"/>
        <v/>
      </c>
      <c r="J132" s="34" t="str">
        <f t="shared" si="23"/>
        <v/>
      </c>
      <c r="K132" s="34" t="str">
        <f t="shared" si="24"/>
        <v/>
      </c>
      <c r="L132" s="26" t="str">
        <f t="shared" si="25"/>
        <v/>
      </c>
      <c r="M132" s="32"/>
      <c r="N132" s="190"/>
      <c r="O132" s="190"/>
      <c r="P132" s="190"/>
      <c r="Q132" s="190"/>
      <c r="R132" s="23"/>
    </row>
    <row r="133" spans="1:18">
      <c r="A133" s="27">
        <f t="shared" ca="1" si="26"/>
        <v>45976</v>
      </c>
      <c r="B133" s="20"/>
      <c r="C133" s="21"/>
      <c r="D133" s="20"/>
      <c r="E133" s="21"/>
      <c r="F133" s="22"/>
      <c r="G133" s="22"/>
      <c r="H133" s="34" t="str">
        <f t="shared" si="21"/>
        <v/>
      </c>
      <c r="I133" s="34" t="str">
        <f t="shared" si="22"/>
        <v/>
      </c>
      <c r="J133" s="34" t="str">
        <f t="shared" si="23"/>
        <v/>
      </c>
      <c r="K133" s="34" t="str">
        <f t="shared" si="24"/>
        <v/>
      </c>
      <c r="L133" s="26" t="str">
        <f t="shared" si="25"/>
        <v/>
      </c>
      <c r="M133" s="32"/>
      <c r="N133" s="190"/>
      <c r="O133" s="190"/>
      <c r="P133" s="190"/>
      <c r="Q133" s="190"/>
      <c r="R133" s="23"/>
    </row>
    <row r="134" spans="1:18">
      <c r="A134" s="27">
        <f t="shared" ca="1" si="26"/>
        <v>45977</v>
      </c>
      <c r="B134" s="20"/>
      <c r="C134" s="21"/>
      <c r="D134" s="20"/>
      <c r="E134" s="21"/>
      <c r="F134" s="22"/>
      <c r="G134" s="22"/>
      <c r="H134" s="34" t="str">
        <f t="shared" si="21"/>
        <v/>
      </c>
      <c r="I134" s="34" t="str">
        <f t="shared" si="22"/>
        <v/>
      </c>
      <c r="J134" s="34" t="str">
        <f t="shared" si="23"/>
        <v/>
      </c>
      <c r="K134" s="34" t="str">
        <f t="shared" si="24"/>
        <v/>
      </c>
      <c r="L134" s="26" t="str">
        <f t="shared" si="25"/>
        <v/>
      </c>
      <c r="M134" s="32"/>
      <c r="N134" s="190"/>
      <c r="O134" s="190"/>
      <c r="P134" s="190"/>
      <c r="Q134" s="190"/>
      <c r="R134" s="23"/>
    </row>
    <row r="135" spans="1:18">
      <c r="A135" s="27">
        <f t="shared" ca="1" si="26"/>
        <v>45978</v>
      </c>
      <c r="B135" s="20"/>
      <c r="C135" s="21"/>
      <c r="D135" s="20"/>
      <c r="E135" s="21"/>
      <c r="F135" s="22"/>
      <c r="G135" s="22"/>
      <c r="H135" s="34" t="str">
        <f t="shared" si="21"/>
        <v/>
      </c>
      <c r="I135" s="34" t="str">
        <f t="shared" si="22"/>
        <v/>
      </c>
      <c r="J135" s="34" t="str">
        <f t="shared" si="23"/>
        <v/>
      </c>
      <c r="K135" s="34" t="str">
        <f t="shared" si="24"/>
        <v/>
      </c>
      <c r="L135" s="26" t="str">
        <f t="shared" si="25"/>
        <v/>
      </c>
      <c r="M135" s="32"/>
      <c r="N135" s="190"/>
      <c r="O135" s="190"/>
      <c r="P135" s="190"/>
      <c r="Q135" s="190"/>
      <c r="R135" s="23"/>
    </row>
    <row r="136" spans="1:18">
      <c r="A136" s="27">
        <f t="shared" ca="1" si="26"/>
        <v>45979</v>
      </c>
      <c r="B136" s="20"/>
      <c r="C136" s="21"/>
      <c r="D136" s="20"/>
      <c r="E136" s="21"/>
      <c r="F136" s="22"/>
      <c r="G136" s="22"/>
      <c r="H136" s="34" t="str">
        <f t="shared" si="21"/>
        <v/>
      </c>
      <c r="I136" s="34" t="str">
        <f t="shared" si="22"/>
        <v/>
      </c>
      <c r="J136" s="34" t="str">
        <f t="shared" si="23"/>
        <v/>
      </c>
      <c r="K136" s="34" t="str">
        <f t="shared" si="24"/>
        <v/>
      </c>
      <c r="L136" s="26" t="str">
        <f t="shared" si="25"/>
        <v/>
      </c>
      <c r="M136" s="32"/>
      <c r="N136" s="190"/>
      <c r="O136" s="190"/>
      <c r="P136" s="190"/>
      <c r="Q136" s="190"/>
      <c r="R136" s="23"/>
    </row>
    <row r="137" spans="1:18">
      <c r="A137" s="27">
        <f t="shared" ca="1" si="26"/>
        <v>45980</v>
      </c>
      <c r="B137" s="20"/>
      <c r="C137" s="21"/>
      <c r="D137" s="20"/>
      <c r="E137" s="21"/>
      <c r="F137" s="22"/>
      <c r="G137" s="22"/>
      <c r="H137" s="34" t="str">
        <f t="shared" si="21"/>
        <v/>
      </c>
      <c r="I137" s="34" t="str">
        <f t="shared" si="22"/>
        <v/>
      </c>
      <c r="J137" s="34" t="str">
        <f t="shared" si="23"/>
        <v/>
      </c>
      <c r="K137" s="34" t="str">
        <f t="shared" si="24"/>
        <v/>
      </c>
      <c r="L137" s="26" t="str">
        <f t="shared" si="25"/>
        <v/>
      </c>
      <c r="M137" s="32"/>
      <c r="N137" s="190"/>
      <c r="O137" s="190"/>
      <c r="P137" s="190"/>
      <c r="Q137" s="190"/>
      <c r="R137" s="23"/>
    </row>
    <row r="138" spans="1:18">
      <c r="A138" s="27">
        <f t="shared" ca="1" si="26"/>
        <v>45981</v>
      </c>
      <c r="B138" s="20"/>
      <c r="C138" s="21"/>
      <c r="D138" s="20"/>
      <c r="E138" s="21"/>
      <c r="F138" s="22"/>
      <c r="G138" s="22"/>
      <c r="H138" s="34" t="str">
        <f t="shared" si="21"/>
        <v/>
      </c>
      <c r="I138" s="34" t="str">
        <f t="shared" si="22"/>
        <v/>
      </c>
      <c r="J138" s="34" t="str">
        <f t="shared" si="23"/>
        <v/>
      </c>
      <c r="K138" s="34" t="str">
        <f t="shared" si="24"/>
        <v/>
      </c>
      <c r="L138" s="26" t="str">
        <f t="shared" si="25"/>
        <v/>
      </c>
      <c r="M138" s="32"/>
      <c r="N138" s="190"/>
      <c r="O138" s="190"/>
      <c r="P138" s="190"/>
      <c r="Q138" s="190"/>
      <c r="R138" s="23"/>
    </row>
    <row r="139" spans="1:18">
      <c r="A139" s="27">
        <f t="shared" ca="1" si="26"/>
        <v>45982</v>
      </c>
      <c r="B139" s="20"/>
      <c r="C139" s="21"/>
      <c r="D139" s="20"/>
      <c r="E139" s="21"/>
      <c r="F139" s="22"/>
      <c r="G139" s="22"/>
      <c r="H139" s="34" t="str">
        <f t="shared" si="21"/>
        <v/>
      </c>
      <c r="I139" s="34" t="str">
        <f t="shared" si="22"/>
        <v/>
      </c>
      <c r="J139" s="34" t="str">
        <f t="shared" si="23"/>
        <v/>
      </c>
      <c r="K139" s="34" t="str">
        <f t="shared" si="24"/>
        <v/>
      </c>
      <c r="L139" s="26" t="str">
        <f t="shared" si="25"/>
        <v/>
      </c>
      <c r="M139" s="32"/>
      <c r="N139" s="190"/>
      <c r="O139" s="190"/>
      <c r="P139" s="190"/>
      <c r="Q139" s="190"/>
      <c r="R139" s="23"/>
    </row>
    <row r="140" spans="1:18">
      <c r="A140" s="27">
        <f t="shared" ca="1" si="26"/>
        <v>45983</v>
      </c>
      <c r="B140" s="20"/>
      <c r="C140" s="21"/>
      <c r="D140" s="20"/>
      <c r="E140" s="21"/>
      <c r="F140" s="22"/>
      <c r="G140" s="22"/>
      <c r="H140" s="34" t="str">
        <f t="shared" si="21"/>
        <v/>
      </c>
      <c r="I140" s="34" t="str">
        <f t="shared" si="22"/>
        <v/>
      </c>
      <c r="J140" s="34" t="str">
        <f t="shared" si="23"/>
        <v/>
      </c>
      <c r="K140" s="34" t="str">
        <f t="shared" si="24"/>
        <v/>
      </c>
      <c r="L140" s="26" t="str">
        <f t="shared" si="25"/>
        <v/>
      </c>
      <c r="M140" s="32"/>
      <c r="N140" s="190"/>
      <c r="O140" s="190"/>
      <c r="P140" s="190"/>
      <c r="Q140" s="190"/>
      <c r="R140" s="23"/>
    </row>
    <row r="141" spans="1:18">
      <c r="A141" s="27">
        <f t="shared" ca="1" si="26"/>
        <v>45984</v>
      </c>
      <c r="B141" s="20"/>
      <c r="C141" s="21"/>
      <c r="D141" s="20"/>
      <c r="E141" s="21"/>
      <c r="F141" s="22"/>
      <c r="G141" s="22"/>
      <c r="H141" s="34" t="str">
        <f t="shared" si="21"/>
        <v/>
      </c>
      <c r="I141" s="34" t="str">
        <f t="shared" si="22"/>
        <v/>
      </c>
      <c r="J141" s="34" t="str">
        <f t="shared" si="23"/>
        <v/>
      </c>
      <c r="K141" s="34" t="str">
        <f t="shared" si="24"/>
        <v/>
      </c>
      <c r="L141" s="26" t="str">
        <f t="shared" si="25"/>
        <v/>
      </c>
      <c r="M141" s="32"/>
      <c r="N141" s="190"/>
      <c r="O141" s="190"/>
      <c r="P141" s="190"/>
      <c r="Q141" s="190"/>
      <c r="R141" s="23"/>
    </row>
    <row r="142" spans="1:18">
      <c r="A142" s="27">
        <f t="shared" ca="1" si="26"/>
        <v>45985</v>
      </c>
      <c r="B142" s="20"/>
      <c r="C142" s="21"/>
      <c r="D142" s="20"/>
      <c r="E142" s="21"/>
      <c r="F142" s="22"/>
      <c r="G142" s="22"/>
      <c r="H142" s="34" t="str">
        <f t="shared" si="21"/>
        <v/>
      </c>
      <c r="I142" s="34" t="str">
        <f t="shared" si="22"/>
        <v/>
      </c>
      <c r="J142" s="34" t="str">
        <f t="shared" si="23"/>
        <v/>
      </c>
      <c r="K142" s="34" t="str">
        <f t="shared" si="24"/>
        <v/>
      </c>
      <c r="L142" s="26" t="str">
        <f t="shared" si="25"/>
        <v/>
      </c>
      <c r="M142" s="32"/>
      <c r="N142" s="190"/>
      <c r="O142" s="190"/>
      <c r="P142" s="190"/>
      <c r="Q142" s="190"/>
      <c r="R142" s="23"/>
    </row>
    <row r="143" spans="1:18">
      <c r="A143" s="27">
        <f t="shared" ca="1" si="26"/>
        <v>45986</v>
      </c>
      <c r="B143" s="20"/>
      <c r="C143" s="21"/>
      <c r="D143" s="20"/>
      <c r="E143" s="21"/>
      <c r="F143" s="22"/>
      <c r="G143" s="22"/>
      <c r="H143" s="34" t="str">
        <f t="shared" si="21"/>
        <v/>
      </c>
      <c r="I143" s="34" t="str">
        <f t="shared" si="22"/>
        <v/>
      </c>
      <c r="J143" s="34" t="str">
        <f t="shared" si="23"/>
        <v/>
      </c>
      <c r="K143" s="34" t="str">
        <f t="shared" si="24"/>
        <v/>
      </c>
      <c r="L143" s="26" t="str">
        <f t="shared" si="25"/>
        <v/>
      </c>
      <c r="M143" s="32"/>
      <c r="N143" s="190"/>
      <c r="O143" s="190"/>
      <c r="P143" s="190"/>
      <c r="Q143" s="190"/>
      <c r="R143" s="23"/>
    </row>
    <row r="144" spans="1:18">
      <c r="A144" s="27">
        <f t="shared" ca="1" si="26"/>
        <v>45987</v>
      </c>
      <c r="B144" s="20"/>
      <c r="C144" s="21"/>
      <c r="D144" s="20"/>
      <c r="E144" s="21"/>
      <c r="F144" s="22"/>
      <c r="G144" s="22"/>
      <c r="H144" s="34" t="str">
        <f t="shared" si="21"/>
        <v/>
      </c>
      <c r="I144" s="34" t="str">
        <f t="shared" si="22"/>
        <v/>
      </c>
      <c r="J144" s="34" t="str">
        <f t="shared" si="23"/>
        <v/>
      </c>
      <c r="K144" s="34" t="str">
        <f t="shared" si="24"/>
        <v/>
      </c>
      <c r="L144" s="26" t="str">
        <f t="shared" si="25"/>
        <v/>
      </c>
      <c r="M144" s="32"/>
      <c r="N144" s="190"/>
      <c r="O144" s="190"/>
      <c r="P144" s="190"/>
      <c r="Q144" s="190"/>
      <c r="R144" s="23"/>
    </row>
    <row r="145" spans="1:22">
      <c r="A145" s="27">
        <f t="shared" ca="1" si="26"/>
        <v>45988</v>
      </c>
      <c r="B145" s="20"/>
      <c r="C145" s="21"/>
      <c r="D145" s="20"/>
      <c r="E145" s="21"/>
      <c r="F145" s="22"/>
      <c r="G145" s="22"/>
      <c r="H145" s="34" t="str">
        <f t="shared" si="21"/>
        <v/>
      </c>
      <c r="I145" s="34" t="str">
        <f t="shared" si="22"/>
        <v/>
      </c>
      <c r="J145" s="34" t="str">
        <f t="shared" si="23"/>
        <v/>
      </c>
      <c r="K145" s="34" t="str">
        <f t="shared" si="24"/>
        <v/>
      </c>
      <c r="L145" s="26" t="str">
        <f t="shared" si="25"/>
        <v/>
      </c>
      <c r="M145" s="32"/>
      <c r="N145" s="190"/>
      <c r="O145" s="190"/>
      <c r="P145" s="190"/>
      <c r="Q145" s="190"/>
      <c r="R145" s="23"/>
    </row>
    <row r="146" spans="1:22">
      <c r="A146" s="27">
        <f t="shared" ca="1" si="26"/>
        <v>45989</v>
      </c>
      <c r="B146" s="20"/>
      <c r="C146" s="21"/>
      <c r="D146" s="20"/>
      <c r="E146" s="21"/>
      <c r="F146" s="22"/>
      <c r="G146" s="22"/>
      <c r="H146" s="34" t="str">
        <f t="shared" si="21"/>
        <v/>
      </c>
      <c r="I146" s="34" t="str">
        <f t="shared" si="22"/>
        <v/>
      </c>
      <c r="J146" s="34" t="str">
        <f t="shared" si="23"/>
        <v/>
      </c>
      <c r="K146" s="34" t="str">
        <f t="shared" si="24"/>
        <v/>
      </c>
      <c r="L146" s="26" t="str">
        <f t="shared" si="25"/>
        <v/>
      </c>
      <c r="M146" s="32"/>
      <c r="N146" s="190"/>
      <c r="O146" s="190"/>
      <c r="P146" s="190"/>
      <c r="Q146" s="190"/>
      <c r="R146" s="23"/>
    </row>
    <row r="147" spans="1:22">
      <c r="A147" s="27">
        <f t="shared" ca="1" si="26"/>
        <v>45990</v>
      </c>
      <c r="B147" s="20"/>
      <c r="C147" s="21"/>
      <c r="D147" s="20"/>
      <c r="E147" s="21"/>
      <c r="F147" s="22"/>
      <c r="G147" s="22"/>
      <c r="H147" s="34" t="str">
        <f t="shared" si="21"/>
        <v/>
      </c>
      <c r="I147" s="34" t="str">
        <f t="shared" si="22"/>
        <v/>
      </c>
      <c r="J147" s="34" t="str">
        <f t="shared" si="23"/>
        <v/>
      </c>
      <c r="K147" s="34" t="str">
        <f t="shared" si="24"/>
        <v/>
      </c>
      <c r="L147" s="26" t="str">
        <f t="shared" si="25"/>
        <v/>
      </c>
      <c r="M147" s="32"/>
      <c r="N147" s="190"/>
      <c r="O147" s="190"/>
      <c r="P147" s="190"/>
      <c r="Q147" s="190"/>
      <c r="R147" s="23"/>
    </row>
    <row r="148" spans="1:22">
      <c r="A148" s="27">
        <f t="shared" ca="1" si="26"/>
        <v>45991</v>
      </c>
      <c r="B148" s="20"/>
      <c r="C148" s="21"/>
      <c r="D148" s="20"/>
      <c r="E148" s="21"/>
      <c r="F148" s="22"/>
      <c r="G148" s="22"/>
      <c r="H148" s="34" t="str">
        <f t="shared" si="21"/>
        <v/>
      </c>
      <c r="I148" s="34" t="str">
        <f t="shared" si="22"/>
        <v/>
      </c>
      <c r="J148" s="34" t="str">
        <f t="shared" si="23"/>
        <v/>
      </c>
      <c r="K148" s="34" t="str">
        <f t="shared" si="24"/>
        <v/>
      </c>
      <c r="L148" s="26" t="str">
        <f>IF(AND($B148="",$D148=""),"",($C148-$B148-$F148)+($E148-$D148-$G148))</f>
        <v/>
      </c>
      <c r="M148" s="32"/>
      <c r="N148" s="190"/>
      <c r="O148" s="190"/>
      <c r="P148" s="190"/>
      <c r="Q148" s="190"/>
      <c r="R148" s="23"/>
    </row>
    <row r="149" spans="1:22">
      <c r="A149" s="27">
        <f t="shared" ca="1" si="26"/>
        <v>45992</v>
      </c>
      <c r="B149" s="20"/>
      <c r="C149" s="21"/>
      <c r="D149" s="20"/>
      <c r="E149" s="21"/>
      <c r="F149" s="22"/>
      <c r="G149" s="22"/>
      <c r="H149" s="34" t="str">
        <f t="shared" si="21"/>
        <v/>
      </c>
      <c r="I149" s="34" t="str">
        <f t="shared" si="22"/>
        <v/>
      </c>
      <c r="J149" s="34" t="str">
        <f t="shared" si="23"/>
        <v/>
      </c>
      <c r="K149" s="34" t="str">
        <f t="shared" si="24"/>
        <v/>
      </c>
      <c r="L149" s="26" t="str">
        <f>IF(AND($B149="",$D149=""),"",($C149-$B149-$F149)+($E149-$D149-$G149))</f>
        <v/>
      </c>
      <c r="M149" s="32"/>
      <c r="N149" s="190"/>
      <c r="O149" s="190"/>
      <c r="P149" s="190"/>
      <c r="Q149" s="190"/>
      <c r="R149" s="23"/>
    </row>
    <row r="150" spans="1:22">
      <c r="A150" s="5" t="s">
        <v>11</v>
      </c>
      <c r="B150" s="191"/>
      <c r="C150" s="192"/>
      <c r="D150" s="191"/>
      <c r="E150" s="192"/>
      <c r="F150" s="26" t="str">
        <f>IF(SUM($F119:$F149)=0,"",SUM($F119:$F149))</f>
        <v/>
      </c>
      <c r="G150" s="26" t="str">
        <f>IF(SUM($G119:$G149)=0,"",SUM($G119:$G149))</f>
        <v/>
      </c>
      <c r="H150" s="26" t="str">
        <f>IF(SUM(H119:H149)=0,"",SUM(H119:H149))</f>
        <v/>
      </c>
      <c r="I150" s="26" t="str">
        <f>IF(SUM(I119:I149)=0,"",SUM(I119:I149))</f>
        <v/>
      </c>
      <c r="J150" s="26" t="str">
        <f t="shared" ref="J150:K150" si="27">IF(SUM(J119:J149)=0,"",SUM(J119:J149))</f>
        <v/>
      </c>
      <c r="K150" s="26" t="str">
        <f t="shared" si="27"/>
        <v/>
      </c>
      <c r="L150" s="26" t="str">
        <f>IF(SUM($L119:$L149)=0,"",SUM($L119:$L149))</f>
        <v/>
      </c>
      <c r="M150" s="33"/>
      <c r="N150" s="193"/>
      <c r="O150" s="193"/>
      <c r="P150" s="193"/>
      <c r="Q150" s="193"/>
      <c r="R150" s="6"/>
    </row>
    <row r="152" spans="1:22" ht="27" customHeight="1">
      <c r="A152" s="194" t="s">
        <v>22</v>
      </c>
      <c r="B152" s="189" t="s">
        <v>103</v>
      </c>
      <c r="C152" s="189"/>
      <c r="D152" s="189"/>
      <c r="E152" s="189"/>
      <c r="F152" s="189" t="s">
        <v>23</v>
      </c>
      <c r="G152" s="189"/>
      <c r="H152" s="189" t="s">
        <v>88</v>
      </c>
      <c r="I152" s="189"/>
      <c r="J152" s="189"/>
      <c r="K152" s="189"/>
      <c r="L152" s="189" t="s">
        <v>87</v>
      </c>
      <c r="M152" s="195" t="s">
        <v>96</v>
      </c>
      <c r="N152" s="194" t="s">
        <v>25</v>
      </c>
      <c r="O152" s="194"/>
      <c r="P152" s="194"/>
      <c r="Q152" s="194"/>
      <c r="R152" s="189" t="s">
        <v>100</v>
      </c>
    </row>
    <row r="153" spans="1:22" ht="14.25" customHeight="1">
      <c r="A153" s="194"/>
      <c r="B153" s="189" t="s">
        <v>82</v>
      </c>
      <c r="C153" s="189"/>
      <c r="D153" s="189" t="s">
        <v>84</v>
      </c>
      <c r="E153" s="189"/>
      <c r="F153" s="189"/>
      <c r="G153" s="189"/>
      <c r="H153" s="189" t="s">
        <v>90</v>
      </c>
      <c r="I153" s="189"/>
      <c r="J153" s="189" t="s">
        <v>89</v>
      </c>
      <c r="K153" s="189"/>
      <c r="L153" s="189"/>
      <c r="M153" s="196"/>
      <c r="N153" s="194"/>
      <c r="O153" s="194"/>
      <c r="P153" s="194"/>
      <c r="Q153" s="194"/>
      <c r="R153" s="189"/>
    </row>
    <row r="154" spans="1:22">
      <c r="A154" s="194"/>
      <c r="B154" s="43" t="s">
        <v>26</v>
      </c>
      <c r="C154" s="43" t="s">
        <v>27</v>
      </c>
      <c r="D154" s="43" t="s">
        <v>26</v>
      </c>
      <c r="E154" s="43" t="s">
        <v>27</v>
      </c>
      <c r="F154" s="44" t="s">
        <v>85</v>
      </c>
      <c r="G154" s="44" t="s">
        <v>86</v>
      </c>
      <c r="H154" s="44" t="s">
        <v>81</v>
      </c>
      <c r="I154" s="44" t="s">
        <v>83</v>
      </c>
      <c r="J154" s="44" t="s">
        <v>81</v>
      </c>
      <c r="K154" s="44" t="s">
        <v>95</v>
      </c>
      <c r="L154" s="189"/>
      <c r="M154" s="197"/>
      <c r="N154" s="194"/>
      <c r="O154" s="194"/>
      <c r="P154" s="194"/>
      <c r="Q154" s="194"/>
      <c r="R154" s="194"/>
    </row>
    <row r="155" spans="1:22">
      <c r="A155" s="27" cm="1">
        <f t="array" aca="1" ref="A155" ca="1">DATE("2025","8"+4,IFERROR(INDIRECT(T1),"1"))</f>
        <v>45992</v>
      </c>
      <c r="B155" s="20"/>
      <c r="C155" s="21"/>
      <c r="D155" s="20"/>
      <c r="E155" s="21"/>
      <c r="F155" s="22"/>
      <c r="G155" s="22"/>
      <c r="H155" s="34" t="str">
        <f>IF(OR(B155="",LEFT(M155,1)="✓"),"",C155-B155-F155)</f>
        <v/>
      </c>
      <c r="I155" s="34" t="str">
        <f>IF(OR(D155="",LEFT(M155,1)="✓"),"",E155-D155-G155)</f>
        <v/>
      </c>
      <c r="J155" s="34" t="str">
        <f>IF(AND(B155&lt;&gt;"",M155="✓所定"),C155-B155-F155,"")</f>
        <v/>
      </c>
      <c r="K155" s="34" t="str">
        <f>IF(AND(B155&lt;&gt;"",M155="✓法定"),C155-B155-F155,"")</f>
        <v/>
      </c>
      <c r="L155" s="26" t="str">
        <f t="shared" ref="L155:L185" si="28">IF(AND($B155="",$D155=""),"",($C155-$B155-$F155)+($E155-$D155-$G155))</f>
        <v/>
      </c>
      <c r="M155" s="32"/>
      <c r="N155" s="190"/>
      <c r="O155" s="190"/>
      <c r="P155" s="190"/>
      <c r="Q155" s="190"/>
      <c r="R155" s="23"/>
      <c r="V155" s="1" t="s">
        <v>171</v>
      </c>
    </row>
    <row r="156" spans="1:22">
      <c r="A156" s="27">
        <f ca="1">A155+1</f>
        <v>45993</v>
      </c>
      <c r="B156" s="20"/>
      <c r="C156" s="21"/>
      <c r="D156" s="20"/>
      <c r="E156" s="21"/>
      <c r="F156" s="22"/>
      <c r="G156" s="22"/>
      <c r="H156" s="34" t="str">
        <f t="shared" ref="H156:H185" si="29">IF(OR(B156="",LEFT(M156,1)="✓"),"",C156-B156-F156)</f>
        <v/>
      </c>
      <c r="I156" s="34" t="str">
        <f t="shared" ref="I156:I185" si="30">IF(OR(D156="",LEFT(M156,1)="✓"),"",E156-D156-G156)</f>
        <v/>
      </c>
      <c r="J156" s="34" t="str">
        <f t="shared" ref="J156:J185" si="31">IF(AND(B156&lt;&gt;"",M156="✓所定"),C156-B156-F156,"")</f>
        <v/>
      </c>
      <c r="K156" s="34" t="str">
        <f t="shared" ref="K156:K185" si="32">IF(AND(B156&lt;&gt;"",M156="✓法定"),C156-B156-F156,"")</f>
        <v/>
      </c>
      <c r="L156" s="26" t="str">
        <f t="shared" si="28"/>
        <v/>
      </c>
      <c r="M156" s="32"/>
      <c r="N156" s="190"/>
      <c r="O156" s="190"/>
      <c r="P156" s="190"/>
      <c r="Q156" s="190"/>
      <c r="R156" s="23"/>
      <c r="V156" s="1" t="s">
        <v>172</v>
      </c>
    </row>
    <row r="157" spans="1:22">
      <c r="A157" s="27">
        <f t="shared" ref="A157:A185" ca="1" si="33">A156+1</f>
        <v>45994</v>
      </c>
      <c r="B157" s="20"/>
      <c r="C157" s="21"/>
      <c r="D157" s="20"/>
      <c r="E157" s="21"/>
      <c r="F157" s="22"/>
      <c r="G157" s="22"/>
      <c r="H157" s="34" t="str">
        <f t="shared" si="29"/>
        <v/>
      </c>
      <c r="I157" s="34" t="str">
        <f t="shared" si="30"/>
        <v/>
      </c>
      <c r="J157" s="34" t="str">
        <f t="shared" si="31"/>
        <v/>
      </c>
      <c r="K157" s="34" t="str">
        <f t="shared" si="32"/>
        <v/>
      </c>
      <c r="L157" s="26" t="str">
        <f t="shared" si="28"/>
        <v/>
      </c>
      <c r="M157" s="32"/>
      <c r="N157" s="190"/>
      <c r="O157" s="190"/>
      <c r="P157" s="190"/>
      <c r="Q157" s="190"/>
      <c r="R157" s="23"/>
    </row>
    <row r="158" spans="1:22">
      <c r="A158" s="27">
        <f t="shared" ca="1" si="33"/>
        <v>45995</v>
      </c>
      <c r="B158" s="20"/>
      <c r="C158" s="21"/>
      <c r="D158" s="20"/>
      <c r="E158" s="21"/>
      <c r="F158" s="22"/>
      <c r="G158" s="22"/>
      <c r="H158" s="34" t="str">
        <f t="shared" si="29"/>
        <v/>
      </c>
      <c r="I158" s="34" t="str">
        <f t="shared" si="30"/>
        <v/>
      </c>
      <c r="J158" s="34" t="str">
        <f t="shared" si="31"/>
        <v/>
      </c>
      <c r="K158" s="34" t="str">
        <f t="shared" si="32"/>
        <v/>
      </c>
      <c r="L158" s="26" t="str">
        <f t="shared" si="28"/>
        <v/>
      </c>
      <c r="M158" s="32"/>
      <c r="N158" s="190"/>
      <c r="O158" s="190"/>
      <c r="P158" s="190"/>
      <c r="Q158" s="190"/>
      <c r="R158" s="23"/>
    </row>
    <row r="159" spans="1:22">
      <c r="A159" s="27">
        <f t="shared" ca="1" si="33"/>
        <v>45996</v>
      </c>
      <c r="B159" s="20"/>
      <c r="C159" s="21"/>
      <c r="D159" s="20"/>
      <c r="E159" s="21"/>
      <c r="F159" s="22"/>
      <c r="G159" s="22"/>
      <c r="H159" s="34" t="str">
        <f t="shared" si="29"/>
        <v/>
      </c>
      <c r="I159" s="34" t="str">
        <f t="shared" si="30"/>
        <v/>
      </c>
      <c r="J159" s="34" t="str">
        <f t="shared" si="31"/>
        <v/>
      </c>
      <c r="K159" s="34" t="str">
        <f t="shared" si="32"/>
        <v/>
      </c>
      <c r="L159" s="26" t="str">
        <f t="shared" si="28"/>
        <v/>
      </c>
      <c r="M159" s="32"/>
      <c r="N159" s="190"/>
      <c r="O159" s="190"/>
      <c r="P159" s="190"/>
      <c r="Q159" s="190"/>
      <c r="R159" s="23"/>
    </row>
    <row r="160" spans="1:22">
      <c r="A160" s="27">
        <f t="shared" ca="1" si="33"/>
        <v>45997</v>
      </c>
      <c r="B160" s="20"/>
      <c r="C160" s="21"/>
      <c r="D160" s="20"/>
      <c r="E160" s="21"/>
      <c r="F160" s="22"/>
      <c r="G160" s="22"/>
      <c r="H160" s="34" t="str">
        <f t="shared" si="29"/>
        <v/>
      </c>
      <c r="I160" s="34" t="str">
        <f t="shared" si="30"/>
        <v/>
      </c>
      <c r="J160" s="34" t="str">
        <f t="shared" si="31"/>
        <v/>
      </c>
      <c r="K160" s="34" t="str">
        <f t="shared" si="32"/>
        <v/>
      </c>
      <c r="L160" s="26" t="str">
        <f t="shared" si="28"/>
        <v/>
      </c>
      <c r="M160" s="32"/>
      <c r="N160" s="190"/>
      <c r="O160" s="190"/>
      <c r="P160" s="190"/>
      <c r="Q160" s="190"/>
      <c r="R160" s="23"/>
    </row>
    <row r="161" spans="1:18">
      <c r="A161" s="27">
        <f t="shared" ca="1" si="33"/>
        <v>45998</v>
      </c>
      <c r="B161" s="20"/>
      <c r="C161" s="21"/>
      <c r="D161" s="20"/>
      <c r="E161" s="21"/>
      <c r="F161" s="22"/>
      <c r="G161" s="22"/>
      <c r="H161" s="34" t="str">
        <f t="shared" si="29"/>
        <v/>
      </c>
      <c r="I161" s="34" t="str">
        <f t="shared" si="30"/>
        <v/>
      </c>
      <c r="J161" s="34" t="str">
        <f t="shared" si="31"/>
        <v/>
      </c>
      <c r="K161" s="34" t="str">
        <f t="shared" si="32"/>
        <v/>
      </c>
      <c r="L161" s="26" t="str">
        <f t="shared" si="28"/>
        <v/>
      </c>
      <c r="M161" s="32"/>
      <c r="N161" s="190"/>
      <c r="O161" s="190"/>
      <c r="P161" s="190"/>
      <c r="Q161" s="190"/>
      <c r="R161" s="23"/>
    </row>
    <row r="162" spans="1:18">
      <c r="A162" s="27">
        <f t="shared" ca="1" si="33"/>
        <v>45999</v>
      </c>
      <c r="B162" s="20"/>
      <c r="C162" s="21"/>
      <c r="D162" s="20"/>
      <c r="E162" s="21"/>
      <c r="F162" s="22"/>
      <c r="G162" s="22"/>
      <c r="H162" s="34" t="str">
        <f t="shared" si="29"/>
        <v/>
      </c>
      <c r="I162" s="34" t="str">
        <f t="shared" si="30"/>
        <v/>
      </c>
      <c r="J162" s="34" t="str">
        <f t="shared" si="31"/>
        <v/>
      </c>
      <c r="K162" s="34" t="str">
        <f t="shared" si="32"/>
        <v/>
      </c>
      <c r="L162" s="26" t="str">
        <f t="shared" si="28"/>
        <v/>
      </c>
      <c r="M162" s="32"/>
      <c r="N162" s="190"/>
      <c r="O162" s="190"/>
      <c r="P162" s="190"/>
      <c r="Q162" s="190"/>
      <c r="R162" s="23"/>
    </row>
    <row r="163" spans="1:18">
      <c r="A163" s="27">
        <f t="shared" ca="1" si="33"/>
        <v>46000</v>
      </c>
      <c r="B163" s="20"/>
      <c r="C163" s="21"/>
      <c r="D163" s="20"/>
      <c r="E163" s="21"/>
      <c r="F163" s="22"/>
      <c r="G163" s="22"/>
      <c r="H163" s="34" t="str">
        <f t="shared" si="29"/>
        <v/>
      </c>
      <c r="I163" s="34" t="str">
        <f t="shared" si="30"/>
        <v/>
      </c>
      <c r="J163" s="34" t="str">
        <f t="shared" si="31"/>
        <v/>
      </c>
      <c r="K163" s="34" t="str">
        <f t="shared" si="32"/>
        <v/>
      </c>
      <c r="L163" s="26" t="str">
        <f t="shared" si="28"/>
        <v/>
      </c>
      <c r="M163" s="32"/>
      <c r="N163" s="190"/>
      <c r="O163" s="190"/>
      <c r="P163" s="190"/>
      <c r="Q163" s="190"/>
      <c r="R163" s="23"/>
    </row>
    <row r="164" spans="1:18">
      <c r="A164" s="27">
        <f t="shared" ca="1" si="33"/>
        <v>46001</v>
      </c>
      <c r="B164" s="20"/>
      <c r="C164" s="21"/>
      <c r="D164" s="20"/>
      <c r="E164" s="21"/>
      <c r="F164" s="22"/>
      <c r="G164" s="22"/>
      <c r="H164" s="34" t="str">
        <f t="shared" si="29"/>
        <v/>
      </c>
      <c r="I164" s="34" t="str">
        <f t="shared" si="30"/>
        <v/>
      </c>
      <c r="J164" s="34" t="str">
        <f t="shared" si="31"/>
        <v/>
      </c>
      <c r="K164" s="34" t="str">
        <f t="shared" si="32"/>
        <v/>
      </c>
      <c r="L164" s="26" t="str">
        <f t="shared" si="28"/>
        <v/>
      </c>
      <c r="M164" s="32"/>
      <c r="N164" s="190"/>
      <c r="O164" s="190"/>
      <c r="P164" s="190"/>
      <c r="Q164" s="190"/>
      <c r="R164" s="23"/>
    </row>
    <row r="165" spans="1:18">
      <c r="A165" s="27">
        <f t="shared" ca="1" si="33"/>
        <v>46002</v>
      </c>
      <c r="B165" s="20"/>
      <c r="C165" s="21"/>
      <c r="D165" s="20"/>
      <c r="E165" s="21"/>
      <c r="F165" s="22"/>
      <c r="G165" s="22"/>
      <c r="H165" s="34" t="str">
        <f t="shared" si="29"/>
        <v/>
      </c>
      <c r="I165" s="34" t="str">
        <f t="shared" si="30"/>
        <v/>
      </c>
      <c r="J165" s="34" t="str">
        <f t="shared" si="31"/>
        <v/>
      </c>
      <c r="K165" s="34" t="str">
        <f t="shared" si="32"/>
        <v/>
      </c>
      <c r="L165" s="26" t="str">
        <f t="shared" si="28"/>
        <v/>
      </c>
      <c r="M165" s="32"/>
      <c r="N165" s="190"/>
      <c r="O165" s="190"/>
      <c r="P165" s="190"/>
      <c r="Q165" s="190"/>
      <c r="R165" s="23"/>
    </row>
    <row r="166" spans="1:18">
      <c r="A166" s="27">
        <f t="shared" ca="1" si="33"/>
        <v>46003</v>
      </c>
      <c r="B166" s="20"/>
      <c r="C166" s="21"/>
      <c r="D166" s="20"/>
      <c r="E166" s="21"/>
      <c r="F166" s="22"/>
      <c r="G166" s="22"/>
      <c r="H166" s="34" t="str">
        <f t="shared" si="29"/>
        <v/>
      </c>
      <c r="I166" s="34" t="str">
        <f t="shared" si="30"/>
        <v/>
      </c>
      <c r="J166" s="34" t="str">
        <f t="shared" si="31"/>
        <v/>
      </c>
      <c r="K166" s="34" t="str">
        <f t="shared" si="32"/>
        <v/>
      </c>
      <c r="L166" s="26" t="str">
        <f t="shared" si="28"/>
        <v/>
      </c>
      <c r="M166" s="32"/>
      <c r="N166" s="190"/>
      <c r="O166" s="190"/>
      <c r="P166" s="190"/>
      <c r="Q166" s="190"/>
      <c r="R166" s="23"/>
    </row>
    <row r="167" spans="1:18">
      <c r="A167" s="27">
        <f t="shared" ca="1" si="33"/>
        <v>46004</v>
      </c>
      <c r="B167" s="20"/>
      <c r="C167" s="21"/>
      <c r="D167" s="20"/>
      <c r="E167" s="21"/>
      <c r="F167" s="22"/>
      <c r="G167" s="22"/>
      <c r="H167" s="34" t="str">
        <f t="shared" si="29"/>
        <v/>
      </c>
      <c r="I167" s="34" t="str">
        <f t="shared" si="30"/>
        <v/>
      </c>
      <c r="J167" s="34" t="str">
        <f t="shared" si="31"/>
        <v/>
      </c>
      <c r="K167" s="34" t="str">
        <f t="shared" si="32"/>
        <v/>
      </c>
      <c r="L167" s="26" t="str">
        <f t="shared" si="28"/>
        <v/>
      </c>
      <c r="M167" s="32"/>
      <c r="N167" s="190"/>
      <c r="O167" s="190"/>
      <c r="P167" s="190"/>
      <c r="Q167" s="190"/>
      <c r="R167" s="23"/>
    </row>
    <row r="168" spans="1:18">
      <c r="A168" s="27">
        <f t="shared" ca="1" si="33"/>
        <v>46005</v>
      </c>
      <c r="B168" s="20"/>
      <c r="C168" s="21"/>
      <c r="D168" s="20"/>
      <c r="E168" s="21"/>
      <c r="F168" s="22"/>
      <c r="G168" s="22"/>
      <c r="H168" s="34" t="str">
        <f t="shared" si="29"/>
        <v/>
      </c>
      <c r="I168" s="34" t="str">
        <f t="shared" si="30"/>
        <v/>
      </c>
      <c r="J168" s="34" t="str">
        <f t="shared" si="31"/>
        <v/>
      </c>
      <c r="K168" s="34" t="str">
        <f t="shared" si="32"/>
        <v/>
      </c>
      <c r="L168" s="26" t="str">
        <f t="shared" si="28"/>
        <v/>
      </c>
      <c r="M168" s="32"/>
      <c r="N168" s="190"/>
      <c r="O168" s="190"/>
      <c r="P168" s="190"/>
      <c r="Q168" s="190"/>
      <c r="R168" s="23"/>
    </row>
    <row r="169" spans="1:18">
      <c r="A169" s="27">
        <f t="shared" ca="1" si="33"/>
        <v>46006</v>
      </c>
      <c r="B169" s="20"/>
      <c r="C169" s="21"/>
      <c r="D169" s="20"/>
      <c r="E169" s="21"/>
      <c r="F169" s="22"/>
      <c r="G169" s="22"/>
      <c r="H169" s="34" t="str">
        <f t="shared" si="29"/>
        <v/>
      </c>
      <c r="I169" s="34" t="str">
        <f t="shared" si="30"/>
        <v/>
      </c>
      <c r="J169" s="34" t="str">
        <f t="shared" si="31"/>
        <v/>
      </c>
      <c r="K169" s="34" t="str">
        <f t="shared" si="32"/>
        <v/>
      </c>
      <c r="L169" s="26" t="str">
        <f t="shared" si="28"/>
        <v/>
      </c>
      <c r="M169" s="32"/>
      <c r="N169" s="190"/>
      <c r="O169" s="190"/>
      <c r="P169" s="190"/>
      <c r="Q169" s="190"/>
      <c r="R169" s="23"/>
    </row>
    <row r="170" spans="1:18">
      <c r="A170" s="27">
        <f t="shared" ca="1" si="33"/>
        <v>46007</v>
      </c>
      <c r="B170" s="20"/>
      <c r="C170" s="21"/>
      <c r="D170" s="20"/>
      <c r="E170" s="21"/>
      <c r="F170" s="22"/>
      <c r="G170" s="22"/>
      <c r="H170" s="34" t="str">
        <f t="shared" si="29"/>
        <v/>
      </c>
      <c r="I170" s="34" t="str">
        <f t="shared" si="30"/>
        <v/>
      </c>
      <c r="J170" s="34" t="str">
        <f t="shared" si="31"/>
        <v/>
      </c>
      <c r="K170" s="34" t="str">
        <f t="shared" si="32"/>
        <v/>
      </c>
      <c r="L170" s="26" t="str">
        <f t="shared" si="28"/>
        <v/>
      </c>
      <c r="M170" s="32"/>
      <c r="N170" s="190"/>
      <c r="O170" s="190"/>
      <c r="P170" s="190"/>
      <c r="Q170" s="190"/>
      <c r="R170" s="23"/>
    </row>
    <row r="171" spans="1:18">
      <c r="A171" s="27">
        <f t="shared" ca="1" si="33"/>
        <v>46008</v>
      </c>
      <c r="B171" s="20"/>
      <c r="C171" s="21"/>
      <c r="D171" s="20"/>
      <c r="E171" s="21"/>
      <c r="F171" s="22"/>
      <c r="G171" s="22"/>
      <c r="H171" s="34" t="str">
        <f t="shared" si="29"/>
        <v/>
      </c>
      <c r="I171" s="34" t="str">
        <f t="shared" si="30"/>
        <v/>
      </c>
      <c r="J171" s="34" t="str">
        <f t="shared" si="31"/>
        <v/>
      </c>
      <c r="K171" s="34" t="str">
        <f t="shared" si="32"/>
        <v/>
      </c>
      <c r="L171" s="26" t="str">
        <f t="shared" si="28"/>
        <v/>
      </c>
      <c r="M171" s="32"/>
      <c r="N171" s="190"/>
      <c r="O171" s="190"/>
      <c r="P171" s="190"/>
      <c r="Q171" s="190"/>
      <c r="R171" s="23"/>
    </row>
    <row r="172" spans="1:18">
      <c r="A172" s="27">
        <f t="shared" ca="1" si="33"/>
        <v>46009</v>
      </c>
      <c r="B172" s="20"/>
      <c r="C172" s="21"/>
      <c r="D172" s="20"/>
      <c r="E172" s="21"/>
      <c r="F172" s="22"/>
      <c r="G172" s="22"/>
      <c r="H172" s="34" t="str">
        <f t="shared" si="29"/>
        <v/>
      </c>
      <c r="I172" s="34" t="str">
        <f t="shared" si="30"/>
        <v/>
      </c>
      <c r="J172" s="34" t="str">
        <f t="shared" si="31"/>
        <v/>
      </c>
      <c r="K172" s="34" t="str">
        <f t="shared" si="32"/>
        <v/>
      </c>
      <c r="L172" s="26" t="str">
        <f t="shared" si="28"/>
        <v/>
      </c>
      <c r="M172" s="32"/>
      <c r="N172" s="190"/>
      <c r="O172" s="190"/>
      <c r="P172" s="190"/>
      <c r="Q172" s="190"/>
      <c r="R172" s="23"/>
    </row>
    <row r="173" spans="1:18">
      <c r="A173" s="27">
        <f t="shared" ca="1" si="33"/>
        <v>46010</v>
      </c>
      <c r="B173" s="20"/>
      <c r="C173" s="21"/>
      <c r="D173" s="20"/>
      <c r="E173" s="21"/>
      <c r="F173" s="22"/>
      <c r="G173" s="22"/>
      <c r="H173" s="34" t="str">
        <f t="shared" si="29"/>
        <v/>
      </c>
      <c r="I173" s="34" t="str">
        <f t="shared" si="30"/>
        <v/>
      </c>
      <c r="J173" s="34" t="str">
        <f t="shared" si="31"/>
        <v/>
      </c>
      <c r="K173" s="34" t="str">
        <f t="shared" si="32"/>
        <v/>
      </c>
      <c r="L173" s="26" t="str">
        <f t="shared" si="28"/>
        <v/>
      </c>
      <c r="M173" s="32"/>
      <c r="N173" s="190"/>
      <c r="O173" s="190"/>
      <c r="P173" s="190"/>
      <c r="Q173" s="190"/>
      <c r="R173" s="23"/>
    </row>
    <row r="174" spans="1:18">
      <c r="A174" s="27">
        <f t="shared" ca="1" si="33"/>
        <v>46011</v>
      </c>
      <c r="B174" s="20"/>
      <c r="C174" s="21"/>
      <c r="D174" s="20"/>
      <c r="E174" s="21"/>
      <c r="F174" s="22"/>
      <c r="G174" s="22"/>
      <c r="H174" s="34" t="str">
        <f t="shared" si="29"/>
        <v/>
      </c>
      <c r="I174" s="34" t="str">
        <f t="shared" si="30"/>
        <v/>
      </c>
      <c r="J174" s="34" t="str">
        <f t="shared" si="31"/>
        <v/>
      </c>
      <c r="K174" s="34" t="str">
        <f t="shared" si="32"/>
        <v/>
      </c>
      <c r="L174" s="26" t="str">
        <f t="shared" si="28"/>
        <v/>
      </c>
      <c r="M174" s="32"/>
      <c r="N174" s="190"/>
      <c r="O174" s="190"/>
      <c r="P174" s="190"/>
      <c r="Q174" s="190"/>
      <c r="R174" s="23"/>
    </row>
    <row r="175" spans="1:18">
      <c r="A175" s="27">
        <f t="shared" ca="1" si="33"/>
        <v>46012</v>
      </c>
      <c r="B175" s="20"/>
      <c r="C175" s="21"/>
      <c r="D175" s="20"/>
      <c r="E175" s="21"/>
      <c r="F175" s="22"/>
      <c r="G175" s="22"/>
      <c r="H175" s="34" t="str">
        <f t="shared" si="29"/>
        <v/>
      </c>
      <c r="I175" s="34" t="str">
        <f t="shared" si="30"/>
        <v/>
      </c>
      <c r="J175" s="34" t="str">
        <f t="shared" si="31"/>
        <v/>
      </c>
      <c r="K175" s="34" t="str">
        <f t="shared" si="32"/>
        <v/>
      </c>
      <c r="L175" s="26" t="str">
        <f t="shared" si="28"/>
        <v/>
      </c>
      <c r="M175" s="32"/>
      <c r="N175" s="190"/>
      <c r="O175" s="190"/>
      <c r="P175" s="190"/>
      <c r="Q175" s="190"/>
      <c r="R175" s="23"/>
    </row>
    <row r="176" spans="1:18">
      <c r="A176" s="27">
        <f t="shared" ca="1" si="33"/>
        <v>46013</v>
      </c>
      <c r="B176" s="20"/>
      <c r="C176" s="21"/>
      <c r="D176" s="20"/>
      <c r="E176" s="21"/>
      <c r="F176" s="22"/>
      <c r="G176" s="22"/>
      <c r="H176" s="34" t="str">
        <f t="shared" si="29"/>
        <v/>
      </c>
      <c r="I176" s="34" t="str">
        <f t="shared" si="30"/>
        <v/>
      </c>
      <c r="J176" s="34" t="str">
        <f t="shared" si="31"/>
        <v/>
      </c>
      <c r="K176" s="34" t="str">
        <f t="shared" si="32"/>
        <v/>
      </c>
      <c r="L176" s="26" t="str">
        <f t="shared" si="28"/>
        <v/>
      </c>
      <c r="M176" s="32"/>
      <c r="N176" s="190"/>
      <c r="O176" s="190"/>
      <c r="P176" s="190"/>
      <c r="Q176" s="190"/>
      <c r="R176" s="23"/>
    </row>
    <row r="177" spans="1:22">
      <c r="A177" s="27">
        <f t="shared" ca="1" si="33"/>
        <v>46014</v>
      </c>
      <c r="B177" s="20"/>
      <c r="C177" s="21"/>
      <c r="D177" s="20"/>
      <c r="E177" s="21"/>
      <c r="F177" s="22"/>
      <c r="G177" s="22"/>
      <c r="H177" s="34" t="str">
        <f t="shared" si="29"/>
        <v/>
      </c>
      <c r="I177" s="34" t="str">
        <f t="shared" si="30"/>
        <v/>
      </c>
      <c r="J177" s="34" t="str">
        <f t="shared" si="31"/>
        <v/>
      </c>
      <c r="K177" s="34" t="str">
        <f t="shared" si="32"/>
        <v/>
      </c>
      <c r="L177" s="26" t="str">
        <f t="shared" si="28"/>
        <v/>
      </c>
      <c r="M177" s="32"/>
      <c r="N177" s="190"/>
      <c r="O177" s="190"/>
      <c r="P177" s="190"/>
      <c r="Q177" s="190"/>
      <c r="R177" s="23"/>
    </row>
    <row r="178" spans="1:22">
      <c r="A178" s="27">
        <f t="shared" ca="1" si="33"/>
        <v>46015</v>
      </c>
      <c r="B178" s="20"/>
      <c r="C178" s="21"/>
      <c r="D178" s="20"/>
      <c r="E178" s="21"/>
      <c r="F178" s="22"/>
      <c r="G178" s="22"/>
      <c r="H178" s="34" t="str">
        <f t="shared" si="29"/>
        <v/>
      </c>
      <c r="I178" s="34" t="str">
        <f t="shared" si="30"/>
        <v/>
      </c>
      <c r="J178" s="34" t="str">
        <f t="shared" si="31"/>
        <v/>
      </c>
      <c r="K178" s="34" t="str">
        <f t="shared" si="32"/>
        <v/>
      </c>
      <c r="L178" s="26" t="str">
        <f t="shared" si="28"/>
        <v/>
      </c>
      <c r="M178" s="32"/>
      <c r="N178" s="190"/>
      <c r="O178" s="190"/>
      <c r="P178" s="190"/>
      <c r="Q178" s="190"/>
      <c r="R178" s="23"/>
    </row>
    <row r="179" spans="1:22">
      <c r="A179" s="27">
        <f t="shared" ca="1" si="33"/>
        <v>46016</v>
      </c>
      <c r="B179" s="20"/>
      <c r="C179" s="21"/>
      <c r="D179" s="20"/>
      <c r="E179" s="21"/>
      <c r="F179" s="22"/>
      <c r="G179" s="22"/>
      <c r="H179" s="34" t="str">
        <f t="shared" si="29"/>
        <v/>
      </c>
      <c r="I179" s="34" t="str">
        <f t="shared" si="30"/>
        <v/>
      </c>
      <c r="J179" s="34" t="str">
        <f t="shared" si="31"/>
        <v/>
      </c>
      <c r="K179" s="34" t="str">
        <f t="shared" si="32"/>
        <v/>
      </c>
      <c r="L179" s="26" t="str">
        <f t="shared" si="28"/>
        <v/>
      </c>
      <c r="M179" s="32"/>
      <c r="N179" s="190"/>
      <c r="O179" s="190"/>
      <c r="P179" s="190"/>
      <c r="Q179" s="190"/>
      <c r="R179" s="23"/>
    </row>
    <row r="180" spans="1:22">
      <c r="A180" s="27">
        <f t="shared" ca="1" si="33"/>
        <v>46017</v>
      </c>
      <c r="B180" s="20"/>
      <c r="C180" s="21"/>
      <c r="D180" s="20"/>
      <c r="E180" s="21"/>
      <c r="F180" s="22"/>
      <c r="G180" s="22"/>
      <c r="H180" s="34" t="str">
        <f t="shared" si="29"/>
        <v/>
      </c>
      <c r="I180" s="34" t="str">
        <f t="shared" si="30"/>
        <v/>
      </c>
      <c r="J180" s="34" t="str">
        <f t="shared" si="31"/>
        <v/>
      </c>
      <c r="K180" s="34" t="str">
        <f t="shared" si="32"/>
        <v/>
      </c>
      <c r="L180" s="26" t="str">
        <f t="shared" si="28"/>
        <v/>
      </c>
      <c r="M180" s="32"/>
      <c r="N180" s="190"/>
      <c r="O180" s="190"/>
      <c r="P180" s="190"/>
      <c r="Q180" s="190"/>
      <c r="R180" s="23"/>
    </row>
    <row r="181" spans="1:22">
      <c r="A181" s="27">
        <f t="shared" ca="1" si="33"/>
        <v>46018</v>
      </c>
      <c r="B181" s="20"/>
      <c r="C181" s="21"/>
      <c r="D181" s="20"/>
      <c r="E181" s="21"/>
      <c r="F181" s="22"/>
      <c r="G181" s="22"/>
      <c r="H181" s="34" t="str">
        <f t="shared" si="29"/>
        <v/>
      </c>
      <c r="I181" s="34" t="str">
        <f t="shared" si="30"/>
        <v/>
      </c>
      <c r="J181" s="34" t="str">
        <f t="shared" si="31"/>
        <v/>
      </c>
      <c r="K181" s="34" t="str">
        <f t="shared" si="32"/>
        <v/>
      </c>
      <c r="L181" s="26" t="str">
        <f t="shared" si="28"/>
        <v/>
      </c>
      <c r="M181" s="32"/>
      <c r="N181" s="190"/>
      <c r="O181" s="190"/>
      <c r="P181" s="190"/>
      <c r="Q181" s="190"/>
      <c r="R181" s="23"/>
    </row>
    <row r="182" spans="1:22">
      <c r="A182" s="27">
        <f t="shared" ca="1" si="33"/>
        <v>46019</v>
      </c>
      <c r="B182" s="20"/>
      <c r="C182" s="21"/>
      <c r="D182" s="20"/>
      <c r="E182" s="21"/>
      <c r="F182" s="22"/>
      <c r="G182" s="22"/>
      <c r="H182" s="34" t="str">
        <f t="shared" si="29"/>
        <v/>
      </c>
      <c r="I182" s="34" t="str">
        <f t="shared" si="30"/>
        <v/>
      </c>
      <c r="J182" s="34" t="str">
        <f t="shared" si="31"/>
        <v/>
      </c>
      <c r="K182" s="34" t="str">
        <f t="shared" si="32"/>
        <v/>
      </c>
      <c r="L182" s="26" t="str">
        <f t="shared" si="28"/>
        <v/>
      </c>
      <c r="M182" s="32"/>
      <c r="N182" s="190"/>
      <c r="O182" s="190"/>
      <c r="P182" s="190"/>
      <c r="Q182" s="190"/>
      <c r="R182" s="23"/>
    </row>
    <row r="183" spans="1:22">
      <c r="A183" s="27">
        <f t="shared" ca="1" si="33"/>
        <v>46020</v>
      </c>
      <c r="B183" s="20"/>
      <c r="C183" s="21"/>
      <c r="D183" s="20"/>
      <c r="E183" s="21"/>
      <c r="F183" s="22"/>
      <c r="G183" s="22"/>
      <c r="H183" s="34" t="str">
        <f t="shared" si="29"/>
        <v/>
      </c>
      <c r="I183" s="34" t="str">
        <f t="shared" si="30"/>
        <v/>
      </c>
      <c r="J183" s="34" t="str">
        <f t="shared" si="31"/>
        <v/>
      </c>
      <c r="K183" s="34" t="str">
        <f t="shared" si="32"/>
        <v/>
      </c>
      <c r="L183" s="26" t="str">
        <f t="shared" si="28"/>
        <v/>
      </c>
      <c r="M183" s="32"/>
      <c r="N183" s="190"/>
      <c r="O183" s="190"/>
      <c r="P183" s="190"/>
      <c r="Q183" s="190"/>
      <c r="R183" s="23"/>
    </row>
    <row r="184" spans="1:22">
      <c r="A184" s="27">
        <f t="shared" ca="1" si="33"/>
        <v>46021</v>
      </c>
      <c r="B184" s="20"/>
      <c r="C184" s="21"/>
      <c r="D184" s="20"/>
      <c r="E184" s="21"/>
      <c r="F184" s="22"/>
      <c r="G184" s="22"/>
      <c r="H184" s="34" t="str">
        <f t="shared" si="29"/>
        <v/>
      </c>
      <c r="I184" s="34" t="str">
        <f t="shared" si="30"/>
        <v/>
      </c>
      <c r="J184" s="34" t="str">
        <f t="shared" si="31"/>
        <v/>
      </c>
      <c r="K184" s="34" t="str">
        <f t="shared" si="32"/>
        <v/>
      </c>
      <c r="L184" s="26" t="str">
        <f t="shared" si="28"/>
        <v/>
      </c>
      <c r="M184" s="32"/>
      <c r="N184" s="190"/>
      <c r="O184" s="190"/>
      <c r="P184" s="190"/>
      <c r="Q184" s="190"/>
      <c r="R184" s="23"/>
    </row>
    <row r="185" spans="1:22">
      <c r="A185" s="27">
        <f t="shared" ca="1" si="33"/>
        <v>46022</v>
      </c>
      <c r="B185" s="20"/>
      <c r="C185" s="21"/>
      <c r="D185" s="20"/>
      <c r="E185" s="21"/>
      <c r="F185" s="22"/>
      <c r="G185" s="22"/>
      <c r="H185" s="34" t="str">
        <f t="shared" si="29"/>
        <v/>
      </c>
      <c r="I185" s="34" t="str">
        <f t="shared" si="30"/>
        <v/>
      </c>
      <c r="J185" s="34" t="str">
        <f t="shared" si="31"/>
        <v/>
      </c>
      <c r="K185" s="34" t="str">
        <f t="shared" si="32"/>
        <v/>
      </c>
      <c r="L185" s="26" t="str">
        <f t="shared" si="28"/>
        <v/>
      </c>
      <c r="M185" s="32"/>
      <c r="N185" s="190"/>
      <c r="O185" s="190"/>
      <c r="P185" s="190"/>
      <c r="Q185" s="190"/>
      <c r="R185" s="23"/>
    </row>
    <row r="186" spans="1:22">
      <c r="A186" s="5" t="s">
        <v>11</v>
      </c>
      <c r="B186" s="191"/>
      <c r="C186" s="192"/>
      <c r="D186" s="191"/>
      <c r="E186" s="192"/>
      <c r="F186" s="26" t="str">
        <f>IF(SUM($F155:$F185)=0,"",SUM($F155:$F185))</f>
        <v/>
      </c>
      <c r="G186" s="26" t="str">
        <f>IF(SUM($G155:$G185)=0,"",SUM($G155:$G185))</f>
        <v/>
      </c>
      <c r="H186" s="26" t="str">
        <f>IF(SUM(H155:H185)=0,"",SUM(H155:H185))</f>
        <v/>
      </c>
      <c r="I186" s="26" t="str">
        <f>IF(SUM(I155:I185)=0,"",SUM(I155:I185))</f>
        <v/>
      </c>
      <c r="J186" s="26" t="str">
        <f t="shared" ref="J186:K186" si="34">IF(SUM(J155:J185)=0,"",SUM(J155:J185))</f>
        <v/>
      </c>
      <c r="K186" s="26" t="str">
        <f t="shared" si="34"/>
        <v/>
      </c>
      <c r="L186" s="26" t="str">
        <f>IF(SUM($L155:$L185)=0,"",SUM($L155:$L185))</f>
        <v/>
      </c>
      <c r="M186" s="33"/>
      <c r="N186" s="193"/>
      <c r="O186" s="193"/>
      <c r="P186" s="193"/>
      <c r="Q186" s="193"/>
      <c r="R186" s="6"/>
    </row>
    <row r="188" spans="1:22" ht="27" customHeight="1">
      <c r="A188" s="194" t="s">
        <v>22</v>
      </c>
      <c r="B188" s="189" t="s">
        <v>103</v>
      </c>
      <c r="C188" s="189"/>
      <c r="D188" s="189"/>
      <c r="E188" s="189"/>
      <c r="F188" s="189" t="s">
        <v>23</v>
      </c>
      <c r="G188" s="189"/>
      <c r="H188" s="189" t="s">
        <v>88</v>
      </c>
      <c r="I188" s="189"/>
      <c r="J188" s="189"/>
      <c r="K188" s="189"/>
      <c r="L188" s="189" t="s">
        <v>87</v>
      </c>
      <c r="M188" s="195" t="s">
        <v>96</v>
      </c>
      <c r="N188" s="194" t="s">
        <v>25</v>
      </c>
      <c r="O188" s="194"/>
      <c r="P188" s="194"/>
      <c r="Q188" s="194"/>
      <c r="R188" s="189" t="s">
        <v>100</v>
      </c>
    </row>
    <row r="189" spans="1:22" ht="14.25" customHeight="1">
      <c r="A189" s="194"/>
      <c r="B189" s="189" t="s">
        <v>82</v>
      </c>
      <c r="C189" s="189"/>
      <c r="D189" s="189" t="s">
        <v>84</v>
      </c>
      <c r="E189" s="189"/>
      <c r="F189" s="189"/>
      <c r="G189" s="189"/>
      <c r="H189" s="189" t="s">
        <v>90</v>
      </c>
      <c r="I189" s="189"/>
      <c r="J189" s="189" t="s">
        <v>89</v>
      </c>
      <c r="K189" s="189"/>
      <c r="L189" s="189"/>
      <c r="M189" s="196"/>
      <c r="N189" s="194"/>
      <c r="O189" s="194"/>
      <c r="P189" s="194"/>
      <c r="Q189" s="194"/>
      <c r="R189" s="189"/>
    </row>
    <row r="190" spans="1:22">
      <c r="A190" s="194"/>
      <c r="B190" s="43" t="s">
        <v>26</v>
      </c>
      <c r="C190" s="43" t="s">
        <v>27</v>
      </c>
      <c r="D190" s="43" t="s">
        <v>26</v>
      </c>
      <c r="E190" s="43" t="s">
        <v>27</v>
      </c>
      <c r="F190" s="44" t="s">
        <v>85</v>
      </c>
      <c r="G190" s="44" t="s">
        <v>86</v>
      </c>
      <c r="H190" s="44" t="s">
        <v>81</v>
      </c>
      <c r="I190" s="44" t="s">
        <v>83</v>
      </c>
      <c r="J190" s="44" t="s">
        <v>81</v>
      </c>
      <c r="K190" s="44" t="s">
        <v>95</v>
      </c>
      <c r="L190" s="189"/>
      <c r="M190" s="197"/>
      <c r="N190" s="194"/>
      <c r="O190" s="194"/>
      <c r="P190" s="194"/>
      <c r="Q190" s="194"/>
      <c r="R190" s="194"/>
    </row>
    <row r="191" spans="1:22">
      <c r="A191" s="27" cm="1">
        <f t="array" aca="1" ref="A191" ca="1">DATE("2025","8"+5,IFERROR(INDIRECT(T1),"1"))</f>
        <v>46023</v>
      </c>
      <c r="B191" s="20"/>
      <c r="C191" s="21"/>
      <c r="D191" s="20"/>
      <c r="E191" s="21"/>
      <c r="F191" s="22"/>
      <c r="G191" s="22"/>
      <c r="H191" s="34" t="str">
        <f>IF(OR(B191="",LEFT(M191,1)="✓"),"",C191-B191-F191)</f>
        <v/>
      </c>
      <c r="I191" s="34" t="str">
        <f>IF(OR(D191="",LEFT(M191,1)="✓"),"",E191-D191-G191)</f>
        <v/>
      </c>
      <c r="J191" s="34" t="str">
        <f>IF(AND(B191&lt;&gt;"",M191="✓所定"),C191-B191-F191,"")</f>
        <v/>
      </c>
      <c r="K191" s="34" t="str">
        <f>IF(AND(B191&lt;&gt;"",M191="✓法定"),C191-B191-F191,"")</f>
        <v/>
      </c>
      <c r="L191" s="26" t="str">
        <f>IF(AND($B191="",$D191=""),"",($C191-$B191-$F191)+($E191-$D191-$G191))</f>
        <v/>
      </c>
      <c r="M191" s="32"/>
      <c r="N191" s="190"/>
      <c r="O191" s="190"/>
      <c r="P191" s="190"/>
      <c r="Q191" s="190"/>
      <c r="R191" s="23"/>
      <c r="V191" s="1" t="s">
        <v>171</v>
      </c>
    </row>
    <row r="192" spans="1:22">
      <c r="A192" s="27">
        <f ca="1">A191+1</f>
        <v>46024</v>
      </c>
      <c r="B192" s="20"/>
      <c r="C192" s="21"/>
      <c r="D192" s="20"/>
      <c r="E192" s="21"/>
      <c r="F192" s="22"/>
      <c r="G192" s="22"/>
      <c r="H192" s="34" t="str">
        <f t="shared" ref="H192:H221" si="35">IF(OR(B192="",LEFT(M192,1)="✓"),"",C192-B192-F192)</f>
        <v/>
      </c>
      <c r="I192" s="34" t="str">
        <f t="shared" ref="I192:I221" si="36">IF(OR(D192="",LEFT(M192,1)="✓"),"",E192-D192-G192)</f>
        <v/>
      </c>
      <c r="J192" s="34" t="str">
        <f t="shared" ref="J192:J221" si="37">IF(AND(B192&lt;&gt;"",M192="✓所定"),C192-B192-F192,"")</f>
        <v/>
      </c>
      <c r="K192" s="34" t="str">
        <f t="shared" ref="K192:K221" si="38">IF(AND(B192&lt;&gt;"",M192="✓法定"),C192-B192-F192,"")</f>
        <v/>
      </c>
      <c r="L192" s="26" t="str">
        <f t="shared" ref="L192:L221" si="39">IF(AND($B192="",$D192=""),"",($C192-$B192-$F192)+($E192-$D192-$G192))</f>
        <v/>
      </c>
      <c r="M192" s="32"/>
      <c r="N192" s="190"/>
      <c r="O192" s="190"/>
      <c r="P192" s="190"/>
      <c r="Q192" s="190"/>
      <c r="R192" s="23"/>
      <c r="V192" s="1" t="s">
        <v>172</v>
      </c>
    </row>
    <row r="193" spans="1:18">
      <c r="A193" s="27">
        <f t="shared" ref="A193:A221" ca="1" si="40">A192+1</f>
        <v>46025</v>
      </c>
      <c r="B193" s="20"/>
      <c r="C193" s="21"/>
      <c r="D193" s="20"/>
      <c r="E193" s="21"/>
      <c r="F193" s="22"/>
      <c r="G193" s="22"/>
      <c r="H193" s="34" t="str">
        <f t="shared" si="35"/>
        <v/>
      </c>
      <c r="I193" s="34" t="str">
        <f t="shared" si="36"/>
        <v/>
      </c>
      <c r="J193" s="34" t="str">
        <f t="shared" si="37"/>
        <v/>
      </c>
      <c r="K193" s="34" t="str">
        <f t="shared" si="38"/>
        <v/>
      </c>
      <c r="L193" s="26" t="str">
        <f t="shared" si="39"/>
        <v/>
      </c>
      <c r="M193" s="32"/>
      <c r="N193" s="190"/>
      <c r="O193" s="190"/>
      <c r="P193" s="190"/>
      <c r="Q193" s="190"/>
      <c r="R193" s="23"/>
    </row>
    <row r="194" spans="1:18">
      <c r="A194" s="27">
        <f t="shared" ca="1" si="40"/>
        <v>46026</v>
      </c>
      <c r="B194" s="20"/>
      <c r="C194" s="21"/>
      <c r="D194" s="20"/>
      <c r="E194" s="21"/>
      <c r="F194" s="22"/>
      <c r="G194" s="22"/>
      <c r="H194" s="34" t="str">
        <f t="shared" si="35"/>
        <v/>
      </c>
      <c r="I194" s="34" t="str">
        <f t="shared" si="36"/>
        <v/>
      </c>
      <c r="J194" s="34" t="str">
        <f t="shared" si="37"/>
        <v/>
      </c>
      <c r="K194" s="34" t="str">
        <f t="shared" si="38"/>
        <v/>
      </c>
      <c r="L194" s="26" t="str">
        <f t="shared" si="39"/>
        <v/>
      </c>
      <c r="M194" s="32"/>
      <c r="N194" s="190"/>
      <c r="O194" s="190"/>
      <c r="P194" s="190"/>
      <c r="Q194" s="190"/>
      <c r="R194" s="23"/>
    </row>
    <row r="195" spans="1:18">
      <c r="A195" s="27">
        <f t="shared" ca="1" si="40"/>
        <v>46027</v>
      </c>
      <c r="B195" s="20"/>
      <c r="C195" s="21"/>
      <c r="D195" s="20"/>
      <c r="E195" s="21"/>
      <c r="F195" s="22"/>
      <c r="G195" s="22"/>
      <c r="H195" s="34" t="str">
        <f t="shared" si="35"/>
        <v/>
      </c>
      <c r="I195" s="34" t="str">
        <f t="shared" si="36"/>
        <v/>
      </c>
      <c r="J195" s="34" t="str">
        <f t="shared" si="37"/>
        <v/>
      </c>
      <c r="K195" s="34" t="str">
        <f t="shared" si="38"/>
        <v/>
      </c>
      <c r="L195" s="26" t="str">
        <f t="shared" si="39"/>
        <v/>
      </c>
      <c r="M195" s="32"/>
      <c r="N195" s="190"/>
      <c r="O195" s="190"/>
      <c r="P195" s="190"/>
      <c r="Q195" s="190"/>
      <c r="R195" s="23"/>
    </row>
    <row r="196" spans="1:18">
      <c r="A196" s="27">
        <f t="shared" ca="1" si="40"/>
        <v>46028</v>
      </c>
      <c r="B196" s="20"/>
      <c r="C196" s="21"/>
      <c r="D196" s="20"/>
      <c r="E196" s="21"/>
      <c r="F196" s="22"/>
      <c r="G196" s="22"/>
      <c r="H196" s="34" t="str">
        <f t="shared" si="35"/>
        <v/>
      </c>
      <c r="I196" s="34" t="str">
        <f t="shared" si="36"/>
        <v/>
      </c>
      <c r="J196" s="34" t="str">
        <f t="shared" si="37"/>
        <v/>
      </c>
      <c r="K196" s="34" t="str">
        <f t="shared" si="38"/>
        <v/>
      </c>
      <c r="L196" s="26" t="str">
        <f t="shared" si="39"/>
        <v/>
      </c>
      <c r="M196" s="32"/>
      <c r="N196" s="190"/>
      <c r="O196" s="190"/>
      <c r="P196" s="190"/>
      <c r="Q196" s="190"/>
      <c r="R196" s="23"/>
    </row>
    <row r="197" spans="1:18">
      <c r="A197" s="27">
        <f t="shared" ca="1" si="40"/>
        <v>46029</v>
      </c>
      <c r="B197" s="20"/>
      <c r="C197" s="21"/>
      <c r="D197" s="20"/>
      <c r="E197" s="21"/>
      <c r="F197" s="22"/>
      <c r="G197" s="22"/>
      <c r="H197" s="34" t="str">
        <f t="shared" si="35"/>
        <v/>
      </c>
      <c r="I197" s="34" t="str">
        <f t="shared" si="36"/>
        <v/>
      </c>
      <c r="J197" s="34" t="str">
        <f t="shared" si="37"/>
        <v/>
      </c>
      <c r="K197" s="34" t="str">
        <f t="shared" si="38"/>
        <v/>
      </c>
      <c r="L197" s="26" t="str">
        <f t="shared" si="39"/>
        <v/>
      </c>
      <c r="M197" s="32"/>
      <c r="N197" s="190"/>
      <c r="O197" s="190"/>
      <c r="P197" s="190"/>
      <c r="Q197" s="190"/>
      <c r="R197" s="23"/>
    </row>
    <row r="198" spans="1:18">
      <c r="A198" s="27">
        <f t="shared" ca="1" si="40"/>
        <v>46030</v>
      </c>
      <c r="B198" s="20"/>
      <c r="C198" s="21"/>
      <c r="D198" s="20"/>
      <c r="E198" s="21"/>
      <c r="F198" s="22"/>
      <c r="G198" s="22"/>
      <c r="H198" s="34" t="str">
        <f t="shared" si="35"/>
        <v/>
      </c>
      <c r="I198" s="34" t="str">
        <f t="shared" si="36"/>
        <v/>
      </c>
      <c r="J198" s="34" t="str">
        <f t="shared" si="37"/>
        <v/>
      </c>
      <c r="K198" s="34" t="str">
        <f t="shared" si="38"/>
        <v/>
      </c>
      <c r="L198" s="26" t="str">
        <f t="shared" si="39"/>
        <v/>
      </c>
      <c r="M198" s="32"/>
      <c r="N198" s="190"/>
      <c r="O198" s="190"/>
      <c r="P198" s="190"/>
      <c r="Q198" s="190"/>
      <c r="R198" s="23"/>
    </row>
    <row r="199" spans="1:18">
      <c r="A199" s="27">
        <f t="shared" ca="1" si="40"/>
        <v>46031</v>
      </c>
      <c r="B199" s="20"/>
      <c r="C199" s="21"/>
      <c r="D199" s="20"/>
      <c r="E199" s="21"/>
      <c r="F199" s="22"/>
      <c r="G199" s="22"/>
      <c r="H199" s="34" t="str">
        <f t="shared" si="35"/>
        <v/>
      </c>
      <c r="I199" s="34" t="str">
        <f t="shared" si="36"/>
        <v/>
      </c>
      <c r="J199" s="34" t="str">
        <f t="shared" si="37"/>
        <v/>
      </c>
      <c r="K199" s="34" t="str">
        <f t="shared" si="38"/>
        <v/>
      </c>
      <c r="L199" s="26" t="str">
        <f t="shared" si="39"/>
        <v/>
      </c>
      <c r="M199" s="32"/>
      <c r="N199" s="190"/>
      <c r="O199" s="190"/>
      <c r="P199" s="190"/>
      <c r="Q199" s="190"/>
      <c r="R199" s="23"/>
    </row>
    <row r="200" spans="1:18">
      <c r="A200" s="27">
        <f t="shared" ca="1" si="40"/>
        <v>46032</v>
      </c>
      <c r="B200" s="20"/>
      <c r="C200" s="21"/>
      <c r="D200" s="20"/>
      <c r="E200" s="21"/>
      <c r="F200" s="22"/>
      <c r="G200" s="22"/>
      <c r="H200" s="34" t="str">
        <f t="shared" si="35"/>
        <v/>
      </c>
      <c r="I200" s="34" t="str">
        <f t="shared" si="36"/>
        <v/>
      </c>
      <c r="J200" s="34" t="str">
        <f t="shared" si="37"/>
        <v/>
      </c>
      <c r="K200" s="34" t="str">
        <f t="shared" si="38"/>
        <v/>
      </c>
      <c r="L200" s="26" t="str">
        <f t="shared" si="39"/>
        <v/>
      </c>
      <c r="M200" s="32"/>
      <c r="N200" s="190"/>
      <c r="O200" s="190"/>
      <c r="P200" s="190"/>
      <c r="Q200" s="190"/>
      <c r="R200" s="23"/>
    </row>
    <row r="201" spans="1:18">
      <c r="A201" s="27">
        <f t="shared" ca="1" si="40"/>
        <v>46033</v>
      </c>
      <c r="B201" s="20"/>
      <c r="C201" s="21"/>
      <c r="D201" s="20"/>
      <c r="E201" s="21"/>
      <c r="F201" s="22"/>
      <c r="G201" s="22"/>
      <c r="H201" s="34" t="str">
        <f t="shared" si="35"/>
        <v/>
      </c>
      <c r="I201" s="34" t="str">
        <f t="shared" si="36"/>
        <v/>
      </c>
      <c r="J201" s="34" t="str">
        <f t="shared" si="37"/>
        <v/>
      </c>
      <c r="K201" s="34" t="str">
        <f t="shared" si="38"/>
        <v/>
      </c>
      <c r="L201" s="26" t="str">
        <f t="shared" si="39"/>
        <v/>
      </c>
      <c r="M201" s="32"/>
      <c r="N201" s="190"/>
      <c r="O201" s="190"/>
      <c r="P201" s="190"/>
      <c r="Q201" s="190"/>
      <c r="R201" s="23"/>
    </row>
    <row r="202" spans="1:18">
      <c r="A202" s="27">
        <f t="shared" ca="1" si="40"/>
        <v>46034</v>
      </c>
      <c r="B202" s="20"/>
      <c r="C202" s="21"/>
      <c r="D202" s="20"/>
      <c r="E202" s="21"/>
      <c r="F202" s="22"/>
      <c r="G202" s="22"/>
      <c r="H202" s="34" t="str">
        <f t="shared" si="35"/>
        <v/>
      </c>
      <c r="I202" s="34" t="str">
        <f t="shared" si="36"/>
        <v/>
      </c>
      <c r="J202" s="34" t="str">
        <f t="shared" si="37"/>
        <v/>
      </c>
      <c r="K202" s="34" t="str">
        <f t="shared" si="38"/>
        <v/>
      </c>
      <c r="L202" s="26" t="str">
        <f t="shared" si="39"/>
        <v/>
      </c>
      <c r="M202" s="32"/>
      <c r="N202" s="190"/>
      <c r="O202" s="190"/>
      <c r="P202" s="190"/>
      <c r="Q202" s="190"/>
      <c r="R202" s="23"/>
    </row>
    <row r="203" spans="1:18">
      <c r="A203" s="27">
        <f t="shared" ca="1" si="40"/>
        <v>46035</v>
      </c>
      <c r="B203" s="20"/>
      <c r="C203" s="21"/>
      <c r="D203" s="20"/>
      <c r="E203" s="21"/>
      <c r="F203" s="22"/>
      <c r="G203" s="22"/>
      <c r="H203" s="34" t="str">
        <f t="shared" si="35"/>
        <v/>
      </c>
      <c r="I203" s="34" t="str">
        <f t="shared" si="36"/>
        <v/>
      </c>
      <c r="J203" s="34" t="str">
        <f t="shared" si="37"/>
        <v/>
      </c>
      <c r="K203" s="34" t="str">
        <f t="shared" si="38"/>
        <v/>
      </c>
      <c r="L203" s="26" t="str">
        <f t="shared" si="39"/>
        <v/>
      </c>
      <c r="M203" s="32"/>
      <c r="N203" s="190"/>
      <c r="O203" s="190"/>
      <c r="P203" s="190"/>
      <c r="Q203" s="190"/>
      <c r="R203" s="23"/>
    </row>
    <row r="204" spans="1:18">
      <c r="A204" s="27">
        <f t="shared" ca="1" si="40"/>
        <v>46036</v>
      </c>
      <c r="B204" s="20"/>
      <c r="C204" s="21"/>
      <c r="D204" s="20"/>
      <c r="E204" s="21"/>
      <c r="F204" s="22"/>
      <c r="G204" s="22"/>
      <c r="H204" s="34" t="str">
        <f t="shared" si="35"/>
        <v/>
      </c>
      <c r="I204" s="34" t="str">
        <f t="shared" si="36"/>
        <v/>
      </c>
      <c r="J204" s="34" t="str">
        <f t="shared" si="37"/>
        <v/>
      </c>
      <c r="K204" s="34" t="str">
        <f t="shared" si="38"/>
        <v/>
      </c>
      <c r="L204" s="26" t="str">
        <f t="shared" si="39"/>
        <v/>
      </c>
      <c r="M204" s="32"/>
      <c r="N204" s="190"/>
      <c r="O204" s="190"/>
      <c r="P204" s="190"/>
      <c r="Q204" s="190"/>
      <c r="R204" s="23"/>
    </row>
    <row r="205" spans="1:18">
      <c r="A205" s="27">
        <f t="shared" ca="1" si="40"/>
        <v>46037</v>
      </c>
      <c r="B205" s="20"/>
      <c r="C205" s="21"/>
      <c r="D205" s="20"/>
      <c r="E205" s="21"/>
      <c r="F205" s="22"/>
      <c r="G205" s="22"/>
      <c r="H205" s="34" t="str">
        <f t="shared" si="35"/>
        <v/>
      </c>
      <c r="I205" s="34" t="str">
        <f t="shared" si="36"/>
        <v/>
      </c>
      <c r="J205" s="34" t="str">
        <f t="shared" si="37"/>
        <v/>
      </c>
      <c r="K205" s="34" t="str">
        <f t="shared" si="38"/>
        <v/>
      </c>
      <c r="L205" s="26" t="str">
        <f t="shared" si="39"/>
        <v/>
      </c>
      <c r="M205" s="32"/>
      <c r="N205" s="190"/>
      <c r="O205" s="190"/>
      <c r="P205" s="190"/>
      <c r="Q205" s="190"/>
      <c r="R205" s="23"/>
    </row>
    <row r="206" spans="1:18">
      <c r="A206" s="27">
        <f t="shared" ca="1" si="40"/>
        <v>46038</v>
      </c>
      <c r="B206" s="20"/>
      <c r="C206" s="21"/>
      <c r="D206" s="20"/>
      <c r="E206" s="21"/>
      <c r="F206" s="22"/>
      <c r="G206" s="22"/>
      <c r="H206" s="34" t="str">
        <f t="shared" si="35"/>
        <v/>
      </c>
      <c r="I206" s="34" t="str">
        <f t="shared" si="36"/>
        <v/>
      </c>
      <c r="J206" s="34" t="str">
        <f t="shared" si="37"/>
        <v/>
      </c>
      <c r="K206" s="34" t="str">
        <f t="shared" si="38"/>
        <v/>
      </c>
      <c r="L206" s="26" t="str">
        <f t="shared" si="39"/>
        <v/>
      </c>
      <c r="M206" s="32"/>
      <c r="N206" s="190"/>
      <c r="O206" s="190"/>
      <c r="P206" s="190"/>
      <c r="Q206" s="190"/>
      <c r="R206" s="23"/>
    </row>
    <row r="207" spans="1:18">
      <c r="A207" s="27">
        <f t="shared" ca="1" si="40"/>
        <v>46039</v>
      </c>
      <c r="B207" s="20"/>
      <c r="C207" s="21"/>
      <c r="D207" s="20"/>
      <c r="E207" s="21"/>
      <c r="F207" s="22"/>
      <c r="G207" s="22"/>
      <c r="H207" s="34" t="str">
        <f t="shared" si="35"/>
        <v/>
      </c>
      <c r="I207" s="34" t="str">
        <f t="shared" si="36"/>
        <v/>
      </c>
      <c r="J207" s="34" t="str">
        <f t="shared" si="37"/>
        <v/>
      </c>
      <c r="K207" s="34" t="str">
        <f t="shared" si="38"/>
        <v/>
      </c>
      <c r="L207" s="26" t="str">
        <f t="shared" si="39"/>
        <v/>
      </c>
      <c r="M207" s="32"/>
      <c r="N207" s="190"/>
      <c r="O207" s="190"/>
      <c r="P207" s="190"/>
      <c r="Q207" s="190"/>
      <c r="R207" s="23"/>
    </row>
    <row r="208" spans="1:18">
      <c r="A208" s="27">
        <f t="shared" ca="1" si="40"/>
        <v>46040</v>
      </c>
      <c r="B208" s="20"/>
      <c r="C208" s="21"/>
      <c r="D208" s="20"/>
      <c r="E208" s="21"/>
      <c r="F208" s="22"/>
      <c r="G208" s="22"/>
      <c r="H208" s="34" t="str">
        <f t="shared" si="35"/>
        <v/>
      </c>
      <c r="I208" s="34" t="str">
        <f t="shared" si="36"/>
        <v/>
      </c>
      <c r="J208" s="34" t="str">
        <f t="shared" si="37"/>
        <v/>
      </c>
      <c r="K208" s="34" t="str">
        <f t="shared" si="38"/>
        <v/>
      </c>
      <c r="L208" s="26" t="str">
        <f t="shared" si="39"/>
        <v/>
      </c>
      <c r="M208" s="32"/>
      <c r="N208" s="190"/>
      <c r="O208" s="190"/>
      <c r="P208" s="190"/>
      <c r="Q208" s="190"/>
      <c r="R208" s="23"/>
    </row>
    <row r="209" spans="1:18">
      <c r="A209" s="27">
        <f t="shared" ca="1" si="40"/>
        <v>46041</v>
      </c>
      <c r="B209" s="20"/>
      <c r="C209" s="21"/>
      <c r="D209" s="20"/>
      <c r="E209" s="21"/>
      <c r="F209" s="22"/>
      <c r="G209" s="22"/>
      <c r="H209" s="34" t="str">
        <f t="shared" si="35"/>
        <v/>
      </c>
      <c r="I209" s="34" t="str">
        <f t="shared" si="36"/>
        <v/>
      </c>
      <c r="J209" s="34" t="str">
        <f t="shared" si="37"/>
        <v/>
      </c>
      <c r="K209" s="34" t="str">
        <f t="shared" si="38"/>
        <v/>
      </c>
      <c r="L209" s="26" t="str">
        <f t="shared" si="39"/>
        <v/>
      </c>
      <c r="M209" s="32"/>
      <c r="N209" s="190"/>
      <c r="O209" s="190"/>
      <c r="P209" s="190"/>
      <c r="Q209" s="190"/>
      <c r="R209" s="23"/>
    </row>
    <row r="210" spans="1:18">
      <c r="A210" s="27">
        <f t="shared" ca="1" si="40"/>
        <v>46042</v>
      </c>
      <c r="B210" s="20"/>
      <c r="C210" s="21"/>
      <c r="D210" s="20"/>
      <c r="E210" s="21"/>
      <c r="F210" s="22"/>
      <c r="G210" s="22"/>
      <c r="H210" s="34" t="str">
        <f t="shared" si="35"/>
        <v/>
      </c>
      <c r="I210" s="34" t="str">
        <f t="shared" si="36"/>
        <v/>
      </c>
      <c r="J210" s="34" t="str">
        <f t="shared" si="37"/>
        <v/>
      </c>
      <c r="K210" s="34" t="str">
        <f t="shared" si="38"/>
        <v/>
      </c>
      <c r="L210" s="26" t="str">
        <f t="shared" si="39"/>
        <v/>
      </c>
      <c r="M210" s="32"/>
      <c r="N210" s="190"/>
      <c r="O210" s="190"/>
      <c r="P210" s="190"/>
      <c r="Q210" s="190"/>
      <c r="R210" s="23"/>
    </row>
    <row r="211" spans="1:18">
      <c r="A211" s="27">
        <f t="shared" ca="1" si="40"/>
        <v>46043</v>
      </c>
      <c r="B211" s="20"/>
      <c r="C211" s="21"/>
      <c r="D211" s="20"/>
      <c r="E211" s="21"/>
      <c r="F211" s="22"/>
      <c r="G211" s="22"/>
      <c r="H211" s="34" t="str">
        <f t="shared" si="35"/>
        <v/>
      </c>
      <c r="I211" s="34" t="str">
        <f t="shared" si="36"/>
        <v/>
      </c>
      <c r="J211" s="34" t="str">
        <f t="shared" si="37"/>
        <v/>
      </c>
      <c r="K211" s="34" t="str">
        <f t="shared" si="38"/>
        <v/>
      </c>
      <c r="L211" s="26" t="str">
        <f t="shared" si="39"/>
        <v/>
      </c>
      <c r="M211" s="32"/>
      <c r="N211" s="190"/>
      <c r="O211" s="190"/>
      <c r="P211" s="190"/>
      <c r="Q211" s="190"/>
      <c r="R211" s="23"/>
    </row>
    <row r="212" spans="1:18">
      <c r="A212" s="27">
        <f t="shared" ca="1" si="40"/>
        <v>46044</v>
      </c>
      <c r="B212" s="20"/>
      <c r="C212" s="21"/>
      <c r="D212" s="20"/>
      <c r="E212" s="21"/>
      <c r="F212" s="22"/>
      <c r="G212" s="22"/>
      <c r="H212" s="34" t="str">
        <f t="shared" si="35"/>
        <v/>
      </c>
      <c r="I212" s="34" t="str">
        <f t="shared" si="36"/>
        <v/>
      </c>
      <c r="J212" s="34" t="str">
        <f t="shared" si="37"/>
        <v/>
      </c>
      <c r="K212" s="34" t="str">
        <f t="shared" si="38"/>
        <v/>
      </c>
      <c r="L212" s="26" t="str">
        <f t="shared" si="39"/>
        <v/>
      </c>
      <c r="M212" s="32"/>
      <c r="N212" s="190"/>
      <c r="O212" s="190"/>
      <c r="P212" s="190"/>
      <c r="Q212" s="190"/>
      <c r="R212" s="23"/>
    </row>
    <row r="213" spans="1:18">
      <c r="A213" s="27">
        <f t="shared" ca="1" si="40"/>
        <v>46045</v>
      </c>
      <c r="B213" s="20"/>
      <c r="C213" s="21"/>
      <c r="D213" s="20"/>
      <c r="E213" s="21"/>
      <c r="F213" s="22"/>
      <c r="G213" s="22"/>
      <c r="H213" s="34" t="str">
        <f t="shared" si="35"/>
        <v/>
      </c>
      <c r="I213" s="34" t="str">
        <f t="shared" si="36"/>
        <v/>
      </c>
      <c r="J213" s="34" t="str">
        <f t="shared" si="37"/>
        <v/>
      </c>
      <c r="K213" s="34" t="str">
        <f t="shared" si="38"/>
        <v/>
      </c>
      <c r="L213" s="26" t="str">
        <f t="shared" si="39"/>
        <v/>
      </c>
      <c r="M213" s="32"/>
      <c r="N213" s="190"/>
      <c r="O213" s="190"/>
      <c r="P213" s="190"/>
      <c r="Q213" s="190"/>
      <c r="R213" s="23"/>
    </row>
    <row r="214" spans="1:18">
      <c r="A214" s="27">
        <f t="shared" ca="1" si="40"/>
        <v>46046</v>
      </c>
      <c r="B214" s="20"/>
      <c r="C214" s="21"/>
      <c r="D214" s="20"/>
      <c r="E214" s="21"/>
      <c r="F214" s="22"/>
      <c r="G214" s="22"/>
      <c r="H214" s="34" t="str">
        <f t="shared" si="35"/>
        <v/>
      </c>
      <c r="I214" s="34" t="str">
        <f t="shared" si="36"/>
        <v/>
      </c>
      <c r="J214" s="34" t="str">
        <f t="shared" si="37"/>
        <v/>
      </c>
      <c r="K214" s="34" t="str">
        <f t="shared" si="38"/>
        <v/>
      </c>
      <c r="L214" s="26" t="str">
        <f t="shared" si="39"/>
        <v/>
      </c>
      <c r="M214" s="32"/>
      <c r="N214" s="190"/>
      <c r="O214" s="190"/>
      <c r="P214" s="190"/>
      <c r="Q214" s="190"/>
      <c r="R214" s="23"/>
    </row>
    <row r="215" spans="1:18">
      <c r="A215" s="27">
        <f t="shared" ca="1" si="40"/>
        <v>46047</v>
      </c>
      <c r="B215" s="20"/>
      <c r="C215" s="21"/>
      <c r="D215" s="20"/>
      <c r="E215" s="21"/>
      <c r="F215" s="22"/>
      <c r="G215" s="22"/>
      <c r="H215" s="34" t="str">
        <f t="shared" si="35"/>
        <v/>
      </c>
      <c r="I215" s="34" t="str">
        <f t="shared" si="36"/>
        <v/>
      </c>
      <c r="J215" s="34" t="str">
        <f t="shared" si="37"/>
        <v/>
      </c>
      <c r="K215" s="34" t="str">
        <f t="shared" si="38"/>
        <v/>
      </c>
      <c r="L215" s="26" t="str">
        <f t="shared" si="39"/>
        <v/>
      </c>
      <c r="M215" s="32"/>
      <c r="N215" s="190"/>
      <c r="O215" s="190"/>
      <c r="P215" s="190"/>
      <c r="Q215" s="190"/>
      <c r="R215" s="23"/>
    </row>
    <row r="216" spans="1:18">
      <c r="A216" s="27">
        <f t="shared" ca="1" si="40"/>
        <v>46048</v>
      </c>
      <c r="B216" s="20"/>
      <c r="C216" s="21"/>
      <c r="D216" s="20"/>
      <c r="E216" s="21"/>
      <c r="F216" s="22"/>
      <c r="G216" s="22"/>
      <c r="H216" s="34" t="str">
        <f t="shared" si="35"/>
        <v/>
      </c>
      <c r="I216" s="34" t="str">
        <f t="shared" si="36"/>
        <v/>
      </c>
      <c r="J216" s="34" t="str">
        <f t="shared" si="37"/>
        <v/>
      </c>
      <c r="K216" s="34" t="str">
        <f t="shared" si="38"/>
        <v/>
      </c>
      <c r="L216" s="26" t="str">
        <f t="shared" si="39"/>
        <v/>
      </c>
      <c r="M216" s="32"/>
      <c r="N216" s="190"/>
      <c r="O216" s="190"/>
      <c r="P216" s="190"/>
      <c r="Q216" s="190"/>
      <c r="R216" s="23"/>
    </row>
    <row r="217" spans="1:18">
      <c r="A217" s="27">
        <f t="shared" ca="1" si="40"/>
        <v>46049</v>
      </c>
      <c r="B217" s="20"/>
      <c r="C217" s="21"/>
      <c r="D217" s="20"/>
      <c r="E217" s="21"/>
      <c r="F217" s="22"/>
      <c r="G217" s="22"/>
      <c r="H217" s="34" t="str">
        <f t="shared" si="35"/>
        <v/>
      </c>
      <c r="I217" s="34" t="str">
        <f t="shared" si="36"/>
        <v/>
      </c>
      <c r="J217" s="34" t="str">
        <f t="shared" si="37"/>
        <v/>
      </c>
      <c r="K217" s="34" t="str">
        <f t="shared" si="38"/>
        <v/>
      </c>
      <c r="L217" s="26" t="str">
        <f t="shared" si="39"/>
        <v/>
      </c>
      <c r="M217" s="32"/>
      <c r="N217" s="190"/>
      <c r="O217" s="190"/>
      <c r="P217" s="190"/>
      <c r="Q217" s="190"/>
      <c r="R217" s="23"/>
    </row>
    <row r="218" spans="1:18">
      <c r="A218" s="27">
        <f t="shared" ca="1" si="40"/>
        <v>46050</v>
      </c>
      <c r="B218" s="20"/>
      <c r="C218" s="21"/>
      <c r="D218" s="20"/>
      <c r="E218" s="21"/>
      <c r="F218" s="22"/>
      <c r="G218" s="22"/>
      <c r="H218" s="34" t="str">
        <f t="shared" si="35"/>
        <v/>
      </c>
      <c r="I218" s="34" t="str">
        <f t="shared" si="36"/>
        <v/>
      </c>
      <c r="J218" s="34" t="str">
        <f t="shared" si="37"/>
        <v/>
      </c>
      <c r="K218" s="34" t="str">
        <f t="shared" si="38"/>
        <v/>
      </c>
      <c r="L218" s="26" t="str">
        <f t="shared" si="39"/>
        <v/>
      </c>
      <c r="M218" s="32"/>
      <c r="N218" s="190"/>
      <c r="O218" s="190"/>
      <c r="P218" s="190"/>
      <c r="Q218" s="190"/>
      <c r="R218" s="23"/>
    </row>
    <row r="219" spans="1:18">
      <c r="A219" s="27">
        <f t="shared" ca="1" si="40"/>
        <v>46051</v>
      </c>
      <c r="B219" s="20"/>
      <c r="C219" s="21"/>
      <c r="D219" s="20"/>
      <c r="E219" s="21"/>
      <c r="F219" s="22"/>
      <c r="G219" s="22"/>
      <c r="H219" s="34" t="str">
        <f t="shared" si="35"/>
        <v/>
      </c>
      <c r="I219" s="34" t="str">
        <f t="shared" si="36"/>
        <v/>
      </c>
      <c r="J219" s="34" t="str">
        <f t="shared" si="37"/>
        <v/>
      </c>
      <c r="K219" s="34" t="str">
        <f t="shared" si="38"/>
        <v/>
      </c>
      <c r="L219" s="26" t="str">
        <f t="shared" si="39"/>
        <v/>
      </c>
      <c r="M219" s="32"/>
      <c r="N219" s="190"/>
      <c r="O219" s="190"/>
      <c r="P219" s="190"/>
      <c r="Q219" s="190"/>
      <c r="R219" s="23"/>
    </row>
    <row r="220" spans="1:18">
      <c r="A220" s="27">
        <f t="shared" ca="1" si="40"/>
        <v>46052</v>
      </c>
      <c r="B220" s="20"/>
      <c r="C220" s="21"/>
      <c r="D220" s="20"/>
      <c r="E220" s="21"/>
      <c r="F220" s="22"/>
      <c r="G220" s="22"/>
      <c r="H220" s="34" t="str">
        <f t="shared" si="35"/>
        <v/>
      </c>
      <c r="I220" s="34" t="str">
        <f t="shared" si="36"/>
        <v/>
      </c>
      <c r="J220" s="34" t="str">
        <f t="shared" si="37"/>
        <v/>
      </c>
      <c r="K220" s="34" t="str">
        <f t="shared" si="38"/>
        <v/>
      </c>
      <c r="L220" s="26" t="str">
        <f t="shared" si="39"/>
        <v/>
      </c>
      <c r="M220" s="32"/>
      <c r="N220" s="190"/>
      <c r="O220" s="190"/>
      <c r="P220" s="190"/>
      <c r="Q220" s="190"/>
      <c r="R220" s="23"/>
    </row>
    <row r="221" spans="1:18">
      <c r="A221" s="27">
        <f t="shared" ca="1" si="40"/>
        <v>46053</v>
      </c>
      <c r="B221" s="20"/>
      <c r="C221" s="21"/>
      <c r="D221" s="20"/>
      <c r="E221" s="21"/>
      <c r="F221" s="22"/>
      <c r="G221" s="22"/>
      <c r="H221" s="34" t="str">
        <f t="shared" si="35"/>
        <v/>
      </c>
      <c r="I221" s="34" t="str">
        <f t="shared" si="36"/>
        <v/>
      </c>
      <c r="J221" s="34" t="str">
        <f t="shared" si="37"/>
        <v/>
      </c>
      <c r="K221" s="34" t="str">
        <f t="shared" si="38"/>
        <v/>
      </c>
      <c r="L221" s="26" t="str">
        <f t="shared" si="39"/>
        <v/>
      </c>
      <c r="M221" s="32"/>
      <c r="N221" s="190"/>
      <c r="O221" s="190"/>
      <c r="P221" s="190"/>
      <c r="Q221" s="190"/>
      <c r="R221" s="23"/>
    </row>
    <row r="222" spans="1:18">
      <c r="A222" s="5" t="s">
        <v>11</v>
      </c>
      <c r="B222" s="191"/>
      <c r="C222" s="192"/>
      <c r="D222" s="191"/>
      <c r="E222" s="192"/>
      <c r="F222" s="26" t="str">
        <f>IF(SUM($F191:$F221)=0,"",SUM($F191:$F221))</f>
        <v/>
      </c>
      <c r="G222" s="26" t="str">
        <f>IF(SUM($G191:$G221)=0,"",SUM($G191:$G221))</f>
        <v/>
      </c>
      <c r="H222" s="26" t="str">
        <f>IF(SUM(H191:H221)=0,"",SUM(H191:H221))</f>
        <v/>
      </c>
      <c r="I222" s="26" t="str">
        <f>IF(SUM(I191:I221)=0,"",SUM(I191:I221))</f>
        <v/>
      </c>
      <c r="J222" s="26" t="str">
        <f t="shared" ref="J222:K222" si="41">IF(SUM(J191:J221)=0,"",SUM(J191:J221))</f>
        <v/>
      </c>
      <c r="K222" s="26" t="str">
        <f t="shared" si="41"/>
        <v/>
      </c>
      <c r="L222" s="26" t="str">
        <f>IF(SUM($L191:$L221)=0,"",SUM($L191:$L221))</f>
        <v/>
      </c>
      <c r="M222" s="33"/>
      <c r="N222" s="193"/>
      <c r="O222" s="193"/>
      <c r="P222" s="193"/>
      <c r="Q222" s="193"/>
      <c r="R222" s="6"/>
    </row>
    <row r="224" spans="1:18" ht="27" customHeight="1">
      <c r="A224" s="194" t="s">
        <v>22</v>
      </c>
      <c r="B224" s="189" t="s">
        <v>103</v>
      </c>
      <c r="C224" s="189"/>
      <c r="D224" s="189"/>
      <c r="E224" s="189"/>
      <c r="F224" s="189" t="s">
        <v>23</v>
      </c>
      <c r="G224" s="189"/>
      <c r="H224" s="189" t="s">
        <v>88</v>
      </c>
      <c r="I224" s="189"/>
      <c r="J224" s="189"/>
      <c r="K224" s="189"/>
      <c r="L224" s="189" t="s">
        <v>87</v>
      </c>
      <c r="M224" s="195" t="s">
        <v>96</v>
      </c>
      <c r="N224" s="194" t="s">
        <v>25</v>
      </c>
      <c r="O224" s="194"/>
      <c r="P224" s="194"/>
      <c r="Q224" s="194"/>
      <c r="R224" s="189" t="s">
        <v>100</v>
      </c>
    </row>
    <row r="225" spans="1:22" ht="14.25" customHeight="1">
      <c r="A225" s="194"/>
      <c r="B225" s="189" t="s">
        <v>82</v>
      </c>
      <c r="C225" s="189"/>
      <c r="D225" s="189" t="s">
        <v>84</v>
      </c>
      <c r="E225" s="189"/>
      <c r="F225" s="189"/>
      <c r="G225" s="189"/>
      <c r="H225" s="189" t="s">
        <v>90</v>
      </c>
      <c r="I225" s="189"/>
      <c r="J225" s="189" t="s">
        <v>89</v>
      </c>
      <c r="K225" s="189"/>
      <c r="L225" s="189"/>
      <c r="M225" s="196"/>
      <c r="N225" s="194"/>
      <c r="O225" s="194"/>
      <c r="P225" s="194"/>
      <c r="Q225" s="194"/>
      <c r="R225" s="189"/>
    </row>
    <row r="226" spans="1:22">
      <c r="A226" s="194"/>
      <c r="B226" s="43" t="s">
        <v>26</v>
      </c>
      <c r="C226" s="43" t="s">
        <v>27</v>
      </c>
      <c r="D226" s="43" t="s">
        <v>26</v>
      </c>
      <c r="E226" s="43" t="s">
        <v>27</v>
      </c>
      <c r="F226" s="44" t="s">
        <v>85</v>
      </c>
      <c r="G226" s="44" t="s">
        <v>86</v>
      </c>
      <c r="H226" s="44" t="s">
        <v>81</v>
      </c>
      <c r="I226" s="44" t="s">
        <v>83</v>
      </c>
      <c r="J226" s="44" t="s">
        <v>81</v>
      </c>
      <c r="K226" s="44" t="s">
        <v>95</v>
      </c>
      <c r="L226" s="189"/>
      <c r="M226" s="197"/>
      <c r="N226" s="194"/>
      <c r="O226" s="194"/>
      <c r="P226" s="194"/>
      <c r="Q226" s="194"/>
      <c r="R226" s="194"/>
    </row>
    <row r="227" spans="1:22">
      <c r="A227" s="27" cm="1">
        <f t="array" aca="1" ref="A227" ca="1">DATE("2025","8"+6,IFERROR(INDIRECT(T1),"1"))</f>
        <v>46054</v>
      </c>
      <c r="B227" s="20"/>
      <c r="C227" s="21"/>
      <c r="D227" s="20"/>
      <c r="E227" s="21"/>
      <c r="F227" s="22"/>
      <c r="G227" s="22"/>
      <c r="H227" s="34" t="str">
        <f>IF(OR(B227="",LEFT(M227,1)="✓"),"",C227-B227-F227)</f>
        <v/>
      </c>
      <c r="I227" s="34" t="str">
        <f>IF(OR(D227="",LEFT(M227,1)="✓"),"",E227-D227-G227)</f>
        <v/>
      </c>
      <c r="J227" s="34" t="str">
        <f>IF(AND(B227&lt;&gt;"",M227="✓所定"),C227-B227-F227,"")</f>
        <v/>
      </c>
      <c r="K227" s="34" t="str">
        <f>IF(AND(B227&lt;&gt;"",M227="✓法定"),C227-B227-F227,"")</f>
        <v/>
      </c>
      <c r="L227" s="26" t="str">
        <f t="shared" ref="L227:L253" si="42">IF(AND($B227="",$D227=""),"",($C227-$B227-$F227)+($E227-$D227-$G227))</f>
        <v/>
      </c>
      <c r="M227" s="32"/>
      <c r="N227" s="190"/>
      <c r="O227" s="190"/>
      <c r="P227" s="190"/>
      <c r="Q227" s="190"/>
      <c r="R227" s="23"/>
      <c r="V227" s="1" t="s">
        <v>171</v>
      </c>
    </row>
    <row r="228" spans="1:22">
      <c r="A228" s="27">
        <f ca="1">A227+1</f>
        <v>46055</v>
      </c>
      <c r="B228" s="20"/>
      <c r="C228" s="21"/>
      <c r="D228" s="20"/>
      <c r="E228" s="21"/>
      <c r="F228" s="22"/>
      <c r="G228" s="22"/>
      <c r="H228" s="34" t="str">
        <f t="shared" ref="H228:H257" si="43">IF(OR(B228="",LEFT(M228,1)="✓"),"",C228-B228-F228)</f>
        <v/>
      </c>
      <c r="I228" s="34" t="str">
        <f t="shared" ref="I228:I257" si="44">IF(OR(D228="",LEFT(M228,1)="✓"),"",E228-D228-G228)</f>
        <v/>
      </c>
      <c r="J228" s="34" t="str">
        <f t="shared" ref="J228:J257" si="45">IF(AND(B228&lt;&gt;"",M228="✓所定"),C228-B228-F228,"")</f>
        <v/>
      </c>
      <c r="K228" s="34" t="str">
        <f t="shared" ref="K228:K257" si="46">IF(AND(B228&lt;&gt;"",M228="✓法定"),C228-B228-F228,"")</f>
        <v/>
      </c>
      <c r="L228" s="26" t="str">
        <f t="shared" si="42"/>
        <v/>
      </c>
      <c r="M228" s="32"/>
      <c r="N228" s="190"/>
      <c r="O228" s="190"/>
      <c r="P228" s="190"/>
      <c r="Q228" s="190"/>
      <c r="R228" s="23"/>
      <c r="V228" s="1" t="s">
        <v>172</v>
      </c>
    </row>
    <row r="229" spans="1:22">
      <c r="A229" s="27">
        <f t="shared" ref="A229:A257" ca="1" si="47">A228+1</f>
        <v>46056</v>
      </c>
      <c r="B229" s="20"/>
      <c r="C229" s="21"/>
      <c r="D229" s="20"/>
      <c r="E229" s="21"/>
      <c r="F229" s="22"/>
      <c r="G229" s="22"/>
      <c r="H229" s="34" t="str">
        <f t="shared" si="43"/>
        <v/>
      </c>
      <c r="I229" s="34" t="str">
        <f t="shared" si="44"/>
        <v/>
      </c>
      <c r="J229" s="34" t="str">
        <f t="shared" si="45"/>
        <v/>
      </c>
      <c r="K229" s="34" t="str">
        <f t="shared" si="46"/>
        <v/>
      </c>
      <c r="L229" s="26" t="str">
        <f t="shared" si="42"/>
        <v/>
      </c>
      <c r="M229" s="32"/>
      <c r="N229" s="190"/>
      <c r="O229" s="190"/>
      <c r="P229" s="190"/>
      <c r="Q229" s="190"/>
      <c r="R229" s="23"/>
    </row>
    <row r="230" spans="1:22">
      <c r="A230" s="27">
        <f t="shared" ca="1" si="47"/>
        <v>46057</v>
      </c>
      <c r="B230" s="20"/>
      <c r="C230" s="21"/>
      <c r="D230" s="20"/>
      <c r="E230" s="21"/>
      <c r="F230" s="22"/>
      <c r="G230" s="22"/>
      <c r="H230" s="34" t="str">
        <f t="shared" si="43"/>
        <v/>
      </c>
      <c r="I230" s="34" t="str">
        <f t="shared" si="44"/>
        <v/>
      </c>
      <c r="J230" s="34" t="str">
        <f t="shared" si="45"/>
        <v/>
      </c>
      <c r="K230" s="34" t="str">
        <f t="shared" si="46"/>
        <v/>
      </c>
      <c r="L230" s="26" t="str">
        <f t="shared" si="42"/>
        <v/>
      </c>
      <c r="M230" s="32"/>
      <c r="N230" s="190"/>
      <c r="O230" s="190"/>
      <c r="P230" s="190"/>
      <c r="Q230" s="190"/>
      <c r="R230" s="23"/>
    </row>
    <row r="231" spans="1:22">
      <c r="A231" s="27">
        <f t="shared" ca="1" si="47"/>
        <v>46058</v>
      </c>
      <c r="B231" s="20"/>
      <c r="C231" s="21"/>
      <c r="D231" s="20"/>
      <c r="E231" s="21"/>
      <c r="F231" s="22"/>
      <c r="G231" s="22"/>
      <c r="H231" s="34" t="str">
        <f t="shared" si="43"/>
        <v/>
      </c>
      <c r="I231" s="34" t="str">
        <f t="shared" si="44"/>
        <v/>
      </c>
      <c r="J231" s="34" t="str">
        <f t="shared" si="45"/>
        <v/>
      </c>
      <c r="K231" s="34" t="str">
        <f t="shared" si="46"/>
        <v/>
      </c>
      <c r="L231" s="26" t="str">
        <f t="shared" si="42"/>
        <v/>
      </c>
      <c r="M231" s="32"/>
      <c r="N231" s="190"/>
      <c r="O231" s="190"/>
      <c r="P231" s="190"/>
      <c r="Q231" s="190"/>
      <c r="R231" s="23"/>
    </row>
    <row r="232" spans="1:22">
      <c r="A232" s="27">
        <f t="shared" ca="1" si="47"/>
        <v>46059</v>
      </c>
      <c r="B232" s="20"/>
      <c r="C232" s="21"/>
      <c r="D232" s="20"/>
      <c r="E232" s="21"/>
      <c r="F232" s="22"/>
      <c r="G232" s="22"/>
      <c r="H232" s="34" t="str">
        <f t="shared" si="43"/>
        <v/>
      </c>
      <c r="I232" s="34" t="str">
        <f t="shared" si="44"/>
        <v/>
      </c>
      <c r="J232" s="34" t="str">
        <f t="shared" si="45"/>
        <v/>
      </c>
      <c r="K232" s="34" t="str">
        <f t="shared" si="46"/>
        <v/>
      </c>
      <c r="L232" s="26" t="str">
        <f t="shared" si="42"/>
        <v/>
      </c>
      <c r="M232" s="32"/>
      <c r="N232" s="190"/>
      <c r="O232" s="190"/>
      <c r="P232" s="190"/>
      <c r="Q232" s="190"/>
      <c r="R232" s="23"/>
    </row>
    <row r="233" spans="1:22">
      <c r="A233" s="27">
        <f t="shared" ca="1" si="47"/>
        <v>46060</v>
      </c>
      <c r="B233" s="20"/>
      <c r="C233" s="21"/>
      <c r="D233" s="20"/>
      <c r="E233" s="21"/>
      <c r="F233" s="22"/>
      <c r="G233" s="22"/>
      <c r="H233" s="34" t="str">
        <f t="shared" si="43"/>
        <v/>
      </c>
      <c r="I233" s="34" t="str">
        <f t="shared" si="44"/>
        <v/>
      </c>
      <c r="J233" s="34" t="str">
        <f t="shared" si="45"/>
        <v/>
      </c>
      <c r="K233" s="34" t="str">
        <f t="shared" si="46"/>
        <v/>
      </c>
      <c r="L233" s="26" t="str">
        <f t="shared" si="42"/>
        <v/>
      </c>
      <c r="M233" s="32"/>
      <c r="N233" s="190"/>
      <c r="O233" s="190"/>
      <c r="P233" s="190"/>
      <c r="Q233" s="190"/>
      <c r="R233" s="23"/>
    </row>
    <row r="234" spans="1:22">
      <c r="A234" s="27">
        <f t="shared" ca="1" si="47"/>
        <v>46061</v>
      </c>
      <c r="B234" s="20"/>
      <c r="C234" s="21"/>
      <c r="D234" s="20"/>
      <c r="E234" s="21"/>
      <c r="F234" s="22"/>
      <c r="G234" s="22"/>
      <c r="H234" s="34" t="str">
        <f t="shared" si="43"/>
        <v/>
      </c>
      <c r="I234" s="34" t="str">
        <f t="shared" si="44"/>
        <v/>
      </c>
      <c r="J234" s="34" t="str">
        <f t="shared" si="45"/>
        <v/>
      </c>
      <c r="K234" s="34" t="str">
        <f t="shared" si="46"/>
        <v/>
      </c>
      <c r="L234" s="26" t="str">
        <f t="shared" si="42"/>
        <v/>
      </c>
      <c r="M234" s="32"/>
      <c r="N234" s="190"/>
      <c r="O234" s="190"/>
      <c r="P234" s="190"/>
      <c r="Q234" s="190"/>
      <c r="R234" s="23"/>
    </row>
    <row r="235" spans="1:22">
      <c r="A235" s="27">
        <f t="shared" ca="1" si="47"/>
        <v>46062</v>
      </c>
      <c r="B235" s="20"/>
      <c r="C235" s="21"/>
      <c r="D235" s="20"/>
      <c r="E235" s="21"/>
      <c r="F235" s="22"/>
      <c r="G235" s="22"/>
      <c r="H235" s="34" t="str">
        <f t="shared" si="43"/>
        <v/>
      </c>
      <c r="I235" s="34" t="str">
        <f t="shared" si="44"/>
        <v/>
      </c>
      <c r="J235" s="34" t="str">
        <f t="shared" si="45"/>
        <v/>
      </c>
      <c r="K235" s="34" t="str">
        <f t="shared" si="46"/>
        <v/>
      </c>
      <c r="L235" s="26" t="str">
        <f t="shared" si="42"/>
        <v/>
      </c>
      <c r="M235" s="32"/>
      <c r="N235" s="190"/>
      <c r="O235" s="190"/>
      <c r="P235" s="190"/>
      <c r="Q235" s="190"/>
      <c r="R235" s="23"/>
    </row>
    <row r="236" spans="1:22">
      <c r="A236" s="27">
        <f t="shared" ca="1" si="47"/>
        <v>46063</v>
      </c>
      <c r="B236" s="20"/>
      <c r="C236" s="21"/>
      <c r="D236" s="20"/>
      <c r="E236" s="21"/>
      <c r="F236" s="22"/>
      <c r="G236" s="22"/>
      <c r="H236" s="34" t="str">
        <f t="shared" si="43"/>
        <v/>
      </c>
      <c r="I236" s="34" t="str">
        <f t="shared" si="44"/>
        <v/>
      </c>
      <c r="J236" s="34" t="str">
        <f t="shared" si="45"/>
        <v/>
      </c>
      <c r="K236" s="34" t="str">
        <f t="shared" si="46"/>
        <v/>
      </c>
      <c r="L236" s="26" t="str">
        <f t="shared" si="42"/>
        <v/>
      </c>
      <c r="M236" s="32"/>
      <c r="N236" s="190"/>
      <c r="O236" s="190"/>
      <c r="P236" s="190"/>
      <c r="Q236" s="190"/>
      <c r="R236" s="23"/>
    </row>
    <row r="237" spans="1:22">
      <c r="A237" s="27">
        <f t="shared" ca="1" si="47"/>
        <v>46064</v>
      </c>
      <c r="B237" s="20"/>
      <c r="C237" s="21"/>
      <c r="D237" s="20"/>
      <c r="E237" s="21"/>
      <c r="F237" s="22"/>
      <c r="G237" s="22"/>
      <c r="H237" s="34" t="str">
        <f t="shared" si="43"/>
        <v/>
      </c>
      <c r="I237" s="34" t="str">
        <f t="shared" si="44"/>
        <v/>
      </c>
      <c r="J237" s="34" t="str">
        <f t="shared" si="45"/>
        <v/>
      </c>
      <c r="K237" s="34" t="str">
        <f t="shared" si="46"/>
        <v/>
      </c>
      <c r="L237" s="26" t="str">
        <f t="shared" si="42"/>
        <v/>
      </c>
      <c r="M237" s="32"/>
      <c r="N237" s="190"/>
      <c r="O237" s="190"/>
      <c r="P237" s="190"/>
      <c r="Q237" s="190"/>
      <c r="R237" s="23"/>
    </row>
    <row r="238" spans="1:22">
      <c r="A238" s="27">
        <f t="shared" ca="1" si="47"/>
        <v>46065</v>
      </c>
      <c r="B238" s="20"/>
      <c r="C238" s="21"/>
      <c r="D238" s="20"/>
      <c r="E238" s="21"/>
      <c r="F238" s="22"/>
      <c r="G238" s="22"/>
      <c r="H238" s="34" t="str">
        <f t="shared" si="43"/>
        <v/>
      </c>
      <c r="I238" s="34" t="str">
        <f t="shared" si="44"/>
        <v/>
      </c>
      <c r="J238" s="34" t="str">
        <f t="shared" si="45"/>
        <v/>
      </c>
      <c r="K238" s="34" t="str">
        <f t="shared" si="46"/>
        <v/>
      </c>
      <c r="L238" s="26" t="str">
        <f t="shared" si="42"/>
        <v/>
      </c>
      <c r="M238" s="32"/>
      <c r="N238" s="190"/>
      <c r="O238" s="190"/>
      <c r="P238" s="190"/>
      <c r="Q238" s="190"/>
      <c r="R238" s="23"/>
    </row>
    <row r="239" spans="1:22">
      <c r="A239" s="27">
        <f t="shared" ca="1" si="47"/>
        <v>46066</v>
      </c>
      <c r="B239" s="20"/>
      <c r="C239" s="21"/>
      <c r="D239" s="20"/>
      <c r="E239" s="21"/>
      <c r="F239" s="22"/>
      <c r="G239" s="22"/>
      <c r="H239" s="34" t="str">
        <f t="shared" si="43"/>
        <v/>
      </c>
      <c r="I239" s="34" t="str">
        <f t="shared" si="44"/>
        <v/>
      </c>
      <c r="J239" s="34" t="str">
        <f t="shared" si="45"/>
        <v/>
      </c>
      <c r="K239" s="34" t="str">
        <f t="shared" si="46"/>
        <v/>
      </c>
      <c r="L239" s="26" t="str">
        <f t="shared" si="42"/>
        <v/>
      </c>
      <c r="M239" s="32"/>
      <c r="N239" s="190"/>
      <c r="O239" s="190"/>
      <c r="P239" s="190"/>
      <c r="Q239" s="190"/>
      <c r="R239" s="23"/>
    </row>
    <row r="240" spans="1:22">
      <c r="A240" s="27">
        <f t="shared" ca="1" si="47"/>
        <v>46067</v>
      </c>
      <c r="B240" s="20"/>
      <c r="C240" s="21"/>
      <c r="D240" s="20"/>
      <c r="E240" s="21"/>
      <c r="F240" s="22"/>
      <c r="G240" s="22"/>
      <c r="H240" s="34" t="str">
        <f t="shared" si="43"/>
        <v/>
      </c>
      <c r="I240" s="34" t="str">
        <f t="shared" si="44"/>
        <v/>
      </c>
      <c r="J240" s="34" t="str">
        <f t="shared" si="45"/>
        <v/>
      </c>
      <c r="K240" s="34" t="str">
        <f t="shared" si="46"/>
        <v/>
      </c>
      <c r="L240" s="26" t="str">
        <f t="shared" si="42"/>
        <v/>
      </c>
      <c r="M240" s="32"/>
      <c r="N240" s="190"/>
      <c r="O240" s="190"/>
      <c r="P240" s="190"/>
      <c r="Q240" s="190"/>
      <c r="R240" s="23"/>
    </row>
    <row r="241" spans="1:18">
      <c r="A241" s="27">
        <f t="shared" ca="1" si="47"/>
        <v>46068</v>
      </c>
      <c r="B241" s="20"/>
      <c r="C241" s="21"/>
      <c r="D241" s="20"/>
      <c r="E241" s="21"/>
      <c r="F241" s="22"/>
      <c r="G241" s="22"/>
      <c r="H241" s="34" t="str">
        <f t="shared" si="43"/>
        <v/>
      </c>
      <c r="I241" s="34" t="str">
        <f t="shared" si="44"/>
        <v/>
      </c>
      <c r="J241" s="34" t="str">
        <f t="shared" si="45"/>
        <v/>
      </c>
      <c r="K241" s="34" t="str">
        <f t="shared" si="46"/>
        <v/>
      </c>
      <c r="L241" s="26" t="str">
        <f t="shared" si="42"/>
        <v/>
      </c>
      <c r="M241" s="32"/>
      <c r="N241" s="190"/>
      <c r="O241" s="190"/>
      <c r="P241" s="190"/>
      <c r="Q241" s="190"/>
      <c r="R241" s="23"/>
    </row>
    <row r="242" spans="1:18">
      <c r="A242" s="27">
        <f t="shared" ca="1" si="47"/>
        <v>46069</v>
      </c>
      <c r="B242" s="20"/>
      <c r="C242" s="21"/>
      <c r="D242" s="20"/>
      <c r="E242" s="21"/>
      <c r="F242" s="22"/>
      <c r="G242" s="22"/>
      <c r="H242" s="34" t="str">
        <f t="shared" si="43"/>
        <v/>
      </c>
      <c r="I242" s="34" t="str">
        <f t="shared" si="44"/>
        <v/>
      </c>
      <c r="J242" s="34" t="str">
        <f t="shared" si="45"/>
        <v/>
      </c>
      <c r="K242" s="34" t="str">
        <f t="shared" si="46"/>
        <v/>
      </c>
      <c r="L242" s="26" t="str">
        <f t="shared" si="42"/>
        <v/>
      </c>
      <c r="M242" s="32"/>
      <c r="N242" s="190"/>
      <c r="O242" s="190"/>
      <c r="P242" s="190"/>
      <c r="Q242" s="190"/>
      <c r="R242" s="23"/>
    </row>
    <row r="243" spans="1:18">
      <c r="A243" s="27">
        <f t="shared" ca="1" si="47"/>
        <v>46070</v>
      </c>
      <c r="B243" s="20"/>
      <c r="C243" s="21"/>
      <c r="D243" s="20"/>
      <c r="E243" s="21"/>
      <c r="F243" s="22"/>
      <c r="G243" s="22"/>
      <c r="H243" s="34" t="str">
        <f t="shared" si="43"/>
        <v/>
      </c>
      <c r="I243" s="34" t="str">
        <f t="shared" si="44"/>
        <v/>
      </c>
      <c r="J243" s="34" t="str">
        <f t="shared" si="45"/>
        <v/>
      </c>
      <c r="K243" s="34" t="str">
        <f t="shared" si="46"/>
        <v/>
      </c>
      <c r="L243" s="26" t="str">
        <f t="shared" si="42"/>
        <v/>
      </c>
      <c r="M243" s="32"/>
      <c r="N243" s="190"/>
      <c r="O243" s="190"/>
      <c r="P243" s="190"/>
      <c r="Q243" s="190"/>
      <c r="R243" s="23"/>
    </row>
    <row r="244" spans="1:18">
      <c r="A244" s="27">
        <f t="shared" ca="1" si="47"/>
        <v>46071</v>
      </c>
      <c r="B244" s="20"/>
      <c r="C244" s="21"/>
      <c r="D244" s="20"/>
      <c r="E244" s="21"/>
      <c r="F244" s="22"/>
      <c r="G244" s="22"/>
      <c r="H244" s="34" t="str">
        <f t="shared" si="43"/>
        <v/>
      </c>
      <c r="I244" s="34" t="str">
        <f t="shared" si="44"/>
        <v/>
      </c>
      <c r="J244" s="34" t="str">
        <f t="shared" si="45"/>
        <v/>
      </c>
      <c r="K244" s="34" t="str">
        <f t="shared" si="46"/>
        <v/>
      </c>
      <c r="L244" s="26" t="str">
        <f t="shared" si="42"/>
        <v/>
      </c>
      <c r="M244" s="32"/>
      <c r="N244" s="190"/>
      <c r="O244" s="190"/>
      <c r="P244" s="190"/>
      <c r="Q244" s="190"/>
      <c r="R244" s="23"/>
    </row>
    <row r="245" spans="1:18">
      <c r="A245" s="27">
        <f t="shared" ca="1" si="47"/>
        <v>46072</v>
      </c>
      <c r="B245" s="20"/>
      <c r="C245" s="21"/>
      <c r="D245" s="20"/>
      <c r="E245" s="21"/>
      <c r="F245" s="22"/>
      <c r="G245" s="22"/>
      <c r="H245" s="34" t="str">
        <f t="shared" si="43"/>
        <v/>
      </c>
      <c r="I245" s="34" t="str">
        <f t="shared" si="44"/>
        <v/>
      </c>
      <c r="J245" s="34" t="str">
        <f t="shared" si="45"/>
        <v/>
      </c>
      <c r="K245" s="34" t="str">
        <f t="shared" si="46"/>
        <v/>
      </c>
      <c r="L245" s="26" t="str">
        <f t="shared" si="42"/>
        <v/>
      </c>
      <c r="M245" s="32"/>
      <c r="N245" s="190"/>
      <c r="O245" s="190"/>
      <c r="P245" s="190"/>
      <c r="Q245" s="190"/>
      <c r="R245" s="23"/>
    </row>
    <row r="246" spans="1:18">
      <c r="A246" s="27">
        <f t="shared" ca="1" si="47"/>
        <v>46073</v>
      </c>
      <c r="B246" s="20"/>
      <c r="C246" s="21"/>
      <c r="D246" s="20"/>
      <c r="E246" s="21"/>
      <c r="F246" s="22"/>
      <c r="G246" s="22"/>
      <c r="H246" s="34" t="str">
        <f t="shared" si="43"/>
        <v/>
      </c>
      <c r="I246" s="34" t="str">
        <f t="shared" si="44"/>
        <v/>
      </c>
      <c r="J246" s="34" t="str">
        <f t="shared" si="45"/>
        <v/>
      </c>
      <c r="K246" s="34" t="str">
        <f t="shared" si="46"/>
        <v/>
      </c>
      <c r="L246" s="26" t="str">
        <f t="shared" si="42"/>
        <v/>
      </c>
      <c r="M246" s="32"/>
      <c r="N246" s="190"/>
      <c r="O246" s="190"/>
      <c r="P246" s="190"/>
      <c r="Q246" s="190"/>
      <c r="R246" s="23"/>
    </row>
    <row r="247" spans="1:18">
      <c r="A247" s="27">
        <f t="shared" ca="1" si="47"/>
        <v>46074</v>
      </c>
      <c r="B247" s="20"/>
      <c r="C247" s="21"/>
      <c r="D247" s="20"/>
      <c r="E247" s="21"/>
      <c r="F247" s="22"/>
      <c r="G247" s="22"/>
      <c r="H247" s="34" t="str">
        <f t="shared" si="43"/>
        <v/>
      </c>
      <c r="I247" s="34" t="str">
        <f t="shared" si="44"/>
        <v/>
      </c>
      <c r="J247" s="34" t="str">
        <f t="shared" si="45"/>
        <v/>
      </c>
      <c r="K247" s="34" t="str">
        <f t="shared" si="46"/>
        <v/>
      </c>
      <c r="L247" s="26" t="str">
        <f t="shared" si="42"/>
        <v/>
      </c>
      <c r="M247" s="32"/>
      <c r="N247" s="190"/>
      <c r="O247" s="190"/>
      <c r="P247" s="190"/>
      <c r="Q247" s="190"/>
      <c r="R247" s="23"/>
    </row>
    <row r="248" spans="1:18">
      <c r="A248" s="27">
        <f t="shared" ca="1" si="47"/>
        <v>46075</v>
      </c>
      <c r="B248" s="20"/>
      <c r="C248" s="21"/>
      <c r="D248" s="20"/>
      <c r="E248" s="21"/>
      <c r="F248" s="22"/>
      <c r="G248" s="22"/>
      <c r="H248" s="34" t="str">
        <f t="shared" si="43"/>
        <v/>
      </c>
      <c r="I248" s="34" t="str">
        <f t="shared" si="44"/>
        <v/>
      </c>
      <c r="J248" s="34" t="str">
        <f t="shared" si="45"/>
        <v/>
      </c>
      <c r="K248" s="34" t="str">
        <f t="shared" si="46"/>
        <v/>
      </c>
      <c r="L248" s="26" t="str">
        <f t="shared" si="42"/>
        <v/>
      </c>
      <c r="M248" s="32"/>
      <c r="N248" s="190"/>
      <c r="O248" s="190"/>
      <c r="P248" s="190"/>
      <c r="Q248" s="190"/>
      <c r="R248" s="23"/>
    </row>
    <row r="249" spans="1:18">
      <c r="A249" s="27">
        <f t="shared" ca="1" si="47"/>
        <v>46076</v>
      </c>
      <c r="B249" s="20"/>
      <c r="C249" s="21"/>
      <c r="D249" s="20"/>
      <c r="E249" s="21"/>
      <c r="F249" s="22"/>
      <c r="G249" s="22"/>
      <c r="H249" s="34" t="str">
        <f t="shared" si="43"/>
        <v/>
      </c>
      <c r="I249" s="34" t="str">
        <f t="shared" si="44"/>
        <v/>
      </c>
      <c r="J249" s="34" t="str">
        <f t="shared" si="45"/>
        <v/>
      </c>
      <c r="K249" s="34" t="str">
        <f t="shared" si="46"/>
        <v/>
      </c>
      <c r="L249" s="26" t="str">
        <f t="shared" si="42"/>
        <v/>
      </c>
      <c r="M249" s="32"/>
      <c r="N249" s="190"/>
      <c r="O249" s="190"/>
      <c r="P249" s="190"/>
      <c r="Q249" s="190"/>
      <c r="R249" s="23"/>
    </row>
    <row r="250" spans="1:18">
      <c r="A250" s="27">
        <f t="shared" ca="1" si="47"/>
        <v>46077</v>
      </c>
      <c r="B250" s="20"/>
      <c r="C250" s="21"/>
      <c r="D250" s="20"/>
      <c r="E250" s="21"/>
      <c r="F250" s="22"/>
      <c r="G250" s="22"/>
      <c r="H250" s="34" t="str">
        <f t="shared" si="43"/>
        <v/>
      </c>
      <c r="I250" s="34" t="str">
        <f t="shared" si="44"/>
        <v/>
      </c>
      <c r="J250" s="34" t="str">
        <f t="shared" si="45"/>
        <v/>
      </c>
      <c r="K250" s="34" t="str">
        <f t="shared" si="46"/>
        <v/>
      </c>
      <c r="L250" s="26" t="str">
        <f t="shared" si="42"/>
        <v/>
      </c>
      <c r="M250" s="32"/>
      <c r="N250" s="190"/>
      <c r="O250" s="190"/>
      <c r="P250" s="190"/>
      <c r="Q250" s="190"/>
      <c r="R250" s="23"/>
    </row>
    <row r="251" spans="1:18">
      <c r="A251" s="27">
        <f t="shared" ca="1" si="47"/>
        <v>46078</v>
      </c>
      <c r="B251" s="20"/>
      <c r="C251" s="21"/>
      <c r="D251" s="20"/>
      <c r="E251" s="21"/>
      <c r="F251" s="22"/>
      <c r="G251" s="22"/>
      <c r="H251" s="34" t="str">
        <f t="shared" si="43"/>
        <v/>
      </c>
      <c r="I251" s="34" t="str">
        <f t="shared" si="44"/>
        <v/>
      </c>
      <c r="J251" s="34" t="str">
        <f t="shared" si="45"/>
        <v/>
      </c>
      <c r="K251" s="34" t="str">
        <f t="shared" si="46"/>
        <v/>
      </c>
      <c r="L251" s="26" t="str">
        <f t="shared" si="42"/>
        <v/>
      </c>
      <c r="M251" s="32"/>
      <c r="N251" s="190"/>
      <c r="O251" s="190"/>
      <c r="P251" s="190"/>
      <c r="Q251" s="190"/>
      <c r="R251" s="23"/>
    </row>
    <row r="252" spans="1:18">
      <c r="A252" s="27">
        <f t="shared" ca="1" si="47"/>
        <v>46079</v>
      </c>
      <c r="B252" s="20"/>
      <c r="C252" s="21"/>
      <c r="D252" s="20"/>
      <c r="E252" s="21"/>
      <c r="F252" s="22"/>
      <c r="G252" s="22"/>
      <c r="H252" s="34" t="str">
        <f t="shared" si="43"/>
        <v/>
      </c>
      <c r="I252" s="34" t="str">
        <f t="shared" si="44"/>
        <v/>
      </c>
      <c r="J252" s="34" t="str">
        <f t="shared" si="45"/>
        <v/>
      </c>
      <c r="K252" s="34" t="str">
        <f t="shared" si="46"/>
        <v/>
      </c>
      <c r="L252" s="26" t="str">
        <f t="shared" si="42"/>
        <v/>
      </c>
      <c r="M252" s="32"/>
      <c r="N252" s="190"/>
      <c r="O252" s="190"/>
      <c r="P252" s="190"/>
      <c r="Q252" s="190"/>
      <c r="R252" s="23"/>
    </row>
    <row r="253" spans="1:18">
      <c r="A253" s="27">
        <f t="shared" ca="1" si="47"/>
        <v>46080</v>
      </c>
      <c r="B253" s="20"/>
      <c r="C253" s="21"/>
      <c r="D253" s="20"/>
      <c r="E253" s="21"/>
      <c r="F253" s="22"/>
      <c r="G253" s="22"/>
      <c r="H253" s="34" t="str">
        <f t="shared" si="43"/>
        <v/>
      </c>
      <c r="I253" s="34" t="str">
        <f t="shared" si="44"/>
        <v/>
      </c>
      <c r="J253" s="34" t="str">
        <f t="shared" si="45"/>
        <v/>
      </c>
      <c r="K253" s="34" t="str">
        <f t="shared" si="46"/>
        <v/>
      </c>
      <c r="L253" s="26" t="str">
        <f t="shared" si="42"/>
        <v/>
      </c>
      <c r="M253" s="32"/>
      <c r="N253" s="190"/>
      <c r="O253" s="190"/>
      <c r="P253" s="190"/>
      <c r="Q253" s="190"/>
      <c r="R253" s="23"/>
    </row>
    <row r="254" spans="1:18">
      <c r="A254" s="27">
        <f t="shared" ca="1" si="47"/>
        <v>46081</v>
      </c>
      <c r="B254" s="20"/>
      <c r="C254" s="21"/>
      <c r="D254" s="20"/>
      <c r="E254" s="21"/>
      <c r="F254" s="22"/>
      <c r="G254" s="22"/>
      <c r="H254" s="34" t="str">
        <f t="shared" si="43"/>
        <v/>
      </c>
      <c r="I254" s="34" t="str">
        <f t="shared" si="44"/>
        <v/>
      </c>
      <c r="J254" s="34" t="str">
        <f t="shared" si="45"/>
        <v/>
      </c>
      <c r="K254" s="34" t="str">
        <f t="shared" si="46"/>
        <v/>
      </c>
      <c r="L254" s="26" t="str">
        <f>IF(AND($B254="",$D254=""),"",($C254-$B254-$F254)+($E254-$D254-$G254))</f>
        <v/>
      </c>
      <c r="M254" s="32"/>
      <c r="N254" s="190"/>
      <c r="O254" s="190"/>
      <c r="P254" s="190"/>
      <c r="Q254" s="190"/>
      <c r="R254" s="23"/>
    </row>
    <row r="255" spans="1:18">
      <c r="A255" s="27">
        <f t="shared" ca="1" si="47"/>
        <v>46082</v>
      </c>
      <c r="B255" s="20"/>
      <c r="C255" s="21"/>
      <c r="D255" s="20"/>
      <c r="E255" s="21"/>
      <c r="F255" s="22"/>
      <c r="G255" s="22"/>
      <c r="H255" s="34" t="str">
        <f t="shared" si="43"/>
        <v/>
      </c>
      <c r="I255" s="34" t="str">
        <f t="shared" si="44"/>
        <v/>
      </c>
      <c r="J255" s="34" t="str">
        <f t="shared" si="45"/>
        <v/>
      </c>
      <c r="K255" s="34" t="str">
        <f t="shared" si="46"/>
        <v/>
      </c>
      <c r="L255" s="26" t="str">
        <f>IF(AND($B255="",$D255=""),"",($C255-$B255-$F255)+($E255-$D255-$G255))</f>
        <v/>
      </c>
      <c r="M255" s="32"/>
      <c r="N255" s="190"/>
      <c r="O255" s="190"/>
      <c r="P255" s="190"/>
      <c r="Q255" s="190"/>
      <c r="R255" s="23"/>
    </row>
    <row r="256" spans="1:18">
      <c r="A256" s="27">
        <f t="shared" ca="1" si="47"/>
        <v>46083</v>
      </c>
      <c r="B256" s="20"/>
      <c r="C256" s="21"/>
      <c r="D256" s="20"/>
      <c r="E256" s="21"/>
      <c r="F256" s="22"/>
      <c r="G256" s="22"/>
      <c r="H256" s="34" t="str">
        <f t="shared" si="43"/>
        <v/>
      </c>
      <c r="I256" s="34" t="str">
        <f t="shared" si="44"/>
        <v/>
      </c>
      <c r="J256" s="34" t="str">
        <f t="shared" si="45"/>
        <v/>
      </c>
      <c r="K256" s="34" t="str">
        <f t="shared" si="46"/>
        <v/>
      </c>
      <c r="L256" s="26" t="str">
        <f>IF(AND($B256="",$D256=""),"",($C256-$B256-$F256)+($E256-$D256-$G256))</f>
        <v/>
      </c>
      <c r="M256" s="32"/>
      <c r="N256" s="190"/>
      <c r="O256" s="190"/>
      <c r="P256" s="190"/>
      <c r="Q256" s="190"/>
      <c r="R256" s="23"/>
    </row>
    <row r="257" spans="1:18">
      <c r="A257" s="27">
        <f t="shared" ca="1" si="47"/>
        <v>46084</v>
      </c>
      <c r="B257" s="20"/>
      <c r="C257" s="21"/>
      <c r="D257" s="20"/>
      <c r="E257" s="21"/>
      <c r="F257" s="22"/>
      <c r="G257" s="22"/>
      <c r="H257" s="34" t="str">
        <f t="shared" si="43"/>
        <v/>
      </c>
      <c r="I257" s="34" t="str">
        <f t="shared" si="44"/>
        <v/>
      </c>
      <c r="J257" s="34" t="str">
        <f t="shared" si="45"/>
        <v/>
      </c>
      <c r="K257" s="34" t="str">
        <f t="shared" si="46"/>
        <v/>
      </c>
      <c r="L257" s="26" t="str">
        <f>IF(AND($B257="",$D257=""),"",($C257-$B257-$F257)+($E257-$D257-$G257))</f>
        <v/>
      </c>
      <c r="M257" s="32"/>
      <c r="N257" s="190"/>
      <c r="O257" s="190"/>
      <c r="P257" s="190"/>
      <c r="Q257" s="190"/>
      <c r="R257" s="23"/>
    </row>
    <row r="258" spans="1:18">
      <c r="A258" s="5" t="s">
        <v>11</v>
      </c>
      <c r="B258" s="191"/>
      <c r="C258" s="192"/>
      <c r="D258" s="191"/>
      <c r="E258" s="192"/>
      <c r="F258" s="26" t="str">
        <f>IF(SUM($F227:$F257)=0,"",SUM($F227:$F257))</f>
        <v/>
      </c>
      <c r="G258" s="26" t="str">
        <f>IF(SUM($G227:$G257)=0,"",SUM($G227:$G257))</f>
        <v/>
      </c>
      <c r="H258" s="26" t="str">
        <f>IF(SUM(H227:H257)=0,"",SUM(H227:H257))</f>
        <v/>
      </c>
      <c r="I258" s="26" t="str">
        <f>IF(SUM(I227:I257)=0,"",SUM(I227:I257))</f>
        <v/>
      </c>
      <c r="J258" s="26" t="str">
        <f>IF(SUM(J227:J257)=0,"",SUM(J227:J257))</f>
        <v/>
      </c>
      <c r="K258" s="26" t="str">
        <f>IF(SUM(K227:K257)=0,"",SUM(K227:K257))</f>
        <v/>
      </c>
      <c r="L258" s="26" t="str">
        <f>IF(SUM($L227:$L257)=0,"",SUM($L227:$L257))</f>
        <v/>
      </c>
      <c r="M258" s="33"/>
      <c r="N258" s="193"/>
      <c r="O258" s="193"/>
      <c r="P258" s="193"/>
      <c r="Q258" s="193"/>
      <c r="R258" s="6"/>
    </row>
    <row r="260" spans="1:18" ht="27" customHeight="1">
      <c r="A260" s="194" t="s">
        <v>22</v>
      </c>
      <c r="B260" s="189" t="s">
        <v>103</v>
      </c>
      <c r="C260" s="189"/>
      <c r="D260" s="189"/>
      <c r="E260" s="189"/>
      <c r="F260" s="189" t="s">
        <v>23</v>
      </c>
      <c r="G260" s="189"/>
      <c r="H260" s="189" t="s">
        <v>88</v>
      </c>
      <c r="I260" s="189"/>
      <c r="J260" s="189"/>
      <c r="K260" s="189"/>
      <c r="L260" s="189" t="s">
        <v>87</v>
      </c>
      <c r="M260" s="195" t="s">
        <v>96</v>
      </c>
      <c r="N260" s="194" t="s">
        <v>25</v>
      </c>
      <c r="O260" s="194"/>
      <c r="P260" s="194"/>
      <c r="Q260" s="194"/>
      <c r="R260" s="189" t="s">
        <v>100</v>
      </c>
    </row>
    <row r="261" spans="1:18" ht="14.25" customHeight="1">
      <c r="A261" s="194"/>
      <c r="B261" s="189" t="s">
        <v>82</v>
      </c>
      <c r="C261" s="189"/>
      <c r="D261" s="189" t="s">
        <v>84</v>
      </c>
      <c r="E261" s="189"/>
      <c r="F261" s="189"/>
      <c r="G261" s="189"/>
      <c r="H261" s="189" t="s">
        <v>90</v>
      </c>
      <c r="I261" s="189"/>
      <c r="J261" s="189" t="s">
        <v>89</v>
      </c>
      <c r="K261" s="189"/>
      <c r="L261" s="189"/>
      <c r="M261" s="196"/>
      <c r="N261" s="194"/>
      <c r="O261" s="194"/>
      <c r="P261" s="194"/>
      <c r="Q261" s="194"/>
      <c r="R261" s="189"/>
    </row>
    <row r="262" spans="1:18">
      <c r="A262" s="194"/>
      <c r="B262" s="43" t="s">
        <v>26</v>
      </c>
      <c r="C262" s="43" t="s">
        <v>27</v>
      </c>
      <c r="D262" s="43" t="s">
        <v>26</v>
      </c>
      <c r="E262" s="43" t="s">
        <v>27</v>
      </c>
      <c r="F262" s="44" t="s">
        <v>85</v>
      </c>
      <c r="G262" s="44" t="s">
        <v>86</v>
      </c>
      <c r="H262" s="44" t="s">
        <v>81</v>
      </c>
      <c r="I262" s="44" t="s">
        <v>83</v>
      </c>
      <c r="J262" s="44" t="s">
        <v>81</v>
      </c>
      <c r="K262" s="44" t="s">
        <v>95</v>
      </c>
      <c r="L262" s="189"/>
      <c r="M262" s="197"/>
      <c r="N262" s="194"/>
      <c r="O262" s="194"/>
      <c r="P262" s="194"/>
      <c r="Q262" s="194"/>
      <c r="R262" s="194"/>
    </row>
    <row r="263" spans="1:18">
      <c r="A263" s="27" cm="1">
        <f t="array" aca="1" ref="A263" ca="1">DATE("2025","8"+7,IFERROR(INDIRECT(T1),"1"))</f>
        <v>46082</v>
      </c>
      <c r="B263" s="20"/>
      <c r="C263" s="21"/>
      <c r="D263" s="20"/>
      <c r="E263" s="21"/>
      <c r="F263" s="22"/>
      <c r="G263" s="22"/>
      <c r="H263" s="34" t="str">
        <f>IF(OR(B263="",LEFT(M263,1)="✓"),"",C263-B263-F263)</f>
        <v/>
      </c>
      <c r="I263" s="34" t="str">
        <f>IF(OR(D263="",LEFT(M263,1)="✓"),"",E263-D263-G263)</f>
        <v/>
      </c>
      <c r="J263" s="34" t="str">
        <f>IF(AND(B263&lt;&gt;"",M263="✓所定"),C263-B263-F263,"")</f>
        <v/>
      </c>
      <c r="K263" s="34" t="str">
        <f>IF(AND(B263&lt;&gt;"",M263="✓法定"),C263-B263-F263,"")</f>
        <v/>
      </c>
      <c r="L263" s="34" t="str">
        <f>IF(AND($B263="",$D263=""),"",($C263-$B263-$F263)+($E263-$D263-$G263))</f>
        <v/>
      </c>
      <c r="M263" s="32"/>
      <c r="N263" s="190"/>
      <c r="O263" s="190"/>
      <c r="P263" s="190"/>
      <c r="Q263" s="190"/>
      <c r="R263" s="23"/>
    </row>
    <row r="264" spans="1:18">
      <c r="A264" s="27">
        <f ca="1">A263+1</f>
        <v>46083</v>
      </c>
      <c r="B264" s="20"/>
      <c r="C264" s="21"/>
      <c r="D264" s="20"/>
      <c r="E264" s="21"/>
      <c r="F264" s="22"/>
      <c r="G264" s="22"/>
      <c r="H264" s="34" t="str">
        <f t="shared" ref="H264:H293" si="48">IF(OR(B264="",LEFT(M264,1)="✓"),"",C264-B264-F264)</f>
        <v/>
      </c>
      <c r="I264" s="34" t="str">
        <f t="shared" ref="I264:I293" si="49">IF(OR(D264="",LEFT(M264,1)="✓"),"",E264-D264-G264)</f>
        <v/>
      </c>
      <c r="J264" s="34" t="str">
        <f t="shared" ref="J264:J293" si="50">IF(AND(B264&lt;&gt;"",M264="✓所定"),C264-B264-F264,"")</f>
        <v/>
      </c>
      <c r="K264" s="34" t="str">
        <f t="shared" ref="K264:K293" si="51">IF(AND(B264&lt;&gt;"",M264="✓法定"),C264-B264-F264,"")</f>
        <v/>
      </c>
      <c r="L264" s="34" t="str">
        <f t="shared" ref="L264:L288" si="52">IF(AND($B264="",$D264=""),"",($C264-$B264-$F264)+($E264-$D264-$G264))</f>
        <v/>
      </c>
      <c r="M264" s="32"/>
      <c r="N264" s="190"/>
      <c r="O264" s="190"/>
      <c r="P264" s="190"/>
      <c r="Q264" s="190"/>
      <c r="R264" s="23"/>
    </row>
    <row r="265" spans="1:18">
      <c r="A265" s="27">
        <f t="shared" ref="A265:A293" ca="1" si="53">A264+1</f>
        <v>46084</v>
      </c>
      <c r="B265" s="20"/>
      <c r="C265" s="21"/>
      <c r="D265" s="20"/>
      <c r="E265" s="21"/>
      <c r="F265" s="22"/>
      <c r="G265" s="22"/>
      <c r="H265" s="34" t="str">
        <f t="shared" si="48"/>
        <v/>
      </c>
      <c r="I265" s="34" t="str">
        <f t="shared" si="49"/>
        <v/>
      </c>
      <c r="J265" s="34" t="str">
        <f t="shared" si="50"/>
        <v/>
      </c>
      <c r="K265" s="34" t="str">
        <f t="shared" si="51"/>
        <v/>
      </c>
      <c r="L265" s="34" t="str">
        <f t="shared" si="52"/>
        <v/>
      </c>
      <c r="M265" s="32"/>
      <c r="N265" s="190"/>
      <c r="O265" s="190"/>
      <c r="P265" s="190"/>
      <c r="Q265" s="190"/>
      <c r="R265" s="23"/>
    </row>
    <row r="266" spans="1:18">
      <c r="A266" s="27">
        <f t="shared" ca="1" si="53"/>
        <v>46085</v>
      </c>
      <c r="B266" s="20"/>
      <c r="C266" s="21"/>
      <c r="D266" s="20"/>
      <c r="E266" s="21"/>
      <c r="F266" s="22"/>
      <c r="G266" s="22"/>
      <c r="H266" s="34" t="str">
        <f t="shared" si="48"/>
        <v/>
      </c>
      <c r="I266" s="34" t="str">
        <f t="shared" si="49"/>
        <v/>
      </c>
      <c r="J266" s="34" t="str">
        <f t="shared" si="50"/>
        <v/>
      </c>
      <c r="K266" s="34" t="str">
        <f t="shared" si="51"/>
        <v/>
      </c>
      <c r="L266" s="34" t="str">
        <f t="shared" si="52"/>
        <v/>
      </c>
      <c r="M266" s="32"/>
      <c r="N266" s="190"/>
      <c r="O266" s="190"/>
      <c r="P266" s="190"/>
      <c r="Q266" s="190"/>
      <c r="R266" s="23"/>
    </row>
    <row r="267" spans="1:18">
      <c r="A267" s="27">
        <f t="shared" ca="1" si="53"/>
        <v>46086</v>
      </c>
      <c r="B267" s="20"/>
      <c r="C267" s="21"/>
      <c r="D267" s="20"/>
      <c r="E267" s="21"/>
      <c r="F267" s="22"/>
      <c r="G267" s="22"/>
      <c r="H267" s="34" t="str">
        <f t="shared" si="48"/>
        <v/>
      </c>
      <c r="I267" s="34" t="str">
        <f t="shared" si="49"/>
        <v/>
      </c>
      <c r="J267" s="34" t="str">
        <f t="shared" si="50"/>
        <v/>
      </c>
      <c r="K267" s="34" t="str">
        <f t="shared" si="51"/>
        <v/>
      </c>
      <c r="L267" s="34" t="str">
        <f t="shared" si="52"/>
        <v/>
      </c>
      <c r="M267" s="32"/>
      <c r="N267" s="190"/>
      <c r="O267" s="190"/>
      <c r="P267" s="190"/>
      <c r="Q267" s="190"/>
      <c r="R267" s="23"/>
    </row>
    <row r="268" spans="1:18">
      <c r="A268" s="27">
        <f t="shared" ca="1" si="53"/>
        <v>46087</v>
      </c>
      <c r="B268" s="20"/>
      <c r="C268" s="21"/>
      <c r="D268" s="20"/>
      <c r="E268" s="21"/>
      <c r="F268" s="22"/>
      <c r="G268" s="22"/>
      <c r="H268" s="34" t="str">
        <f t="shared" si="48"/>
        <v/>
      </c>
      <c r="I268" s="34" t="str">
        <f t="shared" si="49"/>
        <v/>
      </c>
      <c r="J268" s="34" t="str">
        <f t="shared" si="50"/>
        <v/>
      </c>
      <c r="K268" s="34" t="str">
        <f t="shared" si="51"/>
        <v/>
      </c>
      <c r="L268" s="34" t="str">
        <f t="shared" si="52"/>
        <v/>
      </c>
      <c r="M268" s="32"/>
      <c r="N268" s="190"/>
      <c r="O268" s="190"/>
      <c r="P268" s="190"/>
      <c r="Q268" s="190"/>
      <c r="R268" s="23"/>
    </row>
    <row r="269" spans="1:18">
      <c r="A269" s="27">
        <f t="shared" ca="1" si="53"/>
        <v>46088</v>
      </c>
      <c r="B269" s="20"/>
      <c r="C269" s="21"/>
      <c r="D269" s="20"/>
      <c r="E269" s="21"/>
      <c r="F269" s="22"/>
      <c r="G269" s="22"/>
      <c r="H269" s="34" t="str">
        <f t="shared" si="48"/>
        <v/>
      </c>
      <c r="I269" s="34" t="str">
        <f t="shared" si="49"/>
        <v/>
      </c>
      <c r="J269" s="34" t="str">
        <f t="shared" si="50"/>
        <v/>
      </c>
      <c r="K269" s="34" t="str">
        <f t="shared" si="51"/>
        <v/>
      </c>
      <c r="L269" s="34" t="str">
        <f t="shared" si="52"/>
        <v/>
      </c>
      <c r="M269" s="32"/>
      <c r="N269" s="190"/>
      <c r="O269" s="190"/>
      <c r="P269" s="190"/>
      <c r="Q269" s="190"/>
      <c r="R269" s="23"/>
    </row>
    <row r="270" spans="1:18">
      <c r="A270" s="27">
        <f t="shared" ca="1" si="53"/>
        <v>46089</v>
      </c>
      <c r="B270" s="20"/>
      <c r="C270" s="21"/>
      <c r="D270" s="20"/>
      <c r="E270" s="21"/>
      <c r="F270" s="22"/>
      <c r="G270" s="22"/>
      <c r="H270" s="34" t="str">
        <f t="shared" si="48"/>
        <v/>
      </c>
      <c r="I270" s="34" t="str">
        <f t="shared" si="49"/>
        <v/>
      </c>
      <c r="J270" s="34" t="str">
        <f t="shared" si="50"/>
        <v/>
      </c>
      <c r="K270" s="34" t="str">
        <f t="shared" si="51"/>
        <v/>
      </c>
      <c r="L270" s="34" t="str">
        <f t="shared" si="52"/>
        <v/>
      </c>
      <c r="M270" s="32"/>
      <c r="N270" s="190"/>
      <c r="O270" s="190"/>
      <c r="P270" s="190"/>
      <c r="Q270" s="190"/>
      <c r="R270" s="23"/>
    </row>
    <row r="271" spans="1:18">
      <c r="A271" s="27">
        <f t="shared" ca="1" si="53"/>
        <v>46090</v>
      </c>
      <c r="B271" s="20"/>
      <c r="C271" s="21"/>
      <c r="D271" s="20"/>
      <c r="E271" s="21"/>
      <c r="F271" s="22"/>
      <c r="G271" s="22"/>
      <c r="H271" s="34" t="str">
        <f t="shared" si="48"/>
        <v/>
      </c>
      <c r="I271" s="34" t="str">
        <f t="shared" si="49"/>
        <v/>
      </c>
      <c r="J271" s="34" t="str">
        <f t="shared" si="50"/>
        <v/>
      </c>
      <c r="K271" s="34" t="str">
        <f t="shared" si="51"/>
        <v/>
      </c>
      <c r="L271" s="34" t="str">
        <f t="shared" si="52"/>
        <v/>
      </c>
      <c r="M271" s="32"/>
      <c r="N271" s="190"/>
      <c r="O271" s="190"/>
      <c r="P271" s="190"/>
      <c r="Q271" s="190"/>
      <c r="R271" s="23"/>
    </row>
    <row r="272" spans="1:18">
      <c r="A272" s="27">
        <f t="shared" ca="1" si="53"/>
        <v>46091</v>
      </c>
      <c r="B272" s="20"/>
      <c r="C272" s="21"/>
      <c r="D272" s="20"/>
      <c r="E272" s="21"/>
      <c r="F272" s="22"/>
      <c r="G272" s="22"/>
      <c r="H272" s="34" t="str">
        <f t="shared" si="48"/>
        <v/>
      </c>
      <c r="I272" s="34" t="str">
        <f t="shared" si="49"/>
        <v/>
      </c>
      <c r="J272" s="34" t="str">
        <f t="shared" si="50"/>
        <v/>
      </c>
      <c r="K272" s="34" t="str">
        <f t="shared" si="51"/>
        <v/>
      </c>
      <c r="L272" s="34" t="str">
        <f t="shared" si="52"/>
        <v/>
      </c>
      <c r="M272" s="32"/>
      <c r="N272" s="190"/>
      <c r="O272" s="190"/>
      <c r="P272" s="190"/>
      <c r="Q272" s="190"/>
      <c r="R272" s="23"/>
    </row>
    <row r="273" spans="1:18">
      <c r="A273" s="27">
        <f t="shared" ca="1" si="53"/>
        <v>46092</v>
      </c>
      <c r="B273" s="20"/>
      <c r="C273" s="21"/>
      <c r="D273" s="20"/>
      <c r="E273" s="21"/>
      <c r="F273" s="22"/>
      <c r="G273" s="22"/>
      <c r="H273" s="34" t="str">
        <f t="shared" si="48"/>
        <v/>
      </c>
      <c r="I273" s="34" t="str">
        <f t="shared" si="49"/>
        <v/>
      </c>
      <c r="J273" s="34" t="str">
        <f t="shared" si="50"/>
        <v/>
      </c>
      <c r="K273" s="34" t="str">
        <f t="shared" si="51"/>
        <v/>
      </c>
      <c r="L273" s="34" t="str">
        <f t="shared" si="52"/>
        <v/>
      </c>
      <c r="M273" s="32"/>
      <c r="N273" s="190"/>
      <c r="O273" s="190"/>
      <c r="P273" s="190"/>
      <c r="Q273" s="190"/>
      <c r="R273" s="23"/>
    </row>
    <row r="274" spans="1:18">
      <c r="A274" s="27">
        <f t="shared" ca="1" si="53"/>
        <v>46093</v>
      </c>
      <c r="B274" s="20"/>
      <c r="C274" s="21"/>
      <c r="D274" s="20"/>
      <c r="E274" s="21"/>
      <c r="F274" s="22"/>
      <c r="G274" s="22"/>
      <c r="H274" s="34" t="str">
        <f t="shared" si="48"/>
        <v/>
      </c>
      <c r="I274" s="34" t="str">
        <f t="shared" si="49"/>
        <v/>
      </c>
      <c r="J274" s="34" t="str">
        <f t="shared" si="50"/>
        <v/>
      </c>
      <c r="K274" s="34" t="str">
        <f t="shared" si="51"/>
        <v/>
      </c>
      <c r="L274" s="34" t="str">
        <f t="shared" si="52"/>
        <v/>
      </c>
      <c r="M274" s="32"/>
      <c r="N274" s="190"/>
      <c r="O274" s="190"/>
      <c r="P274" s="190"/>
      <c r="Q274" s="190"/>
      <c r="R274" s="23"/>
    </row>
    <row r="275" spans="1:18">
      <c r="A275" s="27">
        <f t="shared" ca="1" si="53"/>
        <v>46094</v>
      </c>
      <c r="B275" s="20"/>
      <c r="C275" s="21"/>
      <c r="D275" s="20"/>
      <c r="E275" s="21"/>
      <c r="F275" s="22"/>
      <c r="G275" s="22"/>
      <c r="H275" s="34" t="str">
        <f t="shared" si="48"/>
        <v/>
      </c>
      <c r="I275" s="34" t="str">
        <f t="shared" si="49"/>
        <v/>
      </c>
      <c r="J275" s="34" t="str">
        <f t="shared" si="50"/>
        <v/>
      </c>
      <c r="K275" s="34" t="str">
        <f t="shared" si="51"/>
        <v/>
      </c>
      <c r="L275" s="34" t="str">
        <f t="shared" si="52"/>
        <v/>
      </c>
      <c r="M275" s="32"/>
      <c r="N275" s="190"/>
      <c r="O275" s="190"/>
      <c r="P275" s="190"/>
      <c r="Q275" s="190"/>
      <c r="R275" s="23"/>
    </row>
    <row r="276" spans="1:18">
      <c r="A276" s="27">
        <f t="shared" ca="1" si="53"/>
        <v>46095</v>
      </c>
      <c r="B276" s="20"/>
      <c r="C276" s="21"/>
      <c r="D276" s="20"/>
      <c r="E276" s="21"/>
      <c r="F276" s="22"/>
      <c r="G276" s="22"/>
      <c r="H276" s="34" t="str">
        <f t="shared" si="48"/>
        <v/>
      </c>
      <c r="I276" s="34" t="str">
        <f t="shared" si="49"/>
        <v/>
      </c>
      <c r="J276" s="34" t="str">
        <f t="shared" si="50"/>
        <v/>
      </c>
      <c r="K276" s="34" t="str">
        <f t="shared" si="51"/>
        <v/>
      </c>
      <c r="L276" s="34" t="str">
        <f t="shared" si="52"/>
        <v/>
      </c>
      <c r="M276" s="32"/>
      <c r="N276" s="190"/>
      <c r="O276" s="190"/>
      <c r="P276" s="190"/>
      <c r="Q276" s="190"/>
      <c r="R276" s="23"/>
    </row>
    <row r="277" spans="1:18">
      <c r="A277" s="27">
        <f t="shared" ca="1" si="53"/>
        <v>46096</v>
      </c>
      <c r="B277" s="20"/>
      <c r="C277" s="21"/>
      <c r="D277" s="20"/>
      <c r="E277" s="21"/>
      <c r="F277" s="22"/>
      <c r="G277" s="22"/>
      <c r="H277" s="34" t="str">
        <f t="shared" si="48"/>
        <v/>
      </c>
      <c r="I277" s="34" t="str">
        <f t="shared" si="49"/>
        <v/>
      </c>
      <c r="J277" s="34" t="str">
        <f t="shared" si="50"/>
        <v/>
      </c>
      <c r="K277" s="34" t="str">
        <f t="shared" si="51"/>
        <v/>
      </c>
      <c r="L277" s="34" t="str">
        <f t="shared" si="52"/>
        <v/>
      </c>
      <c r="M277" s="32"/>
      <c r="N277" s="190"/>
      <c r="O277" s="190"/>
      <c r="P277" s="190"/>
      <c r="Q277" s="190"/>
      <c r="R277" s="23"/>
    </row>
    <row r="278" spans="1:18">
      <c r="A278" s="27">
        <f t="shared" ca="1" si="53"/>
        <v>46097</v>
      </c>
      <c r="B278" s="20"/>
      <c r="C278" s="21"/>
      <c r="D278" s="20"/>
      <c r="E278" s="21"/>
      <c r="F278" s="22"/>
      <c r="G278" s="22"/>
      <c r="H278" s="34" t="str">
        <f t="shared" si="48"/>
        <v/>
      </c>
      <c r="I278" s="34" t="str">
        <f t="shared" si="49"/>
        <v/>
      </c>
      <c r="J278" s="34" t="str">
        <f t="shared" si="50"/>
        <v/>
      </c>
      <c r="K278" s="34" t="str">
        <f t="shared" si="51"/>
        <v/>
      </c>
      <c r="L278" s="34" t="str">
        <f t="shared" si="52"/>
        <v/>
      </c>
      <c r="M278" s="32"/>
      <c r="N278" s="190"/>
      <c r="O278" s="190"/>
      <c r="P278" s="190"/>
      <c r="Q278" s="190"/>
      <c r="R278" s="23"/>
    </row>
    <row r="279" spans="1:18">
      <c r="A279" s="27">
        <f t="shared" ca="1" si="53"/>
        <v>46098</v>
      </c>
      <c r="B279" s="20"/>
      <c r="C279" s="21"/>
      <c r="D279" s="20"/>
      <c r="E279" s="21"/>
      <c r="F279" s="22"/>
      <c r="G279" s="22"/>
      <c r="H279" s="34" t="str">
        <f t="shared" si="48"/>
        <v/>
      </c>
      <c r="I279" s="34" t="str">
        <f t="shared" si="49"/>
        <v/>
      </c>
      <c r="J279" s="34" t="str">
        <f t="shared" si="50"/>
        <v/>
      </c>
      <c r="K279" s="34" t="str">
        <f t="shared" si="51"/>
        <v/>
      </c>
      <c r="L279" s="34" t="str">
        <f t="shared" si="52"/>
        <v/>
      </c>
      <c r="M279" s="32"/>
      <c r="N279" s="190"/>
      <c r="O279" s="190"/>
      <c r="P279" s="190"/>
      <c r="Q279" s="190"/>
      <c r="R279" s="23"/>
    </row>
    <row r="280" spans="1:18">
      <c r="A280" s="27">
        <f t="shared" ca="1" si="53"/>
        <v>46099</v>
      </c>
      <c r="B280" s="20"/>
      <c r="C280" s="21"/>
      <c r="D280" s="20"/>
      <c r="E280" s="21"/>
      <c r="F280" s="22"/>
      <c r="G280" s="22"/>
      <c r="H280" s="34" t="str">
        <f t="shared" si="48"/>
        <v/>
      </c>
      <c r="I280" s="34" t="str">
        <f t="shared" si="49"/>
        <v/>
      </c>
      <c r="J280" s="34" t="str">
        <f t="shared" si="50"/>
        <v/>
      </c>
      <c r="K280" s="34" t="str">
        <f t="shared" si="51"/>
        <v/>
      </c>
      <c r="L280" s="34" t="str">
        <f t="shared" si="52"/>
        <v/>
      </c>
      <c r="M280" s="32"/>
      <c r="N280" s="190"/>
      <c r="O280" s="190"/>
      <c r="P280" s="190"/>
      <c r="Q280" s="190"/>
      <c r="R280" s="23"/>
    </row>
    <row r="281" spans="1:18">
      <c r="A281" s="27">
        <f t="shared" ca="1" si="53"/>
        <v>46100</v>
      </c>
      <c r="B281" s="20"/>
      <c r="C281" s="21"/>
      <c r="D281" s="20"/>
      <c r="E281" s="21"/>
      <c r="F281" s="22"/>
      <c r="G281" s="22"/>
      <c r="H281" s="34" t="str">
        <f t="shared" si="48"/>
        <v/>
      </c>
      <c r="I281" s="34" t="str">
        <f t="shared" si="49"/>
        <v/>
      </c>
      <c r="J281" s="34" t="str">
        <f t="shared" si="50"/>
        <v/>
      </c>
      <c r="K281" s="34" t="str">
        <f t="shared" si="51"/>
        <v/>
      </c>
      <c r="L281" s="34" t="str">
        <f t="shared" si="52"/>
        <v/>
      </c>
      <c r="M281" s="32"/>
      <c r="N281" s="190"/>
      <c r="O281" s="190"/>
      <c r="P281" s="190"/>
      <c r="Q281" s="190"/>
      <c r="R281" s="23"/>
    </row>
    <row r="282" spans="1:18">
      <c r="A282" s="27">
        <f t="shared" ca="1" si="53"/>
        <v>46101</v>
      </c>
      <c r="B282" s="20"/>
      <c r="C282" s="21"/>
      <c r="D282" s="20"/>
      <c r="E282" s="21"/>
      <c r="F282" s="22"/>
      <c r="G282" s="22"/>
      <c r="H282" s="34" t="str">
        <f t="shared" si="48"/>
        <v/>
      </c>
      <c r="I282" s="34" t="str">
        <f t="shared" si="49"/>
        <v/>
      </c>
      <c r="J282" s="34" t="str">
        <f t="shared" si="50"/>
        <v/>
      </c>
      <c r="K282" s="34" t="str">
        <f t="shared" si="51"/>
        <v/>
      </c>
      <c r="L282" s="34" t="str">
        <f t="shared" si="52"/>
        <v/>
      </c>
      <c r="M282" s="32"/>
      <c r="N282" s="190"/>
      <c r="O282" s="190"/>
      <c r="P282" s="190"/>
      <c r="Q282" s="190"/>
      <c r="R282" s="23"/>
    </row>
    <row r="283" spans="1:18">
      <c r="A283" s="27">
        <f t="shared" ca="1" si="53"/>
        <v>46102</v>
      </c>
      <c r="B283" s="20"/>
      <c r="C283" s="21"/>
      <c r="D283" s="20"/>
      <c r="E283" s="21"/>
      <c r="F283" s="22"/>
      <c r="G283" s="22"/>
      <c r="H283" s="34" t="str">
        <f t="shared" si="48"/>
        <v/>
      </c>
      <c r="I283" s="34" t="str">
        <f t="shared" si="49"/>
        <v/>
      </c>
      <c r="J283" s="34" t="str">
        <f t="shared" si="50"/>
        <v/>
      </c>
      <c r="K283" s="34" t="str">
        <f t="shared" si="51"/>
        <v/>
      </c>
      <c r="L283" s="34" t="str">
        <f t="shared" si="52"/>
        <v/>
      </c>
      <c r="M283" s="32"/>
      <c r="N283" s="190"/>
      <c r="O283" s="190"/>
      <c r="P283" s="190"/>
      <c r="Q283" s="190"/>
      <c r="R283" s="23"/>
    </row>
    <row r="284" spans="1:18">
      <c r="A284" s="27">
        <f t="shared" ca="1" si="53"/>
        <v>46103</v>
      </c>
      <c r="B284" s="20"/>
      <c r="C284" s="21"/>
      <c r="D284" s="20"/>
      <c r="E284" s="21"/>
      <c r="F284" s="22"/>
      <c r="G284" s="22"/>
      <c r="H284" s="34" t="str">
        <f t="shared" si="48"/>
        <v/>
      </c>
      <c r="I284" s="34" t="str">
        <f t="shared" si="49"/>
        <v/>
      </c>
      <c r="J284" s="34" t="str">
        <f t="shared" si="50"/>
        <v/>
      </c>
      <c r="K284" s="34" t="str">
        <f t="shared" si="51"/>
        <v/>
      </c>
      <c r="L284" s="34" t="str">
        <f t="shared" si="52"/>
        <v/>
      </c>
      <c r="M284" s="32"/>
      <c r="N284" s="190"/>
      <c r="O284" s="190"/>
      <c r="P284" s="190"/>
      <c r="Q284" s="190"/>
      <c r="R284" s="23"/>
    </row>
    <row r="285" spans="1:18">
      <c r="A285" s="27">
        <f t="shared" ca="1" si="53"/>
        <v>46104</v>
      </c>
      <c r="B285" s="20"/>
      <c r="C285" s="21"/>
      <c r="D285" s="20"/>
      <c r="E285" s="21"/>
      <c r="F285" s="22"/>
      <c r="G285" s="22"/>
      <c r="H285" s="34" t="str">
        <f t="shared" si="48"/>
        <v/>
      </c>
      <c r="I285" s="34" t="str">
        <f t="shared" si="49"/>
        <v/>
      </c>
      <c r="J285" s="34" t="str">
        <f t="shared" si="50"/>
        <v/>
      </c>
      <c r="K285" s="34" t="str">
        <f t="shared" si="51"/>
        <v/>
      </c>
      <c r="L285" s="34" t="str">
        <f t="shared" si="52"/>
        <v/>
      </c>
      <c r="M285" s="32"/>
      <c r="N285" s="190"/>
      <c r="O285" s="190"/>
      <c r="P285" s="190"/>
      <c r="Q285" s="190"/>
      <c r="R285" s="23"/>
    </row>
    <row r="286" spans="1:18">
      <c r="A286" s="27">
        <f t="shared" ca="1" si="53"/>
        <v>46105</v>
      </c>
      <c r="B286" s="20"/>
      <c r="C286" s="21"/>
      <c r="D286" s="20"/>
      <c r="E286" s="21"/>
      <c r="F286" s="22"/>
      <c r="G286" s="22"/>
      <c r="H286" s="34" t="str">
        <f t="shared" si="48"/>
        <v/>
      </c>
      <c r="I286" s="34" t="str">
        <f t="shared" si="49"/>
        <v/>
      </c>
      <c r="J286" s="34" t="str">
        <f t="shared" si="50"/>
        <v/>
      </c>
      <c r="K286" s="34" t="str">
        <f t="shared" si="51"/>
        <v/>
      </c>
      <c r="L286" s="34" t="str">
        <f t="shared" si="52"/>
        <v/>
      </c>
      <c r="M286" s="32"/>
      <c r="N286" s="190"/>
      <c r="O286" s="190"/>
      <c r="P286" s="190"/>
      <c r="Q286" s="190"/>
      <c r="R286" s="23"/>
    </row>
    <row r="287" spans="1:18">
      <c r="A287" s="27">
        <f t="shared" ca="1" si="53"/>
        <v>46106</v>
      </c>
      <c r="B287" s="20"/>
      <c r="C287" s="21"/>
      <c r="D287" s="20"/>
      <c r="E287" s="21"/>
      <c r="F287" s="22"/>
      <c r="G287" s="22"/>
      <c r="H287" s="34" t="str">
        <f t="shared" si="48"/>
        <v/>
      </c>
      <c r="I287" s="34" t="str">
        <f t="shared" si="49"/>
        <v/>
      </c>
      <c r="J287" s="34" t="str">
        <f t="shared" si="50"/>
        <v/>
      </c>
      <c r="K287" s="34" t="str">
        <f t="shared" si="51"/>
        <v/>
      </c>
      <c r="L287" s="34" t="str">
        <f t="shared" si="52"/>
        <v/>
      </c>
      <c r="M287" s="32"/>
      <c r="N287" s="190"/>
      <c r="O287" s="190"/>
      <c r="P287" s="190"/>
      <c r="Q287" s="190"/>
      <c r="R287" s="23"/>
    </row>
    <row r="288" spans="1:18">
      <c r="A288" s="27">
        <f t="shared" ca="1" si="53"/>
        <v>46107</v>
      </c>
      <c r="B288" s="20"/>
      <c r="C288" s="21"/>
      <c r="D288" s="20"/>
      <c r="E288" s="21"/>
      <c r="F288" s="22"/>
      <c r="G288" s="22"/>
      <c r="H288" s="34" t="str">
        <f t="shared" si="48"/>
        <v/>
      </c>
      <c r="I288" s="34" t="str">
        <f t="shared" si="49"/>
        <v/>
      </c>
      <c r="J288" s="34" t="str">
        <f t="shared" si="50"/>
        <v/>
      </c>
      <c r="K288" s="34" t="str">
        <f t="shared" si="51"/>
        <v/>
      </c>
      <c r="L288" s="34" t="str">
        <f t="shared" si="52"/>
        <v/>
      </c>
      <c r="M288" s="32"/>
      <c r="N288" s="190"/>
      <c r="O288" s="190"/>
      <c r="P288" s="190"/>
      <c r="Q288" s="190"/>
      <c r="R288" s="23"/>
    </row>
    <row r="289" spans="1:18">
      <c r="A289" s="27">
        <f t="shared" ca="1" si="53"/>
        <v>46108</v>
      </c>
      <c r="B289" s="20"/>
      <c r="C289" s="21"/>
      <c r="D289" s="20"/>
      <c r="E289" s="21"/>
      <c r="F289" s="22"/>
      <c r="G289" s="22"/>
      <c r="H289" s="34" t="str">
        <f t="shared" si="48"/>
        <v/>
      </c>
      <c r="I289" s="34" t="str">
        <f t="shared" si="49"/>
        <v/>
      </c>
      <c r="J289" s="34" t="str">
        <f t="shared" si="50"/>
        <v/>
      </c>
      <c r="K289" s="34" t="str">
        <f t="shared" si="51"/>
        <v/>
      </c>
      <c r="L289" s="34" t="str">
        <f>IF(AND($B289="",$D289=""),"",($C289-$B289-$F289)+($E289-$D289-$G289))</f>
        <v/>
      </c>
      <c r="M289" s="32"/>
      <c r="N289" s="190"/>
      <c r="O289" s="190"/>
      <c r="P289" s="190"/>
      <c r="Q289" s="190"/>
      <c r="R289" s="23"/>
    </row>
    <row r="290" spans="1:18">
      <c r="A290" s="27">
        <f t="shared" ca="1" si="53"/>
        <v>46109</v>
      </c>
      <c r="B290" s="20"/>
      <c r="C290" s="21"/>
      <c r="D290" s="20"/>
      <c r="E290" s="21"/>
      <c r="F290" s="22"/>
      <c r="G290" s="22"/>
      <c r="H290" s="34" t="str">
        <f t="shared" si="48"/>
        <v/>
      </c>
      <c r="I290" s="34" t="str">
        <f t="shared" si="49"/>
        <v/>
      </c>
      <c r="J290" s="34" t="str">
        <f t="shared" si="50"/>
        <v/>
      </c>
      <c r="K290" s="34" t="str">
        <f t="shared" si="51"/>
        <v/>
      </c>
      <c r="L290" s="34" t="str">
        <f>IF(AND($B290="",$D290=""),"",($C290-$B290-$F290)+($E290-$D290-$G290))</f>
        <v/>
      </c>
      <c r="M290" s="32"/>
      <c r="N290" s="190"/>
      <c r="O290" s="190"/>
      <c r="P290" s="190"/>
      <c r="Q290" s="190"/>
      <c r="R290" s="23"/>
    </row>
    <row r="291" spans="1:18">
      <c r="A291" s="27">
        <f t="shared" ca="1" si="53"/>
        <v>46110</v>
      </c>
      <c r="B291" s="20"/>
      <c r="C291" s="21"/>
      <c r="D291" s="20"/>
      <c r="E291" s="21"/>
      <c r="F291" s="22"/>
      <c r="G291" s="22"/>
      <c r="H291" s="34" t="str">
        <f t="shared" si="48"/>
        <v/>
      </c>
      <c r="I291" s="34" t="str">
        <f t="shared" si="49"/>
        <v/>
      </c>
      <c r="J291" s="34" t="str">
        <f t="shared" si="50"/>
        <v/>
      </c>
      <c r="K291" s="34" t="str">
        <f t="shared" si="51"/>
        <v/>
      </c>
      <c r="L291" s="34" t="str">
        <f>IF(AND($B291="",$D291=""),"",($C291-$B291-$F291)+($E291-$D291-$G291))</f>
        <v/>
      </c>
      <c r="M291" s="32"/>
      <c r="N291" s="190"/>
      <c r="O291" s="190"/>
      <c r="P291" s="190"/>
      <c r="Q291" s="190"/>
      <c r="R291" s="23"/>
    </row>
    <row r="292" spans="1:18">
      <c r="A292" s="27">
        <f t="shared" ca="1" si="53"/>
        <v>46111</v>
      </c>
      <c r="B292" s="20"/>
      <c r="C292" s="21"/>
      <c r="D292" s="20"/>
      <c r="E292" s="21"/>
      <c r="F292" s="22"/>
      <c r="G292" s="22"/>
      <c r="H292" s="34" t="str">
        <f t="shared" si="48"/>
        <v/>
      </c>
      <c r="I292" s="34" t="str">
        <f t="shared" si="49"/>
        <v/>
      </c>
      <c r="J292" s="34" t="str">
        <f t="shared" si="50"/>
        <v/>
      </c>
      <c r="K292" s="34" t="str">
        <f t="shared" si="51"/>
        <v/>
      </c>
      <c r="L292" s="34" t="str">
        <f>IF(AND($B292="",$D292=""),"",($C292-$B292-$F292)+($E292-$D292-$G292))</f>
        <v/>
      </c>
      <c r="M292" s="32"/>
      <c r="N292" s="190"/>
      <c r="O292" s="190"/>
      <c r="P292" s="190"/>
      <c r="Q292" s="190"/>
      <c r="R292" s="23"/>
    </row>
    <row r="293" spans="1:18">
      <c r="A293" s="27">
        <f t="shared" ca="1" si="53"/>
        <v>46112</v>
      </c>
      <c r="B293" s="20"/>
      <c r="C293" s="21"/>
      <c r="D293" s="20"/>
      <c r="E293" s="21"/>
      <c r="F293" s="22"/>
      <c r="G293" s="22"/>
      <c r="H293" s="34" t="str">
        <f t="shared" si="48"/>
        <v/>
      </c>
      <c r="I293" s="34" t="str">
        <f t="shared" si="49"/>
        <v/>
      </c>
      <c r="J293" s="34" t="str">
        <f t="shared" si="50"/>
        <v/>
      </c>
      <c r="K293" s="34" t="str">
        <f t="shared" si="51"/>
        <v/>
      </c>
      <c r="L293" s="34" t="str">
        <f>IF(AND($B293="",$D293=""),"",($C293-$B293-$F293)+($E293-$D293-$G293))</f>
        <v/>
      </c>
      <c r="M293" s="32"/>
      <c r="N293" s="190"/>
      <c r="O293" s="190"/>
      <c r="P293" s="190"/>
      <c r="Q293" s="190"/>
      <c r="R293" s="23"/>
    </row>
    <row r="294" spans="1:18">
      <c r="A294" s="5" t="s">
        <v>11</v>
      </c>
      <c r="B294" s="191"/>
      <c r="C294" s="192"/>
      <c r="D294" s="191"/>
      <c r="E294" s="192"/>
      <c r="F294" s="26" t="str">
        <f>IF(SUM($F263:$F293)=0,"",SUM($F263:$F293))</f>
        <v/>
      </c>
      <c r="G294" s="26" t="str">
        <f>IF(SUM($G263:$G293)=0,"",SUM($G263:$G293))</f>
        <v/>
      </c>
      <c r="H294" s="26" t="str">
        <f>IF(SUM(H263:H293)=0,"",SUM(H263:H293))</f>
        <v/>
      </c>
      <c r="I294" s="26" t="str">
        <f>IF(SUM(I263:I293)=0,"",SUM(I263:I293))</f>
        <v/>
      </c>
      <c r="J294" s="26" t="str">
        <f t="shared" ref="J294:K294" si="54">IF(SUM(J263:J293)=0,"",SUM(J263:J293))</f>
        <v/>
      </c>
      <c r="K294" s="26" t="str">
        <f t="shared" si="54"/>
        <v/>
      </c>
      <c r="L294" s="26" t="str">
        <f>IF(SUM($L263:$L293)=0,"",SUM($L263:$L293))</f>
        <v/>
      </c>
      <c r="M294" s="33"/>
      <c r="N294" s="193"/>
      <c r="O294" s="193"/>
      <c r="P294" s="193"/>
      <c r="Q294" s="193"/>
      <c r="R294" s="6"/>
    </row>
  </sheetData>
  <sheetProtection algorithmName="SHA-512" hashValue="8RWs+XZSTdAmssqUB9esKJ8arMvDPQDN6f5gL/75BANgTYJa0OEuyvA+Lf4NqIiCAOXYQZRpS8B6CWzIRi1GNA==" saltValue="o45ScQ7hRafr+437WYcURA==" spinCount="100000" sheet="1" formatRows="0"/>
  <mergeCells count="371">
    <mergeCell ref="A8:A10"/>
    <mergeCell ref="B8:E8"/>
    <mergeCell ref="F8:G9"/>
    <mergeCell ref="H8:K8"/>
    <mergeCell ref="L8:L10"/>
    <mergeCell ref="M8:M10"/>
    <mergeCell ref="N8:Q10"/>
    <mergeCell ref="R8:R10"/>
    <mergeCell ref="B9:C9"/>
    <mergeCell ref="D9:E9"/>
    <mergeCell ref="H9:I9"/>
    <mergeCell ref="J9:K9"/>
    <mergeCell ref="N11:Q11"/>
    <mergeCell ref="B4:L4"/>
    <mergeCell ref="P4:R4"/>
    <mergeCell ref="B5:L5"/>
    <mergeCell ref="N18:Q18"/>
    <mergeCell ref="N19:Q19"/>
    <mergeCell ref="N20:Q20"/>
    <mergeCell ref="N21:Q21"/>
    <mergeCell ref="N22:Q22"/>
    <mergeCell ref="N23:Q23"/>
    <mergeCell ref="N12:Q12"/>
    <mergeCell ref="N13:Q13"/>
    <mergeCell ref="N14:Q14"/>
    <mergeCell ref="N15:Q15"/>
    <mergeCell ref="N16:Q16"/>
    <mergeCell ref="N17:Q17"/>
    <mergeCell ref="N30:Q30"/>
    <mergeCell ref="N31:Q31"/>
    <mergeCell ref="N32:Q32"/>
    <mergeCell ref="N33:Q33"/>
    <mergeCell ref="N34:Q34"/>
    <mergeCell ref="N35:Q35"/>
    <mergeCell ref="N24:Q24"/>
    <mergeCell ref="N25:Q25"/>
    <mergeCell ref="N26:Q26"/>
    <mergeCell ref="N27:Q27"/>
    <mergeCell ref="N28:Q28"/>
    <mergeCell ref="N29:Q29"/>
    <mergeCell ref="A44:A46"/>
    <mergeCell ref="B44:E44"/>
    <mergeCell ref="F44:G45"/>
    <mergeCell ref="H44:K44"/>
    <mergeCell ref="L44:L46"/>
    <mergeCell ref="M44:M46"/>
    <mergeCell ref="N44:Q46"/>
    <mergeCell ref="N36:Q36"/>
    <mergeCell ref="N37:Q37"/>
    <mergeCell ref="N38:Q38"/>
    <mergeCell ref="N39:Q39"/>
    <mergeCell ref="N40:Q40"/>
    <mergeCell ref="N41:Q41"/>
    <mergeCell ref="R44:R46"/>
    <mergeCell ref="B45:C45"/>
    <mergeCell ref="D45:E45"/>
    <mergeCell ref="H45:I45"/>
    <mergeCell ref="J45:K45"/>
    <mergeCell ref="N47:Q47"/>
    <mergeCell ref="B42:C42"/>
    <mergeCell ref="D42:E42"/>
    <mergeCell ref="N42:Q42"/>
    <mergeCell ref="N54:Q54"/>
    <mergeCell ref="N55:Q55"/>
    <mergeCell ref="N56:Q56"/>
    <mergeCell ref="N57:Q57"/>
    <mergeCell ref="N58:Q58"/>
    <mergeCell ref="N59:Q59"/>
    <mergeCell ref="N48:Q48"/>
    <mergeCell ref="N49:Q49"/>
    <mergeCell ref="N50:Q50"/>
    <mergeCell ref="N51:Q51"/>
    <mergeCell ref="N52:Q52"/>
    <mergeCell ref="N53:Q53"/>
    <mergeCell ref="N66:Q66"/>
    <mergeCell ref="N67:Q67"/>
    <mergeCell ref="N68:Q68"/>
    <mergeCell ref="N69:Q69"/>
    <mergeCell ref="N70:Q70"/>
    <mergeCell ref="N71:Q71"/>
    <mergeCell ref="N60:Q60"/>
    <mergeCell ref="N61:Q61"/>
    <mergeCell ref="N62:Q62"/>
    <mergeCell ref="N63:Q63"/>
    <mergeCell ref="N64:Q64"/>
    <mergeCell ref="N65:Q65"/>
    <mergeCell ref="A80:A82"/>
    <mergeCell ref="B80:E80"/>
    <mergeCell ref="F80:G81"/>
    <mergeCell ref="H80:K80"/>
    <mergeCell ref="L80:L82"/>
    <mergeCell ref="M80:M82"/>
    <mergeCell ref="N80:Q82"/>
    <mergeCell ref="N72:Q72"/>
    <mergeCell ref="N73:Q73"/>
    <mergeCell ref="N74:Q74"/>
    <mergeCell ref="N75:Q75"/>
    <mergeCell ref="N76:Q76"/>
    <mergeCell ref="N77:Q77"/>
    <mergeCell ref="R80:R82"/>
    <mergeCell ref="B81:C81"/>
    <mergeCell ref="D81:E81"/>
    <mergeCell ref="H81:I81"/>
    <mergeCell ref="J81:K81"/>
    <mergeCell ref="N83:Q83"/>
    <mergeCell ref="B78:C78"/>
    <mergeCell ref="D78:E78"/>
    <mergeCell ref="N78:Q78"/>
    <mergeCell ref="N90:Q90"/>
    <mergeCell ref="N91:Q91"/>
    <mergeCell ref="N92:Q92"/>
    <mergeCell ref="N93:Q93"/>
    <mergeCell ref="N94:Q94"/>
    <mergeCell ref="N95:Q95"/>
    <mergeCell ref="N84:Q84"/>
    <mergeCell ref="N85:Q85"/>
    <mergeCell ref="N86:Q86"/>
    <mergeCell ref="N87:Q87"/>
    <mergeCell ref="N88:Q88"/>
    <mergeCell ref="N89:Q89"/>
    <mergeCell ref="N102:Q102"/>
    <mergeCell ref="N103:Q103"/>
    <mergeCell ref="N104:Q104"/>
    <mergeCell ref="N105:Q105"/>
    <mergeCell ref="N106:Q106"/>
    <mergeCell ref="N107:Q107"/>
    <mergeCell ref="N96:Q96"/>
    <mergeCell ref="N97:Q97"/>
    <mergeCell ref="N98:Q98"/>
    <mergeCell ref="N99:Q99"/>
    <mergeCell ref="N100:Q100"/>
    <mergeCell ref="N101:Q101"/>
    <mergeCell ref="A116:A118"/>
    <mergeCell ref="B116:E116"/>
    <mergeCell ref="F116:G117"/>
    <mergeCell ref="H116:K116"/>
    <mergeCell ref="L116:L118"/>
    <mergeCell ref="M116:M118"/>
    <mergeCell ref="N116:Q118"/>
    <mergeCell ref="N108:Q108"/>
    <mergeCell ref="N109:Q109"/>
    <mergeCell ref="N110:Q110"/>
    <mergeCell ref="N111:Q111"/>
    <mergeCell ref="N112:Q112"/>
    <mergeCell ref="N113:Q113"/>
    <mergeCell ref="R116:R118"/>
    <mergeCell ref="B117:C117"/>
    <mergeCell ref="D117:E117"/>
    <mergeCell ref="H117:I117"/>
    <mergeCell ref="J117:K117"/>
    <mergeCell ref="N119:Q119"/>
    <mergeCell ref="B114:C114"/>
    <mergeCell ref="D114:E114"/>
    <mergeCell ref="N114:Q114"/>
    <mergeCell ref="N126:Q126"/>
    <mergeCell ref="N127:Q127"/>
    <mergeCell ref="N128:Q128"/>
    <mergeCell ref="N129:Q129"/>
    <mergeCell ref="N130:Q130"/>
    <mergeCell ref="N131:Q131"/>
    <mergeCell ref="N120:Q120"/>
    <mergeCell ref="N121:Q121"/>
    <mergeCell ref="N122:Q122"/>
    <mergeCell ref="N123:Q123"/>
    <mergeCell ref="N124:Q124"/>
    <mergeCell ref="N125:Q125"/>
    <mergeCell ref="N138:Q138"/>
    <mergeCell ref="N139:Q139"/>
    <mergeCell ref="N140:Q140"/>
    <mergeCell ref="N141:Q141"/>
    <mergeCell ref="N142:Q142"/>
    <mergeCell ref="N143:Q143"/>
    <mergeCell ref="N132:Q132"/>
    <mergeCell ref="N133:Q133"/>
    <mergeCell ref="N134:Q134"/>
    <mergeCell ref="N135:Q135"/>
    <mergeCell ref="N136:Q136"/>
    <mergeCell ref="N137:Q137"/>
    <mergeCell ref="A152:A154"/>
    <mergeCell ref="B152:E152"/>
    <mergeCell ref="F152:G153"/>
    <mergeCell ref="H152:K152"/>
    <mergeCell ref="L152:L154"/>
    <mergeCell ref="M152:M154"/>
    <mergeCell ref="N152:Q154"/>
    <mergeCell ref="N144:Q144"/>
    <mergeCell ref="N145:Q145"/>
    <mergeCell ref="N146:Q146"/>
    <mergeCell ref="N147:Q147"/>
    <mergeCell ref="N148:Q148"/>
    <mergeCell ref="N149:Q149"/>
    <mergeCell ref="R152:R154"/>
    <mergeCell ref="B153:C153"/>
    <mergeCell ref="D153:E153"/>
    <mergeCell ref="H153:I153"/>
    <mergeCell ref="J153:K153"/>
    <mergeCell ref="N155:Q155"/>
    <mergeCell ref="B150:C150"/>
    <mergeCell ref="D150:E150"/>
    <mergeCell ref="N150:Q150"/>
    <mergeCell ref="N162:Q162"/>
    <mergeCell ref="N163:Q163"/>
    <mergeCell ref="N164:Q164"/>
    <mergeCell ref="N165:Q165"/>
    <mergeCell ref="N166:Q166"/>
    <mergeCell ref="N167:Q167"/>
    <mergeCell ref="N156:Q156"/>
    <mergeCell ref="N157:Q157"/>
    <mergeCell ref="N158:Q158"/>
    <mergeCell ref="N159:Q159"/>
    <mergeCell ref="N160:Q160"/>
    <mergeCell ref="N161:Q161"/>
    <mergeCell ref="N174:Q174"/>
    <mergeCell ref="N175:Q175"/>
    <mergeCell ref="N176:Q176"/>
    <mergeCell ref="N177:Q177"/>
    <mergeCell ref="N178:Q178"/>
    <mergeCell ref="N179:Q179"/>
    <mergeCell ref="N168:Q168"/>
    <mergeCell ref="N169:Q169"/>
    <mergeCell ref="N170:Q170"/>
    <mergeCell ref="N171:Q171"/>
    <mergeCell ref="N172:Q172"/>
    <mergeCell ref="N173:Q173"/>
    <mergeCell ref="A188:A190"/>
    <mergeCell ref="B188:E188"/>
    <mergeCell ref="F188:G189"/>
    <mergeCell ref="H188:K188"/>
    <mergeCell ref="L188:L190"/>
    <mergeCell ref="M188:M190"/>
    <mergeCell ref="N188:Q190"/>
    <mergeCell ref="N180:Q180"/>
    <mergeCell ref="N181:Q181"/>
    <mergeCell ref="N182:Q182"/>
    <mergeCell ref="N183:Q183"/>
    <mergeCell ref="N184:Q184"/>
    <mergeCell ref="N185:Q185"/>
    <mergeCell ref="R188:R190"/>
    <mergeCell ref="B189:C189"/>
    <mergeCell ref="D189:E189"/>
    <mergeCell ref="H189:I189"/>
    <mergeCell ref="J189:K189"/>
    <mergeCell ref="N191:Q191"/>
    <mergeCell ref="B186:C186"/>
    <mergeCell ref="D186:E186"/>
    <mergeCell ref="N186:Q186"/>
    <mergeCell ref="N198:Q198"/>
    <mergeCell ref="N199:Q199"/>
    <mergeCell ref="N200:Q200"/>
    <mergeCell ref="N201:Q201"/>
    <mergeCell ref="N202:Q202"/>
    <mergeCell ref="N203:Q203"/>
    <mergeCell ref="N192:Q192"/>
    <mergeCell ref="N193:Q193"/>
    <mergeCell ref="N194:Q194"/>
    <mergeCell ref="N195:Q195"/>
    <mergeCell ref="N196:Q196"/>
    <mergeCell ref="N197:Q197"/>
    <mergeCell ref="N210:Q210"/>
    <mergeCell ref="N211:Q211"/>
    <mergeCell ref="N212:Q212"/>
    <mergeCell ref="N213:Q213"/>
    <mergeCell ref="N214:Q214"/>
    <mergeCell ref="N215:Q215"/>
    <mergeCell ref="N204:Q204"/>
    <mergeCell ref="N205:Q205"/>
    <mergeCell ref="N206:Q206"/>
    <mergeCell ref="N207:Q207"/>
    <mergeCell ref="N208:Q208"/>
    <mergeCell ref="N209:Q209"/>
    <mergeCell ref="A224:A226"/>
    <mergeCell ref="B224:E224"/>
    <mergeCell ref="F224:G225"/>
    <mergeCell ref="H224:K224"/>
    <mergeCell ref="L224:L226"/>
    <mergeCell ref="M224:M226"/>
    <mergeCell ref="N224:Q226"/>
    <mergeCell ref="N216:Q216"/>
    <mergeCell ref="N217:Q217"/>
    <mergeCell ref="N218:Q218"/>
    <mergeCell ref="N219:Q219"/>
    <mergeCell ref="N220:Q220"/>
    <mergeCell ref="N221:Q221"/>
    <mergeCell ref="R224:R226"/>
    <mergeCell ref="B225:C225"/>
    <mergeCell ref="D225:E225"/>
    <mergeCell ref="H225:I225"/>
    <mergeCell ref="J225:K225"/>
    <mergeCell ref="N227:Q227"/>
    <mergeCell ref="B222:C222"/>
    <mergeCell ref="D222:E222"/>
    <mergeCell ref="N222:Q222"/>
    <mergeCell ref="N234:Q234"/>
    <mergeCell ref="N235:Q235"/>
    <mergeCell ref="N236:Q236"/>
    <mergeCell ref="N237:Q237"/>
    <mergeCell ref="N238:Q238"/>
    <mergeCell ref="N239:Q239"/>
    <mergeCell ref="N228:Q228"/>
    <mergeCell ref="N229:Q229"/>
    <mergeCell ref="N230:Q230"/>
    <mergeCell ref="N231:Q231"/>
    <mergeCell ref="N232:Q232"/>
    <mergeCell ref="N233:Q233"/>
    <mergeCell ref="N246:Q246"/>
    <mergeCell ref="N247:Q247"/>
    <mergeCell ref="N248:Q248"/>
    <mergeCell ref="N249:Q249"/>
    <mergeCell ref="N250:Q250"/>
    <mergeCell ref="N251:Q251"/>
    <mergeCell ref="N240:Q240"/>
    <mergeCell ref="N241:Q241"/>
    <mergeCell ref="N242:Q242"/>
    <mergeCell ref="N243:Q243"/>
    <mergeCell ref="N244:Q244"/>
    <mergeCell ref="N245:Q245"/>
    <mergeCell ref="A260:A262"/>
    <mergeCell ref="B260:E260"/>
    <mergeCell ref="F260:G261"/>
    <mergeCell ref="H260:K260"/>
    <mergeCell ref="L260:L262"/>
    <mergeCell ref="M260:M262"/>
    <mergeCell ref="N260:Q262"/>
    <mergeCell ref="N252:Q252"/>
    <mergeCell ref="N253:Q253"/>
    <mergeCell ref="N254:Q254"/>
    <mergeCell ref="N255:Q255"/>
    <mergeCell ref="N256:Q256"/>
    <mergeCell ref="N257:Q257"/>
    <mergeCell ref="R260:R262"/>
    <mergeCell ref="B261:C261"/>
    <mergeCell ref="D261:E261"/>
    <mergeCell ref="H261:I261"/>
    <mergeCell ref="J261:K261"/>
    <mergeCell ref="N263:Q263"/>
    <mergeCell ref="B258:C258"/>
    <mergeCell ref="D258:E258"/>
    <mergeCell ref="N258:Q258"/>
    <mergeCell ref="N270:Q270"/>
    <mergeCell ref="N271:Q271"/>
    <mergeCell ref="N272:Q272"/>
    <mergeCell ref="N273:Q273"/>
    <mergeCell ref="N274:Q274"/>
    <mergeCell ref="N275:Q275"/>
    <mergeCell ref="N264:Q264"/>
    <mergeCell ref="N265:Q265"/>
    <mergeCell ref="N266:Q266"/>
    <mergeCell ref="N267:Q267"/>
    <mergeCell ref="N268:Q268"/>
    <mergeCell ref="N269:Q269"/>
    <mergeCell ref="N282:Q282"/>
    <mergeCell ref="N283:Q283"/>
    <mergeCell ref="N284:Q284"/>
    <mergeCell ref="N285:Q285"/>
    <mergeCell ref="N286:Q286"/>
    <mergeCell ref="N287:Q287"/>
    <mergeCell ref="N276:Q276"/>
    <mergeCell ref="N277:Q277"/>
    <mergeCell ref="N278:Q278"/>
    <mergeCell ref="N279:Q279"/>
    <mergeCell ref="N280:Q280"/>
    <mergeCell ref="N281:Q281"/>
    <mergeCell ref="B294:C294"/>
    <mergeCell ref="D294:E294"/>
    <mergeCell ref="N294:Q294"/>
    <mergeCell ref="N288:Q288"/>
    <mergeCell ref="N289:Q289"/>
    <mergeCell ref="N290:Q290"/>
    <mergeCell ref="N291:Q291"/>
    <mergeCell ref="N292:Q292"/>
    <mergeCell ref="N293:Q293"/>
  </mergeCells>
  <phoneticPr fontId="2"/>
  <conditionalFormatting sqref="A12:C13 F12:G13 A14:G41">
    <cfRule type="expression" dxfId="335" priority="9">
      <formula>OR(EDATE($A$11,1)-1&lt;$A12,DATEVALUE("2026/3/31")&lt;$A12)</formula>
    </cfRule>
  </conditionalFormatting>
  <conditionalFormatting sqref="A48:F76 M48:R77 A77:G77 L77">
    <cfRule type="expression" dxfId="334" priority="10">
      <formula>OR(EDATE($A$47,1)-1&lt;$A48,DATEVALUE("2026/3/31")&lt;$A48)</formula>
    </cfRule>
  </conditionalFormatting>
  <conditionalFormatting sqref="A84:G113">
    <cfRule type="expression" dxfId="333" priority="11">
      <formula>OR(EDATE($A$83,1)-1&lt;$A84,DATEVALUE("2026/3/31")&lt;$A84)</formula>
    </cfRule>
  </conditionalFormatting>
  <conditionalFormatting sqref="A120:G149 M120:R149 L149">
    <cfRule type="expression" dxfId="332" priority="12">
      <formula>OR(EDATE($A$119,1)-1&lt;$A120,DATEVALUE("2026/3/31")&lt;$A120)</formula>
    </cfRule>
  </conditionalFormatting>
  <conditionalFormatting sqref="A156:G185">
    <cfRule type="expression" dxfId="331" priority="13">
      <formula>OR(EDATE($A$155,1)-1&lt;$A156,DATEVALUE("2026/3/31")&lt;$A156)</formula>
    </cfRule>
  </conditionalFormatting>
  <conditionalFormatting sqref="A192:G221">
    <cfRule type="expression" dxfId="330" priority="14">
      <formula>OR(EDATE($A$191,1)-1&lt;$A192,DATEVALUE("2026/3/31")&lt;$A192)</formula>
    </cfRule>
  </conditionalFormatting>
  <conditionalFormatting sqref="A228:G257 M228:R257 L255:L257">
    <cfRule type="expression" dxfId="329" priority="15">
      <formula>OR(EDATE($A$227,1)-1&lt;$A228,DATEVALUE("2026/3/31")&lt;$A228)</formula>
    </cfRule>
  </conditionalFormatting>
  <conditionalFormatting sqref="A264:G293 L264:R293">
    <cfRule type="expression" dxfId="328" priority="16">
      <formula>OR(EDATE($A$263,1)-1&lt;$A264,DATEVALUE("2026/3/31")&lt;$A264)</formula>
    </cfRule>
  </conditionalFormatting>
  <conditionalFormatting sqref="B11:C11">
    <cfRule type="expression" dxfId="327" priority="3">
      <formula>OR(EDATE($A$11,1)-1&lt;$A11,DATEVALUE("2026/3/31")&lt;$A11)</formula>
    </cfRule>
  </conditionalFormatting>
  <conditionalFormatting sqref="B4:L5">
    <cfRule type="expression" dxfId="326" priority="8">
      <formula>IF(LEN(B4)&lt;1,TRUE,FALSE)</formula>
    </cfRule>
  </conditionalFormatting>
  <conditionalFormatting sqref="D13:E13">
    <cfRule type="expression" dxfId="325" priority="2">
      <formula>$M$12="✓"</formula>
    </cfRule>
  </conditionalFormatting>
  <conditionalFormatting sqref="M11">
    <cfRule type="expression" dxfId="324" priority="1">
      <formula>OR(EDATE($A$11,1)-1&lt;$A11,DATEVALUE("2026/3/31")&lt;$A11)</formula>
    </cfRule>
  </conditionalFormatting>
  <conditionalFormatting sqref="M12:R41">
    <cfRule type="expression" dxfId="323" priority="4">
      <formula>OR(EDATE($A$11,1)-1&lt;$A12,DATEVALUE("2026/3/31")&lt;$A12)</formula>
    </cfRule>
  </conditionalFormatting>
  <conditionalFormatting sqref="M84:R113">
    <cfRule type="expression" dxfId="322" priority="5">
      <formula>OR(EDATE($A$83,1)-1&lt;$A84,DATEVALUE("2026/3/31")&lt;$A84)</formula>
    </cfRule>
  </conditionalFormatting>
  <conditionalFormatting sqref="M156:R185">
    <cfRule type="expression" dxfId="321" priority="6">
      <formula>OR(EDATE($A$155,1)-1&lt;$A156,DATEVALUE("2026/3/31")&lt;$A156)</formula>
    </cfRule>
  </conditionalFormatting>
  <conditionalFormatting sqref="M192:R221">
    <cfRule type="expression" dxfId="320" priority="7">
      <formula>OR(EDATE($A$191,1)-1&lt;$A192,DATEVALUE("2026/3/31")&lt;$A192)</formula>
    </cfRule>
  </conditionalFormatting>
  <dataValidations count="3">
    <dataValidation operator="greaterThanOrEqual" allowBlank="1" showInputMessage="1" showErrorMessage="1" sqref="H191:K221 H155:K185 H227:K257 H11:K41 H119:K149 H47:K77 H83:K113 H263:K293" xr:uid="{E0BA5312-6605-49D2-AA48-7DAC1B9FFF28}"/>
    <dataValidation type="list" allowBlank="1" showInputMessage="1" showErrorMessage="1" sqref="M263:M293 M47:M76 M83:M113 M119:M149 M155:M185 M191:M221 M227:M257 M11:M41" xr:uid="{CD5D1474-562A-4354-A760-823D44C63A7B}">
      <formula1>",✓所定,✓法定"</formula1>
    </dataValidation>
    <dataValidation type="time" operator="greaterThanOrEqual" allowBlank="1" showInputMessage="1" showErrorMessage="1" sqref="H114:K114 H78:K78 G42:K42 H222:K222 H258:K258 H186:K186 H150:K150 G11:G41 L11:L42 B11:F42 B47:G78 L47:L78 B83:G114 L83:L114 B119:G150 L119:L150 B155:G186 L155:L186 B191:G222 L191:L222 B227:G258 L227:L258 B263:G294 L263:L294 H294:K294" xr:uid="{5CBD8402-6F48-42B4-8E0C-F5BBA5AA6237}">
      <formula1>0</formula1>
    </dataValidation>
  </dataValidations>
  <printOptions horizontalCentered="1"/>
  <pageMargins left="0.51181102362204722" right="0.51181102362204722" top="0.55118110236220474" bottom="0.55118110236220474" header="0.31496062992125984" footer="0.31496062992125984"/>
  <pageSetup paperSize="9" scale="76" fitToHeight="0" orientation="portrait" r:id="rId1"/>
  <rowBreaks count="7" manualBreakCount="7">
    <brk id="42" max="16383" man="1"/>
    <brk id="78" max="16383" man="1"/>
    <brk id="114" max="16383" man="1"/>
    <brk id="150" max="16383" man="1"/>
    <brk id="186" max="16383" man="1"/>
    <brk id="222" max="16383" man="1"/>
    <brk id="258" max="16383"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A31E8A-48F0-43BF-A9A4-AD8D271BB31B}">
  <sheetPr>
    <tabColor rgb="FF66CCFF"/>
    <pageSetUpPr fitToPage="1"/>
  </sheetPr>
  <dimension ref="A1:V294"/>
  <sheetViews>
    <sheetView view="pageBreakPreview" zoomScale="115" zoomScaleNormal="100" zoomScaleSheetLayoutView="115" workbookViewId="0">
      <selection activeCell="B11" sqref="B11"/>
    </sheetView>
  </sheetViews>
  <sheetFormatPr defaultColWidth="8.75" defaultRowHeight="14.25"/>
  <cols>
    <col min="1" max="1" width="10.75" style="1" customWidth="1"/>
    <col min="2" max="7" width="7.125" style="1" customWidth="1"/>
    <col min="8" max="11" width="7.125" style="1" hidden="1" customWidth="1"/>
    <col min="12" max="12" width="7.125" style="1" customWidth="1"/>
    <col min="13" max="13" width="6.125" style="9" customWidth="1"/>
    <col min="14" max="14" width="5.75" style="1" customWidth="1"/>
    <col min="15" max="15" width="9.125" style="1" customWidth="1"/>
    <col min="16" max="17" width="8.75" style="1" customWidth="1"/>
    <col min="18" max="18" width="12.75" style="1" customWidth="1"/>
    <col min="19" max="21" width="8.75" style="1" hidden="1" customWidth="1"/>
    <col min="22" max="16384" width="8.75" style="1"/>
  </cols>
  <sheetData>
    <row r="1" spans="1:22" ht="16.5">
      <c r="A1" s="2" t="str" cm="1">
        <f t="array" aca="1" ref="A1" ca="1">"業務日誌" &amp; RIGHT(CELL("filename", A1),U1)</f>
        <v>業務日誌31</v>
      </c>
      <c r="B1" s="3"/>
      <c r="C1" s="3"/>
      <c r="D1" s="3"/>
      <c r="E1" s="3"/>
      <c r="F1" s="3"/>
      <c r="G1" s="3"/>
      <c r="H1" s="3"/>
      <c r="I1" s="3"/>
      <c r="J1" s="3"/>
      <c r="K1" s="3"/>
      <c r="L1" s="3"/>
      <c r="M1" s="3"/>
      <c r="N1" s="3"/>
      <c r="O1" s="3"/>
      <c r="P1" s="3"/>
      <c r="Q1" s="3"/>
      <c r="R1" s="3"/>
      <c r="S1" s="45" t="str" cm="1">
        <f t="array" aca="1" ref="S1" ca="1">"各月内訳表!$E" &amp; 5+ 27*(RIGHT(CELL("filename", A1),U1)-1)</f>
        <v>各月内訳表!$E815</v>
      </c>
      <c r="T1" s="45" t="str" cm="1">
        <f t="array" aca="1" ref="T1" ca="1">"各月内訳表!$G" &amp; 6+ 27*(RIGHT(CELL("filename", A1),U1)-1)</f>
        <v>各月内訳表!$G816</v>
      </c>
      <c r="U1" s="45" cm="1">
        <f t="array" aca="1" ref="U1" ca="1">LEN(CELL("filename",A1))-FIND("日誌",CELL("filename",A1))-1</f>
        <v>2</v>
      </c>
    </row>
    <row r="2" spans="1:22" ht="16.899999999999999" customHeight="1">
      <c r="L2" s="25"/>
      <c r="Q2" s="19" t="s">
        <v>13</v>
      </c>
      <c r="R2" s="163">
        <f>入力ボックス!C8</f>
        <v>0</v>
      </c>
      <c r="S2" s="45"/>
      <c r="T2" s="45"/>
      <c r="U2" s="45" cm="1">
        <f t="array" aca="1" ref="U2" ca="1">LEN(CELL("filename",I2))-FIND("日誌",CELL("filename",I2))-1</f>
        <v>2</v>
      </c>
    </row>
    <row r="3" spans="1:22" ht="16.899999999999999" customHeight="1">
      <c r="L3" s="25"/>
      <c r="Q3" s="19"/>
      <c r="R3" s="28"/>
    </row>
    <row r="4" spans="1:22">
      <c r="A4" s="24" t="s">
        <v>12</v>
      </c>
      <c r="B4" s="201" t="str">
        <f>IF(入力ボックス!$C$4="","",入力ボックス!$C$4)</f>
        <v/>
      </c>
      <c r="C4" s="201"/>
      <c r="D4" s="201"/>
      <c r="E4" s="201"/>
      <c r="F4" s="201"/>
      <c r="G4" s="201"/>
      <c r="H4" s="201"/>
      <c r="I4" s="201"/>
      <c r="J4" s="201"/>
      <c r="K4" s="201"/>
      <c r="L4" s="201"/>
      <c r="O4" s="24" t="s">
        <v>79</v>
      </c>
      <c r="P4" s="202"/>
      <c r="Q4" s="202"/>
      <c r="R4" s="202"/>
    </row>
    <row r="5" spans="1:22" ht="18.75" customHeight="1">
      <c r="A5" s="24" t="s">
        <v>21</v>
      </c>
      <c r="B5" s="201" t="str" cm="1">
        <f t="array" aca="1" ref="B5" ca="1">IF(INDIRECT(S1)="","",INDIRECT(S1))</f>
        <v/>
      </c>
      <c r="C5" s="201"/>
      <c r="D5" s="201"/>
      <c r="E5" s="201"/>
      <c r="F5" s="201"/>
      <c r="G5" s="201"/>
      <c r="H5" s="201"/>
      <c r="I5" s="201"/>
      <c r="J5" s="201"/>
      <c r="K5" s="201"/>
      <c r="L5" s="201"/>
      <c r="O5" s="31" t="s">
        <v>80</v>
      </c>
    </row>
    <row r="6" spans="1:22" ht="18.75" customHeight="1">
      <c r="R6" s="42" t="str">
        <f ca="1">HYPERLINK("#"&amp;S1,"各月内訳表へ")</f>
        <v>各月内訳表へ</v>
      </c>
    </row>
    <row r="8" spans="1:22" ht="27" customHeight="1">
      <c r="A8" s="194" t="s">
        <v>22</v>
      </c>
      <c r="B8" s="189" t="s">
        <v>103</v>
      </c>
      <c r="C8" s="189"/>
      <c r="D8" s="189"/>
      <c r="E8" s="189"/>
      <c r="F8" s="189" t="s">
        <v>23</v>
      </c>
      <c r="G8" s="189"/>
      <c r="H8" s="189" t="s">
        <v>88</v>
      </c>
      <c r="I8" s="189"/>
      <c r="J8" s="189"/>
      <c r="K8" s="189"/>
      <c r="L8" s="189" t="s">
        <v>87</v>
      </c>
      <c r="M8" s="195" t="s">
        <v>96</v>
      </c>
      <c r="N8" s="194" t="s">
        <v>25</v>
      </c>
      <c r="O8" s="194"/>
      <c r="P8" s="194"/>
      <c r="Q8" s="194"/>
      <c r="R8" s="189" t="s">
        <v>100</v>
      </c>
    </row>
    <row r="9" spans="1:22" ht="14.25" customHeight="1">
      <c r="A9" s="194"/>
      <c r="B9" s="189" t="s">
        <v>82</v>
      </c>
      <c r="C9" s="189"/>
      <c r="D9" s="189" t="s">
        <v>84</v>
      </c>
      <c r="E9" s="189"/>
      <c r="F9" s="189"/>
      <c r="G9" s="189"/>
      <c r="H9" s="189" t="s">
        <v>90</v>
      </c>
      <c r="I9" s="189"/>
      <c r="J9" s="189" t="s">
        <v>89</v>
      </c>
      <c r="K9" s="189"/>
      <c r="L9" s="189"/>
      <c r="M9" s="196"/>
      <c r="N9" s="194"/>
      <c r="O9" s="194"/>
      <c r="P9" s="194"/>
      <c r="Q9" s="194"/>
      <c r="R9" s="189"/>
    </row>
    <row r="10" spans="1:22" ht="18" customHeight="1">
      <c r="A10" s="194"/>
      <c r="B10" s="43" t="s">
        <v>26</v>
      </c>
      <c r="C10" s="43" t="s">
        <v>27</v>
      </c>
      <c r="D10" s="43" t="s">
        <v>26</v>
      </c>
      <c r="E10" s="43" t="s">
        <v>27</v>
      </c>
      <c r="F10" s="44" t="s">
        <v>85</v>
      </c>
      <c r="G10" s="44" t="s">
        <v>86</v>
      </c>
      <c r="H10" s="44" t="s">
        <v>81</v>
      </c>
      <c r="I10" s="44" t="s">
        <v>83</v>
      </c>
      <c r="J10" s="44" t="s">
        <v>81</v>
      </c>
      <c r="K10" s="44" t="s">
        <v>95</v>
      </c>
      <c r="L10" s="189"/>
      <c r="M10" s="197"/>
      <c r="N10" s="194"/>
      <c r="O10" s="194"/>
      <c r="P10" s="194"/>
      <c r="Q10" s="194"/>
      <c r="R10" s="194"/>
    </row>
    <row r="11" spans="1:22">
      <c r="A11" s="27" cm="1">
        <f t="array" aca="1" ref="A11" ca="1">DATE("2025","8",IFERROR(INDIRECT(T1),"1"))</f>
        <v>45870</v>
      </c>
      <c r="B11" s="20"/>
      <c r="C11" s="21"/>
      <c r="D11" s="20"/>
      <c r="E11" s="21"/>
      <c r="F11" s="22"/>
      <c r="G11" s="22"/>
      <c r="H11" s="34" t="str">
        <f>IF(OR(B11="",LEFT(M11,1)="✓"),"",C11-B11-F11)</f>
        <v/>
      </c>
      <c r="I11" s="34" t="str">
        <f>IF(OR(D11="",LEFT(M11,1)="✓"),"",E11-D11-G11)</f>
        <v/>
      </c>
      <c r="J11" s="34" t="str">
        <f>IF(AND(B11&lt;&gt;"",M11="✓所定"),C11-B11-F11,"")</f>
        <v/>
      </c>
      <c r="K11" s="34" t="str">
        <f>IF(AND(B11&lt;&gt;"",M11="✓法定"),C11-B11-F11,"")</f>
        <v/>
      </c>
      <c r="L11" s="26" t="str">
        <f>IF(AND($B11="",$D11=""),"",($C11-$B11-$F11)+($E11-$D11-$G11))</f>
        <v/>
      </c>
      <c r="M11" s="32"/>
      <c r="N11" s="190"/>
      <c r="O11" s="190"/>
      <c r="P11" s="190"/>
      <c r="Q11" s="190"/>
      <c r="R11" s="23"/>
      <c r="V11" s="1" t="s">
        <v>171</v>
      </c>
    </row>
    <row r="12" spans="1:22">
      <c r="A12" s="27">
        <f ca="1">A11+1</f>
        <v>45871</v>
      </c>
      <c r="B12" s="20"/>
      <c r="C12" s="21"/>
      <c r="D12" s="20"/>
      <c r="E12" s="21"/>
      <c r="F12" s="22"/>
      <c r="G12" s="22"/>
      <c r="H12" s="34" t="str">
        <f t="shared" ref="H12:H41" si="0">IF(OR(B12="",LEFT(M12,1)="✓"),"",C12-B12-F12)</f>
        <v/>
      </c>
      <c r="I12" s="34" t="str">
        <f t="shared" ref="I12:I41" si="1">IF(OR(D12="",LEFT(M12,1)="✓"),"",E12-D12-G12)</f>
        <v/>
      </c>
      <c r="J12" s="34" t="str">
        <f t="shared" ref="J12:J41" si="2">IF(AND(B12&lt;&gt;"",M12="✓所定"),C12-B12-F12,"")</f>
        <v/>
      </c>
      <c r="K12" s="34" t="str">
        <f t="shared" ref="K12:K41" si="3">IF(AND(B12&lt;&gt;"",M12="✓法定"),C12-B12-F12,"")</f>
        <v/>
      </c>
      <c r="L12" s="26" t="str">
        <f t="shared" ref="L12:L41" si="4">IF(AND($B12="",$D12=""),"",($C12-$B12-$F12)+(E12-D12-G12))</f>
        <v/>
      </c>
      <c r="M12" s="32"/>
      <c r="N12" s="190"/>
      <c r="O12" s="190"/>
      <c r="P12" s="190"/>
      <c r="Q12" s="190"/>
      <c r="R12" s="23"/>
      <c r="V12" s="1" t="s">
        <v>172</v>
      </c>
    </row>
    <row r="13" spans="1:22">
      <c r="A13" s="27">
        <f t="shared" ref="A13:A41" ca="1" si="5">A12+1</f>
        <v>45872</v>
      </c>
      <c r="B13" s="20"/>
      <c r="C13" s="21"/>
      <c r="D13" s="20"/>
      <c r="E13" s="21"/>
      <c r="F13" s="22"/>
      <c r="G13" s="22"/>
      <c r="H13" s="34" t="str">
        <f t="shared" si="0"/>
        <v/>
      </c>
      <c r="I13" s="34" t="str">
        <f t="shared" si="1"/>
        <v/>
      </c>
      <c r="J13" s="34" t="str">
        <f t="shared" si="2"/>
        <v/>
      </c>
      <c r="K13" s="34" t="str">
        <f t="shared" si="3"/>
        <v/>
      </c>
      <c r="L13" s="26" t="str">
        <f t="shared" si="4"/>
        <v/>
      </c>
      <c r="M13" s="32"/>
      <c r="N13" s="190"/>
      <c r="O13" s="190"/>
      <c r="P13" s="190"/>
      <c r="Q13" s="190"/>
      <c r="R13" s="23"/>
    </row>
    <row r="14" spans="1:22">
      <c r="A14" s="27">
        <f t="shared" ca="1" si="5"/>
        <v>45873</v>
      </c>
      <c r="B14" s="20"/>
      <c r="C14" s="21"/>
      <c r="D14" s="20"/>
      <c r="E14" s="21"/>
      <c r="F14" s="22"/>
      <c r="G14" s="22"/>
      <c r="H14" s="34" t="str">
        <f t="shared" si="0"/>
        <v/>
      </c>
      <c r="I14" s="34" t="str">
        <f t="shared" si="1"/>
        <v/>
      </c>
      <c r="J14" s="34" t="str">
        <f t="shared" si="2"/>
        <v/>
      </c>
      <c r="K14" s="34" t="str">
        <f t="shared" si="3"/>
        <v/>
      </c>
      <c r="L14" s="26" t="str">
        <f t="shared" si="4"/>
        <v/>
      </c>
      <c r="M14" s="32"/>
      <c r="N14" s="190"/>
      <c r="O14" s="190"/>
      <c r="P14" s="190"/>
      <c r="Q14" s="190"/>
      <c r="R14" s="23"/>
    </row>
    <row r="15" spans="1:22">
      <c r="A15" s="27">
        <f t="shared" ca="1" si="5"/>
        <v>45874</v>
      </c>
      <c r="B15" s="20"/>
      <c r="C15" s="21"/>
      <c r="D15" s="20"/>
      <c r="E15" s="21"/>
      <c r="F15" s="22"/>
      <c r="G15" s="22"/>
      <c r="H15" s="34" t="str">
        <f t="shared" si="0"/>
        <v/>
      </c>
      <c r="I15" s="34" t="str">
        <f t="shared" si="1"/>
        <v/>
      </c>
      <c r="J15" s="34" t="str">
        <f t="shared" si="2"/>
        <v/>
      </c>
      <c r="K15" s="34" t="str">
        <f t="shared" si="3"/>
        <v/>
      </c>
      <c r="L15" s="26" t="str">
        <f t="shared" si="4"/>
        <v/>
      </c>
      <c r="M15" s="32"/>
      <c r="N15" s="190"/>
      <c r="O15" s="190"/>
      <c r="P15" s="190"/>
      <c r="Q15" s="190"/>
      <c r="R15" s="23"/>
    </row>
    <row r="16" spans="1:22">
      <c r="A16" s="27">
        <f t="shared" ca="1" si="5"/>
        <v>45875</v>
      </c>
      <c r="B16" s="20"/>
      <c r="C16" s="21"/>
      <c r="D16" s="20"/>
      <c r="E16" s="21"/>
      <c r="F16" s="22"/>
      <c r="G16" s="22"/>
      <c r="H16" s="34" t="str">
        <f t="shared" si="0"/>
        <v/>
      </c>
      <c r="I16" s="34" t="str">
        <f t="shared" si="1"/>
        <v/>
      </c>
      <c r="J16" s="34" t="str">
        <f t="shared" si="2"/>
        <v/>
      </c>
      <c r="K16" s="34" t="str">
        <f t="shared" si="3"/>
        <v/>
      </c>
      <c r="L16" s="26" t="str">
        <f t="shared" si="4"/>
        <v/>
      </c>
      <c r="M16" s="32"/>
      <c r="N16" s="190"/>
      <c r="O16" s="190"/>
      <c r="P16" s="190"/>
      <c r="Q16" s="190"/>
      <c r="R16" s="23"/>
    </row>
    <row r="17" spans="1:18">
      <c r="A17" s="27">
        <f t="shared" ca="1" si="5"/>
        <v>45876</v>
      </c>
      <c r="B17" s="20"/>
      <c r="C17" s="21"/>
      <c r="D17" s="20"/>
      <c r="E17" s="21"/>
      <c r="F17" s="22"/>
      <c r="G17" s="22"/>
      <c r="H17" s="34" t="str">
        <f t="shared" si="0"/>
        <v/>
      </c>
      <c r="I17" s="34" t="str">
        <f t="shared" si="1"/>
        <v/>
      </c>
      <c r="J17" s="34" t="str">
        <f t="shared" si="2"/>
        <v/>
      </c>
      <c r="K17" s="34" t="str">
        <f t="shared" si="3"/>
        <v/>
      </c>
      <c r="L17" s="26" t="str">
        <f t="shared" si="4"/>
        <v/>
      </c>
      <c r="M17" s="32"/>
      <c r="N17" s="190"/>
      <c r="O17" s="190"/>
      <c r="P17" s="190"/>
      <c r="Q17" s="190"/>
      <c r="R17" s="23"/>
    </row>
    <row r="18" spans="1:18">
      <c r="A18" s="27">
        <f t="shared" ca="1" si="5"/>
        <v>45877</v>
      </c>
      <c r="B18" s="20"/>
      <c r="C18" s="21"/>
      <c r="D18" s="20"/>
      <c r="E18" s="21"/>
      <c r="F18" s="22"/>
      <c r="G18" s="22"/>
      <c r="H18" s="34" t="str">
        <f t="shared" si="0"/>
        <v/>
      </c>
      <c r="I18" s="34" t="str">
        <f t="shared" si="1"/>
        <v/>
      </c>
      <c r="J18" s="34" t="str">
        <f t="shared" si="2"/>
        <v/>
      </c>
      <c r="K18" s="34" t="str">
        <f t="shared" si="3"/>
        <v/>
      </c>
      <c r="L18" s="26" t="str">
        <f t="shared" si="4"/>
        <v/>
      </c>
      <c r="M18" s="32"/>
      <c r="N18" s="190"/>
      <c r="O18" s="190"/>
      <c r="P18" s="190"/>
      <c r="Q18" s="190"/>
      <c r="R18" s="23"/>
    </row>
    <row r="19" spans="1:18">
      <c r="A19" s="27">
        <f t="shared" ca="1" si="5"/>
        <v>45878</v>
      </c>
      <c r="B19" s="20"/>
      <c r="C19" s="21"/>
      <c r="D19" s="20"/>
      <c r="E19" s="21"/>
      <c r="F19" s="22"/>
      <c r="G19" s="22"/>
      <c r="H19" s="34" t="str">
        <f t="shared" si="0"/>
        <v/>
      </c>
      <c r="I19" s="34" t="str">
        <f t="shared" si="1"/>
        <v/>
      </c>
      <c r="J19" s="34" t="str">
        <f t="shared" si="2"/>
        <v/>
      </c>
      <c r="K19" s="34" t="str">
        <f t="shared" si="3"/>
        <v/>
      </c>
      <c r="L19" s="26" t="str">
        <f t="shared" si="4"/>
        <v/>
      </c>
      <c r="M19" s="32"/>
      <c r="N19" s="190"/>
      <c r="O19" s="190"/>
      <c r="P19" s="190"/>
      <c r="Q19" s="190"/>
      <c r="R19" s="23"/>
    </row>
    <row r="20" spans="1:18">
      <c r="A20" s="27">
        <f t="shared" ca="1" si="5"/>
        <v>45879</v>
      </c>
      <c r="B20" s="20"/>
      <c r="C20" s="21"/>
      <c r="D20" s="20"/>
      <c r="E20" s="21"/>
      <c r="F20" s="22"/>
      <c r="G20" s="22"/>
      <c r="H20" s="34" t="str">
        <f t="shared" si="0"/>
        <v/>
      </c>
      <c r="I20" s="34" t="str">
        <f t="shared" si="1"/>
        <v/>
      </c>
      <c r="J20" s="34" t="str">
        <f t="shared" si="2"/>
        <v/>
      </c>
      <c r="K20" s="34" t="str">
        <f t="shared" si="3"/>
        <v/>
      </c>
      <c r="L20" s="26" t="str">
        <f t="shared" si="4"/>
        <v/>
      </c>
      <c r="M20" s="32"/>
      <c r="N20" s="190"/>
      <c r="O20" s="190"/>
      <c r="P20" s="190"/>
      <c r="Q20" s="190"/>
      <c r="R20" s="23"/>
    </row>
    <row r="21" spans="1:18">
      <c r="A21" s="27">
        <f t="shared" ca="1" si="5"/>
        <v>45880</v>
      </c>
      <c r="B21" s="20"/>
      <c r="C21" s="21"/>
      <c r="D21" s="20"/>
      <c r="E21" s="21"/>
      <c r="F21" s="22"/>
      <c r="G21" s="22"/>
      <c r="H21" s="34" t="str">
        <f t="shared" si="0"/>
        <v/>
      </c>
      <c r="I21" s="34" t="str">
        <f t="shared" si="1"/>
        <v/>
      </c>
      <c r="J21" s="34" t="str">
        <f t="shared" si="2"/>
        <v/>
      </c>
      <c r="K21" s="34" t="str">
        <f t="shared" si="3"/>
        <v/>
      </c>
      <c r="L21" s="26" t="str">
        <f t="shared" si="4"/>
        <v/>
      </c>
      <c r="M21" s="32"/>
      <c r="N21" s="190"/>
      <c r="O21" s="190"/>
      <c r="P21" s="190"/>
      <c r="Q21" s="190"/>
      <c r="R21" s="23"/>
    </row>
    <row r="22" spans="1:18">
      <c r="A22" s="27">
        <f t="shared" ca="1" si="5"/>
        <v>45881</v>
      </c>
      <c r="B22" s="20"/>
      <c r="C22" s="21"/>
      <c r="D22" s="20"/>
      <c r="E22" s="21"/>
      <c r="F22" s="22"/>
      <c r="G22" s="22"/>
      <c r="H22" s="34" t="str">
        <f t="shared" si="0"/>
        <v/>
      </c>
      <c r="I22" s="34" t="str">
        <f t="shared" si="1"/>
        <v/>
      </c>
      <c r="J22" s="34" t="str">
        <f t="shared" si="2"/>
        <v/>
      </c>
      <c r="K22" s="34" t="str">
        <f t="shared" si="3"/>
        <v/>
      </c>
      <c r="L22" s="26" t="str">
        <f t="shared" si="4"/>
        <v/>
      </c>
      <c r="M22" s="32"/>
      <c r="N22" s="190"/>
      <c r="O22" s="190"/>
      <c r="P22" s="190"/>
      <c r="Q22" s="190"/>
      <c r="R22" s="23"/>
    </row>
    <row r="23" spans="1:18">
      <c r="A23" s="27">
        <f t="shared" ca="1" si="5"/>
        <v>45882</v>
      </c>
      <c r="B23" s="20"/>
      <c r="C23" s="21"/>
      <c r="D23" s="20"/>
      <c r="E23" s="21"/>
      <c r="F23" s="22"/>
      <c r="G23" s="22"/>
      <c r="H23" s="34" t="str">
        <f t="shared" si="0"/>
        <v/>
      </c>
      <c r="I23" s="34" t="str">
        <f t="shared" si="1"/>
        <v/>
      </c>
      <c r="J23" s="34" t="str">
        <f t="shared" si="2"/>
        <v/>
      </c>
      <c r="K23" s="34" t="str">
        <f t="shared" si="3"/>
        <v/>
      </c>
      <c r="L23" s="26" t="str">
        <f t="shared" si="4"/>
        <v/>
      </c>
      <c r="M23" s="32"/>
      <c r="N23" s="190"/>
      <c r="O23" s="190"/>
      <c r="P23" s="190"/>
      <c r="Q23" s="190"/>
      <c r="R23" s="23"/>
    </row>
    <row r="24" spans="1:18">
      <c r="A24" s="27">
        <f t="shared" ca="1" si="5"/>
        <v>45883</v>
      </c>
      <c r="B24" s="20"/>
      <c r="C24" s="21"/>
      <c r="D24" s="20"/>
      <c r="E24" s="21"/>
      <c r="F24" s="22"/>
      <c r="G24" s="22"/>
      <c r="H24" s="34" t="str">
        <f t="shared" si="0"/>
        <v/>
      </c>
      <c r="I24" s="34" t="str">
        <f t="shared" si="1"/>
        <v/>
      </c>
      <c r="J24" s="34" t="str">
        <f t="shared" si="2"/>
        <v/>
      </c>
      <c r="K24" s="34" t="str">
        <f t="shared" si="3"/>
        <v/>
      </c>
      <c r="L24" s="26" t="str">
        <f t="shared" si="4"/>
        <v/>
      </c>
      <c r="M24" s="32"/>
      <c r="N24" s="190"/>
      <c r="O24" s="190"/>
      <c r="P24" s="190"/>
      <c r="Q24" s="190"/>
      <c r="R24" s="23"/>
    </row>
    <row r="25" spans="1:18">
      <c r="A25" s="27">
        <f t="shared" ca="1" si="5"/>
        <v>45884</v>
      </c>
      <c r="B25" s="20"/>
      <c r="C25" s="21"/>
      <c r="D25" s="20"/>
      <c r="E25" s="21"/>
      <c r="F25" s="22"/>
      <c r="G25" s="22"/>
      <c r="H25" s="34" t="str">
        <f t="shared" si="0"/>
        <v/>
      </c>
      <c r="I25" s="34" t="str">
        <f t="shared" si="1"/>
        <v/>
      </c>
      <c r="J25" s="34" t="str">
        <f t="shared" si="2"/>
        <v/>
      </c>
      <c r="K25" s="34" t="str">
        <f t="shared" si="3"/>
        <v/>
      </c>
      <c r="L25" s="26" t="str">
        <f t="shared" si="4"/>
        <v/>
      </c>
      <c r="M25" s="32"/>
      <c r="N25" s="190"/>
      <c r="O25" s="190"/>
      <c r="P25" s="190"/>
      <c r="Q25" s="190"/>
      <c r="R25" s="23"/>
    </row>
    <row r="26" spans="1:18">
      <c r="A26" s="27">
        <f t="shared" ca="1" si="5"/>
        <v>45885</v>
      </c>
      <c r="B26" s="20"/>
      <c r="C26" s="21"/>
      <c r="D26" s="20"/>
      <c r="E26" s="21"/>
      <c r="F26" s="22"/>
      <c r="G26" s="22"/>
      <c r="H26" s="34" t="str">
        <f t="shared" si="0"/>
        <v/>
      </c>
      <c r="I26" s="34" t="str">
        <f t="shared" si="1"/>
        <v/>
      </c>
      <c r="J26" s="34" t="str">
        <f t="shared" si="2"/>
        <v/>
      </c>
      <c r="K26" s="34" t="str">
        <f t="shared" si="3"/>
        <v/>
      </c>
      <c r="L26" s="26" t="str">
        <f t="shared" si="4"/>
        <v/>
      </c>
      <c r="M26" s="32"/>
      <c r="N26" s="190"/>
      <c r="O26" s="190"/>
      <c r="P26" s="190"/>
      <c r="Q26" s="190"/>
      <c r="R26" s="23"/>
    </row>
    <row r="27" spans="1:18">
      <c r="A27" s="27">
        <f t="shared" ca="1" si="5"/>
        <v>45886</v>
      </c>
      <c r="B27" s="20"/>
      <c r="C27" s="21"/>
      <c r="D27" s="20"/>
      <c r="E27" s="21"/>
      <c r="F27" s="22"/>
      <c r="G27" s="22"/>
      <c r="H27" s="34" t="str">
        <f t="shared" si="0"/>
        <v/>
      </c>
      <c r="I27" s="34" t="str">
        <f t="shared" si="1"/>
        <v/>
      </c>
      <c r="J27" s="34" t="str">
        <f t="shared" si="2"/>
        <v/>
      </c>
      <c r="K27" s="34" t="str">
        <f t="shared" si="3"/>
        <v/>
      </c>
      <c r="L27" s="26" t="str">
        <f t="shared" si="4"/>
        <v/>
      </c>
      <c r="M27" s="32"/>
      <c r="N27" s="190"/>
      <c r="O27" s="190"/>
      <c r="P27" s="190"/>
      <c r="Q27" s="190"/>
      <c r="R27" s="23"/>
    </row>
    <row r="28" spans="1:18">
      <c r="A28" s="27">
        <f t="shared" ca="1" si="5"/>
        <v>45887</v>
      </c>
      <c r="B28" s="20"/>
      <c r="C28" s="21"/>
      <c r="D28" s="20"/>
      <c r="E28" s="21"/>
      <c r="F28" s="22"/>
      <c r="G28" s="22"/>
      <c r="H28" s="34" t="str">
        <f t="shared" si="0"/>
        <v/>
      </c>
      <c r="I28" s="34" t="str">
        <f t="shared" si="1"/>
        <v/>
      </c>
      <c r="J28" s="34" t="str">
        <f t="shared" si="2"/>
        <v/>
      </c>
      <c r="K28" s="34" t="str">
        <f t="shared" si="3"/>
        <v/>
      </c>
      <c r="L28" s="26" t="str">
        <f t="shared" si="4"/>
        <v/>
      </c>
      <c r="M28" s="32"/>
      <c r="N28" s="190"/>
      <c r="O28" s="190"/>
      <c r="P28" s="190"/>
      <c r="Q28" s="190"/>
      <c r="R28" s="23"/>
    </row>
    <row r="29" spans="1:18">
      <c r="A29" s="27">
        <f t="shared" ca="1" si="5"/>
        <v>45888</v>
      </c>
      <c r="B29" s="20"/>
      <c r="C29" s="21"/>
      <c r="D29" s="20"/>
      <c r="E29" s="21"/>
      <c r="F29" s="22"/>
      <c r="G29" s="22"/>
      <c r="H29" s="34" t="str">
        <f t="shared" si="0"/>
        <v/>
      </c>
      <c r="I29" s="34" t="str">
        <f t="shared" si="1"/>
        <v/>
      </c>
      <c r="J29" s="34" t="str">
        <f t="shared" si="2"/>
        <v/>
      </c>
      <c r="K29" s="34" t="str">
        <f t="shared" si="3"/>
        <v/>
      </c>
      <c r="L29" s="26" t="str">
        <f t="shared" si="4"/>
        <v/>
      </c>
      <c r="M29" s="32"/>
      <c r="N29" s="190"/>
      <c r="O29" s="190"/>
      <c r="P29" s="190"/>
      <c r="Q29" s="190"/>
      <c r="R29" s="23"/>
    </row>
    <row r="30" spans="1:18">
      <c r="A30" s="27">
        <f t="shared" ca="1" si="5"/>
        <v>45889</v>
      </c>
      <c r="B30" s="20"/>
      <c r="C30" s="21"/>
      <c r="D30" s="20"/>
      <c r="E30" s="21"/>
      <c r="F30" s="22"/>
      <c r="G30" s="22"/>
      <c r="H30" s="34" t="str">
        <f t="shared" si="0"/>
        <v/>
      </c>
      <c r="I30" s="34" t="str">
        <f t="shared" si="1"/>
        <v/>
      </c>
      <c r="J30" s="34" t="str">
        <f t="shared" si="2"/>
        <v/>
      </c>
      <c r="K30" s="34" t="str">
        <f t="shared" si="3"/>
        <v/>
      </c>
      <c r="L30" s="26" t="str">
        <f t="shared" si="4"/>
        <v/>
      </c>
      <c r="M30" s="32"/>
      <c r="N30" s="190"/>
      <c r="O30" s="190"/>
      <c r="P30" s="190"/>
      <c r="Q30" s="190"/>
      <c r="R30" s="23"/>
    </row>
    <row r="31" spans="1:18">
      <c r="A31" s="27">
        <f t="shared" ca="1" si="5"/>
        <v>45890</v>
      </c>
      <c r="B31" s="20"/>
      <c r="C31" s="21"/>
      <c r="D31" s="20"/>
      <c r="E31" s="21"/>
      <c r="F31" s="22"/>
      <c r="G31" s="22"/>
      <c r="H31" s="34" t="str">
        <f t="shared" si="0"/>
        <v/>
      </c>
      <c r="I31" s="34" t="str">
        <f t="shared" si="1"/>
        <v/>
      </c>
      <c r="J31" s="34" t="str">
        <f t="shared" si="2"/>
        <v/>
      </c>
      <c r="K31" s="34" t="str">
        <f t="shared" si="3"/>
        <v/>
      </c>
      <c r="L31" s="26" t="str">
        <f t="shared" si="4"/>
        <v/>
      </c>
      <c r="M31" s="32"/>
      <c r="N31" s="190"/>
      <c r="O31" s="190"/>
      <c r="P31" s="190"/>
      <c r="Q31" s="190"/>
      <c r="R31" s="23"/>
    </row>
    <row r="32" spans="1:18">
      <c r="A32" s="27">
        <f t="shared" ca="1" si="5"/>
        <v>45891</v>
      </c>
      <c r="B32" s="20"/>
      <c r="C32" s="21"/>
      <c r="D32" s="20"/>
      <c r="E32" s="21"/>
      <c r="F32" s="22"/>
      <c r="G32" s="22"/>
      <c r="H32" s="34" t="str">
        <f t="shared" si="0"/>
        <v/>
      </c>
      <c r="I32" s="34" t="str">
        <f t="shared" si="1"/>
        <v/>
      </c>
      <c r="J32" s="34" t="str">
        <f t="shared" si="2"/>
        <v/>
      </c>
      <c r="K32" s="34" t="str">
        <f t="shared" si="3"/>
        <v/>
      </c>
      <c r="L32" s="26" t="str">
        <f t="shared" si="4"/>
        <v/>
      </c>
      <c r="M32" s="32"/>
      <c r="N32" s="190"/>
      <c r="O32" s="190"/>
      <c r="P32" s="190"/>
      <c r="Q32" s="190"/>
      <c r="R32" s="23"/>
    </row>
    <row r="33" spans="1:22">
      <c r="A33" s="27">
        <f t="shared" ca="1" si="5"/>
        <v>45892</v>
      </c>
      <c r="B33" s="20"/>
      <c r="C33" s="21"/>
      <c r="D33" s="20"/>
      <c r="E33" s="21"/>
      <c r="F33" s="22"/>
      <c r="G33" s="22"/>
      <c r="H33" s="34" t="str">
        <f t="shared" si="0"/>
        <v/>
      </c>
      <c r="I33" s="34" t="str">
        <f t="shared" si="1"/>
        <v/>
      </c>
      <c r="J33" s="34" t="str">
        <f t="shared" si="2"/>
        <v/>
      </c>
      <c r="K33" s="34" t="str">
        <f t="shared" si="3"/>
        <v/>
      </c>
      <c r="L33" s="26" t="str">
        <f t="shared" si="4"/>
        <v/>
      </c>
      <c r="M33" s="32"/>
      <c r="N33" s="190"/>
      <c r="O33" s="190"/>
      <c r="P33" s="190"/>
      <c r="Q33" s="190"/>
      <c r="R33" s="23"/>
    </row>
    <row r="34" spans="1:22">
      <c r="A34" s="27">
        <f t="shared" ca="1" si="5"/>
        <v>45893</v>
      </c>
      <c r="B34" s="20"/>
      <c r="C34" s="21"/>
      <c r="D34" s="20"/>
      <c r="E34" s="21"/>
      <c r="F34" s="22"/>
      <c r="G34" s="22"/>
      <c r="H34" s="34" t="str">
        <f t="shared" si="0"/>
        <v/>
      </c>
      <c r="I34" s="34" t="str">
        <f t="shared" si="1"/>
        <v/>
      </c>
      <c r="J34" s="34" t="str">
        <f t="shared" si="2"/>
        <v/>
      </c>
      <c r="K34" s="34" t="str">
        <f t="shared" si="3"/>
        <v/>
      </c>
      <c r="L34" s="26" t="str">
        <f t="shared" si="4"/>
        <v/>
      </c>
      <c r="M34" s="32"/>
      <c r="N34" s="190"/>
      <c r="O34" s="190"/>
      <c r="P34" s="190"/>
      <c r="Q34" s="190"/>
      <c r="R34" s="23"/>
    </row>
    <row r="35" spans="1:22">
      <c r="A35" s="27">
        <f t="shared" ca="1" si="5"/>
        <v>45894</v>
      </c>
      <c r="B35" s="20"/>
      <c r="C35" s="21"/>
      <c r="D35" s="20"/>
      <c r="E35" s="21"/>
      <c r="F35" s="22"/>
      <c r="G35" s="22"/>
      <c r="H35" s="34" t="str">
        <f t="shared" si="0"/>
        <v/>
      </c>
      <c r="I35" s="34" t="str">
        <f t="shared" si="1"/>
        <v/>
      </c>
      <c r="J35" s="34" t="str">
        <f t="shared" si="2"/>
        <v/>
      </c>
      <c r="K35" s="34" t="str">
        <f t="shared" si="3"/>
        <v/>
      </c>
      <c r="L35" s="26" t="str">
        <f t="shared" si="4"/>
        <v/>
      </c>
      <c r="M35" s="32"/>
      <c r="N35" s="190"/>
      <c r="O35" s="190"/>
      <c r="P35" s="190"/>
      <c r="Q35" s="190"/>
      <c r="R35" s="23"/>
    </row>
    <row r="36" spans="1:22">
      <c r="A36" s="27">
        <f t="shared" ca="1" si="5"/>
        <v>45895</v>
      </c>
      <c r="B36" s="20"/>
      <c r="C36" s="21"/>
      <c r="D36" s="20"/>
      <c r="E36" s="21"/>
      <c r="F36" s="22"/>
      <c r="G36" s="22"/>
      <c r="H36" s="34" t="str">
        <f t="shared" si="0"/>
        <v/>
      </c>
      <c r="I36" s="34" t="str">
        <f t="shared" si="1"/>
        <v/>
      </c>
      <c r="J36" s="34" t="str">
        <f t="shared" si="2"/>
        <v/>
      </c>
      <c r="K36" s="34" t="str">
        <f t="shared" si="3"/>
        <v/>
      </c>
      <c r="L36" s="26" t="str">
        <f t="shared" si="4"/>
        <v/>
      </c>
      <c r="M36" s="32"/>
      <c r="N36" s="190"/>
      <c r="O36" s="190"/>
      <c r="P36" s="190"/>
      <c r="Q36" s="190"/>
      <c r="R36" s="23"/>
    </row>
    <row r="37" spans="1:22">
      <c r="A37" s="27">
        <f t="shared" ca="1" si="5"/>
        <v>45896</v>
      </c>
      <c r="B37" s="20"/>
      <c r="C37" s="21"/>
      <c r="D37" s="20"/>
      <c r="E37" s="21"/>
      <c r="F37" s="22"/>
      <c r="G37" s="22"/>
      <c r="H37" s="34" t="str">
        <f t="shared" si="0"/>
        <v/>
      </c>
      <c r="I37" s="34" t="str">
        <f t="shared" si="1"/>
        <v/>
      </c>
      <c r="J37" s="34" t="str">
        <f t="shared" si="2"/>
        <v/>
      </c>
      <c r="K37" s="34" t="str">
        <f t="shared" si="3"/>
        <v/>
      </c>
      <c r="L37" s="26" t="str">
        <f t="shared" si="4"/>
        <v/>
      </c>
      <c r="M37" s="32"/>
      <c r="N37" s="190"/>
      <c r="O37" s="190"/>
      <c r="P37" s="190"/>
      <c r="Q37" s="190"/>
      <c r="R37" s="23"/>
    </row>
    <row r="38" spans="1:22">
      <c r="A38" s="27">
        <f t="shared" ca="1" si="5"/>
        <v>45897</v>
      </c>
      <c r="B38" s="20"/>
      <c r="C38" s="21"/>
      <c r="D38" s="20"/>
      <c r="E38" s="21"/>
      <c r="F38" s="22"/>
      <c r="G38" s="22"/>
      <c r="H38" s="34" t="str">
        <f t="shared" si="0"/>
        <v/>
      </c>
      <c r="I38" s="34" t="str">
        <f t="shared" si="1"/>
        <v/>
      </c>
      <c r="J38" s="34" t="str">
        <f t="shared" si="2"/>
        <v/>
      </c>
      <c r="K38" s="34" t="str">
        <f t="shared" si="3"/>
        <v/>
      </c>
      <c r="L38" s="26" t="str">
        <f t="shared" si="4"/>
        <v/>
      </c>
      <c r="M38" s="32"/>
      <c r="N38" s="190"/>
      <c r="O38" s="190"/>
      <c r="P38" s="190"/>
      <c r="Q38" s="190"/>
      <c r="R38" s="23"/>
    </row>
    <row r="39" spans="1:22">
      <c r="A39" s="27">
        <f t="shared" ca="1" si="5"/>
        <v>45898</v>
      </c>
      <c r="B39" s="20"/>
      <c r="C39" s="21"/>
      <c r="D39" s="20"/>
      <c r="E39" s="21"/>
      <c r="F39" s="22"/>
      <c r="G39" s="22"/>
      <c r="H39" s="34" t="str">
        <f t="shared" si="0"/>
        <v/>
      </c>
      <c r="I39" s="34" t="str">
        <f t="shared" si="1"/>
        <v/>
      </c>
      <c r="J39" s="34" t="str">
        <f t="shared" si="2"/>
        <v/>
      </c>
      <c r="K39" s="34" t="str">
        <f t="shared" si="3"/>
        <v/>
      </c>
      <c r="L39" s="26" t="str">
        <f t="shared" si="4"/>
        <v/>
      </c>
      <c r="M39" s="32"/>
      <c r="N39" s="190"/>
      <c r="O39" s="190"/>
      <c r="P39" s="190"/>
      <c r="Q39" s="190"/>
      <c r="R39" s="23"/>
    </row>
    <row r="40" spans="1:22">
      <c r="A40" s="27">
        <f t="shared" ca="1" si="5"/>
        <v>45899</v>
      </c>
      <c r="B40" s="20"/>
      <c r="C40" s="21"/>
      <c r="D40" s="20"/>
      <c r="E40" s="21"/>
      <c r="F40" s="22"/>
      <c r="G40" s="22"/>
      <c r="H40" s="34" t="str">
        <f t="shared" si="0"/>
        <v/>
      </c>
      <c r="I40" s="34" t="str">
        <f t="shared" si="1"/>
        <v/>
      </c>
      <c r="J40" s="34" t="str">
        <f t="shared" si="2"/>
        <v/>
      </c>
      <c r="K40" s="34" t="str">
        <f t="shared" si="3"/>
        <v/>
      </c>
      <c r="L40" s="26" t="str">
        <f t="shared" si="4"/>
        <v/>
      </c>
      <c r="M40" s="32"/>
      <c r="N40" s="190"/>
      <c r="O40" s="190"/>
      <c r="P40" s="190"/>
      <c r="Q40" s="190"/>
      <c r="R40" s="23"/>
    </row>
    <row r="41" spans="1:22">
      <c r="A41" s="27">
        <f t="shared" ca="1" si="5"/>
        <v>45900</v>
      </c>
      <c r="B41" s="20"/>
      <c r="C41" s="21"/>
      <c r="D41" s="20"/>
      <c r="E41" s="21"/>
      <c r="F41" s="22"/>
      <c r="G41" s="22"/>
      <c r="H41" s="34" t="str">
        <f t="shared" si="0"/>
        <v/>
      </c>
      <c r="I41" s="34" t="str">
        <f t="shared" si="1"/>
        <v/>
      </c>
      <c r="J41" s="34" t="str">
        <f t="shared" si="2"/>
        <v/>
      </c>
      <c r="K41" s="34" t="str">
        <f t="shared" si="3"/>
        <v/>
      </c>
      <c r="L41" s="26" t="str">
        <f t="shared" si="4"/>
        <v/>
      </c>
      <c r="M41" s="32"/>
      <c r="N41" s="190"/>
      <c r="O41" s="190"/>
      <c r="P41" s="190"/>
      <c r="Q41" s="190"/>
      <c r="R41" s="23"/>
    </row>
    <row r="42" spans="1:22">
      <c r="A42" s="5" t="s">
        <v>11</v>
      </c>
      <c r="B42" s="191"/>
      <c r="C42" s="192"/>
      <c r="D42" s="191"/>
      <c r="E42" s="192"/>
      <c r="F42" s="26" t="str">
        <f t="shared" ref="F42:K42" si="6">IF(SUM(F11:F41)=0,"",SUM(F11:F41))</f>
        <v/>
      </c>
      <c r="G42" s="26" t="str">
        <f t="shared" si="6"/>
        <v/>
      </c>
      <c r="H42" s="26" t="str">
        <f t="shared" si="6"/>
        <v/>
      </c>
      <c r="I42" s="26" t="str">
        <f t="shared" si="6"/>
        <v/>
      </c>
      <c r="J42" s="26" t="str">
        <f t="shared" si="6"/>
        <v/>
      </c>
      <c r="K42" s="26" t="str">
        <f t="shared" si="6"/>
        <v/>
      </c>
      <c r="L42" s="26" t="str">
        <f>IF(SUM($L11:$L41)=0,"",SUM($L11:$L41))</f>
        <v/>
      </c>
      <c r="M42" s="33"/>
      <c r="N42" s="193"/>
      <c r="O42" s="193"/>
      <c r="P42" s="193"/>
      <c r="Q42" s="193"/>
      <c r="R42" s="6"/>
    </row>
    <row r="44" spans="1:22" ht="27" customHeight="1">
      <c r="A44" s="194" t="s">
        <v>22</v>
      </c>
      <c r="B44" s="189" t="s">
        <v>103</v>
      </c>
      <c r="C44" s="189"/>
      <c r="D44" s="189"/>
      <c r="E44" s="189"/>
      <c r="F44" s="189" t="s">
        <v>23</v>
      </c>
      <c r="G44" s="189"/>
      <c r="H44" s="189" t="s">
        <v>88</v>
      </c>
      <c r="I44" s="189"/>
      <c r="J44" s="189"/>
      <c r="K44" s="189"/>
      <c r="L44" s="189" t="s">
        <v>87</v>
      </c>
      <c r="M44" s="195" t="s">
        <v>96</v>
      </c>
      <c r="N44" s="194" t="s">
        <v>25</v>
      </c>
      <c r="O44" s="194"/>
      <c r="P44" s="194"/>
      <c r="Q44" s="194"/>
      <c r="R44" s="189" t="s">
        <v>100</v>
      </c>
    </row>
    <row r="45" spans="1:22" ht="14.25" customHeight="1">
      <c r="A45" s="194"/>
      <c r="B45" s="189" t="s">
        <v>82</v>
      </c>
      <c r="C45" s="189"/>
      <c r="D45" s="189" t="s">
        <v>84</v>
      </c>
      <c r="E45" s="189"/>
      <c r="F45" s="189"/>
      <c r="G45" s="189"/>
      <c r="H45" s="189" t="s">
        <v>90</v>
      </c>
      <c r="I45" s="189"/>
      <c r="J45" s="189" t="s">
        <v>89</v>
      </c>
      <c r="K45" s="189"/>
      <c r="L45" s="189"/>
      <c r="M45" s="196"/>
      <c r="N45" s="194"/>
      <c r="O45" s="194"/>
      <c r="P45" s="194"/>
      <c r="Q45" s="194"/>
      <c r="R45" s="189"/>
    </row>
    <row r="46" spans="1:22">
      <c r="A46" s="194"/>
      <c r="B46" s="43" t="s">
        <v>26</v>
      </c>
      <c r="C46" s="43" t="s">
        <v>27</v>
      </c>
      <c r="D46" s="43" t="s">
        <v>26</v>
      </c>
      <c r="E46" s="43" t="s">
        <v>27</v>
      </c>
      <c r="F46" s="44" t="s">
        <v>85</v>
      </c>
      <c r="G46" s="44" t="s">
        <v>86</v>
      </c>
      <c r="H46" s="44" t="s">
        <v>81</v>
      </c>
      <c r="I46" s="44" t="s">
        <v>83</v>
      </c>
      <c r="J46" s="44" t="s">
        <v>81</v>
      </c>
      <c r="K46" s="44" t="s">
        <v>95</v>
      </c>
      <c r="L46" s="189"/>
      <c r="M46" s="197"/>
      <c r="N46" s="194"/>
      <c r="O46" s="194"/>
      <c r="P46" s="194"/>
      <c r="Q46" s="194"/>
      <c r="R46" s="194"/>
    </row>
    <row r="47" spans="1:22">
      <c r="A47" s="27" cm="1">
        <f t="array" aca="1" ref="A47" ca="1">DATE("2025","8"+1,IFERROR(INDIRECT(T1),"1"))</f>
        <v>45901</v>
      </c>
      <c r="B47" s="20"/>
      <c r="C47" s="21"/>
      <c r="D47" s="20"/>
      <c r="E47" s="21"/>
      <c r="F47" s="22"/>
      <c r="G47" s="22"/>
      <c r="H47" s="34" t="str">
        <f>IF(OR(B47="",LEFT(M47,1)="✓"),"",C47-B47-F47)</f>
        <v/>
      </c>
      <c r="I47" s="34" t="str">
        <f>IF(OR(D47="",LEFT(M47,1)="✓"),"",E47-D47-G47)</f>
        <v/>
      </c>
      <c r="J47" s="34" t="str">
        <f>IF(AND(B47&lt;&gt;"",M47="✓所定"),C47-B47-F47,"")</f>
        <v/>
      </c>
      <c r="K47" s="34" t="str">
        <f>IF(AND(B47&lt;&gt;"",M47="✓法定"),C47-B47-F47,"")</f>
        <v/>
      </c>
      <c r="L47" s="26" t="str">
        <f>IF(AND($B47="",$D47=""),"",($C47-$B47-$F47)+($E47-$D47-$G47))</f>
        <v/>
      </c>
      <c r="M47" s="32"/>
      <c r="N47" s="190"/>
      <c r="O47" s="190"/>
      <c r="P47" s="190"/>
      <c r="Q47" s="190"/>
      <c r="R47" s="23"/>
      <c r="V47" s="1" t="s">
        <v>171</v>
      </c>
    </row>
    <row r="48" spans="1:22">
      <c r="A48" s="27">
        <f ca="1">A47+1</f>
        <v>45902</v>
      </c>
      <c r="B48" s="20"/>
      <c r="C48" s="21"/>
      <c r="D48" s="20"/>
      <c r="E48" s="21"/>
      <c r="F48" s="22"/>
      <c r="G48" s="22"/>
      <c r="H48" s="34" t="str">
        <f t="shared" ref="H48:H77" si="7">IF(OR(B48="",LEFT(M48,1)="✓"),"",C48-B48-F48)</f>
        <v/>
      </c>
      <c r="I48" s="34" t="str">
        <f t="shared" ref="I48:I77" si="8">IF(OR(D48="",LEFT(M48,1)="✓"),"",E48-D48-G48)</f>
        <v/>
      </c>
      <c r="J48" s="34" t="str">
        <f t="shared" ref="J48:J77" si="9">IF(AND(B48&lt;&gt;"",M48="✓所定"),C48-B48-F48,"")</f>
        <v/>
      </c>
      <c r="K48" s="34" t="str">
        <f t="shared" ref="K48:K77" si="10">IF(AND(B48&lt;&gt;"",M48="✓法定"),C48-B48-F48,"")</f>
        <v/>
      </c>
      <c r="L48" s="26" t="str">
        <f t="shared" ref="L48:L75" si="11">IF(AND($B48="",$D48=""),"",($C48-$B48-$F48)+($E48-$D48-$G48))</f>
        <v/>
      </c>
      <c r="M48" s="32"/>
      <c r="N48" s="190"/>
      <c r="O48" s="190"/>
      <c r="P48" s="190"/>
      <c r="Q48" s="190"/>
      <c r="R48" s="23"/>
      <c r="V48" s="1" t="s">
        <v>172</v>
      </c>
    </row>
    <row r="49" spans="1:18">
      <c r="A49" s="27">
        <f t="shared" ref="A49:A77" ca="1" si="12">A48+1</f>
        <v>45903</v>
      </c>
      <c r="B49" s="20"/>
      <c r="C49" s="21"/>
      <c r="D49" s="20"/>
      <c r="E49" s="21"/>
      <c r="F49" s="22"/>
      <c r="G49" s="22"/>
      <c r="H49" s="34" t="str">
        <f t="shared" si="7"/>
        <v/>
      </c>
      <c r="I49" s="34" t="str">
        <f t="shared" si="8"/>
        <v/>
      </c>
      <c r="J49" s="34" t="str">
        <f t="shared" si="9"/>
        <v/>
      </c>
      <c r="K49" s="34" t="str">
        <f t="shared" si="10"/>
        <v/>
      </c>
      <c r="L49" s="26" t="str">
        <f t="shared" si="11"/>
        <v/>
      </c>
      <c r="M49" s="32"/>
      <c r="N49" s="190"/>
      <c r="O49" s="190"/>
      <c r="P49" s="190"/>
      <c r="Q49" s="190"/>
      <c r="R49" s="23"/>
    </row>
    <row r="50" spans="1:18">
      <c r="A50" s="27">
        <f t="shared" ca="1" si="12"/>
        <v>45904</v>
      </c>
      <c r="B50" s="20"/>
      <c r="C50" s="21"/>
      <c r="D50" s="20"/>
      <c r="E50" s="21"/>
      <c r="F50" s="22"/>
      <c r="G50" s="22"/>
      <c r="H50" s="34" t="str">
        <f t="shared" si="7"/>
        <v/>
      </c>
      <c r="I50" s="34" t="str">
        <f t="shared" si="8"/>
        <v/>
      </c>
      <c r="J50" s="34" t="str">
        <f t="shared" si="9"/>
        <v/>
      </c>
      <c r="K50" s="34" t="str">
        <f t="shared" si="10"/>
        <v/>
      </c>
      <c r="L50" s="26" t="str">
        <f t="shared" si="11"/>
        <v/>
      </c>
      <c r="M50" s="32"/>
      <c r="N50" s="190"/>
      <c r="O50" s="190"/>
      <c r="P50" s="190"/>
      <c r="Q50" s="190"/>
      <c r="R50" s="23"/>
    </row>
    <row r="51" spans="1:18">
      <c r="A51" s="27">
        <f t="shared" ca="1" si="12"/>
        <v>45905</v>
      </c>
      <c r="B51" s="20"/>
      <c r="C51" s="21"/>
      <c r="D51" s="20"/>
      <c r="E51" s="21"/>
      <c r="F51" s="22"/>
      <c r="G51" s="22"/>
      <c r="H51" s="34" t="str">
        <f t="shared" si="7"/>
        <v/>
      </c>
      <c r="I51" s="34" t="str">
        <f t="shared" si="8"/>
        <v/>
      </c>
      <c r="J51" s="34" t="str">
        <f t="shared" si="9"/>
        <v/>
      </c>
      <c r="K51" s="34" t="str">
        <f t="shared" si="10"/>
        <v/>
      </c>
      <c r="L51" s="26" t="str">
        <f t="shared" si="11"/>
        <v/>
      </c>
      <c r="M51" s="32"/>
      <c r="N51" s="190"/>
      <c r="O51" s="190"/>
      <c r="P51" s="190"/>
      <c r="Q51" s="190"/>
      <c r="R51" s="23"/>
    </row>
    <row r="52" spans="1:18">
      <c r="A52" s="27">
        <f t="shared" ca="1" si="12"/>
        <v>45906</v>
      </c>
      <c r="B52" s="20"/>
      <c r="C52" s="21"/>
      <c r="D52" s="20"/>
      <c r="E52" s="21"/>
      <c r="F52" s="22"/>
      <c r="G52" s="22"/>
      <c r="H52" s="34" t="str">
        <f t="shared" si="7"/>
        <v/>
      </c>
      <c r="I52" s="34" t="str">
        <f t="shared" si="8"/>
        <v/>
      </c>
      <c r="J52" s="34" t="str">
        <f t="shared" si="9"/>
        <v/>
      </c>
      <c r="K52" s="34" t="str">
        <f t="shared" si="10"/>
        <v/>
      </c>
      <c r="L52" s="26" t="str">
        <f t="shared" si="11"/>
        <v/>
      </c>
      <c r="M52" s="32"/>
      <c r="N52" s="190"/>
      <c r="O52" s="190"/>
      <c r="P52" s="190"/>
      <c r="Q52" s="190"/>
      <c r="R52" s="23"/>
    </row>
    <row r="53" spans="1:18">
      <c r="A53" s="27">
        <f t="shared" ca="1" si="12"/>
        <v>45907</v>
      </c>
      <c r="B53" s="20"/>
      <c r="C53" s="21"/>
      <c r="D53" s="20"/>
      <c r="E53" s="21"/>
      <c r="F53" s="22"/>
      <c r="G53" s="22"/>
      <c r="H53" s="34" t="str">
        <f t="shared" si="7"/>
        <v/>
      </c>
      <c r="I53" s="34" t="str">
        <f t="shared" si="8"/>
        <v/>
      </c>
      <c r="J53" s="34" t="str">
        <f t="shared" si="9"/>
        <v/>
      </c>
      <c r="K53" s="34" t="str">
        <f t="shared" si="10"/>
        <v/>
      </c>
      <c r="L53" s="26" t="str">
        <f t="shared" si="11"/>
        <v/>
      </c>
      <c r="M53" s="32"/>
      <c r="N53" s="190"/>
      <c r="O53" s="190"/>
      <c r="P53" s="190"/>
      <c r="Q53" s="190"/>
      <c r="R53" s="23"/>
    </row>
    <row r="54" spans="1:18">
      <c r="A54" s="27">
        <f t="shared" ca="1" si="12"/>
        <v>45908</v>
      </c>
      <c r="B54" s="20"/>
      <c r="C54" s="21"/>
      <c r="D54" s="20"/>
      <c r="E54" s="21"/>
      <c r="F54" s="22"/>
      <c r="G54" s="22"/>
      <c r="H54" s="34" t="str">
        <f t="shared" si="7"/>
        <v/>
      </c>
      <c r="I54" s="34" t="str">
        <f t="shared" si="8"/>
        <v/>
      </c>
      <c r="J54" s="34" t="str">
        <f t="shared" si="9"/>
        <v/>
      </c>
      <c r="K54" s="34" t="str">
        <f t="shared" si="10"/>
        <v/>
      </c>
      <c r="L54" s="26" t="str">
        <f t="shared" si="11"/>
        <v/>
      </c>
      <c r="M54" s="32"/>
      <c r="N54" s="190"/>
      <c r="O54" s="190"/>
      <c r="P54" s="190"/>
      <c r="Q54" s="190"/>
      <c r="R54" s="23"/>
    </row>
    <row r="55" spans="1:18">
      <c r="A55" s="27">
        <f t="shared" ca="1" si="12"/>
        <v>45909</v>
      </c>
      <c r="B55" s="20"/>
      <c r="C55" s="21"/>
      <c r="D55" s="20"/>
      <c r="E55" s="21"/>
      <c r="F55" s="22"/>
      <c r="G55" s="22"/>
      <c r="H55" s="34" t="str">
        <f t="shared" si="7"/>
        <v/>
      </c>
      <c r="I55" s="34" t="str">
        <f t="shared" si="8"/>
        <v/>
      </c>
      <c r="J55" s="34" t="str">
        <f t="shared" si="9"/>
        <v/>
      </c>
      <c r="K55" s="34" t="str">
        <f t="shared" si="10"/>
        <v/>
      </c>
      <c r="L55" s="26" t="str">
        <f t="shared" si="11"/>
        <v/>
      </c>
      <c r="M55" s="32"/>
      <c r="N55" s="190"/>
      <c r="O55" s="190"/>
      <c r="P55" s="190"/>
      <c r="Q55" s="190"/>
      <c r="R55" s="23"/>
    </row>
    <row r="56" spans="1:18">
      <c r="A56" s="27">
        <f t="shared" ca="1" si="12"/>
        <v>45910</v>
      </c>
      <c r="B56" s="20"/>
      <c r="C56" s="21"/>
      <c r="D56" s="20"/>
      <c r="E56" s="21"/>
      <c r="F56" s="22"/>
      <c r="G56" s="22"/>
      <c r="H56" s="34" t="str">
        <f t="shared" si="7"/>
        <v/>
      </c>
      <c r="I56" s="34" t="str">
        <f t="shared" si="8"/>
        <v/>
      </c>
      <c r="J56" s="34" t="str">
        <f t="shared" si="9"/>
        <v/>
      </c>
      <c r="K56" s="34" t="str">
        <f t="shared" si="10"/>
        <v/>
      </c>
      <c r="L56" s="26" t="str">
        <f t="shared" si="11"/>
        <v/>
      </c>
      <c r="M56" s="32"/>
      <c r="N56" s="190"/>
      <c r="O56" s="190"/>
      <c r="P56" s="190"/>
      <c r="Q56" s="190"/>
      <c r="R56" s="23"/>
    </row>
    <row r="57" spans="1:18">
      <c r="A57" s="27">
        <f t="shared" ca="1" si="12"/>
        <v>45911</v>
      </c>
      <c r="B57" s="20"/>
      <c r="C57" s="21"/>
      <c r="D57" s="20"/>
      <c r="E57" s="21"/>
      <c r="F57" s="22"/>
      <c r="G57" s="22"/>
      <c r="H57" s="34" t="str">
        <f t="shared" si="7"/>
        <v/>
      </c>
      <c r="I57" s="34" t="str">
        <f t="shared" si="8"/>
        <v/>
      </c>
      <c r="J57" s="34" t="str">
        <f t="shared" si="9"/>
        <v/>
      </c>
      <c r="K57" s="34" t="str">
        <f t="shared" si="10"/>
        <v/>
      </c>
      <c r="L57" s="26" t="str">
        <f t="shared" si="11"/>
        <v/>
      </c>
      <c r="M57" s="32"/>
      <c r="N57" s="190"/>
      <c r="O57" s="190"/>
      <c r="P57" s="190"/>
      <c r="Q57" s="190"/>
      <c r="R57" s="23"/>
    </row>
    <row r="58" spans="1:18">
      <c r="A58" s="27">
        <f t="shared" ca="1" si="12"/>
        <v>45912</v>
      </c>
      <c r="B58" s="20"/>
      <c r="C58" s="21"/>
      <c r="D58" s="20"/>
      <c r="E58" s="21"/>
      <c r="F58" s="22"/>
      <c r="G58" s="22"/>
      <c r="H58" s="34" t="str">
        <f t="shared" si="7"/>
        <v/>
      </c>
      <c r="I58" s="34" t="str">
        <f t="shared" si="8"/>
        <v/>
      </c>
      <c r="J58" s="34" t="str">
        <f t="shared" si="9"/>
        <v/>
      </c>
      <c r="K58" s="34" t="str">
        <f t="shared" si="10"/>
        <v/>
      </c>
      <c r="L58" s="26" t="str">
        <f t="shared" si="11"/>
        <v/>
      </c>
      <c r="M58" s="32"/>
      <c r="N58" s="190"/>
      <c r="O58" s="190"/>
      <c r="P58" s="190"/>
      <c r="Q58" s="190"/>
      <c r="R58" s="23"/>
    </row>
    <row r="59" spans="1:18">
      <c r="A59" s="27">
        <f t="shared" ca="1" si="12"/>
        <v>45913</v>
      </c>
      <c r="B59" s="20"/>
      <c r="C59" s="21"/>
      <c r="D59" s="20"/>
      <c r="E59" s="21"/>
      <c r="F59" s="22"/>
      <c r="G59" s="22"/>
      <c r="H59" s="34" t="str">
        <f t="shared" si="7"/>
        <v/>
      </c>
      <c r="I59" s="34" t="str">
        <f t="shared" si="8"/>
        <v/>
      </c>
      <c r="J59" s="34" t="str">
        <f t="shared" si="9"/>
        <v/>
      </c>
      <c r="K59" s="34" t="str">
        <f t="shared" si="10"/>
        <v/>
      </c>
      <c r="L59" s="26" t="str">
        <f t="shared" si="11"/>
        <v/>
      </c>
      <c r="M59" s="32"/>
      <c r="N59" s="190"/>
      <c r="O59" s="190"/>
      <c r="P59" s="190"/>
      <c r="Q59" s="190"/>
      <c r="R59" s="23"/>
    </row>
    <row r="60" spans="1:18">
      <c r="A60" s="27">
        <f t="shared" ca="1" si="12"/>
        <v>45914</v>
      </c>
      <c r="B60" s="20"/>
      <c r="C60" s="21"/>
      <c r="D60" s="20"/>
      <c r="E60" s="21"/>
      <c r="F60" s="22"/>
      <c r="G60" s="22"/>
      <c r="H60" s="34" t="str">
        <f t="shared" si="7"/>
        <v/>
      </c>
      <c r="I60" s="34" t="str">
        <f t="shared" si="8"/>
        <v/>
      </c>
      <c r="J60" s="34" t="str">
        <f t="shared" si="9"/>
        <v/>
      </c>
      <c r="K60" s="34" t="str">
        <f t="shared" si="10"/>
        <v/>
      </c>
      <c r="L60" s="26" t="str">
        <f t="shared" si="11"/>
        <v/>
      </c>
      <c r="M60" s="32"/>
      <c r="N60" s="190"/>
      <c r="O60" s="190"/>
      <c r="P60" s="190"/>
      <c r="Q60" s="190"/>
      <c r="R60" s="23"/>
    </row>
    <row r="61" spans="1:18">
      <c r="A61" s="27">
        <f t="shared" ca="1" si="12"/>
        <v>45915</v>
      </c>
      <c r="B61" s="20"/>
      <c r="C61" s="21"/>
      <c r="D61" s="20"/>
      <c r="E61" s="21"/>
      <c r="F61" s="22"/>
      <c r="G61" s="22"/>
      <c r="H61" s="34" t="str">
        <f t="shared" si="7"/>
        <v/>
      </c>
      <c r="I61" s="34" t="str">
        <f t="shared" si="8"/>
        <v/>
      </c>
      <c r="J61" s="34" t="str">
        <f t="shared" si="9"/>
        <v/>
      </c>
      <c r="K61" s="34" t="str">
        <f t="shared" si="10"/>
        <v/>
      </c>
      <c r="L61" s="26" t="str">
        <f t="shared" si="11"/>
        <v/>
      </c>
      <c r="M61" s="32"/>
      <c r="N61" s="190"/>
      <c r="O61" s="190"/>
      <c r="P61" s="190"/>
      <c r="Q61" s="190"/>
      <c r="R61" s="23"/>
    </row>
    <row r="62" spans="1:18">
      <c r="A62" s="27">
        <f t="shared" ca="1" si="12"/>
        <v>45916</v>
      </c>
      <c r="B62" s="20"/>
      <c r="C62" s="21"/>
      <c r="D62" s="20"/>
      <c r="E62" s="21"/>
      <c r="F62" s="22"/>
      <c r="G62" s="22"/>
      <c r="H62" s="34" t="str">
        <f t="shared" si="7"/>
        <v/>
      </c>
      <c r="I62" s="34" t="str">
        <f t="shared" si="8"/>
        <v/>
      </c>
      <c r="J62" s="34" t="str">
        <f t="shared" si="9"/>
        <v/>
      </c>
      <c r="K62" s="34" t="str">
        <f t="shared" si="10"/>
        <v/>
      </c>
      <c r="L62" s="26" t="str">
        <f t="shared" si="11"/>
        <v/>
      </c>
      <c r="M62" s="32"/>
      <c r="N62" s="190"/>
      <c r="O62" s="190"/>
      <c r="P62" s="190"/>
      <c r="Q62" s="190"/>
      <c r="R62" s="23"/>
    </row>
    <row r="63" spans="1:18">
      <c r="A63" s="27">
        <f t="shared" ca="1" si="12"/>
        <v>45917</v>
      </c>
      <c r="B63" s="20"/>
      <c r="C63" s="21"/>
      <c r="D63" s="20"/>
      <c r="E63" s="21"/>
      <c r="F63" s="22"/>
      <c r="G63" s="22"/>
      <c r="H63" s="34" t="str">
        <f t="shared" si="7"/>
        <v/>
      </c>
      <c r="I63" s="34" t="str">
        <f t="shared" si="8"/>
        <v/>
      </c>
      <c r="J63" s="34" t="str">
        <f t="shared" si="9"/>
        <v/>
      </c>
      <c r="K63" s="34" t="str">
        <f t="shared" si="10"/>
        <v/>
      </c>
      <c r="L63" s="26" t="str">
        <f t="shared" si="11"/>
        <v/>
      </c>
      <c r="M63" s="32"/>
      <c r="N63" s="190"/>
      <c r="O63" s="190"/>
      <c r="P63" s="190"/>
      <c r="Q63" s="190"/>
      <c r="R63" s="23"/>
    </row>
    <row r="64" spans="1:18">
      <c r="A64" s="27">
        <f t="shared" ca="1" si="12"/>
        <v>45918</v>
      </c>
      <c r="B64" s="20"/>
      <c r="C64" s="21"/>
      <c r="D64" s="20"/>
      <c r="E64" s="21"/>
      <c r="F64" s="22"/>
      <c r="G64" s="22"/>
      <c r="H64" s="34" t="str">
        <f t="shared" si="7"/>
        <v/>
      </c>
      <c r="I64" s="34" t="str">
        <f t="shared" si="8"/>
        <v/>
      </c>
      <c r="J64" s="34" t="str">
        <f t="shared" si="9"/>
        <v/>
      </c>
      <c r="K64" s="34" t="str">
        <f t="shared" si="10"/>
        <v/>
      </c>
      <c r="L64" s="26" t="str">
        <f t="shared" si="11"/>
        <v/>
      </c>
      <c r="M64" s="32"/>
      <c r="N64" s="190"/>
      <c r="O64" s="190"/>
      <c r="P64" s="190"/>
      <c r="Q64" s="190"/>
      <c r="R64" s="23"/>
    </row>
    <row r="65" spans="1:18">
      <c r="A65" s="27">
        <f t="shared" ca="1" si="12"/>
        <v>45919</v>
      </c>
      <c r="B65" s="20"/>
      <c r="C65" s="21"/>
      <c r="D65" s="20"/>
      <c r="E65" s="21"/>
      <c r="F65" s="22"/>
      <c r="G65" s="22"/>
      <c r="H65" s="34" t="str">
        <f t="shared" si="7"/>
        <v/>
      </c>
      <c r="I65" s="34" t="str">
        <f t="shared" si="8"/>
        <v/>
      </c>
      <c r="J65" s="34" t="str">
        <f t="shared" si="9"/>
        <v/>
      </c>
      <c r="K65" s="34" t="str">
        <f t="shared" si="10"/>
        <v/>
      </c>
      <c r="L65" s="26" t="str">
        <f t="shared" si="11"/>
        <v/>
      </c>
      <c r="M65" s="32"/>
      <c r="N65" s="190"/>
      <c r="O65" s="190"/>
      <c r="P65" s="190"/>
      <c r="Q65" s="190"/>
      <c r="R65" s="23"/>
    </row>
    <row r="66" spans="1:18">
      <c r="A66" s="27">
        <f t="shared" ca="1" si="12"/>
        <v>45920</v>
      </c>
      <c r="B66" s="20"/>
      <c r="C66" s="21"/>
      <c r="D66" s="20"/>
      <c r="E66" s="21"/>
      <c r="F66" s="22"/>
      <c r="G66" s="22"/>
      <c r="H66" s="34" t="str">
        <f t="shared" si="7"/>
        <v/>
      </c>
      <c r="I66" s="34" t="str">
        <f t="shared" si="8"/>
        <v/>
      </c>
      <c r="J66" s="34" t="str">
        <f t="shared" si="9"/>
        <v/>
      </c>
      <c r="K66" s="34" t="str">
        <f t="shared" si="10"/>
        <v/>
      </c>
      <c r="L66" s="26" t="str">
        <f t="shared" si="11"/>
        <v/>
      </c>
      <c r="M66" s="32"/>
      <c r="N66" s="190"/>
      <c r="O66" s="190"/>
      <c r="P66" s="190"/>
      <c r="Q66" s="190"/>
      <c r="R66" s="23"/>
    </row>
    <row r="67" spans="1:18">
      <c r="A67" s="27">
        <f t="shared" ca="1" si="12"/>
        <v>45921</v>
      </c>
      <c r="B67" s="20"/>
      <c r="C67" s="21"/>
      <c r="D67" s="20"/>
      <c r="E67" s="21"/>
      <c r="F67" s="22"/>
      <c r="G67" s="22"/>
      <c r="H67" s="34" t="str">
        <f t="shared" si="7"/>
        <v/>
      </c>
      <c r="I67" s="34" t="str">
        <f t="shared" si="8"/>
        <v/>
      </c>
      <c r="J67" s="34" t="str">
        <f t="shared" si="9"/>
        <v/>
      </c>
      <c r="K67" s="34" t="str">
        <f t="shared" si="10"/>
        <v/>
      </c>
      <c r="L67" s="26" t="str">
        <f t="shared" si="11"/>
        <v/>
      </c>
      <c r="M67" s="32"/>
      <c r="N67" s="190"/>
      <c r="O67" s="190"/>
      <c r="P67" s="190"/>
      <c r="Q67" s="190"/>
      <c r="R67" s="23"/>
    </row>
    <row r="68" spans="1:18">
      <c r="A68" s="27">
        <f t="shared" ca="1" si="12"/>
        <v>45922</v>
      </c>
      <c r="B68" s="20"/>
      <c r="C68" s="21"/>
      <c r="D68" s="20"/>
      <c r="E68" s="21"/>
      <c r="F68" s="22"/>
      <c r="G68" s="22"/>
      <c r="H68" s="34" t="str">
        <f t="shared" si="7"/>
        <v/>
      </c>
      <c r="I68" s="34" t="str">
        <f t="shared" si="8"/>
        <v/>
      </c>
      <c r="J68" s="34" t="str">
        <f t="shared" si="9"/>
        <v/>
      </c>
      <c r="K68" s="34" t="str">
        <f t="shared" si="10"/>
        <v/>
      </c>
      <c r="L68" s="26" t="str">
        <f t="shared" si="11"/>
        <v/>
      </c>
      <c r="M68" s="32"/>
      <c r="N68" s="190"/>
      <c r="O68" s="190"/>
      <c r="P68" s="190"/>
      <c r="Q68" s="190"/>
      <c r="R68" s="23"/>
    </row>
    <row r="69" spans="1:18">
      <c r="A69" s="27">
        <f t="shared" ca="1" si="12"/>
        <v>45923</v>
      </c>
      <c r="B69" s="20"/>
      <c r="C69" s="21"/>
      <c r="D69" s="20"/>
      <c r="E69" s="21"/>
      <c r="F69" s="22"/>
      <c r="G69" s="22"/>
      <c r="H69" s="34" t="str">
        <f t="shared" si="7"/>
        <v/>
      </c>
      <c r="I69" s="34" t="str">
        <f t="shared" si="8"/>
        <v/>
      </c>
      <c r="J69" s="34" t="str">
        <f t="shared" si="9"/>
        <v/>
      </c>
      <c r="K69" s="34" t="str">
        <f t="shared" si="10"/>
        <v/>
      </c>
      <c r="L69" s="26" t="str">
        <f t="shared" si="11"/>
        <v/>
      </c>
      <c r="M69" s="32"/>
      <c r="N69" s="190"/>
      <c r="O69" s="190"/>
      <c r="P69" s="190"/>
      <c r="Q69" s="190"/>
      <c r="R69" s="23"/>
    </row>
    <row r="70" spans="1:18">
      <c r="A70" s="27">
        <f t="shared" ca="1" si="12"/>
        <v>45924</v>
      </c>
      <c r="B70" s="20"/>
      <c r="C70" s="21"/>
      <c r="D70" s="20"/>
      <c r="E70" s="21"/>
      <c r="F70" s="22"/>
      <c r="G70" s="22"/>
      <c r="H70" s="34" t="str">
        <f t="shared" si="7"/>
        <v/>
      </c>
      <c r="I70" s="34" t="str">
        <f t="shared" si="8"/>
        <v/>
      </c>
      <c r="J70" s="34" t="str">
        <f t="shared" si="9"/>
        <v/>
      </c>
      <c r="K70" s="34" t="str">
        <f t="shared" si="10"/>
        <v/>
      </c>
      <c r="L70" s="26" t="str">
        <f t="shared" si="11"/>
        <v/>
      </c>
      <c r="M70" s="32"/>
      <c r="N70" s="190"/>
      <c r="O70" s="190"/>
      <c r="P70" s="190"/>
      <c r="Q70" s="190"/>
      <c r="R70" s="23"/>
    </row>
    <row r="71" spans="1:18">
      <c r="A71" s="27">
        <f t="shared" ca="1" si="12"/>
        <v>45925</v>
      </c>
      <c r="B71" s="20"/>
      <c r="C71" s="21"/>
      <c r="D71" s="20"/>
      <c r="E71" s="21"/>
      <c r="F71" s="22"/>
      <c r="G71" s="22"/>
      <c r="H71" s="34" t="str">
        <f t="shared" si="7"/>
        <v/>
      </c>
      <c r="I71" s="34" t="str">
        <f t="shared" si="8"/>
        <v/>
      </c>
      <c r="J71" s="34" t="str">
        <f t="shared" si="9"/>
        <v/>
      </c>
      <c r="K71" s="34" t="str">
        <f t="shared" si="10"/>
        <v/>
      </c>
      <c r="L71" s="26" t="str">
        <f t="shared" si="11"/>
        <v/>
      </c>
      <c r="M71" s="32"/>
      <c r="N71" s="190"/>
      <c r="O71" s="190"/>
      <c r="P71" s="190"/>
      <c r="Q71" s="190"/>
      <c r="R71" s="23"/>
    </row>
    <row r="72" spans="1:18">
      <c r="A72" s="27">
        <f t="shared" ca="1" si="12"/>
        <v>45926</v>
      </c>
      <c r="B72" s="20"/>
      <c r="C72" s="21"/>
      <c r="D72" s="20"/>
      <c r="E72" s="21"/>
      <c r="F72" s="22"/>
      <c r="G72" s="22"/>
      <c r="H72" s="34" t="str">
        <f t="shared" si="7"/>
        <v/>
      </c>
      <c r="I72" s="34" t="str">
        <f t="shared" si="8"/>
        <v/>
      </c>
      <c r="J72" s="34" t="str">
        <f t="shared" si="9"/>
        <v/>
      </c>
      <c r="K72" s="34" t="str">
        <f t="shared" si="10"/>
        <v/>
      </c>
      <c r="L72" s="26" t="str">
        <f t="shared" si="11"/>
        <v/>
      </c>
      <c r="M72" s="32"/>
      <c r="N72" s="190"/>
      <c r="O72" s="190"/>
      <c r="P72" s="190"/>
      <c r="Q72" s="190"/>
      <c r="R72" s="23"/>
    </row>
    <row r="73" spans="1:18">
      <c r="A73" s="27">
        <f t="shared" ca="1" si="12"/>
        <v>45927</v>
      </c>
      <c r="B73" s="20"/>
      <c r="C73" s="21"/>
      <c r="D73" s="20"/>
      <c r="E73" s="21"/>
      <c r="F73" s="22"/>
      <c r="G73" s="22"/>
      <c r="H73" s="34" t="str">
        <f t="shared" si="7"/>
        <v/>
      </c>
      <c r="I73" s="34" t="str">
        <f t="shared" si="8"/>
        <v/>
      </c>
      <c r="J73" s="34" t="str">
        <f t="shared" si="9"/>
        <v/>
      </c>
      <c r="K73" s="34" t="str">
        <f t="shared" si="10"/>
        <v/>
      </c>
      <c r="L73" s="26" t="str">
        <f t="shared" si="11"/>
        <v/>
      </c>
      <c r="M73" s="32"/>
      <c r="N73" s="190"/>
      <c r="O73" s="190"/>
      <c r="P73" s="190"/>
      <c r="Q73" s="190"/>
      <c r="R73" s="23"/>
    </row>
    <row r="74" spans="1:18">
      <c r="A74" s="27">
        <f t="shared" ca="1" si="12"/>
        <v>45928</v>
      </c>
      <c r="B74" s="20"/>
      <c r="C74" s="21"/>
      <c r="D74" s="20"/>
      <c r="E74" s="21"/>
      <c r="F74" s="22"/>
      <c r="G74" s="22"/>
      <c r="H74" s="34" t="str">
        <f t="shared" si="7"/>
        <v/>
      </c>
      <c r="I74" s="34" t="str">
        <f t="shared" si="8"/>
        <v/>
      </c>
      <c r="J74" s="34" t="str">
        <f t="shared" si="9"/>
        <v/>
      </c>
      <c r="K74" s="34" t="str">
        <f t="shared" si="10"/>
        <v/>
      </c>
      <c r="L74" s="26" t="str">
        <f t="shared" si="11"/>
        <v/>
      </c>
      <c r="M74" s="32"/>
      <c r="N74" s="190"/>
      <c r="O74" s="190"/>
      <c r="P74" s="190"/>
      <c r="Q74" s="190"/>
      <c r="R74" s="23"/>
    </row>
    <row r="75" spans="1:18">
      <c r="A75" s="27">
        <f t="shared" ca="1" si="12"/>
        <v>45929</v>
      </c>
      <c r="B75" s="20"/>
      <c r="C75" s="21"/>
      <c r="D75" s="20"/>
      <c r="E75" s="21"/>
      <c r="F75" s="22"/>
      <c r="G75" s="22"/>
      <c r="H75" s="34" t="str">
        <f t="shared" si="7"/>
        <v/>
      </c>
      <c r="I75" s="34" t="str">
        <f t="shared" si="8"/>
        <v/>
      </c>
      <c r="J75" s="34" t="str">
        <f t="shared" si="9"/>
        <v/>
      </c>
      <c r="K75" s="34" t="str">
        <f t="shared" si="10"/>
        <v/>
      </c>
      <c r="L75" s="26" t="str">
        <f t="shared" si="11"/>
        <v/>
      </c>
      <c r="M75" s="32"/>
      <c r="N75" s="190"/>
      <c r="O75" s="190"/>
      <c r="P75" s="190"/>
      <c r="Q75" s="190"/>
      <c r="R75" s="23"/>
    </row>
    <row r="76" spans="1:18">
      <c r="A76" s="27">
        <f t="shared" ca="1" si="12"/>
        <v>45930</v>
      </c>
      <c r="B76" s="20"/>
      <c r="C76" s="21"/>
      <c r="D76" s="20"/>
      <c r="E76" s="21"/>
      <c r="F76" s="22"/>
      <c r="G76" s="22"/>
      <c r="H76" s="34" t="str">
        <f t="shared" si="7"/>
        <v/>
      </c>
      <c r="I76" s="34" t="str">
        <f t="shared" si="8"/>
        <v/>
      </c>
      <c r="J76" s="34" t="str">
        <f t="shared" si="9"/>
        <v/>
      </c>
      <c r="K76" s="34" t="str">
        <f t="shared" si="10"/>
        <v/>
      </c>
      <c r="L76" s="26" t="str">
        <f>IF(AND($B76="",$D76=""),"",($C76-$B76-$F76)+($E76-$D76-$G76))</f>
        <v/>
      </c>
      <c r="M76" s="32"/>
      <c r="N76" s="190"/>
      <c r="O76" s="190"/>
      <c r="P76" s="190"/>
      <c r="Q76" s="190"/>
      <c r="R76" s="23"/>
    </row>
    <row r="77" spans="1:18">
      <c r="A77" s="27">
        <f t="shared" ca="1" si="12"/>
        <v>45931</v>
      </c>
      <c r="B77" s="20"/>
      <c r="C77" s="21"/>
      <c r="D77" s="20"/>
      <c r="E77" s="21"/>
      <c r="F77" s="22"/>
      <c r="G77" s="22"/>
      <c r="H77" s="34" t="str">
        <f t="shared" si="7"/>
        <v/>
      </c>
      <c r="I77" s="34" t="str">
        <f t="shared" si="8"/>
        <v/>
      </c>
      <c r="J77" s="34" t="str">
        <f t="shared" si="9"/>
        <v/>
      </c>
      <c r="K77" s="34" t="str">
        <f t="shared" si="10"/>
        <v/>
      </c>
      <c r="L77" s="26" t="str">
        <f>IF(AND($B77="",$D77=""),"",($C77-$B77-$F77)+($E77-$D77-$G77))</f>
        <v/>
      </c>
      <c r="M77" s="32"/>
      <c r="N77" s="190"/>
      <c r="O77" s="190"/>
      <c r="P77" s="190"/>
      <c r="Q77" s="190"/>
      <c r="R77" s="23"/>
    </row>
    <row r="78" spans="1:18">
      <c r="A78" s="5" t="s">
        <v>11</v>
      </c>
      <c r="B78" s="191"/>
      <c r="C78" s="192"/>
      <c r="D78" s="191"/>
      <c r="E78" s="192"/>
      <c r="F78" s="26" t="str">
        <f>IF(SUM($F47:$F77)=0,"",SUM($F47:$F77))</f>
        <v/>
      </c>
      <c r="G78" s="26" t="str">
        <f>IF(SUM($G47:$G77)=0,"",SUM($G47:$G77))</f>
        <v/>
      </c>
      <c r="H78" s="26" t="str">
        <f>IF(SUM(H47:H77)=0,"",SUM(H47:H77))</f>
        <v/>
      </c>
      <c r="I78" s="26" t="str">
        <f>IF(SUM(I47:I77)=0,"",SUM(I47:I77))</f>
        <v/>
      </c>
      <c r="J78" s="26" t="str">
        <f t="shared" ref="J78:K78" si="13">IF(SUM(J47:J77)=0,"",SUM(J47:J77))</f>
        <v/>
      </c>
      <c r="K78" s="26" t="str">
        <f t="shared" si="13"/>
        <v/>
      </c>
      <c r="L78" s="26" t="str">
        <f>IF(SUM($L47:$L77)=0,"",SUM($L47:$L77))</f>
        <v/>
      </c>
      <c r="M78" s="33"/>
      <c r="N78" s="193"/>
      <c r="O78" s="193"/>
      <c r="P78" s="193"/>
      <c r="Q78" s="193"/>
      <c r="R78" s="6"/>
    </row>
    <row r="80" spans="1:18" ht="27" customHeight="1">
      <c r="A80" s="194" t="s">
        <v>22</v>
      </c>
      <c r="B80" s="189" t="s">
        <v>103</v>
      </c>
      <c r="C80" s="189"/>
      <c r="D80" s="189"/>
      <c r="E80" s="189"/>
      <c r="F80" s="189" t="s">
        <v>23</v>
      </c>
      <c r="G80" s="189"/>
      <c r="H80" s="189" t="s">
        <v>88</v>
      </c>
      <c r="I80" s="189"/>
      <c r="J80" s="189"/>
      <c r="K80" s="189"/>
      <c r="L80" s="189" t="s">
        <v>87</v>
      </c>
      <c r="M80" s="195" t="s">
        <v>96</v>
      </c>
      <c r="N80" s="194" t="s">
        <v>25</v>
      </c>
      <c r="O80" s="194"/>
      <c r="P80" s="194"/>
      <c r="Q80" s="194"/>
      <c r="R80" s="189" t="s">
        <v>100</v>
      </c>
    </row>
    <row r="81" spans="1:22" ht="14.25" customHeight="1">
      <c r="A81" s="194"/>
      <c r="B81" s="189" t="s">
        <v>82</v>
      </c>
      <c r="C81" s="189"/>
      <c r="D81" s="189" t="s">
        <v>84</v>
      </c>
      <c r="E81" s="189"/>
      <c r="F81" s="189"/>
      <c r="G81" s="189"/>
      <c r="H81" s="189" t="s">
        <v>90</v>
      </c>
      <c r="I81" s="189"/>
      <c r="J81" s="189" t="s">
        <v>89</v>
      </c>
      <c r="K81" s="189"/>
      <c r="L81" s="189"/>
      <c r="M81" s="196"/>
      <c r="N81" s="194"/>
      <c r="O81" s="194"/>
      <c r="P81" s="194"/>
      <c r="Q81" s="194"/>
      <c r="R81" s="189"/>
    </row>
    <row r="82" spans="1:22">
      <c r="A82" s="194"/>
      <c r="B82" s="43" t="s">
        <v>26</v>
      </c>
      <c r="C82" s="43" t="s">
        <v>27</v>
      </c>
      <c r="D82" s="43" t="s">
        <v>26</v>
      </c>
      <c r="E82" s="43" t="s">
        <v>27</v>
      </c>
      <c r="F82" s="44" t="s">
        <v>85</v>
      </c>
      <c r="G82" s="44" t="s">
        <v>86</v>
      </c>
      <c r="H82" s="44" t="s">
        <v>81</v>
      </c>
      <c r="I82" s="44" t="s">
        <v>83</v>
      </c>
      <c r="J82" s="44" t="s">
        <v>81</v>
      </c>
      <c r="K82" s="44" t="s">
        <v>95</v>
      </c>
      <c r="L82" s="189"/>
      <c r="M82" s="197"/>
      <c r="N82" s="194"/>
      <c r="O82" s="194"/>
      <c r="P82" s="194"/>
      <c r="Q82" s="194"/>
      <c r="R82" s="194"/>
    </row>
    <row r="83" spans="1:22">
      <c r="A83" s="27" cm="1">
        <f t="array" aca="1" ref="A83" ca="1">DATE("2025","8"+2,IFERROR(INDIRECT(T1),"1"))</f>
        <v>45931</v>
      </c>
      <c r="B83" s="20"/>
      <c r="C83" s="21"/>
      <c r="D83" s="20"/>
      <c r="E83" s="21"/>
      <c r="F83" s="22"/>
      <c r="G83" s="22"/>
      <c r="H83" s="34" t="str">
        <f>IF(OR(B83="",LEFT(M83,1)="✓"),"",C83-B83-F83)</f>
        <v/>
      </c>
      <c r="I83" s="34" t="str">
        <f>IF(OR(D83="",LEFT(M83,1)="✓"),"",E83-D83-G83)</f>
        <v/>
      </c>
      <c r="J83" s="34" t="str">
        <f>IF(AND(B83&lt;&gt;"",M83="✓所定"),C83-B83-F83,"")</f>
        <v/>
      </c>
      <c r="K83" s="34" t="str">
        <f>IF(AND(B83&lt;&gt;"",M83="✓法定"),C83-B83-F83,"")</f>
        <v/>
      </c>
      <c r="L83" s="26" t="str">
        <f>IF(AND($B83="",$D83=""),"",($C83-$B83-$F83)+($E83-$D83-$G83))</f>
        <v/>
      </c>
      <c r="M83" s="32"/>
      <c r="N83" s="190"/>
      <c r="O83" s="190"/>
      <c r="P83" s="190"/>
      <c r="Q83" s="190"/>
      <c r="R83" s="23"/>
      <c r="V83" s="1" t="s">
        <v>171</v>
      </c>
    </row>
    <row r="84" spans="1:22">
      <c r="A84" s="27">
        <f ca="1">A83+1</f>
        <v>45932</v>
      </c>
      <c r="B84" s="20"/>
      <c r="C84" s="21"/>
      <c r="D84" s="20"/>
      <c r="E84" s="21"/>
      <c r="F84" s="22"/>
      <c r="G84" s="22"/>
      <c r="H84" s="34" t="str">
        <f t="shared" ref="H84:H113" si="14">IF(OR(B84="",LEFT(M84,1)="✓"),"",C84-B84-F84)</f>
        <v/>
      </c>
      <c r="I84" s="34" t="str">
        <f t="shared" ref="I84:I113" si="15">IF(OR(D84="",LEFT(M84,1)="✓"),"",E84-D84-G84)</f>
        <v/>
      </c>
      <c r="J84" s="34" t="str">
        <f t="shared" ref="J84:J113" si="16">IF(AND(B84&lt;&gt;"",M84="✓所定"),C84-B84-F84,"")</f>
        <v/>
      </c>
      <c r="K84" s="34" t="str">
        <f t="shared" ref="K84:K113" si="17">IF(AND(B84&lt;&gt;"",M84="✓法定"),C84-B84-F84,"")</f>
        <v/>
      </c>
      <c r="L84" s="26" t="str">
        <f t="shared" ref="L84:L112" si="18">IF(AND($B84="",$D84=""),"",($C84-$B84-$F84)+($E84-$D84-$G84))</f>
        <v/>
      </c>
      <c r="M84" s="32"/>
      <c r="N84" s="190"/>
      <c r="O84" s="190"/>
      <c r="P84" s="190"/>
      <c r="Q84" s="190"/>
      <c r="R84" s="23"/>
      <c r="V84" s="1" t="s">
        <v>172</v>
      </c>
    </row>
    <row r="85" spans="1:22">
      <c r="A85" s="27">
        <f t="shared" ref="A85:A113" ca="1" si="19">A84+1</f>
        <v>45933</v>
      </c>
      <c r="B85" s="20"/>
      <c r="C85" s="21"/>
      <c r="D85" s="20"/>
      <c r="E85" s="21"/>
      <c r="F85" s="22"/>
      <c r="G85" s="22"/>
      <c r="H85" s="34" t="str">
        <f t="shared" si="14"/>
        <v/>
      </c>
      <c r="I85" s="34" t="str">
        <f t="shared" si="15"/>
        <v/>
      </c>
      <c r="J85" s="34" t="str">
        <f t="shared" si="16"/>
        <v/>
      </c>
      <c r="K85" s="34" t="str">
        <f t="shared" si="17"/>
        <v/>
      </c>
      <c r="L85" s="26" t="str">
        <f t="shared" si="18"/>
        <v/>
      </c>
      <c r="M85" s="32"/>
      <c r="N85" s="190"/>
      <c r="O85" s="190"/>
      <c r="P85" s="190"/>
      <c r="Q85" s="190"/>
      <c r="R85" s="23"/>
    </row>
    <row r="86" spans="1:22">
      <c r="A86" s="27">
        <f t="shared" ca="1" si="19"/>
        <v>45934</v>
      </c>
      <c r="B86" s="20"/>
      <c r="C86" s="21"/>
      <c r="D86" s="20"/>
      <c r="E86" s="21"/>
      <c r="F86" s="22"/>
      <c r="G86" s="22"/>
      <c r="H86" s="34" t="str">
        <f t="shared" si="14"/>
        <v/>
      </c>
      <c r="I86" s="34" t="str">
        <f t="shared" si="15"/>
        <v/>
      </c>
      <c r="J86" s="34" t="str">
        <f t="shared" si="16"/>
        <v/>
      </c>
      <c r="K86" s="34" t="str">
        <f t="shared" si="17"/>
        <v/>
      </c>
      <c r="L86" s="26" t="str">
        <f t="shared" si="18"/>
        <v/>
      </c>
      <c r="M86" s="32"/>
      <c r="N86" s="190"/>
      <c r="O86" s="190"/>
      <c r="P86" s="190"/>
      <c r="Q86" s="190"/>
      <c r="R86" s="23"/>
    </row>
    <row r="87" spans="1:22">
      <c r="A87" s="27">
        <f t="shared" ca="1" si="19"/>
        <v>45935</v>
      </c>
      <c r="B87" s="20"/>
      <c r="C87" s="21"/>
      <c r="D87" s="20"/>
      <c r="E87" s="21"/>
      <c r="F87" s="22"/>
      <c r="G87" s="22"/>
      <c r="H87" s="34" t="str">
        <f t="shared" si="14"/>
        <v/>
      </c>
      <c r="I87" s="34" t="str">
        <f t="shared" si="15"/>
        <v/>
      </c>
      <c r="J87" s="34" t="str">
        <f t="shared" si="16"/>
        <v/>
      </c>
      <c r="K87" s="34" t="str">
        <f t="shared" si="17"/>
        <v/>
      </c>
      <c r="L87" s="26" t="str">
        <f t="shared" si="18"/>
        <v/>
      </c>
      <c r="M87" s="32"/>
      <c r="N87" s="190"/>
      <c r="O87" s="190"/>
      <c r="P87" s="190"/>
      <c r="Q87" s="190"/>
      <c r="R87" s="23"/>
    </row>
    <row r="88" spans="1:22">
      <c r="A88" s="27">
        <f t="shared" ca="1" si="19"/>
        <v>45936</v>
      </c>
      <c r="B88" s="20"/>
      <c r="C88" s="21"/>
      <c r="D88" s="20"/>
      <c r="E88" s="21"/>
      <c r="F88" s="22"/>
      <c r="G88" s="22"/>
      <c r="H88" s="34" t="str">
        <f t="shared" si="14"/>
        <v/>
      </c>
      <c r="I88" s="34" t="str">
        <f t="shared" si="15"/>
        <v/>
      </c>
      <c r="J88" s="34" t="str">
        <f t="shared" si="16"/>
        <v/>
      </c>
      <c r="K88" s="34" t="str">
        <f t="shared" si="17"/>
        <v/>
      </c>
      <c r="L88" s="26" t="str">
        <f t="shared" si="18"/>
        <v/>
      </c>
      <c r="M88" s="32"/>
      <c r="N88" s="190"/>
      <c r="O88" s="190"/>
      <c r="P88" s="190"/>
      <c r="Q88" s="190"/>
      <c r="R88" s="23"/>
    </row>
    <row r="89" spans="1:22">
      <c r="A89" s="27">
        <f t="shared" ca="1" si="19"/>
        <v>45937</v>
      </c>
      <c r="B89" s="20"/>
      <c r="C89" s="21"/>
      <c r="D89" s="20"/>
      <c r="E89" s="21"/>
      <c r="F89" s="22"/>
      <c r="G89" s="22"/>
      <c r="H89" s="34" t="str">
        <f t="shared" si="14"/>
        <v/>
      </c>
      <c r="I89" s="34" t="str">
        <f t="shared" si="15"/>
        <v/>
      </c>
      <c r="J89" s="34" t="str">
        <f t="shared" si="16"/>
        <v/>
      </c>
      <c r="K89" s="34" t="str">
        <f t="shared" si="17"/>
        <v/>
      </c>
      <c r="L89" s="26" t="str">
        <f t="shared" si="18"/>
        <v/>
      </c>
      <c r="M89" s="32"/>
      <c r="N89" s="190"/>
      <c r="O89" s="190"/>
      <c r="P89" s="190"/>
      <c r="Q89" s="190"/>
      <c r="R89" s="23"/>
    </row>
    <row r="90" spans="1:22">
      <c r="A90" s="27">
        <f t="shared" ca="1" si="19"/>
        <v>45938</v>
      </c>
      <c r="B90" s="20"/>
      <c r="C90" s="21"/>
      <c r="D90" s="20"/>
      <c r="E90" s="21"/>
      <c r="F90" s="22"/>
      <c r="G90" s="22"/>
      <c r="H90" s="34" t="str">
        <f t="shared" si="14"/>
        <v/>
      </c>
      <c r="I90" s="34" t="str">
        <f t="shared" si="15"/>
        <v/>
      </c>
      <c r="J90" s="34" t="str">
        <f t="shared" si="16"/>
        <v/>
      </c>
      <c r="K90" s="34" t="str">
        <f t="shared" si="17"/>
        <v/>
      </c>
      <c r="L90" s="26" t="str">
        <f t="shared" si="18"/>
        <v/>
      </c>
      <c r="M90" s="32"/>
      <c r="N90" s="190"/>
      <c r="O90" s="190"/>
      <c r="P90" s="190"/>
      <c r="Q90" s="190"/>
      <c r="R90" s="23"/>
    </row>
    <row r="91" spans="1:22">
      <c r="A91" s="27">
        <f t="shared" ca="1" si="19"/>
        <v>45939</v>
      </c>
      <c r="B91" s="20"/>
      <c r="C91" s="21"/>
      <c r="D91" s="20"/>
      <c r="E91" s="21"/>
      <c r="F91" s="22"/>
      <c r="G91" s="22"/>
      <c r="H91" s="34" t="str">
        <f t="shared" si="14"/>
        <v/>
      </c>
      <c r="I91" s="34" t="str">
        <f t="shared" si="15"/>
        <v/>
      </c>
      <c r="J91" s="34" t="str">
        <f t="shared" si="16"/>
        <v/>
      </c>
      <c r="K91" s="34" t="str">
        <f t="shared" si="17"/>
        <v/>
      </c>
      <c r="L91" s="26" t="str">
        <f t="shared" si="18"/>
        <v/>
      </c>
      <c r="M91" s="32"/>
      <c r="N91" s="190"/>
      <c r="O91" s="190"/>
      <c r="P91" s="190"/>
      <c r="Q91" s="190"/>
      <c r="R91" s="23"/>
    </row>
    <row r="92" spans="1:22">
      <c r="A92" s="27">
        <f t="shared" ca="1" si="19"/>
        <v>45940</v>
      </c>
      <c r="B92" s="20"/>
      <c r="C92" s="21"/>
      <c r="D92" s="20"/>
      <c r="E92" s="21"/>
      <c r="F92" s="22"/>
      <c r="G92" s="22"/>
      <c r="H92" s="34" t="str">
        <f t="shared" si="14"/>
        <v/>
      </c>
      <c r="I92" s="34" t="str">
        <f t="shared" si="15"/>
        <v/>
      </c>
      <c r="J92" s="34" t="str">
        <f t="shared" si="16"/>
        <v/>
      </c>
      <c r="K92" s="34" t="str">
        <f t="shared" si="17"/>
        <v/>
      </c>
      <c r="L92" s="26" t="str">
        <f t="shared" si="18"/>
        <v/>
      </c>
      <c r="M92" s="32"/>
      <c r="N92" s="190"/>
      <c r="O92" s="190"/>
      <c r="P92" s="190"/>
      <c r="Q92" s="190"/>
      <c r="R92" s="23"/>
    </row>
    <row r="93" spans="1:22">
      <c r="A93" s="27">
        <f t="shared" ca="1" si="19"/>
        <v>45941</v>
      </c>
      <c r="B93" s="20"/>
      <c r="C93" s="21"/>
      <c r="D93" s="20"/>
      <c r="E93" s="21"/>
      <c r="F93" s="22"/>
      <c r="G93" s="22"/>
      <c r="H93" s="34" t="str">
        <f t="shared" si="14"/>
        <v/>
      </c>
      <c r="I93" s="34" t="str">
        <f t="shared" si="15"/>
        <v/>
      </c>
      <c r="J93" s="34" t="str">
        <f t="shared" si="16"/>
        <v/>
      </c>
      <c r="K93" s="34" t="str">
        <f t="shared" si="17"/>
        <v/>
      </c>
      <c r="L93" s="26" t="str">
        <f t="shared" si="18"/>
        <v/>
      </c>
      <c r="M93" s="32"/>
      <c r="N93" s="190"/>
      <c r="O93" s="190"/>
      <c r="P93" s="190"/>
      <c r="Q93" s="190"/>
      <c r="R93" s="23"/>
    </row>
    <row r="94" spans="1:22">
      <c r="A94" s="27">
        <f t="shared" ca="1" si="19"/>
        <v>45942</v>
      </c>
      <c r="B94" s="20"/>
      <c r="C94" s="21"/>
      <c r="D94" s="20"/>
      <c r="E94" s="21"/>
      <c r="F94" s="22"/>
      <c r="G94" s="22"/>
      <c r="H94" s="34" t="str">
        <f t="shared" si="14"/>
        <v/>
      </c>
      <c r="I94" s="34" t="str">
        <f t="shared" si="15"/>
        <v/>
      </c>
      <c r="J94" s="34" t="str">
        <f t="shared" si="16"/>
        <v/>
      </c>
      <c r="K94" s="34" t="str">
        <f t="shared" si="17"/>
        <v/>
      </c>
      <c r="L94" s="26" t="str">
        <f t="shared" si="18"/>
        <v/>
      </c>
      <c r="M94" s="32"/>
      <c r="N94" s="190"/>
      <c r="O94" s="190"/>
      <c r="P94" s="190"/>
      <c r="Q94" s="190"/>
      <c r="R94" s="23"/>
    </row>
    <row r="95" spans="1:22">
      <c r="A95" s="27">
        <f t="shared" ca="1" si="19"/>
        <v>45943</v>
      </c>
      <c r="B95" s="20"/>
      <c r="C95" s="21"/>
      <c r="D95" s="20"/>
      <c r="E95" s="21"/>
      <c r="F95" s="22"/>
      <c r="G95" s="22"/>
      <c r="H95" s="34" t="str">
        <f t="shared" si="14"/>
        <v/>
      </c>
      <c r="I95" s="34" t="str">
        <f t="shared" si="15"/>
        <v/>
      </c>
      <c r="J95" s="34" t="str">
        <f t="shared" si="16"/>
        <v/>
      </c>
      <c r="K95" s="34" t="str">
        <f t="shared" si="17"/>
        <v/>
      </c>
      <c r="L95" s="26" t="str">
        <f t="shared" si="18"/>
        <v/>
      </c>
      <c r="M95" s="32"/>
      <c r="N95" s="190"/>
      <c r="O95" s="190"/>
      <c r="P95" s="190"/>
      <c r="Q95" s="190"/>
      <c r="R95" s="23"/>
    </row>
    <row r="96" spans="1:22">
      <c r="A96" s="27">
        <f t="shared" ca="1" si="19"/>
        <v>45944</v>
      </c>
      <c r="B96" s="20"/>
      <c r="C96" s="21"/>
      <c r="D96" s="20"/>
      <c r="E96" s="21"/>
      <c r="F96" s="22"/>
      <c r="G96" s="22"/>
      <c r="H96" s="34" t="str">
        <f t="shared" si="14"/>
        <v/>
      </c>
      <c r="I96" s="34" t="str">
        <f t="shared" si="15"/>
        <v/>
      </c>
      <c r="J96" s="34" t="str">
        <f t="shared" si="16"/>
        <v/>
      </c>
      <c r="K96" s="34" t="str">
        <f t="shared" si="17"/>
        <v/>
      </c>
      <c r="L96" s="26" t="str">
        <f t="shared" si="18"/>
        <v/>
      </c>
      <c r="M96" s="32"/>
      <c r="N96" s="190"/>
      <c r="O96" s="190"/>
      <c r="P96" s="190"/>
      <c r="Q96" s="190"/>
      <c r="R96" s="23"/>
    </row>
    <row r="97" spans="1:18">
      <c r="A97" s="27">
        <f t="shared" ca="1" si="19"/>
        <v>45945</v>
      </c>
      <c r="B97" s="20"/>
      <c r="C97" s="21"/>
      <c r="D97" s="20"/>
      <c r="E97" s="21"/>
      <c r="F97" s="22"/>
      <c r="G97" s="22"/>
      <c r="H97" s="34" t="str">
        <f t="shared" si="14"/>
        <v/>
      </c>
      <c r="I97" s="34" t="str">
        <f t="shared" si="15"/>
        <v/>
      </c>
      <c r="J97" s="34" t="str">
        <f t="shared" si="16"/>
        <v/>
      </c>
      <c r="K97" s="34" t="str">
        <f t="shared" si="17"/>
        <v/>
      </c>
      <c r="L97" s="26" t="str">
        <f t="shared" si="18"/>
        <v/>
      </c>
      <c r="M97" s="32"/>
      <c r="N97" s="190"/>
      <c r="O97" s="190"/>
      <c r="P97" s="190"/>
      <c r="Q97" s="190"/>
      <c r="R97" s="23"/>
    </row>
    <row r="98" spans="1:18">
      <c r="A98" s="27">
        <f t="shared" ca="1" si="19"/>
        <v>45946</v>
      </c>
      <c r="B98" s="20"/>
      <c r="C98" s="21"/>
      <c r="D98" s="20"/>
      <c r="E98" s="21"/>
      <c r="F98" s="22"/>
      <c r="G98" s="22"/>
      <c r="H98" s="34" t="str">
        <f t="shared" si="14"/>
        <v/>
      </c>
      <c r="I98" s="34" t="str">
        <f t="shared" si="15"/>
        <v/>
      </c>
      <c r="J98" s="34" t="str">
        <f t="shared" si="16"/>
        <v/>
      </c>
      <c r="K98" s="34" t="str">
        <f t="shared" si="17"/>
        <v/>
      </c>
      <c r="L98" s="26" t="str">
        <f t="shared" si="18"/>
        <v/>
      </c>
      <c r="M98" s="32"/>
      <c r="N98" s="190"/>
      <c r="O98" s="190"/>
      <c r="P98" s="190"/>
      <c r="Q98" s="190"/>
      <c r="R98" s="23"/>
    </row>
    <row r="99" spans="1:18">
      <c r="A99" s="27">
        <f t="shared" ca="1" si="19"/>
        <v>45947</v>
      </c>
      <c r="B99" s="20"/>
      <c r="C99" s="21"/>
      <c r="D99" s="20"/>
      <c r="E99" s="21"/>
      <c r="F99" s="22"/>
      <c r="G99" s="22"/>
      <c r="H99" s="34" t="str">
        <f t="shared" si="14"/>
        <v/>
      </c>
      <c r="I99" s="34" t="str">
        <f t="shared" si="15"/>
        <v/>
      </c>
      <c r="J99" s="34" t="str">
        <f t="shared" si="16"/>
        <v/>
      </c>
      <c r="K99" s="34" t="str">
        <f t="shared" si="17"/>
        <v/>
      </c>
      <c r="L99" s="26" t="str">
        <f t="shared" si="18"/>
        <v/>
      </c>
      <c r="M99" s="32"/>
      <c r="N99" s="190"/>
      <c r="O99" s="190"/>
      <c r="P99" s="190"/>
      <c r="Q99" s="190"/>
      <c r="R99" s="23"/>
    </row>
    <row r="100" spans="1:18">
      <c r="A100" s="27">
        <f t="shared" ca="1" si="19"/>
        <v>45948</v>
      </c>
      <c r="B100" s="20"/>
      <c r="C100" s="21"/>
      <c r="D100" s="20"/>
      <c r="E100" s="21"/>
      <c r="F100" s="22"/>
      <c r="G100" s="22"/>
      <c r="H100" s="34" t="str">
        <f t="shared" si="14"/>
        <v/>
      </c>
      <c r="I100" s="34" t="str">
        <f t="shared" si="15"/>
        <v/>
      </c>
      <c r="J100" s="34" t="str">
        <f t="shared" si="16"/>
        <v/>
      </c>
      <c r="K100" s="34" t="str">
        <f t="shared" si="17"/>
        <v/>
      </c>
      <c r="L100" s="26" t="str">
        <f t="shared" si="18"/>
        <v/>
      </c>
      <c r="M100" s="32"/>
      <c r="N100" s="190"/>
      <c r="O100" s="190"/>
      <c r="P100" s="190"/>
      <c r="Q100" s="190"/>
      <c r="R100" s="23"/>
    </row>
    <row r="101" spans="1:18">
      <c r="A101" s="27">
        <f t="shared" ca="1" si="19"/>
        <v>45949</v>
      </c>
      <c r="B101" s="20"/>
      <c r="C101" s="21"/>
      <c r="D101" s="20"/>
      <c r="E101" s="21"/>
      <c r="F101" s="22"/>
      <c r="G101" s="22"/>
      <c r="H101" s="34" t="str">
        <f t="shared" si="14"/>
        <v/>
      </c>
      <c r="I101" s="34" t="str">
        <f t="shared" si="15"/>
        <v/>
      </c>
      <c r="J101" s="34" t="str">
        <f t="shared" si="16"/>
        <v/>
      </c>
      <c r="K101" s="34" t="str">
        <f t="shared" si="17"/>
        <v/>
      </c>
      <c r="L101" s="26" t="str">
        <f t="shared" si="18"/>
        <v/>
      </c>
      <c r="M101" s="32"/>
      <c r="N101" s="190"/>
      <c r="O101" s="190"/>
      <c r="P101" s="190"/>
      <c r="Q101" s="190"/>
      <c r="R101" s="23"/>
    </row>
    <row r="102" spans="1:18">
      <c r="A102" s="27">
        <f t="shared" ca="1" si="19"/>
        <v>45950</v>
      </c>
      <c r="B102" s="20"/>
      <c r="C102" s="21"/>
      <c r="D102" s="20"/>
      <c r="E102" s="21"/>
      <c r="F102" s="22"/>
      <c r="G102" s="22"/>
      <c r="H102" s="34" t="str">
        <f t="shared" si="14"/>
        <v/>
      </c>
      <c r="I102" s="34" t="str">
        <f t="shared" si="15"/>
        <v/>
      </c>
      <c r="J102" s="34" t="str">
        <f t="shared" si="16"/>
        <v/>
      </c>
      <c r="K102" s="34" t="str">
        <f t="shared" si="17"/>
        <v/>
      </c>
      <c r="L102" s="26" t="str">
        <f t="shared" si="18"/>
        <v/>
      </c>
      <c r="M102" s="32"/>
      <c r="N102" s="190"/>
      <c r="O102" s="190"/>
      <c r="P102" s="190"/>
      <c r="Q102" s="190"/>
      <c r="R102" s="23"/>
    </row>
    <row r="103" spans="1:18">
      <c r="A103" s="27">
        <f t="shared" ca="1" si="19"/>
        <v>45951</v>
      </c>
      <c r="B103" s="20"/>
      <c r="C103" s="21"/>
      <c r="D103" s="20"/>
      <c r="E103" s="21"/>
      <c r="F103" s="22"/>
      <c r="G103" s="22"/>
      <c r="H103" s="34" t="str">
        <f t="shared" si="14"/>
        <v/>
      </c>
      <c r="I103" s="34" t="str">
        <f t="shared" si="15"/>
        <v/>
      </c>
      <c r="J103" s="34" t="str">
        <f t="shared" si="16"/>
        <v/>
      </c>
      <c r="K103" s="34" t="str">
        <f t="shared" si="17"/>
        <v/>
      </c>
      <c r="L103" s="26" t="str">
        <f t="shared" si="18"/>
        <v/>
      </c>
      <c r="M103" s="32"/>
      <c r="N103" s="190"/>
      <c r="O103" s="190"/>
      <c r="P103" s="190"/>
      <c r="Q103" s="190"/>
      <c r="R103" s="23"/>
    </row>
    <row r="104" spans="1:18">
      <c r="A104" s="27">
        <f t="shared" ca="1" si="19"/>
        <v>45952</v>
      </c>
      <c r="B104" s="20"/>
      <c r="C104" s="21"/>
      <c r="D104" s="20"/>
      <c r="E104" s="21"/>
      <c r="F104" s="22"/>
      <c r="G104" s="22"/>
      <c r="H104" s="34" t="str">
        <f t="shared" si="14"/>
        <v/>
      </c>
      <c r="I104" s="34" t="str">
        <f t="shared" si="15"/>
        <v/>
      </c>
      <c r="J104" s="34" t="str">
        <f t="shared" si="16"/>
        <v/>
      </c>
      <c r="K104" s="34" t="str">
        <f t="shared" si="17"/>
        <v/>
      </c>
      <c r="L104" s="26" t="str">
        <f t="shared" si="18"/>
        <v/>
      </c>
      <c r="M104" s="32"/>
      <c r="N104" s="190"/>
      <c r="O104" s="190"/>
      <c r="P104" s="190"/>
      <c r="Q104" s="190"/>
      <c r="R104" s="23"/>
    </row>
    <row r="105" spans="1:18">
      <c r="A105" s="27">
        <f t="shared" ca="1" si="19"/>
        <v>45953</v>
      </c>
      <c r="B105" s="20"/>
      <c r="C105" s="21"/>
      <c r="D105" s="20"/>
      <c r="E105" s="21"/>
      <c r="F105" s="22"/>
      <c r="G105" s="22"/>
      <c r="H105" s="34" t="str">
        <f t="shared" si="14"/>
        <v/>
      </c>
      <c r="I105" s="34" t="str">
        <f t="shared" si="15"/>
        <v/>
      </c>
      <c r="J105" s="34" t="str">
        <f t="shared" si="16"/>
        <v/>
      </c>
      <c r="K105" s="34" t="str">
        <f t="shared" si="17"/>
        <v/>
      </c>
      <c r="L105" s="26" t="str">
        <f t="shared" si="18"/>
        <v/>
      </c>
      <c r="M105" s="32"/>
      <c r="N105" s="190"/>
      <c r="O105" s="190"/>
      <c r="P105" s="190"/>
      <c r="Q105" s="190"/>
      <c r="R105" s="23"/>
    </row>
    <row r="106" spans="1:18">
      <c r="A106" s="27">
        <f t="shared" ca="1" si="19"/>
        <v>45954</v>
      </c>
      <c r="B106" s="20"/>
      <c r="C106" s="21"/>
      <c r="D106" s="20"/>
      <c r="E106" s="21"/>
      <c r="F106" s="22"/>
      <c r="G106" s="22"/>
      <c r="H106" s="34" t="str">
        <f t="shared" si="14"/>
        <v/>
      </c>
      <c r="I106" s="34" t="str">
        <f t="shared" si="15"/>
        <v/>
      </c>
      <c r="J106" s="34" t="str">
        <f t="shared" si="16"/>
        <v/>
      </c>
      <c r="K106" s="34" t="str">
        <f t="shared" si="17"/>
        <v/>
      </c>
      <c r="L106" s="26" t="str">
        <f t="shared" si="18"/>
        <v/>
      </c>
      <c r="M106" s="32"/>
      <c r="N106" s="190"/>
      <c r="O106" s="190"/>
      <c r="P106" s="190"/>
      <c r="Q106" s="190"/>
      <c r="R106" s="23"/>
    </row>
    <row r="107" spans="1:18">
      <c r="A107" s="27">
        <f t="shared" ca="1" si="19"/>
        <v>45955</v>
      </c>
      <c r="B107" s="20"/>
      <c r="C107" s="21"/>
      <c r="D107" s="20"/>
      <c r="E107" s="21"/>
      <c r="F107" s="22"/>
      <c r="G107" s="22"/>
      <c r="H107" s="34" t="str">
        <f t="shared" si="14"/>
        <v/>
      </c>
      <c r="I107" s="34" t="str">
        <f t="shared" si="15"/>
        <v/>
      </c>
      <c r="J107" s="34" t="str">
        <f t="shared" si="16"/>
        <v/>
      </c>
      <c r="K107" s="34" t="str">
        <f t="shared" si="17"/>
        <v/>
      </c>
      <c r="L107" s="26" t="str">
        <f t="shared" si="18"/>
        <v/>
      </c>
      <c r="M107" s="32"/>
      <c r="N107" s="190"/>
      <c r="O107" s="190"/>
      <c r="P107" s="190"/>
      <c r="Q107" s="190"/>
      <c r="R107" s="23"/>
    </row>
    <row r="108" spans="1:18">
      <c r="A108" s="27">
        <f t="shared" ca="1" si="19"/>
        <v>45956</v>
      </c>
      <c r="B108" s="20"/>
      <c r="C108" s="21"/>
      <c r="D108" s="20"/>
      <c r="E108" s="21"/>
      <c r="F108" s="22"/>
      <c r="G108" s="22"/>
      <c r="H108" s="34" t="str">
        <f t="shared" si="14"/>
        <v/>
      </c>
      <c r="I108" s="34" t="str">
        <f t="shared" si="15"/>
        <v/>
      </c>
      <c r="J108" s="34" t="str">
        <f t="shared" si="16"/>
        <v/>
      </c>
      <c r="K108" s="34" t="str">
        <f t="shared" si="17"/>
        <v/>
      </c>
      <c r="L108" s="26" t="str">
        <f t="shared" si="18"/>
        <v/>
      </c>
      <c r="M108" s="32"/>
      <c r="N108" s="190"/>
      <c r="O108" s="190"/>
      <c r="P108" s="190"/>
      <c r="Q108" s="190"/>
      <c r="R108" s="23"/>
    </row>
    <row r="109" spans="1:18">
      <c r="A109" s="27">
        <f t="shared" ca="1" si="19"/>
        <v>45957</v>
      </c>
      <c r="B109" s="20"/>
      <c r="C109" s="21"/>
      <c r="D109" s="20"/>
      <c r="E109" s="21"/>
      <c r="F109" s="22"/>
      <c r="G109" s="22"/>
      <c r="H109" s="34" t="str">
        <f t="shared" si="14"/>
        <v/>
      </c>
      <c r="I109" s="34" t="str">
        <f t="shared" si="15"/>
        <v/>
      </c>
      <c r="J109" s="34" t="str">
        <f t="shared" si="16"/>
        <v/>
      </c>
      <c r="K109" s="34" t="str">
        <f t="shared" si="17"/>
        <v/>
      </c>
      <c r="L109" s="26" t="str">
        <f t="shared" si="18"/>
        <v/>
      </c>
      <c r="M109" s="32"/>
      <c r="N109" s="190"/>
      <c r="O109" s="190"/>
      <c r="P109" s="190"/>
      <c r="Q109" s="190"/>
      <c r="R109" s="23"/>
    </row>
    <row r="110" spans="1:18">
      <c r="A110" s="27">
        <f t="shared" ca="1" si="19"/>
        <v>45958</v>
      </c>
      <c r="B110" s="20"/>
      <c r="C110" s="21"/>
      <c r="D110" s="20"/>
      <c r="E110" s="21"/>
      <c r="F110" s="22"/>
      <c r="G110" s="22"/>
      <c r="H110" s="34" t="str">
        <f t="shared" si="14"/>
        <v/>
      </c>
      <c r="I110" s="34" t="str">
        <f t="shared" si="15"/>
        <v/>
      </c>
      <c r="J110" s="34" t="str">
        <f t="shared" si="16"/>
        <v/>
      </c>
      <c r="K110" s="34" t="str">
        <f t="shared" si="17"/>
        <v/>
      </c>
      <c r="L110" s="26" t="str">
        <f t="shared" si="18"/>
        <v/>
      </c>
      <c r="M110" s="32"/>
      <c r="N110" s="190"/>
      <c r="O110" s="190"/>
      <c r="P110" s="190"/>
      <c r="Q110" s="190"/>
      <c r="R110" s="23"/>
    </row>
    <row r="111" spans="1:18">
      <c r="A111" s="27">
        <f t="shared" ca="1" si="19"/>
        <v>45959</v>
      </c>
      <c r="B111" s="20"/>
      <c r="C111" s="21"/>
      <c r="D111" s="20"/>
      <c r="E111" s="21"/>
      <c r="F111" s="22"/>
      <c r="G111" s="22"/>
      <c r="H111" s="34" t="str">
        <f t="shared" si="14"/>
        <v/>
      </c>
      <c r="I111" s="34" t="str">
        <f t="shared" si="15"/>
        <v/>
      </c>
      <c r="J111" s="34" t="str">
        <f t="shared" si="16"/>
        <v/>
      </c>
      <c r="K111" s="34" t="str">
        <f t="shared" si="17"/>
        <v/>
      </c>
      <c r="L111" s="26" t="str">
        <f t="shared" si="18"/>
        <v/>
      </c>
      <c r="M111" s="32"/>
      <c r="N111" s="190"/>
      <c r="O111" s="190"/>
      <c r="P111" s="190"/>
      <c r="Q111" s="190"/>
      <c r="R111" s="23"/>
    </row>
    <row r="112" spans="1:18">
      <c r="A112" s="27">
        <f t="shared" ca="1" si="19"/>
        <v>45960</v>
      </c>
      <c r="B112" s="20"/>
      <c r="C112" s="21"/>
      <c r="D112" s="20"/>
      <c r="E112" s="21"/>
      <c r="F112" s="22"/>
      <c r="G112" s="22"/>
      <c r="H112" s="34" t="str">
        <f t="shared" si="14"/>
        <v/>
      </c>
      <c r="I112" s="34" t="str">
        <f t="shared" si="15"/>
        <v/>
      </c>
      <c r="J112" s="34" t="str">
        <f t="shared" si="16"/>
        <v/>
      </c>
      <c r="K112" s="34" t="str">
        <f t="shared" si="17"/>
        <v/>
      </c>
      <c r="L112" s="26" t="str">
        <f t="shared" si="18"/>
        <v/>
      </c>
      <c r="M112" s="32"/>
      <c r="N112" s="190"/>
      <c r="O112" s="190"/>
      <c r="P112" s="190"/>
      <c r="Q112" s="190"/>
      <c r="R112" s="23"/>
    </row>
    <row r="113" spans="1:22">
      <c r="A113" s="27">
        <f t="shared" ca="1" si="19"/>
        <v>45961</v>
      </c>
      <c r="B113" s="20"/>
      <c r="C113" s="21"/>
      <c r="D113" s="20"/>
      <c r="E113" s="21"/>
      <c r="F113" s="22"/>
      <c r="G113" s="22"/>
      <c r="H113" s="34" t="str">
        <f t="shared" si="14"/>
        <v/>
      </c>
      <c r="I113" s="34" t="str">
        <f t="shared" si="15"/>
        <v/>
      </c>
      <c r="J113" s="34" t="str">
        <f t="shared" si="16"/>
        <v/>
      </c>
      <c r="K113" s="34" t="str">
        <f t="shared" si="17"/>
        <v/>
      </c>
      <c r="L113" s="26" t="str">
        <f>IF(AND($B113="",$D113=""),"",($C113-$B113-$F113)+($E113-$D113-$G113))</f>
        <v/>
      </c>
      <c r="M113" s="32"/>
      <c r="N113" s="190"/>
      <c r="O113" s="190"/>
      <c r="P113" s="190"/>
      <c r="Q113" s="190"/>
      <c r="R113" s="23"/>
    </row>
    <row r="114" spans="1:22">
      <c r="A114" s="5" t="s">
        <v>11</v>
      </c>
      <c r="B114" s="191"/>
      <c r="C114" s="192"/>
      <c r="D114" s="191"/>
      <c r="E114" s="192"/>
      <c r="F114" s="26" t="str">
        <f>IF(SUM($F83:$F113)=0,"",SUM($F83:$F113))</f>
        <v/>
      </c>
      <c r="G114" s="26" t="str">
        <f>IF(SUM($G83:$G113)=0,"",SUM($G83:$G113))</f>
        <v/>
      </c>
      <c r="H114" s="26" t="str">
        <f>IF(SUM(H83:H113)=0,"",SUM(H83:H113))</f>
        <v/>
      </c>
      <c r="I114" s="26" t="str">
        <f>IF(SUM(I83:I113)=0,"",SUM(I83:I113))</f>
        <v/>
      </c>
      <c r="J114" s="26" t="str">
        <f t="shared" ref="J114:K114" si="20">IF(SUM(J83:J113)=0,"",SUM(J83:J113))</f>
        <v/>
      </c>
      <c r="K114" s="26" t="str">
        <f t="shared" si="20"/>
        <v/>
      </c>
      <c r="L114" s="26" t="str">
        <f>IF(SUM($L83:$L113)=0,"",SUM($L83:$L113))</f>
        <v/>
      </c>
      <c r="M114" s="33"/>
      <c r="N114" s="193"/>
      <c r="O114" s="193"/>
      <c r="P114" s="193"/>
      <c r="Q114" s="193"/>
      <c r="R114" s="6"/>
    </row>
    <row r="116" spans="1:22" ht="27" customHeight="1">
      <c r="A116" s="194" t="s">
        <v>22</v>
      </c>
      <c r="B116" s="189" t="s">
        <v>103</v>
      </c>
      <c r="C116" s="189"/>
      <c r="D116" s="189"/>
      <c r="E116" s="189"/>
      <c r="F116" s="189" t="s">
        <v>23</v>
      </c>
      <c r="G116" s="189"/>
      <c r="H116" s="189" t="s">
        <v>88</v>
      </c>
      <c r="I116" s="189"/>
      <c r="J116" s="189"/>
      <c r="K116" s="189"/>
      <c r="L116" s="189" t="s">
        <v>87</v>
      </c>
      <c r="M116" s="195" t="s">
        <v>96</v>
      </c>
      <c r="N116" s="194" t="s">
        <v>25</v>
      </c>
      <c r="O116" s="194"/>
      <c r="P116" s="194"/>
      <c r="Q116" s="194"/>
      <c r="R116" s="189" t="s">
        <v>100</v>
      </c>
    </row>
    <row r="117" spans="1:22" ht="14.25" customHeight="1">
      <c r="A117" s="194"/>
      <c r="B117" s="189" t="s">
        <v>82</v>
      </c>
      <c r="C117" s="189"/>
      <c r="D117" s="189" t="s">
        <v>84</v>
      </c>
      <c r="E117" s="189"/>
      <c r="F117" s="189"/>
      <c r="G117" s="189"/>
      <c r="H117" s="189" t="s">
        <v>90</v>
      </c>
      <c r="I117" s="189"/>
      <c r="J117" s="189" t="s">
        <v>89</v>
      </c>
      <c r="K117" s="189"/>
      <c r="L117" s="189"/>
      <c r="M117" s="196"/>
      <c r="N117" s="194"/>
      <c r="O117" s="194"/>
      <c r="P117" s="194"/>
      <c r="Q117" s="194"/>
      <c r="R117" s="189"/>
    </row>
    <row r="118" spans="1:22">
      <c r="A118" s="194"/>
      <c r="B118" s="43" t="s">
        <v>26</v>
      </c>
      <c r="C118" s="43" t="s">
        <v>27</v>
      </c>
      <c r="D118" s="43" t="s">
        <v>26</v>
      </c>
      <c r="E118" s="43" t="s">
        <v>27</v>
      </c>
      <c r="F118" s="44" t="s">
        <v>85</v>
      </c>
      <c r="G118" s="44" t="s">
        <v>86</v>
      </c>
      <c r="H118" s="44" t="s">
        <v>81</v>
      </c>
      <c r="I118" s="44" t="s">
        <v>83</v>
      </c>
      <c r="J118" s="44" t="s">
        <v>81</v>
      </c>
      <c r="K118" s="44" t="s">
        <v>95</v>
      </c>
      <c r="L118" s="189"/>
      <c r="M118" s="197"/>
      <c r="N118" s="194"/>
      <c r="O118" s="194"/>
      <c r="P118" s="194"/>
      <c r="Q118" s="194"/>
      <c r="R118" s="194"/>
    </row>
    <row r="119" spans="1:22">
      <c r="A119" s="27" cm="1">
        <f t="array" aca="1" ref="A119" ca="1">DATE("2025","8"+3,IFERROR(INDIRECT(T1),"1"))</f>
        <v>45962</v>
      </c>
      <c r="B119" s="20"/>
      <c r="C119" s="21"/>
      <c r="D119" s="20"/>
      <c r="E119" s="21"/>
      <c r="F119" s="22"/>
      <c r="G119" s="22"/>
      <c r="H119" s="34" t="str">
        <f>IF(OR(B119="",LEFT(M119,1)="✓"),"",C119-B119-F119)</f>
        <v/>
      </c>
      <c r="I119" s="34" t="str">
        <f>IF(OR(D119="",LEFT(M119,1)="✓"),"",E119-D119-G119)</f>
        <v/>
      </c>
      <c r="J119" s="34" t="str">
        <f>IF(AND(B119&lt;&gt;"",M119="✓所定"),C119-B119-F119,"")</f>
        <v/>
      </c>
      <c r="K119" s="34" t="str">
        <f>IF(AND(B119&lt;&gt;"",M119="✓法定"),C119-B119-F119,"")</f>
        <v/>
      </c>
      <c r="L119" s="26" t="str">
        <f>IF(AND($B119="",$D119=""),"",($C119-$B119-$F119)+($E119-$D119-$G119))</f>
        <v/>
      </c>
      <c r="M119" s="32"/>
      <c r="N119" s="198"/>
      <c r="O119" s="199"/>
      <c r="P119" s="199"/>
      <c r="Q119" s="200"/>
      <c r="R119" s="23"/>
      <c r="V119" s="1" t="s">
        <v>171</v>
      </c>
    </row>
    <row r="120" spans="1:22">
      <c r="A120" s="27">
        <f ca="1">A119+1</f>
        <v>45963</v>
      </c>
      <c r="B120" s="20"/>
      <c r="C120" s="21"/>
      <c r="D120" s="20"/>
      <c r="E120" s="21"/>
      <c r="F120" s="22"/>
      <c r="G120" s="22"/>
      <c r="H120" s="34" t="str">
        <f t="shared" ref="H120:H149" si="21">IF(OR(B120="",LEFT(M120,1)="✓"),"",C120-B120-F120)</f>
        <v/>
      </c>
      <c r="I120" s="34" t="str">
        <f t="shared" ref="I120:I149" si="22">IF(OR(D120="",LEFT(M120,1)="✓"),"",E120-D120-G120)</f>
        <v/>
      </c>
      <c r="J120" s="34" t="str">
        <f t="shared" ref="J120:J149" si="23">IF(AND(B120&lt;&gt;"",M120="✓所定"),C120-B120-F120,"")</f>
        <v/>
      </c>
      <c r="K120" s="34" t="str">
        <f t="shared" ref="K120:K149" si="24">IF(AND(B120&lt;&gt;"",M120="✓法定"),C120-B120-F120,"")</f>
        <v/>
      </c>
      <c r="L120" s="26" t="str">
        <f t="shared" ref="L120:L147" si="25">IF(AND($B120="",$D120=""),"",($C120-$B120-$F120)+($E120-$D120-$G120))</f>
        <v/>
      </c>
      <c r="M120" s="32"/>
      <c r="N120" s="190"/>
      <c r="O120" s="190"/>
      <c r="P120" s="190"/>
      <c r="Q120" s="190"/>
      <c r="R120" s="23"/>
      <c r="V120" s="1" t="s">
        <v>172</v>
      </c>
    </row>
    <row r="121" spans="1:22">
      <c r="A121" s="27">
        <f t="shared" ref="A121:A149" ca="1" si="26">A120+1</f>
        <v>45964</v>
      </c>
      <c r="B121" s="20"/>
      <c r="C121" s="21"/>
      <c r="D121" s="20"/>
      <c r="E121" s="21"/>
      <c r="F121" s="22"/>
      <c r="G121" s="22"/>
      <c r="H121" s="34" t="str">
        <f t="shared" si="21"/>
        <v/>
      </c>
      <c r="I121" s="34" t="str">
        <f t="shared" si="22"/>
        <v/>
      </c>
      <c r="J121" s="34" t="str">
        <f t="shared" si="23"/>
        <v/>
      </c>
      <c r="K121" s="34" t="str">
        <f t="shared" si="24"/>
        <v/>
      </c>
      <c r="L121" s="26" t="str">
        <f t="shared" si="25"/>
        <v/>
      </c>
      <c r="M121" s="32"/>
      <c r="N121" s="190"/>
      <c r="O121" s="190"/>
      <c r="P121" s="190"/>
      <c r="Q121" s="190"/>
      <c r="R121" s="23"/>
    </row>
    <row r="122" spans="1:22">
      <c r="A122" s="27">
        <f t="shared" ca="1" si="26"/>
        <v>45965</v>
      </c>
      <c r="B122" s="20"/>
      <c r="C122" s="21"/>
      <c r="D122" s="20"/>
      <c r="E122" s="21"/>
      <c r="F122" s="22"/>
      <c r="G122" s="22"/>
      <c r="H122" s="34" t="str">
        <f t="shared" si="21"/>
        <v/>
      </c>
      <c r="I122" s="34" t="str">
        <f t="shared" si="22"/>
        <v/>
      </c>
      <c r="J122" s="34" t="str">
        <f t="shared" si="23"/>
        <v/>
      </c>
      <c r="K122" s="34" t="str">
        <f t="shared" si="24"/>
        <v/>
      </c>
      <c r="L122" s="26" t="str">
        <f t="shared" si="25"/>
        <v/>
      </c>
      <c r="M122" s="32"/>
      <c r="N122" s="190"/>
      <c r="O122" s="190"/>
      <c r="P122" s="190"/>
      <c r="Q122" s="190"/>
      <c r="R122" s="23"/>
    </row>
    <row r="123" spans="1:22">
      <c r="A123" s="27">
        <f t="shared" ca="1" si="26"/>
        <v>45966</v>
      </c>
      <c r="B123" s="20"/>
      <c r="C123" s="21"/>
      <c r="D123" s="20"/>
      <c r="E123" s="21"/>
      <c r="F123" s="22"/>
      <c r="G123" s="22"/>
      <c r="H123" s="34" t="str">
        <f t="shared" si="21"/>
        <v/>
      </c>
      <c r="I123" s="34" t="str">
        <f t="shared" si="22"/>
        <v/>
      </c>
      <c r="J123" s="34" t="str">
        <f t="shared" si="23"/>
        <v/>
      </c>
      <c r="K123" s="34" t="str">
        <f t="shared" si="24"/>
        <v/>
      </c>
      <c r="L123" s="26" t="str">
        <f t="shared" si="25"/>
        <v/>
      </c>
      <c r="M123" s="32"/>
      <c r="N123" s="190"/>
      <c r="O123" s="190"/>
      <c r="P123" s="190"/>
      <c r="Q123" s="190"/>
      <c r="R123" s="23"/>
    </row>
    <row r="124" spans="1:22">
      <c r="A124" s="27">
        <f t="shared" ca="1" si="26"/>
        <v>45967</v>
      </c>
      <c r="B124" s="20"/>
      <c r="C124" s="21"/>
      <c r="D124" s="20"/>
      <c r="E124" s="21"/>
      <c r="F124" s="22"/>
      <c r="G124" s="22"/>
      <c r="H124" s="34" t="str">
        <f t="shared" si="21"/>
        <v/>
      </c>
      <c r="I124" s="34" t="str">
        <f t="shared" si="22"/>
        <v/>
      </c>
      <c r="J124" s="34" t="str">
        <f t="shared" si="23"/>
        <v/>
      </c>
      <c r="K124" s="34" t="str">
        <f t="shared" si="24"/>
        <v/>
      </c>
      <c r="L124" s="26" t="str">
        <f t="shared" si="25"/>
        <v/>
      </c>
      <c r="M124" s="32"/>
      <c r="N124" s="190"/>
      <c r="O124" s="190"/>
      <c r="P124" s="190"/>
      <c r="Q124" s="190"/>
      <c r="R124" s="23"/>
    </row>
    <row r="125" spans="1:22">
      <c r="A125" s="27">
        <f t="shared" ca="1" si="26"/>
        <v>45968</v>
      </c>
      <c r="B125" s="20"/>
      <c r="C125" s="21"/>
      <c r="D125" s="20"/>
      <c r="E125" s="21"/>
      <c r="F125" s="22"/>
      <c r="G125" s="22"/>
      <c r="H125" s="34" t="str">
        <f t="shared" si="21"/>
        <v/>
      </c>
      <c r="I125" s="34" t="str">
        <f t="shared" si="22"/>
        <v/>
      </c>
      <c r="J125" s="34" t="str">
        <f t="shared" si="23"/>
        <v/>
      </c>
      <c r="K125" s="34" t="str">
        <f t="shared" si="24"/>
        <v/>
      </c>
      <c r="L125" s="26" t="str">
        <f t="shared" si="25"/>
        <v/>
      </c>
      <c r="M125" s="32"/>
      <c r="N125" s="190"/>
      <c r="O125" s="190"/>
      <c r="P125" s="190"/>
      <c r="Q125" s="190"/>
      <c r="R125" s="23"/>
    </row>
    <row r="126" spans="1:22">
      <c r="A126" s="27">
        <f t="shared" ca="1" si="26"/>
        <v>45969</v>
      </c>
      <c r="B126" s="20"/>
      <c r="C126" s="21"/>
      <c r="D126" s="20"/>
      <c r="E126" s="21"/>
      <c r="F126" s="22"/>
      <c r="G126" s="22"/>
      <c r="H126" s="34" t="str">
        <f t="shared" si="21"/>
        <v/>
      </c>
      <c r="I126" s="34" t="str">
        <f t="shared" si="22"/>
        <v/>
      </c>
      <c r="J126" s="34" t="str">
        <f t="shared" si="23"/>
        <v/>
      </c>
      <c r="K126" s="34" t="str">
        <f t="shared" si="24"/>
        <v/>
      </c>
      <c r="L126" s="26" t="str">
        <f t="shared" si="25"/>
        <v/>
      </c>
      <c r="M126" s="32"/>
      <c r="N126" s="190"/>
      <c r="O126" s="190"/>
      <c r="P126" s="190"/>
      <c r="Q126" s="190"/>
      <c r="R126" s="23"/>
    </row>
    <row r="127" spans="1:22">
      <c r="A127" s="27">
        <f t="shared" ca="1" si="26"/>
        <v>45970</v>
      </c>
      <c r="B127" s="20"/>
      <c r="C127" s="21"/>
      <c r="D127" s="20"/>
      <c r="E127" s="21"/>
      <c r="F127" s="22"/>
      <c r="G127" s="22"/>
      <c r="H127" s="34" t="str">
        <f t="shared" si="21"/>
        <v/>
      </c>
      <c r="I127" s="34" t="str">
        <f t="shared" si="22"/>
        <v/>
      </c>
      <c r="J127" s="34" t="str">
        <f t="shared" si="23"/>
        <v/>
      </c>
      <c r="K127" s="34" t="str">
        <f t="shared" si="24"/>
        <v/>
      </c>
      <c r="L127" s="26" t="str">
        <f t="shared" si="25"/>
        <v/>
      </c>
      <c r="M127" s="32"/>
      <c r="N127" s="190"/>
      <c r="O127" s="190"/>
      <c r="P127" s="190"/>
      <c r="Q127" s="190"/>
      <c r="R127" s="23"/>
    </row>
    <row r="128" spans="1:22">
      <c r="A128" s="27">
        <f t="shared" ca="1" si="26"/>
        <v>45971</v>
      </c>
      <c r="B128" s="20"/>
      <c r="C128" s="21"/>
      <c r="D128" s="20"/>
      <c r="E128" s="21"/>
      <c r="F128" s="22"/>
      <c r="G128" s="22"/>
      <c r="H128" s="34" t="str">
        <f t="shared" si="21"/>
        <v/>
      </c>
      <c r="I128" s="34" t="str">
        <f t="shared" si="22"/>
        <v/>
      </c>
      <c r="J128" s="34" t="str">
        <f t="shared" si="23"/>
        <v/>
      </c>
      <c r="K128" s="34" t="str">
        <f t="shared" si="24"/>
        <v/>
      </c>
      <c r="L128" s="26" t="str">
        <f t="shared" si="25"/>
        <v/>
      </c>
      <c r="M128" s="32"/>
      <c r="N128" s="190"/>
      <c r="O128" s="190"/>
      <c r="P128" s="190"/>
      <c r="Q128" s="190"/>
      <c r="R128" s="23"/>
    </row>
    <row r="129" spans="1:18">
      <c r="A129" s="27">
        <f t="shared" ca="1" si="26"/>
        <v>45972</v>
      </c>
      <c r="B129" s="20"/>
      <c r="C129" s="21"/>
      <c r="D129" s="20"/>
      <c r="E129" s="21"/>
      <c r="F129" s="22"/>
      <c r="G129" s="22"/>
      <c r="H129" s="34" t="str">
        <f t="shared" si="21"/>
        <v/>
      </c>
      <c r="I129" s="34" t="str">
        <f t="shared" si="22"/>
        <v/>
      </c>
      <c r="J129" s="34" t="str">
        <f t="shared" si="23"/>
        <v/>
      </c>
      <c r="K129" s="34" t="str">
        <f t="shared" si="24"/>
        <v/>
      </c>
      <c r="L129" s="26" t="str">
        <f t="shared" si="25"/>
        <v/>
      </c>
      <c r="M129" s="32"/>
      <c r="N129" s="190"/>
      <c r="O129" s="190"/>
      <c r="P129" s="190"/>
      <c r="Q129" s="190"/>
      <c r="R129" s="23"/>
    </row>
    <row r="130" spans="1:18">
      <c r="A130" s="27">
        <f t="shared" ca="1" si="26"/>
        <v>45973</v>
      </c>
      <c r="B130" s="20"/>
      <c r="C130" s="21"/>
      <c r="D130" s="20"/>
      <c r="E130" s="21"/>
      <c r="F130" s="22"/>
      <c r="G130" s="22"/>
      <c r="H130" s="34" t="str">
        <f t="shared" si="21"/>
        <v/>
      </c>
      <c r="I130" s="34" t="str">
        <f t="shared" si="22"/>
        <v/>
      </c>
      <c r="J130" s="34" t="str">
        <f t="shared" si="23"/>
        <v/>
      </c>
      <c r="K130" s="34" t="str">
        <f t="shared" si="24"/>
        <v/>
      </c>
      <c r="L130" s="26" t="str">
        <f t="shared" si="25"/>
        <v/>
      </c>
      <c r="M130" s="32"/>
      <c r="N130" s="190"/>
      <c r="O130" s="190"/>
      <c r="P130" s="190"/>
      <c r="Q130" s="190"/>
      <c r="R130" s="23"/>
    </row>
    <row r="131" spans="1:18">
      <c r="A131" s="27">
        <f t="shared" ca="1" si="26"/>
        <v>45974</v>
      </c>
      <c r="B131" s="20"/>
      <c r="C131" s="21"/>
      <c r="D131" s="20"/>
      <c r="E131" s="21"/>
      <c r="F131" s="22"/>
      <c r="G131" s="22"/>
      <c r="H131" s="34" t="str">
        <f t="shared" si="21"/>
        <v/>
      </c>
      <c r="I131" s="34" t="str">
        <f t="shared" si="22"/>
        <v/>
      </c>
      <c r="J131" s="34" t="str">
        <f t="shared" si="23"/>
        <v/>
      </c>
      <c r="K131" s="34" t="str">
        <f t="shared" si="24"/>
        <v/>
      </c>
      <c r="L131" s="26" t="str">
        <f t="shared" si="25"/>
        <v/>
      </c>
      <c r="M131" s="32"/>
      <c r="N131" s="190"/>
      <c r="O131" s="190"/>
      <c r="P131" s="190"/>
      <c r="Q131" s="190"/>
      <c r="R131" s="23"/>
    </row>
    <row r="132" spans="1:18">
      <c r="A132" s="27">
        <f t="shared" ca="1" si="26"/>
        <v>45975</v>
      </c>
      <c r="B132" s="20"/>
      <c r="C132" s="21"/>
      <c r="D132" s="20"/>
      <c r="E132" s="21"/>
      <c r="F132" s="22"/>
      <c r="G132" s="22"/>
      <c r="H132" s="34" t="str">
        <f t="shared" si="21"/>
        <v/>
      </c>
      <c r="I132" s="34" t="str">
        <f t="shared" si="22"/>
        <v/>
      </c>
      <c r="J132" s="34" t="str">
        <f t="shared" si="23"/>
        <v/>
      </c>
      <c r="K132" s="34" t="str">
        <f t="shared" si="24"/>
        <v/>
      </c>
      <c r="L132" s="26" t="str">
        <f t="shared" si="25"/>
        <v/>
      </c>
      <c r="M132" s="32"/>
      <c r="N132" s="190"/>
      <c r="O132" s="190"/>
      <c r="P132" s="190"/>
      <c r="Q132" s="190"/>
      <c r="R132" s="23"/>
    </row>
    <row r="133" spans="1:18">
      <c r="A133" s="27">
        <f t="shared" ca="1" si="26"/>
        <v>45976</v>
      </c>
      <c r="B133" s="20"/>
      <c r="C133" s="21"/>
      <c r="D133" s="20"/>
      <c r="E133" s="21"/>
      <c r="F133" s="22"/>
      <c r="G133" s="22"/>
      <c r="H133" s="34" t="str">
        <f t="shared" si="21"/>
        <v/>
      </c>
      <c r="I133" s="34" t="str">
        <f t="shared" si="22"/>
        <v/>
      </c>
      <c r="J133" s="34" t="str">
        <f t="shared" si="23"/>
        <v/>
      </c>
      <c r="K133" s="34" t="str">
        <f t="shared" si="24"/>
        <v/>
      </c>
      <c r="L133" s="26" t="str">
        <f t="shared" si="25"/>
        <v/>
      </c>
      <c r="M133" s="32"/>
      <c r="N133" s="190"/>
      <c r="O133" s="190"/>
      <c r="P133" s="190"/>
      <c r="Q133" s="190"/>
      <c r="R133" s="23"/>
    </row>
    <row r="134" spans="1:18">
      <c r="A134" s="27">
        <f t="shared" ca="1" si="26"/>
        <v>45977</v>
      </c>
      <c r="B134" s="20"/>
      <c r="C134" s="21"/>
      <c r="D134" s="20"/>
      <c r="E134" s="21"/>
      <c r="F134" s="22"/>
      <c r="G134" s="22"/>
      <c r="H134" s="34" t="str">
        <f t="shared" si="21"/>
        <v/>
      </c>
      <c r="I134" s="34" t="str">
        <f t="shared" si="22"/>
        <v/>
      </c>
      <c r="J134" s="34" t="str">
        <f t="shared" si="23"/>
        <v/>
      </c>
      <c r="K134" s="34" t="str">
        <f t="shared" si="24"/>
        <v/>
      </c>
      <c r="L134" s="26" t="str">
        <f t="shared" si="25"/>
        <v/>
      </c>
      <c r="M134" s="32"/>
      <c r="N134" s="190"/>
      <c r="O134" s="190"/>
      <c r="P134" s="190"/>
      <c r="Q134" s="190"/>
      <c r="R134" s="23"/>
    </row>
    <row r="135" spans="1:18">
      <c r="A135" s="27">
        <f t="shared" ca="1" si="26"/>
        <v>45978</v>
      </c>
      <c r="B135" s="20"/>
      <c r="C135" s="21"/>
      <c r="D135" s="20"/>
      <c r="E135" s="21"/>
      <c r="F135" s="22"/>
      <c r="G135" s="22"/>
      <c r="H135" s="34" t="str">
        <f t="shared" si="21"/>
        <v/>
      </c>
      <c r="I135" s="34" t="str">
        <f t="shared" si="22"/>
        <v/>
      </c>
      <c r="J135" s="34" t="str">
        <f t="shared" si="23"/>
        <v/>
      </c>
      <c r="K135" s="34" t="str">
        <f t="shared" si="24"/>
        <v/>
      </c>
      <c r="L135" s="26" t="str">
        <f t="shared" si="25"/>
        <v/>
      </c>
      <c r="M135" s="32"/>
      <c r="N135" s="190"/>
      <c r="O135" s="190"/>
      <c r="P135" s="190"/>
      <c r="Q135" s="190"/>
      <c r="R135" s="23"/>
    </row>
    <row r="136" spans="1:18">
      <c r="A136" s="27">
        <f t="shared" ca="1" si="26"/>
        <v>45979</v>
      </c>
      <c r="B136" s="20"/>
      <c r="C136" s="21"/>
      <c r="D136" s="20"/>
      <c r="E136" s="21"/>
      <c r="F136" s="22"/>
      <c r="G136" s="22"/>
      <c r="H136" s="34" t="str">
        <f t="shared" si="21"/>
        <v/>
      </c>
      <c r="I136" s="34" t="str">
        <f t="shared" si="22"/>
        <v/>
      </c>
      <c r="J136" s="34" t="str">
        <f t="shared" si="23"/>
        <v/>
      </c>
      <c r="K136" s="34" t="str">
        <f t="shared" si="24"/>
        <v/>
      </c>
      <c r="L136" s="26" t="str">
        <f t="shared" si="25"/>
        <v/>
      </c>
      <c r="M136" s="32"/>
      <c r="N136" s="190"/>
      <c r="O136" s="190"/>
      <c r="P136" s="190"/>
      <c r="Q136" s="190"/>
      <c r="R136" s="23"/>
    </row>
    <row r="137" spans="1:18">
      <c r="A137" s="27">
        <f t="shared" ca="1" si="26"/>
        <v>45980</v>
      </c>
      <c r="B137" s="20"/>
      <c r="C137" s="21"/>
      <c r="D137" s="20"/>
      <c r="E137" s="21"/>
      <c r="F137" s="22"/>
      <c r="G137" s="22"/>
      <c r="H137" s="34" t="str">
        <f t="shared" si="21"/>
        <v/>
      </c>
      <c r="I137" s="34" t="str">
        <f t="shared" si="22"/>
        <v/>
      </c>
      <c r="J137" s="34" t="str">
        <f t="shared" si="23"/>
        <v/>
      </c>
      <c r="K137" s="34" t="str">
        <f t="shared" si="24"/>
        <v/>
      </c>
      <c r="L137" s="26" t="str">
        <f t="shared" si="25"/>
        <v/>
      </c>
      <c r="M137" s="32"/>
      <c r="N137" s="190"/>
      <c r="O137" s="190"/>
      <c r="P137" s="190"/>
      <c r="Q137" s="190"/>
      <c r="R137" s="23"/>
    </row>
    <row r="138" spans="1:18">
      <c r="A138" s="27">
        <f t="shared" ca="1" si="26"/>
        <v>45981</v>
      </c>
      <c r="B138" s="20"/>
      <c r="C138" s="21"/>
      <c r="D138" s="20"/>
      <c r="E138" s="21"/>
      <c r="F138" s="22"/>
      <c r="G138" s="22"/>
      <c r="H138" s="34" t="str">
        <f t="shared" si="21"/>
        <v/>
      </c>
      <c r="I138" s="34" t="str">
        <f t="shared" si="22"/>
        <v/>
      </c>
      <c r="J138" s="34" t="str">
        <f t="shared" si="23"/>
        <v/>
      </c>
      <c r="K138" s="34" t="str">
        <f t="shared" si="24"/>
        <v/>
      </c>
      <c r="L138" s="26" t="str">
        <f t="shared" si="25"/>
        <v/>
      </c>
      <c r="M138" s="32"/>
      <c r="N138" s="190"/>
      <c r="O138" s="190"/>
      <c r="P138" s="190"/>
      <c r="Q138" s="190"/>
      <c r="R138" s="23"/>
    </row>
    <row r="139" spans="1:18">
      <c r="A139" s="27">
        <f t="shared" ca="1" si="26"/>
        <v>45982</v>
      </c>
      <c r="B139" s="20"/>
      <c r="C139" s="21"/>
      <c r="D139" s="20"/>
      <c r="E139" s="21"/>
      <c r="F139" s="22"/>
      <c r="G139" s="22"/>
      <c r="H139" s="34" t="str">
        <f t="shared" si="21"/>
        <v/>
      </c>
      <c r="I139" s="34" t="str">
        <f t="shared" si="22"/>
        <v/>
      </c>
      <c r="J139" s="34" t="str">
        <f t="shared" si="23"/>
        <v/>
      </c>
      <c r="K139" s="34" t="str">
        <f t="shared" si="24"/>
        <v/>
      </c>
      <c r="L139" s="26" t="str">
        <f t="shared" si="25"/>
        <v/>
      </c>
      <c r="M139" s="32"/>
      <c r="N139" s="190"/>
      <c r="O139" s="190"/>
      <c r="P139" s="190"/>
      <c r="Q139" s="190"/>
      <c r="R139" s="23"/>
    </row>
    <row r="140" spans="1:18">
      <c r="A140" s="27">
        <f t="shared" ca="1" si="26"/>
        <v>45983</v>
      </c>
      <c r="B140" s="20"/>
      <c r="C140" s="21"/>
      <c r="D140" s="20"/>
      <c r="E140" s="21"/>
      <c r="F140" s="22"/>
      <c r="G140" s="22"/>
      <c r="H140" s="34" t="str">
        <f t="shared" si="21"/>
        <v/>
      </c>
      <c r="I140" s="34" t="str">
        <f t="shared" si="22"/>
        <v/>
      </c>
      <c r="J140" s="34" t="str">
        <f t="shared" si="23"/>
        <v/>
      </c>
      <c r="K140" s="34" t="str">
        <f t="shared" si="24"/>
        <v/>
      </c>
      <c r="L140" s="26" t="str">
        <f t="shared" si="25"/>
        <v/>
      </c>
      <c r="M140" s="32"/>
      <c r="N140" s="190"/>
      <c r="O140" s="190"/>
      <c r="P140" s="190"/>
      <c r="Q140" s="190"/>
      <c r="R140" s="23"/>
    </row>
    <row r="141" spans="1:18">
      <c r="A141" s="27">
        <f t="shared" ca="1" si="26"/>
        <v>45984</v>
      </c>
      <c r="B141" s="20"/>
      <c r="C141" s="21"/>
      <c r="D141" s="20"/>
      <c r="E141" s="21"/>
      <c r="F141" s="22"/>
      <c r="G141" s="22"/>
      <c r="H141" s="34" t="str">
        <f t="shared" si="21"/>
        <v/>
      </c>
      <c r="I141" s="34" t="str">
        <f t="shared" si="22"/>
        <v/>
      </c>
      <c r="J141" s="34" t="str">
        <f t="shared" si="23"/>
        <v/>
      </c>
      <c r="K141" s="34" t="str">
        <f t="shared" si="24"/>
        <v/>
      </c>
      <c r="L141" s="26" t="str">
        <f t="shared" si="25"/>
        <v/>
      </c>
      <c r="M141" s="32"/>
      <c r="N141" s="190"/>
      <c r="O141" s="190"/>
      <c r="P141" s="190"/>
      <c r="Q141" s="190"/>
      <c r="R141" s="23"/>
    </row>
    <row r="142" spans="1:18">
      <c r="A142" s="27">
        <f t="shared" ca="1" si="26"/>
        <v>45985</v>
      </c>
      <c r="B142" s="20"/>
      <c r="C142" s="21"/>
      <c r="D142" s="20"/>
      <c r="E142" s="21"/>
      <c r="F142" s="22"/>
      <c r="G142" s="22"/>
      <c r="H142" s="34" t="str">
        <f t="shared" si="21"/>
        <v/>
      </c>
      <c r="I142" s="34" t="str">
        <f t="shared" si="22"/>
        <v/>
      </c>
      <c r="J142" s="34" t="str">
        <f t="shared" si="23"/>
        <v/>
      </c>
      <c r="K142" s="34" t="str">
        <f t="shared" si="24"/>
        <v/>
      </c>
      <c r="L142" s="26" t="str">
        <f t="shared" si="25"/>
        <v/>
      </c>
      <c r="M142" s="32"/>
      <c r="N142" s="190"/>
      <c r="O142" s="190"/>
      <c r="P142" s="190"/>
      <c r="Q142" s="190"/>
      <c r="R142" s="23"/>
    </row>
    <row r="143" spans="1:18">
      <c r="A143" s="27">
        <f t="shared" ca="1" si="26"/>
        <v>45986</v>
      </c>
      <c r="B143" s="20"/>
      <c r="C143" s="21"/>
      <c r="D143" s="20"/>
      <c r="E143" s="21"/>
      <c r="F143" s="22"/>
      <c r="G143" s="22"/>
      <c r="H143" s="34" t="str">
        <f t="shared" si="21"/>
        <v/>
      </c>
      <c r="I143" s="34" t="str">
        <f t="shared" si="22"/>
        <v/>
      </c>
      <c r="J143" s="34" t="str">
        <f t="shared" si="23"/>
        <v/>
      </c>
      <c r="K143" s="34" t="str">
        <f t="shared" si="24"/>
        <v/>
      </c>
      <c r="L143" s="26" t="str">
        <f t="shared" si="25"/>
        <v/>
      </c>
      <c r="M143" s="32"/>
      <c r="N143" s="190"/>
      <c r="O143" s="190"/>
      <c r="P143" s="190"/>
      <c r="Q143" s="190"/>
      <c r="R143" s="23"/>
    </row>
    <row r="144" spans="1:18">
      <c r="A144" s="27">
        <f t="shared" ca="1" si="26"/>
        <v>45987</v>
      </c>
      <c r="B144" s="20"/>
      <c r="C144" s="21"/>
      <c r="D144" s="20"/>
      <c r="E144" s="21"/>
      <c r="F144" s="22"/>
      <c r="G144" s="22"/>
      <c r="H144" s="34" t="str">
        <f t="shared" si="21"/>
        <v/>
      </c>
      <c r="I144" s="34" t="str">
        <f t="shared" si="22"/>
        <v/>
      </c>
      <c r="J144" s="34" t="str">
        <f t="shared" si="23"/>
        <v/>
      </c>
      <c r="K144" s="34" t="str">
        <f t="shared" si="24"/>
        <v/>
      </c>
      <c r="L144" s="26" t="str">
        <f t="shared" si="25"/>
        <v/>
      </c>
      <c r="M144" s="32"/>
      <c r="N144" s="190"/>
      <c r="O144" s="190"/>
      <c r="P144" s="190"/>
      <c r="Q144" s="190"/>
      <c r="R144" s="23"/>
    </row>
    <row r="145" spans="1:22">
      <c r="A145" s="27">
        <f t="shared" ca="1" si="26"/>
        <v>45988</v>
      </c>
      <c r="B145" s="20"/>
      <c r="C145" s="21"/>
      <c r="D145" s="20"/>
      <c r="E145" s="21"/>
      <c r="F145" s="22"/>
      <c r="G145" s="22"/>
      <c r="H145" s="34" t="str">
        <f t="shared" si="21"/>
        <v/>
      </c>
      <c r="I145" s="34" t="str">
        <f t="shared" si="22"/>
        <v/>
      </c>
      <c r="J145" s="34" t="str">
        <f t="shared" si="23"/>
        <v/>
      </c>
      <c r="K145" s="34" t="str">
        <f t="shared" si="24"/>
        <v/>
      </c>
      <c r="L145" s="26" t="str">
        <f t="shared" si="25"/>
        <v/>
      </c>
      <c r="M145" s="32"/>
      <c r="N145" s="190"/>
      <c r="O145" s="190"/>
      <c r="P145" s="190"/>
      <c r="Q145" s="190"/>
      <c r="R145" s="23"/>
    </row>
    <row r="146" spans="1:22">
      <c r="A146" s="27">
        <f t="shared" ca="1" si="26"/>
        <v>45989</v>
      </c>
      <c r="B146" s="20"/>
      <c r="C146" s="21"/>
      <c r="D146" s="20"/>
      <c r="E146" s="21"/>
      <c r="F146" s="22"/>
      <c r="G146" s="22"/>
      <c r="H146" s="34" t="str">
        <f t="shared" si="21"/>
        <v/>
      </c>
      <c r="I146" s="34" t="str">
        <f t="shared" si="22"/>
        <v/>
      </c>
      <c r="J146" s="34" t="str">
        <f t="shared" si="23"/>
        <v/>
      </c>
      <c r="K146" s="34" t="str">
        <f t="shared" si="24"/>
        <v/>
      </c>
      <c r="L146" s="26" t="str">
        <f t="shared" si="25"/>
        <v/>
      </c>
      <c r="M146" s="32"/>
      <c r="N146" s="190"/>
      <c r="O146" s="190"/>
      <c r="P146" s="190"/>
      <c r="Q146" s="190"/>
      <c r="R146" s="23"/>
    </row>
    <row r="147" spans="1:22">
      <c r="A147" s="27">
        <f t="shared" ca="1" si="26"/>
        <v>45990</v>
      </c>
      <c r="B147" s="20"/>
      <c r="C147" s="21"/>
      <c r="D147" s="20"/>
      <c r="E147" s="21"/>
      <c r="F147" s="22"/>
      <c r="G147" s="22"/>
      <c r="H147" s="34" t="str">
        <f t="shared" si="21"/>
        <v/>
      </c>
      <c r="I147" s="34" t="str">
        <f t="shared" si="22"/>
        <v/>
      </c>
      <c r="J147" s="34" t="str">
        <f t="shared" si="23"/>
        <v/>
      </c>
      <c r="K147" s="34" t="str">
        <f t="shared" si="24"/>
        <v/>
      </c>
      <c r="L147" s="26" t="str">
        <f t="shared" si="25"/>
        <v/>
      </c>
      <c r="M147" s="32"/>
      <c r="N147" s="190"/>
      <c r="O147" s="190"/>
      <c r="P147" s="190"/>
      <c r="Q147" s="190"/>
      <c r="R147" s="23"/>
    </row>
    <row r="148" spans="1:22">
      <c r="A148" s="27">
        <f t="shared" ca="1" si="26"/>
        <v>45991</v>
      </c>
      <c r="B148" s="20"/>
      <c r="C148" s="21"/>
      <c r="D148" s="20"/>
      <c r="E148" s="21"/>
      <c r="F148" s="22"/>
      <c r="G148" s="22"/>
      <c r="H148" s="34" t="str">
        <f t="shared" si="21"/>
        <v/>
      </c>
      <c r="I148" s="34" t="str">
        <f t="shared" si="22"/>
        <v/>
      </c>
      <c r="J148" s="34" t="str">
        <f t="shared" si="23"/>
        <v/>
      </c>
      <c r="K148" s="34" t="str">
        <f t="shared" si="24"/>
        <v/>
      </c>
      <c r="L148" s="26" t="str">
        <f>IF(AND($B148="",$D148=""),"",($C148-$B148-$F148)+($E148-$D148-$G148))</f>
        <v/>
      </c>
      <c r="M148" s="32"/>
      <c r="N148" s="190"/>
      <c r="O148" s="190"/>
      <c r="P148" s="190"/>
      <c r="Q148" s="190"/>
      <c r="R148" s="23"/>
    </row>
    <row r="149" spans="1:22">
      <c r="A149" s="27">
        <f t="shared" ca="1" si="26"/>
        <v>45992</v>
      </c>
      <c r="B149" s="20"/>
      <c r="C149" s="21"/>
      <c r="D149" s="20"/>
      <c r="E149" s="21"/>
      <c r="F149" s="22"/>
      <c r="G149" s="22"/>
      <c r="H149" s="34" t="str">
        <f t="shared" si="21"/>
        <v/>
      </c>
      <c r="I149" s="34" t="str">
        <f t="shared" si="22"/>
        <v/>
      </c>
      <c r="J149" s="34" t="str">
        <f t="shared" si="23"/>
        <v/>
      </c>
      <c r="K149" s="34" t="str">
        <f t="shared" si="24"/>
        <v/>
      </c>
      <c r="L149" s="26" t="str">
        <f>IF(AND($B149="",$D149=""),"",($C149-$B149-$F149)+($E149-$D149-$G149))</f>
        <v/>
      </c>
      <c r="M149" s="32"/>
      <c r="N149" s="190"/>
      <c r="O149" s="190"/>
      <c r="P149" s="190"/>
      <c r="Q149" s="190"/>
      <c r="R149" s="23"/>
    </row>
    <row r="150" spans="1:22">
      <c r="A150" s="5" t="s">
        <v>11</v>
      </c>
      <c r="B150" s="191"/>
      <c r="C150" s="192"/>
      <c r="D150" s="191"/>
      <c r="E150" s="192"/>
      <c r="F150" s="26" t="str">
        <f>IF(SUM($F119:$F149)=0,"",SUM($F119:$F149))</f>
        <v/>
      </c>
      <c r="G150" s="26" t="str">
        <f>IF(SUM($G119:$G149)=0,"",SUM($G119:$G149))</f>
        <v/>
      </c>
      <c r="H150" s="26" t="str">
        <f>IF(SUM(H119:H149)=0,"",SUM(H119:H149))</f>
        <v/>
      </c>
      <c r="I150" s="26" t="str">
        <f>IF(SUM(I119:I149)=0,"",SUM(I119:I149))</f>
        <v/>
      </c>
      <c r="J150" s="26" t="str">
        <f t="shared" ref="J150:K150" si="27">IF(SUM(J119:J149)=0,"",SUM(J119:J149))</f>
        <v/>
      </c>
      <c r="K150" s="26" t="str">
        <f t="shared" si="27"/>
        <v/>
      </c>
      <c r="L150" s="26" t="str">
        <f>IF(SUM($L119:$L149)=0,"",SUM($L119:$L149))</f>
        <v/>
      </c>
      <c r="M150" s="33"/>
      <c r="N150" s="193"/>
      <c r="O150" s="193"/>
      <c r="P150" s="193"/>
      <c r="Q150" s="193"/>
      <c r="R150" s="6"/>
    </row>
    <row r="152" spans="1:22" ht="27" customHeight="1">
      <c r="A152" s="194" t="s">
        <v>22</v>
      </c>
      <c r="B152" s="189" t="s">
        <v>103</v>
      </c>
      <c r="C152" s="189"/>
      <c r="D152" s="189"/>
      <c r="E152" s="189"/>
      <c r="F152" s="189" t="s">
        <v>23</v>
      </c>
      <c r="G152" s="189"/>
      <c r="H152" s="189" t="s">
        <v>88</v>
      </c>
      <c r="I152" s="189"/>
      <c r="J152" s="189"/>
      <c r="K152" s="189"/>
      <c r="L152" s="189" t="s">
        <v>87</v>
      </c>
      <c r="M152" s="195" t="s">
        <v>96</v>
      </c>
      <c r="N152" s="194" t="s">
        <v>25</v>
      </c>
      <c r="O152" s="194"/>
      <c r="P152" s="194"/>
      <c r="Q152" s="194"/>
      <c r="R152" s="189" t="s">
        <v>100</v>
      </c>
    </row>
    <row r="153" spans="1:22" ht="14.25" customHeight="1">
      <c r="A153" s="194"/>
      <c r="B153" s="189" t="s">
        <v>82</v>
      </c>
      <c r="C153" s="189"/>
      <c r="D153" s="189" t="s">
        <v>84</v>
      </c>
      <c r="E153" s="189"/>
      <c r="F153" s="189"/>
      <c r="G153" s="189"/>
      <c r="H153" s="189" t="s">
        <v>90</v>
      </c>
      <c r="I153" s="189"/>
      <c r="J153" s="189" t="s">
        <v>89</v>
      </c>
      <c r="K153" s="189"/>
      <c r="L153" s="189"/>
      <c r="M153" s="196"/>
      <c r="N153" s="194"/>
      <c r="O153" s="194"/>
      <c r="P153" s="194"/>
      <c r="Q153" s="194"/>
      <c r="R153" s="189"/>
    </row>
    <row r="154" spans="1:22">
      <c r="A154" s="194"/>
      <c r="B154" s="43" t="s">
        <v>26</v>
      </c>
      <c r="C154" s="43" t="s">
        <v>27</v>
      </c>
      <c r="D154" s="43" t="s">
        <v>26</v>
      </c>
      <c r="E154" s="43" t="s">
        <v>27</v>
      </c>
      <c r="F154" s="44" t="s">
        <v>85</v>
      </c>
      <c r="G154" s="44" t="s">
        <v>86</v>
      </c>
      <c r="H154" s="44" t="s">
        <v>81</v>
      </c>
      <c r="I154" s="44" t="s">
        <v>83</v>
      </c>
      <c r="J154" s="44" t="s">
        <v>81</v>
      </c>
      <c r="K154" s="44" t="s">
        <v>95</v>
      </c>
      <c r="L154" s="189"/>
      <c r="M154" s="197"/>
      <c r="N154" s="194"/>
      <c r="O154" s="194"/>
      <c r="P154" s="194"/>
      <c r="Q154" s="194"/>
      <c r="R154" s="194"/>
    </row>
    <row r="155" spans="1:22">
      <c r="A155" s="27" cm="1">
        <f t="array" aca="1" ref="A155" ca="1">DATE("2025","8"+4,IFERROR(INDIRECT(T1),"1"))</f>
        <v>45992</v>
      </c>
      <c r="B155" s="20"/>
      <c r="C155" s="21"/>
      <c r="D155" s="20"/>
      <c r="E155" s="21"/>
      <c r="F155" s="22"/>
      <c r="G155" s="22"/>
      <c r="H155" s="34" t="str">
        <f>IF(OR(B155="",LEFT(M155,1)="✓"),"",C155-B155-F155)</f>
        <v/>
      </c>
      <c r="I155" s="34" t="str">
        <f>IF(OR(D155="",LEFT(M155,1)="✓"),"",E155-D155-G155)</f>
        <v/>
      </c>
      <c r="J155" s="34" t="str">
        <f>IF(AND(B155&lt;&gt;"",M155="✓所定"),C155-B155-F155,"")</f>
        <v/>
      </c>
      <c r="K155" s="34" t="str">
        <f>IF(AND(B155&lt;&gt;"",M155="✓法定"),C155-B155-F155,"")</f>
        <v/>
      </c>
      <c r="L155" s="26" t="str">
        <f t="shared" ref="L155:L185" si="28">IF(AND($B155="",$D155=""),"",($C155-$B155-$F155)+($E155-$D155-$G155))</f>
        <v/>
      </c>
      <c r="M155" s="32"/>
      <c r="N155" s="190"/>
      <c r="O155" s="190"/>
      <c r="P155" s="190"/>
      <c r="Q155" s="190"/>
      <c r="R155" s="23"/>
      <c r="V155" s="1" t="s">
        <v>171</v>
      </c>
    </row>
    <row r="156" spans="1:22">
      <c r="A156" s="27">
        <f ca="1">A155+1</f>
        <v>45993</v>
      </c>
      <c r="B156" s="20"/>
      <c r="C156" s="21"/>
      <c r="D156" s="20"/>
      <c r="E156" s="21"/>
      <c r="F156" s="22"/>
      <c r="G156" s="22"/>
      <c r="H156" s="34" t="str">
        <f t="shared" ref="H156:H185" si="29">IF(OR(B156="",LEFT(M156,1)="✓"),"",C156-B156-F156)</f>
        <v/>
      </c>
      <c r="I156" s="34" t="str">
        <f t="shared" ref="I156:I185" si="30">IF(OR(D156="",LEFT(M156,1)="✓"),"",E156-D156-G156)</f>
        <v/>
      </c>
      <c r="J156" s="34" t="str">
        <f t="shared" ref="J156:J185" si="31">IF(AND(B156&lt;&gt;"",M156="✓所定"),C156-B156-F156,"")</f>
        <v/>
      </c>
      <c r="K156" s="34" t="str">
        <f t="shared" ref="K156:K185" si="32">IF(AND(B156&lt;&gt;"",M156="✓法定"),C156-B156-F156,"")</f>
        <v/>
      </c>
      <c r="L156" s="26" t="str">
        <f t="shared" si="28"/>
        <v/>
      </c>
      <c r="M156" s="32"/>
      <c r="N156" s="190"/>
      <c r="O156" s="190"/>
      <c r="P156" s="190"/>
      <c r="Q156" s="190"/>
      <c r="R156" s="23"/>
      <c r="V156" s="1" t="s">
        <v>172</v>
      </c>
    </row>
    <row r="157" spans="1:22">
      <c r="A157" s="27">
        <f t="shared" ref="A157:A185" ca="1" si="33">A156+1</f>
        <v>45994</v>
      </c>
      <c r="B157" s="20"/>
      <c r="C157" s="21"/>
      <c r="D157" s="20"/>
      <c r="E157" s="21"/>
      <c r="F157" s="22"/>
      <c r="G157" s="22"/>
      <c r="H157" s="34" t="str">
        <f t="shared" si="29"/>
        <v/>
      </c>
      <c r="I157" s="34" t="str">
        <f t="shared" si="30"/>
        <v/>
      </c>
      <c r="J157" s="34" t="str">
        <f t="shared" si="31"/>
        <v/>
      </c>
      <c r="K157" s="34" t="str">
        <f t="shared" si="32"/>
        <v/>
      </c>
      <c r="L157" s="26" t="str">
        <f t="shared" si="28"/>
        <v/>
      </c>
      <c r="M157" s="32"/>
      <c r="N157" s="190"/>
      <c r="O157" s="190"/>
      <c r="P157" s="190"/>
      <c r="Q157" s="190"/>
      <c r="R157" s="23"/>
    </row>
    <row r="158" spans="1:22">
      <c r="A158" s="27">
        <f t="shared" ca="1" si="33"/>
        <v>45995</v>
      </c>
      <c r="B158" s="20"/>
      <c r="C158" s="21"/>
      <c r="D158" s="20"/>
      <c r="E158" s="21"/>
      <c r="F158" s="22"/>
      <c r="G158" s="22"/>
      <c r="H158" s="34" t="str">
        <f t="shared" si="29"/>
        <v/>
      </c>
      <c r="I158" s="34" t="str">
        <f t="shared" si="30"/>
        <v/>
      </c>
      <c r="J158" s="34" t="str">
        <f t="shared" si="31"/>
        <v/>
      </c>
      <c r="K158" s="34" t="str">
        <f t="shared" si="32"/>
        <v/>
      </c>
      <c r="L158" s="26" t="str">
        <f t="shared" si="28"/>
        <v/>
      </c>
      <c r="M158" s="32"/>
      <c r="N158" s="190"/>
      <c r="O158" s="190"/>
      <c r="P158" s="190"/>
      <c r="Q158" s="190"/>
      <c r="R158" s="23"/>
    </row>
    <row r="159" spans="1:22">
      <c r="A159" s="27">
        <f t="shared" ca="1" si="33"/>
        <v>45996</v>
      </c>
      <c r="B159" s="20"/>
      <c r="C159" s="21"/>
      <c r="D159" s="20"/>
      <c r="E159" s="21"/>
      <c r="F159" s="22"/>
      <c r="G159" s="22"/>
      <c r="H159" s="34" t="str">
        <f t="shared" si="29"/>
        <v/>
      </c>
      <c r="I159" s="34" t="str">
        <f t="shared" si="30"/>
        <v/>
      </c>
      <c r="J159" s="34" t="str">
        <f t="shared" si="31"/>
        <v/>
      </c>
      <c r="K159" s="34" t="str">
        <f t="shared" si="32"/>
        <v/>
      </c>
      <c r="L159" s="26" t="str">
        <f t="shared" si="28"/>
        <v/>
      </c>
      <c r="M159" s="32"/>
      <c r="N159" s="190"/>
      <c r="O159" s="190"/>
      <c r="P159" s="190"/>
      <c r="Q159" s="190"/>
      <c r="R159" s="23"/>
    </row>
    <row r="160" spans="1:22">
      <c r="A160" s="27">
        <f t="shared" ca="1" si="33"/>
        <v>45997</v>
      </c>
      <c r="B160" s="20"/>
      <c r="C160" s="21"/>
      <c r="D160" s="20"/>
      <c r="E160" s="21"/>
      <c r="F160" s="22"/>
      <c r="G160" s="22"/>
      <c r="H160" s="34" t="str">
        <f t="shared" si="29"/>
        <v/>
      </c>
      <c r="I160" s="34" t="str">
        <f t="shared" si="30"/>
        <v/>
      </c>
      <c r="J160" s="34" t="str">
        <f t="shared" si="31"/>
        <v/>
      </c>
      <c r="K160" s="34" t="str">
        <f t="shared" si="32"/>
        <v/>
      </c>
      <c r="L160" s="26" t="str">
        <f t="shared" si="28"/>
        <v/>
      </c>
      <c r="M160" s="32"/>
      <c r="N160" s="190"/>
      <c r="O160" s="190"/>
      <c r="P160" s="190"/>
      <c r="Q160" s="190"/>
      <c r="R160" s="23"/>
    </row>
    <row r="161" spans="1:18">
      <c r="A161" s="27">
        <f t="shared" ca="1" si="33"/>
        <v>45998</v>
      </c>
      <c r="B161" s="20"/>
      <c r="C161" s="21"/>
      <c r="D161" s="20"/>
      <c r="E161" s="21"/>
      <c r="F161" s="22"/>
      <c r="G161" s="22"/>
      <c r="H161" s="34" t="str">
        <f t="shared" si="29"/>
        <v/>
      </c>
      <c r="I161" s="34" t="str">
        <f t="shared" si="30"/>
        <v/>
      </c>
      <c r="J161" s="34" t="str">
        <f t="shared" si="31"/>
        <v/>
      </c>
      <c r="K161" s="34" t="str">
        <f t="shared" si="32"/>
        <v/>
      </c>
      <c r="L161" s="26" t="str">
        <f t="shared" si="28"/>
        <v/>
      </c>
      <c r="M161" s="32"/>
      <c r="N161" s="190"/>
      <c r="O161" s="190"/>
      <c r="P161" s="190"/>
      <c r="Q161" s="190"/>
      <c r="R161" s="23"/>
    </row>
    <row r="162" spans="1:18">
      <c r="A162" s="27">
        <f t="shared" ca="1" si="33"/>
        <v>45999</v>
      </c>
      <c r="B162" s="20"/>
      <c r="C162" s="21"/>
      <c r="D162" s="20"/>
      <c r="E162" s="21"/>
      <c r="F162" s="22"/>
      <c r="G162" s="22"/>
      <c r="H162" s="34" t="str">
        <f t="shared" si="29"/>
        <v/>
      </c>
      <c r="I162" s="34" t="str">
        <f t="shared" si="30"/>
        <v/>
      </c>
      <c r="J162" s="34" t="str">
        <f t="shared" si="31"/>
        <v/>
      </c>
      <c r="K162" s="34" t="str">
        <f t="shared" si="32"/>
        <v/>
      </c>
      <c r="L162" s="26" t="str">
        <f t="shared" si="28"/>
        <v/>
      </c>
      <c r="M162" s="32"/>
      <c r="N162" s="190"/>
      <c r="O162" s="190"/>
      <c r="P162" s="190"/>
      <c r="Q162" s="190"/>
      <c r="R162" s="23"/>
    </row>
    <row r="163" spans="1:18">
      <c r="A163" s="27">
        <f t="shared" ca="1" si="33"/>
        <v>46000</v>
      </c>
      <c r="B163" s="20"/>
      <c r="C163" s="21"/>
      <c r="D163" s="20"/>
      <c r="E163" s="21"/>
      <c r="F163" s="22"/>
      <c r="G163" s="22"/>
      <c r="H163" s="34" t="str">
        <f t="shared" si="29"/>
        <v/>
      </c>
      <c r="I163" s="34" t="str">
        <f t="shared" si="30"/>
        <v/>
      </c>
      <c r="J163" s="34" t="str">
        <f t="shared" si="31"/>
        <v/>
      </c>
      <c r="K163" s="34" t="str">
        <f t="shared" si="32"/>
        <v/>
      </c>
      <c r="L163" s="26" t="str">
        <f t="shared" si="28"/>
        <v/>
      </c>
      <c r="M163" s="32"/>
      <c r="N163" s="190"/>
      <c r="O163" s="190"/>
      <c r="P163" s="190"/>
      <c r="Q163" s="190"/>
      <c r="R163" s="23"/>
    </row>
    <row r="164" spans="1:18">
      <c r="A164" s="27">
        <f t="shared" ca="1" si="33"/>
        <v>46001</v>
      </c>
      <c r="B164" s="20"/>
      <c r="C164" s="21"/>
      <c r="D164" s="20"/>
      <c r="E164" s="21"/>
      <c r="F164" s="22"/>
      <c r="G164" s="22"/>
      <c r="H164" s="34" t="str">
        <f t="shared" si="29"/>
        <v/>
      </c>
      <c r="I164" s="34" t="str">
        <f t="shared" si="30"/>
        <v/>
      </c>
      <c r="J164" s="34" t="str">
        <f t="shared" si="31"/>
        <v/>
      </c>
      <c r="K164" s="34" t="str">
        <f t="shared" si="32"/>
        <v/>
      </c>
      <c r="L164" s="26" t="str">
        <f t="shared" si="28"/>
        <v/>
      </c>
      <c r="M164" s="32"/>
      <c r="N164" s="190"/>
      <c r="O164" s="190"/>
      <c r="P164" s="190"/>
      <c r="Q164" s="190"/>
      <c r="R164" s="23"/>
    </row>
    <row r="165" spans="1:18">
      <c r="A165" s="27">
        <f t="shared" ca="1" si="33"/>
        <v>46002</v>
      </c>
      <c r="B165" s="20"/>
      <c r="C165" s="21"/>
      <c r="D165" s="20"/>
      <c r="E165" s="21"/>
      <c r="F165" s="22"/>
      <c r="G165" s="22"/>
      <c r="H165" s="34" t="str">
        <f t="shared" si="29"/>
        <v/>
      </c>
      <c r="I165" s="34" t="str">
        <f t="shared" si="30"/>
        <v/>
      </c>
      <c r="J165" s="34" t="str">
        <f t="shared" si="31"/>
        <v/>
      </c>
      <c r="K165" s="34" t="str">
        <f t="shared" si="32"/>
        <v/>
      </c>
      <c r="L165" s="26" t="str">
        <f t="shared" si="28"/>
        <v/>
      </c>
      <c r="M165" s="32"/>
      <c r="N165" s="190"/>
      <c r="O165" s="190"/>
      <c r="P165" s="190"/>
      <c r="Q165" s="190"/>
      <c r="R165" s="23"/>
    </row>
    <row r="166" spans="1:18">
      <c r="A166" s="27">
        <f t="shared" ca="1" si="33"/>
        <v>46003</v>
      </c>
      <c r="B166" s="20"/>
      <c r="C166" s="21"/>
      <c r="D166" s="20"/>
      <c r="E166" s="21"/>
      <c r="F166" s="22"/>
      <c r="G166" s="22"/>
      <c r="H166" s="34" t="str">
        <f t="shared" si="29"/>
        <v/>
      </c>
      <c r="I166" s="34" t="str">
        <f t="shared" si="30"/>
        <v/>
      </c>
      <c r="J166" s="34" t="str">
        <f t="shared" si="31"/>
        <v/>
      </c>
      <c r="K166" s="34" t="str">
        <f t="shared" si="32"/>
        <v/>
      </c>
      <c r="L166" s="26" t="str">
        <f t="shared" si="28"/>
        <v/>
      </c>
      <c r="M166" s="32"/>
      <c r="N166" s="190"/>
      <c r="O166" s="190"/>
      <c r="P166" s="190"/>
      <c r="Q166" s="190"/>
      <c r="R166" s="23"/>
    </row>
    <row r="167" spans="1:18">
      <c r="A167" s="27">
        <f t="shared" ca="1" si="33"/>
        <v>46004</v>
      </c>
      <c r="B167" s="20"/>
      <c r="C167" s="21"/>
      <c r="D167" s="20"/>
      <c r="E167" s="21"/>
      <c r="F167" s="22"/>
      <c r="G167" s="22"/>
      <c r="H167" s="34" t="str">
        <f t="shared" si="29"/>
        <v/>
      </c>
      <c r="I167" s="34" t="str">
        <f t="shared" si="30"/>
        <v/>
      </c>
      <c r="J167" s="34" t="str">
        <f t="shared" si="31"/>
        <v/>
      </c>
      <c r="K167" s="34" t="str">
        <f t="shared" si="32"/>
        <v/>
      </c>
      <c r="L167" s="26" t="str">
        <f t="shared" si="28"/>
        <v/>
      </c>
      <c r="M167" s="32"/>
      <c r="N167" s="190"/>
      <c r="O167" s="190"/>
      <c r="P167" s="190"/>
      <c r="Q167" s="190"/>
      <c r="R167" s="23"/>
    </row>
    <row r="168" spans="1:18">
      <c r="A168" s="27">
        <f t="shared" ca="1" si="33"/>
        <v>46005</v>
      </c>
      <c r="B168" s="20"/>
      <c r="C168" s="21"/>
      <c r="D168" s="20"/>
      <c r="E168" s="21"/>
      <c r="F168" s="22"/>
      <c r="G168" s="22"/>
      <c r="H168" s="34" t="str">
        <f t="shared" si="29"/>
        <v/>
      </c>
      <c r="I168" s="34" t="str">
        <f t="shared" si="30"/>
        <v/>
      </c>
      <c r="J168" s="34" t="str">
        <f t="shared" si="31"/>
        <v/>
      </c>
      <c r="K168" s="34" t="str">
        <f t="shared" si="32"/>
        <v/>
      </c>
      <c r="L168" s="26" t="str">
        <f t="shared" si="28"/>
        <v/>
      </c>
      <c r="M168" s="32"/>
      <c r="N168" s="190"/>
      <c r="O168" s="190"/>
      <c r="P168" s="190"/>
      <c r="Q168" s="190"/>
      <c r="R168" s="23"/>
    </row>
    <row r="169" spans="1:18">
      <c r="A169" s="27">
        <f t="shared" ca="1" si="33"/>
        <v>46006</v>
      </c>
      <c r="B169" s="20"/>
      <c r="C169" s="21"/>
      <c r="D169" s="20"/>
      <c r="E169" s="21"/>
      <c r="F169" s="22"/>
      <c r="G169" s="22"/>
      <c r="H169" s="34" t="str">
        <f t="shared" si="29"/>
        <v/>
      </c>
      <c r="I169" s="34" t="str">
        <f t="shared" si="30"/>
        <v/>
      </c>
      <c r="J169" s="34" t="str">
        <f t="shared" si="31"/>
        <v/>
      </c>
      <c r="K169" s="34" t="str">
        <f t="shared" si="32"/>
        <v/>
      </c>
      <c r="L169" s="26" t="str">
        <f t="shared" si="28"/>
        <v/>
      </c>
      <c r="M169" s="32"/>
      <c r="N169" s="190"/>
      <c r="O169" s="190"/>
      <c r="P169" s="190"/>
      <c r="Q169" s="190"/>
      <c r="R169" s="23"/>
    </row>
    <row r="170" spans="1:18">
      <c r="A170" s="27">
        <f t="shared" ca="1" si="33"/>
        <v>46007</v>
      </c>
      <c r="B170" s="20"/>
      <c r="C170" s="21"/>
      <c r="D170" s="20"/>
      <c r="E170" s="21"/>
      <c r="F170" s="22"/>
      <c r="G170" s="22"/>
      <c r="H170" s="34" t="str">
        <f t="shared" si="29"/>
        <v/>
      </c>
      <c r="I170" s="34" t="str">
        <f t="shared" si="30"/>
        <v/>
      </c>
      <c r="J170" s="34" t="str">
        <f t="shared" si="31"/>
        <v/>
      </c>
      <c r="K170" s="34" t="str">
        <f t="shared" si="32"/>
        <v/>
      </c>
      <c r="L170" s="26" t="str">
        <f t="shared" si="28"/>
        <v/>
      </c>
      <c r="M170" s="32"/>
      <c r="N170" s="190"/>
      <c r="O170" s="190"/>
      <c r="P170" s="190"/>
      <c r="Q170" s="190"/>
      <c r="R170" s="23"/>
    </row>
    <row r="171" spans="1:18">
      <c r="A171" s="27">
        <f t="shared" ca="1" si="33"/>
        <v>46008</v>
      </c>
      <c r="B171" s="20"/>
      <c r="C171" s="21"/>
      <c r="D171" s="20"/>
      <c r="E171" s="21"/>
      <c r="F171" s="22"/>
      <c r="G171" s="22"/>
      <c r="H171" s="34" t="str">
        <f t="shared" si="29"/>
        <v/>
      </c>
      <c r="I171" s="34" t="str">
        <f t="shared" si="30"/>
        <v/>
      </c>
      <c r="J171" s="34" t="str">
        <f t="shared" si="31"/>
        <v/>
      </c>
      <c r="K171" s="34" t="str">
        <f t="shared" si="32"/>
        <v/>
      </c>
      <c r="L171" s="26" t="str">
        <f t="shared" si="28"/>
        <v/>
      </c>
      <c r="M171" s="32"/>
      <c r="N171" s="190"/>
      <c r="O171" s="190"/>
      <c r="P171" s="190"/>
      <c r="Q171" s="190"/>
      <c r="R171" s="23"/>
    </row>
    <row r="172" spans="1:18">
      <c r="A172" s="27">
        <f t="shared" ca="1" si="33"/>
        <v>46009</v>
      </c>
      <c r="B172" s="20"/>
      <c r="C172" s="21"/>
      <c r="D172" s="20"/>
      <c r="E172" s="21"/>
      <c r="F172" s="22"/>
      <c r="G172" s="22"/>
      <c r="H172" s="34" t="str">
        <f t="shared" si="29"/>
        <v/>
      </c>
      <c r="I172" s="34" t="str">
        <f t="shared" si="30"/>
        <v/>
      </c>
      <c r="J172" s="34" t="str">
        <f t="shared" si="31"/>
        <v/>
      </c>
      <c r="K172" s="34" t="str">
        <f t="shared" si="32"/>
        <v/>
      </c>
      <c r="L172" s="26" t="str">
        <f t="shared" si="28"/>
        <v/>
      </c>
      <c r="M172" s="32"/>
      <c r="N172" s="190"/>
      <c r="O172" s="190"/>
      <c r="P172" s="190"/>
      <c r="Q172" s="190"/>
      <c r="R172" s="23"/>
    </row>
    <row r="173" spans="1:18">
      <c r="A173" s="27">
        <f t="shared" ca="1" si="33"/>
        <v>46010</v>
      </c>
      <c r="B173" s="20"/>
      <c r="C173" s="21"/>
      <c r="D173" s="20"/>
      <c r="E173" s="21"/>
      <c r="F173" s="22"/>
      <c r="G173" s="22"/>
      <c r="H173" s="34" t="str">
        <f t="shared" si="29"/>
        <v/>
      </c>
      <c r="I173" s="34" t="str">
        <f t="shared" si="30"/>
        <v/>
      </c>
      <c r="J173" s="34" t="str">
        <f t="shared" si="31"/>
        <v/>
      </c>
      <c r="K173" s="34" t="str">
        <f t="shared" si="32"/>
        <v/>
      </c>
      <c r="L173" s="26" t="str">
        <f t="shared" si="28"/>
        <v/>
      </c>
      <c r="M173" s="32"/>
      <c r="N173" s="190"/>
      <c r="O173" s="190"/>
      <c r="P173" s="190"/>
      <c r="Q173" s="190"/>
      <c r="R173" s="23"/>
    </row>
    <row r="174" spans="1:18">
      <c r="A174" s="27">
        <f t="shared" ca="1" si="33"/>
        <v>46011</v>
      </c>
      <c r="B174" s="20"/>
      <c r="C174" s="21"/>
      <c r="D174" s="20"/>
      <c r="E174" s="21"/>
      <c r="F174" s="22"/>
      <c r="G174" s="22"/>
      <c r="H174" s="34" t="str">
        <f t="shared" si="29"/>
        <v/>
      </c>
      <c r="I174" s="34" t="str">
        <f t="shared" si="30"/>
        <v/>
      </c>
      <c r="J174" s="34" t="str">
        <f t="shared" si="31"/>
        <v/>
      </c>
      <c r="K174" s="34" t="str">
        <f t="shared" si="32"/>
        <v/>
      </c>
      <c r="L174" s="26" t="str">
        <f t="shared" si="28"/>
        <v/>
      </c>
      <c r="M174" s="32"/>
      <c r="N174" s="190"/>
      <c r="O174" s="190"/>
      <c r="P174" s="190"/>
      <c r="Q174" s="190"/>
      <c r="R174" s="23"/>
    </row>
    <row r="175" spans="1:18">
      <c r="A175" s="27">
        <f t="shared" ca="1" si="33"/>
        <v>46012</v>
      </c>
      <c r="B175" s="20"/>
      <c r="C175" s="21"/>
      <c r="D175" s="20"/>
      <c r="E175" s="21"/>
      <c r="F175" s="22"/>
      <c r="G175" s="22"/>
      <c r="H175" s="34" t="str">
        <f t="shared" si="29"/>
        <v/>
      </c>
      <c r="I175" s="34" t="str">
        <f t="shared" si="30"/>
        <v/>
      </c>
      <c r="J175" s="34" t="str">
        <f t="shared" si="31"/>
        <v/>
      </c>
      <c r="K175" s="34" t="str">
        <f t="shared" si="32"/>
        <v/>
      </c>
      <c r="L175" s="26" t="str">
        <f t="shared" si="28"/>
        <v/>
      </c>
      <c r="M175" s="32"/>
      <c r="N175" s="190"/>
      <c r="O175" s="190"/>
      <c r="P175" s="190"/>
      <c r="Q175" s="190"/>
      <c r="R175" s="23"/>
    </row>
    <row r="176" spans="1:18">
      <c r="A176" s="27">
        <f t="shared" ca="1" si="33"/>
        <v>46013</v>
      </c>
      <c r="B176" s="20"/>
      <c r="C176" s="21"/>
      <c r="D176" s="20"/>
      <c r="E176" s="21"/>
      <c r="F176" s="22"/>
      <c r="G176" s="22"/>
      <c r="H176" s="34" t="str">
        <f t="shared" si="29"/>
        <v/>
      </c>
      <c r="I176" s="34" t="str">
        <f t="shared" si="30"/>
        <v/>
      </c>
      <c r="J176" s="34" t="str">
        <f t="shared" si="31"/>
        <v/>
      </c>
      <c r="K176" s="34" t="str">
        <f t="shared" si="32"/>
        <v/>
      </c>
      <c r="L176" s="26" t="str">
        <f t="shared" si="28"/>
        <v/>
      </c>
      <c r="M176" s="32"/>
      <c r="N176" s="190"/>
      <c r="O176" s="190"/>
      <c r="P176" s="190"/>
      <c r="Q176" s="190"/>
      <c r="R176" s="23"/>
    </row>
    <row r="177" spans="1:22">
      <c r="A177" s="27">
        <f t="shared" ca="1" si="33"/>
        <v>46014</v>
      </c>
      <c r="B177" s="20"/>
      <c r="C177" s="21"/>
      <c r="D177" s="20"/>
      <c r="E177" s="21"/>
      <c r="F177" s="22"/>
      <c r="G177" s="22"/>
      <c r="H177" s="34" t="str">
        <f t="shared" si="29"/>
        <v/>
      </c>
      <c r="I177" s="34" t="str">
        <f t="shared" si="30"/>
        <v/>
      </c>
      <c r="J177" s="34" t="str">
        <f t="shared" si="31"/>
        <v/>
      </c>
      <c r="K177" s="34" t="str">
        <f t="shared" si="32"/>
        <v/>
      </c>
      <c r="L177" s="26" t="str">
        <f t="shared" si="28"/>
        <v/>
      </c>
      <c r="M177" s="32"/>
      <c r="N177" s="190"/>
      <c r="O177" s="190"/>
      <c r="P177" s="190"/>
      <c r="Q177" s="190"/>
      <c r="R177" s="23"/>
    </row>
    <row r="178" spans="1:22">
      <c r="A178" s="27">
        <f t="shared" ca="1" si="33"/>
        <v>46015</v>
      </c>
      <c r="B178" s="20"/>
      <c r="C178" s="21"/>
      <c r="D178" s="20"/>
      <c r="E178" s="21"/>
      <c r="F178" s="22"/>
      <c r="G178" s="22"/>
      <c r="H178" s="34" t="str">
        <f t="shared" si="29"/>
        <v/>
      </c>
      <c r="I178" s="34" t="str">
        <f t="shared" si="30"/>
        <v/>
      </c>
      <c r="J178" s="34" t="str">
        <f t="shared" si="31"/>
        <v/>
      </c>
      <c r="K178" s="34" t="str">
        <f t="shared" si="32"/>
        <v/>
      </c>
      <c r="L178" s="26" t="str">
        <f t="shared" si="28"/>
        <v/>
      </c>
      <c r="M178" s="32"/>
      <c r="N178" s="190"/>
      <c r="O178" s="190"/>
      <c r="P178" s="190"/>
      <c r="Q178" s="190"/>
      <c r="R178" s="23"/>
    </row>
    <row r="179" spans="1:22">
      <c r="A179" s="27">
        <f t="shared" ca="1" si="33"/>
        <v>46016</v>
      </c>
      <c r="B179" s="20"/>
      <c r="C179" s="21"/>
      <c r="D179" s="20"/>
      <c r="E179" s="21"/>
      <c r="F179" s="22"/>
      <c r="G179" s="22"/>
      <c r="H179" s="34" t="str">
        <f t="shared" si="29"/>
        <v/>
      </c>
      <c r="I179" s="34" t="str">
        <f t="shared" si="30"/>
        <v/>
      </c>
      <c r="J179" s="34" t="str">
        <f t="shared" si="31"/>
        <v/>
      </c>
      <c r="K179" s="34" t="str">
        <f t="shared" si="32"/>
        <v/>
      </c>
      <c r="L179" s="26" t="str">
        <f t="shared" si="28"/>
        <v/>
      </c>
      <c r="M179" s="32"/>
      <c r="N179" s="190"/>
      <c r="O179" s="190"/>
      <c r="P179" s="190"/>
      <c r="Q179" s="190"/>
      <c r="R179" s="23"/>
    </row>
    <row r="180" spans="1:22">
      <c r="A180" s="27">
        <f t="shared" ca="1" si="33"/>
        <v>46017</v>
      </c>
      <c r="B180" s="20"/>
      <c r="C180" s="21"/>
      <c r="D180" s="20"/>
      <c r="E180" s="21"/>
      <c r="F180" s="22"/>
      <c r="G180" s="22"/>
      <c r="H180" s="34" t="str">
        <f t="shared" si="29"/>
        <v/>
      </c>
      <c r="I180" s="34" t="str">
        <f t="shared" si="30"/>
        <v/>
      </c>
      <c r="J180" s="34" t="str">
        <f t="shared" si="31"/>
        <v/>
      </c>
      <c r="K180" s="34" t="str">
        <f t="shared" si="32"/>
        <v/>
      </c>
      <c r="L180" s="26" t="str">
        <f t="shared" si="28"/>
        <v/>
      </c>
      <c r="M180" s="32"/>
      <c r="N180" s="190"/>
      <c r="O180" s="190"/>
      <c r="P180" s="190"/>
      <c r="Q180" s="190"/>
      <c r="R180" s="23"/>
    </row>
    <row r="181" spans="1:22">
      <c r="A181" s="27">
        <f t="shared" ca="1" si="33"/>
        <v>46018</v>
      </c>
      <c r="B181" s="20"/>
      <c r="C181" s="21"/>
      <c r="D181" s="20"/>
      <c r="E181" s="21"/>
      <c r="F181" s="22"/>
      <c r="G181" s="22"/>
      <c r="H181" s="34" t="str">
        <f t="shared" si="29"/>
        <v/>
      </c>
      <c r="I181" s="34" t="str">
        <f t="shared" si="30"/>
        <v/>
      </c>
      <c r="J181" s="34" t="str">
        <f t="shared" si="31"/>
        <v/>
      </c>
      <c r="K181" s="34" t="str">
        <f t="shared" si="32"/>
        <v/>
      </c>
      <c r="L181" s="26" t="str">
        <f t="shared" si="28"/>
        <v/>
      </c>
      <c r="M181" s="32"/>
      <c r="N181" s="190"/>
      <c r="O181" s="190"/>
      <c r="P181" s="190"/>
      <c r="Q181" s="190"/>
      <c r="R181" s="23"/>
    </row>
    <row r="182" spans="1:22">
      <c r="A182" s="27">
        <f t="shared" ca="1" si="33"/>
        <v>46019</v>
      </c>
      <c r="B182" s="20"/>
      <c r="C182" s="21"/>
      <c r="D182" s="20"/>
      <c r="E182" s="21"/>
      <c r="F182" s="22"/>
      <c r="G182" s="22"/>
      <c r="H182" s="34" t="str">
        <f t="shared" si="29"/>
        <v/>
      </c>
      <c r="I182" s="34" t="str">
        <f t="shared" si="30"/>
        <v/>
      </c>
      <c r="J182" s="34" t="str">
        <f t="shared" si="31"/>
        <v/>
      </c>
      <c r="K182" s="34" t="str">
        <f t="shared" si="32"/>
        <v/>
      </c>
      <c r="L182" s="26" t="str">
        <f t="shared" si="28"/>
        <v/>
      </c>
      <c r="M182" s="32"/>
      <c r="N182" s="190"/>
      <c r="O182" s="190"/>
      <c r="P182" s="190"/>
      <c r="Q182" s="190"/>
      <c r="R182" s="23"/>
    </row>
    <row r="183" spans="1:22">
      <c r="A183" s="27">
        <f t="shared" ca="1" si="33"/>
        <v>46020</v>
      </c>
      <c r="B183" s="20"/>
      <c r="C183" s="21"/>
      <c r="D183" s="20"/>
      <c r="E183" s="21"/>
      <c r="F183" s="22"/>
      <c r="G183" s="22"/>
      <c r="H183" s="34" t="str">
        <f t="shared" si="29"/>
        <v/>
      </c>
      <c r="I183" s="34" t="str">
        <f t="shared" si="30"/>
        <v/>
      </c>
      <c r="J183" s="34" t="str">
        <f t="shared" si="31"/>
        <v/>
      </c>
      <c r="K183" s="34" t="str">
        <f t="shared" si="32"/>
        <v/>
      </c>
      <c r="L183" s="26" t="str">
        <f t="shared" si="28"/>
        <v/>
      </c>
      <c r="M183" s="32"/>
      <c r="N183" s="190"/>
      <c r="O183" s="190"/>
      <c r="P183" s="190"/>
      <c r="Q183" s="190"/>
      <c r="R183" s="23"/>
    </row>
    <row r="184" spans="1:22">
      <c r="A184" s="27">
        <f t="shared" ca="1" si="33"/>
        <v>46021</v>
      </c>
      <c r="B184" s="20"/>
      <c r="C184" s="21"/>
      <c r="D184" s="20"/>
      <c r="E184" s="21"/>
      <c r="F184" s="22"/>
      <c r="G184" s="22"/>
      <c r="H184" s="34" t="str">
        <f t="shared" si="29"/>
        <v/>
      </c>
      <c r="I184" s="34" t="str">
        <f t="shared" si="30"/>
        <v/>
      </c>
      <c r="J184" s="34" t="str">
        <f t="shared" si="31"/>
        <v/>
      </c>
      <c r="K184" s="34" t="str">
        <f t="shared" si="32"/>
        <v/>
      </c>
      <c r="L184" s="26" t="str">
        <f t="shared" si="28"/>
        <v/>
      </c>
      <c r="M184" s="32"/>
      <c r="N184" s="190"/>
      <c r="O184" s="190"/>
      <c r="P184" s="190"/>
      <c r="Q184" s="190"/>
      <c r="R184" s="23"/>
    </row>
    <row r="185" spans="1:22">
      <c r="A185" s="27">
        <f t="shared" ca="1" si="33"/>
        <v>46022</v>
      </c>
      <c r="B185" s="20"/>
      <c r="C185" s="21"/>
      <c r="D185" s="20"/>
      <c r="E185" s="21"/>
      <c r="F185" s="22"/>
      <c r="G185" s="22"/>
      <c r="H185" s="34" t="str">
        <f t="shared" si="29"/>
        <v/>
      </c>
      <c r="I185" s="34" t="str">
        <f t="shared" si="30"/>
        <v/>
      </c>
      <c r="J185" s="34" t="str">
        <f t="shared" si="31"/>
        <v/>
      </c>
      <c r="K185" s="34" t="str">
        <f t="shared" si="32"/>
        <v/>
      </c>
      <c r="L185" s="26" t="str">
        <f t="shared" si="28"/>
        <v/>
      </c>
      <c r="M185" s="32"/>
      <c r="N185" s="190"/>
      <c r="O185" s="190"/>
      <c r="P185" s="190"/>
      <c r="Q185" s="190"/>
      <c r="R185" s="23"/>
    </row>
    <row r="186" spans="1:22">
      <c r="A186" s="5" t="s">
        <v>11</v>
      </c>
      <c r="B186" s="191"/>
      <c r="C186" s="192"/>
      <c r="D186" s="191"/>
      <c r="E186" s="192"/>
      <c r="F186" s="26" t="str">
        <f>IF(SUM($F155:$F185)=0,"",SUM($F155:$F185))</f>
        <v/>
      </c>
      <c r="G186" s="26" t="str">
        <f>IF(SUM($G155:$G185)=0,"",SUM($G155:$G185))</f>
        <v/>
      </c>
      <c r="H186" s="26" t="str">
        <f>IF(SUM(H155:H185)=0,"",SUM(H155:H185))</f>
        <v/>
      </c>
      <c r="I186" s="26" t="str">
        <f>IF(SUM(I155:I185)=0,"",SUM(I155:I185))</f>
        <v/>
      </c>
      <c r="J186" s="26" t="str">
        <f t="shared" ref="J186:K186" si="34">IF(SUM(J155:J185)=0,"",SUM(J155:J185))</f>
        <v/>
      </c>
      <c r="K186" s="26" t="str">
        <f t="shared" si="34"/>
        <v/>
      </c>
      <c r="L186" s="26" t="str">
        <f>IF(SUM($L155:$L185)=0,"",SUM($L155:$L185))</f>
        <v/>
      </c>
      <c r="M186" s="33"/>
      <c r="N186" s="193"/>
      <c r="O186" s="193"/>
      <c r="P186" s="193"/>
      <c r="Q186" s="193"/>
      <c r="R186" s="6"/>
    </row>
    <row r="188" spans="1:22" ht="27" customHeight="1">
      <c r="A188" s="194" t="s">
        <v>22</v>
      </c>
      <c r="B188" s="189" t="s">
        <v>103</v>
      </c>
      <c r="C188" s="189"/>
      <c r="D188" s="189"/>
      <c r="E188" s="189"/>
      <c r="F188" s="189" t="s">
        <v>23</v>
      </c>
      <c r="G188" s="189"/>
      <c r="H188" s="189" t="s">
        <v>88</v>
      </c>
      <c r="I188" s="189"/>
      <c r="J188" s="189"/>
      <c r="K188" s="189"/>
      <c r="L188" s="189" t="s">
        <v>87</v>
      </c>
      <c r="M188" s="195" t="s">
        <v>96</v>
      </c>
      <c r="N188" s="194" t="s">
        <v>25</v>
      </c>
      <c r="O188" s="194"/>
      <c r="P188" s="194"/>
      <c r="Q188" s="194"/>
      <c r="R188" s="189" t="s">
        <v>100</v>
      </c>
    </row>
    <row r="189" spans="1:22" ht="14.25" customHeight="1">
      <c r="A189" s="194"/>
      <c r="B189" s="189" t="s">
        <v>82</v>
      </c>
      <c r="C189" s="189"/>
      <c r="D189" s="189" t="s">
        <v>84</v>
      </c>
      <c r="E189" s="189"/>
      <c r="F189" s="189"/>
      <c r="G189" s="189"/>
      <c r="H189" s="189" t="s">
        <v>90</v>
      </c>
      <c r="I189" s="189"/>
      <c r="J189" s="189" t="s">
        <v>89</v>
      </c>
      <c r="K189" s="189"/>
      <c r="L189" s="189"/>
      <c r="M189" s="196"/>
      <c r="N189" s="194"/>
      <c r="O189" s="194"/>
      <c r="P189" s="194"/>
      <c r="Q189" s="194"/>
      <c r="R189" s="189"/>
    </row>
    <row r="190" spans="1:22">
      <c r="A190" s="194"/>
      <c r="B190" s="43" t="s">
        <v>26</v>
      </c>
      <c r="C190" s="43" t="s">
        <v>27</v>
      </c>
      <c r="D190" s="43" t="s">
        <v>26</v>
      </c>
      <c r="E190" s="43" t="s">
        <v>27</v>
      </c>
      <c r="F190" s="44" t="s">
        <v>85</v>
      </c>
      <c r="G190" s="44" t="s">
        <v>86</v>
      </c>
      <c r="H190" s="44" t="s">
        <v>81</v>
      </c>
      <c r="I190" s="44" t="s">
        <v>83</v>
      </c>
      <c r="J190" s="44" t="s">
        <v>81</v>
      </c>
      <c r="K190" s="44" t="s">
        <v>95</v>
      </c>
      <c r="L190" s="189"/>
      <c r="M190" s="197"/>
      <c r="N190" s="194"/>
      <c r="O190" s="194"/>
      <c r="P190" s="194"/>
      <c r="Q190" s="194"/>
      <c r="R190" s="194"/>
    </row>
    <row r="191" spans="1:22">
      <c r="A191" s="27" cm="1">
        <f t="array" aca="1" ref="A191" ca="1">DATE("2025","8"+5,IFERROR(INDIRECT(T1),"1"))</f>
        <v>46023</v>
      </c>
      <c r="B191" s="20"/>
      <c r="C191" s="21"/>
      <c r="D191" s="20"/>
      <c r="E191" s="21"/>
      <c r="F191" s="22"/>
      <c r="G191" s="22"/>
      <c r="H191" s="34" t="str">
        <f>IF(OR(B191="",LEFT(M191,1)="✓"),"",C191-B191-F191)</f>
        <v/>
      </c>
      <c r="I191" s="34" t="str">
        <f>IF(OR(D191="",LEFT(M191,1)="✓"),"",E191-D191-G191)</f>
        <v/>
      </c>
      <c r="J191" s="34" t="str">
        <f>IF(AND(B191&lt;&gt;"",M191="✓所定"),C191-B191-F191,"")</f>
        <v/>
      </c>
      <c r="K191" s="34" t="str">
        <f>IF(AND(B191&lt;&gt;"",M191="✓法定"),C191-B191-F191,"")</f>
        <v/>
      </c>
      <c r="L191" s="26" t="str">
        <f>IF(AND($B191="",$D191=""),"",($C191-$B191-$F191)+($E191-$D191-$G191))</f>
        <v/>
      </c>
      <c r="M191" s="32"/>
      <c r="N191" s="190"/>
      <c r="O191" s="190"/>
      <c r="P191" s="190"/>
      <c r="Q191" s="190"/>
      <c r="R191" s="23"/>
      <c r="V191" s="1" t="s">
        <v>171</v>
      </c>
    </row>
    <row r="192" spans="1:22">
      <c r="A192" s="27">
        <f ca="1">A191+1</f>
        <v>46024</v>
      </c>
      <c r="B192" s="20"/>
      <c r="C192" s="21"/>
      <c r="D192" s="20"/>
      <c r="E192" s="21"/>
      <c r="F192" s="22"/>
      <c r="G192" s="22"/>
      <c r="H192" s="34" t="str">
        <f t="shared" ref="H192:H221" si="35">IF(OR(B192="",LEFT(M192,1)="✓"),"",C192-B192-F192)</f>
        <v/>
      </c>
      <c r="I192" s="34" t="str">
        <f t="shared" ref="I192:I221" si="36">IF(OR(D192="",LEFT(M192,1)="✓"),"",E192-D192-G192)</f>
        <v/>
      </c>
      <c r="J192" s="34" t="str">
        <f t="shared" ref="J192:J221" si="37">IF(AND(B192&lt;&gt;"",M192="✓所定"),C192-B192-F192,"")</f>
        <v/>
      </c>
      <c r="K192" s="34" t="str">
        <f t="shared" ref="K192:K221" si="38">IF(AND(B192&lt;&gt;"",M192="✓法定"),C192-B192-F192,"")</f>
        <v/>
      </c>
      <c r="L192" s="26" t="str">
        <f t="shared" ref="L192:L221" si="39">IF(AND($B192="",$D192=""),"",($C192-$B192-$F192)+($E192-$D192-$G192))</f>
        <v/>
      </c>
      <c r="M192" s="32"/>
      <c r="N192" s="190"/>
      <c r="O192" s="190"/>
      <c r="P192" s="190"/>
      <c r="Q192" s="190"/>
      <c r="R192" s="23"/>
      <c r="V192" s="1" t="s">
        <v>172</v>
      </c>
    </row>
    <row r="193" spans="1:18">
      <c r="A193" s="27">
        <f t="shared" ref="A193:A221" ca="1" si="40">A192+1</f>
        <v>46025</v>
      </c>
      <c r="B193" s="20"/>
      <c r="C193" s="21"/>
      <c r="D193" s="20"/>
      <c r="E193" s="21"/>
      <c r="F193" s="22"/>
      <c r="G193" s="22"/>
      <c r="H193" s="34" t="str">
        <f t="shared" si="35"/>
        <v/>
      </c>
      <c r="I193" s="34" t="str">
        <f t="shared" si="36"/>
        <v/>
      </c>
      <c r="J193" s="34" t="str">
        <f t="shared" si="37"/>
        <v/>
      </c>
      <c r="K193" s="34" t="str">
        <f t="shared" si="38"/>
        <v/>
      </c>
      <c r="L193" s="26" t="str">
        <f t="shared" si="39"/>
        <v/>
      </c>
      <c r="M193" s="32"/>
      <c r="N193" s="190"/>
      <c r="O193" s="190"/>
      <c r="P193" s="190"/>
      <c r="Q193" s="190"/>
      <c r="R193" s="23"/>
    </row>
    <row r="194" spans="1:18">
      <c r="A194" s="27">
        <f t="shared" ca="1" si="40"/>
        <v>46026</v>
      </c>
      <c r="B194" s="20"/>
      <c r="C194" s="21"/>
      <c r="D194" s="20"/>
      <c r="E194" s="21"/>
      <c r="F194" s="22"/>
      <c r="G194" s="22"/>
      <c r="H194" s="34" t="str">
        <f t="shared" si="35"/>
        <v/>
      </c>
      <c r="I194" s="34" t="str">
        <f t="shared" si="36"/>
        <v/>
      </c>
      <c r="J194" s="34" t="str">
        <f t="shared" si="37"/>
        <v/>
      </c>
      <c r="K194" s="34" t="str">
        <f t="shared" si="38"/>
        <v/>
      </c>
      <c r="L194" s="26" t="str">
        <f t="shared" si="39"/>
        <v/>
      </c>
      <c r="M194" s="32"/>
      <c r="N194" s="190"/>
      <c r="O194" s="190"/>
      <c r="P194" s="190"/>
      <c r="Q194" s="190"/>
      <c r="R194" s="23"/>
    </row>
    <row r="195" spans="1:18">
      <c r="A195" s="27">
        <f t="shared" ca="1" si="40"/>
        <v>46027</v>
      </c>
      <c r="B195" s="20"/>
      <c r="C195" s="21"/>
      <c r="D195" s="20"/>
      <c r="E195" s="21"/>
      <c r="F195" s="22"/>
      <c r="G195" s="22"/>
      <c r="H195" s="34" t="str">
        <f t="shared" si="35"/>
        <v/>
      </c>
      <c r="I195" s="34" t="str">
        <f t="shared" si="36"/>
        <v/>
      </c>
      <c r="J195" s="34" t="str">
        <f t="shared" si="37"/>
        <v/>
      </c>
      <c r="K195" s="34" t="str">
        <f t="shared" si="38"/>
        <v/>
      </c>
      <c r="L195" s="26" t="str">
        <f t="shared" si="39"/>
        <v/>
      </c>
      <c r="M195" s="32"/>
      <c r="N195" s="190"/>
      <c r="O195" s="190"/>
      <c r="P195" s="190"/>
      <c r="Q195" s="190"/>
      <c r="R195" s="23"/>
    </row>
    <row r="196" spans="1:18">
      <c r="A196" s="27">
        <f t="shared" ca="1" si="40"/>
        <v>46028</v>
      </c>
      <c r="B196" s="20"/>
      <c r="C196" s="21"/>
      <c r="D196" s="20"/>
      <c r="E196" s="21"/>
      <c r="F196" s="22"/>
      <c r="G196" s="22"/>
      <c r="H196" s="34" t="str">
        <f t="shared" si="35"/>
        <v/>
      </c>
      <c r="I196" s="34" t="str">
        <f t="shared" si="36"/>
        <v/>
      </c>
      <c r="J196" s="34" t="str">
        <f t="shared" si="37"/>
        <v/>
      </c>
      <c r="K196" s="34" t="str">
        <f t="shared" si="38"/>
        <v/>
      </c>
      <c r="L196" s="26" t="str">
        <f t="shared" si="39"/>
        <v/>
      </c>
      <c r="M196" s="32"/>
      <c r="N196" s="190"/>
      <c r="O196" s="190"/>
      <c r="P196" s="190"/>
      <c r="Q196" s="190"/>
      <c r="R196" s="23"/>
    </row>
    <row r="197" spans="1:18">
      <c r="A197" s="27">
        <f t="shared" ca="1" si="40"/>
        <v>46029</v>
      </c>
      <c r="B197" s="20"/>
      <c r="C197" s="21"/>
      <c r="D197" s="20"/>
      <c r="E197" s="21"/>
      <c r="F197" s="22"/>
      <c r="G197" s="22"/>
      <c r="H197" s="34" t="str">
        <f t="shared" si="35"/>
        <v/>
      </c>
      <c r="I197" s="34" t="str">
        <f t="shared" si="36"/>
        <v/>
      </c>
      <c r="J197" s="34" t="str">
        <f t="shared" si="37"/>
        <v/>
      </c>
      <c r="K197" s="34" t="str">
        <f t="shared" si="38"/>
        <v/>
      </c>
      <c r="L197" s="26" t="str">
        <f t="shared" si="39"/>
        <v/>
      </c>
      <c r="M197" s="32"/>
      <c r="N197" s="190"/>
      <c r="O197" s="190"/>
      <c r="P197" s="190"/>
      <c r="Q197" s="190"/>
      <c r="R197" s="23"/>
    </row>
    <row r="198" spans="1:18">
      <c r="A198" s="27">
        <f t="shared" ca="1" si="40"/>
        <v>46030</v>
      </c>
      <c r="B198" s="20"/>
      <c r="C198" s="21"/>
      <c r="D198" s="20"/>
      <c r="E198" s="21"/>
      <c r="F198" s="22"/>
      <c r="G198" s="22"/>
      <c r="H198" s="34" t="str">
        <f t="shared" si="35"/>
        <v/>
      </c>
      <c r="I198" s="34" t="str">
        <f t="shared" si="36"/>
        <v/>
      </c>
      <c r="J198" s="34" t="str">
        <f t="shared" si="37"/>
        <v/>
      </c>
      <c r="K198" s="34" t="str">
        <f t="shared" si="38"/>
        <v/>
      </c>
      <c r="L198" s="26" t="str">
        <f t="shared" si="39"/>
        <v/>
      </c>
      <c r="M198" s="32"/>
      <c r="N198" s="190"/>
      <c r="O198" s="190"/>
      <c r="P198" s="190"/>
      <c r="Q198" s="190"/>
      <c r="R198" s="23"/>
    </row>
    <row r="199" spans="1:18">
      <c r="A199" s="27">
        <f t="shared" ca="1" si="40"/>
        <v>46031</v>
      </c>
      <c r="B199" s="20"/>
      <c r="C199" s="21"/>
      <c r="D199" s="20"/>
      <c r="E199" s="21"/>
      <c r="F199" s="22"/>
      <c r="G199" s="22"/>
      <c r="H199" s="34" t="str">
        <f t="shared" si="35"/>
        <v/>
      </c>
      <c r="I199" s="34" t="str">
        <f t="shared" si="36"/>
        <v/>
      </c>
      <c r="J199" s="34" t="str">
        <f t="shared" si="37"/>
        <v/>
      </c>
      <c r="K199" s="34" t="str">
        <f t="shared" si="38"/>
        <v/>
      </c>
      <c r="L199" s="26" t="str">
        <f t="shared" si="39"/>
        <v/>
      </c>
      <c r="M199" s="32"/>
      <c r="N199" s="190"/>
      <c r="O199" s="190"/>
      <c r="P199" s="190"/>
      <c r="Q199" s="190"/>
      <c r="R199" s="23"/>
    </row>
    <row r="200" spans="1:18">
      <c r="A200" s="27">
        <f t="shared" ca="1" si="40"/>
        <v>46032</v>
      </c>
      <c r="B200" s="20"/>
      <c r="C200" s="21"/>
      <c r="D200" s="20"/>
      <c r="E200" s="21"/>
      <c r="F200" s="22"/>
      <c r="G200" s="22"/>
      <c r="H200" s="34" t="str">
        <f t="shared" si="35"/>
        <v/>
      </c>
      <c r="I200" s="34" t="str">
        <f t="shared" si="36"/>
        <v/>
      </c>
      <c r="J200" s="34" t="str">
        <f t="shared" si="37"/>
        <v/>
      </c>
      <c r="K200" s="34" t="str">
        <f t="shared" si="38"/>
        <v/>
      </c>
      <c r="L200" s="26" t="str">
        <f t="shared" si="39"/>
        <v/>
      </c>
      <c r="M200" s="32"/>
      <c r="N200" s="190"/>
      <c r="O200" s="190"/>
      <c r="P200" s="190"/>
      <c r="Q200" s="190"/>
      <c r="R200" s="23"/>
    </row>
    <row r="201" spans="1:18">
      <c r="A201" s="27">
        <f t="shared" ca="1" si="40"/>
        <v>46033</v>
      </c>
      <c r="B201" s="20"/>
      <c r="C201" s="21"/>
      <c r="D201" s="20"/>
      <c r="E201" s="21"/>
      <c r="F201" s="22"/>
      <c r="G201" s="22"/>
      <c r="H201" s="34" t="str">
        <f t="shared" si="35"/>
        <v/>
      </c>
      <c r="I201" s="34" t="str">
        <f t="shared" si="36"/>
        <v/>
      </c>
      <c r="J201" s="34" t="str">
        <f t="shared" si="37"/>
        <v/>
      </c>
      <c r="K201" s="34" t="str">
        <f t="shared" si="38"/>
        <v/>
      </c>
      <c r="L201" s="26" t="str">
        <f t="shared" si="39"/>
        <v/>
      </c>
      <c r="M201" s="32"/>
      <c r="N201" s="190"/>
      <c r="O201" s="190"/>
      <c r="P201" s="190"/>
      <c r="Q201" s="190"/>
      <c r="R201" s="23"/>
    </row>
    <row r="202" spans="1:18">
      <c r="A202" s="27">
        <f t="shared" ca="1" si="40"/>
        <v>46034</v>
      </c>
      <c r="B202" s="20"/>
      <c r="C202" s="21"/>
      <c r="D202" s="20"/>
      <c r="E202" s="21"/>
      <c r="F202" s="22"/>
      <c r="G202" s="22"/>
      <c r="H202" s="34" t="str">
        <f t="shared" si="35"/>
        <v/>
      </c>
      <c r="I202" s="34" t="str">
        <f t="shared" si="36"/>
        <v/>
      </c>
      <c r="J202" s="34" t="str">
        <f t="shared" si="37"/>
        <v/>
      </c>
      <c r="K202" s="34" t="str">
        <f t="shared" si="38"/>
        <v/>
      </c>
      <c r="L202" s="26" t="str">
        <f t="shared" si="39"/>
        <v/>
      </c>
      <c r="M202" s="32"/>
      <c r="N202" s="190"/>
      <c r="O202" s="190"/>
      <c r="P202" s="190"/>
      <c r="Q202" s="190"/>
      <c r="R202" s="23"/>
    </row>
    <row r="203" spans="1:18">
      <c r="A203" s="27">
        <f t="shared" ca="1" si="40"/>
        <v>46035</v>
      </c>
      <c r="B203" s="20"/>
      <c r="C203" s="21"/>
      <c r="D203" s="20"/>
      <c r="E203" s="21"/>
      <c r="F203" s="22"/>
      <c r="G203" s="22"/>
      <c r="H203" s="34" t="str">
        <f t="shared" si="35"/>
        <v/>
      </c>
      <c r="I203" s="34" t="str">
        <f t="shared" si="36"/>
        <v/>
      </c>
      <c r="J203" s="34" t="str">
        <f t="shared" si="37"/>
        <v/>
      </c>
      <c r="K203" s="34" t="str">
        <f t="shared" si="38"/>
        <v/>
      </c>
      <c r="L203" s="26" t="str">
        <f t="shared" si="39"/>
        <v/>
      </c>
      <c r="M203" s="32"/>
      <c r="N203" s="190"/>
      <c r="O203" s="190"/>
      <c r="P203" s="190"/>
      <c r="Q203" s="190"/>
      <c r="R203" s="23"/>
    </row>
    <row r="204" spans="1:18">
      <c r="A204" s="27">
        <f t="shared" ca="1" si="40"/>
        <v>46036</v>
      </c>
      <c r="B204" s="20"/>
      <c r="C204" s="21"/>
      <c r="D204" s="20"/>
      <c r="E204" s="21"/>
      <c r="F204" s="22"/>
      <c r="G204" s="22"/>
      <c r="H204" s="34" t="str">
        <f t="shared" si="35"/>
        <v/>
      </c>
      <c r="I204" s="34" t="str">
        <f t="shared" si="36"/>
        <v/>
      </c>
      <c r="J204" s="34" t="str">
        <f t="shared" si="37"/>
        <v/>
      </c>
      <c r="K204" s="34" t="str">
        <f t="shared" si="38"/>
        <v/>
      </c>
      <c r="L204" s="26" t="str">
        <f t="shared" si="39"/>
        <v/>
      </c>
      <c r="M204" s="32"/>
      <c r="N204" s="190"/>
      <c r="O204" s="190"/>
      <c r="P204" s="190"/>
      <c r="Q204" s="190"/>
      <c r="R204" s="23"/>
    </row>
    <row r="205" spans="1:18">
      <c r="A205" s="27">
        <f t="shared" ca="1" si="40"/>
        <v>46037</v>
      </c>
      <c r="B205" s="20"/>
      <c r="C205" s="21"/>
      <c r="D205" s="20"/>
      <c r="E205" s="21"/>
      <c r="F205" s="22"/>
      <c r="G205" s="22"/>
      <c r="H205" s="34" t="str">
        <f t="shared" si="35"/>
        <v/>
      </c>
      <c r="I205" s="34" t="str">
        <f t="shared" si="36"/>
        <v/>
      </c>
      <c r="J205" s="34" t="str">
        <f t="shared" si="37"/>
        <v/>
      </c>
      <c r="K205" s="34" t="str">
        <f t="shared" si="38"/>
        <v/>
      </c>
      <c r="L205" s="26" t="str">
        <f t="shared" si="39"/>
        <v/>
      </c>
      <c r="M205" s="32"/>
      <c r="N205" s="190"/>
      <c r="O205" s="190"/>
      <c r="P205" s="190"/>
      <c r="Q205" s="190"/>
      <c r="R205" s="23"/>
    </row>
    <row r="206" spans="1:18">
      <c r="A206" s="27">
        <f t="shared" ca="1" si="40"/>
        <v>46038</v>
      </c>
      <c r="B206" s="20"/>
      <c r="C206" s="21"/>
      <c r="D206" s="20"/>
      <c r="E206" s="21"/>
      <c r="F206" s="22"/>
      <c r="G206" s="22"/>
      <c r="H206" s="34" t="str">
        <f t="shared" si="35"/>
        <v/>
      </c>
      <c r="I206" s="34" t="str">
        <f t="shared" si="36"/>
        <v/>
      </c>
      <c r="J206" s="34" t="str">
        <f t="shared" si="37"/>
        <v/>
      </c>
      <c r="K206" s="34" t="str">
        <f t="shared" si="38"/>
        <v/>
      </c>
      <c r="L206" s="26" t="str">
        <f t="shared" si="39"/>
        <v/>
      </c>
      <c r="M206" s="32"/>
      <c r="N206" s="190"/>
      <c r="O206" s="190"/>
      <c r="P206" s="190"/>
      <c r="Q206" s="190"/>
      <c r="R206" s="23"/>
    </row>
    <row r="207" spans="1:18">
      <c r="A207" s="27">
        <f t="shared" ca="1" si="40"/>
        <v>46039</v>
      </c>
      <c r="B207" s="20"/>
      <c r="C207" s="21"/>
      <c r="D207" s="20"/>
      <c r="E207" s="21"/>
      <c r="F207" s="22"/>
      <c r="G207" s="22"/>
      <c r="H207" s="34" t="str">
        <f t="shared" si="35"/>
        <v/>
      </c>
      <c r="I207" s="34" t="str">
        <f t="shared" si="36"/>
        <v/>
      </c>
      <c r="J207" s="34" t="str">
        <f t="shared" si="37"/>
        <v/>
      </c>
      <c r="K207" s="34" t="str">
        <f t="shared" si="38"/>
        <v/>
      </c>
      <c r="L207" s="26" t="str">
        <f t="shared" si="39"/>
        <v/>
      </c>
      <c r="M207" s="32"/>
      <c r="N207" s="190"/>
      <c r="O207" s="190"/>
      <c r="P207" s="190"/>
      <c r="Q207" s="190"/>
      <c r="R207" s="23"/>
    </row>
    <row r="208" spans="1:18">
      <c r="A208" s="27">
        <f t="shared" ca="1" si="40"/>
        <v>46040</v>
      </c>
      <c r="B208" s="20"/>
      <c r="C208" s="21"/>
      <c r="D208" s="20"/>
      <c r="E208" s="21"/>
      <c r="F208" s="22"/>
      <c r="G208" s="22"/>
      <c r="H208" s="34" t="str">
        <f t="shared" si="35"/>
        <v/>
      </c>
      <c r="I208" s="34" t="str">
        <f t="shared" si="36"/>
        <v/>
      </c>
      <c r="J208" s="34" t="str">
        <f t="shared" si="37"/>
        <v/>
      </c>
      <c r="K208" s="34" t="str">
        <f t="shared" si="38"/>
        <v/>
      </c>
      <c r="L208" s="26" t="str">
        <f t="shared" si="39"/>
        <v/>
      </c>
      <c r="M208" s="32"/>
      <c r="N208" s="190"/>
      <c r="O208" s="190"/>
      <c r="P208" s="190"/>
      <c r="Q208" s="190"/>
      <c r="R208" s="23"/>
    </row>
    <row r="209" spans="1:18">
      <c r="A209" s="27">
        <f t="shared" ca="1" si="40"/>
        <v>46041</v>
      </c>
      <c r="B209" s="20"/>
      <c r="C209" s="21"/>
      <c r="D209" s="20"/>
      <c r="E209" s="21"/>
      <c r="F209" s="22"/>
      <c r="G209" s="22"/>
      <c r="H209" s="34" t="str">
        <f t="shared" si="35"/>
        <v/>
      </c>
      <c r="I209" s="34" t="str">
        <f t="shared" si="36"/>
        <v/>
      </c>
      <c r="J209" s="34" t="str">
        <f t="shared" si="37"/>
        <v/>
      </c>
      <c r="K209" s="34" t="str">
        <f t="shared" si="38"/>
        <v/>
      </c>
      <c r="L209" s="26" t="str">
        <f t="shared" si="39"/>
        <v/>
      </c>
      <c r="M209" s="32"/>
      <c r="N209" s="190"/>
      <c r="O209" s="190"/>
      <c r="P209" s="190"/>
      <c r="Q209" s="190"/>
      <c r="R209" s="23"/>
    </row>
    <row r="210" spans="1:18">
      <c r="A210" s="27">
        <f t="shared" ca="1" si="40"/>
        <v>46042</v>
      </c>
      <c r="B210" s="20"/>
      <c r="C210" s="21"/>
      <c r="D210" s="20"/>
      <c r="E210" s="21"/>
      <c r="F210" s="22"/>
      <c r="G210" s="22"/>
      <c r="H210" s="34" t="str">
        <f t="shared" si="35"/>
        <v/>
      </c>
      <c r="I210" s="34" t="str">
        <f t="shared" si="36"/>
        <v/>
      </c>
      <c r="J210" s="34" t="str">
        <f t="shared" si="37"/>
        <v/>
      </c>
      <c r="K210" s="34" t="str">
        <f t="shared" si="38"/>
        <v/>
      </c>
      <c r="L210" s="26" t="str">
        <f t="shared" si="39"/>
        <v/>
      </c>
      <c r="M210" s="32"/>
      <c r="N210" s="190"/>
      <c r="O210" s="190"/>
      <c r="P210" s="190"/>
      <c r="Q210" s="190"/>
      <c r="R210" s="23"/>
    </row>
    <row r="211" spans="1:18">
      <c r="A211" s="27">
        <f t="shared" ca="1" si="40"/>
        <v>46043</v>
      </c>
      <c r="B211" s="20"/>
      <c r="C211" s="21"/>
      <c r="D211" s="20"/>
      <c r="E211" s="21"/>
      <c r="F211" s="22"/>
      <c r="G211" s="22"/>
      <c r="H211" s="34" t="str">
        <f t="shared" si="35"/>
        <v/>
      </c>
      <c r="I211" s="34" t="str">
        <f t="shared" si="36"/>
        <v/>
      </c>
      <c r="J211" s="34" t="str">
        <f t="shared" si="37"/>
        <v/>
      </c>
      <c r="K211" s="34" t="str">
        <f t="shared" si="38"/>
        <v/>
      </c>
      <c r="L211" s="26" t="str">
        <f t="shared" si="39"/>
        <v/>
      </c>
      <c r="M211" s="32"/>
      <c r="N211" s="190"/>
      <c r="O211" s="190"/>
      <c r="P211" s="190"/>
      <c r="Q211" s="190"/>
      <c r="R211" s="23"/>
    </row>
    <row r="212" spans="1:18">
      <c r="A212" s="27">
        <f t="shared" ca="1" si="40"/>
        <v>46044</v>
      </c>
      <c r="B212" s="20"/>
      <c r="C212" s="21"/>
      <c r="D212" s="20"/>
      <c r="E212" s="21"/>
      <c r="F212" s="22"/>
      <c r="G212" s="22"/>
      <c r="H212" s="34" t="str">
        <f t="shared" si="35"/>
        <v/>
      </c>
      <c r="I212" s="34" t="str">
        <f t="shared" si="36"/>
        <v/>
      </c>
      <c r="J212" s="34" t="str">
        <f t="shared" si="37"/>
        <v/>
      </c>
      <c r="K212" s="34" t="str">
        <f t="shared" si="38"/>
        <v/>
      </c>
      <c r="L212" s="26" t="str">
        <f t="shared" si="39"/>
        <v/>
      </c>
      <c r="M212" s="32"/>
      <c r="N212" s="190"/>
      <c r="O212" s="190"/>
      <c r="P212" s="190"/>
      <c r="Q212" s="190"/>
      <c r="R212" s="23"/>
    </row>
    <row r="213" spans="1:18">
      <c r="A213" s="27">
        <f t="shared" ca="1" si="40"/>
        <v>46045</v>
      </c>
      <c r="B213" s="20"/>
      <c r="C213" s="21"/>
      <c r="D213" s="20"/>
      <c r="E213" s="21"/>
      <c r="F213" s="22"/>
      <c r="G213" s="22"/>
      <c r="H213" s="34" t="str">
        <f t="shared" si="35"/>
        <v/>
      </c>
      <c r="I213" s="34" t="str">
        <f t="shared" si="36"/>
        <v/>
      </c>
      <c r="J213" s="34" t="str">
        <f t="shared" si="37"/>
        <v/>
      </c>
      <c r="K213" s="34" t="str">
        <f t="shared" si="38"/>
        <v/>
      </c>
      <c r="L213" s="26" t="str">
        <f t="shared" si="39"/>
        <v/>
      </c>
      <c r="M213" s="32"/>
      <c r="N213" s="190"/>
      <c r="O213" s="190"/>
      <c r="P213" s="190"/>
      <c r="Q213" s="190"/>
      <c r="R213" s="23"/>
    </row>
    <row r="214" spans="1:18">
      <c r="A214" s="27">
        <f t="shared" ca="1" si="40"/>
        <v>46046</v>
      </c>
      <c r="B214" s="20"/>
      <c r="C214" s="21"/>
      <c r="D214" s="20"/>
      <c r="E214" s="21"/>
      <c r="F214" s="22"/>
      <c r="G214" s="22"/>
      <c r="H214" s="34" t="str">
        <f t="shared" si="35"/>
        <v/>
      </c>
      <c r="I214" s="34" t="str">
        <f t="shared" si="36"/>
        <v/>
      </c>
      <c r="J214" s="34" t="str">
        <f t="shared" si="37"/>
        <v/>
      </c>
      <c r="K214" s="34" t="str">
        <f t="shared" si="38"/>
        <v/>
      </c>
      <c r="L214" s="26" t="str">
        <f t="shared" si="39"/>
        <v/>
      </c>
      <c r="M214" s="32"/>
      <c r="N214" s="190"/>
      <c r="O214" s="190"/>
      <c r="P214" s="190"/>
      <c r="Q214" s="190"/>
      <c r="R214" s="23"/>
    </row>
    <row r="215" spans="1:18">
      <c r="A215" s="27">
        <f t="shared" ca="1" si="40"/>
        <v>46047</v>
      </c>
      <c r="B215" s="20"/>
      <c r="C215" s="21"/>
      <c r="D215" s="20"/>
      <c r="E215" s="21"/>
      <c r="F215" s="22"/>
      <c r="G215" s="22"/>
      <c r="H215" s="34" t="str">
        <f t="shared" si="35"/>
        <v/>
      </c>
      <c r="I215" s="34" t="str">
        <f t="shared" si="36"/>
        <v/>
      </c>
      <c r="J215" s="34" t="str">
        <f t="shared" si="37"/>
        <v/>
      </c>
      <c r="K215" s="34" t="str">
        <f t="shared" si="38"/>
        <v/>
      </c>
      <c r="L215" s="26" t="str">
        <f t="shared" si="39"/>
        <v/>
      </c>
      <c r="M215" s="32"/>
      <c r="N215" s="190"/>
      <c r="O215" s="190"/>
      <c r="P215" s="190"/>
      <c r="Q215" s="190"/>
      <c r="R215" s="23"/>
    </row>
    <row r="216" spans="1:18">
      <c r="A216" s="27">
        <f t="shared" ca="1" si="40"/>
        <v>46048</v>
      </c>
      <c r="B216" s="20"/>
      <c r="C216" s="21"/>
      <c r="D216" s="20"/>
      <c r="E216" s="21"/>
      <c r="F216" s="22"/>
      <c r="G216" s="22"/>
      <c r="H216" s="34" t="str">
        <f t="shared" si="35"/>
        <v/>
      </c>
      <c r="I216" s="34" t="str">
        <f t="shared" si="36"/>
        <v/>
      </c>
      <c r="J216" s="34" t="str">
        <f t="shared" si="37"/>
        <v/>
      </c>
      <c r="K216" s="34" t="str">
        <f t="shared" si="38"/>
        <v/>
      </c>
      <c r="L216" s="26" t="str">
        <f t="shared" si="39"/>
        <v/>
      </c>
      <c r="M216" s="32"/>
      <c r="N216" s="190"/>
      <c r="O216" s="190"/>
      <c r="P216" s="190"/>
      <c r="Q216" s="190"/>
      <c r="R216" s="23"/>
    </row>
    <row r="217" spans="1:18">
      <c r="A217" s="27">
        <f t="shared" ca="1" si="40"/>
        <v>46049</v>
      </c>
      <c r="B217" s="20"/>
      <c r="C217" s="21"/>
      <c r="D217" s="20"/>
      <c r="E217" s="21"/>
      <c r="F217" s="22"/>
      <c r="G217" s="22"/>
      <c r="H217" s="34" t="str">
        <f t="shared" si="35"/>
        <v/>
      </c>
      <c r="I217" s="34" t="str">
        <f t="shared" si="36"/>
        <v/>
      </c>
      <c r="J217" s="34" t="str">
        <f t="shared" si="37"/>
        <v/>
      </c>
      <c r="K217" s="34" t="str">
        <f t="shared" si="38"/>
        <v/>
      </c>
      <c r="L217" s="26" t="str">
        <f t="shared" si="39"/>
        <v/>
      </c>
      <c r="M217" s="32"/>
      <c r="N217" s="190"/>
      <c r="O217" s="190"/>
      <c r="P217" s="190"/>
      <c r="Q217" s="190"/>
      <c r="R217" s="23"/>
    </row>
    <row r="218" spans="1:18">
      <c r="A218" s="27">
        <f t="shared" ca="1" si="40"/>
        <v>46050</v>
      </c>
      <c r="B218" s="20"/>
      <c r="C218" s="21"/>
      <c r="D218" s="20"/>
      <c r="E218" s="21"/>
      <c r="F218" s="22"/>
      <c r="G218" s="22"/>
      <c r="H218" s="34" t="str">
        <f t="shared" si="35"/>
        <v/>
      </c>
      <c r="I218" s="34" t="str">
        <f t="shared" si="36"/>
        <v/>
      </c>
      <c r="J218" s="34" t="str">
        <f t="shared" si="37"/>
        <v/>
      </c>
      <c r="K218" s="34" t="str">
        <f t="shared" si="38"/>
        <v/>
      </c>
      <c r="L218" s="26" t="str">
        <f t="shared" si="39"/>
        <v/>
      </c>
      <c r="M218" s="32"/>
      <c r="N218" s="190"/>
      <c r="O218" s="190"/>
      <c r="P218" s="190"/>
      <c r="Q218" s="190"/>
      <c r="R218" s="23"/>
    </row>
    <row r="219" spans="1:18">
      <c r="A219" s="27">
        <f t="shared" ca="1" si="40"/>
        <v>46051</v>
      </c>
      <c r="B219" s="20"/>
      <c r="C219" s="21"/>
      <c r="D219" s="20"/>
      <c r="E219" s="21"/>
      <c r="F219" s="22"/>
      <c r="G219" s="22"/>
      <c r="H219" s="34" t="str">
        <f t="shared" si="35"/>
        <v/>
      </c>
      <c r="I219" s="34" t="str">
        <f t="shared" si="36"/>
        <v/>
      </c>
      <c r="J219" s="34" t="str">
        <f t="shared" si="37"/>
        <v/>
      </c>
      <c r="K219" s="34" t="str">
        <f t="shared" si="38"/>
        <v/>
      </c>
      <c r="L219" s="26" t="str">
        <f t="shared" si="39"/>
        <v/>
      </c>
      <c r="M219" s="32"/>
      <c r="N219" s="190"/>
      <c r="O219" s="190"/>
      <c r="P219" s="190"/>
      <c r="Q219" s="190"/>
      <c r="R219" s="23"/>
    </row>
    <row r="220" spans="1:18">
      <c r="A220" s="27">
        <f t="shared" ca="1" si="40"/>
        <v>46052</v>
      </c>
      <c r="B220" s="20"/>
      <c r="C220" s="21"/>
      <c r="D220" s="20"/>
      <c r="E220" s="21"/>
      <c r="F220" s="22"/>
      <c r="G220" s="22"/>
      <c r="H220" s="34" t="str">
        <f t="shared" si="35"/>
        <v/>
      </c>
      <c r="I220" s="34" t="str">
        <f t="shared" si="36"/>
        <v/>
      </c>
      <c r="J220" s="34" t="str">
        <f t="shared" si="37"/>
        <v/>
      </c>
      <c r="K220" s="34" t="str">
        <f t="shared" si="38"/>
        <v/>
      </c>
      <c r="L220" s="26" t="str">
        <f t="shared" si="39"/>
        <v/>
      </c>
      <c r="M220" s="32"/>
      <c r="N220" s="190"/>
      <c r="O220" s="190"/>
      <c r="P220" s="190"/>
      <c r="Q220" s="190"/>
      <c r="R220" s="23"/>
    </row>
    <row r="221" spans="1:18">
      <c r="A221" s="27">
        <f t="shared" ca="1" si="40"/>
        <v>46053</v>
      </c>
      <c r="B221" s="20"/>
      <c r="C221" s="21"/>
      <c r="D221" s="20"/>
      <c r="E221" s="21"/>
      <c r="F221" s="22"/>
      <c r="G221" s="22"/>
      <c r="H221" s="34" t="str">
        <f t="shared" si="35"/>
        <v/>
      </c>
      <c r="I221" s="34" t="str">
        <f t="shared" si="36"/>
        <v/>
      </c>
      <c r="J221" s="34" t="str">
        <f t="shared" si="37"/>
        <v/>
      </c>
      <c r="K221" s="34" t="str">
        <f t="shared" si="38"/>
        <v/>
      </c>
      <c r="L221" s="26" t="str">
        <f t="shared" si="39"/>
        <v/>
      </c>
      <c r="M221" s="32"/>
      <c r="N221" s="190"/>
      <c r="O221" s="190"/>
      <c r="P221" s="190"/>
      <c r="Q221" s="190"/>
      <c r="R221" s="23"/>
    </row>
    <row r="222" spans="1:18">
      <c r="A222" s="5" t="s">
        <v>11</v>
      </c>
      <c r="B222" s="191"/>
      <c r="C222" s="192"/>
      <c r="D222" s="191"/>
      <c r="E222" s="192"/>
      <c r="F222" s="26" t="str">
        <f>IF(SUM($F191:$F221)=0,"",SUM($F191:$F221))</f>
        <v/>
      </c>
      <c r="G222" s="26" t="str">
        <f>IF(SUM($G191:$G221)=0,"",SUM($G191:$G221))</f>
        <v/>
      </c>
      <c r="H222" s="26" t="str">
        <f>IF(SUM(H191:H221)=0,"",SUM(H191:H221))</f>
        <v/>
      </c>
      <c r="I222" s="26" t="str">
        <f>IF(SUM(I191:I221)=0,"",SUM(I191:I221))</f>
        <v/>
      </c>
      <c r="J222" s="26" t="str">
        <f t="shared" ref="J222:K222" si="41">IF(SUM(J191:J221)=0,"",SUM(J191:J221))</f>
        <v/>
      </c>
      <c r="K222" s="26" t="str">
        <f t="shared" si="41"/>
        <v/>
      </c>
      <c r="L222" s="26" t="str">
        <f>IF(SUM($L191:$L221)=0,"",SUM($L191:$L221))</f>
        <v/>
      </c>
      <c r="M222" s="33"/>
      <c r="N222" s="193"/>
      <c r="O222" s="193"/>
      <c r="P222" s="193"/>
      <c r="Q222" s="193"/>
      <c r="R222" s="6"/>
    </row>
    <row r="224" spans="1:18" ht="27" customHeight="1">
      <c r="A224" s="194" t="s">
        <v>22</v>
      </c>
      <c r="B224" s="189" t="s">
        <v>103</v>
      </c>
      <c r="C224" s="189"/>
      <c r="D224" s="189"/>
      <c r="E224" s="189"/>
      <c r="F224" s="189" t="s">
        <v>23</v>
      </c>
      <c r="G224" s="189"/>
      <c r="H224" s="189" t="s">
        <v>88</v>
      </c>
      <c r="I224" s="189"/>
      <c r="J224" s="189"/>
      <c r="K224" s="189"/>
      <c r="L224" s="189" t="s">
        <v>87</v>
      </c>
      <c r="M224" s="195" t="s">
        <v>96</v>
      </c>
      <c r="N224" s="194" t="s">
        <v>25</v>
      </c>
      <c r="O224" s="194"/>
      <c r="P224" s="194"/>
      <c r="Q224" s="194"/>
      <c r="R224" s="189" t="s">
        <v>100</v>
      </c>
    </row>
    <row r="225" spans="1:22" ht="14.25" customHeight="1">
      <c r="A225" s="194"/>
      <c r="B225" s="189" t="s">
        <v>82</v>
      </c>
      <c r="C225" s="189"/>
      <c r="D225" s="189" t="s">
        <v>84</v>
      </c>
      <c r="E225" s="189"/>
      <c r="F225" s="189"/>
      <c r="G225" s="189"/>
      <c r="H225" s="189" t="s">
        <v>90</v>
      </c>
      <c r="I225" s="189"/>
      <c r="J225" s="189" t="s">
        <v>89</v>
      </c>
      <c r="K225" s="189"/>
      <c r="L225" s="189"/>
      <c r="M225" s="196"/>
      <c r="N225" s="194"/>
      <c r="O225" s="194"/>
      <c r="P225" s="194"/>
      <c r="Q225" s="194"/>
      <c r="R225" s="189"/>
    </row>
    <row r="226" spans="1:22">
      <c r="A226" s="194"/>
      <c r="B226" s="43" t="s">
        <v>26</v>
      </c>
      <c r="C226" s="43" t="s">
        <v>27</v>
      </c>
      <c r="D226" s="43" t="s">
        <v>26</v>
      </c>
      <c r="E226" s="43" t="s">
        <v>27</v>
      </c>
      <c r="F226" s="44" t="s">
        <v>85</v>
      </c>
      <c r="G226" s="44" t="s">
        <v>86</v>
      </c>
      <c r="H226" s="44" t="s">
        <v>81</v>
      </c>
      <c r="I226" s="44" t="s">
        <v>83</v>
      </c>
      <c r="J226" s="44" t="s">
        <v>81</v>
      </c>
      <c r="K226" s="44" t="s">
        <v>95</v>
      </c>
      <c r="L226" s="189"/>
      <c r="M226" s="197"/>
      <c r="N226" s="194"/>
      <c r="O226" s="194"/>
      <c r="P226" s="194"/>
      <c r="Q226" s="194"/>
      <c r="R226" s="194"/>
    </row>
    <row r="227" spans="1:22">
      <c r="A227" s="27" cm="1">
        <f t="array" aca="1" ref="A227" ca="1">DATE("2025","8"+6,IFERROR(INDIRECT(T1),"1"))</f>
        <v>46054</v>
      </c>
      <c r="B227" s="20"/>
      <c r="C227" s="21"/>
      <c r="D227" s="20"/>
      <c r="E227" s="21"/>
      <c r="F227" s="22"/>
      <c r="G227" s="22"/>
      <c r="H227" s="34" t="str">
        <f>IF(OR(B227="",LEFT(M227,1)="✓"),"",C227-B227-F227)</f>
        <v/>
      </c>
      <c r="I227" s="34" t="str">
        <f>IF(OR(D227="",LEFT(M227,1)="✓"),"",E227-D227-G227)</f>
        <v/>
      </c>
      <c r="J227" s="34" t="str">
        <f>IF(AND(B227&lt;&gt;"",M227="✓所定"),C227-B227-F227,"")</f>
        <v/>
      </c>
      <c r="K227" s="34" t="str">
        <f>IF(AND(B227&lt;&gt;"",M227="✓法定"),C227-B227-F227,"")</f>
        <v/>
      </c>
      <c r="L227" s="26" t="str">
        <f t="shared" ref="L227:L253" si="42">IF(AND($B227="",$D227=""),"",($C227-$B227-$F227)+($E227-$D227-$G227))</f>
        <v/>
      </c>
      <c r="M227" s="32"/>
      <c r="N227" s="190"/>
      <c r="O227" s="190"/>
      <c r="P227" s="190"/>
      <c r="Q227" s="190"/>
      <c r="R227" s="23"/>
      <c r="V227" s="1" t="s">
        <v>171</v>
      </c>
    </row>
    <row r="228" spans="1:22">
      <c r="A228" s="27">
        <f ca="1">A227+1</f>
        <v>46055</v>
      </c>
      <c r="B228" s="20"/>
      <c r="C228" s="21"/>
      <c r="D228" s="20"/>
      <c r="E228" s="21"/>
      <c r="F228" s="22"/>
      <c r="G228" s="22"/>
      <c r="H228" s="34" t="str">
        <f t="shared" ref="H228:H257" si="43">IF(OR(B228="",LEFT(M228,1)="✓"),"",C228-B228-F228)</f>
        <v/>
      </c>
      <c r="I228" s="34" t="str">
        <f t="shared" ref="I228:I257" si="44">IF(OR(D228="",LEFT(M228,1)="✓"),"",E228-D228-G228)</f>
        <v/>
      </c>
      <c r="J228" s="34" t="str">
        <f t="shared" ref="J228:J257" si="45">IF(AND(B228&lt;&gt;"",M228="✓所定"),C228-B228-F228,"")</f>
        <v/>
      </c>
      <c r="K228" s="34" t="str">
        <f t="shared" ref="K228:K257" si="46">IF(AND(B228&lt;&gt;"",M228="✓法定"),C228-B228-F228,"")</f>
        <v/>
      </c>
      <c r="L228" s="26" t="str">
        <f t="shared" si="42"/>
        <v/>
      </c>
      <c r="M228" s="32"/>
      <c r="N228" s="190"/>
      <c r="O228" s="190"/>
      <c r="P228" s="190"/>
      <c r="Q228" s="190"/>
      <c r="R228" s="23"/>
      <c r="V228" s="1" t="s">
        <v>172</v>
      </c>
    </row>
    <row r="229" spans="1:22">
      <c r="A229" s="27">
        <f t="shared" ref="A229:A257" ca="1" si="47">A228+1</f>
        <v>46056</v>
      </c>
      <c r="B229" s="20"/>
      <c r="C229" s="21"/>
      <c r="D229" s="20"/>
      <c r="E229" s="21"/>
      <c r="F229" s="22"/>
      <c r="G229" s="22"/>
      <c r="H229" s="34" t="str">
        <f t="shared" si="43"/>
        <v/>
      </c>
      <c r="I229" s="34" t="str">
        <f t="shared" si="44"/>
        <v/>
      </c>
      <c r="J229" s="34" t="str">
        <f t="shared" si="45"/>
        <v/>
      </c>
      <c r="K229" s="34" t="str">
        <f t="shared" si="46"/>
        <v/>
      </c>
      <c r="L229" s="26" t="str">
        <f t="shared" si="42"/>
        <v/>
      </c>
      <c r="M229" s="32"/>
      <c r="N229" s="190"/>
      <c r="O229" s="190"/>
      <c r="P229" s="190"/>
      <c r="Q229" s="190"/>
      <c r="R229" s="23"/>
    </row>
    <row r="230" spans="1:22">
      <c r="A230" s="27">
        <f t="shared" ca="1" si="47"/>
        <v>46057</v>
      </c>
      <c r="B230" s="20"/>
      <c r="C230" s="21"/>
      <c r="D230" s="20"/>
      <c r="E230" s="21"/>
      <c r="F230" s="22"/>
      <c r="G230" s="22"/>
      <c r="H230" s="34" t="str">
        <f t="shared" si="43"/>
        <v/>
      </c>
      <c r="I230" s="34" t="str">
        <f t="shared" si="44"/>
        <v/>
      </c>
      <c r="J230" s="34" t="str">
        <f t="shared" si="45"/>
        <v/>
      </c>
      <c r="K230" s="34" t="str">
        <f t="shared" si="46"/>
        <v/>
      </c>
      <c r="L230" s="26" t="str">
        <f t="shared" si="42"/>
        <v/>
      </c>
      <c r="M230" s="32"/>
      <c r="N230" s="190"/>
      <c r="O230" s="190"/>
      <c r="P230" s="190"/>
      <c r="Q230" s="190"/>
      <c r="R230" s="23"/>
    </row>
    <row r="231" spans="1:22">
      <c r="A231" s="27">
        <f t="shared" ca="1" si="47"/>
        <v>46058</v>
      </c>
      <c r="B231" s="20"/>
      <c r="C231" s="21"/>
      <c r="D231" s="20"/>
      <c r="E231" s="21"/>
      <c r="F231" s="22"/>
      <c r="G231" s="22"/>
      <c r="H231" s="34" t="str">
        <f t="shared" si="43"/>
        <v/>
      </c>
      <c r="I231" s="34" t="str">
        <f t="shared" si="44"/>
        <v/>
      </c>
      <c r="J231" s="34" t="str">
        <f t="shared" si="45"/>
        <v/>
      </c>
      <c r="K231" s="34" t="str">
        <f t="shared" si="46"/>
        <v/>
      </c>
      <c r="L231" s="26" t="str">
        <f t="shared" si="42"/>
        <v/>
      </c>
      <c r="M231" s="32"/>
      <c r="N231" s="190"/>
      <c r="O231" s="190"/>
      <c r="P231" s="190"/>
      <c r="Q231" s="190"/>
      <c r="R231" s="23"/>
    </row>
    <row r="232" spans="1:22">
      <c r="A232" s="27">
        <f t="shared" ca="1" si="47"/>
        <v>46059</v>
      </c>
      <c r="B232" s="20"/>
      <c r="C232" s="21"/>
      <c r="D232" s="20"/>
      <c r="E232" s="21"/>
      <c r="F232" s="22"/>
      <c r="G232" s="22"/>
      <c r="H232" s="34" t="str">
        <f t="shared" si="43"/>
        <v/>
      </c>
      <c r="I232" s="34" t="str">
        <f t="shared" si="44"/>
        <v/>
      </c>
      <c r="J232" s="34" t="str">
        <f t="shared" si="45"/>
        <v/>
      </c>
      <c r="K232" s="34" t="str">
        <f t="shared" si="46"/>
        <v/>
      </c>
      <c r="L232" s="26" t="str">
        <f t="shared" si="42"/>
        <v/>
      </c>
      <c r="M232" s="32"/>
      <c r="N232" s="190"/>
      <c r="O232" s="190"/>
      <c r="P232" s="190"/>
      <c r="Q232" s="190"/>
      <c r="R232" s="23"/>
    </row>
    <row r="233" spans="1:22">
      <c r="A233" s="27">
        <f t="shared" ca="1" si="47"/>
        <v>46060</v>
      </c>
      <c r="B233" s="20"/>
      <c r="C233" s="21"/>
      <c r="D233" s="20"/>
      <c r="E233" s="21"/>
      <c r="F233" s="22"/>
      <c r="G233" s="22"/>
      <c r="H233" s="34" t="str">
        <f t="shared" si="43"/>
        <v/>
      </c>
      <c r="I233" s="34" t="str">
        <f t="shared" si="44"/>
        <v/>
      </c>
      <c r="J233" s="34" t="str">
        <f t="shared" si="45"/>
        <v/>
      </c>
      <c r="K233" s="34" t="str">
        <f t="shared" si="46"/>
        <v/>
      </c>
      <c r="L233" s="26" t="str">
        <f t="shared" si="42"/>
        <v/>
      </c>
      <c r="M233" s="32"/>
      <c r="N233" s="190"/>
      <c r="O233" s="190"/>
      <c r="P233" s="190"/>
      <c r="Q233" s="190"/>
      <c r="R233" s="23"/>
    </row>
    <row r="234" spans="1:22">
      <c r="A234" s="27">
        <f t="shared" ca="1" si="47"/>
        <v>46061</v>
      </c>
      <c r="B234" s="20"/>
      <c r="C234" s="21"/>
      <c r="D234" s="20"/>
      <c r="E234" s="21"/>
      <c r="F234" s="22"/>
      <c r="G234" s="22"/>
      <c r="H234" s="34" t="str">
        <f t="shared" si="43"/>
        <v/>
      </c>
      <c r="I234" s="34" t="str">
        <f t="shared" si="44"/>
        <v/>
      </c>
      <c r="J234" s="34" t="str">
        <f t="shared" si="45"/>
        <v/>
      </c>
      <c r="K234" s="34" t="str">
        <f t="shared" si="46"/>
        <v/>
      </c>
      <c r="L234" s="26" t="str">
        <f t="shared" si="42"/>
        <v/>
      </c>
      <c r="M234" s="32"/>
      <c r="N234" s="190"/>
      <c r="O234" s="190"/>
      <c r="P234" s="190"/>
      <c r="Q234" s="190"/>
      <c r="R234" s="23"/>
    </row>
    <row r="235" spans="1:22">
      <c r="A235" s="27">
        <f t="shared" ca="1" si="47"/>
        <v>46062</v>
      </c>
      <c r="B235" s="20"/>
      <c r="C235" s="21"/>
      <c r="D235" s="20"/>
      <c r="E235" s="21"/>
      <c r="F235" s="22"/>
      <c r="G235" s="22"/>
      <c r="H235" s="34" t="str">
        <f t="shared" si="43"/>
        <v/>
      </c>
      <c r="I235" s="34" t="str">
        <f t="shared" si="44"/>
        <v/>
      </c>
      <c r="J235" s="34" t="str">
        <f t="shared" si="45"/>
        <v/>
      </c>
      <c r="K235" s="34" t="str">
        <f t="shared" si="46"/>
        <v/>
      </c>
      <c r="L235" s="26" t="str">
        <f t="shared" si="42"/>
        <v/>
      </c>
      <c r="M235" s="32"/>
      <c r="N235" s="190"/>
      <c r="O235" s="190"/>
      <c r="P235" s="190"/>
      <c r="Q235" s="190"/>
      <c r="R235" s="23"/>
    </row>
    <row r="236" spans="1:22">
      <c r="A236" s="27">
        <f t="shared" ca="1" si="47"/>
        <v>46063</v>
      </c>
      <c r="B236" s="20"/>
      <c r="C236" s="21"/>
      <c r="D236" s="20"/>
      <c r="E236" s="21"/>
      <c r="F236" s="22"/>
      <c r="G236" s="22"/>
      <c r="H236" s="34" t="str">
        <f t="shared" si="43"/>
        <v/>
      </c>
      <c r="I236" s="34" t="str">
        <f t="shared" si="44"/>
        <v/>
      </c>
      <c r="J236" s="34" t="str">
        <f t="shared" si="45"/>
        <v/>
      </c>
      <c r="K236" s="34" t="str">
        <f t="shared" si="46"/>
        <v/>
      </c>
      <c r="L236" s="26" t="str">
        <f t="shared" si="42"/>
        <v/>
      </c>
      <c r="M236" s="32"/>
      <c r="N236" s="190"/>
      <c r="O236" s="190"/>
      <c r="P236" s="190"/>
      <c r="Q236" s="190"/>
      <c r="R236" s="23"/>
    </row>
    <row r="237" spans="1:22">
      <c r="A237" s="27">
        <f t="shared" ca="1" si="47"/>
        <v>46064</v>
      </c>
      <c r="B237" s="20"/>
      <c r="C237" s="21"/>
      <c r="D237" s="20"/>
      <c r="E237" s="21"/>
      <c r="F237" s="22"/>
      <c r="G237" s="22"/>
      <c r="H237" s="34" t="str">
        <f t="shared" si="43"/>
        <v/>
      </c>
      <c r="I237" s="34" t="str">
        <f t="shared" si="44"/>
        <v/>
      </c>
      <c r="J237" s="34" t="str">
        <f t="shared" si="45"/>
        <v/>
      </c>
      <c r="K237" s="34" t="str">
        <f t="shared" si="46"/>
        <v/>
      </c>
      <c r="L237" s="26" t="str">
        <f t="shared" si="42"/>
        <v/>
      </c>
      <c r="M237" s="32"/>
      <c r="N237" s="190"/>
      <c r="O237" s="190"/>
      <c r="P237" s="190"/>
      <c r="Q237" s="190"/>
      <c r="R237" s="23"/>
    </row>
    <row r="238" spans="1:22">
      <c r="A238" s="27">
        <f t="shared" ca="1" si="47"/>
        <v>46065</v>
      </c>
      <c r="B238" s="20"/>
      <c r="C238" s="21"/>
      <c r="D238" s="20"/>
      <c r="E238" s="21"/>
      <c r="F238" s="22"/>
      <c r="G238" s="22"/>
      <c r="H238" s="34" t="str">
        <f t="shared" si="43"/>
        <v/>
      </c>
      <c r="I238" s="34" t="str">
        <f t="shared" si="44"/>
        <v/>
      </c>
      <c r="J238" s="34" t="str">
        <f t="shared" si="45"/>
        <v/>
      </c>
      <c r="K238" s="34" t="str">
        <f t="shared" si="46"/>
        <v/>
      </c>
      <c r="L238" s="26" t="str">
        <f t="shared" si="42"/>
        <v/>
      </c>
      <c r="M238" s="32"/>
      <c r="N238" s="190"/>
      <c r="O238" s="190"/>
      <c r="P238" s="190"/>
      <c r="Q238" s="190"/>
      <c r="R238" s="23"/>
    </row>
    <row r="239" spans="1:22">
      <c r="A239" s="27">
        <f t="shared" ca="1" si="47"/>
        <v>46066</v>
      </c>
      <c r="B239" s="20"/>
      <c r="C239" s="21"/>
      <c r="D239" s="20"/>
      <c r="E239" s="21"/>
      <c r="F239" s="22"/>
      <c r="G239" s="22"/>
      <c r="H239" s="34" t="str">
        <f t="shared" si="43"/>
        <v/>
      </c>
      <c r="I239" s="34" t="str">
        <f t="shared" si="44"/>
        <v/>
      </c>
      <c r="J239" s="34" t="str">
        <f t="shared" si="45"/>
        <v/>
      </c>
      <c r="K239" s="34" t="str">
        <f t="shared" si="46"/>
        <v/>
      </c>
      <c r="L239" s="26" t="str">
        <f t="shared" si="42"/>
        <v/>
      </c>
      <c r="M239" s="32"/>
      <c r="N239" s="190"/>
      <c r="O239" s="190"/>
      <c r="P239" s="190"/>
      <c r="Q239" s="190"/>
      <c r="R239" s="23"/>
    </row>
    <row r="240" spans="1:22">
      <c r="A240" s="27">
        <f t="shared" ca="1" si="47"/>
        <v>46067</v>
      </c>
      <c r="B240" s="20"/>
      <c r="C240" s="21"/>
      <c r="D240" s="20"/>
      <c r="E240" s="21"/>
      <c r="F240" s="22"/>
      <c r="G240" s="22"/>
      <c r="H240" s="34" t="str">
        <f t="shared" si="43"/>
        <v/>
      </c>
      <c r="I240" s="34" t="str">
        <f t="shared" si="44"/>
        <v/>
      </c>
      <c r="J240" s="34" t="str">
        <f t="shared" si="45"/>
        <v/>
      </c>
      <c r="K240" s="34" t="str">
        <f t="shared" si="46"/>
        <v/>
      </c>
      <c r="L240" s="26" t="str">
        <f t="shared" si="42"/>
        <v/>
      </c>
      <c r="M240" s="32"/>
      <c r="N240" s="190"/>
      <c r="O240" s="190"/>
      <c r="P240" s="190"/>
      <c r="Q240" s="190"/>
      <c r="R240" s="23"/>
    </row>
    <row r="241" spans="1:18">
      <c r="A241" s="27">
        <f t="shared" ca="1" si="47"/>
        <v>46068</v>
      </c>
      <c r="B241" s="20"/>
      <c r="C241" s="21"/>
      <c r="D241" s="20"/>
      <c r="E241" s="21"/>
      <c r="F241" s="22"/>
      <c r="G241" s="22"/>
      <c r="H241" s="34" t="str">
        <f t="shared" si="43"/>
        <v/>
      </c>
      <c r="I241" s="34" t="str">
        <f t="shared" si="44"/>
        <v/>
      </c>
      <c r="J241" s="34" t="str">
        <f t="shared" si="45"/>
        <v/>
      </c>
      <c r="K241" s="34" t="str">
        <f t="shared" si="46"/>
        <v/>
      </c>
      <c r="L241" s="26" t="str">
        <f t="shared" si="42"/>
        <v/>
      </c>
      <c r="M241" s="32"/>
      <c r="N241" s="190"/>
      <c r="O241" s="190"/>
      <c r="P241" s="190"/>
      <c r="Q241" s="190"/>
      <c r="R241" s="23"/>
    </row>
    <row r="242" spans="1:18">
      <c r="A242" s="27">
        <f t="shared" ca="1" si="47"/>
        <v>46069</v>
      </c>
      <c r="B242" s="20"/>
      <c r="C242" s="21"/>
      <c r="D242" s="20"/>
      <c r="E242" s="21"/>
      <c r="F242" s="22"/>
      <c r="G242" s="22"/>
      <c r="H242" s="34" t="str">
        <f t="shared" si="43"/>
        <v/>
      </c>
      <c r="I242" s="34" t="str">
        <f t="shared" si="44"/>
        <v/>
      </c>
      <c r="J242" s="34" t="str">
        <f t="shared" si="45"/>
        <v/>
      </c>
      <c r="K242" s="34" t="str">
        <f t="shared" si="46"/>
        <v/>
      </c>
      <c r="L242" s="26" t="str">
        <f t="shared" si="42"/>
        <v/>
      </c>
      <c r="M242" s="32"/>
      <c r="N242" s="190"/>
      <c r="O242" s="190"/>
      <c r="P242" s="190"/>
      <c r="Q242" s="190"/>
      <c r="R242" s="23"/>
    </row>
    <row r="243" spans="1:18">
      <c r="A243" s="27">
        <f t="shared" ca="1" si="47"/>
        <v>46070</v>
      </c>
      <c r="B243" s="20"/>
      <c r="C243" s="21"/>
      <c r="D243" s="20"/>
      <c r="E243" s="21"/>
      <c r="F243" s="22"/>
      <c r="G243" s="22"/>
      <c r="H243" s="34" t="str">
        <f t="shared" si="43"/>
        <v/>
      </c>
      <c r="I243" s="34" t="str">
        <f t="shared" si="44"/>
        <v/>
      </c>
      <c r="J243" s="34" t="str">
        <f t="shared" si="45"/>
        <v/>
      </c>
      <c r="K243" s="34" t="str">
        <f t="shared" si="46"/>
        <v/>
      </c>
      <c r="L243" s="26" t="str">
        <f t="shared" si="42"/>
        <v/>
      </c>
      <c r="M243" s="32"/>
      <c r="N243" s="190"/>
      <c r="O243" s="190"/>
      <c r="P243" s="190"/>
      <c r="Q243" s="190"/>
      <c r="R243" s="23"/>
    </row>
    <row r="244" spans="1:18">
      <c r="A244" s="27">
        <f t="shared" ca="1" si="47"/>
        <v>46071</v>
      </c>
      <c r="B244" s="20"/>
      <c r="C244" s="21"/>
      <c r="D244" s="20"/>
      <c r="E244" s="21"/>
      <c r="F244" s="22"/>
      <c r="G244" s="22"/>
      <c r="H244" s="34" t="str">
        <f t="shared" si="43"/>
        <v/>
      </c>
      <c r="I244" s="34" t="str">
        <f t="shared" si="44"/>
        <v/>
      </c>
      <c r="J244" s="34" t="str">
        <f t="shared" si="45"/>
        <v/>
      </c>
      <c r="K244" s="34" t="str">
        <f t="shared" si="46"/>
        <v/>
      </c>
      <c r="L244" s="26" t="str">
        <f t="shared" si="42"/>
        <v/>
      </c>
      <c r="M244" s="32"/>
      <c r="N244" s="190"/>
      <c r="O244" s="190"/>
      <c r="P244" s="190"/>
      <c r="Q244" s="190"/>
      <c r="R244" s="23"/>
    </row>
    <row r="245" spans="1:18">
      <c r="A245" s="27">
        <f t="shared" ca="1" si="47"/>
        <v>46072</v>
      </c>
      <c r="B245" s="20"/>
      <c r="C245" s="21"/>
      <c r="D245" s="20"/>
      <c r="E245" s="21"/>
      <c r="F245" s="22"/>
      <c r="G245" s="22"/>
      <c r="H245" s="34" t="str">
        <f t="shared" si="43"/>
        <v/>
      </c>
      <c r="I245" s="34" t="str">
        <f t="shared" si="44"/>
        <v/>
      </c>
      <c r="J245" s="34" t="str">
        <f t="shared" si="45"/>
        <v/>
      </c>
      <c r="K245" s="34" t="str">
        <f t="shared" si="46"/>
        <v/>
      </c>
      <c r="L245" s="26" t="str">
        <f t="shared" si="42"/>
        <v/>
      </c>
      <c r="M245" s="32"/>
      <c r="N245" s="190"/>
      <c r="O245" s="190"/>
      <c r="P245" s="190"/>
      <c r="Q245" s="190"/>
      <c r="R245" s="23"/>
    </row>
    <row r="246" spans="1:18">
      <c r="A246" s="27">
        <f t="shared" ca="1" si="47"/>
        <v>46073</v>
      </c>
      <c r="B246" s="20"/>
      <c r="C246" s="21"/>
      <c r="D246" s="20"/>
      <c r="E246" s="21"/>
      <c r="F246" s="22"/>
      <c r="G246" s="22"/>
      <c r="H246" s="34" t="str">
        <f t="shared" si="43"/>
        <v/>
      </c>
      <c r="I246" s="34" t="str">
        <f t="shared" si="44"/>
        <v/>
      </c>
      <c r="J246" s="34" t="str">
        <f t="shared" si="45"/>
        <v/>
      </c>
      <c r="K246" s="34" t="str">
        <f t="shared" si="46"/>
        <v/>
      </c>
      <c r="L246" s="26" t="str">
        <f t="shared" si="42"/>
        <v/>
      </c>
      <c r="M246" s="32"/>
      <c r="N246" s="190"/>
      <c r="O246" s="190"/>
      <c r="P246" s="190"/>
      <c r="Q246" s="190"/>
      <c r="R246" s="23"/>
    </row>
    <row r="247" spans="1:18">
      <c r="A247" s="27">
        <f t="shared" ca="1" si="47"/>
        <v>46074</v>
      </c>
      <c r="B247" s="20"/>
      <c r="C247" s="21"/>
      <c r="D247" s="20"/>
      <c r="E247" s="21"/>
      <c r="F247" s="22"/>
      <c r="G247" s="22"/>
      <c r="H247" s="34" t="str">
        <f t="shared" si="43"/>
        <v/>
      </c>
      <c r="I247" s="34" t="str">
        <f t="shared" si="44"/>
        <v/>
      </c>
      <c r="J247" s="34" t="str">
        <f t="shared" si="45"/>
        <v/>
      </c>
      <c r="K247" s="34" t="str">
        <f t="shared" si="46"/>
        <v/>
      </c>
      <c r="L247" s="26" t="str">
        <f t="shared" si="42"/>
        <v/>
      </c>
      <c r="M247" s="32"/>
      <c r="N247" s="190"/>
      <c r="O247" s="190"/>
      <c r="P247" s="190"/>
      <c r="Q247" s="190"/>
      <c r="R247" s="23"/>
    </row>
    <row r="248" spans="1:18">
      <c r="A248" s="27">
        <f t="shared" ca="1" si="47"/>
        <v>46075</v>
      </c>
      <c r="B248" s="20"/>
      <c r="C248" s="21"/>
      <c r="D248" s="20"/>
      <c r="E248" s="21"/>
      <c r="F248" s="22"/>
      <c r="G248" s="22"/>
      <c r="H248" s="34" t="str">
        <f t="shared" si="43"/>
        <v/>
      </c>
      <c r="I248" s="34" t="str">
        <f t="shared" si="44"/>
        <v/>
      </c>
      <c r="J248" s="34" t="str">
        <f t="shared" si="45"/>
        <v/>
      </c>
      <c r="K248" s="34" t="str">
        <f t="shared" si="46"/>
        <v/>
      </c>
      <c r="L248" s="26" t="str">
        <f t="shared" si="42"/>
        <v/>
      </c>
      <c r="M248" s="32"/>
      <c r="N248" s="190"/>
      <c r="O248" s="190"/>
      <c r="P248" s="190"/>
      <c r="Q248" s="190"/>
      <c r="R248" s="23"/>
    </row>
    <row r="249" spans="1:18">
      <c r="A249" s="27">
        <f t="shared" ca="1" si="47"/>
        <v>46076</v>
      </c>
      <c r="B249" s="20"/>
      <c r="C249" s="21"/>
      <c r="D249" s="20"/>
      <c r="E249" s="21"/>
      <c r="F249" s="22"/>
      <c r="G249" s="22"/>
      <c r="H249" s="34" t="str">
        <f t="shared" si="43"/>
        <v/>
      </c>
      <c r="I249" s="34" t="str">
        <f t="shared" si="44"/>
        <v/>
      </c>
      <c r="J249" s="34" t="str">
        <f t="shared" si="45"/>
        <v/>
      </c>
      <c r="K249" s="34" t="str">
        <f t="shared" si="46"/>
        <v/>
      </c>
      <c r="L249" s="26" t="str">
        <f t="shared" si="42"/>
        <v/>
      </c>
      <c r="M249" s="32"/>
      <c r="N249" s="190"/>
      <c r="O249" s="190"/>
      <c r="P249" s="190"/>
      <c r="Q249" s="190"/>
      <c r="R249" s="23"/>
    </row>
    <row r="250" spans="1:18">
      <c r="A250" s="27">
        <f t="shared" ca="1" si="47"/>
        <v>46077</v>
      </c>
      <c r="B250" s="20"/>
      <c r="C250" s="21"/>
      <c r="D250" s="20"/>
      <c r="E250" s="21"/>
      <c r="F250" s="22"/>
      <c r="G250" s="22"/>
      <c r="H250" s="34" t="str">
        <f t="shared" si="43"/>
        <v/>
      </c>
      <c r="I250" s="34" t="str">
        <f t="shared" si="44"/>
        <v/>
      </c>
      <c r="J250" s="34" t="str">
        <f t="shared" si="45"/>
        <v/>
      </c>
      <c r="K250" s="34" t="str">
        <f t="shared" si="46"/>
        <v/>
      </c>
      <c r="L250" s="26" t="str">
        <f t="shared" si="42"/>
        <v/>
      </c>
      <c r="M250" s="32"/>
      <c r="N250" s="190"/>
      <c r="O250" s="190"/>
      <c r="P250" s="190"/>
      <c r="Q250" s="190"/>
      <c r="R250" s="23"/>
    </row>
    <row r="251" spans="1:18">
      <c r="A251" s="27">
        <f t="shared" ca="1" si="47"/>
        <v>46078</v>
      </c>
      <c r="B251" s="20"/>
      <c r="C251" s="21"/>
      <c r="D251" s="20"/>
      <c r="E251" s="21"/>
      <c r="F251" s="22"/>
      <c r="G251" s="22"/>
      <c r="H251" s="34" t="str">
        <f t="shared" si="43"/>
        <v/>
      </c>
      <c r="I251" s="34" t="str">
        <f t="shared" si="44"/>
        <v/>
      </c>
      <c r="J251" s="34" t="str">
        <f t="shared" si="45"/>
        <v/>
      </c>
      <c r="K251" s="34" t="str">
        <f t="shared" si="46"/>
        <v/>
      </c>
      <c r="L251" s="26" t="str">
        <f t="shared" si="42"/>
        <v/>
      </c>
      <c r="M251" s="32"/>
      <c r="N251" s="190"/>
      <c r="O251" s="190"/>
      <c r="P251" s="190"/>
      <c r="Q251" s="190"/>
      <c r="R251" s="23"/>
    </row>
    <row r="252" spans="1:18">
      <c r="A252" s="27">
        <f t="shared" ca="1" si="47"/>
        <v>46079</v>
      </c>
      <c r="B252" s="20"/>
      <c r="C252" s="21"/>
      <c r="D252" s="20"/>
      <c r="E252" s="21"/>
      <c r="F252" s="22"/>
      <c r="G252" s="22"/>
      <c r="H252" s="34" t="str">
        <f t="shared" si="43"/>
        <v/>
      </c>
      <c r="I252" s="34" t="str">
        <f t="shared" si="44"/>
        <v/>
      </c>
      <c r="J252" s="34" t="str">
        <f t="shared" si="45"/>
        <v/>
      </c>
      <c r="K252" s="34" t="str">
        <f t="shared" si="46"/>
        <v/>
      </c>
      <c r="L252" s="26" t="str">
        <f t="shared" si="42"/>
        <v/>
      </c>
      <c r="M252" s="32"/>
      <c r="N252" s="190"/>
      <c r="O252" s="190"/>
      <c r="P252" s="190"/>
      <c r="Q252" s="190"/>
      <c r="R252" s="23"/>
    </row>
    <row r="253" spans="1:18">
      <c r="A253" s="27">
        <f t="shared" ca="1" si="47"/>
        <v>46080</v>
      </c>
      <c r="B253" s="20"/>
      <c r="C253" s="21"/>
      <c r="D253" s="20"/>
      <c r="E253" s="21"/>
      <c r="F253" s="22"/>
      <c r="G253" s="22"/>
      <c r="H253" s="34" t="str">
        <f t="shared" si="43"/>
        <v/>
      </c>
      <c r="I253" s="34" t="str">
        <f t="shared" si="44"/>
        <v/>
      </c>
      <c r="J253" s="34" t="str">
        <f t="shared" si="45"/>
        <v/>
      </c>
      <c r="K253" s="34" t="str">
        <f t="shared" si="46"/>
        <v/>
      </c>
      <c r="L253" s="26" t="str">
        <f t="shared" si="42"/>
        <v/>
      </c>
      <c r="M253" s="32"/>
      <c r="N253" s="190"/>
      <c r="O253" s="190"/>
      <c r="P253" s="190"/>
      <c r="Q253" s="190"/>
      <c r="R253" s="23"/>
    </row>
    <row r="254" spans="1:18">
      <c r="A254" s="27">
        <f t="shared" ca="1" si="47"/>
        <v>46081</v>
      </c>
      <c r="B254" s="20"/>
      <c r="C254" s="21"/>
      <c r="D254" s="20"/>
      <c r="E254" s="21"/>
      <c r="F254" s="22"/>
      <c r="G254" s="22"/>
      <c r="H254" s="34" t="str">
        <f t="shared" si="43"/>
        <v/>
      </c>
      <c r="I254" s="34" t="str">
        <f t="shared" si="44"/>
        <v/>
      </c>
      <c r="J254" s="34" t="str">
        <f t="shared" si="45"/>
        <v/>
      </c>
      <c r="K254" s="34" t="str">
        <f t="shared" si="46"/>
        <v/>
      </c>
      <c r="L254" s="26" t="str">
        <f>IF(AND($B254="",$D254=""),"",($C254-$B254-$F254)+($E254-$D254-$G254))</f>
        <v/>
      </c>
      <c r="M254" s="32"/>
      <c r="N254" s="190"/>
      <c r="O254" s="190"/>
      <c r="P254" s="190"/>
      <c r="Q254" s="190"/>
      <c r="R254" s="23"/>
    </row>
    <row r="255" spans="1:18">
      <c r="A255" s="27">
        <f t="shared" ca="1" si="47"/>
        <v>46082</v>
      </c>
      <c r="B255" s="20"/>
      <c r="C255" s="21"/>
      <c r="D255" s="20"/>
      <c r="E255" s="21"/>
      <c r="F255" s="22"/>
      <c r="G255" s="22"/>
      <c r="H255" s="34" t="str">
        <f t="shared" si="43"/>
        <v/>
      </c>
      <c r="I255" s="34" t="str">
        <f t="shared" si="44"/>
        <v/>
      </c>
      <c r="J255" s="34" t="str">
        <f t="shared" si="45"/>
        <v/>
      </c>
      <c r="K255" s="34" t="str">
        <f t="shared" si="46"/>
        <v/>
      </c>
      <c r="L255" s="26" t="str">
        <f>IF(AND($B255="",$D255=""),"",($C255-$B255-$F255)+($E255-$D255-$G255))</f>
        <v/>
      </c>
      <c r="M255" s="32"/>
      <c r="N255" s="190"/>
      <c r="O255" s="190"/>
      <c r="P255" s="190"/>
      <c r="Q255" s="190"/>
      <c r="R255" s="23"/>
    </row>
    <row r="256" spans="1:18">
      <c r="A256" s="27">
        <f t="shared" ca="1" si="47"/>
        <v>46083</v>
      </c>
      <c r="B256" s="20"/>
      <c r="C256" s="21"/>
      <c r="D256" s="20"/>
      <c r="E256" s="21"/>
      <c r="F256" s="22"/>
      <c r="G256" s="22"/>
      <c r="H256" s="34" t="str">
        <f t="shared" si="43"/>
        <v/>
      </c>
      <c r="I256" s="34" t="str">
        <f t="shared" si="44"/>
        <v/>
      </c>
      <c r="J256" s="34" t="str">
        <f t="shared" si="45"/>
        <v/>
      </c>
      <c r="K256" s="34" t="str">
        <f t="shared" si="46"/>
        <v/>
      </c>
      <c r="L256" s="26" t="str">
        <f>IF(AND($B256="",$D256=""),"",($C256-$B256-$F256)+($E256-$D256-$G256))</f>
        <v/>
      </c>
      <c r="M256" s="32"/>
      <c r="N256" s="190"/>
      <c r="O256" s="190"/>
      <c r="P256" s="190"/>
      <c r="Q256" s="190"/>
      <c r="R256" s="23"/>
    </row>
    <row r="257" spans="1:18">
      <c r="A257" s="27">
        <f t="shared" ca="1" si="47"/>
        <v>46084</v>
      </c>
      <c r="B257" s="20"/>
      <c r="C257" s="21"/>
      <c r="D257" s="20"/>
      <c r="E257" s="21"/>
      <c r="F257" s="22"/>
      <c r="G257" s="22"/>
      <c r="H257" s="34" t="str">
        <f t="shared" si="43"/>
        <v/>
      </c>
      <c r="I257" s="34" t="str">
        <f t="shared" si="44"/>
        <v/>
      </c>
      <c r="J257" s="34" t="str">
        <f t="shared" si="45"/>
        <v/>
      </c>
      <c r="K257" s="34" t="str">
        <f t="shared" si="46"/>
        <v/>
      </c>
      <c r="L257" s="26" t="str">
        <f>IF(AND($B257="",$D257=""),"",($C257-$B257-$F257)+($E257-$D257-$G257))</f>
        <v/>
      </c>
      <c r="M257" s="32"/>
      <c r="N257" s="190"/>
      <c r="O257" s="190"/>
      <c r="P257" s="190"/>
      <c r="Q257" s="190"/>
      <c r="R257" s="23"/>
    </row>
    <row r="258" spans="1:18">
      <c r="A258" s="5" t="s">
        <v>11</v>
      </c>
      <c r="B258" s="191"/>
      <c r="C258" s="192"/>
      <c r="D258" s="191"/>
      <c r="E258" s="192"/>
      <c r="F258" s="26" t="str">
        <f>IF(SUM($F227:$F257)=0,"",SUM($F227:$F257))</f>
        <v/>
      </c>
      <c r="G258" s="26" t="str">
        <f>IF(SUM($G227:$G257)=0,"",SUM($G227:$G257))</f>
        <v/>
      </c>
      <c r="H258" s="26" t="str">
        <f>IF(SUM(H227:H257)=0,"",SUM(H227:H257))</f>
        <v/>
      </c>
      <c r="I258" s="26" t="str">
        <f>IF(SUM(I227:I257)=0,"",SUM(I227:I257))</f>
        <v/>
      </c>
      <c r="J258" s="26" t="str">
        <f>IF(SUM(J227:J257)=0,"",SUM(J227:J257))</f>
        <v/>
      </c>
      <c r="K258" s="26" t="str">
        <f>IF(SUM(K227:K257)=0,"",SUM(K227:K257))</f>
        <v/>
      </c>
      <c r="L258" s="26" t="str">
        <f>IF(SUM($L227:$L257)=0,"",SUM($L227:$L257))</f>
        <v/>
      </c>
      <c r="M258" s="33"/>
      <c r="N258" s="193"/>
      <c r="O258" s="193"/>
      <c r="P258" s="193"/>
      <c r="Q258" s="193"/>
      <c r="R258" s="6"/>
    </row>
    <row r="260" spans="1:18" ht="27" customHeight="1">
      <c r="A260" s="194" t="s">
        <v>22</v>
      </c>
      <c r="B260" s="189" t="s">
        <v>103</v>
      </c>
      <c r="C260" s="189"/>
      <c r="D260" s="189"/>
      <c r="E260" s="189"/>
      <c r="F260" s="189" t="s">
        <v>23</v>
      </c>
      <c r="G260" s="189"/>
      <c r="H260" s="189" t="s">
        <v>88</v>
      </c>
      <c r="I260" s="189"/>
      <c r="J260" s="189"/>
      <c r="K260" s="189"/>
      <c r="L260" s="189" t="s">
        <v>87</v>
      </c>
      <c r="M260" s="195" t="s">
        <v>96</v>
      </c>
      <c r="N260" s="194" t="s">
        <v>25</v>
      </c>
      <c r="O260" s="194"/>
      <c r="P260" s="194"/>
      <c r="Q260" s="194"/>
      <c r="R260" s="189" t="s">
        <v>100</v>
      </c>
    </row>
    <row r="261" spans="1:18" ht="14.25" customHeight="1">
      <c r="A261" s="194"/>
      <c r="B261" s="189" t="s">
        <v>82</v>
      </c>
      <c r="C261" s="189"/>
      <c r="D261" s="189" t="s">
        <v>84</v>
      </c>
      <c r="E261" s="189"/>
      <c r="F261" s="189"/>
      <c r="G261" s="189"/>
      <c r="H261" s="189" t="s">
        <v>90</v>
      </c>
      <c r="I261" s="189"/>
      <c r="J261" s="189" t="s">
        <v>89</v>
      </c>
      <c r="K261" s="189"/>
      <c r="L261" s="189"/>
      <c r="M261" s="196"/>
      <c r="N261" s="194"/>
      <c r="O261" s="194"/>
      <c r="P261" s="194"/>
      <c r="Q261" s="194"/>
      <c r="R261" s="189"/>
    </row>
    <row r="262" spans="1:18">
      <c r="A262" s="194"/>
      <c r="B262" s="43" t="s">
        <v>26</v>
      </c>
      <c r="C262" s="43" t="s">
        <v>27</v>
      </c>
      <c r="D262" s="43" t="s">
        <v>26</v>
      </c>
      <c r="E262" s="43" t="s">
        <v>27</v>
      </c>
      <c r="F262" s="44" t="s">
        <v>85</v>
      </c>
      <c r="G262" s="44" t="s">
        <v>86</v>
      </c>
      <c r="H262" s="44" t="s">
        <v>81</v>
      </c>
      <c r="I262" s="44" t="s">
        <v>83</v>
      </c>
      <c r="J262" s="44" t="s">
        <v>81</v>
      </c>
      <c r="K262" s="44" t="s">
        <v>95</v>
      </c>
      <c r="L262" s="189"/>
      <c r="M262" s="197"/>
      <c r="N262" s="194"/>
      <c r="O262" s="194"/>
      <c r="P262" s="194"/>
      <c r="Q262" s="194"/>
      <c r="R262" s="194"/>
    </row>
    <row r="263" spans="1:18">
      <c r="A263" s="27" cm="1">
        <f t="array" aca="1" ref="A263" ca="1">DATE("2025","8"+7,IFERROR(INDIRECT(T1),"1"))</f>
        <v>46082</v>
      </c>
      <c r="B263" s="20"/>
      <c r="C263" s="21"/>
      <c r="D263" s="20"/>
      <c r="E263" s="21"/>
      <c r="F263" s="22"/>
      <c r="G263" s="22"/>
      <c r="H263" s="34" t="str">
        <f>IF(OR(B263="",LEFT(M263,1)="✓"),"",C263-B263-F263)</f>
        <v/>
      </c>
      <c r="I263" s="34" t="str">
        <f>IF(OR(D263="",LEFT(M263,1)="✓"),"",E263-D263-G263)</f>
        <v/>
      </c>
      <c r="J263" s="34" t="str">
        <f>IF(AND(B263&lt;&gt;"",M263="✓所定"),C263-B263-F263,"")</f>
        <v/>
      </c>
      <c r="K263" s="34" t="str">
        <f>IF(AND(B263&lt;&gt;"",M263="✓法定"),C263-B263-F263,"")</f>
        <v/>
      </c>
      <c r="L263" s="34" t="str">
        <f>IF(AND($B263="",$D263=""),"",($C263-$B263-$F263)+($E263-$D263-$G263))</f>
        <v/>
      </c>
      <c r="M263" s="32"/>
      <c r="N263" s="190"/>
      <c r="O263" s="190"/>
      <c r="P263" s="190"/>
      <c r="Q263" s="190"/>
      <c r="R263" s="23"/>
    </row>
    <row r="264" spans="1:18">
      <c r="A264" s="27">
        <f ca="1">A263+1</f>
        <v>46083</v>
      </c>
      <c r="B264" s="20"/>
      <c r="C264" s="21"/>
      <c r="D264" s="20"/>
      <c r="E264" s="21"/>
      <c r="F264" s="22"/>
      <c r="G264" s="22"/>
      <c r="H264" s="34" t="str">
        <f t="shared" ref="H264:H293" si="48">IF(OR(B264="",LEFT(M264,1)="✓"),"",C264-B264-F264)</f>
        <v/>
      </c>
      <c r="I264" s="34" t="str">
        <f t="shared" ref="I264:I293" si="49">IF(OR(D264="",LEFT(M264,1)="✓"),"",E264-D264-G264)</f>
        <v/>
      </c>
      <c r="J264" s="34" t="str">
        <f t="shared" ref="J264:J293" si="50">IF(AND(B264&lt;&gt;"",M264="✓所定"),C264-B264-F264,"")</f>
        <v/>
      </c>
      <c r="K264" s="34" t="str">
        <f t="shared" ref="K264:K293" si="51">IF(AND(B264&lt;&gt;"",M264="✓法定"),C264-B264-F264,"")</f>
        <v/>
      </c>
      <c r="L264" s="34" t="str">
        <f t="shared" ref="L264:L288" si="52">IF(AND($B264="",$D264=""),"",($C264-$B264-$F264)+($E264-$D264-$G264))</f>
        <v/>
      </c>
      <c r="M264" s="32"/>
      <c r="N264" s="190"/>
      <c r="O264" s="190"/>
      <c r="P264" s="190"/>
      <c r="Q264" s="190"/>
      <c r="R264" s="23"/>
    </row>
    <row r="265" spans="1:18">
      <c r="A265" s="27">
        <f t="shared" ref="A265:A293" ca="1" si="53">A264+1</f>
        <v>46084</v>
      </c>
      <c r="B265" s="20"/>
      <c r="C265" s="21"/>
      <c r="D265" s="20"/>
      <c r="E265" s="21"/>
      <c r="F265" s="22"/>
      <c r="G265" s="22"/>
      <c r="H265" s="34" t="str">
        <f t="shared" si="48"/>
        <v/>
      </c>
      <c r="I265" s="34" t="str">
        <f t="shared" si="49"/>
        <v/>
      </c>
      <c r="J265" s="34" t="str">
        <f t="shared" si="50"/>
        <v/>
      </c>
      <c r="K265" s="34" t="str">
        <f t="shared" si="51"/>
        <v/>
      </c>
      <c r="L265" s="34" t="str">
        <f t="shared" si="52"/>
        <v/>
      </c>
      <c r="M265" s="32"/>
      <c r="N265" s="190"/>
      <c r="O265" s="190"/>
      <c r="P265" s="190"/>
      <c r="Q265" s="190"/>
      <c r="R265" s="23"/>
    </row>
    <row r="266" spans="1:18">
      <c r="A266" s="27">
        <f t="shared" ca="1" si="53"/>
        <v>46085</v>
      </c>
      <c r="B266" s="20"/>
      <c r="C266" s="21"/>
      <c r="D266" s="20"/>
      <c r="E266" s="21"/>
      <c r="F266" s="22"/>
      <c r="G266" s="22"/>
      <c r="H266" s="34" t="str">
        <f t="shared" si="48"/>
        <v/>
      </c>
      <c r="I266" s="34" t="str">
        <f t="shared" si="49"/>
        <v/>
      </c>
      <c r="J266" s="34" t="str">
        <f t="shared" si="50"/>
        <v/>
      </c>
      <c r="K266" s="34" t="str">
        <f t="shared" si="51"/>
        <v/>
      </c>
      <c r="L266" s="34" t="str">
        <f t="shared" si="52"/>
        <v/>
      </c>
      <c r="M266" s="32"/>
      <c r="N266" s="190"/>
      <c r="O266" s="190"/>
      <c r="P266" s="190"/>
      <c r="Q266" s="190"/>
      <c r="R266" s="23"/>
    </row>
    <row r="267" spans="1:18">
      <c r="A267" s="27">
        <f t="shared" ca="1" si="53"/>
        <v>46086</v>
      </c>
      <c r="B267" s="20"/>
      <c r="C267" s="21"/>
      <c r="D267" s="20"/>
      <c r="E267" s="21"/>
      <c r="F267" s="22"/>
      <c r="G267" s="22"/>
      <c r="H267" s="34" t="str">
        <f t="shared" si="48"/>
        <v/>
      </c>
      <c r="I267" s="34" t="str">
        <f t="shared" si="49"/>
        <v/>
      </c>
      <c r="J267" s="34" t="str">
        <f t="shared" si="50"/>
        <v/>
      </c>
      <c r="K267" s="34" t="str">
        <f t="shared" si="51"/>
        <v/>
      </c>
      <c r="L267" s="34" t="str">
        <f t="shared" si="52"/>
        <v/>
      </c>
      <c r="M267" s="32"/>
      <c r="N267" s="190"/>
      <c r="O267" s="190"/>
      <c r="P267" s="190"/>
      <c r="Q267" s="190"/>
      <c r="R267" s="23"/>
    </row>
    <row r="268" spans="1:18">
      <c r="A268" s="27">
        <f t="shared" ca="1" si="53"/>
        <v>46087</v>
      </c>
      <c r="B268" s="20"/>
      <c r="C268" s="21"/>
      <c r="D268" s="20"/>
      <c r="E268" s="21"/>
      <c r="F268" s="22"/>
      <c r="G268" s="22"/>
      <c r="H268" s="34" t="str">
        <f t="shared" si="48"/>
        <v/>
      </c>
      <c r="I268" s="34" t="str">
        <f t="shared" si="49"/>
        <v/>
      </c>
      <c r="J268" s="34" t="str">
        <f t="shared" si="50"/>
        <v/>
      </c>
      <c r="K268" s="34" t="str">
        <f t="shared" si="51"/>
        <v/>
      </c>
      <c r="L268" s="34" t="str">
        <f t="shared" si="52"/>
        <v/>
      </c>
      <c r="M268" s="32"/>
      <c r="N268" s="190"/>
      <c r="O268" s="190"/>
      <c r="P268" s="190"/>
      <c r="Q268" s="190"/>
      <c r="R268" s="23"/>
    </row>
    <row r="269" spans="1:18">
      <c r="A269" s="27">
        <f t="shared" ca="1" si="53"/>
        <v>46088</v>
      </c>
      <c r="B269" s="20"/>
      <c r="C269" s="21"/>
      <c r="D269" s="20"/>
      <c r="E269" s="21"/>
      <c r="F269" s="22"/>
      <c r="G269" s="22"/>
      <c r="H269" s="34" t="str">
        <f t="shared" si="48"/>
        <v/>
      </c>
      <c r="I269" s="34" t="str">
        <f t="shared" si="49"/>
        <v/>
      </c>
      <c r="J269" s="34" t="str">
        <f t="shared" si="50"/>
        <v/>
      </c>
      <c r="K269" s="34" t="str">
        <f t="shared" si="51"/>
        <v/>
      </c>
      <c r="L269" s="34" t="str">
        <f t="shared" si="52"/>
        <v/>
      </c>
      <c r="M269" s="32"/>
      <c r="N269" s="190"/>
      <c r="O269" s="190"/>
      <c r="P269" s="190"/>
      <c r="Q269" s="190"/>
      <c r="R269" s="23"/>
    </row>
    <row r="270" spans="1:18">
      <c r="A270" s="27">
        <f t="shared" ca="1" si="53"/>
        <v>46089</v>
      </c>
      <c r="B270" s="20"/>
      <c r="C270" s="21"/>
      <c r="D270" s="20"/>
      <c r="E270" s="21"/>
      <c r="F270" s="22"/>
      <c r="G270" s="22"/>
      <c r="H270" s="34" t="str">
        <f t="shared" si="48"/>
        <v/>
      </c>
      <c r="I270" s="34" t="str">
        <f t="shared" si="49"/>
        <v/>
      </c>
      <c r="J270" s="34" t="str">
        <f t="shared" si="50"/>
        <v/>
      </c>
      <c r="K270" s="34" t="str">
        <f t="shared" si="51"/>
        <v/>
      </c>
      <c r="L270" s="34" t="str">
        <f t="shared" si="52"/>
        <v/>
      </c>
      <c r="M270" s="32"/>
      <c r="N270" s="190"/>
      <c r="O270" s="190"/>
      <c r="P270" s="190"/>
      <c r="Q270" s="190"/>
      <c r="R270" s="23"/>
    </row>
    <row r="271" spans="1:18">
      <c r="A271" s="27">
        <f t="shared" ca="1" si="53"/>
        <v>46090</v>
      </c>
      <c r="B271" s="20"/>
      <c r="C271" s="21"/>
      <c r="D271" s="20"/>
      <c r="E271" s="21"/>
      <c r="F271" s="22"/>
      <c r="G271" s="22"/>
      <c r="H271" s="34" t="str">
        <f t="shared" si="48"/>
        <v/>
      </c>
      <c r="I271" s="34" t="str">
        <f t="shared" si="49"/>
        <v/>
      </c>
      <c r="J271" s="34" t="str">
        <f t="shared" si="50"/>
        <v/>
      </c>
      <c r="K271" s="34" t="str">
        <f t="shared" si="51"/>
        <v/>
      </c>
      <c r="L271" s="34" t="str">
        <f t="shared" si="52"/>
        <v/>
      </c>
      <c r="M271" s="32"/>
      <c r="N271" s="190"/>
      <c r="O271" s="190"/>
      <c r="P271" s="190"/>
      <c r="Q271" s="190"/>
      <c r="R271" s="23"/>
    </row>
    <row r="272" spans="1:18">
      <c r="A272" s="27">
        <f t="shared" ca="1" si="53"/>
        <v>46091</v>
      </c>
      <c r="B272" s="20"/>
      <c r="C272" s="21"/>
      <c r="D272" s="20"/>
      <c r="E272" s="21"/>
      <c r="F272" s="22"/>
      <c r="G272" s="22"/>
      <c r="H272" s="34" t="str">
        <f t="shared" si="48"/>
        <v/>
      </c>
      <c r="I272" s="34" t="str">
        <f t="shared" si="49"/>
        <v/>
      </c>
      <c r="J272" s="34" t="str">
        <f t="shared" si="50"/>
        <v/>
      </c>
      <c r="K272" s="34" t="str">
        <f t="shared" si="51"/>
        <v/>
      </c>
      <c r="L272" s="34" t="str">
        <f t="shared" si="52"/>
        <v/>
      </c>
      <c r="M272" s="32"/>
      <c r="N272" s="190"/>
      <c r="O272" s="190"/>
      <c r="P272" s="190"/>
      <c r="Q272" s="190"/>
      <c r="R272" s="23"/>
    </row>
    <row r="273" spans="1:18">
      <c r="A273" s="27">
        <f t="shared" ca="1" si="53"/>
        <v>46092</v>
      </c>
      <c r="B273" s="20"/>
      <c r="C273" s="21"/>
      <c r="D273" s="20"/>
      <c r="E273" s="21"/>
      <c r="F273" s="22"/>
      <c r="G273" s="22"/>
      <c r="H273" s="34" t="str">
        <f t="shared" si="48"/>
        <v/>
      </c>
      <c r="I273" s="34" t="str">
        <f t="shared" si="49"/>
        <v/>
      </c>
      <c r="J273" s="34" t="str">
        <f t="shared" si="50"/>
        <v/>
      </c>
      <c r="K273" s="34" t="str">
        <f t="shared" si="51"/>
        <v/>
      </c>
      <c r="L273" s="34" t="str">
        <f t="shared" si="52"/>
        <v/>
      </c>
      <c r="M273" s="32"/>
      <c r="N273" s="190"/>
      <c r="O273" s="190"/>
      <c r="P273" s="190"/>
      <c r="Q273" s="190"/>
      <c r="R273" s="23"/>
    </row>
    <row r="274" spans="1:18">
      <c r="A274" s="27">
        <f t="shared" ca="1" si="53"/>
        <v>46093</v>
      </c>
      <c r="B274" s="20"/>
      <c r="C274" s="21"/>
      <c r="D274" s="20"/>
      <c r="E274" s="21"/>
      <c r="F274" s="22"/>
      <c r="G274" s="22"/>
      <c r="H274" s="34" t="str">
        <f t="shared" si="48"/>
        <v/>
      </c>
      <c r="I274" s="34" t="str">
        <f t="shared" si="49"/>
        <v/>
      </c>
      <c r="J274" s="34" t="str">
        <f t="shared" si="50"/>
        <v/>
      </c>
      <c r="K274" s="34" t="str">
        <f t="shared" si="51"/>
        <v/>
      </c>
      <c r="L274" s="34" t="str">
        <f t="shared" si="52"/>
        <v/>
      </c>
      <c r="M274" s="32"/>
      <c r="N274" s="190"/>
      <c r="O274" s="190"/>
      <c r="P274" s="190"/>
      <c r="Q274" s="190"/>
      <c r="R274" s="23"/>
    </row>
    <row r="275" spans="1:18">
      <c r="A275" s="27">
        <f t="shared" ca="1" si="53"/>
        <v>46094</v>
      </c>
      <c r="B275" s="20"/>
      <c r="C275" s="21"/>
      <c r="D275" s="20"/>
      <c r="E275" s="21"/>
      <c r="F275" s="22"/>
      <c r="G275" s="22"/>
      <c r="H275" s="34" t="str">
        <f t="shared" si="48"/>
        <v/>
      </c>
      <c r="I275" s="34" t="str">
        <f t="shared" si="49"/>
        <v/>
      </c>
      <c r="J275" s="34" t="str">
        <f t="shared" si="50"/>
        <v/>
      </c>
      <c r="K275" s="34" t="str">
        <f t="shared" si="51"/>
        <v/>
      </c>
      <c r="L275" s="34" t="str">
        <f t="shared" si="52"/>
        <v/>
      </c>
      <c r="M275" s="32"/>
      <c r="N275" s="190"/>
      <c r="O275" s="190"/>
      <c r="P275" s="190"/>
      <c r="Q275" s="190"/>
      <c r="R275" s="23"/>
    </row>
    <row r="276" spans="1:18">
      <c r="A276" s="27">
        <f t="shared" ca="1" si="53"/>
        <v>46095</v>
      </c>
      <c r="B276" s="20"/>
      <c r="C276" s="21"/>
      <c r="D276" s="20"/>
      <c r="E276" s="21"/>
      <c r="F276" s="22"/>
      <c r="G276" s="22"/>
      <c r="H276" s="34" t="str">
        <f t="shared" si="48"/>
        <v/>
      </c>
      <c r="I276" s="34" t="str">
        <f t="shared" si="49"/>
        <v/>
      </c>
      <c r="J276" s="34" t="str">
        <f t="shared" si="50"/>
        <v/>
      </c>
      <c r="K276" s="34" t="str">
        <f t="shared" si="51"/>
        <v/>
      </c>
      <c r="L276" s="34" t="str">
        <f t="shared" si="52"/>
        <v/>
      </c>
      <c r="M276" s="32"/>
      <c r="N276" s="190"/>
      <c r="O276" s="190"/>
      <c r="P276" s="190"/>
      <c r="Q276" s="190"/>
      <c r="R276" s="23"/>
    </row>
    <row r="277" spans="1:18">
      <c r="A277" s="27">
        <f t="shared" ca="1" si="53"/>
        <v>46096</v>
      </c>
      <c r="B277" s="20"/>
      <c r="C277" s="21"/>
      <c r="D277" s="20"/>
      <c r="E277" s="21"/>
      <c r="F277" s="22"/>
      <c r="G277" s="22"/>
      <c r="H277" s="34" t="str">
        <f t="shared" si="48"/>
        <v/>
      </c>
      <c r="I277" s="34" t="str">
        <f t="shared" si="49"/>
        <v/>
      </c>
      <c r="J277" s="34" t="str">
        <f t="shared" si="50"/>
        <v/>
      </c>
      <c r="K277" s="34" t="str">
        <f t="shared" si="51"/>
        <v/>
      </c>
      <c r="L277" s="34" t="str">
        <f t="shared" si="52"/>
        <v/>
      </c>
      <c r="M277" s="32"/>
      <c r="N277" s="190"/>
      <c r="O277" s="190"/>
      <c r="P277" s="190"/>
      <c r="Q277" s="190"/>
      <c r="R277" s="23"/>
    </row>
    <row r="278" spans="1:18">
      <c r="A278" s="27">
        <f t="shared" ca="1" si="53"/>
        <v>46097</v>
      </c>
      <c r="B278" s="20"/>
      <c r="C278" s="21"/>
      <c r="D278" s="20"/>
      <c r="E278" s="21"/>
      <c r="F278" s="22"/>
      <c r="G278" s="22"/>
      <c r="H278" s="34" t="str">
        <f t="shared" si="48"/>
        <v/>
      </c>
      <c r="I278" s="34" t="str">
        <f t="shared" si="49"/>
        <v/>
      </c>
      <c r="J278" s="34" t="str">
        <f t="shared" si="50"/>
        <v/>
      </c>
      <c r="K278" s="34" t="str">
        <f t="shared" si="51"/>
        <v/>
      </c>
      <c r="L278" s="34" t="str">
        <f t="shared" si="52"/>
        <v/>
      </c>
      <c r="M278" s="32"/>
      <c r="N278" s="190"/>
      <c r="O278" s="190"/>
      <c r="P278" s="190"/>
      <c r="Q278" s="190"/>
      <c r="R278" s="23"/>
    </row>
    <row r="279" spans="1:18">
      <c r="A279" s="27">
        <f t="shared" ca="1" si="53"/>
        <v>46098</v>
      </c>
      <c r="B279" s="20"/>
      <c r="C279" s="21"/>
      <c r="D279" s="20"/>
      <c r="E279" s="21"/>
      <c r="F279" s="22"/>
      <c r="G279" s="22"/>
      <c r="H279" s="34" t="str">
        <f t="shared" si="48"/>
        <v/>
      </c>
      <c r="I279" s="34" t="str">
        <f t="shared" si="49"/>
        <v/>
      </c>
      <c r="J279" s="34" t="str">
        <f t="shared" si="50"/>
        <v/>
      </c>
      <c r="K279" s="34" t="str">
        <f t="shared" si="51"/>
        <v/>
      </c>
      <c r="L279" s="34" t="str">
        <f t="shared" si="52"/>
        <v/>
      </c>
      <c r="M279" s="32"/>
      <c r="N279" s="190"/>
      <c r="O279" s="190"/>
      <c r="P279" s="190"/>
      <c r="Q279" s="190"/>
      <c r="R279" s="23"/>
    </row>
    <row r="280" spans="1:18">
      <c r="A280" s="27">
        <f t="shared" ca="1" si="53"/>
        <v>46099</v>
      </c>
      <c r="B280" s="20"/>
      <c r="C280" s="21"/>
      <c r="D280" s="20"/>
      <c r="E280" s="21"/>
      <c r="F280" s="22"/>
      <c r="G280" s="22"/>
      <c r="H280" s="34" t="str">
        <f t="shared" si="48"/>
        <v/>
      </c>
      <c r="I280" s="34" t="str">
        <f t="shared" si="49"/>
        <v/>
      </c>
      <c r="J280" s="34" t="str">
        <f t="shared" si="50"/>
        <v/>
      </c>
      <c r="K280" s="34" t="str">
        <f t="shared" si="51"/>
        <v/>
      </c>
      <c r="L280" s="34" t="str">
        <f t="shared" si="52"/>
        <v/>
      </c>
      <c r="M280" s="32"/>
      <c r="N280" s="190"/>
      <c r="O280" s="190"/>
      <c r="P280" s="190"/>
      <c r="Q280" s="190"/>
      <c r="R280" s="23"/>
    </row>
    <row r="281" spans="1:18">
      <c r="A281" s="27">
        <f t="shared" ca="1" si="53"/>
        <v>46100</v>
      </c>
      <c r="B281" s="20"/>
      <c r="C281" s="21"/>
      <c r="D281" s="20"/>
      <c r="E281" s="21"/>
      <c r="F281" s="22"/>
      <c r="G281" s="22"/>
      <c r="H281" s="34" t="str">
        <f t="shared" si="48"/>
        <v/>
      </c>
      <c r="I281" s="34" t="str">
        <f t="shared" si="49"/>
        <v/>
      </c>
      <c r="J281" s="34" t="str">
        <f t="shared" si="50"/>
        <v/>
      </c>
      <c r="K281" s="34" t="str">
        <f t="shared" si="51"/>
        <v/>
      </c>
      <c r="L281" s="34" t="str">
        <f t="shared" si="52"/>
        <v/>
      </c>
      <c r="M281" s="32"/>
      <c r="N281" s="190"/>
      <c r="O281" s="190"/>
      <c r="P281" s="190"/>
      <c r="Q281" s="190"/>
      <c r="R281" s="23"/>
    </row>
    <row r="282" spans="1:18">
      <c r="A282" s="27">
        <f t="shared" ca="1" si="53"/>
        <v>46101</v>
      </c>
      <c r="B282" s="20"/>
      <c r="C282" s="21"/>
      <c r="D282" s="20"/>
      <c r="E282" s="21"/>
      <c r="F282" s="22"/>
      <c r="G282" s="22"/>
      <c r="H282" s="34" t="str">
        <f t="shared" si="48"/>
        <v/>
      </c>
      <c r="I282" s="34" t="str">
        <f t="shared" si="49"/>
        <v/>
      </c>
      <c r="J282" s="34" t="str">
        <f t="shared" si="50"/>
        <v/>
      </c>
      <c r="K282" s="34" t="str">
        <f t="shared" si="51"/>
        <v/>
      </c>
      <c r="L282" s="34" t="str">
        <f t="shared" si="52"/>
        <v/>
      </c>
      <c r="M282" s="32"/>
      <c r="N282" s="190"/>
      <c r="O282" s="190"/>
      <c r="P282" s="190"/>
      <c r="Q282" s="190"/>
      <c r="R282" s="23"/>
    </row>
    <row r="283" spans="1:18">
      <c r="A283" s="27">
        <f t="shared" ca="1" si="53"/>
        <v>46102</v>
      </c>
      <c r="B283" s="20"/>
      <c r="C283" s="21"/>
      <c r="D283" s="20"/>
      <c r="E283" s="21"/>
      <c r="F283" s="22"/>
      <c r="G283" s="22"/>
      <c r="H283" s="34" t="str">
        <f t="shared" si="48"/>
        <v/>
      </c>
      <c r="I283" s="34" t="str">
        <f t="shared" si="49"/>
        <v/>
      </c>
      <c r="J283" s="34" t="str">
        <f t="shared" si="50"/>
        <v/>
      </c>
      <c r="K283" s="34" t="str">
        <f t="shared" si="51"/>
        <v/>
      </c>
      <c r="L283" s="34" t="str">
        <f t="shared" si="52"/>
        <v/>
      </c>
      <c r="M283" s="32"/>
      <c r="N283" s="190"/>
      <c r="O283" s="190"/>
      <c r="P283" s="190"/>
      <c r="Q283" s="190"/>
      <c r="R283" s="23"/>
    </row>
    <row r="284" spans="1:18">
      <c r="A284" s="27">
        <f t="shared" ca="1" si="53"/>
        <v>46103</v>
      </c>
      <c r="B284" s="20"/>
      <c r="C284" s="21"/>
      <c r="D284" s="20"/>
      <c r="E284" s="21"/>
      <c r="F284" s="22"/>
      <c r="G284" s="22"/>
      <c r="H284" s="34" t="str">
        <f t="shared" si="48"/>
        <v/>
      </c>
      <c r="I284" s="34" t="str">
        <f t="shared" si="49"/>
        <v/>
      </c>
      <c r="J284" s="34" t="str">
        <f t="shared" si="50"/>
        <v/>
      </c>
      <c r="K284" s="34" t="str">
        <f t="shared" si="51"/>
        <v/>
      </c>
      <c r="L284" s="34" t="str">
        <f t="shared" si="52"/>
        <v/>
      </c>
      <c r="M284" s="32"/>
      <c r="N284" s="190"/>
      <c r="O284" s="190"/>
      <c r="P284" s="190"/>
      <c r="Q284" s="190"/>
      <c r="R284" s="23"/>
    </row>
    <row r="285" spans="1:18">
      <c r="A285" s="27">
        <f t="shared" ca="1" si="53"/>
        <v>46104</v>
      </c>
      <c r="B285" s="20"/>
      <c r="C285" s="21"/>
      <c r="D285" s="20"/>
      <c r="E285" s="21"/>
      <c r="F285" s="22"/>
      <c r="G285" s="22"/>
      <c r="H285" s="34" t="str">
        <f t="shared" si="48"/>
        <v/>
      </c>
      <c r="I285" s="34" t="str">
        <f t="shared" si="49"/>
        <v/>
      </c>
      <c r="J285" s="34" t="str">
        <f t="shared" si="50"/>
        <v/>
      </c>
      <c r="K285" s="34" t="str">
        <f t="shared" si="51"/>
        <v/>
      </c>
      <c r="L285" s="34" t="str">
        <f t="shared" si="52"/>
        <v/>
      </c>
      <c r="M285" s="32"/>
      <c r="N285" s="190"/>
      <c r="O285" s="190"/>
      <c r="P285" s="190"/>
      <c r="Q285" s="190"/>
      <c r="R285" s="23"/>
    </row>
    <row r="286" spans="1:18">
      <c r="A286" s="27">
        <f t="shared" ca="1" si="53"/>
        <v>46105</v>
      </c>
      <c r="B286" s="20"/>
      <c r="C286" s="21"/>
      <c r="D286" s="20"/>
      <c r="E286" s="21"/>
      <c r="F286" s="22"/>
      <c r="G286" s="22"/>
      <c r="H286" s="34" t="str">
        <f t="shared" si="48"/>
        <v/>
      </c>
      <c r="I286" s="34" t="str">
        <f t="shared" si="49"/>
        <v/>
      </c>
      <c r="J286" s="34" t="str">
        <f t="shared" si="50"/>
        <v/>
      </c>
      <c r="K286" s="34" t="str">
        <f t="shared" si="51"/>
        <v/>
      </c>
      <c r="L286" s="34" t="str">
        <f t="shared" si="52"/>
        <v/>
      </c>
      <c r="M286" s="32"/>
      <c r="N286" s="190"/>
      <c r="O286" s="190"/>
      <c r="P286" s="190"/>
      <c r="Q286" s="190"/>
      <c r="R286" s="23"/>
    </row>
    <row r="287" spans="1:18">
      <c r="A287" s="27">
        <f t="shared" ca="1" si="53"/>
        <v>46106</v>
      </c>
      <c r="B287" s="20"/>
      <c r="C287" s="21"/>
      <c r="D287" s="20"/>
      <c r="E287" s="21"/>
      <c r="F287" s="22"/>
      <c r="G287" s="22"/>
      <c r="H287" s="34" t="str">
        <f t="shared" si="48"/>
        <v/>
      </c>
      <c r="I287" s="34" t="str">
        <f t="shared" si="49"/>
        <v/>
      </c>
      <c r="J287" s="34" t="str">
        <f t="shared" si="50"/>
        <v/>
      </c>
      <c r="K287" s="34" t="str">
        <f t="shared" si="51"/>
        <v/>
      </c>
      <c r="L287" s="34" t="str">
        <f t="shared" si="52"/>
        <v/>
      </c>
      <c r="M287" s="32"/>
      <c r="N287" s="190"/>
      <c r="O287" s="190"/>
      <c r="P287" s="190"/>
      <c r="Q287" s="190"/>
      <c r="R287" s="23"/>
    </row>
    <row r="288" spans="1:18">
      <c r="A288" s="27">
        <f t="shared" ca="1" si="53"/>
        <v>46107</v>
      </c>
      <c r="B288" s="20"/>
      <c r="C288" s="21"/>
      <c r="D288" s="20"/>
      <c r="E288" s="21"/>
      <c r="F288" s="22"/>
      <c r="G288" s="22"/>
      <c r="H288" s="34" t="str">
        <f t="shared" si="48"/>
        <v/>
      </c>
      <c r="I288" s="34" t="str">
        <f t="shared" si="49"/>
        <v/>
      </c>
      <c r="J288" s="34" t="str">
        <f t="shared" si="50"/>
        <v/>
      </c>
      <c r="K288" s="34" t="str">
        <f t="shared" si="51"/>
        <v/>
      </c>
      <c r="L288" s="34" t="str">
        <f t="shared" si="52"/>
        <v/>
      </c>
      <c r="M288" s="32"/>
      <c r="N288" s="190"/>
      <c r="O288" s="190"/>
      <c r="P288" s="190"/>
      <c r="Q288" s="190"/>
      <c r="R288" s="23"/>
    </row>
    <row r="289" spans="1:18">
      <c r="A289" s="27">
        <f t="shared" ca="1" si="53"/>
        <v>46108</v>
      </c>
      <c r="B289" s="20"/>
      <c r="C289" s="21"/>
      <c r="D289" s="20"/>
      <c r="E289" s="21"/>
      <c r="F289" s="22"/>
      <c r="G289" s="22"/>
      <c r="H289" s="34" t="str">
        <f t="shared" si="48"/>
        <v/>
      </c>
      <c r="I289" s="34" t="str">
        <f t="shared" si="49"/>
        <v/>
      </c>
      <c r="J289" s="34" t="str">
        <f t="shared" si="50"/>
        <v/>
      </c>
      <c r="K289" s="34" t="str">
        <f t="shared" si="51"/>
        <v/>
      </c>
      <c r="L289" s="34" t="str">
        <f>IF(AND($B289="",$D289=""),"",($C289-$B289-$F289)+($E289-$D289-$G289))</f>
        <v/>
      </c>
      <c r="M289" s="32"/>
      <c r="N289" s="190"/>
      <c r="O289" s="190"/>
      <c r="P289" s="190"/>
      <c r="Q289" s="190"/>
      <c r="R289" s="23"/>
    </row>
    <row r="290" spans="1:18">
      <c r="A290" s="27">
        <f t="shared" ca="1" si="53"/>
        <v>46109</v>
      </c>
      <c r="B290" s="20"/>
      <c r="C290" s="21"/>
      <c r="D290" s="20"/>
      <c r="E290" s="21"/>
      <c r="F290" s="22"/>
      <c r="G290" s="22"/>
      <c r="H290" s="34" t="str">
        <f t="shared" si="48"/>
        <v/>
      </c>
      <c r="I290" s="34" t="str">
        <f t="shared" si="49"/>
        <v/>
      </c>
      <c r="J290" s="34" t="str">
        <f t="shared" si="50"/>
        <v/>
      </c>
      <c r="K290" s="34" t="str">
        <f t="shared" si="51"/>
        <v/>
      </c>
      <c r="L290" s="34" t="str">
        <f>IF(AND($B290="",$D290=""),"",($C290-$B290-$F290)+($E290-$D290-$G290))</f>
        <v/>
      </c>
      <c r="M290" s="32"/>
      <c r="N290" s="190"/>
      <c r="O290" s="190"/>
      <c r="P290" s="190"/>
      <c r="Q290" s="190"/>
      <c r="R290" s="23"/>
    </row>
    <row r="291" spans="1:18">
      <c r="A291" s="27">
        <f t="shared" ca="1" si="53"/>
        <v>46110</v>
      </c>
      <c r="B291" s="20"/>
      <c r="C291" s="21"/>
      <c r="D291" s="20"/>
      <c r="E291" s="21"/>
      <c r="F291" s="22"/>
      <c r="G291" s="22"/>
      <c r="H291" s="34" t="str">
        <f t="shared" si="48"/>
        <v/>
      </c>
      <c r="I291" s="34" t="str">
        <f t="shared" si="49"/>
        <v/>
      </c>
      <c r="J291" s="34" t="str">
        <f t="shared" si="50"/>
        <v/>
      </c>
      <c r="K291" s="34" t="str">
        <f t="shared" si="51"/>
        <v/>
      </c>
      <c r="L291" s="34" t="str">
        <f>IF(AND($B291="",$D291=""),"",($C291-$B291-$F291)+($E291-$D291-$G291))</f>
        <v/>
      </c>
      <c r="M291" s="32"/>
      <c r="N291" s="190"/>
      <c r="O291" s="190"/>
      <c r="P291" s="190"/>
      <c r="Q291" s="190"/>
      <c r="R291" s="23"/>
    </row>
    <row r="292" spans="1:18">
      <c r="A292" s="27">
        <f t="shared" ca="1" si="53"/>
        <v>46111</v>
      </c>
      <c r="B292" s="20"/>
      <c r="C292" s="21"/>
      <c r="D292" s="20"/>
      <c r="E292" s="21"/>
      <c r="F292" s="22"/>
      <c r="G292" s="22"/>
      <c r="H292" s="34" t="str">
        <f t="shared" si="48"/>
        <v/>
      </c>
      <c r="I292" s="34" t="str">
        <f t="shared" si="49"/>
        <v/>
      </c>
      <c r="J292" s="34" t="str">
        <f t="shared" si="50"/>
        <v/>
      </c>
      <c r="K292" s="34" t="str">
        <f t="shared" si="51"/>
        <v/>
      </c>
      <c r="L292" s="34" t="str">
        <f>IF(AND($B292="",$D292=""),"",($C292-$B292-$F292)+($E292-$D292-$G292))</f>
        <v/>
      </c>
      <c r="M292" s="32"/>
      <c r="N292" s="190"/>
      <c r="O292" s="190"/>
      <c r="P292" s="190"/>
      <c r="Q292" s="190"/>
      <c r="R292" s="23"/>
    </row>
    <row r="293" spans="1:18">
      <c r="A293" s="27">
        <f t="shared" ca="1" si="53"/>
        <v>46112</v>
      </c>
      <c r="B293" s="20"/>
      <c r="C293" s="21"/>
      <c r="D293" s="20"/>
      <c r="E293" s="21"/>
      <c r="F293" s="22"/>
      <c r="G293" s="22"/>
      <c r="H293" s="34" t="str">
        <f t="shared" si="48"/>
        <v/>
      </c>
      <c r="I293" s="34" t="str">
        <f t="shared" si="49"/>
        <v/>
      </c>
      <c r="J293" s="34" t="str">
        <f t="shared" si="50"/>
        <v/>
      </c>
      <c r="K293" s="34" t="str">
        <f t="shared" si="51"/>
        <v/>
      </c>
      <c r="L293" s="34" t="str">
        <f>IF(AND($B293="",$D293=""),"",($C293-$B293-$F293)+($E293-$D293-$G293))</f>
        <v/>
      </c>
      <c r="M293" s="32"/>
      <c r="N293" s="190"/>
      <c r="O293" s="190"/>
      <c r="P293" s="190"/>
      <c r="Q293" s="190"/>
      <c r="R293" s="23"/>
    </row>
    <row r="294" spans="1:18">
      <c r="A294" s="5" t="s">
        <v>11</v>
      </c>
      <c r="B294" s="191"/>
      <c r="C294" s="192"/>
      <c r="D294" s="191"/>
      <c r="E294" s="192"/>
      <c r="F294" s="26" t="str">
        <f>IF(SUM($F263:$F293)=0,"",SUM($F263:$F293))</f>
        <v/>
      </c>
      <c r="G294" s="26" t="str">
        <f>IF(SUM($G263:$G293)=0,"",SUM($G263:$G293))</f>
        <v/>
      </c>
      <c r="H294" s="26" t="str">
        <f>IF(SUM(H263:H293)=0,"",SUM(H263:H293))</f>
        <v/>
      </c>
      <c r="I294" s="26" t="str">
        <f>IF(SUM(I263:I293)=0,"",SUM(I263:I293))</f>
        <v/>
      </c>
      <c r="J294" s="26" t="str">
        <f t="shared" ref="J294:K294" si="54">IF(SUM(J263:J293)=0,"",SUM(J263:J293))</f>
        <v/>
      </c>
      <c r="K294" s="26" t="str">
        <f t="shared" si="54"/>
        <v/>
      </c>
      <c r="L294" s="26" t="str">
        <f>IF(SUM($L263:$L293)=0,"",SUM($L263:$L293))</f>
        <v/>
      </c>
      <c r="M294" s="33"/>
      <c r="N294" s="193"/>
      <c r="O294" s="193"/>
      <c r="P294" s="193"/>
      <c r="Q294" s="193"/>
      <c r="R294" s="6"/>
    </row>
  </sheetData>
  <sheetProtection algorithmName="SHA-512" hashValue="8RWs+XZSTdAmssqUB9esKJ8arMvDPQDN6f5gL/75BANgTYJa0OEuyvA+Lf4NqIiCAOXYQZRpS8B6CWzIRi1GNA==" saltValue="o45ScQ7hRafr+437WYcURA==" spinCount="100000" sheet="1" formatRows="0"/>
  <mergeCells count="371">
    <mergeCell ref="A8:A10"/>
    <mergeCell ref="B8:E8"/>
    <mergeCell ref="F8:G9"/>
    <mergeCell ref="H8:K8"/>
    <mergeCell ref="L8:L10"/>
    <mergeCell ref="M8:M10"/>
    <mergeCell ref="N8:Q10"/>
    <mergeCell ref="R8:R10"/>
    <mergeCell ref="B9:C9"/>
    <mergeCell ref="D9:E9"/>
    <mergeCell ref="H9:I9"/>
    <mergeCell ref="J9:K9"/>
    <mergeCell ref="N11:Q11"/>
    <mergeCell ref="B4:L4"/>
    <mergeCell ref="P4:R4"/>
    <mergeCell ref="B5:L5"/>
    <mergeCell ref="N18:Q18"/>
    <mergeCell ref="N19:Q19"/>
    <mergeCell ref="N20:Q20"/>
    <mergeCell ref="N21:Q21"/>
    <mergeCell ref="N22:Q22"/>
    <mergeCell ref="N23:Q23"/>
    <mergeCell ref="N12:Q12"/>
    <mergeCell ref="N13:Q13"/>
    <mergeCell ref="N14:Q14"/>
    <mergeCell ref="N15:Q15"/>
    <mergeCell ref="N16:Q16"/>
    <mergeCell ref="N17:Q17"/>
    <mergeCell ref="N30:Q30"/>
    <mergeCell ref="N31:Q31"/>
    <mergeCell ref="N32:Q32"/>
    <mergeCell ref="N33:Q33"/>
    <mergeCell ref="N34:Q34"/>
    <mergeCell ref="N35:Q35"/>
    <mergeCell ref="N24:Q24"/>
    <mergeCell ref="N25:Q25"/>
    <mergeCell ref="N26:Q26"/>
    <mergeCell ref="N27:Q27"/>
    <mergeCell ref="N28:Q28"/>
    <mergeCell ref="N29:Q29"/>
    <mergeCell ref="A44:A46"/>
    <mergeCell ref="B44:E44"/>
    <mergeCell ref="F44:G45"/>
    <mergeCell ref="H44:K44"/>
    <mergeCell ref="L44:L46"/>
    <mergeCell ref="M44:M46"/>
    <mergeCell ref="N44:Q46"/>
    <mergeCell ref="N36:Q36"/>
    <mergeCell ref="N37:Q37"/>
    <mergeCell ref="N38:Q38"/>
    <mergeCell ref="N39:Q39"/>
    <mergeCell ref="N40:Q40"/>
    <mergeCell ref="N41:Q41"/>
    <mergeCell ref="R44:R46"/>
    <mergeCell ref="B45:C45"/>
    <mergeCell ref="D45:E45"/>
    <mergeCell ref="H45:I45"/>
    <mergeCell ref="J45:K45"/>
    <mergeCell ref="N47:Q47"/>
    <mergeCell ref="B42:C42"/>
    <mergeCell ref="D42:E42"/>
    <mergeCell ref="N42:Q42"/>
    <mergeCell ref="N54:Q54"/>
    <mergeCell ref="N55:Q55"/>
    <mergeCell ref="N56:Q56"/>
    <mergeCell ref="N57:Q57"/>
    <mergeCell ref="N58:Q58"/>
    <mergeCell ref="N59:Q59"/>
    <mergeCell ref="N48:Q48"/>
    <mergeCell ref="N49:Q49"/>
    <mergeCell ref="N50:Q50"/>
    <mergeCell ref="N51:Q51"/>
    <mergeCell ref="N52:Q52"/>
    <mergeCell ref="N53:Q53"/>
    <mergeCell ref="N66:Q66"/>
    <mergeCell ref="N67:Q67"/>
    <mergeCell ref="N68:Q68"/>
    <mergeCell ref="N69:Q69"/>
    <mergeCell ref="N70:Q70"/>
    <mergeCell ref="N71:Q71"/>
    <mergeCell ref="N60:Q60"/>
    <mergeCell ref="N61:Q61"/>
    <mergeCell ref="N62:Q62"/>
    <mergeCell ref="N63:Q63"/>
    <mergeCell ref="N64:Q64"/>
    <mergeCell ref="N65:Q65"/>
    <mergeCell ref="A80:A82"/>
    <mergeCell ref="B80:E80"/>
    <mergeCell ref="F80:G81"/>
    <mergeCell ref="H80:K80"/>
    <mergeCell ref="L80:L82"/>
    <mergeCell ref="M80:M82"/>
    <mergeCell ref="N80:Q82"/>
    <mergeCell ref="N72:Q72"/>
    <mergeCell ref="N73:Q73"/>
    <mergeCell ref="N74:Q74"/>
    <mergeCell ref="N75:Q75"/>
    <mergeCell ref="N76:Q76"/>
    <mergeCell ref="N77:Q77"/>
    <mergeCell ref="R80:R82"/>
    <mergeCell ref="B81:C81"/>
    <mergeCell ref="D81:E81"/>
    <mergeCell ref="H81:I81"/>
    <mergeCell ref="J81:K81"/>
    <mergeCell ref="N83:Q83"/>
    <mergeCell ref="B78:C78"/>
    <mergeCell ref="D78:E78"/>
    <mergeCell ref="N78:Q78"/>
    <mergeCell ref="N90:Q90"/>
    <mergeCell ref="N91:Q91"/>
    <mergeCell ref="N92:Q92"/>
    <mergeCell ref="N93:Q93"/>
    <mergeCell ref="N94:Q94"/>
    <mergeCell ref="N95:Q95"/>
    <mergeCell ref="N84:Q84"/>
    <mergeCell ref="N85:Q85"/>
    <mergeCell ref="N86:Q86"/>
    <mergeCell ref="N87:Q87"/>
    <mergeCell ref="N88:Q88"/>
    <mergeCell ref="N89:Q89"/>
    <mergeCell ref="N102:Q102"/>
    <mergeCell ref="N103:Q103"/>
    <mergeCell ref="N104:Q104"/>
    <mergeCell ref="N105:Q105"/>
    <mergeCell ref="N106:Q106"/>
    <mergeCell ref="N107:Q107"/>
    <mergeCell ref="N96:Q96"/>
    <mergeCell ref="N97:Q97"/>
    <mergeCell ref="N98:Q98"/>
    <mergeCell ref="N99:Q99"/>
    <mergeCell ref="N100:Q100"/>
    <mergeCell ref="N101:Q101"/>
    <mergeCell ref="A116:A118"/>
    <mergeCell ref="B116:E116"/>
    <mergeCell ref="F116:G117"/>
    <mergeCell ref="H116:K116"/>
    <mergeCell ref="L116:L118"/>
    <mergeCell ref="M116:M118"/>
    <mergeCell ref="N116:Q118"/>
    <mergeCell ref="N108:Q108"/>
    <mergeCell ref="N109:Q109"/>
    <mergeCell ref="N110:Q110"/>
    <mergeCell ref="N111:Q111"/>
    <mergeCell ref="N112:Q112"/>
    <mergeCell ref="N113:Q113"/>
    <mergeCell ref="R116:R118"/>
    <mergeCell ref="B117:C117"/>
    <mergeCell ref="D117:E117"/>
    <mergeCell ref="H117:I117"/>
    <mergeCell ref="J117:K117"/>
    <mergeCell ref="N119:Q119"/>
    <mergeCell ref="B114:C114"/>
    <mergeCell ref="D114:E114"/>
    <mergeCell ref="N114:Q114"/>
    <mergeCell ref="N126:Q126"/>
    <mergeCell ref="N127:Q127"/>
    <mergeCell ref="N128:Q128"/>
    <mergeCell ref="N129:Q129"/>
    <mergeCell ref="N130:Q130"/>
    <mergeCell ref="N131:Q131"/>
    <mergeCell ref="N120:Q120"/>
    <mergeCell ref="N121:Q121"/>
    <mergeCell ref="N122:Q122"/>
    <mergeCell ref="N123:Q123"/>
    <mergeCell ref="N124:Q124"/>
    <mergeCell ref="N125:Q125"/>
    <mergeCell ref="N138:Q138"/>
    <mergeCell ref="N139:Q139"/>
    <mergeCell ref="N140:Q140"/>
    <mergeCell ref="N141:Q141"/>
    <mergeCell ref="N142:Q142"/>
    <mergeCell ref="N143:Q143"/>
    <mergeCell ref="N132:Q132"/>
    <mergeCell ref="N133:Q133"/>
    <mergeCell ref="N134:Q134"/>
    <mergeCell ref="N135:Q135"/>
    <mergeCell ref="N136:Q136"/>
    <mergeCell ref="N137:Q137"/>
    <mergeCell ref="A152:A154"/>
    <mergeCell ref="B152:E152"/>
    <mergeCell ref="F152:G153"/>
    <mergeCell ref="H152:K152"/>
    <mergeCell ref="L152:L154"/>
    <mergeCell ref="M152:M154"/>
    <mergeCell ref="N152:Q154"/>
    <mergeCell ref="N144:Q144"/>
    <mergeCell ref="N145:Q145"/>
    <mergeCell ref="N146:Q146"/>
    <mergeCell ref="N147:Q147"/>
    <mergeCell ref="N148:Q148"/>
    <mergeCell ref="N149:Q149"/>
    <mergeCell ref="R152:R154"/>
    <mergeCell ref="B153:C153"/>
    <mergeCell ref="D153:E153"/>
    <mergeCell ref="H153:I153"/>
    <mergeCell ref="J153:K153"/>
    <mergeCell ref="N155:Q155"/>
    <mergeCell ref="B150:C150"/>
    <mergeCell ref="D150:E150"/>
    <mergeCell ref="N150:Q150"/>
    <mergeCell ref="N162:Q162"/>
    <mergeCell ref="N163:Q163"/>
    <mergeCell ref="N164:Q164"/>
    <mergeCell ref="N165:Q165"/>
    <mergeCell ref="N166:Q166"/>
    <mergeCell ref="N167:Q167"/>
    <mergeCell ref="N156:Q156"/>
    <mergeCell ref="N157:Q157"/>
    <mergeCell ref="N158:Q158"/>
    <mergeCell ref="N159:Q159"/>
    <mergeCell ref="N160:Q160"/>
    <mergeCell ref="N161:Q161"/>
    <mergeCell ref="N174:Q174"/>
    <mergeCell ref="N175:Q175"/>
    <mergeCell ref="N176:Q176"/>
    <mergeCell ref="N177:Q177"/>
    <mergeCell ref="N178:Q178"/>
    <mergeCell ref="N179:Q179"/>
    <mergeCell ref="N168:Q168"/>
    <mergeCell ref="N169:Q169"/>
    <mergeCell ref="N170:Q170"/>
    <mergeCell ref="N171:Q171"/>
    <mergeCell ref="N172:Q172"/>
    <mergeCell ref="N173:Q173"/>
    <mergeCell ref="A188:A190"/>
    <mergeCell ref="B188:E188"/>
    <mergeCell ref="F188:G189"/>
    <mergeCell ref="H188:K188"/>
    <mergeCell ref="L188:L190"/>
    <mergeCell ref="M188:M190"/>
    <mergeCell ref="N188:Q190"/>
    <mergeCell ref="N180:Q180"/>
    <mergeCell ref="N181:Q181"/>
    <mergeCell ref="N182:Q182"/>
    <mergeCell ref="N183:Q183"/>
    <mergeCell ref="N184:Q184"/>
    <mergeCell ref="N185:Q185"/>
    <mergeCell ref="R188:R190"/>
    <mergeCell ref="B189:C189"/>
    <mergeCell ref="D189:E189"/>
    <mergeCell ref="H189:I189"/>
    <mergeCell ref="J189:K189"/>
    <mergeCell ref="N191:Q191"/>
    <mergeCell ref="B186:C186"/>
    <mergeCell ref="D186:E186"/>
    <mergeCell ref="N186:Q186"/>
    <mergeCell ref="N198:Q198"/>
    <mergeCell ref="N199:Q199"/>
    <mergeCell ref="N200:Q200"/>
    <mergeCell ref="N201:Q201"/>
    <mergeCell ref="N202:Q202"/>
    <mergeCell ref="N203:Q203"/>
    <mergeCell ref="N192:Q192"/>
    <mergeCell ref="N193:Q193"/>
    <mergeCell ref="N194:Q194"/>
    <mergeCell ref="N195:Q195"/>
    <mergeCell ref="N196:Q196"/>
    <mergeCell ref="N197:Q197"/>
    <mergeCell ref="N210:Q210"/>
    <mergeCell ref="N211:Q211"/>
    <mergeCell ref="N212:Q212"/>
    <mergeCell ref="N213:Q213"/>
    <mergeCell ref="N214:Q214"/>
    <mergeCell ref="N215:Q215"/>
    <mergeCell ref="N204:Q204"/>
    <mergeCell ref="N205:Q205"/>
    <mergeCell ref="N206:Q206"/>
    <mergeCell ref="N207:Q207"/>
    <mergeCell ref="N208:Q208"/>
    <mergeCell ref="N209:Q209"/>
    <mergeCell ref="A224:A226"/>
    <mergeCell ref="B224:E224"/>
    <mergeCell ref="F224:G225"/>
    <mergeCell ref="H224:K224"/>
    <mergeCell ref="L224:L226"/>
    <mergeCell ref="M224:M226"/>
    <mergeCell ref="N224:Q226"/>
    <mergeCell ref="N216:Q216"/>
    <mergeCell ref="N217:Q217"/>
    <mergeCell ref="N218:Q218"/>
    <mergeCell ref="N219:Q219"/>
    <mergeCell ref="N220:Q220"/>
    <mergeCell ref="N221:Q221"/>
    <mergeCell ref="R224:R226"/>
    <mergeCell ref="B225:C225"/>
    <mergeCell ref="D225:E225"/>
    <mergeCell ref="H225:I225"/>
    <mergeCell ref="J225:K225"/>
    <mergeCell ref="N227:Q227"/>
    <mergeCell ref="B222:C222"/>
    <mergeCell ref="D222:E222"/>
    <mergeCell ref="N222:Q222"/>
    <mergeCell ref="N234:Q234"/>
    <mergeCell ref="N235:Q235"/>
    <mergeCell ref="N236:Q236"/>
    <mergeCell ref="N237:Q237"/>
    <mergeCell ref="N238:Q238"/>
    <mergeCell ref="N239:Q239"/>
    <mergeCell ref="N228:Q228"/>
    <mergeCell ref="N229:Q229"/>
    <mergeCell ref="N230:Q230"/>
    <mergeCell ref="N231:Q231"/>
    <mergeCell ref="N232:Q232"/>
    <mergeCell ref="N233:Q233"/>
    <mergeCell ref="N246:Q246"/>
    <mergeCell ref="N247:Q247"/>
    <mergeCell ref="N248:Q248"/>
    <mergeCell ref="N249:Q249"/>
    <mergeCell ref="N250:Q250"/>
    <mergeCell ref="N251:Q251"/>
    <mergeCell ref="N240:Q240"/>
    <mergeCell ref="N241:Q241"/>
    <mergeCell ref="N242:Q242"/>
    <mergeCell ref="N243:Q243"/>
    <mergeCell ref="N244:Q244"/>
    <mergeCell ref="N245:Q245"/>
    <mergeCell ref="A260:A262"/>
    <mergeCell ref="B260:E260"/>
    <mergeCell ref="F260:G261"/>
    <mergeCell ref="H260:K260"/>
    <mergeCell ref="L260:L262"/>
    <mergeCell ref="M260:M262"/>
    <mergeCell ref="N260:Q262"/>
    <mergeCell ref="N252:Q252"/>
    <mergeCell ref="N253:Q253"/>
    <mergeCell ref="N254:Q254"/>
    <mergeCell ref="N255:Q255"/>
    <mergeCell ref="N256:Q256"/>
    <mergeCell ref="N257:Q257"/>
    <mergeCell ref="R260:R262"/>
    <mergeCell ref="B261:C261"/>
    <mergeCell ref="D261:E261"/>
    <mergeCell ref="H261:I261"/>
    <mergeCell ref="J261:K261"/>
    <mergeCell ref="N263:Q263"/>
    <mergeCell ref="B258:C258"/>
    <mergeCell ref="D258:E258"/>
    <mergeCell ref="N258:Q258"/>
    <mergeCell ref="N270:Q270"/>
    <mergeCell ref="N271:Q271"/>
    <mergeCell ref="N272:Q272"/>
    <mergeCell ref="N273:Q273"/>
    <mergeCell ref="N274:Q274"/>
    <mergeCell ref="N275:Q275"/>
    <mergeCell ref="N264:Q264"/>
    <mergeCell ref="N265:Q265"/>
    <mergeCell ref="N266:Q266"/>
    <mergeCell ref="N267:Q267"/>
    <mergeCell ref="N268:Q268"/>
    <mergeCell ref="N269:Q269"/>
    <mergeCell ref="N282:Q282"/>
    <mergeCell ref="N283:Q283"/>
    <mergeCell ref="N284:Q284"/>
    <mergeCell ref="N285:Q285"/>
    <mergeCell ref="N286:Q286"/>
    <mergeCell ref="N287:Q287"/>
    <mergeCell ref="N276:Q276"/>
    <mergeCell ref="N277:Q277"/>
    <mergeCell ref="N278:Q278"/>
    <mergeCell ref="N279:Q279"/>
    <mergeCell ref="N280:Q280"/>
    <mergeCell ref="N281:Q281"/>
    <mergeCell ref="B294:C294"/>
    <mergeCell ref="D294:E294"/>
    <mergeCell ref="N294:Q294"/>
    <mergeCell ref="N288:Q288"/>
    <mergeCell ref="N289:Q289"/>
    <mergeCell ref="N290:Q290"/>
    <mergeCell ref="N291:Q291"/>
    <mergeCell ref="N292:Q292"/>
    <mergeCell ref="N293:Q293"/>
  </mergeCells>
  <phoneticPr fontId="2"/>
  <conditionalFormatting sqref="A12:C13 F12:G13 A14:G41">
    <cfRule type="expression" dxfId="319" priority="9">
      <formula>OR(EDATE($A$11,1)-1&lt;$A12,DATEVALUE("2026/3/31")&lt;$A12)</formula>
    </cfRule>
  </conditionalFormatting>
  <conditionalFormatting sqref="A48:F76 M48:R77 A77:G77 L77">
    <cfRule type="expression" dxfId="318" priority="10">
      <formula>OR(EDATE($A$47,1)-1&lt;$A48,DATEVALUE("2026/3/31")&lt;$A48)</formula>
    </cfRule>
  </conditionalFormatting>
  <conditionalFormatting sqref="A84:G113">
    <cfRule type="expression" dxfId="317" priority="11">
      <formula>OR(EDATE($A$83,1)-1&lt;$A84,DATEVALUE("2026/3/31")&lt;$A84)</formula>
    </cfRule>
  </conditionalFormatting>
  <conditionalFormatting sqref="A120:G149 M120:R149 L149">
    <cfRule type="expression" dxfId="316" priority="12">
      <formula>OR(EDATE($A$119,1)-1&lt;$A120,DATEVALUE("2026/3/31")&lt;$A120)</formula>
    </cfRule>
  </conditionalFormatting>
  <conditionalFormatting sqref="A156:G185">
    <cfRule type="expression" dxfId="315" priority="13">
      <formula>OR(EDATE($A$155,1)-1&lt;$A156,DATEVALUE("2026/3/31")&lt;$A156)</formula>
    </cfRule>
  </conditionalFormatting>
  <conditionalFormatting sqref="A192:G221">
    <cfRule type="expression" dxfId="314" priority="14">
      <formula>OR(EDATE($A$191,1)-1&lt;$A192,DATEVALUE("2026/3/31")&lt;$A192)</formula>
    </cfRule>
  </conditionalFormatting>
  <conditionalFormatting sqref="A228:G257 M228:R257 L255:L257">
    <cfRule type="expression" dxfId="313" priority="15">
      <formula>OR(EDATE($A$227,1)-1&lt;$A228,DATEVALUE("2026/3/31")&lt;$A228)</formula>
    </cfRule>
  </conditionalFormatting>
  <conditionalFormatting sqref="A264:G293 L264:R293">
    <cfRule type="expression" dxfId="312" priority="16">
      <formula>OR(EDATE($A$263,1)-1&lt;$A264,DATEVALUE("2026/3/31")&lt;$A264)</formula>
    </cfRule>
  </conditionalFormatting>
  <conditionalFormatting sqref="B11:C11">
    <cfRule type="expression" dxfId="311" priority="3">
      <formula>OR(EDATE($A$11,1)-1&lt;$A11,DATEVALUE("2026/3/31")&lt;$A11)</formula>
    </cfRule>
  </conditionalFormatting>
  <conditionalFormatting sqref="B4:L5">
    <cfRule type="expression" dxfId="310" priority="8">
      <formula>IF(LEN(B4)&lt;1,TRUE,FALSE)</formula>
    </cfRule>
  </conditionalFormatting>
  <conditionalFormatting sqref="D13:E13">
    <cfRule type="expression" dxfId="309" priority="2">
      <formula>$M$12="✓"</formula>
    </cfRule>
  </conditionalFormatting>
  <conditionalFormatting sqref="M11">
    <cfRule type="expression" dxfId="308" priority="1">
      <formula>OR(EDATE($A$11,1)-1&lt;$A11,DATEVALUE("2026/3/31")&lt;$A11)</formula>
    </cfRule>
  </conditionalFormatting>
  <conditionalFormatting sqref="M12:R41">
    <cfRule type="expression" dxfId="307" priority="4">
      <formula>OR(EDATE($A$11,1)-1&lt;$A12,DATEVALUE("2026/3/31")&lt;$A12)</formula>
    </cfRule>
  </conditionalFormatting>
  <conditionalFormatting sqref="M84:R113">
    <cfRule type="expression" dxfId="306" priority="5">
      <formula>OR(EDATE($A$83,1)-1&lt;$A84,DATEVALUE("2026/3/31")&lt;$A84)</formula>
    </cfRule>
  </conditionalFormatting>
  <conditionalFormatting sqref="M156:R185">
    <cfRule type="expression" dxfId="305" priority="6">
      <formula>OR(EDATE($A$155,1)-1&lt;$A156,DATEVALUE("2026/3/31")&lt;$A156)</formula>
    </cfRule>
  </conditionalFormatting>
  <conditionalFormatting sqref="M192:R221">
    <cfRule type="expression" dxfId="304" priority="7">
      <formula>OR(EDATE($A$191,1)-1&lt;$A192,DATEVALUE("2026/3/31")&lt;$A192)</formula>
    </cfRule>
  </conditionalFormatting>
  <dataValidations count="3">
    <dataValidation type="time" operator="greaterThanOrEqual" allowBlank="1" showInputMessage="1" showErrorMessage="1" sqref="H114:K114 H78:K78 G42:K42 H222:K222 H258:K258 H186:K186 H150:K150 G11:G41 L11:L42 B11:F42 B47:G78 L47:L78 B83:G114 L83:L114 B119:G150 L119:L150 B155:G186 L155:L186 B191:G222 L191:L222 B227:G258 L227:L258 B263:G294 L263:L294 H294:K294" xr:uid="{D19A75D3-F130-4330-98F5-BAC2BF6F0574}">
      <formula1>0</formula1>
    </dataValidation>
    <dataValidation type="list" allowBlank="1" showInputMessage="1" showErrorMessage="1" sqref="M263:M293 M47:M76 M83:M113 M119:M149 M155:M185 M191:M221 M227:M257 M11:M41" xr:uid="{D5BDD890-21C3-431E-A102-03FC362D3170}">
      <formula1>",✓所定,✓法定"</formula1>
    </dataValidation>
    <dataValidation operator="greaterThanOrEqual" allowBlank="1" showInputMessage="1" showErrorMessage="1" sqref="H191:K221 H155:K185 H227:K257 H11:K41 H119:K149 H47:K77 H83:K113 H263:K293" xr:uid="{423244E6-D5EC-4D54-937D-4E2F4E572A01}"/>
  </dataValidations>
  <printOptions horizontalCentered="1"/>
  <pageMargins left="0.51181102362204722" right="0.51181102362204722" top="0.55118110236220474" bottom="0.55118110236220474" header="0.31496062992125984" footer="0.31496062992125984"/>
  <pageSetup paperSize="9" scale="76" fitToHeight="0" orientation="portrait" r:id="rId1"/>
  <rowBreaks count="7" manualBreakCount="7">
    <brk id="42" max="16383" man="1"/>
    <brk id="78" max="16383" man="1"/>
    <brk id="114" max="16383" man="1"/>
    <brk id="150" max="16383" man="1"/>
    <brk id="186" max="16383" man="1"/>
    <brk id="222" max="16383" man="1"/>
    <brk id="258" max="16383" man="1"/>
  </row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070CD8-DBF6-4296-941C-873D3788EEEA}">
  <sheetPr>
    <tabColor rgb="FF66CCFF"/>
    <pageSetUpPr fitToPage="1"/>
  </sheetPr>
  <dimension ref="A1:V294"/>
  <sheetViews>
    <sheetView view="pageBreakPreview" zoomScale="115" zoomScaleNormal="100" zoomScaleSheetLayoutView="115" workbookViewId="0">
      <selection activeCell="B11" sqref="B11"/>
    </sheetView>
  </sheetViews>
  <sheetFormatPr defaultColWidth="8.75" defaultRowHeight="14.25"/>
  <cols>
    <col min="1" max="1" width="10.75" style="1" customWidth="1"/>
    <col min="2" max="7" width="7.125" style="1" customWidth="1"/>
    <col min="8" max="11" width="7.125" style="1" hidden="1" customWidth="1"/>
    <col min="12" max="12" width="7.125" style="1" customWidth="1"/>
    <col min="13" max="13" width="6.125" style="9" customWidth="1"/>
    <col min="14" max="14" width="5.75" style="1" customWidth="1"/>
    <col min="15" max="15" width="9.125" style="1" customWidth="1"/>
    <col min="16" max="17" width="8.75" style="1" customWidth="1"/>
    <col min="18" max="18" width="12.75" style="1" customWidth="1"/>
    <col min="19" max="21" width="8.75" style="1" hidden="1" customWidth="1"/>
    <col min="22" max="16384" width="8.75" style="1"/>
  </cols>
  <sheetData>
    <row r="1" spans="1:22" ht="16.5">
      <c r="A1" s="2" t="str" cm="1">
        <f t="array" aca="1" ref="A1" ca="1">"業務日誌" &amp; RIGHT(CELL("filename", A1),U1)</f>
        <v>業務日誌32</v>
      </c>
      <c r="B1" s="3"/>
      <c r="C1" s="3"/>
      <c r="D1" s="3"/>
      <c r="E1" s="3"/>
      <c r="F1" s="3"/>
      <c r="G1" s="3"/>
      <c r="H1" s="3"/>
      <c r="I1" s="3"/>
      <c r="J1" s="3"/>
      <c r="K1" s="3"/>
      <c r="L1" s="3"/>
      <c r="M1" s="3"/>
      <c r="N1" s="3"/>
      <c r="O1" s="3"/>
      <c r="P1" s="3"/>
      <c r="Q1" s="3"/>
      <c r="R1" s="3"/>
      <c r="S1" s="45" t="str" cm="1">
        <f t="array" aca="1" ref="S1" ca="1">"各月内訳表!$E" &amp; 5+ 27*(RIGHT(CELL("filename", A1),U1)-1)</f>
        <v>各月内訳表!$E842</v>
      </c>
      <c r="T1" s="45" t="str" cm="1">
        <f t="array" aca="1" ref="T1" ca="1">"各月内訳表!$G" &amp; 6+ 27*(RIGHT(CELL("filename", A1),U1)-1)</f>
        <v>各月内訳表!$G843</v>
      </c>
      <c r="U1" s="45" cm="1">
        <f t="array" aca="1" ref="U1" ca="1">LEN(CELL("filename",A1))-FIND("日誌",CELL("filename",A1))-1</f>
        <v>2</v>
      </c>
    </row>
    <row r="2" spans="1:22" ht="16.899999999999999" customHeight="1">
      <c r="L2" s="25"/>
      <c r="Q2" s="19" t="s">
        <v>13</v>
      </c>
      <c r="R2" s="163">
        <f>入力ボックス!C8</f>
        <v>0</v>
      </c>
      <c r="S2" s="45"/>
      <c r="T2" s="45"/>
      <c r="U2" s="45" cm="1">
        <f t="array" aca="1" ref="U2" ca="1">LEN(CELL("filename",I2))-FIND("日誌",CELL("filename",I2))-1</f>
        <v>2</v>
      </c>
    </row>
    <row r="3" spans="1:22" ht="16.899999999999999" customHeight="1">
      <c r="L3" s="25"/>
      <c r="Q3" s="19"/>
      <c r="R3" s="28"/>
    </row>
    <row r="4" spans="1:22">
      <c r="A4" s="24" t="s">
        <v>12</v>
      </c>
      <c r="B4" s="201" t="str">
        <f>IF(入力ボックス!$C$4="","",入力ボックス!$C$4)</f>
        <v/>
      </c>
      <c r="C4" s="201"/>
      <c r="D4" s="201"/>
      <c r="E4" s="201"/>
      <c r="F4" s="201"/>
      <c r="G4" s="201"/>
      <c r="H4" s="201"/>
      <c r="I4" s="201"/>
      <c r="J4" s="201"/>
      <c r="K4" s="201"/>
      <c r="L4" s="201"/>
      <c r="O4" s="24" t="s">
        <v>79</v>
      </c>
      <c r="P4" s="202"/>
      <c r="Q4" s="202"/>
      <c r="R4" s="202"/>
    </row>
    <row r="5" spans="1:22" ht="18.75" customHeight="1">
      <c r="A5" s="24" t="s">
        <v>21</v>
      </c>
      <c r="B5" s="201" t="str" cm="1">
        <f t="array" aca="1" ref="B5" ca="1">IF(INDIRECT(S1)="","",INDIRECT(S1))</f>
        <v/>
      </c>
      <c r="C5" s="201"/>
      <c r="D5" s="201"/>
      <c r="E5" s="201"/>
      <c r="F5" s="201"/>
      <c r="G5" s="201"/>
      <c r="H5" s="201"/>
      <c r="I5" s="201"/>
      <c r="J5" s="201"/>
      <c r="K5" s="201"/>
      <c r="L5" s="201"/>
      <c r="O5" s="31" t="s">
        <v>80</v>
      </c>
    </row>
    <row r="6" spans="1:22" ht="18.75" customHeight="1">
      <c r="R6" s="42" t="str">
        <f ca="1">HYPERLINK("#"&amp;S1,"各月内訳表へ")</f>
        <v>各月内訳表へ</v>
      </c>
    </row>
    <row r="8" spans="1:22" ht="27" customHeight="1">
      <c r="A8" s="194" t="s">
        <v>22</v>
      </c>
      <c r="B8" s="189" t="s">
        <v>103</v>
      </c>
      <c r="C8" s="189"/>
      <c r="D8" s="189"/>
      <c r="E8" s="189"/>
      <c r="F8" s="189" t="s">
        <v>23</v>
      </c>
      <c r="G8" s="189"/>
      <c r="H8" s="189" t="s">
        <v>88</v>
      </c>
      <c r="I8" s="189"/>
      <c r="J8" s="189"/>
      <c r="K8" s="189"/>
      <c r="L8" s="189" t="s">
        <v>87</v>
      </c>
      <c r="M8" s="195" t="s">
        <v>96</v>
      </c>
      <c r="N8" s="194" t="s">
        <v>25</v>
      </c>
      <c r="O8" s="194"/>
      <c r="P8" s="194"/>
      <c r="Q8" s="194"/>
      <c r="R8" s="189" t="s">
        <v>100</v>
      </c>
    </row>
    <row r="9" spans="1:22" ht="14.25" customHeight="1">
      <c r="A9" s="194"/>
      <c r="B9" s="189" t="s">
        <v>82</v>
      </c>
      <c r="C9" s="189"/>
      <c r="D9" s="189" t="s">
        <v>84</v>
      </c>
      <c r="E9" s="189"/>
      <c r="F9" s="189"/>
      <c r="G9" s="189"/>
      <c r="H9" s="189" t="s">
        <v>90</v>
      </c>
      <c r="I9" s="189"/>
      <c r="J9" s="189" t="s">
        <v>89</v>
      </c>
      <c r="K9" s="189"/>
      <c r="L9" s="189"/>
      <c r="M9" s="196"/>
      <c r="N9" s="194"/>
      <c r="O9" s="194"/>
      <c r="P9" s="194"/>
      <c r="Q9" s="194"/>
      <c r="R9" s="189"/>
    </row>
    <row r="10" spans="1:22" ht="18" customHeight="1">
      <c r="A10" s="194"/>
      <c r="B10" s="43" t="s">
        <v>26</v>
      </c>
      <c r="C10" s="43" t="s">
        <v>27</v>
      </c>
      <c r="D10" s="43" t="s">
        <v>26</v>
      </c>
      <c r="E10" s="43" t="s">
        <v>27</v>
      </c>
      <c r="F10" s="44" t="s">
        <v>85</v>
      </c>
      <c r="G10" s="44" t="s">
        <v>86</v>
      </c>
      <c r="H10" s="44" t="s">
        <v>81</v>
      </c>
      <c r="I10" s="44" t="s">
        <v>83</v>
      </c>
      <c r="J10" s="44" t="s">
        <v>81</v>
      </c>
      <c r="K10" s="44" t="s">
        <v>95</v>
      </c>
      <c r="L10" s="189"/>
      <c r="M10" s="197"/>
      <c r="N10" s="194"/>
      <c r="O10" s="194"/>
      <c r="P10" s="194"/>
      <c r="Q10" s="194"/>
      <c r="R10" s="194"/>
    </row>
    <row r="11" spans="1:22">
      <c r="A11" s="27" cm="1">
        <f t="array" aca="1" ref="A11" ca="1">DATE("2025","8",IFERROR(INDIRECT(T1),"1"))</f>
        <v>45870</v>
      </c>
      <c r="B11" s="20"/>
      <c r="C11" s="21"/>
      <c r="D11" s="20"/>
      <c r="E11" s="21"/>
      <c r="F11" s="22"/>
      <c r="G11" s="22"/>
      <c r="H11" s="34" t="str">
        <f>IF(OR(B11="",LEFT(M11,1)="✓"),"",C11-B11-F11)</f>
        <v/>
      </c>
      <c r="I11" s="34" t="str">
        <f>IF(OR(D11="",LEFT(M11,1)="✓"),"",E11-D11-G11)</f>
        <v/>
      </c>
      <c r="J11" s="34" t="str">
        <f>IF(AND(B11&lt;&gt;"",M11="✓所定"),C11-B11-F11,"")</f>
        <v/>
      </c>
      <c r="K11" s="34" t="str">
        <f>IF(AND(B11&lt;&gt;"",M11="✓法定"),C11-B11-F11,"")</f>
        <v/>
      </c>
      <c r="L11" s="26" t="str">
        <f>IF(AND($B11="",$D11=""),"",($C11-$B11-$F11)+($E11-$D11-$G11))</f>
        <v/>
      </c>
      <c r="M11" s="32"/>
      <c r="N11" s="190"/>
      <c r="O11" s="190"/>
      <c r="P11" s="190"/>
      <c r="Q11" s="190"/>
      <c r="R11" s="23"/>
      <c r="V11" s="1" t="s">
        <v>171</v>
      </c>
    </row>
    <row r="12" spans="1:22">
      <c r="A12" s="27">
        <f ca="1">A11+1</f>
        <v>45871</v>
      </c>
      <c r="B12" s="20"/>
      <c r="C12" s="21"/>
      <c r="D12" s="20"/>
      <c r="E12" s="21"/>
      <c r="F12" s="22"/>
      <c r="G12" s="22"/>
      <c r="H12" s="34" t="str">
        <f t="shared" ref="H12:H41" si="0">IF(OR(B12="",LEFT(M12,1)="✓"),"",C12-B12-F12)</f>
        <v/>
      </c>
      <c r="I12" s="34" t="str">
        <f t="shared" ref="I12:I41" si="1">IF(OR(D12="",LEFT(M12,1)="✓"),"",E12-D12-G12)</f>
        <v/>
      </c>
      <c r="J12" s="34" t="str">
        <f t="shared" ref="J12:J41" si="2">IF(AND(B12&lt;&gt;"",M12="✓所定"),C12-B12-F12,"")</f>
        <v/>
      </c>
      <c r="K12" s="34" t="str">
        <f t="shared" ref="K12:K41" si="3">IF(AND(B12&lt;&gt;"",M12="✓法定"),C12-B12-F12,"")</f>
        <v/>
      </c>
      <c r="L12" s="26" t="str">
        <f t="shared" ref="L12:L41" si="4">IF(AND($B12="",$D12=""),"",($C12-$B12-$F12)+(E12-D12-G12))</f>
        <v/>
      </c>
      <c r="M12" s="32"/>
      <c r="N12" s="190"/>
      <c r="O12" s="190"/>
      <c r="P12" s="190"/>
      <c r="Q12" s="190"/>
      <c r="R12" s="23"/>
      <c r="V12" s="1" t="s">
        <v>172</v>
      </c>
    </row>
    <row r="13" spans="1:22">
      <c r="A13" s="27">
        <f t="shared" ref="A13:A41" ca="1" si="5">A12+1</f>
        <v>45872</v>
      </c>
      <c r="B13" s="20"/>
      <c r="C13" s="21"/>
      <c r="D13" s="20"/>
      <c r="E13" s="21"/>
      <c r="F13" s="22"/>
      <c r="G13" s="22"/>
      <c r="H13" s="34" t="str">
        <f t="shared" si="0"/>
        <v/>
      </c>
      <c r="I13" s="34" t="str">
        <f t="shared" si="1"/>
        <v/>
      </c>
      <c r="J13" s="34" t="str">
        <f t="shared" si="2"/>
        <v/>
      </c>
      <c r="K13" s="34" t="str">
        <f t="shared" si="3"/>
        <v/>
      </c>
      <c r="L13" s="26" t="str">
        <f t="shared" si="4"/>
        <v/>
      </c>
      <c r="M13" s="32"/>
      <c r="N13" s="190"/>
      <c r="O13" s="190"/>
      <c r="P13" s="190"/>
      <c r="Q13" s="190"/>
      <c r="R13" s="23"/>
    </row>
    <row r="14" spans="1:22">
      <c r="A14" s="27">
        <f t="shared" ca="1" si="5"/>
        <v>45873</v>
      </c>
      <c r="B14" s="20"/>
      <c r="C14" s="21"/>
      <c r="D14" s="20"/>
      <c r="E14" s="21"/>
      <c r="F14" s="22"/>
      <c r="G14" s="22"/>
      <c r="H14" s="34" t="str">
        <f t="shared" si="0"/>
        <v/>
      </c>
      <c r="I14" s="34" t="str">
        <f t="shared" si="1"/>
        <v/>
      </c>
      <c r="J14" s="34" t="str">
        <f t="shared" si="2"/>
        <v/>
      </c>
      <c r="K14" s="34" t="str">
        <f t="shared" si="3"/>
        <v/>
      </c>
      <c r="L14" s="26" t="str">
        <f t="shared" si="4"/>
        <v/>
      </c>
      <c r="M14" s="32"/>
      <c r="N14" s="190"/>
      <c r="O14" s="190"/>
      <c r="P14" s="190"/>
      <c r="Q14" s="190"/>
      <c r="R14" s="23"/>
    </row>
    <row r="15" spans="1:22">
      <c r="A15" s="27">
        <f t="shared" ca="1" si="5"/>
        <v>45874</v>
      </c>
      <c r="B15" s="20"/>
      <c r="C15" s="21"/>
      <c r="D15" s="20"/>
      <c r="E15" s="21"/>
      <c r="F15" s="22"/>
      <c r="G15" s="22"/>
      <c r="H15" s="34" t="str">
        <f t="shared" si="0"/>
        <v/>
      </c>
      <c r="I15" s="34" t="str">
        <f t="shared" si="1"/>
        <v/>
      </c>
      <c r="J15" s="34" t="str">
        <f t="shared" si="2"/>
        <v/>
      </c>
      <c r="K15" s="34" t="str">
        <f t="shared" si="3"/>
        <v/>
      </c>
      <c r="L15" s="26" t="str">
        <f t="shared" si="4"/>
        <v/>
      </c>
      <c r="M15" s="32"/>
      <c r="N15" s="190"/>
      <c r="O15" s="190"/>
      <c r="P15" s="190"/>
      <c r="Q15" s="190"/>
      <c r="R15" s="23"/>
    </row>
    <row r="16" spans="1:22">
      <c r="A16" s="27">
        <f t="shared" ca="1" si="5"/>
        <v>45875</v>
      </c>
      <c r="B16" s="20"/>
      <c r="C16" s="21"/>
      <c r="D16" s="20"/>
      <c r="E16" s="21"/>
      <c r="F16" s="22"/>
      <c r="G16" s="22"/>
      <c r="H16" s="34" t="str">
        <f t="shared" si="0"/>
        <v/>
      </c>
      <c r="I16" s="34" t="str">
        <f t="shared" si="1"/>
        <v/>
      </c>
      <c r="J16" s="34" t="str">
        <f t="shared" si="2"/>
        <v/>
      </c>
      <c r="K16" s="34" t="str">
        <f t="shared" si="3"/>
        <v/>
      </c>
      <c r="L16" s="26" t="str">
        <f t="shared" si="4"/>
        <v/>
      </c>
      <c r="M16" s="32"/>
      <c r="N16" s="190"/>
      <c r="O16" s="190"/>
      <c r="P16" s="190"/>
      <c r="Q16" s="190"/>
      <c r="R16" s="23"/>
    </row>
    <row r="17" spans="1:18">
      <c r="A17" s="27">
        <f t="shared" ca="1" si="5"/>
        <v>45876</v>
      </c>
      <c r="B17" s="20"/>
      <c r="C17" s="21"/>
      <c r="D17" s="20"/>
      <c r="E17" s="21"/>
      <c r="F17" s="22"/>
      <c r="G17" s="22"/>
      <c r="H17" s="34" t="str">
        <f t="shared" si="0"/>
        <v/>
      </c>
      <c r="I17" s="34" t="str">
        <f t="shared" si="1"/>
        <v/>
      </c>
      <c r="J17" s="34" t="str">
        <f t="shared" si="2"/>
        <v/>
      </c>
      <c r="K17" s="34" t="str">
        <f t="shared" si="3"/>
        <v/>
      </c>
      <c r="L17" s="26" t="str">
        <f t="shared" si="4"/>
        <v/>
      </c>
      <c r="M17" s="32"/>
      <c r="N17" s="190"/>
      <c r="O17" s="190"/>
      <c r="P17" s="190"/>
      <c r="Q17" s="190"/>
      <c r="R17" s="23"/>
    </row>
    <row r="18" spans="1:18">
      <c r="A18" s="27">
        <f t="shared" ca="1" si="5"/>
        <v>45877</v>
      </c>
      <c r="B18" s="20"/>
      <c r="C18" s="21"/>
      <c r="D18" s="20"/>
      <c r="E18" s="21"/>
      <c r="F18" s="22"/>
      <c r="G18" s="22"/>
      <c r="H18" s="34" t="str">
        <f t="shared" si="0"/>
        <v/>
      </c>
      <c r="I18" s="34" t="str">
        <f t="shared" si="1"/>
        <v/>
      </c>
      <c r="J18" s="34" t="str">
        <f t="shared" si="2"/>
        <v/>
      </c>
      <c r="K18" s="34" t="str">
        <f t="shared" si="3"/>
        <v/>
      </c>
      <c r="L18" s="26" t="str">
        <f t="shared" si="4"/>
        <v/>
      </c>
      <c r="M18" s="32"/>
      <c r="N18" s="190"/>
      <c r="O18" s="190"/>
      <c r="P18" s="190"/>
      <c r="Q18" s="190"/>
      <c r="R18" s="23"/>
    </row>
    <row r="19" spans="1:18">
      <c r="A19" s="27">
        <f t="shared" ca="1" si="5"/>
        <v>45878</v>
      </c>
      <c r="B19" s="20"/>
      <c r="C19" s="21"/>
      <c r="D19" s="20"/>
      <c r="E19" s="21"/>
      <c r="F19" s="22"/>
      <c r="G19" s="22"/>
      <c r="H19" s="34" t="str">
        <f t="shared" si="0"/>
        <v/>
      </c>
      <c r="I19" s="34" t="str">
        <f t="shared" si="1"/>
        <v/>
      </c>
      <c r="J19" s="34" t="str">
        <f t="shared" si="2"/>
        <v/>
      </c>
      <c r="K19" s="34" t="str">
        <f t="shared" si="3"/>
        <v/>
      </c>
      <c r="L19" s="26" t="str">
        <f t="shared" si="4"/>
        <v/>
      </c>
      <c r="M19" s="32"/>
      <c r="N19" s="190"/>
      <c r="O19" s="190"/>
      <c r="P19" s="190"/>
      <c r="Q19" s="190"/>
      <c r="R19" s="23"/>
    </row>
    <row r="20" spans="1:18">
      <c r="A20" s="27">
        <f t="shared" ca="1" si="5"/>
        <v>45879</v>
      </c>
      <c r="B20" s="20"/>
      <c r="C20" s="21"/>
      <c r="D20" s="20"/>
      <c r="E20" s="21"/>
      <c r="F20" s="22"/>
      <c r="G20" s="22"/>
      <c r="H20" s="34" t="str">
        <f t="shared" si="0"/>
        <v/>
      </c>
      <c r="I20" s="34" t="str">
        <f t="shared" si="1"/>
        <v/>
      </c>
      <c r="J20" s="34" t="str">
        <f t="shared" si="2"/>
        <v/>
      </c>
      <c r="K20" s="34" t="str">
        <f t="shared" si="3"/>
        <v/>
      </c>
      <c r="L20" s="26" t="str">
        <f t="shared" si="4"/>
        <v/>
      </c>
      <c r="M20" s="32"/>
      <c r="N20" s="190"/>
      <c r="O20" s="190"/>
      <c r="P20" s="190"/>
      <c r="Q20" s="190"/>
      <c r="R20" s="23"/>
    </row>
    <row r="21" spans="1:18">
      <c r="A21" s="27">
        <f t="shared" ca="1" si="5"/>
        <v>45880</v>
      </c>
      <c r="B21" s="20"/>
      <c r="C21" s="21"/>
      <c r="D21" s="20"/>
      <c r="E21" s="21"/>
      <c r="F21" s="22"/>
      <c r="G21" s="22"/>
      <c r="H21" s="34" t="str">
        <f t="shared" si="0"/>
        <v/>
      </c>
      <c r="I21" s="34" t="str">
        <f t="shared" si="1"/>
        <v/>
      </c>
      <c r="J21" s="34" t="str">
        <f t="shared" si="2"/>
        <v/>
      </c>
      <c r="K21" s="34" t="str">
        <f t="shared" si="3"/>
        <v/>
      </c>
      <c r="L21" s="26" t="str">
        <f t="shared" si="4"/>
        <v/>
      </c>
      <c r="M21" s="32"/>
      <c r="N21" s="190"/>
      <c r="O21" s="190"/>
      <c r="P21" s="190"/>
      <c r="Q21" s="190"/>
      <c r="R21" s="23"/>
    </row>
    <row r="22" spans="1:18">
      <c r="A22" s="27">
        <f t="shared" ca="1" si="5"/>
        <v>45881</v>
      </c>
      <c r="B22" s="20"/>
      <c r="C22" s="21"/>
      <c r="D22" s="20"/>
      <c r="E22" s="21"/>
      <c r="F22" s="22"/>
      <c r="G22" s="22"/>
      <c r="H22" s="34" t="str">
        <f t="shared" si="0"/>
        <v/>
      </c>
      <c r="I22" s="34" t="str">
        <f t="shared" si="1"/>
        <v/>
      </c>
      <c r="J22" s="34" t="str">
        <f t="shared" si="2"/>
        <v/>
      </c>
      <c r="K22" s="34" t="str">
        <f t="shared" si="3"/>
        <v/>
      </c>
      <c r="L22" s="26" t="str">
        <f t="shared" si="4"/>
        <v/>
      </c>
      <c r="M22" s="32"/>
      <c r="N22" s="190"/>
      <c r="O22" s="190"/>
      <c r="P22" s="190"/>
      <c r="Q22" s="190"/>
      <c r="R22" s="23"/>
    </row>
    <row r="23" spans="1:18">
      <c r="A23" s="27">
        <f t="shared" ca="1" si="5"/>
        <v>45882</v>
      </c>
      <c r="B23" s="20"/>
      <c r="C23" s="21"/>
      <c r="D23" s="20"/>
      <c r="E23" s="21"/>
      <c r="F23" s="22"/>
      <c r="G23" s="22"/>
      <c r="H23" s="34" t="str">
        <f t="shared" si="0"/>
        <v/>
      </c>
      <c r="I23" s="34" t="str">
        <f t="shared" si="1"/>
        <v/>
      </c>
      <c r="J23" s="34" t="str">
        <f t="shared" si="2"/>
        <v/>
      </c>
      <c r="K23" s="34" t="str">
        <f t="shared" si="3"/>
        <v/>
      </c>
      <c r="L23" s="26" t="str">
        <f t="shared" si="4"/>
        <v/>
      </c>
      <c r="M23" s="32"/>
      <c r="N23" s="190"/>
      <c r="O23" s="190"/>
      <c r="P23" s="190"/>
      <c r="Q23" s="190"/>
      <c r="R23" s="23"/>
    </row>
    <row r="24" spans="1:18">
      <c r="A24" s="27">
        <f t="shared" ca="1" si="5"/>
        <v>45883</v>
      </c>
      <c r="B24" s="20"/>
      <c r="C24" s="21"/>
      <c r="D24" s="20"/>
      <c r="E24" s="21"/>
      <c r="F24" s="22"/>
      <c r="G24" s="22"/>
      <c r="H24" s="34" t="str">
        <f t="shared" si="0"/>
        <v/>
      </c>
      <c r="I24" s="34" t="str">
        <f t="shared" si="1"/>
        <v/>
      </c>
      <c r="J24" s="34" t="str">
        <f t="shared" si="2"/>
        <v/>
      </c>
      <c r="K24" s="34" t="str">
        <f t="shared" si="3"/>
        <v/>
      </c>
      <c r="L24" s="26" t="str">
        <f t="shared" si="4"/>
        <v/>
      </c>
      <c r="M24" s="32"/>
      <c r="N24" s="190"/>
      <c r="O24" s="190"/>
      <c r="P24" s="190"/>
      <c r="Q24" s="190"/>
      <c r="R24" s="23"/>
    </row>
    <row r="25" spans="1:18">
      <c r="A25" s="27">
        <f t="shared" ca="1" si="5"/>
        <v>45884</v>
      </c>
      <c r="B25" s="20"/>
      <c r="C25" s="21"/>
      <c r="D25" s="20"/>
      <c r="E25" s="21"/>
      <c r="F25" s="22"/>
      <c r="G25" s="22"/>
      <c r="H25" s="34" t="str">
        <f t="shared" si="0"/>
        <v/>
      </c>
      <c r="I25" s="34" t="str">
        <f t="shared" si="1"/>
        <v/>
      </c>
      <c r="J25" s="34" t="str">
        <f t="shared" si="2"/>
        <v/>
      </c>
      <c r="K25" s="34" t="str">
        <f t="shared" si="3"/>
        <v/>
      </c>
      <c r="L25" s="26" t="str">
        <f t="shared" si="4"/>
        <v/>
      </c>
      <c r="M25" s="32"/>
      <c r="N25" s="190"/>
      <c r="O25" s="190"/>
      <c r="P25" s="190"/>
      <c r="Q25" s="190"/>
      <c r="R25" s="23"/>
    </row>
    <row r="26" spans="1:18">
      <c r="A26" s="27">
        <f t="shared" ca="1" si="5"/>
        <v>45885</v>
      </c>
      <c r="B26" s="20"/>
      <c r="C26" s="21"/>
      <c r="D26" s="20"/>
      <c r="E26" s="21"/>
      <c r="F26" s="22"/>
      <c r="G26" s="22"/>
      <c r="H26" s="34" t="str">
        <f t="shared" si="0"/>
        <v/>
      </c>
      <c r="I26" s="34" t="str">
        <f t="shared" si="1"/>
        <v/>
      </c>
      <c r="J26" s="34" t="str">
        <f t="shared" si="2"/>
        <v/>
      </c>
      <c r="K26" s="34" t="str">
        <f t="shared" si="3"/>
        <v/>
      </c>
      <c r="L26" s="26" t="str">
        <f t="shared" si="4"/>
        <v/>
      </c>
      <c r="M26" s="32"/>
      <c r="N26" s="190"/>
      <c r="O26" s="190"/>
      <c r="P26" s="190"/>
      <c r="Q26" s="190"/>
      <c r="R26" s="23"/>
    </row>
    <row r="27" spans="1:18">
      <c r="A27" s="27">
        <f t="shared" ca="1" si="5"/>
        <v>45886</v>
      </c>
      <c r="B27" s="20"/>
      <c r="C27" s="21"/>
      <c r="D27" s="20"/>
      <c r="E27" s="21"/>
      <c r="F27" s="22"/>
      <c r="G27" s="22"/>
      <c r="H27" s="34" t="str">
        <f t="shared" si="0"/>
        <v/>
      </c>
      <c r="I27" s="34" t="str">
        <f t="shared" si="1"/>
        <v/>
      </c>
      <c r="J27" s="34" t="str">
        <f t="shared" si="2"/>
        <v/>
      </c>
      <c r="K27" s="34" t="str">
        <f t="shared" si="3"/>
        <v/>
      </c>
      <c r="L27" s="26" t="str">
        <f t="shared" si="4"/>
        <v/>
      </c>
      <c r="M27" s="32"/>
      <c r="N27" s="190"/>
      <c r="O27" s="190"/>
      <c r="P27" s="190"/>
      <c r="Q27" s="190"/>
      <c r="R27" s="23"/>
    </row>
    <row r="28" spans="1:18">
      <c r="A28" s="27">
        <f t="shared" ca="1" si="5"/>
        <v>45887</v>
      </c>
      <c r="B28" s="20"/>
      <c r="C28" s="21"/>
      <c r="D28" s="20"/>
      <c r="E28" s="21"/>
      <c r="F28" s="22"/>
      <c r="G28" s="22"/>
      <c r="H28" s="34" t="str">
        <f t="shared" si="0"/>
        <v/>
      </c>
      <c r="I28" s="34" t="str">
        <f t="shared" si="1"/>
        <v/>
      </c>
      <c r="J28" s="34" t="str">
        <f t="shared" si="2"/>
        <v/>
      </c>
      <c r="K28" s="34" t="str">
        <f t="shared" si="3"/>
        <v/>
      </c>
      <c r="L28" s="26" t="str">
        <f t="shared" si="4"/>
        <v/>
      </c>
      <c r="M28" s="32"/>
      <c r="N28" s="190"/>
      <c r="O28" s="190"/>
      <c r="P28" s="190"/>
      <c r="Q28" s="190"/>
      <c r="R28" s="23"/>
    </row>
    <row r="29" spans="1:18">
      <c r="A29" s="27">
        <f t="shared" ca="1" si="5"/>
        <v>45888</v>
      </c>
      <c r="B29" s="20"/>
      <c r="C29" s="21"/>
      <c r="D29" s="20"/>
      <c r="E29" s="21"/>
      <c r="F29" s="22"/>
      <c r="G29" s="22"/>
      <c r="H29" s="34" t="str">
        <f t="shared" si="0"/>
        <v/>
      </c>
      <c r="I29" s="34" t="str">
        <f t="shared" si="1"/>
        <v/>
      </c>
      <c r="J29" s="34" t="str">
        <f t="shared" si="2"/>
        <v/>
      </c>
      <c r="K29" s="34" t="str">
        <f t="shared" si="3"/>
        <v/>
      </c>
      <c r="L29" s="26" t="str">
        <f t="shared" si="4"/>
        <v/>
      </c>
      <c r="M29" s="32"/>
      <c r="N29" s="190"/>
      <c r="O29" s="190"/>
      <c r="P29" s="190"/>
      <c r="Q29" s="190"/>
      <c r="R29" s="23"/>
    </row>
    <row r="30" spans="1:18">
      <c r="A30" s="27">
        <f t="shared" ca="1" si="5"/>
        <v>45889</v>
      </c>
      <c r="B30" s="20"/>
      <c r="C30" s="21"/>
      <c r="D30" s="20"/>
      <c r="E30" s="21"/>
      <c r="F30" s="22"/>
      <c r="G30" s="22"/>
      <c r="H30" s="34" t="str">
        <f t="shared" si="0"/>
        <v/>
      </c>
      <c r="I30" s="34" t="str">
        <f t="shared" si="1"/>
        <v/>
      </c>
      <c r="J30" s="34" t="str">
        <f t="shared" si="2"/>
        <v/>
      </c>
      <c r="K30" s="34" t="str">
        <f t="shared" si="3"/>
        <v/>
      </c>
      <c r="L30" s="26" t="str">
        <f t="shared" si="4"/>
        <v/>
      </c>
      <c r="M30" s="32"/>
      <c r="N30" s="190"/>
      <c r="O30" s="190"/>
      <c r="P30" s="190"/>
      <c r="Q30" s="190"/>
      <c r="R30" s="23"/>
    </row>
    <row r="31" spans="1:18">
      <c r="A31" s="27">
        <f t="shared" ca="1" si="5"/>
        <v>45890</v>
      </c>
      <c r="B31" s="20"/>
      <c r="C31" s="21"/>
      <c r="D31" s="20"/>
      <c r="E31" s="21"/>
      <c r="F31" s="22"/>
      <c r="G31" s="22"/>
      <c r="H31" s="34" t="str">
        <f t="shared" si="0"/>
        <v/>
      </c>
      <c r="I31" s="34" t="str">
        <f t="shared" si="1"/>
        <v/>
      </c>
      <c r="J31" s="34" t="str">
        <f t="shared" si="2"/>
        <v/>
      </c>
      <c r="K31" s="34" t="str">
        <f t="shared" si="3"/>
        <v/>
      </c>
      <c r="L31" s="26" t="str">
        <f t="shared" si="4"/>
        <v/>
      </c>
      <c r="M31" s="32"/>
      <c r="N31" s="190"/>
      <c r="O31" s="190"/>
      <c r="P31" s="190"/>
      <c r="Q31" s="190"/>
      <c r="R31" s="23"/>
    </row>
    <row r="32" spans="1:18">
      <c r="A32" s="27">
        <f t="shared" ca="1" si="5"/>
        <v>45891</v>
      </c>
      <c r="B32" s="20"/>
      <c r="C32" s="21"/>
      <c r="D32" s="20"/>
      <c r="E32" s="21"/>
      <c r="F32" s="22"/>
      <c r="G32" s="22"/>
      <c r="H32" s="34" t="str">
        <f t="shared" si="0"/>
        <v/>
      </c>
      <c r="I32" s="34" t="str">
        <f t="shared" si="1"/>
        <v/>
      </c>
      <c r="J32" s="34" t="str">
        <f t="shared" si="2"/>
        <v/>
      </c>
      <c r="K32" s="34" t="str">
        <f t="shared" si="3"/>
        <v/>
      </c>
      <c r="L32" s="26" t="str">
        <f t="shared" si="4"/>
        <v/>
      </c>
      <c r="M32" s="32"/>
      <c r="N32" s="190"/>
      <c r="O32" s="190"/>
      <c r="P32" s="190"/>
      <c r="Q32" s="190"/>
      <c r="R32" s="23"/>
    </row>
    <row r="33" spans="1:22">
      <c r="A33" s="27">
        <f t="shared" ca="1" si="5"/>
        <v>45892</v>
      </c>
      <c r="B33" s="20"/>
      <c r="C33" s="21"/>
      <c r="D33" s="20"/>
      <c r="E33" s="21"/>
      <c r="F33" s="22"/>
      <c r="G33" s="22"/>
      <c r="H33" s="34" t="str">
        <f t="shared" si="0"/>
        <v/>
      </c>
      <c r="I33" s="34" t="str">
        <f t="shared" si="1"/>
        <v/>
      </c>
      <c r="J33" s="34" t="str">
        <f t="shared" si="2"/>
        <v/>
      </c>
      <c r="K33" s="34" t="str">
        <f t="shared" si="3"/>
        <v/>
      </c>
      <c r="L33" s="26" t="str">
        <f t="shared" si="4"/>
        <v/>
      </c>
      <c r="M33" s="32"/>
      <c r="N33" s="190"/>
      <c r="O33" s="190"/>
      <c r="P33" s="190"/>
      <c r="Q33" s="190"/>
      <c r="R33" s="23"/>
    </row>
    <row r="34" spans="1:22">
      <c r="A34" s="27">
        <f t="shared" ca="1" si="5"/>
        <v>45893</v>
      </c>
      <c r="B34" s="20"/>
      <c r="C34" s="21"/>
      <c r="D34" s="20"/>
      <c r="E34" s="21"/>
      <c r="F34" s="22"/>
      <c r="G34" s="22"/>
      <c r="H34" s="34" t="str">
        <f t="shared" si="0"/>
        <v/>
      </c>
      <c r="I34" s="34" t="str">
        <f t="shared" si="1"/>
        <v/>
      </c>
      <c r="J34" s="34" t="str">
        <f t="shared" si="2"/>
        <v/>
      </c>
      <c r="K34" s="34" t="str">
        <f t="shared" si="3"/>
        <v/>
      </c>
      <c r="L34" s="26" t="str">
        <f t="shared" si="4"/>
        <v/>
      </c>
      <c r="M34" s="32"/>
      <c r="N34" s="190"/>
      <c r="O34" s="190"/>
      <c r="P34" s="190"/>
      <c r="Q34" s="190"/>
      <c r="R34" s="23"/>
    </row>
    <row r="35" spans="1:22">
      <c r="A35" s="27">
        <f t="shared" ca="1" si="5"/>
        <v>45894</v>
      </c>
      <c r="B35" s="20"/>
      <c r="C35" s="21"/>
      <c r="D35" s="20"/>
      <c r="E35" s="21"/>
      <c r="F35" s="22"/>
      <c r="G35" s="22"/>
      <c r="H35" s="34" t="str">
        <f t="shared" si="0"/>
        <v/>
      </c>
      <c r="I35" s="34" t="str">
        <f t="shared" si="1"/>
        <v/>
      </c>
      <c r="J35" s="34" t="str">
        <f t="shared" si="2"/>
        <v/>
      </c>
      <c r="K35" s="34" t="str">
        <f t="shared" si="3"/>
        <v/>
      </c>
      <c r="L35" s="26" t="str">
        <f t="shared" si="4"/>
        <v/>
      </c>
      <c r="M35" s="32"/>
      <c r="N35" s="190"/>
      <c r="O35" s="190"/>
      <c r="P35" s="190"/>
      <c r="Q35" s="190"/>
      <c r="R35" s="23"/>
    </row>
    <row r="36" spans="1:22">
      <c r="A36" s="27">
        <f t="shared" ca="1" si="5"/>
        <v>45895</v>
      </c>
      <c r="B36" s="20"/>
      <c r="C36" s="21"/>
      <c r="D36" s="20"/>
      <c r="E36" s="21"/>
      <c r="F36" s="22"/>
      <c r="G36" s="22"/>
      <c r="H36" s="34" t="str">
        <f t="shared" si="0"/>
        <v/>
      </c>
      <c r="I36" s="34" t="str">
        <f t="shared" si="1"/>
        <v/>
      </c>
      <c r="J36" s="34" t="str">
        <f t="shared" si="2"/>
        <v/>
      </c>
      <c r="K36" s="34" t="str">
        <f t="shared" si="3"/>
        <v/>
      </c>
      <c r="L36" s="26" t="str">
        <f t="shared" si="4"/>
        <v/>
      </c>
      <c r="M36" s="32"/>
      <c r="N36" s="190"/>
      <c r="O36" s="190"/>
      <c r="P36" s="190"/>
      <c r="Q36" s="190"/>
      <c r="R36" s="23"/>
    </row>
    <row r="37" spans="1:22">
      <c r="A37" s="27">
        <f t="shared" ca="1" si="5"/>
        <v>45896</v>
      </c>
      <c r="B37" s="20"/>
      <c r="C37" s="21"/>
      <c r="D37" s="20"/>
      <c r="E37" s="21"/>
      <c r="F37" s="22"/>
      <c r="G37" s="22"/>
      <c r="H37" s="34" t="str">
        <f t="shared" si="0"/>
        <v/>
      </c>
      <c r="I37" s="34" t="str">
        <f t="shared" si="1"/>
        <v/>
      </c>
      <c r="J37" s="34" t="str">
        <f t="shared" si="2"/>
        <v/>
      </c>
      <c r="K37" s="34" t="str">
        <f t="shared" si="3"/>
        <v/>
      </c>
      <c r="L37" s="26" t="str">
        <f t="shared" si="4"/>
        <v/>
      </c>
      <c r="M37" s="32"/>
      <c r="N37" s="190"/>
      <c r="O37" s="190"/>
      <c r="P37" s="190"/>
      <c r="Q37" s="190"/>
      <c r="R37" s="23"/>
    </row>
    <row r="38" spans="1:22">
      <c r="A38" s="27">
        <f t="shared" ca="1" si="5"/>
        <v>45897</v>
      </c>
      <c r="B38" s="20"/>
      <c r="C38" s="21"/>
      <c r="D38" s="20"/>
      <c r="E38" s="21"/>
      <c r="F38" s="22"/>
      <c r="G38" s="22"/>
      <c r="H38" s="34" t="str">
        <f t="shared" si="0"/>
        <v/>
      </c>
      <c r="I38" s="34" t="str">
        <f t="shared" si="1"/>
        <v/>
      </c>
      <c r="J38" s="34" t="str">
        <f t="shared" si="2"/>
        <v/>
      </c>
      <c r="K38" s="34" t="str">
        <f t="shared" si="3"/>
        <v/>
      </c>
      <c r="L38" s="26" t="str">
        <f t="shared" si="4"/>
        <v/>
      </c>
      <c r="M38" s="32"/>
      <c r="N38" s="190"/>
      <c r="O38" s="190"/>
      <c r="P38" s="190"/>
      <c r="Q38" s="190"/>
      <c r="R38" s="23"/>
    </row>
    <row r="39" spans="1:22">
      <c r="A39" s="27">
        <f t="shared" ca="1" si="5"/>
        <v>45898</v>
      </c>
      <c r="B39" s="20"/>
      <c r="C39" s="21"/>
      <c r="D39" s="20"/>
      <c r="E39" s="21"/>
      <c r="F39" s="22"/>
      <c r="G39" s="22"/>
      <c r="H39" s="34" t="str">
        <f t="shared" si="0"/>
        <v/>
      </c>
      <c r="I39" s="34" t="str">
        <f t="shared" si="1"/>
        <v/>
      </c>
      <c r="J39" s="34" t="str">
        <f t="shared" si="2"/>
        <v/>
      </c>
      <c r="K39" s="34" t="str">
        <f t="shared" si="3"/>
        <v/>
      </c>
      <c r="L39" s="26" t="str">
        <f t="shared" si="4"/>
        <v/>
      </c>
      <c r="M39" s="32"/>
      <c r="N39" s="190"/>
      <c r="O39" s="190"/>
      <c r="P39" s="190"/>
      <c r="Q39" s="190"/>
      <c r="R39" s="23"/>
    </row>
    <row r="40" spans="1:22">
      <c r="A40" s="27">
        <f t="shared" ca="1" si="5"/>
        <v>45899</v>
      </c>
      <c r="B40" s="20"/>
      <c r="C40" s="21"/>
      <c r="D40" s="20"/>
      <c r="E40" s="21"/>
      <c r="F40" s="22"/>
      <c r="G40" s="22"/>
      <c r="H40" s="34" t="str">
        <f t="shared" si="0"/>
        <v/>
      </c>
      <c r="I40" s="34" t="str">
        <f t="shared" si="1"/>
        <v/>
      </c>
      <c r="J40" s="34" t="str">
        <f t="shared" si="2"/>
        <v/>
      </c>
      <c r="K40" s="34" t="str">
        <f t="shared" si="3"/>
        <v/>
      </c>
      <c r="L40" s="26" t="str">
        <f t="shared" si="4"/>
        <v/>
      </c>
      <c r="M40" s="32"/>
      <c r="N40" s="190"/>
      <c r="O40" s="190"/>
      <c r="P40" s="190"/>
      <c r="Q40" s="190"/>
      <c r="R40" s="23"/>
    </row>
    <row r="41" spans="1:22">
      <c r="A41" s="27">
        <f t="shared" ca="1" si="5"/>
        <v>45900</v>
      </c>
      <c r="B41" s="20"/>
      <c r="C41" s="21"/>
      <c r="D41" s="20"/>
      <c r="E41" s="21"/>
      <c r="F41" s="22"/>
      <c r="G41" s="22"/>
      <c r="H41" s="34" t="str">
        <f t="shared" si="0"/>
        <v/>
      </c>
      <c r="I41" s="34" t="str">
        <f t="shared" si="1"/>
        <v/>
      </c>
      <c r="J41" s="34" t="str">
        <f t="shared" si="2"/>
        <v/>
      </c>
      <c r="K41" s="34" t="str">
        <f t="shared" si="3"/>
        <v/>
      </c>
      <c r="L41" s="26" t="str">
        <f t="shared" si="4"/>
        <v/>
      </c>
      <c r="M41" s="32"/>
      <c r="N41" s="190"/>
      <c r="O41" s="190"/>
      <c r="P41" s="190"/>
      <c r="Q41" s="190"/>
      <c r="R41" s="23"/>
    </row>
    <row r="42" spans="1:22">
      <c r="A42" s="5" t="s">
        <v>11</v>
      </c>
      <c r="B42" s="191"/>
      <c r="C42" s="192"/>
      <c r="D42" s="191"/>
      <c r="E42" s="192"/>
      <c r="F42" s="26" t="str">
        <f t="shared" ref="F42:K42" si="6">IF(SUM(F11:F41)=0,"",SUM(F11:F41))</f>
        <v/>
      </c>
      <c r="G42" s="26" t="str">
        <f t="shared" si="6"/>
        <v/>
      </c>
      <c r="H42" s="26" t="str">
        <f t="shared" si="6"/>
        <v/>
      </c>
      <c r="I42" s="26" t="str">
        <f t="shared" si="6"/>
        <v/>
      </c>
      <c r="J42" s="26" t="str">
        <f t="shared" si="6"/>
        <v/>
      </c>
      <c r="K42" s="26" t="str">
        <f t="shared" si="6"/>
        <v/>
      </c>
      <c r="L42" s="26" t="str">
        <f>IF(SUM($L11:$L41)=0,"",SUM($L11:$L41))</f>
        <v/>
      </c>
      <c r="M42" s="33"/>
      <c r="N42" s="193"/>
      <c r="O42" s="193"/>
      <c r="P42" s="193"/>
      <c r="Q42" s="193"/>
      <c r="R42" s="6"/>
    </row>
    <row r="44" spans="1:22" ht="27" customHeight="1">
      <c r="A44" s="194" t="s">
        <v>22</v>
      </c>
      <c r="B44" s="189" t="s">
        <v>103</v>
      </c>
      <c r="C44" s="189"/>
      <c r="D44" s="189"/>
      <c r="E44" s="189"/>
      <c r="F44" s="189" t="s">
        <v>23</v>
      </c>
      <c r="G44" s="189"/>
      <c r="H44" s="189" t="s">
        <v>88</v>
      </c>
      <c r="I44" s="189"/>
      <c r="J44" s="189"/>
      <c r="K44" s="189"/>
      <c r="L44" s="189" t="s">
        <v>87</v>
      </c>
      <c r="M44" s="195" t="s">
        <v>96</v>
      </c>
      <c r="N44" s="194" t="s">
        <v>25</v>
      </c>
      <c r="O44" s="194"/>
      <c r="P44" s="194"/>
      <c r="Q44" s="194"/>
      <c r="R44" s="189" t="s">
        <v>100</v>
      </c>
    </row>
    <row r="45" spans="1:22" ht="14.25" customHeight="1">
      <c r="A45" s="194"/>
      <c r="B45" s="189" t="s">
        <v>82</v>
      </c>
      <c r="C45" s="189"/>
      <c r="D45" s="189" t="s">
        <v>84</v>
      </c>
      <c r="E45" s="189"/>
      <c r="F45" s="189"/>
      <c r="G45" s="189"/>
      <c r="H45" s="189" t="s">
        <v>90</v>
      </c>
      <c r="I45" s="189"/>
      <c r="J45" s="189" t="s">
        <v>89</v>
      </c>
      <c r="K45" s="189"/>
      <c r="L45" s="189"/>
      <c r="M45" s="196"/>
      <c r="N45" s="194"/>
      <c r="O45" s="194"/>
      <c r="P45" s="194"/>
      <c r="Q45" s="194"/>
      <c r="R45" s="189"/>
    </row>
    <row r="46" spans="1:22">
      <c r="A46" s="194"/>
      <c r="B46" s="43" t="s">
        <v>26</v>
      </c>
      <c r="C46" s="43" t="s">
        <v>27</v>
      </c>
      <c r="D46" s="43" t="s">
        <v>26</v>
      </c>
      <c r="E46" s="43" t="s">
        <v>27</v>
      </c>
      <c r="F46" s="44" t="s">
        <v>85</v>
      </c>
      <c r="G46" s="44" t="s">
        <v>86</v>
      </c>
      <c r="H46" s="44" t="s">
        <v>81</v>
      </c>
      <c r="I46" s="44" t="s">
        <v>83</v>
      </c>
      <c r="J46" s="44" t="s">
        <v>81</v>
      </c>
      <c r="K46" s="44" t="s">
        <v>95</v>
      </c>
      <c r="L46" s="189"/>
      <c r="M46" s="197"/>
      <c r="N46" s="194"/>
      <c r="O46" s="194"/>
      <c r="P46" s="194"/>
      <c r="Q46" s="194"/>
      <c r="R46" s="194"/>
    </row>
    <row r="47" spans="1:22">
      <c r="A47" s="27" cm="1">
        <f t="array" aca="1" ref="A47" ca="1">DATE("2025","8"+1,IFERROR(INDIRECT(T1),"1"))</f>
        <v>45901</v>
      </c>
      <c r="B47" s="20"/>
      <c r="C47" s="21"/>
      <c r="D47" s="20"/>
      <c r="E47" s="21"/>
      <c r="F47" s="22"/>
      <c r="G47" s="22"/>
      <c r="H47" s="34" t="str">
        <f>IF(OR(B47="",LEFT(M47,1)="✓"),"",C47-B47-F47)</f>
        <v/>
      </c>
      <c r="I47" s="34" t="str">
        <f>IF(OR(D47="",LEFT(M47,1)="✓"),"",E47-D47-G47)</f>
        <v/>
      </c>
      <c r="J47" s="34" t="str">
        <f>IF(AND(B47&lt;&gt;"",M47="✓所定"),C47-B47-F47,"")</f>
        <v/>
      </c>
      <c r="K47" s="34" t="str">
        <f>IF(AND(B47&lt;&gt;"",M47="✓法定"),C47-B47-F47,"")</f>
        <v/>
      </c>
      <c r="L47" s="26" t="str">
        <f>IF(AND($B47="",$D47=""),"",($C47-$B47-$F47)+($E47-$D47-$G47))</f>
        <v/>
      </c>
      <c r="M47" s="32"/>
      <c r="N47" s="190"/>
      <c r="O47" s="190"/>
      <c r="P47" s="190"/>
      <c r="Q47" s="190"/>
      <c r="R47" s="23"/>
      <c r="V47" s="1" t="s">
        <v>171</v>
      </c>
    </row>
    <row r="48" spans="1:22">
      <c r="A48" s="27">
        <f ca="1">A47+1</f>
        <v>45902</v>
      </c>
      <c r="B48" s="20"/>
      <c r="C48" s="21"/>
      <c r="D48" s="20"/>
      <c r="E48" s="21"/>
      <c r="F48" s="22"/>
      <c r="G48" s="22"/>
      <c r="H48" s="34" t="str">
        <f t="shared" ref="H48:H77" si="7">IF(OR(B48="",LEFT(M48,1)="✓"),"",C48-B48-F48)</f>
        <v/>
      </c>
      <c r="I48" s="34" t="str">
        <f t="shared" ref="I48:I77" si="8">IF(OR(D48="",LEFT(M48,1)="✓"),"",E48-D48-G48)</f>
        <v/>
      </c>
      <c r="J48" s="34" t="str">
        <f t="shared" ref="J48:J77" si="9">IF(AND(B48&lt;&gt;"",M48="✓所定"),C48-B48-F48,"")</f>
        <v/>
      </c>
      <c r="K48" s="34" t="str">
        <f t="shared" ref="K48:K77" si="10">IF(AND(B48&lt;&gt;"",M48="✓法定"),C48-B48-F48,"")</f>
        <v/>
      </c>
      <c r="L48" s="26" t="str">
        <f t="shared" ref="L48:L75" si="11">IF(AND($B48="",$D48=""),"",($C48-$B48-$F48)+($E48-$D48-$G48))</f>
        <v/>
      </c>
      <c r="M48" s="32"/>
      <c r="N48" s="190"/>
      <c r="O48" s="190"/>
      <c r="P48" s="190"/>
      <c r="Q48" s="190"/>
      <c r="R48" s="23"/>
      <c r="V48" s="1" t="s">
        <v>172</v>
      </c>
    </row>
    <row r="49" spans="1:18">
      <c r="A49" s="27">
        <f t="shared" ref="A49:A77" ca="1" si="12">A48+1</f>
        <v>45903</v>
      </c>
      <c r="B49" s="20"/>
      <c r="C49" s="21"/>
      <c r="D49" s="20"/>
      <c r="E49" s="21"/>
      <c r="F49" s="22"/>
      <c r="G49" s="22"/>
      <c r="H49" s="34" t="str">
        <f t="shared" si="7"/>
        <v/>
      </c>
      <c r="I49" s="34" t="str">
        <f t="shared" si="8"/>
        <v/>
      </c>
      <c r="J49" s="34" t="str">
        <f t="shared" si="9"/>
        <v/>
      </c>
      <c r="K49" s="34" t="str">
        <f t="shared" si="10"/>
        <v/>
      </c>
      <c r="L49" s="26" t="str">
        <f t="shared" si="11"/>
        <v/>
      </c>
      <c r="M49" s="32"/>
      <c r="N49" s="190"/>
      <c r="O49" s="190"/>
      <c r="P49" s="190"/>
      <c r="Q49" s="190"/>
      <c r="R49" s="23"/>
    </row>
    <row r="50" spans="1:18">
      <c r="A50" s="27">
        <f t="shared" ca="1" si="12"/>
        <v>45904</v>
      </c>
      <c r="B50" s="20"/>
      <c r="C50" s="21"/>
      <c r="D50" s="20"/>
      <c r="E50" s="21"/>
      <c r="F50" s="22"/>
      <c r="G50" s="22"/>
      <c r="H50" s="34" t="str">
        <f t="shared" si="7"/>
        <v/>
      </c>
      <c r="I50" s="34" t="str">
        <f t="shared" si="8"/>
        <v/>
      </c>
      <c r="J50" s="34" t="str">
        <f t="shared" si="9"/>
        <v/>
      </c>
      <c r="K50" s="34" t="str">
        <f t="shared" si="10"/>
        <v/>
      </c>
      <c r="L50" s="26" t="str">
        <f t="shared" si="11"/>
        <v/>
      </c>
      <c r="M50" s="32"/>
      <c r="N50" s="190"/>
      <c r="O50" s="190"/>
      <c r="P50" s="190"/>
      <c r="Q50" s="190"/>
      <c r="R50" s="23"/>
    </row>
    <row r="51" spans="1:18">
      <c r="A51" s="27">
        <f t="shared" ca="1" si="12"/>
        <v>45905</v>
      </c>
      <c r="B51" s="20"/>
      <c r="C51" s="21"/>
      <c r="D51" s="20"/>
      <c r="E51" s="21"/>
      <c r="F51" s="22"/>
      <c r="G51" s="22"/>
      <c r="H51" s="34" t="str">
        <f t="shared" si="7"/>
        <v/>
      </c>
      <c r="I51" s="34" t="str">
        <f t="shared" si="8"/>
        <v/>
      </c>
      <c r="J51" s="34" t="str">
        <f t="shared" si="9"/>
        <v/>
      </c>
      <c r="K51" s="34" t="str">
        <f t="shared" si="10"/>
        <v/>
      </c>
      <c r="L51" s="26" t="str">
        <f t="shared" si="11"/>
        <v/>
      </c>
      <c r="M51" s="32"/>
      <c r="N51" s="190"/>
      <c r="O51" s="190"/>
      <c r="P51" s="190"/>
      <c r="Q51" s="190"/>
      <c r="R51" s="23"/>
    </row>
    <row r="52" spans="1:18">
      <c r="A52" s="27">
        <f t="shared" ca="1" si="12"/>
        <v>45906</v>
      </c>
      <c r="B52" s="20"/>
      <c r="C52" s="21"/>
      <c r="D52" s="20"/>
      <c r="E52" s="21"/>
      <c r="F52" s="22"/>
      <c r="G52" s="22"/>
      <c r="H52" s="34" t="str">
        <f t="shared" si="7"/>
        <v/>
      </c>
      <c r="I52" s="34" t="str">
        <f t="shared" si="8"/>
        <v/>
      </c>
      <c r="J52" s="34" t="str">
        <f t="shared" si="9"/>
        <v/>
      </c>
      <c r="K52" s="34" t="str">
        <f t="shared" si="10"/>
        <v/>
      </c>
      <c r="L52" s="26" t="str">
        <f t="shared" si="11"/>
        <v/>
      </c>
      <c r="M52" s="32"/>
      <c r="N52" s="190"/>
      <c r="O52" s="190"/>
      <c r="P52" s="190"/>
      <c r="Q52" s="190"/>
      <c r="R52" s="23"/>
    </row>
    <row r="53" spans="1:18">
      <c r="A53" s="27">
        <f t="shared" ca="1" si="12"/>
        <v>45907</v>
      </c>
      <c r="B53" s="20"/>
      <c r="C53" s="21"/>
      <c r="D53" s="20"/>
      <c r="E53" s="21"/>
      <c r="F53" s="22"/>
      <c r="G53" s="22"/>
      <c r="H53" s="34" t="str">
        <f t="shared" si="7"/>
        <v/>
      </c>
      <c r="I53" s="34" t="str">
        <f t="shared" si="8"/>
        <v/>
      </c>
      <c r="J53" s="34" t="str">
        <f t="shared" si="9"/>
        <v/>
      </c>
      <c r="K53" s="34" t="str">
        <f t="shared" si="10"/>
        <v/>
      </c>
      <c r="L53" s="26" t="str">
        <f t="shared" si="11"/>
        <v/>
      </c>
      <c r="M53" s="32"/>
      <c r="N53" s="190"/>
      <c r="O53" s="190"/>
      <c r="P53" s="190"/>
      <c r="Q53" s="190"/>
      <c r="R53" s="23"/>
    </row>
    <row r="54" spans="1:18">
      <c r="A54" s="27">
        <f t="shared" ca="1" si="12"/>
        <v>45908</v>
      </c>
      <c r="B54" s="20"/>
      <c r="C54" s="21"/>
      <c r="D54" s="20"/>
      <c r="E54" s="21"/>
      <c r="F54" s="22"/>
      <c r="G54" s="22"/>
      <c r="H54" s="34" t="str">
        <f t="shared" si="7"/>
        <v/>
      </c>
      <c r="I54" s="34" t="str">
        <f t="shared" si="8"/>
        <v/>
      </c>
      <c r="J54" s="34" t="str">
        <f t="shared" si="9"/>
        <v/>
      </c>
      <c r="K54" s="34" t="str">
        <f t="shared" si="10"/>
        <v/>
      </c>
      <c r="L54" s="26" t="str">
        <f t="shared" si="11"/>
        <v/>
      </c>
      <c r="M54" s="32"/>
      <c r="N54" s="190"/>
      <c r="O54" s="190"/>
      <c r="P54" s="190"/>
      <c r="Q54" s="190"/>
      <c r="R54" s="23"/>
    </row>
    <row r="55" spans="1:18">
      <c r="A55" s="27">
        <f t="shared" ca="1" si="12"/>
        <v>45909</v>
      </c>
      <c r="B55" s="20"/>
      <c r="C55" s="21"/>
      <c r="D55" s="20"/>
      <c r="E55" s="21"/>
      <c r="F55" s="22"/>
      <c r="G55" s="22"/>
      <c r="H55" s="34" t="str">
        <f t="shared" si="7"/>
        <v/>
      </c>
      <c r="I55" s="34" t="str">
        <f t="shared" si="8"/>
        <v/>
      </c>
      <c r="J55" s="34" t="str">
        <f t="shared" si="9"/>
        <v/>
      </c>
      <c r="K55" s="34" t="str">
        <f t="shared" si="10"/>
        <v/>
      </c>
      <c r="L55" s="26" t="str">
        <f t="shared" si="11"/>
        <v/>
      </c>
      <c r="M55" s="32"/>
      <c r="N55" s="190"/>
      <c r="O55" s="190"/>
      <c r="P55" s="190"/>
      <c r="Q55" s="190"/>
      <c r="R55" s="23"/>
    </row>
    <row r="56" spans="1:18">
      <c r="A56" s="27">
        <f t="shared" ca="1" si="12"/>
        <v>45910</v>
      </c>
      <c r="B56" s="20"/>
      <c r="C56" s="21"/>
      <c r="D56" s="20"/>
      <c r="E56" s="21"/>
      <c r="F56" s="22"/>
      <c r="G56" s="22"/>
      <c r="H56" s="34" t="str">
        <f t="shared" si="7"/>
        <v/>
      </c>
      <c r="I56" s="34" t="str">
        <f t="shared" si="8"/>
        <v/>
      </c>
      <c r="J56" s="34" t="str">
        <f t="shared" si="9"/>
        <v/>
      </c>
      <c r="K56" s="34" t="str">
        <f t="shared" si="10"/>
        <v/>
      </c>
      <c r="L56" s="26" t="str">
        <f t="shared" si="11"/>
        <v/>
      </c>
      <c r="M56" s="32"/>
      <c r="N56" s="190"/>
      <c r="O56" s="190"/>
      <c r="P56" s="190"/>
      <c r="Q56" s="190"/>
      <c r="R56" s="23"/>
    </row>
    <row r="57" spans="1:18">
      <c r="A57" s="27">
        <f t="shared" ca="1" si="12"/>
        <v>45911</v>
      </c>
      <c r="B57" s="20"/>
      <c r="C57" s="21"/>
      <c r="D57" s="20"/>
      <c r="E57" s="21"/>
      <c r="F57" s="22"/>
      <c r="G57" s="22"/>
      <c r="H57" s="34" t="str">
        <f t="shared" si="7"/>
        <v/>
      </c>
      <c r="I57" s="34" t="str">
        <f t="shared" si="8"/>
        <v/>
      </c>
      <c r="J57" s="34" t="str">
        <f t="shared" si="9"/>
        <v/>
      </c>
      <c r="K57" s="34" t="str">
        <f t="shared" si="10"/>
        <v/>
      </c>
      <c r="L57" s="26" t="str">
        <f t="shared" si="11"/>
        <v/>
      </c>
      <c r="M57" s="32"/>
      <c r="N57" s="190"/>
      <c r="O57" s="190"/>
      <c r="P57" s="190"/>
      <c r="Q57" s="190"/>
      <c r="R57" s="23"/>
    </row>
    <row r="58" spans="1:18">
      <c r="A58" s="27">
        <f t="shared" ca="1" si="12"/>
        <v>45912</v>
      </c>
      <c r="B58" s="20"/>
      <c r="C58" s="21"/>
      <c r="D58" s="20"/>
      <c r="E58" s="21"/>
      <c r="F58" s="22"/>
      <c r="G58" s="22"/>
      <c r="H58" s="34" t="str">
        <f t="shared" si="7"/>
        <v/>
      </c>
      <c r="I58" s="34" t="str">
        <f t="shared" si="8"/>
        <v/>
      </c>
      <c r="J58" s="34" t="str">
        <f t="shared" si="9"/>
        <v/>
      </c>
      <c r="K58" s="34" t="str">
        <f t="shared" si="10"/>
        <v/>
      </c>
      <c r="L58" s="26" t="str">
        <f t="shared" si="11"/>
        <v/>
      </c>
      <c r="M58" s="32"/>
      <c r="N58" s="190"/>
      <c r="O58" s="190"/>
      <c r="P58" s="190"/>
      <c r="Q58" s="190"/>
      <c r="R58" s="23"/>
    </row>
    <row r="59" spans="1:18">
      <c r="A59" s="27">
        <f t="shared" ca="1" si="12"/>
        <v>45913</v>
      </c>
      <c r="B59" s="20"/>
      <c r="C59" s="21"/>
      <c r="D59" s="20"/>
      <c r="E59" s="21"/>
      <c r="F59" s="22"/>
      <c r="G59" s="22"/>
      <c r="H59" s="34" t="str">
        <f t="shared" si="7"/>
        <v/>
      </c>
      <c r="I59" s="34" t="str">
        <f t="shared" si="8"/>
        <v/>
      </c>
      <c r="J59" s="34" t="str">
        <f t="shared" si="9"/>
        <v/>
      </c>
      <c r="K59" s="34" t="str">
        <f t="shared" si="10"/>
        <v/>
      </c>
      <c r="L59" s="26" t="str">
        <f t="shared" si="11"/>
        <v/>
      </c>
      <c r="M59" s="32"/>
      <c r="N59" s="190"/>
      <c r="O59" s="190"/>
      <c r="P59" s="190"/>
      <c r="Q59" s="190"/>
      <c r="R59" s="23"/>
    </row>
    <row r="60" spans="1:18">
      <c r="A60" s="27">
        <f t="shared" ca="1" si="12"/>
        <v>45914</v>
      </c>
      <c r="B60" s="20"/>
      <c r="C60" s="21"/>
      <c r="D60" s="20"/>
      <c r="E60" s="21"/>
      <c r="F60" s="22"/>
      <c r="G60" s="22"/>
      <c r="H60" s="34" t="str">
        <f t="shared" si="7"/>
        <v/>
      </c>
      <c r="I60" s="34" t="str">
        <f t="shared" si="8"/>
        <v/>
      </c>
      <c r="J60" s="34" t="str">
        <f t="shared" si="9"/>
        <v/>
      </c>
      <c r="K60" s="34" t="str">
        <f t="shared" si="10"/>
        <v/>
      </c>
      <c r="L60" s="26" t="str">
        <f t="shared" si="11"/>
        <v/>
      </c>
      <c r="M60" s="32"/>
      <c r="N60" s="190"/>
      <c r="O60" s="190"/>
      <c r="P60" s="190"/>
      <c r="Q60" s="190"/>
      <c r="R60" s="23"/>
    </row>
    <row r="61" spans="1:18">
      <c r="A61" s="27">
        <f t="shared" ca="1" si="12"/>
        <v>45915</v>
      </c>
      <c r="B61" s="20"/>
      <c r="C61" s="21"/>
      <c r="D61" s="20"/>
      <c r="E61" s="21"/>
      <c r="F61" s="22"/>
      <c r="G61" s="22"/>
      <c r="H61" s="34" t="str">
        <f t="shared" si="7"/>
        <v/>
      </c>
      <c r="I61" s="34" t="str">
        <f t="shared" si="8"/>
        <v/>
      </c>
      <c r="J61" s="34" t="str">
        <f t="shared" si="9"/>
        <v/>
      </c>
      <c r="K61" s="34" t="str">
        <f t="shared" si="10"/>
        <v/>
      </c>
      <c r="L61" s="26" t="str">
        <f t="shared" si="11"/>
        <v/>
      </c>
      <c r="M61" s="32"/>
      <c r="N61" s="190"/>
      <c r="O61" s="190"/>
      <c r="P61" s="190"/>
      <c r="Q61" s="190"/>
      <c r="R61" s="23"/>
    </row>
    <row r="62" spans="1:18">
      <c r="A62" s="27">
        <f t="shared" ca="1" si="12"/>
        <v>45916</v>
      </c>
      <c r="B62" s="20"/>
      <c r="C62" s="21"/>
      <c r="D62" s="20"/>
      <c r="E62" s="21"/>
      <c r="F62" s="22"/>
      <c r="G62" s="22"/>
      <c r="H62" s="34" t="str">
        <f t="shared" si="7"/>
        <v/>
      </c>
      <c r="I62" s="34" t="str">
        <f t="shared" si="8"/>
        <v/>
      </c>
      <c r="J62" s="34" t="str">
        <f t="shared" si="9"/>
        <v/>
      </c>
      <c r="K62" s="34" t="str">
        <f t="shared" si="10"/>
        <v/>
      </c>
      <c r="L62" s="26" t="str">
        <f t="shared" si="11"/>
        <v/>
      </c>
      <c r="M62" s="32"/>
      <c r="N62" s="190"/>
      <c r="O62" s="190"/>
      <c r="P62" s="190"/>
      <c r="Q62" s="190"/>
      <c r="R62" s="23"/>
    </row>
    <row r="63" spans="1:18">
      <c r="A63" s="27">
        <f t="shared" ca="1" si="12"/>
        <v>45917</v>
      </c>
      <c r="B63" s="20"/>
      <c r="C63" s="21"/>
      <c r="D63" s="20"/>
      <c r="E63" s="21"/>
      <c r="F63" s="22"/>
      <c r="G63" s="22"/>
      <c r="H63" s="34" t="str">
        <f t="shared" si="7"/>
        <v/>
      </c>
      <c r="I63" s="34" t="str">
        <f t="shared" si="8"/>
        <v/>
      </c>
      <c r="J63" s="34" t="str">
        <f t="shared" si="9"/>
        <v/>
      </c>
      <c r="K63" s="34" t="str">
        <f t="shared" si="10"/>
        <v/>
      </c>
      <c r="L63" s="26" t="str">
        <f t="shared" si="11"/>
        <v/>
      </c>
      <c r="M63" s="32"/>
      <c r="N63" s="190"/>
      <c r="O63" s="190"/>
      <c r="P63" s="190"/>
      <c r="Q63" s="190"/>
      <c r="R63" s="23"/>
    </row>
    <row r="64" spans="1:18">
      <c r="A64" s="27">
        <f t="shared" ca="1" si="12"/>
        <v>45918</v>
      </c>
      <c r="B64" s="20"/>
      <c r="C64" s="21"/>
      <c r="D64" s="20"/>
      <c r="E64" s="21"/>
      <c r="F64" s="22"/>
      <c r="G64" s="22"/>
      <c r="H64" s="34" t="str">
        <f t="shared" si="7"/>
        <v/>
      </c>
      <c r="I64" s="34" t="str">
        <f t="shared" si="8"/>
        <v/>
      </c>
      <c r="J64" s="34" t="str">
        <f t="shared" si="9"/>
        <v/>
      </c>
      <c r="K64" s="34" t="str">
        <f t="shared" si="10"/>
        <v/>
      </c>
      <c r="L64" s="26" t="str">
        <f t="shared" si="11"/>
        <v/>
      </c>
      <c r="M64" s="32"/>
      <c r="N64" s="190"/>
      <c r="O64" s="190"/>
      <c r="P64" s="190"/>
      <c r="Q64" s="190"/>
      <c r="R64" s="23"/>
    </row>
    <row r="65" spans="1:18">
      <c r="A65" s="27">
        <f t="shared" ca="1" si="12"/>
        <v>45919</v>
      </c>
      <c r="B65" s="20"/>
      <c r="C65" s="21"/>
      <c r="D65" s="20"/>
      <c r="E65" s="21"/>
      <c r="F65" s="22"/>
      <c r="G65" s="22"/>
      <c r="H65" s="34" t="str">
        <f t="shared" si="7"/>
        <v/>
      </c>
      <c r="I65" s="34" t="str">
        <f t="shared" si="8"/>
        <v/>
      </c>
      <c r="J65" s="34" t="str">
        <f t="shared" si="9"/>
        <v/>
      </c>
      <c r="K65" s="34" t="str">
        <f t="shared" si="10"/>
        <v/>
      </c>
      <c r="L65" s="26" t="str">
        <f t="shared" si="11"/>
        <v/>
      </c>
      <c r="M65" s="32"/>
      <c r="N65" s="190"/>
      <c r="O65" s="190"/>
      <c r="P65" s="190"/>
      <c r="Q65" s="190"/>
      <c r="R65" s="23"/>
    </row>
    <row r="66" spans="1:18">
      <c r="A66" s="27">
        <f t="shared" ca="1" si="12"/>
        <v>45920</v>
      </c>
      <c r="B66" s="20"/>
      <c r="C66" s="21"/>
      <c r="D66" s="20"/>
      <c r="E66" s="21"/>
      <c r="F66" s="22"/>
      <c r="G66" s="22"/>
      <c r="H66" s="34" t="str">
        <f t="shared" si="7"/>
        <v/>
      </c>
      <c r="I66" s="34" t="str">
        <f t="shared" si="8"/>
        <v/>
      </c>
      <c r="J66" s="34" t="str">
        <f t="shared" si="9"/>
        <v/>
      </c>
      <c r="K66" s="34" t="str">
        <f t="shared" si="10"/>
        <v/>
      </c>
      <c r="L66" s="26" t="str">
        <f t="shared" si="11"/>
        <v/>
      </c>
      <c r="M66" s="32"/>
      <c r="N66" s="190"/>
      <c r="O66" s="190"/>
      <c r="P66" s="190"/>
      <c r="Q66" s="190"/>
      <c r="R66" s="23"/>
    </row>
    <row r="67" spans="1:18">
      <c r="A67" s="27">
        <f t="shared" ca="1" si="12"/>
        <v>45921</v>
      </c>
      <c r="B67" s="20"/>
      <c r="C67" s="21"/>
      <c r="D67" s="20"/>
      <c r="E67" s="21"/>
      <c r="F67" s="22"/>
      <c r="G67" s="22"/>
      <c r="H67" s="34" t="str">
        <f t="shared" si="7"/>
        <v/>
      </c>
      <c r="I67" s="34" t="str">
        <f t="shared" si="8"/>
        <v/>
      </c>
      <c r="J67" s="34" t="str">
        <f t="shared" si="9"/>
        <v/>
      </c>
      <c r="K67" s="34" t="str">
        <f t="shared" si="10"/>
        <v/>
      </c>
      <c r="L67" s="26" t="str">
        <f t="shared" si="11"/>
        <v/>
      </c>
      <c r="M67" s="32"/>
      <c r="N67" s="190"/>
      <c r="O67" s="190"/>
      <c r="P67" s="190"/>
      <c r="Q67" s="190"/>
      <c r="R67" s="23"/>
    </row>
    <row r="68" spans="1:18">
      <c r="A68" s="27">
        <f t="shared" ca="1" si="12"/>
        <v>45922</v>
      </c>
      <c r="B68" s="20"/>
      <c r="C68" s="21"/>
      <c r="D68" s="20"/>
      <c r="E68" s="21"/>
      <c r="F68" s="22"/>
      <c r="G68" s="22"/>
      <c r="H68" s="34" t="str">
        <f t="shared" si="7"/>
        <v/>
      </c>
      <c r="I68" s="34" t="str">
        <f t="shared" si="8"/>
        <v/>
      </c>
      <c r="J68" s="34" t="str">
        <f t="shared" si="9"/>
        <v/>
      </c>
      <c r="K68" s="34" t="str">
        <f t="shared" si="10"/>
        <v/>
      </c>
      <c r="L68" s="26" t="str">
        <f t="shared" si="11"/>
        <v/>
      </c>
      <c r="M68" s="32"/>
      <c r="N68" s="190"/>
      <c r="O68" s="190"/>
      <c r="P68" s="190"/>
      <c r="Q68" s="190"/>
      <c r="R68" s="23"/>
    </row>
    <row r="69" spans="1:18">
      <c r="A69" s="27">
        <f t="shared" ca="1" si="12"/>
        <v>45923</v>
      </c>
      <c r="B69" s="20"/>
      <c r="C69" s="21"/>
      <c r="D69" s="20"/>
      <c r="E69" s="21"/>
      <c r="F69" s="22"/>
      <c r="G69" s="22"/>
      <c r="H69" s="34" t="str">
        <f t="shared" si="7"/>
        <v/>
      </c>
      <c r="I69" s="34" t="str">
        <f t="shared" si="8"/>
        <v/>
      </c>
      <c r="J69" s="34" t="str">
        <f t="shared" si="9"/>
        <v/>
      </c>
      <c r="K69" s="34" t="str">
        <f t="shared" si="10"/>
        <v/>
      </c>
      <c r="L69" s="26" t="str">
        <f t="shared" si="11"/>
        <v/>
      </c>
      <c r="M69" s="32"/>
      <c r="N69" s="190"/>
      <c r="O69" s="190"/>
      <c r="P69" s="190"/>
      <c r="Q69" s="190"/>
      <c r="R69" s="23"/>
    </row>
    <row r="70" spans="1:18">
      <c r="A70" s="27">
        <f t="shared" ca="1" si="12"/>
        <v>45924</v>
      </c>
      <c r="B70" s="20"/>
      <c r="C70" s="21"/>
      <c r="D70" s="20"/>
      <c r="E70" s="21"/>
      <c r="F70" s="22"/>
      <c r="G70" s="22"/>
      <c r="H70" s="34" t="str">
        <f t="shared" si="7"/>
        <v/>
      </c>
      <c r="I70" s="34" t="str">
        <f t="shared" si="8"/>
        <v/>
      </c>
      <c r="J70" s="34" t="str">
        <f t="shared" si="9"/>
        <v/>
      </c>
      <c r="K70" s="34" t="str">
        <f t="shared" si="10"/>
        <v/>
      </c>
      <c r="L70" s="26" t="str">
        <f t="shared" si="11"/>
        <v/>
      </c>
      <c r="M70" s="32"/>
      <c r="N70" s="190"/>
      <c r="O70" s="190"/>
      <c r="P70" s="190"/>
      <c r="Q70" s="190"/>
      <c r="R70" s="23"/>
    </row>
    <row r="71" spans="1:18">
      <c r="A71" s="27">
        <f t="shared" ca="1" si="12"/>
        <v>45925</v>
      </c>
      <c r="B71" s="20"/>
      <c r="C71" s="21"/>
      <c r="D71" s="20"/>
      <c r="E71" s="21"/>
      <c r="F71" s="22"/>
      <c r="G71" s="22"/>
      <c r="H71" s="34" t="str">
        <f t="shared" si="7"/>
        <v/>
      </c>
      <c r="I71" s="34" t="str">
        <f t="shared" si="8"/>
        <v/>
      </c>
      <c r="J71" s="34" t="str">
        <f t="shared" si="9"/>
        <v/>
      </c>
      <c r="K71" s="34" t="str">
        <f t="shared" si="10"/>
        <v/>
      </c>
      <c r="L71" s="26" t="str">
        <f t="shared" si="11"/>
        <v/>
      </c>
      <c r="M71" s="32"/>
      <c r="N71" s="190"/>
      <c r="O71" s="190"/>
      <c r="P71" s="190"/>
      <c r="Q71" s="190"/>
      <c r="R71" s="23"/>
    </row>
    <row r="72" spans="1:18">
      <c r="A72" s="27">
        <f t="shared" ca="1" si="12"/>
        <v>45926</v>
      </c>
      <c r="B72" s="20"/>
      <c r="C72" s="21"/>
      <c r="D72" s="20"/>
      <c r="E72" s="21"/>
      <c r="F72" s="22"/>
      <c r="G72" s="22"/>
      <c r="H72" s="34" t="str">
        <f t="shared" si="7"/>
        <v/>
      </c>
      <c r="I72" s="34" t="str">
        <f t="shared" si="8"/>
        <v/>
      </c>
      <c r="J72" s="34" t="str">
        <f t="shared" si="9"/>
        <v/>
      </c>
      <c r="K72" s="34" t="str">
        <f t="shared" si="10"/>
        <v/>
      </c>
      <c r="L72" s="26" t="str">
        <f t="shared" si="11"/>
        <v/>
      </c>
      <c r="M72" s="32"/>
      <c r="N72" s="190"/>
      <c r="O72" s="190"/>
      <c r="P72" s="190"/>
      <c r="Q72" s="190"/>
      <c r="R72" s="23"/>
    </row>
    <row r="73" spans="1:18">
      <c r="A73" s="27">
        <f t="shared" ca="1" si="12"/>
        <v>45927</v>
      </c>
      <c r="B73" s="20"/>
      <c r="C73" s="21"/>
      <c r="D73" s="20"/>
      <c r="E73" s="21"/>
      <c r="F73" s="22"/>
      <c r="G73" s="22"/>
      <c r="H73" s="34" t="str">
        <f t="shared" si="7"/>
        <v/>
      </c>
      <c r="I73" s="34" t="str">
        <f t="shared" si="8"/>
        <v/>
      </c>
      <c r="J73" s="34" t="str">
        <f t="shared" si="9"/>
        <v/>
      </c>
      <c r="K73" s="34" t="str">
        <f t="shared" si="10"/>
        <v/>
      </c>
      <c r="L73" s="26" t="str">
        <f t="shared" si="11"/>
        <v/>
      </c>
      <c r="M73" s="32"/>
      <c r="N73" s="190"/>
      <c r="O73" s="190"/>
      <c r="P73" s="190"/>
      <c r="Q73" s="190"/>
      <c r="R73" s="23"/>
    </row>
    <row r="74" spans="1:18">
      <c r="A74" s="27">
        <f t="shared" ca="1" si="12"/>
        <v>45928</v>
      </c>
      <c r="B74" s="20"/>
      <c r="C74" s="21"/>
      <c r="D74" s="20"/>
      <c r="E74" s="21"/>
      <c r="F74" s="22"/>
      <c r="G74" s="22"/>
      <c r="H74" s="34" t="str">
        <f t="shared" si="7"/>
        <v/>
      </c>
      <c r="I74" s="34" t="str">
        <f t="shared" si="8"/>
        <v/>
      </c>
      <c r="J74" s="34" t="str">
        <f t="shared" si="9"/>
        <v/>
      </c>
      <c r="K74" s="34" t="str">
        <f t="shared" si="10"/>
        <v/>
      </c>
      <c r="L74" s="26" t="str">
        <f t="shared" si="11"/>
        <v/>
      </c>
      <c r="M74" s="32"/>
      <c r="N74" s="190"/>
      <c r="O74" s="190"/>
      <c r="P74" s="190"/>
      <c r="Q74" s="190"/>
      <c r="R74" s="23"/>
    </row>
    <row r="75" spans="1:18">
      <c r="A75" s="27">
        <f t="shared" ca="1" si="12"/>
        <v>45929</v>
      </c>
      <c r="B75" s="20"/>
      <c r="C75" s="21"/>
      <c r="D75" s="20"/>
      <c r="E75" s="21"/>
      <c r="F75" s="22"/>
      <c r="G75" s="22"/>
      <c r="H75" s="34" t="str">
        <f t="shared" si="7"/>
        <v/>
      </c>
      <c r="I75" s="34" t="str">
        <f t="shared" si="8"/>
        <v/>
      </c>
      <c r="J75" s="34" t="str">
        <f t="shared" si="9"/>
        <v/>
      </c>
      <c r="K75" s="34" t="str">
        <f t="shared" si="10"/>
        <v/>
      </c>
      <c r="L75" s="26" t="str">
        <f t="shared" si="11"/>
        <v/>
      </c>
      <c r="M75" s="32"/>
      <c r="N75" s="190"/>
      <c r="O75" s="190"/>
      <c r="P75" s="190"/>
      <c r="Q75" s="190"/>
      <c r="R75" s="23"/>
    </row>
    <row r="76" spans="1:18">
      <c r="A76" s="27">
        <f t="shared" ca="1" si="12"/>
        <v>45930</v>
      </c>
      <c r="B76" s="20"/>
      <c r="C76" s="21"/>
      <c r="D76" s="20"/>
      <c r="E76" s="21"/>
      <c r="F76" s="22"/>
      <c r="G76" s="22"/>
      <c r="H76" s="34" t="str">
        <f t="shared" si="7"/>
        <v/>
      </c>
      <c r="I76" s="34" t="str">
        <f t="shared" si="8"/>
        <v/>
      </c>
      <c r="J76" s="34" t="str">
        <f t="shared" si="9"/>
        <v/>
      </c>
      <c r="K76" s="34" t="str">
        <f t="shared" si="10"/>
        <v/>
      </c>
      <c r="L76" s="26" t="str">
        <f>IF(AND($B76="",$D76=""),"",($C76-$B76-$F76)+($E76-$D76-$G76))</f>
        <v/>
      </c>
      <c r="M76" s="32"/>
      <c r="N76" s="190"/>
      <c r="O76" s="190"/>
      <c r="P76" s="190"/>
      <c r="Q76" s="190"/>
      <c r="R76" s="23"/>
    </row>
    <row r="77" spans="1:18">
      <c r="A77" s="27">
        <f t="shared" ca="1" si="12"/>
        <v>45931</v>
      </c>
      <c r="B77" s="20"/>
      <c r="C77" s="21"/>
      <c r="D77" s="20"/>
      <c r="E77" s="21"/>
      <c r="F77" s="22"/>
      <c r="G77" s="22"/>
      <c r="H77" s="34" t="str">
        <f t="shared" si="7"/>
        <v/>
      </c>
      <c r="I77" s="34" t="str">
        <f t="shared" si="8"/>
        <v/>
      </c>
      <c r="J77" s="34" t="str">
        <f t="shared" si="9"/>
        <v/>
      </c>
      <c r="K77" s="34" t="str">
        <f t="shared" si="10"/>
        <v/>
      </c>
      <c r="L77" s="26" t="str">
        <f>IF(AND($B77="",$D77=""),"",($C77-$B77-$F77)+($E77-$D77-$G77))</f>
        <v/>
      </c>
      <c r="M77" s="32"/>
      <c r="N77" s="190"/>
      <c r="O77" s="190"/>
      <c r="P77" s="190"/>
      <c r="Q77" s="190"/>
      <c r="R77" s="23"/>
    </row>
    <row r="78" spans="1:18">
      <c r="A78" s="5" t="s">
        <v>11</v>
      </c>
      <c r="B78" s="191"/>
      <c r="C78" s="192"/>
      <c r="D78" s="191"/>
      <c r="E78" s="192"/>
      <c r="F78" s="26" t="str">
        <f>IF(SUM($F47:$F77)=0,"",SUM($F47:$F77))</f>
        <v/>
      </c>
      <c r="G78" s="26" t="str">
        <f>IF(SUM($G47:$G77)=0,"",SUM($G47:$G77))</f>
        <v/>
      </c>
      <c r="H78" s="26" t="str">
        <f>IF(SUM(H47:H77)=0,"",SUM(H47:H77))</f>
        <v/>
      </c>
      <c r="I78" s="26" t="str">
        <f>IF(SUM(I47:I77)=0,"",SUM(I47:I77))</f>
        <v/>
      </c>
      <c r="J78" s="26" t="str">
        <f t="shared" ref="J78:K78" si="13">IF(SUM(J47:J77)=0,"",SUM(J47:J77))</f>
        <v/>
      </c>
      <c r="K78" s="26" t="str">
        <f t="shared" si="13"/>
        <v/>
      </c>
      <c r="L78" s="26" t="str">
        <f>IF(SUM($L47:$L77)=0,"",SUM($L47:$L77))</f>
        <v/>
      </c>
      <c r="M78" s="33"/>
      <c r="N78" s="193"/>
      <c r="O78" s="193"/>
      <c r="P78" s="193"/>
      <c r="Q78" s="193"/>
      <c r="R78" s="6"/>
    </row>
    <row r="80" spans="1:18" ht="27" customHeight="1">
      <c r="A80" s="194" t="s">
        <v>22</v>
      </c>
      <c r="B80" s="189" t="s">
        <v>103</v>
      </c>
      <c r="C80" s="189"/>
      <c r="D80" s="189"/>
      <c r="E80" s="189"/>
      <c r="F80" s="189" t="s">
        <v>23</v>
      </c>
      <c r="G80" s="189"/>
      <c r="H80" s="189" t="s">
        <v>88</v>
      </c>
      <c r="I80" s="189"/>
      <c r="J80" s="189"/>
      <c r="K80" s="189"/>
      <c r="L80" s="189" t="s">
        <v>87</v>
      </c>
      <c r="M80" s="195" t="s">
        <v>96</v>
      </c>
      <c r="N80" s="194" t="s">
        <v>25</v>
      </c>
      <c r="O80" s="194"/>
      <c r="P80" s="194"/>
      <c r="Q80" s="194"/>
      <c r="R80" s="189" t="s">
        <v>100</v>
      </c>
    </row>
    <row r="81" spans="1:22" ht="14.25" customHeight="1">
      <c r="A81" s="194"/>
      <c r="B81" s="189" t="s">
        <v>82</v>
      </c>
      <c r="C81" s="189"/>
      <c r="D81" s="189" t="s">
        <v>84</v>
      </c>
      <c r="E81" s="189"/>
      <c r="F81" s="189"/>
      <c r="G81" s="189"/>
      <c r="H81" s="189" t="s">
        <v>90</v>
      </c>
      <c r="I81" s="189"/>
      <c r="J81" s="189" t="s">
        <v>89</v>
      </c>
      <c r="K81" s="189"/>
      <c r="L81" s="189"/>
      <c r="M81" s="196"/>
      <c r="N81" s="194"/>
      <c r="O81" s="194"/>
      <c r="P81" s="194"/>
      <c r="Q81" s="194"/>
      <c r="R81" s="189"/>
    </row>
    <row r="82" spans="1:22">
      <c r="A82" s="194"/>
      <c r="B82" s="43" t="s">
        <v>26</v>
      </c>
      <c r="C82" s="43" t="s">
        <v>27</v>
      </c>
      <c r="D82" s="43" t="s">
        <v>26</v>
      </c>
      <c r="E82" s="43" t="s">
        <v>27</v>
      </c>
      <c r="F82" s="44" t="s">
        <v>85</v>
      </c>
      <c r="G82" s="44" t="s">
        <v>86</v>
      </c>
      <c r="H82" s="44" t="s">
        <v>81</v>
      </c>
      <c r="I82" s="44" t="s">
        <v>83</v>
      </c>
      <c r="J82" s="44" t="s">
        <v>81</v>
      </c>
      <c r="K82" s="44" t="s">
        <v>95</v>
      </c>
      <c r="L82" s="189"/>
      <c r="M82" s="197"/>
      <c r="N82" s="194"/>
      <c r="O82" s="194"/>
      <c r="P82" s="194"/>
      <c r="Q82" s="194"/>
      <c r="R82" s="194"/>
    </row>
    <row r="83" spans="1:22">
      <c r="A83" s="27" cm="1">
        <f t="array" aca="1" ref="A83" ca="1">DATE("2025","8"+2,IFERROR(INDIRECT(T1),"1"))</f>
        <v>45931</v>
      </c>
      <c r="B83" s="20"/>
      <c r="C83" s="21"/>
      <c r="D83" s="20"/>
      <c r="E83" s="21"/>
      <c r="F83" s="22"/>
      <c r="G83" s="22"/>
      <c r="H83" s="34" t="str">
        <f>IF(OR(B83="",LEFT(M83,1)="✓"),"",C83-B83-F83)</f>
        <v/>
      </c>
      <c r="I83" s="34" t="str">
        <f>IF(OR(D83="",LEFT(M83,1)="✓"),"",E83-D83-G83)</f>
        <v/>
      </c>
      <c r="J83" s="34" t="str">
        <f>IF(AND(B83&lt;&gt;"",M83="✓所定"),C83-B83-F83,"")</f>
        <v/>
      </c>
      <c r="K83" s="34" t="str">
        <f>IF(AND(B83&lt;&gt;"",M83="✓法定"),C83-B83-F83,"")</f>
        <v/>
      </c>
      <c r="L83" s="26" t="str">
        <f>IF(AND($B83="",$D83=""),"",($C83-$B83-$F83)+($E83-$D83-$G83))</f>
        <v/>
      </c>
      <c r="M83" s="32"/>
      <c r="N83" s="190"/>
      <c r="O83" s="190"/>
      <c r="P83" s="190"/>
      <c r="Q83" s="190"/>
      <c r="R83" s="23"/>
      <c r="V83" s="1" t="s">
        <v>171</v>
      </c>
    </row>
    <row r="84" spans="1:22">
      <c r="A84" s="27">
        <f ca="1">A83+1</f>
        <v>45932</v>
      </c>
      <c r="B84" s="20"/>
      <c r="C84" s="21"/>
      <c r="D84" s="20"/>
      <c r="E84" s="21"/>
      <c r="F84" s="22"/>
      <c r="G84" s="22"/>
      <c r="H84" s="34" t="str">
        <f t="shared" ref="H84:H113" si="14">IF(OR(B84="",LEFT(M84,1)="✓"),"",C84-B84-F84)</f>
        <v/>
      </c>
      <c r="I84" s="34" t="str">
        <f t="shared" ref="I84:I113" si="15">IF(OR(D84="",LEFT(M84,1)="✓"),"",E84-D84-G84)</f>
        <v/>
      </c>
      <c r="J84" s="34" t="str">
        <f t="shared" ref="J84:J113" si="16">IF(AND(B84&lt;&gt;"",M84="✓所定"),C84-B84-F84,"")</f>
        <v/>
      </c>
      <c r="K84" s="34" t="str">
        <f t="shared" ref="K84:K113" si="17">IF(AND(B84&lt;&gt;"",M84="✓法定"),C84-B84-F84,"")</f>
        <v/>
      </c>
      <c r="L84" s="26" t="str">
        <f t="shared" ref="L84:L112" si="18">IF(AND($B84="",$D84=""),"",($C84-$B84-$F84)+($E84-$D84-$G84))</f>
        <v/>
      </c>
      <c r="M84" s="32"/>
      <c r="N84" s="190"/>
      <c r="O84" s="190"/>
      <c r="P84" s="190"/>
      <c r="Q84" s="190"/>
      <c r="R84" s="23"/>
      <c r="V84" s="1" t="s">
        <v>172</v>
      </c>
    </row>
    <row r="85" spans="1:22">
      <c r="A85" s="27">
        <f t="shared" ref="A85:A113" ca="1" si="19">A84+1</f>
        <v>45933</v>
      </c>
      <c r="B85" s="20"/>
      <c r="C85" s="21"/>
      <c r="D85" s="20"/>
      <c r="E85" s="21"/>
      <c r="F85" s="22"/>
      <c r="G85" s="22"/>
      <c r="H85" s="34" t="str">
        <f t="shared" si="14"/>
        <v/>
      </c>
      <c r="I85" s="34" t="str">
        <f t="shared" si="15"/>
        <v/>
      </c>
      <c r="J85" s="34" t="str">
        <f t="shared" si="16"/>
        <v/>
      </c>
      <c r="K85" s="34" t="str">
        <f t="shared" si="17"/>
        <v/>
      </c>
      <c r="L85" s="26" t="str">
        <f t="shared" si="18"/>
        <v/>
      </c>
      <c r="M85" s="32"/>
      <c r="N85" s="190"/>
      <c r="O85" s="190"/>
      <c r="P85" s="190"/>
      <c r="Q85" s="190"/>
      <c r="R85" s="23"/>
    </row>
    <row r="86" spans="1:22">
      <c r="A86" s="27">
        <f t="shared" ca="1" si="19"/>
        <v>45934</v>
      </c>
      <c r="B86" s="20"/>
      <c r="C86" s="21"/>
      <c r="D86" s="20"/>
      <c r="E86" s="21"/>
      <c r="F86" s="22"/>
      <c r="G86" s="22"/>
      <c r="H86" s="34" t="str">
        <f t="shared" si="14"/>
        <v/>
      </c>
      <c r="I86" s="34" t="str">
        <f t="shared" si="15"/>
        <v/>
      </c>
      <c r="J86" s="34" t="str">
        <f t="shared" si="16"/>
        <v/>
      </c>
      <c r="K86" s="34" t="str">
        <f t="shared" si="17"/>
        <v/>
      </c>
      <c r="L86" s="26" t="str">
        <f t="shared" si="18"/>
        <v/>
      </c>
      <c r="M86" s="32"/>
      <c r="N86" s="190"/>
      <c r="O86" s="190"/>
      <c r="P86" s="190"/>
      <c r="Q86" s="190"/>
      <c r="R86" s="23"/>
    </row>
    <row r="87" spans="1:22">
      <c r="A87" s="27">
        <f t="shared" ca="1" si="19"/>
        <v>45935</v>
      </c>
      <c r="B87" s="20"/>
      <c r="C87" s="21"/>
      <c r="D87" s="20"/>
      <c r="E87" s="21"/>
      <c r="F87" s="22"/>
      <c r="G87" s="22"/>
      <c r="H87" s="34" t="str">
        <f t="shared" si="14"/>
        <v/>
      </c>
      <c r="I87" s="34" t="str">
        <f t="shared" si="15"/>
        <v/>
      </c>
      <c r="J87" s="34" t="str">
        <f t="shared" si="16"/>
        <v/>
      </c>
      <c r="K87" s="34" t="str">
        <f t="shared" si="17"/>
        <v/>
      </c>
      <c r="L87" s="26" t="str">
        <f t="shared" si="18"/>
        <v/>
      </c>
      <c r="M87" s="32"/>
      <c r="N87" s="190"/>
      <c r="O87" s="190"/>
      <c r="P87" s="190"/>
      <c r="Q87" s="190"/>
      <c r="R87" s="23"/>
    </row>
    <row r="88" spans="1:22">
      <c r="A88" s="27">
        <f t="shared" ca="1" si="19"/>
        <v>45936</v>
      </c>
      <c r="B88" s="20"/>
      <c r="C88" s="21"/>
      <c r="D88" s="20"/>
      <c r="E88" s="21"/>
      <c r="F88" s="22"/>
      <c r="G88" s="22"/>
      <c r="H88" s="34" t="str">
        <f t="shared" si="14"/>
        <v/>
      </c>
      <c r="I88" s="34" t="str">
        <f t="shared" si="15"/>
        <v/>
      </c>
      <c r="J88" s="34" t="str">
        <f t="shared" si="16"/>
        <v/>
      </c>
      <c r="K88" s="34" t="str">
        <f t="shared" si="17"/>
        <v/>
      </c>
      <c r="L88" s="26" t="str">
        <f t="shared" si="18"/>
        <v/>
      </c>
      <c r="M88" s="32"/>
      <c r="N88" s="190"/>
      <c r="O88" s="190"/>
      <c r="P88" s="190"/>
      <c r="Q88" s="190"/>
      <c r="R88" s="23"/>
    </row>
    <row r="89" spans="1:22">
      <c r="A89" s="27">
        <f t="shared" ca="1" si="19"/>
        <v>45937</v>
      </c>
      <c r="B89" s="20"/>
      <c r="C89" s="21"/>
      <c r="D89" s="20"/>
      <c r="E89" s="21"/>
      <c r="F89" s="22"/>
      <c r="G89" s="22"/>
      <c r="H89" s="34" t="str">
        <f t="shared" si="14"/>
        <v/>
      </c>
      <c r="I89" s="34" t="str">
        <f t="shared" si="15"/>
        <v/>
      </c>
      <c r="J89" s="34" t="str">
        <f t="shared" si="16"/>
        <v/>
      </c>
      <c r="K89" s="34" t="str">
        <f t="shared" si="17"/>
        <v/>
      </c>
      <c r="L89" s="26" t="str">
        <f t="shared" si="18"/>
        <v/>
      </c>
      <c r="M89" s="32"/>
      <c r="N89" s="190"/>
      <c r="O89" s="190"/>
      <c r="P89" s="190"/>
      <c r="Q89" s="190"/>
      <c r="R89" s="23"/>
    </row>
    <row r="90" spans="1:22">
      <c r="A90" s="27">
        <f t="shared" ca="1" si="19"/>
        <v>45938</v>
      </c>
      <c r="B90" s="20"/>
      <c r="C90" s="21"/>
      <c r="D90" s="20"/>
      <c r="E90" s="21"/>
      <c r="F90" s="22"/>
      <c r="G90" s="22"/>
      <c r="H90" s="34" t="str">
        <f t="shared" si="14"/>
        <v/>
      </c>
      <c r="I90" s="34" t="str">
        <f t="shared" si="15"/>
        <v/>
      </c>
      <c r="J90" s="34" t="str">
        <f t="shared" si="16"/>
        <v/>
      </c>
      <c r="K90" s="34" t="str">
        <f t="shared" si="17"/>
        <v/>
      </c>
      <c r="L90" s="26" t="str">
        <f t="shared" si="18"/>
        <v/>
      </c>
      <c r="M90" s="32"/>
      <c r="N90" s="190"/>
      <c r="O90" s="190"/>
      <c r="P90" s="190"/>
      <c r="Q90" s="190"/>
      <c r="R90" s="23"/>
    </row>
    <row r="91" spans="1:22">
      <c r="A91" s="27">
        <f t="shared" ca="1" si="19"/>
        <v>45939</v>
      </c>
      <c r="B91" s="20"/>
      <c r="C91" s="21"/>
      <c r="D91" s="20"/>
      <c r="E91" s="21"/>
      <c r="F91" s="22"/>
      <c r="G91" s="22"/>
      <c r="H91" s="34" t="str">
        <f t="shared" si="14"/>
        <v/>
      </c>
      <c r="I91" s="34" t="str">
        <f t="shared" si="15"/>
        <v/>
      </c>
      <c r="J91" s="34" t="str">
        <f t="shared" si="16"/>
        <v/>
      </c>
      <c r="K91" s="34" t="str">
        <f t="shared" si="17"/>
        <v/>
      </c>
      <c r="L91" s="26" t="str">
        <f t="shared" si="18"/>
        <v/>
      </c>
      <c r="M91" s="32"/>
      <c r="N91" s="190"/>
      <c r="O91" s="190"/>
      <c r="P91" s="190"/>
      <c r="Q91" s="190"/>
      <c r="R91" s="23"/>
    </row>
    <row r="92" spans="1:22">
      <c r="A92" s="27">
        <f t="shared" ca="1" si="19"/>
        <v>45940</v>
      </c>
      <c r="B92" s="20"/>
      <c r="C92" s="21"/>
      <c r="D92" s="20"/>
      <c r="E92" s="21"/>
      <c r="F92" s="22"/>
      <c r="G92" s="22"/>
      <c r="H92" s="34" t="str">
        <f t="shared" si="14"/>
        <v/>
      </c>
      <c r="I92" s="34" t="str">
        <f t="shared" si="15"/>
        <v/>
      </c>
      <c r="J92" s="34" t="str">
        <f t="shared" si="16"/>
        <v/>
      </c>
      <c r="K92" s="34" t="str">
        <f t="shared" si="17"/>
        <v/>
      </c>
      <c r="L92" s="26" t="str">
        <f t="shared" si="18"/>
        <v/>
      </c>
      <c r="M92" s="32"/>
      <c r="N92" s="190"/>
      <c r="O92" s="190"/>
      <c r="P92" s="190"/>
      <c r="Q92" s="190"/>
      <c r="R92" s="23"/>
    </row>
    <row r="93" spans="1:22">
      <c r="A93" s="27">
        <f t="shared" ca="1" si="19"/>
        <v>45941</v>
      </c>
      <c r="B93" s="20"/>
      <c r="C93" s="21"/>
      <c r="D93" s="20"/>
      <c r="E93" s="21"/>
      <c r="F93" s="22"/>
      <c r="G93" s="22"/>
      <c r="H93" s="34" t="str">
        <f t="shared" si="14"/>
        <v/>
      </c>
      <c r="I93" s="34" t="str">
        <f t="shared" si="15"/>
        <v/>
      </c>
      <c r="J93" s="34" t="str">
        <f t="shared" si="16"/>
        <v/>
      </c>
      <c r="K93" s="34" t="str">
        <f t="shared" si="17"/>
        <v/>
      </c>
      <c r="L93" s="26" t="str">
        <f t="shared" si="18"/>
        <v/>
      </c>
      <c r="M93" s="32"/>
      <c r="N93" s="190"/>
      <c r="O93" s="190"/>
      <c r="P93" s="190"/>
      <c r="Q93" s="190"/>
      <c r="R93" s="23"/>
    </row>
    <row r="94" spans="1:22">
      <c r="A94" s="27">
        <f t="shared" ca="1" si="19"/>
        <v>45942</v>
      </c>
      <c r="B94" s="20"/>
      <c r="C94" s="21"/>
      <c r="D94" s="20"/>
      <c r="E94" s="21"/>
      <c r="F94" s="22"/>
      <c r="G94" s="22"/>
      <c r="H94" s="34" t="str">
        <f t="shared" si="14"/>
        <v/>
      </c>
      <c r="I94" s="34" t="str">
        <f t="shared" si="15"/>
        <v/>
      </c>
      <c r="J94" s="34" t="str">
        <f t="shared" si="16"/>
        <v/>
      </c>
      <c r="K94" s="34" t="str">
        <f t="shared" si="17"/>
        <v/>
      </c>
      <c r="L94" s="26" t="str">
        <f t="shared" si="18"/>
        <v/>
      </c>
      <c r="M94" s="32"/>
      <c r="N94" s="190"/>
      <c r="O94" s="190"/>
      <c r="P94" s="190"/>
      <c r="Q94" s="190"/>
      <c r="R94" s="23"/>
    </row>
    <row r="95" spans="1:22">
      <c r="A95" s="27">
        <f t="shared" ca="1" si="19"/>
        <v>45943</v>
      </c>
      <c r="B95" s="20"/>
      <c r="C95" s="21"/>
      <c r="D95" s="20"/>
      <c r="E95" s="21"/>
      <c r="F95" s="22"/>
      <c r="G95" s="22"/>
      <c r="H95" s="34" t="str">
        <f t="shared" si="14"/>
        <v/>
      </c>
      <c r="I95" s="34" t="str">
        <f t="shared" si="15"/>
        <v/>
      </c>
      <c r="J95" s="34" t="str">
        <f t="shared" si="16"/>
        <v/>
      </c>
      <c r="K95" s="34" t="str">
        <f t="shared" si="17"/>
        <v/>
      </c>
      <c r="L95" s="26" t="str">
        <f t="shared" si="18"/>
        <v/>
      </c>
      <c r="M95" s="32"/>
      <c r="N95" s="190"/>
      <c r="O95" s="190"/>
      <c r="P95" s="190"/>
      <c r="Q95" s="190"/>
      <c r="R95" s="23"/>
    </row>
    <row r="96" spans="1:22">
      <c r="A96" s="27">
        <f t="shared" ca="1" si="19"/>
        <v>45944</v>
      </c>
      <c r="B96" s="20"/>
      <c r="C96" s="21"/>
      <c r="D96" s="20"/>
      <c r="E96" s="21"/>
      <c r="F96" s="22"/>
      <c r="G96" s="22"/>
      <c r="H96" s="34" t="str">
        <f t="shared" si="14"/>
        <v/>
      </c>
      <c r="I96" s="34" t="str">
        <f t="shared" si="15"/>
        <v/>
      </c>
      <c r="J96" s="34" t="str">
        <f t="shared" si="16"/>
        <v/>
      </c>
      <c r="K96" s="34" t="str">
        <f t="shared" si="17"/>
        <v/>
      </c>
      <c r="L96" s="26" t="str">
        <f t="shared" si="18"/>
        <v/>
      </c>
      <c r="M96" s="32"/>
      <c r="N96" s="190"/>
      <c r="O96" s="190"/>
      <c r="P96" s="190"/>
      <c r="Q96" s="190"/>
      <c r="R96" s="23"/>
    </row>
    <row r="97" spans="1:18">
      <c r="A97" s="27">
        <f t="shared" ca="1" si="19"/>
        <v>45945</v>
      </c>
      <c r="B97" s="20"/>
      <c r="C97" s="21"/>
      <c r="D97" s="20"/>
      <c r="E97" s="21"/>
      <c r="F97" s="22"/>
      <c r="G97" s="22"/>
      <c r="H97" s="34" t="str">
        <f t="shared" si="14"/>
        <v/>
      </c>
      <c r="I97" s="34" t="str">
        <f t="shared" si="15"/>
        <v/>
      </c>
      <c r="J97" s="34" t="str">
        <f t="shared" si="16"/>
        <v/>
      </c>
      <c r="K97" s="34" t="str">
        <f t="shared" si="17"/>
        <v/>
      </c>
      <c r="L97" s="26" t="str">
        <f t="shared" si="18"/>
        <v/>
      </c>
      <c r="M97" s="32"/>
      <c r="N97" s="190"/>
      <c r="O97" s="190"/>
      <c r="P97" s="190"/>
      <c r="Q97" s="190"/>
      <c r="R97" s="23"/>
    </row>
    <row r="98" spans="1:18">
      <c r="A98" s="27">
        <f t="shared" ca="1" si="19"/>
        <v>45946</v>
      </c>
      <c r="B98" s="20"/>
      <c r="C98" s="21"/>
      <c r="D98" s="20"/>
      <c r="E98" s="21"/>
      <c r="F98" s="22"/>
      <c r="G98" s="22"/>
      <c r="H98" s="34" t="str">
        <f t="shared" si="14"/>
        <v/>
      </c>
      <c r="I98" s="34" t="str">
        <f t="shared" si="15"/>
        <v/>
      </c>
      <c r="J98" s="34" t="str">
        <f t="shared" si="16"/>
        <v/>
      </c>
      <c r="K98" s="34" t="str">
        <f t="shared" si="17"/>
        <v/>
      </c>
      <c r="L98" s="26" t="str">
        <f t="shared" si="18"/>
        <v/>
      </c>
      <c r="M98" s="32"/>
      <c r="N98" s="190"/>
      <c r="O98" s="190"/>
      <c r="P98" s="190"/>
      <c r="Q98" s="190"/>
      <c r="R98" s="23"/>
    </row>
    <row r="99" spans="1:18">
      <c r="A99" s="27">
        <f t="shared" ca="1" si="19"/>
        <v>45947</v>
      </c>
      <c r="B99" s="20"/>
      <c r="C99" s="21"/>
      <c r="D99" s="20"/>
      <c r="E99" s="21"/>
      <c r="F99" s="22"/>
      <c r="G99" s="22"/>
      <c r="H99" s="34" t="str">
        <f t="shared" si="14"/>
        <v/>
      </c>
      <c r="I99" s="34" t="str">
        <f t="shared" si="15"/>
        <v/>
      </c>
      <c r="J99" s="34" t="str">
        <f t="shared" si="16"/>
        <v/>
      </c>
      <c r="K99" s="34" t="str">
        <f t="shared" si="17"/>
        <v/>
      </c>
      <c r="L99" s="26" t="str">
        <f t="shared" si="18"/>
        <v/>
      </c>
      <c r="M99" s="32"/>
      <c r="N99" s="190"/>
      <c r="O99" s="190"/>
      <c r="P99" s="190"/>
      <c r="Q99" s="190"/>
      <c r="R99" s="23"/>
    </row>
    <row r="100" spans="1:18">
      <c r="A100" s="27">
        <f t="shared" ca="1" si="19"/>
        <v>45948</v>
      </c>
      <c r="B100" s="20"/>
      <c r="C100" s="21"/>
      <c r="D100" s="20"/>
      <c r="E100" s="21"/>
      <c r="F100" s="22"/>
      <c r="G100" s="22"/>
      <c r="H100" s="34" t="str">
        <f t="shared" si="14"/>
        <v/>
      </c>
      <c r="I100" s="34" t="str">
        <f t="shared" si="15"/>
        <v/>
      </c>
      <c r="J100" s="34" t="str">
        <f t="shared" si="16"/>
        <v/>
      </c>
      <c r="K100" s="34" t="str">
        <f t="shared" si="17"/>
        <v/>
      </c>
      <c r="L100" s="26" t="str">
        <f t="shared" si="18"/>
        <v/>
      </c>
      <c r="M100" s="32"/>
      <c r="N100" s="190"/>
      <c r="O100" s="190"/>
      <c r="P100" s="190"/>
      <c r="Q100" s="190"/>
      <c r="R100" s="23"/>
    </row>
    <row r="101" spans="1:18">
      <c r="A101" s="27">
        <f t="shared" ca="1" si="19"/>
        <v>45949</v>
      </c>
      <c r="B101" s="20"/>
      <c r="C101" s="21"/>
      <c r="D101" s="20"/>
      <c r="E101" s="21"/>
      <c r="F101" s="22"/>
      <c r="G101" s="22"/>
      <c r="H101" s="34" t="str">
        <f t="shared" si="14"/>
        <v/>
      </c>
      <c r="I101" s="34" t="str">
        <f t="shared" si="15"/>
        <v/>
      </c>
      <c r="J101" s="34" t="str">
        <f t="shared" si="16"/>
        <v/>
      </c>
      <c r="K101" s="34" t="str">
        <f t="shared" si="17"/>
        <v/>
      </c>
      <c r="L101" s="26" t="str">
        <f t="shared" si="18"/>
        <v/>
      </c>
      <c r="M101" s="32"/>
      <c r="N101" s="190"/>
      <c r="O101" s="190"/>
      <c r="P101" s="190"/>
      <c r="Q101" s="190"/>
      <c r="R101" s="23"/>
    </row>
    <row r="102" spans="1:18">
      <c r="A102" s="27">
        <f t="shared" ca="1" si="19"/>
        <v>45950</v>
      </c>
      <c r="B102" s="20"/>
      <c r="C102" s="21"/>
      <c r="D102" s="20"/>
      <c r="E102" s="21"/>
      <c r="F102" s="22"/>
      <c r="G102" s="22"/>
      <c r="H102" s="34" t="str">
        <f t="shared" si="14"/>
        <v/>
      </c>
      <c r="I102" s="34" t="str">
        <f t="shared" si="15"/>
        <v/>
      </c>
      <c r="J102" s="34" t="str">
        <f t="shared" si="16"/>
        <v/>
      </c>
      <c r="K102" s="34" t="str">
        <f t="shared" si="17"/>
        <v/>
      </c>
      <c r="L102" s="26" t="str">
        <f t="shared" si="18"/>
        <v/>
      </c>
      <c r="M102" s="32"/>
      <c r="N102" s="190"/>
      <c r="O102" s="190"/>
      <c r="P102" s="190"/>
      <c r="Q102" s="190"/>
      <c r="R102" s="23"/>
    </row>
    <row r="103" spans="1:18">
      <c r="A103" s="27">
        <f t="shared" ca="1" si="19"/>
        <v>45951</v>
      </c>
      <c r="B103" s="20"/>
      <c r="C103" s="21"/>
      <c r="D103" s="20"/>
      <c r="E103" s="21"/>
      <c r="F103" s="22"/>
      <c r="G103" s="22"/>
      <c r="H103" s="34" t="str">
        <f t="shared" si="14"/>
        <v/>
      </c>
      <c r="I103" s="34" t="str">
        <f t="shared" si="15"/>
        <v/>
      </c>
      <c r="J103" s="34" t="str">
        <f t="shared" si="16"/>
        <v/>
      </c>
      <c r="K103" s="34" t="str">
        <f t="shared" si="17"/>
        <v/>
      </c>
      <c r="L103" s="26" t="str">
        <f t="shared" si="18"/>
        <v/>
      </c>
      <c r="M103" s="32"/>
      <c r="N103" s="190"/>
      <c r="O103" s="190"/>
      <c r="P103" s="190"/>
      <c r="Q103" s="190"/>
      <c r="R103" s="23"/>
    </row>
    <row r="104" spans="1:18">
      <c r="A104" s="27">
        <f t="shared" ca="1" si="19"/>
        <v>45952</v>
      </c>
      <c r="B104" s="20"/>
      <c r="C104" s="21"/>
      <c r="D104" s="20"/>
      <c r="E104" s="21"/>
      <c r="F104" s="22"/>
      <c r="G104" s="22"/>
      <c r="H104" s="34" t="str">
        <f t="shared" si="14"/>
        <v/>
      </c>
      <c r="I104" s="34" t="str">
        <f t="shared" si="15"/>
        <v/>
      </c>
      <c r="J104" s="34" t="str">
        <f t="shared" si="16"/>
        <v/>
      </c>
      <c r="K104" s="34" t="str">
        <f t="shared" si="17"/>
        <v/>
      </c>
      <c r="L104" s="26" t="str">
        <f t="shared" si="18"/>
        <v/>
      </c>
      <c r="M104" s="32"/>
      <c r="N104" s="190"/>
      <c r="O104" s="190"/>
      <c r="P104" s="190"/>
      <c r="Q104" s="190"/>
      <c r="R104" s="23"/>
    </row>
    <row r="105" spans="1:18">
      <c r="A105" s="27">
        <f t="shared" ca="1" si="19"/>
        <v>45953</v>
      </c>
      <c r="B105" s="20"/>
      <c r="C105" s="21"/>
      <c r="D105" s="20"/>
      <c r="E105" s="21"/>
      <c r="F105" s="22"/>
      <c r="G105" s="22"/>
      <c r="H105" s="34" t="str">
        <f t="shared" si="14"/>
        <v/>
      </c>
      <c r="I105" s="34" t="str">
        <f t="shared" si="15"/>
        <v/>
      </c>
      <c r="J105" s="34" t="str">
        <f t="shared" si="16"/>
        <v/>
      </c>
      <c r="K105" s="34" t="str">
        <f t="shared" si="17"/>
        <v/>
      </c>
      <c r="L105" s="26" t="str">
        <f t="shared" si="18"/>
        <v/>
      </c>
      <c r="M105" s="32"/>
      <c r="N105" s="190"/>
      <c r="O105" s="190"/>
      <c r="P105" s="190"/>
      <c r="Q105" s="190"/>
      <c r="R105" s="23"/>
    </row>
    <row r="106" spans="1:18">
      <c r="A106" s="27">
        <f t="shared" ca="1" si="19"/>
        <v>45954</v>
      </c>
      <c r="B106" s="20"/>
      <c r="C106" s="21"/>
      <c r="D106" s="20"/>
      <c r="E106" s="21"/>
      <c r="F106" s="22"/>
      <c r="G106" s="22"/>
      <c r="H106" s="34" t="str">
        <f t="shared" si="14"/>
        <v/>
      </c>
      <c r="I106" s="34" t="str">
        <f t="shared" si="15"/>
        <v/>
      </c>
      <c r="J106" s="34" t="str">
        <f t="shared" si="16"/>
        <v/>
      </c>
      <c r="K106" s="34" t="str">
        <f t="shared" si="17"/>
        <v/>
      </c>
      <c r="L106" s="26" t="str">
        <f t="shared" si="18"/>
        <v/>
      </c>
      <c r="M106" s="32"/>
      <c r="N106" s="190"/>
      <c r="O106" s="190"/>
      <c r="P106" s="190"/>
      <c r="Q106" s="190"/>
      <c r="R106" s="23"/>
    </row>
    <row r="107" spans="1:18">
      <c r="A107" s="27">
        <f t="shared" ca="1" si="19"/>
        <v>45955</v>
      </c>
      <c r="B107" s="20"/>
      <c r="C107" s="21"/>
      <c r="D107" s="20"/>
      <c r="E107" s="21"/>
      <c r="F107" s="22"/>
      <c r="G107" s="22"/>
      <c r="H107" s="34" t="str">
        <f t="shared" si="14"/>
        <v/>
      </c>
      <c r="I107" s="34" t="str">
        <f t="shared" si="15"/>
        <v/>
      </c>
      <c r="J107" s="34" t="str">
        <f t="shared" si="16"/>
        <v/>
      </c>
      <c r="K107" s="34" t="str">
        <f t="shared" si="17"/>
        <v/>
      </c>
      <c r="L107" s="26" t="str">
        <f t="shared" si="18"/>
        <v/>
      </c>
      <c r="M107" s="32"/>
      <c r="N107" s="190"/>
      <c r="O107" s="190"/>
      <c r="P107" s="190"/>
      <c r="Q107" s="190"/>
      <c r="R107" s="23"/>
    </row>
    <row r="108" spans="1:18">
      <c r="A108" s="27">
        <f t="shared" ca="1" si="19"/>
        <v>45956</v>
      </c>
      <c r="B108" s="20"/>
      <c r="C108" s="21"/>
      <c r="D108" s="20"/>
      <c r="E108" s="21"/>
      <c r="F108" s="22"/>
      <c r="G108" s="22"/>
      <c r="H108" s="34" t="str">
        <f t="shared" si="14"/>
        <v/>
      </c>
      <c r="I108" s="34" t="str">
        <f t="shared" si="15"/>
        <v/>
      </c>
      <c r="J108" s="34" t="str">
        <f t="shared" si="16"/>
        <v/>
      </c>
      <c r="K108" s="34" t="str">
        <f t="shared" si="17"/>
        <v/>
      </c>
      <c r="L108" s="26" t="str">
        <f t="shared" si="18"/>
        <v/>
      </c>
      <c r="M108" s="32"/>
      <c r="N108" s="190"/>
      <c r="O108" s="190"/>
      <c r="P108" s="190"/>
      <c r="Q108" s="190"/>
      <c r="R108" s="23"/>
    </row>
    <row r="109" spans="1:18">
      <c r="A109" s="27">
        <f t="shared" ca="1" si="19"/>
        <v>45957</v>
      </c>
      <c r="B109" s="20"/>
      <c r="C109" s="21"/>
      <c r="D109" s="20"/>
      <c r="E109" s="21"/>
      <c r="F109" s="22"/>
      <c r="G109" s="22"/>
      <c r="H109" s="34" t="str">
        <f t="shared" si="14"/>
        <v/>
      </c>
      <c r="I109" s="34" t="str">
        <f t="shared" si="15"/>
        <v/>
      </c>
      <c r="J109" s="34" t="str">
        <f t="shared" si="16"/>
        <v/>
      </c>
      <c r="K109" s="34" t="str">
        <f t="shared" si="17"/>
        <v/>
      </c>
      <c r="L109" s="26" t="str">
        <f t="shared" si="18"/>
        <v/>
      </c>
      <c r="M109" s="32"/>
      <c r="N109" s="190"/>
      <c r="O109" s="190"/>
      <c r="P109" s="190"/>
      <c r="Q109" s="190"/>
      <c r="R109" s="23"/>
    </row>
    <row r="110" spans="1:18">
      <c r="A110" s="27">
        <f t="shared" ca="1" si="19"/>
        <v>45958</v>
      </c>
      <c r="B110" s="20"/>
      <c r="C110" s="21"/>
      <c r="D110" s="20"/>
      <c r="E110" s="21"/>
      <c r="F110" s="22"/>
      <c r="G110" s="22"/>
      <c r="H110" s="34" t="str">
        <f t="shared" si="14"/>
        <v/>
      </c>
      <c r="I110" s="34" t="str">
        <f t="shared" si="15"/>
        <v/>
      </c>
      <c r="J110" s="34" t="str">
        <f t="shared" si="16"/>
        <v/>
      </c>
      <c r="K110" s="34" t="str">
        <f t="shared" si="17"/>
        <v/>
      </c>
      <c r="L110" s="26" t="str">
        <f t="shared" si="18"/>
        <v/>
      </c>
      <c r="M110" s="32"/>
      <c r="N110" s="190"/>
      <c r="O110" s="190"/>
      <c r="P110" s="190"/>
      <c r="Q110" s="190"/>
      <c r="R110" s="23"/>
    </row>
    <row r="111" spans="1:18">
      <c r="A111" s="27">
        <f t="shared" ca="1" si="19"/>
        <v>45959</v>
      </c>
      <c r="B111" s="20"/>
      <c r="C111" s="21"/>
      <c r="D111" s="20"/>
      <c r="E111" s="21"/>
      <c r="F111" s="22"/>
      <c r="G111" s="22"/>
      <c r="H111" s="34" t="str">
        <f t="shared" si="14"/>
        <v/>
      </c>
      <c r="I111" s="34" t="str">
        <f t="shared" si="15"/>
        <v/>
      </c>
      <c r="J111" s="34" t="str">
        <f t="shared" si="16"/>
        <v/>
      </c>
      <c r="K111" s="34" t="str">
        <f t="shared" si="17"/>
        <v/>
      </c>
      <c r="L111" s="26" t="str">
        <f t="shared" si="18"/>
        <v/>
      </c>
      <c r="M111" s="32"/>
      <c r="N111" s="190"/>
      <c r="O111" s="190"/>
      <c r="P111" s="190"/>
      <c r="Q111" s="190"/>
      <c r="R111" s="23"/>
    </row>
    <row r="112" spans="1:18">
      <c r="A112" s="27">
        <f t="shared" ca="1" si="19"/>
        <v>45960</v>
      </c>
      <c r="B112" s="20"/>
      <c r="C112" s="21"/>
      <c r="D112" s="20"/>
      <c r="E112" s="21"/>
      <c r="F112" s="22"/>
      <c r="G112" s="22"/>
      <c r="H112" s="34" t="str">
        <f t="shared" si="14"/>
        <v/>
      </c>
      <c r="I112" s="34" t="str">
        <f t="shared" si="15"/>
        <v/>
      </c>
      <c r="J112" s="34" t="str">
        <f t="shared" si="16"/>
        <v/>
      </c>
      <c r="K112" s="34" t="str">
        <f t="shared" si="17"/>
        <v/>
      </c>
      <c r="L112" s="26" t="str">
        <f t="shared" si="18"/>
        <v/>
      </c>
      <c r="M112" s="32"/>
      <c r="N112" s="190"/>
      <c r="O112" s="190"/>
      <c r="P112" s="190"/>
      <c r="Q112" s="190"/>
      <c r="R112" s="23"/>
    </row>
    <row r="113" spans="1:22">
      <c r="A113" s="27">
        <f t="shared" ca="1" si="19"/>
        <v>45961</v>
      </c>
      <c r="B113" s="20"/>
      <c r="C113" s="21"/>
      <c r="D113" s="20"/>
      <c r="E113" s="21"/>
      <c r="F113" s="22"/>
      <c r="G113" s="22"/>
      <c r="H113" s="34" t="str">
        <f t="shared" si="14"/>
        <v/>
      </c>
      <c r="I113" s="34" t="str">
        <f t="shared" si="15"/>
        <v/>
      </c>
      <c r="J113" s="34" t="str">
        <f t="shared" si="16"/>
        <v/>
      </c>
      <c r="K113" s="34" t="str">
        <f t="shared" si="17"/>
        <v/>
      </c>
      <c r="L113" s="26" t="str">
        <f>IF(AND($B113="",$D113=""),"",($C113-$B113-$F113)+($E113-$D113-$G113))</f>
        <v/>
      </c>
      <c r="M113" s="32"/>
      <c r="N113" s="190"/>
      <c r="O113" s="190"/>
      <c r="P113" s="190"/>
      <c r="Q113" s="190"/>
      <c r="R113" s="23"/>
    </row>
    <row r="114" spans="1:22">
      <c r="A114" s="5" t="s">
        <v>11</v>
      </c>
      <c r="B114" s="191"/>
      <c r="C114" s="192"/>
      <c r="D114" s="191"/>
      <c r="E114" s="192"/>
      <c r="F114" s="26" t="str">
        <f>IF(SUM($F83:$F113)=0,"",SUM($F83:$F113))</f>
        <v/>
      </c>
      <c r="G114" s="26" t="str">
        <f>IF(SUM($G83:$G113)=0,"",SUM($G83:$G113))</f>
        <v/>
      </c>
      <c r="H114" s="26" t="str">
        <f>IF(SUM(H83:H113)=0,"",SUM(H83:H113))</f>
        <v/>
      </c>
      <c r="I114" s="26" t="str">
        <f>IF(SUM(I83:I113)=0,"",SUM(I83:I113))</f>
        <v/>
      </c>
      <c r="J114" s="26" t="str">
        <f t="shared" ref="J114:K114" si="20">IF(SUM(J83:J113)=0,"",SUM(J83:J113))</f>
        <v/>
      </c>
      <c r="K114" s="26" t="str">
        <f t="shared" si="20"/>
        <v/>
      </c>
      <c r="L114" s="26" t="str">
        <f>IF(SUM($L83:$L113)=0,"",SUM($L83:$L113))</f>
        <v/>
      </c>
      <c r="M114" s="33"/>
      <c r="N114" s="193"/>
      <c r="O114" s="193"/>
      <c r="P114" s="193"/>
      <c r="Q114" s="193"/>
      <c r="R114" s="6"/>
    </row>
    <row r="116" spans="1:22" ht="27" customHeight="1">
      <c r="A116" s="194" t="s">
        <v>22</v>
      </c>
      <c r="B116" s="189" t="s">
        <v>103</v>
      </c>
      <c r="C116" s="189"/>
      <c r="D116" s="189"/>
      <c r="E116" s="189"/>
      <c r="F116" s="189" t="s">
        <v>23</v>
      </c>
      <c r="G116" s="189"/>
      <c r="H116" s="189" t="s">
        <v>88</v>
      </c>
      <c r="I116" s="189"/>
      <c r="J116" s="189"/>
      <c r="K116" s="189"/>
      <c r="L116" s="189" t="s">
        <v>87</v>
      </c>
      <c r="M116" s="195" t="s">
        <v>96</v>
      </c>
      <c r="N116" s="194" t="s">
        <v>25</v>
      </c>
      <c r="O116" s="194"/>
      <c r="P116" s="194"/>
      <c r="Q116" s="194"/>
      <c r="R116" s="189" t="s">
        <v>100</v>
      </c>
    </row>
    <row r="117" spans="1:22" ht="14.25" customHeight="1">
      <c r="A117" s="194"/>
      <c r="B117" s="189" t="s">
        <v>82</v>
      </c>
      <c r="C117" s="189"/>
      <c r="D117" s="189" t="s">
        <v>84</v>
      </c>
      <c r="E117" s="189"/>
      <c r="F117" s="189"/>
      <c r="G117" s="189"/>
      <c r="H117" s="189" t="s">
        <v>90</v>
      </c>
      <c r="I117" s="189"/>
      <c r="J117" s="189" t="s">
        <v>89</v>
      </c>
      <c r="K117" s="189"/>
      <c r="L117" s="189"/>
      <c r="M117" s="196"/>
      <c r="N117" s="194"/>
      <c r="O117" s="194"/>
      <c r="P117" s="194"/>
      <c r="Q117" s="194"/>
      <c r="R117" s="189"/>
    </row>
    <row r="118" spans="1:22">
      <c r="A118" s="194"/>
      <c r="B118" s="43" t="s">
        <v>26</v>
      </c>
      <c r="C118" s="43" t="s">
        <v>27</v>
      </c>
      <c r="D118" s="43" t="s">
        <v>26</v>
      </c>
      <c r="E118" s="43" t="s">
        <v>27</v>
      </c>
      <c r="F118" s="44" t="s">
        <v>85</v>
      </c>
      <c r="G118" s="44" t="s">
        <v>86</v>
      </c>
      <c r="H118" s="44" t="s">
        <v>81</v>
      </c>
      <c r="I118" s="44" t="s">
        <v>83</v>
      </c>
      <c r="J118" s="44" t="s">
        <v>81</v>
      </c>
      <c r="K118" s="44" t="s">
        <v>95</v>
      </c>
      <c r="L118" s="189"/>
      <c r="M118" s="197"/>
      <c r="N118" s="194"/>
      <c r="O118" s="194"/>
      <c r="P118" s="194"/>
      <c r="Q118" s="194"/>
      <c r="R118" s="194"/>
    </row>
    <row r="119" spans="1:22">
      <c r="A119" s="27" cm="1">
        <f t="array" aca="1" ref="A119" ca="1">DATE("2025","8"+3,IFERROR(INDIRECT(T1),"1"))</f>
        <v>45962</v>
      </c>
      <c r="B119" s="20"/>
      <c r="C119" s="21"/>
      <c r="D119" s="20"/>
      <c r="E119" s="21"/>
      <c r="F119" s="22"/>
      <c r="G119" s="22"/>
      <c r="H119" s="34" t="str">
        <f>IF(OR(B119="",LEFT(M119,1)="✓"),"",C119-B119-F119)</f>
        <v/>
      </c>
      <c r="I119" s="34" t="str">
        <f>IF(OR(D119="",LEFT(M119,1)="✓"),"",E119-D119-G119)</f>
        <v/>
      </c>
      <c r="J119" s="34" t="str">
        <f>IF(AND(B119&lt;&gt;"",M119="✓所定"),C119-B119-F119,"")</f>
        <v/>
      </c>
      <c r="K119" s="34" t="str">
        <f>IF(AND(B119&lt;&gt;"",M119="✓法定"),C119-B119-F119,"")</f>
        <v/>
      </c>
      <c r="L119" s="26" t="str">
        <f>IF(AND($B119="",$D119=""),"",($C119-$B119-$F119)+($E119-$D119-$G119))</f>
        <v/>
      </c>
      <c r="M119" s="32"/>
      <c r="N119" s="198"/>
      <c r="O119" s="199"/>
      <c r="P119" s="199"/>
      <c r="Q119" s="200"/>
      <c r="R119" s="23"/>
      <c r="V119" s="1" t="s">
        <v>171</v>
      </c>
    </row>
    <row r="120" spans="1:22">
      <c r="A120" s="27">
        <f ca="1">A119+1</f>
        <v>45963</v>
      </c>
      <c r="B120" s="20"/>
      <c r="C120" s="21"/>
      <c r="D120" s="20"/>
      <c r="E120" s="21"/>
      <c r="F120" s="22"/>
      <c r="G120" s="22"/>
      <c r="H120" s="34" t="str">
        <f t="shared" ref="H120:H149" si="21">IF(OR(B120="",LEFT(M120,1)="✓"),"",C120-B120-F120)</f>
        <v/>
      </c>
      <c r="I120" s="34" t="str">
        <f t="shared" ref="I120:I149" si="22">IF(OR(D120="",LEFT(M120,1)="✓"),"",E120-D120-G120)</f>
        <v/>
      </c>
      <c r="J120" s="34" t="str">
        <f t="shared" ref="J120:J149" si="23">IF(AND(B120&lt;&gt;"",M120="✓所定"),C120-B120-F120,"")</f>
        <v/>
      </c>
      <c r="K120" s="34" t="str">
        <f t="shared" ref="K120:K149" si="24">IF(AND(B120&lt;&gt;"",M120="✓法定"),C120-B120-F120,"")</f>
        <v/>
      </c>
      <c r="L120" s="26" t="str">
        <f t="shared" ref="L120:L147" si="25">IF(AND($B120="",$D120=""),"",($C120-$B120-$F120)+($E120-$D120-$G120))</f>
        <v/>
      </c>
      <c r="M120" s="32"/>
      <c r="N120" s="190"/>
      <c r="O120" s="190"/>
      <c r="P120" s="190"/>
      <c r="Q120" s="190"/>
      <c r="R120" s="23"/>
      <c r="V120" s="1" t="s">
        <v>172</v>
      </c>
    </row>
    <row r="121" spans="1:22">
      <c r="A121" s="27">
        <f t="shared" ref="A121:A149" ca="1" si="26">A120+1</f>
        <v>45964</v>
      </c>
      <c r="B121" s="20"/>
      <c r="C121" s="21"/>
      <c r="D121" s="20"/>
      <c r="E121" s="21"/>
      <c r="F121" s="22"/>
      <c r="G121" s="22"/>
      <c r="H121" s="34" t="str">
        <f t="shared" si="21"/>
        <v/>
      </c>
      <c r="I121" s="34" t="str">
        <f t="shared" si="22"/>
        <v/>
      </c>
      <c r="J121" s="34" t="str">
        <f t="shared" si="23"/>
        <v/>
      </c>
      <c r="K121" s="34" t="str">
        <f t="shared" si="24"/>
        <v/>
      </c>
      <c r="L121" s="26" t="str">
        <f t="shared" si="25"/>
        <v/>
      </c>
      <c r="M121" s="32"/>
      <c r="N121" s="190"/>
      <c r="O121" s="190"/>
      <c r="P121" s="190"/>
      <c r="Q121" s="190"/>
      <c r="R121" s="23"/>
    </row>
    <row r="122" spans="1:22">
      <c r="A122" s="27">
        <f t="shared" ca="1" si="26"/>
        <v>45965</v>
      </c>
      <c r="B122" s="20"/>
      <c r="C122" s="21"/>
      <c r="D122" s="20"/>
      <c r="E122" s="21"/>
      <c r="F122" s="22"/>
      <c r="G122" s="22"/>
      <c r="H122" s="34" t="str">
        <f t="shared" si="21"/>
        <v/>
      </c>
      <c r="I122" s="34" t="str">
        <f t="shared" si="22"/>
        <v/>
      </c>
      <c r="J122" s="34" t="str">
        <f t="shared" si="23"/>
        <v/>
      </c>
      <c r="K122" s="34" t="str">
        <f t="shared" si="24"/>
        <v/>
      </c>
      <c r="L122" s="26" t="str">
        <f t="shared" si="25"/>
        <v/>
      </c>
      <c r="M122" s="32"/>
      <c r="N122" s="190"/>
      <c r="O122" s="190"/>
      <c r="P122" s="190"/>
      <c r="Q122" s="190"/>
      <c r="R122" s="23"/>
    </row>
    <row r="123" spans="1:22">
      <c r="A123" s="27">
        <f t="shared" ca="1" si="26"/>
        <v>45966</v>
      </c>
      <c r="B123" s="20"/>
      <c r="C123" s="21"/>
      <c r="D123" s="20"/>
      <c r="E123" s="21"/>
      <c r="F123" s="22"/>
      <c r="G123" s="22"/>
      <c r="H123" s="34" t="str">
        <f t="shared" si="21"/>
        <v/>
      </c>
      <c r="I123" s="34" t="str">
        <f t="shared" si="22"/>
        <v/>
      </c>
      <c r="J123" s="34" t="str">
        <f t="shared" si="23"/>
        <v/>
      </c>
      <c r="K123" s="34" t="str">
        <f t="shared" si="24"/>
        <v/>
      </c>
      <c r="L123" s="26" t="str">
        <f t="shared" si="25"/>
        <v/>
      </c>
      <c r="M123" s="32"/>
      <c r="N123" s="190"/>
      <c r="O123" s="190"/>
      <c r="P123" s="190"/>
      <c r="Q123" s="190"/>
      <c r="R123" s="23"/>
    </row>
    <row r="124" spans="1:22">
      <c r="A124" s="27">
        <f t="shared" ca="1" si="26"/>
        <v>45967</v>
      </c>
      <c r="B124" s="20"/>
      <c r="C124" s="21"/>
      <c r="D124" s="20"/>
      <c r="E124" s="21"/>
      <c r="F124" s="22"/>
      <c r="G124" s="22"/>
      <c r="H124" s="34" t="str">
        <f t="shared" si="21"/>
        <v/>
      </c>
      <c r="I124" s="34" t="str">
        <f t="shared" si="22"/>
        <v/>
      </c>
      <c r="J124" s="34" t="str">
        <f t="shared" si="23"/>
        <v/>
      </c>
      <c r="K124" s="34" t="str">
        <f t="shared" si="24"/>
        <v/>
      </c>
      <c r="L124" s="26" t="str">
        <f t="shared" si="25"/>
        <v/>
      </c>
      <c r="M124" s="32"/>
      <c r="N124" s="190"/>
      <c r="O124" s="190"/>
      <c r="P124" s="190"/>
      <c r="Q124" s="190"/>
      <c r="R124" s="23"/>
    </row>
    <row r="125" spans="1:22">
      <c r="A125" s="27">
        <f t="shared" ca="1" si="26"/>
        <v>45968</v>
      </c>
      <c r="B125" s="20"/>
      <c r="C125" s="21"/>
      <c r="D125" s="20"/>
      <c r="E125" s="21"/>
      <c r="F125" s="22"/>
      <c r="G125" s="22"/>
      <c r="H125" s="34" t="str">
        <f t="shared" si="21"/>
        <v/>
      </c>
      <c r="I125" s="34" t="str">
        <f t="shared" si="22"/>
        <v/>
      </c>
      <c r="J125" s="34" t="str">
        <f t="shared" si="23"/>
        <v/>
      </c>
      <c r="K125" s="34" t="str">
        <f t="shared" si="24"/>
        <v/>
      </c>
      <c r="L125" s="26" t="str">
        <f t="shared" si="25"/>
        <v/>
      </c>
      <c r="M125" s="32"/>
      <c r="N125" s="190"/>
      <c r="O125" s="190"/>
      <c r="P125" s="190"/>
      <c r="Q125" s="190"/>
      <c r="R125" s="23"/>
    </row>
    <row r="126" spans="1:22">
      <c r="A126" s="27">
        <f t="shared" ca="1" si="26"/>
        <v>45969</v>
      </c>
      <c r="B126" s="20"/>
      <c r="C126" s="21"/>
      <c r="D126" s="20"/>
      <c r="E126" s="21"/>
      <c r="F126" s="22"/>
      <c r="G126" s="22"/>
      <c r="H126" s="34" t="str">
        <f t="shared" si="21"/>
        <v/>
      </c>
      <c r="I126" s="34" t="str">
        <f t="shared" si="22"/>
        <v/>
      </c>
      <c r="J126" s="34" t="str">
        <f t="shared" si="23"/>
        <v/>
      </c>
      <c r="K126" s="34" t="str">
        <f t="shared" si="24"/>
        <v/>
      </c>
      <c r="L126" s="26" t="str">
        <f t="shared" si="25"/>
        <v/>
      </c>
      <c r="M126" s="32"/>
      <c r="N126" s="190"/>
      <c r="O126" s="190"/>
      <c r="P126" s="190"/>
      <c r="Q126" s="190"/>
      <c r="R126" s="23"/>
    </row>
    <row r="127" spans="1:22">
      <c r="A127" s="27">
        <f t="shared" ca="1" si="26"/>
        <v>45970</v>
      </c>
      <c r="B127" s="20"/>
      <c r="C127" s="21"/>
      <c r="D127" s="20"/>
      <c r="E127" s="21"/>
      <c r="F127" s="22"/>
      <c r="G127" s="22"/>
      <c r="H127" s="34" t="str">
        <f t="shared" si="21"/>
        <v/>
      </c>
      <c r="I127" s="34" t="str">
        <f t="shared" si="22"/>
        <v/>
      </c>
      <c r="J127" s="34" t="str">
        <f t="shared" si="23"/>
        <v/>
      </c>
      <c r="K127" s="34" t="str">
        <f t="shared" si="24"/>
        <v/>
      </c>
      <c r="L127" s="26" t="str">
        <f t="shared" si="25"/>
        <v/>
      </c>
      <c r="M127" s="32"/>
      <c r="N127" s="190"/>
      <c r="O127" s="190"/>
      <c r="P127" s="190"/>
      <c r="Q127" s="190"/>
      <c r="R127" s="23"/>
    </row>
    <row r="128" spans="1:22">
      <c r="A128" s="27">
        <f t="shared" ca="1" si="26"/>
        <v>45971</v>
      </c>
      <c r="B128" s="20"/>
      <c r="C128" s="21"/>
      <c r="D128" s="20"/>
      <c r="E128" s="21"/>
      <c r="F128" s="22"/>
      <c r="G128" s="22"/>
      <c r="H128" s="34" t="str">
        <f t="shared" si="21"/>
        <v/>
      </c>
      <c r="I128" s="34" t="str">
        <f t="shared" si="22"/>
        <v/>
      </c>
      <c r="J128" s="34" t="str">
        <f t="shared" si="23"/>
        <v/>
      </c>
      <c r="K128" s="34" t="str">
        <f t="shared" si="24"/>
        <v/>
      </c>
      <c r="L128" s="26" t="str">
        <f t="shared" si="25"/>
        <v/>
      </c>
      <c r="M128" s="32"/>
      <c r="N128" s="190"/>
      <c r="O128" s="190"/>
      <c r="P128" s="190"/>
      <c r="Q128" s="190"/>
      <c r="R128" s="23"/>
    </row>
    <row r="129" spans="1:18">
      <c r="A129" s="27">
        <f t="shared" ca="1" si="26"/>
        <v>45972</v>
      </c>
      <c r="B129" s="20"/>
      <c r="C129" s="21"/>
      <c r="D129" s="20"/>
      <c r="E129" s="21"/>
      <c r="F129" s="22"/>
      <c r="G129" s="22"/>
      <c r="H129" s="34" t="str">
        <f t="shared" si="21"/>
        <v/>
      </c>
      <c r="I129" s="34" t="str">
        <f t="shared" si="22"/>
        <v/>
      </c>
      <c r="J129" s="34" t="str">
        <f t="shared" si="23"/>
        <v/>
      </c>
      <c r="K129" s="34" t="str">
        <f t="shared" si="24"/>
        <v/>
      </c>
      <c r="L129" s="26" t="str">
        <f t="shared" si="25"/>
        <v/>
      </c>
      <c r="M129" s="32"/>
      <c r="N129" s="190"/>
      <c r="O129" s="190"/>
      <c r="P129" s="190"/>
      <c r="Q129" s="190"/>
      <c r="R129" s="23"/>
    </row>
    <row r="130" spans="1:18">
      <c r="A130" s="27">
        <f t="shared" ca="1" si="26"/>
        <v>45973</v>
      </c>
      <c r="B130" s="20"/>
      <c r="C130" s="21"/>
      <c r="D130" s="20"/>
      <c r="E130" s="21"/>
      <c r="F130" s="22"/>
      <c r="G130" s="22"/>
      <c r="H130" s="34" t="str">
        <f t="shared" si="21"/>
        <v/>
      </c>
      <c r="I130" s="34" t="str">
        <f t="shared" si="22"/>
        <v/>
      </c>
      <c r="J130" s="34" t="str">
        <f t="shared" si="23"/>
        <v/>
      </c>
      <c r="K130" s="34" t="str">
        <f t="shared" si="24"/>
        <v/>
      </c>
      <c r="L130" s="26" t="str">
        <f t="shared" si="25"/>
        <v/>
      </c>
      <c r="M130" s="32"/>
      <c r="N130" s="190"/>
      <c r="O130" s="190"/>
      <c r="P130" s="190"/>
      <c r="Q130" s="190"/>
      <c r="R130" s="23"/>
    </row>
    <row r="131" spans="1:18">
      <c r="A131" s="27">
        <f t="shared" ca="1" si="26"/>
        <v>45974</v>
      </c>
      <c r="B131" s="20"/>
      <c r="C131" s="21"/>
      <c r="D131" s="20"/>
      <c r="E131" s="21"/>
      <c r="F131" s="22"/>
      <c r="G131" s="22"/>
      <c r="H131" s="34" t="str">
        <f t="shared" si="21"/>
        <v/>
      </c>
      <c r="I131" s="34" t="str">
        <f t="shared" si="22"/>
        <v/>
      </c>
      <c r="J131" s="34" t="str">
        <f t="shared" si="23"/>
        <v/>
      </c>
      <c r="K131" s="34" t="str">
        <f t="shared" si="24"/>
        <v/>
      </c>
      <c r="L131" s="26" t="str">
        <f t="shared" si="25"/>
        <v/>
      </c>
      <c r="M131" s="32"/>
      <c r="N131" s="190"/>
      <c r="O131" s="190"/>
      <c r="P131" s="190"/>
      <c r="Q131" s="190"/>
      <c r="R131" s="23"/>
    </row>
    <row r="132" spans="1:18">
      <c r="A132" s="27">
        <f t="shared" ca="1" si="26"/>
        <v>45975</v>
      </c>
      <c r="B132" s="20"/>
      <c r="C132" s="21"/>
      <c r="D132" s="20"/>
      <c r="E132" s="21"/>
      <c r="F132" s="22"/>
      <c r="G132" s="22"/>
      <c r="H132" s="34" t="str">
        <f t="shared" si="21"/>
        <v/>
      </c>
      <c r="I132" s="34" t="str">
        <f t="shared" si="22"/>
        <v/>
      </c>
      <c r="J132" s="34" t="str">
        <f t="shared" si="23"/>
        <v/>
      </c>
      <c r="K132" s="34" t="str">
        <f t="shared" si="24"/>
        <v/>
      </c>
      <c r="L132" s="26" t="str">
        <f t="shared" si="25"/>
        <v/>
      </c>
      <c r="M132" s="32"/>
      <c r="N132" s="190"/>
      <c r="O132" s="190"/>
      <c r="P132" s="190"/>
      <c r="Q132" s="190"/>
      <c r="R132" s="23"/>
    </row>
    <row r="133" spans="1:18">
      <c r="A133" s="27">
        <f t="shared" ca="1" si="26"/>
        <v>45976</v>
      </c>
      <c r="B133" s="20"/>
      <c r="C133" s="21"/>
      <c r="D133" s="20"/>
      <c r="E133" s="21"/>
      <c r="F133" s="22"/>
      <c r="G133" s="22"/>
      <c r="H133" s="34" t="str">
        <f t="shared" si="21"/>
        <v/>
      </c>
      <c r="I133" s="34" t="str">
        <f t="shared" si="22"/>
        <v/>
      </c>
      <c r="J133" s="34" t="str">
        <f t="shared" si="23"/>
        <v/>
      </c>
      <c r="K133" s="34" t="str">
        <f t="shared" si="24"/>
        <v/>
      </c>
      <c r="L133" s="26" t="str">
        <f t="shared" si="25"/>
        <v/>
      </c>
      <c r="M133" s="32"/>
      <c r="N133" s="190"/>
      <c r="O133" s="190"/>
      <c r="P133" s="190"/>
      <c r="Q133" s="190"/>
      <c r="R133" s="23"/>
    </row>
    <row r="134" spans="1:18">
      <c r="A134" s="27">
        <f t="shared" ca="1" si="26"/>
        <v>45977</v>
      </c>
      <c r="B134" s="20"/>
      <c r="C134" s="21"/>
      <c r="D134" s="20"/>
      <c r="E134" s="21"/>
      <c r="F134" s="22"/>
      <c r="G134" s="22"/>
      <c r="H134" s="34" t="str">
        <f t="shared" si="21"/>
        <v/>
      </c>
      <c r="I134" s="34" t="str">
        <f t="shared" si="22"/>
        <v/>
      </c>
      <c r="J134" s="34" t="str">
        <f t="shared" si="23"/>
        <v/>
      </c>
      <c r="K134" s="34" t="str">
        <f t="shared" si="24"/>
        <v/>
      </c>
      <c r="L134" s="26" t="str">
        <f t="shared" si="25"/>
        <v/>
      </c>
      <c r="M134" s="32"/>
      <c r="N134" s="190"/>
      <c r="O134" s="190"/>
      <c r="P134" s="190"/>
      <c r="Q134" s="190"/>
      <c r="R134" s="23"/>
    </row>
    <row r="135" spans="1:18">
      <c r="A135" s="27">
        <f t="shared" ca="1" si="26"/>
        <v>45978</v>
      </c>
      <c r="B135" s="20"/>
      <c r="C135" s="21"/>
      <c r="D135" s="20"/>
      <c r="E135" s="21"/>
      <c r="F135" s="22"/>
      <c r="G135" s="22"/>
      <c r="H135" s="34" t="str">
        <f t="shared" si="21"/>
        <v/>
      </c>
      <c r="I135" s="34" t="str">
        <f t="shared" si="22"/>
        <v/>
      </c>
      <c r="J135" s="34" t="str">
        <f t="shared" si="23"/>
        <v/>
      </c>
      <c r="K135" s="34" t="str">
        <f t="shared" si="24"/>
        <v/>
      </c>
      <c r="L135" s="26" t="str">
        <f t="shared" si="25"/>
        <v/>
      </c>
      <c r="M135" s="32"/>
      <c r="N135" s="190"/>
      <c r="O135" s="190"/>
      <c r="P135" s="190"/>
      <c r="Q135" s="190"/>
      <c r="R135" s="23"/>
    </row>
    <row r="136" spans="1:18">
      <c r="A136" s="27">
        <f t="shared" ca="1" si="26"/>
        <v>45979</v>
      </c>
      <c r="B136" s="20"/>
      <c r="C136" s="21"/>
      <c r="D136" s="20"/>
      <c r="E136" s="21"/>
      <c r="F136" s="22"/>
      <c r="G136" s="22"/>
      <c r="H136" s="34" t="str">
        <f t="shared" si="21"/>
        <v/>
      </c>
      <c r="I136" s="34" t="str">
        <f t="shared" si="22"/>
        <v/>
      </c>
      <c r="J136" s="34" t="str">
        <f t="shared" si="23"/>
        <v/>
      </c>
      <c r="K136" s="34" t="str">
        <f t="shared" si="24"/>
        <v/>
      </c>
      <c r="L136" s="26" t="str">
        <f t="shared" si="25"/>
        <v/>
      </c>
      <c r="M136" s="32"/>
      <c r="N136" s="190"/>
      <c r="O136" s="190"/>
      <c r="P136" s="190"/>
      <c r="Q136" s="190"/>
      <c r="R136" s="23"/>
    </row>
    <row r="137" spans="1:18">
      <c r="A137" s="27">
        <f t="shared" ca="1" si="26"/>
        <v>45980</v>
      </c>
      <c r="B137" s="20"/>
      <c r="C137" s="21"/>
      <c r="D137" s="20"/>
      <c r="E137" s="21"/>
      <c r="F137" s="22"/>
      <c r="G137" s="22"/>
      <c r="H137" s="34" t="str">
        <f t="shared" si="21"/>
        <v/>
      </c>
      <c r="I137" s="34" t="str">
        <f t="shared" si="22"/>
        <v/>
      </c>
      <c r="J137" s="34" t="str">
        <f t="shared" si="23"/>
        <v/>
      </c>
      <c r="K137" s="34" t="str">
        <f t="shared" si="24"/>
        <v/>
      </c>
      <c r="L137" s="26" t="str">
        <f t="shared" si="25"/>
        <v/>
      </c>
      <c r="M137" s="32"/>
      <c r="N137" s="190"/>
      <c r="O137" s="190"/>
      <c r="P137" s="190"/>
      <c r="Q137" s="190"/>
      <c r="R137" s="23"/>
    </row>
    <row r="138" spans="1:18">
      <c r="A138" s="27">
        <f t="shared" ca="1" si="26"/>
        <v>45981</v>
      </c>
      <c r="B138" s="20"/>
      <c r="C138" s="21"/>
      <c r="D138" s="20"/>
      <c r="E138" s="21"/>
      <c r="F138" s="22"/>
      <c r="G138" s="22"/>
      <c r="H138" s="34" t="str">
        <f t="shared" si="21"/>
        <v/>
      </c>
      <c r="I138" s="34" t="str">
        <f t="shared" si="22"/>
        <v/>
      </c>
      <c r="J138" s="34" t="str">
        <f t="shared" si="23"/>
        <v/>
      </c>
      <c r="K138" s="34" t="str">
        <f t="shared" si="24"/>
        <v/>
      </c>
      <c r="L138" s="26" t="str">
        <f t="shared" si="25"/>
        <v/>
      </c>
      <c r="M138" s="32"/>
      <c r="N138" s="190"/>
      <c r="O138" s="190"/>
      <c r="P138" s="190"/>
      <c r="Q138" s="190"/>
      <c r="R138" s="23"/>
    </row>
    <row r="139" spans="1:18">
      <c r="A139" s="27">
        <f t="shared" ca="1" si="26"/>
        <v>45982</v>
      </c>
      <c r="B139" s="20"/>
      <c r="C139" s="21"/>
      <c r="D139" s="20"/>
      <c r="E139" s="21"/>
      <c r="F139" s="22"/>
      <c r="G139" s="22"/>
      <c r="H139" s="34" t="str">
        <f t="shared" si="21"/>
        <v/>
      </c>
      <c r="I139" s="34" t="str">
        <f t="shared" si="22"/>
        <v/>
      </c>
      <c r="J139" s="34" t="str">
        <f t="shared" si="23"/>
        <v/>
      </c>
      <c r="K139" s="34" t="str">
        <f t="shared" si="24"/>
        <v/>
      </c>
      <c r="L139" s="26" t="str">
        <f t="shared" si="25"/>
        <v/>
      </c>
      <c r="M139" s="32"/>
      <c r="N139" s="190"/>
      <c r="O139" s="190"/>
      <c r="P139" s="190"/>
      <c r="Q139" s="190"/>
      <c r="R139" s="23"/>
    </row>
    <row r="140" spans="1:18">
      <c r="A140" s="27">
        <f t="shared" ca="1" si="26"/>
        <v>45983</v>
      </c>
      <c r="B140" s="20"/>
      <c r="C140" s="21"/>
      <c r="D140" s="20"/>
      <c r="E140" s="21"/>
      <c r="F140" s="22"/>
      <c r="G140" s="22"/>
      <c r="H140" s="34" t="str">
        <f t="shared" si="21"/>
        <v/>
      </c>
      <c r="I140" s="34" t="str">
        <f t="shared" si="22"/>
        <v/>
      </c>
      <c r="J140" s="34" t="str">
        <f t="shared" si="23"/>
        <v/>
      </c>
      <c r="K140" s="34" t="str">
        <f t="shared" si="24"/>
        <v/>
      </c>
      <c r="L140" s="26" t="str">
        <f t="shared" si="25"/>
        <v/>
      </c>
      <c r="M140" s="32"/>
      <c r="N140" s="190"/>
      <c r="O140" s="190"/>
      <c r="P140" s="190"/>
      <c r="Q140" s="190"/>
      <c r="R140" s="23"/>
    </row>
    <row r="141" spans="1:18">
      <c r="A141" s="27">
        <f t="shared" ca="1" si="26"/>
        <v>45984</v>
      </c>
      <c r="B141" s="20"/>
      <c r="C141" s="21"/>
      <c r="D141" s="20"/>
      <c r="E141" s="21"/>
      <c r="F141" s="22"/>
      <c r="G141" s="22"/>
      <c r="H141" s="34" t="str">
        <f t="shared" si="21"/>
        <v/>
      </c>
      <c r="I141" s="34" t="str">
        <f t="shared" si="22"/>
        <v/>
      </c>
      <c r="J141" s="34" t="str">
        <f t="shared" si="23"/>
        <v/>
      </c>
      <c r="K141" s="34" t="str">
        <f t="shared" si="24"/>
        <v/>
      </c>
      <c r="L141" s="26" t="str">
        <f t="shared" si="25"/>
        <v/>
      </c>
      <c r="M141" s="32"/>
      <c r="N141" s="190"/>
      <c r="O141" s="190"/>
      <c r="P141" s="190"/>
      <c r="Q141" s="190"/>
      <c r="R141" s="23"/>
    </row>
    <row r="142" spans="1:18">
      <c r="A142" s="27">
        <f t="shared" ca="1" si="26"/>
        <v>45985</v>
      </c>
      <c r="B142" s="20"/>
      <c r="C142" s="21"/>
      <c r="D142" s="20"/>
      <c r="E142" s="21"/>
      <c r="F142" s="22"/>
      <c r="G142" s="22"/>
      <c r="H142" s="34" t="str">
        <f t="shared" si="21"/>
        <v/>
      </c>
      <c r="I142" s="34" t="str">
        <f t="shared" si="22"/>
        <v/>
      </c>
      <c r="J142" s="34" t="str">
        <f t="shared" si="23"/>
        <v/>
      </c>
      <c r="K142" s="34" t="str">
        <f t="shared" si="24"/>
        <v/>
      </c>
      <c r="L142" s="26" t="str">
        <f t="shared" si="25"/>
        <v/>
      </c>
      <c r="M142" s="32"/>
      <c r="N142" s="190"/>
      <c r="O142" s="190"/>
      <c r="P142" s="190"/>
      <c r="Q142" s="190"/>
      <c r="R142" s="23"/>
    </row>
    <row r="143" spans="1:18">
      <c r="A143" s="27">
        <f t="shared" ca="1" si="26"/>
        <v>45986</v>
      </c>
      <c r="B143" s="20"/>
      <c r="C143" s="21"/>
      <c r="D143" s="20"/>
      <c r="E143" s="21"/>
      <c r="F143" s="22"/>
      <c r="G143" s="22"/>
      <c r="H143" s="34" t="str">
        <f t="shared" si="21"/>
        <v/>
      </c>
      <c r="I143" s="34" t="str">
        <f t="shared" si="22"/>
        <v/>
      </c>
      <c r="J143" s="34" t="str">
        <f t="shared" si="23"/>
        <v/>
      </c>
      <c r="K143" s="34" t="str">
        <f t="shared" si="24"/>
        <v/>
      </c>
      <c r="L143" s="26" t="str">
        <f t="shared" si="25"/>
        <v/>
      </c>
      <c r="M143" s="32"/>
      <c r="N143" s="190"/>
      <c r="O143" s="190"/>
      <c r="P143" s="190"/>
      <c r="Q143" s="190"/>
      <c r="R143" s="23"/>
    </row>
    <row r="144" spans="1:18">
      <c r="A144" s="27">
        <f t="shared" ca="1" si="26"/>
        <v>45987</v>
      </c>
      <c r="B144" s="20"/>
      <c r="C144" s="21"/>
      <c r="D144" s="20"/>
      <c r="E144" s="21"/>
      <c r="F144" s="22"/>
      <c r="G144" s="22"/>
      <c r="H144" s="34" t="str">
        <f t="shared" si="21"/>
        <v/>
      </c>
      <c r="I144" s="34" t="str">
        <f t="shared" si="22"/>
        <v/>
      </c>
      <c r="J144" s="34" t="str">
        <f t="shared" si="23"/>
        <v/>
      </c>
      <c r="K144" s="34" t="str">
        <f t="shared" si="24"/>
        <v/>
      </c>
      <c r="L144" s="26" t="str">
        <f t="shared" si="25"/>
        <v/>
      </c>
      <c r="M144" s="32"/>
      <c r="N144" s="190"/>
      <c r="O144" s="190"/>
      <c r="P144" s="190"/>
      <c r="Q144" s="190"/>
      <c r="R144" s="23"/>
    </row>
    <row r="145" spans="1:22">
      <c r="A145" s="27">
        <f t="shared" ca="1" si="26"/>
        <v>45988</v>
      </c>
      <c r="B145" s="20"/>
      <c r="C145" s="21"/>
      <c r="D145" s="20"/>
      <c r="E145" s="21"/>
      <c r="F145" s="22"/>
      <c r="G145" s="22"/>
      <c r="H145" s="34" t="str">
        <f t="shared" si="21"/>
        <v/>
      </c>
      <c r="I145" s="34" t="str">
        <f t="shared" si="22"/>
        <v/>
      </c>
      <c r="J145" s="34" t="str">
        <f t="shared" si="23"/>
        <v/>
      </c>
      <c r="K145" s="34" t="str">
        <f t="shared" si="24"/>
        <v/>
      </c>
      <c r="L145" s="26" t="str">
        <f t="shared" si="25"/>
        <v/>
      </c>
      <c r="M145" s="32"/>
      <c r="N145" s="190"/>
      <c r="O145" s="190"/>
      <c r="P145" s="190"/>
      <c r="Q145" s="190"/>
      <c r="R145" s="23"/>
    </row>
    <row r="146" spans="1:22">
      <c r="A146" s="27">
        <f t="shared" ca="1" si="26"/>
        <v>45989</v>
      </c>
      <c r="B146" s="20"/>
      <c r="C146" s="21"/>
      <c r="D146" s="20"/>
      <c r="E146" s="21"/>
      <c r="F146" s="22"/>
      <c r="G146" s="22"/>
      <c r="H146" s="34" t="str">
        <f t="shared" si="21"/>
        <v/>
      </c>
      <c r="I146" s="34" t="str">
        <f t="shared" si="22"/>
        <v/>
      </c>
      <c r="J146" s="34" t="str">
        <f t="shared" si="23"/>
        <v/>
      </c>
      <c r="K146" s="34" t="str">
        <f t="shared" si="24"/>
        <v/>
      </c>
      <c r="L146" s="26" t="str">
        <f t="shared" si="25"/>
        <v/>
      </c>
      <c r="M146" s="32"/>
      <c r="N146" s="190"/>
      <c r="O146" s="190"/>
      <c r="P146" s="190"/>
      <c r="Q146" s="190"/>
      <c r="R146" s="23"/>
    </row>
    <row r="147" spans="1:22">
      <c r="A147" s="27">
        <f t="shared" ca="1" si="26"/>
        <v>45990</v>
      </c>
      <c r="B147" s="20"/>
      <c r="C147" s="21"/>
      <c r="D147" s="20"/>
      <c r="E147" s="21"/>
      <c r="F147" s="22"/>
      <c r="G147" s="22"/>
      <c r="H147" s="34" t="str">
        <f t="shared" si="21"/>
        <v/>
      </c>
      <c r="I147" s="34" t="str">
        <f t="shared" si="22"/>
        <v/>
      </c>
      <c r="J147" s="34" t="str">
        <f t="shared" si="23"/>
        <v/>
      </c>
      <c r="K147" s="34" t="str">
        <f t="shared" si="24"/>
        <v/>
      </c>
      <c r="L147" s="26" t="str">
        <f t="shared" si="25"/>
        <v/>
      </c>
      <c r="M147" s="32"/>
      <c r="N147" s="190"/>
      <c r="O147" s="190"/>
      <c r="P147" s="190"/>
      <c r="Q147" s="190"/>
      <c r="R147" s="23"/>
    </row>
    <row r="148" spans="1:22">
      <c r="A148" s="27">
        <f t="shared" ca="1" si="26"/>
        <v>45991</v>
      </c>
      <c r="B148" s="20"/>
      <c r="C148" s="21"/>
      <c r="D148" s="20"/>
      <c r="E148" s="21"/>
      <c r="F148" s="22"/>
      <c r="G148" s="22"/>
      <c r="H148" s="34" t="str">
        <f t="shared" si="21"/>
        <v/>
      </c>
      <c r="I148" s="34" t="str">
        <f t="shared" si="22"/>
        <v/>
      </c>
      <c r="J148" s="34" t="str">
        <f t="shared" si="23"/>
        <v/>
      </c>
      <c r="K148" s="34" t="str">
        <f t="shared" si="24"/>
        <v/>
      </c>
      <c r="L148" s="26" t="str">
        <f>IF(AND($B148="",$D148=""),"",($C148-$B148-$F148)+($E148-$D148-$G148))</f>
        <v/>
      </c>
      <c r="M148" s="32"/>
      <c r="N148" s="190"/>
      <c r="O148" s="190"/>
      <c r="P148" s="190"/>
      <c r="Q148" s="190"/>
      <c r="R148" s="23"/>
    </row>
    <row r="149" spans="1:22">
      <c r="A149" s="27">
        <f t="shared" ca="1" si="26"/>
        <v>45992</v>
      </c>
      <c r="B149" s="20"/>
      <c r="C149" s="21"/>
      <c r="D149" s="20"/>
      <c r="E149" s="21"/>
      <c r="F149" s="22"/>
      <c r="G149" s="22"/>
      <c r="H149" s="34" t="str">
        <f t="shared" si="21"/>
        <v/>
      </c>
      <c r="I149" s="34" t="str">
        <f t="shared" si="22"/>
        <v/>
      </c>
      <c r="J149" s="34" t="str">
        <f t="shared" si="23"/>
        <v/>
      </c>
      <c r="K149" s="34" t="str">
        <f t="shared" si="24"/>
        <v/>
      </c>
      <c r="L149" s="26" t="str">
        <f>IF(AND($B149="",$D149=""),"",($C149-$B149-$F149)+($E149-$D149-$G149))</f>
        <v/>
      </c>
      <c r="M149" s="32"/>
      <c r="N149" s="190"/>
      <c r="O149" s="190"/>
      <c r="P149" s="190"/>
      <c r="Q149" s="190"/>
      <c r="R149" s="23"/>
    </row>
    <row r="150" spans="1:22">
      <c r="A150" s="5" t="s">
        <v>11</v>
      </c>
      <c r="B150" s="191"/>
      <c r="C150" s="192"/>
      <c r="D150" s="191"/>
      <c r="E150" s="192"/>
      <c r="F150" s="26" t="str">
        <f>IF(SUM($F119:$F149)=0,"",SUM($F119:$F149))</f>
        <v/>
      </c>
      <c r="G150" s="26" t="str">
        <f>IF(SUM($G119:$G149)=0,"",SUM($G119:$G149))</f>
        <v/>
      </c>
      <c r="H150" s="26" t="str">
        <f>IF(SUM(H119:H149)=0,"",SUM(H119:H149))</f>
        <v/>
      </c>
      <c r="I150" s="26" t="str">
        <f>IF(SUM(I119:I149)=0,"",SUM(I119:I149))</f>
        <v/>
      </c>
      <c r="J150" s="26" t="str">
        <f t="shared" ref="J150:K150" si="27">IF(SUM(J119:J149)=0,"",SUM(J119:J149))</f>
        <v/>
      </c>
      <c r="K150" s="26" t="str">
        <f t="shared" si="27"/>
        <v/>
      </c>
      <c r="L150" s="26" t="str">
        <f>IF(SUM($L119:$L149)=0,"",SUM($L119:$L149))</f>
        <v/>
      </c>
      <c r="M150" s="33"/>
      <c r="N150" s="193"/>
      <c r="O150" s="193"/>
      <c r="P150" s="193"/>
      <c r="Q150" s="193"/>
      <c r="R150" s="6"/>
    </row>
    <row r="152" spans="1:22" ht="27" customHeight="1">
      <c r="A152" s="194" t="s">
        <v>22</v>
      </c>
      <c r="B152" s="189" t="s">
        <v>103</v>
      </c>
      <c r="C152" s="189"/>
      <c r="D152" s="189"/>
      <c r="E152" s="189"/>
      <c r="F152" s="189" t="s">
        <v>23</v>
      </c>
      <c r="G152" s="189"/>
      <c r="H152" s="189" t="s">
        <v>88</v>
      </c>
      <c r="I152" s="189"/>
      <c r="J152" s="189"/>
      <c r="K152" s="189"/>
      <c r="L152" s="189" t="s">
        <v>87</v>
      </c>
      <c r="M152" s="195" t="s">
        <v>96</v>
      </c>
      <c r="N152" s="194" t="s">
        <v>25</v>
      </c>
      <c r="O152" s="194"/>
      <c r="P152" s="194"/>
      <c r="Q152" s="194"/>
      <c r="R152" s="189" t="s">
        <v>100</v>
      </c>
    </row>
    <row r="153" spans="1:22" ht="14.25" customHeight="1">
      <c r="A153" s="194"/>
      <c r="B153" s="189" t="s">
        <v>82</v>
      </c>
      <c r="C153" s="189"/>
      <c r="D153" s="189" t="s">
        <v>84</v>
      </c>
      <c r="E153" s="189"/>
      <c r="F153" s="189"/>
      <c r="G153" s="189"/>
      <c r="H153" s="189" t="s">
        <v>90</v>
      </c>
      <c r="I153" s="189"/>
      <c r="J153" s="189" t="s">
        <v>89</v>
      </c>
      <c r="K153" s="189"/>
      <c r="L153" s="189"/>
      <c r="M153" s="196"/>
      <c r="N153" s="194"/>
      <c r="O153" s="194"/>
      <c r="P153" s="194"/>
      <c r="Q153" s="194"/>
      <c r="R153" s="189"/>
    </row>
    <row r="154" spans="1:22">
      <c r="A154" s="194"/>
      <c r="B154" s="43" t="s">
        <v>26</v>
      </c>
      <c r="C154" s="43" t="s">
        <v>27</v>
      </c>
      <c r="D154" s="43" t="s">
        <v>26</v>
      </c>
      <c r="E154" s="43" t="s">
        <v>27</v>
      </c>
      <c r="F154" s="44" t="s">
        <v>85</v>
      </c>
      <c r="G154" s="44" t="s">
        <v>86</v>
      </c>
      <c r="H154" s="44" t="s">
        <v>81</v>
      </c>
      <c r="I154" s="44" t="s">
        <v>83</v>
      </c>
      <c r="J154" s="44" t="s">
        <v>81</v>
      </c>
      <c r="K154" s="44" t="s">
        <v>95</v>
      </c>
      <c r="L154" s="189"/>
      <c r="M154" s="197"/>
      <c r="N154" s="194"/>
      <c r="O154" s="194"/>
      <c r="P154" s="194"/>
      <c r="Q154" s="194"/>
      <c r="R154" s="194"/>
    </row>
    <row r="155" spans="1:22">
      <c r="A155" s="27" cm="1">
        <f t="array" aca="1" ref="A155" ca="1">DATE("2025","8"+4,IFERROR(INDIRECT(T1),"1"))</f>
        <v>45992</v>
      </c>
      <c r="B155" s="20"/>
      <c r="C155" s="21"/>
      <c r="D155" s="20"/>
      <c r="E155" s="21"/>
      <c r="F155" s="22"/>
      <c r="G155" s="22"/>
      <c r="H155" s="34" t="str">
        <f>IF(OR(B155="",LEFT(M155,1)="✓"),"",C155-B155-F155)</f>
        <v/>
      </c>
      <c r="I155" s="34" t="str">
        <f>IF(OR(D155="",LEFT(M155,1)="✓"),"",E155-D155-G155)</f>
        <v/>
      </c>
      <c r="J155" s="34" t="str">
        <f>IF(AND(B155&lt;&gt;"",M155="✓所定"),C155-B155-F155,"")</f>
        <v/>
      </c>
      <c r="K155" s="34" t="str">
        <f>IF(AND(B155&lt;&gt;"",M155="✓法定"),C155-B155-F155,"")</f>
        <v/>
      </c>
      <c r="L155" s="26" t="str">
        <f t="shared" ref="L155:L185" si="28">IF(AND($B155="",$D155=""),"",($C155-$B155-$F155)+($E155-$D155-$G155))</f>
        <v/>
      </c>
      <c r="M155" s="32"/>
      <c r="N155" s="190"/>
      <c r="O155" s="190"/>
      <c r="P155" s="190"/>
      <c r="Q155" s="190"/>
      <c r="R155" s="23"/>
      <c r="V155" s="1" t="s">
        <v>171</v>
      </c>
    </row>
    <row r="156" spans="1:22">
      <c r="A156" s="27">
        <f ca="1">A155+1</f>
        <v>45993</v>
      </c>
      <c r="B156" s="20"/>
      <c r="C156" s="21"/>
      <c r="D156" s="20"/>
      <c r="E156" s="21"/>
      <c r="F156" s="22"/>
      <c r="G156" s="22"/>
      <c r="H156" s="34" t="str">
        <f t="shared" ref="H156:H185" si="29">IF(OR(B156="",LEFT(M156,1)="✓"),"",C156-B156-F156)</f>
        <v/>
      </c>
      <c r="I156" s="34" t="str">
        <f t="shared" ref="I156:I185" si="30">IF(OR(D156="",LEFT(M156,1)="✓"),"",E156-D156-G156)</f>
        <v/>
      </c>
      <c r="J156" s="34" t="str">
        <f t="shared" ref="J156:J185" si="31">IF(AND(B156&lt;&gt;"",M156="✓所定"),C156-B156-F156,"")</f>
        <v/>
      </c>
      <c r="K156" s="34" t="str">
        <f t="shared" ref="K156:K185" si="32">IF(AND(B156&lt;&gt;"",M156="✓法定"),C156-B156-F156,"")</f>
        <v/>
      </c>
      <c r="L156" s="26" t="str">
        <f t="shared" si="28"/>
        <v/>
      </c>
      <c r="M156" s="32"/>
      <c r="N156" s="190"/>
      <c r="O156" s="190"/>
      <c r="P156" s="190"/>
      <c r="Q156" s="190"/>
      <c r="R156" s="23"/>
      <c r="V156" s="1" t="s">
        <v>172</v>
      </c>
    </row>
    <row r="157" spans="1:22">
      <c r="A157" s="27">
        <f t="shared" ref="A157:A185" ca="1" si="33">A156+1</f>
        <v>45994</v>
      </c>
      <c r="B157" s="20"/>
      <c r="C157" s="21"/>
      <c r="D157" s="20"/>
      <c r="E157" s="21"/>
      <c r="F157" s="22"/>
      <c r="G157" s="22"/>
      <c r="H157" s="34" t="str">
        <f t="shared" si="29"/>
        <v/>
      </c>
      <c r="I157" s="34" t="str">
        <f t="shared" si="30"/>
        <v/>
      </c>
      <c r="J157" s="34" t="str">
        <f t="shared" si="31"/>
        <v/>
      </c>
      <c r="K157" s="34" t="str">
        <f t="shared" si="32"/>
        <v/>
      </c>
      <c r="L157" s="26" t="str">
        <f t="shared" si="28"/>
        <v/>
      </c>
      <c r="M157" s="32"/>
      <c r="N157" s="190"/>
      <c r="O157" s="190"/>
      <c r="P157" s="190"/>
      <c r="Q157" s="190"/>
      <c r="R157" s="23"/>
    </row>
    <row r="158" spans="1:22">
      <c r="A158" s="27">
        <f t="shared" ca="1" si="33"/>
        <v>45995</v>
      </c>
      <c r="B158" s="20"/>
      <c r="C158" s="21"/>
      <c r="D158" s="20"/>
      <c r="E158" s="21"/>
      <c r="F158" s="22"/>
      <c r="G158" s="22"/>
      <c r="H158" s="34" t="str">
        <f t="shared" si="29"/>
        <v/>
      </c>
      <c r="I158" s="34" t="str">
        <f t="shared" si="30"/>
        <v/>
      </c>
      <c r="J158" s="34" t="str">
        <f t="shared" si="31"/>
        <v/>
      </c>
      <c r="K158" s="34" t="str">
        <f t="shared" si="32"/>
        <v/>
      </c>
      <c r="L158" s="26" t="str">
        <f t="shared" si="28"/>
        <v/>
      </c>
      <c r="M158" s="32"/>
      <c r="N158" s="190"/>
      <c r="O158" s="190"/>
      <c r="P158" s="190"/>
      <c r="Q158" s="190"/>
      <c r="R158" s="23"/>
    </row>
    <row r="159" spans="1:22">
      <c r="A159" s="27">
        <f t="shared" ca="1" si="33"/>
        <v>45996</v>
      </c>
      <c r="B159" s="20"/>
      <c r="C159" s="21"/>
      <c r="D159" s="20"/>
      <c r="E159" s="21"/>
      <c r="F159" s="22"/>
      <c r="G159" s="22"/>
      <c r="H159" s="34" t="str">
        <f t="shared" si="29"/>
        <v/>
      </c>
      <c r="I159" s="34" t="str">
        <f t="shared" si="30"/>
        <v/>
      </c>
      <c r="J159" s="34" t="str">
        <f t="shared" si="31"/>
        <v/>
      </c>
      <c r="K159" s="34" t="str">
        <f t="shared" si="32"/>
        <v/>
      </c>
      <c r="L159" s="26" t="str">
        <f t="shared" si="28"/>
        <v/>
      </c>
      <c r="M159" s="32"/>
      <c r="N159" s="190"/>
      <c r="O159" s="190"/>
      <c r="P159" s="190"/>
      <c r="Q159" s="190"/>
      <c r="R159" s="23"/>
    </row>
    <row r="160" spans="1:22">
      <c r="A160" s="27">
        <f t="shared" ca="1" si="33"/>
        <v>45997</v>
      </c>
      <c r="B160" s="20"/>
      <c r="C160" s="21"/>
      <c r="D160" s="20"/>
      <c r="E160" s="21"/>
      <c r="F160" s="22"/>
      <c r="G160" s="22"/>
      <c r="H160" s="34" t="str">
        <f t="shared" si="29"/>
        <v/>
      </c>
      <c r="I160" s="34" t="str">
        <f t="shared" si="30"/>
        <v/>
      </c>
      <c r="J160" s="34" t="str">
        <f t="shared" si="31"/>
        <v/>
      </c>
      <c r="K160" s="34" t="str">
        <f t="shared" si="32"/>
        <v/>
      </c>
      <c r="L160" s="26" t="str">
        <f t="shared" si="28"/>
        <v/>
      </c>
      <c r="M160" s="32"/>
      <c r="N160" s="190"/>
      <c r="O160" s="190"/>
      <c r="P160" s="190"/>
      <c r="Q160" s="190"/>
      <c r="R160" s="23"/>
    </row>
    <row r="161" spans="1:18">
      <c r="A161" s="27">
        <f t="shared" ca="1" si="33"/>
        <v>45998</v>
      </c>
      <c r="B161" s="20"/>
      <c r="C161" s="21"/>
      <c r="D161" s="20"/>
      <c r="E161" s="21"/>
      <c r="F161" s="22"/>
      <c r="G161" s="22"/>
      <c r="H161" s="34" t="str">
        <f t="shared" si="29"/>
        <v/>
      </c>
      <c r="I161" s="34" t="str">
        <f t="shared" si="30"/>
        <v/>
      </c>
      <c r="J161" s="34" t="str">
        <f t="shared" si="31"/>
        <v/>
      </c>
      <c r="K161" s="34" t="str">
        <f t="shared" si="32"/>
        <v/>
      </c>
      <c r="L161" s="26" t="str">
        <f t="shared" si="28"/>
        <v/>
      </c>
      <c r="M161" s="32"/>
      <c r="N161" s="190"/>
      <c r="O161" s="190"/>
      <c r="P161" s="190"/>
      <c r="Q161" s="190"/>
      <c r="R161" s="23"/>
    </row>
    <row r="162" spans="1:18">
      <c r="A162" s="27">
        <f t="shared" ca="1" si="33"/>
        <v>45999</v>
      </c>
      <c r="B162" s="20"/>
      <c r="C162" s="21"/>
      <c r="D162" s="20"/>
      <c r="E162" s="21"/>
      <c r="F162" s="22"/>
      <c r="G162" s="22"/>
      <c r="H162" s="34" t="str">
        <f t="shared" si="29"/>
        <v/>
      </c>
      <c r="I162" s="34" t="str">
        <f t="shared" si="30"/>
        <v/>
      </c>
      <c r="J162" s="34" t="str">
        <f t="shared" si="31"/>
        <v/>
      </c>
      <c r="K162" s="34" t="str">
        <f t="shared" si="32"/>
        <v/>
      </c>
      <c r="L162" s="26" t="str">
        <f t="shared" si="28"/>
        <v/>
      </c>
      <c r="M162" s="32"/>
      <c r="N162" s="190"/>
      <c r="O162" s="190"/>
      <c r="P162" s="190"/>
      <c r="Q162" s="190"/>
      <c r="R162" s="23"/>
    </row>
    <row r="163" spans="1:18">
      <c r="A163" s="27">
        <f t="shared" ca="1" si="33"/>
        <v>46000</v>
      </c>
      <c r="B163" s="20"/>
      <c r="C163" s="21"/>
      <c r="D163" s="20"/>
      <c r="E163" s="21"/>
      <c r="F163" s="22"/>
      <c r="G163" s="22"/>
      <c r="H163" s="34" t="str">
        <f t="shared" si="29"/>
        <v/>
      </c>
      <c r="I163" s="34" t="str">
        <f t="shared" si="30"/>
        <v/>
      </c>
      <c r="J163" s="34" t="str">
        <f t="shared" si="31"/>
        <v/>
      </c>
      <c r="K163" s="34" t="str">
        <f t="shared" si="32"/>
        <v/>
      </c>
      <c r="L163" s="26" t="str">
        <f t="shared" si="28"/>
        <v/>
      </c>
      <c r="M163" s="32"/>
      <c r="N163" s="190"/>
      <c r="O163" s="190"/>
      <c r="P163" s="190"/>
      <c r="Q163" s="190"/>
      <c r="R163" s="23"/>
    </row>
    <row r="164" spans="1:18">
      <c r="A164" s="27">
        <f t="shared" ca="1" si="33"/>
        <v>46001</v>
      </c>
      <c r="B164" s="20"/>
      <c r="C164" s="21"/>
      <c r="D164" s="20"/>
      <c r="E164" s="21"/>
      <c r="F164" s="22"/>
      <c r="G164" s="22"/>
      <c r="H164" s="34" t="str">
        <f t="shared" si="29"/>
        <v/>
      </c>
      <c r="I164" s="34" t="str">
        <f t="shared" si="30"/>
        <v/>
      </c>
      <c r="J164" s="34" t="str">
        <f t="shared" si="31"/>
        <v/>
      </c>
      <c r="K164" s="34" t="str">
        <f t="shared" si="32"/>
        <v/>
      </c>
      <c r="L164" s="26" t="str">
        <f t="shared" si="28"/>
        <v/>
      </c>
      <c r="M164" s="32"/>
      <c r="N164" s="190"/>
      <c r="O164" s="190"/>
      <c r="P164" s="190"/>
      <c r="Q164" s="190"/>
      <c r="R164" s="23"/>
    </row>
    <row r="165" spans="1:18">
      <c r="A165" s="27">
        <f t="shared" ca="1" si="33"/>
        <v>46002</v>
      </c>
      <c r="B165" s="20"/>
      <c r="C165" s="21"/>
      <c r="D165" s="20"/>
      <c r="E165" s="21"/>
      <c r="F165" s="22"/>
      <c r="G165" s="22"/>
      <c r="H165" s="34" t="str">
        <f t="shared" si="29"/>
        <v/>
      </c>
      <c r="I165" s="34" t="str">
        <f t="shared" si="30"/>
        <v/>
      </c>
      <c r="J165" s="34" t="str">
        <f t="shared" si="31"/>
        <v/>
      </c>
      <c r="K165" s="34" t="str">
        <f t="shared" si="32"/>
        <v/>
      </c>
      <c r="L165" s="26" t="str">
        <f t="shared" si="28"/>
        <v/>
      </c>
      <c r="M165" s="32"/>
      <c r="N165" s="190"/>
      <c r="O165" s="190"/>
      <c r="P165" s="190"/>
      <c r="Q165" s="190"/>
      <c r="R165" s="23"/>
    </row>
    <row r="166" spans="1:18">
      <c r="A166" s="27">
        <f t="shared" ca="1" si="33"/>
        <v>46003</v>
      </c>
      <c r="B166" s="20"/>
      <c r="C166" s="21"/>
      <c r="D166" s="20"/>
      <c r="E166" s="21"/>
      <c r="F166" s="22"/>
      <c r="G166" s="22"/>
      <c r="H166" s="34" t="str">
        <f t="shared" si="29"/>
        <v/>
      </c>
      <c r="I166" s="34" t="str">
        <f t="shared" si="30"/>
        <v/>
      </c>
      <c r="J166" s="34" t="str">
        <f t="shared" si="31"/>
        <v/>
      </c>
      <c r="K166" s="34" t="str">
        <f t="shared" si="32"/>
        <v/>
      </c>
      <c r="L166" s="26" t="str">
        <f t="shared" si="28"/>
        <v/>
      </c>
      <c r="M166" s="32"/>
      <c r="N166" s="190"/>
      <c r="O166" s="190"/>
      <c r="P166" s="190"/>
      <c r="Q166" s="190"/>
      <c r="R166" s="23"/>
    </row>
    <row r="167" spans="1:18">
      <c r="A167" s="27">
        <f t="shared" ca="1" si="33"/>
        <v>46004</v>
      </c>
      <c r="B167" s="20"/>
      <c r="C167" s="21"/>
      <c r="D167" s="20"/>
      <c r="E167" s="21"/>
      <c r="F167" s="22"/>
      <c r="G167" s="22"/>
      <c r="H167" s="34" t="str">
        <f t="shared" si="29"/>
        <v/>
      </c>
      <c r="I167" s="34" t="str">
        <f t="shared" si="30"/>
        <v/>
      </c>
      <c r="J167" s="34" t="str">
        <f t="shared" si="31"/>
        <v/>
      </c>
      <c r="K167" s="34" t="str">
        <f t="shared" si="32"/>
        <v/>
      </c>
      <c r="L167" s="26" t="str">
        <f t="shared" si="28"/>
        <v/>
      </c>
      <c r="M167" s="32"/>
      <c r="N167" s="190"/>
      <c r="O167" s="190"/>
      <c r="P167" s="190"/>
      <c r="Q167" s="190"/>
      <c r="R167" s="23"/>
    </row>
    <row r="168" spans="1:18">
      <c r="A168" s="27">
        <f t="shared" ca="1" si="33"/>
        <v>46005</v>
      </c>
      <c r="B168" s="20"/>
      <c r="C168" s="21"/>
      <c r="D168" s="20"/>
      <c r="E168" s="21"/>
      <c r="F168" s="22"/>
      <c r="G168" s="22"/>
      <c r="H168" s="34" t="str">
        <f t="shared" si="29"/>
        <v/>
      </c>
      <c r="I168" s="34" t="str">
        <f t="shared" si="30"/>
        <v/>
      </c>
      <c r="J168" s="34" t="str">
        <f t="shared" si="31"/>
        <v/>
      </c>
      <c r="K168" s="34" t="str">
        <f t="shared" si="32"/>
        <v/>
      </c>
      <c r="L168" s="26" t="str">
        <f t="shared" si="28"/>
        <v/>
      </c>
      <c r="M168" s="32"/>
      <c r="N168" s="190"/>
      <c r="O168" s="190"/>
      <c r="P168" s="190"/>
      <c r="Q168" s="190"/>
      <c r="R168" s="23"/>
    </row>
    <row r="169" spans="1:18">
      <c r="A169" s="27">
        <f t="shared" ca="1" si="33"/>
        <v>46006</v>
      </c>
      <c r="B169" s="20"/>
      <c r="C169" s="21"/>
      <c r="D169" s="20"/>
      <c r="E169" s="21"/>
      <c r="F169" s="22"/>
      <c r="G169" s="22"/>
      <c r="H169" s="34" t="str">
        <f t="shared" si="29"/>
        <v/>
      </c>
      <c r="I169" s="34" t="str">
        <f t="shared" si="30"/>
        <v/>
      </c>
      <c r="J169" s="34" t="str">
        <f t="shared" si="31"/>
        <v/>
      </c>
      <c r="K169" s="34" t="str">
        <f t="shared" si="32"/>
        <v/>
      </c>
      <c r="L169" s="26" t="str">
        <f t="shared" si="28"/>
        <v/>
      </c>
      <c r="M169" s="32"/>
      <c r="N169" s="190"/>
      <c r="O169" s="190"/>
      <c r="P169" s="190"/>
      <c r="Q169" s="190"/>
      <c r="R169" s="23"/>
    </row>
    <row r="170" spans="1:18">
      <c r="A170" s="27">
        <f t="shared" ca="1" si="33"/>
        <v>46007</v>
      </c>
      <c r="B170" s="20"/>
      <c r="C170" s="21"/>
      <c r="D170" s="20"/>
      <c r="E170" s="21"/>
      <c r="F170" s="22"/>
      <c r="G170" s="22"/>
      <c r="H170" s="34" t="str">
        <f t="shared" si="29"/>
        <v/>
      </c>
      <c r="I170" s="34" t="str">
        <f t="shared" si="30"/>
        <v/>
      </c>
      <c r="J170" s="34" t="str">
        <f t="shared" si="31"/>
        <v/>
      </c>
      <c r="K170" s="34" t="str">
        <f t="shared" si="32"/>
        <v/>
      </c>
      <c r="L170" s="26" t="str">
        <f t="shared" si="28"/>
        <v/>
      </c>
      <c r="M170" s="32"/>
      <c r="N170" s="190"/>
      <c r="O170" s="190"/>
      <c r="P170" s="190"/>
      <c r="Q170" s="190"/>
      <c r="R170" s="23"/>
    </row>
    <row r="171" spans="1:18">
      <c r="A171" s="27">
        <f t="shared" ca="1" si="33"/>
        <v>46008</v>
      </c>
      <c r="B171" s="20"/>
      <c r="C171" s="21"/>
      <c r="D171" s="20"/>
      <c r="E171" s="21"/>
      <c r="F171" s="22"/>
      <c r="G171" s="22"/>
      <c r="H171" s="34" t="str">
        <f t="shared" si="29"/>
        <v/>
      </c>
      <c r="I171" s="34" t="str">
        <f t="shared" si="30"/>
        <v/>
      </c>
      <c r="J171" s="34" t="str">
        <f t="shared" si="31"/>
        <v/>
      </c>
      <c r="K171" s="34" t="str">
        <f t="shared" si="32"/>
        <v/>
      </c>
      <c r="L171" s="26" t="str">
        <f t="shared" si="28"/>
        <v/>
      </c>
      <c r="M171" s="32"/>
      <c r="N171" s="190"/>
      <c r="O171" s="190"/>
      <c r="P171" s="190"/>
      <c r="Q171" s="190"/>
      <c r="R171" s="23"/>
    </row>
    <row r="172" spans="1:18">
      <c r="A172" s="27">
        <f t="shared" ca="1" si="33"/>
        <v>46009</v>
      </c>
      <c r="B172" s="20"/>
      <c r="C172" s="21"/>
      <c r="D172" s="20"/>
      <c r="E172" s="21"/>
      <c r="F172" s="22"/>
      <c r="G172" s="22"/>
      <c r="H172" s="34" t="str">
        <f t="shared" si="29"/>
        <v/>
      </c>
      <c r="I172" s="34" t="str">
        <f t="shared" si="30"/>
        <v/>
      </c>
      <c r="J172" s="34" t="str">
        <f t="shared" si="31"/>
        <v/>
      </c>
      <c r="K172" s="34" t="str">
        <f t="shared" si="32"/>
        <v/>
      </c>
      <c r="L172" s="26" t="str">
        <f t="shared" si="28"/>
        <v/>
      </c>
      <c r="M172" s="32"/>
      <c r="N172" s="190"/>
      <c r="O172" s="190"/>
      <c r="P172" s="190"/>
      <c r="Q172" s="190"/>
      <c r="R172" s="23"/>
    </row>
    <row r="173" spans="1:18">
      <c r="A173" s="27">
        <f t="shared" ca="1" si="33"/>
        <v>46010</v>
      </c>
      <c r="B173" s="20"/>
      <c r="C173" s="21"/>
      <c r="D173" s="20"/>
      <c r="E173" s="21"/>
      <c r="F173" s="22"/>
      <c r="G173" s="22"/>
      <c r="H173" s="34" t="str">
        <f t="shared" si="29"/>
        <v/>
      </c>
      <c r="I173" s="34" t="str">
        <f t="shared" si="30"/>
        <v/>
      </c>
      <c r="J173" s="34" t="str">
        <f t="shared" si="31"/>
        <v/>
      </c>
      <c r="K173" s="34" t="str">
        <f t="shared" si="32"/>
        <v/>
      </c>
      <c r="L173" s="26" t="str">
        <f t="shared" si="28"/>
        <v/>
      </c>
      <c r="M173" s="32"/>
      <c r="N173" s="190"/>
      <c r="O173" s="190"/>
      <c r="P173" s="190"/>
      <c r="Q173" s="190"/>
      <c r="R173" s="23"/>
    </row>
    <row r="174" spans="1:18">
      <c r="A174" s="27">
        <f t="shared" ca="1" si="33"/>
        <v>46011</v>
      </c>
      <c r="B174" s="20"/>
      <c r="C174" s="21"/>
      <c r="D174" s="20"/>
      <c r="E174" s="21"/>
      <c r="F174" s="22"/>
      <c r="G174" s="22"/>
      <c r="H174" s="34" t="str">
        <f t="shared" si="29"/>
        <v/>
      </c>
      <c r="I174" s="34" t="str">
        <f t="shared" si="30"/>
        <v/>
      </c>
      <c r="J174" s="34" t="str">
        <f t="shared" si="31"/>
        <v/>
      </c>
      <c r="K174" s="34" t="str">
        <f t="shared" si="32"/>
        <v/>
      </c>
      <c r="L174" s="26" t="str">
        <f t="shared" si="28"/>
        <v/>
      </c>
      <c r="M174" s="32"/>
      <c r="N174" s="190"/>
      <c r="O174" s="190"/>
      <c r="P174" s="190"/>
      <c r="Q174" s="190"/>
      <c r="R174" s="23"/>
    </row>
    <row r="175" spans="1:18">
      <c r="A175" s="27">
        <f t="shared" ca="1" si="33"/>
        <v>46012</v>
      </c>
      <c r="B175" s="20"/>
      <c r="C175" s="21"/>
      <c r="D175" s="20"/>
      <c r="E175" s="21"/>
      <c r="F175" s="22"/>
      <c r="G175" s="22"/>
      <c r="H175" s="34" t="str">
        <f t="shared" si="29"/>
        <v/>
      </c>
      <c r="I175" s="34" t="str">
        <f t="shared" si="30"/>
        <v/>
      </c>
      <c r="J175" s="34" t="str">
        <f t="shared" si="31"/>
        <v/>
      </c>
      <c r="K175" s="34" t="str">
        <f t="shared" si="32"/>
        <v/>
      </c>
      <c r="L175" s="26" t="str">
        <f t="shared" si="28"/>
        <v/>
      </c>
      <c r="M175" s="32"/>
      <c r="N175" s="190"/>
      <c r="O175" s="190"/>
      <c r="P175" s="190"/>
      <c r="Q175" s="190"/>
      <c r="R175" s="23"/>
    </row>
    <row r="176" spans="1:18">
      <c r="A176" s="27">
        <f t="shared" ca="1" si="33"/>
        <v>46013</v>
      </c>
      <c r="B176" s="20"/>
      <c r="C176" s="21"/>
      <c r="D176" s="20"/>
      <c r="E176" s="21"/>
      <c r="F176" s="22"/>
      <c r="G176" s="22"/>
      <c r="H176" s="34" t="str">
        <f t="shared" si="29"/>
        <v/>
      </c>
      <c r="I176" s="34" t="str">
        <f t="shared" si="30"/>
        <v/>
      </c>
      <c r="J176" s="34" t="str">
        <f t="shared" si="31"/>
        <v/>
      </c>
      <c r="K176" s="34" t="str">
        <f t="shared" si="32"/>
        <v/>
      </c>
      <c r="L176" s="26" t="str">
        <f t="shared" si="28"/>
        <v/>
      </c>
      <c r="M176" s="32"/>
      <c r="N176" s="190"/>
      <c r="O176" s="190"/>
      <c r="P176" s="190"/>
      <c r="Q176" s="190"/>
      <c r="R176" s="23"/>
    </row>
    <row r="177" spans="1:22">
      <c r="A177" s="27">
        <f t="shared" ca="1" si="33"/>
        <v>46014</v>
      </c>
      <c r="B177" s="20"/>
      <c r="C177" s="21"/>
      <c r="D177" s="20"/>
      <c r="E177" s="21"/>
      <c r="F177" s="22"/>
      <c r="G177" s="22"/>
      <c r="H177" s="34" t="str">
        <f t="shared" si="29"/>
        <v/>
      </c>
      <c r="I177" s="34" t="str">
        <f t="shared" si="30"/>
        <v/>
      </c>
      <c r="J177" s="34" t="str">
        <f t="shared" si="31"/>
        <v/>
      </c>
      <c r="K177" s="34" t="str">
        <f t="shared" si="32"/>
        <v/>
      </c>
      <c r="L177" s="26" t="str">
        <f t="shared" si="28"/>
        <v/>
      </c>
      <c r="M177" s="32"/>
      <c r="N177" s="190"/>
      <c r="O177" s="190"/>
      <c r="P177" s="190"/>
      <c r="Q177" s="190"/>
      <c r="R177" s="23"/>
    </row>
    <row r="178" spans="1:22">
      <c r="A178" s="27">
        <f t="shared" ca="1" si="33"/>
        <v>46015</v>
      </c>
      <c r="B178" s="20"/>
      <c r="C178" s="21"/>
      <c r="D178" s="20"/>
      <c r="E178" s="21"/>
      <c r="F178" s="22"/>
      <c r="G178" s="22"/>
      <c r="H178" s="34" t="str">
        <f t="shared" si="29"/>
        <v/>
      </c>
      <c r="I178" s="34" t="str">
        <f t="shared" si="30"/>
        <v/>
      </c>
      <c r="J178" s="34" t="str">
        <f t="shared" si="31"/>
        <v/>
      </c>
      <c r="K178" s="34" t="str">
        <f t="shared" si="32"/>
        <v/>
      </c>
      <c r="L178" s="26" t="str">
        <f t="shared" si="28"/>
        <v/>
      </c>
      <c r="M178" s="32"/>
      <c r="N178" s="190"/>
      <c r="O178" s="190"/>
      <c r="P178" s="190"/>
      <c r="Q178" s="190"/>
      <c r="R178" s="23"/>
    </row>
    <row r="179" spans="1:22">
      <c r="A179" s="27">
        <f t="shared" ca="1" si="33"/>
        <v>46016</v>
      </c>
      <c r="B179" s="20"/>
      <c r="C179" s="21"/>
      <c r="D179" s="20"/>
      <c r="E179" s="21"/>
      <c r="F179" s="22"/>
      <c r="G179" s="22"/>
      <c r="H179" s="34" t="str">
        <f t="shared" si="29"/>
        <v/>
      </c>
      <c r="I179" s="34" t="str">
        <f t="shared" si="30"/>
        <v/>
      </c>
      <c r="J179" s="34" t="str">
        <f t="shared" si="31"/>
        <v/>
      </c>
      <c r="K179" s="34" t="str">
        <f t="shared" si="32"/>
        <v/>
      </c>
      <c r="L179" s="26" t="str">
        <f t="shared" si="28"/>
        <v/>
      </c>
      <c r="M179" s="32"/>
      <c r="N179" s="190"/>
      <c r="O179" s="190"/>
      <c r="P179" s="190"/>
      <c r="Q179" s="190"/>
      <c r="R179" s="23"/>
    </row>
    <row r="180" spans="1:22">
      <c r="A180" s="27">
        <f t="shared" ca="1" si="33"/>
        <v>46017</v>
      </c>
      <c r="B180" s="20"/>
      <c r="C180" s="21"/>
      <c r="D180" s="20"/>
      <c r="E180" s="21"/>
      <c r="F180" s="22"/>
      <c r="G180" s="22"/>
      <c r="H180" s="34" t="str">
        <f t="shared" si="29"/>
        <v/>
      </c>
      <c r="I180" s="34" t="str">
        <f t="shared" si="30"/>
        <v/>
      </c>
      <c r="J180" s="34" t="str">
        <f t="shared" si="31"/>
        <v/>
      </c>
      <c r="K180" s="34" t="str">
        <f t="shared" si="32"/>
        <v/>
      </c>
      <c r="L180" s="26" t="str">
        <f t="shared" si="28"/>
        <v/>
      </c>
      <c r="M180" s="32"/>
      <c r="N180" s="190"/>
      <c r="O180" s="190"/>
      <c r="P180" s="190"/>
      <c r="Q180" s="190"/>
      <c r="R180" s="23"/>
    </row>
    <row r="181" spans="1:22">
      <c r="A181" s="27">
        <f t="shared" ca="1" si="33"/>
        <v>46018</v>
      </c>
      <c r="B181" s="20"/>
      <c r="C181" s="21"/>
      <c r="D181" s="20"/>
      <c r="E181" s="21"/>
      <c r="F181" s="22"/>
      <c r="G181" s="22"/>
      <c r="H181" s="34" t="str">
        <f t="shared" si="29"/>
        <v/>
      </c>
      <c r="I181" s="34" t="str">
        <f t="shared" si="30"/>
        <v/>
      </c>
      <c r="J181" s="34" t="str">
        <f t="shared" si="31"/>
        <v/>
      </c>
      <c r="K181" s="34" t="str">
        <f t="shared" si="32"/>
        <v/>
      </c>
      <c r="L181" s="26" t="str">
        <f t="shared" si="28"/>
        <v/>
      </c>
      <c r="M181" s="32"/>
      <c r="N181" s="190"/>
      <c r="O181" s="190"/>
      <c r="P181" s="190"/>
      <c r="Q181" s="190"/>
      <c r="R181" s="23"/>
    </row>
    <row r="182" spans="1:22">
      <c r="A182" s="27">
        <f t="shared" ca="1" si="33"/>
        <v>46019</v>
      </c>
      <c r="B182" s="20"/>
      <c r="C182" s="21"/>
      <c r="D182" s="20"/>
      <c r="E182" s="21"/>
      <c r="F182" s="22"/>
      <c r="G182" s="22"/>
      <c r="H182" s="34" t="str">
        <f t="shared" si="29"/>
        <v/>
      </c>
      <c r="I182" s="34" t="str">
        <f t="shared" si="30"/>
        <v/>
      </c>
      <c r="J182" s="34" t="str">
        <f t="shared" si="31"/>
        <v/>
      </c>
      <c r="K182" s="34" t="str">
        <f t="shared" si="32"/>
        <v/>
      </c>
      <c r="L182" s="26" t="str">
        <f t="shared" si="28"/>
        <v/>
      </c>
      <c r="M182" s="32"/>
      <c r="N182" s="190"/>
      <c r="O182" s="190"/>
      <c r="P182" s="190"/>
      <c r="Q182" s="190"/>
      <c r="R182" s="23"/>
    </row>
    <row r="183" spans="1:22">
      <c r="A183" s="27">
        <f t="shared" ca="1" si="33"/>
        <v>46020</v>
      </c>
      <c r="B183" s="20"/>
      <c r="C183" s="21"/>
      <c r="D183" s="20"/>
      <c r="E183" s="21"/>
      <c r="F183" s="22"/>
      <c r="G183" s="22"/>
      <c r="H183" s="34" t="str">
        <f t="shared" si="29"/>
        <v/>
      </c>
      <c r="I183" s="34" t="str">
        <f t="shared" si="30"/>
        <v/>
      </c>
      <c r="J183" s="34" t="str">
        <f t="shared" si="31"/>
        <v/>
      </c>
      <c r="K183" s="34" t="str">
        <f t="shared" si="32"/>
        <v/>
      </c>
      <c r="L183" s="26" t="str">
        <f t="shared" si="28"/>
        <v/>
      </c>
      <c r="M183" s="32"/>
      <c r="N183" s="190"/>
      <c r="O183" s="190"/>
      <c r="P183" s="190"/>
      <c r="Q183" s="190"/>
      <c r="R183" s="23"/>
    </row>
    <row r="184" spans="1:22">
      <c r="A184" s="27">
        <f t="shared" ca="1" si="33"/>
        <v>46021</v>
      </c>
      <c r="B184" s="20"/>
      <c r="C184" s="21"/>
      <c r="D184" s="20"/>
      <c r="E184" s="21"/>
      <c r="F184" s="22"/>
      <c r="G184" s="22"/>
      <c r="H184" s="34" t="str">
        <f t="shared" si="29"/>
        <v/>
      </c>
      <c r="I184" s="34" t="str">
        <f t="shared" si="30"/>
        <v/>
      </c>
      <c r="J184" s="34" t="str">
        <f t="shared" si="31"/>
        <v/>
      </c>
      <c r="K184" s="34" t="str">
        <f t="shared" si="32"/>
        <v/>
      </c>
      <c r="L184" s="26" t="str">
        <f t="shared" si="28"/>
        <v/>
      </c>
      <c r="M184" s="32"/>
      <c r="N184" s="190"/>
      <c r="O184" s="190"/>
      <c r="P184" s="190"/>
      <c r="Q184" s="190"/>
      <c r="R184" s="23"/>
    </row>
    <row r="185" spans="1:22">
      <c r="A185" s="27">
        <f t="shared" ca="1" si="33"/>
        <v>46022</v>
      </c>
      <c r="B185" s="20"/>
      <c r="C185" s="21"/>
      <c r="D185" s="20"/>
      <c r="E185" s="21"/>
      <c r="F185" s="22"/>
      <c r="G185" s="22"/>
      <c r="H185" s="34" t="str">
        <f t="shared" si="29"/>
        <v/>
      </c>
      <c r="I185" s="34" t="str">
        <f t="shared" si="30"/>
        <v/>
      </c>
      <c r="J185" s="34" t="str">
        <f t="shared" si="31"/>
        <v/>
      </c>
      <c r="K185" s="34" t="str">
        <f t="shared" si="32"/>
        <v/>
      </c>
      <c r="L185" s="26" t="str">
        <f t="shared" si="28"/>
        <v/>
      </c>
      <c r="M185" s="32"/>
      <c r="N185" s="190"/>
      <c r="O185" s="190"/>
      <c r="P185" s="190"/>
      <c r="Q185" s="190"/>
      <c r="R185" s="23"/>
    </row>
    <row r="186" spans="1:22">
      <c r="A186" s="5" t="s">
        <v>11</v>
      </c>
      <c r="B186" s="191"/>
      <c r="C186" s="192"/>
      <c r="D186" s="191"/>
      <c r="E186" s="192"/>
      <c r="F186" s="26" t="str">
        <f>IF(SUM($F155:$F185)=0,"",SUM($F155:$F185))</f>
        <v/>
      </c>
      <c r="G186" s="26" t="str">
        <f>IF(SUM($G155:$G185)=0,"",SUM($G155:$G185))</f>
        <v/>
      </c>
      <c r="H186" s="26" t="str">
        <f>IF(SUM(H155:H185)=0,"",SUM(H155:H185))</f>
        <v/>
      </c>
      <c r="I186" s="26" t="str">
        <f>IF(SUM(I155:I185)=0,"",SUM(I155:I185))</f>
        <v/>
      </c>
      <c r="J186" s="26" t="str">
        <f t="shared" ref="J186:K186" si="34">IF(SUM(J155:J185)=0,"",SUM(J155:J185))</f>
        <v/>
      </c>
      <c r="K186" s="26" t="str">
        <f t="shared" si="34"/>
        <v/>
      </c>
      <c r="L186" s="26" t="str">
        <f>IF(SUM($L155:$L185)=0,"",SUM($L155:$L185))</f>
        <v/>
      </c>
      <c r="M186" s="33"/>
      <c r="N186" s="193"/>
      <c r="O186" s="193"/>
      <c r="P186" s="193"/>
      <c r="Q186" s="193"/>
      <c r="R186" s="6"/>
    </row>
    <row r="188" spans="1:22" ht="27" customHeight="1">
      <c r="A188" s="194" t="s">
        <v>22</v>
      </c>
      <c r="B188" s="189" t="s">
        <v>103</v>
      </c>
      <c r="C188" s="189"/>
      <c r="D188" s="189"/>
      <c r="E188" s="189"/>
      <c r="F188" s="189" t="s">
        <v>23</v>
      </c>
      <c r="G188" s="189"/>
      <c r="H188" s="189" t="s">
        <v>88</v>
      </c>
      <c r="I188" s="189"/>
      <c r="J188" s="189"/>
      <c r="K188" s="189"/>
      <c r="L188" s="189" t="s">
        <v>87</v>
      </c>
      <c r="M188" s="195" t="s">
        <v>96</v>
      </c>
      <c r="N188" s="194" t="s">
        <v>25</v>
      </c>
      <c r="O188" s="194"/>
      <c r="P188" s="194"/>
      <c r="Q188" s="194"/>
      <c r="R188" s="189" t="s">
        <v>100</v>
      </c>
    </row>
    <row r="189" spans="1:22" ht="14.25" customHeight="1">
      <c r="A189" s="194"/>
      <c r="B189" s="189" t="s">
        <v>82</v>
      </c>
      <c r="C189" s="189"/>
      <c r="D189" s="189" t="s">
        <v>84</v>
      </c>
      <c r="E189" s="189"/>
      <c r="F189" s="189"/>
      <c r="G189" s="189"/>
      <c r="H189" s="189" t="s">
        <v>90</v>
      </c>
      <c r="I189" s="189"/>
      <c r="J189" s="189" t="s">
        <v>89</v>
      </c>
      <c r="K189" s="189"/>
      <c r="L189" s="189"/>
      <c r="M189" s="196"/>
      <c r="N189" s="194"/>
      <c r="O189" s="194"/>
      <c r="P189" s="194"/>
      <c r="Q189" s="194"/>
      <c r="R189" s="189"/>
    </row>
    <row r="190" spans="1:22">
      <c r="A190" s="194"/>
      <c r="B190" s="43" t="s">
        <v>26</v>
      </c>
      <c r="C190" s="43" t="s">
        <v>27</v>
      </c>
      <c r="D190" s="43" t="s">
        <v>26</v>
      </c>
      <c r="E190" s="43" t="s">
        <v>27</v>
      </c>
      <c r="F190" s="44" t="s">
        <v>85</v>
      </c>
      <c r="G190" s="44" t="s">
        <v>86</v>
      </c>
      <c r="H190" s="44" t="s">
        <v>81</v>
      </c>
      <c r="I190" s="44" t="s">
        <v>83</v>
      </c>
      <c r="J190" s="44" t="s">
        <v>81</v>
      </c>
      <c r="K190" s="44" t="s">
        <v>95</v>
      </c>
      <c r="L190" s="189"/>
      <c r="M190" s="197"/>
      <c r="N190" s="194"/>
      <c r="O190" s="194"/>
      <c r="P190" s="194"/>
      <c r="Q190" s="194"/>
      <c r="R190" s="194"/>
    </row>
    <row r="191" spans="1:22">
      <c r="A191" s="27" cm="1">
        <f t="array" aca="1" ref="A191" ca="1">DATE("2025","8"+5,IFERROR(INDIRECT(T1),"1"))</f>
        <v>46023</v>
      </c>
      <c r="B191" s="20"/>
      <c r="C191" s="21"/>
      <c r="D191" s="20"/>
      <c r="E191" s="21"/>
      <c r="F191" s="22"/>
      <c r="G191" s="22"/>
      <c r="H191" s="34" t="str">
        <f>IF(OR(B191="",LEFT(M191,1)="✓"),"",C191-B191-F191)</f>
        <v/>
      </c>
      <c r="I191" s="34" t="str">
        <f>IF(OR(D191="",LEFT(M191,1)="✓"),"",E191-D191-G191)</f>
        <v/>
      </c>
      <c r="J191" s="34" t="str">
        <f>IF(AND(B191&lt;&gt;"",M191="✓所定"),C191-B191-F191,"")</f>
        <v/>
      </c>
      <c r="K191" s="34" t="str">
        <f>IF(AND(B191&lt;&gt;"",M191="✓法定"),C191-B191-F191,"")</f>
        <v/>
      </c>
      <c r="L191" s="26" t="str">
        <f>IF(AND($B191="",$D191=""),"",($C191-$B191-$F191)+($E191-$D191-$G191))</f>
        <v/>
      </c>
      <c r="M191" s="32"/>
      <c r="N191" s="190"/>
      <c r="O191" s="190"/>
      <c r="P191" s="190"/>
      <c r="Q191" s="190"/>
      <c r="R191" s="23"/>
      <c r="V191" s="1" t="s">
        <v>171</v>
      </c>
    </row>
    <row r="192" spans="1:22">
      <c r="A192" s="27">
        <f ca="1">A191+1</f>
        <v>46024</v>
      </c>
      <c r="B192" s="20"/>
      <c r="C192" s="21"/>
      <c r="D192" s="20"/>
      <c r="E192" s="21"/>
      <c r="F192" s="22"/>
      <c r="G192" s="22"/>
      <c r="H192" s="34" t="str">
        <f t="shared" ref="H192:H221" si="35">IF(OR(B192="",LEFT(M192,1)="✓"),"",C192-B192-F192)</f>
        <v/>
      </c>
      <c r="I192" s="34" t="str">
        <f t="shared" ref="I192:I221" si="36">IF(OR(D192="",LEFT(M192,1)="✓"),"",E192-D192-G192)</f>
        <v/>
      </c>
      <c r="J192" s="34" t="str">
        <f t="shared" ref="J192:J221" si="37">IF(AND(B192&lt;&gt;"",M192="✓所定"),C192-B192-F192,"")</f>
        <v/>
      </c>
      <c r="K192" s="34" t="str">
        <f t="shared" ref="K192:K221" si="38">IF(AND(B192&lt;&gt;"",M192="✓法定"),C192-B192-F192,"")</f>
        <v/>
      </c>
      <c r="L192" s="26" t="str">
        <f t="shared" ref="L192:L221" si="39">IF(AND($B192="",$D192=""),"",($C192-$B192-$F192)+($E192-$D192-$G192))</f>
        <v/>
      </c>
      <c r="M192" s="32"/>
      <c r="N192" s="190"/>
      <c r="O192" s="190"/>
      <c r="P192" s="190"/>
      <c r="Q192" s="190"/>
      <c r="R192" s="23"/>
      <c r="V192" s="1" t="s">
        <v>172</v>
      </c>
    </row>
    <row r="193" spans="1:18">
      <c r="A193" s="27">
        <f t="shared" ref="A193:A221" ca="1" si="40">A192+1</f>
        <v>46025</v>
      </c>
      <c r="B193" s="20"/>
      <c r="C193" s="21"/>
      <c r="D193" s="20"/>
      <c r="E193" s="21"/>
      <c r="F193" s="22"/>
      <c r="G193" s="22"/>
      <c r="H193" s="34" t="str">
        <f t="shared" si="35"/>
        <v/>
      </c>
      <c r="I193" s="34" t="str">
        <f t="shared" si="36"/>
        <v/>
      </c>
      <c r="J193" s="34" t="str">
        <f t="shared" si="37"/>
        <v/>
      </c>
      <c r="K193" s="34" t="str">
        <f t="shared" si="38"/>
        <v/>
      </c>
      <c r="L193" s="26" t="str">
        <f t="shared" si="39"/>
        <v/>
      </c>
      <c r="M193" s="32"/>
      <c r="N193" s="190"/>
      <c r="O193" s="190"/>
      <c r="P193" s="190"/>
      <c r="Q193" s="190"/>
      <c r="R193" s="23"/>
    </row>
    <row r="194" spans="1:18">
      <c r="A194" s="27">
        <f t="shared" ca="1" si="40"/>
        <v>46026</v>
      </c>
      <c r="B194" s="20"/>
      <c r="C194" s="21"/>
      <c r="D194" s="20"/>
      <c r="E194" s="21"/>
      <c r="F194" s="22"/>
      <c r="G194" s="22"/>
      <c r="H194" s="34" t="str">
        <f t="shared" si="35"/>
        <v/>
      </c>
      <c r="I194" s="34" t="str">
        <f t="shared" si="36"/>
        <v/>
      </c>
      <c r="J194" s="34" t="str">
        <f t="shared" si="37"/>
        <v/>
      </c>
      <c r="K194" s="34" t="str">
        <f t="shared" si="38"/>
        <v/>
      </c>
      <c r="L194" s="26" t="str">
        <f t="shared" si="39"/>
        <v/>
      </c>
      <c r="M194" s="32"/>
      <c r="N194" s="190"/>
      <c r="O194" s="190"/>
      <c r="P194" s="190"/>
      <c r="Q194" s="190"/>
      <c r="R194" s="23"/>
    </row>
    <row r="195" spans="1:18">
      <c r="A195" s="27">
        <f t="shared" ca="1" si="40"/>
        <v>46027</v>
      </c>
      <c r="B195" s="20"/>
      <c r="C195" s="21"/>
      <c r="D195" s="20"/>
      <c r="E195" s="21"/>
      <c r="F195" s="22"/>
      <c r="G195" s="22"/>
      <c r="H195" s="34" t="str">
        <f t="shared" si="35"/>
        <v/>
      </c>
      <c r="I195" s="34" t="str">
        <f t="shared" si="36"/>
        <v/>
      </c>
      <c r="J195" s="34" t="str">
        <f t="shared" si="37"/>
        <v/>
      </c>
      <c r="K195" s="34" t="str">
        <f t="shared" si="38"/>
        <v/>
      </c>
      <c r="L195" s="26" t="str">
        <f t="shared" si="39"/>
        <v/>
      </c>
      <c r="M195" s="32"/>
      <c r="N195" s="190"/>
      <c r="O195" s="190"/>
      <c r="P195" s="190"/>
      <c r="Q195" s="190"/>
      <c r="R195" s="23"/>
    </row>
    <row r="196" spans="1:18">
      <c r="A196" s="27">
        <f t="shared" ca="1" si="40"/>
        <v>46028</v>
      </c>
      <c r="B196" s="20"/>
      <c r="C196" s="21"/>
      <c r="D196" s="20"/>
      <c r="E196" s="21"/>
      <c r="F196" s="22"/>
      <c r="G196" s="22"/>
      <c r="H196" s="34" t="str">
        <f t="shared" si="35"/>
        <v/>
      </c>
      <c r="I196" s="34" t="str">
        <f t="shared" si="36"/>
        <v/>
      </c>
      <c r="J196" s="34" t="str">
        <f t="shared" si="37"/>
        <v/>
      </c>
      <c r="K196" s="34" t="str">
        <f t="shared" si="38"/>
        <v/>
      </c>
      <c r="L196" s="26" t="str">
        <f t="shared" si="39"/>
        <v/>
      </c>
      <c r="M196" s="32"/>
      <c r="N196" s="190"/>
      <c r="O196" s="190"/>
      <c r="P196" s="190"/>
      <c r="Q196" s="190"/>
      <c r="R196" s="23"/>
    </row>
    <row r="197" spans="1:18">
      <c r="A197" s="27">
        <f t="shared" ca="1" si="40"/>
        <v>46029</v>
      </c>
      <c r="B197" s="20"/>
      <c r="C197" s="21"/>
      <c r="D197" s="20"/>
      <c r="E197" s="21"/>
      <c r="F197" s="22"/>
      <c r="G197" s="22"/>
      <c r="H197" s="34" t="str">
        <f t="shared" si="35"/>
        <v/>
      </c>
      <c r="I197" s="34" t="str">
        <f t="shared" si="36"/>
        <v/>
      </c>
      <c r="J197" s="34" t="str">
        <f t="shared" si="37"/>
        <v/>
      </c>
      <c r="K197" s="34" t="str">
        <f t="shared" si="38"/>
        <v/>
      </c>
      <c r="L197" s="26" t="str">
        <f t="shared" si="39"/>
        <v/>
      </c>
      <c r="M197" s="32"/>
      <c r="N197" s="190"/>
      <c r="O197" s="190"/>
      <c r="P197" s="190"/>
      <c r="Q197" s="190"/>
      <c r="R197" s="23"/>
    </row>
    <row r="198" spans="1:18">
      <c r="A198" s="27">
        <f t="shared" ca="1" si="40"/>
        <v>46030</v>
      </c>
      <c r="B198" s="20"/>
      <c r="C198" s="21"/>
      <c r="D198" s="20"/>
      <c r="E198" s="21"/>
      <c r="F198" s="22"/>
      <c r="G198" s="22"/>
      <c r="H198" s="34" t="str">
        <f t="shared" si="35"/>
        <v/>
      </c>
      <c r="I198" s="34" t="str">
        <f t="shared" si="36"/>
        <v/>
      </c>
      <c r="J198" s="34" t="str">
        <f t="shared" si="37"/>
        <v/>
      </c>
      <c r="K198" s="34" t="str">
        <f t="shared" si="38"/>
        <v/>
      </c>
      <c r="L198" s="26" t="str">
        <f t="shared" si="39"/>
        <v/>
      </c>
      <c r="M198" s="32"/>
      <c r="N198" s="190"/>
      <c r="O198" s="190"/>
      <c r="P198" s="190"/>
      <c r="Q198" s="190"/>
      <c r="R198" s="23"/>
    </row>
    <row r="199" spans="1:18">
      <c r="A199" s="27">
        <f t="shared" ca="1" si="40"/>
        <v>46031</v>
      </c>
      <c r="B199" s="20"/>
      <c r="C199" s="21"/>
      <c r="D199" s="20"/>
      <c r="E199" s="21"/>
      <c r="F199" s="22"/>
      <c r="G199" s="22"/>
      <c r="H199" s="34" t="str">
        <f t="shared" si="35"/>
        <v/>
      </c>
      <c r="I199" s="34" t="str">
        <f t="shared" si="36"/>
        <v/>
      </c>
      <c r="J199" s="34" t="str">
        <f t="shared" si="37"/>
        <v/>
      </c>
      <c r="K199" s="34" t="str">
        <f t="shared" si="38"/>
        <v/>
      </c>
      <c r="L199" s="26" t="str">
        <f t="shared" si="39"/>
        <v/>
      </c>
      <c r="M199" s="32"/>
      <c r="N199" s="190"/>
      <c r="O199" s="190"/>
      <c r="P199" s="190"/>
      <c r="Q199" s="190"/>
      <c r="R199" s="23"/>
    </row>
    <row r="200" spans="1:18">
      <c r="A200" s="27">
        <f t="shared" ca="1" si="40"/>
        <v>46032</v>
      </c>
      <c r="B200" s="20"/>
      <c r="C200" s="21"/>
      <c r="D200" s="20"/>
      <c r="E200" s="21"/>
      <c r="F200" s="22"/>
      <c r="G200" s="22"/>
      <c r="H200" s="34" t="str">
        <f t="shared" si="35"/>
        <v/>
      </c>
      <c r="I200" s="34" t="str">
        <f t="shared" si="36"/>
        <v/>
      </c>
      <c r="J200" s="34" t="str">
        <f t="shared" si="37"/>
        <v/>
      </c>
      <c r="K200" s="34" t="str">
        <f t="shared" si="38"/>
        <v/>
      </c>
      <c r="L200" s="26" t="str">
        <f t="shared" si="39"/>
        <v/>
      </c>
      <c r="M200" s="32"/>
      <c r="N200" s="190"/>
      <c r="O200" s="190"/>
      <c r="P200" s="190"/>
      <c r="Q200" s="190"/>
      <c r="R200" s="23"/>
    </row>
    <row r="201" spans="1:18">
      <c r="A201" s="27">
        <f t="shared" ca="1" si="40"/>
        <v>46033</v>
      </c>
      <c r="B201" s="20"/>
      <c r="C201" s="21"/>
      <c r="D201" s="20"/>
      <c r="E201" s="21"/>
      <c r="F201" s="22"/>
      <c r="G201" s="22"/>
      <c r="H201" s="34" t="str">
        <f t="shared" si="35"/>
        <v/>
      </c>
      <c r="I201" s="34" t="str">
        <f t="shared" si="36"/>
        <v/>
      </c>
      <c r="J201" s="34" t="str">
        <f t="shared" si="37"/>
        <v/>
      </c>
      <c r="K201" s="34" t="str">
        <f t="shared" si="38"/>
        <v/>
      </c>
      <c r="L201" s="26" t="str">
        <f t="shared" si="39"/>
        <v/>
      </c>
      <c r="M201" s="32"/>
      <c r="N201" s="190"/>
      <c r="O201" s="190"/>
      <c r="P201" s="190"/>
      <c r="Q201" s="190"/>
      <c r="R201" s="23"/>
    </row>
    <row r="202" spans="1:18">
      <c r="A202" s="27">
        <f t="shared" ca="1" si="40"/>
        <v>46034</v>
      </c>
      <c r="B202" s="20"/>
      <c r="C202" s="21"/>
      <c r="D202" s="20"/>
      <c r="E202" s="21"/>
      <c r="F202" s="22"/>
      <c r="G202" s="22"/>
      <c r="H202" s="34" t="str">
        <f t="shared" si="35"/>
        <v/>
      </c>
      <c r="I202" s="34" t="str">
        <f t="shared" si="36"/>
        <v/>
      </c>
      <c r="J202" s="34" t="str">
        <f t="shared" si="37"/>
        <v/>
      </c>
      <c r="K202" s="34" t="str">
        <f t="shared" si="38"/>
        <v/>
      </c>
      <c r="L202" s="26" t="str">
        <f t="shared" si="39"/>
        <v/>
      </c>
      <c r="M202" s="32"/>
      <c r="N202" s="190"/>
      <c r="O202" s="190"/>
      <c r="P202" s="190"/>
      <c r="Q202" s="190"/>
      <c r="R202" s="23"/>
    </row>
    <row r="203" spans="1:18">
      <c r="A203" s="27">
        <f t="shared" ca="1" si="40"/>
        <v>46035</v>
      </c>
      <c r="B203" s="20"/>
      <c r="C203" s="21"/>
      <c r="D203" s="20"/>
      <c r="E203" s="21"/>
      <c r="F203" s="22"/>
      <c r="G203" s="22"/>
      <c r="H203" s="34" t="str">
        <f t="shared" si="35"/>
        <v/>
      </c>
      <c r="I203" s="34" t="str">
        <f t="shared" si="36"/>
        <v/>
      </c>
      <c r="J203" s="34" t="str">
        <f t="shared" si="37"/>
        <v/>
      </c>
      <c r="K203" s="34" t="str">
        <f t="shared" si="38"/>
        <v/>
      </c>
      <c r="L203" s="26" t="str">
        <f t="shared" si="39"/>
        <v/>
      </c>
      <c r="M203" s="32"/>
      <c r="N203" s="190"/>
      <c r="O203" s="190"/>
      <c r="P203" s="190"/>
      <c r="Q203" s="190"/>
      <c r="R203" s="23"/>
    </row>
    <row r="204" spans="1:18">
      <c r="A204" s="27">
        <f t="shared" ca="1" si="40"/>
        <v>46036</v>
      </c>
      <c r="B204" s="20"/>
      <c r="C204" s="21"/>
      <c r="D204" s="20"/>
      <c r="E204" s="21"/>
      <c r="F204" s="22"/>
      <c r="G204" s="22"/>
      <c r="H204" s="34" t="str">
        <f t="shared" si="35"/>
        <v/>
      </c>
      <c r="I204" s="34" t="str">
        <f t="shared" si="36"/>
        <v/>
      </c>
      <c r="J204" s="34" t="str">
        <f t="shared" si="37"/>
        <v/>
      </c>
      <c r="K204" s="34" t="str">
        <f t="shared" si="38"/>
        <v/>
      </c>
      <c r="L204" s="26" t="str">
        <f t="shared" si="39"/>
        <v/>
      </c>
      <c r="M204" s="32"/>
      <c r="N204" s="190"/>
      <c r="O204" s="190"/>
      <c r="P204" s="190"/>
      <c r="Q204" s="190"/>
      <c r="R204" s="23"/>
    </row>
    <row r="205" spans="1:18">
      <c r="A205" s="27">
        <f t="shared" ca="1" si="40"/>
        <v>46037</v>
      </c>
      <c r="B205" s="20"/>
      <c r="C205" s="21"/>
      <c r="D205" s="20"/>
      <c r="E205" s="21"/>
      <c r="F205" s="22"/>
      <c r="G205" s="22"/>
      <c r="H205" s="34" t="str">
        <f t="shared" si="35"/>
        <v/>
      </c>
      <c r="I205" s="34" t="str">
        <f t="shared" si="36"/>
        <v/>
      </c>
      <c r="J205" s="34" t="str">
        <f t="shared" si="37"/>
        <v/>
      </c>
      <c r="K205" s="34" t="str">
        <f t="shared" si="38"/>
        <v/>
      </c>
      <c r="L205" s="26" t="str">
        <f t="shared" si="39"/>
        <v/>
      </c>
      <c r="M205" s="32"/>
      <c r="N205" s="190"/>
      <c r="O205" s="190"/>
      <c r="P205" s="190"/>
      <c r="Q205" s="190"/>
      <c r="R205" s="23"/>
    </row>
    <row r="206" spans="1:18">
      <c r="A206" s="27">
        <f t="shared" ca="1" si="40"/>
        <v>46038</v>
      </c>
      <c r="B206" s="20"/>
      <c r="C206" s="21"/>
      <c r="D206" s="20"/>
      <c r="E206" s="21"/>
      <c r="F206" s="22"/>
      <c r="G206" s="22"/>
      <c r="H206" s="34" t="str">
        <f t="shared" si="35"/>
        <v/>
      </c>
      <c r="I206" s="34" t="str">
        <f t="shared" si="36"/>
        <v/>
      </c>
      <c r="J206" s="34" t="str">
        <f t="shared" si="37"/>
        <v/>
      </c>
      <c r="K206" s="34" t="str">
        <f t="shared" si="38"/>
        <v/>
      </c>
      <c r="L206" s="26" t="str">
        <f t="shared" si="39"/>
        <v/>
      </c>
      <c r="M206" s="32"/>
      <c r="N206" s="190"/>
      <c r="O206" s="190"/>
      <c r="P206" s="190"/>
      <c r="Q206" s="190"/>
      <c r="R206" s="23"/>
    </row>
    <row r="207" spans="1:18">
      <c r="A207" s="27">
        <f t="shared" ca="1" si="40"/>
        <v>46039</v>
      </c>
      <c r="B207" s="20"/>
      <c r="C207" s="21"/>
      <c r="D207" s="20"/>
      <c r="E207" s="21"/>
      <c r="F207" s="22"/>
      <c r="G207" s="22"/>
      <c r="H207" s="34" t="str">
        <f t="shared" si="35"/>
        <v/>
      </c>
      <c r="I207" s="34" t="str">
        <f t="shared" si="36"/>
        <v/>
      </c>
      <c r="J207" s="34" t="str">
        <f t="shared" si="37"/>
        <v/>
      </c>
      <c r="K207" s="34" t="str">
        <f t="shared" si="38"/>
        <v/>
      </c>
      <c r="L207" s="26" t="str">
        <f t="shared" si="39"/>
        <v/>
      </c>
      <c r="M207" s="32"/>
      <c r="N207" s="190"/>
      <c r="O207" s="190"/>
      <c r="P207" s="190"/>
      <c r="Q207" s="190"/>
      <c r="R207" s="23"/>
    </row>
    <row r="208" spans="1:18">
      <c r="A208" s="27">
        <f t="shared" ca="1" si="40"/>
        <v>46040</v>
      </c>
      <c r="B208" s="20"/>
      <c r="C208" s="21"/>
      <c r="D208" s="20"/>
      <c r="E208" s="21"/>
      <c r="F208" s="22"/>
      <c r="G208" s="22"/>
      <c r="H208" s="34" t="str">
        <f t="shared" si="35"/>
        <v/>
      </c>
      <c r="I208" s="34" t="str">
        <f t="shared" si="36"/>
        <v/>
      </c>
      <c r="J208" s="34" t="str">
        <f t="shared" si="37"/>
        <v/>
      </c>
      <c r="K208" s="34" t="str">
        <f t="shared" si="38"/>
        <v/>
      </c>
      <c r="L208" s="26" t="str">
        <f t="shared" si="39"/>
        <v/>
      </c>
      <c r="M208" s="32"/>
      <c r="N208" s="190"/>
      <c r="O208" s="190"/>
      <c r="P208" s="190"/>
      <c r="Q208" s="190"/>
      <c r="R208" s="23"/>
    </row>
    <row r="209" spans="1:18">
      <c r="A209" s="27">
        <f t="shared" ca="1" si="40"/>
        <v>46041</v>
      </c>
      <c r="B209" s="20"/>
      <c r="C209" s="21"/>
      <c r="D209" s="20"/>
      <c r="E209" s="21"/>
      <c r="F209" s="22"/>
      <c r="G209" s="22"/>
      <c r="H209" s="34" t="str">
        <f t="shared" si="35"/>
        <v/>
      </c>
      <c r="I209" s="34" t="str">
        <f t="shared" si="36"/>
        <v/>
      </c>
      <c r="J209" s="34" t="str">
        <f t="shared" si="37"/>
        <v/>
      </c>
      <c r="K209" s="34" t="str">
        <f t="shared" si="38"/>
        <v/>
      </c>
      <c r="L209" s="26" t="str">
        <f t="shared" si="39"/>
        <v/>
      </c>
      <c r="M209" s="32"/>
      <c r="N209" s="190"/>
      <c r="O209" s="190"/>
      <c r="P209" s="190"/>
      <c r="Q209" s="190"/>
      <c r="R209" s="23"/>
    </row>
    <row r="210" spans="1:18">
      <c r="A210" s="27">
        <f t="shared" ca="1" si="40"/>
        <v>46042</v>
      </c>
      <c r="B210" s="20"/>
      <c r="C210" s="21"/>
      <c r="D210" s="20"/>
      <c r="E210" s="21"/>
      <c r="F210" s="22"/>
      <c r="G210" s="22"/>
      <c r="H210" s="34" t="str">
        <f t="shared" si="35"/>
        <v/>
      </c>
      <c r="I210" s="34" t="str">
        <f t="shared" si="36"/>
        <v/>
      </c>
      <c r="J210" s="34" t="str">
        <f t="shared" si="37"/>
        <v/>
      </c>
      <c r="K210" s="34" t="str">
        <f t="shared" si="38"/>
        <v/>
      </c>
      <c r="L210" s="26" t="str">
        <f t="shared" si="39"/>
        <v/>
      </c>
      <c r="M210" s="32"/>
      <c r="N210" s="190"/>
      <c r="O210" s="190"/>
      <c r="P210" s="190"/>
      <c r="Q210" s="190"/>
      <c r="R210" s="23"/>
    </row>
    <row r="211" spans="1:18">
      <c r="A211" s="27">
        <f t="shared" ca="1" si="40"/>
        <v>46043</v>
      </c>
      <c r="B211" s="20"/>
      <c r="C211" s="21"/>
      <c r="D211" s="20"/>
      <c r="E211" s="21"/>
      <c r="F211" s="22"/>
      <c r="G211" s="22"/>
      <c r="H211" s="34" t="str">
        <f t="shared" si="35"/>
        <v/>
      </c>
      <c r="I211" s="34" t="str">
        <f t="shared" si="36"/>
        <v/>
      </c>
      <c r="J211" s="34" t="str">
        <f t="shared" si="37"/>
        <v/>
      </c>
      <c r="K211" s="34" t="str">
        <f t="shared" si="38"/>
        <v/>
      </c>
      <c r="L211" s="26" t="str">
        <f t="shared" si="39"/>
        <v/>
      </c>
      <c r="M211" s="32"/>
      <c r="N211" s="190"/>
      <c r="O211" s="190"/>
      <c r="P211" s="190"/>
      <c r="Q211" s="190"/>
      <c r="R211" s="23"/>
    </row>
    <row r="212" spans="1:18">
      <c r="A212" s="27">
        <f t="shared" ca="1" si="40"/>
        <v>46044</v>
      </c>
      <c r="B212" s="20"/>
      <c r="C212" s="21"/>
      <c r="D212" s="20"/>
      <c r="E212" s="21"/>
      <c r="F212" s="22"/>
      <c r="G212" s="22"/>
      <c r="H212" s="34" t="str">
        <f t="shared" si="35"/>
        <v/>
      </c>
      <c r="I212" s="34" t="str">
        <f t="shared" si="36"/>
        <v/>
      </c>
      <c r="J212" s="34" t="str">
        <f t="shared" si="37"/>
        <v/>
      </c>
      <c r="K212" s="34" t="str">
        <f t="shared" si="38"/>
        <v/>
      </c>
      <c r="L212" s="26" t="str">
        <f t="shared" si="39"/>
        <v/>
      </c>
      <c r="M212" s="32"/>
      <c r="N212" s="190"/>
      <c r="O212" s="190"/>
      <c r="P212" s="190"/>
      <c r="Q212" s="190"/>
      <c r="R212" s="23"/>
    </row>
    <row r="213" spans="1:18">
      <c r="A213" s="27">
        <f t="shared" ca="1" si="40"/>
        <v>46045</v>
      </c>
      <c r="B213" s="20"/>
      <c r="C213" s="21"/>
      <c r="D213" s="20"/>
      <c r="E213" s="21"/>
      <c r="F213" s="22"/>
      <c r="G213" s="22"/>
      <c r="H213" s="34" t="str">
        <f t="shared" si="35"/>
        <v/>
      </c>
      <c r="I213" s="34" t="str">
        <f t="shared" si="36"/>
        <v/>
      </c>
      <c r="J213" s="34" t="str">
        <f t="shared" si="37"/>
        <v/>
      </c>
      <c r="K213" s="34" t="str">
        <f t="shared" si="38"/>
        <v/>
      </c>
      <c r="L213" s="26" t="str">
        <f t="shared" si="39"/>
        <v/>
      </c>
      <c r="M213" s="32"/>
      <c r="N213" s="190"/>
      <c r="O213" s="190"/>
      <c r="P213" s="190"/>
      <c r="Q213" s="190"/>
      <c r="R213" s="23"/>
    </row>
    <row r="214" spans="1:18">
      <c r="A214" s="27">
        <f t="shared" ca="1" si="40"/>
        <v>46046</v>
      </c>
      <c r="B214" s="20"/>
      <c r="C214" s="21"/>
      <c r="D214" s="20"/>
      <c r="E214" s="21"/>
      <c r="F214" s="22"/>
      <c r="G214" s="22"/>
      <c r="H214" s="34" t="str">
        <f t="shared" si="35"/>
        <v/>
      </c>
      <c r="I214" s="34" t="str">
        <f t="shared" si="36"/>
        <v/>
      </c>
      <c r="J214" s="34" t="str">
        <f t="shared" si="37"/>
        <v/>
      </c>
      <c r="K214" s="34" t="str">
        <f t="shared" si="38"/>
        <v/>
      </c>
      <c r="L214" s="26" t="str">
        <f t="shared" si="39"/>
        <v/>
      </c>
      <c r="M214" s="32"/>
      <c r="N214" s="190"/>
      <c r="O214" s="190"/>
      <c r="P214" s="190"/>
      <c r="Q214" s="190"/>
      <c r="R214" s="23"/>
    </row>
    <row r="215" spans="1:18">
      <c r="A215" s="27">
        <f t="shared" ca="1" si="40"/>
        <v>46047</v>
      </c>
      <c r="B215" s="20"/>
      <c r="C215" s="21"/>
      <c r="D215" s="20"/>
      <c r="E215" s="21"/>
      <c r="F215" s="22"/>
      <c r="G215" s="22"/>
      <c r="H215" s="34" t="str">
        <f t="shared" si="35"/>
        <v/>
      </c>
      <c r="I215" s="34" t="str">
        <f t="shared" si="36"/>
        <v/>
      </c>
      <c r="J215" s="34" t="str">
        <f t="shared" si="37"/>
        <v/>
      </c>
      <c r="K215" s="34" t="str">
        <f t="shared" si="38"/>
        <v/>
      </c>
      <c r="L215" s="26" t="str">
        <f t="shared" si="39"/>
        <v/>
      </c>
      <c r="M215" s="32"/>
      <c r="N215" s="190"/>
      <c r="O215" s="190"/>
      <c r="P215" s="190"/>
      <c r="Q215" s="190"/>
      <c r="R215" s="23"/>
    </row>
    <row r="216" spans="1:18">
      <c r="A216" s="27">
        <f t="shared" ca="1" si="40"/>
        <v>46048</v>
      </c>
      <c r="B216" s="20"/>
      <c r="C216" s="21"/>
      <c r="D216" s="20"/>
      <c r="E216" s="21"/>
      <c r="F216" s="22"/>
      <c r="G216" s="22"/>
      <c r="H216" s="34" t="str">
        <f t="shared" si="35"/>
        <v/>
      </c>
      <c r="I216" s="34" t="str">
        <f t="shared" si="36"/>
        <v/>
      </c>
      <c r="J216" s="34" t="str">
        <f t="shared" si="37"/>
        <v/>
      </c>
      <c r="K216" s="34" t="str">
        <f t="shared" si="38"/>
        <v/>
      </c>
      <c r="L216" s="26" t="str">
        <f t="shared" si="39"/>
        <v/>
      </c>
      <c r="M216" s="32"/>
      <c r="N216" s="190"/>
      <c r="O216" s="190"/>
      <c r="P216" s="190"/>
      <c r="Q216" s="190"/>
      <c r="R216" s="23"/>
    </row>
    <row r="217" spans="1:18">
      <c r="A217" s="27">
        <f t="shared" ca="1" si="40"/>
        <v>46049</v>
      </c>
      <c r="B217" s="20"/>
      <c r="C217" s="21"/>
      <c r="D217" s="20"/>
      <c r="E217" s="21"/>
      <c r="F217" s="22"/>
      <c r="G217" s="22"/>
      <c r="H217" s="34" t="str">
        <f t="shared" si="35"/>
        <v/>
      </c>
      <c r="I217" s="34" t="str">
        <f t="shared" si="36"/>
        <v/>
      </c>
      <c r="J217" s="34" t="str">
        <f t="shared" si="37"/>
        <v/>
      </c>
      <c r="K217" s="34" t="str">
        <f t="shared" si="38"/>
        <v/>
      </c>
      <c r="L217" s="26" t="str">
        <f t="shared" si="39"/>
        <v/>
      </c>
      <c r="M217" s="32"/>
      <c r="N217" s="190"/>
      <c r="O217" s="190"/>
      <c r="P217" s="190"/>
      <c r="Q217" s="190"/>
      <c r="R217" s="23"/>
    </row>
    <row r="218" spans="1:18">
      <c r="A218" s="27">
        <f t="shared" ca="1" si="40"/>
        <v>46050</v>
      </c>
      <c r="B218" s="20"/>
      <c r="C218" s="21"/>
      <c r="D218" s="20"/>
      <c r="E218" s="21"/>
      <c r="F218" s="22"/>
      <c r="G218" s="22"/>
      <c r="H218" s="34" t="str">
        <f t="shared" si="35"/>
        <v/>
      </c>
      <c r="I218" s="34" t="str">
        <f t="shared" si="36"/>
        <v/>
      </c>
      <c r="J218" s="34" t="str">
        <f t="shared" si="37"/>
        <v/>
      </c>
      <c r="K218" s="34" t="str">
        <f t="shared" si="38"/>
        <v/>
      </c>
      <c r="L218" s="26" t="str">
        <f t="shared" si="39"/>
        <v/>
      </c>
      <c r="M218" s="32"/>
      <c r="N218" s="190"/>
      <c r="O218" s="190"/>
      <c r="P218" s="190"/>
      <c r="Q218" s="190"/>
      <c r="R218" s="23"/>
    </row>
    <row r="219" spans="1:18">
      <c r="A219" s="27">
        <f t="shared" ca="1" si="40"/>
        <v>46051</v>
      </c>
      <c r="B219" s="20"/>
      <c r="C219" s="21"/>
      <c r="D219" s="20"/>
      <c r="E219" s="21"/>
      <c r="F219" s="22"/>
      <c r="G219" s="22"/>
      <c r="H219" s="34" t="str">
        <f t="shared" si="35"/>
        <v/>
      </c>
      <c r="I219" s="34" t="str">
        <f t="shared" si="36"/>
        <v/>
      </c>
      <c r="J219" s="34" t="str">
        <f t="shared" si="37"/>
        <v/>
      </c>
      <c r="K219" s="34" t="str">
        <f t="shared" si="38"/>
        <v/>
      </c>
      <c r="L219" s="26" t="str">
        <f t="shared" si="39"/>
        <v/>
      </c>
      <c r="M219" s="32"/>
      <c r="N219" s="190"/>
      <c r="O219" s="190"/>
      <c r="P219" s="190"/>
      <c r="Q219" s="190"/>
      <c r="R219" s="23"/>
    </row>
    <row r="220" spans="1:18">
      <c r="A220" s="27">
        <f t="shared" ca="1" si="40"/>
        <v>46052</v>
      </c>
      <c r="B220" s="20"/>
      <c r="C220" s="21"/>
      <c r="D220" s="20"/>
      <c r="E220" s="21"/>
      <c r="F220" s="22"/>
      <c r="G220" s="22"/>
      <c r="H220" s="34" t="str">
        <f t="shared" si="35"/>
        <v/>
      </c>
      <c r="I220" s="34" t="str">
        <f t="shared" si="36"/>
        <v/>
      </c>
      <c r="J220" s="34" t="str">
        <f t="shared" si="37"/>
        <v/>
      </c>
      <c r="K220" s="34" t="str">
        <f t="shared" si="38"/>
        <v/>
      </c>
      <c r="L220" s="26" t="str">
        <f t="shared" si="39"/>
        <v/>
      </c>
      <c r="M220" s="32"/>
      <c r="N220" s="190"/>
      <c r="O220" s="190"/>
      <c r="P220" s="190"/>
      <c r="Q220" s="190"/>
      <c r="R220" s="23"/>
    </row>
    <row r="221" spans="1:18">
      <c r="A221" s="27">
        <f t="shared" ca="1" si="40"/>
        <v>46053</v>
      </c>
      <c r="B221" s="20"/>
      <c r="C221" s="21"/>
      <c r="D221" s="20"/>
      <c r="E221" s="21"/>
      <c r="F221" s="22"/>
      <c r="G221" s="22"/>
      <c r="H221" s="34" t="str">
        <f t="shared" si="35"/>
        <v/>
      </c>
      <c r="I221" s="34" t="str">
        <f t="shared" si="36"/>
        <v/>
      </c>
      <c r="J221" s="34" t="str">
        <f t="shared" si="37"/>
        <v/>
      </c>
      <c r="K221" s="34" t="str">
        <f t="shared" si="38"/>
        <v/>
      </c>
      <c r="L221" s="26" t="str">
        <f t="shared" si="39"/>
        <v/>
      </c>
      <c r="M221" s="32"/>
      <c r="N221" s="190"/>
      <c r="O221" s="190"/>
      <c r="P221" s="190"/>
      <c r="Q221" s="190"/>
      <c r="R221" s="23"/>
    </row>
    <row r="222" spans="1:18">
      <c r="A222" s="5" t="s">
        <v>11</v>
      </c>
      <c r="B222" s="191"/>
      <c r="C222" s="192"/>
      <c r="D222" s="191"/>
      <c r="E222" s="192"/>
      <c r="F222" s="26" t="str">
        <f>IF(SUM($F191:$F221)=0,"",SUM($F191:$F221))</f>
        <v/>
      </c>
      <c r="G222" s="26" t="str">
        <f>IF(SUM($G191:$G221)=0,"",SUM($G191:$G221))</f>
        <v/>
      </c>
      <c r="H222" s="26" t="str">
        <f>IF(SUM(H191:H221)=0,"",SUM(H191:H221))</f>
        <v/>
      </c>
      <c r="I222" s="26" t="str">
        <f>IF(SUM(I191:I221)=0,"",SUM(I191:I221))</f>
        <v/>
      </c>
      <c r="J222" s="26" t="str">
        <f t="shared" ref="J222:K222" si="41">IF(SUM(J191:J221)=0,"",SUM(J191:J221))</f>
        <v/>
      </c>
      <c r="K222" s="26" t="str">
        <f t="shared" si="41"/>
        <v/>
      </c>
      <c r="L222" s="26" t="str">
        <f>IF(SUM($L191:$L221)=0,"",SUM($L191:$L221))</f>
        <v/>
      </c>
      <c r="M222" s="33"/>
      <c r="N222" s="193"/>
      <c r="O222" s="193"/>
      <c r="P222" s="193"/>
      <c r="Q222" s="193"/>
      <c r="R222" s="6"/>
    </row>
    <row r="224" spans="1:18" ht="27" customHeight="1">
      <c r="A224" s="194" t="s">
        <v>22</v>
      </c>
      <c r="B224" s="189" t="s">
        <v>103</v>
      </c>
      <c r="C224" s="189"/>
      <c r="D224" s="189"/>
      <c r="E224" s="189"/>
      <c r="F224" s="189" t="s">
        <v>23</v>
      </c>
      <c r="G224" s="189"/>
      <c r="H224" s="189" t="s">
        <v>88</v>
      </c>
      <c r="I224" s="189"/>
      <c r="J224" s="189"/>
      <c r="K224" s="189"/>
      <c r="L224" s="189" t="s">
        <v>87</v>
      </c>
      <c r="M224" s="195" t="s">
        <v>96</v>
      </c>
      <c r="N224" s="194" t="s">
        <v>25</v>
      </c>
      <c r="O224" s="194"/>
      <c r="P224" s="194"/>
      <c r="Q224" s="194"/>
      <c r="R224" s="189" t="s">
        <v>100</v>
      </c>
    </row>
    <row r="225" spans="1:22" ht="14.25" customHeight="1">
      <c r="A225" s="194"/>
      <c r="B225" s="189" t="s">
        <v>82</v>
      </c>
      <c r="C225" s="189"/>
      <c r="D225" s="189" t="s">
        <v>84</v>
      </c>
      <c r="E225" s="189"/>
      <c r="F225" s="189"/>
      <c r="G225" s="189"/>
      <c r="H225" s="189" t="s">
        <v>90</v>
      </c>
      <c r="I225" s="189"/>
      <c r="J225" s="189" t="s">
        <v>89</v>
      </c>
      <c r="K225" s="189"/>
      <c r="L225" s="189"/>
      <c r="M225" s="196"/>
      <c r="N225" s="194"/>
      <c r="O225" s="194"/>
      <c r="P225" s="194"/>
      <c r="Q225" s="194"/>
      <c r="R225" s="189"/>
    </row>
    <row r="226" spans="1:22">
      <c r="A226" s="194"/>
      <c r="B226" s="43" t="s">
        <v>26</v>
      </c>
      <c r="C226" s="43" t="s">
        <v>27</v>
      </c>
      <c r="D226" s="43" t="s">
        <v>26</v>
      </c>
      <c r="E226" s="43" t="s">
        <v>27</v>
      </c>
      <c r="F226" s="44" t="s">
        <v>85</v>
      </c>
      <c r="G226" s="44" t="s">
        <v>86</v>
      </c>
      <c r="H226" s="44" t="s">
        <v>81</v>
      </c>
      <c r="I226" s="44" t="s">
        <v>83</v>
      </c>
      <c r="J226" s="44" t="s">
        <v>81</v>
      </c>
      <c r="K226" s="44" t="s">
        <v>95</v>
      </c>
      <c r="L226" s="189"/>
      <c r="M226" s="197"/>
      <c r="N226" s="194"/>
      <c r="O226" s="194"/>
      <c r="P226" s="194"/>
      <c r="Q226" s="194"/>
      <c r="R226" s="194"/>
    </row>
    <row r="227" spans="1:22">
      <c r="A227" s="27" cm="1">
        <f t="array" aca="1" ref="A227" ca="1">DATE("2025","8"+6,IFERROR(INDIRECT(T1),"1"))</f>
        <v>46054</v>
      </c>
      <c r="B227" s="20"/>
      <c r="C227" s="21"/>
      <c r="D227" s="20"/>
      <c r="E227" s="21"/>
      <c r="F227" s="22"/>
      <c r="G227" s="22"/>
      <c r="H227" s="34" t="str">
        <f>IF(OR(B227="",LEFT(M227,1)="✓"),"",C227-B227-F227)</f>
        <v/>
      </c>
      <c r="I227" s="34" t="str">
        <f>IF(OR(D227="",LEFT(M227,1)="✓"),"",E227-D227-G227)</f>
        <v/>
      </c>
      <c r="J227" s="34" t="str">
        <f>IF(AND(B227&lt;&gt;"",M227="✓所定"),C227-B227-F227,"")</f>
        <v/>
      </c>
      <c r="K227" s="34" t="str">
        <f>IF(AND(B227&lt;&gt;"",M227="✓法定"),C227-B227-F227,"")</f>
        <v/>
      </c>
      <c r="L227" s="26" t="str">
        <f t="shared" ref="L227:L253" si="42">IF(AND($B227="",$D227=""),"",($C227-$B227-$F227)+($E227-$D227-$G227))</f>
        <v/>
      </c>
      <c r="M227" s="32"/>
      <c r="N227" s="190"/>
      <c r="O227" s="190"/>
      <c r="P227" s="190"/>
      <c r="Q227" s="190"/>
      <c r="R227" s="23"/>
      <c r="V227" s="1" t="s">
        <v>171</v>
      </c>
    </row>
    <row r="228" spans="1:22">
      <c r="A228" s="27">
        <f ca="1">A227+1</f>
        <v>46055</v>
      </c>
      <c r="B228" s="20"/>
      <c r="C228" s="21"/>
      <c r="D228" s="20"/>
      <c r="E228" s="21"/>
      <c r="F228" s="22"/>
      <c r="G228" s="22"/>
      <c r="H228" s="34" t="str">
        <f t="shared" ref="H228:H257" si="43">IF(OR(B228="",LEFT(M228,1)="✓"),"",C228-B228-F228)</f>
        <v/>
      </c>
      <c r="I228" s="34" t="str">
        <f t="shared" ref="I228:I257" si="44">IF(OR(D228="",LEFT(M228,1)="✓"),"",E228-D228-G228)</f>
        <v/>
      </c>
      <c r="J228" s="34" t="str">
        <f t="shared" ref="J228:J257" si="45">IF(AND(B228&lt;&gt;"",M228="✓所定"),C228-B228-F228,"")</f>
        <v/>
      </c>
      <c r="K228" s="34" t="str">
        <f t="shared" ref="K228:K257" si="46">IF(AND(B228&lt;&gt;"",M228="✓法定"),C228-B228-F228,"")</f>
        <v/>
      </c>
      <c r="L228" s="26" t="str">
        <f t="shared" si="42"/>
        <v/>
      </c>
      <c r="M228" s="32"/>
      <c r="N228" s="190"/>
      <c r="O228" s="190"/>
      <c r="P228" s="190"/>
      <c r="Q228" s="190"/>
      <c r="R228" s="23"/>
      <c r="V228" s="1" t="s">
        <v>172</v>
      </c>
    </row>
    <row r="229" spans="1:22">
      <c r="A229" s="27">
        <f t="shared" ref="A229:A257" ca="1" si="47">A228+1</f>
        <v>46056</v>
      </c>
      <c r="B229" s="20"/>
      <c r="C229" s="21"/>
      <c r="D229" s="20"/>
      <c r="E229" s="21"/>
      <c r="F229" s="22"/>
      <c r="G229" s="22"/>
      <c r="H229" s="34" t="str">
        <f t="shared" si="43"/>
        <v/>
      </c>
      <c r="I229" s="34" t="str">
        <f t="shared" si="44"/>
        <v/>
      </c>
      <c r="J229" s="34" t="str">
        <f t="shared" si="45"/>
        <v/>
      </c>
      <c r="K229" s="34" t="str">
        <f t="shared" si="46"/>
        <v/>
      </c>
      <c r="L229" s="26" t="str">
        <f t="shared" si="42"/>
        <v/>
      </c>
      <c r="M229" s="32"/>
      <c r="N229" s="190"/>
      <c r="O229" s="190"/>
      <c r="P229" s="190"/>
      <c r="Q229" s="190"/>
      <c r="R229" s="23"/>
    </row>
    <row r="230" spans="1:22">
      <c r="A230" s="27">
        <f t="shared" ca="1" si="47"/>
        <v>46057</v>
      </c>
      <c r="B230" s="20"/>
      <c r="C230" s="21"/>
      <c r="D230" s="20"/>
      <c r="E230" s="21"/>
      <c r="F230" s="22"/>
      <c r="G230" s="22"/>
      <c r="H230" s="34" t="str">
        <f t="shared" si="43"/>
        <v/>
      </c>
      <c r="I230" s="34" t="str">
        <f t="shared" si="44"/>
        <v/>
      </c>
      <c r="J230" s="34" t="str">
        <f t="shared" si="45"/>
        <v/>
      </c>
      <c r="K230" s="34" t="str">
        <f t="shared" si="46"/>
        <v/>
      </c>
      <c r="L230" s="26" t="str">
        <f t="shared" si="42"/>
        <v/>
      </c>
      <c r="M230" s="32"/>
      <c r="N230" s="190"/>
      <c r="O230" s="190"/>
      <c r="P230" s="190"/>
      <c r="Q230" s="190"/>
      <c r="R230" s="23"/>
    </row>
    <row r="231" spans="1:22">
      <c r="A231" s="27">
        <f t="shared" ca="1" si="47"/>
        <v>46058</v>
      </c>
      <c r="B231" s="20"/>
      <c r="C231" s="21"/>
      <c r="D231" s="20"/>
      <c r="E231" s="21"/>
      <c r="F231" s="22"/>
      <c r="G231" s="22"/>
      <c r="H231" s="34" t="str">
        <f t="shared" si="43"/>
        <v/>
      </c>
      <c r="I231" s="34" t="str">
        <f t="shared" si="44"/>
        <v/>
      </c>
      <c r="J231" s="34" t="str">
        <f t="shared" si="45"/>
        <v/>
      </c>
      <c r="K231" s="34" t="str">
        <f t="shared" si="46"/>
        <v/>
      </c>
      <c r="L231" s="26" t="str">
        <f t="shared" si="42"/>
        <v/>
      </c>
      <c r="M231" s="32"/>
      <c r="N231" s="190"/>
      <c r="O231" s="190"/>
      <c r="P231" s="190"/>
      <c r="Q231" s="190"/>
      <c r="R231" s="23"/>
    </row>
    <row r="232" spans="1:22">
      <c r="A232" s="27">
        <f t="shared" ca="1" si="47"/>
        <v>46059</v>
      </c>
      <c r="B232" s="20"/>
      <c r="C232" s="21"/>
      <c r="D232" s="20"/>
      <c r="E232" s="21"/>
      <c r="F232" s="22"/>
      <c r="G232" s="22"/>
      <c r="H232" s="34" t="str">
        <f t="shared" si="43"/>
        <v/>
      </c>
      <c r="I232" s="34" t="str">
        <f t="shared" si="44"/>
        <v/>
      </c>
      <c r="J232" s="34" t="str">
        <f t="shared" si="45"/>
        <v/>
      </c>
      <c r="K232" s="34" t="str">
        <f t="shared" si="46"/>
        <v/>
      </c>
      <c r="L232" s="26" t="str">
        <f t="shared" si="42"/>
        <v/>
      </c>
      <c r="M232" s="32"/>
      <c r="N232" s="190"/>
      <c r="O232" s="190"/>
      <c r="P232" s="190"/>
      <c r="Q232" s="190"/>
      <c r="R232" s="23"/>
    </row>
    <row r="233" spans="1:22">
      <c r="A233" s="27">
        <f t="shared" ca="1" si="47"/>
        <v>46060</v>
      </c>
      <c r="B233" s="20"/>
      <c r="C233" s="21"/>
      <c r="D233" s="20"/>
      <c r="E233" s="21"/>
      <c r="F233" s="22"/>
      <c r="G233" s="22"/>
      <c r="H233" s="34" t="str">
        <f t="shared" si="43"/>
        <v/>
      </c>
      <c r="I233" s="34" t="str">
        <f t="shared" si="44"/>
        <v/>
      </c>
      <c r="J233" s="34" t="str">
        <f t="shared" si="45"/>
        <v/>
      </c>
      <c r="K233" s="34" t="str">
        <f t="shared" si="46"/>
        <v/>
      </c>
      <c r="L233" s="26" t="str">
        <f t="shared" si="42"/>
        <v/>
      </c>
      <c r="M233" s="32"/>
      <c r="N233" s="190"/>
      <c r="O233" s="190"/>
      <c r="P233" s="190"/>
      <c r="Q233" s="190"/>
      <c r="R233" s="23"/>
    </row>
    <row r="234" spans="1:22">
      <c r="A234" s="27">
        <f t="shared" ca="1" si="47"/>
        <v>46061</v>
      </c>
      <c r="B234" s="20"/>
      <c r="C234" s="21"/>
      <c r="D234" s="20"/>
      <c r="E234" s="21"/>
      <c r="F234" s="22"/>
      <c r="G234" s="22"/>
      <c r="H234" s="34" t="str">
        <f t="shared" si="43"/>
        <v/>
      </c>
      <c r="I234" s="34" t="str">
        <f t="shared" si="44"/>
        <v/>
      </c>
      <c r="J234" s="34" t="str">
        <f t="shared" si="45"/>
        <v/>
      </c>
      <c r="K234" s="34" t="str">
        <f t="shared" si="46"/>
        <v/>
      </c>
      <c r="L234" s="26" t="str">
        <f t="shared" si="42"/>
        <v/>
      </c>
      <c r="M234" s="32"/>
      <c r="N234" s="190"/>
      <c r="O234" s="190"/>
      <c r="P234" s="190"/>
      <c r="Q234" s="190"/>
      <c r="R234" s="23"/>
    </row>
    <row r="235" spans="1:22">
      <c r="A235" s="27">
        <f t="shared" ca="1" si="47"/>
        <v>46062</v>
      </c>
      <c r="B235" s="20"/>
      <c r="C235" s="21"/>
      <c r="D235" s="20"/>
      <c r="E235" s="21"/>
      <c r="F235" s="22"/>
      <c r="G235" s="22"/>
      <c r="H235" s="34" t="str">
        <f t="shared" si="43"/>
        <v/>
      </c>
      <c r="I235" s="34" t="str">
        <f t="shared" si="44"/>
        <v/>
      </c>
      <c r="J235" s="34" t="str">
        <f t="shared" si="45"/>
        <v/>
      </c>
      <c r="K235" s="34" t="str">
        <f t="shared" si="46"/>
        <v/>
      </c>
      <c r="L235" s="26" t="str">
        <f t="shared" si="42"/>
        <v/>
      </c>
      <c r="M235" s="32"/>
      <c r="N235" s="190"/>
      <c r="O235" s="190"/>
      <c r="P235" s="190"/>
      <c r="Q235" s="190"/>
      <c r="R235" s="23"/>
    </row>
    <row r="236" spans="1:22">
      <c r="A236" s="27">
        <f t="shared" ca="1" si="47"/>
        <v>46063</v>
      </c>
      <c r="B236" s="20"/>
      <c r="C236" s="21"/>
      <c r="D236" s="20"/>
      <c r="E236" s="21"/>
      <c r="F236" s="22"/>
      <c r="G236" s="22"/>
      <c r="H236" s="34" t="str">
        <f t="shared" si="43"/>
        <v/>
      </c>
      <c r="I236" s="34" t="str">
        <f t="shared" si="44"/>
        <v/>
      </c>
      <c r="J236" s="34" t="str">
        <f t="shared" si="45"/>
        <v/>
      </c>
      <c r="K236" s="34" t="str">
        <f t="shared" si="46"/>
        <v/>
      </c>
      <c r="L236" s="26" t="str">
        <f t="shared" si="42"/>
        <v/>
      </c>
      <c r="M236" s="32"/>
      <c r="N236" s="190"/>
      <c r="O236" s="190"/>
      <c r="P236" s="190"/>
      <c r="Q236" s="190"/>
      <c r="R236" s="23"/>
    </row>
    <row r="237" spans="1:22">
      <c r="A237" s="27">
        <f t="shared" ca="1" si="47"/>
        <v>46064</v>
      </c>
      <c r="B237" s="20"/>
      <c r="C237" s="21"/>
      <c r="D237" s="20"/>
      <c r="E237" s="21"/>
      <c r="F237" s="22"/>
      <c r="G237" s="22"/>
      <c r="H237" s="34" t="str">
        <f t="shared" si="43"/>
        <v/>
      </c>
      <c r="I237" s="34" t="str">
        <f t="shared" si="44"/>
        <v/>
      </c>
      <c r="J237" s="34" t="str">
        <f t="shared" si="45"/>
        <v/>
      </c>
      <c r="K237" s="34" t="str">
        <f t="shared" si="46"/>
        <v/>
      </c>
      <c r="L237" s="26" t="str">
        <f t="shared" si="42"/>
        <v/>
      </c>
      <c r="M237" s="32"/>
      <c r="N237" s="190"/>
      <c r="O237" s="190"/>
      <c r="P237" s="190"/>
      <c r="Q237" s="190"/>
      <c r="R237" s="23"/>
    </row>
    <row r="238" spans="1:22">
      <c r="A238" s="27">
        <f t="shared" ca="1" si="47"/>
        <v>46065</v>
      </c>
      <c r="B238" s="20"/>
      <c r="C238" s="21"/>
      <c r="D238" s="20"/>
      <c r="E238" s="21"/>
      <c r="F238" s="22"/>
      <c r="G238" s="22"/>
      <c r="H238" s="34" t="str">
        <f t="shared" si="43"/>
        <v/>
      </c>
      <c r="I238" s="34" t="str">
        <f t="shared" si="44"/>
        <v/>
      </c>
      <c r="J238" s="34" t="str">
        <f t="shared" si="45"/>
        <v/>
      </c>
      <c r="K238" s="34" t="str">
        <f t="shared" si="46"/>
        <v/>
      </c>
      <c r="L238" s="26" t="str">
        <f t="shared" si="42"/>
        <v/>
      </c>
      <c r="M238" s="32"/>
      <c r="N238" s="190"/>
      <c r="O238" s="190"/>
      <c r="P238" s="190"/>
      <c r="Q238" s="190"/>
      <c r="R238" s="23"/>
    </row>
    <row r="239" spans="1:22">
      <c r="A239" s="27">
        <f t="shared" ca="1" si="47"/>
        <v>46066</v>
      </c>
      <c r="B239" s="20"/>
      <c r="C239" s="21"/>
      <c r="D239" s="20"/>
      <c r="E239" s="21"/>
      <c r="F239" s="22"/>
      <c r="G239" s="22"/>
      <c r="H239" s="34" t="str">
        <f t="shared" si="43"/>
        <v/>
      </c>
      <c r="I239" s="34" t="str">
        <f t="shared" si="44"/>
        <v/>
      </c>
      <c r="J239" s="34" t="str">
        <f t="shared" si="45"/>
        <v/>
      </c>
      <c r="K239" s="34" t="str">
        <f t="shared" si="46"/>
        <v/>
      </c>
      <c r="L239" s="26" t="str">
        <f t="shared" si="42"/>
        <v/>
      </c>
      <c r="M239" s="32"/>
      <c r="N239" s="190"/>
      <c r="O239" s="190"/>
      <c r="P239" s="190"/>
      <c r="Q239" s="190"/>
      <c r="R239" s="23"/>
    </row>
    <row r="240" spans="1:22">
      <c r="A240" s="27">
        <f t="shared" ca="1" si="47"/>
        <v>46067</v>
      </c>
      <c r="B240" s="20"/>
      <c r="C240" s="21"/>
      <c r="D240" s="20"/>
      <c r="E240" s="21"/>
      <c r="F240" s="22"/>
      <c r="G240" s="22"/>
      <c r="H240" s="34" t="str">
        <f t="shared" si="43"/>
        <v/>
      </c>
      <c r="I240" s="34" t="str">
        <f t="shared" si="44"/>
        <v/>
      </c>
      <c r="J240" s="34" t="str">
        <f t="shared" si="45"/>
        <v/>
      </c>
      <c r="K240" s="34" t="str">
        <f t="shared" si="46"/>
        <v/>
      </c>
      <c r="L240" s="26" t="str">
        <f t="shared" si="42"/>
        <v/>
      </c>
      <c r="M240" s="32"/>
      <c r="N240" s="190"/>
      <c r="O240" s="190"/>
      <c r="P240" s="190"/>
      <c r="Q240" s="190"/>
      <c r="R240" s="23"/>
    </row>
    <row r="241" spans="1:18">
      <c r="A241" s="27">
        <f t="shared" ca="1" si="47"/>
        <v>46068</v>
      </c>
      <c r="B241" s="20"/>
      <c r="C241" s="21"/>
      <c r="D241" s="20"/>
      <c r="E241" s="21"/>
      <c r="F241" s="22"/>
      <c r="G241" s="22"/>
      <c r="H241" s="34" t="str">
        <f t="shared" si="43"/>
        <v/>
      </c>
      <c r="I241" s="34" t="str">
        <f t="shared" si="44"/>
        <v/>
      </c>
      <c r="J241" s="34" t="str">
        <f t="shared" si="45"/>
        <v/>
      </c>
      <c r="K241" s="34" t="str">
        <f t="shared" si="46"/>
        <v/>
      </c>
      <c r="L241" s="26" t="str">
        <f t="shared" si="42"/>
        <v/>
      </c>
      <c r="M241" s="32"/>
      <c r="N241" s="190"/>
      <c r="O241" s="190"/>
      <c r="P241" s="190"/>
      <c r="Q241" s="190"/>
      <c r="R241" s="23"/>
    </row>
    <row r="242" spans="1:18">
      <c r="A242" s="27">
        <f t="shared" ca="1" si="47"/>
        <v>46069</v>
      </c>
      <c r="B242" s="20"/>
      <c r="C242" s="21"/>
      <c r="D242" s="20"/>
      <c r="E242" s="21"/>
      <c r="F242" s="22"/>
      <c r="G242" s="22"/>
      <c r="H242" s="34" t="str">
        <f t="shared" si="43"/>
        <v/>
      </c>
      <c r="I242" s="34" t="str">
        <f t="shared" si="44"/>
        <v/>
      </c>
      <c r="J242" s="34" t="str">
        <f t="shared" si="45"/>
        <v/>
      </c>
      <c r="K242" s="34" t="str">
        <f t="shared" si="46"/>
        <v/>
      </c>
      <c r="L242" s="26" t="str">
        <f t="shared" si="42"/>
        <v/>
      </c>
      <c r="M242" s="32"/>
      <c r="N242" s="190"/>
      <c r="O242" s="190"/>
      <c r="P242" s="190"/>
      <c r="Q242" s="190"/>
      <c r="R242" s="23"/>
    </row>
    <row r="243" spans="1:18">
      <c r="A243" s="27">
        <f t="shared" ca="1" si="47"/>
        <v>46070</v>
      </c>
      <c r="B243" s="20"/>
      <c r="C243" s="21"/>
      <c r="D243" s="20"/>
      <c r="E243" s="21"/>
      <c r="F243" s="22"/>
      <c r="G243" s="22"/>
      <c r="H243" s="34" t="str">
        <f t="shared" si="43"/>
        <v/>
      </c>
      <c r="I243" s="34" t="str">
        <f t="shared" si="44"/>
        <v/>
      </c>
      <c r="J243" s="34" t="str">
        <f t="shared" si="45"/>
        <v/>
      </c>
      <c r="K243" s="34" t="str">
        <f t="shared" si="46"/>
        <v/>
      </c>
      <c r="L243" s="26" t="str">
        <f t="shared" si="42"/>
        <v/>
      </c>
      <c r="M243" s="32"/>
      <c r="N243" s="190"/>
      <c r="O243" s="190"/>
      <c r="P243" s="190"/>
      <c r="Q243" s="190"/>
      <c r="R243" s="23"/>
    </row>
    <row r="244" spans="1:18">
      <c r="A244" s="27">
        <f t="shared" ca="1" si="47"/>
        <v>46071</v>
      </c>
      <c r="B244" s="20"/>
      <c r="C244" s="21"/>
      <c r="D244" s="20"/>
      <c r="E244" s="21"/>
      <c r="F244" s="22"/>
      <c r="G244" s="22"/>
      <c r="H244" s="34" t="str">
        <f t="shared" si="43"/>
        <v/>
      </c>
      <c r="I244" s="34" t="str">
        <f t="shared" si="44"/>
        <v/>
      </c>
      <c r="J244" s="34" t="str">
        <f t="shared" si="45"/>
        <v/>
      </c>
      <c r="K244" s="34" t="str">
        <f t="shared" si="46"/>
        <v/>
      </c>
      <c r="L244" s="26" t="str">
        <f t="shared" si="42"/>
        <v/>
      </c>
      <c r="M244" s="32"/>
      <c r="N244" s="190"/>
      <c r="O244" s="190"/>
      <c r="P244" s="190"/>
      <c r="Q244" s="190"/>
      <c r="R244" s="23"/>
    </row>
    <row r="245" spans="1:18">
      <c r="A245" s="27">
        <f t="shared" ca="1" si="47"/>
        <v>46072</v>
      </c>
      <c r="B245" s="20"/>
      <c r="C245" s="21"/>
      <c r="D245" s="20"/>
      <c r="E245" s="21"/>
      <c r="F245" s="22"/>
      <c r="G245" s="22"/>
      <c r="H245" s="34" t="str">
        <f t="shared" si="43"/>
        <v/>
      </c>
      <c r="I245" s="34" t="str">
        <f t="shared" si="44"/>
        <v/>
      </c>
      <c r="J245" s="34" t="str">
        <f t="shared" si="45"/>
        <v/>
      </c>
      <c r="K245" s="34" t="str">
        <f t="shared" si="46"/>
        <v/>
      </c>
      <c r="L245" s="26" t="str">
        <f t="shared" si="42"/>
        <v/>
      </c>
      <c r="M245" s="32"/>
      <c r="N245" s="190"/>
      <c r="O245" s="190"/>
      <c r="P245" s="190"/>
      <c r="Q245" s="190"/>
      <c r="R245" s="23"/>
    </row>
    <row r="246" spans="1:18">
      <c r="A246" s="27">
        <f t="shared" ca="1" si="47"/>
        <v>46073</v>
      </c>
      <c r="B246" s="20"/>
      <c r="C246" s="21"/>
      <c r="D246" s="20"/>
      <c r="E246" s="21"/>
      <c r="F246" s="22"/>
      <c r="G246" s="22"/>
      <c r="H246" s="34" t="str">
        <f t="shared" si="43"/>
        <v/>
      </c>
      <c r="I246" s="34" t="str">
        <f t="shared" si="44"/>
        <v/>
      </c>
      <c r="J246" s="34" t="str">
        <f t="shared" si="45"/>
        <v/>
      </c>
      <c r="K246" s="34" t="str">
        <f t="shared" si="46"/>
        <v/>
      </c>
      <c r="L246" s="26" t="str">
        <f t="shared" si="42"/>
        <v/>
      </c>
      <c r="M246" s="32"/>
      <c r="N246" s="190"/>
      <c r="O246" s="190"/>
      <c r="P246" s="190"/>
      <c r="Q246" s="190"/>
      <c r="R246" s="23"/>
    </row>
    <row r="247" spans="1:18">
      <c r="A247" s="27">
        <f t="shared" ca="1" si="47"/>
        <v>46074</v>
      </c>
      <c r="B247" s="20"/>
      <c r="C247" s="21"/>
      <c r="D247" s="20"/>
      <c r="E247" s="21"/>
      <c r="F247" s="22"/>
      <c r="G247" s="22"/>
      <c r="H247" s="34" t="str">
        <f t="shared" si="43"/>
        <v/>
      </c>
      <c r="I247" s="34" t="str">
        <f t="shared" si="44"/>
        <v/>
      </c>
      <c r="J247" s="34" t="str">
        <f t="shared" si="45"/>
        <v/>
      </c>
      <c r="K247" s="34" t="str">
        <f t="shared" si="46"/>
        <v/>
      </c>
      <c r="L247" s="26" t="str">
        <f t="shared" si="42"/>
        <v/>
      </c>
      <c r="M247" s="32"/>
      <c r="N247" s="190"/>
      <c r="O247" s="190"/>
      <c r="P247" s="190"/>
      <c r="Q247" s="190"/>
      <c r="R247" s="23"/>
    </row>
    <row r="248" spans="1:18">
      <c r="A248" s="27">
        <f t="shared" ca="1" si="47"/>
        <v>46075</v>
      </c>
      <c r="B248" s="20"/>
      <c r="C248" s="21"/>
      <c r="D248" s="20"/>
      <c r="E248" s="21"/>
      <c r="F248" s="22"/>
      <c r="G248" s="22"/>
      <c r="H248" s="34" t="str">
        <f t="shared" si="43"/>
        <v/>
      </c>
      <c r="I248" s="34" t="str">
        <f t="shared" si="44"/>
        <v/>
      </c>
      <c r="J248" s="34" t="str">
        <f t="shared" si="45"/>
        <v/>
      </c>
      <c r="K248" s="34" t="str">
        <f t="shared" si="46"/>
        <v/>
      </c>
      <c r="L248" s="26" t="str">
        <f t="shared" si="42"/>
        <v/>
      </c>
      <c r="M248" s="32"/>
      <c r="N248" s="190"/>
      <c r="O248" s="190"/>
      <c r="P248" s="190"/>
      <c r="Q248" s="190"/>
      <c r="R248" s="23"/>
    </row>
    <row r="249" spans="1:18">
      <c r="A249" s="27">
        <f t="shared" ca="1" si="47"/>
        <v>46076</v>
      </c>
      <c r="B249" s="20"/>
      <c r="C249" s="21"/>
      <c r="D249" s="20"/>
      <c r="E249" s="21"/>
      <c r="F249" s="22"/>
      <c r="G249" s="22"/>
      <c r="H249" s="34" t="str">
        <f t="shared" si="43"/>
        <v/>
      </c>
      <c r="I249" s="34" t="str">
        <f t="shared" si="44"/>
        <v/>
      </c>
      <c r="J249" s="34" t="str">
        <f t="shared" si="45"/>
        <v/>
      </c>
      <c r="K249" s="34" t="str">
        <f t="shared" si="46"/>
        <v/>
      </c>
      <c r="L249" s="26" t="str">
        <f t="shared" si="42"/>
        <v/>
      </c>
      <c r="M249" s="32"/>
      <c r="N249" s="190"/>
      <c r="O249" s="190"/>
      <c r="P249" s="190"/>
      <c r="Q249" s="190"/>
      <c r="R249" s="23"/>
    </row>
    <row r="250" spans="1:18">
      <c r="A250" s="27">
        <f t="shared" ca="1" si="47"/>
        <v>46077</v>
      </c>
      <c r="B250" s="20"/>
      <c r="C250" s="21"/>
      <c r="D250" s="20"/>
      <c r="E250" s="21"/>
      <c r="F250" s="22"/>
      <c r="G250" s="22"/>
      <c r="H250" s="34" t="str">
        <f t="shared" si="43"/>
        <v/>
      </c>
      <c r="I250" s="34" t="str">
        <f t="shared" si="44"/>
        <v/>
      </c>
      <c r="J250" s="34" t="str">
        <f t="shared" si="45"/>
        <v/>
      </c>
      <c r="K250" s="34" t="str">
        <f t="shared" si="46"/>
        <v/>
      </c>
      <c r="L250" s="26" t="str">
        <f t="shared" si="42"/>
        <v/>
      </c>
      <c r="M250" s="32"/>
      <c r="N250" s="190"/>
      <c r="O250" s="190"/>
      <c r="P250" s="190"/>
      <c r="Q250" s="190"/>
      <c r="R250" s="23"/>
    </row>
    <row r="251" spans="1:18">
      <c r="A251" s="27">
        <f t="shared" ca="1" si="47"/>
        <v>46078</v>
      </c>
      <c r="B251" s="20"/>
      <c r="C251" s="21"/>
      <c r="D251" s="20"/>
      <c r="E251" s="21"/>
      <c r="F251" s="22"/>
      <c r="G251" s="22"/>
      <c r="H251" s="34" t="str">
        <f t="shared" si="43"/>
        <v/>
      </c>
      <c r="I251" s="34" t="str">
        <f t="shared" si="44"/>
        <v/>
      </c>
      <c r="J251" s="34" t="str">
        <f t="shared" si="45"/>
        <v/>
      </c>
      <c r="K251" s="34" t="str">
        <f t="shared" si="46"/>
        <v/>
      </c>
      <c r="L251" s="26" t="str">
        <f t="shared" si="42"/>
        <v/>
      </c>
      <c r="M251" s="32"/>
      <c r="N251" s="190"/>
      <c r="O251" s="190"/>
      <c r="P251" s="190"/>
      <c r="Q251" s="190"/>
      <c r="R251" s="23"/>
    </row>
    <row r="252" spans="1:18">
      <c r="A252" s="27">
        <f t="shared" ca="1" si="47"/>
        <v>46079</v>
      </c>
      <c r="B252" s="20"/>
      <c r="C252" s="21"/>
      <c r="D252" s="20"/>
      <c r="E252" s="21"/>
      <c r="F252" s="22"/>
      <c r="G252" s="22"/>
      <c r="H252" s="34" t="str">
        <f t="shared" si="43"/>
        <v/>
      </c>
      <c r="I252" s="34" t="str">
        <f t="shared" si="44"/>
        <v/>
      </c>
      <c r="J252" s="34" t="str">
        <f t="shared" si="45"/>
        <v/>
      </c>
      <c r="K252" s="34" t="str">
        <f t="shared" si="46"/>
        <v/>
      </c>
      <c r="L252" s="26" t="str">
        <f t="shared" si="42"/>
        <v/>
      </c>
      <c r="M252" s="32"/>
      <c r="N252" s="190"/>
      <c r="O252" s="190"/>
      <c r="P252" s="190"/>
      <c r="Q252" s="190"/>
      <c r="R252" s="23"/>
    </row>
    <row r="253" spans="1:18">
      <c r="A253" s="27">
        <f t="shared" ca="1" si="47"/>
        <v>46080</v>
      </c>
      <c r="B253" s="20"/>
      <c r="C253" s="21"/>
      <c r="D253" s="20"/>
      <c r="E253" s="21"/>
      <c r="F253" s="22"/>
      <c r="G253" s="22"/>
      <c r="H253" s="34" t="str">
        <f t="shared" si="43"/>
        <v/>
      </c>
      <c r="I253" s="34" t="str">
        <f t="shared" si="44"/>
        <v/>
      </c>
      <c r="J253" s="34" t="str">
        <f t="shared" si="45"/>
        <v/>
      </c>
      <c r="K253" s="34" t="str">
        <f t="shared" si="46"/>
        <v/>
      </c>
      <c r="L253" s="26" t="str">
        <f t="shared" si="42"/>
        <v/>
      </c>
      <c r="M253" s="32"/>
      <c r="N253" s="190"/>
      <c r="O253" s="190"/>
      <c r="P253" s="190"/>
      <c r="Q253" s="190"/>
      <c r="R253" s="23"/>
    </row>
    <row r="254" spans="1:18">
      <c r="A254" s="27">
        <f t="shared" ca="1" si="47"/>
        <v>46081</v>
      </c>
      <c r="B254" s="20"/>
      <c r="C254" s="21"/>
      <c r="D254" s="20"/>
      <c r="E254" s="21"/>
      <c r="F254" s="22"/>
      <c r="G254" s="22"/>
      <c r="H254" s="34" t="str">
        <f t="shared" si="43"/>
        <v/>
      </c>
      <c r="I254" s="34" t="str">
        <f t="shared" si="44"/>
        <v/>
      </c>
      <c r="J254" s="34" t="str">
        <f t="shared" si="45"/>
        <v/>
      </c>
      <c r="K254" s="34" t="str">
        <f t="shared" si="46"/>
        <v/>
      </c>
      <c r="L254" s="26" t="str">
        <f>IF(AND($B254="",$D254=""),"",($C254-$B254-$F254)+($E254-$D254-$G254))</f>
        <v/>
      </c>
      <c r="M254" s="32"/>
      <c r="N254" s="190"/>
      <c r="O254" s="190"/>
      <c r="P254" s="190"/>
      <c r="Q254" s="190"/>
      <c r="R254" s="23"/>
    </row>
    <row r="255" spans="1:18">
      <c r="A255" s="27">
        <f t="shared" ca="1" si="47"/>
        <v>46082</v>
      </c>
      <c r="B255" s="20"/>
      <c r="C255" s="21"/>
      <c r="D255" s="20"/>
      <c r="E255" s="21"/>
      <c r="F255" s="22"/>
      <c r="G255" s="22"/>
      <c r="H255" s="34" t="str">
        <f t="shared" si="43"/>
        <v/>
      </c>
      <c r="I255" s="34" t="str">
        <f t="shared" si="44"/>
        <v/>
      </c>
      <c r="J255" s="34" t="str">
        <f t="shared" si="45"/>
        <v/>
      </c>
      <c r="K255" s="34" t="str">
        <f t="shared" si="46"/>
        <v/>
      </c>
      <c r="L255" s="26" t="str">
        <f>IF(AND($B255="",$D255=""),"",($C255-$B255-$F255)+($E255-$D255-$G255))</f>
        <v/>
      </c>
      <c r="M255" s="32"/>
      <c r="N255" s="190"/>
      <c r="O255" s="190"/>
      <c r="P255" s="190"/>
      <c r="Q255" s="190"/>
      <c r="R255" s="23"/>
    </row>
    <row r="256" spans="1:18">
      <c r="A256" s="27">
        <f t="shared" ca="1" si="47"/>
        <v>46083</v>
      </c>
      <c r="B256" s="20"/>
      <c r="C256" s="21"/>
      <c r="D256" s="20"/>
      <c r="E256" s="21"/>
      <c r="F256" s="22"/>
      <c r="G256" s="22"/>
      <c r="H256" s="34" t="str">
        <f t="shared" si="43"/>
        <v/>
      </c>
      <c r="I256" s="34" t="str">
        <f t="shared" si="44"/>
        <v/>
      </c>
      <c r="J256" s="34" t="str">
        <f t="shared" si="45"/>
        <v/>
      </c>
      <c r="K256" s="34" t="str">
        <f t="shared" si="46"/>
        <v/>
      </c>
      <c r="L256" s="26" t="str">
        <f>IF(AND($B256="",$D256=""),"",($C256-$B256-$F256)+($E256-$D256-$G256))</f>
        <v/>
      </c>
      <c r="M256" s="32"/>
      <c r="N256" s="190"/>
      <c r="O256" s="190"/>
      <c r="P256" s="190"/>
      <c r="Q256" s="190"/>
      <c r="R256" s="23"/>
    </row>
    <row r="257" spans="1:18">
      <c r="A257" s="27">
        <f t="shared" ca="1" si="47"/>
        <v>46084</v>
      </c>
      <c r="B257" s="20"/>
      <c r="C257" s="21"/>
      <c r="D257" s="20"/>
      <c r="E257" s="21"/>
      <c r="F257" s="22"/>
      <c r="G257" s="22"/>
      <c r="H257" s="34" t="str">
        <f t="shared" si="43"/>
        <v/>
      </c>
      <c r="I257" s="34" t="str">
        <f t="shared" si="44"/>
        <v/>
      </c>
      <c r="J257" s="34" t="str">
        <f t="shared" si="45"/>
        <v/>
      </c>
      <c r="K257" s="34" t="str">
        <f t="shared" si="46"/>
        <v/>
      </c>
      <c r="L257" s="26" t="str">
        <f>IF(AND($B257="",$D257=""),"",($C257-$B257-$F257)+($E257-$D257-$G257))</f>
        <v/>
      </c>
      <c r="M257" s="32"/>
      <c r="N257" s="190"/>
      <c r="O257" s="190"/>
      <c r="P257" s="190"/>
      <c r="Q257" s="190"/>
      <c r="R257" s="23"/>
    </row>
    <row r="258" spans="1:18">
      <c r="A258" s="5" t="s">
        <v>11</v>
      </c>
      <c r="B258" s="191"/>
      <c r="C258" s="192"/>
      <c r="D258" s="191"/>
      <c r="E258" s="192"/>
      <c r="F258" s="26" t="str">
        <f>IF(SUM($F227:$F257)=0,"",SUM($F227:$F257))</f>
        <v/>
      </c>
      <c r="G258" s="26" t="str">
        <f>IF(SUM($G227:$G257)=0,"",SUM($G227:$G257))</f>
        <v/>
      </c>
      <c r="H258" s="26" t="str">
        <f>IF(SUM(H227:H257)=0,"",SUM(H227:H257))</f>
        <v/>
      </c>
      <c r="I258" s="26" t="str">
        <f>IF(SUM(I227:I257)=0,"",SUM(I227:I257))</f>
        <v/>
      </c>
      <c r="J258" s="26" t="str">
        <f>IF(SUM(J227:J257)=0,"",SUM(J227:J257))</f>
        <v/>
      </c>
      <c r="K258" s="26" t="str">
        <f>IF(SUM(K227:K257)=0,"",SUM(K227:K257))</f>
        <v/>
      </c>
      <c r="L258" s="26" t="str">
        <f>IF(SUM($L227:$L257)=0,"",SUM($L227:$L257))</f>
        <v/>
      </c>
      <c r="M258" s="33"/>
      <c r="N258" s="193"/>
      <c r="O258" s="193"/>
      <c r="P258" s="193"/>
      <c r="Q258" s="193"/>
      <c r="R258" s="6"/>
    </row>
    <row r="260" spans="1:18" ht="27" customHeight="1">
      <c r="A260" s="194" t="s">
        <v>22</v>
      </c>
      <c r="B260" s="189" t="s">
        <v>103</v>
      </c>
      <c r="C260" s="189"/>
      <c r="D260" s="189"/>
      <c r="E260" s="189"/>
      <c r="F260" s="189" t="s">
        <v>23</v>
      </c>
      <c r="G260" s="189"/>
      <c r="H260" s="189" t="s">
        <v>88</v>
      </c>
      <c r="I260" s="189"/>
      <c r="J260" s="189"/>
      <c r="K260" s="189"/>
      <c r="L260" s="189" t="s">
        <v>87</v>
      </c>
      <c r="M260" s="195" t="s">
        <v>96</v>
      </c>
      <c r="N260" s="194" t="s">
        <v>25</v>
      </c>
      <c r="O260" s="194"/>
      <c r="P260" s="194"/>
      <c r="Q260" s="194"/>
      <c r="R260" s="189" t="s">
        <v>100</v>
      </c>
    </row>
    <row r="261" spans="1:18" ht="14.25" customHeight="1">
      <c r="A261" s="194"/>
      <c r="B261" s="189" t="s">
        <v>82</v>
      </c>
      <c r="C261" s="189"/>
      <c r="D261" s="189" t="s">
        <v>84</v>
      </c>
      <c r="E261" s="189"/>
      <c r="F261" s="189"/>
      <c r="G261" s="189"/>
      <c r="H261" s="189" t="s">
        <v>90</v>
      </c>
      <c r="I261" s="189"/>
      <c r="J261" s="189" t="s">
        <v>89</v>
      </c>
      <c r="K261" s="189"/>
      <c r="L261" s="189"/>
      <c r="M261" s="196"/>
      <c r="N261" s="194"/>
      <c r="O261" s="194"/>
      <c r="P261" s="194"/>
      <c r="Q261" s="194"/>
      <c r="R261" s="189"/>
    </row>
    <row r="262" spans="1:18">
      <c r="A262" s="194"/>
      <c r="B262" s="43" t="s">
        <v>26</v>
      </c>
      <c r="C262" s="43" t="s">
        <v>27</v>
      </c>
      <c r="D262" s="43" t="s">
        <v>26</v>
      </c>
      <c r="E262" s="43" t="s">
        <v>27</v>
      </c>
      <c r="F262" s="44" t="s">
        <v>85</v>
      </c>
      <c r="G262" s="44" t="s">
        <v>86</v>
      </c>
      <c r="H262" s="44" t="s">
        <v>81</v>
      </c>
      <c r="I262" s="44" t="s">
        <v>83</v>
      </c>
      <c r="J262" s="44" t="s">
        <v>81</v>
      </c>
      <c r="K262" s="44" t="s">
        <v>95</v>
      </c>
      <c r="L262" s="189"/>
      <c r="M262" s="197"/>
      <c r="N262" s="194"/>
      <c r="O262" s="194"/>
      <c r="P262" s="194"/>
      <c r="Q262" s="194"/>
      <c r="R262" s="194"/>
    </row>
    <row r="263" spans="1:18">
      <c r="A263" s="27" cm="1">
        <f t="array" aca="1" ref="A263" ca="1">DATE("2025","8"+7,IFERROR(INDIRECT(T1),"1"))</f>
        <v>46082</v>
      </c>
      <c r="B263" s="20"/>
      <c r="C263" s="21"/>
      <c r="D263" s="20"/>
      <c r="E263" s="21"/>
      <c r="F263" s="22"/>
      <c r="G263" s="22"/>
      <c r="H263" s="34" t="str">
        <f>IF(OR(B263="",LEFT(M263,1)="✓"),"",C263-B263-F263)</f>
        <v/>
      </c>
      <c r="I263" s="34" t="str">
        <f>IF(OR(D263="",LEFT(M263,1)="✓"),"",E263-D263-G263)</f>
        <v/>
      </c>
      <c r="J263" s="34" t="str">
        <f>IF(AND(B263&lt;&gt;"",M263="✓所定"),C263-B263-F263,"")</f>
        <v/>
      </c>
      <c r="K263" s="34" t="str">
        <f>IF(AND(B263&lt;&gt;"",M263="✓法定"),C263-B263-F263,"")</f>
        <v/>
      </c>
      <c r="L263" s="34" t="str">
        <f>IF(AND($B263="",$D263=""),"",($C263-$B263-$F263)+($E263-$D263-$G263))</f>
        <v/>
      </c>
      <c r="M263" s="32"/>
      <c r="N263" s="190"/>
      <c r="O263" s="190"/>
      <c r="P263" s="190"/>
      <c r="Q263" s="190"/>
      <c r="R263" s="23"/>
    </row>
    <row r="264" spans="1:18">
      <c r="A264" s="27">
        <f ca="1">A263+1</f>
        <v>46083</v>
      </c>
      <c r="B264" s="20"/>
      <c r="C264" s="21"/>
      <c r="D264" s="20"/>
      <c r="E264" s="21"/>
      <c r="F264" s="22"/>
      <c r="G264" s="22"/>
      <c r="H264" s="34" t="str">
        <f t="shared" ref="H264:H293" si="48">IF(OR(B264="",LEFT(M264,1)="✓"),"",C264-B264-F264)</f>
        <v/>
      </c>
      <c r="I264" s="34" t="str">
        <f t="shared" ref="I264:I293" si="49">IF(OR(D264="",LEFT(M264,1)="✓"),"",E264-D264-G264)</f>
        <v/>
      </c>
      <c r="J264" s="34" t="str">
        <f t="shared" ref="J264:J293" si="50">IF(AND(B264&lt;&gt;"",M264="✓所定"),C264-B264-F264,"")</f>
        <v/>
      </c>
      <c r="K264" s="34" t="str">
        <f t="shared" ref="K264:K293" si="51">IF(AND(B264&lt;&gt;"",M264="✓法定"),C264-B264-F264,"")</f>
        <v/>
      </c>
      <c r="L264" s="34" t="str">
        <f t="shared" ref="L264:L288" si="52">IF(AND($B264="",$D264=""),"",($C264-$B264-$F264)+($E264-$D264-$G264))</f>
        <v/>
      </c>
      <c r="M264" s="32"/>
      <c r="N264" s="190"/>
      <c r="O264" s="190"/>
      <c r="P264" s="190"/>
      <c r="Q264" s="190"/>
      <c r="R264" s="23"/>
    </row>
    <row r="265" spans="1:18">
      <c r="A265" s="27">
        <f t="shared" ref="A265:A293" ca="1" si="53">A264+1</f>
        <v>46084</v>
      </c>
      <c r="B265" s="20"/>
      <c r="C265" s="21"/>
      <c r="D265" s="20"/>
      <c r="E265" s="21"/>
      <c r="F265" s="22"/>
      <c r="G265" s="22"/>
      <c r="H265" s="34" t="str">
        <f t="shared" si="48"/>
        <v/>
      </c>
      <c r="I265" s="34" t="str">
        <f t="shared" si="49"/>
        <v/>
      </c>
      <c r="J265" s="34" t="str">
        <f t="shared" si="50"/>
        <v/>
      </c>
      <c r="K265" s="34" t="str">
        <f t="shared" si="51"/>
        <v/>
      </c>
      <c r="L265" s="34" t="str">
        <f t="shared" si="52"/>
        <v/>
      </c>
      <c r="M265" s="32"/>
      <c r="N265" s="190"/>
      <c r="O265" s="190"/>
      <c r="P265" s="190"/>
      <c r="Q265" s="190"/>
      <c r="R265" s="23"/>
    </row>
    <row r="266" spans="1:18">
      <c r="A266" s="27">
        <f t="shared" ca="1" si="53"/>
        <v>46085</v>
      </c>
      <c r="B266" s="20"/>
      <c r="C266" s="21"/>
      <c r="D266" s="20"/>
      <c r="E266" s="21"/>
      <c r="F266" s="22"/>
      <c r="G266" s="22"/>
      <c r="H266" s="34" t="str">
        <f t="shared" si="48"/>
        <v/>
      </c>
      <c r="I266" s="34" t="str">
        <f t="shared" si="49"/>
        <v/>
      </c>
      <c r="J266" s="34" t="str">
        <f t="shared" si="50"/>
        <v/>
      </c>
      <c r="K266" s="34" t="str">
        <f t="shared" si="51"/>
        <v/>
      </c>
      <c r="L266" s="34" t="str">
        <f t="shared" si="52"/>
        <v/>
      </c>
      <c r="M266" s="32"/>
      <c r="N266" s="190"/>
      <c r="O266" s="190"/>
      <c r="P266" s="190"/>
      <c r="Q266" s="190"/>
      <c r="R266" s="23"/>
    </row>
    <row r="267" spans="1:18">
      <c r="A267" s="27">
        <f t="shared" ca="1" si="53"/>
        <v>46086</v>
      </c>
      <c r="B267" s="20"/>
      <c r="C267" s="21"/>
      <c r="D267" s="20"/>
      <c r="E267" s="21"/>
      <c r="F267" s="22"/>
      <c r="G267" s="22"/>
      <c r="H267" s="34" t="str">
        <f t="shared" si="48"/>
        <v/>
      </c>
      <c r="I267" s="34" t="str">
        <f t="shared" si="49"/>
        <v/>
      </c>
      <c r="J267" s="34" t="str">
        <f t="shared" si="50"/>
        <v/>
      </c>
      <c r="K267" s="34" t="str">
        <f t="shared" si="51"/>
        <v/>
      </c>
      <c r="L267" s="34" t="str">
        <f t="shared" si="52"/>
        <v/>
      </c>
      <c r="M267" s="32"/>
      <c r="N267" s="190"/>
      <c r="O267" s="190"/>
      <c r="P267" s="190"/>
      <c r="Q267" s="190"/>
      <c r="R267" s="23"/>
    </row>
    <row r="268" spans="1:18">
      <c r="A268" s="27">
        <f t="shared" ca="1" si="53"/>
        <v>46087</v>
      </c>
      <c r="B268" s="20"/>
      <c r="C268" s="21"/>
      <c r="D268" s="20"/>
      <c r="E268" s="21"/>
      <c r="F268" s="22"/>
      <c r="G268" s="22"/>
      <c r="H268" s="34" t="str">
        <f t="shared" si="48"/>
        <v/>
      </c>
      <c r="I268" s="34" t="str">
        <f t="shared" si="49"/>
        <v/>
      </c>
      <c r="J268" s="34" t="str">
        <f t="shared" si="50"/>
        <v/>
      </c>
      <c r="K268" s="34" t="str">
        <f t="shared" si="51"/>
        <v/>
      </c>
      <c r="L268" s="34" t="str">
        <f t="shared" si="52"/>
        <v/>
      </c>
      <c r="M268" s="32"/>
      <c r="N268" s="190"/>
      <c r="O268" s="190"/>
      <c r="P268" s="190"/>
      <c r="Q268" s="190"/>
      <c r="R268" s="23"/>
    </row>
    <row r="269" spans="1:18">
      <c r="A269" s="27">
        <f t="shared" ca="1" si="53"/>
        <v>46088</v>
      </c>
      <c r="B269" s="20"/>
      <c r="C269" s="21"/>
      <c r="D269" s="20"/>
      <c r="E269" s="21"/>
      <c r="F269" s="22"/>
      <c r="G269" s="22"/>
      <c r="H269" s="34" t="str">
        <f t="shared" si="48"/>
        <v/>
      </c>
      <c r="I269" s="34" t="str">
        <f t="shared" si="49"/>
        <v/>
      </c>
      <c r="J269" s="34" t="str">
        <f t="shared" si="50"/>
        <v/>
      </c>
      <c r="K269" s="34" t="str">
        <f t="shared" si="51"/>
        <v/>
      </c>
      <c r="L269" s="34" t="str">
        <f t="shared" si="52"/>
        <v/>
      </c>
      <c r="M269" s="32"/>
      <c r="N269" s="190"/>
      <c r="O269" s="190"/>
      <c r="P269" s="190"/>
      <c r="Q269" s="190"/>
      <c r="R269" s="23"/>
    </row>
    <row r="270" spans="1:18">
      <c r="A270" s="27">
        <f t="shared" ca="1" si="53"/>
        <v>46089</v>
      </c>
      <c r="B270" s="20"/>
      <c r="C270" s="21"/>
      <c r="D270" s="20"/>
      <c r="E270" s="21"/>
      <c r="F270" s="22"/>
      <c r="G270" s="22"/>
      <c r="H270" s="34" t="str">
        <f t="shared" si="48"/>
        <v/>
      </c>
      <c r="I270" s="34" t="str">
        <f t="shared" si="49"/>
        <v/>
      </c>
      <c r="J270" s="34" t="str">
        <f t="shared" si="50"/>
        <v/>
      </c>
      <c r="K270" s="34" t="str">
        <f t="shared" si="51"/>
        <v/>
      </c>
      <c r="L270" s="34" t="str">
        <f t="shared" si="52"/>
        <v/>
      </c>
      <c r="M270" s="32"/>
      <c r="N270" s="190"/>
      <c r="O270" s="190"/>
      <c r="P270" s="190"/>
      <c r="Q270" s="190"/>
      <c r="R270" s="23"/>
    </row>
    <row r="271" spans="1:18">
      <c r="A271" s="27">
        <f t="shared" ca="1" si="53"/>
        <v>46090</v>
      </c>
      <c r="B271" s="20"/>
      <c r="C271" s="21"/>
      <c r="D271" s="20"/>
      <c r="E271" s="21"/>
      <c r="F271" s="22"/>
      <c r="G271" s="22"/>
      <c r="H271" s="34" t="str">
        <f t="shared" si="48"/>
        <v/>
      </c>
      <c r="I271" s="34" t="str">
        <f t="shared" si="49"/>
        <v/>
      </c>
      <c r="J271" s="34" t="str">
        <f t="shared" si="50"/>
        <v/>
      </c>
      <c r="K271" s="34" t="str">
        <f t="shared" si="51"/>
        <v/>
      </c>
      <c r="L271" s="34" t="str">
        <f t="shared" si="52"/>
        <v/>
      </c>
      <c r="M271" s="32"/>
      <c r="N271" s="190"/>
      <c r="O271" s="190"/>
      <c r="P271" s="190"/>
      <c r="Q271" s="190"/>
      <c r="R271" s="23"/>
    </row>
    <row r="272" spans="1:18">
      <c r="A272" s="27">
        <f t="shared" ca="1" si="53"/>
        <v>46091</v>
      </c>
      <c r="B272" s="20"/>
      <c r="C272" s="21"/>
      <c r="D272" s="20"/>
      <c r="E272" s="21"/>
      <c r="F272" s="22"/>
      <c r="G272" s="22"/>
      <c r="H272" s="34" t="str">
        <f t="shared" si="48"/>
        <v/>
      </c>
      <c r="I272" s="34" t="str">
        <f t="shared" si="49"/>
        <v/>
      </c>
      <c r="J272" s="34" t="str">
        <f t="shared" si="50"/>
        <v/>
      </c>
      <c r="K272" s="34" t="str">
        <f t="shared" si="51"/>
        <v/>
      </c>
      <c r="L272" s="34" t="str">
        <f t="shared" si="52"/>
        <v/>
      </c>
      <c r="M272" s="32"/>
      <c r="N272" s="190"/>
      <c r="O272" s="190"/>
      <c r="P272" s="190"/>
      <c r="Q272" s="190"/>
      <c r="R272" s="23"/>
    </row>
    <row r="273" spans="1:18">
      <c r="A273" s="27">
        <f t="shared" ca="1" si="53"/>
        <v>46092</v>
      </c>
      <c r="B273" s="20"/>
      <c r="C273" s="21"/>
      <c r="D273" s="20"/>
      <c r="E273" s="21"/>
      <c r="F273" s="22"/>
      <c r="G273" s="22"/>
      <c r="H273" s="34" t="str">
        <f t="shared" si="48"/>
        <v/>
      </c>
      <c r="I273" s="34" t="str">
        <f t="shared" si="49"/>
        <v/>
      </c>
      <c r="J273" s="34" t="str">
        <f t="shared" si="50"/>
        <v/>
      </c>
      <c r="K273" s="34" t="str">
        <f t="shared" si="51"/>
        <v/>
      </c>
      <c r="L273" s="34" t="str">
        <f t="shared" si="52"/>
        <v/>
      </c>
      <c r="M273" s="32"/>
      <c r="N273" s="190"/>
      <c r="O273" s="190"/>
      <c r="P273" s="190"/>
      <c r="Q273" s="190"/>
      <c r="R273" s="23"/>
    </row>
    <row r="274" spans="1:18">
      <c r="A274" s="27">
        <f t="shared" ca="1" si="53"/>
        <v>46093</v>
      </c>
      <c r="B274" s="20"/>
      <c r="C274" s="21"/>
      <c r="D274" s="20"/>
      <c r="E274" s="21"/>
      <c r="F274" s="22"/>
      <c r="G274" s="22"/>
      <c r="H274" s="34" t="str">
        <f t="shared" si="48"/>
        <v/>
      </c>
      <c r="I274" s="34" t="str">
        <f t="shared" si="49"/>
        <v/>
      </c>
      <c r="J274" s="34" t="str">
        <f t="shared" si="50"/>
        <v/>
      </c>
      <c r="K274" s="34" t="str">
        <f t="shared" si="51"/>
        <v/>
      </c>
      <c r="L274" s="34" t="str">
        <f t="shared" si="52"/>
        <v/>
      </c>
      <c r="M274" s="32"/>
      <c r="N274" s="190"/>
      <c r="O274" s="190"/>
      <c r="P274" s="190"/>
      <c r="Q274" s="190"/>
      <c r="R274" s="23"/>
    </row>
    <row r="275" spans="1:18">
      <c r="A275" s="27">
        <f t="shared" ca="1" si="53"/>
        <v>46094</v>
      </c>
      <c r="B275" s="20"/>
      <c r="C275" s="21"/>
      <c r="D275" s="20"/>
      <c r="E275" s="21"/>
      <c r="F275" s="22"/>
      <c r="G275" s="22"/>
      <c r="H275" s="34" t="str">
        <f t="shared" si="48"/>
        <v/>
      </c>
      <c r="I275" s="34" t="str">
        <f t="shared" si="49"/>
        <v/>
      </c>
      <c r="J275" s="34" t="str">
        <f t="shared" si="50"/>
        <v/>
      </c>
      <c r="K275" s="34" t="str">
        <f t="shared" si="51"/>
        <v/>
      </c>
      <c r="L275" s="34" t="str">
        <f t="shared" si="52"/>
        <v/>
      </c>
      <c r="M275" s="32"/>
      <c r="N275" s="190"/>
      <c r="O275" s="190"/>
      <c r="P275" s="190"/>
      <c r="Q275" s="190"/>
      <c r="R275" s="23"/>
    </row>
    <row r="276" spans="1:18">
      <c r="A276" s="27">
        <f t="shared" ca="1" si="53"/>
        <v>46095</v>
      </c>
      <c r="B276" s="20"/>
      <c r="C276" s="21"/>
      <c r="D276" s="20"/>
      <c r="E276" s="21"/>
      <c r="F276" s="22"/>
      <c r="G276" s="22"/>
      <c r="H276" s="34" t="str">
        <f t="shared" si="48"/>
        <v/>
      </c>
      <c r="I276" s="34" t="str">
        <f t="shared" si="49"/>
        <v/>
      </c>
      <c r="J276" s="34" t="str">
        <f t="shared" si="50"/>
        <v/>
      </c>
      <c r="K276" s="34" t="str">
        <f t="shared" si="51"/>
        <v/>
      </c>
      <c r="L276" s="34" t="str">
        <f t="shared" si="52"/>
        <v/>
      </c>
      <c r="M276" s="32"/>
      <c r="N276" s="190"/>
      <c r="O276" s="190"/>
      <c r="P276" s="190"/>
      <c r="Q276" s="190"/>
      <c r="R276" s="23"/>
    </row>
    <row r="277" spans="1:18">
      <c r="A277" s="27">
        <f t="shared" ca="1" si="53"/>
        <v>46096</v>
      </c>
      <c r="B277" s="20"/>
      <c r="C277" s="21"/>
      <c r="D277" s="20"/>
      <c r="E277" s="21"/>
      <c r="F277" s="22"/>
      <c r="G277" s="22"/>
      <c r="H277" s="34" t="str">
        <f t="shared" si="48"/>
        <v/>
      </c>
      <c r="I277" s="34" t="str">
        <f t="shared" si="49"/>
        <v/>
      </c>
      <c r="J277" s="34" t="str">
        <f t="shared" si="50"/>
        <v/>
      </c>
      <c r="K277" s="34" t="str">
        <f t="shared" si="51"/>
        <v/>
      </c>
      <c r="L277" s="34" t="str">
        <f t="shared" si="52"/>
        <v/>
      </c>
      <c r="M277" s="32"/>
      <c r="N277" s="190"/>
      <c r="O277" s="190"/>
      <c r="P277" s="190"/>
      <c r="Q277" s="190"/>
      <c r="R277" s="23"/>
    </row>
    <row r="278" spans="1:18">
      <c r="A278" s="27">
        <f t="shared" ca="1" si="53"/>
        <v>46097</v>
      </c>
      <c r="B278" s="20"/>
      <c r="C278" s="21"/>
      <c r="D278" s="20"/>
      <c r="E278" s="21"/>
      <c r="F278" s="22"/>
      <c r="G278" s="22"/>
      <c r="H278" s="34" t="str">
        <f t="shared" si="48"/>
        <v/>
      </c>
      <c r="I278" s="34" t="str">
        <f t="shared" si="49"/>
        <v/>
      </c>
      <c r="J278" s="34" t="str">
        <f t="shared" si="50"/>
        <v/>
      </c>
      <c r="K278" s="34" t="str">
        <f t="shared" si="51"/>
        <v/>
      </c>
      <c r="L278" s="34" t="str">
        <f t="shared" si="52"/>
        <v/>
      </c>
      <c r="M278" s="32"/>
      <c r="N278" s="190"/>
      <c r="O278" s="190"/>
      <c r="P278" s="190"/>
      <c r="Q278" s="190"/>
      <c r="R278" s="23"/>
    </row>
    <row r="279" spans="1:18">
      <c r="A279" s="27">
        <f t="shared" ca="1" si="53"/>
        <v>46098</v>
      </c>
      <c r="B279" s="20"/>
      <c r="C279" s="21"/>
      <c r="D279" s="20"/>
      <c r="E279" s="21"/>
      <c r="F279" s="22"/>
      <c r="G279" s="22"/>
      <c r="H279" s="34" t="str">
        <f t="shared" si="48"/>
        <v/>
      </c>
      <c r="I279" s="34" t="str">
        <f t="shared" si="49"/>
        <v/>
      </c>
      <c r="J279" s="34" t="str">
        <f t="shared" si="50"/>
        <v/>
      </c>
      <c r="K279" s="34" t="str">
        <f t="shared" si="51"/>
        <v/>
      </c>
      <c r="L279" s="34" t="str">
        <f t="shared" si="52"/>
        <v/>
      </c>
      <c r="M279" s="32"/>
      <c r="N279" s="190"/>
      <c r="O279" s="190"/>
      <c r="P279" s="190"/>
      <c r="Q279" s="190"/>
      <c r="R279" s="23"/>
    </row>
    <row r="280" spans="1:18">
      <c r="A280" s="27">
        <f t="shared" ca="1" si="53"/>
        <v>46099</v>
      </c>
      <c r="B280" s="20"/>
      <c r="C280" s="21"/>
      <c r="D280" s="20"/>
      <c r="E280" s="21"/>
      <c r="F280" s="22"/>
      <c r="G280" s="22"/>
      <c r="H280" s="34" t="str">
        <f t="shared" si="48"/>
        <v/>
      </c>
      <c r="I280" s="34" t="str">
        <f t="shared" si="49"/>
        <v/>
      </c>
      <c r="J280" s="34" t="str">
        <f t="shared" si="50"/>
        <v/>
      </c>
      <c r="K280" s="34" t="str">
        <f t="shared" si="51"/>
        <v/>
      </c>
      <c r="L280" s="34" t="str">
        <f t="shared" si="52"/>
        <v/>
      </c>
      <c r="M280" s="32"/>
      <c r="N280" s="190"/>
      <c r="O280" s="190"/>
      <c r="P280" s="190"/>
      <c r="Q280" s="190"/>
      <c r="R280" s="23"/>
    </row>
    <row r="281" spans="1:18">
      <c r="A281" s="27">
        <f t="shared" ca="1" si="53"/>
        <v>46100</v>
      </c>
      <c r="B281" s="20"/>
      <c r="C281" s="21"/>
      <c r="D281" s="20"/>
      <c r="E281" s="21"/>
      <c r="F281" s="22"/>
      <c r="G281" s="22"/>
      <c r="H281" s="34" t="str">
        <f t="shared" si="48"/>
        <v/>
      </c>
      <c r="I281" s="34" t="str">
        <f t="shared" si="49"/>
        <v/>
      </c>
      <c r="J281" s="34" t="str">
        <f t="shared" si="50"/>
        <v/>
      </c>
      <c r="K281" s="34" t="str">
        <f t="shared" si="51"/>
        <v/>
      </c>
      <c r="L281" s="34" t="str">
        <f t="shared" si="52"/>
        <v/>
      </c>
      <c r="M281" s="32"/>
      <c r="N281" s="190"/>
      <c r="O281" s="190"/>
      <c r="P281" s="190"/>
      <c r="Q281" s="190"/>
      <c r="R281" s="23"/>
    </row>
    <row r="282" spans="1:18">
      <c r="A282" s="27">
        <f t="shared" ca="1" si="53"/>
        <v>46101</v>
      </c>
      <c r="B282" s="20"/>
      <c r="C282" s="21"/>
      <c r="D282" s="20"/>
      <c r="E282" s="21"/>
      <c r="F282" s="22"/>
      <c r="G282" s="22"/>
      <c r="H282" s="34" t="str">
        <f t="shared" si="48"/>
        <v/>
      </c>
      <c r="I282" s="34" t="str">
        <f t="shared" si="49"/>
        <v/>
      </c>
      <c r="J282" s="34" t="str">
        <f t="shared" si="50"/>
        <v/>
      </c>
      <c r="K282" s="34" t="str">
        <f t="shared" si="51"/>
        <v/>
      </c>
      <c r="L282" s="34" t="str">
        <f t="shared" si="52"/>
        <v/>
      </c>
      <c r="M282" s="32"/>
      <c r="N282" s="190"/>
      <c r="O282" s="190"/>
      <c r="P282" s="190"/>
      <c r="Q282" s="190"/>
      <c r="R282" s="23"/>
    </row>
    <row r="283" spans="1:18">
      <c r="A283" s="27">
        <f t="shared" ca="1" si="53"/>
        <v>46102</v>
      </c>
      <c r="B283" s="20"/>
      <c r="C283" s="21"/>
      <c r="D283" s="20"/>
      <c r="E283" s="21"/>
      <c r="F283" s="22"/>
      <c r="G283" s="22"/>
      <c r="H283" s="34" t="str">
        <f t="shared" si="48"/>
        <v/>
      </c>
      <c r="I283" s="34" t="str">
        <f t="shared" si="49"/>
        <v/>
      </c>
      <c r="J283" s="34" t="str">
        <f t="shared" si="50"/>
        <v/>
      </c>
      <c r="K283" s="34" t="str">
        <f t="shared" si="51"/>
        <v/>
      </c>
      <c r="L283" s="34" t="str">
        <f t="shared" si="52"/>
        <v/>
      </c>
      <c r="M283" s="32"/>
      <c r="N283" s="190"/>
      <c r="O283" s="190"/>
      <c r="P283" s="190"/>
      <c r="Q283" s="190"/>
      <c r="R283" s="23"/>
    </row>
    <row r="284" spans="1:18">
      <c r="A284" s="27">
        <f t="shared" ca="1" si="53"/>
        <v>46103</v>
      </c>
      <c r="B284" s="20"/>
      <c r="C284" s="21"/>
      <c r="D284" s="20"/>
      <c r="E284" s="21"/>
      <c r="F284" s="22"/>
      <c r="G284" s="22"/>
      <c r="H284" s="34" t="str">
        <f t="shared" si="48"/>
        <v/>
      </c>
      <c r="I284" s="34" t="str">
        <f t="shared" si="49"/>
        <v/>
      </c>
      <c r="J284" s="34" t="str">
        <f t="shared" si="50"/>
        <v/>
      </c>
      <c r="K284" s="34" t="str">
        <f t="shared" si="51"/>
        <v/>
      </c>
      <c r="L284" s="34" t="str">
        <f t="shared" si="52"/>
        <v/>
      </c>
      <c r="M284" s="32"/>
      <c r="N284" s="190"/>
      <c r="O284" s="190"/>
      <c r="P284" s="190"/>
      <c r="Q284" s="190"/>
      <c r="R284" s="23"/>
    </row>
    <row r="285" spans="1:18">
      <c r="A285" s="27">
        <f t="shared" ca="1" si="53"/>
        <v>46104</v>
      </c>
      <c r="B285" s="20"/>
      <c r="C285" s="21"/>
      <c r="D285" s="20"/>
      <c r="E285" s="21"/>
      <c r="F285" s="22"/>
      <c r="G285" s="22"/>
      <c r="H285" s="34" t="str">
        <f t="shared" si="48"/>
        <v/>
      </c>
      <c r="I285" s="34" t="str">
        <f t="shared" si="49"/>
        <v/>
      </c>
      <c r="J285" s="34" t="str">
        <f t="shared" si="50"/>
        <v/>
      </c>
      <c r="K285" s="34" t="str">
        <f t="shared" si="51"/>
        <v/>
      </c>
      <c r="L285" s="34" t="str">
        <f t="shared" si="52"/>
        <v/>
      </c>
      <c r="M285" s="32"/>
      <c r="N285" s="190"/>
      <c r="O285" s="190"/>
      <c r="P285" s="190"/>
      <c r="Q285" s="190"/>
      <c r="R285" s="23"/>
    </row>
    <row r="286" spans="1:18">
      <c r="A286" s="27">
        <f t="shared" ca="1" si="53"/>
        <v>46105</v>
      </c>
      <c r="B286" s="20"/>
      <c r="C286" s="21"/>
      <c r="D286" s="20"/>
      <c r="E286" s="21"/>
      <c r="F286" s="22"/>
      <c r="G286" s="22"/>
      <c r="H286" s="34" t="str">
        <f t="shared" si="48"/>
        <v/>
      </c>
      <c r="I286" s="34" t="str">
        <f t="shared" si="49"/>
        <v/>
      </c>
      <c r="J286" s="34" t="str">
        <f t="shared" si="50"/>
        <v/>
      </c>
      <c r="K286" s="34" t="str">
        <f t="shared" si="51"/>
        <v/>
      </c>
      <c r="L286" s="34" t="str">
        <f t="shared" si="52"/>
        <v/>
      </c>
      <c r="M286" s="32"/>
      <c r="N286" s="190"/>
      <c r="O286" s="190"/>
      <c r="P286" s="190"/>
      <c r="Q286" s="190"/>
      <c r="R286" s="23"/>
    </row>
    <row r="287" spans="1:18">
      <c r="A287" s="27">
        <f t="shared" ca="1" si="53"/>
        <v>46106</v>
      </c>
      <c r="B287" s="20"/>
      <c r="C287" s="21"/>
      <c r="D287" s="20"/>
      <c r="E287" s="21"/>
      <c r="F287" s="22"/>
      <c r="G287" s="22"/>
      <c r="H287" s="34" t="str">
        <f t="shared" si="48"/>
        <v/>
      </c>
      <c r="I287" s="34" t="str">
        <f t="shared" si="49"/>
        <v/>
      </c>
      <c r="J287" s="34" t="str">
        <f t="shared" si="50"/>
        <v/>
      </c>
      <c r="K287" s="34" t="str">
        <f t="shared" si="51"/>
        <v/>
      </c>
      <c r="L287" s="34" t="str">
        <f t="shared" si="52"/>
        <v/>
      </c>
      <c r="M287" s="32"/>
      <c r="N287" s="190"/>
      <c r="O287" s="190"/>
      <c r="P287" s="190"/>
      <c r="Q287" s="190"/>
      <c r="R287" s="23"/>
    </row>
    <row r="288" spans="1:18">
      <c r="A288" s="27">
        <f t="shared" ca="1" si="53"/>
        <v>46107</v>
      </c>
      <c r="B288" s="20"/>
      <c r="C288" s="21"/>
      <c r="D288" s="20"/>
      <c r="E288" s="21"/>
      <c r="F288" s="22"/>
      <c r="G288" s="22"/>
      <c r="H288" s="34" t="str">
        <f t="shared" si="48"/>
        <v/>
      </c>
      <c r="I288" s="34" t="str">
        <f t="shared" si="49"/>
        <v/>
      </c>
      <c r="J288" s="34" t="str">
        <f t="shared" si="50"/>
        <v/>
      </c>
      <c r="K288" s="34" t="str">
        <f t="shared" si="51"/>
        <v/>
      </c>
      <c r="L288" s="34" t="str">
        <f t="shared" si="52"/>
        <v/>
      </c>
      <c r="M288" s="32"/>
      <c r="N288" s="190"/>
      <c r="O288" s="190"/>
      <c r="P288" s="190"/>
      <c r="Q288" s="190"/>
      <c r="R288" s="23"/>
    </row>
    <row r="289" spans="1:18">
      <c r="A289" s="27">
        <f t="shared" ca="1" si="53"/>
        <v>46108</v>
      </c>
      <c r="B289" s="20"/>
      <c r="C289" s="21"/>
      <c r="D289" s="20"/>
      <c r="E289" s="21"/>
      <c r="F289" s="22"/>
      <c r="G289" s="22"/>
      <c r="H289" s="34" t="str">
        <f t="shared" si="48"/>
        <v/>
      </c>
      <c r="I289" s="34" t="str">
        <f t="shared" si="49"/>
        <v/>
      </c>
      <c r="J289" s="34" t="str">
        <f t="shared" si="50"/>
        <v/>
      </c>
      <c r="K289" s="34" t="str">
        <f t="shared" si="51"/>
        <v/>
      </c>
      <c r="L289" s="34" t="str">
        <f>IF(AND($B289="",$D289=""),"",($C289-$B289-$F289)+($E289-$D289-$G289))</f>
        <v/>
      </c>
      <c r="M289" s="32"/>
      <c r="N289" s="190"/>
      <c r="O289" s="190"/>
      <c r="P289" s="190"/>
      <c r="Q289" s="190"/>
      <c r="R289" s="23"/>
    </row>
    <row r="290" spans="1:18">
      <c r="A290" s="27">
        <f t="shared" ca="1" si="53"/>
        <v>46109</v>
      </c>
      <c r="B290" s="20"/>
      <c r="C290" s="21"/>
      <c r="D290" s="20"/>
      <c r="E290" s="21"/>
      <c r="F290" s="22"/>
      <c r="G290" s="22"/>
      <c r="H290" s="34" t="str">
        <f t="shared" si="48"/>
        <v/>
      </c>
      <c r="I290" s="34" t="str">
        <f t="shared" si="49"/>
        <v/>
      </c>
      <c r="J290" s="34" t="str">
        <f t="shared" si="50"/>
        <v/>
      </c>
      <c r="K290" s="34" t="str">
        <f t="shared" si="51"/>
        <v/>
      </c>
      <c r="L290" s="34" t="str">
        <f>IF(AND($B290="",$D290=""),"",($C290-$B290-$F290)+($E290-$D290-$G290))</f>
        <v/>
      </c>
      <c r="M290" s="32"/>
      <c r="N290" s="190"/>
      <c r="O290" s="190"/>
      <c r="P290" s="190"/>
      <c r="Q290" s="190"/>
      <c r="R290" s="23"/>
    </row>
    <row r="291" spans="1:18">
      <c r="A291" s="27">
        <f t="shared" ca="1" si="53"/>
        <v>46110</v>
      </c>
      <c r="B291" s="20"/>
      <c r="C291" s="21"/>
      <c r="D291" s="20"/>
      <c r="E291" s="21"/>
      <c r="F291" s="22"/>
      <c r="G291" s="22"/>
      <c r="H291" s="34" t="str">
        <f t="shared" si="48"/>
        <v/>
      </c>
      <c r="I291" s="34" t="str">
        <f t="shared" si="49"/>
        <v/>
      </c>
      <c r="J291" s="34" t="str">
        <f t="shared" si="50"/>
        <v/>
      </c>
      <c r="K291" s="34" t="str">
        <f t="shared" si="51"/>
        <v/>
      </c>
      <c r="L291" s="34" t="str">
        <f>IF(AND($B291="",$D291=""),"",($C291-$B291-$F291)+($E291-$D291-$G291))</f>
        <v/>
      </c>
      <c r="M291" s="32"/>
      <c r="N291" s="190"/>
      <c r="O291" s="190"/>
      <c r="P291" s="190"/>
      <c r="Q291" s="190"/>
      <c r="R291" s="23"/>
    </row>
    <row r="292" spans="1:18">
      <c r="A292" s="27">
        <f t="shared" ca="1" si="53"/>
        <v>46111</v>
      </c>
      <c r="B292" s="20"/>
      <c r="C292" s="21"/>
      <c r="D292" s="20"/>
      <c r="E292" s="21"/>
      <c r="F292" s="22"/>
      <c r="G292" s="22"/>
      <c r="H292" s="34" t="str">
        <f t="shared" si="48"/>
        <v/>
      </c>
      <c r="I292" s="34" t="str">
        <f t="shared" si="49"/>
        <v/>
      </c>
      <c r="J292" s="34" t="str">
        <f t="shared" si="50"/>
        <v/>
      </c>
      <c r="K292" s="34" t="str">
        <f t="shared" si="51"/>
        <v/>
      </c>
      <c r="L292" s="34" t="str">
        <f>IF(AND($B292="",$D292=""),"",($C292-$B292-$F292)+($E292-$D292-$G292))</f>
        <v/>
      </c>
      <c r="M292" s="32"/>
      <c r="N292" s="190"/>
      <c r="O292" s="190"/>
      <c r="P292" s="190"/>
      <c r="Q292" s="190"/>
      <c r="R292" s="23"/>
    </row>
    <row r="293" spans="1:18">
      <c r="A293" s="27">
        <f t="shared" ca="1" si="53"/>
        <v>46112</v>
      </c>
      <c r="B293" s="20"/>
      <c r="C293" s="21"/>
      <c r="D293" s="20"/>
      <c r="E293" s="21"/>
      <c r="F293" s="22"/>
      <c r="G293" s="22"/>
      <c r="H293" s="34" t="str">
        <f t="shared" si="48"/>
        <v/>
      </c>
      <c r="I293" s="34" t="str">
        <f t="shared" si="49"/>
        <v/>
      </c>
      <c r="J293" s="34" t="str">
        <f t="shared" si="50"/>
        <v/>
      </c>
      <c r="K293" s="34" t="str">
        <f t="shared" si="51"/>
        <v/>
      </c>
      <c r="L293" s="34" t="str">
        <f>IF(AND($B293="",$D293=""),"",($C293-$B293-$F293)+($E293-$D293-$G293))</f>
        <v/>
      </c>
      <c r="M293" s="32"/>
      <c r="N293" s="190"/>
      <c r="O293" s="190"/>
      <c r="P293" s="190"/>
      <c r="Q293" s="190"/>
      <c r="R293" s="23"/>
    </row>
    <row r="294" spans="1:18">
      <c r="A294" s="5" t="s">
        <v>11</v>
      </c>
      <c r="B294" s="191"/>
      <c r="C294" s="192"/>
      <c r="D294" s="191"/>
      <c r="E294" s="192"/>
      <c r="F294" s="26" t="str">
        <f>IF(SUM($F263:$F293)=0,"",SUM($F263:$F293))</f>
        <v/>
      </c>
      <c r="G294" s="26" t="str">
        <f>IF(SUM($G263:$G293)=0,"",SUM($G263:$G293))</f>
        <v/>
      </c>
      <c r="H294" s="26" t="str">
        <f>IF(SUM(H263:H293)=0,"",SUM(H263:H293))</f>
        <v/>
      </c>
      <c r="I294" s="26" t="str">
        <f>IF(SUM(I263:I293)=0,"",SUM(I263:I293))</f>
        <v/>
      </c>
      <c r="J294" s="26" t="str">
        <f t="shared" ref="J294:K294" si="54">IF(SUM(J263:J293)=0,"",SUM(J263:J293))</f>
        <v/>
      </c>
      <c r="K294" s="26" t="str">
        <f t="shared" si="54"/>
        <v/>
      </c>
      <c r="L294" s="26" t="str">
        <f>IF(SUM($L263:$L293)=0,"",SUM($L263:$L293))</f>
        <v/>
      </c>
      <c r="M294" s="33"/>
      <c r="N294" s="193"/>
      <c r="O294" s="193"/>
      <c r="P294" s="193"/>
      <c r="Q294" s="193"/>
      <c r="R294" s="6"/>
    </row>
  </sheetData>
  <sheetProtection algorithmName="SHA-512" hashValue="8RWs+XZSTdAmssqUB9esKJ8arMvDPQDN6f5gL/75BANgTYJa0OEuyvA+Lf4NqIiCAOXYQZRpS8B6CWzIRi1GNA==" saltValue="o45ScQ7hRafr+437WYcURA==" spinCount="100000" sheet="1" formatRows="0"/>
  <mergeCells count="371">
    <mergeCell ref="A8:A10"/>
    <mergeCell ref="B8:E8"/>
    <mergeCell ref="F8:G9"/>
    <mergeCell ref="H8:K8"/>
    <mergeCell ref="L8:L10"/>
    <mergeCell ref="M8:M10"/>
    <mergeCell ref="N8:Q10"/>
    <mergeCell ref="R8:R10"/>
    <mergeCell ref="B9:C9"/>
    <mergeCell ref="D9:E9"/>
    <mergeCell ref="H9:I9"/>
    <mergeCell ref="J9:K9"/>
    <mergeCell ref="N11:Q11"/>
    <mergeCell ref="B4:L4"/>
    <mergeCell ref="P4:R4"/>
    <mergeCell ref="B5:L5"/>
    <mergeCell ref="N18:Q18"/>
    <mergeCell ref="N19:Q19"/>
    <mergeCell ref="N20:Q20"/>
    <mergeCell ref="N21:Q21"/>
    <mergeCell ref="N22:Q22"/>
    <mergeCell ref="N23:Q23"/>
    <mergeCell ref="N12:Q12"/>
    <mergeCell ref="N13:Q13"/>
    <mergeCell ref="N14:Q14"/>
    <mergeCell ref="N15:Q15"/>
    <mergeCell ref="N16:Q16"/>
    <mergeCell ref="N17:Q17"/>
    <mergeCell ref="N30:Q30"/>
    <mergeCell ref="N31:Q31"/>
    <mergeCell ref="N32:Q32"/>
    <mergeCell ref="N33:Q33"/>
    <mergeCell ref="N34:Q34"/>
    <mergeCell ref="N35:Q35"/>
    <mergeCell ref="N24:Q24"/>
    <mergeCell ref="N25:Q25"/>
    <mergeCell ref="N26:Q26"/>
    <mergeCell ref="N27:Q27"/>
    <mergeCell ref="N28:Q28"/>
    <mergeCell ref="N29:Q29"/>
    <mergeCell ref="A44:A46"/>
    <mergeCell ref="B44:E44"/>
    <mergeCell ref="F44:G45"/>
    <mergeCell ref="H44:K44"/>
    <mergeCell ref="L44:L46"/>
    <mergeCell ref="M44:M46"/>
    <mergeCell ref="N44:Q46"/>
    <mergeCell ref="N36:Q36"/>
    <mergeCell ref="N37:Q37"/>
    <mergeCell ref="N38:Q38"/>
    <mergeCell ref="N39:Q39"/>
    <mergeCell ref="N40:Q40"/>
    <mergeCell ref="N41:Q41"/>
    <mergeCell ref="R44:R46"/>
    <mergeCell ref="B45:C45"/>
    <mergeCell ref="D45:E45"/>
    <mergeCell ref="H45:I45"/>
    <mergeCell ref="J45:K45"/>
    <mergeCell ref="N47:Q47"/>
    <mergeCell ref="B42:C42"/>
    <mergeCell ref="D42:E42"/>
    <mergeCell ref="N42:Q42"/>
    <mergeCell ref="N54:Q54"/>
    <mergeCell ref="N55:Q55"/>
    <mergeCell ref="N56:Q56"/>
    <mergeCell ref="N57:Q57"/>
    <mergeCell ref="N58:Q58"/>
    <mergeCell ref="N59:Q59"/>
    <mergeCell ref="N48:Q48"/>
    <mergeCell ref="N49:Q49"/>
    <mergeCell ref="N50:Q50"/>
    <mergeCell ref="N51:Q51"/>
    <mergeCell ref="N52:Q52"/>
    <mergeCell ref="N53:Q53"/>
    <mergeCell ref="N66:Q66"/>
    <mergeCell ref="N67:Q67"/>
    <mergeCell ref="N68:Q68"/>
    <mergeCell ref="N69:Q69"/>
    <mergeCell ref="N70:Q70"/>
    <mergeCell ref="N71:Q71"/>
    <mergeCell ref="N60:Q60"/>
    <mergeCell ref="N61:Q61"/>
    <mergeCell ref="N62:Q62"/>
    <mergeCell ref="N63:Q63"/>
    <mergeCell ref="N64:Q64"/>
    <mergeCell ref="N65:Q65"/>
    <mergeCell ref="A80:A82"/>
    <mergeCell ref="B80:E80"/>
    <mergeCell ref="F80:G81"/>
    <mergeCell ref="H80:K80"/>
    <mergeCell ref="L80:L82"/>
    <mergeCell ref="M80:M82"/>
    <mergeCell ref="N80:Q82"/>
    <mergeCell ref="N72:Q72"/>
    <mergeCell ref="N73:Q73"/>
    <mergeCell ref="N74:Q74"/>
    <mergeCell ref="N75:Q75"/>
    <mergeCell ref="N76:Q76"/>
    <mergeCell ref="N77:Q77"/>
    <mergeCell ref="R80:R82"/>
    <mergeCell ref="B81:C81"/>
    <mergeCell ref="D81:E81"/>
    <mergeCell ref="H81:I81"/>
    <mergeCell ref="J81:K81"/>
    <mergeCell ref="N83:Q83"/>
    <mergeCell ref="B78:C78"/>
    <mergeCell ref="D78:E78"/>
    <mergeCell ref="N78:Q78"/>
    <mergeCell ref="N90:Q90"/>
    <mergeCell ref="N91:Q91"/>
    <mergeCell ref="N92:Q92"/>
    <mergeCell ref="N93:Q93"/>
    <mergeCell ref="N94:Q94"/>
    <mergeCell ref="N95:Q95"/>
    <mergeCell ref="N84:Q84"/>
    <mergeCell ref="N85:Q85"/>
    <mergeCell ref="N86:Q86"/>
    <mergeCell ref="N87:Q87"/>
    <mergeCell ref="N88:Q88"/>
    <mergeCell ref="N89:Q89"/>
    <mergeCell ref="N102:Q102"/>
    <mergeCell ref="N103:Q103"/>
    <mergeCell ref="N104:Q104"/>
    <mergeCell ref="N105:Q105"/>
    <mergeCell ref="N106:Q106"/>
    <mergeCell ref="N107:Q107"/>
    <mergeCell ref="N96:Q96"/>
    <mergeCell ref="N97:Q97"/>
    <mergeCell ref="N98:Q98"/>
    <mergeCell ref="N99:Q99"/>
    <mergeCell ref="N100:Q100"/>
    <mergeCell ref="N101:Q101"/>
    <mergeCell ref="A116:A118"/>
    <mergeCell ref="B116:E116"/>
    <mergeCell ref="F116:G117"/>
    <mergeCell ref="H116:K116"/>
    <mergeCell ref="L116:L118"/>
    <mergeCell ref="M116:M118"/>
    <mergeCell ref="N116:Q118"/>
    <mergeCell ref="N108:Q108"/>
    <mergeCell ref="N109:Q109"/>
    <mergeCell ref="N110:Q110"/>
    <mergeCell ref="N111:Q111"/>
    <mergeCell ref="N112:Q112"/>
    <mergeCell ref="N113:Q113"/>
    <mergeCell ref="R116:R118"/>
    <mergeCell ref="B117:C117"/>
    <mergeCell ref="D117:E117"/>
    <mergeCell ref="H117:I117"/>
    <mergeCell ref="J117:K117"/>
    <mergeCell ref="N119:Q119"/>
    <mergeCell ref="B114:C114"/>
    <mergeCell ref="D114:E114"/>
    <mergeCell ref="N114:Q114"/>
    <mergeCell ref="N126:Q126"/>
    <mergeCell ref="N127:Q127"/>
    <mergeCell ref="N128:Q128"/>
    <mergeCell ref="N129:Q129"/>
    <mergeCell ref="N130:Q130"/>
    <mergeCell ref="N131:Q131"/>
    <mergeCell ref="N120:Q120"/>
    <mergeCell ref="N121:Q121"/>
    <mergeCell ref="N122:Q122"/>
    <mergeCell ref="N123:Q123"/>
    <mergeCell ref="N124:Q124"/>
    <mergeCell ref="N125:Q125"/>
    <mergeCell ref="N138:Q138"/>
    <mergeCell ref="N139:Q139"/>
    <mergeCell ref="N140:Q140"/>
    <mergeCell ref="N141:Q141"/>
    <mergeCell ref="N142:Q142"/>
    <mergeCell ref="N143:Q143"/>
    <mergeCell ref="N132:Q132"/>
    <mergeCell ref="N133:Q133"/>
    <mergeCell ref="N134:Q134"/>
    <mergeCell ref="N135:Q135"/>
    <mergeCell ref="N136:Q136"/>
    <mergeCell ref="N137:Q137"/>
    <mergeCell ref="A152:A154"/>
    <mergeCell ref="B152:E152"/>
    <mergeCell ref="F152:G153"/>
    <mergeCell ref="H152:K152"/>
    <mergeCell ref="L152:L154"/>
    <mergeCell ref="M152:M154"/>
    <mergeCell ref="N152:Q154"/>
    <mergeCell ref="N144:Q144"/>
    <mergeCell ref="N145:Q145"/>
    <mergeCell ref="N146:Q146"/>
    <mergeCell ref="N147:Q147"/>
    <mergeCell ref="N148:Q148"/>
    <mergeCell ref="N149:Q149"/>
    <mergeCell ref="R152:R154"/>
    <mergeCell ref="B153:C153"/>
    <mergeCell ref="D153:E153"/>
    <mergeCell ref="H153:I153"/>
    <mergeCell ref="J153:K153"/>
    <mergeCell ref="N155:Q155"/>
    <mergeCell ref="B150:C150"/>
    <mergeCell ref="D150:E150"/>
    <mergeCell ref="N150:Q150"/>
    <mergeCell ref="N162:Q162"/>
    <mergeCell ref="N163:Q163"/>
    <mergeCell ref="N164:Q164"/>
    <mergeCell ref="N165:Q165"/>
    <mergeCell ref="N166:Q166"/>
    <mergeCell ref="N167:Q167"/>
    <mergeCell ref="N156:Q156"/>
    <mergeCell ref="N157:Q157"/>
    <mergeCell ref="N158:Q158"/>
    <mergeCell ref="N159:Q159"/>
    <mergeCell ref="N160:Q160"/>
    <mergeCell ref="N161:Q161"/>
    <mergeCell ref="N174:Q174"/>
    <mergeCell ref="N175:Q175"/>
    <mergeCell ref="N176:Q176"/>
    <mergeCell ref="N177:Q177"/>
    <mergeCell ref="N178:Q178"/>
    <mergeCell ref="N179:Q179"/>
    <mergeCell ref="N168:Q168"/>
    <mergeCell ref="N169:Q169"/>
    <mergeCell ref="N170:Q170"/>
    <mergeCell ref="N171:Q171"/>
    <mergeCell ref="N172:Q172"/>
    <mergeCell ref="N173:Q173"/>
    <mergeCell ref="A188:A190"/>
    <mergeCell ref="B188:E188"/>
    <mergeCell ref="F188:G189"/>
    <mergeCell ref="H188:K188"/>
    <mergeCell ref="L188:L190"/>
    <mergeCell ref="M188:M190"/>
    <mergeCell ref="N188:Q190"/>
    <mergeCell ref="N180:Q180"/>
    <mergeCell ref="N181:Q181"/>
    <mergeCell ref="N182:Q182"/>
    <mergeCell ref="N183:Q183"/>
    <mergeCell ref="N184:Q184"/>
    <mergeCell ref="N185:Q185"/>
    <mergeCell ref="R188:R190"/>
    <mergeCell ref="B189:C189"/>
    <mergeCell ref="D189:E189"/>
    <mergeCell ref="H189:I189"/>
    <mergeCell ref="J189:K189"/>
    <mergeCell ref="N191:Q191"/>
    <mergeCell ref="B186:C186"/>
    <mergeCell ref="D186:E186"/>
    <mergeCell ref="N186:Q186"/>
    <mergeCell ref="N198:Q198"/>
    <mergeCell ref="N199:Q199"/>
    <mergeCell ref="N200:Q200"/>
    <mergeCell ref="N201:Q201"/>
    <mergeCell ref="N202:Q202"/>
    <mergeCell ref="N203:Q203"/>
    <mergeCell ref="N192:Q192"/>
    <mergeCell ref="N193:Q193"/>
    <mergeCell ref="N194:Q194"/>
    <mergeCell ref="N195:Q195"/>
    <mergeCell ref="N196:Q196"/>
    <mergeCell ref="N197:Q197"/>
    <mergeCell ref="N210:Q210"/>
    <mergeCell ref="N211:Q211"/>
    <mergeCell ref="N212:Q212"/>
    <mergeCell ref="N213:Q213"/>
    <mergeCell ref="N214:Q214"/>
    <mergeCell ref="N215:Q215"/>
    <mergeCell ref="N204:Q204"/>
    <mergeCell ref="N205:Q205"/>
    <mergeCell ref="N206:Q206"/>
    <mergeCell ref="N207:Q207"/>
    <mergeCell ref="N208:Q208"/>
    <mergeCell ref="N209:Q209"/>
    <mergeCell ref="A224:A226"/>
    <mergeCell ref="B224:E224"/>
    <mergeCell ref="F224:G225"/>
    <mergeCell ref="H224:K224"/>
    <mergeCell ref="L224:L226"/>
    <mergeCell ref="M224:M226"/>
    <mergeCell ref="N224:Q226"/>
    <mergeCell ref="N216:Q216"/>
    <mergeCell ref="N217:Q217"/>
    <mergeCell ref="N218:Q218"/>
    <mergeCell ref="N219:Q219"/>
    <mergeCell ref="N220:Q220"/>
    <mergeCell ref="N221:Q221"/>
    <mergeCell ref="R224:R226"/>
    <mergeCell ref="B225:C225"/>
    <mergeCell ref="D225:E225"/>
    <mergeCell ref="H225:I225"/>
    <mergeCell ref="J225:K225"/>
    <mergeCell ref="N227:Q227"/>
    <mergeCell ref="B222:C222"/>
    <mergeCell ref="D222:E222"/>
    <mergeCell ref="N222:Q222"/>
    <mergeCell ref="N234:Q234"/>
    <mergeCell ref="N235:Q235"/>
    <mergeCell ref="N236:Q236"/>
    <mergeCell ref="N237:Q237"/>
    <mergeCell ref="N238:Q238"/>
    <mergeCell ref="N239:Q239"/>
    <mergeCell ref="N228:Q228"/>
    <mergeCell ref="N229:Q229"/>
    <mergeCell ref="N230:Q230"/>
    <mergeCell ref="N231:Q231"/>
    <mergeCell ref="N232:Q232"/>
    <mergeCell ref="N233:Q233"/>
    <mergeCell ref="N246:Q246"/>
    <mergeCell ref="N247:Q247"/>
    <mergeCell ref="N248:Q248"/>
    <mergeCell ref="N249:Q249"/>
    <mergeCell ref="N250:Q250"/>
    <mergeCell ref="N251:Q251"/>
    <mergeCell ref="N240:Q240"/>
    <mergeCell ref="N241:Q241"/>
    <mergeCell ref="N242:Q242"/>
    <mergeCell ref="N243:Q243"/>
    <mergeCell ref="N244:Q244"/>
    <mergeCell ref="N245:Q245"/>
    <mergeCell ref="A260:A262"/>
    <mergeCell ref="B260:E260"/>
    <mergeCell ref="F260:G261"/>
    <mergeCell ref="H260:K260"/>
    <mergeCell ref="L260:L262"/>
    <mergeCell ref="M260:M262"/>
    <mergeCell ref="N260:Q262"/>
    <mergeCell ref="N252:Q252"/>
    <mergeCell ref="N253:Q253"/>
    <mergeCell ref="N254:Q254"/>
    <mergeCell ref="N255:Q255"/>
    <mergeCell ref="N256:Q256"/>
    <mergeCell ref="N257:Q257"/>
    <mergeCell ref="R260:R262"/>
    <mergeCell ref="B261:C261"/>
    <mergeCell ref="D261:E261"/>
    <mergeCell ref="H261:I261"/>
    <mergeCell ref="J261:K261"/>
    <mergeCell ref="N263:Q263"/>
    <mergeCell ref="B258:C258"/>
    <mergeCell ref="D258:E258"/>
    <mergeCell ref="N258:Q258"/>
    <mergeCell ref="N270:Q270"/>
    <mergeCell ref="N271:Q271"/>
    <mergeCell ref="N272:Q272"/>
    <mergeCell ref="N273:Q273"/>
    <mergeCell ref="N274:Q274"/>
    <mergeCell ref="N275:Q275"/>
    <mergeCell ref="N264:Q264"/>
    <mergeCell ref="N265:Q265"/>
    <mergeCell ref="N266:Q266"/>
    <mergeCell ref="N267:Q267"/>
    <mergeCell ref="N268:Q268"/>
    <mergeCell ref="N269:Q269"/>
    <mergeCell ref="N282:Q282"/>
    <mergeCell ref="N283:Q283"/>
    <mergeCell ref="N284:Q284"/>
    <mergeCell ref="N285:Q285"/>
    <mergeCell ref="N286:Q286"/>
    <mergeCell ref="N287:Q287"/>
    <mergeCell ref="N276:Q276"/>
    <mergeCell ref="N277:Q277"/>
    <mergeCell ref="N278:Q278"/>
    <mergeCell ref="N279:Q279"/>
    <mergeCell ref="N280:Q280"/>
    <mergeCell ref="N281:Q281"/>
    <mergeCell ref="B294:C294"/>
    <mergeCell ref="D294:E294"/>
    <mergeCell ref="N294:Q294"/>
    <mergeCell ref="N288:Q288"/>
    <mergeCell ref="N289:Q289"/>
    <mergeCell ref="N290:Q290"/>
    <mergeCell ref="N291:Q291"/>
    <mergeCell ref="N292:Q292"/>
    <mergeCell ref="N293:Q293"/>
  </mergeCells>
  <phoneticPr fontId="2"/>
  <conditionalFormatting sqref="A12:C13 F12:G13 A14:G41">
    <cfRule type="expression" dxfId="303" priority="9">
      <formula>OR(EDATE($A$11,1)-1&lt;$A12,DATEVALUE("2026/3/31")&lt;$A12)</formula>
    </cfRule>
  </conditionalFormatting>
  <conditionalFormatting sqref="A48:F76 M48:R77 A77:G77 L77">
    <cfRule type="expression" dxfId="302" priority="10">
      <formula>OR(EDATE($A$47,1)-1&lt;$A48,DATEVALUE("2026/3/31")&lt;$A48)</formula>
    </cfRule>
  </conditionalFormatting>
  <conditionalFormatting sqref="A84:G113">
    <cfRule type="expression" dxfId="301" priority="11">
      <formula>OR(EDATE($A$83,1)-1&lt;$A84,DATEVALUE("2026/3/31")&lt;$A84)</formula>
    </cfRule>
  </conditionalFormatting>
  <conditionalFormatting sqref="A120:G149 M120:R149 L149">
    <cfRule type="expression" dxfId="300" priority="12">
      <formula>OR(EDATE($A$119,1)-1&lt;$A120,DATEVALUE("2026/3/31")&lt;$A120)</formula>
    </cfRule>
  </conditionalFormatting>
  <conditionalFormatting sqref="A156:G185">
    <cfRule type="expression" dxfId="299" priority="13">
      <formula>OR(EDATE($A$155,1)-1&lt;$A156,DATEVALUE("2026/3/31")&lt;$A156)</formula>
    </cfRule>
  </conditionalFormatting>
  <conditionalFormatting sqref="A192:G221">
    <cfRule type="expression" dxfId="298" priority="14">
      <formula>OR(EDATE($A$191,1)-1&lt;$A192,DATEVALUE("2026/3/31")&lt;$A192)</formula>
    </cfRule>
  </conditionalFormatting>
  <conditionalFormatting sqref="A228:G257 M228:R257 L255:L257">
    <cfRule type="expression" dxfId="297" priority="15">
      <formula>OR(EDATE($A$227,1)-1&lt;$A228,DATEVALUE("2026/3/31")&lt;$A228)</formula>
    </cfRule>
  </conditionalFormatting>
  <conditionalFormatting sqref="A264:G293 L264:R293">
    <cfRule type="expression" dxfId="296" priority="16">
      <formula>OR(EDATE($A$263,1)-1&lt;$A264,DATEVALUE("2026/3/31")&lt;$A264)</formula>
    </cfRule>
  </conditionalFormatting>
  <conditionalFormatting sqref="B11:C11">
    <cfRule type="expression" dxfId="295" priority="3">
      <formula>OR(EDATE($A$11,1)-1&lt;$A11,DATEVALUE("2026/3/31")&lt;$A11)</formula>
    </cfRule>
  </conditionalFormatting>
  <conditionalFormatting sqref="B4:L5">
    <cfRule type="expression" dxfId="294" priority="8">
      <formula>IF(LEN(B4)&lt;1,TRUE,FALSE)</formula>
    </cfRule>
  </conditionalFormatting>
  <conditionalFormatting sqref="D13:E13">
    <cfRule type="expression" dxfId="293" priority="2">
      <formula>$M$12="✓"</formula>
    </cfRule>
  </conditionalFormatting>
  <conditionalFormatting sqref="M11">
    <cfRule type="expression" dxfId="292" priority="1">
      <formula>OR(EDATE($A$11,1)-1&lt;$A11,DATEVALUE("2026/3/31")&lt;$A11)</formula>
    </cfRule>
  </conditionalFormatting>
  <conditionalFormatting sqref="M12:R41">
    <cfRule type="expression" dxfId="291" priority="4">
      <formula>OR(EDATE($A$11,1)-1&lt;$A12,DATEVALUE("2026/3/31")&lt;$A12)</formula>
    </cfRule>
  </conditionalFormatting>
  <conditionalFormatting sqref="M84:R113">
    <cfRule type="expression" dxfId="290" priority="5">
      <formula>OR(EDATE($A$83,1)-1&lt;$A84,DATEVALUE("2026/3/31")&lt;$A84)</formula>
    </cfRule>
  </conditionalFormatting>
  <conditionalFormatting sqref="M156:R185">
    <cfRule type="expression" dxfId="289" priority="6">
      <formula>OR(EDATE($A$155,1)-1&lt;$A156,DATEVALUE("2026/3/31")&lt;$A156)</formula>
    </cfRule>
  </conditionalFormatting>
  <conditionalFormatting sqref="M192:R221">
    <cfRule type="expression" dxfId="288" priority="7">
      <formula>OR(EDATE($A$191,1)-1&lt;$A192,DATEVALUE("2026/3/31")&lt;$A192)</formula>
    </cfRule>
  </conditionalFormatting>
  <dataValidations count="3">
    <dataValidation operator="greaterThanOrEqual" allowBlank="1" showInputMessage="1" showErrorMessage="1" sqref="H191:K221 H155:K185 H227:K257 H11:K41 H119:K149 H47:K77 H83:K113 H263:K293" xr:uid="{A9D039CA-003B-48A3-AB38-FE32DA44C447}"/>
    <dataValidation type="list" allowBlank="1" showInputMessage="1" showErrorMessage="1" sqref="M263:M293 M47:M76 M83:M113 M119:M149 M155:M185 M191:M221 M227:M257 M11:M41" xr:uid="{E636A680-CADA-479B-A18D-3AE9084508D0}">
      <formula1>",✓所定,✓法定"</formula1>
    </dataValidation>
    <dataValidation type="time" operator="greaterThanOrEqual" allowBlank="1" showInputMessage="1" showErrorMessage="1" sqref="H114:K114 H78:K78 G42:K42 H222:K222 H258:K258 H186:K186 H150:K150 G11:G41 L11:L42 B11:F42 B47:G78 L47:L78 B83:G114 L83:L114 B119:G150 L119:L150 B155:G186 L155:L186 B191:G222 L191:L222 B227:G258 L227:L258 B263:G294 L263:L294 H294:K294" xr:uid="{159ED29B-EFB4-4760-877B-BDBA969CF5FF}">
      <formula1>0</formula1>
    </dataValidation>
  </dataValidations>
  <printOptions horizontalCentered="1"/>
  <pageMargins left="0.51181102362204722" right="0.51181102362204722" top="0.55118110236220474" bottom="0.55118110236220474" header="0.31496062992125984" footer="0.31496062992125984"/>
  <pageSetup paperSize="9" scale="76" fitToHeight="0" orientation="portrait" r:id="rId1"/>
  <rowBreaks count="7" manualBreakCount="7">
    <brk id="42" max="16383" man="1"/>
    <brk id="78" max="16383" man="1"/>
    <brk id="114" max="16383" man="1"/>
    <brk id="150" max="16383" man="1"/>
    <brk id="186" max="16383" man="1"/>
    <brk id="222" max="16383" man="1"/>
    <brk id="258" max="16383"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A0AE25-6441-46E3-AF36-696B73B7BA68}">
  <sheetPr>
    <tabColor rgb="FF66CCFF"/>
    <pageSetUpPr fitToPage="1"/>
  </sheetPr>
  <dimension ref="A1:V294"/>
  <sheetViews>
    <sheetView view="pageBreakPreview" zoomScale="115" zoomScaleNormal="100" zoomScaleSheetLayoutView="115" workbookViewId="0">
      <selection activeCell="B11" sqref="B11"/>
    </sheetView>
  </sheetViews>
  <sheetFormatPr defaultColWidth="8.75" defaultRowHeight="14.25"/>
  <cols>
    <col min="1" max="1" width="10.75" style="1" customWidth="1"/>
    <col min="2" max="7" width="7.125" style="1" customWidth="1"/>
    <col min="8" max="11" width="7.125" style="1" hidden="1" customWidth="1"/>
    <col min="12" max="12" width="7.125" style="1" customWidth="1"/>
    <col min="13" max="13" width="6.125" style="9" customWidth="1"/>
    <col min="14" max="14" width="5.75" style="1" customWidth="1"/>
    <col min="15" max="15" width="9.125" style="1" customWidth="1"/>
    <col min="16" max="17" width="8.75" style="1" customWidth="1"/>
    <col min="18" max="18" width="12.75" style="1" customWidth="1"/>
    <col min="19" max="21" width="8.75" style="1" hidden="1" customWidth="1"/>
    <col min="22" max="16384" width="8.75" style="1"/>
  </cols>
  <sheetData>
    <row r="1" spans="1:22" ht="16.5">
      <c r="A1" s="2" t="str" cm="1">
        <f t="array" aca="1" ref="A1" ca="1">"業務日誌" &amp; RIGHT(CELL("filename", A1),U1)</f>
        <v>業務日誌33</v>
      </c>
      <c r="B1" s="3"/>
      <c r="C1" s="3"/>
      <c r="D1" s="3"/>
      <c r="E1" s="3"/>
      <c r="F1" s="3"/>
      <c r="G1" s="3"/>
      <c r="H1" s="3"/>
      <c r="I1" s="3"/>
      <c r="J1" s="3"/>
      <c r="K1" s="3"/>
      <c r="L1" s="3"/>
      <c r="M1" s="3"/>
      <c r="N1" s="3"/>
      <c r="O1" s="3"/>
      <c r="P1" s="3"/>
      <c r="Q1" s="3"/>
      <c r="R1" s="3"/>
      <c r="S1" s="45" t="str" cm="1">
        <f t="array" aca="1" ref="S1" ca="1">"各月内訳表!$E" &amp; 5+ 27*(RIGHT(CELL("filename", A1),U1)-1)</f>
        <v>各月内訳表!$E869</v>
      </c>
      <c r="T1" s="45" t="str" cm="1">
        <f t="array" aca="1" ref="T1" ca="1">"各月内訳表!$G" &amp; 6+ 27*(RIGHT(CELL("filename", A1),U1)-1)</f>
        <v>各月内訳表!$G870</v>
      </c>
      <c r="U1" s="45" cm="1">
        <f t="array" aca="1" ref="U1" ca="1">LEN(CELL("filename",A1))-FIND("日誌",CELL("filename",A1))-1</f>
        <v>2</v>
      </c>
    </row>
    <row r="2" spans="1:22" ht="16.899999999999999" customHeight="1">
      <c r="L2" s="25"/>
      <c r="Q2" s="19" t="s">
        <v>13</v>
      </c>
      <c r="R2" s="163">
        <f>入力ボックス!C8</f>
        <v>0</v>
      </c>
      <c r="S2" s="45"/>
      <c r="T2" s="45"/>
      <c r="U2" s="45" cm="1">
        <f t="array" aca="1" ref="U2" ca="1">LEN(CELL("filename",I2))-FIND("日誌",CELL("filename",I2))-1</f>
        <v>2</v>
      </c>
    </row>
    <row r="3" spans="1:22" ht="16.899999999999999" customHeight="1">
      <c r="L3" s="25"/>
      <c r="Q3" s="19"/>
      <c r="R3" s="28"/>
    </row>
    <row r="4" spans="1:22">
      <c r="A4" s="24" t="s">
        <v>12</v>
      </c>
      <c r="B4" s="201" t="str">
        <f>IF(入力ボックス!$C$4="","",入力ボックス!$C$4)</f>
        <v/>
      </c>
      <c r="C4" s="201"/>
      <c r="D4" s="201"/>
      <c r="E4" s="201"/>
      <c r="F4" s="201"/>
      <c r="G4" s="201"/>
      <c r="H4" s="201"/>
      <c r="I4" s="201"/>
      <c r="J4" s="201"/>
      <c r="K4" s="201"/>
      <c r="L4" s="201"/>
      <c r="O4" s="24" t="s">
        <v>79</v>
      </c>
      <c r="P4" s="202"/>
      <c r="Q4" s="202"/>
      <c r="R4" s="202"/>
    </row>
    <row r="5" spans="1:22" ht="18.75" customHeight="1">
      <c r="A5" s="24" t="s">
        <v>21</v>
      </c>
      <c r="B5" s="201" t="str" cm="1">
        <f t="array" aca="1" ref="B5" ca="1">IF(INDIRECT(S1)="","",INDIRECT(S1))</f>
        <v/>
      </c>
      <c r="C5" s="201"/>
      <c r="D5" s="201"/>
      <c r="E5" s="201"/>
      <c r="F5" s="201"/>
      <c r="G5" s="201"/>
      <c r="H5" s="201"/>
      <c r="I5" s="201"/>
      <c r="J5" s="201"/>
      <c r="K5" s="201"/>
      <c r="L5" s="201"/>
      <c r="O5" s="31" t="s">
        <v>80</v>
      </c>
    </row>
    <row r="6" spans="1:22" ht="18.75" customHeight="1">
      <c r="R6" s="42" t="str">
        <f ca="1">HYPERLINK("#"&amp;S1,"各月内訳表へ")</f>
        <v>各月内訳表へ</v>
      </c>
    </row>
    <row r="8" spans="1:22" ht="27" customHeight="1">
      <c r="A8" s="194" t="s">
        <v>22</v>
      </c>
      <c r="B8" s="189" t="s">
        <v>103</v>
      </c>
      <c r="C8" s="189"/>
      <c r="D8" s="189"/>
      <c r="E8" s="189"/>
      <c r="F8" s="189" t="s">
        <v>23</v>
      </c>
      <c r="G8" s="189"/>
      <c r="H8" s="189" t="s">
        <v>88</v>
      </c>
      <c r="I8" s="189"/>
      <c r="J8" s="189"/>
      <c r="K8" s="189"/>
      <c r="L8" s="189" t="s">
        <v>87</v>
      </c>
      <c r="M8" s="195" t="s">
        <v>96</v>
      </c>
      <c r="N8" s="194" t="s">
        <v>25</v>
      </c>
      <c r="O8" s="194"/>
      <c r="P8" s="194"/>
      <c r="Q8" s="194"/>
      <c r="R8" s="189" t="s">
        <v>100</v>
      </c>
    </row>
    <row r="9" spans="1:22" ht="14.25" customHeight="1">
      <c r="A9" s="194"/>
      <c r="B9" s="189" t="s">
        <v>82</v>
      </c>
      <c r="C9" s="189"/>
      <c r="D9" s="189" t="s">
        <v>84</v>
      </c>
      <c r="E9" s="189"/>
      <c r="F9" s="189"/>
      <c r="G9" s="189"/>
      <c r="H9" s="189" t="s">
        <v>90</v>
      </c>
      <c r="I9" s="189"/>
      <c r="J9" s="189" t="s">
        <v>89</v>
      </c>
      <c r="K9" s="189"/>
      <c r="L9" s="189"/>
      <c r="M9" s="196"/>
      <c r="N9" s="194"/>
      <c r="O9" s="194"/>
      <c r="P9" s="194"/>
      <c r="Q9" s="194"/>
      <c r="R9" s="189"/>
    </row>
    <row r="10" spans="1:22" ht="18" customHeight="1">
      <c r="A10" s="194"/>
      <c r="B10" s="43" t="s">
        <v>26</v>
      </c>
      <c r="C10" s="43" t="s">
        <v>27</v>
      </c>
      <c r="D10" s="43" t="s">
        <v>26</v>
      </c>
      <c r="E10" s="43" t="s">
        <v>27</v>
      </c>
      <c r="F10" s="44" t="s">
        <v>85</v>
      </c>
      <c r="G10" s="44" t="s">
        <v>86</v>
      </c>
      <c r="H10" s="44" t="s">
        <v>81</v>
      </c>
      <c r="I10" s="44" t="s">
        <v>83</v>
      </c>
      <c r="J10" s="44" t="s">
        <v>81</v>
      </c>
      <c r="K10" s="44" t="s">
        <v>95</v>
      </c>
      <c r="L10" s="189"/>
      <c r="M10" s="197"/>
      <c r="N10" s="194"/>
      <c r="O10" s="194"/>
      <c r="P10" s="194"/>
      <c r="Q10" s="194"/>
      <c r="R10" s="194"/>
    </row>
    <row r="11" spans="1:22">
      <c r="A11" s="27" cm="1">
        <f t="array" aca="1" ref="A11" ca="1">DATE("2025","8",IFERROR(INDIRECT(T1),"1"))</f>
        <v>45870</v>
      </c>
      <c r="B11" s="20"/>
      <c r="C11" s="21"/>
      <c r="D11" s="20"/>
      <c r="E11" s="21"/>
      <c r="F11" s="22"/>
      <c r="G11" s="22"/>
      <c r="H11" s="34" t="str">
        <f>IF(OR(B11="",LEFT(M11,1)="✓"),"",C11-B11-F11)</f>
        <v/>
      </c>
      <c r="I11" s="34" t="str">
        <f>IF(OR(D11="",LEFT(M11,1)="✓"),"",E11-D11-G11)</f>
        <v/>
      </c>
      <c r="J11" s="34" t="str">
        <f>IF(AND(B11&lt;&gt;"",M11="✓所定"),C11-B11-F11,"")</f>
        <v/>
      </c>
      <c r="K11" s="34" t="str">
        <f>IF(AND(B11&lt;&gt;"",M11="✓法定"),C11-B11-F11,"")</f>
        <v/>
      </c>
      <c r="L11" s="26" t="str">
        <f>IF(AND($B11="",$D11=""),"",($C11-$B11-$F11)+($E11-$D11-$G11))</f>
        <v/>
      </c>
      <c r="M11" s="32"/>
      <c r="N11" s="190"/>
      <c r="O11" s="190"/>
      <c r="P11" s="190"/>
      <c r="Q11" s="190"/>
      <c r="R11" s="23"/>
      <c r="V11" s="1" t="s">
        <v>171</v>
      </c>
    </row>
    <row r="12" spans="1:22">
      <c r="A12" s="27">
        <f ca="1">A11+1</f>
        <v>45871</v>
      </c>
      <c r="B12" s="20"/>
      <c r="C12" s="21"/>
      <c r="D12" s="20"/>
      <c r="E12" s="21"/>
      <c r="F12" s="22"/>
      <c r="G12" s="22"/>
      <c r="H12" s="34" t="str">
        <f t="shared" ref="H12:H41" si="0">IF(OR(B12="",LEFT(M12,1)="✓"),"",C12-B12-F12)</f>
        <v/>
      </c>
      <c r="I12" s="34" t="str">
        <f t="shared" ref="I12:I41" si="1">IF(OR(D12="",LEFT(M12,1)="✓"),"",E12-D12-G12)</f>
        <v/>
      </c>
      <c r="J12" s="34" t="str">
        <f t="shared" ref="J12:J41" si="2">IF(AND(B12&lt;&gt;"",M12="✓所定"),C12-B12-F12,"")</f>
        <v/>
      </c>
      <c r="K12" s="34" t="str">
        <f t="shared" ref="K12:K41" si="3">IF(AND(B12&lt;&gt;"",M12="✓法定"),C12-B12-F12,"")</f>
        <v/>
      </c>
      <c r="L12" s="26" t="str">
        <f t="shared" ref="L12:L41" si="4">IF(AND($B12="",$D12=""),"",($C12-$B12-$F12)+(E12-D12-G12))</f>
        <v/>
      </c>
      <c r="M12" s="32"/>
      <c r="N12" s="190"/>
      <c r="O12" s="190"/>
      <c r="P12" s="190"/>
      <c r="Q12" s="190"/>
      <c r="R12" s="23"/>
      <c r="V12" s="1" t="s">
        <v>172</v>
      </c>
    </row>
    <row r="13" spans="1:22">
      <c r="A13" s="27">
        <f t="shared" ref="A13:A41" ca="1" si="5">A12+1</f>
        <v>45872</v>
      </c>
      <c r="B13" s="20"/>
      <c r="C13" s="21"/>
      <c r="D13" s="20"/>
      <c r="E13" s="21"/>
      <c r="F13" s="22"/>
      <c r="G13" s="22"/>
      <c r="H13" s="34" t="str">
        <f t="shared" si="0"/>
        <v/>
      </c>
      <c r="I13" s="34" t="str">
        <f t="shared" si="1"/>
        <v/>
      </c>
      <c r="J13" s="34" t="str">
        <f t="shared" si="2"/>
        <v/>
      </c>
      <c r="K13" s="34" t="str">
        <f t="shared" si="3"/>
        <v/>
      </c>
      <c r="L13" s="26" t="str">
        <f t="shared" si="4"/>
        <v/>
      </c>
      <c r="M13" s="32"/>
      <c r="N13" s="190"/>
      <c r="O13" s="190"/>
      <c r="P13" s="190"/>
      <c r="Q13" s="190"/>
      <c r="R13" s="23"/>
    </row>
    <row r="14" spans="1:22">
      <c r="A14" s="27">
        <f t="shared" ca="1" si="5"/>
        <v>45873</v>
      </c>
      <c r="B14" s="20"/>
      <c r="C14" s="21"/>
      <c r="D14" s="20"/>
      <c r="E14" s="21"/>
      <c r="F14" s="22"/>
      <c r="G14" s="22"/>
      <c r="H14" s="34" t="str">
        <f t="shared" si="0"/>
        <v/>
      </c>
      <c r="I14" s="34" t="str">
        <f t="shared" si="1"/>
        <v/>
      </c>
      <c r="J14" s="34" t="str">
        <f t="shared" si="2"/>
        <v/>
      </c>
      <c r="K14" s="34" t="str">
        <f t="shared" si="3"/>
        <v/>
      </c>
      <c r="L14" s="26" t="str">
        <f t="shared" si="4"/>
        <v/>
      </c>
      <c r="M14" s="32"/>
      <c r="N14" s="190"/>
      <c r="O14" s="190"/>
      <c r="P14" s="190"/>
      <c r="Q14" s="190"/>
      <c r="R14" s="23"/>
    </row>
    <row r="15" spans="1:22">
      <c r="A15" s="27">
        <f t="shared" ca="1" si="5"/>
        <v>45874</v>
      </c>
      <c r="B15" s="20"/>
      <c r="C15" s="21"/>
      <c r="D15" s="20"/>
      <c r="E15" s="21"/>
      <c r="F15" s="22"/>
      <c r="G15" s="22"/>
      <c r="H15" s="34" t="str">
        <f t="shared" si="0"/>
        <v/>
      </c>
      <c r="I15" s="34" t="str">
        <f t="shared" si="1"/>
        <v/>
      </c>
      <c r="J15" s="34" t="str">
        <f t="shared" si="2"/>
        <v/>
      </c>
      <c r="K15" s="34" t="str">
        <f t="shared" si="3"/>
        <v/>
      </c>
      <c r="L15" s="26" t="str">
        <f t="shared" si="4"/>
        <v/>
      </c>
      <c r="M15" s="32"/>
      <c r="N15" s="190"/>
      <c r="O15" s="190"/>
      <c r="P15" s="190"/>
      <c r="Q15" s="190"/>
      <c r="R15" s="23"/>
    </row>
    <row r="16" spans="1:22">
      <c r="A16" s="27">
        <f t="shared" ca="1" si="5"/>
        <v>45875</v>
      </c>
      <c r="B16" s="20"/>
      <c r="C16" s="21"/>
      <c r="D16" s="20"/>
      <c r="E16" s="21"/>
      <c r="F16" s="22"/>
      <c r="G16" s="22"/>
      <c r="H16" s="34" t="str">
        <f t="shared" si="0"/>
        <v/>
      </c>
      <c r="I16" s="34" t="str">
        <f t="shared" si="1"/>
        <v/>
      </c>
      <c r="J16" s="34" t="str">
        <f t="shared" si="2"/>
        <v/>
      </c>
      <c r="K16" s="34" t="str">
        <f t="shared" si="3"/>
        <v/>
      </c>
      <c r="L16" s="26" t="str">
        <f t="shared" si="4"/>
        <v/>
      </c>
      <c r="M16" s="32"/>
      <c r="N16" s="190"/>
      <c r="O16" s="190"/>
      <c r="P16" s="190"/>
      <c r="Q16" s="190"/>
      <c r="R16" s="23"/>
    </row>
    <row r="17" spans="1:18">
      <c r="A17" s="27">
        <f t="shared" ca="1" si="5"/>
        <v>45876</v>
      </c>
      <c r="B17" s="20"/>
      <c r="C17" s="21"/>
      <c r="D17" s="20"/>
      <c r="E17" s="21"/>
      <c r="F17" s="22"/>
      <c r="G17" s="22"/>
      <c r="H17" s="34" t="str">
        <f t="shared" si="0"/>
        <v/>
      </c>
      <c r="I17" s="34" t="str">
        <f t="shared" si="1"/>
        <v/>
      </c>
      <c r="J17" s="34" t="str">
        <f t="shared" si="2"/>
        <v/>
      </c>
      <c r="K17" s="34" t="str">
        <f t="shared" si="3"/>
        <v/>
      </c>
      <c r="L17" s="26" t="str">
        <f t="shared" si="4"/>
        <v/>
      </c>
      <c r="M17" s="32"/>
      <c r="N17" s="190"/>
      <c r="O17" s="190"/>
      <c r="P17" s="190"/>
      <c r="Q17" s="190"/>
      <c r="R17" s="23"/>
    </row>
    <row r="18" spans="1:18">
      <c r="A18" s="27">
        <f t="shared" ca="1" si="5"/>
        <v>45877</v>
      </c>
      <c r="B18" s="20"/>
      <c r="C18" s="21"/>
      <c r="D18" s="20"/>
      <c r="E18" s="21"/>
      <c r="F18" s="22"/>
      <c r="G18" s="22"/>
      <c r="H18" s="34" t="str">
        <f t="shared" si="0"/>
        <v/>
      </c>
      <c r="I18" s="34" t="str">
        <f t="shared" si="1"/>
        <v/>
      </c>
      <c r="J18" s="34" t="str">
        <f t="shared" si="2"/>
        <v/>
      </c>
      <c r="K18" s="34" t="str">
        <f t="shared" si="3"/>
        <v/>
      </c>
      <c r="L18" s="26" t="str">
        <f t="shared" si="4"/>
        <v/>
      </c>
      <c r="M18" s="32"/>
      <c r="N18" s="190"/>
      <c r="O18" s="190"/>
      <c r="P18" s="190"/>
      <c r="Q18" s="190"/>
      <c r="R18" s="23"/>
    </row>
    <row r="19" spans="1:18">
      <c r="A19" s="27">
        <f t="shared" ca="1" si="5"/>
        <v>45878</v>
      </c>
      <c r="B19" s="20"/>
      <c r="C19" s="21"/>
      <c r="D19" s="20"/>
      <c r="E19" s="21"/>
      <c r="F19" s="22"/>
      <c r="G19" s="22"/>
      <c r="H19" s="34" t="str">
        <f t="shared" si="0"/>
        <v/>
      </c>
      <c r="I19" s="34" t="str">
        <f t="shared" si="1"/>
        <v/>
      </c>
      <c r="J19" s="34" t="str">
        <f t="shared" si="2"/>
        <v/>
      </c>
      <c r="K19" s="34" t="str">
        <f t="shared" si="3"/>
        <v/>
      </c>
      <c r="L19" s="26" t="str">
        <f t="shared" si="4"/>
        <v/>
      </c>
      <c r="M19" s="32"/>
      <c r="N19" s="190"/>
      <c r="O19" s="190"/>
      <c r="P19" s="190"/>
      <c r="Q19" s="190"/>
      <c r="R19" s="23"/>
    </row>
    <row r="20" spans="1:18">
      <c r="A20" s="27">
        <f t="shared" ca="1" si="5"/>
        <v>45879</v>
      </c>
      <c r="B20" s="20"/>
      <c r="C20" s="21"/>
      <c r="D20" s="20"/>
      <c r="E20" s="21"/>
      <c r="F20" s="22"/>
      <c r="G20" s="22"/>
      <c r="H20" s="34" t="str">
        <f t="shared" si="0"/>
        <v/>
      </c>
      <c r="I20" s="34" t="str">
        <f t="shared" si="1"/>
        <v/>
      </c>
      <c r="J20" s="34" t="str">
        <f t="shared" si="2"/>
        <v/>
      </c>
      <c r="K20" s="34" t="str">
        <f t="shared" si="3"/>
        <v/>
      </c>
      <c r="L20" s="26" t="str">
        <f t="shared" si="4"/>
        <v/>
      </c>
      <c r="M20" s="32"/>
      <c r="N20" s="190"/>
      <c r="O20" s="190"/>
      <c r="P20" s="190"/>
      <c r="Q20" s="190"/>
      <c r="R20" s="23"/>
    </row>
    <row r="21" spans="1:18">
      <c r="A21" s="27">
        <f t="shared" ca="1" si="5"/>
        <v>45880</v>
      </c>
      <c r="B21" s="20"/>
      <c r="C21" s="21"/>
      <c r="D21" s="20"/>
      <c r="E21" s="21"/>
      <c r="F21" s="22"/>
      <c r="G21" s="22"/>
      <c r="H21" s="34" t="str">
        <f t="shared" si="0"/>
        <v/>
      </c>
      <c r="I21" s="34" t="str">
        <f t="shared" si="1"/>
        <v/>
      </c>
      <c r="J21" s="34" t="str">
        <f t="shared" si="2"/>
        <v/>
      </c>
      <c r="K21" s="34" t="str">
        <f t="shared" si="3"/>
        <v/>
      </c>
      <c r="L21" s="26" t="str">
        <f t="shared" si="4"/>
        <v/>
      </c>
      <c r="M21" s="32"/>
      <c r="N21" s="190"/>
      <c r="O21" s="190"/>
      <c r="P21" s="190"/>
      <c r="Q21" s="190"/>
      <c r="R21" s="23"/>
    </row>
    <row r="22" spans="1:18">
      <c r="A22" s="27">
        <f t="shared" ca="1" si="5"/>
        <v>45881</v>
      </c>
      <c r="B22" s="20"/>
      <c r="C22" s="21"/>
      <c r="D22" s="20"/>
      <c r="E22" s="21"/>
      <c r="F22" s="22"/>
      <c r="G22" s="22"/>
      <c r="H22" s="34" t="str">
        <f t="shared" si="0"/>
        <v/>
      </c>
      <c r="I22" s="34" t="str">
        <f t="shared" si="1"/>
        <v/>
      </c>
      <c r="J22" s="34" t="str">
        <f t="shared" si="2"/>
        <v/>
      </c>
      <c r="K22" s="34" t="str">
        <f t="shared" si="3"/>
        <v/>
      </c>
      <c r="L22" s="26" t="str">
        <f t="shared" si="4"/>
        <v/>
      </c>
      <c r="M22" s="32"/>
      <c r="N22" s="190"/>
      <c r="O22" s="190"/>
      <c r="P22" s="190"/>
      <c r="Q22" s="190"/>
      <c r="R22" s="23"/>
    </row>
    <row r="23" spans="1:18">
      <c r="A23" s="27">
        <f t="shared" ca="1" si="5"/>
        <v>45882</v>
      </c>
      <c r="B23" s="20"/>
      <c r="C23" s="21"/>
      <c r="D23" s="20"/>
      <c r="E23" s="21"/>
      <c r="F23" s="22"/>
      <c r="G23" s="22"/>
      <c r="H23" s="34" t="str">
        <f t="shared" si="0"/>
        <v/>
      </c>
      <c r="I23" s="34" t="str">
        <f t="shared" si="1"/>
        <v/>
      </c>
      <c r="J23" s="34" t="str">
        <f t="shared" si="2"/>
        <v/>
      </c>
      <c r="K23" s="34" t="str">
        <f t="shared" si="3"/>
        <v/>
      </c>
      <c r="L23" s="26" t="str">
        <f t="shared" si="4"/>
        <v/>
      </c>
      <c r="M23" s="32"/>
      <c r="N23" s="190"/>
      <c r="O23" s="190"/>
      <c r="P23" s="190"/>
      <c r="Q23" s="190"/>
      <c r="R23" s="23"/>
    </row>
    <row r="24" spans="1:18">
      <c r="A24" s="27">
        <f t="shared" ca="1" si="5"/>
        <v>45883</v>
      </c>
      <c r="B24" s="20"/>
      <c r="C24" s="21"/>
      <c r="D24" s="20"/>
      <c r="E24" s="21"/>
      <c r="F24" s="22"/>
      <c r="G24" s="22"/>
      <c r="H24" s="34" t="str">
        <f t="shared" si="0"/>
        <v/>
      </c>
      <c r="I24" s="34" t="str">
        <f t="shared" si="1"/>
        <v/>
      </c>
      <c r="J24" s="34" t="str">
        <f t="shared" si="2"/>
        <v/>
      </c>
      <c r="K24" s="34" t="str">
        <f t="shared" si="3"/>
        <v/>
      </c>
      <c r="L24" s="26" t="str">
        <f t="shared" si="4"/>
        <v/>
      </c>
      <c r="M24" s="32"/>
      <c r="N24" s="190"/>
      <c r="O24" s="190"/>
      <c r="P24" s="190"/>
      <c r="Q24" s="190"/>
      <c r="R24" s="23"/>
    </row>
    <row r="25" spans="1:18">
      <c r="A25" s="27">
        <f t="shared" ca="1" si="5"/>
        <v>45884</v>
      </c>
      <c r="B25" s="20"/>
      <c r="C25" s="21"/>
      <c r="D25" s="20"/>
      <c r="E25" s="21"/>
      <c r="F25" s="22"/>
      <c r="G25" s="22"/>
      <c r="H25" s="34" t="str">
        <f t="shared" si="0"/>
        <v/>
      </c>
      <c r="I25" s="34" t="str">
        <f t="shared" si="1"/>
        <v/>
      </c>
      <c r="J25" s="34" t="str">
        <f t="shared" si="2"/>
        <v/>
      </c>
      <c r="K25" s="34" t="str">
        <f t="shared" si="3"/>
        <v/>
      </c>
      <c r="L25" s="26" t="str">
        <f t="shared" si="4"/>
        <v/>
      </c>
      <c r="M25" s="32"/>
      <c r="N25" s="190"/>
      <c r="O25" s="190"/>
      <c r="P25" s="190"/>
      <c r="Q25" s="190"/>
      <c r="R25" s="23"/>
    </row>
    <row r="26" spans="1:18">
      <c r="A26" s="27">
        <f t="shared" ca="1" si="5"/>
        <v>45885</v>
      </c>
      <c r="B26" s="20"/>
      <c r="C26" s="21"/>
      <c r="D26" s="20"/>
      <c r="E26" s="21"/>
      <c r="F26" s="22"/>
      <c r="G26" s="22"/>
      <c r="H26" s="34" t="str">
        <f t="shared" si="0"/>
        <v/>
      </c>
      <c r="I26" s="34" t="str">
        <f t="shared" si="1"/>
        <v/>
      </c>
      <c r="J26" s="34" t="str">
        <f t="shared" si="2"/>
        <v/>
      </c>
      <c r="K26" s="34" t="str">
        <f t="shared" si="3"/>
        <v/>
      </c>
      <c r="L26" s="26" t="str">
        <f t="shared" si="4"/>
        <v/>
      </c>
      <c r="M26" s="32"/>
      <c r="N26" s="190"/>
      <c r="O26" s="190"/>
      <c r="P26" s="190"/>
      <c r="Q26" s="190"/>
      <c r="R26" s="23"/>
    </row>
    <row r="27" spans="1:18">
      <c r="A27" s="27">
        <f t="shared" ca="1" si="5"/>
        <v>45886</v>
      </c>
      <c r="B27" s="20"/>
      <c r="C27" s="21"/>
      <c r="D27" s="20"/>
      <c r="E27" s="21"/>
      <c r="F27" s="22"/>
      <c r="G27" s="22"/>
      <c r="H27" s="34" t="str">
        <f t="shared" si="0"/>
        <v/>
      </c>
      <c r="I27" s="34" t="str">
        <f t="shared" si="1"/>
        <v/>
      </c>
      <c r="J27" s="34" t="str">
        <f t="shared" si="2"/>
        <v/>
      </c>
      <c r="K27" s="34" t="str">
        <f t="shared" si="3"/>
        <v/>
      </c>
      <c r="L27" s="26" t="str">
        <f t="shared" si="4"/>
        <v/>
      </c>
      <c r="M27" s="32"/>
      <c r="N27" s="190"/>
      <c r="O27" s="190"/>
      <c r="P27" s="190"/>
      <c r="Q27" s="190"/>
      <c r="R27" s="23"/>
    </row>
    <row r="28" spans="1:18">
      <c r="A28" s="27">
        <f t="shared" ca="1" si="5"/>
        <v>45887</v>
      </c>
      <c r="B28" s="20"/>
      <c r="C28" s="21"/>
      <c r="D28" s="20"/>
      <c r="E28" s="21"/>
      <c r="F28" s="22"/>
      <c r="G28" s="22"/>
      <c r="H28" s="34" t="str">
        <f t="shared" si="0"/>
        <v/>
      </c>
      <c r="I28" s="34" t="str">
        <f t="shared" si="1"/>
        <v/>
      </c>
      <c r="J28" s="34" t="str">
        <f t="shared" si="2"/>
        <v/>
      </c>
      <c r="K28" s="34" t="str">
        <f t="shared" si="3"/>
        <v/>
      </c>
      <c r="L28" s="26" t="str">
        <f t="shared" si="4"/>
        <v/>
      </c>
      <c r="M28" s="32"/>
      <c r="N28" s="190"/>
      <c r="O28" s="190"/>
      <c r="P28" s="190"/>
      <c r="Q28" s="190"/>
      <c r="R28" s="23"/>
    </row>
    <row r="29" spans="1:18">
      <c r="A29" s="27">
        <f t="shared" ca="1" si="5"/>
        <v>45888</v>
      </c>
      <c r="B29" s="20"/>
      <c r="C29" s="21"/>
      <c r="D29" s="20"/>
      <c r="E29" s="21"/>
      <c r="F29" s="22"/>
      <c r="G29" s="22"/>
      <c r="H29" s="34" t="str">
        <f t="shared" si="0"/>
        <v/>
      </c>
      <c r="I29" s="34" t="str">
        <f t="shared" si="1"/>
        <v/>
      </c>
      <c r="J29" s="34" t="str">
        <f t="shared" si="2"/>
        <v/>
      </c>
      <c r="K29" s="34" t="str">
        <f t="shared" si="3"/>
        <v/>
      </c>
      <c r="L29" s="26" t="str">
        <f t="shared" si="4"/>
        <v/>
      </c>
      <c r="M29" s="32"/>
      <c r="N29" s="190"/>
      <c r="O29" s="190"/>
      <c r="P29" s="190"/>
      <c r="Q29" s="190"/>
      <c r="R29" s="23"/>
    </row>
    <row r="30" spans="1:18">
      <c r="A30" s="27">
        <f t="shared" ca="1" si="5"/>
        <v>45889</v>
      </c>
      <c r="B30" s="20"/>
      <c r="C30" s="21"/>
      <c r="D30" s="20"/>
      <c r="E30" s="21"/>
      <c r="F30" s="22"/>
      <c r="G30" s="22"/>
      <c r="H30" s="34" t="str">
        <f t="shared" si="0"/>
        <v/>
      </c>
      <c r="I30" s="34" t="str">
        <f t="shared" si="1"/>
        <v/>
      </c>
      <c r="J30" s="34" t="str">
        <f t="shared" si="2"/>
        <v/>
      </c>
      <c r="K30" s="34" t="str">
        <f t="shared" si="3"/>
        <v/>
      </c>
      <c r="L30" s="26" t="str">
        <f t="shared" si="4"/>
        <v/>
      </c>
      <c r="M30" s="32"/>
      <c r="N30" s="190"/>
      <c r="O30" s="190"/>
      <c r="P30" s="190"/>
      <c r="Q30" s="190"/>
      <c r="R30" s="23"/>
    </row>
    <row r="31" spans="1:18">
      <c r="A31" s="27">
        <f t="shared" ca="1" si="5"/>
        <v>45890</v>
      </c>
      <c r="B31" s="20"/>
      <c r="C31" s="21"/>
      <c r="D31" s="20"/>
      <c r="E31" s="21"/>
      <c r="F31" s="22"/>
      <c r="G31" s="22"/>
      <c r="H31" s="34" t="str">
        <f t="shared" si="0"/>
        <v/>
      </c>
      <c r="I31" s="34" t="str">
        <f t="shared" si="1"/>
        <v/>
      </c>
      <c r="J31" s="34" t="str">
        <f t="shared" si="2"/>
        <v/>
      </c>
      <c r="K31" s="34" t="str">
        <f t="shared" si="3"/>
        <v/>
      </c>
      <c r="L31" s="26" t="str">
        <f t="shared" si="4"/>
        <v/>
      </c>
      <c r="M31" s="32"/>
      <c r="N31" s="190"/>
      <c r="O31" s="190"/>
      <c r="P31" s="190"/>
      <c r="Q31" s="190"/>
      <c r="R31" s="23"/>
    </row>
    <row r="32" spans="1:18">
      <c r="A32" s="27">
        <f t="shared" ca="1" si="5"/>
        <v>45891</v>
      </c>
      <c r="B32" s="20"/>
      <c r="C32" s="21"/>
      <c r="D32" s="20"/>
      <c r="E32" s="21"/>
      <c r="F32" s="22"/>
      <c r="G32" s="22"/>
      <c r="H32" s="34" t="str">
        <f t="shared" si="0"/>
        <v/>
      </c>
      <c r="I32" s="34" t="str">
        <f t="shared" si="1"/>
        <v/>
      </c>
      <c r="J32" s="34" t="str">
        <f t="shared" si="2"/>
        <v/>
      </c>
      <c r="K32" s="34" t="str">
        <f t="shared" si="3"/>
        <v/>
      </c>
      <c r="L32" s="26" t="str">
        <f t="shared" si="4"/>
        <v/>
      </c>
      <c r="M32" s="32"/>
      <c r="N32" s="190"/>
      <c r="O32" s="190"/>
      <c r="P32" s="190"/>
      <c r="Q32" s="190"/>
      <c r="R32" s="23"/>
    </row>
    <row r="33" spans="1:22">
      <c r="A33" s="27">
        <f t="shared" ca="1" si="5"/>
        <v>45892</v>
      </c>
      <c r="B33" s="20"/>
      <c r="C33" s="21"/>
      <c r="D33" s="20"/>
      <c r="E33" s="21"/>
      <c r="F33" s="22"/>
      <c r="G33" s="22"/>
      <c r="H33" s="34" t="str">
        <f t="shared" si="0"/>
        <v/>
      </c>
      <c r="I33" s="34" t="str">
        <f t="shared" si="1"/>
        <v/>
      </c>
      <c r="J33" s="34" t="str">
        <f t="shared" si="2"/>
        <v/>
      </c>
      <c r="K33" s="34" t="str">
        <f t="shared" si="3"/>
        <v/>
      </c>
      <c r="L33" s="26" t="str">
        <f t="shared" si="4"/>
        <v/>
      </c>
      <c r="M33" s="32"/>
      <c r="N33" s="190"/>
      <c r="O33" s="190"/>
      <c r="P33" s="190"/>
      <c r="Q33" s="190"/>
      <c r="R33" s="23"/>
    </row>
    <row r="34" spans="1:22">
      <c r="A34" s="27">
        <f t="shared" ca="1" si="5"/>
        <v>45893</v>
      </c>
      <c r="B34" s="20"/>
      <c r="C34" s="21"/>
      <c r="D34" s="20"/>
      <c r="E34" s="21"/>
      <c r="F34" s="22"/>
      <c r="G34" s="22"/>
      <c r="H34" s="34" t="str">
        <f t="shared" si="0"/>
        <v/>
      </c>
      <c r="I34" s="34" t="str">
        <f t="shared" si="1"/>
        <v/>
      </c>
      <c r="J34" s="34" t="str">
        <f t="shared" si="2"/>
        <v/>
      </c>
      <c r="K34" s="34" t="str">
        <f t="shared" si="3"/>
        <v/>
      </c>
      <c r="L34" s="26" t="str">
        <f t="shared" si="4"/>
        <v/>
      </c>
      <c r="M34" s="32"/>
      <c r="N34" s="190"/>
      <c r="O34" s="190"/>
      <c r="P34" s="190"/>
      <c r="Q34" s="190"/>
      <c r="R34" s="23"/>
    </row>
    <row r="35" spans="1:22">
      <c r="A35" s="27">
        <f t="shared" ca="1" si="5"/>
        <v>45894</v>
      </c>
      <c r="B35" s="20"/>
      <c r="C35" s="21"/>
      <c r="D35" s="20"/>
      <c r="E35" s="21"/>
      <c r="F35" s="22"/>
      <c r="G35" s="22"/>
      <c r="H35" s="34" t="str">
        <f t="shared" si="0"/>
        <v/>
      </c>
      <c r="I35" s="34" t="str">
        <f t="shared" si="1"/>
        <v/>
      </c>
      <c r="J35" s="34" t="str">
        <f t="shared" si="2"/>
        <v/>
      </c>
      <c r="K35" s="34" t="str">
        <f t="shared" si="3"/>
        <v/>
      </c>
      <c r="L35" s="26" t="str">
        <f t="shared" si="4"/>
        <v/>
      </c>
      <c r="M35" s="32"/>
      <c r="N35" s="190"/>
      <c r="O35" s="190"/>
      <c r="P35" s="190"/>
      <c r="Q35" s="190"/>
      <c r="R35" s="23"/>
    </row>
    <row r="36" spans="1:22">
      <c r="A36" s="27">
        <f t="shared" ca="1" si="5"/>
        <v>45895</v>
      </c>
      <c r="B36" s="20"/>
      <c r="C36" s="21"/>
      <c r="D36" s="20"/>
      <c r="E36" s="21"/>
      <c r="F36" s="22"/>
      <c r="G36" s="22"/>
      <c r="H36" s="34" t="str">
        <f t="shared" si="0"/>
        <v/>
      </c>
      <c r="I36" s="34" t="str">
        <f t="shared" si="1"/>
        <v/>
      </c>
      <c r="J36" s="34" t="str">
        <f t="shared" si="2"/>
        <v/>
      </c>
      <c r="K36" s="34" t="str">
        <f t="shared" si="3"/>
        <v/>
      </c>
      <c r="L36" s="26" t="str">
        <f t="shared" si="4"/>
        <v/>
      </c>
      <c r="M36" s="32"/>
      <c r="N36" s="190"/>
      <c r="O36" s="190"/>
      <c r="P36" s="190"/>
      <c r="Q36" s="190"/>
      <c r="R36" s="23"/>
    </row>
    <row r="37" spans="1:22">
      <c r="A37" s="27">
        <f t="shared" ca="1" si="5"/>
        <v>45896</v>
      </c>
      <c r="B37" s="20"/>
      <c r="C37" s="21"/>
      <c r="D37" s="20"/>
      <c r="E37" s="21"/>
      <c r="F37" s="22"/>
      <c r="G37" s="22"/>
      <c r="H37" s="34" t="str">
        <f t="shared" si="0"/>
        <v/>
      </c>
      <c r="I37" s="34" t="str">
        <f t="shared" si="1"/>
        <v/>
      </c>
      <c r="J37" s="34" t="str">
        <f t="shared" si="2"/>
        <v/>
      </c>
      <c r="K37" s="34" t="str">
        <f t="shared" si="3"/>
        <v/>
      </c>
      <c r="L37" s="26" t="str">
        <f t="shared" si="4"/>
        <v/>
      </c>
      <c r="M37" s="32"/>
      <c r="N37" s="190"/>
      <c r="O37" s="190"/>
      <c r="P37" s="190"/>
      <c r="Q37" s="190"/>
      <c r="R37" s="23"/>
    </row>
    <row r="38" spans="1:22">
      <c r="A38" s="27">
        <f t="shared" ca="1" si="5"/>
        <v>45897</v>
      </c>
      <c r="B38" s="20"/>
      <c r="C38" s="21"/>
      <c r="D38" s="20"/>
      <c r="E38" s="21"/>
      <c r="F38" s="22"/>
      <c r="G38" s="22"/>
      <c r="H38" s="34" t="str">
        <f t="shared" si="0"/>
        <v/>
      </c>
      <c r="I38" s="34" t="str">
        <f t="shared" si="1"/>
        <v/>
      </c>
      <c r="J38" s="34" t="str">
        <f t="shared" si="2"/>
        <v/>
      </c>
      <c r="K38" s="34" t="str">
        <f t="shared" si="3"/>
        <v/>
      </c>
      <c r="L38" s="26" t="str">
        <f t="shared" si="4"/>
        <v/>
      </c>
      <c r="M38" s="32"/>
      <c r="N38" s="190"/>
      <c r="O38" s="190"/>
      <c r="P38" s="190"/>
      <c r="Q38" s="190"/>
      <c r="R38" s="23"/>
    </row>
    <row r="39" spans="1:22">
      <c r="A39" s="27">
        <f t="shared" ca="1" si="5"/>
        <v>45898</v>
      </c>
      <c r="B39" s="20"/>
      <c r="C39" s="21"/>
      <c r="D39" s="20"/>
      <c r="E39" s="21"/>
      <c r="F39" s="22"/>
      <c r="G39" s="22"/>
      <c r="H39" s="34" t="str">
        <f t="shared" si="0"/>
        <v/>
      </c>
      <c r="I39" s="34" t="str">
        <f t="shared" si="1"/>
        <v/>
      </c>
      <c r="J39" s="34" t="str">
        <f t="shared" si="2"/>
        <v/>
      </c>
      <c r="K39" s="34" t="str">
        <f t="shared" si="3"/>
        <v/>
      </c>
      <c r="L39" s="26" t="str">
        <f t="shared" si="4"/>
        <v/>
      </c>
      <c r="M39" s="32"/>
      <c r="N39" s="190"/>
      <c r="O39" s="190"/>
      <c r="P39" s="190"/>
      <c r="Q39" s="190"/>
      <c r="R39" s="23"/>
    </row>
    <row r="40" spans="1:22">
      <c r="A40" s="27">
        <f t="shared" ca="1" si="5"/>
        <v>45899</v>
      </c>
      <c r="B40" s="20"/>
      <c r="C40" s="21"/>
      <c r="D40" s="20"/>
      <c r="E40" s="21"/>
      <c r="F40" s="22"/>
      <c r="G40" s="22"/>
      <c r="H40" s="34" t="str">
        <f t="shared" si="0"/>
        <v/>
      </c>
      <c r="I40" s="34" t="str">
        <f t="shared" si="1"/>
        <v/>
      </c>
      <c r="J40" s="34" t="str">
        <f t="shared" si="2"/>
        <v/>
      </c>
      <c r="K40" s="34" t="str">
        <f t="shared" si="3"/>
        <v/>
      </c>
      <c r="L40" s="26" t="str">
        <f t="shared" si="4"/>
        <v/>
      </c>
      <c r="M40" s="32"/>
      <c r="N40" s="190"/>
      <c r="O40" s="190"/>
      <c r="P40" s="190"/>
      <c r="Q40" s="190"/>
      <c r="R40" s="23"/>
    </row>
    <row r="41" spans="1:22">
      <c r="A41" s="27">
        <f t="shared" ca="1" si="5"/>
        <v>45900</v>
      </c>
      <c r="B41" s="20"/>
      <c r="C41" s="21"/>
      <c r="D41" s="20"/>
      <c r="E41" s="21"/>
      <c r="F41" s="22"/>
      <c r="G41" s="22"/>
      <c r="H41" s="34" t="str">
        <f t="shared" si="0"/>
        <v/>
      </c>
      <c r="I41" s="34" t="str">
        <f t="shared" si="1"/>
        <v/>
      </c>
      <c r="J41" s="34" t="str">
        <f t="shared" si="2"/>
        <v/>
      </c>
      <c r="K41" s="34" t="str">
        <f t="shared" si="3"/>
        <v/>
      </c>
      <c r="L41" s="26" t="str">
        <f t="shared" si="4"/>
        <v/>
      </c>
      <c r="M41" s="32"/>
      <c r="N41" s="190"/>
      <c r="O41" s="190"/>
      <c r="P41" s="190"/>
      <c r="Q41" s="190"/>
      <c r="R41" s="23"/>
    </row>
    <row r="42" spans="1:22">
      <c r="A42" s="5" t="s">
        <v>11</v>
      </c>
      <c r="B42" s="191"/>
      <c r="C42" s="192"/>
      <c r="D42" s="191"/>
      <c r="E42" s="192"/>
      <c r="F42" s="26" t="str">
        <f t="shared" ref="F42:K42" si="6">IF(SUM(F11:F41)=0,"",SUM(F11:F41))</f>
        <v/>
      </c>
      <c r="G42" s="26" t="str">
        <f t="shared" si="6"/>
        <v/>
      </c>
      <c r="H42" s="26" t="str">
        <f t="shared" si="6"/>
        <v/>
      </c>
      <c r="I42" s="26" t="str">
        <f t="shared" si="6"/>
        <v/>
      </c>
      <c r="J42" s="26" t="str">
        <f t="shared" si="6"/>
        <v/>
      </c>
      <c r="K42" s="26" t="str">
        <f t="shared" si="6"/>
        <v/>
      </c>
      <c r="L42" s="26" t="str">
        <f>IF(SUM($L11:$L41)=0,"",SUM($L11:$L41))</f>
        <v/>
      </c>
      <c r="M42" s="33"/>
      <c r="N42" s="193"/>
      <c r="O42" s="193"/>
      <c r="P42" s="193"/>
      <c r="Q42" s="193"/>
      <c r="R42" s="6"/>
    </row>
    <row r="44" spans="1:22" ht="27" customHeight="1">
      <c r="A44" s="194" t="s">
        <v>22</v>
      </c>
      <c r="B44" s="189" t="s">
        <v>103</v>
      </c>
      <c r="C44" s="189"/>
      <c r="D44" s="189"/>
      <c r="E44" s="189"/>
      <c r="F44" s="189" t="s">
        <v>23</v>
      </c>
      <c r="G44" s="189"/>
      <c r="H44" s="189" t="s">
        <v>88</v>
      </c>
      <c r="I44" s="189"/>
      <c r="J44" s="189"/>
      <c r="K44" s="189"/>
      <c r="L44" s="189" t="s">
        <v>87</v>
      </c>
      <c r="M44" s="195" t="s">
        <v>96</v>
      </c>
      <c r="N44" s="194" t="s">
        <v>25</v>
      </c>
      <c r="O44" s="194"/>
      <c r="P44" s="194"/>
      <c r="Q44" s="194"/>
      <c r="R44" s="189" t="s">
        <v>100</v>
      </c>
    </row>
    <row r="45" spans="1:22" ht="14.25" customHeight="1">
      <c r="A45" s="194"/>
      <c r="B45" s="189" t="s">
        <v>82</v>
      </c>
      <c r="C45" s="189"/>
      <c r="D45" s="189" t="s">
        <v>84</v>
      </c>
      <c r="E45" s="189"/>
      <c r="F45" s="189"/>
      <c r="G45" s="189"/>
      <c r="H45" s="189" t="s">
        <v>90</v>
      </c>
      <c r="I45" s="189"/>
      <c r="J45" s="189" t="s">
        <v>89</v>
      </c>
      <c r="K45" s="189"/>
      <c r="L45" s="189"/>
      <c r="M45" s="196"/>
      <c r="N45" s="194"/>
      <c r="O45" s="194"/>
      <c r="P45" s="194"/>
      <c r="Q45" s="194"/>
      <c r="R45" s="189"/>
    </row>
    <row r="46" spans="1:22">
      <c r="A46" s="194"/>
      <c r="B46" s="43" t="s">
        <v>26</v>
      </c>
      <c r="C46" s="43" t="s">
        <v>27</v>
      </c>
      <c r="D46" s="43" t="s">
        <v>26</v>
      </c>
      <c r="E46" s="43" t="s">
        <v>27</v>
      </c>
      <c r="F46" s="44" t="s">
        <v>85</v>
      </c>
      <c r="G46" s="44" t="s">
        <v>86</v>
      </c>
      <c r="H46" s="44" t="s">
        <v>81</v>
      </c>
      <c r="I46" s="44" t="s">
        <v>83</v>
      </c>
      <c r="J46" s="44" t="s">
        <v>81</v>
      </c>
      <c r="K46" s="44" t="s">
        <v>95</v>
      </c>
      <c r="L46" s="189"/>
      <c r="M46" s="197"/>
      <c r="N46" s="194"/>
      <c r="O46" s="194"/>
      <c r="P46" s="194"/>
      <c r="Q46" s="194"/>
      <c r="R46" s="194"/>
    </row>
    <row r="47" spans="1:22">
      <c r="A47" s="27" cm="1">
        <f t="array" aca="1" ref="A47" ca="1">DATE("2025","8"+1,IFERROR(INDIRECT(T1),"1"))</f>
        <v>45901</v>
      </c>
      <c r="B47" s="20"/>
      <c r="C47" s="21"/>
      <c r="D47" s="20"/>
      <c r="E47" s="21"/>
      <c r="F47" s="22"/>
      <c r="G47" s="22"/>
      <c r="H47" s="34" t="str">
        <f>IF(OR(B47="",LEFT(M47,1)="✓"),"",C47-B47-F47)</f>
        <v/>
      </c>
      <c r="I47" s="34" t="str">
        <f>IF(OR(D47="",LEFT(M47,1)="✓"),"",E47-D47-G47)</f>
        <v/>
      </c>
      <c r="J47" s="34" t="str">
        <f>IF(AND(B47&lt;&gt;"",M47="✓所定"),C47-B47-F47,"")</f>
        <v/>
      </c>
      <c r="K47" s="34" t="str">
        <f>IF(AND(B47&lt;&gt;"",M47="✓法定"),C47-B47-F47,"")</f>
        <v/>
      </c>
      <c r="L47" s="26" t="str">
        <f>IF(AND($B47="",$D47=""),"",($C47-$B47-$F47)+($E47-$D47-$G47))</f>
        <v/>
      </c>
      <c r="M47" s="32"/>
      <c r="N47" s="190"/>
      <c r="O47" s="190"/>
      <c r="P47" s="190"/>
      <c r="Q47" s="190"/>
      <c r="R47" s="23"/>
      <c r="V47" s="1" t="s">
        <v>171</v>
      </c>
    </row>
    <row r="48" spans="1:22">
      <c r="A48" s="27">
        <f ca="1">A47+1</f>
        <v>45902</v>
      </c>
      <c r="B48" s="20"/>
      <c r="C48" s="21"/>
      <c r="D48" s="20"/>
      <c r="E48" s="21"/>
      <c r="F48" s="22"/>
      <c r="G48" s="22"/>
      <c r="H48" s="34" t="str">
        <f t="shared" ref="H48:H77" si="7">IF(OR(B48="",LEFT(M48,1)="✓"),"",C48-B48-F48)</f>
        <v/>
      </c>
      <c r="I48" s="34" t="str">
        <f t="shared" ref="I48:I77" si="8">IF(OR(D48="",LEFT(M48,1)="✓"),"",E48-D48-G48)</f>
        <v/>
      </c>
      <c r="J48" s="34" t="str">
        <f t="shared" ref="J48:J77" si="9">IF(AND(B48&lt;&gt;"",M48="✓所定"),C48-B48-F48,"")</f>
        <v/>
      </c>
      <c r="K48" s="34" t="str">
        <f t="shared" ref="K48:K77" si="10">IF(AND(B48&lt;&gt;"",M48="✓法定"),C48-B48-F48,"")</f>
        <v/>
      </c>
      <c r="L48" s="26" t="str">
        <f t="shared" ref="L48:L75" si="11">IF(AND($B48="",$D48=""),"",($C48-$B48-$F48)+($E48-$D48-$G48))</f>
        <v/>
      </c>
      <c r="M48" s="32"/>
      <c r="N48" s="190"/>
      <c r="O48" s="190"/>
      <c r="P48" s="190"/>
      <c r="Q48" s="190"/>
      <c r="R48" s="23"/>
      <c r="V48" s="1" t="s">
        <v>172</v>
      </c>
    </row>
    <row r="49" spans="1:18">
      <c r="A49" s="27">
        <f t="shared" ref="A49:A77" ca="1" si="12">A48+1</f>
        <v>45903</v>
      </c>
      <c r="B49" s="20"/>
      <c r="C49" s="21"/>
      <c r="D49" s="20"/>
      <c r="E49" s="21"/>
      <c r="F49" s="22"/>
      <c r="G49" s="22"/>
      <c r="H49" s="34" t="str">
        <f t="shared" si="7"/>
        <v/>
      </c>
      <c r="I49" s="34" t="str">
        <f t="shared" si="8"/>
        <v/>
      </c>
      <c r="J49" s="34" t="str">
        <f t="shared" si="9"/>
        <v/>
      </c>
      <c r="K49" s="34" t="str">
        <f t="shared" si="10"/>
        <v/>
      </c>
      <c r="L49" s="26" t="str">
        <f t="shared" si="11"/>
        <v/>
      </c>
      <c r="M49" s="32"/>
      <c r="N49" s="190"/>
      <c r="O49" s="190"/>
      <c r="P49" s="190"/>
      <c r="Q49" s="190"/>
      <c r="R49" s="23"/>
    </row>
    <row r="50" spans="1:18">
      <c r="A50" s="27">
        <f t="shared" ca="1" si="12"/>
        <v>45904</v>
      </c>
      <c r="B50" s="20"/>
      <c r="C50" s="21"/>
      <c r="D50" s="20"/>
      <c r="E50" s="21"/>
      <c r="F50" s="22"/>
      <c r="G50" s="22"/>
      <c r="H50" s="34" t="str">
        <f t="shared" si="7"/>
        <v/>
      </c>
      <c r="I50" s="34" t="str">
        <f t="shared" si="8"/>
        <v/>
      </c>
      <c r="J50" s="34" t="str">
        <f t="shared" si="9"/>
        <v/>
      </c>
      <c r="K50" s="34" t="str">
        <f t="shared" si="10"/>
        <v/>
      </c>
      <c r="L50" s="26" t="str">
        <f t="shared" si="11"/>
        <v/>
      </c>
      <c r="M50" s="32"/>
      <c r="N50" s="190"/>
      <c r="O50" s="190"/>
      <c r="P50" s="190"/>
      <c r="Q50" s="190"/>
      <c r="R50" s="23"/>
    </row>
    <row r="51" spans="1:18">
      <c r="A51" s="27">
        <f t="shared" ca="1" si="12"/>
        <v>45905</v>
      </c>
      <c r="B51" s="20"/>
      <c r="C51" s="21"/>
      <c r="D51" s="20"/>
      <c r="E51" s="21"/>
      <c r="F51" s="22"/>
      <c r="G51" s="22"/>
      <c r="H51" s="34" t="str">
        <f t="shared" si="7"/>
        <v/>
      </c>
      <c r="I51" s="34" t="str">
        <f t="shared" si="8"/>
        <v/>
      </c>
      <c r="J51" s="34" t="str">
        <f t="shared" si="9"/>
        <v/>
      </c>
      <c r="K51" s="34" t="str">
        <f t="shared" si="10"/>
        <v/>
      </c>
      <c r="L51" s="26" t="str">
        <f t="shared" si="11"/>
        <v/>
      </c>
      <c r="M51" s="32"/>
      <c r="N51" s="190"/>
      <c r="O51" s="190"/>
      <c r="P51" s="190"/>
      <c r="Q51" s="190"/>
      <c r="R51" s="23"/>
    </row>
    <row r="52" spans="1:18">
      <c r="A52" s="27">
        <f t="shared" ca="1" si="12"/>
        <v>45906</v>
      </c>
      <c r="B52" s="20"/>
      <c r="C52" s="21"/>
      <c r="D52" s="20"/>
      <c r="E52" s="21"/>
      <c r="F52" s="22"/>
      <c r="G52" s="22"/>
      <c r="H52" s="34" t="str">
        <f t="shared" si="7"/>
        <v/>
      </c>
      <c r="I52" s="34" t="str">
        <f t="shared" si="8"/>
        <v/>
      </c>
      <c r="J52" s="34" t="str">
        <f t="shared" si="9"/>
        <v/>
      </c>
      <c r="K52" s="34" t="str">
        <f t="shared" si="10"/>
        <v/>
      </c>
      <c r="L52" s="26" t="str">
        <f t="shared" si="11"/>
        <v/>
      </c>
      <c r="M52" s="32"/>
      <c r="N52" s="190"/>
      <c r="O52" s="190"/>
      <c r="P52" s="190"/>
      <c r="Q52" s="190"/>
      <c r="R52" s="23"/>
    </row>
    <row r="53" spans="1:18">
      <c r="A53" s="27">
        <f t="shared" ca="1" si="12"/>
        <v>45907</v>
      </c>
      <c r="B53" s="20"/>
      <c r="C53" s="21"/>
      <c r="D53" s="20"/>
      <c r="E53" s="21"/>
      <c r="F53" s="22"/>
      <c r="G53" s="22"/>
      <c r="H53" s="34" t="str">
        <f t="shared" si="7"/>
        <v/>
      </c>
      <c r="I53" s="34" t="str">
        <f t="shared" si="8"/>
        <v/>
      </c>
      <c r="J53" s="34" t="str">
        <f t="shared" si="9"/>
        <v/>
      </c>
      <c r="K53" s="34" t="str">
        <f t="shared" si="10"/>
        <v/>
      </c>
      <c r="L53" s="26" t="str">
        <f t="shared" si="11"/>
        <v/>
      </c>
      <c r="M53" s="32"/>
      <c r="N53" s="190"/>
      <c r="O53" s="190"/>
      <c r="P53" s="190"/>
      <c r="Q53" s="190"/>
      <c r="R53" s="23"/>
    </row>
    <row r="54" spans="1:18">
      <c r="A54" s="27">
        <f t="shared" ca="1" si="12"/>
        <v>45908</v>
      </c>
      <c r="B54" s="20"/>
      <c r="C54" s="21"/>
      <c r="D54" s="20"/>
      <c r="E54" s="21"/>
      <c r="F54" s="22"/>
      <c r="G54" s="22"/>
      <c r="H54" s="34" t="str">
        <f t="shared" si="7"/>
        <v/>
      </c>
      <c r="I54" s="34" t="str">
        <f t="shared" si="8"/>
        <v/>
      </c>
      <c r="J54" s="34" t="str">
        <f t="shared" si="9"/>
        <v/>
      </c>
      <c r="K54" s="34" t="str">
        <f t="shared" si="10"/>
        <v/>
      </c>
      <c r="L54" s="26" t="str">
        <f t="shared" si="11"/>
        <v/>
      </c>
      <c r="M54" s="32"/>
      <c r="N54" s="190"/>
      <c r="O54" s="190"/>
      <c r="P54" s="190"/>
      <c r="Q54" s="190"/>
      <c r="R54" s="23"/>
    </row>
    <row r="55" spans="1:18">
      <c r="A55" s="27">
        <f t="shared" ca="1" si="12"/>
        <v>45909</v>
      </c>
      <c r="B55" s="20"/>
      <c r="C55" s="21"/>
      <c r="D55" s="20"/>
      <c r="E55" s="21"/>
      <c r="F55" s="22"/>
      <c r="G55" s="22"/>
      <c r="H55" s="34" t="str">
        <f t="shared" si="7"/>
        <v/>
      </c>
      <c r="I55" s="34" t="str">
        <f t="shared" si="8"/>
        <v/>
      </c>
      <c r="J55" s="34" t="str">
        <f t="shared" si="9"/>
        <v/>
      </c>
      <c r="K55" s="34" t="str">
        <f t="shared" si="10"/>
        <v/>
      </c>
      <c r="L55" s="26" t="str">
        <f t="shared" si="11"/>
        <v/>
      </c>
      <c r="M55" s="32"/>
      <c r="N55" s="190"/>
      <c r="O55" s="190"/>
      <c r="P55" s="190"/>
      <c r="Q55" s="190"/>
      <c r="R55" s="23"/>
    </row>
    <row r="56" spans="1:18">
      <c r="A56" s="27">
        <f t="shared" ca="1" si="12"/>
        <v>45910</v>
      </c>
      <c r="B56" s="20"/>
      <c r="C56" s="21"/>
      <c r="D56" s="20"/>
      <c r="E56" s="21"/>
      <c r="F56" s="22"/>
      <c r="G56" s="22"/>
      <c r="H56" s="34" t="str">
        <f t="shared" si="7"/>
        <v/>
      </c>
      <c r="I56" s="34" t="str">
        <f t="shared" si="8"/>
        <v/>
      </c>
      <c r="J56" s="34" t="str">
        <f t="shared" si="9"/>
        <v/>
      </c>
      <c r="K56" s="34" t="str">
        <f t="shared" si="10"/>
        <v/>
      </c>
      <c r="L56" s="26" t="str">
        <f t="shared" si="11"/>
        <v/>
      </c>
      <c r="M56" s="32"/>
      <c r="N56" s="190"/>
      <c r="O56" s="190"/>
      <c r="P56" s="190"/>
      <c r="Q56" s="190"/>
      <c r="R56" s="23"/>
    </row>
    <row r="57" spans="1:18">
      <c r="A57" s="27">
        <f t="shared" ca="1" si="12"/>
        <v>45911</v>
      </c>
      <c r="B57" s="20"/>
      <c r="C57" s="21"/>
      <c r="D57" s="20"/>
      <c r="E57" s="21"/>
      <c r="F57" s="22"/>
      <c r="G57" s="22"/>
      <c r="H57" s="34" t="str">
        <f t="shared" si="7"/>
        <v/>
      </c>
      <c r="I57" s="34" t="str">
        <f t="shared" si="8"/>
        <v/>
      </c>
      <c r="J57" s="34" t="str">
        <f t="shared" si="9"/>
        <v/>
      </c>
      <c r="K57" s="34" t="str">
        <f t="shared" si="10"/>
        <v/>
      </c>
      <c r="L57" s="26" t="str">
        <f t="shared" si="11"/>
        <v/>
      </c>
      <c r="M57" s="32"/>
      <c r="N57" s="190"/>
      <c r="O57" s="190"/>
      <c r="P57" s="190"/>
      <c r="Q57" s="190"/>
      <c r="R57" s="23"/>
    </row>
    <row r="58" spans="1:18">
      <c r="A58" s="27">
        <f t="shared" ca="1" si="12"/>
        <v>45912</v>
      </c>
      <c r="B58" s="20"/>
      <c r="C58" s="21"/>
      <c r="D58" s="20"/>
      <c r="E58" s="21"/>
      <c r="F58" s="22"/>
      <c r="G58" s="22"/>
      <c r="H58" s="34" t="str">
        <f t="shared" si="7"/>
        <v/>
      </c>
      <c r="I58" s="34" t="str">
        <f t="shared" si="8"/>
        <v/>
      </c>
      <c r="J58" s="34" t="str">
        <f t="shared" si="9"/>
        <v/>
      </c>
      <c r="K58" s="34" t="str">
        <f t="shared" si="10"/>
        <v/>
      </c>
      <c r="L58" s="26" t="str">
        <f t="shared" si="11"/>
        <v/>
      </c>
      <c r="M58" s="32"/>
      <c r="N58" s="190"/>
      <c r="O58" s="190"/>
      <c r="P58" s="190"/>
      <c r="Q58" s="190"/>
      <c r="R58" s="23"/>
    </row>
    <row r="59" spans="1:18">
      <c r="A59" s="27">
        <f t="shared" ca="1" si="12"/>
        <v>45913</v>
      </c>
      <c r="B59" s="20"/>
      <c r="C59" s="21"/>
      <c r="D59" s="20"/>
      <c r="E59" s="21"/>
      <c r="F59" s="22"/>
      <c r="G59" s="22"/>
      <c r="H59" s="34" t="str">
        <f t="shared" si="7"/>
        <v/>
      </c>
      <c r="I59" s="34" t="str">
        <f t="shared" si="8"/>
        <v/>
      </c>
      <c r="J59" s="34" t="str">
        <f t="shared" si="9"/>
        <v/>
      </c>
      <c r="K59" s="34" t="str">
        <f t="shared" si="10"/>
        <v/>
      </c>
      <c r="L59" s="26" t="str">
        <f t="shared" si="11"/>
        <v/>
      </c>
      <c r="M59" s="32"/>
      <c r="N59" s="190"/>
      <c r="O59" s="190"/>
      <c r="P59" s="190"/>
      <c r="Q59" s="190"/>
      <c r="R59" s="23"/>
    </row>
    <row r="60" spans="1:18">
      <c r="A60" s="27">
        <f t="shared" ca="1" si="12"/>
        <v>45914</v>
      </c>
      <c r="B60" s="20"/>
      <c r="C60" s="21"/>
      <c r="D60" s="20"/>
      <c r="E60" s="21"/>
      <c r="F60" s="22"/>
      <c r="G60" s="22"/>
      <c r="H60" s="34" t="str">
        <f t="shared" si="7"/>
        <v/>
      </c>
      <c r="I60" s="34" t="str">
        <f t="shared" si="8"/>
        <v/>
      </c>
      <c r="J60" s="34" t="str">
        <f t="shared" si="9"/>
        <v/>
      </c>
      <c r="K60" s="34" t="str">
        <f t="shared" si="10"/>
        <v/>
      </c>
      <c r="L60" s="26" t="str">
        <f t="shared" si="11"/>
        <v/>
      </c>
      <c r="M60" s="32"/>
      <c r="N60" s="190"/>
      <c r="O60" s="190"/>
      <c r="P60" s="190"/>
      <c r="Q60" s="190"/>
      <c r="R60" s="23"/>
    </row>
    <row r="61" spans="1:18">
      <c r="A61" s="27">
        <f t="shared" ca="1" si="12"/>
        <v>45915</v>
      </c>
      <c r="B61" s="20"/>
      <c r="C61" s="21"/>
      <c r="D61" s="20"/>
      <c r="E61" s="21"/>
      <c r="F61" s="22"/>
      <c r="G61" s="22"/>
      <c r="H61" s="34" t="str">
        <f t="shared" si="7"/>
        <v/>
      </c>
      <c r="I61" s="34" t="str">
        <f t="shared" si="8"/>
        <v/>
      </c>
      <c r="J61" s="34" t="str">
        <f t="shared" si="9"/>
        <v/>
      </c>
      <c r="K61" s="34" t="str">
        <f t="shared" si="10"/>
        <v/>
      </c>
      <c r="L61" s="26" t="str">
        <f t="shared" si="11"/>
        <v/>
      </c>
      <c r="M61" s="32"/>
      <c r="N61" s="190"/>
      <c r="O61" s="190"/>
      <c r="P61" s="190"/>
      <c r="Q61" s="190"/>
      <c r="R61" s="23"/>
    </row>
    <row r="62" spans="1:18">
      <c r="A62" s="27">
        <f t="shared" ca="1" si="12"/>
        <v>45916</v>
      </c>
      <c r="B62" s="20"/>
      <c r="C62" s="21"/>
      <c r="D62" s="20"/>
      <c r="E62" s="21"/>
      <c r="F62" s="22"/>
      <c r="G62" s="22"/>
      <c r="H62" s="34" t="str">
        <f t="shared" si="7"/>
        <v/>
      </c>
      <c r="I62" s="34" t="str">
        <f t="shared" si="8"/>
        <v/>
      </c>
      <c r="J62" s="34" t="str">
        <f t="shared" si="9"/>
        <v/>
      </c>
      <c r="K62" s="34" t="str">
        <f t="shared" si="10"/>
        <v/>
      </c>
      <c r="L62" s="26" t="str">
        <f t="shared" si="11"/>
        <v/>
      </c>
      <c r="M62" s="32"/>
      <c r="N62" s="190"/>
      <c r="O62" s="190"/>
      <c r="P62" s="190"/>
      <c r="Q62" s="190"/>
      <c r="R62" s="23"/>
    </row>
    <row r="63" spans="1:18">
      <c r="A63" s="27">
        <f t="shared" ca="1" si="12"/>
        <v>45917</v>
      </c>
      <c r="B63" s="20"/>
      <c r="C63" s="21"/>
      <c r="D63" s="20"/>
      <c r="E63" s="21"/>
      <c r="F63" s="22"/>
      <c r="G63" s="22"/>
      <c r="H63" s="34" t="str">
        <f t="shared" si="7"/>
        <v/>
      </c>
      <c r="I63" s="34" t="str">
        <f t="shared" si="8"/>
        <v/>
      </c>
      <c r="J63" s="34" t="str">
        <f t="shared" si="9"/>
        <v/>
      </c>
      <c r="K63" s="34" t="str">
        <f t="shared" si="10"/>
        <v/>
      </c>
      <c r="L63" s="26" t="str">
        <f t="shared" si="11"/>
        <v/>
      </c>
      <c r="M63" s="32"/>
      <c r="N63" s="190"/>
      <c r="O63" s="190"/>
      <c r="P63" s="190"/>
      <c r="Q63" s="190"/>
      <c r="R63" s="23"/>
    </row>
    <row r="64" spans="1:18">
      <c r="A64" s="27">
        <f t="shared" ca="1" si="12"/>
        <v>45918</v>
      </c>
      <c r="B64" s="20"/>
      <c r="C64" s="21"/>
      <c r="D64" s="20"/>
      <c r="E64" s="21"/>
      <c r="F64" s="22"/>
      <c r="G64" s="22"/>
      <c r="H64" s="34" t="str">
        <f t="shared" si="7"/>
        <v/>
      </c>
      <c r="I64" s="34" t="str">
        <f t="shared" si="8"/>
        <v/>
      </c>
      <c r="J64" s="34" t="str">
        <f t="shared" si="9"/>
        <v/>
      </c>
      <c r="K64" s="34" t="str">
        <f t="shared" si="10"/>
        <v/>
      </c>
      <c r="L64" s="26" t="str">
        <f t="shared" si="11"/>
        <v/>
      </c>
      <c r="M64" s="32"/>
      <c r="N64" s="190"/>
      <c r="O64" s="190"/>
      <c r="P64" s="190"/>
      <c r="Q64" s="190"/>
      <c r="R64" s="23"/>
    </row>
    <row r="65" spans="1:18">
      <c r="A65" s="27">
        <f t="shared" ca="1" si="12"/>
        <v>45919</v>
      </c>
      <c r="B65" s="20"/>
      <c r="C65" s="21"/>
      <c r="D65" s="20"/>
      <c r="E65" s="21"/>
      <c r="F65" s="22"/>
      <c r="G65" s="22"/>
      <c r="H65" s="34" t="str">
        <f t="shared" si="7"/>
        <v/>
      </c>
      <c r="I65" s="34" t="str">
        <f t="shared" si="8"/>
        <v/>
      </c>
      <c r="J65" s="34" t="str">
        <f t="shared" si="9"/>
        <v/>
      </c>
      <c r="K65" s="34" t="str">
        <f t="shared" si="10"/>
        <v/>
      </c>
      <c r="L65" s="26" t="str">
        <f t="shared" si="11"/>
        <v/>
      </c>
      <c r="M65" s="32"/>
      <c r="N65" s="190"/>
      <c r="O65" s="190"/>
      <c r="P65" s="190"/>
      <c r="Q65" s="190"/>
      <c r="R65" s="23"/>
    </row>
    <row r="66" spans="1:18">
      <c r="A66" s="27">
        <f t="shared" ca="1" si="12"/>
        <v>45920</v>
      </c>
      <c r="B66" s="20"/>
      <c r="C66" s="21"/>
      <c r="D66" s="20"/>
      <c r="E66" s="21"/>
      <c r="F66" s="22"/>
      <c r="G66" s="22"/>
      <c r="H66" s="34" t="str">
        <f t="shared" si="7"/>
        <v/>
      </c>
      <c r="I66" s="34" t="str">
        <f t="shared" si="8"/>
        <v/>
      </c>
      <c r="J66" s="34" t="str">
        <f t="shared" si="9"/>
        <v/>
      </c>
      <c r="K66" s="34" t="str">
        <f t="shared" si="10"/>
        <v/>
      </c>
      <c r="L66" s="26" t="str">
        <f t="shared" si="11"/>
        <v/>
      </c>
      <c r="M66" s="32"/>
      <c r="N66" s="190"/>
      <c r="O66" s="190"/>
      <c r="P66" s="190"/>
      <c r="Q66" s="190"/>
      <c r="R66" s="23"/>
    </row>
    <row r="67" spans="1:18">
      <c r="A67" s="27">
        <f t="shared" ca="1" si="12"/>
        <v>45921</v>
      </c>
      <c r="B67" s="20"/>
      <c r="C67" s="21"/>
      <c r="D67" s="20"/>
      <c r="E67" s="21"/>
      <c r="F67" s="22"/>
      <c r="G67" s="22"/>
      <c r="H67" s="34" t="str">
        <f t="shared" si="7"/>
        <v/>
      </c>
      <c r="I67" s="34" t="str">
        <f t="shared" si="8"/>
        <v/>
      </c>
      <c r="J67" s="34" t="str">
        <f t="shared" si="9"/>
        <v/>
      </c>
      <c r="K67" s="34" t="str">
        <f t="shared" si="10"/>
        <v/>
      </c>
      <c r="L67" s="26" t="str">
        <f t="shared" si="11"/>
        <v/>
      </c>
      <c r="M67" s="32"/>
      <c r="N67" s="190"/>
      <c r="O67" s="190"/>
      <c r="P67" s="190"/>
      <c r="Q67" s="190"/>
      <c r="R67" s="23"/>
    </row>
    <row r="68" spans="1:18">
      <c r="A68" s="27">
        <f t="shared" ca="1" si="12"/>
        <v>45922</v>
      </c>
      <c r="B68" s="20"/>
      <c r="C68" s="21"/>
      <c r="D68" s="20"/>
      <c r="E68" s="21"/>
      <c r="F68" s="22"/>
      <c r="G68" s="22"/>
      <c r="H68" s="34" t="str">
        <f t="shared" si="7"/>
        <v/>
      </c>
      <c r="I68" s="34" t="str">
        <f t="shared" si="8"/>
        <v/>
      </c>
      <c r="J68" s="34" t="str">
        <f t="shared" si="9"/>
        <v/>
      </c>
      <c r="K68" s="34" t="str">
        <f t="shared" si="10"/>
        <v/>
      </c>
      <c r="L68" s="26" t="str">
        <f t="shared" si="11"/>
        <v/>
      </c>
      <c r="M68" s="32"/>
      <c r="N68" s="190"/>
      <c r="O68" s="190"/>
      <c r="P68" s="190"/>
      <c r="Q68" s="190"/>
      <c r="R68" s="23"/>
    </row>
    <row r="69" spans="1:18">
      <c r="A69" s="27">
        <f t="shared" ca="1" si="12"/>
        <v>45923</v>
      </c>
      <c r="B69" s="20"/>
      <c r="C69" s="21"/>
      <c r="D69" s="20"/>
      <c r="E69" s="21"/>
      <c r="F69" s="22"/>
      <c r="G69" s="22"/>
      <c r="H69" s="34" t="str">
        <f t="shared" si="7"/>
        <v/>
      </c>
      <c r="I69" s="34" t="str">
        <f t="shared" si="8"/>
        <v/>
      </c>
      <c r="J69" s="34" t="str">
        <f t="shared" si="9"/>
        <v/>
      </c>
      <c r="K69" s="34" t="str">
        <f t="shared" si="10"/>
        <v/>
      </c>
      <c r="L69" s="26" t="str">
        <f t="shared" si="11"/>
        <v/>
      </c>
      <c r="M69" s="32"/>
      <c r="N69" s="190"/>
      <c r="O69" s="190"/>
      <c r="P69" s="190"/>
      <c r="Q69" s="190"/>
      <c r="R69" s="23"/>
    </row>
    <row r="70" spans="1:18">
      <c r="A70" s="27">
        <f t="shared" ca="1" si="12"/>
        <v>45924</v>
      </c>
      <c r="B70" s="20"/>
      <c r="C70" s="21"/>
      <c r="D70" s="20"/>
      <c r="E70" s="21"/>
      <c r="F70" s="22"/>
      <c r="G70" s="22"/>
      <c r="H70" s="34" t="str">
        <f t="shared" si="7"/>
        <v/>
      </c>
      <c r="I70" s="34" t="str">
        <f t="shared" si="8"/>
        <v/>
      </c>
      <c r="J70" s="34" t="str">
        <f t="shared" si="9"/>
        <v/>
      </c>
      <c r="K70" s="34" t="str">
        <f t="shared" si="10"/>
        <v/>
      </c>
      <c r="L70" s="26" t="str">
        <f t="shared" si="11"/>
        <v/>
      </c>
      <c r="M70" s="32"/>
      <c r="N70" s="190"/>
      <c r="O70" s="190"/>
      <c r="P70" s="190"/>
      <c r="Q70" s="190"/>
      <c r="R70" s="23"/>
    </row>
    <row r="71" spans="1:18">
      <c r="A71" s="27">
        <f t="shared" ca="1" si="12"/>
        <v>45925</v>
      </c>
      <c r="B71" s="20"/>
      <c r="C71" s="21"/>
      <c r="D71" s="20"/>
      <c r="E71" s="21"/>
      <c r="F71" s="22"/>
      <c r="G71" s="22"/>
      <c r="H71" s="34" t="str">
        <f t="shared" si="7"/>
        <v/>
      </c>
      <c r="I71" s="34" t="str">
        <f t="shared" si="8"/>
        <v/>
      </c>
      <c r="J71" s="34" t="str">
        <f t="shared" si="9"/>
        <v/>
      </c>
      <c r="K71" s="34" t="str">
        <f t="shared" si="10"/>
        <v/>
      </c>
      <c r="L71" s="26" t="str">
        <f t="shared" si="11"/>
        <v/>
      </c>
      <c r="M71" s="32"/>
      <c r="N71" s="190"/>
      <c r="O71" s="190"/>
      <c r="P71" s="190"/>
      <c r="Q71" s="190"/>
      <c r="R71" s="23"/>
    </row>
    <row r="72" spans="1:18">
      <c r="A72" s="27">
        <f t="shared" ca="1" si="12"/>
        <v>45926</v>
      </c>
      <c r="B72" s="20"/>
      <c r="C72" s="21"/>
      <c r="D72" s="20"/>
      <c r="E72" s="21"/>
      <c r="F72" s="22"/>
      <c r="G72" s="22"/>
      <c r="H72" s="34" t="str">
        <f t="shared" si="7"/>
        <v/>
      </c>
      <c r="I72" s="34" t="str">
        <f t="shared" si="8"/>
        <v/>
      </c>
      <c r="J72" s="34" t="str">
        <f t="shared" si="9"/>
        <v/>
      </c>
      <c r="K72" s="34" t="str">
        <f t="shared" si="10"/>
        <v/>
      </c>
      <c r="L72" s="26" t="str">
        <f t="shared" si="11"/>
        <v/>
      </c>
      <c r="M72" s="32"/>
      <c r="N72" s="190"/>
      <c r="O72" s="190"/>
      <c r="P72" s="190"/>
      <c r="Q72" s="190"/>
      <c r="R72" s="23"/>
    </row>
    <row r="73" spans="1:18">
      <c r="A73" s="27">
        <f t="shared" ca="1" si="12"/>
        <v>45927</v>
      </c>
      <c r="B73" s="20"/>
      <c r="C73" s="21"/>
      <c r="D73" s="20"/>
      <c r="E73" s="21"/>
      <c r="F73" s="22"/>
      <c r="G73" s="22"/>
      <c r="H73" s="34" t="str">
        <f t="shared" si="7"/>
        <v/>
      </c>
      <c r="I73" s="34" t="str">
        <f t="shared" si="8"/>
        <v/>
      </c>
      <c r="J73" s="34" t="str">
        <f t="shared" si="9"/>
        <v/>
      </c>
      <c r="K73" s="34" t="str">
        <f t="shared" si="10"/>
        <v/>
      </c>
      <c r="L73" s="26" t="str">
        <f t="shared" si="11"/>
        <v/>
      </c>
      <c r="M73" s="32"/>
      <c r="N73" s="190"/>
      <c r="O73" s="190"/>
      <c r="P73" s="190"/>
      <c r="Q73" s="190"/>
      <c r="R73" s="23"/>
    </row>
    <row r="74" spans="1:18">
      <c r="A74" s="27">
        <f t="shared" ca="1" si="12"/>
        <v>45928</v>
      </c>
      <c r="B74" s="20"/>
      <c r="C74" s="21"/>
      <c r="D74" s="20"/>
      <c r="E74" s="21"/>
      <c r="F74" s="22"/>
      <c r="G74" s="22"/>
      <c r="H74" s="34" t="str">
        <f t="shared" si="7"/>
        <v/>
      </c>
      <c r="I74" s="34" t="str">
        <f t="shared" si="8"/>
        <v/>
      </c>
      <c r="J74" s="34" t="str">
        <f t="shared" si="9"/>
        <v/>
      </c>
      <c r="K74" s="34" t="str">
        <f t="shared" si="10"/>
        <v/>
      </c>
      <c r="L74" s="26" t="str">
        <f t="shared" si="11"/>
        <v/>
      </c>
      <c r="M74" s="32"/>
      <c r="N74" s="190"/>
      <c r="O74" s="190"/>
      <c r="P74" s="190"/>
      <c r="Q74" s="190"/>
      <c r="R74" s="23"/>
    </row>
    <row r="75" spans="1:18">
      <c r="A75" s="27">
        <f t="shared" ca="1" si="12"/>
        <v>45929</v>
      </c>
      <c r="B75" s="20"/>
      <c r="C75" s="21"/>
      <c r="D75" s="20"/>
      <c r="E75" s="21"/>
      <c r="F75" s="22"/>
      <c r="G75" s="22"/>
      <c r="H75" s="34" t="str">
        <f t="shared" si="7"/>
        <v/>
      </c>
      <c r="I75" s="34" t="str">
        <f t="shared" si="8"/>
        <v/>
      </c>
      <c r="J75" s="34" t="str">
        <f t="shared" si="9"/>
        <v/>
      </c>
      <c r="K75" s="34" t="str">
        <f t="shared" si="10"/>
        <v/>
      </c>
      <c r="L75" s="26" t="str">
        <f t="shared" si="11"/>
        <v/>
      </c>
      <c r="M75" s="32"/>
      <c r="N75" s="190"/>
      <c r="O75" s="190"/>
      <c r="P75" s="190"/>
      <c r="Q75" s="190"/>
      <c r="R75" s="23"/>
    </row>
    <row r="76" spans="1:18">
      <c r="A76" s="27">
        <f t="shared" ca="1" si="12"/>
        <v>45930</v>
      </c>
      <c r="B76" s="20"/>
      <c r="C76" s="21"/>
      <c r="D76" s="20"/>
      <c r="E76" s="21"/>
      <c r="F76" s="22"/>
      <c r="G76" s="22"/>
      <c r="H76" s="34" t="str">
        <f t="shared" si="7"/>
        <v/>
      </c>
      <c r="I76" s="34" t="str">
        <f t="shared" si="8"/>
        <v/>
      </c>
      <c r="J76" s="34" t="str">
        <f t="shared" si="9"/>
        <v/>
      </c>
      <c r="K76" s="34" t="str">
        <f t="shared" si="10"/>
        <v/>
      </c>
      <c r="L76" s="26" t="str">
        <f>IF(AND($B76="",$D76=""),"",($C76-$B76-$F76)+($E76-$D76-$G76))</f>
        <v/>
      </c>
      <c r="M76" s="32"/>
      <c r="N76" s="190"/>
      <c r="O76" s="190"/>
      <c r="P76" s="190"/>
      <c r="Q76" s="190"/>
      <c r="R76" s="23"/>
    </row>
    <row r="77" spans="1:18">
      <c r="A77" s="27">
        <f t="shared" ca="1" si="12"/>
        <v>45931</v>
      </c>
      <c r="B77" s="20"/>
      <c r="C77" s="21"/>
      <c r="D77" s="20"/>
      <c r="E77" s="21"/>
      <c r="F77" s="22"/>
      <c r="G77" s="22"/>
      <c r="H77" s="34" t="str">
        <f t="shared" si="7"/>
        <v/>
      </c>
      <c r="I77" s="34" t="str">
        <f t="shared" si="8"/>
        <v/>
      </c>
      <c r="J77" s="34" t="str">
        <f t="shared" si="9"/>
        <v/>
      </c>
      <c r="K77" s="34" t="str">
        <f t="shared" si="10"/>
        <v/>
      </c>
      <c r="L77" s="26" t="str">
        <f>IF(AND($B77="",$D77=""),"",($C77-$B77-$F77)+($E77-$D77-$G77))</f>
        <v/>
      </c>
      <c r="M77" s="32"/>
      <c r="N77" s="190"/>
      <c r="O77" s="190"/>
      <c r="P77" s="190"/>
      <c r="Q77" s="190"/>
      <c r="R77" s="23"/>
    </row>
    <row r="78" spans="1:18">
      <c r="A78" s="5" t="s">
        <v>11</v>
      </c>
      <c r="B78" s="191"/>
      <c r="C78" s="192"/>
      <c r="D78" s="191"/>
      <c r="E78" s="192"/>
      <c r="F78" s="26" t="str">
        <f>IF(SUM($F47:$F77)=0,"",SUM($F47:$F77))</f>
        <v/>
      </c>
      <c r="G78" s="26" t="str">
        <f>IF(SUM($G47:$G77)=0,"",SUM($G47:$G77))</f>
        <v/>
      </c>
      <c r="H78" s="26" t="str">
        <f>IF(SUM(H47:H77)=0,"",SUM(H47:H77))</f>
        <v/>
      </c>
      <c r="I78" s="26" t="str">
        <f>IF(SUM(I47:I77)=0,"",SUM(I47:I77))</f>
        <v/>
      </c>
      <c r="J78" s="26" t="str">
        <f t="shared" ref="J78:K78" si="13">IF(SUM(J47:J77)=0,"",SUM(J47:J77))</f>
        <v/>
      </c>
      <c r="K78" s="26" t="str">
        <f t="shared" si="13"/>
        <v/>
      </c>
      <c r="L78" s="26" t="str">
        <f>IF(SUM($L47:$L77)=0,"",SUM($L47:$L77))</f>
        <v/>
      </c>
      <c r="M78" s="33"/>
      <c r="N78" s="193"/>
      <c r="O78" s="193"/>
      <c r="P78" s="193"/>
      <c r="Q78" s="193"/>
      <c r="R78" s="6"/>
    </row>
    <row r="80" spans="1:18" ht="27" customHeight="1">
      <c r="A80" s="194" t="s">
        <v>22</v>
      </c>
      <c r="B80" s="189" t="s">
        <v>103</v>
      </c>
      <c r="C80" s="189"/>
      <c r="D80" s="189"/>
      <c r="E80" s="189"/>
      <c r="F80" s="189" t="s">
        <v>23</v>
      </c>
      <c r="G80" s="189"/>
      <c r="H80" s="189" t="s">
        <v>88</v>
      </c>
      <c r="I80" s="189"/>
      <c r="J80" s="189"/>
      <c r="K80" s="189"/>
      <c r="L80" s="189" t="s">
        <v>87</v>
      </c>
      <c r="M80" s="195" t="s">
        <v>96</v>
      </c>
      <c r="N80" s="194" t="s">
        <v>25</v>
      </c>
      <c r="O80" s="194"/>
      <c r="P80" s="194"/>
      <c r="Q80" s="194"/>
      <c r="R80" s="189" t="s">
        <v>100</v>
      </c>
    </row>
    <row r="81" spans="1:22" ht="14.25" customHeight="1">
      <c r="A81" s="194"/>
      <c r="B81" s="189" t="s">
        <v>82</v>
      </c>
      <c r="C81" s="189"/>
      <c r="D81" s="189" t="s">
        <v>84</v>
      </c>
      <c r="E81" s="189"/>
      <c r="F81" s="189"/>
      <c r="G81" s="189"/>
      <c r="H81" s="189" t="s">
        <v>90</v>
      </c>
      <c r="I81" s="189"/>
      <c r="J81" s="189" t="s">
        <v>89</v>
      </c>
      <c r="K81" s="189"/>
      <c r="L81" s="189"/>
      <c r="M81" s="196"/>
      <c r="N81" s="194"/>
      <c r="O81" s="194"/>
      <c r="P81" s="194"/>
      <c r="Q81" s="194"/>
      <c r="R81" s="189"/>
    </row>
    <row r="82" spans="1:22">
      <c r="A82" s="194"/>
      <c r="B82" s="43" t="s">
        <v>26</v>
      </c>
      <c r="C82" s="43" t="s">
        <v>27</v>
      </c>
      <c r="D82" s="43" t="s">
        <v>26</v>
      </c>
      <c r="E82" s="43" t="s">
        <v>27</v>
      </c>
      <c r="F82" s="44" t="s">
        <v>85</v>
      </c>
      <c r="G82" s="44" t="s">
        <v>86</v>
      </c>
      <c r="H82" s="44" t="s">
        <v>81</v>
      </c>
      <c r="I82" s="44" t="s">
        <v>83</v>
      </c>
      <c r="J82" s="44" t="s">
        <v>81</v>
      </c>
      <c r="K82" s="44" t="s">
        <v>95</v>
      </c>
      <c r="L82" s="189"/>
      <c r="M82" s="197"/>
      <c r="N82" s="194"/>
      <c r="O82" s="194"/>
      <c r="P82" s="194"/>
      <c r="Q82" s="194"/>
      <c r="R82" s="194"/>
    </row>
    <row r="83" spans="1:22">
      <c r="A83" s="27" cm="1">
        <f t="array" aca="1" ref="A83" ca="1">DATE("2025","8"+2,IFERROR(INDIRECT(T1),"1"))</f>
        <v>45931</v>
      </c>
      <c r="B83" s="20"/>
      <c r="C83" s="21"/>
      <c r="D83" s="20"/>
      <c r="E83" s="21"/>
      <c r="F83" s="22"/>
      <c r="G83" s="22"/>
      <c r="H83" s="34" t="str">
        <f>IF(OR(B83="",LEFT(M83,1)="✓"),"",C83-B83-F83)</f>
        <v/>
      </c>
      <c r="I83" s="34" t="str">
        <f>IF(OR(D83="",LEFT(M83,1)="✓"),"",E83-D83-G83)</f>
        <v/>
      </c>
      <c r="J83" s="34" t="str">
        <f>IF(AND(B83&lt;&gt;"",M83="✓所定"),C83-B83-F83,"")</f>
        <v/>
      </c>
      <c r="K83" s="34" t="str">
        <f>IF(AND(B83&lt;&gt;"",M83="✓法定"),C83-B83-F83,"")</f>
        <v/>
      </c>
      <c r="L83" s="26" t="str">
        <f>IF(AND($B83="",$D83=""),"",($C83-$B83-$F83)+($E83-$D83-$G83))</f>
        <v/>
      </c>
      <c r="M83" s="32"/>
      <c r="N83" s="190"/>
      <c r="O83" s="190"/>
      <c r="P83" s="190"/>
      <c r="Q83" s="190"/>
      <c r="R83" s="23"/>
      <c r="V83" s="1" t="s">
        <v>171</v>
      </c>
    </row>
    <row r="84" spans="1:22">
      <c r="A84" s="27">
        <f ca="1">A83+1</f>
        <v>45932</v>
      </c>
      <c r="B84" s="20"/>
      <c r="C84" s="21"/>
      <c r="D84" s="20"/>
      <c r="E84" s="21"/>
      <c r="F84" s="22"/>
      <c r="G84" s="22"/>
      <c r="H84" s="34" t="str">
        <f t="shared" ref="H84:H113" si="14">IF(OR(B84="",LEFT(M84,1)="✓"),"",C84-B84-F84)</f>
        <v/>
      </c>
      <c r="I84" s="34" t="str">
        <f t="shared" ref="I84:I113" si="15">IF(OR(D84="",LEFT(M84,1)="✓"),"",E84-D84-G84)</f>
        <v/>
      </c>
      <c r="J84" s="34" t="str">
        <f t="shared" ref="J84:J113" si="16">IF(AND(B84&lt;&gt;"",M84="✓所定"),C84-B84-F84,"")</f>
        <v/>
      </c>
      <c r="K84" s="34" t="str">
        <f t="shared" ref="K84:K113" si="17">IF(AND(B84&lt;&gt;"",M84="✓法定"),C84-B84-F84,"")</f>
        <v/>
      </c>
      <c r="L84" s="26" t="str">
        <f t="shared" ref="L84:L112" si="18">IF(AND($B84="",$D84=""),"",($C84-$B84-$F84)+($E84-$D84-$G84))</f>
        <v/>
      </c>
      <c r="M84" s="32"/>
      <c r="N84" s="190"/>
      <c r="O84" s="190"/>
      <c r="P84" s="190"/>
      <c r="Q84" s="190"/>
      <c r="R84" s="23"/>
      <c r="V84" s="1" t="s">
        <v>172</v>
      </c>
    </row>
    <row r="85" spans="1:22">
      <c r="A85" s="27">
        <f t="shared" ref="A85:A113" ca="1" si="19">A84+1</f>
        <v>45933</v>
      </c>
      <c r="B85" s="20"/>
      <c r="C85" s="21"/>
      <c r="D85" s="20"/>
      <c r="E85" s="21"/>
      <c r="F85" s="22"/>
      <c r="G85" s="22"/>
      <c r="H85" s="34" t="str">
        <f t="shared" si="14"/>
        <v/>
      </c>
      <c r="I85" s="34" t="str">
        <f t="shared" si="15"/>
        <v/>
      </c>
      <c r="J85" s="34" t="str">
        <f t="shared" si="16"/>
        <v/>
      </c>
      <c r="K85" s="34" t="str">
        <f t="shared" si="17"/>
        <v/>
      </c>
      <c r="L85" s="26" t="str">
        <f t="shared" si="18"/>
        <v/>
      </c>
      <c r="M85" s="32"/>
      <c r="N85" s="190"/>
      <c r="O85" s="190"/>
      <c r="P85" s="190"/>
      <c r="Q85" s="190"/>
      <c r="R85" s="23"/>
    </row>
    <row r="86" spans="1:22">
      <c r="A86" s="27">
        <f t="shared" ca="1" si="19"/>
        <v>45934</v>
      </c>
      <c r="B86" s="20"/>
      <c r="C86" s="21"/>
      <c r="D86" s="20"/>
      <c r="E86" s="21"/>
      <c r="F86" s="22"/>
      <c r="G86" s="22"/>
      <c r="H86" s="34" t="str">
        <f t="shared" si="14"/>
        <v/>
      </c>
      <c r="I86" s="34" t="str">
        <f t="shared" si="15"/>
        <v/>
      </c>
      <c r="J86" s="34" t="str">
        <f t="shared" si="16"/>
        <v/>
      </c>
      <c r="K86" s="34" t="str">
        <f t="shared" si="17"/>
        <v/>
      </c>
      <c r="L86" s="26" t="str">
        <f t="shared" si="18"/>
        <v/>
      </c>
      <c r="M86" s="32"/>
      <c r="N86" s="190"/>
      <c r="O86" s="190"/>
      <c r="P86" s="190"/>
      <c r="Q86" s="190"/>
      <c r="R86" s="23"/>
    </row>
    <row r="87" spans="1:22">
      <c r="A87" s="27">
        <f t="shared" ca="1" si="19"/>
        <v>45935</v>
      </c>
      <c r="B87" s="20"/>
      <c r="C87" s="21"/>
      <c r="D87" s="20"/>
      <c r="E87" s="21"/>
      <c r="F87" s="22"/>
      <c r="G87" s="22"/>
      <c r="H87" s="34" t="str">
        <f t="shared" si="14"/>
        <v/>
      </c>
      <c r="I87" s="34" t="str">
        <f t="shared" si="15"/>
        <v/>
      </c>
      <c r="J87" s="34" t="str">
        <f t="shared" si="16"/>
        <v/>
      </c>
      <c r="K87" s="34" t="str">
        <f t="shared" si="17"/>
        <v/>
      </c>
      <c r="L87" s="26" t="str">
        <f t="shared" si="18"/>
        <v/>
      </c>
      <c r="M87" s="32"/>
      <c r="N87" s="190"/>
      <c r="O87" s="190"/>
      <c r="P87" s="190"/>
      <c r="Q87" s="190"/>
      <c r="R87" s="23"/>
    </row>
    <row r="88" spans="1:22">
      <c r="A88" s="27">
        <f t="shared" ca="1" si="19"/>
        <v>45936</v>
      </c>
      <c r="B88" s="20"/>
      <c r="C88" s="21"/>
      <c r="D88" s="20"/>
      <c r="E88" s="21"/>
      <c r="F88" s="22"/>
      <c r="G88" s="22"/>
      <c r="H88" s="34" t="str">
        <f t="shared" si="14"/>
        <v/>
      </c>
      <c r="I88" s="34" t="str">
        <f t="shared" si="15"/>
        <v/>
      </c>
      <c r="J88" s="34" t="str">
        <f t="shared" si="16"/>
        <v/>
      </c>
      <c r="K88" s="34" t="str">
        <f t="shared" si="17"/>
        <v/>
      </c>
      <c r="L88" s="26" t="str">
        <f t="shared" si="18"/>
        <v/>
      </c>
      <c r="M88" s="32"/>
      <c r="N88" s="190"/>
      <c r="O88" s="190"/>
      <c r="P88" s="190"/>
      <c r="Q88" s="190"/>
      <c r="R88" s="23"/>
    </row>
    <row r="89" spans="1:22">
      <c r="A89" s="27">
        <f t="shared" ca="1" si="19"/>
        <v>45937</v>
      </c>
      <c r="B89" s="20"/>
      <c r="C89" s="21"/>
      <c r="D89" s="20"/>
      <c r="E89" s="21"/>
      <c r="F89" s="22"/>
      <c r="G89" s="22"/>
      <c r="H89" s="34" t="str">
        <f t="shared" si="14"/>
        <v/>
      </c>
      <c r="I89" s="34" t="str">
        <f t="shared" si="15"/>
        <v/>
      </c>
      <c r="J89" s="34" t="str">
        <f t="shared" si="16"/>
        <v/>
      </c>
      <c r="K89" s="34" t="str">
        <f t="shared" si="17"/>
        <v/>
      </c>
      <c r="L89" s="26" t="str">
        <f t="shared" si="18"/>
        <v/>
      </c>
      <c r="M89" s="32"/>
      <c r="N89" s="190"/>
      <c r="O89" s="190"/>
      <c r="P89" s="190"/>
      <c r="Q89" s="190"/>
      <c r="R89" s="23"/>
    </row>
    <row r="90" spans="1:22">
      <c r="A90" s="27">
        <f t="shared" ca="1" si="19"/>
        <v>45938</v>
      </c>
      <c r="B90" s="20"/>
      <c r="C90" s="21"/>
      <c r="D90" s="20"/>
      <c r="E90" s="21"/>
      <c r="F90" s="22"/>
      <c r="G90" s="22"/>
      <c r="H90" s="34" t="str">
        <f t="shared" si="14"/>
        <v/>
      </c>
      <c r="I90" s="34" t="str">
        <f t="shared" si="15"/>
        <v/>
      </c>
      <c r="J90" s="34" t="str">
        <f t="shared" si="16"/>
        <v/>
      </c>
      <c r="K90" s="34" t="str">
        <f t="shared" si="17"/>
        <v/>
      </c>
      <c r="L90" s="26" t="str">
        <f t="shared" si="18"/>
        <v/>
      </c>
      <c r="M90" s="32"/>
      <c r="N90" s="190"/>
      <c r="O90" s="190"/>
      <c r="P90" s="190"/>
      <c r="Q90" s="190"/>
      <c r="R90" s="23"/>
    </row>
    <row r="91" spans="1:22">
      <c r="A91" s="27">
        <f t="shared" ca="1" si="19"/>
        <v>45939</v>
      </c>
      <c r="B91" s="20"/>
      <c r="C91" s="21"/>
      <c r="D91" s="20"/>
      <c r="E91" s="21"/>
      <c r="F91" s="22"/>
      <c r="G91" s="22"/>
      <c r="H91" s="34" t="str">
        <f t="shared" si="14"/>
        <v/>
      </c>
      <c r="I91" s="34" t="str">
        <f t="shared" si="15"/>
        <v/>
      </c>
      <c r="J91" s="34" t="str">
        <f t="shared" si="16"/>
        <v/>
      </c>
      <c r="K91" s="34" t="str">
        <f t="shared" si="17"/>
        <v/>
      </c>
      <c r="L91" s="26" t="str">
        <f t="shared" si="18"/>
        <v/>
      </c>
      <c r="M91" s="32"/>
      <c r="N91" s="190"/>
      <c r="O91" s="190"/>
      <c r="P91" s="190"/>
      <c r="Q91" s="190"/>
      <c r="R91" s="23"/>
    </row>
    <row r="92" spans="1:22">
      <c r="A92" s="27">
        <f t="shared" ca="1" si="19"/>
        <v>45940</v>
      </c>
      <c r="B92" s="20"/>
      <c r="C92" s="21"/>
      <c r="D92" s="20"/>
      <c r="E92" s="21"/>
      <c r="F92" s="22"/>
      <c r="G92" s="22"/>
      <c r="H92" s="34" t="str">
        <f t="shared" si="14"/>
        <v/>
      </c>
      <c r="I92" s="34" t="str">
        <f t="shared" si="15"/>
        <v/>
      </c>
      <c r="J92" s="34" t="str">
        <f t="shared" si="16"/>
        <v/>
      </c>
      <c r="K92" s="34" t="str">
        <f t="shared" si="17"/>
        <v/>
      </c>
      <c r="L92" s="26" t="str">
        <f t="shared" si="18"/>
        <v/>
      </c>
      <c r="M92" s="32"/>
      <c r="N92" s="190"/>
      <c r="O92" s="190"/>
      <c r="P92" s="190"/>
      <c r="Q92" s="190"/>
      <c r="R92" s="23"/>
    </row>
    <row r="93" spans="1:22">
      <c r="A93" s="27">
        <f t="shared" ca="1" si="19"/>
        <v>45941</v>
      </c>
      <c r="B93" s="20"/>
      <c r="C93" s="21"/>
      <c r="D93" s="20"/>
      <c r="E93" s="21"/>
      <c r="F93" s="22"/>
      <c r="G93" s="22"/>
      <c r="H93" s="34" t="str">
        <f t="shared" si="14"/>
        <v/>
      </c>
      <c r="I93" s="34" t="str">
        <f t="shared" si="15"/>
        <v/>
      </c>
      <c r="J93" s="34" t="str">
        <f t="shared" si="16"/>
        <v/>
      </c>
      <c r="K93" s="34" t="str">
        <f t="shared" si="17"/>
        <v/>
      </c>
      <c r="L93" s="26" t="str">
        <f t="shared" si="18"/>
        <v/>
      </c>
      <c r="M93" s="32"/>
      <c r="N93" s="190"/>
      <c r="O93" s="190"/>
      <c r="P93" s="190"/>
      <c r="Q93" s="190"/>
      <c r="R93" s="23"/>
    </row>
    <row r="94" spans="1:22">
      <c r="A94" s="27">
        <f t="shared" ca="1" si="19"/>
        <v>45942</v>
      </c>
      <c r="B94" s="20"/>
      <c r="C94" s="21"/>
      <c r="D94" s="20"/>
      <c r="E94" s="21"/>
      <c r="F94" s="22"/>
      <c r="G94" s="22"/>
      <c r="H94" s="34" t="str">
        <f t="shared" si="14"/>
        <v/>
      </c>
      <c r="I94" s="34" t="str">
        <f t="shared" si="15"/>
        <v/>
      </c>
      <c r="J94" s="34" t="str">
        <f t="shared" si="16"/>
        <v/>
      </c>
      <c r="K94" s="34" t="str">
        <f t="shared" si="17"/>
        <v/>
      </c>
      <c r="L94" s="26" t="str">
        <f t="shared" si="18"/>
        <v/>
      </c>
      <c r="M94" s="32"/>
      <c r="N94" s="190"/>
      <c r="O94" s="190"/>
      <c r="P94" s="190"/>
      <c r="Q94" s="190"/>
      <c r="R94" s="23"/>
    </row>
    <row r="95" spans="1:22">
      <c r="A95" s="27">
        <f t="shared" ca="1" si="19"/>
        <v>45943</v>
      </c>
      <c r="B95" s="20"/>
      <c r="C95" s="21"/>
      <c r="D95" s="20"/>
      <c r="E95" s="21"/>
      <c r="F95" s="22"/>
      <c r="G95" s="22"/>
      <c r="H95" s="34" t="str">
        <f t="shared" si="14"/>
        <v/>
      </c>
      <c r="I95" s="34" t="str">
        <f t="shared" si="15"/>
        <v/>
      </c>
      <c r="J95" s="34" t="str">
        <f t="shared" si="16"/>
        <v/>
      </c>
      <c r="K95" s="34" t="str">
        <f t="shared" si="17"/>
        <v/>
      </c>
      <c r="L95" s="26" t="str">
        <f t="shared" si="18"/>
        <v/>
      </c>
      <c r="M95" s="32"/>
      <c r="N95" s="190"/>
      <c r="O95" s="190"/>
      <c r="P95" s="190"/>
      <c r="Q95" s="190"/>
      <c r="R95" s="23"/>
    </row>
    <row r="96" spans="1:22">
      <c r="A96" s="27">
        <f t="shared" ca="1" si="19"/>
        <v>45944</v>
      </c>
      <c r="B96" s="20"/>
      <c r="C96" s="21"/>
      <c r="D96" s="20"/>
      <c r="E96" s="21"/>
      <c r="F96" s="22"/>
      <c r="G96" s="22"/>
      <c r="H96" s="34" t="str">
        <f t="shared" si="14"/>
        <v/>
      </c>
      <c r="I96" s="34" t="str">
        <f t="shared" si="15"/>
        <v/>
      </c>
      <c r="J96" s="34" t="str">
        <f t="shared" si="16"/>
        <v/>
      </c>
      <c r="K96" s="34" t="str">
        <f t="shared" si="17"/>
        <v/>
      </c>
      <c r="L96" s="26" t="str">
        <f t="shared" si="18"/>
        <v/>
      </c>
      <c r="M96" s="32"/>
      <c r="N96" s="190"/>
      <c r="O96" s="190"/>
      <c r="P96" s="190"/>
      <c r="Q96" s="190"/>
      <c r="R96" s="23"/>
    </row>
    <row r="97" spans="1:18">
      <c r="A97" s="27">
        <f t="shared" ca="1" si="19"/>
        <v>45945</v>
      </c>
      <c r="B97" s="20"/>
      <c r="C97" s="21"/>
      <c r="D97" s="20"/>
      <c r="E97" s="21"/>
      <c r="F97" s="22"/>
      <c r="G97" s="22"/>
      <c r="H97" s="34" t="str">
        <f t="shared" si="14"/>
        <v/>
      </c>
      <c r="I97" s="34" t="str">
        <f t="shared" si="15"/>
        <v/>
      </c>
      <c r="J97" s="34" t="str">
        <f t="shared" si="16"/>
        <v/>
      </c>
      <c r="K97" s="34" t="str">
        <f t="shared" si="17"/>
        <v/>
      </c>
      <c r="L97" s="26" t="str">
        <f t="shared" si="18"/>
        <v/>
      </c>
      <c r="M97" s="32"/>
      <c r="N97" s="190"/>
      <c r="O97" s="190"/>
      <c r="P97" s="190"/>
      <c r="Q97" s="190"/>
      <c r="R97" s="23"/>
    </row>
    <row r="98" spans="1:18">
      <c r="A98" s="27">
        <f t="shared" ca="1" si="19"/>
        <v>45946</v>
      </c>
      <c r="B98" s="20"/>
      <c r="C98" s="21"/>
      <c r="D98" s="20"/>
      <c r="E98" s="21"/>
      <c r="F98" s="22"/>
      <c r="G98" s="22"/>
      <c r="H98" s="34" t="str">
        <f t="shared" si="14"/>
        <v/>
      </c>
      <c r="I98" s="34" t="str">
        <f t="shared" si="15"/>
        <v/>
      </c>
      <c r="J98" s="34" t="str">
        <f t="shared" si="16"/>
        <v/>
      </c>
      <c r="K98" s="34" t="str">
        <f t="shared" si="17"/>
        <v/>
      </c>
      <c r="L98" s="26" t="str">
        <f t="shared" si="18"/>
        <v/>
      </c>
      <c r="M98" s="32"/>
      <c r="N98" s="190"/>
      <c r="O98" s="190"/>
      <c r="P98" s="190"/>
      <c r="Q98" s="190"/>
      <c r="R98" s="23"/>
    </row>
    <row r="99" spans="1:18">
      <c r="A99" s="27">
        <f t="shared" ca="1" si="19"/>
        <v>45947</v>
      </c>
      <c r="B99" s="20"/>
      <c r="C99" s="21"/>
      <c r="D99" s="20"/>
      <c r="E99" s="21"/>
      <c r="F99" s="22"/>
      <c r="G99" s="22"/>
      <c r="H99" s="34" t="str">
        <f t="shared" si="14"/>
        <v/>
      </c>
      <c r="I99" s="34" t="str">
        <f t="shared" si="15"/>
        <v/>
      </c>
      <c r="J99" s="34" t="str">
        <f t="shared" si="16"/>
        <v/>
      </c>
      <c r="K99" s="34" t="str">
        <f t="shared" si="17"/>
        <v/>
      </c>
      <c r="L99" s="26" t="str">
        <f t="shared" si="18"/>
        <v/>
      </c>
      <c r="M99" s="32"/>
      <c r="N99" s="190"/>
      <c r="O99" s="190"/>
      <c r="P99" s="190"/>
      <c r="Q99" s="190"/>
      <c r="R99" s="23"/>
    </row>
    <row r="100" spans="1:18">
      <c r="A100" s="27">
        <f t="shared" ca="1" si="19"/>
        <v>45948</v>
      </c>
      <c r="B100" s="20"/>
      <c r="C100" s="21"/>
      <c r="D100" s="20"/>
      <c r="E100" s="21"/>
      <c r="F100" s="22"/>
      <c r="G100" s="22"/>
      <c r="H100" s="34" t="str">
        <f t="shared" si="14"/>
        <v/>
      </c>
      <c r="I100" s="34" t="str">
        <f t="shared" si="15"/>
        <v/>
      </c>
      <c r="J100" s="34" t="str">
        <f t="shared" si="16"/>
        <v/>
      </c>
      <c r="K100" s="34" t="str">
        <f t="shared" si="17"/>
        <v/>
      </c>
      <c r="L100" s="26" t="str">
        <f t="shared" si="18"/>
        <v/>
      </c>
      <c r="M100" s="32"/>
      <c r="N100" s="190"/>
      <c r="O100" s="190"/>
      <c r="P100" s="190"/>
      <c r="Q100" s="190"/>
      <c r="R100" s="23"/>
    </row>
    <row r="101" spans="1:18">
      <c r="A101" s="27">
        <f t="shared" ca="1" si="19"/>
        <v>45949</v>
      </c>
      <c r="B101" s="20"/>
      <c r="C101" s="21"/>
      <c r="D101" s="20"/>
      <c r="E101" s="21"/>
      <c r="F101" s="22"/>
      <c r="G101" s="22"/>
      <c r="H101" s="34" t="str">
        <f t="shared" si="14"/>
        <v/>
      </c>
      <c r="I101" s="34" t="str">
        <f t="shared" si="15"/>
        <v/>
      </c>
      <c r="J101" s="34" t="str">
        <f t="shared" si="16"/>
        <v/>
      </c>
      <c r="K101" s="34" t="str">
        <f t="shared" si="17"/>
        <v/>
      </c>
      <c r="L101" s="26" t="str">
        <f t="shared" si="18"/>
        <v/>
      </c>
      <c r="M101" s="32"/>
      <c r="N101" s="190"/>
      <c r="O101" s="190"/>
      <c r="P101" s="190"/>
      <c r="Q101" s="190"/>
      <c r="R101" s="23"/>
    </row>
    <row r="102" spans="1:18">
      <c r="A102" s="27">
        <f t="shared" ca="1" si="19"/>
        <v>45950</v>
      </c>
      <c r="B102" s="20"/>
      <c r="C102" s="21"/>
      <c r="D102" s="20"/>
      <c r="E102" s="21"/>
      <c r="F102" s="22"/>
      <c r="G102" s="22"/>
      <c r="H102" s="34" t="str">
        <f t="shared" si="14"/>
        <v/>
      </c>
      <c r="I102" s="34" t="str">
        <f t="shared" si="15"/>
        <v/>
      </c>
      <c r="J102" s="34" t="str">
        <f t="shared" si="16"/>
        <v/>
      </c>
      <c r="K102" s="34" t="str">
        <f t="shared" si="17"/>
        <v/>
      </c>
      <c r="L102" s="26" t="str">
        <f t="shared" si="18"/>
        <v/>
      </c>
      <c r="M102" s="32"/>
      <c r="N102" s="190"/>
      <c r="O102" s="190"/>
      <c r="P102" s="190"/>
      <c r="Q102" s="190"/>
      <c r="R102" s="23"/>
    </row>
    <row r="103" spans="1:18">
      <c r="A103" s="27">
        <f t="shared" ca="1" si="19"/>
        <v>45951</v>
      </c>
      <c r="B103" s="20"/>
      <c r="C103" s="21"/>
      <c r="D103" s="20"/>
      <c r="E103" s="21"/>
      <c r="F103" s="22"/>
      <c r="G103" s="22"/>
      <c r="H103" s="34" t="str">
        <f t="shared" si="14"/>
        <v/>
      </c>
      <c r="I103" s="34" t="str">
        <f t="shared" si="15"/>
        <v/>
      </c>
      <c r="J103" s="34" t="str">
        <f t="shared" si="16"/>
        <v/>
      </c>
      <c r="K103" s="34" t="str">
        <f t="shared" si="17"/>
        <v/>
      </c>
      <c r="L103" s="26" t="str">
        <f t="shared" si="18"/>
        <v/>
      </c>
      <c r="M103" s="32"/>
      <c r="N103" s="190"/>
      <c r="O103" s="190"/>
      <c r="P103" s="190"/>
      <c r="Q103" s="190"/>
      <c r="R103" s="23"/>
    </row>
    <row r="104" spans="1:18">
      <c r="A104" s="27">
        <f t="shared" ca="1" si="19"/>
        <v>45952</v>
      </c>
      <c r="B104" s="20"/>
      <c r="C104" s="21"/>
      <c r="D104" s="20"/>
      <c r="E104" s="21"/>
      <c r="F104" s="22"/>
      <c r="G104" s="22"/>
      <c r="H104" s="34" t="str">
        <f t="shared" si="14"/>
        <v/>
      </c>
      <c r="I104" s="34" t="str">
        <f t="shared" si="15"/>
        <v/>
      </c>
      <c r="J104" s="34" t="str">
        <f t="shared" si="16"/>
        <v/>
      </c>
      <c r="K104" s="34" t="str">
        <f t="shared" si="17"/>
        <v/>
      </c>
      <c r="L104" s="26" t="str">
        <f t="shared" si="18"/>
        <v/>
      </c>
      <c r="M104" s="32"/>
      <c r="N104" s="190"/>
      <c r="O104" s="190"/>
      <c r="P104" s="190"/>
      <c r="Q104" s="190"/>
      <c r="R104" s="23"/>
    </row>
    <row r="105" spans="1:18">
      <c r="A105" s="27">
        <f t="shared" ca="1" si="19"/>
        <v>45953</v>
      </c>
      <c r="B105" s="20"/>
      <c r="C105" s="21"/>
      <c r="D105" s="20"/>
      <c r="E105" s="21"/>
      <c r="F105" s="22"/>
      <c r="G105" s="22"/>
      <c r="H105" s="34" t="str">
        <f t="shared" si="14"/>
        <v/>
      </c>
      <c r="I105" s="34" t="str">
        <f t="shared" si="15"/>
        <v/>
      </c>
      <c r="J105" s="34" t="str">
        <f t="shared" si="16"/>
        <v/>
      </c>
      <c r="K105" s="34" t="str">
        <f t="shared" si="17"/>
        <v/>
      </c>
      <c r="L105" s="26" t="str">
        <f t="shared" si="18"/>
        <v/>
      </c>
      <c r="M105" s="32"/>
      <c r="N105" s="190"/>
      <c r="O105" s="190"/>
      <c r="P105" s="190"/>
      <c r="Q105" s="190"/>
      <c r="R105" s="23"/>
    </row>
    <row r="106" spans="1:18">
      <c r="A106" s="27">
        <f t="shared" ca="1" si="19"/>
        <v>45954</v>
      </c>
      <c r="B106" s="20"/>
      <c r="C106" s="21"/>
      <c r="D106" s="20"/>
      <c r="E106" s="21"/>
      <c r="F106" s="22"/>
      <c r="G106" s="22"/>
      <c r="H106" s="34" t="str">
        <f t="shared" si="14"/>
        <v/>
      </c>
      <c r="I106" s="34" t="str">
        <f t="shared" si="15"/>
        <v/>
      </c>
      <c r="J106" s="34" t="str">
        <f t="shared" si="16"/>
        <v/>
      </c>
      <c r="K106" s="34" t="str">
        <f t="shared" si="17"/>
        <v/>
      </c>
      <c r="L106" s="26" t="str">
        <f t="shared" si="18"/>
        <v/>
      </c>
      <c r="M106" s="32"/>
      <c r="N106" s="190"/>
      <c r="O106" s="190"/>
      <c r="P106" s="190"/>
      <c r="Q106" s="190"/>
      <c r="R106" s="23"/>
    </row>
    <row r="107" spans="1:18">
      <c r="A107" s="27">
        <f t="shared" ca="1" si="19"/>
        <v>45955</v>
      </c>
      <c r="B107" s="20"/>
      <c r="C107" s="21"/>
      <c r="D107" s="20"/>
      <c r="E107" s="21"/>
      <c r="F107" s="22"/>
      <c r="G107" s="22"/>
      <c r="H107" s="34" t="str">
        <f t="shared" si="14"/>
        <v/>
      </c>
      <c r="I107" s="34" t="str">
        <f t="shared" si="15"/>
        <v/>
      </c>
      <c r="J107" s="34" t="str">
        <f t="shared" si="16"/>
        <v/>
      </c>
      <c r="K107" s="34" t="str">
        <f t="shared" si="17"/>
        <v/>
      </c>
      <c r="L107" s="26" t="str">
        <f t="shared" si="18"/>
        <v/>
      </c>
      <c r="M107" s="32"/>
      <c r="N107" s="190"/>
      <c r="O107" s="190"/>
      <c r="P107" s="190"/>
      <c r="Q107" s="190"/>
      <c r="R107" s="23"/>
    </row>
    <row r="108" spans="1:18">
      <c r="A108" s="27">
        <f t="shared" ca="1" si="19"/>
        <v>45956</v>
      </c>
      <c r="B108" s="20"/>
      <c r="C108" s="21"/>
      <c r="D108" s="20"/>
      <c r="E108" s="21"/>
      <c r="F108" s="22"/>
      <c r="G108" s="22"/>
      <c r="H108" s="34" t="str">
        <f t="shared" si="14"/>
        <v/>
      </c>
      <c r="I108" s="34" t="str">
        <f t="shared" si="15"/>
        <v/>
      </c>
      <c r="J108" s="34" t="str">
        <f t="shared" si="16"/>
        <v/>
      </c>
      <c r="K108" s="34" t="str">
        <f t="shared" si="17"/>
        <v/>
      </c>
      <c r="L108" s="26" t="str">
        <f t="shared" si="18"/>
        <v/>
      </c>
      <c r="M108" s="32"/>
      <c r="N108" s="190"/>
      <c r="O108" s="190"/>
      <c r="P108" s="190"/>
      <c r="Q108" s="190"/>
      <c r="R108" s="23"/>
    </row>
    <row r="109" spans="1:18">
      <c r="A109" s="27">
        <f t="shared" ca="1" si="19"/>
        <v>45957</v>
      </c>
      <c r="B109" s="20"/>
      <c r="C109" s="21"/>
      <c r="D109" s="20"/>
      <c r="E109" s="21"/>
      <c r="F109" s="22"/>
      <c r="G109" s="22"/>
      <c r="H109" s="34" t="str">
        <f t="shared" si="14"/>
        <v/>
      </c>
      <c r="I109" s="34" t="str">
        <f t="shared" si="15"/>
        <v/>
      </c>
      <c r="J109" s="34" t="str">
        <f t="shared" si="16"/>
        <v/>
      </c>
      <c r="K109" s="34" t="str">
        <f t="shared" si="17"/>
        <v/>
      </c>
      <c r="L109" s="26" t="str">
        <f t="shared" si="18"/>
        <v/>
      </c>
      <c r="M109" s="32"/>
      <c r="N109" s="190"/>
      <c r="O109" s="190"/>
      <c r="P109" s="190"/>
      <c r="Q109" s="190"/>
      <c r="R109" s="23"/>
    </row>
    <row r="110" spans="1:18">
      <c r="A110" s="27">
        <f t="shared" ca="1" si="19"/>
        <v>45958</v>
      </c>
      <c r="B110" s="20"/>
      <c r="C110" s="21"/>
      <c r="D110" s="20"/>
      <c r="E110" s="21"/>
      <c r="F110" s="22"/>
      <c r="G110" s="22"/>
      <c r="H110" s="34" t="str">
        <f t="shared" si="14"/>
        <v/>
      </c>
      <c r="I110" s="34" t="str">
        <f t="shared" si="15"/>
        <v/>
      </c>
      <c r="J110" s="34" t="str">
        <f t="shared" si="16"/>
        <v/>
      </c>
      <c r="K110" s="34" t="str">
        <f t="shared" si="17"/>
        <v/>
      </c>
      <c r="L110" s="26" t="str">
        <f t="shared" si="18"/>
        <v/>
      </c>
      <c r="M110" s="32"/>
      <c r="N110" s="190"/>
      <c r="O110" s="190"/>
      <c r="P110" s="190"/>
      <c r="Q110" s="190"/>
      <c r="R110" s="23"/>
    </row>
    <row r="111" spans="1:18">
      <c r="A111" s="27">
        <f t="shared" ca="1" si="19"/>
        <v>45959</v>
      </c>
      <c r="B111" s="20"/>
      <c r="C111" s="21"/>
      <c r="D111" s="20"/>
      <c r="E111" s="21"/>
      <c r="F111" s="22"/>
      <c r="G111" s="22"/>
      <c r="H111" s="34" t="str">
        <f t="shared" si="14"/>
        <v/>
      </c>
      <c r="I111" s="34" t="str">
        <f t="shared" si="15"/>
        <v/>
      </c>
      <c r="J111" s="34" t="str">
        <f t="shared" si="16"/>
        <v/>
      </c>
      <c r="K111" s="34" t="str">
        <f t="shared" si="17"/>
        <v/>
      </c>
      <c r="L111" s="26" t="str">
        <f t="shared" si="18"/>
        <v/>
      </c>
      <c r="M111" s="32"/>
      <c r="N111" s="190"/>
      <c r="O111" s="190"/>
      <c r="P111" s="190"/>
      <c r="Q111" s="190"/>
      <c r="R111" s="23"/>
    </row>
    <row r="112" spans="1:18">
      <c r="A112" s="27">
        <f t="shared" ca="1" si="19"/>
        <v>45960</v>
      </c>
      <c r="B112" s="20"/>
      <c r="C112" s="21"/>
      <c r="D112" s="20"/>
      <c r="E112" s="21"/>
      <c r="F112" s="22"/>
      <c r="G112" s="22"/>
      <c r="H112" s="34" t="str">
        <f t="shared" si="14"/>
        <v/>
      </c>
      <c r="I112" s="34" t="str">
        <f t="shared" si="15"/>
        <v/>
      </c>
      <c r="J112" s="34" t="str">
        <f t="shared" si="16"/>
        <v/>
      </c>
      <c r="K112" s="34" t="str">
        <f t="shared" si="17"/>
        <v/>
      </c>
      <c r="L112" s="26" t="str">
        <f t="shared" si="18"/>
        <v/>
      </c>
      <c r="M112" s="32"/>
      <c r="N112" s="190"/>
      <c r="O112" s="190"/>
      <c r="P112" s="190"/>
      <c r="Q112" s="190"/>
      <c r="R112" s="23"/>
    </row>
    <row r="113" spans="1:22">
      <c r="A113" s="27">
        <f t="shared" ca="1" si="19"/>
        <v>45961</v>
      </c>
      <c r="B113" s="20"/>
      <c r="C113" s="21"/>
      <c r="D113" s="20"/>
      <c r="E113" s="21"/>
      <c r="F113" s="22"/>
      <c r="G113" s="22"/>
      <c r="H113" s="34" t="str">
        <f t="shared" si="14"/>
        <v/>
      </c>
      <c r="I113" s="34" t="str">
        <f t="shared" si="15"/>
        <v/>
      </c>
      <c r="J113" s="34" t="str">
        <f t="shared" si="16"/>
        <v/>
      </c>
      <c r="K113" s="34" t="str">
        <f t="shared" si="17"/>
        <v/>
      </c>
      <c r="L113" s="26" t="str">
        <f>IF(AND($B113="",$D113=""),"",($C113-$B113-$F113)+($E113-$D113-$G113))</f>
        <v/>
      </c>
      <c r="M113" s="32"/>
      <c r="N113" s="190"/>
      <c r="O113" s="190"/>
      <c r="P113" s="190"/>
      <c r="Q113" s="190"/>
      <c r="R113" s="23"/>
    </row>
    <row r="114" spans="1:22">
      <c r="A114" s="5" t="s">
        <v>11</v>
      </c>
      <c r="B114" s="191"/>
      <c r="C114" s="192"/>
      <c r="D114" s="191"/>
      <c r="E114" s="192"/>
      <c r="F114" s="26" t="str">
        <f>IF(SUM($F83:$F113)=0,"",SUM($F83:$F113))</f>
        <v/>
      </c>
      <c r="G114" s="26" t="str">
        <f>IF(SUM($G83:$G113)=0,"",SUM($G83:$G113))</f>
        <v/>
      </c>
      <c r="H114" s="26" t="str">
        <f>IF(SUM(H83:H113)=0,"",SUM(H83:H113))</f>
        <v/>
      </c>
      <c r="I114" s="26" t="str">
        <f>IF(SUM(I83:I113)=0,"",SUM(I83:I113))</f>
        <v/>
      </c>
      <c r="J114" s="26" t="str">
        <f t="shared" ref="J114:K114" si="20">IF(SUM(J83:J113)=0,"",SUM(J83:J113))</f>
        <v/>
      </c>
      <c r="K114" s="26" t="str">
        <f t="shared" si="20"/>
        <v/>
      </c>
      <c r="L114" s="26" t="str">
        <f>IF(SUM($L83:$L113)=0,"",SUM($L83:$L113))</f>
        <v/>
      </c>
      <c r="M114" s="33"/>
      <c r="N114" s="193"/>
      <c r="O114" s="193"/>
      <c r="P114" s="193"/>
      <c r="Q114" s="193"/>
      <c r="R114" s="6"/>
    </row>
    <row r="116" spans="1:22" ht="27" customHeight="1">
      <c r="A116" s="194" t="s">
        <v>22</v>
      </c>
      <c r="B116" s="189" t="s">
        <v>103</v>
      </c>
      <c r="C116" s="189"/>
      <c r="D116" s="189"/>
      <c r="E116" s="189"/>
      <c r="F116" s="189" t="s">
        <v>23</v>
      </c>
      <c r="G116" s="189"/>
      <c r="H116" s="189" t="s">
        <v>88</v>
      </c>
      <c r="I116" s="189"/>
      <c r="J116" s="189"/>
      <c r="K116" s="189"/>
      <c r="L116" s="189" t="s">
        <v>87</v>
      </c>
      <c r="M116" s="195" t="s">
        <v>96</v>
      </c>
      <c r="N116" s="194" t="s">
        <v>25</v>
      </c>
      <c r="O116" s="194"/>
      <c r="P116" s="194"/>
      <c r="Q116" s="194"/>
      <c r="R116" s="189" t="s">
        <v>100</v>
      </c>
    </row>
    <row r="117" spans="1:22" ht="14.25" customHeight="1">
      <c r="A117" s="194"/>
      <c r="B117" s="189" t="s">
        <v>82</v>
      </c>
      <c r="C117" s="189"/>
      <c r="D117" s="189" t="s">
        <v>84</v>
      </c>
      <c r="E117" s="189"/>
      <c r="F117" s="189"/>
      <c r="G117" s="189"/>
      <c r="H117" s="189" t="s">
        <v>90</v>
      </c>
      <c r="I117" s="189"/>
      <c r="J117" s="189" t="s">
        <v>89</v>
      </c>
      <c r="K117" s="189"/>
      <c r="L117" s="189"/>
      <c r="M117" s="196"/>
      <c r="N117" s="194"/>
      <c r="O117" s="194"/>
      <c r="P117" s="194"/>
      <c r="Q117" s="194"/>
      <c r="R117" s="189"/>
    </row>
    <row r="118" spans="1:22">
      <c r="A118" s="194"/>
      <c r="B118" s="43" t="s">
        <v>26</v>
      </c>
      <c r="C118" s="43" t="s">
        <v>27</v>
      </c>
      <c r="D118" s="43" t="s">
        <v>26</v>
      </c>
      <c r="E118" s="43" t="s">
        <v>27</v>
      </c>
      <c r="F118" s="44" t="s">
        <v>85</v>
      </c>
      <c r="G118" s="44" t="s">
        <v>86</v>
      </c>
      <c r="H118" s="44" t="s">
        <v>81</v>
      </c>
      <c r="I118" s="44" t="s">
        <v>83</v>
      </c>
      <c r="J118" s="44" t="s">
        <v>81</v>
      </c>
      <c r="K118" s="44" t="s">
        <v>95</v>
      </c>
      <c r="L118" s="189"/>
      <c r="M118" s="197"/>
      <c r="N118" s="194"/>
      <c r="O118" s="194"/>
      <c r="P118" s="194"/>
      <c r="Q118" s="194"/>
      <c r="R118" s="194"/>
    </row>
    <row r="119" spans="1:22">
      <c r="A119" s="27" cm="1">
        <f t="array" aca="1" ref="A119" ca="1">DATE("2025","8"+3,IFERROR(INDIRECT(T1),"1"))</f>
        <v>45962</v>
      </c>
      <c r="B119" s="20"/>
      <c r="C119" s="21"/>
      <c r="D119" s="20"/>
      <c r="E119" s="21"/>
      <c r="F119" s="22"/>
      <c r="G119" s="22"/>
      <c r="H119" s="34" t="str">
        <f>IF(OR(B119="",LEFT(M119,1)="✓"),"",C119-B119-F119)</f>
        <v/>
      </c>
      <c r="I119" s="34" t="str">
        <f>IF(OR(D119="",LEFT(M119,1)="✓"),"",E119-D119-G119)</f>
        <v/>
      </c>
      <c r="J119" s="34" t="str">
        <f>IF(AND(B119&lt;&gt;"",M119="✓所定"),C119-B119-F119,"")</f>
        <v/>
      </c>
      <c r="K119" s="34" t="str">
        <f>IF(AND(B119&lt;&gt;"",M119="✓法定"),C119-B119-F119,"")</f>
        <v/>
      </c>
      <c r="L119" s="26" t="str">
        <f>IF(AND($B119="",$D119=""),"",($C119-$B119-$F119)+($E119-$D119-$G119))</f>
        <v/>
      </c>
      <c r="M119" s="32"/>
      <c r="N119" s="198"/>
      <c r="O119" s="199"/>
      <c r="P119" s="199"/>
      <c r="Q119" s="200"/>
      <c r="R119" s="23"/>
      <c r="V119" s="1" t="s">
        <v>171</v>
      </c>
    </row>
    <row r="120" spans="1:22">
      <c r="A120" s="27">
        <f ca="1">A119+1</f>
        <v>45963</v>
      </c>
      <c r="B120" s="20"/>
      <c r="C120" s="21"/>
      <c r="D120" s="20"/>
      <c r="E120" s="21"/>
      <c r="F120" s="22"/>
      <c r="G120" s="22"/>
      <c r="H120" s="34" t="str">
        <f t="shared" ref="H120:H149" si="21">IF(OR(B120="",LEFT(M120,1)="✓"),"",C120-B120-F120)</f>
        <v/>
      </c>
      <c r="I120" s="34" t="str">
        <f t="shared" ref="I120:I149" si="22">IF(OR(D120="",LEFT(M120,1)="✓"),"",E120-D120-G120)</f>
        <v/>
      </c>
      <c r="J120" s="34" t="str">
        <f t="shared" ref="J120:J149" si="23">IF(AND(B120&lt;&gt;"",M120="✓所定"),C120-B120-F120,"")</f>
        <v/>
      </c>
      <c r="K120" s="34" t="str">
        <f t="shared" ref="K120:K149" si="24">IF(AND(B120&lt;&gt;"",M120="✓法定"),C120-B120-F120,"")</f>
        <v/>
      </c>
      <c r="L120" s="26" t="str">
        <f t="shared" ref="L120:L147" si="25">IF(AND($B120="",$D120=""),"",($C120-$B120-$F120)+($E120-$D120-$G120))</f>
        <v/>
      </c>
      <c r="M120" s="32"/>
      <c r="N120" s="190"/>
      <c r="O120" s="190"/>
      <c r="P120" s="190"/>
      <c r="Q120" s="190"/>
      <c r="R120" s="23"/>
      <c r="V120" s="1" t="s">
        <v>172</v>
      </c>
    </row>
    <row r="121" spans="1:22">
      <c r="A121" s="27">
        <f t="shared" ref="A121:A149" ca="1" si="26">A120+1</f>
        <v>45964</v>
      </c>
      <c r="B121" s="20"/>
      <c r="C121" s="21"/>
      <c r="D121" s="20"/>
      <c r="E121" s="21"/>
      <c r="F121" s="22"/>
      <c r="G121" s="22"/>
      <c r="H121" s="34" t="str">
        <f t="shared" si="21"/>
        <v/>
      </c>
      <c r="I121" s="34" t="str">
        <f t="shared" si="22"/>
        <v/>
      </c>
      <c r="J121" s="34" t="str">
        <f t="shared" si="23"/>
        <v/>
      </c>
      <c r="K121" s="34" t="str">
        <f t="shared" si="24"/>
        <v/>
      </c>
      <c r="L121" s="26" t="str">
        <f t="shared" si="25"/>
        <v/>
      </c>
      <c r="M121" s="32"/>
      <c r="N121" s="190"/>
      <c r="O121" s="190"/>
      <c r="P121" s="190"/>
      <c r="Q121" s="190"/>
      <c r="R121" s="23"/>
    </row>
    <row r="122" spans="1:22">
      <c r="A122" s="27">
        <f t="shared" ca="1" si="26"/>
        <v>45965</v>
      </c>
      <c r="B122" s="20"/>
      <c r="C122" s="21"/>
      <c r="D122" s="20"/>
      <c r="E122" s="21"/>
      <c r="F122" s="22"/>
      <c r="G122" s="22"/>
      <c r="H122" s="34" t="str">
        <f t="shared" si="21"/>
        <v/>
      </c>
      <c r="I122" s="34" t="str">
        <f t="shared" si="22"/>
        <v/>
      </c>
      <c r="J122" s="34" t="str">
        <f t="shared" si="23"/>
        <v/>
      </c>
      <c r="K122" s="34" t="str">
        <f t="shared" si="24"/>
        <v/>
      </c>
      <c r="L122" s="26" t="str">
        <f t="shared" si="25"/>
        <v/>
      </c>
      <c r="M122" s="32"/>
      <c r="N122" s="190"/>
      <c r="O122" s="190"/>
      <c r="P122" s="190"/>
      <c r="Q122" s="190"/>
      <c r="R122" s="23"/>
    </row>
    <row r="123" spans="1:22">
      <c r="A123" s="27">
        <f t="shared" ca="1" si="26"/>
        <v>45966</v>
      </c>
      <c r="B123" s="20"/>
      <c r="C123" s="21"/>
      <c r="D123" s="20"/>
      <c r="E123" s="21"/>
      <c r="F123" s="22"/>
      <c r="G123" s="22"/>
      <c r="H123" s="34" t="str">
        <f t="shared" si="21"/>
        <v/>
      </c>
      <c r="I123" s="34" t="str">
        <f t="shared" si="22"/>
        <v/>
      </c>
      <c r="J123" s="34" t="str">
        <f t="shared" si="23"/>
        <v/>
      </c>
      <c r="K123" s="34" t="str">
        <f t="shared" si="24"/>
        <v/>
      </c>
      <c r="L123" s="26" t="str">
        <f t="shared" si="25"/>
        <v/>
      </c>
      <c r="M123" s="32"/>
      <c r="N123" s="190"/>
      <c r="O123" s="190"/>
      <c r="P123" s="190"/>
      <c r="Q123" s="190"/>
      <c r="R123" s="23"/>
    </row>
    <row r="124" spans="1:22">
      <c r="A124" s="27">
        <f t="shared" ca="1" si="26"/>
        <v>45967</v>
      </c>
      <c r="B124" s="20"/>
      <c r="C124" s="21"/>
      <c r="D124" s="20"/>
      <c r="E124" s="21"/>
      <c r="F124" s="22"/>
      <c r="G124" s="22"/>
      <c r="H124" s="34" t="str">
        <f t="shared" si="21"/>
        <v/>
      </c>
      <c r="I124" s="34" t="str">
        <f t="shared" si="22"/>
        <v/>
      </c>
      <c r="J124" s="34" t="str">
        <f t="shared" si="23"/>
        <v/>
      </c>
      <c r="K124" s="34" t="str">
        <f t="shared" si="24"/>
        <v/>
      </c>
      <c r="L124" s="26" t="str">
        <f t="shared" si="25"/>
        <v/>
      </c>
      <c r="M124" s="32"/>
      <c r="N124" s="190"/>
      <c r="O124" s="190"/>
      <c r="P124" s="190"/>
      <c r="Q124" s="190"/>
      <c r="R124" s="23"/>
    </row>
    <row r="125" spans="1:22">
      <c r="A125" s="27">
        <f t="shared" ca="1" si="26"/>
        <v>45968</v>
      </c>
      <c r="B125" s="20"/>
      <c r="C125" s="21"/>
      <c r="D125" s="20"/>
      <c r="E125" s="21"/>
      <c r="F125" s="22"/>
      <c r="G125" s="22"/>
      <c r="H125" s="34" t="str">
        <f t="shared" si="21"/>
        <v/>
      </c>
      <c r="I125" s="34" t="str">
        <f t="shared" si="22"/>
        <v/>
      </c>
      <c r="J125" s="34" t="str">
        <f t="shared" si="23"/>
        <v/>
      </c>
      <c r="K125" s="34" t="str">
        <f t="shared" si="24"/>
        <v/>
      </c>
      <c r="L125" s="26" t="str">
        <f t="shared" si="25"/>
        <v/>
      </c>
      <c r="M125" s="32"/>
      <c r="N125" s="190"/>
      <c r="O125" s="190"/>
      <c r="P125" s="190"/>
      <c r="Q125" s="190"/>
      <c r="R125" s="23"/>
    </row>
    <row r="126" spans="1:22">
      <c r="A126" s="27">
        <f t="shared" ca="1" si="26"/>
        <v>45969</v>
      </c>
      <c r="B126" s="20"/>
      <c r="C126" s="21"/>
      <c r="D126" s="20"/>
      <c r="E126" s="21"/>
      <c r="F126" s="22"/>
      <c r="G126" s="22"/>
      <c r="H126" s="34" t="str">
        <f t="shared" si="21"/>
        <v/>
      </c>
      <c r="I126" s="34" t="str">
        <f t="shared" si="22"/>
        <v/>
      </c>
      <c r="J126" s="34" t="str">
        <f t="shared" si="23"/>
        <v/>
      </c>
      <c r="K126" s="34" t="str">
        <f t="shared" si="24"/>
        <v/>
      </c>
      <c r="L126" s="26" t="str">
        <f t="shared" si="25"/>
        <v/>
      </c>
      <c r="M126" s="32"/>
      <c r="N126" s="190"/>
      <c r="O126" s="190"/>
      <c r="P126" s="190"/>
      <c r="Q126" s="190"/>
      <c r="R126" s="23"/>
    </row>
    <row r="127" spans="1:22">
      <c r="A127" s="27">
        <f t="shared" ca="1" si="26"/>
        <v>45970</v>
      </c>
      <c r="B127" s="20"/>
      <c r="C127" s="21"/>
      <c r="D127" s="20"/>
      <c r="E127" s="21"/>
      <c r="F127" s="22"/>
      <c r="G127" s="22"/>
      <c r="H127" s="34" t="str">
        <f t="shared" si="21"/>
        <v/>
      </c>
      <c r="I127" s="34" t="str">
        <f t="shared" si="22"/>
        <v/>
      </c>
      <c r="J127" s="34" t="str">
        <f t="shared" si="23"/>
        <v/>
      </c>
      <c r="K127" s="34" t="str">
        <f t="shared" si="24"/>
        <v/>
      </c>
      <c r="L127" s="26" t="str">
        <f t="shared" si="25"/>
        <v/>
      </c>
      <c r="M127" s="32"/>
      <c r="N127" s="190"/>
      <c r="O127" s="190"/>
      <c r="P127" s="190"/>
      <c r="Q127" s="190"/>
      <c r="R127" s="23"/>
    </row>
    <row r="128" spans="1:22">
      <c r="A128" s="27">
        <f t="shared" ca="1" si="26"/>
        <v>45971</v>
      </c>
      <c r="B128" s="20"/>
      <c r="C128" s="21"/>
      <c r="D128" s="20"/>
      <c r="E128" s="21"/>
      <c r="F128" s="22"/>
      <c r="G128" s="22"/>
      <c r="H128" s="34" t="str">
        <f t="shared" si="21"/>
        <v/>
      </c>
      <c r="I128" s="34" t="str">
        <f t="shared" si="22"/>
        <v/>
      </c>
      <c r="J128" s="34" t="str">
        <f t="shared" si="23"/>
        <v/>
      </c>
      <c r="K128" s="34" t="str">
        <f t="shared" si="24"/>
        <v/>
      </c>
      <c r="L128" s="26" t="str">
        <f t="shared" si="25"/>
        <v/>
      </c>
      <c r="M128" s="32"/>
      <c r="N128" s="190"/>
      <c r="O128" s="190"/>
      <c r="P128" s="190"/>
      <c r="Q128" s="190"/>
      <c r="R128" s="23"/>
    </row>
    <row r="129" spans="1:18">
      <c r="A129" s="27">
        <f t="shared" ca="1" si="26"/>
        <v>45972</v>
      </c>
      <c r="B129" s="20"/>
      <c r="C129" s="21"/>
      <c r="D129" s="20"/>
      <c r="E129" s="21"/>
      <c r="F129" s="22"/>
      <c r="G129" s="22"/>
      <c r="H129" s="34" t="str">
        <f t="shared" si="21"/>
        <v/>
      </c>
      <c r="I129" s="34" t="str">
        <f t="shared" si="22"/>
        <v/>
      </c>
      <c r="J129" s="34" t="str">
        <f t="shared" si="23"/>
        <v/>
      </c>
      <c r="K129" s="34" t="str">
        <f t="shared" si="24"/>
        <v/>
      </c>
      <c r="L129" s="26" t="str">
        <f t="shared" si="25"/>
        <v/>
      </c>
      <c r="M129" s="32"/>
      <c r="N129" s="190"/>
      <c r="O129" s="190"/>
      <c r="P129" s="190"/>
      <c r="Q129" s="190"/>
      <c r="R129" s="23"/>
    </row>
    <row r="130" spans="1:18">
      <c r="A130" s="27">
        <f t="shared" ca="1" si="26"/>
        <v>45973</v>
      </c>
      <c r="B130" s="20"/>
      <c r="C130" s="21"/>
      <c r="D130" s="20"/>
      <c r="E130" s="21"/>
      <c r="F130" s="22"/>
      <c r="G130" s="22"/>
      <c r="H130" s="34" t="str">
        <f t="shared" si="21"/>
        <v/>
      </c>
      <c r="I130" s="34" t="str">
        <f t="shared" si="22"/>
        <v/>
      </c>
      <c r="J130" s="34" t="str">
        <f t="shared" si="23"/>
        <v/>
      </c>
      <c r="K130" s="34" t="str">
        <f t="shared" si="24"/>
        <v/>
      </c>
      <c r="L130" s="26" t="str">
        <f t="shared" si="25"/>
        <v/>
      </c>
      <c r="M130" s="32"/>
      <c r="N130" s="190"/>
      <c r="O130" s="190"/>
      <c r="P130" s="190"/>
      <c r="Q130" s="190"/>
      <c r="R130" s="23"/>
    </row>
    <row r="131" spans="1:18">
      <c r="A131" s="27">
        <f t="shared" ca="1" si="26"/>
        <v>45974</v>
      </c>
      <c r="B131" s="20"/>
      <c r="C131" s="21"/>
      <c r="D131" s="20"/>
      <c r="E131" s="21"/>
      <c r="F131" s="22"/>
      <c r="G131" s="22"/>
      <c r="H131" s="34" t="str">
        <f t="shared" si="21"/>
        <v/>
      </c>
      <c r="I131" s="34" t="str">
        <f t="shared" si="22"/>
        <v/>
      </c>
      <c r="J131" s="34" t="str">
        <f t="shared" si="23"/>
        <v/>
      </c>
      <c r="K131" s="34" t="str">
        <f t="shared" si="24"/>
        <v/>
      </c>
      <c r="L131" s="26" t="str">
        <f t="shared" si="25"/>
        <v/>
      </c>
      <c r="M131" s="32"/>
      <c r="N131" s="190"/>
      <c r="O131" s="190"/>
      <c r="P131" s="190"/>
      <c r="Q131" s="190"/>
      <c r="R131" s="23"/>
    </row>
    <row r="132" spans="1:18">
      <c r="A132" s="27">
        <f t="shared" ca="1" si="26"/>
        <v>45975</v>
      </c>
      <c r="B132" s="20"/>
      <c r="C132" s="21"/>
      <c r="D132" s="20"/>
      <c r="E132" s="21"/>
      <c r="F132" s="22"/>
      <c r="G132" s="22"/>
      <c r="H132" s="34" t="str">
        <f t="shared" si="21"/>
        <v/>
      </c>
      <c r="I132" s="34" t="str">
        <f t="shared" si="22"/>
        <v/>
      </c>
      <c r="J132" s="34" t="str">
        <f t="shared" si="23"/>
        <v/>
      </c>
      <c r="K132" s="34" t="str">
        <f t="shared" si="24"/>
        <v/>
      </c>
      <c r="L132" s="26" t="str">
        <f t="shared" si="25"/>
        <v/>
      </c>
      <c r="M132" s="32"/>
      <c r="N132" s="190"/>
      <c r="O132" s="190"/>
      <c r="P132" s="190"/>
      <c r="Q132" s="190"/>
      <c r="R132" s="23"/>
    </row>
    <row r="133" spans="1:18">
      <c r="A133" s="27">
        <f t="shared" ca="1" si="26"/>
        <v>45976</v>
      </c>
      <c r="B133" s="20"/>
      <c r="C133" s="21"/>
      <c r="D133" s="20"/>
      <c r="E133" s="21"/>
      <c r="F133" s="22"/>
      <c r="G133" s="22"/>
      <c r="H133" s="34" t="str">
        <f t="shared" si="21"/>
        <v/>
      </c>
      <c r="I133" s="34" t="str">
        <f t="shared" si="22"/>
        <v/>
      </c>
      <c r="J133" s="34" t="str">
        <f t="shared" si="23"/>
        <v/>
      </c>
      <c r="K133" s="34" t="str">
        <f t="shared" si="24"/>
        <v/>
      </c>
      <c r="L133" s="26" t="str">
        <f t="shared" si="25"/>
        <v/>
      </c>
      <c r="M133" s="32"/>
      <c r="N133" s="190"/>
      <c r="O133" s="190"/>
      <c r="P133" s="190"/>
      <c r="Q133" s="190"/>
      <c r="R133" s="23"/>
    </row>
    <row r="134" spans="1:18">
      <c r="A134" s="27">
        <f t="shared" ca="1" si="26"/>
        <v>45977</v>
      </c>
      <c r="B134" s="20"/>
      <c r="C134" s="21"/>
      <c r="D134" s="20"/>
      <c r="E134" s="21"/>
      <c r="F134" s="22"/>
      <c r="G134" s="22"/>
      <c r="H134" s="34" t="str">
        <f t="shared" si="21"/>
        <v/>
      </c>
      <c r="I134" s="34" t="str">
        <f t="shared" si="22"/>
        <v/>
      </c>
      <c r="J134" s="34" t="str">
        <f t="shared" si="23"/>
        <v/>
      </c>
      <c r="K134" s="34" t="str">
        <f t="shared" si="24"/>
        <v/>
      </c>
      <c r="L134" s="26" t="str">
        <f t="shared" si="25"/>
        <v/>
      </c>
      <c r="M134" s="32"/>
      <c r="N134" s="190"/>
      <c r="O134" s="190"/>
      <c r="P134" s="190"/>
      <c r="Q134" s="190"/>
      <c r="R134" s="23"/>
    </row>
    <row r="135" spans="1:18">
      <c r="A135" s="27">
        <f t="shared" ca="1" si="26"/>
        <v>45978</v>
      </c>
      <c r="B135" s="20"/>
      <c r="C135" s="21"/>
      <c r="D135" s="20"/>
      <c r="E135" s="21"/>
      <c r="F135" s="22"/>
      <c r="G135" s="22"/>
      <c r="H135" s="34" t="str">
        <f t="shared" si="21"/>
        <v/>
      </c>
      <c r="I135" s="34" t="str">
        <f t="shared" si="22"/>
        <v/>
      </c>
      <c r="J135" s="34" t="str">
        <f t="shared" si="23"/>
        <v/>
      </c>
      <c r="K135" s="34" t="str">
        <f t="shared" si="24"/>
        <v/>
      </c>
      <c r="L135" s="26" t="str">
        <f t="shared" si="25"/>
        <v/>
      </c>
      <c r="M135" s="32"/>
      <c r="N135" s="190"/>
      <c r="O135" s="190"/>
      <c r="P135" s="190"/>
      <c r="Q135" s="190"/>
      <c r="R135" s="23"/>
    </row>
    <row r="136" spans="1:18">
      <c r="A136" s="27">
        <f t="shared" ca="1" si="26"/>
        <v>45979</v>
      </c>
      <c r="B136" s="20"/>
      <c r="C136" s="21"/>
      <c r="D136" s="20"/>
      <c r="E136" s="21"/>
      <c r="F136" s="22"/>
      <c r="G136" s="22"/>
      <c r="H136" s="34" t="str">
        <f t="shared" si="21"/>
        <v/>
      </c>
      <c r="I136" s="34" t="str">
        <f t="shared" si="22"/>
        <v/>
      </c>
      <c r="J136" s="34" t="str">
        <f t="shared" si="23"/>
        <v/>
      </c>
      <c r="K136" s="34" t="str">
        <f t="shared" si="24"/>
        <v/>
      </c>
      <c r="L136" s="26" t="str">
        <f t="shared" si="25"/>
        <v/>
      </c>
      <c r="M136" s="32"/>
      <c r="N136" s="190"/>
      <c r="O136" s="190"/>
      <c r="P136" s="190"/>
      <c r="Q136" s="190"/>
      <c r="R136" s="23"/>
    </row>
    <row r="137" spans="1:18">
      <c r="A137" s="27">
        <f t="shared" ca="1" si="26"/>
        <v>45980</v>
      </c>
      <c r="B137" s="20"/>
      <c r="C137" s="21"/>
      <c r="D137" s="20"/>
      <c r="E137" s="21"/>
      <c r="F137" s="22"/>
      <c r="G137" s="22"/>
      <c r="H137" s="34" t="str">
        <f t="shared" si="21"/>
        <v/>
      </c>
      <c r="I137" s="34" t="str">
        <f t="shared" si="22"/>
        <v/>
      </c>
      <c r="J137" s="34" t="str">
        <f t="shared" si="23"/>
        <v/>
      </c>
      <c r="K137" s="34" t="str">
        <f t="shared" si="24"/>
        <v/>
      </c>
      <c r="L137" s="26" t="str">
        <f t="shared" si="25"/>
        <v/>
      </c>
      <c r="M137" s="32"/>
      <c r="N137" s="190"/>
      <c r="O137" s="190"/>
      <c r="P137" s="190"/>
      <c r="Q137" s="190"/>
      <c r="R137" s="23"/>
    </row>
    <row r="138" spans="1:18">
      <c r="A138" s="27">
        <f t="shared" ca="1" si="26"/>
        <v>45981</v>
      </c>
      <c r="B138" s="20"/>
      <c r="C138" s="21"/>
      <c r="D138" s="20"/>
      <c r="E138" s="21"/>
      <c r="F138" s="22"/>
      <c r="G138" s="22"/>
      <c r="H138" s="34" t="str">
        <f t="shared" si="21"/>
        <v/>
      </c>
      <c r="I138" s="34" t="str">
        <f t="shared" si="22"/>
        <v/>
      </c>
      <c r="J138" s="34" t="str">
        <f t="shared" si="23"/>
        <v/>
      </c>
      <c r="K138" s="34" t="str">
        <f t="shared" si="24"/>
        <v/>
      </c>
      <c r="L138" s="26" t="str">
        <f t="shared" si="25"/>
        <v/>
      </c>
      <c r="M138" s="32"/>
      <c r="N138" s="190"/>
      <c r="O138" s="190"/>
      <c r="P138" s="190"/>
      <c r="Q138" s="190"/>
      <c r="R138" s="23"/>
    </row>
    <row r="139" spans="1:18">
      <c r="A139" s="27">
        <f t="shared" ca="1" si="26"/>
        <v>45982</v>
      </c>
      <c r="B139" s="20"/>
      <c r="C139" s="21"/>
      <c r="D139" s="20"/>
      <c r="E139" s="21"/>
      <c r="F139" s="22"/>
      <c r="G139" s="22"/>
      <c r="H139" s="34" t="str">
        <f t="shared" si="21"/>
        <v/>
      </c>
      <c r="I139" s="34" t="str">
        <f t="shared" si="22"/>
        <v/>
      </c>
      <c r="J139" s="34" t="str">
        <f t="shared" si="23"/>
        <v/>
      </c>
      <c r="K139" s="34" t="str">
        <f t="shared" si="24"/>
        <v/>
      </c>
      <c r="L139" s="26" t="str">
        <f t="shared" si="25"/>
        <v/>
      </c>
      <c r="M139" s="32"/>
      <c r="N139" s="190"/>
      <c r="O139" s="190"/>
      <c r="P139" s="190"/>
      <c r="Q139" s="190"/>
      <c r="R139" s="23"/>
    </row>
    <row r="140" spans="1:18">
      <c r="A140" s="27">
        <f t="shared" ca="1" si="26"/>
        <v>45983</v>
      </c>
      <c r="B140" s="20"/>
      <c r="C140" s="21"/>
      <c r="D140" s="20"/>
      <c r="E140" s="21"/>
      <c r="F140" s="22"/>
      <c r="G140" s="22"/>
      <c r="H140" s="34" t="str">
        <f t="shared" si="21"/>
        <v/>
      </c>
      <c r="I140" s="34" t="str">
        <f t="shared" si="22"/>
        <v/>
      </c>
      <c r="J140" s="34" t="str">
        <f t="shared" si="23"/>
        <v/>
      </c>
      <c r="K140" s="34" t="str">
        <f t="shared" si="24"/>
        <v/>
      </c>
      <c r="L140" s="26" t="str">
        <f t="shared" si="25"/>
        <v/>
      </c>
      <c r="M140" s="32"/>
      <c r="N140" s="190"/>
      <c r="O140" s="190"/>
      <c r="P140" s="190"/>
      <c r="Q140" s="190"/>
      <c r="R140" s="23"/>
    </row>
    <row r="141" spans="1:18">
      <c r="A141" s="27">
        <f t="shared" ca="1" si="26"/>
        <v>45984</v>
      </c>
      <c r="B141" s="20"/>
      <c r="C141" s="21"/>
      <c r="D141" s="20"/>
      <c r="E141" s="21"/>
      <c r="F141" s="22"/>
      <c r="G141" s="22"/>
      <c r="H141" s="34" t="str">
        <f t="shared" si="21"/>
        <v/>
      </c>
      <c r="I141" s="34" t="str">
        <f t="shared" si="22"/>
        <v/>
      </c>
      <c r="J141" s="34" t="str">
        <f t="shared" si="23"/>
        <v/>
      </c>
      <c r="K141" s="34" t="str">
        <f t="shared" si="24"/>
        <v/>
      </c>
      <c r="L141" s="26" t="str">
        <f t="shared" si="25"/>
        <v/>
      </c>
      <c r="M141" s="32"/>
      <c r="N141" s="190"/>
      <c r="O141" s="190"/>
      <c r="P141" s="190"/>
      <c r="Q141" s="190"/>
      <c r="R141" s="23"/>
    </row>
    <row r="142" spans="1:18">
      <c r="A142" s="27">
        <f t="shared" ca="1" si="26"/>
        <v>45985</v>
      </c>
      <c r="B142" s="20"/>
      <c r="C142" s="21"/>
      <c r="D142" s="20"/>
      <c r="E142" s="21"/>
      <c r="F142" s="22"/>
      <c r="G142" s="22"/>
      <c r="H142" s="34" t="str">
        <f t="shared" si="21"/>
        <v/>
      </c>
      <c r="I142" s="34" t="str">
        <f t="shared" si="22"/>
        <v/>
      </c>
      <c r="J142" s="34" t="str">
        <f t="shared" si="23"/>
        <v/>
      </c>
      <c r="K142" s="34" t="str">
        <f t="shared" si="24"/>
        <v/>
      </c>
      <c r="L142" s="26" t="str">
        <f t="shared" si="25"/>
        <v/>
      </c>
      <c r="M142" s="32"/>
      <c r="N142" s="190"/>
      <c r="O142" s="190"/>
      <c r="P142" s="190"/>
      <c r="Q142" s="190"/>
      <c r="R142" s="23"/>
    </row>
    <row r="143" spans="1:18">
      <c r="A143" s="27">
        <f t="shared" ca="1" si="26"/>
        <v>45986</v>
      </c>
      <c r="B143" s="20"/>
      <c r="C143" s="21"/>
      <c r="D143" s="20"/>
      <c r="E143" s="21"/>
      <c r="F143" s="22"/>
      <c r="G143" s="22"/>
      <c r="H143" s="34" t="str">
        <f t="shared" si="21"/>
        <v/>
      </c>
      <c r="I143" s="34" t="str">
        <f t="shared" si="22"/>
        <v/>
      </c>
      <c r="J143" s="34" t="str">
        <f t="shared" si="23"/>
        <v/>
      </c>
      <c r="K143" s="34" t="str">
        <f t="shared" si="24"/>
        <v/>
      </c>
      <c r="L143" s="26" t="str">
        <f t="shared" si="25"/>
        <v/>
      </c>
      <c r="M143" s="32"/>
      <c r="N143" s="190"/>
      <c r="O143" s="190"/>
      <c r="P143" s="190"/>
      <c r="Q143" s="190"/>
      <c r="R143" s="23"/>
    </row>
    <row r="144" spans="1:18">
      <c r="A144" s="27">
        <f t="shared" ca="1" si="26"/>
        <v>45987</v>
      </c>
      <c r="B144" s="20"/>
      <c r="C144" s="21"/>
      <c r="D144" s="20"/>
      <c r="E144" s="21"/>
      <c r="F144" s="22"/>
      <c r="G144" s="22"/>
      <c r="H144" s="34" t="str">
        <f t="shared" si="21"/>
        <v/>
      </c>
      <c r="I144" s="34" t="str">
        <f t="shared" si="22"/>
        <v/>
      </c>
      <c r="J144" s="34" t="str">
        <f t="shared" si="23"/>
        <v/>
      </c>
      <c r="K144" s="34" t="str">
        <f t="shared" si="24"/>
        <v/>
      </c>
      <c r="L144" s="26" t="str">
        <f t="shared" si="25"/>
        <v/>
      </c>
      <c r="M144" s="32"/>
      <c r="N144" s="190"/>
      <c r="O144" s="190"/>
      <c r="P144" s="190"/>
      <c r="Q144" s="190"/>
      <c r="R144" s="23"/>
    </row>
    <row r="145" spans="1:22">
      <c r="A145" s="27">
        <f t="shared" ca="1" si="26"/>
        <v>45988</v>
      </c>
      <c r="B145" s="20"/>
      <c r="C145" s="21"/>
      <c r="D145" s="20"/>
      <c r="E145" s="21"/>
      <c r="F145" s="22"/>
      <c r="G145" s="22"/>
      <c r="H145" s="34" t="str">
        <f t="shared" si="21"/>
        <v/>
      </c>
      <c r="I145" s="34" t="str">
        <f t="shared" si="22"/>
        <v/>
      </c>
      <c r="J145" s="34" t="str">
        <f t="shared" si="23"/>
        <v/>
      </c>
      <c r="K145" s="34" t="str">
        <f t="shared" si="24"/>
        <v/>
      </c>
      <c r="L145" s="26" t="str">
        <f t="shared" si="25"/>
        <v/>
      </c>
      <c r="M145" s="32"/>
      <c r="N145" s="190"/>
      <c r="O145" s="190"/>
      <c r="P145" s="190"/>
      <c r="Q145" s="190"/>
      <c r="R145" s="23"/>
    </row>
    <row r="146" spans="1:22">
      <c r="A146" s="27">
        <f t="shared" ca="1" si="26"/>
        <v>45989</v>
      </c>
      <c r="B146" s="20"/>
      <c r="C146" s="21"/>
      <c r="D146" s="20"/>
      <c r="E146" s="21"/>
      <c r="F146" s="22"/>
      <c r="G146" s="22"/>
      <c r="H146" s="34" t="str">
        <f t="shared" si="21"/>
        <v/>
      </c>
      <c r="I146" s="34" t="str">
        <f t="shared" si="22"/>
        <v/>
      </c>
      <c r="J146" s="34" t="str">
        <f t="shared" si="23"/>
        <v/>
      </c>
      <c r="K146" s="34" t="str">
        <f t="shared" si="24"/>
        <v/>
      </c>
      <c r="L146" s="26" t="str">
        <f t="shared" si="25"/>
        <v/>
      </c>
      <c r="M146" s="32"/>
      <c r="N146" s="190"/>
      <c r="O146" s="190"/>
      <c r="P146" s="190"/>
      <c r="Q146" s="190"/>
      <c r="R146" s="23"/>
    </row>
    <row r="147" spans="1:22">
      <c r="A147" s="27">
        <f t="shared" ca="1" si="26"/>
        <v>45990</v>
      </c>
      <c r="B147" s="20"/>
      <c r="C147" s="21"/>
      <c r="D147" s="20"/>
      <c r="E147" s="21"/>
      <c r="F147" s="22"/>
      <c r="G147" s="22"/>
      <c r="H147" s="34" t="str">
        <f t="shared" si="21"/>
        <v/>
      </c>
      <c r="I147" s="34" t="str">
        <f t="shared" si="22"/>
        <v/>
      </c>
      <c r="J147" s="34" t="str">
        <f t="shared" si="23"/>
        <v/>
      </c>
      <c r="K147" s="34" t="str">
        <f t="shared" si="24"/>
        <v/>
      </c>
      <c r="L147" s="26" t="str">
        <f t="shared" si="25"/>
        <v/>
      </c>
      <c r="M147" s="32"/>
      <c r="N147" s="190"/>
      <c r="O147" s="190"/>
      <c r="P147" s="190"/>
      <c r="Q147" s="190"/>
      <c r="R147" s="23"/>
    </row>
    <row r="148" spans="1:22">
      <c r="A148" s="27">
        <f t="shared" ca="1" si="26"/>
        <v>45991</v>
      </c>
      <c r="B148" s="20"/>
      <c r="C148" s="21"/>
      <c r="D148" s="20"/>
      <c r="E148" s="21"/>
      <c r="F148" s="22"/>
      <c r="G148" s="22"/>
      <c r="H148" s="34" t="str">
        <f t="shared" si="21"/>
        <v/>
      </c>
      <c r="I148" s="34" t="str">
        <f t="shared" si="22"/>
        <v/>
      </c>
      <c r="J148" s="34" t="str">
        <f t="shared" si="23"/>
        <v/>
      </c>
      <c r="K148" s="34" t="str">
        <f t="shared" si="24"/>
        <v/>
      </c>
      <c r="L148" s="26" t="str">
        <f>IF(AND($B148="",$D148=""),"",($C148-$B148-$F148)+($E148-$D148-$G148))</f>
        <v/>
      </c>
      <c r="M148" s="32"/>
      <c r="N148" s="190"/>
      <c r="O148" s="190"/>
      <c r="P148" s="190"/>
      <c r="Q148" s="190"/>
      <c r="R148" s="23"/>
    </row>
    <row r="149" spans="1:22">
      <c r="A149" s="27">
        <f t="shared" ca="1" si="26"/>
        <v>45992</v>
      </c>
      <c r="B149" s="20"/>
      <c r="C149" s="21"/>
      <c r="D149" s="20"/>
      <c r="E149" s="21"/>
      <c r="F149" s="22"/>
      <c r="G149" s="22"/>
      <c r="H149" s="34" t="str">
        <f t="shared" si="21"/>
        <v/>
      </c>
      <c r="I149" s="34" t="str">
        <f t="shared" si="22"/>
        <v/>
      </c>
      <c r="J149" s="34" t="str">
        <f t="shared" si="23"/>
        <v/>
      </c>
      <c r="K149" s="34" t="str">
        <f t="shared" si="24"/>
        <v/>
      </c>
      <c r="L149" s="26" t="str">
        <f>IF(AND($B149="",$D149=""),"",($C149-$B149-$F149)+($E149-$D149-$G149))</f>
        <v/>
      </c>
      <c r="M149" s="32"/>
      <c r="N149" s="190"/>
      <c r="O149" s="190"/>
      <c r="P149" s="190"/>
      <c r="Q149" s="190"/>
      <c r="R149" s="23"/>
    </row>
    <row r="150" spans="1:22">
      <c r="A150" s="5" t="s">
        <v>11</v>
      </c>
      <c r="B150" s="191"/>
      <c r="C150" s="192"/>
      <c r="D150" s="191"/>
      <c r="E150" s="192"/>
      <c r="F150" s="26" t="str">
        <f>IF(SUM($F119:$F149)=0,"",SUM($F119:$F149))</f>
        <v/>
      </c>
      <c r="G150" s="26" t="str">
        <f>IF(SUM($G119:$G149)=0,"",SUM($G119:$G149))</f>
        <v/>
      </c>
      <c r="H150" s="26" t="str">
        <f>IF(SUM(H119:H149)=0,"",SUM(H119:H149))</f>
        <v/>
      </c>
      <c r="I150" s="26" t="str">
        <f>IF(SUM(I119:I149)=0,"",SUM(I119:I149))</f>
        <v/>
      </c>
      <c r="J150" s="26" t="str">
        <f t="shared" ref="J150:K150" si="27">IF(SUM(J119:J149)=0,"",SUM(J119:J149))</f>
        <v/>
      </c>
      <c r="K150" s="26" t="str">
        <f t="shared" si="27"/>
        <v/>
      </c>
      <c r="L150" s="26" t="str">
        <f>IF(SUM($L119:$L149)=0,"",SUM($L119:$L149))</f>
        <v/>
      </c>
      <c r="M150" s="33"/>
      <c r="N150" s="193"/>
      <c r="O150" s="193"/>
      <c r="P150" s="193"/>
      <c r="Q150" s="193"/>
      <c r="R150" s="6"/>
    </row>
    <row r="152" spans="1:22" ht="27" customHeight="1">
      <c r="A152" s="194" t="s">
        <v>22</v>
      </c>
      <c r="B152" s="189" t="s">
        <v>103</v>
      </c>
      <c r="C152" s="189"/>
      <c r="D152" s="189"/>
      <c r="E152" s="189"/>
      <c r="F152" s="189" t="s">
        <v>23</v>
      </c>
      <c r="G152" s="189"/>
      <c r="H152" s="189" t="s">
        <v>88</v>
      </c>
      <c r="I152" s="189"/>
      <c r="J152" s="189"/>
      <c r="K152" s="189"/>
      <c r="L152" s="189" t="s">
        <v>87</v>
      </c>
      <c r="M152" s="195" t="s">
        <v>96</v>
      </c>
      <c r="N152" s="194" t="s">
        <v>25</v>
      </c>
      <c r="O152" s="194"/>
      <c r="P152" s="194"/>
      <c r="Q152" s="194"/>
      <c r="R152" s="189" t="s">
        <v>100</v>
      </c>
    </row>
    <row r="153" spans="1:22" ht="14.25" customHeight="1">
      <c r="A153" s="194"/>
      <c r="B153" s="189" t="s">
        <v>82</v>
      </c>
      <c r="C153" s="189"/>
      <c r="D153" s="189" t="s">
        <v>84</v>
      </c>
      <c r="E153" s="189"/>
      <c r="F153" s="189"/>
      <c r="G153" s="189"/>
      <c r="H153" s="189" t="s">
        <v>90</v>
      </c>
      <c r="I153" s="189"/>
      <c r="J153" s="189" t="s">
        <v>89</v>
      </c>
      <c r="K153" s="189"/>
      <c r="L153" s="189"/>
      <c r="M153" s="196"/>
      <c r="N153" s="194"/>
      <c r="O153" s="194"/>
      <c r="P153" s="194"/>
      <c r="Q153" s="194"/>
      <c r="R153" s="189"/>
    </row>
    <row r="154" spans="1:22">
      <c r="A154" s="194"/>
      <c r="B154" s="43" t="s">
        <v>26</v>
      </c>
      <c r="C154" s="43" t="s">
        <v>27</v>
      </c>
      <c r="D154" s="43" t="s">
        <v>26</v>
      </c>
      <c r="E154" s="43" t="s">
        <v>27</v>
      </c>
      <c r="F154" s="44" t="s">
        <v>85</v>
      </c>
      <c r="G154" s="44" t="s">
        <v>86</v>
      </c>
      <c r="H154" s="44" t="s">
        <v>81</v>
      </c>
      <c r="I154" s="44" t="s">
        <v>83</v>
      </c>
      <c r="J154" s="44" t="s">
        <v>81</v>
      </c>
      <c r="K154" s="44" t="s">
        <v>95</v>
      </c>
      <c r="L154" s="189"/>
      <c r="M154" s="197"/>
      <c r="N154" s="194"/>
      <c r="O154" s="194"/>
      <c r="P154" s="194"/>
      <c r="Q154" s="194"/>
      <c r="R154" s="194"/>
    </row>
    <row r="155" spans="1:22">
      <c r="A155" s="27" cm="1">
        <f t="array" aca="1" ref="A155" ca="1">DATE("2025","8"+4,IFERROR(INDIRECT(T1),"1"))</f>
        <v>45992</v>
      </c>
      <c r="B155" s="20"/>
      <c r="C155" s="21"/>
      <c r="D155" s="20"/>
      <c r="E155" s="21"/>
      <c r="F155" s="22"/>
      <c r="G155" s="22"/>
      <c r="H155" s="34" t="str">
        <f>IF(OR(B155="",LEFT(M155,1)="✓"),"",C155-B155-F155)</f>
        <v/>
      </c>
      <c r="I155" s="34" t="str">
        <f>IF(OR(D155="",LEFT(M155,1)="✓"),"",E155-D155-G155)</f>
        <v/>
      </c>
      <c r="J155" s="34" t="str">
        <f>IF(AND(B155&lt;&gt;"",M155="✓所定"),C155-B155-F155,"")</f>
        <v/>
      </c>
      <c r="K155" s="34" t="str">
        <f>IF(AND(B155&lt;&gt;"",M155="✓法定"),C155-B155-F155,"")</f>
        <v/>
      </c>
      <c r="L155" s="26" t="str">
        <f t="shared" ref="L155:L185" si="28">IF(AND($B155="",$D155=""),"",($C155-$B155-$F155)+($E155-$D155-$G155))</f>
        <v/>
      </c>
      <c r="M155" s="32"/>
      <c r="N155" s="190"/>
      <c r="O155" s="190"/>
      <c r="P155" s="190"/>
      <c r="Q155" s="190"/>
      <c r="R155" s="23"/>
      <c r="V155" s="1" t="s">
        <v>171</v>
      </c>
    </row>
    <row r="156" spans="1:22">
      <c r="A156" s="27">
        <f ca="1">A155+1</f>
        <v>45993</v>
      </c>
      <c r="B156" s="20"/>
      <c r="C156" s="21"/>
      <c r="D156" s="20"/>
      <c r="E156" s="21"/>
      <c r="F156" s="22"/>
      <c r="G156" s="22"/>
      <c r="H156" s="34" t="str">
        <f t="shared" ref="H156:H185" si="29">IF(OR(B156="",LEFT(M156,1)="✓"),"",C156-B156-F156)</f>
        <v/>
      </c>
      <c r="I156" s="34" t="str">
        <f t="shared" ref="I156:I185" si="30">IF(OR(D156="",LEFT(M156,1)="✓"),"",E156-D156-G156)</f>
        <v/>
      </c>
      <c r="J156" s="34" t="str">
        <f t="shared" ref="J156:J185" si="31">IF(AND(B156&lt;&gt;"",M156="✓所定"),C156-B156-F156,"")</f>
        <v/>
      </c>
      <c r="K156" s="34" t="str">
        <f t="shared" ref="K156:K185" si="32">IF(AND(B156&lt;&gt;"",M156="✓法定"),C156-B156-F156,"")</f>
        <v/>
      </c>
      <c r="L156" s="26" t="str">
        <f t="shared" si="28"/>
        <v/>
      </c>
      <c r="M156" s="32"/>
      <c r="N156" s="190"/>
      <c r="O156" s="190"/>
      <c r="P156" s="190"/>
      <c r="Q156" s="190"/>
      <c r="R156" s="23"/>
      <c r="V156" s="1" t="s">
        <v>172</v>
      </c>
    </row>
    <row r="157" spans="1:22">
      <c r="A157" s="27">
        <f t="shared" ref="A157:A185" ca="1" si="33">A156+1</f>
        <v>45994</v>
      </c>
      <c r="B157" s="20"/>
      <c r="C157" s="21"/>
      <c r="D157" s="20"/>
      <c r="E157" s="21"/>
      <c r="F157" s="22"/>
      <c r="G157" s="22"/>
      <c r="H157" s="34" t="str">
        <f t="shared" si="29"/>
        <v/>
      </c>
      <c r="I157" s="34" t="str">
        <f t="shared" si="30"/>
        <v/>
      </c>
      <c r="J157" s="34" t="str">
        <f t="shared" si="31"/>
        <v/>
      </c>
      <c r="K157" s="34" t="str">
        <f t="shared" si="32"/>
        <v/>
      </c>
      <c r="L157" s="26" t="str">
        <f t="shared" si="28"/>
        <v/>
      </c>
      <c r="M157" s="32"/>
      <c r="N157" s="190"/>
      <c r="O157" s="190"/>
      <c r="P157" s="190"/>
      <c r="Q157" s="190"/>
      <c r="R157" s="23"/>
    </row>
    <row r="158" spans="1:22">
      <c r="A158" s="27">
        <f t="shared" ca="1" si="33"/>
        <v>45995</v>
      </c>
      <c r="B158" s="20"/>
      <c r="C158" s="21"/>
      <c r="D158" s="20"/>
      <c r="E158" s="21"/>
      <c r="F158" s="22"/>
      <c r="G158" s="22"/>
      <c r="H158" s="34" t="str">
        <f t="shared" si="29"/>
        <v/>
      </c>
      <c r="I158" s="34" t="str">
        <f t="shared" si="30"/>
        <v/>
      </c>
      <c r="J158" s="34" t="str">
        <f t="shared" si="31"/>
        <v/>
      </c>
      <c r="K158" s="34" t="str">
        <f t="shared" si="32"/>
        <v/>
      </c>
      <c r="L158" s="26" t="str">
        <f t="shared" si="28"/>
        <v/>
      </c>
      <c r="M158" s="32"/>
      <c r="N158" s="190"/>
      <c r="O158" s="190"/>
      <c r="P158" s="190"/>
      <c r="Q158" s="190"/>
      <c r="R158" s="23"/>
    </row>
    <row r="159" spans="1:22">
      <c r="A159" s="27">
        <f t="shared" ca="1" si="33"/>
        <v>45996</v>
      </c>
      <c r="B159" s="20"/>
      <c r="C159" s="21"/>
      <c r="D159" s="20"/>
      <c r="E159" s="21"/>
      <c r="F159" s="22"/>
      <c r="G159" s="22"/>
      <c r="H159" s="34" t="str">
        <f t="shared" si="29"/>
        <v/>
      </c>
      <c r="I159" s="34" t="str">
        <f t="shared" si="30"/>
        <v/>
      </c>
      <c r="J159" s="34" t="str">
        <f t="shared" si="31"/>
        <v/>
      </c>
      <c r="K159" s="34" t="str">
        <f t="shared" si="32"/>
        <v/>
      </c>
      <c r="L159" s="26" t="str">
        <f t="shared" si="28"/>
        <v/>
      </c>
      <c r="M159" s="32"/>
      <c r="N159" s="190"/>
      <c r="O159" s="190"/>
      <c r="P159" s="190"/>
      <c r="Q159" s="190"/>
      <c r="R159" s="23"/>
    </row>
    <row r="160" spans="1:22">
      <c r="A160" s="27">
        <f t="shared" ca="1" si="33"/>
        <v>45997</v>
      </c>
      <c r="B160" s="20"/>
      <c r="C160" s="21"/>
      <c r="D160" s="20"/>
      <c r="E160" s="21"/>
      <c r="F160" s="22"/>
      <c r="G160" s="22"/>
      <c r="H160" s="34" t="str">
        <f t="shared" si="29"/>
        <v/>
      </c>
      <c r="I160" s="34" t="str">
        <f t="shared" si="30"/>
        <v/>
      </c>
      <c r="J160" s="34" t="str">
        <f t="shared" si="31"/>
        <v/>
      </c>
      <c r="K160" s="34" t="str">
        <f t="shared" si="32"/>
        <v/>
      </c>
      <c r="L160" s="26" t="str">
        <f t="shared" si="28"/>
        <v/>
      </c>
      <c r="M160" s="32"/>
      <c r="N160" s="190"/>
      <c r="O160" s="190"/>
      <c r="P160" s="190"/>
      <c r="Q160" s="190"/>
      <c r="R160" s="23"/>
    </row>
    <row r="161" spans="1:18">
      <c r="A161" s="27">
        <f t="shared" ca="1" si="33"/>
        <v>45998</v>
      </c>
      <c r="B161" s="20"/>
      <c r="C161" s="21"/>
      <c r="D161" s="20"/>
      <c r="E161" s="21"/>
      <c r="F161" s="22"/>
      <c r="G161" s="22"/>
      <c r="H161" s="34" t="str">
        <f t="shared" si="29"/>
        <v/>
      </c>
      <c r="I161" s="34" t="str">
        <f t="shared" si="30"/>
        <v/>
      </c>
      <c r="J161" s="34" t="str">
        <f t="shared" si="31"/>
        <v/>
      </c>
      <c r="K161" s="34" t="str">
        <f t="shared" si="32"/>
        <v/>
      </c>
      <c r="L161" s="26" t="str">
        <f t="shared" si="28"/>
        <v/>
      </c>
      <c r="M161" s="32"/>
      <c r="N161" s="190"/>
      <c r="O161" s="190"/>
      <c r="P161" s="190"/>
      <c r="Q161" s="190"/>
      <c r="R161" s="23"/>
    </row>
    <row r="162" spans="1:18">
      <c r="A162" s="27">
        <f t="shared" ca="1" si="33"/>
        <v>45999</v>
      </c>
      <c r="B162" s="20"/>
      <c r="C162" s="21"/>
      <c r="D162" s="20"/>
      <c r="E162" s="21"/>
      <c r="F162" s="22"/>
      <c r="G162" s="22"/>
      <c r="H162" s="34" t="str">
        <f t="shared" si="29"/>
        <v/>
      </c>
      <c r="I162" s="34" t="str">
        <f t="shared" si="30"/>
        <v/>
      </c>
      <c r="J162" s="34" t="str">
        <f t="shared" si="31"/>
        <v/>
      </c>
      <c r="K162" s="34" t="str">
        <f t="shared" si="32"/>
        <v/>
      </c>
      <c r="L162" s="26" t="str">
        <f t="shared" si="28"/>
        <v/>
      </c>
      <c r="M162" s="32"/>
      <c r="N162" s="190"/>
      <c r="O162" s="190"/>
      <c r="P162" s="190"/>
      <c r="Q162" s="190"/>
      <c r="R162" s="23"/>
    </row>
    <row r="163" spans="1:18">
      <c r="A163" s="27">
        <f t="shared" ca="1" si="33"/>
        <v>46000</v>
      </c>
      <c r="B163" s="20"/>
      <c r="C163" s="21"/>
      <c r="D163" s="20"/>
      <c r="E163" s="21"/>
      <c r="F163" s="22"/>
      <c r="G163" s="22"/>
      <c r="H163" s="34" t="str">
        <f t="shared" si="29"/>
        <v/>
      </c>
      <c r="I163" s="34" t="str">
        <f t="shared" si="30"/>
        <v/>
      </c>
      <c r="J163" s="34" t="str">
        <f t="shared" si="31"/>
        <v/>
      </c>
      <c r="K163" s="34" t="str">
        <f t="shared" si="32"/>
        <v/>
      </c>
      <c r="L163" s="26" t="str">
        <f t="shared" si="28"/>
        <v/>
      </c>
      <c r="M163" s="32"/>
      <c r="N163" s="190"/>
      <c r="O163" s="190"/>
      <c r="P163" s="190"/>
      <c r="Q163" s="190"/>
      <c r="R163" s="23"/>
    </row>
    <row r="164" spans="1:18">
      <c r="A164" s="27">
        <f t="shared" ca="1" si="33"/>
        <v>46001</v>
      </c>
      <c r="B164" s="20"/>
      <c r="C164" s="21"/>
      <c r="D164" s="20"/>
      <c r="E164" s="21"/>
      <c r="F164" s="22"/>
      <c r="G164" s="22"/>
      <c r="H164" s="34" t="str">
        <f t="shared" si="29"/>
        <v/>
      </c>
      <c r="I164" s="34" t="str">
        <f t="shared" si="30"/>
        <v/>
      </c>
      <c r="J164" s="34" t="str">
        <f t="shared" si="31"/>
        <v/>
      </c>
      <c r="K164" s="34" t="str">
        <f t="shared" si="32"/>
        <v/>
      </c>
      <c r="L164" s="26" t="str">
        <f t="shared" si="28"/>
        <v/>
      </c>
      <c r="M164" s="32"/>
      <c r="N164" s="190"/>
      <c r="O164" s="190"/>
      <c r="P164" s="190"/>
      <c r="Q164" s="190"/>
      <c r="R164" s="23"/>
    </row>
    <row r="165" spans="1:18">
      <c r="A165" s="27">
        <f t="shared" ca="1" si="33"/>
        <v>46002</v>
      </c>
      <c r="B165" s="20"/>
      <c r="C165" s="21"/>
      <c r="D165" s="20"/>
      <c r="E165" s="21"/>
      <c r="F165" s="22"/>
      <c r="G165" s="22"/>
      <c r="H165" s="34" t="str">
        <f t="shared" si="29"/>
        <v/>
      </c>
      <c r="I165" s="34" t="str">
        <f t="shared" si="30"/>
        <v/>
      </c>
      <c r="J165" s="34" t="str">
        <f t="shared" si="31"/>
        <v/>
      </c>
      <c r="K165" s="34" t="str">
        <f t="shared" si="32"/>
        <v/>
      </c>
      <c r="L165" s="26" t="str">
        <f t="shared" si="28"/>
        <v/>
      </c>
      <c r="M165" s="32"/>
      <c r="N165" s="190"/>
      <c r="O165" s="190"/>
      <c r="P165" s="190"/>
      <c r="Q165" s="190"/>
      <c r="R165" s="23"/>
    </row>
    <row r="166" spans="1:18">
      <c r="A166" s="27">
        <f t="shared" ca="1" si="33"/>
        <v>46003</v>
      </c>
      <c r="B166" s="20"/>
      <c r="C166" s="21"/>
      <c r="D166" s="20"/>
      <c r="E166" s="21"/>
      <c r="F166" s="22"/>
      <c r="G166" s="22"/>
      <c r="H166" s="34" t="str">
        <f t="shared" si="29"/>
        <v/>
      </c>
      <c r="I166" s="34" t="str">
        <f t="shared" si="30"/>
        <v/>
      </c>
      <c r="J166" s="34" t="str">
        <f t="shared" si="31"/>
        <v/>
      </c>
      <c r="K166" s="34" t="str">
        <f t="shared" si="32"/>
        <v/>
      </c>
      <c r="L166" s="26" t="str">
        <f t="shared" si="28"/>
        <v/>
      </c>
      <c r="M166" s="32"/>
      <c r="N166" s="190"/>
      <c r="O166" s="190"/>
      <c r="P166" s="190"/>
      <c r="Q166" s="190"/>
      <c r="R166" s="23"/>
    </row>
    <row r="167" spans="1:18">
      <c r="A167" s="27">
        <f t="shared" ca="1" si="33"/>
        <v>46004</v>
      </c>
      <c r="B167" s="20"/>
      <c r="C167" s="21"/>
      <c r="D167" s="20"/>
      <c r="E167" s="21"/>
      <c r="F167" s="22"/>
      <c r="G167" s="22"/>
      <c r="H167" s="34" t="str">
        <f t="shared" si="29"/>
        <v/>
      </c>
      <c r="I167" s="34" t="str">
        <f t="shared" si="30"/>
        <v/>
      </c>
      <c r="J167" s="34" t="str">
        <f t="shared" si="31"/>
        <v/>
      </c>
      <c r="K167" s="34" t="str">
        <f t="shared" si="32"/>
        <v/>
      </c>
      <c r="L167" s="26" t="str">
        <f t="shared" si="28"/>
        <v/>
      </c>
      <c r="M167" s="32"/>
      <c r="N167" s="190"/>
      <c r="O167" s="190"/>
      <c r="P167" s="190"/>
      <c r="Q167" s="190"/>
      <c r="R167" s="23"/>
    </row>
    <row r="168" spans="1:18">
      <c r="A168" s="27">
        <f t="shared" ca="1" si="33"/>
        <v>46005</v>
      </c>
      <c r="B168" s="20"/>
      <c r="C168" s="21"/>
      <c r="D168" s="20"/>
      <c r="E168" s="21"/>
      <c r="F168" s="22"/>
      <c r="G168" s="22"/>
      <c r="H168" s="34" t="str">
        <f t="shared" si="29"/>
        <v/>
      </c>
      <c r="I168" s="34" t="str">
        <f t="shared" si="30"/>
        <v/>
      </c>
      <c r="J168" s="34" t="str">
        <f t="shared" si="31"/>
        <v/>
      </c>
      <c r="K168" s="34" t="str">
        <f t="shared" si="32"/>
        <v/>
      </c>
      <c r="L168" s="26" t="str">
        <f t="shared" si="28"/>
        <v/>
      </c>
      <c r="M168" s="32"/>
      <c r="N168" s="190"/>
      <c r="O168" s="190"/>
      <c r="P168" s="190"/>
      <c r="Q168" s="190"/>
      <c r="R168" s="23"/>
    </row>
    <row r="169" spans="1:18">
      <c r="A169" s="27">
        <f t="shared" ca="1" si="33"/>
        <v>46006</v>
      </c>
      <c r="B169" s="20"/>
      <c r="C169" s="21"/>
      <c r="D169" s="20"/>
      <c r="E169" s="21"/>
      <c r="F169" s="22"/>
      <c r="G169" s="22"/>
      <c r="H169" s="34" t="str">
        <f t="shared" si="29"/>
        <v/>
      </c>
      <c r="I169" s="34" t="str">
        <f t="shared" si="30"/>
        <v/>
      </c>
      <c r="J169" s="34" t="str">
        <f t="shared" si="31"/>
        <v/>
      </c>
      <c r="K169" s="34" t="str">
        <f t="shared" si="32"/>
        <v/>
      </c>
      <c r="L169" s="26" t="str">
        <f t="shared" si="28"/>
        <v/>
      </c>
      <c r="M169" s="32"/>
      <c r="N169" s="190"/>
      <c r="O169" s="190"/>
      <c r="P169" s="190"/>
      <c r="Q169" s="190"/>
      <c r="R169" s="23"/>
    </row>
    <row r="170" spans="1:18">
      <c r="A170" s="27">
        <f t="shared" ca="1" si="33"/>
        <v>46007</v>
      </c>
      <c r="B170" s="20"/>
      <c r="C170" s="21"/>
      <c r="D170" s="20"/>
      <c r="E170" s="21"/>
      <c r="F170" s="22"/>
      <c r="G170" s="22"/>
      <c r="H170" s="34" t="str">
        <f t="shared" si="29"/>
        <v/>
      </c>
      <c r="I170" s="34" t="str">
        <f t="shared" si="30"/>
        <v/>
      </c>
      <c r="J170" s="34" t="str">
        <f t="shared" si="31"/>
        <v/>
      </c>
      <c r="K170" s="34" t="str">
        <f t="shared" si="32"/>
        <v/>
      </c>
      <c r="L170" s="26" t="str">
        <f t="shared" si="28"/>
        <v/>
      </c>
      <c r="M170" s="32"/>
      <c r="N170" s="190"/>
      <c r="O170" s="190"/>
      <c r="P170" s="190"/>
      <c r="Q170" s="190"/>
      <c r="R170" s="23"/>
    </row>
    <row r="171" spans="1:18">
      <c r="A171" s="27">
        <f t="shared" ca="1" si="33"/>
        <v>46008</v>
      </c>
      <c r="B171" s="20"/>
      <c r="C171" s="21"/>
      <c r="D171" s="20"/>
      <c r="E171" s="21"/>
      <c r="F171" s="22"/>
      <c r="G171" s="22"/>
      <c r="H171" s="34" t="str">
        <f t="shared" si="29"/>
        <v/>
      </c>
      <c r="I171" s="34" t="str">
        <f t="shared" si="30"/>
        <v/>
      </c>
      <c r="J171" s="34" t="str">
        <f t="shared" si="31"/>
        <v/>
      </c>
      <c r="K171" s="34" t="str">
        <f t="shared" si="32"/>
        <v/>
      </c>
      <c r="L171" s="26" t="str">
        <f t="shared" si="28"/>
        <v/>
      </c>
      <c r="M171" s="32"/>
      <c r="N171" s="190"/>
      <c r="O171" s="190"/>
      <c r="P171" s="190"/>
      <c r="Q171" s="190"/>
      <c r="R171" s="23"/>
    </row>
    <row r="172" spans="1:18">
      <c r="A172" s="27">
        <f t="shared" ca="1" si="33"/>
        <v>46009</v>
      </c>
      <c r="B172" s="20"/>
      <c r="C172" s="21"/>
      <c r="D172" s="20"/>
      <c r="E172" s="21"/>
      <c r="F172" s="22"/>
      <c r="G172" s="22"/>
      <c r="H172" s="34" t="str">
        <f t="shared" si="29"/>
        <v/>
      </c>
      <c r="I172" s="34" t="str">
        <f t="shared" si="30"/>
        <v/>
      </c>
      <c r="J172" s="34" t="str">
        <f t="shared" si="31"/>
        <v/>
      </c>
      <c r="K172" s="34" t="str">
        <f t="shared" si="32"/>
        <v/>
      </c>
      <c r="L172" s="26" t="str">
        <f t="shared" si="28"/>
        <v/>
      </c>
      <c r="M172" s="32"/>
      <c r="N172" s="190"/>
      <c r="O172" s="190"/>
      <c r="P172" s="190"/>
      <c r="Q172" s="190"/>
      <c r="R172" s="23"/>
    </row>
    <row r="173" spans="1:18">
      <c r="A173" s="27">
        <f t="shared" ca="1" si="33"/>
        <v>46010</v>
      </c>
      <c r="B173" s="20"/>
      <c r="C173" s="21"/>
      <c r="D173" s="20"/>
      <c r="E173" s="21"/>
      <c r="F173" s="22"/>
      <c r="G173" s="22"/>
      <c r="H173" s="34" t="str">
        <f t="shared" si="29"/>
        <v/>
      </c>
      <c r="I173" s="34" t="str">
        <f t="shared" si="30"/>
        <v/>
      </c>
      <c r="J173" s="34" t="str">
        <f t="shared" si="31"/>
        <v/>
      </c>
      <c r="K173" s="34" t="str">
        <f t="shared" si="32"/>
        <v/>
      </c>
      <c r="L173" s="26" t="str">
        <f t="shared" si="28"/>
        <v/>
      </c>
      <c r="M173" s="32"/>
      <c r="N173" s="190"/>
      <c r="O173" s="190"/>
      <c r="P173" s="190"/>
      <c r="Q173" s="190"/>
      <c r="R173" s="23"/>
    </row>
    <row r="174" spans="1:18">
      <c r="A174" s="27">
        <f t="shared" ca="1" si="33"/>
        <v>46011</v>
      </c>
      <c r="B174" s="20"/>
      <c r="C174" s="21"/>
      <c r="D174" s="20"/>
      <c r="E174" s="21"/>
      <c r="F174" s="22"/>
      <c r="G174" s="22"/>
      <c r="H174" s="34" t="str">
        <f t="shared" si="29"/>
        <v/>
      </c>
      <c r="I174" s="34" t="str">
        <f t="shared" si="30"/>
        <v/>
      </c>
      <c r="J174" s="34" t="str">
        <f t="shared" si="31"/>
        <v/>
      </c>
      <c r="K174" s="34" t="str">
        <f t="shared" si="32"/>
        <v/>
      </c>
      <c r="L174" s="26" t="str">
        <f t="shared" si="28"/>
        <v/>
      </c>
      <c r="M174" s="32"/>
      <c r="N174" s="190"/>
      <c r="O174" s="190"/>
      <c r="P174" s="190"/>
      <c r="Q174" s="190"/>
      <c r="R174" s="23"/>
    </row>
    <row r="175" spans="1:18">
      <c r="A175" s="27">
        <f t="shared" ca="1" si="33"/>
        <v>46012</v>
      </c>
      <c r="B175" s="20"/>
      <c r="C175" s="21"/>
      <c r="D175" s="20"/>
      <c r="E175" s="21"/>
      <c r="F175" s="22"/>
      <c r="G175" s="22"/>
      <c r="H175" s="34" t="str">
        <f t="shared" si="29"/>
        <v/>
      </c>
      <c r="I175" s="34" t="str">
        <f t="shared" si="30"/>
        <v/>
      </c>
      <c r="J175" s="34" t="str">
        <f t="shared" si="31"/>
        <v/>
      </c>
      <c r="K175" s="34" t="str">
        <f t="shared" si="32"/>
        <v/>
      </c>
      <c r="L175" s="26" t="str">
        <f t="shared" si="28"/>
        <v/>
      </c>
      <c r="M175" s="32"/>
      <c r="N175" s="190"/>
      <c r="O175" s="190"/>
      <c r="P175" s="190"/>
      <c r="Q175" s="190"/>
      <c r="R175" s="23"/>
    </row>
    <row r="176" spans="1:18">
      <c r="A176" s="27">
        <f t="shared" ca="1" si="33"/>
        <v>46013</v>
      </c>
      <c r="B176" s="20"/>
      <c r="C176" s="21"/>
      <c r="D176" s="20"/>
      <c r="E176" s="21"/>
      <c r="F176" s="22"/>
      <c r="G176" s="22"/>
      <c r="H176" s="34" t="str">
        <f t="shared" si="29"/>
        <v/>
      </c>
      <c r="I176" s="34" t="str">
        <f t="shared" si="30"/>
        <v/>
      </c>
      <c r="J176" s="34" t="str">
        <f t="shared" si="31"/>
        <v/>
      </c>
      <c r="K176" s="34" t="str">
        <f t="shared" si="32"/>
        <v/>
      </c>
      <c r="L176" s="26" t="str">
        <f t="shared" si="28"/>
        <v/>
      </c>
      <c r="M176" s="32"/>
      <c r="N176" s="190"/>
      <c r="O176" s="190"/>
      <c r="P176" s="190"/>
      <c r="Q176" s="190"/>
      <c r="R176" s="23"/>
    </row>
    <row r="177" spans="1:22">
      <c r="A177" s="27">
        <f t="shared" ca="1" si="33"/>
        <v>46014</v>
      </c>
      <c r="B177" s="20"/>
      <c r="C177" s="21"/>
      <c r="D177" s="20"/>
      <c r="E177" s="21"/>
      <c r="F177" s="22"/>
      <c r="G177" s="22"/>
      <c r="H177" s="34" t="str">
        <f t="shared" si="29"/>
        <v/>
      </c>
      <c r="I177" s="34" t="str">
        <f t="shared" si="30"/>
        <v/>
      </c>
      <c r="J177" s="34" t="str">
        <f t="shared" si="31"/>
        <v/>
      </c>
      <c r="K177" s="34" t="str">
        <f t="shared" si="32"/>
        <v/>
      </c>
      <c r="L177" s="26" t="str">
        <f t="shared" si="28"/>
        <v/>
      </c>
      <c r="M177" s="32"/>
      <c r="N177" s="190"/>
      <c r="O177" s="190"/>
      <c r="P177" s="190"/>
      <c r="Q177" s="190"/>
      <c r="R177" s="23"/>
    </row>
    <row r="178" spans="1:22">
      <c r="A178" s="27">
        <f t="shared" ca="1" si="33"/>
        <v>46015</v>
      </c>
      <c r="B178" s="20"/>
      <c r="C178" s="21"/>
      <c r="D178" s="20"/>
      <c r="E178" s="21"/>
      <c r="F178" s="22"/>
      <c r="G178" s="22"/>
      <c r="H178" s="34" t="str">
        <f t="shared" si="29"/>
        <v/>
      </c>
      <c r="I178" s="34" t="str">
        <f t="shared" si="30"/>
        <v/>
      </c>
      <c r="J178" s="34" t="str">
        <f t="shared" si="31"/>
        <v/>
      </c>
      <c r="K178" s="34" t="str">
        <f t="shared" si="32"/>
        <v/>
      </c>
      <c r="L178" s="26" t="str">
        <f t="shared" si="28"/>
        <v/>
      </c>
      <c r="M178" s="32"/>
      <c r="N178" s="190"/>
      <c r="O178" s="190"/>
      <c r="P178" s="190"/>
      <c r="Q178" s="190"/>
      <c r="R178" s="23"/>
    </row>
    <row r="179" spans="1:22">
      <c r="A179" s="27">
        <f t="shared" ca="1" si="33"/>
        <v>46016</v>
      </c>
      <c r="B179" s="20"/>
      <c r="C179" s="21"/>
      <c r="D179" s="20"/>
      <c r="E179" s="21"/>
      <c r="F179" s="22"/>
      <c r="G179" s="22"/>
      <c r="H179" s="34" t="str">
        <f t="shared" si="29"/>
        <v/>
      </c>
      <c r="I179" s="34" t="str">
        <f t="shared" si="30"/>
        <v/>
      </c>
      <c r="J179" s="34" t="str">
        <f t="shared" si="31"/>
        <v/>
      </c>
      <c r="K179" s="34" t="str">
        <f t="shared" si="32"/>
        <v/>
      </c>
      <c r="L179" s="26" t="str">
        <f t="shared" si="28"/>
        <v/>
      </c>
      <c r="M179" s="32"/>
      <c r="N179" s="190"/>
      <c r="O179" s="190"/>
      <c r="P179" s="190"/>
      <c r="Q179" s="190"/>
      <c r="R179" s="23"/>
    </row>
    <row r="180" spans="1:22">
      <c r="A180" s="27">
        <f t="shared" ca="1" si="33"/>
        <v>46017</v>
      </c>
      <c r="B180" s="20"/>
      <c r="C180" s="21"/>
      <c r="D180" s="20"/>
      <c r="E180" s="21"/>
      <c r="F180" s="22"/>
      <c r="G180" s="22"/>
      <c r="H180" s="34" t="str">
        <f t="shared" si="29"/>
        <v/>
      </c>
      <c r="I180" s="34" t="str">
        <f t="shared" si="30"/>
        <v/>
      </c>
      <c r="J180" s="34" t="str">
        <f t="shared" si="31"/>
        <v/>
      </c>
      <c r="K180" s="34" t="str">
        <f t="shared" si="32"/>
        <v/>
      </c>
      <c r="L180" s="26" t="str">
        <f t="shared" si="28"/>
        <v/>
      </c>
      <c r="M180" s="32"/>
      <c r="N180" s="190"/>
      <c r="O180" s="190"/>
      <c r="P180" s="190"/>
      <c r="Q180" s="190"/>
      <c r="R180" s="23"/>
    </row>
    <row r="181" spans="1:22">
      <c r="A181" s="27">
        <f t="shared" ca="1" si="33"/>
        <v>46018</v>
      </c>
      <c r="B181" s="20"/>
      <c r="C181" s="21"/>
      <c r="D181" s="20"/>
      <c r="E181" s="21"/>
      <c r="F181" s="22"/>
      <c r="G181" s="22"/>
      <c r="H181" s="34" t="str">
        <f t="shared" si="29"/>
        <v/>
      </c>
      <c r="I181" s="34" t="str">
        <f t="shared" si="30"/>
        <v/>
      </c>
      <c r="J181" s="34" t="str">
        <f t="shared" si="31"/>
        <v/>
      </c>
      <c r="K181" s="34" t="str">
        <f t="shared" si="32"/>
        <v/>
      </c>
      <c r="L181" s="26" t="str">
        <f t="shared" si="28"/>
        <v/>
      </c>
      <c r="M181" s="32"/>
      <c r="N181" s="190"/>
      <c r="O181" s="190"/>
      <c r="P181" s="190"/>
      <c r="Q181" s="190"/>
      <c r="R181" s="23"/>
    </row>
    <row r="182" spans="1:22">
      <c r="A182" s="27">
        <f t="shared" ca="1" si="33"/>
        <v>46019</v>
      </c>
      <c r="B182" s="20"/>
      <c r="C182" s="21"/>
      <c r="D182" s="20"/>
      <c r="E182" s="21"/>
      <c r="F182" s="22"/>
      <c r="G182" s="22"/>
      <c r="H182" s="34" t="str">
        <f t="shared" si="29"/>
        <v/>
      </c>
      <c r="I182" s="34" t="str">
        <f t="shared" si="30"/>
        <v/>
      </c>
      <c r="J182" s="34" t="str">
        <f t="shared" si="31"/>
        <v/>
      </c>
      <c r="K182" s="34" t="str">
        <f t="shared" si="32"/>
        <v/>
      </c>
      <c r="L182" s="26" t="str">
        <f t="shared" si="28"/>
        <v/>
      </c>
      <c r="M182" s="32"/>
      <c r="N182" s="190"/>
      <c r="O182" s="190"/>
      <c r="P182" s="190"/>
      <c r="Q182" s="190"/>
      <c r="R182" s="23"/>
    </row>
    <row r="183" spans="1:22">
      <c r="A183" s="27">
        <f t="shared" ca="1" si="33"/>
        <v>46020</v>
      </c>
      <c r="B183" s="20"/>
      <c r="C183" s="21"/>
      <c r="D183" s="20"/>
      <c r="E183" s="21"/>
      <c r="F183" s="22"/>
      <c r="G183" s="22"/>
      <c r="H183" s="34" t="str">
        <f t="shared" si="29"/>
        <v/>
      </c>
      <c r="I183" s="34" t="str">
        <f t="shared" si="30"/>
        <v/>
      </c>
      <c r="J183" s="34" t="str">
        <f t="shared" si="31"/>
        <v/>
      </c>
      <c r="K183" s="34" t="str">
        <f t="shared" si="32"/>
        <v/>
      </c>
      <c r="L183" s="26" t="str">
        <f t="shared" si="28"/>
        <v/>
      </c>
      <c r="M183" s="32"/>
      <c r="N183" s="190"/>
      <c r="O183" s="190"/>
      <c r="P183" s="190"/>
      <c r="Q183" s="190"/>
      <c r="R183" s="23"/>
    </row>
    <row r="184" spans="1:22">
      <c r="A184" s="27">
        <f t="shared" ca="1" si="33"/>
        <v>46021</v>
      </c>
      <c r="B184" s="20"/>
      <c r="C184" s="21"/>
      <c r="D184" s="20"/>
      <c r="E184" s="21"/>
      <c r="F184" s="22"/>
      <c r="G184" s="22"/>
      <c r="H184" s="34" t="str">
        <f t="shared" si="29"/>
        <v/>
      </c>
      <c r="I184" s="34" t="str">
        <f t="shared" si="30"/>
        <v/>
      </c>
      <c r="J184" s="34" t="str">
        <f t="shared" si="31"/>
        <v/>
      </c>
      <c r="K184" s="34" t="str">
        <f t="shared" si="32"/>
        <v/>
      </c>
      <c r="L184" s="26" t="str">
        <f t="shared" si="28"/>
        <v/>
      </c>
      <c r="M184" s="32"/>
      <c r="N184" s="190"/>
      <c r="O184" s="190"/>
      <c r="P184" s="190"/>
      <c r="Q184" s="190"/>
      <c r="R184" s="23"/>
    </row>
    <row r="185" spans="1:22">
      <c r="A185" s="27">
        <f t="shared" ca="1" si="33"/>
        <v>46022</v>
      </c>
      <c r="B185" s="20"/>
      <c r="C185" s="21"/>
      <c r="D185" s="20"/>
      <c r="E185" s="21"/>
      <c r="F185" s="22"/>
      <c r="G185" s="22"/>
      <c r="H185" s="34" t="str">
        <f t="shared" si="29"/>
        <v/>
      </c>
      <c r="I185" s="34" t="str">
        <f t="shared" si="30"/>
        <v/>
      </c>
      <c r="J185" s="34" t="str">
        <f t="shared" si="31"/>
        <v/>
      </c>
      <c r="K185" s="34" t="str">
        <f t="shared" si="32"/>
        <v/>
      </c>
      <c r="L185" s="26" t="str">
        <f t="shared" si="28"/>
        <v/>
      </c>
      <c r="M185" s="32"/>
      <c r="N185" s="190"/>
      <c r="O185" s="190"/>
      <c r="P185" s="190"/>
      <c r="Q185" s="190"/>
      <c r="R185" s="23"/>
    </row>
    <row r="186" spans="1:22">
      <c r="A186" s="5" t="s">
        <v>11</v>
      </c>
      <c r="B186" s="191"/>
      <c r="C186" s="192"/>
      <c r="D186" s="191"/>
      <c r="E186" s="192"/>
      <c r="F186" s="26" t="str">
        <f>IF(SUM($F155:$F185)=0,"",SUM($F155:$F185))</f>
        <v/>
      </c>
      <c r="G186" s="26" t="str">
        <f>IF(SUM($G155:$G185)=0,"",SUM($G155:$G185))</f>
        <v/>
      </c>
      <c r="H186" s="26" t="str">
        <f>IF(SUM(H155:H185)=0,"",SUM(H155:H185))</f>
        <v/>
      </c>
      <c r="I186" s="26" t="str">
        <f>IF(SUM(I155:I185)=0,"",SUM(I155:I185))</f>
        <v/>
      </c>
      <c r="J186" s="26" t="str">
        <f t="shared" ref="J186:K186" si="34">IF(SUM(J155:J185)=0,"",SUM(J155:J185))</f>
        <v/>
      </c>
      <c r="K186" s="26" t="str">
        <f t="shared" si="34"/>
        <v/>
      </c>
      <c r="L186" s="26" t="str">
        <f>IF(SUM($L155:$L185)=0,"",SUM($L155:$L185))</f>
        <v/>
      </c>
      <c r="M186" s="33"/>
      <c r="N186" s="193"/>
      <c r="O186" s="193"/>
      <c r="P186" s="193"/>
      <c r="Q186" s="193"/>
      <c r="R186" s="6"/>
    </row>
    <row r="188" spans="1:22" ht="27" customHeight="1">
      <c r="A188" s="194" t="s">
        <v>22</v>
      </c>
      <c r="B188" s="189" t="s">
        <v>103</v>
      </c>
      <c r="C188" s="189"/>
      <c r="D188" s="189"/>
      <c r="E188" s="189"/>
      <c r="F188" s="189" t="s">
        <v>23</v>
      </c>
      <c r="G188" s="189"/>
      <c r="H188" s="189" t="s">
        <v>88</v>
      </c>
      <c r="I188" s="189"/>
      <c r="J188" s="189"/>
      <c r="K188" s="189"/>
      <c r="L188" s="189" t="s">
        <v>87</v>
      </c>
      <c r="M188" s="195" t="s">
        <v>96</v>
      </c>
      <c r="N188" s="194" t="s">
        <v>25</v>
      </c>
      <c r="O188" s="194"/>
      <c r="P188" s="194"/>
      <c r="Q188" s="194"/>
      <c r="R188" s="189" t="s">
        <v>100</v>
      </c>
    </row>
    <row r="189" spans="1:22" ht="14.25" customHeight="1">
      <c r="A189" s="194"/>
      <c r="B189" s="189" t="s">
        <v>82</v>
      </c>
      <c r="C189" s="189"/>
      <c r="D189" s="189" t="s">
        <v>84</v>
      </c>
      <c r="E189" s="189"/>
      <c r="F189" s="189"/>
      <c r="G189" s="189"/>
      <c r="H189" s="189" t="s">
        <v>90</v>
      </c>
      <c r="I189" s="189"/>
      <c r="J189" s="189" t="s">
        <v>89</v>
      </c>
      <c r="K189" s="189"/>
      <c r="L189" s="189"/>
      <c r="M189" s="196"/>
      <c r="N189" s="194"/>
      <c r="O189" s="194"/>
      <c r="P189" s="194"/>
      <c r="Q189" s="194"/>
      <c r="R189" s="189"/>
    </row>
    <row r="190" spans="1:22">
      <c r="A190" s="194"/>
      <c r="B190" s="43" t="s">
        <v>26</v>
      </c>
      <c r="C190" s="43" t="s">
        <v>27</v>
      </c>
      <c r="D190" s="43" t="s">
        <v>26</v>
      </c>
      <c r="E190" s="43" t="s">
        <v>27</v>
      </c>
      <c r="F190" s="44" t="s">
        <v>85</v>
      </c>
      <c r="G190" s="44" t="s">
        <v>86</v>
      </c>
      <c r="H190" s="44" t="s">
        <v>81</v>
      </c>
      <c r="I190" s="44" t="s">
        <v>83</v>
      </c>
      <c r="J190" s="44" t="s">
        <v>81</v>
      </c>
      <c r="K190" s="44" t="s">
        <v>95</v>
      </c>
      <c r="L190" s="189"/>
      <c r="M190" s="197"/>
      <c r="N190" s="194"/>
      <c r="O190" s="194"/>
      <c r="P190" s="194"/>
      <c r="Q190" s="194"/>
      <c r="R190" s="194"/>
    </row>
    <row r="191" spans="1:22">
      <c r="A191" s="27" cm="1">
        <f t="array" aca="1" ref="A191" ca="1">DATE("2025","8"+5,IFERROR(INDIRECT(T1),"1"))</f>
        <v>46023</v>
      </c>
      <c r="B191" s="20"/>
      <c r="C191" s="21"/>
      <c r="D191" s="20"/>
      <c r="E191" s="21"/>
      <c r="F191" s="22"/>
      <c r="G191" s="22"/>
      <c r="H191" s="34" t="str">
        <f>IF(OR(B191="",LEFT(M191,1)="✓"),"",C191-B191-F191)</f>
        <v/>
      </c>
      <c r="I191" s="34" t="str">
        <f>IF(OR(D191="",LEFT(M191,1)="✓"),"",E191-D191-G191)</f>
        <v/>
      </c>
      <c r="J191" s="34" t="str">
        <f>IF(AND(B191&lt;&gt;"",M191="✓所定"),C191-B191-F191,"")</f>
        <v/>
      </c>
      <c r="K191" s="34" t="str">
        <f>IF(AND(B191&lt;&gt;"",M191="✓法定"),C191-B191-F191,"")</f>
        <v/>
      </c>
      <c r="L191" s="26" t="str">
        <f>IF(AND($B191="",$D191=""),"",($C191-$B191-$F191)+($E191-$D191-$G191))</f>
        <v/>
      </c>
      <c r="M191" s="32"/>
      <c r="N191" s="190"/>
      <c r="O191" s="190"/>
      <c r="P191" s="190"/>
      <c r="Q191" s="190"/>
      <c r="R191" s="23"/>
      <c r="V191" s="1" t="s">
        <v>171</v>
      </c>
    </row>
    <row r="192" spans="1:22">
      <c r="A192" s="27">
        <f ca="1">A191+1</f>
        <v>46024</v>
      </c>
      <c r="B192" s="20"/>
      <c r="C192" s="21"/>
      <c r="D192" s="20"/>
      <c r="E192" s="21"/>
      <c r="F192" s="22"/>
      <c r="G192" s="22"/>
      <c r="H192" s="34" t="str">
        <f t="shared" ref="H192:H221" si="35">IF(OR(B192="",LEFT(M192,1)="✓"),"",C192-B192-F192)</f>
        <v/>
      </c>
      <c r="I192" s="34" t="str">
        <f t="shared" ref="I192:I221" si="36">IF(OR(D192="",LEFT(M192,1)="✓"),"",E192-D192-G192)</f>
        <v/>
      </c>
      <c r="J192" s="34" t="str">
        <f t="shared" ref="J192:J221" si="37">IF(AND(B192&lt;&gt;"",M192="✓所定"),C192-B192-F192,"")</f>
        <v/>
      </c>
      <c r="K192" s="34" t="str">
        <f t="shared" ref="K192:K221" si="38">IF(AND(B192&lt;&gt;"",M192="✓法定"),C192-B192-F192,"")</f>
        <v/>
      </c>
      <c r="L192" s="26" t="str">
        <f t="shared" ref="L192:L221" si="39">IF(AND($B192="",$D192=""),"",($C192-$B192-$F192)+($E192-$D192-$G192))</f>
        <v/>
      </c>
      <c r="M192" s="32"/>
      <c r="N192" s="190"/>
      <c r="O192" s="190"/>
      <c r="P192" s="190"/>
      <c r="Q192" s="190"/>
      <c r="R192" s="23"/>
      <c r="V192" s="1" t="s">
        <v>172</v>
      </c>
    </row>
    <row r="193" spans="1:18">
      <c r="A193" s="27">
        <f t="shared" ref="A193:A221" ca="1" si="40">A192+1</f>
        <v>46025</v>
      </c>
      <c r="B193" s="20"/>
      <c r="C193" s="21"/>
      <c r="D193" s="20"/>
      <c r="E193" s="21"/>
      <c r="F193" s="22"/>
      <c r="G193" s="22"/>
      <c r="H193" s="34" t="str">
        <f t="shared" si="35"/>
        <v/>
      </c>
      <c r="I193" s="34" t="str">
        <f t="shared" si="36"/>
        <v/>
      </c>
      <c r="J193" s="34" t="str">
        <f t="shared" si="37"/>
        <v/>
      </c>
      <c r="K193" s="34" t="str">
        <f t="shared" si="38"/>
        <v/>
      </c>
      <c r="L193" s="26" t="str">
        <f t="shared" si="39"/>
        <v/>
      </c>
      <c r="M193" s="32"/>
      <c r="N193" s="190"/>
      <c r="O193" s="190"/>
      <c r="P193" s="190"/>
      <c r="Q193" s="190"/>
      <c r="R193" s="23"/>
    </row>
    <row r="194" spans="1:18">
      <c r="A194" s="27">
        <f t="shared" ca="1" si="40"/>
        <v>46026</v>
      </c>
      <c r="B194" s="20"/>
      <c r="C194" s="21"/>
      <c r="D194" s="20"/>
      <c r="E194" s="21"/>
      <c r="F194" s="22"/>
      <c r="G194" s="22"/>
      <c r="H194" s="34" t="str">
        <f t="shared" si="35"/>
        <v/>
      </c>
      <c r="I194" s="34" t="str">
        <f t="shared" si="36"/>
        <v/>
      </c>
      <c r="J194" s="34" t="str">
        <f t="shared" si="37"/>
        <v/>
      </c>
      <c r="K194" s="34" t="str">
        <f t="shared" si="38"/>
        <v/>
      </c>
      <c r="L194" s="26" t="str">
        <f t="shared" si="39"/>
        <v/>
      </c>
      <c r="M194" s="32"/>
      <c r="N194" s="190"/>
      <c r="O194" s="190"/>
      <c r="P194" s="190"/>
      <c r="Q194" s="190"/>
      <c r="R194" s="23"/>
    </row>
    <row r="195" spans="1:18">
      <c r="A195" s="27">
        <f t="shared" ca="1" si="40"/>
        <v>46027</v>
      </c>
      <c r="B195" s="20"/>
      <c r="C195" s="21"/>
      <c r="D195" s="20"/>
      <c r="E195" s="21"/>
      <c r="F195" s="22"/>
      <c r="G195" s="22"/>
      <c r="H195" s="34" t="str">
        <f t="shared" si="35"/>
        <v/>
      </c>
      <c r="I195" s="34" t="str">
        <f t="shared" si="36"/>
        <v/>
      </c>
      <c r="J195" s="34" t="str">
        <f t="shared" si="37"/>
        <v/>
      </c>
      <c r="K195" s="34" t="str">
        <f t="shared" si="38"/>
        <v/>
      </c>
      <c r="L195" s="26" t="str">
        <f t="shared" si="39"/>
        <v/>
      </c>
      <c r="M195" s="32"/>
      <c r="N195" s="190"/>
      <c r="O195" s="190"/>
      <c r="P195" s="190"/>
      <c r="Q195" s="190"/>
      <c r="R195" s="23"/>
    </row>
    <row r="196" spans="1:18">
      <c r="A196" s="27">
        <f t="shared" ca="1" si="40"/>
        <v>46028</v>
      </c>
      <c r="B196" s="20"/>
      <c r="C196" s="21"/>
      <c r="D196" s="20"/>
      <c r="E196" s="21"/>
      <c r="F196" s="22"/>
      <c r="G196" s="22"/>
      <c r="H196" s="34" t="str">
        <f t="shared" si="35"/>
        <v/>
      </c>
      <c r="I196" s="34" t="str">
        <f t="shared" si="36"/>
        <v/>
      </c>
      <c r="J196" s="34" t="str">
        <f t="shared" si="37"/>
        <v/>
      </c>
      <c r="K196" s="34" t="str">
        <f t="shared" si="38"/>
        <v/>
      </c>
      <c r="L196" s="26" t="str">
        <f t="shared" si="39"/>
        <v/>
      </c>
      <c r="M196" s="32"/>
      <c r="N196" s="190"/>
      <c r="O196" s="190"/>
      <c r="P196" s="190"/>
      <c r="Q196" s="190"/>
      <c r="R196" s="23"/>
    </row>
    <row r="197" spans="1:18">
      <c r="A197" s="27">
        <f t="shared" ca="1" si="40"/>
        <v>46029</v>
      </c>
      <c r="B197" s="20"/>
      <c r="C197" s="21"/>
      <c r="D197" s="20"/>
      <c r="E197" s="21"/>
      <c r="F197" s="22"/>
      <c r="G197" s="22"/>
      <c r="H197" s="34" t="str">
        <f t="shared" si="35"/>
        <v/>
      </c>
      <c r="I197" s="34" t="str">
        <f t="shared" si="36"/>
        <v/>
      </c>
      <c r="J197" s="34" t="str">
        <f t="shared" si="37"/>
        <v/>
      </c>
      <c r="K197" s="34" t="str">
        <f t="shared" si="38"/>
        <v/>
      </c>
      <c r="L197" s="26" t="str">
        <f t="shared" si="39"/>
        <v/>
      </c>
      <c r="M197" s="32"/>
      <c r="N197" s="190"/>
      <c r="O197" s="190"/>
      <c r="P197" s="190"/>
      <c r="Q197" s="190"/>
      <c r="R197" s="23"/>
    </row>
    <row r="198" spans="1:18">
      <c r="A198" s="27">
        <f t="shared" ca="1" si="40"/>
        <v>46030</v>
      </c>
      <c r="B198" s="20"/>
      <c r="C198" s="21"/>
      <c r="D198" s="20"/>
      <c r="E198" s="21"/>
      <c r="F198" s="22"/>
      <c r="G198" s="22"/>
      <c r="H198" s="34" t="str">
        <f t="shared" si="35"/>
        <v/>
      </c>
      <c r="I198" s="34" t="str">
        <f t="shared" si="36"/>
        <v/>
      </c>
      <c r="J198" s="34" t="str">
        <f t="shared" si="37"/>
        <v/>
      </c>
      <c r="K198" s="34" t="str">
        <f t="shared" si="38"/>
        <v/>
      </c>
      <c r="L198" s="26" t="str">
        <f t="shared" si="39"/>
        <v/>
      </c>
      <c r="M198" s="32"/>
      <c r="N198" s="190"/>
      <c r="O198" s="190"/>
      <c r="P198" s="190"/>
      <c r="Q198" s="190"/>
      <c r="R198" s="23"/>
    </row>
    <row r="199" spans="1:18">
      <c r="A199" s="27">
        <f t="shared" ca="1" si="40"/>
        <v>46031</v>
      </c>
      <c r="B199" s="20"/>
      <c r="C199" s="21"/>
      <c r="D199" s="20"/>
      <c r="E199" s="21"/>
      <c r="F199" s="22"/>
      <c r="G199" s="22"/>
      <c r="H199" s="34" t="str">
        <f t="shared" si="35"/>
        <v/>
      </c>
      <c r="I199" s="34" t="str">
        <f t="shared" si="36"/>
        <v/>
      </c>
      <c r="J199" s="34" t="str">
        <f t="shared" si="37"/>
        <v/>
      </c>
      <c r="K199" s="34" t="str">
        <f t="shared" si="38"/>
        <v/>
      </c>
      <c r="L199" s="26" t="str">
        <f t="shared" si="39"/>
        <v/>
      </c>
      <c r="M199" s="32"/>
      <c r="N199" s="190"/>
      <c r="O199" s="190"/>
      <c r="P199" s="190"/>
      <c r="Q199" s="190"/>
      <c r="R199" s="23"/>
    </row>
    <row r="200" spans="1:18">
      <c r="A200" s="27">
        <f t="shared" ca="1" si="40"/>
        <v>46032</v>
      </c>
      <c r="B200" s="20"/>
      <c r="C200" s="21"/>
      <c r="D200" s="20"/>
      <c r="E200" s="21"/>
      <c r="F200" s="22"/>
      <c r="G200" s="22"/>
      <c r="H200" s="34" t="str">
        <f t="shared" si="35"/>
        <v/>
      </c>
      <c r="I200" s="34" t="str">
        <f t="shared" si="36"/>
        <v/>
      </c>
      <c r="J200" s="34" t="str">
        <f t="shared" si="37"/>
        <v/>
      </c>
      <c r="K200" s="34" t="str">
        <f t="shared" si="38"/>
        <v/>
      </c>
      <c r="L200" s="26" t="str">
        <f t="shared" si="39"/>
        <v/>
      </c>
      <c r="M200" s="32"/>
      <c r="N200" s="190"/>
      <c r="O200" s="190"/>
      <c r="P200" s="190"/>
      <c r="Q200" s="190"/>
      <c r="R200" s="23"/>
    </row>
    <row r="201" spans="1:18">
      <c r="A201" s="27">
        <f t="shared" ca="1" si="40"/>
        <v>46033</v>
      </c>
      <c r="B201" s="20"/>
      <c r="C201" s="21"/>
      <c r="D201" s="20"/>
      <c r="E201" s="21"/>
      <c r="F201" s="22"/>
      <c r="G201" s="22"/>
      <c r="H201" s="34" t="str">
        <f t="shared" si="35"/>
        <v/>
      </c>
      <c r="I201" s="34" t="str">
        <f t="shared" si="36"/>
        <v/>
      </c>
      <c r="J201" s="34" t="str">
        <f t="shared" si="37"/>
        <v/>
      </c>
      <c r="K201" s="34" t="str">
        <f t="shared" si="38"/>
        <v/>
      </c>
      <c r="L201" s="26" t="str">
        <f t="shared" si="39"/>
        <v/>
      </c>
      <c r="M201" s="32"/>
      <c r="N201" s="190"/>
      <c r="O201" s="190"/>
      <c r="P201" s="190"/>
      <c r="Q201" s="190"/>
      <c r="R201" s="23"/>
    </row>
    <row r="202" spans="1:18">
      <c r="A202" s="27">
        <f t="shared" ca="1" si="40"/>
        <v>46034</v>
      </c>
      <c r="B202" s="20"/>
      <c r="C202" s="21"/>
      <c r="D202" s="20"/>
      <c r="E202" s="21"/>
      <c r="F202" s="22"/>
      <c r="G202" s="22"/>
      <c r="H202" s="34" t="str">
        <f t="shared" si="35"/>
        <v/>
      </c>
      <c r="I202" s="34" t="str">
        <f t="shared" si="36"/>
        <v/>
      </c>
      <c r="J202" s="34" t="str">
        <f t="shared" si="37"/>
        <v/>
      </c>
      <c r="K202" s="34" t="str">
        <f t="shared" si="38"/>
        <v/>
      </c>
      <c r="L202" s="26" t="str">
        <f t="shared" si="39"/>
        <v/>
      </c>
      <c r="M202" s="32"/>
      <c r="N202" s="190"/>
      <c r="O202" s="190"/>
      <c r="P202" s="190"/>
      <c r="Q202" s="190"/>
      <c r="R202" s="23"/>
    </row>
    <row r="203" spans="1:18">
      <c r="A203" s="27">
        <f t="shared" ca="1" si="40"/>
        <v>46035</v>
      </c>
      <c r="B203" s="20"/>
      <c r="C203" s="21"/>
      <c r="D203" s="20"/>
      <c r="E203" s="21"/>
      <c r="F203" s="22"/>
      <c r="G203" s="22"/>
      <c r="H203" s="34" t="str">
        <f t="shared" si="35"/>
        <v/>
      </c>
      <c r="I203" s="34" t="str">
        <f t="shared" si="36"/>
        <v/>
      </c>
      <c r="J203" s="34" t="str">
        <f t="shared" si="37"/>
        <v/>
      </c>
      <c r="K203" s="34" t="str">
        <f t="shared" si="38"/>
        <v/>
      </c>
      <c r="L203" s="26" t="str">
        <f t="shared" si="39"/>
        <v/>
      </c>
      <c r="M203" s="32"/>
      <c r="N203" s="190"/>
      <c r="O203" s="190"/>
      <c r="P203" s="190"/>
      <c r="Q203" s="190"/>
      <c r="R203" s="23"/>
    </row>
    <row r="204" spans="1:18">
      <c r="A204" s="27">
        <f t="shared" ca="1" si="40"/>
        <v>46036</v>
      </c>
      <c r="B204" s="20"/>
      <c r="C204" s="21"/>
      <c r="D204" s="20"/>
      <c r="E204" s="21"/>
      <c r="F204" s="22"/>
      <c r="G204" s="22"/>
      <c r="H204" s="34" t="str">
        <f t="shared" si="35"/>
        <v/>
      </c>
      <c r="I204" s="34" t="str">
        <f t="shared" si="36"/>
        <v/>
      </c>
      <c r="J204" s="34" t="str">
        <f t="shared" si="37"/>
        <v/>
      </c>
      <c r="K204" s="34" t="str">
        <f t="shared" si="38"/>
        <v/>
      </c>
      <c r="L204" s="26" t="str">
        <f t="shared" si="39"/>
        <v/>
      </c>
      <c r="M204" s="32"/>
      <c r="N204" s="190"/>
      <c r="O204" s="190"/>
      <c r="P204" s="190"/>
      <c r="Q204" s="190"/>
      <c r="R204" s="23"/>
    </row>
    <row r="205" spans="1:18">
      <c r="A205" s="27">
        <f t="shared" ca="1" si="40"/>
        <v>46037</v>
      </c>
      <c r="B205" s="20"/>
      <c r="C205" s="21"/>
      <c r="D205" s="20"/>
      <c r="E205" s="21"/>
      <c r="F205" s="22"/>
      <c r="G205" s="22"/>
      <c r="H205" s="34" t="str">
        <f t="shared" si="35"/>
        <v/>
      </c>
      <c r="I205" s="34" t="str">
        <f t="shared" si="36"/>
        <v/>
      </c>
      <c r="J205" s="34" t="str">
        <f t="shared" si="37"/>
        <v/>
      </c>
      <c r="K205" s="34" t="str">
        <f t="shared" si="38"/>
        <v/>
      </c>
      <c r="L205" s="26" t="str">
        <f t="shared" si="39"/>
        <v/>
      </c>
      <c r="M205" s="32"/>
      <c r="N205" s="190"/>
      <c r="O205" s="190"/>
      <c r="P205" s="190"/>
      <c r="Q205" s="190"/>
      <c r="R205" s="23"/>
    </row>
    <row r="206" spans="1:18">
      <c r="A206" s="27">
        <f t="shared" ca="1" si="40"/>
        <v>46038</v>
      </c>
      <c r="B206" s="20"/>
      <c r="C206" s="21"/>
      <c r="D206" s="20"/>
      <c r="E206" s="21"/>
      <c r="F206" s="22"/>
      <c r="G206" s="22"/>
      <c r="H206" s="34" t="str">
        <f t="shared" si="35"/>
        <v/>
      </c>
      <c r="I206" s="34" t="str">
        <f t="shared" si="36"/>
        <v/>
      </c>
      <c r="J206" s="34" t="str">
        <f t="shared" si="37"/>
        <v/>
      </c>
      <c r="K206" s="34" t="str">
        <f t="shared" si="38"/>
        <v/>
      </c>
      <c r="L206" s="26" t="str">
        <f t="shared" si="39"/>
        <v/>
      </c>
      <c r="M206" s="32"/>
      <c r="N206" s="190"/>
      <c r="O206" s="190"/>
      <c r="P206" s="190"/>
      <c r="Q206" s="190"/>
      <c r="R206" s="23"/>
    </row>
    <row r="207" spans="1:18">
      <c r="A207" s="27">
        <f t="shared" ca="1" si="40"/>
        <v>46039</v>
      </c>
      <c r="B207" s="20"/>
      <c r="C207" s="21"/>
      <c r="D207" s="20"/>
      <c r="E207" s="21"/>
      <c r="F207" s="22"/>
      <c r="G207" s="22"/>
      <c r="H207" s="34" t="str">
        <f t="shared" si="35"/>
        <v/>
      </c>
      <c r="I207" s="34" t="str">
        <f t="shared" si="36"/>
        <v/>
      </c>
      <c r="J207" s="34" t="str">
        <f t="shared" si="37"/>
        <v/>
      </c>
      <c r="K207" s="34" t="str">
        <f t="shared" si="38"/>
        <v/>
      </c>
      <c r="L207" s="26" t="str">
        <f t="shared" si="39"/>
        <v/>
      </c>
      <c r="M207" s="32"/>
      <c r="N207" s="190"/>
      <c r="O207" s="190"/>
      <c r="P207" s="190"/>
      <c r="Q207" s="190"/>
      <c r="R207" s="23"/>
    </row>
    <row r="208" spans="1:18">
      <c r="A208" s="27">
        <f t="shared" ca="1" si="40"/>
        <v>46040</v>
      </c>
      <c r="B208" s="20"/>
      <c r="C208" s="21"/>
      <c r="D208" s="20"/>
      <c r="E208" s="21"/>
      <c r="F208" s="22"/>
      <c r="G208" s="22"/>
      <c r="H208" s="34" t="str">
        <f t="shared" si="35"/>
        <v/>
      </c>
      <c r="I208" s="34" t="str">
        <f t="shared" si="36"/>
        <v/>
      </c>
      <c r="J208" s="34" t="str">
        <f t="shared" si="37"/>
        <v/>
      </c>
      <c r="K208" s="34" t="str">
        <f t="shared" si="38"/>
        <v/>
      </c>
      <c r="L208" s="26" t="str">
        <f t="shared" si="39"/>
        <v/>
      </c>
      <c r="M208" s="32"/>
      <c r="N208" s="190"/>
      <c r="O208" s="190"/>
      <c r="P208" s="190"/>
      <c r="Q208" s="190"/>
      <c r="R208" s="23"/>
    </row>
    <row r="209" spans="1:18">
      <c r="A209" s="27">
        <f t="shared" ca="1" si="40"/>
        <v>46041</v>
      </c>
      <c r="B209" s="20"/>
      <c r="C209" s="21"/>
      <c r="D209" s="20"/>
      <c r="E209" s="21"/>
      <c r="F209" s="22"/>
      <c r="G209" s="22"/>
      <c r="H209" s="34" t="str">
        <f t="shared" si="35"/>
        <v/>
      </c>
      <c r="I209" s="34" t="str">
        <f t="shared" si="36"/>
        <v/>
      </c>
      <c r="J209" s="34" t="str">
        <f t="shared" si="37"/>
        <v/>
      </c>
      <c r="K209" s="34" t="str">
        <f t="shared" si="38"/>
        <v/>
      </c>
      <c r="L209" s="26" t="str">
        <f t="shared" si="39"/>
        <v/>
      </c>
      <c r="M209" s="32"/>
      <c r="N209" s="190"/>
      <c r="O209" s="190"/>
      <c r="P209" s="190"/>
      <c r="Q209" s="190"/>
      <c r="R209" s="23"/>
    </row>
    <row r="210" spans="1:18">
      <c r="A210" s="27">
        <f t="shared" ca="1" si="40"/>
        <v>46042</v>
      </c>
      <c r="B210" s="20"/>
      <c r="C210" s="21"/>
      <c r="D210" s="20"/>
      <c r="E210" s="21"/>
      <c r="F210" s="22"/>
      <c r="G210" s="22"/>
      <c r="H210" s="34" t="str">
        <f t="shared" si="35"/>
        <v/>
      </c>
      <c r="I210" s="34" t="str">
        <f t="shared" si="36"/>
        <v/>
      </c>
      <c r="J210" s="34" t="str">
        <f t="shared" si="37"/>
        <v/>
      </c>
      <c r="K210" s="34" t="str">
        <f t="shared" si="38"/>
        <v/>
      </c>
      <c r="L210" s="26" t="str">
        <f t="shared" si="39"/>
        <v/>
      </c>
      <c r="M210" s="32"/>
      <c r="N210" s="190"/>
      <c r="O210" s="190"/>
      <c r="P210" s="190"/>
      <c r="Q210" s="190"/>
      <c r="R210" s="23"/>
    </row>
    <row r="211" spans="1:18">
      <c r="A211" s="27">
        <f t="shared" ca="1" si="40"/>
        <v>46043</v>
      </c>
      <c r="B211" s="20"/>
      <c r="C211" s="21"/>
      <c r="D211" s="20"/>
      <c r="E211" s="21"/>
      <c r="F211" s="22"/>
      <c r="G211" s="22"/>
      <c r="H211" s="34" t="str">
        <f t="shared" si="35"/>
        <v/>
      </c>
      <c r="I211" s="34" t="str">
        <f t="shared" si="36"/>
        <v/>
      </c>
      <c r="J211" s="34" t="str">
        <f t="shared" si="37"/>
        <v/>
      </c>
      <c r="K211" s="34" t="str">
        <f t="shared" si="38"/>
        <v/>
      </c>
      <c r="L211" s="26" t="str">
        <f t="shared" si="39"/>
        <v/>
      </c>
      <c r="M211" s="32"/>
      <c r="N211" s="190"/>
      <c r="O211" s="190"/>
      <c r="P211" s="190"/>
      <c r="Q211" s="190"/>
      <c r="R211" s="23"/>
    </row>
    <row r="212" spans="1:18">
      <c r="A212" s="27">
        <f t="shared" ca="1" si="40"/>
        <v>46044</v>
      </c>
      <c r="B212" s="20"/>
      <c r="C212" s="21"/>
      <c r="D212" s="20"/>
      <c r="E212" s="21"/>
      <c r="F212" s="22"/>
      <c r="G212" s="22"/>
      <c r="H212" s="34" t="str">
        <f t="shared" si="35"/>
        <v/>
      </c>
      <c r="I212" s="34" t="str">
        <f t="shared" si="36"/>
        <v/>
      </c>
      <c r="J212" s="34" t="str">
        <f t="shared" si="37"/>
        <v/>
      </c>
      <c r="K212" s="34" t="str">
        <f t="shared" si="38"/>
        <v/>
      </c>
      <c r="L212" s="26" t="str">
        <f t="shared" si="39"/>
        <v/>
      </c>
      <c r="M212" s="32"/>
      <c r="N212" s="190"/>
      <c r="O212" s="190"/>
      <c r="P212" s="190"/>
      <c r="Q212" s="190"/>
      <c r="R212" s="23"/>
    </row>
    <row r="213" spans="1:18">
      <c r="A213" s="27">
        <f t="shared" ca="1" si="40"/>
        <v>46045</v>
      </c>
      <c r="B213" s="20"/>
      <c r="C213" s="21"/>
      <c r="D213" s="20"/>
      <c r="E213" s="21"/>
      <c r="F213" s="22"/>
      <c r="G213" s="22"/>
      <c r="H213" s="34" t="str">
        <f t="shared" si="35"/>
        <v/>
      </c>
      <c r="I213" s="34" t="str">
        <f t="shared" si="36"/>
        <v/>
      </c>
      <c r="J213" s="34" t="str">
        <f t="shared" si="37"/>
        <v/>
      </c>
      <c r="K213" s="34" t="str">
        <f t="shared" si="38"/>
        <v/>
      </c>
      <c r="L213" s="26" t="str">
        <f t="shared" si="39"/>
        <v/>
      </c>
      <c r="M213" s="32"/>
      <c r="N213" s="190"/>
      <c r="O213" s="190"/>
      <c r="P213" s="190"/>
      <c r="Q213" s="190"/>
      <c r="R213" s="23"/>
    </row>
    <row r="214" spans="1:18">
      <c r="A214" s="27">
        <f t="shared" ca="1" si="40"/>
        <v>46046</v>
      </c>
      <c r="B214" s="20"/>
      <c r="C214" s="21"/>
      <c r="D214" s="20"/>
      <c r="E214" s="21"/>
      <c r="F214" s="22"/>
      <c r="G214" s="22"/>
      <c r="H214" s="34" t="str">
        <f t="shared" si="35"/>
        <v/>
      </c>
      <c r="I214" s="34" t="str">
        <f t="shared" si="36"/>
        <v/>
      </c>
      <c r="J214" s="34" t="str">
        <f t="shared" si="37"/>
        <v/>
      </c>
      <c r="K214" s="34" t="str">
        <f t="shared" si="38"/>
        <v/>
      </c>
      <c r="L214" s="26" t="str">
        <f t="shared" si="39"/>
        <v/>
      </c>
      <c r="M214" s="32"/>
      <c r="N214" s="190"/>
      <c r="O214" s="190"/>
      <c r="P214" s="190"/>
      <c r="Q214" s="190"/>
      <c r="R214" s="23"/>
    </row>
    <row r="215" spans="1:18">
      <c r="A215" s="27">
        <f t="shared" ca="1" si="40"/>
        <v>46047</v>
      </c>
      <c r="B215" s="20"/>
      <c r="C215" s="21"/>
      <c r="D215" s="20"/>
      <c r="E215" s="21"/>
      <c r="F215" s="22"/>
      <c r="G215" s="22"/>
      <c r="H215" s="34" t="str">
        <f t="shared" si="35"/>
        <v/>
      </c>
      <c r="I215" s="34" t="str">
        <f t="shared" si="36"/>
        <v/>
      </c>
      <c r="J215" s="34" t="str">
        <f t="shared" si="37"/>
        <v/>
      </c>
      <c r="K215" s="34" t="str">
        <f t="shared" si="38"/>
        <v/>
      </c>
      <c r="L215" s="26" t="str">
        <f t="shared" si="39"/>
        <v/>
      </c>
      <c r="M215" s="32"/>
      <c r="N215" s="190"/>
      <c r="O215" s="190"/>
      <c r="P215" s="190"/>
      <c r="Q215" s="190"/>
      <c r="R215" s="23"/>
    </row>
    <row r="216" spans="1:18">
      <c r="A216" s="27">
        <f t="shared" ca="1" si="40"/>
        <v>46048</v>
      </c>
      <c r="B216" s="20"/>
      <c r="C216" s="21"/>
      <c r="D216" s="20"/>
      <c r="E216" s="21"/>
      <c r="F216" s="22"/>
      <c r="G216" s="22"/>
      <c r="H216" s="34" t="str">
        <f t="shared" si="35"/>
        <v/>
      </c>
      <c r="I216" s="34" t="str">
        <f t="shared" si="36"/>
        <v/>
      </c>
      <c r="J216" s="34" t="str">
        <f t="shared" si="37"/>
        <v/>
      </c>
      <c r="K216" s="34" t="str">
        <f t="shared" si="38"/>
        <v/>
      </c>
      <c r="L216" s="26" t="str">
        <f t="shared" si="39"/>
        <v/>
      </c>
      <c r="M216" s="32"/>
      <c r="N216" s="190"/>
      <c r="O216" s="190"/>
      <c r="P216" s="190"/>
      <c r="Q216" s="190"/>
      <c r="R216" s="23"/>
    </row>
    <row r="217" spans="1:18">
      <c r="A217" s="27">
        <f t="shared" ca="1" si="40"/>
        <v>46049</v>
      </c>
      <c r="B217" s="20"/>
      <c r="C217" s="21"/>
      <c r="D217" s="20"/>
      <c r="E217" s="21"/>
      <c r="F217" s="22"/>
      <c r="G217" s="22"/>
      <c r="H217" s="34" t="str">
        <f t="shared" si="35"/>
        <v/>
      </c>
      <c r="I217" s="34" t="str">
        <f t="shared" si="36"/>
        <v/>
      </c>
      <c r="J217" s="34" t="str">
        <f t="shared" si="37"/>
        <v/>
      </c>
      <c r="K217" s="34" t="str">
        <f t="shared" si="38"/>
        <v/>
      </c>
      <c r="L217" s="26" t="str">
        <f t="shared" si="39"/>
        <v/>
      </c>
      <c r="M217" s="32"/>
      <c r="N217" s="190"/>
      <c r="O217" s="190"/>
      <c r="P217" s="190"/>
      <c r="Q217" s="190"/>
      <c r="R217" s="23"/>
    </row>
    <row r="218" spans="1:18">
      <c r="A218" s="27">
        <f t="shared" ca="1" si="40"/>
        <v>46050</v>
      </c>
      <c r="B218" s="20"/>
      <c r="C218" s="21"/>
      <c r="D218" s="20"/>
      <c r="E218" s="21"/>
      <c r="F218" s="22"/>
      <c r="G218" s="22"/>
      <c r="H218" s="34" t="str">
        <f t="shared" si="35"/>
        <v/>
      </c>
      <c r="I218" s="34" t="str">
        <f t="shared" si="36"/>
        <v/>
      </c>
      <c r="J218" s="34" t="str">
        <f t="shared" si="37"/>
        <v/>
      </c>
      <c r="K218" s="34" t="str">
        <f t="shared" si="38"/>
        <v/>
      </c>
      <c r="L218" s="26" t="str">
        <f t="shared" si="39"/>
        <v/>
      </c>
      <c r="M218" s="32"/>
      <c r="N218" s="190"/>
      <c r="O218" s="190"/>
      <c r="P218" s="190"/>
      <c r="Q218" s="190"/>
      <c r="R218" s="23"/>
    </row>
    <row r="219" spans="1:18">
      <c r="A219" s="27">
        <f t="shared" ca="1" si="40"/>
        <v>46051</v>
      </c>
      <c r="B219" s="20"/>
      <c r="C219" s="21"/>
      <c r="D219" s="20"/>
      <c r="E219" s="21"/>
      <c r="F219" s="22"/>
      <c r="G219" s="22"/>
      <c r="H219" s="34" t="str">
        <f t="shared" si="35"/>
        <v/>
      </c>
      <c r="I219" s="34" t="str">
        <f t="shared" si="36"/>
        <v/>
      </c>
      <c r="J219" s="34" t="str">
        <f t="shared" si="37"/>
        <v/>
      </c>
      <c r="K219" s="34" t="str">
        <f t="shared" si="38"/>
        <v/>
      </c>
      <c r="L219" s="26" t="str">
        <f t="shared" si="39"/>
        <v/>
      </c>
      <c r="M219" s="32"/>
      <c r="N219" s="190"/>
      <c r="O219" s="190"/>
      <c r="P219" s="190"/>
      <c r="Q219" s="190"/>
      <c r="R219" s="23"/>
    </row>
    <row r="220" spans="1:18">
      <c r="A220" s="27">
        <f t="shared" ca="1" si="40"/>
        <v>46052</v>
      </c>
      <c r="B220" s="20"/>
      <c r="C220" s="21"/>
      <c r="D220" s="20"/>
      <c r="E220" s="21"/>
      <c r="F220" s="22"/>
      <c r="G220" s="22"/>
      <c r="H220" s="34" t="str">
        <f t="shared" si="35"/>
        <v/>
      </c>
      <c r="I220" s="34" t="str">
        <f t="shared" si="36"/>
        <v/>
      </c>
      <c r="J220" s="34" t="str">
        <f t="shared" si="37"/>
        <v/>
      </c>
      <c r="K220" s="34" t="str">
        <f t="shared" si="38"/>
        <v/>
      </c>
      <c r="L220" s="26" t="str">
        <f t="shared" si="39"/>
        <v/>
      </c>
      <c r="M220" s="32"/>
      <c r="N220" s="190"/>
      <c r="O220" s="190"/>
      <c r="P220" s="190"/>
      <c r="Q220" s="190"/>
      <c r="R220" s="23"/>
    </row>
    <row r="221" spans="1:18">
      <c r="A221" s="27">
        <f t="shared" ca="1" si="40"/>
        <v>46053</v>
      </c>
      <c r="B221" s="20"/>
      <c r="C221" s="21"/>
      <c r="D221" s="20"/>
      <c r="E221" s="21"/>
      <c r="F221" s="22"/>
      <c r="G221" s="22"/>
      <c r="H221" s="34" t="str">
        <f t="shared" si="35"/>
        <v/>
      </c>
      <c r="I221" s="34" t="str">
        <f t="shared" si="36"/>
        <v/>
      </c>
      <c r="J221" s="34" t="str">
        <f t="shared" si="37"/>
        <v/>
      </c>
      <c r="K221" s="34" t="str">
        <f t="shared" si="38"/>
        <v/>
      </c>
      <c r="L221" s="26" t="str">
        <f t="shared" si="39"/>
        <v/>
      </c>
      <c r="M221" s="32"/>
      <c r="N221" s="190"/>
      <c r="O221" s="190"/>
      <c r="P221" s="190"/>
      <c r="Q221" s="190"/>
      <c r="R221" s="23"/>
    </row>
    <row r="222" spans="1:18">
      <c r="A222" s="5" t="s">
        <v>11</v>
      </c>
      <c r="B222" s="191"/>
      <c r="C222" s="192"/>
      <c r="D222" s="191"/>
      <c r="E222" s="192"/>
      <c r="F222" s="26" t="str">
        <f>IF(SUM($F191:$F221)=0,"",SUM($F191:$F221))</f>
        <v/>
      </c>
      <c r="G222" s="26" t="str">
        <f>IF(SUM($G191:$G221)=0,"",SUM($G191:$G221))</f>
        <v/>
      </c>
      <c r="H222" s="26" t="str">
        <f>IF(SUM(H191:H221)=0,"",SUM(H191:H221))</f>
        <v/>
      </c>
      <c r="I222" s="26" t="str">
        <f>IF(SUM(I191:I221)=0,"",SUM(I191:I221))</f>
        <v/>
      </c>
      <c r="J222" s="26" t="str">
        <f t="shared" ref="J222:K222" si="41">IF(SUM(J191:J221)=0,"",SUM(J191:J221))</f>
        <v/>
      </c>
      <c r="K222" s="26" t="str">
        <f t="shared" si="41"/>
        <v/>
      </c>
      <c r="L222" s="26" t="str">
        <f>IF(SUM($L191:$L221)=0,"",SUM($L191:$L221))</f>
        <v/>
      </c>
      <c r="M222" s="33"/>
      <c r="N222" s="193"/>
      <c r="O222" s="193"/>
      <c r="P222" s="193"/>
      <c r="Q222" s="193"/>
      <c r="R222" s="6"/>
    </row>
    <row r="224" spans="1:18" ht="27" customHeight="1">
      <c r="A224" s="194" t="s">
        <v>22</v>
      </c>
      <c r="B224" s="189" t="s">
        <v>103</v>
      </c>
      <c r="C224" s="189"/>
      <c r="D224" s="189"/>
      <c r="E224" s="189"/>
      <c r="F224" s="189" t="s">
        <v>23</v>
      </c>
      <c r="G224" s="189"/>
      <c r="H224" s="189" t="s">
        <v>88</v>
      </c>
      <c r="I224" s="189"/>
      <c r="J224" s="189"/>
      <c r="K224" s="189"/>
      <c r="L224" s="189" t="s">
        <v>87</v>
      </c>
      <c r="M224" s="195" t="s">
        <v>96</v>
      </c>
      <c r="N224" s="194" t="s">
        <v>25</v>
      </c>
      <c r="O224" s="194"/>
      <c r="P224" s="194"/>
      <c r="Q224" s="194"/>
      <c r="R224" s="189" t="s">
        <v>100</v>
      </c>
    </row>
    <row r="225" spans="1:22" ht="14.25" customHeight="1">
      <c r="A225" s="194"/>
      <c r="B225" s="189" t="s">
        <v>82</v>
      </c>
      <c r="C225" s="189"/>
      <c r="D225" s="189" t="s">
        <v>84</v>
      </c>
      <c r="E225" s="189"/>
      <c r="F225" s="189"/>
      <c r="G225" s="189"/>
      <c r="H225" s="189" t="s">
        <v>90</v>
      </c>
      <c r="I225" s="189"/>
      <c r="J225" s="189" t="s">
        <v>89</v>
      </c>
      <c r="K225" s="189"/>
      <c r="L225" s="189"/>
      <c r="M225" s="196"/>
      <c r="N225" s="194"/>
      <c r="O225" s="194"/>
      <c r="P225" s="194"/>
      <c r="Q225" s="194"/>
      <c r="R225" s="189"/>
    </row>
    <row r="226" spans="1:22">
      <c r="A226" s="194"/>
      <c r="B226" s="43" t="s">
        <v>26</v>
      </c>
      <c r="C226" s="43" t="s">
        <v>27</v>
      </c>
      <c r="D226" s="43" t="s">
        <v>26</v>
      </c>
      <c r="E226" s="43" t="s">
        <v>27</v>
      </c>
      <c r="F226" s="44" t="s">
        <v>85</v>
      </c>
      <c r="G226" s="44" t="s">
        <v>86</v>
      </c>
      <c r="H226" s="44" t="s">
        <v>81</v>
      </c>
      <c r="I226" s="44" t="s">
        <v>83</v>
      </c>
      <c r="J226" s="44" t="s">
        <v>81</v>
      </c>
      <c r="K226" s="44" t="s">
        <v>95</v>
      </c>
      <c r="L226" s="189"/>
      <c r="M226" s="197"/>
      <c r="N226" s="194"/>
      <c r="O226" s="194"/>
      <c r="P226" s="194"/>
      <c r="Q226" s="194"/>
      <c r="R226" s="194"/>
    </row>
    <row r="227" spans="1:22">
      <c r="A227" s="27" cm="1">
        <f t="array" aca="1" ref="A227" ca="1">DATE("2025","8"+6,IFERROR(INDIRECT(T1),"1"))</f>
        <v>46054</v>
      </c>
      <c r="B227" s="20"/>
      <c r="C227" s="21"/>
      <c r="D227" s="20"/>
      <c r="E227" s="21"/>
      <c r="F227" s="22"/>
      <c r="G227" s="22"/>
      <c r="H227" s="34" t="str">
        <f>IF(OR(B227="",LEFT(M227,1)="✓"),"",C227-B227-F227)</f>
        <v/>
      </c>
      <c r="I227" s="34" t="str">
        <f>IF(OR(D227="",LEFT(M227,1)="✓"),"",E227-D227-G227)</f>
        <v/>
      </c>
      <c r="J227" s="34" t="str">
        <f>IF(AND(B227&lt;&gt;"",M227="✓所定"),C227-B227-F227,"")</f>
        <v/>
      </c>
      <c r="K227" s="34" t="str">
        <f>IF(AND(B227&lt;&gt;"",M227="✓法定"),C227-B227-F227,"")</f>
        <v/>
      </c>
      <c r="L227" s="26" t="str">
        <f t="shared" ref="L227:L253" si="42">IF(AND($B227="",$D227=""),"",($C227-$B227-$F227)+($E227-$D227-$G227))</f>
        <v/>
      </c>
      <c r="M227" s="32"/>
      <c r="N227" s="190"/>
      <c r="O227" s="190"/>
      <c r="P227" s="190"/>
      <c r="Q227" s="190"/>
      <c r="R227" s="23"/>
      <c r="V227" s="1" t="s">
        <v>171</v>
      </c>
    </row>
    <row r="228" spans="1:22">
      <c r="A228" s="27">
        <f ca="1">A227+1</f>
        <v>46055</v>
      </c>
      <c r="B228" s="20"/>
      <c r="C228" s="21"/>
      <c r="D228" s="20"/>
      <c r="E228" s="21"/>
      <c r="F228" s="22"/>
      <c r="G228" s="22"/>
      <c r="H228" s="34" t="str">
        <f t="shared" ref="H228:H257" si="43">IF(OR(B228="",LEFT(M228,1)="✓"),"",C228-B228-F228)</f>
        <v/>
      </c>
      <c r="I228" s="34" t="str">
        <f t="shared" ref="I228:I257" si="44">IF(OR(D228="",LEFT(M228,1)="✓"),"",E228-D228-G228)</f>
        <v/>
      </c>
      <c r="J228" s="34" t="str">
        <f t="shared" ref="J228:J257" si="45">IF(AND(B228&lt;&gt;"",M228="✓所定"),C228-B228-F228,"")</f>
        <v/>
      </c>
      <c r="K228" s="34" t="str">
        <f t="shared" ref="K228:K257" si="46">IF(AND(B228&lt;&gt;"",M228="✓法定"),C228-B228-F228,"")</f>
        <v/>
      </c>
      <c r="L228" s="26" t="str">
        <f t="shared" si="42"/>
        <v/>
      </c>
      <c r="M228" s="32"/>
      <c r="N228" s="190"/>
      <c r="O228" s="190"/>
      <c r="P228" s="190"/>
      <c r="Q228" s="190"/>
      <c r="R228" s="23"/>
      <c r="V228" s="1" t="s">
        <v>172</v>
      </c>
    </row>
    <row r="229" spans="1:22">
      <c r="A229" s="27">
        <f t="shared" ref="A229:A257" ca="1" si="47">A228+1</f>
        <v>46056</v>
      </c>
      <c r="B229" s="20"/>
      <c r="C229" s="21"/>
      <c r="D229" s="20"/>
      <c r="E229" s="21"/>
      <c r="F229" s="22"/>
      <c r="G229" s="22"/>
      <c r="H229" s="34" t="str">
        <f t="shared" si="43"/>
        <v/>
      </c>
      <c r="I229" s="34" t="str">
        <f t="shared" si="44"/>
        <v/>
      </c>
      <c r="J229" s="34" t="str">
        <f t="shared" si="45"/>
        <v/>
      </c>
      <c r="K229" s="34" t="str">
        <f t="shared" si="46"/>
        <v/>
      </c>
      <c r="L229" s="26" t="str">
        <f t="shared" si="42"/>
        <v/>
      </c>
      <c r="M229" s="32"/>
      <c r="N229" s="190"/>
      <c r="O229" s="190"/>
      <c r="P229" s="190"/>
      <c r="Q229" s="190"/>
      <c r="R229" s="23"/>
    </row>
    <row r="230" spans="1:22">
      <c r="A230" s="27">
        <f t="shared" ca="1" si="47"/>
        <v>46057</v>
      </c>
      <c r="B230" s="20"/>
      <c r="C230" s="21"/>
      <c r="D230" s="20"/>
      <c r="E230" s="21"/>
      <c r="F230" s="22"/>
      <c r="G230" s="22"/>
      <c r="H230" s="34" t="str">
        <f t="shared" si="43"/>
        <v/>
      </c>
      <c r="I230" s="34" t="str">
        <f t="shared" si="44"/>
        <v/>
      </c>
      <c r="J230" s="34" t="str">
        <f t="shared" si="45"/>
        <v/>
      </c>
      <c r="K230" s="34" t="str">
        <f t="shared" si="46"/>
        <v/>
      </c>
      <c r="L230" s="26" t="str">
        <f t="shared" si="42"/>
        <v/>
      </c>
      <c r="M230" s="32"/>
      <c r="N230" s="190"/>
      <c r="O230" s="190"/>
      <c r="P230" s="190"/>
      <c r="Q230" s="190"/>
      <c r="R230" s="23"/>
    </row>
    <row r="231" spans="1:22">
      <c r="A231" s="27">
        <f t="shared" ca="1" si="47"/>
        <v>46058</v>
      </c>
      <c r="B231" s="20"/>
      <c r="C231" s="21"/>
      <c r="D231" s="20"/>
      <c r="E231" s="21"/>
      <c r="F231" s="22"/>
      <c r="G231" s="22"/>
      <c r="H231" s="34" t="str">
        <f t="shared" si="43"/>
        <v/>
      </c>
      <c r="I231" s="34" t="str">
        <f t="shared" si="44"/>
        <v/>
      </c>
      <c r="J231" s="34" t="str">
        <f t="shared" si="45"/>
        <v/>
      </c>
      <c r="K231" s="34" t="str">
        <f t="shared" si="46"/>
        <v/>
      </c>
      <c r="L231" s="26" t="str">
        <f t="shared" si="42"/>
        <v/>
      </c>
      <c r="M231" s="32"/>
      <c r="N231" s="190"/>
      <c r="O231" s="190"/>
      <c r="P231" s="190"/>
      <c r="Q231" s="190"/>
      <c r="R231" s="23"/>
    </row>
    <row r="232" spans="1:22">
      <c r="A232" s="27">
        <f t="shared" ca="1" si="47"/>
        <v>46059</v>
      </c>
      <c r="B232" s="20"/>
      <c r="C232" s="21"/>
      <c r="D232" s="20"/>
      <c r="E232" s="21"/>
      <c r="F232" s="22"/>
      <c r="G232" s="22"/>
      <c r="H232" s="34" t="str">
        <f t="shared" si="43"/>
        <v/>
      </c>
      <c r="I232" s="34" t="str">
        <f t="shared" si="44"/>
        <v/>
      </c>
      <c r="J232" s="34" t="str">
        <f t="shared" si="45"/>
        <v/>
      </c>
      <c r="K232" s="34" t="str">
        <f t="shared" si="46"/>
        <v/>
      </c>
      <c r="L232" s="26" t="str">
        <f t="shared" si="42"/>
        <v/>
      </c>
      <c r="M232" s="32"/>
      <c r="N232" s="190"/>
      <c r="O232" s="190"/>
      <c r="P232" s="190"/>
      <c r="Q232" s="190"/>
      <c r="R232" s="23"/>
    </row>
    <row r="233" spans="1:22">
      <c r="A233" s="27">
        <f t="shared" ca="1" si="47"/>
        <v>46060</v>
      </c>
      <c r="B233" s="20"/>
      <c r="C233" s="21"/>
      <c r="D233" s="20"/>
      <c r="E233" s="21"/>
      <c r="F233" s="22"/>
      <c r="G233" s="22"/>
      <c r="H233" s="34" t="str">
        <f t="shared" si="43"/>
        <v/>
      </c>
      <c r="I233" s="34" t="str">
        <f t="shared" si="44"/>
        <v/>
      </c>
      <c r="J233" s="34" t="str">
        <f t="shared" si="45"/>
        <v/>
      </c>
      <c r="K233" s="34" t="str">
        <f t="shared" si="46"/>
        <v/>
      </c>
      <c r="L233" s="26" t="str">
        <f t="shared" si="42"/>
        <v/>
      </c>
      <c r="M233" s="32"/>
      <c r="N233" s="190"/>
      <c r="O233" s="190"/>
      <c r="P233" s="190"/>
      <c r="Q233" s="190"/>
      <c r="R233" s="23"/>
    </row>
    <row r="234" spans="1:22">
      <c r="A234" s="27">
        <f t="shared" ca="1" si="47"/>
        <v>46061</v>
      </c>
      <c r="B234" s="20"/>
      <c r="C234" s="21"/>
      <c r="D234" s="20"/>
      <c r="E234" s="21"/>
      <c r="F234" s="22"/>
      <c r="G234" s="22"/>
      <c r="H234" s="34" t="str">
        <f t="shared" si="43"/>
        <v/>
      </c>
      <c r="I234" s="34" t="str">
        <f t="shared" si="44"/>
        <v/>
      </c>
      <c r="J234" s="34" t="str">
        <f t="shared" si="45"/>
        <v/>
      </c>
      <c r="K234" s="34" t="str">
        <f t="shared" si="46"/>
        <v/>
      </c>
      <c r="L234" s="26" t="str">
        <f t="shared" si="42"/>
        <v/>
      </c>
      <c r="M234" s="32"/>
      <c r="N234" s="190"/>
      <c r="O234" s="190"/>
      <c r="P234" s="190"/>
      <c r="Q234" s="190"/>
      <c r="R234" s="23"/>
    </row>
    <row r="235" spans="1:22">
      <c r="A235" s="27">
        <f t="shared" ca="1" si="47"/>
        <v>46062</v>
      </c>
      <c r="B235" s="20"/>
      <c r="C235" s="21"/>
      <c r="D235" s="20"/>
      <c r="E235" s="21"/>
      <c r="F235" s="22"/>
      <c r="G235" s="22"/>
      <c r="H235" s="34" t="str">
        <f t="shared" si="43"/>
        <v/>
      </c>
      <c r="I235" s="34" t="str">
        <f t="shared" si="44"/>
        <v/>
      </c>
      <c r="J235" s="34" t="str">
        <f t="shared" si="45"/>
        <v/>
      </c>
      <c r="K235" s="34" t="str">
        <f t="shared" si="46"/>
        <v/>
      </c>
      <c r="L235" s="26" t="str">
        <f t="shared" si="42"/>
        <v/>
      </c>
      <c r="M235" s="32"/>
      <c r="N235" s="190"/>
      <c r="O235" s="190"/>
      <c r="P235" s="190"/>
      <c r="Q235" s="190"/>
      <c r="R235" s="23"/>
    </row>
    <row r="236" spans="1:22">
      <c r="A236" s="27">
        <f t="shared" ca="1" si="47"/>
        <v>46063</v>
      </c>
      <c r="B236" s="20"/>
      <c r="C236" s="21"/>
      <c r="D236" s="20"/>
      <c r="E236" s="21"/>
      <c r="F236" s="22"/>
      <c r="G236" s="22"/>
      <c r="H236" s="34" t="str">
        <f t="shared" si="43"/>
        <v/>
      </c>
      <c r="I236" s="34" t="str">
        <f t="shared" si="44"/>
        <v/>
      </c>
      <c r="J236" s="34" t="str">
        <f t="shared" si="45"/>
        <v/>
      </c>
      <c r="K236" s="34" t="str">
        <f t="shared" si="46"/>
        <v/>
      </c>
      <c r="L236" s="26" t="str">
        <f t="shared" si="42"/>
        <v/>
      </c>
      <c r="M236" s="32"/>
      <c r="N236" s="190"/>
      <c r="O236" s="190"/>
      <c r="P236" s="190"/>
      <c r="Q236" s="190"/>
      <c r="R236" s="23"/>
    </row>
    <row r="237" spans="1:22">
      <c r="A237" s="27">
        <f t="shared" ca="1" si="47"/>
        <v>46064</v>
      </c>
      <c r="B237" s="20"/>
      <c r="C237" s="21"/>
      <c r="D237" s="20"/>
      <c r="E237" s="21"/>
      <c r="F237" s="22"/>
      <c r="G237" s="22"/>
      <c r="H237" s="34" t="str">
        <f t="shared" si="43"/>
        <v/>
      </c>
      <c r="I237" s="34" t="str">
        <f t="shared" si="44"/>
        <v/>
      </c>
      <c r="J237" s="34" t="str">
        <f t="shared" si="45"/>
        <v/>
      </c>
      <c r="K237" s="34" t="str">
        <f t="shared" si="46"/>
        <v/>
      </c>
      <c r="L237" s="26" t="str">
        <f t="shared" si="42"/>
        <v/>
      </c>
      <c r="M237" s="32"/>
      <c r="N237" s="190"/>
      <c r="O237" s="190"/>
      <c r="P237" s="190"/>
      <c r="Q237" s="190"/>
      <c r="R237" s="23"/>
    </row>
    <row r="238" spans="1:22">
      <c r="A238" s="27">
        <f t="shared" ca="1" si="47"/>
        <v>46065</v>
      </c>
      <c r="B238" s="20"/>
      <c r="C238" s="21"/>
      <c r="D238" s="20"/>
      <c r="E238" s="21"/>
      <c r="F238" s="22"/>
      <c r="G238" s="22"/>
      <c r="H238" s="34" t="str">
        <f t="shared" si="43"/>
        <v/>
      </c>
      <c r="I238" s="34" t="str">
        <f t="shared" si="44"/>
        <v/>
      </c>
      <c r="J238" s="34" t="str">
        <f t="shared" si="45"/>
        <v/>
      </c>
      <c r="K238" s="34" t="str">
        <f t="shared" si="46"/>
        <v/>
      </c>
      <c r="L238" s="26" t="str">
        <f t="shared" si="42"/>
        <v/>
      </c>
      <c r="M238" s="32"/>
      <c r="N238" s="190"/>
      <c r="O238" s="190"/>
      <c r="P238" s="190"/>
      <c r="Q238" s="190"/>
      <c r="R238" s="23"/>
    </row>
    <row r="239" spans="1:22">
      <c r="A239" s="27">
        <f t="shared" ca="1" si="47"/>
        <v>46066</v>
      </c>
      <c r="B239" s="20"/>
      <c r="C239" s="21"/>
      <c r="D239" s="20"/>
      <c r="E239" s="21"/>
      <c r="F239" s="22"/>
      <c r="G239" s="22"/>
      <c r="H239" s="34" t="str">
        <f t="shared" si="43"/>
        <v/>
      </c>
      <c r="I239" s="34" t="str">
        <f t="shared" si="44"/>
        <v/>
      </c>
      <c r="J239" s="34" t="str">
        <f t="shared" si="45"/>
        <v/>
      </c>
      <c r="K239" s="34" t="str">
        <f t="shared" si="46"/>
        <v/>
      </c>
      <c r="L239" s="26" t="str">
        <f t="shared" si="42"/>
        <v/>
      </c>
      <c r="M239" s="32"/>
      <c r="N239" s="190"/>
      <c r="O239" s="190"/>
      <c r="P239" s="190"/>
      <c r="Q239" s="190"/>
      <c r="R239" s="23"/>
    </row>
    <row r="240" spans="1:22">
      <c r="A240" s="27">
        <f t="shared" ca="1" si="47"/>
        <v>46067</v>
      </c>
      <c r="B240" s="20"/>
      <c r="C240" s="21"/>
      <c r="D240" s="20"/>
      <c r="E240" s="21"/>
      <c r="F240" s="22"/>
      <c r="G240" s="22"/>
      <c r="H240" s="34" t="str">
        <f t="shared" si="43"/>
        <v/>
      </c>
      <c r="I240" s="34" t="str">
        <f t="shared" si="44"/>
        <v/>
      </c>
      <c r="J240" s="34" t="str">
        <f t="shared" si="45"/>
        <v/>
      </c>
      <c r="K240" s="34" t="str">
        <f t="shared" si="46"/>
        <v/>
      </c>
      <c r="L240" s="26" t="str">
        <f t="shared" si="42"/>
        <v/>
      </c>
      <c r="M240" s="32"/>
      <c r="N240" s="190"/>
      <c r="O240" s="190"/>
      <c r="P240" s="190"/>
      <c r="Q240" s="190"/>
      <c r="R240" s="23"/>
    </row>
    <row r="241" spans="1:18">
      <c r="A241" s="27">
        <f t="shared" ca="1" si="47"/>
        <v>46068</v>
      </c>
      <c r="B241" s="20"/>
      <c r="C241" s="21"/>
      <c r="D241" s="20"/>
      <c r="E241" s="21"/>
      <c r="F241" s="22"/>
      <c r="G241" s="22"/>
      <c r="H241" s="34" t="str">
        <f t="shared" si="43"/>
        <v/>
      </c>
      <c r="I241" s="34" t="str">
        <f t="shared" si="44"/>
        <v/>
      </c>
      <c r="J241" s="34" t="str">
        <f t="shared" si="45"/>
        <v/>
      </c>
      <c r="K241" s="34" t="str">
        <f t="shared" si="46"/>
        <v/>
      </c>
      <c r="L241" s="26" t="str">
        <f t="shared" si="42"/>
        <v/>
      </c>
      <c r="M241" s="32"/>
      <c r="N241" s="190"/>
      <c r="O241" s="190"/>
      <c r="P241" s="190"/>
      <c r="Q241" s="190"/>
      <c r="R241" s="23"/>
    </row>
    <row r="242" spans="1:18">
      <c r="A242" s="27">
        <f t="shared" ca="1" si="47"/>
        <v>46069</v>
      </c>
      <c r="B242" s="20"/>
      <c r="C242" s="21"/>
      <c r="D242" s="20"/>
      <c r="E242" s="21"/>
      <c r="F242" s="22"/>
      <c r="G242" s="22"/>
      <c r="H242" s="34" t="str">
        <f t="shared" si="43"/>
        <v/>
      </c>
      <c r="I242" s="34" t="str">
        <f t="shared" si="44"/>
        <v/>
      </c>
      <c r="J242" s="34" t="str">
        <f t="shared" si="45"/>
        <v/>
      </c>
      <c r="K242" s="34" t="str">
        <f t="shared" si="46"/>
        <v/>
      </c>
      <c r="L242" s="26" t="str">
        <f t="shared" si="42"/>
        <v/>
      </c>
      <c r="M242" s="32"/>
      <c r="N242" s="190"/>
      <c r="O242" s="190"/>
      <c r="P242" s="190"/>
      <c r="Q242" s="190"/>
      <c r="R242" s="23"/>
    </row>
    <row r="243" spans="1:18">
      <c r="A243" s="27">
        <f t="shared" ca="1" si="47"/>
        <v>46070</v>
      </c>
      <c r="B243" s="20"/>
      <c r="C243" s="21"/>
      <c r="D243" s="20"/>
      <c r="E243" s="21"/>
      <c r="F243" s="22"/>
      <c r="G243" s="22"/>
      <c r="H243" s="34" t="str">
        <f t="shared" si="43"/>
        <v/>
      </c>
      <c r="I243" s="34" t="str">
        <f t="shared" si="44"/>
        <v/>
      </c>
      <c r="J243" s="34" t="str">
        <f t="shared" si="45"/>
        <v/>
      </c>
      <c r="K243" s="34" t="str">
        <f t="shared" si="46"/>
        <v/>
      </c>
      <c r="L243" s="26" t="str">
        <f t="shared" si="42"/>
        <v/>
      </c>
      <c r="M243" s="32"/>
      <c r="N243" s="190"/>
      <c r="O243" s="190"/>
      <c r="P243" s="190"/>
      <c r="Q243" s="190"/>
      <c r="R243" s="23"/>
    </row>
    <row r="244" spans="1:18">
      <c r="A244" s="27">
        <f t="shared" ca="1" si="47"/>
        <v>46071</v>
      </c>
      <c r="B244" s="20"/>
      <c r="C244" s="21"/>
      <c r="D244" s="20"/>
      <c r="E244" s="21"/>
      <c r="F244" s="22"/>
      <c r="G244" s="22"/>
      <c r="H244" s="34" t="str">
        <f t="shared" si="43"/>
        <v/>
      </c>
      <c r="I244" s="34" t="str">
        <f t="shared" si="44"/>
        <v/>
      </c>
      <c r="J244" s="34" t="str">
        <f t="shared" si="45"/>
        <v/>
      </c>
      <c r="K244" s="34" t="str">
        <f t="shared" si="46"/>
        <v/>
      </c>
      <c r="L244" s="26" t="str">
        <f t="shared" si="42"/>
        <v/>
      </c>
      <c r="M244" s="32"/>
      <c r="N244" s="190"/>
      <c r="O244" s="190"/>
      <c r="P244" s="190"/>
      <c r="Q244" s="190"/>
      <c r="R244" s="23"/>
    </row>
    <row r="245" spans="1:18">
      <c r="A245" s="27">
        <f t="shared" ca="1" si="47"/>
        <v>46072</v>
      </c>
      <c r="B245" s="20"/>
      <c r="C245" s="21"/>
      <c r="D245" s="20"/>
      <c r="E245" s="21"/>
      <c r="F245" s="22"/>
      <c r="G245" s="22"/>
      <c r="H245" s="34" t="str">
        <f t="shared" si="43"/>
        <v/>
      </c>
      <c r="I245" s="34" t="str">
        <f t="shared" si="44"/>
        <v/>
      </c>
      <c r="J245" s="34" t="str">
        <f t="shared" si="45"/>
        <v/>
      </c>
      <c r="K245" s="34" t="str">
        <f t="shared" si="46"/>
        <v/>
      </c>
      <c r="L245" s="26" t="str">
        <f t="shared" si="42"/>
        <v/>
      </c>
      <c r="M245" s="32"/>
      <c r="N245" s="190"/>
      <c r="O245" s="190"/>
      <c r="P245" s="190"/>
      <c r="Q245" s="190"/>
      <c r="R245" s="23"/>
    </row>
    <row r="246" spans="1:18">
      <c r="A246" s="27">
        <f t="shared" ca="1" si="47"/>
        <v>46073</v>
      </c>
      <c r="B246" s="20"/>
      <c r="C246" s="21"/>
      <c r="D246" s="20"/>
      <c r="E246" s="21"/>
      <c r="F246" s="22"/>
      <c r="G246" s="22"/>
      <c r="H246" s="34" t="str">
        <f t="shared" si="43"/>
        <v/>
      </c>
      <c r="I246" s="34" t="str">
        <f t="shared" si="44"/>
        <v/>
      </c>
      <c r="J246" s="34" t="str">
        <f t="shared" si="45"/>
        <v/>
      </c>
      <c r="K246" s="34" t="str">
        <f t="shared" si="46"/>
        <v/>
      </c>
      <c r="L246" s="26" t="str">
        <f t="shared" si="42"/>
        <v/>
      </c>
      <c r="M246" s="32"/>
      <c r="N246" s="190"/>
      <c r="O246" s="190"/>
      <c r="P246" s="190"/>
      <c r="Q246" s="190"/>
      <c r="R246" s="23"/>
    </row>
    <row r="247" spans="1:18">
      <c r="A247" s="27">
        <f t="shared" ca="1" si="47"/>
        <v>46074</v>
      </c>
      <c r="B247" s="20"/>
      <c r="C247" s="21"/>
      <c r="D247" s="20"/>
      <c r="E247" s="21"/>
      <c r="F247" s="22"/>
      <c r="G247" s="22"/>
      <c r="H247" s="34" t="str">
        <f t="shared" si="43"/>
        <v/>
      </c>
      <c r="I247" s="34" t="str">
        <f t="shared" si="44"/>
        <v/>
      </c>
      <c r="J247" s="34" t="str">
        <f t="shared" si="45"/>
        <v/>
      </c>
      <c r="K247" s="34" t="str">
        <f t="shared" si="46"/>
        <v/>
      </c>
      <c r="L247" s="26" t="str">
        <f t="shared" si="42"/>
        <v/>
      </c>
      <c r="M247" s="32"/>
      <c r="N247" s="190"/>
      <c r="O247" s="190"/>
      <c r="P247" s="190"/>
      <c r="Q247" s="190"/>
      <c r="R247" s="23"/>
    </row>
    <row r="248" spans="1:18">
      <c r="A248" s="27">
        <f t="shared" ca="1" si="47"/>
        <v>46075</v>
      </c>
      <c r="B248" s="20"/>
      <c r="C248" s="21"/>
      <c r="D248" s="20"/>
      <c r="E248" s="21"/>
      <c r="F248" s="22"/>
      <c r="G248" s="22"/>
      <c r="H248" s="34" t="str">
        <f t="shared" si="43"/>
        <v/>
      </c>
      <c r="I248" s="34" t="str">
        <f t="shared" si="44"/>
        <v/>
      </c>
      <c r="J248" s="34" t="str">
        <f t="shared" si="45"/>
        <v/>
      </c>
      <c r="K248" s="34" t="str">
        <f t="shared" si="46"/>
        <v/>
      </c>
      <c r="L248" s="26" t="str">
        <f t="shared" si="42"/>
        <v/>
      </c>
      <c r="M248" s="32"/>
      <c r="N248" s="190"/>
      <c r="O248" s="190"/>
      <c r="P248" s="190"/>
      <c r="Q248" s="190"/>
      <c r="R248" s="23"/>
    </row>
    <row r="249" spans="1:18">
      <c r="A249" s="27">
        <f t="shared" ca="1" si="47"/>
        <v>46076</v>
      </c>
      <c r="B249" s="20"/>
      <c r="C249" s="21"/>
      <c r="D249" s="20"/>
      <c r="E249" s="21"/>
      <c r="F249" s="22"/>
      <c r="G249" s="22"/>
      <c r="H249" s="34" t="str">
        <f t="shared" si="43"/>
        <v/>
      </c>
      <c r="I249" s="34" t="str">
        <f t="shared" si="44"/>
        <v/>
      </c>
      <c r="J249" s="34" t="str">
        <f t="shared" si="45"/>
        <v/>
      </c>
      <c r="K249" s="34" t="str">
        <f t="shared" si="46"/>
        <v/>
      </c>
      <c r="L249" s="26" t="str">
        <f t="shared" si="42"/>
        <v/>
      </c>
      <c r="M249" s="32"/>
      <c r="N249" s="190"/>
      <c r="O249" s="190"/>
      <c r="P249" s="190"/>
      <c r="Q249" s="190"/>
      <c r="R249" s="23"/>
    </row>
    <row r="250" spans="1:18">
      <c r="A250" s="27">
        <f t="shared" ca="1" si="47"/>
        <v>46077</v>
      </c>
      <c r="B250" s="20"/>
      <c r="C250" s="21"/>
      <c r="D250" s="20"/>
      <c r="E250" s="21"/>
      <c r="F250" s="22"/>
      <c r="G250" s="22"/>
      <c r="H250" s="34" t="str">
        <f t="shared" si="43"/>
        <v/>
      </c>
      <c r="I250" s="34" t="str">
        <f t="shared" si="44"/>
        <v/>
      </c>
      <c r="J250" s="34" t="str">
        <f t="shared" si="45"/>
        <v/>
      </c>
      <c r="K250" s="34" t="str">
        <f t="shared" si="46"/>
        <v/>
      </c>
      <c r="L250" s="26" t="str">
        <f t="shared" si="42"/>
        <v/>
      </c>
      <c r="M250" s="32"/>
      <c r="N250" s="190"/>
      <c r="O250" s="190"/>
      <c r="P250" s="190"/>
      <c r="Q250" s="190"/>
      <c r="R250" s="23"/>
    </row>
    <row r="251" spans="1:18">
      <c r="A251" s="27">
        <f t="shared" ca="1" si="47"/>
        <v>46078</v>
      </c>
      <c r="B251" s="20"/>
      <c r="C251" s="21"/>
      <c r="D251" s="20"/>
      <c r="E251" s="21"/>
      <c r="F251" s="22"/>
      <c r="G251" s="22"/>
      <c r="H251" s="34" t="str">
        <f t="shared" si="43"/>
        <v/>
      </c>
      <c r="I251" s="34" t="str">
        <f t="shared" si="44"/>
        <v/>
      </c>
      <c r="J251" s="34" t="str">
        <f t="shared" si="45"/>
        <v/>
      </c>
      <c r="K251" s="34" t="str">
        <f t="shared" si="46"/>
        <v/>
      </c>
      <c r="L251" s="26" t="str">
        <f t="shared" si="42"/>
        <v/>
      </c>
      <c r="M251" s="32"/>
      <c r="N251" s="190"/>
      <c r="O251" s="190"/>
      <c r="P251" s="190"/>
      <c r="Q251" s="190"/>
      <c r="R251" s="23"/>
    </row>
    <row r="252" spans="1:18">
      <c r="A252" s="27">
        <f t="shared" ca="1" si="47"/>
        <v>46079</v>
      </c>
      <c r="B252" s="20"/>
      <c r="C252" s="21"/>
      <c r="D252" s="20"/>
      <c r="E252" s="21"/>
      <c r="F252" s="22"/>
      <c r="G252" s="22"/>
      <c r="H252" s="34" t="str">
        <f t="shared" si="43"/>
        <v/>
      </c>
      <c r="I252" s="34" t="str">
        <f t="shared" si="44"/>
        <v/>
      </c>
      <c r="J252" s="34" t="str">
        <f t="shared" si="45"/>
        <v/>
      </c>
      <c r="K252" s="34" t="str">
        <f t="shared" si="46"/>
        <v/>
      </c>
      <c r="L252" s="26" t="str">
        <f t="shared" si="42"/>
        <v/>
      </c>
      <c r="M252" s="32"/>
      <c r="N252" s="190"/>
      <c r="O252" s="190"/>
      <c r="P252" s="190"/>
      <c r="Q252" s="190"/>
      <c r="R252" s="23"/>
    </row>
    <row r="253" spans="1:18">
      <c r="A253" s="27">
        <f t="shared" ca="1" si="47"/>
        <v>46080</v>
      </c>
      <c r="B253" s="20"/>
      <c r="C253" s="21"/>
      <c r="D253" s="20"/>
      <c r="E253" s="21"/>
      <c r="F253" s="22"/>
      <c r="G253" s="22"/>
      <c r="H253" s="34" t="str">
        <f t="shared" si="43"/>
        <v/>
      </c>
      <c r="I253" s="34" t="str">
        <f t="shared" si="44"/>
        <v/>
      </c>
      <c r="J253" s="34" t="str">
        <f t="shared" si="45"/>
        <v/>
      </c>
      <c r="K253" s="34" t="str">
        <f t="shared" si="46"/>
        <v/>
      </c>
      <c r="L253" s="26" t="str">
        <f t="shared" si="42"/>
        <v/>
      </c>
      <c r="M253" s="32"/>
      <c r="N253" s="190"/>
      <c r="O253" s="190"/>
      <c r="P253" s="190"/>
      <c r="Q253" s="190"/>
      <c r="R253" s="23"/>
    </row>
    <row r="254" spans="1:18">
      <c r="A254" s="27">
        <f t="shared" ca="1" si="47"/>
        <v>46081</v>
      </c>
      <c r="B254" s="20"/>
      <c r="C254" s="21"/>
      <c r="D254" s="20"/>
      <c r="E254" s="21"/>
      <c r="F254" s="22"/>
      <c r="G254" s="22"/>
      <c r="H254" s="34" t="str">
        <f t="shared" si="43"/>
        <v/>
      </c>
      <c r="I254" s="34" t="str">
        <f t="shared" si="44"/>
        <v/>
      </c>
      <c r="J254" s="34" t="str">
        <f t="shared" si="45"/>
        <v/>
      </c>
      <c r="K254" s="34" t="str">
        <f t="shared" si="46"/>
        <v/>
      </c>
      <c r="L254" s="26" t="str">
        <f>IF(AND($B254="",$D254=""),"",($C254-$B254-$F254)+($E254-$D254-$G254))</f>
        <v/>
      </c>
      <c r="M254" s="32"/>
      <c r="N254" s="190"/>
      <c r="O254" s="190"/>
      <c r="P254" s="190"/>
      <c r="Q254" s="190"/>
      <c r="R254" s="23"/>
    </row>
    <row r="255" spans="1:18">
      <c r="A255" s="27">
        <f t="shared" ca="1" si="47"/>
        <v>46082</v>
      </c>
      <c r="B255" s="20"/>
      <c r="C255" s="21"/>
      <c r="D255" s="20"/>
      <c r="E255" s="21"/>
      <c r="F255" s="22"/>
      <c r="G255" s="22"/>
      <c r="H255" s="34" t="str">
        <f t="shared" si="43"/>
        <v/>
      </c>
      <c r="I255" s="34" t="str">
        <f t="shared" si="44"/>
        <v/>
      </c>
      <c r="J255" s="34" t="str">
        <f t="shared" si="45"/>
        <v/>
      </c>
      <c r="K255" s="34" t="str">
        <f t="shared" si="46"/>
        <v/>
      </c>
      <c r="L255" s="26" t="str">
        <f>IF(AND($B255="",$D255=""),"",($C255-$B255-$F255)+($E255-$D255-$G255))</f>
        <v/>
      </c>
      <c r="M255" s="32"/>
      <c r="N255" s="190"/>
      <c r="O255" s="190"/>
      <c r="P255" s="190"/>
      <c r="Q255" s="190"/>
      <c r="R255" s="23"/>
    </row>
    <row r="256" spans="1:18">
      <c r="A256" s="27">
        <f t="shared" ca="1" si="47"/>
        <v>46083</v>
      </c>
      <c r="B256" s="20"/>
      <c r="C256" s="21"/>
      <c r="D256" s="20"/>
      <c r="E256" s="21"/>
      <c r="F256" s="22"/>
      <c r="G256" s="22"/>
      <c r="H256" s="34" t="str">
        <f t="shared" si="43"/>
        <v/>
      </c>
      <c r="I256" s="34" t="str">
        <f t="shared" si="44"/>
        <v/>
      </c>
      <c r="J256" s="34" t="str">
        <f t="shared" si="45"/>
        <v/>
      </c>
      <c r="K256" s="34" t="str">
        <f t="shared" si="46"/>
        <v/>
      </c>
      <c r="L256" s="26" t="str">
        <f>IF(AND($B256="",$D256=""),"",($C256-$B256-$F256)+($E256-$D256-$G256))</f>
        <v/>
      </c>
      <c r="M256" s="32"/>
      <c r="N256" s="190"/>
      <c r="O256" s="190"/>
      <c r="P256" s="190"/>
      <c r="Q256" s="190"/>
      <c r="R256" s="23"/>
    </row>
    <row r="257" spans="1:18">
      <c r="A257" s="27">
        <f t="shared" ca="1" si="47"/>
        <v>46084</v>
      </c>
      <c r="B257" s="20"/>
      <c r="C257" s="21"/>
      <c r="D257" s="20"/>
      <c r="E257" s="21"/>
      <c r="F257" s="22"/>
      <c r="G257" s="22"/>
      <c r="H257" s="34" t="str">
        <f t="shared" si="43"/>
        <v/>
      </c>
      <c r="I257" s="34" t="str">
        <f t="shared" si="44"/>
        <v/>
      </c>
      <c r="J257" s="34" t="str">
        <f t="shared" si="45"/>
        <v/>
      </c>
      <c r="K257" s="34" t="str">
        <f t="shared" si="46"/>
        <v/>
      </c>
      <c r="L257" s="26" t="str">
        <f>IF(AND($B257="",$D257=""),"",($C257-$B257-$F257)+($E257-$D257-$G257))</f>
        <v/>
      </c>
      <c r="M257" s="32"/>
      <c r="N257" s="190"/>
      <c r="O257" s="190"/>
      <c r="P257" s="190"/>
      <c r="Q257" s="190"/>
      <c r="R257" s="23"/>
    </row>
    <row r="258" spans="1:18">
      <c r="A258" s="5" t="s">
        <v>11</v>
      </c>
      <c r="B258" s="191"/>
      <c r="C258" s="192"/>
      <c r="D258" s="191"/>
      <c r="E258" s="192"/>
      <c r="F258" s="26" t="str">
        <f>IF(SUM($F227:$F257)=0,"",SUM($F227:$F257))</f>
        <v/>
      </c>
      <c r="G258" s="26" t="str">
        <f>IF(SUM($G227:$G257)=0,"",SUM($G227:$G257))</f>
        <v/>
      </c>
      <c r="H258" s="26" t="str">
        <f>IF(SUM(H227:H257)=0,"",SUM(H227:H257))</f>
        <v/>
      </c>
      <c r="I258" s="26" t="str">
        <f>IF(SUM(I227:I257)=0,"",SUM(I227:I257))</f>
        <v/>
      </c>
      <c r="J258" s="26" t="str">
        <f>IF(SUM(J227:J257)=0,"",SUM(J227:J257))</f>
        <v/>
      </c>
      <c r="K258" s="26" t="str">
        <f>IF(SUM(K227:K257)=0,"",SUM(K227:K257))</f>
        <v/>
      </c>
      <c r="L258" s="26" t="str">
        <f>IF(SUM($L227:$L257)=0,"",SUM($L227:$L257))</f>
        <v/>
      </c>
      <c r="M258" s="33"/>
      <c r="N258" s="193"/>
      <c r="O258" s="193"/>
      <c r="P258" s="193"/>
      <c r="Q258" s="193"/>
      <c r="R258" s="6"/>
    </row>
    <row r="260" spans="1:18" ht="27" customHeight="1">
      <c r="A260" s="194" t="s">
        <v>22</v>
      </c>
      <c r="B260" s="189" t="s">
        <v>103</v>
      </c>
      <c r="C260" s="189"/>
      <c r="D260" s="189"/>
      <c r="E260" s="189"/>
      <c r="F260" s="189" t="s">
        <v>23</v>
      </c>
      <c r="G260" s="189"/>
      <c r="H260" s="189" t="s">
        <v>88</v>
      </c>
      <c r="I260" s="189"/>
      <c r="J260" s="189"/>
      <c r="K260" s="189"/>
      <c r="L260" s="189" t="s">
        <v>87</v>
      </c>
      <c r="M260" s="195" t="s">
        <v>96</v>
      </c>
      <c r="N260" s="194" t="s">
        <v>25</v>
      </c>
      <c r="O260" s="194"/>
      <c r="P260" s="194"/>
      <c r="Q260" s="194"/>
      <c r="R260" s="189" t="s">
        <v>100</v>
      </c>
    </row>
    <row r="261" spans="1:18" ht="14.25" customHeight="1">
      <c r="A261" s="194"/>
      <c r="B261" s="189" t="s">
        <v>82</v>
      </c>
      <c r="C261" s="189"/>
      <c r="D261" s="189" t="s">
        <v>84</v>
      </c>
      <c r="E261" s="189"/>
      <c r="F261" s="189"/>
      <c r="G261" s="189"/>
      <c r="H261" s="189" t="s">
        <v>90</v>
      </c>
      <c r="I261" s="189"/>
      <c r="J261" s="189" t="s">
        <v>89</v>
      </c>
      <c r="K261" s="189"/>
      <c r="L261" s="189"/>
      <c r="M261" s="196"/>
      <c r="N261" s="194"/>
      <c r="O261" s="194"/>
      <c r="P261" s="194"/>
      <c r="Q261" s="194"/>
      <c r="R261" s="189"/>
    </row>
    <row r="262" spans="1:18">
      <c r="A262" s="194"/>
      <c r="B262" s="43" t="s">
        <v>26</v>
      </c>
      <c r="C262" s="43" t="s">
        <v>27</v>
      </c>
      <c r="D262" s="43" t="s">
        <v>26</v>
      </c>
      <c r="E262" s="43" t="s">
        <v>27</v>
      </c>
      <c r="F262" s="44" t="s">
        <v>85</v>
      </c>
      <c r="G262" s="44" t="s">
        <v>86</v>
      </c>
      <c r="H262" s="44" t="s">
        <v>81</v>
      </c>
      <c r="I262" s="44" t="s">
        <v>83</v>
      </c>
      <c r="J262" s="44" t="s">
        <v>81</v>
      </c>
      <c r="K262" s="44" t="s">
        <v>95</v>
      </c>
      <c r="L262" s="189"/>
      <c r="M262" s="197"/>
      <c r="N262" s="194"/>
      <c r="O262" s="194"/>
      <c r="P262" s="194"/>
      <c r="Q262" s="194"/>
      <c r="R262" s="194"/>
    </row>
    <row r="263" spans="1:18">
      <c r="A263" s="27" cm="1">
        <f t="array" aca="1" ref="A263" ca="1">DATE("2025","8"+7,IFERROR(INDIRECT(T1),"1"))</f>
        <v>46082</v>
      </c>
      <c r="B263" s="20"/>
      <c r="C263" s="21"/>
      <c r="D263" s="20"/>
      <c r="E263" s="21"/>
      <c r="F263" s="22"/>
      <c r="G263" s="22"/>
      <c r="H263" s="34" t="str">
        <f>IF(OR(B263="",LEFT(M263,1)="✓"),"",C263-B263-F263)</f>
        <v/>
      </c>
      <c r="I263" s="34" t="str">
        <f>IF(OR(D263="",LEFT(M263,1)="✓"),"",E263-D263-G263)</f>
        <v/>
      </c>
      <c r="J263" s="34" t="str">
        <f>IF(AND(B263&lt;&gt;"",M263="✓所定"),C263-B263-F263,"")</f>
        <v/>
      </c>
      <c r="K263" s="34" t="str">
        <f>IF(AND(B263&lt;&gt;"",M263="✓法定"),C263-B263-F263,"")</f>
        <v/>
      </c>
      <c r="L263" s="34" t="str">
        <f>IF(AND($B263="",$D263=""),"",($C263-$B263-$F263)+($E263-$D263-$G263))</f>
        <v/>
      </c>
      <c r="M263" s="32"/>
      <c r="N263" s="190"/>
      <c r="O263" s="190"/>
      <c r="P263" s="190"/>
      <c r="Q263" s="190"/>
      <c r="R263" s="23"/>
    </row>
    <row r="264" spans="1:18">
      <c r="A264" s="27">
        <f ca="1">A263+1</f>
        <v>46083</v>
      </c>
      <c r="B264" s="20"/>
      <c r="C264" s="21"/>
      <c r="D264" s="20"/>
      <c r="E264" s="21"/>
      <c r="F264" s="22"/>
      <c r="G264" s="22"/>
      <c r="H264" s="34" t="str">
        <f t="shared" ref="H264:H293" si="48">IF(OR(B264="",LEFT(M264,1)="✓"),"",C264-B264-F264)</f>
        <v/>
      </c>
      <c r="I264" s="34" t="str">
        <f t="shared" ref="I264:I293" si="49">IF(OR(D264="",LEFT(M264,1)="✓"),"",E264-D264-G264)</f>
        <v/>
      </c>
      <c r="J264" s="34" t="str">
        <f t="shared" ref="J264:J293" si="50">IF(AND(B264&lt;&gt;"",M264="✓所定"),C264-B264-F264,"")</f>
        <v/>
      </c>
      <c r="K264" s="34" t="str">
        <f t="shared" ref="K264:K293" si="51">IF(AND(B264&lt;&gt;"",M264="✓法定"),C264-B264-F264,"")</f>
        <v/>
      </c>
      <c r="L264" s="34" t="str">
        <f t="shared" ref="L264:L288" si="52">IF(AND($B264="",$D264=""),"",($C264-$B264-$F264)+($E264-$D264-$G264))</f>
        <v/>
      </c>
      <c r="M264" s="32"/>
      <c r="N264" s="190"/>
      <c r="O264" s="190"/>
      <c r="P264" s="190"/>
      <c r="Q264" s="190"/>
      <c r="R264" s="23"/>
    </row>
    <row r="265" spans="1:18">
      <c r="A265" s="27">
        <f t="shared" ref="A265:A293" ca="1" si="53">A264+1</f>
        <v>46084</v>
      </c>
      <c r="B265" s="20"/>
      <c r="C265" s="21"/>
      <c r="D265" s="20"/>
      <c r="E265" s="21"/>
      <c r="F265" s="22"/>
      <c r="G265" s="22"/>
      <c r="H265" s="34" t="str">
        <f t="shared" si="48"/>
        <v/>
      </c>
      <c r="I265" s="34" t="str">
        <f t="shared" si="49"/>
        <v/>
      </c>
      <c r="J265" s="34" t="str">
        <f t="shared" si="50"/>
        <v/>
      </c>
      <c r="K265" s="34" t="str">
        <f t="shared" si="51"/>
        <v/>
      </c>
      <c r="L265" s="34" t="str">
        <f t="shared" si="52"/>
        <v/>
      </c>
      <c r="M265" s="32"/>
      <c r="N265" s="190"/>
      <c r="O265" s="190"/>
      <c r="P265" s="190"/>
      <c r="Q265" s="190"/>
      <c r="R265" s="23"/>
    </row>
    <row r="266" spans="1:18">
      <c r="A266" s="27">
        <f t="shared" ca="1" si="53"/>
        <v>46085</v>
      </c>
      <c r="B266" s="20"/>
      <c r="C266" s="21"/>
      <c r="D266" s="20"/>
      <c r="E266" s="21"/>
      <c r="F266" s="22"/>
      <c r="G266" s="22"/>
      <c r="H266" s="34" t="str">
        <f t="shared" si="48"/>
        <v/>
      </c>
      <c r="I266" s="34" t="str">
        <f t="shared" si="49"/>
        <v/>
      </c>
      <c r="J266" s="34" t="str">
        <f t="shared" si="50"/>
        <v/>
      </c>
      <c r="K266" s="34" t="str">
        <f t="shared" si="51"/>
        <v/>
      </c>
      <c r="L266" s="34" t="str">
        <f t="shared" si="52"/>
        <v/>
      </c>
      <c r="M266" s="32"/>
      <c r="N266" s="190"/>
      <c r="O266" s="190"/>
      <c r="P266" s="190"/>
      <c r="Q266" s="190"/>
      <c r="R266" s="23"/>
    </row>
    <row r="267" spans="1:18">
      <c r="A267" s="27">
        <f t="shared" ca="1" si="53"/>
        <v>46086</v>
      </c>
      <c r="B267" s="20"/>
      <c r="C267" s="21"/>
      <c r="D267" s="20"/>
      <c r="E267" s="21"/>
      <c r="F267" s="22"/>
      <c r="G267" s="22"/>
      <c r="H267" s="34" t="str">
        <f t="shared" si="48"/>
        <v/>
      </c>
      <c r="I267" s="34" t="str">
        <f t="shared" si="49"/>
        <v/>
      </c>
      <c r="J267" s="34" t="str">
        <f t="shared" si="50"/>
        <v/>
      </c>
      <c r="K267" s="34" t="str">
        <f t="shared" si="51"/>
        <v/>
      </c>
      <c r="L267" s="34" t="str">
        <f t="shared" si="52"/>
        <v/>
      </c>
      <c r="M267" s="32"/>
      <c r="N267" s="190"/>
      <c r="O267" s="190"/>
      <c r="P267" s="190"/>
      <c r="Q267" s="190"/>
      <c r="R267" s="23"/>
    </row>
    <row r="268" spans="1:18">
      <c r="A268" s="27">
        <f t="shared" ca="1" si="53"/>
        <v>46087</v>
      </c>
      <c r="B268" s="20"/>
      <c r="C268" s="21"/>
      <c r="D268" s="20"/>
      <c r="E268" s="21"/>
      <c r="F268" s="22"/>
      <c r="G268" s="22"/>
      <c r="H268" s="34" t="str">
        <f t="shared" si="48"/>
        <v/>
      </c>
      <c r="I268" s="34" t="str">
        <f t="shared" si="49"/>
        <v/>
      </c>
      <c r="J268" s="34" t="str">
        <f t="shared" si="50"/>
        <v/>
      </c>
      <c r="K268" s="34" t="str">
        <f t="shared" si="51"/>
        <v/>
      </c>
      <c r="L268" s="34" t="str">
        <f t="shared" si="52"/>
        <v/>
      </c>
      <c r="M268" s="32"/>
      <c r="N268" s="190"/>
      <c r="O268" s="190"/>
      <c r="P268" s="190"/>
      <c r="Q268" s="190"/>
      <c r="R268" s="23"/>
    </row>
    <row r="269" spans="1:18">
      <c r="A269" s="27">
        <f t="shared" ca="1" si="53"/>
        <v>46088</v>
      </c>
      <c r="B269" s="20"/>
      <c r="C269" s="21"/>
      <c r="D269" s="20"/>
      <c r="E269" s="21"/>
      <c r="F269" s="22"/>
      <c r="G269" s="22"/>
      <c r="H269" s="34" t="str">
        <f t="shared" si="48"/>
        <v/>
      </c>
      <c r="I269" s="34" t="str">
        <f t="shared" si="49"/>
        <v/>
      </c>
      <c r="J269" s="34" t="str">
        <f t="shared" si="50"/>
        <v/>
      </c>
      <c r="K269" s="34" t="str">
        <f t="shared" si="51"/>
        <v/>
      </c>
      <c r="L269" s="34" t="str">
        <f t="shared" si="52"/>
        <v/>
      </c>
      <c r="M269" s="32"/>
      <c r="N269" s="190"/>
      <c r="O269" s="190"/>
      <c r="P269" s="190"/>
      <c r="Q269" s="190"/>
      <c r="R269" s="23"/>
    </row>
    <row r="270" spans="1:18">
      <c r="A270" s="27">
        <f t="shared" ca="1" si="53"/>
        <v>46089</v>
      </c>
      <c r="B270" s="20"/>
      <c r="C270" s="21"/>
      <c r="D270" s="20"/>
      <c r="E270" s="21"/>
      <c r="F270" s="22"/>
      <c r="G270" s="22"/>
      <c r="H270" s="34" t="str">
        <f t="shared" si="48"/>
        <v/>
      </c>
      <c r="I270" s="34" t="str">
        <f t="shared" si="49"/>
        <v/>
      </c>
      <c r="J270" s="34" t="str">
        <f t="shared" si="50"/>
        <v/>
      </c>
      <c r="K270" s="34" t="str">
        <f t="shared" si="51"/>
        <v/>
      </c>
      <c r="L270" s="34" t="str">
        <f t="shared" si="52"/>
        <v/>
      </c>
      <c r="M270" s="32"/>
      <c r="N270" s="190"/>
      <c r="O270" s="190"/>
      <c r="P270" s="190"/>
      <c r="Q270" s="190"/>
      <c r="R270" s="23"/>
    </row>
    <row r="271" spans="1:18">
      <c r="A271" s="27">
        <f t="shared" ca="1" si="53"/>
        <v>46090</v>
      </c>
      <c r="B271" s="20"/>
      <c r="C271" s="21"/>
      <c r="D271" s="20"/>
      <c r="E271" s="21"/>
      <c r="F271" s="22"/>
      <c r="G271" s="22"/>
      <c r="H271" s="34" t="str">
        <f t="shared" si="48"/>
        <v/>
      </c>
      <c r="I271" s="34" t="str">
        <f t="shared" si="49"/>
        <v/>
      </c>
      <c r="J271" s="34" t="str">
        <f t="shared" si="50"/>
        <v/>
      </c>
      <c r="K271" s="34" t="str">
        <f t="shared" si="51"/>
        <v/>
      </c>
      <c r="L271" s="34" t="str">
        <f t="shared" si="52"/>
        <v/>
      </c>
      <c r="M271" s="32"/>
      <c r="N271" s="190"/>
      <c r="O271" s="190"/>
      <c r="P271" s="190"/>
      <c r="Q271" s="190"/>
      <c r="R271" s="23"/>
    </row>
    <row r="272" spans="1:18">
      <c r="A272" s="27">
        <f t="shared" ca="1" si="53"/>
        <v>46091</v>
      </c>
      <c r="B272" s="20"/>
      <c r="C272" s="21"/>
      <c r="D272" s="20"/>
      <c r="E272" s="21"/>
      <c r="F272" s="22"/>
      <c r="G272" s="22"/>
      <c r="H272" s="34" t="str">
        <f t="shared" si="48"/>
        <v/>
      </c>
      <c r="I272" s="34" t="str">
        <f t="shared" si="49"/>
        <v/>
      </c>
      <c r="J272" s="34" t="str">
        <f t="shared" si="50"/>
        <v/>
      </c>
      <c r="K272" s="34" t="str">
        <f t="shared" si="51"/>
        <v/>
      </c>
      <c r="L272" s="34" t="str">
        <f t="shared" si="52"/>
        <v/>
      </c>
      <c r="M272" s="32"/>
      <c r="N272" s="190"/>
      <c r="O272" s="190"/>
      <c r="P272" s="190"/>
      <c r="Q272" s="190"/>
      <c r="R272" s="23"/>
    </row>
    <row r="273" spans="1:18">
      <c r="A273" s="27">
        <f t="shared" ca="1" si="53"/>
        <v>46092</v>
      </c>
      <c r="B273" s="20"/>
      <c r="C273" s="21"/>
      <c r="D273" s="20"/>
      <c r="E273" s="21"/>
      <c r="F273" s="22"/>
      <c r="G273" s="22"/>
      <c r="H273" s="34" t="str">
        <f t="shared" si="48"/>
        <v/>
      </c>
      <c r="I273" s="34" t="str">
        <f t="shared" si="49"/>
        <v/>
      </c>
      <c r="J273" s="34" t="str">
        <f t="shared" si="50"/>
        <v/>
      </c>
      <c r="K273" s="34" t="str">
        <f t="shared" si="51"/>
        <v/>
      </c>
      <c r="L273" s="34" t="str">
        <f t="shared" si="52"/>
        <v/>
      </c>
      <c r="M273" s="32"/>
      <c r="N273" s="190"/>
      <c r="O273" s="190"/>
      <c r="P273" s="190"/>
      <c r="Q273" s="190"/>
      <c r="R273" s="23"/>
    </row>
    <row r="274" spans="1:18">
      <c r="A274" s="27">
        <f t="shared" ca="1" si="53"/>
        <v>46093</v>
      </c>
      <c r="B274" s="20"/>
      <c r="C274" s="21"/>
      <c r="D274" s="20"/>
      <c r="E274" s="21"/>
      <c r="F274" s="22"/>
      <c r="G274" s="22"/>
      <c r="H274" s="34" t="str">
        <f t="shared" si="48"/>
        <v/>
      </c>
      <c r="I274" s="34" t="str">
        <f t="shared" si="49"/>
        <v/>
      </c>
      <c r="J274" s="34" t="str">
        <f t="shared" si="50"/>
        <v/>
      </c>
      <c r="K274" s="34" t="str">
        <f t="shared" si="51"/>
        <v/>
      </c>
      <c r="L274" s="34" t="str">
        <f t="shared" si="52"/>
        <v/>
      </c>
      <c r="M274" s="32"/>
      <c r="N274" s="190"/>
      <c r="O274" s="190"/>
      <c r="P274" s="190"/>
      <c r="Q274" s="190"/>
      <c r="R274" s="23"/>
    </row>
    <row r="275" spans="1:18">
      <c r="A275" s="27">
        <f t="shared" ca="1" si="53"/>
        <v>46094</v>
      </c>
      <c r="B275" s="20"/>
      <c r="C275" s="21"/>
      <c r="D275" s="20"/>
      <c r="E275" s="21"/>
      <c r="F275" s="22"/>
      <c r="G275" s="22"/>
      <c r="H275" s="34" t="str">
        <f t="shared" si="48"/>
        <v/>
      </c>
      <c r="I275" s="34" t="str">
        <f t="shared" si="49"/>
        <v/>
      </c>
      <c r="J275" s="34" t="str">
        <f t="shared" si="50"/>
        <v/>
      </c>
      <c r="K275" s="34" t="str">
        <f t="shared" si="51"/>
        <v/>
      </c>
      <c r="L275" s="34" t="str">
        <f t="shared" si="52"/>
        <v/>
      </c>
      <c r="M275" s="32"/>
      <c r="N275" s="190"/>
      <c r="O275" s="190"/>
      <c r="P275" s="190"/>
      <c r="Q275" s="190"/>
      <c r="R275" s="23"/>
    </row>
    <row r="276" spans="1:18">
      <c r="A276" s="27">
        <f t="shared" ca="1" si="53"/>
        <v>46095</v>
      </c>
      <c r="B276" s="20"/>
      <c r="C276" s="21"/>
      <c r="D276" s="20"/>
      <c r="E276" s="21"/>
      <c r="F276" s="22"/>
      <c r="G276" s="22"/>
      <c r="H276" s="34" t="str">
        <f t="shared" si="48"/>
        <v/>
      </c>
      <c r="I276" s="34" t="str">
        <f t="shared" si="49"/>
        <v/>
      </c>
      <c r="J276" s="34" t="str">
        <f t="shared" si="50"/>
        <v/>
      </c>
      <c r="K276" s="34" t="str">
        <f t="shared" si="51"/>
        <v/>
      </c>
      <c r="L276" s="34" t="str">
        <f t="shared" si="52"/>
        <v/>
      </c>
      <c r="M276" s="32"/>
      <c r="N276" s="190"/>
      <c r="O276" s="190"/>
      <c r="P276" s="190"/>
      <c r="Q276" s="190"/>
      <c r="R276" s="23"/>
    </row>
    <row r="277" spans="1:18">
      <c r="A277" s="27">
        <f t="shared" ca="1" si="53"/>
        <v>46096</v>
      </c>
      <c r="B277" s="20"/>
      <c r="C277" s="21"/>
      <c r="D277" s="20"/>
      <c r="E277" s="21"/>
      <c r="F277" s="22"/>
      <c r="G277" s="22"/>
      <c r="H277" s="34" t="str">
        <f t="shared" si="48"/>
        <v/>
      </c>
      <c r="I277" s="34" t="str">
        <f t="shared" si="49"/>
        <v/>
      </c>
      <c r="J277" s="34" t="str">
        <f t="shared" si="50"/>
        <v/>
      </c>
      <c r="K277" s="34" t="str">
        <f t="shared" si="51"/>
        <v/>
      </c>
      <c r="L277" s="34" t="str">
        <f t="shared" si="52"/>
        <v/>
      </c>
      <c r="M277" s="32"/>
      <c r="N277" s="190"/>
      <c r="O277" s="190"/>
      <c r="P277" s="190"/>
      <c r="Q277" s="190"/>
      <c r="R277" s="23"/>
    </row>
    <row r="278" spans="1:18">
      <c r="A278" s="27">
        <f t="shared" ca="1" si="53"/>
        <v>46097</v>
      </c>
      <c r="B278" s="20"/>
      <c r="C278" s="21"/>
      <c r="D278" s="20"/>
      <c r="E278" s="21"/>
      <c r="F278" s="22"/>
      <c r="G278" s="22"/>
      <c r="H278" s="34" t="str">
        <f t="shared" si="48"/>
        <v/>
      </c>
      <c r="I278" s="34" t="str">
        <f t="shared" si="49"/>
        <v/>
      </c>
      <c r="J278" s="34" t="str">
        <f t="shared" si="50"/>
        <v/>
      </c>
      <c r="K278" s="34" t="str">
        <f t="shared" si="51"/>
        <v/>
      </c>
      <c r="L278" s="34" t="str">
        <f t="shared" si="52"/>
        <v/>
      </c>
      <c r="M278" s="32"/>
      <c r="N278" s="190"/>
      <c r="O278" s="190"/>
      <c r="P278" s="190"/>
      <c r="Q278" s="190"/>
      <c r="R278" s="23"/>
    </row>
    <row r="279" spans="1:18">
      <c r="A279" s="27">
        <f t="shared" ca="1" si="53"/>
        <v>46098</v>
      </c>
      <c r="B279" s="20"/>
      <c r="C279" s="21"/>
      <c r="D279" s="20"/>
      <c r="E279" s="21"/>
      <c r="F279" s="22"/>
      <c r="G279" s="22"/>
      <c r="H279" s="34" t="str">
        <f t="shared" si="48"/>
        <v/>
      </c>
      <c r="I279" s="34" t="str">
        <f t="shared" si="49"/>
        <v/>
      </c>
      <c r="J279" s="34" t="str">
        <f t="shared" si="50"/>
        <v/>
      </c>
      <c r="K279" s="34" t="str">
        <f t="shared" si="51"/>
        <v/>
      </c>
      <c r="L279" s="34" t="str">
        <f t="shared" si="52"/>
        <v/>
      </c>
      <c r="M279" s="32"/>
      <c r="N279" s="190"/>
      <c r="O279" s="190"/>
      <c r="P279" s="190"/>
      <c r="Q279" s="190"/>
      <c r="R279" s="23"/>
    </row>
    <row r="280" spans="1:18">
      <c r="A280" s="27">
        <f t="shared" ca="1" si="53"/>
        <v>46099</v>
      </c>
      <c r="B280" s="20"/>
      <c r="C280" s="21"/>
      <c r="D280" s="20"/>
      <c r="E280" s="21"/>
      <c r="F280" s="22"/>
      <c r="G280" s="22"/>
      <c r="H280" s="34" t="str">
        <f t="shared" si="48"/>
        <v/>
      </c>
      <c r="I280" s="34" t="str">
        <f t="shared" si="49"/>
        <v/>
      </c>
      <c r="J280" s="34" t="str">
        <f t="shared" si="50"/>
        <v/>
      </c>
      <c r="K280" s="34" t="str">
        <f t="shared" si="51"/>
        <v/>
      </c>
      <c r="L280" s="34" t="str">
        <f t="shared" si="52"/>
        <v/>
      </c>
      <c r="M280" s="32"/>
      <c r="N280" s="190"/>
      <c r="O280" s="190"/>
      <c r="P280" s="190"/>
      <c r="Q280" s="190"/>
      <c r="R280" s="23"/>
    </row>
    <row r="281" spans="1:18">
      <c r="A281" s="27">
        <f t="shared" ca="1" si="53"/>
        <v>46100</v>
      </c>
      <c r="B281" s="20"/>
      <c r="C281" s="21"/>
      <c r="D281" s="20"/>
      <c r="E281" s="21"/>
      <c r="F281" s="22"/>
      <c r="G281" s="22"/>
      <c r="H281" s="34" t="str">
        <f t="shared" si="48"/>
        <v/>
      </c>
      <c r="I281" s="34" t="str">
        <f t="shared" si="49"/>
        <v/>
      </c>
      <c r="J281" s="34" t="str">
        <f t="shared" si="50"/>
        <v/>
      </c>
      <c r="K281" s="34" t="str">
        <f t="shared" si="51"/>
        <v/>
      </c>
      <c r="L281" s="34" t="str">
        <f t="shared" si="52"/>
        <v/>
      </c>
      <c r="M281" s="32"/>
      <c r="N281" s="190"/>
      <c r="O281" s="190"/>
      <c r="P281" s="190"/>
      <c r="Q281" s="190"/>
      <c r="R281" s="23"/>
    </row>
    <row r="282" spans="1:18">
      <c r="A282" s="27">
        <f t="shared" ca="1" si="53"/>
        <v>46101</v>
      </c>
      <c r="B282" s="20"/>
      <c r="C282" s="21"/>
      <c r="D282" s="20"/>
      <c r="E282" s="21"/>
      <c r="F282" s="22"/>
      <c r="G282" s="22"/>
      <c r="H282" s="34" t="str">
        <f t="shared" si="48"/>
        <v/>
      </c>
      <c r="I282" s="34" t="str">
        <f t="shared" si="49"/>
        <v/>
      </c>
      <c r="J282" s="34" t="str">
        <f t="shared" si="50"/>
        <v/>
      </c>
      <c r="K282" s="34" t="str">
        <f t="shared" si="51"/>
        <v/>
      </c>
      <c r="L282" s="34" t="str">
        <f t="shared" si="52"/>
        <v/>
      </c>
      <c r="M282" s="32"/>
      <c r="N282" s="190"/>
      <c r="O282" s="190"/>
      <c r="P282" s="190"/>
      <c r="Q282" s="190"/>
      <c r="R282" s="23"/>
    </row>
    <row r="283" spans="1:18">
      <c r="A283" s="27">
        <f t="shared" ca="1" si="53"/>
        <v>46102</v>
      </c>
      <c r="B283" s="20"/>
      <c r="C283" s="21"/>
      <c r="D283" s="20"/>
      <c r="E283" s="21"/>
      <c r="F283" s="22"/>
      <c r="G283" s="22"/>
      <c r="H283" s="34" t="str">
        <f t="shared" si="48"/>
        <v/>
      </c>
      <c r="I283" s="34" t="str">
        <f t="shared" si="49"/>
        <v/>
      </c>
      <c r="J283" s="34" t="str">
        <f t="shared" si="50"/>
        <v/>
      </c>
      <c r="K283" s="34" t="str">
        <f t="shared" si="51"/>
        <v/>
      </c>
      <c r="L283" s="34" t="str">
        <f t="shared" si="52"/>
        <v/>
      </c>
      <c r="M283" s="32"/>
      <c r="N283" s="190"/>
      <c r="O283" s="190"/>
      <c r="P283" s="190"/>
      <c r="Q283" s="190"/>
      <c r="R283" s="23"/>
    </row>
    <row r="284" spans="1:18">
      <c r="A284" s="27">
        <f t="shared" ca="1" si="53"/>
        <v>46103</v>
      </c>
      <c r="B284" s="20"/>
      <c r="C284" s="21"/>
      <c r="D284" s="20"/>
      <c r="E284" s="21"/>
      <c r="F284" s="22"/>
      <c r="G284" s="22"/>
      <c r="H284" s="34" t="str">
        <f t="shared" si="48"/>
        <v/>
      </c>
      <c r="I284" s="34" t="str">
        <f t="shared" si="49"/>
        <v/>
      </c>
      <c r="J284" s="34" t="str">
        <f t="shared" si="50"/>
        <v/>
      </c>
      <c r="K284" s="34" t="str">
        <f t="shared" si="51"/>
        <v/>
      </c>
      <c r="L284" s="34" t="str">
        <f t="shared" si="52"/>
        <v/>
      </c>
      <c r="M284" s="32"/>
      <c r="N284" s="190"/>
      <c r="O284" s="190"/>
      <c r="P284" s="190"/>
      <c r="Q284" s="190"/>
      <c r="R284" s="23"/>
    </row>
    <row r="285" spans="1:18">
      <c r="A285" s="27">
        <f t="shared" ca="1" si="53"/>
        <v>46104</v>
      </c>
      <c r="B285" s="20"/>
      <c r="C285" s="21"/>
      <c r="D285" s="20"/>
      <c r="E285" s="21"/>
      <c r="F285" s="22"/>
      <c r="G285" s="22"/>
      <c r="H285" s="34" t="str">
        <f t="shared" si="48"/>
        <v/>
      </c>
      <c r="I285" s="34" t="str">
        <f t="shared" si="49"/>
        <v/>
      </c>
      <c r="J285" s="34" t="str">
        <f t="shared" si="50"/>
        <v/>
      </c>
      <c r="K285" s="34" t="str">
        <f t="shared" si="51"/>
        <v/>
      </c>
      <c r="L285" s="34" t="str">
        <f t="shared" si="52"/>
        <v/>
      </c>
      <c r="M285" s="32"/>
      <c r="N285" s="190"/>
      <c r="O285" s="190"/>
      <c r="P285" s="190"/>
      <c r="Q285" s="190"/>
      <c r="R285" s="23"/>
    </row>
    <row r="286" spans="1:18">
      <c r="A286" s="27">
        <f t="shared" ca="1" si="53"/>
        <v>46105</v>
      </c>
      <c r="B286" s="20"/>
      <c r="C286" s="21"/>
      <c r="D286" s="20"/>
      <c r="E286" s="21"/>
      <c r="F286" s="22"/>
      <c r="G286" s="22"/>
      <c r="H286" s="34" t="str">
        <f t="shared" si="48"/>
        <v/>
      </c>
      <c r="I286" s="34" t="str">
        <f t="shared" si="49"/>
        <v/>
      </c>
      <c r="J286" s="34" t="str">
        <f t="shared" si="50"/>
        <v/>
      </c>
      <c r="K286" s="34" t="str">
        <f t="shared" si="51"/>
        <v/>
      </c>
      <c r="L286" s="34" t="str">
        <f t="shared" si="52"/>
        <v/>
      </c>
      <c r="M286" s="32"/>
      <c r="N286" s="190"/>
      <c r="O286" s="190"/>
      <c r="P286" s="190"/>
      <c r="Q286" s="190"/>
      <c r="R286" s="23"/>
    </row>
    <row r="287" spans="1:18">
      <c r="A287" s="27">
        <f t="shared" ca="1" si="53"/>
        <v>46106</v>
      </c>
      <c r="B287" s="20"/>
      <c r="C287" s="21"/>
      <c r="D287" s="20"/>
      <c r="E287" s="21"/>
      <c r="F287" s="22"/>
      <c r="G287" s="22"/>
      <c r="H287" s="34" t="str">
        <f t="shared" si="48"/>
        <v/>
      </c>
      <c r="I287" s="34" t="str">
        <f t="shared" si="49"/>
        <v/>
      </c>
      <c r="J287" s="34" t="str">
        <f t="shared" si="50"/>
        <v/>
      </c>
      <c r="K287" s="34" t="str">
        <f t="shared" si="51"/>
        <v/>
      </c>
      <c r="L287" s="34" t="str">
        <f t="shared" si="52"/>
        <v/>
      </c>
      <c r="M287" s="32"/>
      <c r="N287" s="190"/>
      <c r="O287" s="190"/>
      <c r="P287" s="190"/>
      <c r="Q287" s="190"/>
      <c r="R287" s="23"/>
    </row>
    <row r="288" spans="1:18">
      <c r="A288" s="27">
        <f t="shared" ca="1" si="53"/>
        <v>46107</v>
      </c>
      <c r="B288" s="20"/>
      <c r="C288" s="21"/>
      <c r="D288" s="20"/>
      <c r="E288" s="21"/>
      <c r="F288" s="22"/>
      <c r="G288" s="22"/>
      <c r="H288" s="34" t="str">
        <f t="shared" si="48"/>
        <v/>
      </c>
      <c r="I288" s="34" t="str">
        <f t="shared" si="49"/>
        <v/>
      </c>
      <c r="J288" s="34" t="str">
        <f t="shared" si="50"/>
        <v/>
      </c>
      <c r="K288" s="34" t="str">
        <f t="shared" si="51"/>
        <v/>
      </c>
      <c r="L288" s="34" t="str">
        <f t="shared" si="52"/>
        <v/>
      </c>
      <c r="M288" s="32"/>
      <c r="N288" s="190"/>
      <c r="O288" s="190"/>
      <c r="P288" s="190"/>
      <c r="Q288" s="190"/>
      <c r="R288" s="23"/>
    </row>
    <row r="289" spans="1:18">
      <c r="A289" s="27">
        <f t="shared" ca="1" si="53"/>
        <v>46108</v>
      </c>
      <c r="B289" s="20"/>
      <c r="C289" s="21"/>
      <c r="D289" s="20"/>
      <c r="E289" s="21"/>
      <c r="F289" s="22"/>
      <c r="G289" s="22"/>
      <c r="H289" s="34" t="str">
        <f t="shared" si="48"/>
        <v/>
      </c>
      <c r="I289" s="34" t="str">
        <f t="shared" si="49"/>
        <v/>
      </c>
      <c r="J289" s="34" t="str">
        <f t="shared" si="50"/>
        <v/>
      </c>
      <c r="K289" s="34" t="str">
        <f t="shared" si="51"/>
        <v/>
      </c>
      <c r="L289" s="34" t="str">
        <f>IF(AND($B289="",$D289=""),"",($C289-$B289-$F289)+($E289-$D289-$G289))</f>
        <v/>
      </c>
      <c r="M289" s="32"/>
      <c r="N289" s="190"/>
      <c r="O289" s="190"/>
      <c r="P289" s="190"/>
      <c r="Q289" s="190"/>
      <c r="R289" s="23"/>
    </row>
    <row r="290" spans="1:18">
      <c r="A290" s="27">
        <f t="shared" ca="1" si="53"/>
        <v>46109</v>
      </c>
      <c r="B290" s="20"/>
      <c r="C290" s="21"/>
      <c r="D290" s="20"/>
      <c r="E290" s="21"/>
      <c r="F290" s="22"/>
      <c r="G290" s="22"/>
      <c r="H290" s="34" t="str">
        <f t="shared" si="48"/>
        <v/>
      </c>
      <c r="I290" s="34" t="str">
        <f t="shared" si="49"/>
        <v/>
      </c>
      <c r="J290" s="34" t="str">
        <f t="shared" si="50"/>
        <v/>
      </c>
      <c r="K290" s="34" t="str">
        <f t="shared" si="51"/>
        <v/>
      </c>
      <c r="L290" s="34" t="str">
        <f>IF(AND($B290="",$D290=""),"",($C290-$B290-$F290)+($E290-$D290-$G290))</f>
        <v/>
      </c>
      <c r="M290" s="32"/>
      <c r="N290" s="190"/>
      <c r="O290" s="190"/>
      <c r="P290" s="190"/>
      <c r="Q290" s="190"/>
      <c r="R290" s="23"/>
    </row>
    <row r="291" spans="1:18">
      <c r="A291" s="27">
        <f t="shared" ca="1" si="53"/>
        <v>46110</v>
      </c>
      <c r="B291" s="20"/>
      <c r="C291" s="21"/>
      <c r="D291" s="20"/>
      <c r="E291" s="21"/>
      <c r="F291" s="22"/>
      <c r="G291" s="22"/>
      <c r="H291" s="34" t="str">
        <f t="shared" si="48"/>
        <v/>
      </c>
      <c r="I291" s="34" t="str">
        <f t="shared" si="49"/>
        <v/>
      </c>
      <c r="J291" s="34" t="str">
        <f t="shared" si="50"/>
        <v/>
      </c>
      <c r="K291" s="34" t="str">
        <f t="shared" si="51"/>
        <v/>
      </c>
      <c r="L291" s="34" t="str">
        <f>IF(AND($B291="",$D291=""),"",($C291-$B291-$F291)+($E291-$D291-$G291))</f>
        <v/>
      </c>
      <c r="M291" s="32"/>
      <c r="N291" s="190"/>
      <c r="O291" s="190"/>
      <c r="P291" s="190"/>
      <c r="Q291" s="190"/>
      <c r="R291" s="23"/>
    </row>
    <row r="292" spans="1:18">
      <c r="A292" s="27">
        <f t="shared" ca="1" si="53"/>
        <v>46111</v>
      </c>
      <c r="B292" s="20"/>
      <c r="C292" s="21"/>
      <c r="D292" s="20"/>
      <c r="E292" s="21"/>
      <c r="F292" s="22"/>
      <c r="G292" s="22"/>
      <c r="H292" s="34" t="str">
        <f t="shared" si="48"/>
        <v/>
      </c>
      <c r="I292" s="34" t="str">
        <f t="shared" si="49"/>
        <v/>
      </c>
      <c r="J292" s="34" t="str">
        <f t="shared" si="50"/>
        <v/>
      </c>
      <c r="K292" s="34" t="str">
        <f t="shared" si="51"/>
        <v/>
      </c>
      <c r="L292" s="34" t="str">
        <f>IF(AND($B292="",$D292=""),"",($C292-$B292-$F292)+($E292-$D292-$G292))</f>
        <v/>
      </c>
      <c r="M292" s="32"/>
      <c r="N292" s="190"/>
      <c r="O292" s="190"/>
      <c r="P292" s="190"/>
      <c r="Q292" s="190"/>
      <c r="R292" s="23"/>
    </row>
    <row r="293" spans="1:18">
      <c r="A293" s="27">
        <f t="shared" ca="1" si="53"/>
        <v>46112</v>
      </c>
      <c r="B293" s="20"/>
      <c r="C293" s="21"/>
      <c r="D293" s="20"/>
      <c r="E293" s="21"/>
      <c r="F293" s="22"/>
      <c r="G293" s="22"/>
      <c r="H293" s="34" t="str">
        <f t="shared" si="48"/>
        <v/>
      </c>
      <c r="I293" s="34" t="str">
        <f t="shared" si="49"/>
        <v/>
      </c>
      <c r="J293" s="34" t="str">
        <f t="shared" si="50"/>
        <v/>
      </c>
      <c r="K293" s="34" t="str">
        <f t="shared" si="51"/>
        <v/>
      </c>
      <c r="L293" s="34" t="str">
        <f>IF(AND($B293="",$D293=""),"",($C293-$B293-$F293)+($E293-$D293-$G293))</f>
        <v/>
      </c>
      <c r="M293" s="32"/>
      <c r="N293" s="190"/>
      <c r="O293" s="190"/>
      <c r="P293" s="190"/>
      <c r="Q293" s="190"/>
      <c r="R293" s="23"/>
    </row>
    <row r="294" spans="1:18">
      <c r="A294" s="5" t="s">
        <v>11</v>
      </c>
      <c r="B294" s="191"/>
      <c r="C294" s="192"/>
      <c r="D294" s="191"/>
      <c r="E294" s="192"/>
      <c r="F294" s="26" t="str">
        <f>IF(SUM($F263:$F293)=0,"",SUM($F263:$F293))</f>
        <v/>
      </c>
      <c r="G294" s="26" t="str">
        <f>IF(SUM($G263:$G293)=0,"",SUM($G263:$G293))</f>
        <v/>
      </c>
      <c r="H294" s="26" t="str">
        <f>IF(SUM(H263:H293)=0,"",SUM(H263:H293))</f>
        <v/>
      </c>
      <c r="I294" s="26" t="str">
        <f>IF(SUM(I263:I293)=0,"",SUM(I263:I293))</f>
        <v/>
      </c>
      <c r="J294" s="26" t="str">
        <f t="shared" ref="J294:K294" si="54">IF(SUM(J263:J293)=0,"",SUM(J263:J293))</f>
        <v/>
      </c>
      <c r="K294" s="26" t="str">
        <f t="shared" si="54"/>
        <v/>
      </c>
      <c r="L294" s="26" t="str">
        <f>IF(SUM($L263:$L293)=0,"",SUM($L263:$L293))</f>
        <v/>
      </c>
      <c r="M294" s="33"/>
      <c r="N294" s="193"/>
      <c r="O294" s="193"/>
      <c r="P294" s="193"/>
      <c r="Q294" s="193"/>
      <c r="R294" s="6"/>
    </row>
  </sheetData>
  <sheetProtection algorithmName="SHA-512" hashValue="8RWs+XZSTdAmssqUB9esKJ8arMvDPQDN6f5gL/75BANgTYJa0OEuyvA+Lf4NqIiCAOXYQZRpS8B6CWzIRi1GNA==" saltValue="o45ScQ7hRafr+437WYcURA==" spinCount="100000" sheet="1" formatRows="0"/>
  <mergeCells count="371">
    <mergeCell ref="A8:A10"/>
    <mergeCell ref="B8:E8"/>
    <mergeCell ref="F8:G9"/>
    <mergeCell ref="H8:K8"/>
    <mergeCell ref="L8:L10"/>
    <mergeCell ref="M8:M10"/>
    <mergeCell ref="N8:Q10"/>
    <mergeCell ref="R8:R10"/>
    <mergeCell ref="B9:C9"/>
    <mergeCell ref="D9:E9"/>
    <mergeCell ref="H9:I9"/>
    <mergeCell ref="J9:K9"/>
    <mergeCell ref="N11:Q11"/>
    <mergeCell ref="B4:L4"/>
    <mergeCell ref="P4:R4"/>
    <mergeCell ref="B5:L5"/>
    <mergeCell ref="N18:Q18"/>
    <mergeCell ref="N19:Q19"/>
    <mergeCell ref="N20:Q20"/>
    <mergeCell ref="N21:Q21"/>
    <mergeCell ref="N22:Q22"/>
    <mergeCell ref="N23:Q23"/>
    <mergeCell ref="N12:Q12"/>
    <mergeCell ref="N13:Q13"/>
    <mergeCell ref="N14:Q14"/>
    <mergeCell ref="N15:Q15"/>
    <mergeCell ref="N16:Q16"/>
    <mergeCell ref="N17:Q17"/>
    <mergeCell ref="N30:Q30"/>
    <mergeCell ref="N31:Q31"/>
    <mergeCell ref="N32:Q32"/>
    <mergeCell ref="N33:Q33"/>
    <mergeCell ref="N34:Q34"/>
    <mergeCell ref="N35:Q35"/>
    <mergeCell ref="N24:Q24"/>
    <mergeCell ref="N25:Q25"/>
    <mergeCell ref="N26:Q26"/>
    <mergeCell ref="N27:Q27"/>
    <mergeCell ref="N28:Q28"/>
    <mergeCell ref="N29:Q29"/>
    <mergeCell ref="A44:A46"/>
    <mergeCell ref="B44:E44"/>
    <mergeCell ref="F44:G45"/>
    <mergeCell ref="H44:K44"/>
    <mergeCell ref="L44:L46"/>
    <mergeCell ref="M44:M46"/>
    <mergeCell ref="N44:Q46"/>
    <mergeCell ref="N36:Q36"/>
    <mergeCell ref="N37:Q37"/>
    <mergeCell ref="N38:Q38"/>
    <mergeCell ref="N39:Q39"/>
    <mergeCell ref="N40:Q40"/>
    <mergeCell ref="N41:Q41"/>
    <mergeCell ref="R44:R46"/>
    <mergeCell ref="B45:C45"/>
    <mergeCell ref="D45:E45"/>
    <mergeCell ref="H45:I45"/>
    <mergeCell ref="J45:K45"/>
    <mergeCell ref="N47:Q47"/>
    <mergeCell ref="B42:C42"/>
    <mergeCell ref="D42:E42"/>
    <mergeCell ref="N42:Q42"/>
    <mergeCell ref="N54:Q54"/>
    <mergeCell ref="N55:Q55"/>
    <mergeCell ref="N56:Q56"/>
    <mergeCell ref="N57:Q57"/>
    <mergeCell ref="N58:Q58"/>
    <mergeCell ref="N59:Q59"/>
    <mergeCell ref="N48:Q48"/>
    <mergeCell ref="N49:Q49"/>
    <mergeCell ref="N50:Q50"/>
    <mergeCell ref="N51:Q51"/>
    <mergeCell ref="N52:Q52"/>
    <mergeCell ref="N53:Q53"/>
    <mergeCell ref="N66:Q66"/>
    <mergeCell ref="N67:Q67"/>
    <mergeCell ref="N68:Q68"/>
    <mergeCell ref="N69:Q69"/>
    <mergeCell ref="N70:Q70"/>
    <mergeCell ref="N71:Q71"/>
    <mergeCell ref="N60:Q60"/>
    <mergeCell ref="N61:Q61"/>
    <mergeCell ref="N62:Q62"/>
    <mergeCell ref="N63:Q63"/>
    <mergeCell ref="N64:Q64"/>
    <mergeCell ref="N65:Q65"/>
    <mergeCell ref="A80:A82"/>
    <mergeCell ref="B80:E80"/>
    <mergeCell ref="F80:G81"/>
    <mergeCell ref="H80:K80"/>
    <mergeCell ref="L80:L82"/>
    <mergeCell ref="M80:M82"/>
    <mergeCell ref="N80:Q82"/>
    <mergeCell ref="N72:Q72"/>
    <mergeCell ref="N73:Q73"/>
    <mergeCell ref="N74:Q74"/>
    <mergeCell ref="N75:Q75"/>
    <mergeCell ref="N76:Q76"/>
    <mergeCell ref="N77:Q77"/>
    <mergeCell ref="R80:R82"/>
    <mergeCell ref="B81:C81"/>
    <mergeCell ref="D81:E81"/>
    <mergeCell ref="H81:I81"/>
    <mergeCell ref="J81:K81"/>
    <mergeCell ref="N83:Q83"/>
    <mergeCell ref="B78:C78"/>
    <mergeCell ref="D78:E78"/>
    <mergeCell ref="N78:Q78"/>
    <mergeCell ref="N90:Q90"/>
    <mergeCell ref="N91:Q91"/>
    <mergeCell ref="N92:Q92"/>
    <mergeCell ref="N93:Q93"/>
    <mergeCell ref="N94:Q94"/>
    <mergeCell ref="N95:Q95"/>
    <mergeCell ref="N84:Q84"/>
    <mergeCell ref="N85:Q85"/>
    <mergeCell ref="N86:Q86"/>
    <mergeCell ref="N87:Q87"/>
    <mergeCell ref="N88:Q88"/>
    <mergeCell ref="N89:Q89"/>
    <mergeCell ref="N102:Q102"/>
    <mergeCell ref="N103:Q103"/>
    <mergeCell ref="N104:Q104"/>
    <mergeCell ref="N105:Q105"/>
    <mergeCell ref="N106:Q106"/>
    <mergeCell ref="N107:Q107"/>
    <mergeCell ref="N96:Q96"/>
    <mergeCell ref="N97:Q97"/>
    <mergeCell ref="N98:Q98"/>
    <mergeCell ref="N99:Q99"/>
    <mergeCell ref="N100:Q100"/>
    <mergeCell ref="N101:Q101"/>
    <mergeCell ref="A116:A118"/>
    <mergeCell ref="B116:E116"/>
    <mergeCell ref="F116:G117"/>
    <mergeCell ref="H116:K116"/>
    <mergeCell ref="L116:L118"/>
    <mergeCell ref="M116:M118"/>
    <mergeCell ref="N116:Q118"/>
    <mergeCell ref="N108:Q108"/>
    <mergeCell ref="N109:Q109"/>
    <mergeCell ref="N110:Q110"/>
    <mergeCell ref="N111:Q111"/>
    <mergeCell ref="N112:Q112"/>
    <mergeCell ref="N113:Q113"/>
    <mergeCell ref="R116:R118"/>
    <mergeCell ref="B117:C117"/>
    <mergeCell ref="D117:E117"/>
    <mergeCell ref="H117:I117"/>
    <mergeCell ref="J117:K117"/>
    <mergeCell ref="N119:Q119"/>
    <mergeCell ref="B114:C114"/>
    <mergeCell ref="D114:E114"/>
    <mergeCell ref="N114:Q114"/>
    <mergeCell ref="N126:Q126"/>
    <mergeCell ref="N127:Q127"/>
    <mergeCell ref="N128:Q128"/>
    <mergeCell ref="N129:Q129"/>
    <mergeCell ref="N130:Q130"/>
    <mergeCell ref="N131:Q131"/>
    <mergeCell ref="N120:Q120"/>
    <mergeCell ref="N121:Q121"/>
    <mergeCell ref="N122:Q122"/>
    <mergeCell ref="N123:Q123"/>
    <mergeCell ref="N124:Q124"/>
    <mergeCell ref="N125:Q125"/>
    <mergeCell ref="N138:Q138"/>
    <mergeCell ref="N139:Q139"/>
    <mergeCell ref="N140:Q140"/>
    <mergeCell ref="N141:Q141"/>
    <mergeCell ref="N142:Q142"/>
    <mergeCell ref="N143:Q143"/>
    <mergeCell ref="N132:Q132"/>
    <mergeCell ref="N133:Q133"/>
    <mergeCell ref="N134:Q134"/>
    <mergeCell ref="N135:Q135"/>
    <mergeCell ref="N136:Q136"/>
    <mergeCell ref="N137:Q137"/>
    <mergeCell ref="A152:A154"/>
    <mergeCell ref="B152:E152"/>
    <mergeCell ref="F152:G153"/>
    <mergeCell ref="H152:K152"/>
    <mergeCell ref="L152:L154"/>
    <mergeCell ref="M152:M154"/>
    <mergeCell ref="N152:Q154"/>
    <mergeCell ref="N144:Q144"/>
    <mergeCell ref="N145:Q145"/>
    <mergeCell ref="N146:Q146"/>
    <mergeCell ref="N147:Q147"/>
    <mergeCell ref="N148:Q148"/>
    <mergeCell ref="N149:Q149"/>
    <mergeCell ref="R152:R154"/>
    <mergeCell ref="B153:C153"/>
    <mergeCell ref="D153:E153"/>
    <mergeCell ref="H153:I153"/>
    <mergeCell ref="J153:K153"/>
    <mergeCell ref="N155:Q155"/>
    <mergeCell ref="B150:C150"/>
    <mergeCell ref="D150:E150"/>
    <mergeCell ref="N150:Q150"/>
    <mergeCell ref="N162:Q162"/>
    <mergeCell ref="N163:Q163"/>
    <mergeCell ref="N164:Q164"/>
    <mergeCell ref="N165:Q165"/>
    <mergeCell ref="N166:Q166"/>
    <mergeCell ref="N167:Q167"/>
    <mergeCell ref="N156:Q156"/>
    <mergeCell ref="N157:Q157"/>
    <mergeCell ref="N158:Q158"/>
    <mergeCell ref="N159:Q159"/>
    <mergeCell ref="N160:Q160"/>
    <mergeCell ref="N161:Q161"/>
    <mergeCell ref="N174:Q174"/>
    <mergeCell ref="N175:Q175"/>
    <mergeCell ref="N176:Q176"/>
    <mergeCell ref="N177:Q177"/>
    <mergeCell ref="N178:Q178"/>
    <mergeCell ref="N179:Q179"/>
    <mergeCell ref="N168:Q168"/>
    <mergeCell ref="N169:Q169"/>
    <mergeCell ref="N170:Q170"/>
    <mergeCell ref="N171:Q171"/>
    <mergeCell ref="N172:Q172"/>
    <mergeCell ref="N173:Q173"/>
    <mergeCell ref="A188:A190"/>
    <mergeCell ref="B188:E188"/>
    <mergeCell ref="F188:G189"/>
    <mergeCell ref="H188:K188"/>
    <mergeCell ref="L188:L190"/>
    <mergeCell ref="M188:M190"/>
    <mergeCell ref="N188:Q190"/>
    <mergeCell ref="N180:Q180"/>
    <mergeCell ref="N181:Q181"/>
    <mergeCell ref="N182:Q182"/>
    <mergeCell ref="N183:Q183"/>
    <mergeCell ref="N184:Q184"/>
    <mergeCell ref="N185:Q185"/>
    <mergeCell ref="R188:R190"/>
    <mergeCell ref="B189:C189"/>
    <mergeCell ref="D189:E189"/>
    <mergeCell ref="H189:I189"/>
    <mergeCell ref="J189:K189"/>
    <mergeCell ref="N191:Q191"/>
    <mergeCell ref="B186:C186"/>
    <mergeCell ref="D186:E186"/>
    <mergeCell ref="N186:Q186"/>
    <mergeCell ref="N198:Q198"/>
    <mergeCell ref="N199:Q199"/>
    <mergeCell ref="N200:Q200"/>
    <mergeCell ref="N201:Q201"/>
    <mergeCell ref="N202:Q202"/>
    <mergeCell ref="N203:Q203"/>
    <mergeCell ref="N192:Q192"/>
    <mergeCell ref="N193:Q193"/>
    <mergeCell ref="N194:Q194"/>
    <mergeCell ref="N195:Q195"/>
    <mergeCell ref="N196:Q196"/>
    <mergeCell ref="N197:Q197"/>
    <mergeCell ref="N210:Q210"/>
    <mergeCell ref="N211:Q211"/>
    <mergeCell ref="N212:Q212"/>
    <mergeCell ref="N213:Q213"/>
    <mergeCell ref="N214:Q214"/>
    <mergeCell ref="N215:Q215"/>
    <mergeCell ref="N204:Q204"/>
    <mergeCell ref="N205:Q205"/>
    <mergeCell ref="N206:Q206"/>
    <mergeCell ref="N207:Q207"/>
    <mergeCell ref="N208:Q208"/>
    <mergeCell ref="N209:Q209"/>
    <mergeCell ref="A224:A226"/>
    <mergeCell ref="B224:E224"/>
    <mergeCell ref="F224:G225"/>
    <mergeCell ref="H224:K224"/>
    <mergeCell ref="L224:L226"/>
    <mergeCell ref="M224:M226"/>
    <mergeCell ref="N224:Q226"/>
    <mergeCell ref="N216:Q216"/>
    <mergeCell ref="N217:Q217"/>
    <mergeCell ref="N218:Q218"/>
    <mergeCell ref="N219:Q219"/>
    <mergeCell ref="N220:Q220"/>
    <mergeCell ref="N221:Q221"/>
    <mergeCell ref="R224:R226"/>
    <mergeCell ref="B225:C225"/>
    <mergeCell ref="D225:E225"/>
    <mergeCell ref="H225:I225"/>
    <mergeCell ref="J225:K225"/>
    <mergeCell ref="N227:Q227"/>
    <mergeCell ref="B222:C222"/>
    <mergeCell ref="D222:E222"/>
    <mergeCell ref="N222:Q222"/>
    <mergeCell ref="N234:Q234"/>
    <mergeCell ref="N235:Q235"/>
    <mergeCell ref="N236:Q236"/>
    <mergeCell ref="N237:Q237"/>
    <mergeCell ref="N238:Q238"/>
    <mergeCell ref="N239:Q239"/>
    <mergeCell ref="N228:Q228"/>
    <mergeCell ref="N229:Q229"/>
    <mergeCell ref="N230:Q230"/>
    <mergeCell ref="N231:Q231"/>
    <mergeCell ref="N232:Q232"/>
    <mergeCell ref="N233:Q233"/>
    <mergeCell ref="N246:Q246"/>
    <mergeCell ref="N247:Q247"/>
    <mergeCell ref="N248:Q248"/>
    <mergeCell ref="N249:Q249"/>
    <mergeCell ref="N250:Q250"/>
    <mergeCell ref="N251:Q251"/>
    <mergeCell ref="N240:Q240"/>
    <mergeCell ref="N241:Q241"/>
    <mergeCell ref="N242:Q242"/>
    <mergeCell ref="N243:Q243"/>
    <mergeCell ref="N244:Q244"/>
    <mergeCell ref="N245:Q245"/>
    <mergeCell ref="A260:A262"/>
    <mergeCell ref="B260:E260"/>
    <mergeCell ref="F260:G261"/>
    <mergeCell ref="H260:K260"/>
    <mergeCell ref="L260:L262"/>
    <mergeCell ref="M260:M262"/>
    <mergeCell ref="N260:Q262"/>
    <mergeCell ref="N252:Q252"/>
    <mergeCell ref="N253:Q253"/>
    <mergeCell ref="N254:Q254"/>
    <mergeCell ref="N255:Q255"/>
    <mergeCell ref="N256:Q256"/>
    <mergeCell ref="N257:Q257"/>
    <mergeCell ref="R260:R262"/>
    <mergeCell ref="B261:C261"/>
    <mergeCell ref="D261:E261"/>
    <mergeCell ref="H261:I261"/>
    <mergeCell ref="J261:K261"/>
    <mergeCell ref="N263:Q263"/>
    <mergeCell ref="B258:C258"/>
    <mergeCell ref="D258:E258"/>
    <mergeCell ref="N258:Q258"/>
    <mergeCell ref="N270:Q270"/>
    <mergeCell ref="N271:Q271"/>
    <mergeCell ref="N272:Q272"/>
    <mergeCell ref="N273:Q273"/>
    <mergeCell ref="N274:Q274"/>
    <mergeCell ref="N275:Q275"/>
    <mergeCell ref="N264:Q264"/>
    <mergeCell ref="N265:Q265"/>
    <mergeCell ref="N266:Q266"/>
    <mergeCell ref="N267:Q267"/>
    <mergeCell ref="N268:Q268"/>
    <mergeCell ref="N269:Q269"/>
    <mergeCell ref="N282:Q282"/>
    <mergeCell ref="N283:Q283"/>
    <mergeCell ref="N284:Q284"/>
    <mergeCell ref="N285:Q285"/>
    <mergeCell ref="N286:Q286"/>
    <mergeCell ref="N287:Q287"/>
    <mergeCell ref="N276:Q276"/>
    <mergeCell ref="N277:Q277"/>
    <mergeCell ref="N278:Q278"/>
    <mergeCell ref="N279:Q279"/>
    <mergeCell ref="N280:Q280"/>
    <mergeCell ref="N281:Q281"/>
    <mergeCell ref="B294:C294"/>
    <mergeCell ref="D294:E294"/>
    <mergeCell ref="N294:Q294"/>
    <mergeCell ref="N288:Q288"/>
    <mergeCell ref="N289:Q289"/>
    <mergeCell ref="N290:Q290"/>
    <mergeCell ref="N291:Q291"/>
    <mergeCell ref="N292:Q292"/>
    <mergeCell ref="N293:Q293"/>
  </mergeCells>
  <phoneticPr fontId="2"/>
  <conditionalFormatting sqref="A12:C13 F12:G13 A14:G41">
    <cfRule type="expression" dxfId="287" priority="9">
      <formula>OR(EDATE($A$11,1)-1&lt;$A12,DATEVALUE("2026/3/31")&lt;$A12)</formula>
    </cfRule>
  </conditionalFormatting>
  <conditionalFormatting sqref="A48:F76 M48:R77 A77:G77 L77">
    <cfRule type="expression" dxfId="286" priority="10">
      <formula>OR(EDATE($A$47,1)-1&lt;$A48,DATEVALUE("2026/3/31")&lt;$A48)</formula>
    </cfRule>
  </conditionalFormatting>
  <conditionalFormatting sqref="A84:G113">
    <cfRule type="expression" dxfId="285" priority="11">
      <formula>OR(EDATE($A$83,1)-1&lt;$A84,DATEVALUE("2026/3/31")&lt;$A84)</formula>
    </cfRule>
  </conditionalFormatting>
  <conditionalFormatting sqref="A120:G149 M120:R149 L149">
    <cfRule type="expression" dxfId="284" priority="12">
      <formula>OR(EDATE($A$119,1)-1&lt;$A120,DATEVALUE("2026/3/31")&lt;$A120)</formula>
    </cfRule>
  </conditionalFormatting>
  <conditionalFormatting sqref="A156:G185">
    <cfRule type="expression" dxfId="283" priority="13">
      <formula>OR(EDATE($A$155,1)-1&lt;$A156,DATEVALUE("2026/3/31")&lt;$A156)</formula>
    </cfRule>
  </conditionalFormatting>
  <conditionalFormatting sqref="A192:G221">
    <cfRule type="expression" dxfId="282" priority="14">
      <formula>OR(EDATE($A$191,1)-1&lt;$A192,DATEVALUE("2026/3/31")&lt;$A192)</formula>
    </cfRule>
  </conditionalFormatting>
  <conditionalFormatting sqref="A228:G257 M228:R257 L255:L257">
    <cfRule type="expression" dxfId="281" priority="15">
      <formula>OR(EDATE($A$227,1)-1&lt;$A228,DATEVALUE("2026/3/31")&lt;$A228)</formula>
    </cfRule>
  </conditionalFormatting>
  <conditionalFormatting sqref="A264:G293 L264:R293">
    <cfRule type="expression" dxfId="280" priority="16">
      <formula>OR(EDATE($A$263,1)-1&lt;$A264,DATEVALUE("2026/3/31")&lt;$A264)</formula>
    </cfRule>
  </conditionalFormatting>
  <conditionalFormatting sqref="B11:C11">
    <cfRule type="expression" dxfId="279" priority="3">
      <formula>OR(EDATE($A$11,1)-1&lt;$A11,DATEVALUE("2026/3/31")&lt;$A11)</formula>
    </cfRule>
  </conditionalFormatting>
  <conditionalFormatting sqref="B4:L5">
    <cfRule type="expression" dxfId="278" priority="8">
      <formula>IF(LEN(B4)&lt;1,TRUE,FALSE)</formula>
    </cfRule>
  </conditionalFormatting>
  <conditionalFormatting sqref="D13:E13">
    <cfRule type="expression" dxfId="277" priority="2">
      <formula>$M$12="✓"</formula>
    </cfRule>
  </conditionalFormatting>
  <conditionalFormatting sqref="M11">
    <cfRule type="expression" dxfId="276" priority="1">
      <formula>OR(EDATE($A$11,1)-1&lt;$A11,DATEVALUE("2026/3/31")&lt;$A11)</formula>
    </cfRule>
  </conditionalFormatting>
  <conditionalFormatting sqref="M12:R41">
    <cfRule type="expression" dxfId="275" priority="4">
      <formula>OR(EDATE($A$11,1)-1&lt;$A12,DATEVALUE("2026/3/31")&lt;$A12)</formula>
    </cfRule>
  </conditionalFormatting>
  <conditionalFormatting sqref="M84:R113">
    <cfRule type="expression" dxfId="274" priority="5">
      <formula>OR(EDATE($A$83,1)-1&lt;$A84,DATEVALUE("2026/3/31")&lt;$A84)</formula>
    </cfRule>
  </conditionalFormatting>
  <conditionalFormatting sqref="M156:R185">
    <cfRule type="expression" dxfId="273" priority="6">
      <formula>OR(EDATE($A$155,1)-1&lt;$A156,DATEVALUE("2026/3/31")&lt;$A156)</formula>
    </cfRule>
  </conditionalFormatting>
  <conditionalFormatting sqref="M192:R221">
    <cfRule type="expression" dxfId="272" priority="7">
      <formula>OR(EDATE($A$191,1)-1&lt;$A192,DATEVALUE("2026/3/31")&lt;$A192)</formula>
    </cfRule>
  </conditionalFormatting>
  <dataValidations count="3">
    <dataValidation operator="greaterThanOrEqual" allowBlank="1" showInputMessage="1" showErrorMessage="1" sqref="H191:K221 H155:K185 H227:K257 H11:K41 H119:K149 H47:K77 H83:K113 H263:K293" xr:uid="{54B5A444-4896-4522-888D-32FFD4421DD8}"/>
    <dataValidation type="list" allowBlank="1" showInputMessage="1" showErrorMessage="1" sqref="M263:M293 M47:M76 M83:M113 M119:M149 M155:M185 M191:M221 M227:M257 M11:M41" xr:uid="{161B323A-78DC-4A75-AE2D-A51578D7ADCC}">
      <formula1>",✓所定,✓法定"</formula1>
    </dataValidation>
    <dataValidation type="time" operator="greaterThanOrEqual" allowBlank="1" showInputMessage="1" showErrorMessage="1" sqref="H114:K114 H78:K78 G42:K42 H222:K222 H258:K258 H186:K186 H150:K150 G11:G41 L11:L42 B11:F42 B47:G78 L47:L78 B83:G114 L83:L114 B119:G150 L119:L150 B155:G186 L155:L186 B191:G222 L191:L222 B227:G258 L227:L258 B263:G294 L263:L294 H294:K294" xr:uid="{470AB108-F8A9-41CF-9650-23E1B5914127}">
      <formula1>0</formula1>
    </dataValidation>
  </dataValidations>
  <printOptions horizontalCentered="1"/>
  <pageMargins left="0.51181102362204722" right="0.51181102362204722" top="0.55118110236220474" bottom="0.55118110236220474" header="0.31496062992125984" footer="0.31496062992125984"/>
  <pageSetup paperSize="9" scale="76" fitToHeight="0" orientation="portrait" r:id="rId1"/>
  <rowBreaks count="7" manualBreakCount="7">
    <brk id="42" max="16383" man="1"/>
    <brk id="78" max="16383" man="1"/>
    <brk id="114" max="16383" man="1"/>
    <brk id="150" max="16383" man="1"/>
    <brk id="186" max="16383" man="1"/>
    <brk id="222" max="16383" man="1"/>
    <brk id="258"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DBBAE7-4DDB-4D8D-AEA2-653E38A2BCFA}">
  <dimension ref="B2:G14"/>
  <sheetViews>
    <sheetView workbookViewId="0">
      <selection activeCell="J7" sqref="J7"/>
    </sheetView>
  </sheetViews>
  <sheetFormatPr defaultRowHeight="18.75"/>
  <cols>
    <col min="5" max="5" width="13" bestFit="1" customWidth="1"/>
    <col min="6" max="6" width="3.125" customWidth="1"/>
  </cols>
  <sheetData>
    <row r="2" spans="2:7">
      <c r="B2" s="7" t="s">
        <v>14</v>
      </c>
      <c r="C2" s="7" t="s">
        <v>16</v>
      </c>
      <c r="E2" s="18" t="s">
        <v>42</v>
      </c>
      <c r="F2" s="18"/>
      <c r="G2" s="18" t="s">
        <v>43</v>
      </c>
    </row>
    <row r="3" spans="2:7">
      <c r="B3" t="s">
        <v>68</v>
      </c>
      <c r="C3" t="s">
        <v>70</v>
      </c>
      <c r="E3" s="17" t="s">
        <v>53</v>
      </c>
      <c r="F3">
        <v>6</v>
      </c>
      <c r="G3" t="s">
        <v>59</v>
      </c>
    </row>
    <row r="4" spans="2:7">
      <c r="B4" t="s">
        <v>20</v>
      </c>
      <c r="C4" t="s">
        <v>17</v>
      </c>
      <c r="E4" s="17" t="s">
        <v>54</v>
      </c>
      <c r="F4">
        <v>11</v>
      </c>
      <c r="G4" t="s">
        <v>60</v>
      </c>
    </row>
    <row r="5" spans="2:7">
      <c r="C5" t="s">
        <v>69</v>
      </c>
      <c r="E5" t="s">
        <v>55</v>
      </c>
      <c r="F5">
        <v>16</v>
      </c>
      <c r="G5" t="s">
        <v>131</v>
      </c>
    </row>
    <row r="6" spans="2:7">
      <c r="E6" t="s">
        <v>56</v>
      </c>
      <c r="F6">
        <v>21</v>
      </c>
      <c r="G6" t="s">
        <v>61</v>
      </c>
    </row>
    <row r="7" spans="2:7">
      <c r="E7" t="s">
        <v>57</v>
      </c>
      <c r="F7">
        <v>26</v>
      </c>
      <c r="G7" t="s">
        <v>66</v>
      </c>
    </row>
    <row r="8" spans="2:7">
      <c r="E8" t="s">
        <v>58</v>
      </c>
      <c r="F8">
        <v>1</v>
      </c>
      <c r="G8" t="s">
        <v>44</v>
      </c>
    </row>
    <row r="9" spans="2:7">
      <c r="G9" t="s">
        <v>62</v>
      </c>
    </row>
    <row r="10" spans="2:7">
      <c r="G10" t="s">
        <v>63</v>
      </c>
    </row>
    <row r="11" spans="2:7">
      <c r="G11" t="s">
        <v>64</v>
      </c>
    </row>
    <row r="12" spans="2:7">
      <c r="G12" t="s">
        <v>130</v>
      </c>
    </row>
    <row r="13" spans="2:7">
      <c r="G13" t="s">
        <v>65</v>
      </c>
    </row>
    <row r="14" spans="2:7">
      <c r="G14" t="s">
        <v>67</v>
      </c>
    </row>
  </sheetData>
  <phoneticPr fontId="2"/>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BE0F6C-19F5-4A20-A20E-C5BE4C3AF5DA}">
  <sheetPr>
    <tabColor rgb="FF66CCFF"/>
    <pageSetUpPr fitToPage="1"/>
  </sheetPr>
  <dimension ref="A1:V294"/>
  <sheetViews>
    <sheetView view="pageBreakPreview" zoomScale="115" zoomScaleNormal="100" zoomScaleSheetLayoutView="115" workbookViewId="0">
      <selection activeCell="B11" sqref="B11"/>
    </sheetView>
  </sheetViews>
  <sheetFormatPr defaultColWidth="8.75" defaultRowHeight="14.25"/>
  <cols>
    <col min="1" max="1" width="10.75" style="1" customWidth="1"/>
    <col min="2" max="7" width="7.125" style="1" customWidth="1"/>
    <col min="8" max="11" width="7.125" style="1" hidden="1" customWidth="1"/>
    <col min="12" max="12" width="7.125" style="1" customWidth="1"/>
    <col min="13" max="13" width="6.125" style="9" customWidth="1"/>
    <col min="14" max="14" width="5.75" style="1" customWidth="1"/>
    <col min="15" max="15" width="9.125" style="1" customWidth="1"/>
    <col min="16" max="17" width="8.75" style="1" customWidth="1"/>
    <col min="18" max="18" width="12.75" style="1" customWidth="1"/>
    <col min="19" max="21" width="8.75" style="1" hidden="1" customWidth="1"/>
    <col min="22" max="16384" width="8.75" style="1"/>
  </cols>
  <sheetData>
    <row r="1" spans="1:22" ht="16.5">
      <c r="A1" s="2" t="str" cm="1">
        <f t="array" aca="1" ref="A1" ca="1">"業務日誌" &amp; RIGHT(CELL("filename", A1),U1)</f>
        <v>業務日誌34</v>
      </c>
      <c r="B1" s="3"/>
      <c r="C1" s="3"/>
      <c r="D1" s="3"/>
      <c r="E1" s="3"/>
      <c r="F1" s="3"/>
      <c r="G1" s="3"/>
      <c r="H1" s="3"/>
      <c r="I1" s="3"/>
      <c r="J1" s="3"/>
      <c r="K1" s="3"/>
      <c r="L1" s="3"/>
      <c r="M1" s="3"/>
      <c r="N1" s="3"/>
      <c r="O1" s="3"/>
      <c r="P1" s="3"/>
      <c r="Q1" s="3"/>
      <c r="R1" s="3"/>
      <c r="S1" s="45" t="str" cm="1">
        <f t="array" aca="1" ref="S1" ca="1">"各月内訳表!$E" &amp; 5+ 27*(RIGHT(CELL("filename", A1),U1)-1)</f>
        <v>各月内訳表!$E896</v>
      </c>
      <c r="T1" s="45" t="str" cm="1">
        <f t="array" aca="1" ref="T1" ca="1">"各月内訳表!$G" &amp; 6+ 27*(RIGHT(CELL("filename", A1),U1)-1)</f>
        <v>各月内訳表!$G897</v>
      </c>
      <c r="U1" s="45" cm="1">
        <f t="array" aca="1" ref="U1" ca="1">LEN(CELL("filename",A1))-FIND("日誌",CELL("filename",A1))-1</f>
        <v>2</v>
      </c>
    </row>
    <row r="2" spans="1:22" ht="16.899999999999999" customHeight="1">
      <c r="L2" s="25"/>
      <c r="Q2" s="19" t="s">
        <v>13</v>
      </c>
      <c r="R2" s="163">
        <f>入力ボックス!C8</f>
        <v>0</v>
      </c>
      <c r="S2" s="45"/>
      <c r="T2" s="45"/>
      <c r="U2" s="45" cm="1">
        <f t="array" aca="1" ref="U2" ca="1">LEN(CELL("filename",I2))-FIND("日誌",CELL("filename",I2))-1</f>
        <v>2</v>
      </c>
    </row>
    <row r="3" spans="1:22" ht="16.899999999999999" customHeight="1">
      <c r="L3" s="25"/>
      <c r="Q3" s="19"/>
      <c r="R3" s="28"/>
    </row>
    <row r="4" spans="1:22">
      <c r="A4" s="24" t="s">
        <v>12</v>
      </c>
      <c r="B4" s="201" t="str">
        <f>IF(入力ボックス!$C$4="","",入力ボックス!$C$4)</f>
        <v/>
      </c>
      <c r="C4" s="201"/>
      <c r="D4" s="201"/>
      <c r="E4" s="201"/>
      <c r="F4" s="201"/>
      <c r="G4" s="201"/>
      <c r="H4" s="201"/>
      <c r="I4" s="201"/>
      <c r="J4" s="201"/>
      <c r="K4" s="201"/>
      <c r="L4" s="201"/>
      <c r="O4" s="24" t="s">
        <v>79</v>
      </c>
      <c r="P4" s="202"/>
      <c r="Q4" s="202"/>
      <c r="R4" s="202"/>
    </row>
    <row r="5" spans="1:22" ht="18.75" customHeight="1">
      <c r="A5" s="24" t="s">
        <v>21</v>
      </c>
      <c r="B5" s="201" t="str" cm="1">
        <f t="array" aca="1" ref="B5" ca="1">IF(INDIRECT(S1)="","",INDIRECT(S1))</f>
        <v/>
      </c>
      <c r="C5" s="201"/>
      <c r="D5" s="201"/>
      <c r="E5" s="201"/>
      <c r="F5" s="201"/>
      <c r="G5" s="201"/>
      <c r="H5" s="201"/>
      <c r="I5" s="201"/>
      <c r="J5" s="201"/>
      <c r="K5" s="201"/>
      <c r="L5" s="201"/>
      <c r="O5" s="31" t="s">
        <v>80</v>
      </c>
    </row>
    <row r="6" spans="1:22" ht="18.75" customHeight="1">
      <c r="R6" s="42" t="str">
        <f ca="1">HYPERLINK("#"&amp;S1,"各月内訳表へ")</f>
        <v>各月内訳表へ</v>
      </c>
    </row>
    <row r="8" spans="1:22" ht="27" customHeight="1">
      <c r="A8" s="194" t="s">
        <v>22</v>
      </c>
      <c r="B8" s="189" t="s">
        <v>103</v>
      </c>
      <c r="C8" s="189"/>
      <c r="D8" s="189"/>
      <c r="E8" s="189"/>
      <c r="F8" s="189" t="s">
        <v>23</v>
      </c>
      <c r="G8" s="189"/>
      <c r="H8" s="189" t="s">
        <v>88</v>
      </c>
      <c r="I8" s="189"/>
      <c r="J8" s="189"/>
      <c r="K8" s="189"/>
      <c r="L8" s="189" t="s">
        <v>87</v>
      </c>
      <c r="M8" s="195" t="s">
        <v>96</v>
      </c>
      <c r="N8" s="194" t="s">
        <v>25</v>
      </c>
      <c r="O8" s="194"/>
      <c r="P8" s="194"/>
      <c r="Q8" s="194"/>
      <c r="R8" s="189" t="s">
        <v>100</v>
      </c>
    </row>
    <row r="9" spans="1:22" ht="14.25" customHeight="1">
      <c r="A9" s="194"/>
      <c r="B9" s="189" t="s">
        <v>82</v>
      </c>
      <c r="C9" s="189"/>
      <c r="D9" s="189" t="s">
        <v>84</v>
      </c>
      <c r="E9" s="189"/>
      <c r="F9" s="189"/>
      <c r="G9" s="189"/>
      <c r="H9" s="189" t="s">
        <v>90</v>
      </c>
      <c r="I9" s="189"/>
      <c r="J9" s="189" t="s">
        <v>89</v>
      </c>
      <c r="K9" s="189"/>
      <c r="L9" s="189"/>
      <c r="M9" s="196"/>
      <c r="N9" s="194"/>
      <c r="O9" s="194"/>
      <c r="P9" s="194"/>
      <c r="Q9" s="194"/>
      <c r="R9" s="189"/>
    </row>
    <row r="10" spans="1:22" ht="18" customHeight="1">
      <c r="A10" s="194"/>
      <c r="B10" s="43" t="s">
        <v>26</v>
      </c>
      <c r="C10" s="43" t="s">
        <v>27</v>
      </c>
      <c r="D10" s="43" t="s">
        <v>26</v>
      </c>
      <c r="E10" s="43" t="s">
        <v>27</v>
      </c>
      <c r="F10" s="44" t="s">
        <v>85</v>
      </c>
      <c r="G10" s="44" t="s">
        <v>86</v>
      </c>
      <c r="H10" s="44" t="s">
        <v>81</v>
      </c>
      <c r="I10" s="44" t="s">
        <v>83</v>
      </c>
      <c r="J10" s="44" t="s">
        <v>81</v>
      </c>
      <c r="K10" s="44" t="s">
        <v>95</v>
      </c>
      <c r="L10" s="189"/>
      <c r="M10" s="197"/>
      <c r="N10" s="194"/>
      <c r="O10" s="194"/>
      <c r="P10" s="194"/>
      <c r="Q10" s="194"/>
      <c r="R10" s="194"/>
    </row>
    <row r="11" spans="1:22">
      <c r="A11" s="27" cm="1">
        <f t="array" aca="1" ref="A11" ca="1">DATE("2025","8",IFERROR(INDIRECT(T1),"1"))</f>
        <v>45870</v>
      </c>
      <c r="B11" s="20"/>
      <c r="C11" s="21"/>
      <c r="D11" s="20"/>
      <c r="E11" s="21"/>
      <c r="F11" s="22"/>
      <c r="G11" s="22"/>
      <c r="H11" s="34" t="str">
        <f>IF(OR(B11="",LEFT(M11,1)="✓"),"",C11-B11-F11)</f>
        <v/>
      </c>
      <c r="I11" s="34" t="str">
        <f>IF(OR(D11="",LEFT(M11,1)="✓"),"",E11-D11-G11)</f>
        <v/>
      </c>
      <c r="J11" s="34" t="str">
        <f>IF(AND(B11&lt;&gt;"",M11="✓所定"),C11-B11-F11,"")</f>
        <v/>
      </c>
      <c r="K11" s="34" t="str">
        <f>IF(AND(B11&lt;&gt;"",M11="✓法定"),C11-B11-F11,"")</f>
        <v/>
      </c>
      <c r="L11" s="26" t="str">
        <f>IF(AND($B11="",$D11=""),"",($C11-$B11-$F11)+($E11-$D11-$G11))</f>
        <v/>
      </c>
      <c r="M11" s="32"/>
      <c r="N11" s="190"/>
      <c r="O11" s="190"/>
      <c r="P11" s="190"/>
      <c r="Q11" s="190"/>
      <c r="R11" s="23"/>
      <c r="V11" s="1" t="s">
        <v>171</v>
      </c>
    </row>
    <row r="12" spans="1:22">
      <c r="A12" s="27">
        <f ca="1">A11+1</f>
        <v>45871</v>
      </c>
      <c r="B12" s="20"/>
      <c r="C12" s="21"/>
      <c r="D12" s="20"/>
      <c r="E12" s="21"/>
      <c r="F12" s="22"/>
      <c r="G12" s="22"/>
      <c r="H12" s="34" t="str">
        <f t="shared" ref="H12:H41" si="0">IF(OR(B12="",LEFT(M12,1)="✓"),"",C12-B12-F12)</f>
        <v/>
      </c>
      <c r="I12" s="34" t="str">
        <f t="shared" ref="I12:I41" si="1">IF(OR(D12="",LEFT(M12,1)="✓"),"",E12-D12-G12)</f>
        <v/>
      </c>
      <c r="J12" s="34" t="str">
        <f t="shared" ref="J12:J41" si="2">IF(AND(B12&lt;&gt;"",M12="✓所定"),C12-B12-F12,"")</f>
        <v/>
      </c>
      <c r="K12" s="34" t="str">
        <f t="shared" ref="K12:K41" si="3">IF(AND(B12&lt;&gt;"",M12="✓法定"),C12-B12-F12,"")</f>
        <v/>
      </c>
      <c r="L12" s="26" t="str">
        <f t="shared" ref="L12:L41" si="4">IF(AND($B12="",$D12=""),"",($C12-$B12-$F12)+(E12-D12-G12))</f>
        <v/>
      </c>
      <c r="M12" s="32"/>
      <c r="N12" s="190"/>
      <c r="O12" s="190"/>
      <c r="P12" s="190"/>
      <c r="Q12" s="190"/>
      <c r="R12" s="23"/>
      <c r="V12" s="1" t="s">
        <v>172</v>
      </c>
    </row>
    <row r="13" spans="1:22">
      <c r="A13" s="27">
        <f t="shared" ref="A13:A41" ca="1" si="5">A12+1</f>
        <v>45872</v>
      </c>
      <c r="B13" s="20"/>
      <c r="C13" s="21"/>
      <c r="D13" s="20"/>
      <c r="E13" s="21"/>
      <c r="F13" s="22"/>
      <c r="G13" s="22"/>
      <c r="H13" s="34" t="str">
        <f t="shared" si="0"/>
        <v/>
      </c>
      <c r="I13" s="34" t="str">
        <f t="shared" si="1"/>
        <v/>
      </c>
      <c r="J13" s="34" t="str">
        <f t="shared" si="2"/>
        <v/>
      </c>
      <c r="K13" s="34" t="str">
        <f t="shared" si="3"/>
        <v/>
      </c>
      <c r="L13" s="26" t="str">
        <f t="shared" si="4"/>
        <v/>
      </c>
      <c r="M13" s="32"/>
      <c r="N13" s="190"/>
      <c r="O13" s="190"/>
      <c r="P13" s="190"/>
      <c r="Q13" s="190"/>
      <c r="R13" s="23"/>
    </row>
    <row r="14" spans="1:22">
      <c r="A14" s="27">
        <f t="shared" ca="1" si="5"/>
        <v>45873</v>
      </c>
      <c r="B14" s="20"/>
      <c r="C14" s="21"/>
      <c r="D14" s="20"/>
      <c r="E14" s="21"/>
      <c r="F14" s="22"/>
      <c r="G14" s="22"/>
      <c r="H14" s="34" t="str">
        <f t="shared" si="0"/>
        <v/>
      </c>
      <c r="I14" s="34" t="str">
        <f t="shared" si="1"/>
        <v/>
      </c>
      <c r="J14" s="34" t="str">
        <f t="shared" si="2"/>
        <v/>
      </c>
      <c r="K14" s="34" t="str">
        <f t="shared" si="3"/>
        <v/>
      </c>
      <c r="L14" s="26" t="str">
        <f t="shared" si="4"/>
        <v/>
      </c>
      <c r="M14" s="32"/>
      <c r="N14" s="190"/>
      <c r="O14" s="190"/>
      <c r="P14" s="190"/>
      <c r="Q14" s="190"/>
      <c r="R14" s="23"/>
    </row>
    <row r="15" spans="1:22">
      <c r="A15" s="27">
        <f t="shared" ca="1" si="5"/>
        <v>45874</v>
      </c>
      <c r="B15" s="20"/>
      <c r="C15" s="21"/>
      <c r="D15" s="20"/>
      <c r="E15" s="21"/>
      <c r="F15" s="22"/>
      <c r="G15" s="22"/>
      <c r="H15" s="34" t="str">
        <f t="shared" si="0"/>
        <v/>
      </c>
      <c r="I15" s="34" t="str">
        <f t="shared" si="1"/>
        <v/>
      </c>
      <c r="J15" s="34" t="str">
        <f t="shared" si="2"/>
        <v/>
      </c>
      <c r="K15" s="34" t="str">
        <f t="shared" si="3"/>
        <v/>
      </c>
      <c r="L15" s="26" t="str">
        <f t="shared" si="4"/>
        <v/>
      </c>
      <c r="M15" s="32"/>
      <c r="N15" s="190"/>
      <c r="O15" s="190"/>
      <c r="P15" s="190"/>
      <c r="Q15" s="190"/>
      <c r="R15" s="23"/>
    </row>
    <row r="16" spans="1:22">
      <c r="A16" s="27">
        <f t="shared" ca="1" si="5"/>
        <v>45875</v>
      </c>
      <c r="B16" s="20"/>
      <c r="C16" s="21"/>
      <c r="D16" s="20"/>
      <c r="E16" s="21"/>
      <c r="F16" s="22"/>
      <c r="G16" s="22"/>
      <c r="H16" s="34" t="str">
        <f t="shared" si="0"/>
        <v/>
      </c>
      <c r="I16" s="34" t="str">
        <f t="shared" si="1"/>
        <v/>
      </c>
      <c r="J16" s="34" t="str">
        <f t="shared" si="2"/>
        <v/>
      </c>
      <c r="K16" s="34" t="str">
        <f t="shared" si="3"/>
        <v/>
      </c>
      <c r="L16" s="26" t="str">
        <f t="shared" si="4"/>
        <v/>
      </c>
      <c r="M16" s="32"/>
      <c r="N16" s="190"/>
      <c r="O16" s="190"/>
      <c r="P16" s="190"/>
      <c r="Q16" s="190"/>
      <c r="R16" s="23"/>
    </row>
    <row r="17" spans="1:18">
      <c r="A17" s="27">
        <f t="shared" ca="1" si="5"/>
        <v>45876</v>
      </c>
      <c r="B17" s="20"/>
      <c r="C17" s="21"/>
      <c r="D17" s="20"/>
      <c r="E17" s="21"/>
      <c r="F17" s="22"/>
      <c r="G17" s="22"/>
      <c r="H17" s="34" t="str">
        <f t="shared" si="0"/>
        <v/>
      </c>
      <c r="I17" s="34" t="str">
        <f t="shared" si="1"/>
        <v/>
      </c>
      <c r="J17" s="34" t="str">
        <f t="shared" si="2"/>
        <v/>
      </c>
      <c r="K17" s="34" t="str">
        <f t="shared" si="3"/>
        <v/>
      </c>
      <c r="L17" s="26" t="str">
        <f t="shared" si="4"/>
        <v/>
      </c>
      <c r="M17" s="32"/>
      <c r="N17" s="190"/>
      <c r="O17" s="190"/>
      <c r="P17" s="190"/>
      <c r="Q17" s="190"/>
      <c r="R17" s="23"/>
    </row>
    <row r="18" spans="1:18">
      <c r="A18" s="27">
        <f t="shared" ca="1" si="5"/>
        <v>45877</v>
      </c>
      <c r="B18" s="20"/>
      <c r="C18" s="21"/>
      <c r="D18" s="20"/>
      <c r="E18" s="21"/>
      <c r="F18" s="22"/>
      <c r="G18" s="22"/>
      <c r="H18" s="34" t="str">
        <f t="shared" si="0"/>
        <v/>
      </c>
      <c r="I18" s="34" t="str">
        <f t="shared" si="1"/>
        <v/>
      </c>
      <c r="J18" s="34" t="str">
        <f t="shared" si="2"/>
        <v/>
      </c>
      <c r="K18" s="34" t="str">
        <f t="shared" si="3"/>
        <v/>
      </c>
      <c r="L18" s="26" t="str">
        <f t="shared" si="4"/>
        <v/>
      </c>
      <c r="M18" s="32"/>
      <c r="N18" s="190"/>
      <c r="O18" s="190"/>
      <c r="P18" s="190"/>
      <c r="Q18" s="190"/>
      <c r="R18" s="23"/>
    </row>
    <row r="19" spans="1:18">
      <c r="A19" s="27">
        <f t="shared" ca="1" si="5"/>
        <v>45878</v>
      </c>
      <c r="B19" s="20"/>
      <c r="C19" s="21"/>
      <c r="D19" s="20"/>
      <c r="E19" s="21"/>
      <c r="F19" s="22"/>
      <c r="G19" s="22"/>
      <c r="H19" s="34" t="str">
        <f t="shared" si="0"/>
        <v/>
      </c>
      <c r="I19" s="34" t="str">
        <f t="shared" si="1"/>
        <v/>
      </c>
      <c r="J19" s="34" t="str">
        <f t="shared" si="2"/>
        <v/>
      </c>
      <c r="K19" s="34" t="str">
        <f t="shared" si="3"/>
        <v/>
      </c>
      <c r="L19" s="26" t="str">
        <f t="shared" si="4"/>
        <v/>
      </c>
      <c r="M19" s="32"/>
      <c r="N19" s="190"/>
      <c r="O19" s="190"/>
      <c r="P19" s="190"/>
      <c r="Q19" s="190"/>
      <c r="R19" s="23"/>
    </row>
    <row r="20" spans="1:18">
      <c r="A20" s="27">
        <f t="shared" ca="1" si="5"/>
        <v>45879</v>
      </c>
      <c r="B20" s="20"/>
      <c r="C20" s="21"/>
      <c r="D20" s="20"/>
      <c r="E20" s="21"/>
      <c r="F20" s="22"/>
      <c r="G20" s="22"/>
      <c r="H20" s="34" t="str">
        <f t="shared" si="0"/>
        <v/>
      </c>
      <c r="I20" s="34" t="str">
        <f t="shared" si="1"/>
        <v/>
      </c>
      <c r="J20" s="34" t="str">
        <f t="shared" si="2"/>
        <v/>
      </c>
      <c r="K20" s="34" t="str">
        <f t="shared" si="3"/>
        <v/>
      </c>
      <c r="L20" s="26" t="str">
        <f t="shared" si="4"/>
        <v/>
      </c>
      <c r="M20" s="32"/>
      <c r="N20" s="190"/>
      <c r="O20" s="190"/>
      <c r="P20" s="190"/>
      <c r="Q20" s="190"/>
      <c r="R20" s="23"/>
    </row>
    <row r="21" spans="1:18">
      <c r="A21" s="27">
        <f t="shared" ca="1" si="5"/>
        <v>45880</v>
      </c>
      <c r="B21" s="20"/>
      <c r="C21" s="21"/>
      <c r="D21" s="20"/>
      <c r="E21" s="21"/>
      <c r="F21" s="22"/>
      <c r="G21" s="22"/>
      <c r="H21" s="34" t="str">
        <f t="shared" si="0"/>
        <v/>
      </c>
      <c r="I21" s="34" t="str">
        <f t="shared" si="1"/>
        <v/>
      </c>
      <c r="J21" s="34" t="str">
        <f t="shared" si="2"/>
        <v/>
      </c>
      <c r="K21" s="34" t="str">
        <f t="shared" si="3"/>
        <v/>
      </c>
      <c r="L21" s="26" t="str">
        <f t="shared" si="4"/>
        <v/>
      </c>
      <c r="M21" s="32"/>
      <c r="N21" s="190"/>
      <c r="O21" s="190"/>
      <c r="P21" s="190"/>
      <c r="Q21" s="190"/>
      <c r="R21" s="23"/>
    </row>
    <row r="22" spans="1:18">
      <c r="A22" s="27">
        <f t="shared" ca="1" si="5"/>
        <v>45881</v>
      </c>
      <c r="B22" s="20"/>
      <c r="C22" s="21"/>
      <c r="D22" s="20"/>
      <c r="E22" s="21"/>
      <c r="F22" s="22"/>
      <c r="G22" s="22"/>
      <c r="H22" s="34" t="str">
        <f t="shared" si="0"/>
        <v/>
      </c>
      <c r="I22" s="34" t="str">
        <f t="shared" si="1"/>
        <v/>
      </c>
      <c r="J22" s="34" t="str">
        <f t="shared" si="2"/>
        <v/>
      </c>
      <c r="K22" s="34" t="str">
        <f t="shared" si="3"/>
        <v/>
      </c>
      <c r="L22" s="26" t="str">
        <f t="shared" si="4"/>
        <v/>
      </c>
      <c r="M22" s="32"/>
      <c r="N22" s="190"/>
      <c r="O22" s="190"/>
      <c r="P22" s="190"/>
      <c r="Q22" s="190"/>
      <c r="R22" s="23"/>
    </row>
    <row r="23" spans="1:18">
      <c r="A23" s="27">
        <f t="shared" ca="1" si="5"/>
        <v>45882</v>
      </c>
      <c r="B23" s="20"/>
      <c r="C23" s="21"/>
      <c r="D23" s="20"/>
      <c r="E23" s="21"/>
      <c r="F23" s="22"/>
      <c r="G23" s="22"/>
      <c r="H23" s="34" t="str">
        <f t="shared" si="0"/>
        <v/>
      </c>
      <c r="I23" s="34" t="str">
        <f t="shared" si="1"/>
        <v/>
      </c>
      <c r="J23" s="34" t="str">
        <f t="shared" si="2"/>
        <v/>
      </c>
      <c r="K23" s="34" t="str">
        <f t="shared" si="3"/>
        <v/>
      </c>
      <c r="L23" s="26" t="str">
        <f t="shared" si="4"/>
        <v/>
      </c>
      <c r="M23" s="32"/>
      <c r="N23" s="190"/>
      <c r="O23" s="190"/>
      <c r="P23" s="190"/>
      <c r="Q23" s="190"/>
      <c r="R23" s="23"/>
    </row>
    <row r="24" spans="1:18">
      <c r="A24" s="27">
        <f t="shared" ca="1" si="5"/>
        <v>45883</v>
      </c>
      <c r="B24" s="20"/>
      <c r="C24" s="21"/>
      <c r="D24" s="20"/>
      <c r="E24" s="21"/>
      <c r="F24" s="22"/>
      <c r="G24" s="22"/>
      <c r="H24" s="34" t="str">
        <f t="shared" si="0"/>
        <v/>
      </c>
      <c r="I24" s="34" t="str">
        <f t="shared" si="1"/>
        <v/>
      </c>
      <c r="J24" s="34" t="str">
        <f t="shared" si="2"/>
        <v/>
      </c>
      <c r="K24" s="34" t="str">
        <f t="shared" si="3"/>
        <v/>
      </c>
      <c r="L24" s="26" t="str">
        <f t="shared" si="4"/>
        <v/>
      </c>
      <c r="M24" s="32"/>
      <c r="N24" s="190"/>
      <c r="O24" s="190"/>
      <c r="P24" s="190"/>
      <c r="Q24" s="190"/>
      <c r="R24" s="23"/>
    </row>
    <row r="25" spans="1:18">
      <c r="A25" s="27">
        <f t="shared" ca="1" si="5"/>
        <v>45884</v>
      </c>
      <c r="B25" s="20"/>
      <c r="C25" s="21"/>
      <c r="D25" s="20"/>
      <c r="E25" s="21"/>
      <c r="F25" s="22"/>
      <c r="G25" s="22"/>
      <c r="H25" s="34" t="str">
        <f t="shared" si="0"/>
        <v/>
      </c>
      <c r="I25" s="34" t="str">
        <f t="shared" si="1"/>
        <v/>
      </c>
      <c r="J25" s="34" t="str">
        <f t="shared" si="2"/>
        <v/>
      </c>
      <c r="K25" s="34" t="str">
        <f t="shared" si="3"/>
        <v/>
      </c>
      <c r="L25" s="26" t="str">
        <f t="shared" si="4"/>
        <v/>
      </c>
      <c r="M25" s="32"/>
      <c r="N25" s="190"/>
      <c r="O25" s="190"/>
      <c r="P25" s="190"/>
      <c r="Q25" s="190"/>
      <c r="R25" s="23"/>
    </row>
    <row r="26" spans="1:18">
      <c r="A26" s="27">
        <f t="shared" ca="1" si="5"/>
        <v>45885</v>
      </c>
      <c r="B26" s="20"/>
      <c r="C26" s="21"/>
      <c r="D26" s="20"/>
      <c r="E26" s="21"/>
      <c r="F26" s="22"/>
      <c r="G26" s="22"/>
      <c r="H26" s="34" t="str">
        <f t="shared" si="0"/>
        <v/>
      </c>
      <c r="I26" s="34" t="str">
        <f t="shared" si="1"/>
        <v/>
      </c>
      <c r="J26" s="34" t="str">
        <f t="shared" si="2"/>
        <v/>
      </c>
      <c r="K26" s="34" t="str">
        <f t="shared" si="3"/>
        <v/>
      </c>
      <c r="L26" s="26" t="str">
        <f t="shared" si="4"/>
        <v/>
      </c>
      <c r="M26" s="32"/>
      <c r="N26" s="190"/>
      <c r="O26" s="190"/>
      <c r="P26" s="190"/>
      <c r="Q26" s="190"/>
      <c r="R26" s="23"/>
    </row>
    <row r="27" spans="1:18">
      <c r="A27" s="27">
        <f t="shared" ca="1" si="5"/>
        <v>45886</v>
      </c>
      <c r="B27" s="20"/>
      <c r="C27" s="21"/>
      <c r="D27" s="20"/>
      <c r="E27" s="21"/>
      <c r="F27" s="22"/>
      <c r="G27" s="22"/>
      <c r="H27" s="34" t="str">
        <f t="shared" si="0"/>
        <v/>
      </c>
      <c r="I27" s="34" t="str">
        <f t="shared" si="1"/>
        <v/>
      </c>
      <c r="J27" s="34" t="str">
        <f t="shared" si="2"/>
        <v/>
      </c>
      <c r="K27" s="34" t="str">
        <f t="shared" si="3"/>
        <v/>
      </c>
      <c r="L27" s="26" t="str">
        <f t="shared" si="4"/>
        <v/>
      </c>
      <c r="M27" s="32"/>
      <c r="N27" s="190"/>
      <c r="O27" s="190"/>
      <c r="P27" s="190"/>
      <c r="Q27" s="190"/>
      <c r="R27" s="23"/>
    </row>
    <row r="28" spans="1:18">
      <c r="A28" s="27">
        <f t="shared" ca="1" si="5"/>
        <v>45887</v>
      </c>
      <c r="B28" s="20"/>
      <c r="C28" s="21"/>
      <c r="D28" s="20"/>
      <c r="E28" s="21"/>
      <c r="F28" s="22"/>
      <c r="G28" s="22"/>
      <c r="H28" s="34" t="str">
        <f t="shared" si="0"/>
        <v/>
      </c>
      <c r="I28" s="34" t="str">
        <f t="shared" si="1"/>
        <v/>
      </c>
      <c r="J28" s="34" t="str">
        <f t="shared" si="2"/>
        <v/>
      </c>
      <c r="K28" s="34" t="str">
        <f t="shared" si="3"/>
        <v/>
      </c>
      <c r="L28" s="26" t="str">
        <f t="shared" si="4"/>
        <v/>
      </c>
      <c r="M28" s="32"/>
      <c r="N28" s="190"/>
      <c r="O28" s="190"/>
      <c r="P28" s="190"/>
      <c r="Q28" s="190"/>
      <c r="R28" s="23"/>
    </row>
    <row r="29" spans="1:18">
      <c r="A29" s="27">
        <f t="shared" ca="1" si="5"/>
        <v>45888</v>
      </c>
      <c r="B29" s="20"/>
      <c r="C29" s="21"/>
      <c r="D29" s="20"/>
      <c r="E29" s="21"/>
      <c r="F29" s="22"/>
      <c r="G29" s="22"/>
      <c r="H29" s="34" t="str">
        <f t="shared" si="0"/>
        <v/>
      </c>
      <c r="I29" s="34" t="str">
        <f t="shared" si="1"/>
        <v/>
      </c>
      <c r="J29" s="34" t="str">
        <f t="shared" si="2"/>
        <v/>
      </c>
      <c r="K29" s="34" t="str">
        <f t="shared" si="3"/>
        <v/>
      </c>
      <c r="L29" s="26" t="str">
        <f t="shared" si="4"/>
        <v/>
      </c>
      <c r="M29" s="32"/>
      <c r="N29" s="190"/>
      <c r="O29" s="190"/>
      <c r="P29" s="190"/>
      <c r="Q29" s="190"/>
      <c r="R29" s="23"/>
    </row>
    <row r="30" spans="1:18">
      <c r="A30" s="27">
        <f t="shared" ca="1" si="5"/>
        <v>45889</v>
      </c>
      <c r="B30" s="20"/>
      <c r="C30" s="21"/>
      <c r="D30" s="20"/>
      <c r="E30" s="21"/>
      <c r="F30" s="22"/>
      <c r="G30" s="22"/>
      <c r="H30" s="34" t="str">
        <f t="shared" si="0"/>
        <v/>
      </c>
      <c r="I30" s="34" t="str">
        <f t="shared" si="1"/>
        <v/>
      </c>
      <c r="J30" s="34" t="str">
        <f t="shared" si="2"/>
        <v/>
      </c>
      <c r="K30" s="34" t="str">
        <f t="shared" si="3"/>
        <v/>
      </c>
      <c r="L30" s="26" t="str">
        <f t="shared" si="4"/>
        <v/>
      </c>
      <c r="M30" s="32"/>
      <c r="N30" s="190"/>
      <c r="O30" s="190"/>
      <c r="P30" s="190"/>
      <c r="Q30" s="190"/>
      <c r="R30" s="23"/>
    </row>
    <row r="31" spans="1:18">
      <c r="A31" s="27">
        <f t="shared" ca="1" si="5"/>
        <v>45890</v>
      </c>
      <c r="B31" s="20"/>
      <c r="C31" s="21"/>
      <c r="D31" s="20"/>
      <c r="E31" s="21"/>
      <c r="F31" s="22"/>
      <c r="G31" s="22"/>
      <c r="H31" s="34" t="str">
        <f t="shared" si="0"/>
        <v/>
      </c>
      <c r="I31" s="34" t="str">
        <f t="shared" si="1"/>
        <v/>
      </c>
      <c r="J31" s="34" t="str">
        <f t="shared" si="2"/>
        <v/>
      </c>
      <c r="K31" s="34" t="str">
        <f t="shared" si="3"/>
        <v/>
      </c>
      <c r="L31" s="26" t="str">
        <f t="shared" si="4"/>
        <v/>
      </c>
      <c r="M31" s="32"/>
      <c r="N31" s="190"/>
      <c r="O31" s="190"/>
      <c r="P31" s="190"/>
      <c r="Q31" s="190"/>
      <c r="R31" s="23"/>
    </row>
    <row r="32" spans="1:18">
      <c r="A32" s="27">
        <f t="shared" ca="1" si="5"/>
        <v>45891</v>
      </c>
      <c r="B32" s="20"/>
      <c r="C32" s="21"/>
      <c r="D32" s="20"/>
      <c r="E32" s="21"/>
      <c r="F32" s="22"/>
      <c r="G32" s="22"/>
      <c r="H32" s="34" t="str">
        <f t="shared" si="0"/>
        <v/>
      </c>
      <c r="I32" s="34" t="str">
        <f t="shared" si="1"/>
        <v/>
      </c>
      <c r="J32" s="34" t="str">
        <f t="shared" si="2"/>
        <v/>
      </c>
      <c r="K32" s="34" t="str">
        <f t="shared" si="3"/>
        <v/>
      </c>
      <c r="L32" s="26" t="str">
        <f t="shared" si="4"/>
        <v/>
      </c>
      <c r="M32" s="32"/>
      <c r="N32" s="190"/>
      <c r="O32" s="190"/>
      <c r="P32" s="190"/>
      <c r="Q32" s="190"/>
      <c r="R32" s="23"/>
    </row>
    <row r="33" spans="1:22">
      <c r="A33" s="27">
        <f t="shared" ca="1" si="5"/>
        <v>45892</v>
      </c>
      <c r="B33" s="20"/>
      <c r="C33" s="21"/>
      <c r="D33" s="20"/>
      <c r="E33" s="21"/>
      <c r="F33" s="22"/>
      <c r="G33" s="22"/>
      <c r="H33" s="34" t="str">
        <f t="shared" si="0"/>
        <v/>
      </c>
      <c r="I33" s="34" t="str">
        <f t="shared" si="1"/>
        <v/>
      </c>
      <c r="J33" s="34" t="str">
        <f t="shared" si="2"/>
        <v/>
      </c>
      <c r="K33" s="34" t="str">
        <f t="shared" si="3"/>
        <v/>
      </c>
      <c r="L33" s="26" t="str">
        <f t="shared" si="4"/>
        <v/>
      </c>
      <c r="M33" s="32"/>
      <c r="N33" s="190"/>
      <c r="O33" s="190"/>
      <c r="P33" s="190"/>
      <c r="Q33" s="190"/>
      <c r="R33" s="23"/>
    </row>
    <row r="34" spans="1:22">
      <c r="A34" s="27">
        <f t="shared" ca="1" si="5"/>
        <v>45893</v>
      </c>
      <c r="B34" s="20"/>
      <c r="C34" s="21"/>
      <c r="D34" s="20"/>
      <c r="E34" s="21"/>
      <c r="F34" s="22"/>
      <c r="G34" s="22"/>
      <c r="H34" s="34" t="str">
        <f t="shared" si="0"/>
        <v/>
      </c>
      <c r="I34" s="34" t="str">
        <f t="shared" si="1"/>
        <v/>
      </c>
      <c r="J34" s="34" t="str">
        <f t="shared" si="2"/>
        <v/>
      </c>
      <c r="K34" s="34" t="str">
        <f t="shared" si="3"/>
        <v/>
      </c>
      <c r="L34" s="26" t="str">
        <f t="shared" si="4"/>
        <v/>
      </c>
      <c r="M34" s="32"/>
      <c r="N34" s="190"/>
      <c r="O34" s="190"/>
      <c r="P34" s="190"/>
      <c r="Q34" s="190"/>
      <c r="R34" s="23"/>
    </row>
    <row r="35" spans="1:22">
      <c r="A35" s="27">
        <f t="shared" ca="1" si="5"/>
        <v>45894</v>
      </c>
      <c r="B35" s="20"/>
      <c r="C35" s="21"/>
      <c r="D35" s="20"/>
      <c r="E35" s="21"/>
      <c r="F35" s="22"/>
      <c r="G35" s="22"/>
      <c r="H35" s="34" t="str">
        <f t="shared" si="0"/>
        <v/>
      </c>
      <c r="I35" s="34" t="str">
        <f t="shared" si="1"/>
        <v/>
      </c>
      <c r="J35" s="34" t="str">
        <f t="shared" si="2"/>
        <v/>
      </c>
      <c r="K35" s="34" t="str">
        <f t="shared" si="3"/>
        <v/>
      </c>
      <c r="L35" s="26" t="str">
        <f t="shared" si="4"/>
        <v/>
      </c>
      <c r="M35" s="32"/>
      <c r="N35" s="190"/>
      <c r="O35" s="190"/>
      <c r="P35" s="190"/>
      <c r="Q35" s="190"/>
      <c r="R35" s="23"/>
    </row>
    <row r="36" spans="1:22">
      <c r="A36" s="27">
        <f t="shared" ca="1" si="5"/>
        <v>45895</v>
      </c>
      <c r="B36" s="20"/>
      <c r="C36" s="21"/>
      <c r="D36" s="20"/>
      <c r="E36" s="21"/>
      <c r="F36" s="22"/>
      <c r="G36" s="22"/>
      <c r="H36" s="34" t="str">
        <f t="shared" si="0"/>
        <v/>
      </c>
      <c r="I36" s="34" t="str">
        <f t="shared" si="1"/>
        <v/>
      </c>
      <c r="J36" s="34" t="str">
        <f t="shared" si="2"/>
        <v/>
      </c>
      <c r="K36" s="34" t="str">
        <f t="shared" si="3"/>
        <v/>
      </c>
      <c r="L36" s="26" t="str">
        <f t="shared" si="4"/>
        <v/>
      </c>
      <c r="M36" s="32"/>
      <c r="N36" s="190"/>
      <c r="O36" s="190"/>
      <c r="P36" s="190"/>
      <c r="Q36" s="190"/>
      <c r="R36" s="23"/>
    </row>
    <row r="37" spans="1:22">
      <c r="A37" s="27">
        <f t="shared" ca="1" si="5"/>
        <v>45896</v>
      </c>
      <c r="B37" s="20"/>
      <c r="C37" s="21"/>
      <c r="D37" s="20"/>
      <c r="E37" s="21"/>
      <c r="F37" s="22"/>
      <c r="G37" s="22"/>
      <c r="H37" s="34" t="str">
        <f t="shared" si="0"/>
        <v/>
      </c>
      <c r="I37" s="34" t="str">
        <f t="shared" si="1"/>
        <v/>
      </c>
      <c r="J37" s="34" t="str">
        <f t="shared" si="2"/>
        <v/>
      </c>
      <c r="K37" s="34" t="str">
        <f t="shared" si="3"/>
        <v/>
      </c>
      <c r="L37" s="26" t="str">
        <f t="shared" si="4"/>
        <v/>
      </c>
      <c r="M37" s="32"/>
      <c r="N37" s="190"/>
      <c r="O37" s="190"/>
      <c r="P37" s="190"/>
      <c r="Q37" s="190"/>
      <c r="R37" s="23"/>
    </row>
    <row r="38" spans="1:22">
      <c r="A38" s="27">
        <f t="shared" ca="1" si="5"/>
        <v>45897</v>
      </c>
      <c r="B38" s="20"/>
      <c r="C38" s="21"/>
      <c r="D38" s="20"/>
      <c r="E38" s="21"/>
      <c r="F38" s="22"/>
      <c r="G38" s="22"/>
      <c r="H38" s="34" t="str">
        <f t="shared" si="0"/>
        <v/>
      </c>
      <c r="I38" s="34" t="str">
        <f t="shared" si="1"/>
        <v/>
      </c>
      <c r="J38" s="34" t="str">
        <f t="shared" si="2"/>
        <v/>
      </c>
      <c r="K38" s="34" t="str">
        <f t="shared" si="3"/>
        <v/>
      </c>
      <c r="L38" s="26" t="str">
        <f t="shared" si="4"/>
        <v/>
      </c>
      <c r="M38" s="32"/>
      <c r="N38" s="190"/>
      <c r="O38" s="190"/>
      <c r="P38" s="190"/>
      <c r="Q38" s="190"/>
      <c r="R38" s="23"/>
    </row>
    <row r="39" spans="1:22">
      <c r="A39" s="27">
        <f t="shared" ca="1" si="5"/>
        <v>45898</v>
      </c>
      <c r="B39" s="20"/>
      <c r="C39" s="21"/>
      <c r="D39" s="20"/>
      <c r="E39" s="21"/>
      <c r="F39" s="22"/>
      <c r="G39" s="22"/>
      <c r="H39" s="34" t="str">
        <f t="shared" si="0"/>
        <v/>
      </c>
      <c r="I39" s="34" t="str">
        <f t="shared" si="1"/>
        <v/>
      </c>
      <c r="J39" s="34" t="str">
        <f t="shared" si="2"/>
        <v/>
      </c>
      <c r="K39" s="34" t="str">
        <f t="shared" si="3"/>
        <v/>
      </c>
      <c r="L39" s="26" t="str">
        <f t="shared" si="4"/>
        <v/>
      </c>
      <c r="M39" s="32"/>
      <c r="N39" s="190"/>
      <c r="O39" s="190"/>
      <c r="P39" s="190"/>
      <c r="Q39" s="190"/>
      <c r="R39" s="23"/>
    </row>
    <row r="40" spans="1:22">
      <c r="A40" s="27">
        <f t="shared" ca="1" si="5"/>
        <v>45899</v>
      </c>
      <c r="B40" s="20"/>
      <c r="C40" s="21"/>
      <c r="D40" s="20"/>
      <c r="E40" s="21"/>
      <c r="F40" s="22"/>
      <c r="G40" s="22"/>
      <c r="H40" s="34" t="str">
        <f t="shared" si="0"/>
        <v/>
      </c>
      <c r="I40" s="34" t="str">
        <f t="shared" si="1"/>
        <v/>
      </c>
      <c r="J40" s="34" t="str">
        <f t="shared" si="2"/>
        <v/>
      </c>
      <c r="K40" s="34" t="str">
        <f t="shared" si="3"/>
        <v/>
      </c>
      <c r="L40" s="26" t="str">
        <f t="shared" si="4"/>
        <v/>
      </c>
      <c r="M40" s="32"/>
      <c r="N40" s="190"/>
      <c r="O40" s="190"/>
      <c r="P40" s="190"/>
      <c r="Q40" s="190"/>
      <c r="R40" s="23"/>
    </row>
    <row r="41" spans="1:22">
      <c r="A41" s="27">
        <f t="shared" ca="1" si="5"/>
        <v>45900</v>
      </c>
      <c r="B41" s="20"/>
      <c r="C41" s="21"/>
      <c r="D41" s="20"/>
      <c r="E41" s="21"/>
      <c r="F41" s="22"/>
      <c r="G41" s="22"/>
      <c r="H41" s="34" t="str">
        <f t="shared" si="0"/>
        <v/>
      </c>
      <c r="I41" s="34" t="str">
        <f t="shared" si="1"/>
        <v/>
      </c>
      <c r="J41" s="34" t="str">
        <f t="shared" si="2"/>
        <v/>
      </c>
      <c r="K41" s="34" t="str">
        <f t="shared" si="3"/>
        <v/>
      </c>
      <c r="L41" s="26" t="str">
        <f t="shared" si="4"/>
        <v/>
      </c>
      <c r="M41" s="32"/>
      <c r="N41" s="190"/>
      <c r="O41" s="190"/>
      <c r="P41" s="190"/>
      <c r="Q41" s="190"/>
      <c r="R41" s="23"/>
    </row>
    <row r="42" spans="1:22">
      <c r="A42" s="5" t="s">
        <v>11</v>
      </c>
      <c r="B42" s="191"/>
      <c r="C42" s="192"/>
      <c r="D42" s="191"/>
      <c r="E42" s="192"/>
      <c r="F42" s="26" t="str">
        <f t="shared" ref="F42:K42" si="6">IF(SUM(F11:F41)=0,"",SUM(F11:F41))</f>
        <v/>
      </c>
      <c r="G42" s="26" t="str">
        <f t="shared" si="6"/>
        <v/>
      </c>
      <c r="H42" s="26" t="str">
        <f t="shared" si="6"/>
        <v/>
      </c>
      <c r="I42" s="26" t="str">
        <f t="shared" si="6"/>
        <v/>
      </c>
      <c r="J42" s="26" t="str">
        <f t="shared" si="6"/>
        <v/>
      </c>
      <c r="K42" s="26" t="str">
        <f t="shared" si="6"/>
        <v/>
      </c>
      <c r="L42" s="26" t="str">
        <f>IF(SUM($L11:$L41)=0,"",SUM($L11:$L41))</f>
        <v/>
      </c>
      <c r="M42" s="33"/>
      <c r="N42" s="193"/>
      <c r="O42" s="193"/>
      <c r="P42" s="193"/>
      <c r="Q42" s="193"/>
      <c r="R42" s="6"/>
    </row>
    <row r="44" spans="1:22" ht="27" customHeight="1">
      <c r="A44" s="194" t="s">
        <v>22</v>
      </c>
      <c r="B44" s="189" t="s">
        <v>103</v>
      </c>
      <c r="C44" s="189"/>
      <c r="D44" s="189"/>
      <c r="E44" s="189"/>
      <c r="F44" s="189" t="s">
        <v>23</v>
      </c>
      <c r="G44" s="189"/>
      <c r="H44" s="189" t="s">
        <v>88</v>
      </c>
      <c r="I44" s="189"/>
      <c r="J44" s="189"/>
      <c r="K44" s="189"/>
      <c r="L44" s="189" t="s">
        <v>87</v>
      </c>
      <c r="M44" s="195" t="s">
        <v>96</v>
      </c>
      <c r="N44" s="194" t="s">
        <v>25</v>
      </c>
      <c r="O44" s="194"/>
      <c r="P44" s="194"/>
      <c r="Q44" s="194"/>
      <c r="R44" s="189" t="s">
        <v>100</v>
      </c>
    </row>
    <row r="45" spans="1:22" ht="14.25" customHeight="1">
      <c r="A45" s="194"/>
      <c r="B45" s="189" t="s">
        <v>82</v>
      </c>
      <c r="C45" s="189"/>
      <c r="D45" s="189" t="s">
        <v>84</v>
      </c>
      <c r="E45" s="189"/>
      <c r="F45" s="189"/>
      <c r="G45" s="189"/>
      <c r="H45" s="189" t="s">
        <v>90</v>
      </c>
      <c r="I45" s="189"/>
      <c r="J45" s="189" t="s">
        <v>89</v>
      </c>
      <c r="K45" s="189"/>
      <c r="L45" s="189"/>
      <c r="M45" s="196"/>
      <c r="N45" s="194"/>
      <c r="O45" s="194"/>
      <c r="P45" s="194"/>
      <c r="Q45" s="194"/>
      <c r="R45" s="189"/>
    </row>
    <row r="46" spans="1:22">
      <c r="A46" s="194"/>
      <c r="B46" s="43" t="s">
        <v>26</v>
      </c>
      <c r="C46" s="43" t="s">
        <v>27</v>
      </c>
      <c r="D46" s="43" t="s">
        <v>26</v>
      </c>
      <c r="E46" s="43" t="s">
        <v>27</v>
      </c>
      <c r="F46" s="44" t="s">
        <v>85</v>
      </c>
      <c r="G46" s="44" t="s">
        <v>86</v>
      </c>
      <c r="H46" s="44" t="s">
        <v>81</v>
      </c>
      <c r="I46" s="44" t="s">
        <v>83</v>
      </c>
      <c r="J46" s="44" t="s">
        <v>81</v>
      </c>
      <c r="K46" s="44" t="s">
        <v>95</v>
      </c>
      <c r="L46" s="189"/>
      <c r="M46" s="197"/>
      <c r="N46" s="194"/>
      <c r="O46" s="194"/>
      <c r="P46" s="194"/>
      <c r="Q46" s="194"/>
      <c r="R46" s="194"/>
    </row>
    <row r="47" spans="1:22">
      <c r="A47" s="27" cm="1">
        <f t="array" aca="1" ref="A47" ca="1">DATE("2025","8"+1,IFERROR(INDIRECT(T1),"1"))</f>
        <v>45901</v>
      </c>
      <c r="B47" s="20"/>
      <c r="C47" s="21"/>
      <c r="D47" s="20"/>
      <c r="E47" s="21"/>
      <c r="F47" s="22"/>
      <c r="G47" s="22"/>
      <c r="H47" s="34" t="str">
        <f>IF(OR(B47="",LEFT(M47,1)="✓"),"",C47-B47-F47)</f>
        <v/>
      </c>
      <c r="I47" s="34" t="str">
        <f>IF(OR(D47="",LEFT(M47,1)="✓"),"",E47-D47-G47)</f>
        <v/>
      </c>
      <c r="J47" s="34" t="str">
        <f>IF(AND(B47&lt;&gt;"",M47="✓所定"),C47-B47-F47,"")</f>
        <v/>
      </c>
      <c r="K47" s="34" t="str">
        <f>IF(AND(B47&lt;&gt;"",M47="✓法定"),C47-B47-F47,"")</f>
        <v/>
      </c>
      <c r="L47" s="26" t="str">
        <f>IF(AND($B47="",$D47=""),"",($C47-$B47-$F47)+($E47-$D47-$G47))</f>
        <v/>
      </c>
      <c r="M47" s="32"/>
      <c r="N47" s="190"/>
      <c r="O47" s="190"/>
      <c r="P47" s="190"/>
      <c r="Q47" s="190"/>
      <c r="R47" s="23"/>
      <c r="V47" s="1" t="s">
        <v>171</v>
      </c>
    </row>
    <row r="48" spans="1:22">
      <c r="A48" s="27">
        <f ca="1">A47+1</f>
        <v>45902</v>
      </c>
      <c r="B48" s="20"/>
      <c r="C48" s="21"/>
      <c r="D48" s="20"/>
      <c r="E48" s="21"/>
      <c r="F48" s="22"/>
      <c r="G48" s="22"/>
      <c r="H48" s="34" t="str">
        <f t="shared" ref="H48:H77" si="7">IF(OR(B48="",LEFT(M48,1)="✓"),"",C48-B48-F48)</f>
        <v/>
      </c>
      <c r="I48" s="34" t="str">
        <f t="shared" ref="I48:I77" si="8">IF(OR(D48="",LEFT(M48,1)="✓"),"",E48-D48-G48)</f>
        <v/>
      </c>
      <c r="J48" s="34" t="str">
        <f t="shared" ref="J48:J77" si="9">IF(AND(B48&lt;&gt;"",M48="✓所定"),C48-B48-F48,"")</f>
        <v/>
      </c>
      <c r="K48" s="34" t="str">
        <f t="shared" ref="K48:K77" si="10">IF(AND(B48&lt;&gt;"",M48="✓法定"),C48-B48-F48,"")</f>
        <v/>
      </c>
      <c r="L48" s="26" t="str">
        <f t="shared" ref="L48:L75" si="11">IF(AND($B48="",$D48=""),"",($C48-$B48-$F48)+($E48-$D48-$G48))</f>
        <v/>
      </c>
      <c r="M48" s="32"/>
      <c r="N48" s="190"/>
      <c r="O48" s="190"/>
      <c r="P48" s="190"/>
      <c r="Q48" s="190"/>
      <c r="R48" s="23"/>
      <c r="V48" s="1" t="s">
        <v>172</v>
      </c>
    </row>
    <row r="49" spans="1:18">
      <c r="A49" s="27">
        <f t="shared" ref="A49:A77" ca="1" si="12">A48+1</f>
        <v>45903</v>
      </c>
      <c r="B49" s="20"/>
      <c r="C49" s="21"/>
      <c r="D49" s="20"/>
      <c r="E49" s="21"/>
      <c r="F49" s="22"/>
      <c r="G49" s="22"/>
      <c r="H49" s="34" t="str">
        <f t="shared" si="7"/>
        <v/>
      </c>
      <c r="I49" s="34" t="str">
        <f t="shared" si="8"/>
        <v/>
      </c>
      <c r="J49" s="34" t="str">
        <f t="shared" si="9"/>
        <v/>
      </c>
      <c r="K49" s="34" t="str">
        <f t="shared" si="10"/>
        <v/>
      </c>
      <c r="L49" s="26" t="str">
        <f t="shared" si="11"/>
        <v/>
      </c>
      <c r="M49" s="32"/>
      <c r="N49" s="190"/>
      <c r="O49" s="190"/>
      <c r="P49" s="190"/>
      <c r="Q49" s="190"/>
      <c r="R49" s="23"/>
    </row>
    <row r="50" spans="1:18">
      <c r="A50" s="27">
        <f t="shared" ca="1" si="12"/>
        <v>45904</v>
      </c>
      <c r="B50" s="20"/>
      <c r="C50" s="21"/>
      <c r="D50" s="20"/>
      <c r="E50" s="21"/>
      <c r="F50" s="22"/>
      <c r="G50" s="22"/>
      <c r="H50" s="34" t="str">
        <f t="shared" si="7"/>
        <v/>
      </c>
      <c r="I50" s="34" t="str">
        <f t="shared" si="8"/>
        <v/>
      </c>
      <c r="J50" s="34" t="str">
        <f t="shared" si="9"/>
        <v/>
      </c>
      <c r="K50" s="34" t="str">
        <f t="shared" si="10"/>
        <v/>
      </c>
      <c r="L50" s="26" t="str">
        <f t="shared" si="11"/>
        <v/>
      </c>
      <c r="M50" s="32"/>
      <c r="N50" s="190"/>
      <c r="O50" s="190"/>
      <c r="P50" s="190"/>
      <c r="Q50" s="190"/>
      <c r="R50" s="23"/>
    </row>
    <row r="51" spans="1:18">
      <c r="A51" s="27">
        <f t="shared" ca="1" si="12"/>
        <v>45905</v>
      </c>
      <c r="B51" s="20"/>
      <c r="C51" s="21"/>
      <c r="D51" s="20"/>
      <c r="E51" s="21"/>
      <c r="F51" s="22"/>
      <c r="G51" s="22"/>
      <c r="H51" s="34" t="str">
        <f t="shared" si="7"/>
        <v/>
      </c>
      <c r="I51" s="34" t="str">
        <f t="shared" si="8"/>
        <v/>
      </c>
      <c r="J51" s="34" t="str">
        <f t="shared" si="9"/>
        <v/>
      </c>
      <c r="K51" s="34" t="str">
        <f t="shared" si="10"/>
        <v/>
      </c>
      <c r="L51" s="26" t="str">
        <f t="shared" si="11"/>
        <v/>
      </c>
      <c r="M51" s="32"/>
      <c r="N51" s="190"/>
      <c r="O51" s="190"/>
      <c r="P51" s="190"/>
      <c r="Q51" s="190"/>
      <c r="R51" s="23"/>
    </row>
    <row r="52" spans="1:18">
      <c r="A52" s="27">
        <f t="shared" ca="1" si="12"/>
        <v>45906</v>
      </c>
      <c r="B52" s="20"/>
      <c r="C52" s="21"/>
      <c r="D52" s="20"/>
      <c r="E52" s="21"/>
      <c r="F52" s="22"/>
      <c r="G52" s="22"/>
      <c r="H52" s="34" t="str">
        <f t="shared" si="7"/>
        <v/>
      </c>
      <c r="I52" s="34" t="str">
        <f t="shared" si="8"/>
        <v/>
      </c>
      <c r="J52" s="34" t="str">
        <f t="shared" si="9"/>
        <v/>
      </c>
      <c r="K52" s="34" t="str">
        <f t="shared" si="10"/>
        <v/>
      </c>
      <c r="L52" s="26" t="str">
        <f t="shared" si="11"/>
        <v/>
      </c>
      <c r="M52" s="32"/>
      <c r="N52" s="190"/>
      <c r="O52" s="190"/>
      <c r="P52" s="190"/>
      <c r="Q52" s="190"/>
      <c r="R52" s="23"/>
    </row>
    <row r="53" spans="1:18">
      <c r="A53" s="27">
        <f t="shared" ca="1" si="12"/>
        <v>45907</v>
      </c>
      <c r="B53" s="20"/>
      <c r="C53" s="21"/>
      <c r="D53" s="20"/>
      <c r="E53" s="21"/>
      <c r="F53" s="22"/>
      <c r="G53" s="22"/>
      <c r="H53" s="34" t="str">
        <f t="shared" si="7"/>
        <v/>
      </c>
      <c r="I53" s="34" t="str">
        <f t="shared" si="8"/>
        <v/>
      </c>
      <c r="J53" s="34" t="str">
        <f t="shared" si="9"/>
        <v/>
      </c>
      <c r="K53" s="34" t="str">
        <f t="shared" si="10"/>
        <v/>
      </c>
      <c r="L53" s="26" t="str">
        <f t="shared" si="11"/>
        <v/>
      </c>
      <c r="M53" s="32"/>
      <c r="N53" s="190"/>
      <c r="O53" s="190"/>
      <c r="P53" s="190"/>
      <c r="Q53" s="190"/>
      <c r="R53" s="23"/>
    </row>
    <row r="54" spans="1:18">
      <c r="A54" s="27">
        <f t="shared" ca="1" si="12"/>
        <v>45908</v>
      </c>
      <c r="B54" s="20"/>
      <c r="C54" s="21"/>
      <c r="D54" s="20"/>
      <c r="E54" s="21"/>
      <c r="F54" s="22"/>
      <c r="G54" s="22"/>
      <c r="H54" s="34" t="str">
        <f t="shared" si="7"/>
        <v/>
      </c>
      <c r="I54" s="34" t="str">
        <f t="shared" si="8"/>
        <v/>
      </c>
      <c r="J54" s="34" t="str">
        <f t="shared" si="9"/>
        <v/>
      </c>
      <c r="K54" s="34" t="str">
        <f t="shared" si="10"/>
        <v/>
      </c>
      <c r="L54" s="26" t="str">
        <f t="shared" si="11"/>
        <v/>
      </c>
      <c r="M54" s="32"/>
      <c r="N54" s="190"/>
      <c r="O54" s="190"/>
      <c r="P54" s="190"/>
      <c r="Q54" s="190"/>
      <c r="R54" s="23"/>
    </row>
    <row r="55" spans="1:18">
      <c r="A55" s="27">
        <f t="shared" ca="1" si="12"/>
        <v>45909</v>
      </c>
      <c r="B55" s="20"/>
      <c r="C55" s="21"/>
      <c r="D55" s="20"/>
      <c r="E55" s="21"/>
      <c r="F55" s="22"/>
      <c r="G55" s="22"/>
      <c r="H55" s="34" t="str">
        <f t="shared" si="7"/>
        <v/>
      </c>
      <c r="I55" s="34" t="str">
        <f t="shared" si="8"/>
        <v/>
      </c>
      <c r="J55" s="34" t="str">
        <f t="shared" si="9"/>
        <v/>
      </c>
      <c r="K55" s="34" t="str">
        <f t="shared" si="10"/>
        <v/>
      </c>
      <c r="L55" s="26" t="str">
        <f t="shared" si="11"/>
        <v/>
      </c>
      <c r="M55" s="32"/>
      <c r="N55" s="190"/>
      <c r="O55" s="190"/>
      <c r="P55" s="190"/>
      <c r="Q55" s="190"/>
      <c r="R55" s="23"/>
    </row>
    <row r="56" spans="1:18">
      <c r="A56" s="27">
        <f t="shared" ca="1" si="12"/>
        <v>45910</v>
      </c>
      <c r="B56" s="20"/>
      <c r="C56" s="21"/>
      <c r="D56" s="20"/>
      <c r="E56" s="21"/>
      <c r="F56" s="22"/>
      <c r="G56" s="22"/>
      <c r="H56" s="34" t="str">
        <f t="shared" si="7"/>
        <v/>
      </c>
      <c r="I56" s="34" t="str">
        <f t="shared" si="8"/>
        <v/>
      </c>
      <c r="J56" s="34" t="str">
        <f t="shared" si="9"/>
        <v/>
      </c>
      <c r="K56" s="34" t="str">
        <f t="shared" si="10"/>
        <v/>
      </c>
      <c r="L56" s="26" t="str">
        <f t="shared" si="11"/>
        <v/>
      </c>
      <c r="M56" s="32"/>
      <c r="N56" s="190"/>
      <c r="O56" s="190"/>
      <c r="P56" s="190"/>
      <c r="Q56" s="190"/>
      <c r="R56" s="23"/>
    </row>
    <row r="57" spans="1:18">
      <c r="A57" s="27">
        <f t="shared" ca="1" si="12"/>
        <v>45911</v>
      </c>
      <c r="B57" s="20"/>
      <c r="C57" s="21"/>
      <c r="D57" s="20"/>
      <c r="E57" s="21"/>
      <c r="F57" s="22"/>
      <c r="G57" s="22"/>
      <c r="H57" s="34" t="str">
        <f t="shared" si="7"/>
        <v/>
      </c>
      <c r="I57" s="34" t="str">
        <f t="shared" si="8"/>
        <v/>
      </c>
      <c r="J57" s="34" t="str">
        <f t="shared" si="9"/>
        <v/>
      </c>
      <c r="K57" s="34" t="str">
        <f t="shared" si="10"/>
        <v/>
      </c>
      <c r="L57" s="26" t="str">
        <f t="shared" si="11"/>
        <v/>
      </c>
      <c r="M57" s="32"/>
      <c r="N57" s="190"/>
      <c r="O57" s="190"/>
      <c r="P57" s="190"/>
      <c r="Q57" s="190"/>
      <c r="R57" s="23"/>
    </row>
    <row r="58" spans="1:18">
      <c r="A58" s="27">
        <f t="shared" ca="1" si="12"/>
        <v>45912</v>
      </c>
      <c r="B58" s="20"/>
      <c r="C58" s="21"/>
      <c r="D58" s="20"/>
      <c r="E58" s="21"/>
      <c r="F58" s="22"/>
      <c r="G58" s="22"/>
      <c r="H58" s="34" t="str">
        <f t="shared" si="7"/>
        <v/>
      </c>
      <c r="I58" s="34" t="str">
        <f t="shared" si="8"/>
        <v/>
      </c>
      <c r="J58" s="34" t="str">
        <f t="shared" si="9"/>
        <v/>
      </c>
      <c r="K58" s="34" t="str">
        <f t="shared" si="10"/>
        <v/>
      </c>
      <c r="L58" s="26" t="str">
        <f t="shared" si="11"/>
        <v/>
      </c>
      <c r="M58" s="32"/>
      <c r="N58" s="190"/>
      <c r="O58" s="190"/>
      <c r="P58" s="190"/>
      <c r="Q58" s="190"/>
      <c r="R58" s="23"/>
    </row>
    <row r="59" spans="1:18">
      <c r="A59" s="27">
        <f t="shared" ca="1" si="12"/>
        <v>45913</v>
      </c>
      <c r="B59" s="20"/>
      <c r="C59" s="21"/>
      <c r="D59" s="20"/>
      <c r="E59" s="21"/>
      <c r="F59" s="22"/>
      <c r="G59" s="22"/>
      <c r="H59" s="34" t="str">
        <f t="shared" si="7"/>
        <v/>
      </c>
      <c r="I59" s="34" t="str">
        <f t="shared" si="8"/>
        <v/>
      </c>
      <c r="J59" s="34" t="str">
        <f t="shared" si="9"/>
        <v/>
      </c>
      <c r="K59" s="34" t="str">
        <f t="shared" si="10"/>
        <v/>
      </c>
      <c r="L59" s="26" t="str">
        <f t="shared" si="11"/>
        <v/>
      </c>
      <c r="M59" s="32"/>
      <c r="N59" s="190"/>
      <c r="O59" s="190"/>
      <c r="P59" s="190"/>
      <c r="Q59" s="190"/>
      <c r="R59" s="23"/>
    </row>
    <row r="60" spans="1:18">
      <c r="A60" s="27">
        <f t="shared" ca="1" si="12"/>
        <v>45914</v>
      </c>
      <c r="B60" s="20"/>
      <c r="C60" s="21"/>
      <c r="D60" s="20"/>
      <c r="E60" s="21"/>
      <c r="F60" s="22"/>
      <c r="G60" s="22"/>
      <c r="H60" s="34" t="str">
        <f t="shared" si="7"/>
        <v/>
      </c>
      <c r="I60" s="34" t="str">
        <f t="shared" si="8"/>
        <v/>
      </c>
      <c r="J60" s="34" t="str">
        <f t="shared" si="9"/>
        <v/>
      </c>
      <c r="K60" s="34" t="str">
        <f t="shared" si="10"/>
        <v/>
      </c>
      <c r="L60" s="26" t="str">
        <f t="shared" si="11"/>
        <v/>
      </c>
      <c r="M60" s="32"/>
      <c r="N60" s="190"/>
      <c r="O60" s="190"/>
      <c r="P60" s="190"/>
      <c r="Q60" s="190"/>
      <c r="R60" s="23"/>
    </row>
    <row r="61" spans="1:18">
      <c r="A61" s="27">
        <f t="shared" ca="1" si="12"/>
        <v>45915</v>
      </c>
      <c r="B61" s="20"/>
      <c r="C61" s="21"/>
      <c r="D61" s="20"/>
      <c r="E61" s="21"/>
      <c r="F61" s="22"/>
      <c r="G61" s="22"/>
      <c r="H61" s="34" t="str">
        <f t="shared" si="7"/>
        <v/>
      </c>
      <c r="I61" s="34" t="str">
        <f t="shared" si="8"/>
        <v/>
      </c>
      <c r="J61" s="34" t="str">
        <f t="shared" si="9"/>
        <v/>
      </c>
      <c r="K61" s="34" t="str">
        <f t="shared" si="10"/>
        <v/>
      </c>
      <c r="L61" s="26" t="str">
        <f t="shared" si="11"/>
        <v/>
      </c>
      <c r="M61" s="32"/>
      <c r="N61" s="190"/>
      <c r="O61" s="190"/>
      <c r="P61" s="190"/>
      <c r="Q61" s="190"/>
      <c r="R61" s="23"/>
    </row>
    <row r="62" spans="1:18">
      <c r="A62" s="27">
        <f t="shared" ca="1" si="12"/>
        <v>45916</v>
      </c>
      <c r="B62" s="20"/>
      <c r="C62" s="21"/>
      <c r="D62" s="20"/>
      <c r="E62" s="21"/>
      <c r="F62" s="22"/>
      <c r="G62" s="22"/>
      <c r="H62" s="34" t="str">
        <f t="shared" si="7"/>
        <v/>
      </c>
      <c r="I62" s="34" t="str">
        <f t="shared" si="8"/>
        <v/>
      </c>
      <c r="J62" s="34" t="str">
        <f t="shared" si="9"/>
        <v/>
      </c>
      <c r="K62" s="34" t="str">
        <f t="shared" si="10"/>
        <v/>
      </c>
      <c r="L62" s="26" t="str">
        <f t="shared" si="11"/>
        <v/>
      </c>
      <c r="M62" s="32"/>
      <c r="N62" s="190"/>
      <c r="O62" s="190"/>
      <c r="P62" s="190"/>
      <c r="Q62" s="190"/>
      <c r="R62" s="23"/>
    </row>
    <row r="63" spans="1:18">
      <c r="A63" s="27">
        <f t="shared" ca="1" si="12"/>
        <v>45917</v>
      </c>
      <c r="B63" s="20"/>
      <c r="C63" s="21"/>
      <c r="D63" s="20"/>
      <c r="E63" s="21"/>
      <c r="F63" s="22"/>
      <c r="G63" s="22"/>
      <c r="H63" s="34" t="str">
        <f t="shared" si="7"/>
        <v/>
      </c>
      <c r="I63" s="34" t="str">
        <f t="shared" si="8"/>
        <v/>
      </c>
      <c r="J63" s="34" t="str">
        <f t="shared" si="9"/>
        <v/>
      </c>
      <c r="K63" s="34" t="str">
        <f t="shared" si="10"/>
        <v/>
      </c>
      <c r="L63" s="26" t="str">
        <f t="shared" si="11"/>
        <v/>
      </c>
      <c r="M63" s="32"/>
      <c r="N63" s="190"/>
      <c r="O63" s="190"/>
      <c r="P63" s="190"/>
      <c r="Q63" s="190"/>
      <c r="R63" s="23"/>
    </row>
    <row r="64" spans="1:18">
      <c r="A64" s="27">
        <f t="shared" ca="1" si="12"/>
        <v>45918</v>
      </c>
      <c r="B64" s="20"/>
      <c r="C64" s="21"/>
      <c r="D64" s="20"/>
      <c r="E64" s="21"/>
      <c r="F64" s="22"/>
      <c r="G64" s="22"/>
      <c r="H64" s="34" t="str">
        <f t="shared" si="7"/>
        <v/>
      </c>
      <c r="I64" s="34" t="str">
        <f t="shared" si="8"/>
        <v/>
      </c>
      <c r="J64" s="34" t="str">
        <f t="shared" si="9"/>
        <v/>
      </c>
      <c r="K64" s="34" t="str">
        <f t="shared" si="10"/>
        <v/>
      </c>
      <c r="L64" s="26" t="str">
        <f t="shared" si="11"/>
        <v/>
      </c>
      <c r="M64" s="32"/>
      <c r="N64" s="190"/>
      <c r="O64" s="190"/>
      <c r="P64" s="190"/>
      <c r="Q64" s="190"/>
      <c r="R64" s="23"/>
    </row>
    <row r="65" spans="1:18">
      <c r="A65" s="27">
        <f t="shared" ca="1" si="12"/>
        <v>45919</v>
      </c>
      <c r="B65" s="20"/>
      <c r="C65" s="21"/>
      <c r="D65" s="20"/>
      <c r="E65" s="21"/>
      <c r="F65" s="22"/>
      <c r="G65" s="22"/>
      <c r="H65" s="34" t="str">
        <f t="shared" si="7"/>
        <v/>
      </c>
      <c r="I65" s="34" t="str">
        <f t="shared" si="8"/>
        <v/>
      </c>
      <c r="J65" s="34" t="str">
        <f t="shared" si="9"/>
        <v/>
      </c>
      <c r="K65" s="34" t="str">
        <f t="shared" si="10"/>
        <v/>
      </c>
      <c r="L65" s="26" t="str">
        <f t="shared" si="11"/>
        <v/>
      </c>
      <c r="M65" s="32"/>
      <c r="N65" s="190"/>
      <c r="O65" s="190"/>
      <c r="P65" s="190"/>
      <c r="Q65" s="190"/>
      <c r="R65" s="23"/>
    </row>
    <row r="66" spans="1:18">
      <c r="A66" s="27">
        <f t="shared" ca="1" si="12"/>
        <v>45920</v>
      </c>
      <c r="B66" s="20"/>
      <c r="C66" s="21"/>
      <c r="D66" s="20"/>
      <c r="E66" s="21"/>
      <c r="F66" s="22"/>
      <c r="G66" s="22"/>
      <c r="H66" s="34" t="str">
        <f t="shared" si="7"/>
        <v/>
      </c>
      <c r="I66" s="34" t="str">
        <f t="shared" si="8"/>
        <v/>
      </c>
      <c r="J66" s="34" t="str">
        <f t="shared" si="9"/>
        <v/>
      </c>
      <c r="K66" s="34" t="str">
        <f t="shared" si="10"/>
        <v/>
      </c>
      <c r="L66" s="26" t="str">
        <f t="shared" si="11"/>
        <v/>
      </c>
      <c r="M66" s="32"/>
      <c r="N66" s="190"/>
      <c r="O66" s="190"/>
      <c r="P66" s="190"/>
      <c r="Q66" s="190"/>
      <c r="R66" s="23"/>
    </row>
    <row r="67" spans="1:18">
      <c r="A67" s="27">
        <f t="shared" ca="1" si="12"/>
        <v>45921</v>
      </c>
      <c r="B67" s="20"/>
      <c r="C67" s="21"/>
      <c r="D67" s="20"/>
      <c r="E67" s="21"/>
      <c r="F67" s="22"/>
      <c r="G67" s="22"/>
      <c r="H67" s="34" t="str">
        <f t="shared" si="7"/>
        <v/>
      </c>
      <c r="I67" s="34" t="str">
        <f t="shared" si="8"/>
        <v/>
      </c>
      <c r="J67" s="34" t="str">
        <f t="shared" si="9"/>
        <v/>
      </c>
      <c r="K67" s="34" t="str">
        <f t="shared" si="10"/>
        <v/>
      </c>
      <c r="L67" s="26" t="str">
        <f t="shared" si="11"/>
        <v/>
      </c>
      <c r="M67" s="32"/>
      <c r="N67" s="190"/>
      <c r="O67" s="190"/>
      <c r="P67" s="190"/>
      <c r="Q67" s="190"/>
      <c r="R67" s="23"/>
    </row>
    <row r="68" spans="1:18">
      <c r="A68" s="27">
        <f t="shared" ca="1" si="12"/>
        <v>45922</v>
      </c>
      <c r="B68" s="20"/>
      <c r="C68" s="21"/>
      <c r="D68" s="20"/>
      <c r="E68" s="21"/>
      <c r="F68" s="22"/>
      <c r="G68" s="22"/>
      <c r="H68" s="34" t="str">
        <f t="shared" si="7"/>
        <v/>
      </c>
      <c r="I68" s="34" t="str">
        <f t="shared" si="8"/>
        <v/>
      </c>
      <c r="J68" s="34" t="str">
        <f t="shared" si="9"/>
        <v/>
      </c>
      <c r="K68" s="34" t="str">
        <f t="shared" si="10"/>
        <v/>
      </c>
      <c r="L68" s="26" t="str">
        <f t="shared" si="11"/>
        <v/>
      </c>
      <c r="M68" s="32"/>
      <c r="N68" s="190"/>
      <c r="O68" s="190"/>
      <c r="P68" s="190"/>
      <c r="Q68" s="190"/>
      <c r="R68" s="23"/>
    </row>
    <row r="69" spans="1:18">
      <c r="A69" s="27">
        <f t="shared" ca="1" si="12"/>
        <v>45923</v>
      </c>
      <c r="B69" s="20"/>
      <c r="C69" s="21"/>
      <c r="D69" s="20"/>
      <c r="E69" s="21"/>
      <c r="F69" s="22"/>
      <c r="G69" s="22"/>
      <c r="H69" s="34" t="str">
        <f t="shared" si="7"/>
        <v/>
      </c>
      <c r="I69" s="34" t="str">
        <f t="shared" si="8"/>
        <v/>
      </c>
      <c r="J69" s="34" t="str">
        <f t="shared" si="9"/>
        <v/>
      </c>
      <c r="K69" s="34" t="str">
        <f t="shared" si="10"/>
        <v/>
      </c>
      <c r="L69" s="26" t="str">
        <f t="shared" si="11"/>
        <v/>
      </c>
      <c r="M69" s="32"/>
      <c r="N69" s="190"/>
      <c r="O69" s="190"/>
      <c r="P69" s="190"/>
      <c r="Q69" s="190"/>
      <c r="R69" s="23"/>
    </row>
    <row r="70" spans="1:18">
      <c r="A70" s="27">
        <f t="shared" ca="1" si="12"/>
        <v>45924</v>
      </c>
      <c r="B70" s="20"/>
      <c r="C70" s="21"/>
      <c r="D70" s="20"/>
      <c r="E70" s="21"/>
      <c r="F70" s="22"/>
      <c r="G70" s="22"/>
      <c r="H70" s="34" t="str">
        <f t="shared" si="7"/>
        <v/>
      </c>
      <c r="I70" s="34" t="str">
        <f t="shared" si="8"/>
        <v/>
      </c>
      <c r="J70" s="34" t="str">
        <f t="shared" si="9"/>
        <v/>
      </c>
      <c r="K70" s="34" t="str">
        <f t="shared" si="10"/>
        <v/>
      </c>
      <c r="L70" s="26" t="str">
        <f t="shared" si="11"/>
        <v/>
      </c>
      <c r="M70" s="32"/>
      <c r="N70" s="190"/>
      <c r="O70" s="190"/>
      <c r="P70" s="190"/>
      <c r="Q70" s="190"/>
      <c r="R70" s="23"/>
    </row>
    <row r="71" spans="1:18">
      <c r="A71" s="27">
        <f t="shared" ca="1" si="12"/>
        <v>45925</v>
      </c>
      <c r="B71" s="20"/>
      <c r="C71" s="21"/>
      <c r="D71" s="20"/>
      <c r="E71" s="21"/>
      <c r="F71" s="22"/>
      <c r="G71" s="22"/>
      <c r="H71" s="34" t="str">
        <f t="shared" si="7"/>
        <v/>
      </c>
      <c r="I71" s="34" t="str">
        <f t="shared" si="8"/>
        <v/>
      </c>
      <c r="J71" s="34" t="str">
        <f t="shared" si="9"/>
        <v/>
      </c>
      <c r="K71" s="34" t="str">
        <f t="shared" si="10"/>
        <v/>
      </c>
      <c r="L71" s="26" t="str">
        <f t="shared" si="11"/>
        <v/>
      </c>
      <c r="M71" s="32"/>
      <c r="N71" s="190"/>
      <c r="O71" s="190"/>
      <c r="P71" s="190"/>
      <c r="Q71" s="190"/>
      <c r="R71" s="23"/>
    </row>
    <row r="72" spans="1:18">
      <c r="A72" s="27">
        <f t="shared" ca="1" si="12"/>
        <v>45926</v>
      </c>
      <c r="B72" s="20"/>
      <c r="C72" s="21"/>
      <c r="D72" s="20"/>
      <c r="E72" s="21"/>
      <c r="F72" s="22"/>
      <c r="G72" s="22"/>
      <c r="H72" s="34" t="str">
        <f t="shared" si="7"/>
        <v/>
      </c>
      <c r="I72" s="34" t="str">
        <f t="shared" si="8"/>
        <v/>
      </c>
      <c r="J72" s="34" t="str">
        <f t="shared" si="9"/>
        <v/>
      </c>
      <c r="K72" s="34" t="str">
        <f t="shared" si="10"/>
        <v/>
      </c>
      <c r="L72" s="26" t="str">
        <f t="shared" si="11"/>
        <v/>
      </c>
      <c r="M72" s="32"/>
      <c r="N72" s="190"/>
      <c r="O72" s="190"/>
      <c r="P72" s="190"/>
      <c r="Q72" s="190"/>
      <c r="R72" s="23"/>
    </row>
    <row r="73" spans="1:18">
      <c r="A73" s="27">
        <f t="shared" ca="1" si="12"/>
        <v>45927</v>
      </c>
      <c r="B73" s="20"/>
      <c r="C73" s="21"/>
      <c r="D73" s="20"/>
      <c r="E73" s="21"/>
      <c r="F73" s="22"/>
      <c r="G73" s="22"/>
      <c r="H73" s="34" t="str">
        <f t="shared" si="7"/>
        <v/>
      </c>
      <c r="I73" s="34" t="str">
        <f t="shared" si="8"/>
        <v/>
      </c>
      <c r="J73" s="34" t="str">
        <f t="shared" si="9"/>
        <v/>
      </c>
      <c r="K73" s="34" t="str">
        <f t="shared" si="10"/>
        <v/>
      </c>
      <c r="L73" s="26" t="str">
        <f t="shared" si="11"/>
        <v/>
      </c>
      <c r="M73" s="32"/>
      <c r="N73" s="190"/>
      <c r="O73" s="190"/>
      <c r="P73" s="190"/>
      <c r="Q73" s="190"/>
      <c r="R73" s="23"/>
    </row>
    <row r="74" spans="1:18">
      <c r="A74" s="27">
        <f t="shared" ca="1" si="12"/>
        <v>45928</v>
      </c>
      <c r="B74" s="20"/>
      <c r="C74" s="21"/>
      <c r="D74" s="20"/>
      <c r="E74" s="21"/>
      <c r="F74" s="22"/>
      <c r="G74" s="22"/>
      <c r="H74" s="34" t="str">
        <f t="shared" si="7"/>
        <v/>
      </c>
      <c r="I74" s="34" t="str">
        <f t="shared" si="8"/>
        <v/>
      </c>
      <c r="J74" s="34" t="str">
        <f t="shared" si="9"/>
        <v/>
      </c>
      <c r="K74" s="34" t="str">
        <f t="shared" si="10"/>
        <v/>
      </c>
      <c r="L74" s="26" t="str">
        <f t="shared" si="11"/>
        <v/>
      </c>
      <c r="M74" s="32"/>
      <c r="N74" s="190"/>
      <c r="O74" s="190"/>
      <c r="P74" s="190"/>
      <c r="Q74" s="190"/>
      <c r="R74" s="23"/>
    </row>
    <row r="75" spans="1:18">
      <c r="A75" s="27">
        <f t="shared" ca="1" si="12"/>
        <v>45929</v>
      </c>
      <c r="B75" s="20"/>
      <c r="C75" s="21"/>
      <c r="D75" s="20"/>
      <c r="E75" s="21"/>
      <c r="F75" s="22"/>
      <c r="G75" s="22"/>
      <c r="H75" s="34" t="str">
        <f t="shared" si="7"/>
        <v/>
      </c>
      <c r="I75" s="34" t="str">
        <f t="shared" si="8"/>
        <v/>
      </c>
      <c r="J75" s="34" t="str">
        <f t="shared" si="9"/>
        <v/>
      </c>
      <c r="K75" s="34" t="str">
        <f t="shared" si="10"/>
        <v/>
      </c>
      <c r="L75" s="26" t="str">
        <f t="shared" si="11"/>
        <v/>
      </c>
      <c r="M75" s="32"/>
      <c r="N75" s="190"/>
      <c r="O75" s="190"/>
      <c r="P75" s="190"/>
      <c r="Q75" s="190"/>
      <c r="R75" s="23"/>
    </row>
    <row r="76" spans="1:18">
      <c r="A76" s="27">
        <f t="shared" ca="1" si="12"/>
        <v>45930</v>
      </c>
      <c r="B76" s="20"/>
      <c r="C76" s="21"/>
      <c r="D76" s="20"/>
      <c r="E76" s="21"/>
      <c r="F76" s="22"/>
      <c r="G76" s="22"/>
      <c r="H76" s="34" t="str">
        <f t="shared" si="7"/>
        <v/>
      </c>
      <c r="I76" s="34" t="str">
        <f t="shared" si="8"/>
        <v/>
      </c>
      <c r="J76" s="34" t="str">
        <f t="shared" si="9"/>
        <v/>
      </c>
      <c r="K76" s="34" t="str">
        <f t="shared" si="10"/>
        <v/>
      </c>
      <c r="L76" s="26" t="str">
        <f>IF(AND($B76="",$D76=""),"",($C76-$B76-$F76)+($E76-$D76-$G76))</f>
        <v/>
      </c>
      <c r="M76" s="32"/>
      <c r="N76" s="190"/>
      <c r="O76" s="190"/>
      <c r="P76" s="190"/>
      <c r="Q76" s="190"/>
      <c r="R76" s="23"/>
    </row>
    <row r="77" spans="1:18">
      <c r="A77" s="27">
        <f t="shared" ca="1" si="12"/>
        <v>45931</v>
      </c>
      <c r="B77" s="20"/>
      <c r="C77" s="21"/>
      <c r="D77" s="20"/>
      <c r="E77" s="21"/>
      <c r="F77" s="22"/>
      <c r="G77" s="22"/>
      <c r="H77" s="34" t="str">
        <f t="shared" si="7"/>
        <v/>
      </c>
      <c r="I77" s="34" t="str">
        <f t="shared" si="8"/>
        <v/>
      </c>
      <c r="J77" s="34" t="str">
        <f t="shared" si="9"/>
        <v/>
      </c>
      <c r="K77" s="34" t="str">
        <f t="shared" si="10"/>
        <v/>
      </c>
      <c r="L77" s="26" t="str">
        <f>IF(AND($B77="",$D77=""),"",($C77-$B77-$F77)+($E77-$D77-$G77))</f>
        <v/>
      </c>
      <c r="M77" s="32"/>
      <c r="N77" s="190"/>
      <c r="O77" s="190"/>
      <c r="P77" s="190"/>
      <c r="Q77" s="190"/>
      <c r="R77" s="23"/>
    </row>
    <row r="78" spans="1:18">
      <c r="A78" s="5" t="s">
        <v>11</v>
      </c>
      <c r="B78" s="191"/>
      <c r="C78" s="192"/>
      <c r="D78" s="191"/>
      <c r="E78" s="192"/>
      <c r="F78" s="26" t="str">
        <f>IF(SUM($F47:$F77)=0,"",SUM($F47:$F77))</f>
        <v/>
      </c>
      <c r="G78" s="26" t="str">
        <f>IF(SUM($G47:$G77)=0,"",SUM($G47:$G77))</f>
        <v/>
      </c>
      <c r="H78" s="26" t="str">
        <f>IF(SUM(H47:H77)=0,"",SUM(H47:H77))</f>
        <v/>
      </c>
      <c r="I78" s="26" t="str">
        <f>IF(SUM(I47:I77)=0,"",SUM(I47:I77))</f>
        <v/>
      </c>
      <c r="J78" s="26" t="str">
        <f t="shared" ref="J78:K78" si="13">IF(SUM(J47:J77)=0,"",SUM(J47:J77))</f>
        <v/>
      </c>
      <c r="K78" s="26" t="str">
        <f t="shared" si="13"/>
        <v/>
      </c>
      <c r="L78" s="26" t="str">
        <f>IF(SUM($L47:$L77)=0,"",SUM($L47:$L77))</f>
        <v/>
      </c>
      <c r="M78" s="33"/>
      <c r="N78" s="193"/>
      <c r="O78" s="193"/>
      <c r="P78" s="193"/>
      <c r="Q78" s="193"/>
      <c r="R78" s="6"/>
    </row>
    <row r="80" spans="1:18" ht="27" customHeight="1">
      <c r="A80" s="194" t="s">
        <v>22</v>
      </c>
      <c r="B80" s="189" t="s">
        <v>103</v>
      </c>
      <c r="C80" s="189"/>
      <c r="D80" s="189"/>
      <c r="E80" s="189"/>
      <c r="F80" s="189" t="s">
        <v>23</v>
      </c>
      <c r="G80" s="189"/>
      <c r="H80" s="189" t="s">
        <v>88</v>
      </c>
      <c r="I80" s="189"/>
      <c r="J80" s="189"/>
      <c r="K80" s="189"/>
      <c r="L80" s="189" t="s">
        <v>87</v>
      </c>
      <c r="M80" s="195" t="s">
        <v>96</v>
      </c>
      <c r="N80" s="194" t="s">
        <v>25</v>
      </c>
      <c r="O80" s="194"/>
      <c r="P80" s="194"/>
      <c r="Q80" s="194"/>
      <c r="R80" s="189" t="s">
        <v>100</v>
      </c>
    </row>
    <row r="81" spans="1:22" ht="14.25" customHeight="1">
      <c r="A81" s="194"/>
      <c r="B81" s="189" t="s">
        <v>82</v>
      </c>
      <c r="C81" s="189"/>
      <c r="D81" s="189" t="s">
        <v>84</v>
      </c>
      <c r="E81" s="189"/>
      <c r="F81" s="189"/>
      <c r="G81" s="189"/>
      <c r="H81" s="189" t="s">
        <v>90</v>
      </c>
      <c r="I81" s="189"/>
      <c r="J81" s="189" t="s">
        <v>89</v>
      </c>
      <c r="K81" s="189"/>
      <c r="L81" s="189"/>
      <c r="M81" s="196"/>
      <c r="N81" s="194"/>
      <c r="O81" s="194"/>
      <c r="P81" s="194"/>
      <c r="Q81" s="194"/>
      <c r="R81" s="189"/>
    </row>
    <row r="82" spans="1:22">
      <c r="A82" s="194"/>
      <c r="B82" s="43" t="s">
        <v>26</v>
      </c>
      <c r="C82" s="43" t="s">
        <v>27</v>
      </c>
      <c r="D82" s="43" t="s">
        <v>26</v>
      </c>
      <c r="E82" s="43" t="s">
        <v>27</v>
      </c>
      <c r="F82" s="44" t="s">
        <v>85</v>
      </c>
      <c r="G82" s="44" t="s">
        <v>86</v>
      </c>
      <c r="H82" s="44" t="s">
        <v>81</v>
      </c>
      <c r="I82" s="44" t="s">
        <v>83</v>
      </c>
      <c r="J82" s="44" t="s">
        <v>81</v>
      </c>
      <c r="K82" s="44" t="s">
        <v>95</v>
      </c>
      <c r="L82" s="189"/>
      <c r="M82" s="197"/>
      <c r="N82" s="194"/>
      <c r="O82" s="194"/>
      <c r="P82" s="194"/>
      <c r="Q82" s="194"/>
      <c r="R82" s="194"/>
    </row>
    <row r="83" spans="1:22">
      <c r="A83" s="27" cm="1">
        <f t="array" aca="1" ref="A83" ca="1">DATE("2025","8"+2,IFERROR(INDIRECT(T1),"1"))</f>
        <v>45931</v>
      </c>
      <c r="B83" s="20"/>
      <c r="C83" s="21"/>
      <c r="D83" s="20"/>
      <c r="E83" s="21"/>
      <c r="F83" s="22"/>
      <c r="G83" s="22"/>
      <c r="H83" s="34" t="str">
        <f>IF(OR(B83="",LEFT(M83,1)="✓"),"",C83-B83-F83)</f>
        <v/>
      </c>
      <c r="I83" s="34" t="str">
        <f>IF(OR(D83="",LEFT(M83,1)="✓"),"",E83-D83-G83)</f>
        <v/>
      </c>
      <c r="J83" s="34" t="str">
        <f>IF(AND(B83&lt;&gt;"",M83="✓所定"),C83-B83-F83,"")</f>
        <v/>
      </c>
      <c r="K83" s="34" t="str">
        <f>IF(AND(B83&lt;&gt;"",M83="✓法定"),C83-B83-F83,"")</f>
        <v/>
      </c>
      <c r="L83" s="26" t="str">
        <f>IF(AND($B83="",$D83=""),"",($C83-$B83-$F83)+($E83-$D83-$G83))</f>
        <v/>
      </c>
      <c r="M83" s="32"/>
      <c r="N83" s="190"/>
      <c r="O83" s="190"/>
      <c r="P83" s="190"/>
      <c r="Q83" s="190"/>
      <c r="R83" s="23"/>
      <c r="V83" s="1" t="s">
        <v>171</v>
      </c>
    </row>
    <row r="84" spans="1:22">
      <c r="A84" s="27">
        <f ca="1">A83+1</f>
        <v>45932</v>
      </c>
      <c r="B84" s="20"/>
      <c r="C84" s="21"/>
      <c r="D84" s="20"/>
      <c r="E84" s="21"/>
      <c r="F84" s="22"/>
      <c r="G84" s="22"/>
      <c r="H84" s="34" t="str">
        <f t="shared" ref="H84:H113" si="14">IF(OR(B84="",LEFT(M84,1)="✓"),"",C84-B84-F84)</f>
        <v/>
      </c>
      <c r="I84" s="34" t="str">
        <f t="shared" ref="I84:I113" si="15">IF(OR(D84="",LEFT(M84,1)="✓"),"",E84-D84-G84)</f>
        <v/>
      </c>
      <c r="J84" s="34" t="str">
        <f t="shared" ref="J84:J113" si="16">IF(AND(B84&lt;&gt;"",M84="✓所定"),C84-B84-F84,"")</f>
        <v/>
      </c>
      <c r="K84" s="34" t="str">
        <f t="shared" ref="K84:K113" si="17">IF(AND(B84&lt;&gt;"",M84="✓法定"),C84-B84-F84,"")</f>
        <v/>
      </c>
      <c r="L84" s="26" t="str">
        <f t="shared" ref="L84:L112" si="18">IF(AND($B84="",$D84=""),"",($C84-$B84-$F84)+($E84-$D84-$G84))</f>
        <v/>
      </c>
      <c r="M84" s="32"/>
      <c r="N84" s="190"/>
      <c r="O84" s="190"/>
      <c r="P84" s="190"/>
      <c r="Q84" s="190"/>
      <c r="R84" s="23"/>
      <c r="V84" s="1" t="s">
        <v>172</v>
      </c>
    </row>
    <row r="85" spans="1:22">
      <c r="A85" s="27">
        <f t="shared" ref="A85:A113" ca="1" si="19">A84+1</f>
        <v>45933</v>
      </c>
      <c r="B85" s="20"/>
      <c r="C85" s="21"/>
      <c r="D85" s="20"/>
      <c r="E85" s="21"/>
      <c r="F85" s="22"/>
      <c r="G85" s="22"/>
      <c r="H85" s="34" t="str">
        <f t="shared" si="14"/>
        <v/>
      </c>
      <c r="I85" s="34" t="str">
        <f t="shared" si="15"/>
        <v/>
      </c>
      <c r="J85" s="34" t="str">
        <f t="shared" si="16"/>
        <v/>
      </c>
      <c r="K85" s="34" t="str">
        <f t="shared" si="17"/>
        <v/>
      </c>
      <c r="L85" s="26" t="str">
        <f t="shared" si="18"/>
        <v/>
      </c>
      <c r="M85" s="32"/>
      <c r="N85" s="190"/>
      <c r="O85" s="190"/>
      <c r="P85" s="190"/>
      <c r="Q85" s="190"/>
      <c r="R85" s="23"/>
    </row>
    <row r="86" spans="1:22">
      <c r="A86" s="27">
        <f t="shared" ca="1" si="19"/>
        <v>45934</v>
      </c>
      <c r="B86" s="20"/>
      <c r="C86" s="21"/>
      <c r="D86" s="20"/>
      <c r="E86" s="21"/>
      <c r="F86" s="22"/>
      <c r="G86" s="22"/>
      <c r="H86" s="34" t="str">
        <f t="shared" si="14"/>
        <v/>
      </c>
      <c r="I86" s="34" t="str">
        <f t="shared" si="15"/>
        <v/>
      </c>
      <c r="J86" s="34" t="str">
        <f t="shared" si="16"/>
        <v/>
      </c>
      <c r="K86" s="34" t="str">
        <f t="shared" si="17"/>
        <v/>
      </c>
      <c r="L86" s="26" t="str">
        <f t="shared" si="18"/>
        <v/>
      </c>
      <c r="M86" s="32"/>
      <c r="N86" s="190"/>
      <c r="O86" s="190"/>
      <c r="P86" s="190"/>
      <c r="Q86" s="190"/>
      <c r="R86" s="23"/>
    </row>
    <row r="87" spans="1:22">
      <c r="A87" s="27">
        <f t="shared" ca="1" si="19"/>
        <v>45935</v>
      </c>
      <c r="B87" s="20"/>
      <c r="C87" s="21"/>
      <c r="D87" s="20"/>
      <c r="E87" s="21"/>
      <c r="F87" s="22"/>
      <c r="G87" s="22"/>
      <c r="H87" s="34" t="str">
        <f t="shared" si="14"/>
        <v/>
      </c>
      <c r="I87" s="34" t="str">
        <f t="shared" si="15"/>
        <v/>
      </c>
      <c r="J87" s="34" t="str">
        <f t="shared" si="16"/>
        <v/>
      </c>
      <c r="K87" s="34" t="str">
        <f t="shared" si="17"/>
        <v/>
      </c>
      <c r="L87" s="26" t="str">
        <f t="shared" si="18"/>
        <v/>
      </c>
      <c r="M87" s="32"/>
      <c r="N87" s="190"/>
      <c r="O87" s="190"/>
      <c r="P87" s="190"/>
      <c r="Q87" s="190"/>
      <c r="R87" s="23"/>
    </row>
    <row r="88" spans="1:22">
      <c r="A88" s="27">
        <f t="shared" ca="1" si="19"/>
        <v>45936</v>
      </c>
      <c r="B88" s="20"/>
      <c r="C88" s="21"/>
      <c r="D88" s="20"/>
      <c r="E88" s="21"/>
      <c r="F88" s="22"/>
      <c r="G88" s="22"/>
      <c r="H88" s="34" t="str">
        <f t="shared" si="14"/>
        <v/>
      </c>
      <c r="I88" s="34" t="str">
        <f t="shared" si="15"/>
        <v/>
      </c>
      <c r="J88" s="34" t="str">
        <f t="shared" si="16"/>
        <v/>
      </c>
      <c r="K88" s="34" t="str">
        <f t="shared" si="17"/>
        <v/>
      </c>
      <c r="L88" s="26" t="str">
        <f t="shared" si="18"/>
        <v/>
      </c>
      <c r="M88" s="32"/>
      <c r="N88" s="190"/>
      <c r="O88" s="190"/>
      <c r="P88" s="190"/>
      <c r="Q88" s="190"/>
      <c r="R88" s="23"/>
    </row>
    <row r="89" spans="1:22">
      <c r="A89" s="27">
        <f t="shared" ca="1" si="19"/>
        <v>45937</v>
      </c>
      <c r="B89" s="20"/>
      <c r="C89" s="21"/>
      <c r="D89" s="20"/>
      <c r="E89" s="21"/>
      <c r="F89" s="22"/>
      <c r="G89" s="22"/>
      <c r="H89" s="34" t="str">
        <f t="shared" si="14"/>
        <v/>
      </c>
      <c r="I89" s="34" t="str">
        <f t="shared" si="15"/>
        <v/>
      </c>
      <c r="J89" s="34" t="str">
        <f t="shared" si="16"/>
        <v/>
      </c>
      <c r="K89" s="34" t="str">
        <f t="shared" si="17"/>
        <v/>
      </c>
      <c r="L89" s="26" t="str">
        <f t="shared" si="18"/>
        <v/>
      </c>
      <c r="M89" s="32"/>
      <c r="N89" s="190"/>
      <c r="O89" s="190"/>
      <c r="P89" s="190"/>
      <c r="Q89" s="190"/>
      <c r="R89" s="23"/>
    </row>
    <row r="90" spans="1:22">
      <c r="A90" s="27">
        <f t="shared" ca="1" si="19"/>
        <v>45938</v>
      </c>
      <c r="B90" s="20"/>
      <c r="C90" s="21"/>
      <c r="D90" s="20"/>
      <c r="E90" s="21"/>
      <c r="F90" s="22"/>
      <c r="G90" s="22"/>
      <c r="H90" s="34" t="str">
        <f t="shared" si="14"/>
        <v/>
      </c>
      <c r="I90" s="34" t="str">
        <f t="shared" si="15"/>
        <v/>
      </c>
      <c r="J90" s="34" t="str">
        <f t="shared" si="16"/>
        <v/>
      </c>
      <c r="K90" s="34" t="str">
        <f t="shared" si="17"/>
        <v/>
      </c>
      <c r="L90" s="26" t="str">
        <f t="shared" si="18"/>
        <v/>
      </c>
      <c r="M90" s="32"/>
      <c r="N90" s="190"/>
      <c r="O90" s="190"/>
      <c r="P90" s="190"/>
      <c r="Q90" s="190"/>
      <c r="R90" s="23"/>
    </row>
    <row r="91" spans="1:22">
      <c r="A91" s="27">
        <f t="shared" ca="1" si="19"/>
        <v>45939</v>
      </c>
      <c r="B91" s="20"/>
      <c r="C91" s="21"/>
      <c r="D91" s="20"/>
      <c r="E91" s="21"/>
      <c r="F91" s="22"/>
      <c r="G91" s="22"/>
      <c r="H91" s="34" t="str">
        <f t="shared" si="14"/>
        <v/>
      </c>
      <c r="I91" s="34" t="str">
        <f t="shared" si="15"/>
        <v/>
      </c>
      <c r="J91" s="34" t="str">
        <f t="shared" si="16"/>
        <v/>
      </c>
      <c r="K91" s="34" t="str">
        <f t="shared" si="17"/>
        <v/>
      </c>
      <c r="L91" s="26" t="str">
        <f t="shared" si="18"/>
        <v/>
      </c>
      <c r="M91" s="32"/>
      <c r="N91" s="190"/>
      <c r="O91" s="190"/>
      <c r="P91" s="190"/>
      <c r="Q91" s="190"/>
      <c r="R91" s="23"/>
    </row>
    <row r="92" spans="1:22">
      <c r="A92" s="27">
        <f t="shared" ca="1" si="19"/>
        <v>45940</v>
      </c>
      <c r="B92" s="20"/>
      <c r="C92" s="21"/>
      <c r="D92" s="20"/>
      <c r="E92" s="21"/>
      <c r="F92" s="22"/>
      <c r="G92" s="22"/>
      <c r="H92" s="34" t="str">
        <f t="shared" si="14"/>
        <v/>
      </c>
      <c r="I92" s="34" t="str">
        <f t="shared" si="15"/>
        <v/>
      </c>
      <c r="J92" s="34" t="str">
        <f t="shared" si="16"/>
        <v/>
      </c>
      <c r="K92" s="34" t="str">
        <f t="shared" si="17"/>
        <v/>
      </c>
      <c r="L92" s="26" t="str">
        <f t="shared" si="18"/>
        <v/>
      </c>
      <c r="M92" s="32"/>
      <c r="N92" s="190"/>
      <c r="O92" s="190"/>
      <c r="P92" s="190"/>
      <c r="Q92" s="190"/>
      <c r="R92" s="23"/>
    </row>
    <row r="93" spans="1:22">
      <c r="A93" s="27">
        <f t="shared" ca="1" si="19"/>
        <v>45941</v>
      </c>
      <c r="B93" s="20"/>
      <c r="C93" s="21"/>
      <c r="D93" s="20"/>
      <c r="E93" s="21"/>
      <c r="F93" s="22"/>
      <c r="G93" s="22"/>
      <c r="H93" s="34" t="str">
        <f t="shared" si="14"/>
        <v/>
      </c>
      <c r="I93" s="34" t="str">
        <f t="shared" si="15"/>
        <v/>
      </c>
      <c r="J93" s="34" t="str">
        <f t="shared" si="16"/>
        <v/>
      </c>
      <c r="K93" s="34" t="str">
        <f t="shared" si="17"/>
        <v/>
      </c>
      <c r="L93" s="26" t="str">
        <f t="shared" si="18"/>
        <v/>
      </c>
      <c r="M93" s="32"/>
      <c r="N93" s="190"/>
      <c r="O93" s="190"/>
      <c r="P93" s="190"/>
      <c r="Q93" s="190"/>
      <c r="R93" s="23"/>
    </row>
    <row r="94" spans="1:22">
      <c r="A94" s="27">
        <f t="shared" ca="1" si="19"/>
        <v>45942</v>
      </c>
      <c r="B94" s="20"/>
      <c r="C94" s="21"/>
      <c r="D94" s="20"/>
      <c r="E94" s="21"/>
      <c r="F94" s="22"/>
      <c r="G94" s="22"/>
      <c r="H94" s="34" t="str">
        <f t="shared" si="14"/>
        <v/>
      </c>
      <c r="I94" s="34" t="str">
        <f t="shared" si="15"/>
        <v/>
      </c>
      <c r="J94" s="34" t="str">
        <f t="shared" si="16"/>
        <v/>
      </c>
      <c r="K94" s="34" t="str">
        <f t="shared" si="17"/>
        <v/>
      </c>
      <c r="L94" s="26" t="str">
        <f t="shared" si="18"/>
        <v/>
      </c>
      <c r="M94" s="32"/>
      <c r="N94" s="190"/>
      <c r="O94" s="190"/>
      <c r="P94" s="190"/>
      <c r="Q94" s="190"/>
      <c r="R94" s="23"/>
    </row>
    <row r="95" spans="1:22">
      <c r="A95" s="27">
        <f t="shared" ca="1" si="19"/>
        <v>45943</v>
      </c>
      <c r="B95" s="20"/>
      <c r="C95" s="21"/>
      <c r="D95" s="20"/>
      <c r="E95" s="21"/>
      <c r="F95" s="22"/>
      <c r="G95" s="22"/>
      <c r="H95" s="34" t="str">
        <f t="shared" si="14"/>
        <v/>
      </c>
      <c r="I95" s="34" t="str">
        <f t="shared" si="15"/>
        <v/>
      </c>
      <c r="J95" s="34" t="str">
        <f t="shared" si="16"/>
        <v/>
      </c>
      <c r="K95" s="34" t="str">
        <f t="shared" si="17"/>
        <v/>
      </c>
      <c r="L95" s="26" t="str">
        <f t="shared" si="18"/>
        <v/>
      </c>
      <c r="M95" s="32"/>
      <c r="N95" s="190"/>
      <c r="O95" s="190"/>
      <c r="P95" s="190"/>
      <c r="Q95" s="190"/>
      <c r="R95" s="23"/>
    </row>
    <row r="96" spans="1:22">
      <c r="A96" s="27">
        <f t="shared" ca="1" si="19"/>
        <v>45944</v>
      </c>
      <c r="B96" s="20"/>
      <c r="C96" s="21"/>
      <c r="D96" s="20"/>
      <c r="E96" s="21"/>
      <c r="F96" s="22"/>
      <c r="G96" s="22"/>
      <c r="H96" s="34" t="str">
        <f t="shared" si="14"/>
        <v/>
      </c>
      <c r="I96" s="34" t="str">
        <f t="shared" si="15"/>
        <v/>
      </c>
      <c r="J96" s="34" t="str">
        <f t="shared" si="16"/>
        <v/>
      </c>
      <c r="K96" s="34" t="str">
        <f t="shared" si="17"/>
        <v/>
      </c>
      <c r="L96" s="26" t="str">
        <f t="shared" si="18"/>
        <v/>
      </c>
      <c r="M96" s="32"/>
      <c r="N96" s="190"/>
      <c r="O96" s="190"/>
      <c r="P96" s="190"/>
      <c r="Q96" s="190"/>
      <c r="R96" s="23"/>
    </row>
    <row r="97" spans="1:18">
      <c r="A97" s="27">
        <f t="shared" ca="1" si="19"/>
        <v>45945</v>
      </c>
      <c r="B97" s="20"/>
      <c r="C97" s="21"/>
      <c r="D97" s="20"/>
      <c r="E97" s="21"/>
      <c r="F97" s="22"/>
      <c r="G97" s="22"/>
      <c r="H97" s="34" t="str">
        <f t="shared" si="14"/>
        <v/>
      </c>
      <c r="I97" s="34" t="str">
        <f t="shared" si="15"/>
        <v/>
      </c>
      <c r="J97" s="34" t="str">
        <f t="shared" si="16"/>
        <v/>
      </c>
      <c r="K97" s="34" t="str">
        <f t="shared" si="17"/>
        <v/>
      </c>
      <c r="L97" s="26" t="str">
        <f t="shared" si="18"/>
        <v/>
      </c>
      <c r="M97" s="32"/>
      <c r="N97" s="190"/>
      <c r="O97" s="190"/>
      <c r="P97" s="190"/>
      <c r="Q97" s="190"/>
      <c r="R97" s="23"/>
    </row>
    <row r="98" spans="1:18">
      <c r="A98" s="27">
        <f t="shared" ca="1" si="19"/>
        <v>45946</v>
      </c>
      <c r="B98" s="20"/>
      <c r="C98" s="21"/>
      <c r="D98" s="20"/>
      <c r="E98" s="21"/>
      <c r="F98" s="22"/>
      <c r="G98" s="22"/>
      <c r="H98" s="34" t="str">
        <f t="shared" si="14"/>
        <v/>
      </c>
      <c r="I98" s="34" t="str">
        <f t="shared" si="15"/>
        <v/>
      </c>
      <c r="J98" s="34" t="str">
        <f t="shared" si="16"/>
        <v/>
      </c>
      <c r="K98" s="34" t="str">
        <f t="shared" si="17"/>
        <v/>
      </c>
      <c r="L98" s="26" t="str">
        <f t="shared" si="18"/>
        <v/>
      </c>
      <c r="M98" s="32"/>
      <c r="N98" s="190"/>
      <c r="O98" s="190"/>
      <c r="P98" s="190"/>
      <c r="Q98" s="190"/>
      <c r="R98" s="23"/>
    </row>
    <row r="99" spans="1:18">
      <c r="A99" s="27">
        <f t="shared" ca="1" si="19"/>
        <v>45947</v>
      </c>
      <c r="B99" s="20"/>
      <c r="C99" s="21"/>
      <c r="D99" s="20"/>
      <c r="E99" s="21"/>
      <c r="F99" s="22"/>
      <c r="G99" s="22"/>
      <c r="H99" s="34" t="str">
        <f t="shared" si="14"/>
        <v/>
      </c>
      <c r="I99" s="34" t="str">
        <f t="shared" si="15"/>
        <v/>
      </c>
      <c r="J99" s="34" t="str">
        <f t="shared" si="16"/>
        <v/>
      </c>
      <c r="K99" s="34" t="str">
        <f t="shared" si="17"/>
        <v/>
      </c>
      <c r="L99" s="26" t="str">
        <f t="shared" si="18"/>
        <v/>
      </c>
      <c r="M99" s="32"/>
      <c r="N99" s="190"/>
      <c r="O99" s="190"/>
      <c r="P99" s="190"/>
      <c r="Q99" s="190"/>
      <c r="R99" s="23"/>
    </row>
    <row r="100" spans="1:18">
      <c r="A100" s="27">
        <f t="shared" ca="1" si="19"/>
        <v>45948</v>
      </c>
      <c r="B100" s="20"/>
      <c r="C100" s="21"/>
      <c r="D100" s="20"/>
      <c r="E100" s="21"/>
      <c r="F100" s="22"/>
      <c r="G100" s="22"/>
      <c r="H100" s="34" t="str">
        <f t="shared" si="14"/>
        <v/>
      </c>
      <c r="I100" s="34" t="str">
        <f t="shared" si="15"/>
        <v/>
      </c>
      <c r="J100" s="34" t="str">
        <f t="shared" si="16"/>
        <v/>
      </c>
      <c r="K100" s="34" t="str">
        <f t="shared" si="17"/>
        <v/>
      </c>
      <c r="L100" s="26" t="str">
        <f t="shared" si="18"/>
        <v/>
      </c>
      <c r="M100" s="32"/>
      <c r="N100" s="190"/>
      <c r="O100" s="190"/>
      <c r="P100" s="190"/>
      <c r="Q100" s="190"/>
      <c r="R100" s="23"/>
    </row>
    <row r="101" spans="1:18">
      <c r="A101" s="27">
        <f t="shared" ca="1" si="19"/>
        <v>45949</v>
      </c>
      <c r="B101" s="20"/>
      <c r="C101" s="21"/>
      <c r="D101" s="20"/>
      <c r="E101" s="21"/>
      <c r="F101" s="22"/>
      <c r="G101" s="22"/>
      <c r="H101" s="34" t="str">
        <f t="shared" si="14"/>
        <v/>
      </c>
      <c r="I101" s="34" t="str">
        <f t="shared" si="15"/>
        <v/>
      </c>
      <c r="J101" s="34" t="str">
        <f t="shared" si="16"/>
        <v/>
      </c>
      <c r="K101" s="34" t="str">
        <f t="shared" si="17"/>
        <v/>
      </c>
      <c r="L101" s="26" t="str">
        <f t="shared" si="18"/>
        <v/>
      </c>
      <c r="M101" s="32"/>
      <c r="N101" s="190"/>
      <c r="O101" s="190"/>
      <c r="P101" s="190"/>
      <c r="Q101" s="190"/>
      <c r="R101" s="23"/>
    </row>
    <row r="102" spans="1:18">
      <c r="A102" s="27">
        <f t="shared" ca="1" si="19"/>
        <v>45950</v>
      </c>
      <c r="B102" s="20"/>
      <c r="C102" s="21"/>
      <c r="D102" s="20"/>
      <c r="E102" s="21"/>
      <c r="F102" s="22"/>
      <c r="G102" s="22"/>
      <c r="H102" s="34" t="str">
        <f t="shared" si="14"/>
        <v/>
      </c>
      <c r="I102" s="34" t="str">
        <f t="shared" si="15"/>
        <v/>
      </c>
      <c r="J102" s="34" t="str">
        <f t="shared" si="16"/>
        <v/>
      </c>
      <c r="K102" s="34" t="str">
        <f t="shared" si="17"/>
        <v/>
      </c>
      <c r="L102" s="26" t="str">
        <f t="shared" si="18"/>
        <v/>
      </c>
      <c r="M102" s="32"/>
      <c r="N102" s="190"/>
      <c r="O102" s="190"/>
      <c r="P102" s="190"/>
      <c r="Q102" s="190"/>
      <c r="R102" s="23"/>
    </row>
    <row r="103" spans="1:18">
      <c r="A103" s="27">
        <f t="shared" ca="1" si="19"/>
        <v>45951</v>
      </c>
      <c r="B103" s="20"/>
      <c r="C103" s="21"/>
      <c r="D103" s="20"/>
      <c r="E103" s="21"/>
      <c r="F103" s="22"/>
      <c r="G103" s="22"/>
      <c r="H103" s="34" t="str">
        <f t="shared" si="14"/>
        <v/>
      </c>
      <c r="I103" s="34" t="str">
        <f t="shared" si="15"/>
        <v/>
      </c>
      <c r="J103" s="34" t="str">
        <f t="shared" si="16"/>
        <v/>
      </c>
      <c r="K103" s="34" t="str">
        <f t="shared" si="17"/>
        <v/>
      </c>
      <c r="L103" s="26" t="str">
        <f t="shared" si="18"/>
        <v/>
      </c>
      <c r="M103" s="32"/>
      <c r="N103" s="190"/>
      <c r="O103" s="190"/>
      <c r="P103" s="190"/>
      <c r="Q103" s="190"/>
      <c r="R103" s="23"/>
    </row>
    <row r="104" spans="1:18">
      <c r="A104" s="27">
        <f t="shared" ca="1" si="19"/>
        <v>45952</v>
      </c>
      <c r="B104" s="20"/>
      <c r="C104" s="21"/>
      <c r="D104" s="20"/>
      <c r="E104" s="21"/>
      <c r="F104" s="22"/>
      <c r="G104" s="22"/>
      <c r="H104" s="34" t="str">
        <f t="shared" si="14"/>
        <v/>
      </c>
      <c r="I104" s="34" t="str">
        <f t="shared" si="15"/>
        <v/>
      </c>
      <c r="J104" s="34" t="str">
        <f t="shared" si="16"/>
        <v/>
      </c>
      <c r="K104" s="34" t="str">
        <f t="shared" si="17"/>
        <v/>
      </c>
      <c r="L104" s="26" t="str">
        <f t="shared" si="18"/>
        <v/>
      </c>
      <c r="M104" s="32"/>
      <c r="N104" s="190"/>
      <c r="O104" s="190"/>
      <c r="P104" s="190"/>
      <c r="Q104" s="190"/>
      <c r="R104" s="23"/>
    </row>
    <row r="105" spans="1:18">
      <c r="A105" s="27">
        <f t="shared" ca="1" si="19"/>
        <v>45953</v>
      </c>
      <c r="B105" s="20"/>
      <c r="C105" s="21"/>
      <c r="D105" s="20"/>
      <c r="E105" s="21"/>
      <c r="F105" s="22"/>
      <c r="G105" s="22"/>
      <c r="H105" s="34" t="str">
        <f t="shared" si="14"/>
        <v/>
      </c>
      <c r="I105" s="34" t="str">
        <f t="shared" si="15"/>
        <v/>
      </c>
      <c r="J105" s="34" t="str">
        <f t="shared" si="16"/>
        <v/>
      </c>
      <c r="K105" s="34" t="str">
        <f t="shared" si="17"/>
        <v/>
      </c>
      <c r="L105" s="26" t="str">
        <f t="shared" si="18"/>
        <v/>
      </c>
      <c r="M105" s="32"/>
      <c r="N105" s="190"/>
      <c r="O105" s="190"/>
      <c r="P105" s="190"/>
      <c r="Q105" s="190"/>
      <c r="R105" s="23"/>
    </row>
    <row r="106" spans="1:18">
      <c r="A106" s="27">
        <f t="shared" ca="1" si="19"/>
        <v>45954</v>
      </c>
      <c r="B106" s="20"/>
      <c r="C106" s="21"/>
      <c r="D106" s="20"/>
      <c r="E106" s="21"/>
      <c r="F106" s="22"/>
      <c r="G106" s="22"/>
      <c r="H106" s="34" t="str">
        <f t="shared" si="14"/>
        <v/>
      </c>
      <c r="I106" s="34" t="str">
        <f t="shared" si="15"/>
        <v/>
      </c>
      <c r="J106" s="34" t="str">
        <f t="shared" si="16"/>
        <v/>
      </c>
      <c r="K106" s="34" t="str">
        <f t="shared" si="17"/>
        <v/>
      </c>
      <c r="L106" s="26" t="str">
        <f t="shared" si="18"/>
        <v/>
      </c>
      <c r="M106" s="32"/>
      <c r="N106" s="190"/>
      <c r="O106" s="190"/>
      <c r="P106" s="190"/>
      <c r="Q106" s="190"/>
      <c r="R106" s="23"/>
    </row>
    <row r="107" spans="1:18">
      <c r="A107" s="27">
        <f t="shared" ca="1" si="19"/>
        <v>45955</v>
      </c>
      <c r="B107" s="20"/>
      <c r="C107" s="21"/>
      <c r="D107" s="20"/>
      <c r="E107" s="21"/>
      <c r="F107" s="22"/>
      <c r="G107" s="22"/>
      <c r="H107" s="34" t="str">
        <f t="shared" si="14"/>
        <v/>
      </c>
      <c r="I107" s="34" t="str">
        <f t="shared" si="15"/>
        <v/>
      </c>
      <c r="J107" s="34" t="str">
        <f t="shared" si="16"/>
        <v/>
      </c>
      <c r="K107" s="34" t="str">
        <f t="shared" si="17"/>
        <v/>
      </c>
      <c r="L107" s="26" t="str">
        <f t="shared" si="18"/>
        <v/>
      </c>
      <c r="M107" s="32"/>
      <c r="N107" s="190"/>
      <c r="O107" s="190"/>
      <c r="P107" s="190"/>
      <c r="Q107" s="190"/>
      <c r="R107" s="23"/>
    </row>
    <row r="108" spans="1:18">
      <c r="A108" s="27">
        <f t="shared" ca="1" si="19"/>
        <v>45956</v>
      </c>
      <c r="B108" s="20"/>
      <c r="C108" s="21"/>
      <c r="D108" s="20"/>
      <c r="E108" s="21"/>
      <c r="F108" s="22"/>
      <c r="G108" s="22"/>
      <c r="H108" s="34" t="str">
        <f t="shared" si="14"/>
        <v/>
      </c>
      <c r="I108" s="34" t="str">
        <f t="shared" si="15"/>
        <v/>
      </c>
      <c r="J108" s="34" t="str">
        <f t="shared" si="16"/>
        <v/>
      </c>
      <c r="K108" s="34" t="str">
        <f t="shared" si="17"/>
        <v/>
      </c>
      <c r="L108" s="26" t="str">
        <f t="shared" si="18"/>
        <v/>
      </c>
      <c r="M108" s="32"/>
      <c r="N108" s="190"/>
      <c r="O108" s="190"/>
      <c r="P108" s="190"/>
      <c r="Q108" s="190"/>
      <c r="R108" s="23"/>
    </row>
    <row r="109" spans="1:18">
      <c r="A109" s="27">
        <f t="shared" ca="1" si="19"/>
        <v>45957</v>
      </c>
      <c r="B109" s="20"/>
      <c r="C109" s="21"/>
      <c r="D109" s="20"/>
      <c r="E109" s="21"/>
      <c r="F109" s="22"/>
      <c r="G109" s="22"/>
      <c r="H109" s="34" t="str">
        <f t="shared" si="14"/>
        <v/>
      </c>
      <c r="I109" s="34" t="str">
        <f t="shared" si="15"/>
        <v/>
      </c>
      <c r="J109" s="34" t="str">
        <f t="shared" si="16"/>
        <v/>
      </c>
      <c r="K109" s="34" t="str">
        <f t="shared" si="17"/>
        <v/>
      </c>
      <c r="L109" s="26" t="str">
        <f t="shared" si="18"/>
        <v/>
      </c>
      <c r="M109" s="32"/>
      <c r="N109" s="190"/>
      <c r="O109" s="190"/>
      <c r="P109" s="190"/>
      <c r="Q109" s="190"/>
      <c r="R109" s="23"/>
    </row>
    <row r="110" spans="1:18">
      <c r="A110" s="27">
        <f t="shared" ca="1" si="19"/>
        <v>45958</v>
      </c>
      <c r="B110" s="20"/>
      <c r="C110" s="21"/>
      <c r="D110" s="20"/>
      <c r="E110" s="21"/>
      <c r="F110" s="22"/>
      <c r="G110" s="22"/>
      <c r="H110" s="34" t="str">
        <f t="shared" si="14"/>
        <v/>
      </c>
      <c r="I110" s="34" t="str">
        <f t="shared" si="15"/>
        <v/>
      </c>
      <c r="J110" s="34" t="str">
        <f t="shared" si="16"/>
        <v/>
      </c>
      <c r="K110" s="34" t="str">
        <f t="shared" si="17"/>
        <v/>
      </c>
      <c r="L110" s="26" t="str">
        <f t="shared" si="18"/>
        <v/>
      </c>
      <c r="M110" s="32"/>
      <c r="N110" s="190"/>
      <c r="O110" s="190"/>
      <c r="P110" s="190"/>
      <c r="Q110" s="190"/>
      <c r="R110" s="23"/>
    </row>
    <row r="111" spans="1:18">
      <c r="A111" s="27">
        <f t="shared" ca="1" si="19"/>
        <v>45959</v>
      </c>
      <c r="B111" s="20"/>
      <c r="C111" s="21"/>
      <c r="D111" s="20"/>
      <c r="E111" s="21"/>
      <c r="F111" s="22"/>
      <c r="G111" s="22"/>
      <c r="H111" s="34" t="str">
        <f t="shared" si="14"/>
        <v/>
      </c>
      <c r="I111" s="34" t="str">
        <f t="shared" si="15"/>
        <v/>
      </c>
      <c r="J111" s="34" t="str">
        <f t="shared" si="16"/>
        <v/>
      </c>
      <c r="K111" s="34" t="str">
        <f t="shared" si="17"/>
        <v/>
      </c>
      <c r="L111" s="26" t="str">
        <f t="shared" si="18"/>
        <v/>
      </c>
      <c r="M111" s="32"/>
      <c r="N111" s="190"/>
      <c r="O111" s="190"/>
      <c r="P111" s="190"/>
      <c r="Q111" s="190"/>
      <c r="R111" s="23"/>
    </row>
    <row r="112" spans="1:18">
      <c r="A112" s="27">
        <f t="shared" ca="1" si="19"/>
        <v>45960</v>
      </c>
      <c r="B112" s="20"/>
      <c r="C112" s="21"/>
      <c r="D112" s="20"/>
      <c r="E112" s="21"/>
      <c r="F112" s="22"/>
      <c r="G112" s="22"/>
      <c r="H112" s="34" t="str">
        <f t="shared" si="14"/>
        <v/>
      </c>
      <c r="I112" s="34" t="str">
        <f t="shared" si="15"/>
        <v/>
      </c>
      <c r="J112" s="34" t="str">
        <f t="shared" si="16"/>
        <v/>
      </c>
      <c r="K112" s="34" t="str">
        <f t="shared" si="17"/>
        <v/>
      </c>
      <c r="L112" s="26" t="str">
        <f t="shared" si="18"/>
        <v/>
      </c>
      <c r="M112" s="32"/>
      <c r="N112" s="190"/>
      <c r="O112" s="190"/>
      <c r="P112" s="190"/>
      <c r="Q112" s="190"/>
      <c r="R112" s="23"/>
    </row>
    <row r="113" spans="1:22">
      <c r="A113" s="27">
        <f t="shared" ca="1" si="19"/>
        <v>45961</v>
      </c>
      <c r="B113" s="20"/>
      <c r="C113" s="21"/>
      <c r="D113" s="20"/>
      <c r="E113" s="21"/>
      <c r="F113" s="22"/>
      <c r="G113" s="22"/>
      <c r="H113" s="34" t="str">
        <f t="shared" si="14"/>
        <v/>
      </c>
      <c r="I113" s="34" t="str">
        <f t="shared" si="15"/>
        <v/>
      </c>
      <c r="J113" s="34" t="str">
        <f t="shared" si="16"/>
        <v/>
      </c>
      <c r="K113" s="34" t="str">
        <f t="shared" si="17"/>
        <v/>
      </c>
      <c r="L113" s="26" t="str">
        <f>IF(AND($B113="",$D113=""),"",($C113-$B113-$F113)+($E113-$D113-$G113))</f>
        <v/>
      </c>
      <c r="M113" s="32"/>
      <c r="N113" s="190"/>
      <c r="O113" s="190"/>
      <c r="P113" s="190"/>
      <c r="Q113" s="190"/>
      <c r="R113" s="23"/>
    </row>
    <row r="114" spans="1:22">
      <c r="A114" s="5" t="s">
        <v>11</v>
      </c>
      <c r="B114" s="191"/>
      <c r="C114" s="192"/>
      <c r="D114" s="191"/>
      <c r="E114" s="192"/>
      <c r="F114" s="26" t="str">
        <f>IF(SUM($F83:$F113)=0,"",SUM($F83:$F113))</f>
        <v/>
      </c>
      <c r="G114" s="26" t="str">
        <f>IF(SUM($G83:$G113)=0,"",SUM($G83:$G113))</f>
        <v/>
      </c>
      <c r="H114" s="26" t="str">
        <f>IF(SUM(H83:H113)=0,"",SUM(H83:H113))</f>
        <v/>
      </c>
      <c r="I114" s="26" t="str">
        <f>IF(SUM(I83:I113)=0,"",SUM(I83:I113))</f>
        <v/>
      </c>
      <c r="J114" s="26" t="str">
        <f t="shared" ref="J114:K114" si="20">IF(SUM(J83:J113)=0,"",SUM(J83:J113))</f>
        <v/>
      </c>
      <c r="K114" s="26" t="str">
        <f t="shared" si="20"/>
        <v/>
      </c>
      <c r="L114" s="26" t="str">
        <f>IF(SUM($L83:$L113)=0,"",SUM($L83:$L113))</f>
        <v/>
      </c>
      <c r="M114" s="33"/>
      <c r="N114" s="193"/>
      <c r="O114" s="193"/>
      <c r="P114" s="193"/>
      <c r="Q114" s="193"/>
      <c r="R114" s="6"/>
    </row>
    <row r="116" spans="1:22" ht="27" customHeight="1">
      <c r="A116" s="194" t="s">
        <v>22</v>
      </c>
      <c r="B116" s="189" t="s">
        <v>103</v>
      </c>
      <c r="C116" s="189"/>
      <c r="D116" s="189"/>
      <c r="E116" s="189"/>
      <c r="F116" s="189" t="s">
        <v>23</v>
      </c>
      <c r="G116" s="189"/>
      <c r="H116" s="189" t="s">
        <v>88</v>
      </c>
      <c r="I116" s="189"/>
      <c r="J116" s="189"/>
      <c r="K116" s="189"/>
      <c r="L116" s="189" t="s">
        <v>87</v>
      </c>
      <c r="M116" s="195" t="s">
        <v>96</v>
      </c>
      <c r="N116" s="194" t="s">
        <v>25</v>
      </c>
      <c r="O116" s="194"/>
      <c r="P116" s="194"/>
      <c r="Q116" s="194"/>
      <c r="R116" s="189" t="s">
        <v>100</v>
      </c>
    </row>
    <row r="117" spans="1:22" ht="14.25" customHeight="1">
      <c r="A117" s="194"/>
      <c r="B117" s="189" t="s">
        <v>82</v>
      </c>
      <c r="C117" s="189"/>
      <c r="D117" s="189" t="s">
        <v>84</v>
      </c>
      <c r="E117" s="189"/>
      <c r="F117" s="189"/>
      <c r="G117" s="189"/>
      <c r="H117" s="189" t="s">
        <v>90</v>
      </c>
      <c r="I117" s="189"/>
      <c r="J117" s="189" t="s">
        <v>89</v>
      </c>
      <c r="K117" s="189"/>
      <c r="L117" s="189"/>
      <c r="M117" s="196"/>
      <c r="N117" s="194"/>
      <c r="O117" s="194"/>
      <c r="P117" s="194"/>
      <c r="Q117" s="194"/>
      <c r="R117" s="189"/>
    </row>
    <row r="118" spans="1:22">
      <c r="A118" s="194"/>
      <c r="B118" s="43" t="s">
        <v>26</v>
      </c>
      <c r="C118" s="43" t="s">
        <v>27</v>
      </c>
      <c r="D118" s="43" t="s">
        <v>26</v>
      </c>
      <c r="E118" s="43" t="s">
        <v>27</v>
      </c>
      <c r="F118" s="44" t="s">
        <v>85</v>
      </c>
      <c r="G118" s="44" t="s">
        <v>86</v>
      </c>
      <c r="H118" s="44" t="s">
        <v>81</v>
      </c>
      <c r="I118" s="44" t="s">
        <v>83</v>
      </c>
      <c r="J118" s="44" t="s">
        <v>81</v>
      </c>
      <c r="K118" s="44" t="s">
        <v>95</v>
      </c>
      <c r="L118" s="189"/>
      <c r="M118" s="197"/>
      <c r="N118" s="194"/>
      <c r="O118" s="194"/>
      <c r="P118" s="194"/>
      <c r="Q118" s="194"/>
      <c r="R118" s="194"/>
    </row>
    <row r="119" spans="1:22">
      <c r="A119" s="27" cm="1">
        <f t="array" aca="1" ref="A119" ca="1">DATE("2025","8"+3,IFERROR(INDIRECT(T1),"1"))</f>
        <v>45962</v>
      </c>
      <c r="B119" s="20"/>
      <c r="C119" s="21"/>
      <c r="D119" s="20"/>
      <c r="E119" s="21"/>
      <c r="F119" s="22"/>
      <c r="G119" s="22"/>
      <c r="H119" s="34" t="str">
        <f>IF(OR(B119="",LEFT(M119,1)="✓"),"",C119-B119-F119)</f>
        <v/>
      </c>
      <c r="I119" s="34" t="str">
        <f>IF(OR(D119="",LEFT(M119,1)="✓"),"",E119-D119-G119)</f>
        <v/>
      </c>
      <c r="J119" s="34" t="str">
        <f>IF(AND(B119&lt;&gt;"",M119="✓所定"),C119-B119-F119,"")</f>
        <v/>
      </c>
      <c r="K119" s="34" t="str">
        <f>IF(AND(B119&lt;&gt;"",M119="✓法定"),C119-B119-F119,"")</f>
        <v/>
      </c>
      <c r="L119" s="26" t="str">
        <f>IF(AND($B119="",$D119=""),"",($C119-$B119-$F119)+($E119-$D119-$G119))</f>
        <v/>
      </c>
      <c r="M119" s="32"/>
      <c r="N119" s="198"/>
      <c r="O119" s="199"/>
      <c r="P119" s="199"/>
      <c r="Q119" s="200"/>
      <c r="R119" s="23"/>
      <c r="V119" s="1" t="s">
        <v>171</v>
      </c>
    </row>
    <row r="120" spans="1:22">
      <c r="A120" s="27">
        <f ca="1">A119+1</f>
        <v>45963</v>
      </c>
      <c r="B120" s="20"/>
      <c r="C120" s="21"/>
      <c r="D120" s="20"/>
      <c r="E120" s="21"/>
      <c r="F120" s="22"/>
      <c r="G120" s="22"/>
      <c r="H120" s="34" t="str">
        <f t="shared" ref="H120:H149" si="21">IF(OR(B120="",LEFT(M120,1)="✓"),"",C120-B120-F120)</f>
        <v/>
      </c>
      <c r="I120" s="34" t="str">
        <f t="shared" ref="I120:I149" si="22">IF(OR(D120="",LEFT(M120,1)="✓"),"",E120-D120-G120)</f>
        <v/>
      </c>
      <c r="J120" s="34" t="str">
        <f t="shared" ref="J120:J149" si="23">IF(AND(B120&lt;&gt;"",M120="✓所定"),C120-B120-F120,"")</f>
        <v/>
      </c>
      <c r="K120" s="34" t="str">
        <f t="shared" ref="K120:K149" si="24">IF(AND(B120&lt;&gt;"",M120="✓法定"),C120-B120-F120,"")</f>
        <v/>
      </c>
      <c r="L120" s="26" t="str">
        <f t="shared" ref="L120:L147" si="25">IF(AND($B120="",$D120=""),"",($C120-$B120-$F120)+($E120-$D120-$G120))</f>
        <v/>
      </c>
      <c r="M120" s="32"/>
      <c r="N120" s="190"/>
      <c r="O120" s="190"/>
      <c r="P120" s="190"/>
      <c r="Q120" s="190"/>
      <c r="R120" s="23"/>
      <c r="V120" s="1" t="s">
        <v>172</v>
      </c>
    </row>
    <row r="121" spans="1:22">
      <c r="A121" s="27">
        <f t="shared" ref="A121:A149" ca="1" si="26">A120+1</f>
        <v>45964</v>
      </c>
      <c r="B121" s="20"/>
      <c r="C121" s="21"/>
      <c r="D121" s="20"/>
      <c r="E121" s="21"/>
      <c r="F121" s="22"/>
      <c r="G121" s="22"/>
      <c r="H121" s="34" t="str">
        <f t="shared" si="21"/>
        <v/>
      </c>
      <c r="I121" s="34" t="str">
        <f t="shared" si="22"/>
        <v/>
      </c>
      <c r="J121" s="34" t="str">
        <f t="shared" si="23"/>
        <v/>
      </c>
      <c r="K121" s="34" t="str">
        <f t="shared" si="24"/>
        <v/>
      </c>
      <c r="L121" s="26" t="str">
        <f t="shared" si="25"/>
        <v/>
      </c>
      <c r="M121" s="32"/>
      <c r="N121" s="190"/>
      <c r="O121" s="190"/>
      <c r="P121" s="190"/>
      <c r="Q121" s="190"/>
      <c r="R121" s="23"/>
    </row>
    <row r="122" spans="1:22">
      <c r="A122" s="27">
        <f t="shared" ca="1" si="26"/>
        <v>45965</v>
      </c>
      <c r="B122" s="20"/>
      <c r="C122" s="21"/>
      <c r="D122" s="20"/>
      <c r="E122" s="21"/>
      <c r="F122" s="22"/>
      <c r="G122" s="22"/>
      <c r="H122" s="34" t="str">
        <f t="shared" si="21"/>
        <v/>
      </c>
      <c r="I122" s="34" t="str">
        <f t="shared" si="22"/>
        <v/>
      </c>
      <c r="J122" s="34" t="str">
        <f t="shared" si="23"/>
        <v/>
      </c>
      <c r="K122" s="34" t="str">
        <f t="shared" si="24"/>
        <v/>
      </c>
      <c r="L122" s="26" t="str">
        <f t="shared" si="25"/>
        <v/>
      </c>
      <c r="M122" s="32"/>
      <c r="N122" s="190"/>
      <c r="O122" s="190"/>
      <c r="P122" s="190"/>
      <c r="Q122" s="190"/>
      <c r="R122" s="23"/>
    </row>
    <row r="123" spans="1:22">
      <c r="A123" s="27">
        <f t="shared" ca="1" si="26"/>
        <v>45966</v>
      </c>
      <c r="B123" s="20"/>
      <c r="C123" s="21"/>
      <c r="D123" s="20"/>
      <c r="E123" s="21"/>
      <c r="F123" s="22"/>
      <c r="G123" s="22"/>
      <c r="H123" s="34" t="str">
        <f t="shared" si="21"/>
        <v/>
      </c>
      <c r="I123" s="34" t="str">
        <f t="shared" si="22"/>
        <v/>
      </c>
      <c r="J123" s="34" t="str">
        <f t="shared" si="23"/>
        <v/>
      </c>
      <c r="K123" s="34" t="str">
        <f t="shared" si="24"/>
        <v/>
      </c>
      <c r="L123" s="26" t="str">
        <f t="shared" si="25"/>
        <v/>
      </c>
      <c r="M123" s="32"/>
      <c r="N123" s="190"/>
      <c r="O123" s="190"/>
      <c r="P123" s="190"/>
      <c r="Q123" s="190"/>
      <c r="R123" s="23"/>
    </row>
    <row r="124" spans="1:22">
      <c r="A124" s="27">
        <f t="shared" ca="1" si="26"/>
        <v>45967</v>
      </c>
      <c r="B124" s="20"/>
      <c r="C124" s="21"/>
      <c r="D124" s="20"/>
      <c r="E124" s="21"/>
      <c r="F124" s="22"/>
      <c r="G124" s="22"/>
      <c r="H124" s="34" t="str">
        <f t="shared" si="21"/>
        <v/>
      </c>
      <c r="I124" s="34" t="str">
        <f t="shared" si="22"/>
        <v/>
      </c>
      <c r="J124" s="34" t="str">
        <f t="shared" si="23"/>
        <v/>
      </c>
      <c r="K124" s="34" t="str">
        <f t="shared" si="24"/>
        <v/>
      </c>
      <c r="L124" s="26" t="str">
        <f t="shared" si="25"/>
        <v/>
      </c>
      <c r="M124" s="32"/>
      <c r="N124" s="190"/>
      <c r="O124" s="190"/>
      <c r="P124" s="190"/>
      <c r="Q124" s="190"/>
      <c r="R124" s="23"/>
    </row>
    <row r="125" spans="1:22">
      <c r="A125" s="27">
        <f t="shared" ca="1" si="26"/>
        <v>45968</v>
      </c>
      <c r="B125" s="20"/>
      <c r="C125" s="21"/>
      <c r="D125" s="20"/>
      <c r="E125" s="21"/>
      <c r="F125" s="22"/>
      <c r="G125" s="22"/>
      <c r="H125" s="34" t="str">
        <f t="shared" si="21"/>
        <v/>
      </c>
      <c r="I125" s="34" t="str">
        <f t="shared" si="22"/>
        <v/>
      </c>
      <c r="J125" s="34" t="str">
        <f t="shared" si="23"/>
        <v/>
      </c>
      <c r="K125" s="34" t="str">
        <f t="shared" si="24"/>
        <v/>
      </c>
      <c r="L125" s="26" t="str">
        <f t="shared" si="25"/>
        <v/>
      </c>
      <c r="M125" s="32"/>
      <c r="N125" s="190"/>
      <c r="O125" s="190"/>
      <c r="P125" s="190"/>
      <c r="Q125" s="190"/>
      <c r="R125" s="23"/>
    </row>
    <row r="126" spans="1:22">
      <c r="A126" s="27">
        <f t="shared" ca="1" si="26"/>
        <v>45969</v>
      </c>
      <c r="B126" s="20"/>
      <c r="C126" s="21"/>
      <c r="D126" s="20"/>
      <c r="E126" s="21"/>
      <c r="F126" s="22"/>
      <c r="G126" s="22"/>
      <c r="H126" s="34" t="str">
        <f t="shared" si="21"/>
        <v/>
      </c>
      <c r="I126" s="34" t="str">
        <f t="shared" si="22"/>
        <v/>
      </c>
      <c r="J126" s="34" t="str">
        <f t="shared" si="23"/>
        <v/>
      </c>
      <c r="K126" s="34" t="str">
        <f t="shared" si="24"/>
        <v/>
      </c>
      <c r="L126" s="26" t="str">
        <f t="shared" si="25"/>
        <v/>
      </c>
      <c r="M126" s="32"/>
      <c r="N126" s="190"/>
      <c r="O126" s="190"/>
      <c r="P126" s="190"/>
      <c r="Q126" s="190"/>
      <c r="R126" s="23"/>
    </row>
    <row r="127" spans="1:22">
      <c r="A127" s="27">
        <f t="shared" ca="1" si="26"/>
        <v>45970</v>
      </c>
      <c r="B127" s="20"/>
      <c r="C127" s="21"/>
      <c r="D127" s="20"/>
      <c r="E127" s="21"/>
      <c r="F127" s="22"/>
      <c r="G127" s="22"/>
      <c r="H127" s="34" t="str">
        <f t="shared" si="21"/>
        <v/>
      </c>
      <c r="I127" s="34" t="str">
        <f t="shared" si="22"/>
        <v/>
      </c>
      <c r="J127" s="34" t="str">
        <f t="shared" si="23"/>
        <v/>
      </c>
      <c r="K127" s="34" t="str">
        <f t="shared" si="24"/>
        <v/>
      </c>
      <c r="L127" s="26" t="str">
        <f t="shared" si="25"/>
        <v/>
      </c>
      <c r="M127" s="32"/>
      <c r="N127" s="190"/>
      <c r="O127" s="190"/>
      <c r="P127" s="190"/>
      <c r="Q127" s="190"/>
      <c r="R127" s="23"/>
    </row>
    <row r="128" spans="1:22">
      <c r="A128" s="27">
        <f t="shared" ca="1" si="26"/>
        <v>45971</v>
      </c>
      <c r="B128" s="20"/>
      <c r="C128" s="21"/>
      <c r="D128" s="20"/>
      <c r="E128" s="21"/>
      <c r="F128" s="22"/>
      <c r="G128" s="22"/>
      <c r="H128" s="34" t="str">
        <f t="shared" si="21"/>
        <v/>
      </c>
      <c r="I128" s="34" t="str">
        <f t="shared" si="22"/>
        <v/>
      </c>
      <c r="J128" s="34" t="str">
        <f t="shared" si="23"/>
        <v/>
      </c>
      <c r="K128" s="34" t="str">
        <f t="shared" si="24"/>
        <v/>
      </c>
      <c r="L128" s="26" t="str">
        <f t="shared" si="25"/>
        <v/>
      </c>
      <c r="M128" s="32"/>
      <c r="N128" s="190"/>
      <c r="O128" s="190"/>
      <c r="P128" s="190"/>
      <c r="Q128" s="190"/>
      <c r="R128" s="23"/>
    </row>
    <row r="129" spans="1:18">
      <c r="A129" s="27">
        <f t="shared" ca="1" si="26"/>
        <v>45972</v>
      </c>
      <c r="B129" s="20"/>
      <c r="C129" s="21"/>
      <c r="D129" s="20"/>
      <c r="E129" s="21"/>
      <c r="F129" s="22"/>
      <c r="G129" s="22"/>
      <c r="H129" s="34" t="str">
        <f t="shared" si="21"/>
        <v/>
      </c>
      <c r="I129" s="34" t="str">
        <f t="shared" si="22"/>
        <v/>
      </c>
      <c r="J129" s="34" t="str">
        <f t="shared" si="23"/>
        <v/>
      </c>
      <c r="K129" s="34" t="str">
        <f t="shared" si="24"/>
        <v/>
      </c>
      <c r="L129" s="26" t="str">
        <f t="shared" si="25"/>
        <v/>
      </c>
      <c r="M129" s="32"/>
      <c r="N129" s="190"/>
      <c r="O129" s="190"/>
      <c r="P129" s="190"/>
      <c r="Q129" s="190"/>
      <c r="R129" s="23"/>
    </row>
    <row r="130" spans="1:18">
      <c r="A130" s="27">
        <f t="shared" ca="1" si="26"/>
        <v>45973</v>
      </c>
      <c r="B130" s="20"/>
      <c r="C130" s="21"/>
      <c r="D130" s="20"/>
      <c r="E130" s="21"/>
      <c r="F130" s="22"/>
      <c r="G130" s="22"/>
      <c r="H130" s="34" t="str">
        <f t="shared" si="21"/>
        <v/>
      </c>
      <c r="I130" s="34" t="str">
        <f t="shared" si="22"/>
        <v/>
      </c>
      <c r="J130" s="34" t="str">
        <f t="shared" si="23"/>
        <v/>
      </c>
      <c r="K130" s="34" t="str">
        <f t="shared" si="24"/>
        <v/>
      </c>
      <c r="L130" s="26" t="str">
        <f t="shared" si="25"/>
        <v/>
      </c>
      <c r="M130" s="32"/>
      <c r="N130" s="190"/>
      <c r="O130" s="190"/>
      <c r="P130" s="190"/>
      <c r="Q130" s="190"/>
      <c r="R130" s="23"/>
    </row>
    <row r="131" spans="1:18">
      <c r="A131" s="27">
        <f t="shared" ca="1" si="26"/>
        <v>45974</v>
      </c>
      <c r="B131" s="20"/>
      <c r="C131" s="21"/>
      <c r="D131" s="20"/>
      <c r="E131" s="21"/>
      <c r="F131" s="22"/>
      <c r="G131" s="22"/>
      <c r="H131" s="34" t="str">
        <f t="shared" si="21"/>
        <v/>
      </c>
      <c r="I131" s="34" t="str">
        <f t="shared" si="22"/>
        <v/>
      </c>
      <c r="J131" s="34" t="str">
        <f t="shared" si="23"/>
        <v/>
      </c>
      <c r="K131" s="34" t="str">
        <f t="shared" si="24"/>
        <v/>
      </c>
      <c r="L131" s="26" t="str">
        <f t="shared" si="25"/>
        <v/>
      </c>
      <c r="M131" s="32"/>
      <c r="N131" s="190"/>
      <c r="O131" s="190"/>
      <c r="P131" s="190"/>
      <c r="Q131" s="190"/>
      <c r="R131" s="23"/>
    </row>
    <row r="132" spans="1:18">
      <c r="A132" s="27">
        <f t="shared" ca="1" si="26"/>
        <v>45975</v>
      </c>
      <c r="B132" s="20"/>
      <c r="C132" s="21"/>
      <c r="D132" s="20"/>
      <c r="E132" s="21"/>
      <c r="F132" s="22"/>
      <c r="G132" s="22"/>
      <c r="H132" s="34" t="str">
        <f t="shared" si="21"/>
        <v/>
      </c>
      <c r="I132" s="34" t="str">
        <f t="shared" si="22"/>
        <v/>
      </c>
      <c r="J132" s="34" t="str">
        <f t="shared" si="23"/>
        <v/>
      </c>
      <c r="K132" s="34" t="str">
        <f t="shared" si="24"/>
        <v/>
      </c>
      <c r="L132" s="26" t="str">
        <f t="shared" si="25"/>
        <v/>
      </c>
      <c r="M132" s="32"/>
      <c r="N132" s="190"/>
      <c r="O132" s="190"/>
      <c r="P132" s="190"/>
      <c r="Q132" s="190"/>
      <c r="R132" s="23"/>
    </row>
    <row r="133" spans="1:18">
      <c r="A133" s="27">
        <f t="shared" ca="1" si="26"/>
        <v>45976</v>
      </c>
      <c r="B133" s="20"/>
      <c r="C133" s="21"/>
      <c r="D133" s="20"/>
      <c r="E133" s="21"/>
      <c r="F133" s="22"/>
      <c r="G133" s="22"/>
      <c r="H133" s="34" t="str">
        <f t="shared" si="21"/>
        <v/>
      </c>
      <c r="I133" s="34" t="str">
        <f t="shared" si="22"/>
        <v/>
      </c>
      <c r="J133" s="34" t="str">
        <f t="shared" si="23"/>
        <v/>
      </c>
      <c r="K133" s="34" t="str">
        <f t="shared" si="24"/>
        <v/>
      </c>
      <c r="L133" s="26" t="str">
        <f t="shared" si="25"/>
        <v/>
      </c>
      <c r="M133" s="32"/>
      <c r="N133" s="190"/>
      <c r="O133" s="190"/>
      <c r="P133" s="190"/>
      <c r="Q133" s="190"/>
      <c r="R133" s="23"/>
    </row>
    <row r="134" spans="1:18">
      <c r="A134" s="27">
        <f t="shared" ca="1" si="26"/>
        <v>45977</v>
      </c>
      <c r="B134" s="20"/>
      <c r="C134" s="21"/>
      <c r="D134" s="20"/>
      <c r="E134" s="21"/>
      <c r="F134" s="22"/>
      <c r="G134" s="22"/>
      <c r="H134" s="34" t="str">
        <f t="shared" si="21"/>
        <v/>
      </c>
      <c r="I134" s="34" t="str">
        <f t="shared" si="22"/>
        <v/>
      </c>
      <c r="J134" s="34" t="str">
        <f t="shared" si="23"/>
        <v/>
      </c>
      <c r="K134" s="34" t="str">
        <f t="shared" si="24"/>
        <v/>
      </c>
      <c r="L134" s="26" t="str">
        <f t="shared" si="25"/>
        <v/>
      </c>
      <c r="M134" s="32"/>
      <c r="N134" s="190"/>
      <c r="O134" s="190"/>
      <c r="P134" s="190"/>
      <c r="Q134" s="190"/>
      <c r="R134" s="23"/>
    </row>
    <row r="135" spans="1:18">
      <c r="A135" s="27">
        <f t="shared" ca="1" si="26"/>
        <v>45978</v>
      </c>
      <c r="B135" s="20"/>
      <c r="C135" s="21"/>
      <c r="D135" s="20"/>
      <c r="E135" s="21"/>
      <c r="F135" s="22"/>
      <c r="G135" s="22"/>
      <c r="H135" s="34" t="str">
        <f t="shared" si="21"/>
        <v/>
      </c>
      <c r="I135" s="34" t="str">
        <f t="shared" si="22"/>
        <v/>
      </c>
      <c r="J135" s="34" t="str">
        <f t="shared" si="23"/>
        <v/>
      </c>
      <c r="K135" s="34" t="str">
        <f t="shared" si="24"/>
        <v/>
      </c>
      <c r="L135" s="26" t="str">
        <f t="shared" si="25"/>
        <v/>
      </c>
      <c r="M135" s="32"/>
      <c r="N135" s="190"/>
      <c r="O135" s="190"/>
      <c r="P135" s="190"/>
      <c r="Q135" s="190"/>
      <c r="R135" s="23"/>
    </row>
    <row r="136" spans="1:18">
      <c r="A136" s="27">
        <f t="shared" ca="1" si="26"/>
        <v>45979</v>
      </c>
      <c r="B136" s="20"/>
      <c r="C136" s="21"/>
      <c r="D136" s="20"/>
      <c r="E136" s="21"/>
      <c r="F136" s="22"/>
      <c r="G136" s="22"/>
      <c r="H136" s="34" t="str">
        <f t="shared" si="21"/>
        <v/>
      </c>
      <c r="I136" s="34" t="str">
        <f t="shared" si="22"/>
        <v/>
      </c>
      <c r="J136" s="34" t="str">
        <f t="shared" si="23"/>
        <v/>
      </c>
      <c r="K136" s="34" t="str">
        <f t="shared" si="24"/>
        <v/>
      </c>
      <c r="L136" s="26" t="str">
        <f t="shared" si="25"/>
        <v/>
      </c>
      <c r="M136" s="32"/>
      <c r="N136" s="190"/>
      <c r="O136" s="190"/>
      <c r="P136" s="190"/>
      <c r="Q136" s="190"/>
      <c r="R136" s="23"/>
    </row>
    <row r="137" spans="1:18">
      <c r="A137" s="27">
        <f t="shared" ca="1" si="26"/>
        <v>45980</v>
      </c>
      <c r="B137" s="20"/>
      <c r="C137" s="21"/>
      <c r="D137" s="20"/>
      <c r="E137" s="21"/>
      <c r="F137" s="22"/>
      <c r="G137" s="22"/>
      <c r="H137" s="34" t="str">
        <f t="shared" si="21"/>
        <v/>
      </c>
      <c r="I137" s="34" t="str">
        <f t="shared" si="22"/>
        <v/>
      </c>
      <c r="J137" s="34" t="str">
        <f t="shared" si="23"/>
        <v/>
      </c>
      <c r="K137" s="34" t="str">
        <f t="shared" si="24"/>
        <v/>
      </c>
      <c r="L137" s="26" t="str">
        <f t="shared" si="25"/>
        <v/>
      </c>
      <c r="M137" s="32"/>
      <c r="N137" s="190"/>
      <c r="O137" s="190"/>
      <c r="P137" s="190"/>
      <c r="Q137" s="190"/>
      <c r="R137" s="23"/>
    </row>
    <row r="138" spans="1:18">
      <c r="A138" s="27">
        <f t="shared" ca="1" si="26"/>
        <v>45981</v>
      </c>
      <c r="B138" s="20"/>
      <c r="C138" s="21"/>
      <c r="D138" s="20"/>
      <c r="E138" s="21"/>
      <c r="F138" s="22"/>
      <c r="G138" s="22"/>
      <c r="H138" s="34" t="str">
        <f t="shared" si="21"/>
        <v/>
      </c>
      <c r="I138" s="34" t="str">
        <f t="shared" si="22"/>
        <v/>
      </c>
      <c r="J138" s="34" t="str">
        <f t="shared" si="23"/>
        <v/>
      </c>
      <c r="K138" s="34" t="str">
        <f t="shared" si="24"/>
        <v/>
      </c>
      <c r="L138" s="26" t="str">
        <f t="shared" si="25"/>
        <v/>
      </c>
      <c r="M138" s="32"/>
      <c r="N138" s="190"/>
      <c r="O138" s="190"/>
      <c r="P138" s="190"/>
      <c r="Q138" s="190"/>
      <c r="R138" s="23"/>
    </row>
    <row r="139" spans="1:18">
      <c r="A139" s="27">
        <f t="shared" ca="1" si="26"/>
        <v>45982</v>
      </c>
      <c r="B139" s="20"/>
      <c r="C139" s="21"/>
      <c r="D139" s="20"/>
      <c r="E139" s="21"/>
      <c r="F139" s="22"/>
      <c r="G139" s="22"/>
      <c r="H139" s="34" t="str">
        <f t="shared" si="21"/>
        <v/>
      </c>
      <c r="I139" s="34" t="str">
        <f t="shared" si="22"/>
        <v/>
      </c>
      <c r="J139" s="34" t="str">
        <f t="shared" si="23"/>
        <v/>
      </c>
      <c r="K139" s="34" t="str">
        <f t="shared" si="24"/>
        <v/>
      </c>
      <c r="L139" s="26" t="str">
        <f t="shared" si="25"/>
        <v/>
      </c>
      <c r="M139" s="32"/>
      <c r="N139" s="190"/>
      <c r="O139" s="190"/>
      <c r="P139" s="190"/>
      <c r="Q139" s="190"/>
      <c r="R139" s="23"/>
    </row>
    <row r="140" spans="1:18">
      <c r="A140" s="27">
        <f t="shared" ca="1" si="26"/>
        <v>45983</v>
      </c>
      <c r="B140" s="20"/>
      <c r="C140" s="21"/>
      <c r="D140" s="20"/>
      <c r="E140" s="21"/>
      <c r="F140" s="22"/>
      <c r="G140" s="22"/>
      <c r="H140" s="34" t="str">
        <f t="shared" si="21"/>
        <v/>
      </c>
      <c r="I140" s="34" t="str">
        <f t="shared" si="22"/>
        <v/>
      </c>
      <c r="J140" s="34" t="str">
        <f t="shared" si="23"/>
        <v/>
      </c>
      <c r="K140" s="34" t="str">
        <f t="shared" si="24"/>
        <v/>
      </c>
      <c r="L140" s="26" t="str">
        <f t="shared" si="25"/>
        <v/>
      </c>
      <c r="M140" s="32"/>
      <c r="N140" s="190"/>
      <c r="O140" s="190"/>
      <c r="P140" s="190"/>
      <c r="Q140" s="190"/>
      <c r="R140" s="23"/>
    </row>
    <row r="141" spans="1:18">
      <c r="A141" s="27">
        <f t="shared" ca="1" si="26"/>
        <v>45984</v>
      </c>
      <c r="B141" s="20"/>
      <c r="C141" s="21"/>
      <c r="D141" s="20"/>
      <c r="E141" s="21"/>
      <c r="F141" s="22"/>
      <c r="G141" s="22"/>
      <c r="H141" s="34" t="str">
        <f t="shared" si="21"/>
        <v/>
      </c>
      <c r="I141" s="34" t="str">
        <f t="shared" si="22"/>
        <v/>
      </c>
      <c r="J141" s="34" t="str">
        <f t="shared" si="23"/>
        <v/>
      </c>
      <c r="K141" s="34" t="str">
        <f t="shared" si="24"/>
        <v/>
      </c>
      <c r="L141" s="26" t="str">
        <f t="shared" si="25"/>
        <v/>
      </c>
      <c r="M141" s="32"/>
      <c r="N141" s="190"/>
      <c r="O141" s="190"/>
      <c r="P141" s="190"/>
      <c r="Q141" s="190"/>
      <c r="R141" s="23"/>
    </row>
    <row r="142" spans="1:18">
      <c r="A142" s="27">
        <f t="shared" ca="1" si="26"/>
        <v>45985</v>
      </c>
      <c r="B142" s="20"/>
      <c r="C142" s="21"/>
      <c r="D142" s="20"/>
      <c r="E142" s="21"/>
      <c r="F142" s="22"/>
      <c r="G142" s="22"/>
      <c r="H142" s="34" t="str">
        <f t="shared" si="21"/>
        <v/>
      </c>
      <c r="I142" s="34" t="str">
        <f t="shared" si="22"/>
        <v/>
      </c>
      <c r="J142" s="34" t="str">
        <f t="shared" si="23"/>
        <v/>
      </c>
      <c r="K142" s="34" t="str">
        <f t="shared" si="24"/>
        <v/>
      </c>
      <c r="L142" s="26" t="str">
        <f t="shared" si="25"/>
        <v/>
      </c>
      <c r="M142" s="32"/>
      <c r="N142" s="190"/>
      <c r="O142" s="190"/>
      <c r="P142" s="190"/>
      <c r="Q142" s="190"/>
      <c r="R142" s="23"/>
    </row>
    <row r="143" spans="1:18">
      <c r="A143" s="27">
        <f t="shared" ca="1" si="26"/>
        <v>45986</v>
      </c>
      <c r="B143" s="20"/>
      <c r="C143" s="21"/>
      <c r="D143" s="20"/>
      <c r="E143" s="21"/>
      <c r="F143" s="22"/>
      <c r="G143" s="22"/>
      <c r="H143" s="34" t="str">
        <f t="shared" si="21"/>
        <v/>
      </c>
      <c r="I143" s="34" t="str">
        <f t="shared" si="22"/>
        <v/>
      </c>
      <c r="J143" s="34" t="str">
        <f t="shared" si="23"/>
        <v/>
      </c>
      <c r="K143" s="34" t="str">
        <f t="shared" si="24"/>
        <v/>
      </c>
      <c r="L143" s="26" t="str">
        <f t="shared" si="25"/>
        <v/>
      </c>
      <c r="M143" s="32"/>
      <c r="N143" s="190"/>
      <c r="O143" s="190"/>
      <c r="P143" s="190"/>
      <c r="Q143" s="190"/>
      <c r="R143" s="23"/>
    </row>
    <row r="144" spans="1:18">
      <c r="A144" s="27">
        <f t="shared" ca="1" si="26"/>
        <v>45987</v>
      </c>
      <c r="B144" s="20"/>
      <c r="C144" s="21"/>
      <c r="D144" s="20"/>
      <c r="E144" s="21"/>
      <c r="F144" s="22"/>
      <c r="G144" s="22"/>
      <c r="H144" s="34" t="str">
        <f t="shared" si="21"/>
        <v/>
      </c>
      <c r="I144" s="34" t="str">
        <f t="shared" si="22"/>
        <v/>
      </c>
      <c r="J144" s="34" t="str">
        <f t="shared" si="23"/>
        <v/>
      </c>
      <c r="K144" s="34" t="str">
        <f t="shared" si="24"/>
        <v/>
      </c>
      <c r="L144" s="26" t="str">
        <f t="shared" si="25"/>
        <v/>
      </c>
      <c r="M144" s="32"/>
      <c r="N144" s="190"/>
      <c r="O144" s="190"/>
      <c r="P144" s="190"/>
      <c r="Q144" s="190"/>
      <c r="R144" s="23"/>
    </row>
    <row r="145" spans="1:22">
      <c r="A145" s="27">
        <f t="shared" ca="1" si="26"/>
        <v>45988</v>
      </c>
      <c r="B145" s="20"/>
      <c r="C145" s="21"/>
      <c r="D145" s="20"/>
      <c r="E145" s="21"/>
      <c r="F145" s="22"/>
      <c r="G145" s="22"/>
      <c r="H145" s="34" t="str">
        <f t="shared" si="21"/>
        <v/>
      </c>
      <c r="I145" s="34" t="str">
        <f t="shared" si="22"/>
        <v/>
      </c>
      <c r="J145" s="34" t="str">
        <f t="shared" si="23"/>
        <v/>
      </c>
      <c r="K145" s="34" t="str">
        <f t="shared" si="24"/>
        <v/>
      </c>
      <c r="L145" s="26" t="str">
        <f t="shared" si="25"/>
        <v/>
      </c>
      <c r="M145" s="32"/>
      <c r="N145" s="190"/>
      <c r="O145" s="190"/>
      <c r="P145" s="190"/>
      <c r="Q145" s="190"/>
      <c r="R145" s="23"/>
    </row>
    <row r="146" spans="1:22">
      <c r="A146" s="27">
        <f t="shared" ca="1" si="26"/>
        <v>45989</v>
      </c>
      <c r="B146" s="20"/>
      <c r="C146" s="21"/>
      <c r="D146" s="20"/>
      <c r="E146" s="21"/>
      <c r="F146" s="22"/>
      <c r="G146" s="22"/>
      <c r="H146" s="34" t="str">
        <f t="shared" si="21"/>
        <v/>
      </c>
      <c r="I146" s="34" t="str">
        <f t="shared" si="22"/>
        <v/>
      </c>
      <c r="J146" s="34" t="str">
        <f t="shared" si="23"/>
        <v/>
      </c>
      <c r="K146" s="34" t="str">
        <f t="shared" si="24"/>
        <v/>
      </c>
      <c r="L146" s="26" t="str">
        <f t="shared" si="25"/>
        <v/>
      </c>
      <c r="M146" s="32"/>
      <c r="N146" s="190"/>
      <c r="O146" s="190"/>
      <c r="P146" s="190"/>
      <c r="Q146" s="190"/>
      <c r="R146" s="23"/>
    </row>
    <row r="147" spans="1:22">
      <c r="A147" s="27">
        <f t="shared" ca="1" si="26"/>
        <v>45990</v>
      </c>
      <c r="B147" s="20"/>
      <c r="C147" s="21"/>
      <c r="D147" s="20"/>
      <c r="E147" s="21"/>
      <c r="F147" s="22"/>
      <c r="G147" s="22"/>
      <c r="H147" s="34" t="str">
        <f t="shared" si="21"/>
        <v/>
      </c>
      <c r="I147" s="34" t="str">
        <f t="shared" si="22"/>
        <v/>
      </c>
      <c r="J147" s="34" t="str">
        <f t="shared" si="23"/>
        <v/>
      </c>
      <c r="K147" s="34" t="str">
        <f t="shared" si="24"/>
        <v/>
      </c>
      <c r="L147" s="26" t="str">
        <f t="shared" si="25"/>
        <v/>
      </c>
      <c r="M147" s="32"/>
      <c r="N147" s="190"/>
      <c r="O147" s="190"/>
      <c r="P147" s="190"/>
      <c r="Q147" s="190"/>
      <c r="R147" s="23"/>
    </row>
    <row r="148" spans="1:22">
      <c r="A148" s="27">
        <f t="shared" ca="1" si="26"/>
        <v>45991</v>
      </c>
      <c r="B148" s="20"/>
      <c r="C148" s="21"/>
      <c r="D148" s="20"/>
      <c r="E148" s="21"/>
      <c r="F148" s="22"/>
      <c r="G148" s="22"/>
      <c r="H148" s="34" t="str">
        <f t="shared" si="21"/>
        <v/>
      </c>
      <c r="I148" s="34" t="str">
        <f t="shared" si="22"/>
        <v/>
      </c>
      <c r="J148" s="34" t="str">
        <f t="shared" si="23"/>
        <v/>
      </c>
      <c r="K148" s="34" t="str">
        <f t="shared" si="24"/>
        <v/>
      </c>
      <c r="L148" s="26" t="str">
        <f>IF(AND($B148="",$D148=""),"",($C148-$B148-$F148)+($E148-$D148-$G148))</f>
        <v/>
      </c>
      <c r="M148" s="32"/>
      <c r="N148" s="190"/>
      <c r="O148" s="190"/>
      <c r="P148" s="190"/>
      <c r="Q148" s="190"/>
      <c r="R148" s="23"/>
    </row>
    <row r="149" spans="1:22">
      <c r="A149" s="27">
        <f t="shared" ca="1" si="26"/>
        <v>45992</v>
      </c>
      <c r="B149" s="20"/>
      <c r="C149" s="21"/>
      <c r="D149" s="20"/>
      <c r="E149" s="21"/>
      <c r="F149" s="22"/>
      <c r="G149" s="22"/>
      <c r="H149" s="34" t="str">
        <f t="shared" si="21"/>
        <v/>
      </c>
      <c r="I149" s="34" t="str">
        <f t="shared" si="22"/>
        <v/>
      </c>
      <c r="J149" s="34" t="str">
        <f t="shared" si="23"/>
        <v/>
      </c>
      <c r="K149" s="34" t="str">
        <f t="shared" si="24"/>
        <v/>
      </c>
      <c r="L149" s="26" t="str">
        <f>IF(AND($B149="",$D149=""),"",($C149-$B149-$F149)+($E149-$D149-$G149))</f>
        <v/>
      </c>
      <c r="M149" s="32"/>
      <c r="N149" s="190"/>
      <c r="O149" s="190"/>
      <c r="P149" s="190"/>
      <c r="Q149" s="190"/>
      <c r="R149" s="23"/>
    </row>
    <row r="150" spans="1:22">
      <c r="A150" s="5" t="s">
        <v>11</v>
      </c>
      <c r="B150" s="191"/>
      <c r="C150" s="192"/>
      <c r="D150" s="191"/>
      <c r="E150" s="192"/>
      <c r="F150" s="26" t="str">
        <f>IF(SUM($F119:$F149)=0,"",SUM($F119:$F149))</f>
        <v/>
      </c>
      <c r="G150" s="26" t="str">
        <f>IF(SUM($G119:$G149)=0,"",SUM($G119:$G149))</f>
        <v/>
      </c>
      <c r="H150" s="26" t="str">
        <f>IF(SUM(H119:H149)=0,"",SUM(H119:H149))</f>
        <v/>
      </c>
      <c r="I150" s="26" t="str">
        <f>IF(SUM(I119:I149)=0,"",SUM(I119:I149))</f>
        <v/>
      </c>
      <c r="J150" s="26" t="str">
        <f t="shared" ref="J150:K150" si="27">IF(SUM(J119:J149)=0,"",SUM(J119:J149))</f>
        <v/>
      </c>
      <c r="K150" s="26" t="str">
        <f t="shared" si="27"/>
        <v/>
      </c>
      <c r="L150" s="26" t="str">
        <f>IF(SUM($L119:$L149)=0,"",SUM($L119:$L149))</f>
        <v/>
      </c>
      <c r="M150" s="33"/>
      <c r="N150" s="193"/>
      <c r="O150" s="193"/>
      <c r="P150" s="193"/>
      <c r="Q150" s="193"/>
      <c r="R150" s="6"/>
    </row>
    <row r="152" spans="1:22" ht="27" customHeight="1">
      <c r="A152" s="194" t="s">
        <v>22</v>
      </c>
      <c r="B152" s="189" t="s">
        <v>103</v>
      </c>
      <c r="C152" s="189"/>
      <c r="D152" s="189"/>
      <c r="E152" s="189"/>
      <c r="F152" s="189" t="s">
        <v>23</v>
      </c>
      <c r="G152" s="189"/>
      <c r="H152" s="189" t="s">
        <v>88</v>
      </c>
      <c r="I152" s="189"/>
      <c r="J152" s="189"/>
      <c r="K152" s="189"/>
      <c r="L152" s="189" t="s">
        <v>87</v>
      </c>
      <c r="M152" s="195" t="s">
        <v>96</v>
      </c>
      <c r="N152" s="194" t="s">
        <v>25</v>
      </c>
      <c r="O152" s="194"/>
      <c r="P152" s="194"/>
      <c r="Q152" s="194"/>
      <c r="R152" s="189" t="s">
        <v>100</v>
      </c>
    </row>
    <row r="153" spans="1:22" ht="14.25" customHeight="1">
      <c r="A153" s="194"/>
      <c r="B153" s="189" t="s">
        <v>82</v>
      </c>
      <c r="C153" s="189"/>
      <c r="D153" s="189" t="s">
        <v>84</v>
      </c>
      <c r="E153" s="189"/>
      <c r="F153" s="189"/>
      <c r="G153" s="189"/>
      <c r="H153" s="189" t="s">
        <v>90</v>
      </c>
      <c r="I153" s="189"/>
      <c r="J153" s="189" t="s">
        <v>89</v>
      </c>
      <c r="K153" s="189"/>
      <c r="L153" s="189"/>
      <c r="M153" s="196"/>
      <c r="N153" s="194"/>
      <c r="O153" s="194"/>
      <c r="P153" s="194"/>
      <c r="Q153" s="194"/>
      <c r="R153" s="189"/>
    </row>
    <row r="154" spans="1:22">
      <c r="A154" s="194"/>
      <c r="B154" s="43" t="s">
        <v>26</v>
      </c>
      <c r="C154" s="43" t="s">
        <v>27</v>
      </c>
      <c r="D154" s="43" t="s">
        <v>26</v>
      </c>
      <c r="E154" s="43" t="s">
        <v>27</v>
      </c>
      <c r="F154" s="44" t="s">
        <v>85</v>
      </c>
      <c r="G154" s="44" t="s">
        <v>86</v>
      </c>
      <c r="H154" s="44" t="s">
        <v>81</v>
      </c>
      <c r="I154" s="44" t="s">
        <v>83</v>
      </c>
      <c r="J154" s="44" t="s">
        <v>81</v>
      </c>
      <c r="K154" s="44" t="s">
        <v>95</v>
      </c>
      <c r="L154" s="189"/>
      <c r="M154" s="197"/>
      <c r="N154" s="194"/>
      <c r="O154" s="194"/>
      <c r="P154" s="194"/>
      <c r="Q154" s="194"/>
      <c r="R154" s="194"/>
    </row>
    <row r="155" spans="1:22">
      <c r="A155" s="27" cm="1">
        <f t="array" aca="1" ref="A155" ca="1">DATE("2025","8"+4,IFERROR(INDIRECT(T1),"1"))</f>
        <v>45992</v>
      </c>
      <c r="B155" s="20"/>
      <c r="C155" s="21"/>
      <c r="D155" s="20"/>
      <c r="E155" s="21"/>
      <c r="F155" s="22"/>
      <c r="G155" s="22"/>
      <c r="H155" s="34" t="str">
        <f>IF(OR(B155="",LEFT(M155,1)="✓"),"",C155-B155-F155)</f>
        <v/>
      </c>
      <c r="I155" s="34" t="str">
        <f>IF(OR(D155="",LEFT(M155,1)="✓"),"",E155-D155-G155)</f>
        <v/>
      </c>
      <c r="J155" s="34" t="str">
        <f>IF(AND(B155&lt;&gt;"",M155="✓所定"),C155-B155-F155,"")</f>
        <v/>
      </c>
      <c r="K155" s="34" t="str">
        <f>IF(AND(B155&lt;&gt;"",M155="✓法定"),C155-B155-F155,"")</f>
        <v/>
      </c>
      <c r="L155" s="26" t="str">
        <f t="shared" ref="L155:L185" si="28">IF(AND($B155="",$D155=""),"",($C155-$B155-$F155)+($E155-$D155-$G155))</f>
        <v/>
      </c>
      <c r="M155" s="32"/>
      <c r="N155" s="190"/>
      <c r="O155" s="190"/>
      <c r="P155" s="190"/>
      <c r="Q155" s="190"/>
      <c r="R155" s="23"/>
      <c r="V155" s="1" t="s">
        <v>171</v>
      </c>
    </row>
    <row r="156" spans="1:22">
      <c r="A156" s="27">
        <f ca="1">A155+1</f>
        <v>45993</v>
      </c>
      <c r="B156" s="20"/>
      <c r="C156" s="21"/>
      <c r="D156" s="20"/>
      <c r="E156" s="21"/>
      <c r="F156" s="22"/>
      <c r="G156" s="22"/>
      <c r="H156" s="34" t="str">
        <f t="shared" ref="H156:H185" si="29">IF(OR(B156="",LEFT(M156,1)="✓"),"",C156-B156-F156)</f>
        <v/>
      </c>
      <c r="I156" s="34" t="str">
        <f t="shared" ref="I156:I185" si="30">IF(OR(D156="",LEFT(M156,1)="✓"),"",E156-D156-G156)</f>
        <v/>
      </c>
      <c r="J156" s="34" t="str">
        <f t="shared" ref="J156:J185" si="31">IF(AND(B156&lt;&gt;"",M156="✓所定"),C156-B156-F156,"")</f>
        <v/>
      </c>
      <c r="K156" s="34" t="str">
        <f t="shared" ref="K156:K185" si="32">IF(AND(B156&lt;&gt;"",M156="✓法定"),C156-B156-F156,"")</f>
        <v/>
      </c>
      <c r="L156" s="26" t="str">
        <f t="shared" si="28"/>
        <v/>
      </c>
      <c r="M156" s="32"/>
      <c r="N156" s="190"/>
      <c r="O156" s="190"/>
      <c r="P156" s="190"/>
      <c r="Q156" s="190"/>
      <c r="R156" s="23"/>
      <c r="V156" s="1" t="s">
        <v>172</v>
      </c>
    </row>
    <row r="157" spans="1:22">
      <c r="A157" s="27">
        <f t="shared" ref="A157:A185" ca="1" si="33">A156+1</f>
        <v>45994</v>
      </c>
      <c r="B157" s="20"/>
      <c r="C157" s="21"/>
      <c r="D157" s="20"/>
      <c r="E157" s="21"/>
      <c r="F157" s="22"/>
      <c r="G157" s="22"/>
      <c r="H157" s="34" t="str">
        <f t="shared" si="29"/>
        <v/>
      </c>
      <c r="I157" s="34" t="str">
        <f t="shared" si="30"/>
        <v/>
      </c>
      <c r="J157" s="34" t="str">
        <f t="shared" si="31"/>
        <v/>
      </c>
      <c r="K157" s="34" t="str">
        <f t="shared" si="32"/>
        <v/>
      </c>
      <c r="L157" s="26" t="str">
        <f t="shared" si="28"/>
        <v/>
      </c>
      <c r="M157" s="32"/>
      <c r="N157" s="190"/>
      <c r="O157" s="190"/>
      <c r="P157" s="190"/>
      <c r="Q157" s="190"/>
      <c r="R157" s="23"/>
    </row>
    <row r="158" spans="1:22">
      <c r="A158" s="27">
        <f t="shared" ca="1" si="33"/>
        <v>45995</v>
      </c>
      <c r="B158" s="20"/>
      <c r="C158" s="21"/>
      <c r="D158" s="20"/>
      <c r="E158" s="21"/>
      <c r="F158" s="22"/>
      <c r="G158" s="22"/>
      <c r="H158" s="34" t="str">
        <f t="shared" si="29"/>
        <v/>
      </c>
      <c r="I158" s="34" t="str">
        <f t="shared" si="30"/>
        <v/>
      </c>
      <c r="J158" s="34" t="str">
        <f t="shared" si="31"/>
        <v/>
      </c>
      <c r="K158" s="34" t="str">
        <f t="shared" si="32"/>
        <v/>
      </c>
      <c r="L158" s="26" t="str">
        <f t="shared" si="28"/>
        <v/>
      </c>
      <c r="M158" s="32"/>
      <c r="N158" s="190"/>
      <c r="O158" s="190"/>
      <c r="P158" s="190"/>
      <c r="Q158" s="190"/>
      <c r="R158" s="23"/>
    </row>
    <row r="159" spans="1:22">
      <c r="A159" s="27">
        <f t="shared" ca="1" si="33"/>
        <v>45996</v>
      </c>
      <c r="B159" s="20"/>
      <c r="C159" s="21"/>
      <c r="D159" s="20"/>
      <c r="E159" s="21"/>
      <c r="F159" s="22"/>
      <c r="G159" s="22"/>
      <c r="H159" s="34" t="str">
        <f t="shared" si="29"/>
        <v/>
      </c>
      <c r="I159" s="34" t="str">
        <f t="shared" si="30"/>
        <v/>
      </c>
      <c r="J159" s="34" t="str">
        <f t="shared" si="31"/>
        <v/>
      </c>
      <c r="K159" s="34" t="str">
        <f t="shared" si="32"/>
        <v/>
      </c>
      <c r="L159" s="26" t="str">
        <f t="shared" si="28"/>
        <v/>
      </c>
      <c r="M159" s="32"/>
      <c r="N159" s="190"/>
      <c r="O159" s="190"/>
      <c r="P159" s="190"/>
      <c r="Q159" s="190"/>
      <c r="R159" s="23"/>
    </row>
    <row r="160" spans="1:22">
      <c r="A160" s="27">
        <f t="shared" ca="1" si="33"/>
        <v>45997</v>
      </c>
      <c r="B160" s="20"/>
      <c r="C160" s="21"/>
      <c r="D160" s="20"/>
      <c r="E160" s="21"/>
      <c r="F160" s="22"/>
      <c r="G160" s="22"/>
      <c r="H160" s="34" t="str">
        <f t="shared" si="29"/>
        <v/>
      </c>
      <c r="I160" s="34" t="str">
        <f t="shared" si="30"/>
        <v/>
      </c>
      <c r="J160" s="34" t="str">
        <f t="shared" si="31"/>
        <v/>
      </c>
      <c r="K160" s="34" t="str">
        <f t="shared" si="32"/>
        <v/>
      </c>
      <c r="L160" s="26" t="str">
        <f t="shared" si="28"/>
        <v/>
      </c>
      <c r="M160" s="32"/>
      <c r="N160" s="190"/>
      <c r="O160" s="190"/>
      <c r="P160" s="190"/>
      <c r="Q160" s="190"/>
      <c r="R160" s="23"/>
    </row>
    <row r="161" spans="1:18">
      <c r="A161" s="27">
        <f t="shared" ca="1" si="33"/>
        <v>45998</v>
      </c>
      <c r="B161" s="20"/>
      <c r="C161" s="21"/>
      <c r="D161" s="20"/>
      <c r="E161" s="21"/>
      <c r="F161" s="22"/>
      <c r="G161" s="22"/>
      <c r="H161" s="34" t="str">
        <f t="shared" si="29"/>
        <v/>
      </c>
      <c r="I161" s="34" t="str">
        <f t="shared" si="30"/>
        <v/>
      </c>
      <c r="J161" s="34" t="str">
        <f t="shared" si="31"/>
        <v/>
      </c>
      <c r="K161" s="34" t="str">
        <f t="shared" si="32"/>
        <v/>
      </c>
      <c r="L161" s="26" t="str">
        <f t="shared" si="28"/>
        <v/>
      </c>
      <c r="M161" s="32"/>
      <c r="N161" s="190"/>
      <c r="O161" s="190"/>
      <c r="P161" s="190"/>
      <c r="Q161" s="190"/>
      <c r="R161" s="23"/>
    </row>
    <row r="162" spans="1:18">
      <c r="A162" s="27">
        <f t="shared" ca="1" si="33"/>
        <v>45999</v>
      </c>
      <c r="B162" s="20"/>
      <c r="C162" s="21"/>
      <c r="D162" s="20"/>
      <c r="E162" s="21"/>
      <c r="F162" s="22"/>
      <c r="G162" s="22"/>
      <c r="H162" s="34" t="str">
        <f t="shared" si="29"/>
        <v/>
      </c>
      <c r="I162" s="34" t="str">
        <f t="shared" si="30"/>
        <v/>
      </c>
      <c r="J162" s="34" t="str">
        <f t="shared" si="31"/>
        <v/>
      </c>
      <c r="K162" s="34" t="str">
        <f t="shared" si="32"/>
        <v/>
      </c>
      <c r="L162" s="26" t="str">
        <f t="shared" si="28"/>
        <v/>
      </c>
      <c r="M162" s="32"/>
      <c r="N162" s="190"/>
      <c r="O162" s="190"/>
      <c r="P162" s="190"/>
      <c r="Q162" s="190"/>
      <c r="R162" s="23"/>
    </row>
    <row r="163" spans="1:18">
      <c r="A163" s="27">
        <f t="shared" ca="1" si="33"/>
        <v>46000</v>
      </c>
      <c r="B163" s="20"/>
      <c r="C163" s="21"/>
      <c r="D163" s="20"/>
      <c r="E163" s="21"/>
      <c r="F163" s="22"/>
      <c r="G163" s="22"/>
      <c r="H163" s="34" t="str">
        <f t="shared" si="29"/>
        <v/>
      </c>
      <c r="I163" s="34" t="str">
        <f t="shared" si="30"/>
        <v/>
      </c>
      <c r="J163" s="34" t="str">
        <f t="shared" si="31"/>
        <v/>
      </c>
      <c r="K163" s="34" t="str">
        <f t="shared" si="32"/>
        <v/>
      </c>
      <c r="L163" s="26" t="str">
        <f t="shared" si="28"/>
        <v/>
      </c>
      <c r="M163" s="32"/>
      <c r="N163" s="190"/>
      <c r="O163" s="190"/>
      <c r="P163" s="190"/>
      <c r="Q163" s="190"/>
      <c r="R163" s="23"/>
    </row>
    <row r="164" spans="1:18">
      <c r="A164" s="27">
        <f t="shared" ca="1" si="33"/>
        <v>46001</v>
      </c>
      <c r="B164" s="20"/>
      <c r="C164" s="21"/>
      <c r="D164" s="20"/>
      <c r="E164" s="21"/>
      <c r="F164" s="22"/>
      <c r="G164" s="22"/>
      <c r="H164" s="34" t="str">
        <f t="shared" si="29"/>
        <v/>
      </c>
      <c r="I164" s="34" t="str">
        <f t="shared" si="30"/>
        <v/>
      </c>
      <c r="J164" s="34" t="str">
        <f t="shared" si="31"/>
        <v/>
      </c>
      <c r="K164" s="34" t="str">
        <f t="shared" si="32"/>
        <v/>
      </c>
      <c r="L164" s="26" t="str">
        <f t="shared" si="28"/>
        <v/>
      </c>
      <c r="M164" s="32"/>
      <c r="N164" s="190"/>
      <c r="O164" s="190"/>
      <c r="P164" s="190"/>
      <c r="Q164" s="190"/>
      <c r="R164" s="23"/>
    </row>
    <row r="165" spans="1:18">
      <c r="A165" s="27">
        <f t="shared" ca="1" si="33"/>
        <v>46002</v>
      </c>
      <c r="B165" s="20"/>
      <c r="C165" s="21"/>
      <c r="D165" s="20"/>
      <c r="E165" s="21"/>
      <c r="F165" s="22"/>
      <c r="G165" s="22"/>
      <c r="H165" s="34" t="str">
        <f t="shared" si="29"/>
        <v/>
      </c>
      <c r="I165" s="34" t="str">
        <f t="shared" si="30"/>
        <v/>
      </c>
      <c r="J165" s="34" t="str">
        <f t="shared" si="31"/>
        <v/>
      </c>
      <c r="K165" s="34" t="str">
        <f t="shared" si="32"/>
        <v/>
      </c>
      <c r="L165" s="26" t="str">
        <f t="shared" si="28"/>
        <v/>
      </c>
      <c r="M165" s="32"/>
      <c r="N165" s="190"/>
      <c r="O165" s="190"/>
      <c r="P165" s="190"/>
      <c r="Q165" s="190"/>
      <c r="R165" s="23"/>
    </row>
    <row r="166" spans="1:18">
      <c r="A166" s="27">
        <f t="shared" ca="1" si="33"/>
        <v>46003</v>
      </c>
      <c r="B166" s="20"/>
      <c r="C166" s="21"/>
      <c r="D166" s="20"/>
      <c r="E166" s="21"/>
      <c r="F166" s="22"/>
      <c r="G166" s="22"/>
      <c r="H166" s="34" t="str">
        <f t="shared" si="29"/>
        <v/>
      </c>
      <c r="I166" s="34" t="str">
        <f t="shared" si="30"/>
        <v/>
      </c>
      <c r="J166" s="34" t="str">
        <f t="shared" si="31"/>
        <v/>
      </c>
      <c r="K166" s="34" t="str">
        <f t="shared" si="32"/>
        <v/>
      </c>
      <c r="L166" s="26" t="str">
        <f t="shared" si="28"/>
        <v/>
      </c>
      <c r="M166" s="32"/>
      <c r="N166" s="190"/>
      <c r="O166" s="190"/>
      <c r="P166" s="190"/>
      <c r="Q166" s="190"/>
      <c r="R166" s="23"/>
    </row>
    <row r="167" spans="1:18">
      <c r="A167" s="27">
        <f t="shared" ca="1" si="33"/>
        <v>46004</v>
      </c>
      <c r="B167" s="20"/>
      <c r="C167" s="21"/>
      <c r="D167" s="20"/>
      <c r="E167" s="21"/>
      <c r="F167" s="22"/>
      <c r="G167" s="22"/>
      <c r="H167" s="34" t="str">
        <f t="shared" si="29"/>
        <v/>
      </c>
      <c r="I167" s="34" t="str">
        <f t="shared" si="30"/>
        <v/>
      </c>
      <c r="J167" s="34" t="str">
        <f t="shared" si="31"/>
        <v/>
      </c>
      <c r="K167" s="34" t="str">
        <f t="shared" si="32"/>
        <v/>
      </c>
      <c r="L167" s="26" t="str">
        <f t="shared" si="28"/>
        <v/>
      </c>
      <c r="M167" s="32"/>
      <c r="N167" s="190"/>
      <c r="O167" s="190"/>
      <c r="P167" s="190"/>
      <c r="Q167" s="190"/>
      <c r="R167" s="23"/>
    </row>
    <row r="168" spans="1:18">
      <c r="A168" s="27">
        <f t="shared" ca="1" si="33"/>
        <v>46005</v>
      </c>
      <c r="B168" s="20"/>
      <c r="C168" s="21"/>
      <c r="D168" s="20"/>
      <c r="E168" s="21"/>
      <c r="F168" s="22"/>
      <c r="G168" s="22"/>
      <c r="H168" s="34" t="str">
        <f t="shared" si="29"/>
        <v/>
      </c>
      <c r="I168" s="34" t="str">
        <f t="shared" si="30"/>
        <v/>
      </c>
      <c r="J168" s="34" t="str">
        <f t="shared" si="31"/>
        <v/>
      </c>
      <c r="K168" s="34" t="str">
        <f t="shared" si="32"/>
        <v/>
      </c>
      <c r="L168" s="26" t="str">
        <f t="shared" si="28"/>
        <v/>
      </c>
      <c r="M168" s="32"/>
      <c r="N168" s="190"/>
      <c r="O168" s="190"/>
      <c r="P168" s="190"/>
      <c r="Q168" s="190"/>
      <c r="R168" s="23"/>
    </row>
    <row r="169" spans="1:18">
      <c r="A169" s="27">
        <f t="shared" ca="1" si="33"/>
        <v>46006</v>
      </c>
      <c r="B169" s="20"/>
      <c r="C169" s="21"/>
      <c r="D169" s="20"/>
      <c r="E169" s="21"/>
      <c r="F169" s="22"/>
      <c r="G169" s="22"/>
      <c r="H169" s="34" t="str">
        <f t="shared" si="29"/>
        <v/>
      </c>
      <c r="I169" s="34" t="str">
        <f t="shared" si="30"/>
        <v/>
      </c>
      <c r="J169" s="34" t="str">
        <f t="shared" si="31"/>
        <v/>
      </c>
      <c r="K169" s="34" t="str">
        <f t="shared" si="32"/>
        <v/>
      </c>
      <c r="L169" s="26" t="str">
        <f t="shared" si="28"/>
        <v/>
      </c>
      <c r="M169" s="32"/>
      <c r="N169" s="190"/>
      <c r="O169" s="190"/>
      <c r="P169" s="190"/>
      <c r="Q169" s="190"/>
      <c r="R169" s="23"/>
    </row>
    <row r="170" spans="1:18">
      <c r="A170" s="27">
        <f t="shared" ca="1" si="33"/>
        <v>46007</v>
      </c>
      <c r="B170" s="20"/>
      <c r="C170" s="21"/>
      <c r="D170" s="20"/>
      <c r="E170" s="21"/>
      <c r="F170" s="22"/>
      <c r="G170" s="22"/>
      <c r="H170" s="34" t="str">
        <f t="shared" si="29"/>
        <v/>
      </c>
      <c r="I170" s="34" t="str">
        <f t="shared" si="30"/>
        <v/>
      </c>
      <c r="J170" s="34" t="str">
        <f t="shared" si="31"/>
        <v/>
      </c>
      <c r="K170" s="34" t="str">
        <f t="shared" si="32"/>
        <v/>
      </c>
      <c r="L170" s="26" t="str">
        <f t="shared" si="28"/>
        <v/>
      </c>
      <c r="M170" s="32"/>
      <c r="N170" s="190"/>
      <c r="O170" s="190"/>
      <c r="P170" s="190"/>
      <c r="Q170" s="190"/>
      <c r="R170" s="23"/>
    </row>
    <row r="171" spans="1:18">
      <c r="A171" s="27">
        <f t="shared" ca="1" si="33"/>
        <v>46008</v>
      </c>
      <c r="B171" s="20"/>
      <c r="C171" s="21"/>
      <c r="D171" s="20"/>
      <c r="E171" s="21"/>
      <c r="F171" s="22"/>
      <c r="G171" s="22"/>
      <c r="H171" s="34" t="str">
        <f t="shared" si="29"/>
        <v/>
      </c>
      <c r="I171" s="34" t="str">
        <f t="shared" si="30"/>
        <v/>
      </c>
      <c r="J171" s="34" t="str">
        <f t="shared" si="31"/>
        <v/>
      </c>
      <c r="K171" s="34" t="str">
        <f t="shared" si="32"/>
        <v/>
      </c>
      <c r="L171" s="26" t="str">
        <f t="shared" si="28"/>
        <v/>
      </c>
      <c r="M171" s="32"/>
      <c r="N171" s="190"/>
      <c r="O171" s="190"/>
      <c r="P171" s="190"/>
      <c r="Q171" s="190"/>
      <c r="R171" s="23"/>
    </row>
    <row r="172" spans="1:18">
      <c r="A172" s="27">
        <f t="shared" ca="1" si="33"/>
        <v>46009</v>
      </c>
      <c r="B172" s="20"/>
      <c r="C172" s="21"/>
      <c r="D172" s="20"/>
      <c r="E172" s="21"/>
      <c r="F172" s="22"/>
      <c r="G172" s="22"/>
      <c r="H172" s="34" t="str">
        <f t="shared" si="29"/>
        <v/>
      </c>
      <c r="I172" s="34" t="str">
        <f t="shared" si="30"/>
        <v/>
      </c>
      <c r="J172" s="34" t="str">
        <f t="shared" si="31"/>
        <v/>
      </c>
      <c r="K172" s="34" t="str">
        <f t="shared" si="32"/>
        <v/>
      </c>
      <c r="L172" s="26" t="str">
        <f t="shared" si="28"/>
        <v/>
      </c>
      <c r="M172" s="32"/>
      <c r="N172" s="190"/>
      <c r="O172" s="190"/>
      <c r="P172" s="190"/>
      <c r="Q172" s="190"/>
      <c r="R172" s="23"/>
    </row>
    <row r="173" spans="1:18">
      <c r="A173" s="27">
        <f t="shared" ca="1" si="33"/>
        <v>46010</v>
      </c>
      <c r="B173" s="20"/>
      <c r="C173" s="21"/>
      <c r="D173" s="20"/>
      <c r="E173" s="21"/>
      <c r="F173" s="22"/>
      <c r="G173" s="22"/>
      <c r="H173" s="34" t="str">
        <f t="shared" si="29"/>
        <v/>
      </c>
      <c r="I173" s="34" t="str">
        <f t="shared" si="30"/>
        <v/>
      </c>
      <c r="J173" s="34" t="str">
        <f t="shared" si="31"/>
        <v/>
      </c>
      <c r="K173" s="34" t="str">
        <f t="shared" si="32"/>
        <v/>
      </c>
      <c r="L173" s="26" t="str">
        <f t="shared" si="28"/>
        <v/>
      </c>
      <c r="M173" s="32"/>
      <c r="N173" s="190"/>
      <c r="O173" s="190"/>
      <c r="P173" s="190"/>
      <c r="Q173" s="190"/>
      <c r="R173" s="23"/>
    </row>
    <row r="174" spans="1:18">
      <c r="A174" s="27">
        <f t="shared" ca="1" si="33"/>
        <v>46011</v>
      </c>
      <c r="B174" s="20"/>
      <c r="C174" s="21"/>
      <c r="D174" s="20"/>
      <c r="E174" s="21"/>
      <c r="F174" s="22"/>
      <c r="G174" s="22"/>
      <c r="H174" s="34" t="str">
        <f t="shared" si="29"/>
        <v/>
      </c>
      <c r="I174" s="34" t="str">
        <f t="shared" si="30"/>
        <v/>
      </c>
      <c r="J174" s="34" t="str">
        <f t="shared" si="31"/>
        <v/>
      </c>
      <c r="K174" s="34" t="str">
        <f t="shared" si="32"/>
        <v/>
      </c>
      <c r="L174" s="26" t="str">
        <f t="shared" si="28"/>
        <v/>
      </c>
      <c r="M174" s="32"/>
      <c r="N174" s="190"/>
      <c r="O174" s="190"/>
      <c r="P174" s="190"/>
      <c r="Q174" s="190"/>
      <c r="R174" s="23"/>
    </row>
    <row r="175" spans="1:18">
      <c r="A175" s="27">
        <f t="shared" ca="1" si="33"/>
        <v>46012</v>
      </c>
      <c r="B175" s="20"/>
      <c r="C175" s="21"/>
      <c r="D175" s="20"/>
      <c r="E175" s="21"/>
      <c r="F175" s="22"/>
      <c r="G175" s="22"/>
      <c r="H175" s="34" t="str">
        <f t="shared" si="29"/>
        <v/>
      </c>
      <c r="I175" s="34" t="str">
        <f t="shared" si="30"/>
        <v/>
      </c>
      <c r="J175" s="34" t="str">
        <f t="shared" si="31"/>
        <v/>
      </c>
      <c r="K175" s="34" t="str">
        <f t="shared" si="32"/>
        <v/>
      </c>
      <c r="L175" s="26" t="str">
        <f t="shared" si="28"/>
        <v/>
      </c>
      <c r="M175" s="32"/>
      <c r="N175" s="190"/>
      <c r="O175" s="190"/>
      <c r="P175" s="190"/>
      <c r="Q175" s="190"/>
      <c r="R175" s="23"/>
    </row>
    <row r="176" spans="1:18">
      <c r="A176" s="27">
        <f t="shared" ca="1" si="33"/>
        <v>46013</v>
      </c>
      <c r="B176" s="20"/>
      <c r="C176" s="21"/>
      <c r="D176" s="20"/>
      <c r="E176" s="21"/>
      <c r="F176" s="22"/>
      <c r="G176" s="22"/>
      <c r="H176" s="34" t="str">
        <f t="shared" si="29"/>
        <v/>
      </c>
      <c r="I176" s="34" t="str">
        <f t="shared" si="30"/>
        <v/>
      </c>
      <c r="J176" s="34" t="str">
        <f t="shared" si="31"/>
        <v/>
      </c>
      <c r="K176" s="34" t="str">
        <f t="shared" si="32"/>
        <v/>
      </c>
      <c r="L176" s="26" t="str">
        <f t="shared" si="28"/>
        <v/>
      </c>
      <c r="M176" s="32"/>
      <c r="N176" s="190"/>
      <c r="O176" s="190"/>
      <c r="P176" s="190"/>
      <c r="Q176" s="190"/>
      <c r="R176" s="23"/>
    </row>
    <row r="177" spans="1:22">
      <c r="A177" s="27">
        <f t="shared" ca="1" si="33"/>
        <v>46014</v>
      </c>
      <c r="B177" s="20"/>
      <c r="C177" s="21"/>
      <c r="D177" s="20"/>
      <c r="E177" s="21"/>
      <c r="F177" s="22"/>
      <c r="G177" s="22"/>
      <c r="H177" s="34" t="str">
        <f t="shared" si="29"/>
        <v/>
      </c>
      <c r="I177" s="34" t="str">
        <f t="shared" si="30"/>
        <v/>
      </c>
      <c r="J177" s="34" t="str">
        <f t="shared" si="31"/>
        <v/>
      </c>
      <c r="K177" s="34" t="str">
        <f t="shared" si="32"/>
        <v/>
      </c>
      <c r="L177" s="26" t="str">
        <f t="shared" si="28"/>
        <v/>
      </c>
      <c r="M177" s="32"/>
      <c r="N177" s="190"/>
      <c r="O177" s="190"/>
      <c r="P177" s="190"/>
      <c r="Q177" s="190"/>
      <c r="R177" s="23"/>
    </row>
    <row r="178" spans="1:22">
      <c r="A178" s="27">
        <f t="shared" ca="1" si="33"/>
        <v>46015</v>
      </c>
      <c r="B178" s="20"/>
      <c r="C178" s="21"/>
      <c r="D178" s="20"/>
      <c r="E178" s="21"/>
      <c r="F178" s="22"/>
      <c r="G178" s="22"/>
      <c r="H178" s="34" t="str">
        <f t="shared" si="29"/>
        <v/>
      </c>
      <c r="I178" s="34" t="str">
        <f t="shared" si="30"/>
        <v/>
      </c>
      <c r="J178" s="34" t="str">
        <f t="shared" si="31"/>
        <v/>
      </c>
      <c r="K178" s="34" t="str">
        <f t="shared" si="32"/>
        <v/>
      </c>
      <c r="L178" s="26" t="str">
        <f t="shared" si="28"/>
        <v/>
      </c>
      <c r="M178" s="32"/>
      <c r="N178" s="190"/>
      <c r="O178" s="190"/>
      <c r="P178" s="190"/>
      <c r="Q178" s="190"/>
      <c r="R178" s="23"/>
    </row>
    <row r="179" spans="1:22">
      <c r="A179" s="27">
        <f t="shared" ca="1" si="33"/>
        <v>46016</v>
      </c>
      <c r="B179" s="20"/>
      <c r="C179" s="21"/>
      <c r="D179" s="20"/>
      <c r="E179" s="21"/>
      <c r="F179" s="22"/>
      <c r="G179" s="22"/>
      <c r="H179" s="34" t="str">
        <f t="shared" si="29"/>
        <v/>
      </c>
      <c r="I179" s="34" t="str">
        <f t="shared" si="30"/>
        <v/>
      </c>
      <c r="J179" s="34" t="str">
        <f t="shared" si="31"/>
        <v/>
      </c>
      <c r="K179" s="34" t="str">
        <f t="shared" si="32"/>
        <v/>
      </c>
      <c r="L179" s="26" t="str">
        <f t="shared" si="28"/>
        <v/>
      </c>
      <c r="M179" s="32"/>
      <c r="N179" s="190"/>
      <c r="O179" s="190"/>
      <c r="P179" s="190"/>
      <c r="Q179" s="190"/>
      <c r="R179" s="23"/>
    </row>
    <row r="180" spans="1:22">
      <c r="A180" s="27">
        <f t="shared" ca="1" si="33"/>
        <v>46017</v>
      </c>
      <c r="B180" s="20"/>
      <c r="C180" s="21"/>
      <c r="D180" s="20"/>
      <c r="E180" s="21"/>
      <c r="F180" s="22"/>
      <c r="G180" s="22"/>
      <c r="H180" s="34" t="str">
        <f t="shared" si="29"/>
        <v/>
      </c>
      <c r="I180" s="34" t="str">
        <f t="shared" si="30"/>
        <v/>
      </c>
      <c r="J180" s="34" t="str">
        <f t="shared" si="31"/>
        <v/>
      </c>
      <c r="K180" s="34" t="str">
        <f t="shared" si="32"/>
        <v/>
      </c>
      <c r="L180" s="26" t="str">
        <f t="shared" si="28"/>
        <v/>
      </c>
      <c r="M180" s="32"/>
      <c r="N180" s="190"/>
      <c r="O180" s="190"/>
      <c r="P180" s="190"/>
      <c r="Q180" s="190"/>
      <c r="R180" s="23"/>
    </row>
    <row r="181" spans="1:22">
      <c r="A181" s="27">
        <f t="shared" ca="1" si="33"/>
        <v>46018</v>
      </c>
      <c r="B181" s="20"/>
      <c r="C181" s="21"/>
      <c r="D181" s="20"/>
      <c r="E181" s="21"/>
      <c r="F181" s="22"/>
      <c r="G181" s="22"/>
      <c r="H181" s="34" t="str">
        <f t="shared" si="29"/>
        <v/>
      </c>
      <c r="I181" s="34" t="str">
        <f t="shared" si="30"/>
        <v/>
      </c>
      <c r="J181" s="34" t="str">
        <f t="shared" si="31"/>
        <v/>
      </c>
      <c r="K181" s="34" t="str">
        <f t="shared" si="32"/>
        <v/>
      </c>
      <c r="L181" s="26" t="str">
        <f t="shared" si="28"/>
        <v/>
      </c>
      <c r="M181" s="32"/>
      <c r="N181" s="190"/>
      <c r="O181" s="190"/>
      <c r="P181" s="190"/>
      <c r="Q181" s="190"/>
      <c r="R181" s="23"/>
    </row>
    <row r="182" spans="1:22">
      <c r="A182" s="27">
        <f t="shared" ca="1" si="33"/>
        <v>46019</v>
      </c>
      <c r="B182" s="20"/>
      <c r="C182" s="21"/>
      <c r="D182" s="20"/>
      <c r="E182" s="21"/>
      <c r="F182" s="22"/>
      <c r="G182" s="22"/>
      <c r="H182" s="34" t="str">
        <f t="shared" si="29"/>
        <v/>
      </c>
      <c r="I182" s="34" t="str">
        <f t="shared" si="30"/>
        <v/>
      </c>
      <c r="J182" s="34" t="str">
        <f t="shared" si="31"/>
        <v/>
      </c>
      <c r="K182" s="34" t="str">
        <f t="shared" si="32"/>
        <v/>
      </c>
      <c r="L182" s="26" t="str">
        <f t="shared" si="28"/>
        <v/>
      </c>
      <c r="M182" s="32"/>
      <c r="N182" s="190"/>
      <c r="O182" s="190"/>
      <c r="P182" s="190"/>
      <c r="Q182" s="190"/>
      <c r="R182" s="23"/>
    </row>
    <row r="183" spans="1:22">
      <c r="A183" s="27">
        <f t="shared" ca="1" si="33"/>
        <v>46020</v>
      </c>
      <c r="B183" s="20"/>
      <c r="C183" s="21"/>
      <c r="D183" s="20"/>
      <c r="E183" s="21"/>
      <c r="F183" s="22"/>
      <c r="G183" s="22"/>
      <c r="H183" s="34" t="str">
        <f t="shared" si="29"/>
        <v/>
      </c>
      <c r="I183" s="34" t="str">
        <f t="shared" si="30"/>
        <v/>
      </c>
      <c r="J183" s="34" t="str">
        <f t="shared" si="31"/>
        <v/>
      </c>
      <c r="K183" s="34" t="str">
        <f t="shared" si="32"/>
        <v/>
      </c>
      <c r="L183" s="26" t="str">
        <f t="shared" si="28"/>
        <v/>
      </c>
      <c r="M183" s="32"/>
      <c r="N183" s="190"/>
      <c r="O183" s="190"/>
      <c r="P183" s="190"/>
      <c r="Q183" s="190"/>
      <c r="R183" s="23"/>
    </row>
    <row r="184" spans="1:22">
      <c r="A184" s="27">
        <f t="shared" ca="1" si="33"/>
        <v>46021</v>
      </c>
      <c r="B184" s="20"/>
      <c r="C184" s="21"/>
      <c r="D184" s="20"/>
      <c r="E184" s="21"/>
      <c r="F184" s="22"/>
      <c r="G184" s="22"/>
      <c r="H184" s="34" t="str">
        <f t="shared" si="29"/>
        <v/>
      </c>
      <c r="I184" s="34" t="str">
        <f t="shared" si="30"/>
        <v/>
      </c>
      <c r="J184" s="34" t="str">
        <f t="shared" si="31"/>
        <v/>
      </c>
      <c r="K184" s="34" t="str">
        <f t="shared" si="32"/>
        <v/>
      </c>
      <c r="L184" s="26" t="str">
        <f t="shared" si="28"/>
        <v/>
      </c>
      <c r="M184" s="32"/>
      <c r="N184" s="190"/>
      <c r="O184" s="190"/>
      <c r="P184" s="190"/>
      <c r="Q184" s="190"/>
      <c r="R184" s="23"/>
    </row>
    <row r="185" spans="1:22">
      <c r="A185" s="27">
        <f t="shared" ca="1" si="33"/>
        <v>46022</v>
      </c>
      <c r="B185" s="20"/>
      <c r="C185" s="21"/>
      <c r="D185" s="20"/>
      <c r="E185" s="21"/>
      <c r="F185" s="22"/>
      <c r="G185" s="22"/>
      <c r="H185" s="34" t="str">
        <f t="shared" si="29"/>
        <v/>
      </c>
      <c r="I185" s="34" t="str">
        <f t="shared" si="30"/>
        <v/>
      </c>
      <c r="J185" s="34" t="str">
        <f t="shared" si="31"/>
        <v/>
      </c>
      <c r="K185" s="34" t="str">
        <f t="shared" si="32"/>
        <v/>
      </c>
      <c r="L185" s="26" t="str">
        <f t="shared" si="28"/>
        <v/>
      </c>
      <c r="M185" s="32"/>
      <c r="N185" s="190"/>
      <c r="O185" s="190"/>
      <c r="P185" s="190"/>
      <c r="Q185" s="190"/>
      <c r="R185" s="23"/>
    </row>
    <row r="186" spans="1:22">
      <c r="A186" s="5" t="s">
        <v>11</v>
      </c>
      <c r="B186" s="191"/>
      <c r="C186" s="192"/>
      <c r="D186" s="191"/>
      <c r="E186" s="192"/>
      <c r="F186" s="26" t="str">
        <f>IF(SUM($F155:$F185)=0,"",SUM($F155:$F185))</f>
        <v/>
      </c>
      <c r="G186" s="26" t="str">
        <f>IF(SUM($G155:$G185)=0,"",SUM($G155:$G185))</f>
        <v/>
      </c>
      <c r="H186" s="26" t="str">
        <f>IF(SUM(H155:H185)=0,"",SUM(H155:H185))</f>
        <v/>
      </c>
      <c r="I186" s="26" t="str">
        <f>IF(SUM(I155:I185)=0,"",SUM(I155:I185))</f>
        <v/>
      </c>
      <c r="J186" s="26" t="str">
        <f t="shared" ref="J186:K186" si="34">IF(SUM(J155:J185)=0,"",SUM(J155:J185))</f>
        <v/>
      </c>
      <c r="K186" s="26" t="str">
        <f t="shared" si="34"/>
        <v/>
      </c>
      <c r="L186" s="26" t="str">
        <f>IF(SUM($L155:$L185)=0,"",SUM($L155:$L185))</f>
        <v/>
      </c>
      <c r="M186" s="33"/>
      <c r="N186" s="193"/>
      <c r="O186" s="193"/>
      <c r="P186" s="193"/>
      <c r="Q186" s="193"/>
      <c r="R186" s="6"/>
    </row>
    <row r="188" spans="1:22" ht="27" customHeight="1">
      <c r="A188" s="194" t="s">
        <v>22</v>
      </c>
      <c r="B188" s="189" t="s">
        <v>103</v>
      </c>
      <c r="C188" s="189"/>
      <c r="D188" s="189"/>
      <c r="E188" s="189"/>
      <c r="F188" s="189" t="s">
        <v>23</v>
      </c>
      <c r="G188" s="189"/>
      <c r="H188" s="189" t="s">
        <v>88</v>
      </c>
      <c r="I188" s="189"/>
      <c r="J188" s="189"/>
      <c r="K188" s="189"/>
      <c r="L188" s="189" t="s">
        <v>87</v>
      </c>
      <c r="M188" s="195" t="s">
        <v>96</v>
      </c>
      <c r="N188" s="194" t="s">
        <v>25</v>
      </c>
      <c r="O188" s="194"/>
      <c r="P188" s="194"/>
      <c r="Q188" s="194"/>
      <c r="R188" s="189" t="s">
        <v>100</v>
      </c>
    </row>
    <row r="189" spans="1:22" ht="14.25" customHeight="1">
      <c r="A189" s="194"/>
      <c r="B189" s="189" t="s">
        <v>82</v>
      </c>
      <c r="C189" s="189"/>
      <c r="D189" s="189" t="s">
        <v>84</v>
      </c>
      <c r="E189" s="189"/>
      <c r="F189" s="189"/>
      <c r="G189" s="189"/>
      <c r="H189" s="189" t="s">
        <v>90</v>
      </c>
      <c r="I189" s="189"/>
      <c r="J189" s="189" t="s">
        <v>89</v>
      </c>
      <c r="K189" s="189"/>
      <c r="L189" s="189"/>
      <c r="M189" s="196"/>
      <c r="N189" s="194"/>
      <c r="O189" s="194"/>
      <c r="P189" s="194"/>
      <c r="Q189" s="194"/>
      <c r="R189" s="189"/>
    </row>
    <row r="190" spans="1:22">
      <c r="A190" s="194"/>
      <c r="B190" s="43" t="s">
        <v>26</v>
      </c>
      <c r="C190" s="43" t="s">
        <v>27</v>
      </c>
      <c r="D190" s="43" t="s">
        <v>26</v>
      </c>
      <c r="E190" s="43" t="s">
        <v>27</v>
      </c>
      <c r="F190" s="44" t="s">
        <v>85</v>
      </c>
      <c r="G190" s="44" t="s">
        <v>86</v>
      </c>
      <c r="H190" s="44" t="s">
        <v>81</v>
      </c>
      <c r="I190" s="44" t="s">
        <v>83</v>
      </c>
      <c r="J190" s="44" t="s">
        <v>81</v>
      </c>
      <c r="K190" s="44" t="s">
        <v>95</v>
      </c>
      <c r="L190" s="189"/>
      <c r="M190" s="197"/>
      <c r="N190" s="194"/>
      <c r="O190" s="194"/>
      <c r="P190" s="194"/>
      <c r="Q190" s="194"/>
      <c r="R190" s="194"/>
    </row>
    <row r="191" spans="1:22">
      <c r="A191" s="27" cm="1">
        <f t="array" aca="1" ref="A191" ca="1">DATE("2025","8"+5,IFERROR(INDIRECT(T1),"1"))</f>
        <v>46023</v>
      </c>
      <c r="B191" s="20"/>
      <c r="C191" s="21"/>
      <c r="D191" s="20"/>
      <c r="E191" s="21"/>
      <c r="F191" s="22"/>
      <c r="G191" s="22"/>
      <c r="H191" s="34" t="str">
        <f>IF(OR(B191="",LEFT(M191,1)="✓"),"",C191-B191-F191)</f>
        <v/>
      </c>
      <c r="I191" s="34" t="str">
        <f>IF(OR(D191="",LEFT(M191,1)="✓"),"",E191-D191-G191)</f>
        <v/>
      </c>
      <c r="J191" s="34" t="str">
        <f>IF(AND(B191&lt;&gt;"",M191="✓所定"),C191-B191-F191,"")</f>
        <v/>
      </c>
      <c r="K191" s="34" t="str">
        <f>IF(AND(B191&lt;&gt;"",M191="✓法定"),C191-B191-F191,"")</f>
        <v/>
      </c>
      <c r="L191" s="26" t="str">
        <f>IF(AND($B191="",$D191=""),"",($C191-$B191-$F191)+($E191-$D191-$G191))</f>
        <v/>
      </c>
      <c r="M191" s="32"/>
      <c r="N191" s="190"/>
      <c r="O191" s="190"/>
      <c r="P191" s="190"/>
      <c r="Q191" s="190"/>
      <c r="R191" s="23"/>
      <c r="V191" s="1" t="s">
        <v>171</v>
      </c>
    </row>
    <row r="192" spans="1:22">
      <c r="A192" s="27">
        <f ca="1">A191+1</f>
        <v>46024</v>
      </c>
      <c r="B192" s="20"/>
      <c r="C192" s="21"/>
      <c r="D192" s="20"/>
      <c r="E192" s="21"/>
      <c r="F192" s="22"/>
      <c r="G192" s="22"/>
      <c r="H192" s="34" t="str">
        <f t="shared" ref="H192:H221" si="35">IF(OR(B192="",LEFT(M192,1)="✓"),"",C192-B192-F192)</f>
        <v/>
      </c>
      <c r="I192" s="34" t="str">
        <f t="shared" ref="I192:I221" si="36">IF(OR(D192="",LEFT(M192,1)="✓"),"",E192-D192-G192)</f>
        <v/>
      </c>
      <c r="J192" s="34" t="str">
        <f t="shared" ref="J192:J221" si="37">IF(AND(B192&lt;&gt;"",M192="✓所定"),C192-B192-F192,"")</f>
        <v/>
      </c>
      <c r="K192" s="34" t="str">
        <f t="shared" ref="K192:K221" si="38">IF(AND(B192&lt;&gt;"",M192="✓法定"),C192-B192-F192,"")</f>
        <v/>
      </c>
      <c r="L192" s="26" t="str">
        <f t="shared" ref="L192:L221" si="39">IF(AND($B192="",$D192=""),"",($C192-$B192-$F192)+($E192-$D192-$G192))</f>
        <v/>
      </c>
      <c r="M192" s="32"/>
      <c r="N192" s="190"/>
      <c r="O192" s="190"/>
      <c r="P192" s="190"/>
      <c r="Q192" s="190"/>
      <c r="R192" s="23"/>
      <c r="V192" s="1" t="s">
        <v>172</v>
      </c>
    </row>
    <row r="193" spans="1:18">
      <c r="A193" s="27">
        <f t="shared" ref="A193:A221" ca="1" si="40">A192+1</f>
        <v>46025</v>
      </c>
      <c r="B193" s="20"/>
      <c r="C193" s="21"/>
      <c r="D193" s="20"/>
      <c r="E193" s="21"/>
      <c r="F193" s="22"/>
      <c r="G193" s="22"/>
      <c r="H193" s="34" t="str">
        <f t="shared" si="35"/>
        <v/>
      </c>
      <c r="I193" s="34" t="str">
        <f t="shared" si="36"/>
        <v/>
      </c>
      <c r="J193" s="34" t="str">
        <f t="shared" si="37"/>
        <v/>
      </c>
      <c r="K193" s="34" t="str">
        <f t="shared" si="38"/>
        <v/>
      </c>
      <c r="L193" s="26" t="str">
        <f t="shared" si="39"/>
        <v/>
      </c>
      <c r="M193" s="32"/>
      <c r="N193" s="190"/>
      <c r="O193" s="190"/>
      <c r="P193" s="190"/>
      <c r="Q193" s="190"/>
      <c r="R193" s="23"/>
    </row>
    <row r="194" spans="1:18">
      <c r="A194" s="27">
        <f t="shared" ca="1" si="40"/>
        <v>46026</v>
      </c>
      <c r="B194" s="20"/>
      <c r="C194" s="21"/>
      <c r="D194" s="20"/>
      <c r="E194" s="21"/>
      <c r="F194" s="22"/>
      <c r="G194" s="22"/>
      <c r="H194" s="34" t="str">
        <f t="shared" si="35"/>
        <v/>
      </c>
      <c r="I194" s="34" t="str">
        <f t="shared" si="36"/>
        <v/>
      </c>
      <c r="J194" s="34" t="str">
        <f t="shared" si="37"/>
        <v/>
      </c>
      <c r="K194" s="34" t="str">
        <f t="shared" si="38"/>
        <v/>
      </c>
      <c r="L194" s="26" t="str">
        <f t="shared" si="39"/>
        <v/>
      </c>
      <c r="M194" s="32"/>
      <c r="N194" s="190"/>
      <c r="O194" s="190"/>
      <c r="P194" s="190"/>
      <c r="Q194" s="190"/>
      <c r="R194" s="23"/>
    </row>
    <row r="195" spans="1:18">
      <c r="A195" s="27">
        <f t="shared" ca="1" si="40"/>
        <v>46027</v>
      </c>
      <c r="B195" s="20"/>
      <c r="C195" s="21"/>
      <c r="D195" s="20"/>
      <c r="E195" s="21"/>
      <c r="F195" s="22"/>
      <c r="G195" s="22"/>
      <c r="H195" s="34" t="str">
        <f t="shared" si="35"/>
        <v/>
      </c>
      <c r="I195" s="34" t="str">
        <f t="shared" si="36"/>
        <v/>
      </c>
      <c r="J195" s="34" t="str">
        <f t="shared" si="37"/>
        <v/>
      </c>
      <c r="K195" s="34" t="str">
        <f t="shared" si="38"/>
        <v/>
      </c>
      <c r="L195" s="26" t="str">
        <f t="shared" si="39"/>
        <v/>
      </c>
      <c r="M195" s="32"/>
      <c r="N195" s="190"/>
      <c r="O195" s="190"/>
      <c r="P195" s="190"/>
      <c r="Q195" s="190"/>
      <c r="R195" s="23"/>
    </row>
    <row r="196" spans="1:18">
      <c r="A196" s="27">
        <f t="shared" ca="1" si="40"/>
        <v>46028</v>
      </c>
      <c r="B196" s="20"/>
      <c r="C196" s="21"/>
      <c r="D196" s="20"/>
      <c r="E196" s="21"/>
      <c r="F196" s="22"/>
      <c r="G196" s="22"/>
      <c r="H196" s="34" t="str">
        <f t="shared" si="35"/>
        <v/>
      </c>
      <c r="I196" s="34" t="str">
        <f t="shared" si="36"/>
        <v/>
      </c>
      <c r="J196" s="34" t="str">
        <f t="shared" si="37"/>
        <v/>
      </c>
      <c r="K196" s="34" t="str">
        <f t="shared" si="38"/>
        <v/>
      </c>
      <c r="L196" s="26" t="str">
        <f t="shared" si="39"/>
        <v/>
      </c>
      <c r="M196" s="32"/>
      <c r="N196" s="190"/>
      <c r="O196" s="190"/>
      <c r="P196" s="190"/>
      <c r="Q196" s="190"/>
      <c r="R196" s="23"/>
    </row>
    <row r="197" spans="1:18">
      <c r="A197" s="27">
        <f t="shared" ca="1" si="40"/>
        <v>46029</v>
      </c>
      <c r="B197" s="20"/>
      <c r="C197" s="21"/>
      <c r="D197" s="20"/>
      <c r="E197" s="21"/>
      <c r="F197" s="22"/>
      <c r="G197" s="22"/>
      <c r="H197" s="34" t="str">
        <f t="shared" si="35"/>
        <v/>
      </c>
      <c r="I197" s="34" t="str">
        <f t="shared" si="36"/>
        <v/>
      </c>
      <c r="J197" s="34" t="str">
        <f t="shared" si="37"/>
        <v/>
      </c>
      <c r="K197" s="34" t="str">
        <f t="shared" si="38"/>
        <v/>
      </c>
      <c r="L197" s="26" t="str">
        <f t="shared" si="39"/>
        <v/>
      </c>
      <c r="M197" s="32"/>
      <c r="N197" s="190"/>
      <c r="O197" s="190"/>
      <c r="P197" s="190"/>
      <c r="Q197" s="190"/>
      <c r="R197" s="23"/>
    </row>
    <row r="198" spans="1:18">
      <c r="A198" s="27">
        <f t="shared" ca="1" si="40"/>
        <v>46030</v>
      </c>
      <c r="B198" s="20"/>
      <c r="C198" s="21"/>
      <c r="D198" s="20"/>
      <c r="E198" s="21"/>
      <c r="F198" s="22"/>
      <c r="G198" s="22"/>
      <c r="H198" s="34" t="str">
        <f t="shared" si="35"/>
        <v/>
      </c>
      <c r="I198" s="34" t="str">
        <f t="shared" si="36"/>
        <v/>
      </c>
      <c r="J198" s="34" t="str">
        <f t="shared" si="37"/>
        <v/>
      </c>
      <c r="K198" s="34" t="str">
        <f t="shared" si="38"/>
        <v/>
      </c>
      <c r="L198" s="26" t="str">
        <f t="shared" si="39"/>
        <v/>
      </c>
      <c r="M198" s="32"/>
      <c r="N198" s="190"/>
      <c r="O198" s="190"/>
      <c r="P198" s="190"/>
      <c r="Q198" s="190"/>
      <c r="R198" s="23"/>
    </row>
    <row r="199" spans="1:18">
      <c r="A199" s="27">
        <f t="shared" ca="1" si="40"/>
        <v>46031</v>
      </c>
      <c r="B199" s="20"/>
      <c r="C199" s="21"/>
      <c r="D199" s="20"/>
      <c r="E199" s="21"/>
      <c r="F199" s="22"/>
      <c r="G199" s="22"/>
      <c r="H199" s="34" t="str">
        <f t="shared" si="35"/>
        <v/>
      </c>
      <c r="I199" s="34" t="str">
        <f t="shared" si="36"/>
        <v/>
      </c>
      <c r="J199" s="34" t="str">
        <f t="shared" si="37"/>
        <v/>
      </c>
      <c r="K199" s="34" t="str">
        <f t="shared" si="38"/>
        <v/>
      </c>
      <c r="L199" s="26" t="str">
        <f t="shared" si="39"/>
        <v/>
      </c>
      <c r="M199" s="32"/>
      <c r="N199" s="190"/>
      <c r="O199" s="190"/>
      <c r="P199" s="190"/>
      <c r="Q199" s="190"/>
      <c r="R199" s="23"/>
    </row>
    <row r="200" spans="1:18">
      <c r="A200" s="27">
        <f t="shared" ca="1" si="40"/>
        <v>46032</v>
      </c>
      <c r="B200" s="20"/>
      <c r="C200" s="21"/>
      <c r="D200" s="20"/>
      <c r="E200" s="21"/>
      <c r="F200" s="22"/>
      <c r="G200" s="22"/>
      <c r="H200" s="34" t="str">
        <f t="shared" si="35"/>
        <v/>
      </c>
      <c r="I200" s="34" t="str">
        <f t="shared" si="36"/>
        <v/>
      </c>
      <c r="J200" s="34" t="str">
        <f t="shared" si="37"/>
        <v/>
      </c>
      <c r="K200" s="34" t="str">
        <f t="shared" si="38"/>
        <v/>
      </c>
      <c r="L200" s="26" t="str">
        <f t="shared" si="39"/>
        <v/>
      </c>
      <c r="M200" s="32"/>
      <c r="N200" s="190"/>
      <c r="O200" s="190"/>
      <c r="P200" s="190"/>
      <c r="Q200" s="190"/>
      <c r="R200" s="23"/>
    </row>
    <row r="201" spans="1:18">
      <c r="A201" s="27">
        <f t="shared" ca="1" si="40"/>
        <v>46033</v>
      </c>
      <c r="B201" s="20"/>
      <c r="C201" s="21"/>
      <c r="D201" s="20"/>
      <c r="E201" s="21"/>
      <c r="F201" s="22"/>
      <c r="G201" s="22"/>
      <c r="H201" s="34" t="str">
        <f t="shared" si="35"/>
        <v/>
      </c>
      <c r="I201" s="34" t="str">
        <f t="shared" si="36"/>
        <v/>
      </c>
      <c r="J201" s="34" t="str">
        <f t="shared" si="37"/>
        <v/>
      </c>
      <c r="K201" s="34" t="str">
        <f t="shared" si="38"/>
        <v/>
      </c>
      <c r="L201" s="26" t="str">
        <f t="shared" si="39"/>
        <v/>
      </c>
      <c r="M201" s="32"/>
      <c r="N201" s="190"/>
      <c r="O201" s="190"/>
      <c r="P201" s="190"/>
      <c r="Q201" s="190"/>
      <c r="R201" s="23"/>
    </row>
    <row r="202" spans="1:18">
      <c r="A202" s="27">
        <f t="shared" ca="1" si="40"/>
        <v>46034</v>
      </c>
      <c r="B202" s="20"/>
      <c r="C202" s="21"/>
      <c r="D202" s="20"/>
      <c r="E202" s="21"/>
      <c r="F202" s="22"/>
      <c r="G202" s="22"/>
      <c r="H202" s="34" t="str">
        <f t="shared" si="35"/>
        <v/>
      </c>
      <c r="I202" s="34" t="str">
        <f t="shared" si="36"/>
        <v/>
      </c>
      <c r="J202" s="34" t="str">
        <f t="shared" si="37"/>
        <v/>
      </c>
      <c r="K202" s="34" t="str">
        <f t="shared" si="38"/>
        <v/>
      </c>
      <c r="L202" s="26" t="str">
        <f t="shared" si="39"/>
        <v/>
      </c>
      <c r="M202" s="32"/>
      <c r="N202" s="190"/>
      <c r="O202" s="190"/>
      <c r="P202" s="190"/>
      <c r="Q202" s="190"/>
      <c r="R202" s="23"/>
    </row>
    <row r="203" spans="1:18">
      <c r="A203" s="27">
        <f t="shared" ca="1" si="40"/>
        <v>46035</v>
      </c>
      <c r="B203" s="20"/>
      <c r="C203" s="21"/>
      <c r="D203" s="20"/>
      <c r="E203" s="21"/>
      <c r="F203" s="22"/>
      <c r="G203" s="22"/>
      <c r="H203" s="34" t="str">
        <f t="shared" si="35"/>
        <v/>
      </c>
      <c r="I203" s="34" t="str">
        <f t="shared" si="36"/>
        <v/>
      </c>
      <c r="J203" s="34" t="str">
        <f t="shared" si="37"/>
        <v/>
      </c>
      <c r="K203" s="34" t="str">
        <f t="shared" si="38"/>
        <v/>
      </c>
      <c r="L203" s="26" t="str">
        <f t="shared" si="39"/>
        <v/>
      </c>
      <c r="M203" s="32"/>
      <c r="N203" s="190"/>
      <c r="O203" s="190"/>
      <c r="P203" s="190"/>
      <c r="Q203" s="190"/>
      <c r="R203" s="23"/>
    </row>
    <row r="204" spans="1:18">
      <c r="A204" s="27">
        <f t="shared" ca="1" si="40"/>
        <v>46036</v>
      </c>
      <c r="B204" s="20"/>
      <c r="C204" s="21"/>
      <c r="D204" s="20"/>
      <c r="E204" s="21"/>
      <c r="F204" s="22"/>
      <c r="G204" s="22"/>
      <c r="H204" s="34" t="str">
        <f t="shared" si="35"/>
        <v/>
      </c>
      <c r="I204" s="34" t="str">
        <f t="shared" si="36"/>
        <v/>
      </c>
      <c r="J204" s="34" t="str">
        <f t="shared" si="37"/>
        <v/>
      </c>
      <c r="K204" s="34" t="str">
        <f t="shared" si="38"/>
        <v/>
      </c>
      <c r="L204" s="26" t="str">
        <f t="shared" si="39"/>
        <v/>
      </c>
      <c r="M204" s="32"/>
      <c r="N204" s="190"/>
      <c r="O204" s="190"/>
      <c r="P204" s="190"/>
      <c r="Q204" s="190"/>
      <c r="R204" s="23"/>
    </row>
    <row r="205" spans="1:18">
      <c r="A205" s="27">
        <f t="shared" ca="1" si="40"/>
        <v>46037</v>
      </c>
      <c r="B205" s="20"/>
      <c r="C205" s="21"/>
      <c r="D205" s="20"/>
      <c r="E205" s="21"/>
      <c r="F205" s="22"/>
      <c r="G205" s="22"/>
      <c r="H205" s="34" t="str">
        <f t="shared" si="35"/>
        <v/>
      </c>
      <c r="I205" s="34" t="str">
        <f t="shared" si="36"/>
        <v/>
      </c>
      <c r="J205" s="34" t="str">
        <f t="shared" si="37"/>
        <v/>
      </c>
      <c r="K205" s="34" t="str">
        <f t="shared" si="38"/>
        <v/>
      </c>
      <c r="L205" s="26" t="str">
        <f t="shared" si="39"/>
        <v/>
      </c>
      <c r="M205" s="32"/>
      <c r="N205" s="190"/>
      <c r="O205" s="190"/>
      <c r="P205" s="190"/>
      <c r="Q205" s="190"/>
      <c r="R205" s="23"/>
    </row>
    <row r="206" spans="1:18">
      <c r="A206" s="27">
        <f t="shared" ca="1" si="40"/>
        <v>46038</v>
      </c>
      <c r="B206" s="20"/>
      <c r="C206" s="21"/>
      <c r="D206" s="20"/>
      <c r="E206" s="21"/>
      <c r="F206" s="22"/>
      <c r="G206" s="22"/>
      <c r="H206" s="34" t="str">
        <f t="shared" si="35"/>
        <v/>
      </c>
      <c r="I206" s="34" t="str">
        <f t="shared" si="36"/>
        <v/>
      </c>
      <c r="J206" s="34" t="str">
        <f t="shared" si="37"/>
        <v/>
      </c>
      <c r="K206" s="34" t="str">
        <f t="shared" si="38"/>
        <v/>
      </c>
      <c r="L206" s="26" t="str">
        <f t="shared" si="39"/>
        <v/>
      </c>
      <c r="M206" s="32"/>
      <c r="N206" s="190"/>
      <c r="O206" s="190"/>
      <c r="P206" s="190"/>
      <c r="Q206" s="190"/>
      <c r="R206" s="23"/>
    </row>
    <row r="207" spans="1:18">
      <c r="A207" s="27">
        <f t="shared" ca="1" si="40"/>
        <v>46039</v>
      </c>
      <c r="B207" s="20"/>
      <c r="C207" s="21"/>
      <c r="D207" s="20"/>
      <c r="E207" s="21"/>
      <c r="F207" s="22"/>
      <c r="G207" s="22"/>
      <c r="H207" s="34" t="str">
        <f t="shared" si="35"/>
        <v/>
      </c>
      <c r="I207" s="34" t="str">
        <f t="shared" si="36"/>
        <v/>
      </c>
      <c r="J207" s="34" t="str">
        <f t="shared" si="37"/>
        <v/>
      </c>
      <c r="K207" s="34" t="str">
        <f t="shared" si="38"/>
        <v/>
      </c>
      <c r="L207" s="26" t="str">
        <f t="shared" si="39"/>
        <v/>
      </c>
      <c r="M207" s="32"/>
      <c r="N207" s="190"/>
      <c r="O207" s="190"/>
      <c r="P207" s="190"/>
      <c r="Q207" s="190"/>
      <c r="R207" s="23"/>
    </row>
    <row r="208" spans="1:18">
      <c r="A208" s="27">
        <f t="shared" ca="1" si="40"/>
        <v>46040</v>
      </c>
      <c r="B208" s="20"/>
      <c r="C208" s="21"/>
      <c r="D208" s="20"/>
      <c r="E208" s="21"/>
      <c r="F208" s="22"/>
      <c r="G208" s="22"/>
      <c r="H208" s="34" t="str">
        <f t="shared" si="35"/>
        <v/>
      </c>
      <c r="I208" s="34" t="str">
        <f t="shared" si="36"/>
        <v/>
      </c>
      <c r="J208" s="34" t="str">
        <f t="shared" si="37"/>
        <v/>
      </c>
      <c r="K208" s="34" t="str">
        <f t="shared" si="38"/>
        <v/>
      </c>
      <c r="L208" s="26" t="str">
        <f t="shared" si="39"/>
        <v/>
      </c>
      <c r="M208" s="32"/>
      <c r="N208" s="190"/>
      <c r="O208" s="190"/>
      <c r="P208" s="190"/>
      <c r="Q208" s="190"/>
      <c r="R208" s="23"/>
    </row>
    <row r="209" spans="1:18">
      <c r="A209" s="27">
        <f t="shared" ca="1" si="40"/>
        <v>46041</v>
      </c>
      <c r="B209" s="20"/>
      <c r="C209" s="21"/>
      <c r="D209" s="20"/>
      <c r="E209" s="21"/>
      <c r="F209" s="22"/>
      <c r="G209" s="22"/>
      <c r="H209" s="34" t="str">
        <f t="shared" si="35"/>
        <v/>
      </c>
      <c r="I209" s="34" t="str">
        <f t="shared" si="36"/>
        <v/>
      </c>
      <c r="J209" s="34" t="str">
        <f t="shared" si="37"/>
        <v/>
      </c>
      <c r="K209" s="34" t="str">
        <f t="shared" si="38"/>
        <v/>
      </c>
      <c r="L209" s="26" t="str">
        <f t="shared" si="39"/>
        <v/>
      </c>
      <c r="M209" s="32"/>
      <c r="N209" s="190"/>
      <c r="O209" s="190"/>
      <c r="P209" s="190"/>
      <c r="Q209" s="190"/>
      <c r="R209" s="23"/>
    </row>
    <row r="210" spans="1:18">
      <c r="A210" s="27">
        <f t="shared" ca="1" si="40"/>
        <v>46042</v>
      </c>
      <c r="B210" s="20"/>
      <c r="C210" s="21"/>
      <c r="D210" s="20"/>
      <c r="E210" s="21"/>
      <c r="F210" s="22"/>
      <c r="G210" s="22"/>
      <c r="H210" s="34" t="str">
        <f t="shared" si="35"/>
        <v/>
      </c>
      <c r="I210" s="34" t="str">
        <f t="shared" si="36"/>
        <v/>
      </c>
      <c r="J210" s="34" t="str">
        <f t="shared" si="37"/>
        <v/>
      </c>
      <c r="K210" s="34" t="str">
        <f t="shared" si="38"/>
        <v/>
      </c>
      <c r="L210" s="26" t="str">
        <f t="shared" si="39"/>
        <v/>
      </c>
      <c r="M210" s="32"/>
      <c r="N210" s="190"/>
      <c r="O210" s="190"/>
      <c r="P210" s="190"/>
      <c r="Q210" s="190"/>
      <c r="R210" s="23"/>
    </row>
    <row r="211" spans="1:18">
      <c r="A211" s="27">
        <f t="shared" ca="1" si="40"/>
        <v>46043</v>
      </c>
      <c r="B211" s="20"/>
      <c r="C211" s="21"/>
      <c r="D211" s="20"/>
      <c r="E211" s="21"/>
      <c r="F211" s="22"/>
      <c r="G211" s="22"/>
      <c r="H211" s="34" t="str">
        <f t="shared" si="35"/>
        <v/>
      </c>
      <c r="I211" s="34" t="str">
        <f t="shared" si="36"/>
        <v/>
      </c>
      <c r="J211" s="34" t="str">
        <f t="shared" si="37"/>
        <v/>
      </c>
      <c r="K211" s="34" t="str">
        <f t="shared" si="38"/>
        <v/>
      </c>
      <c r="L211" s="26" t="str">
        <f t="shared" si="39"/>
        <v/>
      </c>
      <c r="M211" s="32"/>
      <c r="N211" s="190"/>
      <c r="O211" s="190"/>
      <c r="P211" s="190"/>
      <c r="Q211" s="190"/>
      <c r="R211" s="23"/>
    </row>
    <row r="212" spans="1:18">
      <c r="A212" s="27">
        <f t="shared" ca="1" si="40"/>
        <v>46044</v>
      </c>
      <c r="B212" s="20"/>
      <c r="C212" s="21"/>
      <c r="D212" s="20"/>
      <c r="E212" s="21"/>
      <c r="F212" s="22"/>
      <c r="G212" s="22"/>
      <c r="H212" s="34" t="str">
        <f t="shared" si="35"/>
        <v/>
      </c>
      <c r="I212" s="34" t="str">
        <f t="shared" si="36"/>
        <v/>
      </c>
      <c r="J212" s="34" t="str">
        <f t="shared" si="37"/>
        <v/>
      </c>
      <c r="K212" s="34" t="str">
        <f t="shared" si="38"/>
        <v/>
      </c>
      <c r="L212" s="26" t="str">
        <f t="shared" si="39"/>
        <v/>
      </c>
      <c r="M212" s="32"/>
      <c r="N212" s="190"/>
      <c r="O212" s="190"/>
      <c r="P212" s="190"/>
      <c r="Q212" s="190"/>
      <c r="R212" s="23"/>
    </row>
    <row r="213" spans="1:18">
      <c r="A213" s="27">
        <f t="shared" ca="1" si="40"/>
        <v>46045</v>
      </c>
      <c r="B213" s="20"/>
      <c r="C213" s="21"/>
      <c r="D213" s="20"/>
      <c r="E213" s="21"/>
      <c r="F213" s="22"/>
      <c r="G213" s="22"/>
      <c r="H213" s="34" t="str">
        <f t="shared" si="35"/>
        <v/>
      </c>
      <c r="I213" s="34" t="str">
        <f t="shared" si="36"/>
        <v/>
      </c>
      <c r="J213" s="34" t="str">
        <f t="shared" si="37"/>
        <v/>
      </c>
      <c r="K213" s="34" t="str">
        <f t="shared" si="38"/>
        <v/>
      </c>
      <c r="L213" s="26" t="str">
        <f t="shared" si="39"/>
        <v/>
      </c>
      <c r="M213" s="32"/>
      <c r="N213" s="190"/>
      <c r="O213" s="190"/>
      <c r="P213" s="190"/>
      <c r="Q213" s="190"/>
      <c r="R213" s="23"/>
    </row>
    <row r="214" spans="1:18">
      <c r="A214" s="27">
        <f t="shared" ca="1" si="40"/>
        <v>46046</v>
      </c>
      <c r="B214" s="20"/>
      <c r="C214" s="21"/>
      <c r="D214" s="20"/>
      <c r="E214" s="21"/>
      <c r="F214" s="22"/>
      <c r="G214" s="22"/>
      <c r="H214" s="34" t="str">
        <f t="shared" si="35"/>
        <v/>
      </c>
      <c r="I214" s="34" t="str">
        <f t="shared" si="36"/>
        <v/>
      </c>
      <c r="J214" s="34" t="str">
        <f t="shared" si="37"/>
        <v/>
      </c>
      <c r="K214" s="34" t="str">
        <f t="shared" si="38"/>
        <v/>
      </c>
      <c r="L214" s="26" t="str">
        <f t="shared" si="39"/>
        <v/>
      </c>
      <c r="M214" s="32"/>
      <c r="N214" s="190"/>
      <c r="O214" s="190"/>
      <c r="P214" s="190"/>
      <c r="Q214" s="190"/>
      <c r="R214" s="23"/>
    </row>
    <row r="215" spans="1:18">
      <c r="A215" s="27">
        <f t="shared" ca="1" si="40"/>
        <v>46047</v>
      </c>
      <c r="B215" s="20"/>
      <c r="C215" s="21"/>
      <c r="D215" s="20"/>
      <c r="E215" s="21"/>
      <c r="F215" s="22"/>
      <c r="G215" s="22"/>
      <c r="H215" s="34" t="str">
        <f t="shared" si="35"/>
        <v/>
      </c>
      <c r="I215" s="34" t="str">
        <f t="shared" si="36"/>
        <v/>
      </c>
      <c r="J215" s="34" t="str">
        <f t="shared" si="37"/>
        <v/>
      </c>
      <c r="K215" s="34" t="str">
        <f t="shared" si="38"/>
        <v/>
      </c>
      <c r="L215" s="26" t="str">
        <f t="shared" si="39"/>
        <v/>
      </c>
      <c r="M215" s="32"/>
      <c r="N215" s="190"/>
      <c r="O215" s="190"/>
      <c r="P215" s="190"/>
      <c r="Q215" s="190"/>
      <c r="R215" s="23"/>
    </row>
    <row r="216" spans="1:18">
      <c r="A216" s="27">
        <f t="shared" ca="1" si="40"/>
        <v>46048</v>
      </c>
      <c r="B216" s="20"/>
      <c r="C216" s="21"/>
      <c r="D216" s="20"/>
      <c r="E216" s="21"/>
      <c r="F216" s="22"/>
      <c r="G216" s="22"/>
      <c r="H216" s="34" t="str">
        <f t="shared" si="35"/>
        <v/>
      </c>
      <c r="I216" s="34" t="str">
        <f t="shared" si="36"/>
        <v/>
      </c>
      <c r="J216" s="34" t="str">
        <f t="shared" si="37"/>
        <v/>
      </c>
      <c r="K216" s="34" t="str">
        <f t="shared" si="38"/>
        <v/>
      </c>
      <c r="L216" s="26" t="str">
        <f t="shared" si="39"/>
        <v/>
      </c>
      <c r="M216" s="32"/>
      <c r="N216" s="190"/>
      <c r="O216" s="190"/>
      <c r="P216" s="190"/>
      <c r="Q216" s="190"/>
      <c r="R216" s="23"/>
    </row>
    <row r="217" spans="1:18">
      <c r="A217" s="27">
        <f t="shared" ca="1" si="40"/>
        <v>46049</v>
      </c>
      <c r="B217" s="20"/>
      <c r="C217" s="21"/>
      <c r="D217" s="20"/>
      <c r="E217" s="21"/>
      <c r="F217" s="22"/>
      <c r="G217" s="22"/>
      <c r="H217" s="34" t="str">
        <f t="shared" si="35"/>
        <v/>
      </c>
      <c r="I217" s="34" t="str">
        <f t="shared" si="36"/>
        <v/>
      </c>
      <c r="J217" s="34" t="str">
        <f t="shared" si="37"/>
        <v/>
      </c>
      <c r="K217" s="34" t="str">
        <f t="shared" si="38"/>
        <v/>
      </c>
      <c r="L217" s="26" t="str">
        <f t="shared" si="39"/>
        <v/>
      </c>
      <c r="M217" s="32"/>
      <c r="N217" s="190"/>
      <c r="O217" s="190"/>
      <c r="P217" s="190"/>
      <c r="Q217" s="190"/>
      <c r="R217" s="23"/>
    </row>
    <row r="218" spans="1:18">
      <c r="A218" s="27">
        <f t="shared" ca="1" si="40"/>
        <v>46050</v>
      </c>
      <c r="B218" s="20"/>
      <c r="C218" s="21"/>
      <c r="D218" s="20"/>
      <c r="E218" s="21"/>
      <c r="F218" s="22"/>
      <c r="G218" s="22"/>
      <c r="H218" s="34" t="str">
        <f t="shared" si="35"/>
        <v/>
      </c>
      <c r="I218" s="34" t="str">
        <f t="shared" si="36"/>
        <v/>
      </c>
      <c r="J218" s="34" t="str">
        <f t="shared" si="37"/>
        <v/>
      </c>
      <c r="K218" s="34" t="str">
        <f t="shared" si="38"/>
        <v/>
      </c>
      <c r="L218" s="26" t="str">
        <f t="shared" si="39"/>
        <v/>
      </c>
      <c r="M218" s="32"/>
      <c r="N218" s="190"/>
      <c r="O218" s="190"/>
      <c r="P218" s="190"/>
      <c r="Q218" s="190"/>
      <c r="R218" s="23"/>
    </row>
    <row r="219" spans="1:18">
      <c r="A219" s="27">
        <f t="shared" ca="1" si="40"/>
        <v>46051</v>
      </c>
      <c r="B219" s="20"/>
      <c r="C219" s="21"/>
      <c r="D219" s="20"/>
      <c r="E219" s="21"/>
      <c r="F219" s="22"/>
      <c r="G219" s="22"/>
      <c r="H219" s="34" t="str">
        <f t="shared" si="35"/>
        <v/>
      </c>
      <c r="I219" s="34" t="str">
        <f t="shared" si="36"/>
        <v/>
      </c>
      <c r="J219" s="34" t="str">
        <f t="shared" si="37"/>
        <v/>
      </c>
      <c r="K219" s="34" t="str">
        <f t="shared" si="38"/>
        <v/>
      </c>
      <c r="L219" s="26" t="str">
        <f t="shared" si="39"/>
        <v/>
      </c>
      <c r="M219" s="32"/>
      <c r="N219" s="190"/>
      <c r="O219" s="190"/>
      <c r="P219" s="190"/>
      <c r="Q219" s="190"/>
      <c r="R219" s="23"/>
    </row>
    <row r="220" spans="1:18">
      <c r="A220" s="27">
        <f t="shared" ca="1" si="40"/>
        <v>46052</v>
      </c>
      <c r="B220" s="20"/>
      <c r="C220" s="21"/>
      <c r="D220" s="20"/>
      <c r="E220" s="21"/>
      <c r="F220" s="22"/>
      <c r="G220" s="22"/>
      <c r="H220" s="34" t="str">
        <f t="shared" si="35"/>
        <v/>
      </c>
      <c r="I220" s="34" t="str">
        <f t="shared" si="36"/>
        <v/>
      </c>
      <c r="J220" s="34" t="str">
        <f t="shared" si="37"/>
        <v/>
      </c>
      <c r="K220" s="34" t="str">
        <f t="shared" si="38"/>
        <v/>
      </c>
      <c r="L220" s="26" t="str">
        <f t="shared" si="39"/>
        <v/>
      </c>
      <c r="M220" s="32"/>
      <c r="N220" s="190"/>
      <c r="O220" s="190"/>
      <c r="P220" s="190"/>
      <c r="Q220" s="190"/>
      <c r="R220" s="23"/>
    </row>
    <row r="221" spans="1:18">
      <c r="A221" s="27">
        <f t="shared" ca="1" si="40"/>
        <v>46053</v>
      </c>
      <c r="B221" s="20"/>
      <c r="C221" s="21"/>
      <c r="D221" s="20"/>
      <c r="E221" s="21"/>
      <c r="F221" s="22"/>
      <c r="G221" s="22"/>
      <c r="H221" s="34" t="str">
        <f t="shared" si="35"/>
        <v/>
      </c>
      <c r="I221" s="34" t="str">
        <f t="shared" si="36"/>
        <v/>
      </c>
      <c r="J221" s="34" t="str">
        <f t="shared" si="37"/>
        <v/>
      </c>
      <c r="K221" s="34" t="str">
        <f t="shared" si="38"/>
        <v/>
      </c>
      <c r="L221" s="26" t="str">
        <f t="shared" si="39"/>
        <v/>
      </c>
      <c r="M221" s="32"/>
      <c r="N221" s="190"/>
      <c r="O221" s="190"/>
      <c r="P221" s="190"/>
      <c r="Q221" s="190"/>
      <c r="R221" s="23"/>
    </row>
    <row r="222" spans="1:18">
      <c r="A222" s="5" t="s">
        <v>11</v>
      </c>
      <c r="B222" s="191"/>
      <c r="C222" s="192"/>
      <c r="D222" s="191"/>
      <c r="E222" s="192"/>
      <c r="F222" s="26" t="str">
        <f>IF(SUM($F191:$F221)=0,"",SUM($F191:$F221))</f>
        <v/>
      </c>
      <c r="G222" s="26" t="str">
        <f>IF(SUM($G191:$G221)=0,"",SUM($G191:$G221))</f>
        <v/>
      </c>
      <c r="H222" s="26" t="str">
        <f>IF(SUM(H191:H221)=0,"",SUM(H191:H221))</f>
        <v/>
      </c>
      <c r="I222" s="26" t="str">
        <f>IF(SUM(I191:I221)=0,"",SUM(I191:I221))</f>
        <v/>
      </c>
      <c r="J222" s="26" t="str">
        <f t="shared" ref="J222:K222" si="41">IF(SUM(J191:J221)=0,"",SUM(J191:J221))</f>
        <v/>
      </c>
      <c r="K222" s="26" t="str">
        <f t="shared" si="41"/>
        <v/>
      </c>
      <c r="L222" s="26" t="str">
        <f>IF(SUM($L191:$L221)=0,"",SUM($L191:$L221))</f>
        <v/>
      </c>
      <c r="M222" s="33"/>
      <c r="N222" s="193"/>
      <c r="O222" s="193"/>
      <c r="P222" s="193"/>
      <c r="Q222" s="193"/>
      <c r="R222" s="6"/>
    </row>
    <row r="224" spans="1:18" ht="27" customHeight="1">
      <c r="A224" s="194" t="s">
        <v>22</v>
      </c>
      <c r="B224" s="189" t="s">
        <v>103</v>
      </c>
      <c r="C224" s="189"/>
      <c r="D224" s="189"/>
      <c r="E224" s="189"/>
      <c r="F224" s="189" t="s">
        <v>23</v>
      </c>
      <c r="G224" s="189"/>
      <c r="H224" s="189" t="s">
        <v>88</v>
      </c>
      <c r="I224" s="189"/>
      <c r="J224" s="189"/>
      <c r="K224" s="189"/>
      <c r="L224" s="189" t="s">
        <v>87</v>
      </c>
      <c r="M224" s="195" t="s">
        <v>96</v>
      </c>
      <c r="N224" s="194" t="s">
        <v>25</v>
      </c>
      <c r="O224" s="194"/>
      <c r="P224" s="194"/>
      <c r="Q224" s="194"/>
      <c r="R224" s="189" t="s">
        <v>100</v>
      </c>
    </row>
    <row r="225" spans="1:22" ht="14.25" customHeight="1">
      <c r="A225" s="194"/>
      <c r="B225" s="189" t="s">
        <v>82</v>
      </c>
      <c r="C225" s="189"/>
      <c r="D225" s="189" t="s">
        <v>84</v>
      </c>
      <c r="E225" s="189"/>
      <c r="F225" s="189"/>
      <c r="G225" s="189"/>
      <c r="H225" s="189" t="s">
        <v>90</v>
      </c>
      <c r="I225" s="189"/>
      <c r="J225" s="189" t="s">
        <v>89</v>
      </c>
      <c r="K225" s="189"/>
      <c r="L225" s="189"/>
      <c r="M225" s="196"/>
      <c r="N225" s="194"/>
      <c r="O225" s="194"/>
      <c r="P225" s="194"/>
      <c r="Q225" s="194"/>
      <c r="R225" s="189"/>
    </row>
    <row r="226" spans="1:22">
      <c r="A226" s="194"/>
      <c r="B226" s="43" t="s">
        <v>26</v>
      </c>
      <c r="C226" s="43" t="s">
        <v>27</v>
      </c>
      <c r="D226" s="43" t="s">
        <v>26</v>
      </c>
      <c r="E226" s="43" t="s">
        <v>27</v>
      </c>
      <c r="F226" s="44" t="s">
        <v>85</v>
      </c>
      <c r="G226" s="44" t="s">
        <v>86</v>
      </c>
      <c r="H226" s="44" t="s">
        <v>81</v>
      </c>
      <c r="I226" s="44" t="s">
        <v>83</v>
      </c>
      <c r="J226" s="44" t="s">
        <v>81</v>
      </c>
      <c r="K226" s="44" t="s">
        <v>95</v>
      </c>
      <c r="L226" s="189"/>
      <c r="M226" s="197"/>
      <c r="N226" s="194"/>
      <c r="O226" s="194"/>
      <c r="P226" s="194"/>
      <c r="Q226" s="194"/>
      <c r="R226" s="194"/>
    </row>
    <row r="227" spans="1:22">
      <c r="A227" s="27" cm="1">
        <f t="array" aca="1" ref="A227" ca="1">DATE("2025","8"+6,IFERROR(INDIRECT(T1),"1"))</f>
        <v>46054</v>
      </c>
      <c r="B227" s="20"/>
      <c r="C227" s="21"/>
      <c r="D227" s="20"/>
      <c r="E227" s="21"/>
      <c r="F227" s="22"/>
      <c r="G227" s="22"/>
      <c r="H227" s="34" t="str">
        <f>IF(OR(B227="",LEFT(M227,1)="✓"),"",C227-B227-F227)</f>
        <v/>
      </c>
      <c r="I227" s="34" t="str">
        <f>IF(OR(D227="",LEFT(M227,1)="✓"),"",E227-D227-G227)</f>
        <v/>
      </c>
      <c r="J227" s="34" t="str">
        <f>IF(AND(B227&lt;&gt;"",M227="✓所定"),C227-B227-F227,"")</f>
        <v/>
      </c>
      <c r="K227" s="34" t="str">
        <f>IF(AND(B227&lt;&gt;"",M227="✓法定"),C227-B227-F227,"")</f>
        <v/>
      </c>
      <c r="L227" s="26" t="str">
        <f t="shared" ref="L227:L253" si="42">IF(AND($B227="",$D227=""),"",($C227-$B227-$F227)+($E227-$D227-$G227))</f>
        <v/>
      </c>
      <c r="M227" s="32"/>
      <c r="N227" s="190"/>
      <c r="O227" s="190"/>
      <c r="P227" s="190"/>
      <c r="Q227" s="190"/>
      <c r="R227" s="23"/>
      <c r="V227" s="1" t="s">
        <v>171</v>
      </c>
    </row>
    <row r="228" spans="1:22">
      <c r="A228" s="27">
        <f ca="1">A227+1</f>
        <v>46055</v>
      </c>
      <c r="B228" s="20"/>
      <c r="C228" s="21"/>
      <c r="D228" s="20"/>
      <c r="E228" s="21"/>
      <c r="F228" s="22"/>
      <c r="G228" s="22"/>
      <c r="H228" s="34" t="str">
        <f t="shared" ref="H228:H257" si="43">IF(OR(B228="",LEFT(M228,1)="✓"),"",C228-B228-F228)</f>
        <v/>
      </c>
      <c r="I228" s="34" t="str">
        <f t="shared" ref="I228:I257" si="44">IF(OR(D228="",LEFT(M228,1)="✓"),"",E228-D228-G228)</f>
        <v/>
      </c>
      <c r="J228" s="34" t="str">
        <f t="shared" ref="J228:J257" si="45">IF(AND(B228&lt;&gt;"",M228="✓所定"),C228-B228-F228,"")</f>
        <v/>
      </c>
      <c r="K228" s="34" t="str">
        <f t="shared" ref="K228:K257" si="46">IF(AND(B228&lt;&gt;"",M228="✓法定"),C228-B228-F228,"")</f>
        <v/>
      </c>
      <c r="L228" s="26" t="str">
        <f t="shared" si="42"/>
        <v/>
      </c>
      <c r="M228" s="32"/>
      <c r="N228" s="190"/>
      <c r="O228" s="190"/>
      <c r="P228" s="190"/>
      <c r="Q228" s="190"/>
      <c r="R228" s="23"/>
      <c r="V228" s="1" t="s">
        <v>172</v>
      </c>
    </row>
    <row r="229" spans="1:22">
      <c r="A229" s="27">
        <f t="shared" ref="A229:A257" ca="1" si="47">A228+1</f>
        <v>46056</v>
      </c>
      <c r="B229" s="20"/>
      <c r="C229" s="21"/>
      <c r="D229" s="20"/>
      <c r="E229" s="21"/>
      <c r="F229" s="22"/>
      <c r="G229" s="22"/>
      <c r="H229" s="34" t="str">
        <f t="shared" si="43"/>
        <v/>
      </c>
      <c r="I229" s="34" t="str">
        <f t="shared" si="44"/>
        <v/>
      </c>
      <c r="J229" s="34" t="str">
        <f t="shared" si="45"/>
        <v/>
      </c>
      <c r="K229" s="34" t="str">
        <f t="shared" si="46"/>
        <v/>
      </c>
      <c r="L229" s="26" t="str">
        <f t="shared" si="42"/>
        <v/>
      </c>
      <c r="M229" s="32"/>
      <c r="N229" s="190"/>
      <c r="O229" s="190"/>
      <c r="P229" s="190"/>
      <c r="Q229" s="190"/>
      <c r="R229" s="23"/>
    </row>
    <row r="230" spans="1:22">
      <c r="A230" s="27">
        <f t="shared" ca="1" si="47"/>
        <v>46057</v>
      </c>
      <c r="B230" s="20"/>
      <c r="C230" s="21"/>
      <c r="D230" s="20"/>
      <c r="E230" s="21"/>
      <c r="F230" s="22"/>
      <c r="G230" s="22"/>
      <c r="H230" s="34" t="str">
        <f t="shared" si="43"/>
        <v/>
      </c>
      <c r="I230" s="34" t="str">
        <f t="shared" si="44"/>
        <v/>
      </c>
      <c r="J230" s="34" t="str">
        <f t="shared" si="45"/>
        <v/>
      </c>
      <c r="K230" s="34" t="str">
        <f t="shared" si="46"/>
        <v/>
      </c>
      <c r="L230" s="26" t="str">
        <f t="shared" si="42"/>
        <v/>
      </c>
      <c r="M230" s="32"/>
      <c r="N230" s="190"/>
      <c r="O230" s="190"/>
      <c r="P230" s="190"/>
      <c r="Q230" s="190"/>
      <c r="R230" s="23"/>
    </row>
    <row r="231" spans="1:22">
      <c r="A231" s="27">
        <f t="shared" ca="1" si="47"/>
        <v>46058</v>
      </c>
      <c r="B231" s="20"/>
      <c r="C231" s="21"/>
      <c r="D231" s="20"/>
      <c r="E231" s="21"/>
      <c r="F231" s="22"/>
      <c r="G231" s="22"/>
      <c r="H231" s="34" t="str">
        <f t="shared" si="43"/>
        <v/>
      </c>
      <c r="I231" s="34" t="str">
        <f t="shared" si="44"/>
        <v/>
      </c>
      <c r="J231" s="34" t="str">
        <f t="shared" si="45"/>
        <v/>
      </c>
      <c r="K231" s="34" t="str">
        <f t="shared" si="46"/>
        <v/>
      </c>
      <c r="L231" s="26" t="str">
        <f t="shared" si="42"/>
        <v/>
      </c>
      <c r="M231" s="32"/>
      <c r="N231" s="190"/>
      <c r="O231" s="190"/>
      <c r="P231" s="190"/>
      <c r="Q231" s="190"/>
      <c r="R231" s="23"/>
    </row>
    <row r="232" spans="1:22">
      <c r="A232" s="27">
        <f t="shared" ca="1" si="47"/>
        <v>46059</v>
      </c>
      <c r="B232" s="20"/>
      <c r="C232" s="21"/>
      <c r="D232" s="20"/>
      <c r="E232" s="21"/>
      <c r="F232" s="22"/>
      <c r="G232" s="22"/>
      <c r="H232" s="34" t="str">
        <f t="shared" si="43"/>
        <v/>
      </c>
      <c r="I232" s="34" t="str">
        <f t="shared" si="44"/>
        <v/>
      </c>
      <c r="J232" s="34" t="str">
        <f t="shared" si="45"/>
        <v/>
      </c>
      <c r="K232" s="34" t="str">
        <f t="shared" si="46"/>
        <v/>
      </c>
      <c r="L232" s="26" t="str">
        <f t="shared" si="42"/>
        <v/>
      </c>
      <c r="M232" s="32"/>
      <c r="N232" s="190"/>
      <c r="O232" s="190"/>
      <c r="P232" s="190"/>
      <c r="Q232" s="190"/>
      <c r="R232" s="23"/>
    </row>
    <row r="233" spans="1:22">
      <c r="A233" s="27">
        <f t="shared" ca="1" si="47"/>
        <v>46060</v>
      </c>
      <c r="B233" s="20"/>
      <c r="C233" s="21"/>
      <c r="D233" s="20"/>
      <c r="E233" s="21"/>
      <c r="F233" s="22"/>
      <c r="G233" s="22"/>
      <c r="H233" s="34" t="str">
        <f t="shared" si="43"/>
        <v/>
      </c>
      <c r="I233" s="34" t="str">
        <f t="shared" si="44"/>
        <v/>
      </c>
      <c r="J233" s="34" t="str">
        <f t="shared" si="45"/>
        <v/>
      </c>
      <c r="K233" s="34" t="str">
        <f t="shared" si="46"/>
        <v/>
      </c>
      <c r="L233" s="26" t="str">
        <f t="shared" si="42"/>
        <v/>
      </c>
      <c r="M233" s="32"/>
      <c r="N233" s="190"/>
      <c r="O233" s="190"/>
      <c r="P233" s="190"/>
      <c r="Q233" s="190"/>
      <c r="R233" s="23"/>
    </row>
    <row r="234" spans="1:22">
      <c r="A234" s="27">
        <f t="shared" ca="1" si="47"/>
        <v>46061</v>
      </c>
      <c r="B234" s="20"/>
      <c r="C234" s="21"/>
      <c r="D234" s="20"/>
      <c r="E234" s="21"/>
      <c r="F234" s="22"/>
      <c r="G234" s="22"/>
      <c r="H234" s="34" t="str">
        <f t="shared" si="43"/>
        <v/>
      </c>
      <c r="I234" s="34" t="str">
        <f t="shared" si="44"/>
        <v/>
      </c>
      <c r="J234" s="34" t="str">
        <f t="shared" si="45"/>
        <v/>
      </c>
      <c r="K234" s="34" t="str">
        <f t="shared" si="46"/>
        <v/>
      </c>
      <c r="L234" s="26" t="str">
        <f t="shared" si="42"/>
        <v/>
      </c>
      <c r="M234" s="32"/>
      <c r="N234" s="190"/>
      <c r="O234" s="190"/>
      <c r="P234" s="190"/>
      <c r="Q234" s="190"/>
      <c r="R234" s="23"/>
    </row>
    <row r="235" spans="1:22">
      <c r="A235" s="27">
        <f t="shared" ca="1" si="47"/>
        <v>46062</v>
      </c>
      <c r="B235" s="20"/>
      <c r="C235" s="21"/>
      <c r="D235" s="20"/>
      <c r="E235" s="21"/>
      <c r="F235" s="22"/>
      <c r="G235" s="22"/>
      <c r="H235" s="34" t="str">
        <f t="shared" si="43"/>
        <v/>
      </c>
      <c r="I235" s="34" t="str">
        <f t="shared" si="44"/>
        <v/>
      </c>
      <c r="J235" s="34" t="str">
        <f t="shared" si="45"/>
        <v/>
      </c>
      <c r="K235" s="34" t="str">
        <f t="shared" si="46"/>
        <v/>
      </c>
      <c r="L235" s="26" t="str">
        <f t="shared" si="42"/>
        <v/>
      </c>
      <c r="M235" s="32"/>
      <c r="N235" s="190"/>
      <c r="O235" s="190"/>
      <c r="P235" s="190"/>
      <c r="Q235" s="190"/>
      <c r="R235" s="23"/>
    </row>
    <row r="236" spans="1:22">
      <c r="A236" s="27">
        <f t="shared" ca="1" si="47"/>
        <v>46063</v>
      </c>
      <c r="B236" s="20"/>
      <c r="C236" s="21"/>
      <c r="D236" s="20"/>
      <c r="E236" s="21"/>
      <c r="F236" s="22"/>
      <c r="G236" s="22"/>
      <c r="H236" s="34" t="str">
        <f t="shared" si="43"/>
        <v/>
      </c>
      <c r="I236" s="34" t="str">
        <f t="shared" si="44"/>
        <v/>
      </c>
      <c r="J236" s="34" t="str">
        <f t="shared" si="45"/>
        <v/>
      </c>
      <c r="K236" s="34" t="str">
        <f t="shared" si="46"/>
        <v/>
      </c>
      <c r="L236" s="26" t="str">
        <f t="shared" si="42"/>
        <v/>
      </c>
      <c r="M236" s="32"/>
      <c r="N236" s="190"/>
      <c r="O236" s="190"/>
      <c r="P236" s="190"/>
      <c r="Q236" s="190"/>
      <c r="R236" s="23"/>
    </row>
    <row r="237" spans="1:22">
      <c r="A237" s="27">
        <f t="shared" ca="1" si="47"/>
        <v>46064</v>
      </c>
      <c r="B237" s="20"/>
      <c r="C237" s="21"/>
      <c r="D237" s="20"/>
      <c r="E237" s="21"/>
      <c r="F237" s="22"/>
      <c r="G237" s="22"/>
      <c r="H237" s="34" t="str">
        <f t="shared" si="43"/>
        <v/>
      </c>
      <c r="I237" s="34" t="str">
        <f t="shared" si="44"/>
        <v/>
      </c>
      <c r="J237" s="34" t="str">
        <f t="shared" si="45"/>
        <v/>
      </c>
      <c r="K237" s="34" t="str">
        <f t="shared" si="46"/>
        <v/>
      </c>
      <c r="L237" s="26" t="str">
        <f t="shared" si="42"/>
        <v/>
      </c>
      <c r="M237" s="32"/>
      <c r="N237" s="190"/>
      <c r="O237" s="190"/>
      <c r="P237" s="190"/>
      <c r="Q237" s="190"/>
      <c r="R237" s="23"/>
    </row>
    <row r="238" spans="1:22">
      <c r="A238" s="27">
        <f t="shared" ca="1" si="47"/>
        <v>46065</v>
      </c>
      <c r="B238" s="20"/>
      <c r="C238" s="21"/>
      <c r="D238" s="20"/>
      <c r="E238" s="21"/>
      <c r="F238" s="22"/>
      <c r="G238" s="22"/>
      <c r="H238" s="34" t="str">
        <f t="shared" si="43"/>
        <v/>
      </c>
      <c r="I238" s="34" t="str">
        <f t="shared" si="44"/>
        <v/>
      </c>
      <c r="J238" s="34" t="str">
        <f t="shared" si="45"/>
        <v/>
      </c>
      <c r="K238" s="34" t="str">
        <f t="shared" si="46"/>
        <v/>
      </c>
      <c r="L238" s="26" t="str">
        <f t="shared" si="42"/>
        <v/>
      </c>
      <c r="M238" s="32"/>
      <c r="N238" s="190"/>
      <c r="O238" s="190"/>
      <c r="P238" s="190"/>
      <c r="Q238" s="190"/>
      <c r="R238" s="23"/>
    </row>
    <row r="239" spans="1:22">
      <c r="A239" s="27">
        <f t="shared" ca="1" si="47"/>
        <v>46066</v>
      </c>
      <c r="B239" s="20"/>
      <c r="C239" s="21"/>
      <c r="D239" s="20"/>
      <c r="E239" s="21"/>
      <c r="F239" s="22"/>
      <c r="G239" s="22"/>
      <c r="H239" s="34" t="str">
        <f t="shared" si="43"/>
        <v/>
      </c>
      <c r="I239" s="34" t="str">
        <f t="shared" si="44"/>
        <v/>
      </c>
      <c r="J239" s="34" t="str">
        <f t="shared" si="45"/>
        <v/>
      </c>
      <c r="K239" s="34" t="str">
        <f t="shared" si="46"/>
        <v/>
      </c>
      <c r="L239" s="26" t="str">
        <f t="shared" si="42"/>
        <v/>
      </c>
      <c r="M239" s="32"/>
      <c r="N239" s="190"/>
      <c r="O239" s="190"/>
      <c r="P239" s="190"/>
      <c r="Q239" s="190"/>
      <c r="R239" s="23"/>
    </row>
    <row r="240" spans="1:22">
      <c r="A240" s="27">
        <f t="shared" ca="1" si="47"/>
        <v>46067</v>
      </c>
      <c r="B240" s="20"/>
      <c r="C240" s="21"/>
      <c r="D240" s="20"/>
      <c r="E240" s="21"/>
      <c r="F240" s="22"/>
      <c r="G240" s="22"/>
      <c r="H240" s="34" t="str">
        <f t="shared" si="43"/>
        <v/>
      </c>
      <c r="I240" s="34" t="str">
        <f t="shared" si="44"/>
        <v/>
      </c>
      <c r="J240" s="34" t="str">
        <f t="shared" si="45"/>
        <v/>
      </c>
      <c r="K240" s="34" t="str">
        <f t="shared" si="46"/>
        <v/>
      </c>
      <c r="L240" s="26" t="str">
        <f t="shared" si="42"/>
        <v/>
      </c>
      <c r="M240" s="32"/>
      <c r="N240" s="190"/>
      <c r="O240" s="190"/>
      <c r="P240" s="190"/>
      <c r="Q240" s="190"/>
      <c r="R240" s="23"/>
    </row>
    <row r="241" spans="1:18">
      <c r="A241" s="27">
        <f t="shared" ca="1" si="47"/>
        <v>46068</v>
      </c>
      <c r="B241" s="20"/>
      <c r="C241" s="21"/>
      <c r="D241" s="20"/>
      <c r="E241" s="21"/>
      <c r="F241" s="22"/>
      <c r="G241" s="22"/>
      <c r="H241" s="34" t="str">
        <f t="shared" si="43"/>
        <v/>
      </c>
      <c r="I241" s="34" t="str">
        <f t="shared" si="44"/>
        <v/>
      </c>
      <c r="J241" s="34" t="str">
        <f t="shared" si="45"/>
        <v/>
      </c>
      <c r="K241" s="34" t="str">
        <f t="shared" si="46"/>
        <v/>
      </c>
      <c r="L241" s="26" t="str">
        <f t="shared" si="42"/>
        <v/>
      </c>
      <c r="M241" s="32"/>
      <c r="N241" s="190"/>
      <c r="O241" s="190"/>
      <c r="P241" s="190"/>
      <c r="Q241" s="190"/>
      <c r="R241" s="23"/>
    </row>
    <row r="242" spans="1:18">
      <c r="A242" s="27">
        <f t="shared" ca="1" si="47"/>
        <v>46069</v>
      </c>
      <c r="B242" s="20"/>
      <c r="C242" s="21"/>
      <c r="D242" s="20"/>
      <c r="E242" s="21"/>
      <c r="F242" s="22"/>
      <c r="G242" s="22"/>
      <c r="H242" s="34" t="str">
        <f t="shared" si="43"/>
        <v/>
      </c>
      <c r="I242" s="34" t="str">
        <f t="shared" si="44"/>
        <v/>
      </c>
      <c r="J242" s="34" t="str">
        <f t="shared" si="45"/>
        <v/>
      </c>
      <c r="K242" s="34" t="str">
        <f t="shared" si="46"/>
        <v/>
      </c>
      <c r="L242" s="26" t="str">
        <f t="shared" si="42"/>
        <v/>
      </c>
      <c r="M242" s="32"/>
      <c r="N242" s="190"/>
      <c r="O242" s="190"/>
      <c r="P242" s="190"/>
      <c r="Q242" s="190"/>
      <c r="R242" s="23"/>
    </row>
    <row r="243" spans="1:18">
      <c r="A243" s="27">
        <f t="shared" ca="1" si="47"/>
        <v>46070</v>
      </c>
      <c r="B243" s="20"/>
      <c r="C243" s="21"/>
      <c r="D243" s="20"/>
      <c r="E243" s="21"/>
      <c r="F243" s="22"/>
      <c r="G243" s="22"/>
      <c r="H243" s="34" t="str">
        <f t="shared" si="43"/>
        <v/>
      </c>
      <c r="I243" s="34" t="str">
        <f t="shared" si="44"/>
        <v/>
      </c>
      <c r="J243" s="34" t="str">
        <f t="shared" si="45"/>
        <v/>
      </c>
      <c r="K243" s="34" t="str">
        <f t="shared" si="46"/>
        <v/>
      </c>
      <c r="L243" s="26" t="str">
        <f t="shared" si="42"/>
        <v/>
      </c>
      <c r="M243" s="32"/>
      <c r="N243" s="190"/>
      <c r="O243" s="190"/>
      <c r="P243" s="190"/>
      <c r="Q243" s="190"/>
      <c r="R243" s="23"/>
    </row>
    <row r="244" spans="1:18">
      <c r="A244" s="27">
        <f t="shared" ca="1" si="47"/>
        <v>46071</v>
      </c>
      <c r="B244" s="20"/>
      <c r="C244" s="21"/>
      <c r="D244" s="20"/>
      <c r="E244" s="21"/>
      <c r="F244" s="22"/>
      <c r="G244" s="22"/>
      <c r="H244" s="34" t="str">
        <f t="shared" si="43"/>
        <v/>
      </c>
      <c r="I244" s="34" t="str">
        <f t="shared" si="44"/>
        <v/>
      </c>
      <c r="J244" s="34" t="str">
        <f t="shared" si="45"/>
        <v/>
      </c>
      <c r="K244" s="34" t="str">
        <f t="shared" si="46"/>
        <v/>
      </c>
      <c r="L244" s="26" t="str">
        <f t="shared" si="42"/>
        <v/>
      </c>
      <c r="M244" s="32"/>
      <c r="N244" s="190"/>
      <c r="O244" s="190"/>
      <c r="P244" s="190"/>
      <c r="Q244" s="190"/>
      <c r="R244" s="23"/>
    </row>
    <row r="245" spans="1:18">
      <c r="A245" s="27">
        <f t="shared" ca="1" si="47"/>
        <v>46072</v>
      </c>
      <c r="B245" s="20"/>
      <c r="C245" s="21"/>
      <c r="D245" s="20"/>
      <c r="E245" s="21"/>
      <c r="F245" s="22"/>
      <c r="G245" s="22"/>
      <c r="H245" s="34" t="str">
        <f t="shared" si="43"/>
        <v/>
      </c>
      <c r="I245" s="34" t="str">
        <f t="shared" si="44"/>
        <v/>
      </c>
      <c r="J245" s="34" t="str">
        <f t="shared" si="45"/>
        <v/>
      </c>
      <c r="K245" s="34" t="str">
        <f t="shared" si="46"/>
        <v/>
      </c>
      <c r="L245" s="26" t="str">
        <f t="shared" si="42"/>
        <v/>
      </c>
      <c r="M245" s="32"/>
      <c r="N245" s="190"/>
      <c r="O245" s="190"/>
      <c r="P245" s="190"/>
      <c r="Q245" s="190"/>
      <c r="R245" s="23"/>
    </row>
    <row r="246" spans="1:18">
      <c r="A246" s="27">
        <f t="shared" ca="1" si="47"/>
        <v>46073</v>
      </c>
      <c r="B246" s="20"/>
      <c r="C246" s="21"/>
      <c r="D246" s="20"/>
      <c r="E246" s="21"/>
      <c r="F246" s="22"/>
      <c r="G246" s="22"/>
      <c r="H246" s="34" t="str">
        <f t="shared" si="43"/>
        <v/>
      </c>
      <c r="I246" s="34" t="str">
        <f t="shared" si="44"/>
        <v/>
      </c>
      <c r="J246" s="34" t="str">
        <f t="shared" si="45"/>
        <v/>
      </c>
      <c r="K246" s="34" t="str">
        <f t="shared" si="46"/>
        <v/>
      </c>
      <c r="L246" s="26" t="str">
        <f t="shared" si="42"/>
        <v/>
      </c>
      <c r="M246" s="32"/>
      <c r="N246" s="190"/>
      <c r="O246" s="190"/>
      <c r="P246" s="190"/>
      <c r="Q246" s="190"/>
      <c r="R246" s="23"/>
    </row>
    <row r="247" spans="1:18">
      <c r="A247" s="27">
        <f t="shared" ca="1" si="47"/>
        <v>46074</v>
      </c>
      <c r="B247" s="20"/>
      <c r="C247" s="21"/>
      <c r="D247" s="20"/>
      <c r="E247" s="21"/>
      <c r="F247" s="22"/>
      <c r="G247" s="22"/>
      <c r="H247" s="34" t="str">
        <f t="shared" si="43"/>
        <v/>
      </c>
      <c r="I247" s="34" t="str">
        <f t="shared" si="44"/>
        <v/>
      </c>
      <c r="J247" s="34" t="str">
        <f t="shared" si="45"/>
        <v/>
      </c>
      <c r="K247" s="34" t="str">
        <f t="shared" si="46"/>
        <v/>
      </c>
      <c r="L247" s="26" t="str">
        <f t="shared" si="42"/>
        <v/>
      </c>
      <c r="M247" s="32"/>
      <c r="N247" s="190"/>
      <c r="O247" s="190"/>
      <c r="P247" s="190"/>
      <c r="Q247" s="190"/>
      <c r="R247" s="23"/>
    </row>
    <row r="248" spans="1:18">
      <c r="A248" s="27">
        <f t="shared" ca="1" si="47"/>
        <v>46075</v>
      </c>
      <c r="B248" s="20"/>
      <c r="C248" s="21"/>
      <c r="D248" s="20"/>
      <c r="E248" s="21"/>
      <c r="F248" s="22"/>
      <c r="G248" s="22"/>
      <c r="H248" s="34" t="str">
        <f t="shared" si="43"/>
        <v/>
      </c>
      <c r="I248" s="34" t="str">
        <f t="shared" si="44"/>
        <v/>
      </c>
      <c r="J248" s="34" t="str">
        <f t="shared" si="45"/>
        <v/>
      </c>
      <c r="K248" s="34" t="str">
        <f t="shared" si="46"/>
        <v/>
      </c>
      <c r="L248" s="26" t="str">
        <f t="shared" si="42"/>
        <v/>
      </c>
      <c r="M248" s="32"/>
      <c r="N248" s="190"/>
      <c r="O248" s="190"/>
      <c r="P248" s="190"/>
      <c r="Q248" s="190"/>
      <c r="R248" s="23"/>
    </row>
    <row r="249" spans="1:18">
      <c r="A249" s="27">
        <f t="shared" ca="1" si="47"/>
        <v>46076</v>
      </c>
      <c r="B249" s="20"/>
      <c r="C249" s="21"/>
      <c r="D249" s="20"/>
      <c r="E249" s="21"/>
      <c r="F249" s="22"/>
      <c r="G249" s="22"/>
      <c r="H249" s="34" t="str">
        <f t="shared" si="43"/>
        <v/>
      </c>
      <c r="I249" s="34" t="str">
        <f t="shared" si="44"/>
        <v/>
      </c>
      <c r="J249" s="34" t="str">
        <f t="shared" si="45"/>
        <v/>
      </c>
      <c r="K249" s="34" t="str">
        <f t="shared" si="46"/>
        <v/>
      </c>
      <c r="L249" s="26" t="str">
        <f t="shared" si="42"/>
        <v/>
      </c>
      <c r="M249" s="32"/>
      <c r="N249" s="190"/>
      <c r="O249" s="190"/>
      <c r="P249" s="190"/>
      <c r="Q249" s="190"/>
      <c r="R249" s="23"/>
    </row>
    <row r="250" spans="1:18">
      <c r="A250" s="27">
        <f t="shared" ca="1" si="47"/>
        <v>46077</v>
      </c>
      <c r="B250" s="20"/>
      <c r="C250" s="21"/>
      <c r="D250" s="20"/>
      <c r="E250" s="21"/>
      <c r="F250" s="22"/>
      <c r="G250" s="22"/>
      <c r="H250" s="34" t="str">
        <f t="shared" si="43"/>
        <v/>
      </c>
      <c r="I250" s="34" t="str">
        <f t="shared" si="44"/>
        <v/>
      </c>
      <c r="J250" s="34" t="str">
        <f t="shared" si="45"/>
        <v/>
      </c>
      <c r="K250" s="34" t="str">
        <f t="shared" si="46"/>
        <v/>
      </c>
      <c r="L250" s="26" t="str">
        <f t="shared" si="42"/>
        <v/>
      </c>
      <c r="M250" s="32"/>
      <c r="N250" s="190"/>
      <c r="O250" s="190"/>
      <c r="P250" s="190"/>
      <c r="Q250" s="190"/>
      <c r="R250" s="23"/>
    </row>
    <row r="251" spans="1:18">
      <c r="A251" s="27">
        <f t="shared" ca="1" si="47"/>
        <v>46078</v>
      </c>
      <c r="B251" s="20"/>
      <c r="C251" s="21"/>
      <c r="D251" s="20"/>
      <c r="E251" s="21"/>
      <c r="F251" s="22"/>
      <c r="G251" s="22"/>
      <c r="H251" s="34" t="str">
        <f t="shared" si="43"/>
        <v/>
      </c>
      <c r="I251" s="34" t="str">
        <f t="shared" si="44"/>
        <v/>
      </c>
      <c r="J251" s="34" t="str">
        <f t="shared" si="45"/>
        <v/>
      </c>
      <c r="K251" s="34" t="str">
        <f t="shared" si="46"/>
        <v/>
      </c>
      <c r="L251" s="26" t="str">
        <f t="shared" si="42"/>
        <v/>
      </c>
      <c r="M251" s="32"/>
      <c r="N251" s="190"/>
      <c r="O251" s="190"/>
      <c r="P251" s="190"/>
      <c r="Q251" s="190"/>
      <c r="R251" s="23"/>
    </row>
    <row r="252" spans="1:18">
      <c r="A252" s="27">
        <f t="shared" ca="1" si="47"/>
        <v>46079</v>
      </c>
      <c r="B252" s="20"/>
      <c r="C252" s="21"/>
      <c r="D252" s="20"/>
      <c r="E252" s="21"/>
      <c r="F252" s="22"/>
      <c r="G252" s="22"/>
      <c r="H252" s="34" t="str">
        <f t="shared" si="43"/>
        <v/>
      </c>
      <c r="I252" s="34" t="str">
        <f t="shared" si="44"/>
        <v/>
      </c>
      <c r="J252" s="34" t="str">
        <f t="shared" si="45"/>
        <v/>
      </c>
      <c r="K252" s="34" t="str">
        <f t="shared" si="46"/>
        <v/>
      </c>
      <c r="L252" s="26" t="str">
        <f t="shared" si="42"/>
        <v/>
      </c>
      <c r="M252" s="32"/>
      <c r="N252" s="190"/>
      <c r="O252" s="190"/>
      <c r="P252" s="190"/>
      <c r="Q252" s="190"/>
      <c r="R252" s="23"/>
    </row>
    <row r="253" spans="1:18">
      <c r="A253" s="27">
        <f t="shared" ca="1" si="47"/>
        <v>46080</v>
      </c>
      <c r="B253" s="20"/>
      <c r="C253" s="21"/>
      <c r="D253" s="20"/>
      <c r="E253" s="21"/>
      <c r="F253" s="22"/>
      <c r="G253" s="22"/>
      <c r="H253" s="34" t="str">
        <f t="shared" si="43"/>
        <v/>
      </c>
      <c r="I253" s="34" t="str">
        <f t="shared" si="44"/>
        <v/>
      </c>
      <c r="J253" s="34" t="str">
        <f t="shared" si="45"/>
        <v/>
      </c>
      <c r="K253" s="34" t="str">
        <f t="shared" si="46"/>
        <v/>
      </c>
      <c r="L253" s="26" t="str">
        <f t="shared" si="42"/>
        <v/>
      </c>
      <c r="M253" s="32"/>
      <c r="N253" s="190"/>
      <c r="O253" s="190"/>
      <c r="P253" s="190"/>
      <c r="Q253" s="190"/>
      <c r="R253" s="23"/>
    </row>
    <row r="254" spans="1:18">
      <c r="A254" s="27">
        <f t="shared" ca="1" si="47"/>
        <v>46081</v>
      </c>
      <c r="B254" s="20"/>
      <c r="C254" s="21"/>
      <c r="D254" s="20"/>
      <c r="E254" s="21"/>
      <c r="F254" s="22"/>
      <c r="G254" s="22"/>
      <c r="H254" s="34" t="str">
        <f t="shared" si="43"/>
        <v/>
      </c>
      <c r="I254" s="34" t="str">
        <f t="shared" si="44"/>
        <v/>
      </c>
      <c r="J254" s="34" t="str">
        <f t="shared" si="45"/>
        <v/>
      </c>
      <c r="K254" s="34" t="str">
        <f t="shared" si="46"/>
        <v/>
      </c>
      <c r="L254" s="26" t="str">
        <f>IF(AND($B254="",$D254=""),"",($C254-$B254-$F254)+($E254-$D254-$G254))</f>
        <v/>
      </c>
      <c r="M254" s="32"/>
      <c r="N254" s="190"/>
      <c r="O254" s="190"/>
      <c r="P254" s="190"/>
      <c r="Q254" s="190"/>
      <c r="R254" s="23"/>
    </row>
    <row r="255" spans="1:18">
      <c r="A255" s="27">
        <f t="shared" ca="1" si="47"/>
        <v>46082</v>
      </c>
      <c r="B255" s="20"/>
      <c r="C255" s="21"/>
      <c r="D255" s="20"/>
      <c r="E255" s="21"/>
      <c r="F255" s="22"/>
      <c r="G255" s="22"/>
      <c r="H255" s="34" t="str">
        <f t="shared" si="43"/>
        <v/>
      </c>
      <c r="I255" s="34" t="str">
        <f t="shared" si="44"/>
        <v/>
      </c>
      <c r="J255" s="34" t="str">
        <f t="shared" si="45"/>
        <v/>
      </c>
      <c r="K255" s="34" t="str">
        <f t="shared" si="46"/>
        <v/>
      </c>
      <c r="L255" s="26" t="str">
        <f>IF(AND($B255="",$D255=""),"",($C255-$B255-$F255)+($E255-$D255-$G255))</f>
        <v/>
      </c>
      <c r="M255" s="32"/>
      <c r="N255" s="190"/>
      <c r="O255" s="190"/>
      <c r="P255" s="190"/>
      <c r="Q255" s="190"/>
      <c r="R255" s="23"/>
    </row>
    <row r="256" spans="1:18">
      <c r="A256" s="27">
        <f t="shared" ca="1" si="47"/>
        <v>46083</v>
      </c>
      <c r="B256" s="20"/>
      <c r="C256" s="21"/>
      <c r="D256" s="20"/>
      <c r="E256" s="21"/>
      <c r="F256" s="22"/>
      <c r="G256" s="22"/>
      <c r="H256" s="34" t="str">
        <f t="shared" si="43"/>
        <v/>
      </c>
      <c r="I256" s="34" t="str">
        <f t="shared" si="44"/>
        <v/>
      </c>
      <c r="J256" s="34" t="str">
        <f t="shared" si="45"/>
        <v/>
      </c>
      <c r="K256" s="34" t="str">
        <f t="shared" si="46"/>
        <v/>
      </c>
      <c r="L256" s="26" t="str">
        <f>IF(AND($B256="",$D256=""),"",($C256-$B256-$F256)+($E256-$D256-$G256))</f>
        <v/>
      </c>
      <c r="M256" s="32"/>
      <c r="N256" s="190"/>
      <c r="O256" s="190"/>
      <c r="P256" s="190"/>
      <c r="Q256" s="190"/>
      <c r="R256" s="23"/>
    </row>
    <row r="257" spans="1:18">
      <c r="A257" s="27">
        <f t="shared" ca="1" si="47"/>
        <v>46084</v>
      </c>
      <c r="B257" s="20"/>
      <c r="C257" s="21"/>
      <c r="D257" s="20"/>
      <c r="E257" s="21"/>
      <c r="F257" s="22"/>
      <c r="G257" s="22"/>
      <c r="H257" s="34" t="str">
        <f t="shared" si="43"/>
        <v/>
      </c>
      <c r="I257" s="34" t="str">
        <f t="shared" si="44"/>
        <v/>
      </c>
      <c r="J257" s="34" t="str">
        <f t="shared" si="45"/>
        <v/>
      </c>
      <c r="K257" s="34" t="str">
        <f t="shared" si="46"/>
        <v/>
      </c>
      <c r="L257" s="26" t="str">
        <f>IF(AND($B257="",$D257=""),"",($C257-$B257-$F257)+($E257-$D257-$G257))</f>
        <v/>
      </c>
      <c r="M257" s="32"/>
      <c r="N257" s="190"/>
      <c r="O257" s="190"/>
      <c r="P257" s="190"/>
      <c r="Q257" s="190"/>
      <c r="R257" s="23"/>
    </row>
    <row r="258" spans="1:18">
      <c r="A258" s="5" t="s">
        <v>11</v>
      </c>
      <c r="B258" s="191"/>
      <c r="C258" s="192"/>
      <c r="D258" s="191"/>
      <c r="E258" s="192"/>
      <c r="F258" s="26" t="str">
        <f>IF(SUM($F227:$F257)=0,"",SUM($F227:$F257))</f>
        <v/>
      </c>
      <c r="G258" s="26" t="str">
        <f>IF(SUM($G227:$G257)=0,"",SUM($G227:$G257))</f>
        <v/>
      </c>
      <c r="H258" s="26" t="str">
        <f>IF(SUM(H227:H257)=0,"",SUM(H227:H257))</f>
        <v/>
      </c>
      <c r="I258" s="26" t="str">
        <f>IF(SUM(I227:I257)=0,"",SUM(I227:I257))</f>
        <v/>
      </c>
      <c r="J258" s="26" t="str">
        <f>IF(SUM(J227:J257)=0,"",SUM(J227:J257))</f>
        <v/>
      </c>
      <c r="K258" s="26" t="str">
        <f>IF(SUM(K227:K257)=0,"",SUM(K227:K257))</f>
        <v/>
      </c>
      <c r="L258" s="26" t="str">
        <f>IF(SUM($L227:$L257)=0,"",SUM($L227:$L257))</f>
        <v/>
      </c>
      <c r="M258" s="33"/>
      <c r="N258" s="193"/>
      <c r="O258" s="193"/>
      <c r="P258" s="193"/>
      <c r="Q258" s="193"/>
      <c r="R258" s="6"/>
    </row>
    <row r="260" spans="1:18" ht="27" customHeight="1">
      <c r="A260" s="194" t="s">
        <v>22</v>
      </c>
      <c r="B260" s="189" t="s">
        <v>103</v>
      </c>
      <c r="C260" s="189"/>
      <c r="D260" s="189"/>
      <c r="E260" s="189"/>
      <c r="F260" s="189" t="s">
        <v>23</v>
      </c>
      <c r="G260" s="189"/>
      <c r="H260" s="189" t="s">
        <v>88</v>
      </c>
      <c r="I260" s="189"/>
      <c r="J260" s="189"/>
      <c r="K260" s="189"/>
      <c r="L260" s="189" t="s">
        <v>87</v>
      </c>
      <c r="M260" s="195" t="s">
        <v>96</v>
      </c>
      <c r="N260" s="194" t="s">
        <v>25</v>
      </c>
      <c r="O260" s="194"/>
      <c r="P260" s="194"/>
      <c r="Q260" s="194"/>
      <c r="R260" s="189" t="s">
        <v>100</v>
      </c>
    </row>
    <row r="261" spans="1:18" ht="14.25" customHeight="1">
      <c r="A261" s="194"/>
      <c r="B261" s="189" t="s">
        <v>82</v>
      </c>
      <c r="C261" s="189"/>
      <c r="D261" s="189" t="s">
        <v>84</v>
      </c>
      <c r="E261" s="189"/>
      <c r="F261" s="189"/>
      <c r="G261" s="189"/>
      <c r="H261" s="189" t="s">
        <v>90</v>
      </c>
      <c r="I261" s="189"/>
      <c r="J261" s="189" t="s">
        <v>89</v>
      </c>
      <c r="K261" s="189"/>
      <c r="L261" s="189"/>
      <c r="M261" s="196"/>
      <c r="N261" s="194"/>
      <c r="O261" s="194"/>
      <c r="P261" s="194"/>
      <c r="Q261" s="194"/>
      <c r="R261" s="189"/>
    </row>
    <row r="262" spans="1:18">
      <c r="A262" s="194"/>
      <c r="B262" s="43" t="s">
        <v>26</v>
      </c>
      <c r="C262" s="43" t="s">
        <v>27</v>
      </c>
      <c r="D262" s="43" t="s">
        <v>26</v>
      </c>
      <c r="E262" s="43" t="s">
        <v>27</v>
      </c>
      <c r="F262" s="44" t="s">
        <v>85</v>
      </c>
      <c r="G262" s="44" t="s">
        <v>86</v>
      </c>
      <c r="H262" s="44" t="s">
        <v>81</v>
      </c>
      <c r="I262" s="44" t="s">
        <v>83</v>
      </c>
      <c r="J262" s="44" t="s">
        <v>81</v>
      </c>
      <c r="K262" s="44" t="s">
        <v>95</v>
      </c>
      <c r="L262" s="189"/>
      <c r="M262" s="197"/>
      <c r="N262" s="194"/>
      <c r="O262" s="194"/>
      <c r="P262" s="194"/>
      <c r="Q262" s="194"/>
      <c r="R262" s="194"/>
    </row>
    <row r="263" spans="1:18">
      <c r="A263" s="27" cm="1">
        <f t="array" aca="1" ref="A263" ca="1">DATE("2025","8"+7,IFERROR(INDIRECT(T1),"1"))</f>
        <v>46082</v>
      </c>
      <c r="B263" s="20"/>
      <c r="C263" s="21"/>
      <c r="D263" s="20"/>
      <c r="E263" s="21"/>
      <c r="F263" s="22"/>
      <c r="G263" s="22"/>
      <c r="H263" s="34" t="str">
        <f>IF(OR(B263="",LEFT(M263,1)="✓"),"",C263-B263-F263)</f>
        <v/>
      </c>
      <c r="I263" s="34" t="str">
        <f>IF(OR(D263="",LEFT(M263,1)="✓"),"",E263-D263-G263)</f>
        <v/>
      </c>
      <c r="J263" s="34" t="str">
        <f>IF(AND(B263&lt;&gt;"",M263="✓所定"),C263-B263-F263,"")</f>
        <v/>
      </c>
      <c r="K263" s="34" t="str">
        <f>IF(AND(B263&lt;&gt;"",M263="✓法定"),C263-B263-F263,"")</f>
        <v/>
      </c>
      <c r="L263" s="34" t="str">
        <f>IF(AND($B263="",$D263=""),"",($C263-$B263-$F263)+($E263-$D263-$G263))</f>
        <v/>
      </c>
      <c r="M263" s="32"/>
      <c r="N263" s="190"/>
      <c r="O263" s="190"/>
      <c r="P263" s="190"/>
      <c r="Q263" s="190"/>
      <c r="R263" s="23"/>
    </row>
    <row r="264" spans="1:18">
      <c r="A264" s="27">
        <f ca="1">A263+1</f>
        <v>46083</v>
      </c>
      <c r="B264" s="20"/>
      <c r="C264" s="21"/>
      <c r="D264" s="20"/>
      <c r="E264" s="21"/>
      <c r="F264" s="22"/>
      <c r="G264" s="22"/>
      <c r="H264" s="34" t="str">
        <f t="shared" ref="H264:H293" si="48">IF(OR(B264="",LEFT(M264,1)="✓"),"",C264-B264-F264)</f>
        <v/>
      </c>
      <c r="I264" s="34" t="str">
        <f t="shared" ref="I264:I293" si="49">IF(OR(D264="",LEFT(M264,1)="✓"),"",E264-D264-G264)</f>
        <v/>
      </c>
      <c r="J264" s="34" t="str">
        <f t="shared" ref="J264:J293" si="50">IF(AND(B264&lt;&gt;"",M264="✓所定"),C264-B264-F264,"")</f>
        <v/>
      </c>
      <c r="K264" s="34" t="str">
        <f t="shared" ref="K264:K293" si="51">IF(AND(B264&lt;&gt;"",M264="✓法定"),C264-B264-F264,"")</f>
        <v/>
      </c>
      <c r="L264" s="34" t="str">
        <f t="shared" ref="L264:L288" si="52">IF(AND($B264="",$D264=""),"",($C264-$B264-$F264)+($E264-$D264-$G264))</f>
        <v/>
      </c>
      <c r="M264" s="32"/>
      <c r="N264" s="190"/>
      <c r="O264" s="190"/>
      <c r="P264" s="190"/>
      <c r="Q264" s="190"/>
      <c r="R264" s="23"/>
    </row>
    <row r="265" spans="1:18">
      <c r="A265" s="27">
        <f t="shared" ref="A265:A293" ca="1" si="53">A264+1</f>
        <v>46084</v>
      </c>
      <c r="B265" s="20"/>
      <c r="C265" s="21"/>
      <c r="D265" s="20"/>
      <c r="E265" s="21"/>
      <c r="F265" s="22"/>
      <c r="G265" s="22"/>
      <c r="H265" s="34" t="str">
        <f t="shared" si="48"/>
        <v/>
      </c>
      <c r="I265" s="34" t="str">
        <f t="shared" si="49"/>
        <v/>
      </c>
      <c r="J265" s="34" t="str">
        <f t="shared" si="50"/>
        <v/>
      </c>
      <c r="K265" s="34" t="str">
        <f t="shared" si="51"/>
        <v/>
      </c>
      <c r="L265" s="34" t="str">
        <f t="shared" si="52"/>
        <v/>
      </c>
      <c r="M265" s="32"/>
      <c r="N265" s="190"/>
      <c r="O265" s="190"/>
      <c r="P265" s="190"/>
      <c r="Q265" s="190"/>
      <c r="R265" s="23"/>
    </row>
    <row r="266" spans="1:18">
      <c r="A266" s="27">
        <f t="shared" ca="1" si="53"/>
        <v>46085</v>
      </c>
      <c r="B266" s="20"/>
      <c r="C266" s="21"/>
      <c r="D266" s="20"/>
      <c r="E266" s="21"/>
      <c r="F266" s="22"/>
      <c r="G266" s="22"/>
      <c r="H266" s="34" t="str">
        <f t="shared" si="48"/>
        <v/>
      </c>
      <c r="I266" s="34" t="str">
        <f t="shared" si="49"/>
        <v/>
      </c>
      <c r="J266" s="34" t="str">
        <f t="shared" si="50"/>
        <v/>
      </c>
      <c r="K266" s="34" t="str">
        <f t="shared" si="51"/>
        <v/>
      </c>
      <c r="L266" s="34" t="str">
        <f t="shared" si="52"/>
        <v/>
      </c>
      <c r="M266" s="32"/>
      <c r="N266" s="190"/>
      <c r="O266" s="190"/>
      <c r="P266" s="190"/>
      <c r="Q266" s="190"/>
      <c r="R266" s="23"/>
    </row>
    <row r="267" spans="1:18">
      <c r="A267" s="27">
        <f t="shared" ca="1" si="53"/>
        <v>46086</v>
      </c>
      <c r="B267" s="20"/>
      <c r="C267" s="21"/>
      <c r="D267" s="20"/>
      <c r="E267" s="21"/>
      <c r="F267" s="22"/>
      <c r="G267" s="22"/>
      <c r="H267" s="34" t="str">
        <f t="shared" si="48"/>
        <v/>
      </c>
      <c r="I267" s="34" t="str">
        <f t="shared" si="49"/>
        <v/>
      </c>
      <c r="J267" s="34" t="str">
        <f t="shared" si="50"/>
        <v/>
      </c>
      <c r="K267" s="34" t="str">
        <f t="shared" si="51"/>
        <v/>
      </c>
      <c r="L267" s="34" t="str">
        <f t="shared" si="52"/>
        <v/>
      </c>
      <c r="M267" s="32"/>
      <c r="N267" s="190"/>
      <c r="O267" s="190"/>
      <c r="P267" s="190"/>
      <c r="Q267" s="190"/>
      <c r="R267" s="23"/>
    </row>
    <row r="268" spans="1:18">
      <c r="A268" s="27">
        <f t="shared" ca="1" si="53"/>
        <v>46087</v>
      </c>
      <c r="B268" s="20"/>
      <c r="C268" s="21"/>
      <c r="D268" s="20"/>
      <c r="E268" s="21"/>
      <c r="F268" s="22"/>
      <c r="G268" s="22"/>
      <c r="H268" s="34" t="str">
        <f t="shared" si="48"/>
        <v/>
      </c>
      <c r="I268" s="34" t="str">
        <f t="shared" si="49"/>
        <v/>
      </c>
      <c r="J268" s="34" t="str">
        <f t="shared" si="50"/>
        <v/>
      </c>
      <c r="K268" s="34" t="str">
        <f t="shared" si="51"/>
        <v/>
      </c>
      <c r="L268" s="34" t="str">
        <f t="shared" si="52"/>
        <v/>
      </c>
      <c r="M268" s="32"/>
      <c r="N268" s="190"/>
      <c r="O268" s="190"/>
      <c r="P268" s="190"/>
      <c r="Q268" s="190"/>
      <c r="R268" s="23"/>
    </row>
    <row r="269" spans="1:18">
      <c r="A269" s="27">
        <f t="shared" ca="1" si="53"/>
        <v>46088</v>
      </c>
      <c r="B269" s="20"/>
      <c r="C269" s="21"/>
      <c r="D269" s="20"/>
      <c r="E269" s="21"/>
      <c r="F269" s="22"/>
      <c r="G269" s="22"/>
      <c r="H269" s="34" t="str">
        <f t="shared" si="48"/>
        <v/>
      </c>
      <c r="I269" s="34" t="str">
        <f t="shared" si="49"/>
        <v/>
      </c>
      <c r="J269" s="34" t="str">
        <f t="shared" si="50"/>
        <v/>
      </c>
      <c r="K269" s="34" t="str">
        <f t="shared" si="51"/>
        <v/>
      </c>
      <c r="L269" s="34" t="str">
        <f t="shared" si="52"/>
        <v/>
      </c>
      <c r="M269" s="32"/>
      <c r="N269" s="190"/>
      <c r="O269" s="190"/>
      <c r="P269" s="190"/>
      <c r="Q269" s="190"/>
      <c r="R269" s="23"/>
    </row>
    <row r="270" spans="1:18">
      <c r="A270" s="27">
        <f t="shared" ca="1" si="53"/>
        <v>46089</v>
      </c>
      <c r="B270" s="20"/>
      <c r="C270" s="21"/>
      <c r="D270" s="20"/>
      <c r="E270" s="21"/>
      <c r="F270" s="22"/>
      <c r="G270" s="22"/>
      <c r="H270" s="34" t="str">
        <f t="shared" si="48"/>
        <v/>
      </c>
      <c r="I270" s="34" t="str">
        <f t="shared" si="49"/>
        <v/>
      </c>
      <c r="J270" s="34" t="str">
        <f t="shared" si="50"/>
        <v/>
      </c>
      <c r="K270" s="34" t="str">
        <f t="shared" si="51"/>
        <v/>
      </c>
      <c r="L270" s="34" t="str">
        <f t="shared" si="52"/>
        <v/>
      </c>
      <c r="M270" s="32"/>
      <c r="N270" s="190"/>
      <c r="O270" s="190"/>
      <c r="P270" s="190"/>
      <c r="Q270" s="190"/>
      <c r="R270" s="23"/>
    </row>
    <row r="271" spans="1:18">
      <c r="A271" s="27">
        <f t="shared" ca="1" si="53"/>
        <v>46090</v>
      </c>
      <c r="B271" s="20"/>
      <c r="C271" s="21"/>
      <c r="D271" s="20"/>
      <c r="E271" s="21"/>
      <c r="F271" s="22"/>
      <c r="G271" s="22"/>
      <c r="H271" s="34" t="str">
        <f t="shared" si="48"/>
        <v/>
      </c>
      <c r="I271" s="34" t="str">
        <f t="shared" si="49"/>
        <v/>
      </c>
      <c r="J271" s="34" t="str">
        <f t="shared" si="50"/>
        <v/>
      </c>
      <c r="K271" s="34" t="str">
        <f t="shared" si="51"/>
        <v/>
      </c>
      <c r="L271" s="34" t="str">
        <f t="shared" si="52"/>
        <v/>
      </c>
      <c r="M271" s="32"/>
      <c r="N271" s="190"/>
      <c r="O271" s="190"/>
      <c r="P271" s="190"/>
      <c r="Q271" s="190"/>
      <c r="R271" s="23"/>
    </row>
    <row r="272" spans="1:18">
      <c r="A272" s="27">
        <f t="shared" ca="1" si="53"/>
        <v>46091</v>
      </c>
      <c r="B272" s="20"/>
      <c r="C272" s="21"/>
      <c r="D272" s="20"/>
      <c r="E272" s="21"/>
      <c r="F272" s="22"/>
      <c r="G272" s="22"/>
      <c r="H272" s="34" t="str">
        <f t="shared" si="48"/>
        <v/>
      </c>
      <c r="I272" s="34" t="str">
        <f t="shared" si="49"/>
        <v/>
      </c>
      <c r="J272" s="34" t="str">
        <f t="shared" si="50"/>
        <v/>
      </c>
      <c r="K272" s="34" t="str">
        <f t="shared" si="51"/>
        <v/>
      </c>
      <c r="L272" s="34" t="str">
        <f t="shared" si="52"/>
        <v/>
      </c>
      <c r="M272" s="32"/>
      <c r="N272" s="190"/>
      <c r="O272" s="190"/>
      <c r="P272" s="190"/>
      <c r="Q272" s="190"/>
      <c r="R272" s="23"/>
    </row>
    <row r="273" spans="1:18">
      <c r="A273" s="27">
        <f t="shared" ca="1" si="53"/>
        <v>46092</v>
      </c>
      <c r="B273" s="20"/>
      <c r="C273" s="21"/>
      <c r="D273" s="20"/>
      <c r="E273" s="21"/>
      <c r="F273" s="22"/>
      <c r="G273" s="22"/>
      <c r="H273" s="34" t="str">
        <f t="shared" si="48"/>
        <v/>
      </c>
      <c r="I273" s="34" t="str">
        <f t="shared" si="49"/>
        <v/>
      </c>
      <c r="J273" s="34" t="str">
        <f t="shared" si="50"/>
        <v/>
      </c>
      <c r="K273" s="34" t="str">
        <f t="shared" si="51"/>
        <v/>
      </c>
      <c r="L273" s="34" t="str">
        <f t="shared" si="52"/>
        <v/>
      </c>
      <c r="M273" s="32"/>
      <c r="N273" s="190"/>
      <c r="O273" s="190"/>
      <c r="P273" s="190"/>
      <c r="Q273" s="190"/>
      <c r="R273" s="23"/>
    </row>
    <row r="274" spans="1:18">
      <c r="A274" s="27">
        <f t="shared" ca="1" si="53"/>
        <v>46093</v>
      </c>
      <c r="B274" s="20"/>
      <c r="C274" s="21"/>
      <c r="D274" s="20"/>
      <c r="E274" s="21"/>
      <c r="F274" s="22"/>
      <c r="G274" s="22"/>
      <c r="H274" s="34" t="str">
        <f t="shared" si="48"/>
        <v/>
      </c>
      <c r="I274" s="34" t="str">
        <f t="shared" si="49"/>
        <v/>
      </c>
      <c r="J274" s="34" t="str">
        <f t="shared" si="50"/>
        <v/>
      </c>
      <c r="K274" s="34" t="str">
        <f t="shared" si="51"/>
        <v/>
      </c>
      <c r="L274" s="34" t="str">
        <f t="shared" si="52"/>
        <v/>
      </c>
      <c r="M274" s="32"/>
      <c r="N274" s="190"/>
      <c r="O274" s="190"/>
      <c r="P274" s="190"/>
      <c r="Q274" s="190"/>
      <c r="R274" s="23"/>
    </row>
    <row r="275" spans="1:18">
      <c r="A275" s="27">
        <f t="shared" ca="1" si="53"/>
        <v>46094</v>
      </c>
      <c r="B275" s="20"/>
      <c r="C275" s="21"/>
      <c r="D275" s="20"/>
      <c r="E275" s="21"/>
      <c r="F275" s="22"/>
      <c r="G275" s="22"/>
      <c r="H275" s="34" t="str">
        <f t="shared" si="48"/>
        <v/>
      </c>
      <c r="I275" s="34" t="str">
        <f t="shared" si="49"/>
        <v/>
      </c>
      <c r="J275" s="34" t="str">
        <f t="shared" si="50"/>
        <v/>
      </c>
      <c r="K275" s="34" t="str">
        <f t="shared" si="51"/>
        <v/>
      </c>
      <c r="L275" s="34" t="str">
        <f t="shared" si="52"/>
        <v/>
      </c>
      <c r="M275" s="32"/>
      <c r="N275" s="190"/>
      <c r="O275" s="190"/>
      <c r="P275" s="190"/>
      <c r="Q275" s="190"/>
      <c r="R275" s="23"/>
    </row>
    <row r="276" spans="1:18">
      <c r="A276" s="27">
        <f t="shared" ca="1" si="53"/>
        <v>46095</v>
      </c>
      <c r="B276" s="20"/>
      <c r="C276" s="21"/>
      <c r="D276" s="20"/>
      <c r="E276" s="21"/>
      <c r="F276" s="22"/>
      <c r="G276" s="22"/>
      <c r="H276" s="34" t="str">
        <f t="shared" si="48"/>
        <v/>
      </c>
      <c r="I276" s="34" t="str">
        <f t="shared" si="49"/>
        <v/>
      </c>
      <c r="J276" s="34" t="str">
        <f t="shared" si="50"/>
        <v/>
      </c>
      <c r="K276" s="34" t="str">
        <f t="shared" si="51"/>
        <v/>
      </c>
      <c r="L276" s="34" t="str">
        <f t="shared" si="52"/>
        <v/>
      </c>
      <c r="M276" s="32"/>
      <c r="N276" s="190"/>
      <c r="O276" s="190"/>
      <c r="P276" s="190"/>
      <c r="Q276" s="190"/>
      <c r="R276" s="23"/>
    </row>
    <row r="277" spans="1:18">
      <c r="A277" s="27">
        <f t="shared" ca="1" si="53"/>
        <v>46096</v>
      </c>
      <c r="B277" s="20"/>
      <c r="C277" s="21"/>
      <c r="D277" s="20"/>
      <c r="E277" s="21"/>
      <c r="F277" s="22"/>
      <c r="G277" s="22"/>
      <c r="H277" s="34" t="str">
        <f t="shared" si="48"/>
        <v/>
      </c>
      <c r="I277" s="34" t="str">
        <f t="shared" si="49"/>
        <v/>
      </c>
      <c r="J277" s="34" t="str">
        <f t="shared" si="50"/>
        <v/>
      </c>
      <c r="K277" s="34" t="str">
        <f t="shared" si="51"/>
        <v/>
      </c>
      <c r="L277" s="34" t="str">
        <f t="shared" si="52"/>
        <v/>
      </c>
      <c r="M277" s="32"/>
      <c r="N277" s="190"/>
      <c r="O277" s="190"/>
      <c r="P277" s="190"/>
      <c r="Q277" s="190"/>
      <c r="R277" s="23"/>
    </row>
    <row r="278" spans="1:18">
      <c r="A278" s="27">
        <f t="shared" ca="1" si="53"/>
        <v>46097</v>
      </c>
      <c r="B278" s="20"/>
      <c r="C278" s="21"/>
      <c r="D278" s="20"/>
      <c r="E278" s="21"/>
      <c r="F278" s="22"/>
      <c r="G278" s="22"/>
      <c r="H278" s="34" t="str">
        <f t="shared" si="48"/>
        <v/>
      </c>
      <c r="I278" s="34" t="str">
        <f t="shared" si="49"/>
        <v/>
      </c>
      <c r="J278" s="34" t="str">
        <f t="shared" si="50"/>
        <v/>
      </c>
      <c r="K278" s="34" t="str">
        <f t="shared" si="51"/>
        <v/>
      </c>
      <c r="L278" s="34" t="str">
        <f t="shared" si="52"/>
        <v/>
      </c>
      <c r="M278" s="32"/>
      <c r="N278" s="190"/>
      <c r="O278" s="190"/>
      <c r="P278" s="190"/>
      <c r="Q278" s="190"/>
      <c r="R278" s="23"/>
    </row>
    <row r="279" spans="1:18">
      <c r="A279" s="27">
        <f t="shared" ca="1" si="53"/>
        <v>46098</v>
      </c>
      <c r="B279" s="20"/>
      <c r="C279" s="21"/>
      <c r="D279" s="20"/>
      <c r="E279" s="21"/>
      <c r="F279" s="22"/>
      <c r="G279" s="22"/>
      <c r="H279" s="34" t="str">
        <f t="shared" si="48"/>
        <v/>
      </c>
      <c r="I279" s="34" t="str">
        <f t="shared" si="49"/>
        <v/>
      </c>
      <c r="J279" s="34" t="str">
        <f t="shared" si="50"/>
        <v/>
      </c>
      <c r="K279" s="34" t="str">
        <f t="shared" si="51"/>
        <v/>
      </c>
      <c r="L279" s="34" t="str">
        <f t="shared" si="52"/>
        <v/>
      </c>
      <c r="M279" s="32"/>
      <c r="N279" s="190"/>
      <c r="O279" s="190"/>
      <c r="P279" s="190"/>
      <c r="Q279" s="190"/>
      <c r="R279" s="23"/>
    </row>
    <row r="280" spans="1:18">
      <c r="A280" s="27">
        <f t="shared" ca="1" si="53"/>
        <v>46099</v>
      </c>
      <c r="B280" s="20"/>
      <c r="C280" s="21"/>
      <c r="D280" s="20"/>
      <c r="E280" s="21"/>
      <c r="F280" s="22"/>
      <c r="G280" s="22"/>
      <c r="H280" s="34" t="str">
        <f t="shared" si="48"/>
        <v/>
      </c>
      <c r="I280" s="34" t="str">
        <f t="shared" si="49"/>
        <v/>
      </c>
      <c r="J280" s="34" t="str">
        <f t="shared" si="50"/>
        <v/>
      </c>
      <c r="K280" s="34" t="str">
        <f t="shared" si="51"/>
        <v/>
      </c>
      <c r="L280" s="34" t="str">
        <f t="shared" si="52"/>
        <v/>
      </c>
      <c r="M280" s="32"/>
      <c r="N280" s="190"/>
      <c r="O280" s="190"/>
      <c r="P280" s="190"/>
      <c r="Q280" s="190"/>
      <c r="R280" s="23"/>
    </row>
    <row r="281" spans="1:18">
      <c r="A281" s="27">
        <f t="shared" ca="1" si="53"/>
        <v>46100</v>
      </c>
      <c r="B281" s="20"/>
      <c r="C281" s="21"/>
      <c r="D281" s="20"/>
      <c r="E281" s="21"/>
      <c r="F281" s="22"/>
      <c r="G281" s="22"/>
      <c r="H281" s="34" t="str">
        <f t="shared" si="48"/>
        <v/>
      </c>
      <c r="I281" s="34" t="str">
        <f t="shared" si="49"/>
        <v/>
      </c>
      <c r="J281" s="34" t="str">
        <f t="shared" si="50"/>
        <v/>
      </c>
      <c r="K281" s="34" t="str">
        <f t="shared" si="51"/>
        <v/>
      </c>
      <c r="L281" s="34" t="str">
        <f t="shared" si="52"/>
        <v/>
      </c>
      <c r="M281" s="32"/>
      <c r="N281" s="190"/>
      <c r="O281" s="190"/>
      <c r="P281" s="190"/>
      <c r="Q281" s="190"/>
      <c r="R281" s="23"/>
    </row>
    <row r="282" spans="1:18">
      <c r="A282" s="27">
        <f t="shared" ca="1" si="53"/>
        <v>46101</v>
      </c>
      <c r="B282" s="20"/>
      <c r="C282" s="21"/>
      <c r="D282" s="20"/>
      <c r="E282" s="21"/>
      <c r="F282" s="22"/>
      <c r="G282" s="22"/>
      <c r="H282" s="34" t="str">
        <f t="shared" si="48"/>
        <v/>
      </c>
      <c r="I282" s="34" t="str">
        <f t="shared" si="49"/>
        <v/>
      </c>
      <c r="J282" s="34" t="str">
        <f t="shared" si="50"/>
        <v/>
      </c>
      <c r="K282" s="34" t="str">
        <f t="shared" si="51"/>
        <v/>
      </c>
      <c r="L282" s="34" t="str">
        <f t="shared" si="52"/>
        <v/>
      </c>
      <c r="M282" s="32"/>
      <c r="N282" s="190"/>
      <c r="O282" s="190"/>
      <c r="P282" s="190"/>
      <c r="Q282" s="190"/>
      <c r="R282" s="23"/>
    </row>
    <row r="283" spans="1:18">
      <c r="A283" s="27">
        <f t="shared" ca="1" si="53"/>
        <v>46102</v>
      </c>
      <c r="B283" s="20"/>
      <c r="C283" s="21"/>
      <c r="D283" s="20"/>
      <c r="E283" s="21"/>
      <c r="F283" s="22"/>
      <c r="G283" s="22"/>
      <c r="H283" s="34" t="str">
        <f t="shared" si="48"/>
        <v/>
      </c>
      <c r="I283" s="34" t="str">
        <f t="shared" si="49"/>
        <v/>
      </c>
      <c r="J283" s="34" t="str">
        <f t="shared" si="50"/>
        <v/>
      </c>
      <c r="K283" s="34" t="str">
        <f t="shared" si="51"/>
        <v/>
      </c>
      <c r="L283" s="34" t="str">
        <f t="shared" si="52"/>
        <v/>
      </c>
      <c r="M283" s="32"/>
      <c r="N283" s="190"/>
      <c r="O283" s="190"/>
      <c r="P283" s="190"/>
      <c r="Q283" s="190"/>
      <c r="R283" s="23"/>
    </row>
    <row r="284" spans="1:18">
      <c r="A284" s="27">
        <f t="shared" ca="1" si="53"/>
        <v>46103</v>
      </c>
      <c r="B284" s="20"/>
      <c r="C284" s="21"/>
      <c r="D284" s="20"/>
      <c r="E284" s="21"/>
      <c r="F284" s="22"/>
      <c r="G284" s="22"/>
      <c r="H284" s="34" t="str">
        <f t="shared" si="48"/>
        <v/>
      </c>
      <c r="I284" s="34" t="str">
        <f t="shared" si="49"/>
        <v/>
      </c>
      <c r="J284" s="34" t="str">
        <f t="shared" si="50"/>
        <v/>
      </c>
      <c r="K284" s="34" t="str">
        <f t="shared" si="51"/>
        <v/>
      </c>
      <c r="L284" s="34" t="str">
        <f t="shared" si="52"/>
        <v/>
      </c>
      <c r="M284" s="32"/>
      <c r="N284" s="190"/>
      <c r="O284" s="190"/>
      <c r="P284" s="190"/>
      <c r="Q284" s="190"/>
      <c r="R284" s="23"/>
    </row>
    <row r="285" spans="1:18">
      <c r="A285" s="27">
        <f t="shared" ca="1" si="53"/>
        <v>46104</v>
      </c>
      <c r="B285" s="20"/>
      <c r="C285" s="21"/>
      <c r="D285" s="20"/>
      <c r="E285" s="21"/>
      <c r="F285" s="22"/>
      <c r="G285" s="22"/>
      <c r="H285" s="34" t="str">
        <f t="shared" si="48"/>
        <v/>
      </c>
      <c r="I285" s="34" t="str">
        <f t="shared" si="49"/>
        <v/>
      </c>
      <c r="J285" s="34" t="str">
        <f t="shared" si="50"/>
        <v/>
      </c>
      <c r="K285" s="34" t="str">
        <f t="shared" si="51"/>
        <v/>
      </c>
      <c r="L285" s="34" t="str">
        <f t="shared" si="52"/>
        <v/>
      </c>
      <c r="M285" s="32"/>
      <c r="N285" s="190"/>
      <c r="O285" s="190"/>
      <c r="P285" s="190"/>
      <c r="Q285" s="190"/>
      <c r="R285" s="23"/>
    </row>
    <row r="286" spans="1:18">
      <c r="A286" s="27">
        <f t="shared" ca="1" si="53"/>
        <v>46105</v>
      </c>
      <c r="B286" s="20"/>
      <c r="C286" s="21"/>
      <c r="D286" s="20"/>
      <c r="E286" s="21"/>
      <c r="F286" s="22"/>
      <c r="G286" s="22"/>
      <c r="H286" s="34" t="str">
        <f t="shared" si="48"/>
        <v/>
      </c>
      <c r="I286" s="34" t="str">
        <f t="shared" si="49"/>
        <v/>
      </c>
      <c r="J286" s="34" t="str">
        <f t="shared" si="50"/>
        <v/>
      </c>
      <c r="K286" s="34" t="str">
        <f t="shared" si="51"/>
        <v/>
      </c>
      <c r="L286" s="34" t="str">
        <f t="shared" si="52"/>
        <v/>
      </c>
      <c r="M286" s="32"/>
      <c r="N286" s="190"/>
      <c r="O286" s="190"/>
      <c r="P286" s="190"/>
      <c r="Q286" s="190"/>
      <c r="R286" s="23"/>
    </row>
    <row r="287" spans="1:18">
      <c r="A287" s="27">
        <f t="shared" ca="1" si="53"/>
        <v>46106</v>
      </c>
      <c r="B287" s="20"/>
      <c r="C287" s="21"/>
      <c r="D287" s="20"/>
      <c r="E287" s="21"/>
      <c r="F287" s="22"/>
      <c r="G287" s="22"/>
      <c r="H287" s="34" t="str">
        <f t="shared" si="48"/>
        <v/>
      </c>
      <c r="I287" s="34" t="str">
        <f t="shared" si="49"/>
        <v/>
      </c>
      <c r="J287" s="34" t="str">
        <f t="shared" si="50"/>
        <v/>
      </c>
      <c r="K287" s="34" t="str">
        <f t="shared" si="51"/>
        <v/>
      </c>
      <c r="L287" s="34" t="str">
        <f t="shared" si="52"/>
        <v/>
      </c>
      <c r="M287" s="32"/>
      <c r="N287" s="190"/>
      <c r="O287" s="190"/>
      <c r="P287" s="190"/>
      <c r="Q287" s="190"/>
      <c r="R287" s="23"/>
    </row>
    <row r="288" spans="1:18">
      <c r="A288" s="27">
        <f t="shared" ca="1" si="53"/>
        <v>46107</v>
      </c>
      <c r="B288" s="20"/>
      <c r="C288" s="21"/>
      <c r="D288" s="20"/>
      <c r="E288" s="21"/>
      <c r="F288" s="22"/>
      <c r="G288" s="22"/>
      <c r="H288" s="34" t="str">
        <f t="shared" si="48"/>
        <v/>
      </c>
      <c r="I288" s="34" t="str">
        <f t="shared" si="49"/>
        <v/>
      </c>
      <c r="J288" s="34" t="str">
        <f t="shared" si="50"/>
        <v/>
      </c>
      <c r="K288" s="34" t="str">
        <f t="shared" si="51"/>
        <v/>
      </c>
      <c r="L288" s="34" t="str">
        <f t="shared" si="52"/>
        <v/>
      </c>
      <c r="M288" s="32"/>
      <c r="N288" s="190"/>
      <c r="O288" s="190"/>
      <c r="P288" s="190"/>
      <c r="Q288" s="190"/>
      <c r="R288" s="23"/>
    </row>
    <row r="289" spans="1:18">
      <c r="A289" s="27">
        <f t="shared" ca="1" si="53"/>
        <v>46108</v>
      </c>
      <c r="B289" s="20"/>
      <c r="C289" s="21"/>
      <c r="D289" s="20"/>
      <c r="E289" s="21"/>
      <c r="F289" s="22"/>
      <c r="G289" s="22"/>
      <c r="H289" s="34" t="str">
        <f t="shared" si="48"/>
        <v/>
      </c>
      <c r="I289" s="34" t="str">
        <f t="shared" si="49"/>
        <v/>
      </c>
      <c r="J289" s="34" t="str">
        <f t="shared" si="50"/>
        <v/>
      </c>
      <c r="K289" s="34" t="str">
        <f t="shared" si="51"/>
        <v/>
      </c>
      <c r="L289" s="34" t="str">
        <f>IF(AND($B289="",$D289=""),"",($C289-$B289-$F289)+($E289-$D289-$G289))</f>
        <v/>
      </c>
      <c r="M289" s="32"/>
      <c r="N289" s="190"/>
      <c r="O289" s="190"/>
      <c r="P289" s="190"/>
      <c r="Q289" s="190"/>
      <c r="R289" s="23"/>
    </row>
    <row r="290" spans="1:18">
      <c r="A290" s="27">
        <f t="shared" ca="1" si="53"/>
        <v>46109</v>
      </c>
      <c r="B290" s="20"/>
      <c r="C290" s="21"/>
      <c r="D290" s="20"/>
      <c r="E290" s="21"/>
      <c r="F290" s="22"/>
      <c r="G290" s="22"/>
      <c r="H290" s="34" t="str">
        <f t="shared" si="48"/>
        <v/>
      </c>
      <c r="I290" s="34" t="str">
        <f t="shared" si="49"/>
        <v/>
      </c>
      <c r="J290" s="34" t="str">
        <f t="shared" si="50"/>
        <v/>
      </c>
      <c r="K290" s="34" t="str">
        <f t="shared" si="51"/>
        <v/>
      </c>
      <c r="L290" s="34" t="str">
        <f>IF(AND($B290="",$D290=""),"",($C290-$B290-$F290)+($E290-$D290-$G290))</f>
        <v/>
      </c>
      <c r="M290" s="32"/>
      <c r="N290" s="190"/>
      <c r="O290" s="190"/>
      <c r="P290" s="190"/>
      <c r="Q290" s="190"/>
      <c r="R290" s="23"/>
    </row>
    <row r="291" spans="1:18">
      <c r="A291" s="27">
        <f t="shared" ca="1" si="53"/>
        <v>46110</v>
      </c>
      <c r="B291" s="20"/>
      <c r="C291" s="21"/>
      <c r="D291" s="20"/>
      <c r="E291" s="21"/>
      <c r="F291" s="22"/>
      <c r="G291" s="22"/>
      <c r="H291" s="34" t="str">
        <f t="shared" si="48"/>
        <v/>
      </c>
      <c r="I291" s="34" t="str">
        <f t="shared" si="49"/>
        <v/>
      </c>
      <c r="J291" s="34" t="str">
        <f t="shared" si="50"/>
        <v/>
      </c>
      <c r="K291" s="34" t="str">
        <f t="shared" si="51"/>
        <v/>
      </c>
      <c r="L291" s="34" t="str">
        <f>IF(AND($B291="",$D291=""),"",($C291-$B291-$F291)+($E291-$D291-$G291))</f>
        <v/>
      </c>
      <c r="M291" s="32"/>
      <c r="N291" s="190"/>
      <c r="O291" s="190"/>
      <c r="P291" s="190"/>
      <c r="Q291" s="190"/>
      <c r="R291" s="23"/>
    </row>
    <row r="292" spans="1:18">
      <c r="A292" s="27">
        <f t="shared" ca="1" si="53"/>
        <v>46111</v>
      </c>
      <c r="B292" s="20"/>
      <c r="C292" s="21"/>
      <c r="D292" s="20"/>
      <c r="E292" s="21"/>
      <c r="F292" s="22"/>
      <c r="G292" s="22"/>
      <c r="H292" s="34" t="str">
        <f t="shared" si="48"/>
        <v/>
      </c>
      <c r="I292" s="34" t="str">
        <f t="shared" si="49"/>
        <v/>
      </c>
      <c r="J292" s="34" t="str">
        <f t="shared" si="50"/>
        <v/>
      </c>
      <c r="K292" s="34" t="str">
        <f t="shared" si="51"/>
        <v/>
      </c>
      <c r="L292" s="34" t="str">
        <f>IF(AND($B292="",$D292=""),"",($C292-$B292-$F292)+($E292-$D292-$G292))</f>
        <v/>
      </c>
      <c r="M292" s="32"/>
      <c r="N292" s="190"/>
      <c r="O292" s="190"/>
      <c r="P292" s="190"/>
      <c r="Q292" s="190"/>
      <c r="R292" s="23"/>
    </row>
    <row r="293" spans="1:18">
      <c r="A293" s="27">
        <f t="shared" ca="1" si="53"/>
        <v>46112</v>
      </c>
      <c r="B293" s="20"/>
      <c r="C293" s="21"/>
      <c r="D293" s="20"/>
      <c r="E293" s="21"/>
      <c r="F293" s="22"/>
      <c r="G293" s="22"/>
      <c r="H293" s="34" t="str">
        <f t="shared" si="48"/>
        <v/>
      </c>
      <c r="I293" s="34" t="str">
        <f t="shared" si="49"/>
        <v/>
      </c>
      <c r="J293" s="34" t="str">
        <f t="shared" si="50"/>
        <v/>
      </c>
      <c r="K293" s="34" t="str">
        <f t="shared" si="51"/>
        <v/>
      </c>
      <c r="L293" s="34" t="str">
        <f>IF(AND($B293="",$D293=""),"",($C293-$B293-$F293)+($E293-$D293-$G293))</f>
        <v/>
      </c>
      <c r="M293" s="32"/>
      <c r="N293" s="190"/>
      <c r="O293" s="190"/>
      <c r="P293" s="190"/>
      <c r="Q293" s="190"/>
      <c r="R293" s="23"/>
    </row>
    <row r="294" spans="1:18">
      <c r="A294" s="5" t="s">
        <v>11</v>
      </c>
      <c r="B294" s="191"/>
      <c r="C294" s="192"/>
      <c r="D294" s="191"/>
      <c r="E294" s="192"/>
      <c r="F294" s="26" t="str">
        <f>IF(SUM($F263:$F293)=0,"",SUM($F263:$F293))</f>
        <v/>
      </c>
      <c r="G294" s="26" t="str">
        <f>IF(SUM($G263:$G293)=0,"",SUM($G263:$G293))</f>
        <v/>
      </c>
      <c r="H294" s="26" t="str">
        <f>IF(SUM(H263:H293)=0,"",SUM(H263:H293))</f>
        <v/>
      </c>
      <c r="I294" s="26" t="str">
        <f>IF(SUM(I263:I293)=0,"",SUM(I263:I293))</f>
        <v/>
      </c>
      <c r="J294" s="26" t="str">
        <f t="shared" ref="J294:K294" si="54">IF(SUM(J263:J293)=0,"",SUM(J263:J293))</f>
        <v/>
      </c>
      <c r="K294" s="26" t="str">
        <f t="shared" si="54"/>
        <v/>
      </c>
      <c r="L294" s="26" t="str">
        <f>IF(SUM($L263:$L293)=0,"",SUM($L263:$L293))</f>
        <v/>
      </c>
      <c r="M294" s="33"/>
      <c r="N294" s="193"/>
      <c r="O294" s="193"/>
      <c r="P294" s="193"/>
      <c r="Q294" s="193"/>
      <c r="R294" s="6"/>
    </row>
  </sheetData>
  <sheetProtection algorithmName="SHA-512" hashValue="8RWs+XZSTdAmssqUB9esKJ8arMvDPQDN6f5gL/75BANgTYJa0OEuyvA+Lf4NqIiCAOXYQZRpS8B6CWzIRi1GNA==" saltValue="o45ScQ7hRafr+437WYcURA==" spinCount="100000" sheet="1" formatRows="0"/>
  <mergeCells count="371">
    <mergeCell ref="A8:A10"/>
    <mergeCell ref="B8:E8"/>
    <mergeCell ref="F8:G9"/>
    <mergeCell ref="H8:K8"/>
    <mergeCell ref="L8:L10"/>
    <mergeCell ref="M8:M10"/>
    <mergeCell ref="N8:Q10"/>
    <mergeCell ref="R8:R10"/>
    <mergeCell ref="B9:C9"/>
    <mergeCell ref="D9:E9"/>
    <mergeCell ref="H9:I9"/>
    <mergeCell ref="J9:K9"/>
    <mergeCell ref="N11:Q11"/>
    <mergeCell ref="B4:L4"/>
    <mergeCell ref="P4:R4"/>
    <mergeCell ref="B5:L5"/>
    <mergeCell ref="N18:Q18"/>
    <mergeCell ref="N19:Q19"/>
    <mergeCell ref="N20:Q20"/>
    <mergeCell ref="N21:Q21"/>
    <mergeCell ref="N22:Q22"/>
    <mergeCell ref="N23:Q23"/>
    <mergeCell ref="N12:Q12"/>
    <mergeCell ref="N13:Q13"/>
    <mergeCell ref="N14:Q14"/>
    <mergeCell ref="N15:Q15"/>
    <mergeCell ref="N16:Q16"/>
    <mergeCell ref="N17:Q17"/>
    <mergeCell ref="N30:Q30"/>
    <mergeCell ref="N31:Q31"/>
    <mergeCell ref="N32:Q32"/>
    <mergeCell ref="N33:Q33"/>
    <mergeCell ref="N34:Q34"/>
    <mergeCell ref="N35:Q35"/>
    <mergeCell ref="N24:Q24"/>
    <mergeCell ref="N25:Q25"/>
    <mergeCell ref="N26:Q26"/>
    <mergeCell ref="N27:Q27"/>
    <mergeCell ref="N28:Q28"/>
    <mergeCell ref="N29:Q29"/>
    <mergeCell ref="A44:A46"/>
    <mergeCell ref="B44:E44"/>
    <mergeCell ref="F44:G45"/>
    <mergeCell ref="H44:K44"/>
    <mergeCell ref="L44:L46"/>
    <mergeCell ref="M44:M46"/>
    <mergeCell ref="N44:Q46"/>
    <mergeCell ref="N36:Q36"/>
    <mergeCell ref="N37:Q37"/>
    <mergeCell ref="N38:Q38"/>
    <mergeCell ref="N39:Q39"/>
    <mergeCell ref="N40:Q40"/>
    <mergeCell ref="N41:Q41"/>
    <mergeCell ref="R44:R46"/>
    <mergeCell ref="B45:C45"/>
    <mergeCell ref="D45:E45"/>
    <mergeCell ref="H45:I45"/>
    <mergeCell ref="J45:K45"/>
    <mergeCell ref="N47:Q47"/>
    <mergeCell ref="B42:C42"/>
    <mergeCell ref="D42:E42"/>
    <mergeCell ref="N42:Q42"/>
    <mergeCell ref="N54:Q54"/>
    <mergeCell ref="N55:Q55"/>
    <mergeCell ref="N56:Q56"/>
    <mergeCell ref="N57:Q57"/>
    <mergeCell ref="N58:Q58"/>
    <mergeCell ref="N59:Q59"/>
    <mergeCell ref="N48:Q48"/>
    <mergeCell ref="N49:Q49"/>
    <mergeCell ref="N50:Q50"/>
    <mergeCell ref="N51:Q51"/>
    <mergeCell ref="N52:Q52"/>
    <mergeCell ref="N53:Q53"/>
    <mergeCell ref="N66:Q66"/>
    <mergeCell ref="N67:Q67"/>
    <mergeCell ref="N68:Q68"/>
    <mergeCell ref="N69:Q69"/>
    <mergeCell ref="N70:Q70"/>
    <mergeCell ref="N71:Q71"/>
    <mergeCell ref="N60:Q60"/>
    <mergeCell ref="N61:Q61"/>
    <mergeCell ref="N62:Q62"/>
    <mergeCell ref="N63:Q63"/>
    <mergeCell ref="N64:Q64"/>
    <mergeCell ref="N65:Q65"/>
    <mergeCell ref="A80:A82"/>
    <mergeCell ref="B80:E80"/>
    <mergeCell ref="F80:G81"/>
    <mergeCell ref="H80:K80"/>
    <mergeCell ref="L80:L82"/>
    <mergeCell ref="M80:M82"/>
    <mergeCell ref="N80:Q82"/>
    <mergeCell ref="N72:Q72"/>
    <mergeCell ref="N73:Q73"/>
    <mergeCell ref="N74:Q74"/>
    <mergeCell ref="N75:Q75"/>
    <mergeCell ref="N76:Q76"/>
    <mergeCell ref="N77:Q77"/>
    <mergeCell ref="R80:R82"/>
    <mergeCell ref="B81:C81"/>
    <mergeCell ref="D81:E81"/>
    <mergeCell ref="H81:I81"/>
    <mergeCell ref="J81:K81"/>
    <mergeCell ref="N83:Q83"/>
    <mergeCell ref="B78:C78"/>
    <mergeCell ref="D78:E78"/>
    <mergeCell ref="N78:Q78"/>
    <mergeCell ref="N90:Q90"/>
    <mergeCell ref="N91:Q91"/>
    <mergeCell ref="N92:Q92"/>
    <mergeCell ref="N93:Q93"/>
    <mergeCell ref="N94:Q94"/>
    <mergeCell ref="N95:Q95"/>
    <mergeCell ref="N84:Q84"/>
    <mergeCell ref="N85:Q85"/>
    <mergeCell ref="N86:Q86"/>
    <mergeCell ref="N87:Q87"/>
    <mergeCell ref="N88:Q88"/>
    <mergeCell ref="N89:Q89"/>
    <mergeCell ref="N102:Q102"/>
    <mergeCell ref="N103:Q103"/>
    <mergeCell ref="N104:Q104"/>
    <mergeCell ref="N105:Q105"/>
    <mergeCell ref="N106:Q106"/>
    <mergeCell ref="N107:Q107"/>
    <mergeCell ref="N96:Q96"/>
    <mergeCell ref="N97:Q97"/>
    <mergeCell ref="N98:Q98"/>
    <mergeCell ref="N99:Q99"/>
    <mergeCell ref="N100:Q100"/>
    <mergeCell ref="N101:Q101"/>
    <mergeCell ref="A116:A118"/>
    <mergeCell ref="B116:E116"/>
    <mergeCell ref="F116:G117"/>
    <mergeCell ref="H116:K116"/>
    <mergeCell ref="L116:L118"/>
    <mergeCell ref="M116:M118"/>
    <mergeCell ref="N116:Q118"/>
    <mergeCell ref="N108:Q108"/>
    <mergeCell ref="N109:Q109"/>
    <mergeCell ref="N110:Q110"/>
    <mergeCell ref="N111:Q111"/>
    <mergeCell ref="N112:Q112"/>
    <mergeCell ref="N113:Q113"/>
    <mergeCell ref="R116:R118"/>
    <mergeCell ref="B117:C117"/>
    <mergeCell ref="D117:E117"/>
    <mergeCell ref="H117:I117"/>
    <mergeCell ref="J117:K117"/>
    <mergeCell ref="N119:Q119"/>
    <mergeCell ref="B114:C114"/>
    <mergeCell ref="D114:E114"/>
    <mergeCell ref="N114:Q114"/>
    <mergeCell ref="N126:Q126"/>
    <mergeCell ref="N127:Q127"/>
    <mergeCell ref="N128:Q128"/>
    <mergeCell ref="N129:Q129"/>
    <mergeCell ref="N130:Q130"/>
    <mergeCell ref="N131:Q131"/>
    <mergeCell ref="N120:Q120"/>
    <mergeCell ref="N121:Q121"/>
    <mergeCell ref="N122:Q122"/>
    <mergeCell ref="N123:Q123"/>
    <mergeCell ref="N124:Q124"/>
    <mergeCell ref="N125:Q125"/>
    <mergeCell ref="N138:Q138"/>
    <mergeCell ref="N139:Q139"/>
    <mergeCell ref="N140:Q140"/>
    <mergeCell ref="N141:Q141"/>
    <mergeCell ref="N142:Q142"/>
    <mergeCell ref="N143:Q143"/>
    <mergeCell ref="N132:Q132"/>
    <mergeCell ref="N133:Q133"/>
    <mergeCell ref="N134:Q134"/>
    <mergeCell ref="N135:Q135"/>
    <mergeCell ref="N136:Q136"/>
    <mergeCell ref="N137:Q137"/>
    <mergeCell ref="A152:A154"/>
    <mergeCell ref="B152:E152"/>
    <mergeCell ref="F152:G153"/>
    <mergeCell ref="H152:K152"/>
    <mergeCell ref="L152:L154"/>
    <mergeCell ref="M152:M154"/>
    <mergeCell ref="N152:Q154"/>
    <mergeCell ref="N144:Q144"/>
    <mergeCell ref="N145:Q145"/>
    <mergeCell ref="N146:Q146"/>
    <mergeCell ref="N147:Q147"/>
    <mergeCell ref="N148:Q148"/>
    <mergeCell ref="N149:Q149"/>
    <mergeCell ref="R152:R154"/>
    <mergeCell ref="B153:C153"/>
    <mergeCell ref="D153:E153"/>
    <mergeCell ref="H153:I153"/>
    <mergeCell ref="J153:K153"/>
    <mergeCell ref="N155:Q155"/>
    <mergeCell ref="B150:C150"/>
    <mergeCell ref="D150:E150"/>
    <mergeCell ref="N150:Q150"/>
    <mergeCell ref="N162:Q162"/>
    <mergeCell ref="N163:Q163"/>
    <mergeCell ref="N164:Q164"/>
    <mergeCell ref="N165:Q165"/>
    <mergeCell ref="N166:Q166"/>
    <mergeCell ref="N167:Q167"/>
    <mergeCell ref="N156:Q156"/>
    <mergeCell ref="N157:Q157"/>
    <mergeCell ref="N158:Q158"/>
    <mergeCell ref="N159:Q159"/>
    <mergeCell ref="N160:Q160"/>
    <mergeCell ref="N161:Q161"/>
    <mergeCell ref="N174:Q174"/>
    <mergeCell ref="N175:Q175"/>
    <mergeCell ref="N176:Q176"/>
    <mergeCell ref="N177:Q177"/>
    <mergeCell ref="N178:Q178"/>
    <mergeCell ref="N179:Q179"/>
    <mergeCell ref="N168:Q168"/>
    <mergeCell ref="N169:Q169"/>
    <mergeCell ref="N170:Q170"/>
    <mergeCell ref="N171:Q171"/>
    <mergeCell ref="N172:Q172"/>
    <mergeCell ref="N173:Q173"/>
    <mergeCell ref="A188:A190"/>
    <mergeCell ref="B188:E188"/>
    <mergeCell ref="F188:G189"/>
    <mergeCell ref="H188:K188"/>
    <mergeCell ref="L188:L190"/>
    <mergeCell ref="M188:M190"/>
    <mergeCell ref="N188:Q190"/>
    <mergeCell ref="N180:Q180"/>
    <mergeCell ref="N181:Q181"/>
    <mergeCell ref="N182:Q182"/>
    <mergeCell ref="N183:Q183"/>
    <mergeCell ref="N184:Q184"/>
    <mergeCell ref="N185:Q185"/>
    <mergeCell ref="R188:R190"/>
    <mergeCell ref="B189:C189"/>
    <mergeCell ref="D189:E189"/>
    <mergeCell ref="H189:I189"/>
    <mergeCell ref="J189:K189"/>
    <mergeCell ref="N191:Q191"/>
    <mergeCell ref="B186:C186"/>
    <mergeCell ref="D186:E186"/>
    <mergeCell ref="N186:Q186"/>
    <mergeCell ref="N198:Q198"/>
    <mergeCell ref="N199:Q199"/>
    <mergeCell ref="N200:Q200"/>
    <mergeCell ref="N201:Q201"/>
    <mergeCell ref="N202:Q202"/>
    <mergeCell ref="N203:Q203"/>
    <mergeCell ref="N192:Q192"/>
    <mergeCell ref="N193:Q193"/>
    <mergeCell ref="N194:Q194"/>
    <mergeCell ref="N195:Q195"/>
    <mergeCell ref="N196:Q196"/>
    <mergeCell ref="N197:Q197"/>
    <mergeCell ref="N210:Q210"/>
    <mergeCell ref="N211:Q211"/>
    <mergeCell ref="N212:Q212"/>
    <mergeCell ref="N213:Q213"/>
    <mergeCell ref="N214:Q214"/>
    <mergeCell ref="N215:Q215"/>
    <mergeCell ref="N204:Q204"/>
    <mergeCell ref="N205:Q205"/>
    <mergeCell ref="N206:Q206"/>
    <mergeCell ref="N207:Q207"/>
    <mergeCell ref="N208:Q208"/>
    <mergeCell ref="N209:Q209"/>
    <mergeCell ref="A224:A226"/>
    <mergeCell ref="B224:E224"/>
    <mergeCell ref="F224:G225"/>
    <mergeCell ref="H224:K224"/>
    <mergeCell ref="L224:L226"/>
    <mergeCell ref="M224:M226"/>
    <mergeCell ref="N224:Q226"/>
    <mergeCell ref="N216:Q216"/>
    <mergeCell ref="N217:Q217"/>
    <mergeCell ref="N218:Q218"/>
    <mergeCell ref="N219:Q219"/>
    <mergeCell ref="N220:Q220"/>
    <mergeCell ref="N221:Q221"/>
    <mergeCell ref="R224:R226"/>
    <mergeCell ref="B225:C225"/>
    <mergeCell ref="D225:E225"/>
    <mergeCell ref="H225:I225"/>
    <mergeCell ref="J225:K225"/>
    <mergeCell ref="N227:Q227"/>
    <mergeCell ref="B222:C222"/>
    <mergeCell ref="D222:E222"/>
    <mergeCell ref="N222:Q222"/>
    <mergeCell ref="N234:Q234"/>
    <mergeCell ref="N235:Q235"/>
    <mergeCell ref="N236:Q236"/>
    <mergeCell ref="N237:Q237"/>
    <mergeCell ref="N238:Q238"/>
    <mergeCell ref="N239:Q239"/>
    <mergeCell ref="N228:Q228"/>
    <mergeCell ref="N229:Q229"/>
    <mergeCell ref="N230:Q230"/>
    <mergeCell ref="N231:Q231"/>
    <mergeCell ref="N232:Q232"/>
    <mergeCell ref="N233:Q233"/>
    <mergeCell ref="N246:Q246"/>
    <mergeCell ref="N247:Q247"/>
    <mergeCell ref="N248:Q248"/>
    <mergeCell ref="N249:Q249"/>
    <mergeCell ref="N250:Q250"/>
    <mergeCell ref="N251:Q251"/>
    <mergeCell ref="N240:Q240"/>
    <mergeCell ref="N241:Q241"/>
    <mergeCell ref="N242:Q242"/>
    <mergeCell ref="N243:Q243"/>
    <mergeCell ref="N244:Q244"/>
    <mergeCell ref="N245:Q245"/>
    <mergeCell ref="A260:A262"/>
    <mergeCell ref="B260:E260"/>
    <mergeCell ref="F260:G261"/>
    <mergeCell ref="H260:K260"/>
    <mergeCell ref="L260:L262"/>
    <mergeCell ref="M260:M262"/>
    <mergeCell ref="N260:Q262"/>
    <mergeCell ref="N252:Q252"/>
    <mergeCell ref="N253:Q253"/>
    <mergeCell ref="N254:Q254"/>
    <mergeCell ref="N255:Q255"/>
    <mergeCell ref="N256:Q256"/>
    <mergeCell ref="N257:Q257"/>
    <mergeCell ref="R260:R262"/>
    <mergeCell ref="B261:C261"/>
    <mergeCell ref="D261:E261"/>
    <mergeCell ref="H261:I261"/>
    <mergeCell ref="J261:K261"/>
    <mergeCell ref="N263:Q263"/>
    <mergeCell ref="B258:C258"/>
    <mergeCell ref="D258:E258"/>
    <mergeCell ref="N258:Q258"/>
    <mergeCell ref="N270:Q270"/>
    <mergeCell ref="N271:Q271"/>
    <mergeCell ref="N272:Q272"/>
    <mergeCell ref="N273:Q273"/>
    <mergeCell ref="N274:Q274"/>
    <mergeCell ref="N275:Q275"/>
    <mergeCell ref="N264:Q264"/>
    <mergeCell ref="N265:Q265"/>
    <mergeCell ref="N266:Q266"/>
    <mergeCell ref="N267:Q267"/>
    <mergeCell ref="N268:Q268"/>
    <mergeCell ref="N269:Q269"/>
    <mergeCell ref="N282:Q282"/>
    <mergeCell ref="N283:Q283"/>
    <mergeCell ref="N284:Q284"/>
    <mergeCell ref="N285:Q285"/>
    <mergeCell ref="N286:Q286"/>
    <mergeCell ref="N287:Q287"/>
    <mergeCell ref="N276:Q276"/>
    <mergeCell ref="N277:Q277"/>
    <mergeCell ref="N278:Q278"/>
    <mergeCell ref="N279:Q279"/>
    <mergeCell ref="N280:Q280"/>
    <mergeCell ref="N281:Q281"/>
    <mergeCell ref="B294:C294"/>
    <mergeCell ref="D294:E294"/>
    <mergeCell ref="N294:Q294"/>
    <mergeCell ref="N288:Q288"/>
    <mergeCell ref="N289:Q289"/>
    <mergeCell ref="N290:Q290"/>
    <mergeCell ref="N291:Q291"/>
    <mergeCell ref="N292:Q292"/>
    <mergeCell ref="N293:Q293"/>
  </mergeCells>
  <phoneticPr fontId="2"/>
  <conditionalFormatting sqref="A12:C13 F12:G13 A14:G41">
    <cfRule type="expression" dxfId="271" priority="9">
      <formula>OR(EDATE($A$11,1)-1&lt;$A12,DATEVALUE("2026/3/31")&lt;$A12)</formula>
    </cfRule>
  </conditionalFormatting>
  <conditionalFormatting sqref="A48:F76 M48:R77 A77:G77 L77">
    <cfRule type="expression" dxfId="270" priority="10">
      <formula>OR(EDATE($A$47,1)-1&lt;$A48,DATEVALUE("2026/3/31")&lt;$A48)</formula>
    </cfRule>
  </conditionalFormatting>
  <conditionalFormatting sqref="A84:G113">
    <cfRule type="expression" dxfId="269" priority="11">
      <formula>OR(EDATE($A$83,1)-1&lt;$A84,DATEVALUE("2026/3/31")&lt;$A84)</formula>
    </cfRule>
  </conditionalFormatting>
  <conditionalFormatting sqref="A120:G149 M120:R149 L149">
    <cfRule type="expression" dxfId="268" priority="12">
      <formula>OR(EDATE($A$119,1)-1&lt;$A120,DATEVALUE("2026/3/31")&lt;$A120)</formula>
    </cfRule>
  </conditionalFormatting>
  <conditionalFormatting sqref="A156:G185">
    <cfRule type="expression" dxfId="267" priority="13">
      <formula>OR(EDATE($A$155,1)-1&lt;$A156,DATEVALUE("2026/3/31")&lt;$A156)</formula>
    </cfRule>
  </conditionalFormatting>
  <conditionalFormatting sqref="A192:G221">
    <cfRule type="expression" dxfId="266" priority="14">
      <formula>OR(EDATE($A$191,1)-1&lt;$A192,DATEVALUE("2026/3/31")&lt;$A192)</formula>
    </cfRule>
  </conditionalFormatting>
  <conditionalFormatting sqref="A228:G257 M228:R257 L255:L257">
    <cfRule type="expression" dxfId="265" priority="15">
      <formula>OR(EDATE($A$227,1)-1&lt;$A228,DATEVALUE("2026/3/31")&lt;$A228)</formula>
    </cfRule>
  </conditionalFormatting>
  <conditionalFormatting sqref="A264:G293 L264:R293">
    <cfRule type="expression" dxfId="264" priority="16">
      <formula>OR(EDATE($A$263,1)-1&lt;$A264,DATEVALUE("2026/3/31")&lt;$A264)</formula>
    </cfRule>
  </conditionalFormatting>
  <conditionalFormatting sqref="B11:C11">
    <cfRule type="expression" dxfId="263" priority="3">
      <formula>OR(EDATE($A$11,1)-1&lt;$A11,DATEVALUE("2026/3/31")&lt;$A11)</formula>
    </cfRule>
  </conditionalFormatting>
  <conditionalFormatting sqref="B4:L5">
    <cfRule type="expression" dxfId="262" priority="8">
      <formula>IF(LEN(B4)&lt;1,TRUE,FALSE)</formula>
    </cfRule>
  </conditionalFormatting>
  <conditionalFormatting sqref="D13:E13">
    <cfRule type="expression" dxfId="261" priority="2">
      <formula>$M$12="✓"</formula>
    </cfRule>
  </conditionalFormatting>
  <conditionalFormatting sqref="M11">
    <cfRule type="expression" dxfId="260" priority="1">
      <formula>OR(EDATE($A$11,1)-1&lt;$A11,DATEVALUE("2026/3/31")&lt;$A11)</formula>
    </cfRule>
  </conditionalFormatting>
  <conditionalFormatting sqref="M12:R41">
    <cfRule type="expression" dxfId="259" priority="4">
      <formula>OR(EDATE($A$11,1)-1&lt;$A12,DATEVALUE("2026/3/31")&lt;$A12)</formula>
    </cfRule>
  </conditionalFormatting>
  <conditionalFormatting sqref="M84:R113">
    <cfRule type="expression" dxfId="258" priority="5">
      <formula>OR(EDATE($A$83,1)-1&lt;$A84,DATEVALUE("2026/3/31")&lt;$A84)</formula>
    </cfRule>
  </conditionalFormatting>
  <conditionalFormatting sqref="M156:R185">
    <cfRule type="expression" dxfId="257" priority="6">
      <formula>OR(EDATE($A$155,1)-1&lt;$A156,DATEVALUE("2026/3/31")&lt;$A156)</formula>
    </cfRule>
  </conditionalFormatting>
  <conditionalFormatting sqref="M192:R221">
    <cfRule type="expression" dxfId="256" priority="7">
      <formula>OR(EDATE($A$191,1)-1&lt;$A192,DATEVALUE("2026/3/31")&lt;$A192)</formula>
    </cfRule>
  </conditionalFormatting>
  <dataValidations count="3">
    <dataValidation type="time" operator="greaterThanOrEqual" allowBlank="1" showInputMessage="1" showErrorMessage="1" sqref="H114:K114 H78:K78 G42:K42 H222:K222 H258:K258 H186:K186 H150:K150 G11:G41 L11:L42 B11:F42 B47:G78 L47:L78 B83:G114 L83:L114 B119:G150 L119:L150 B155:G186 L155:L186 B191:G222 L191:L222 B227:G258 L227:L258 B263:G294 L263:L294 H294:K294" xr:uid="{BC80F09D-0599-4E15-8103-46EC41ECD7B9}">
      <formula1>0</formula1>
    </dataValidation>
    <dataValidation type="list" allowBlank="1" showInputMessage="1" showErrorMessage="1" sqref="M263:M293 M47:M76 M83:M113 M119:M149 M155:M185 M191:M221 M227:M257 M11:M41" xr:uid="{846227E5-2EA8-4FB5-A071-6F07B23B1EFC}">
      <formula1>",✓所定,✓法定"</formula1>
    </dataValidation>
    <dataValidation operator="greaterThanOrEqual" allowBlank="1" showInputMessage="1" showErrorMessage="1" sqref="H191:K221 H155:K185 H227:K257 H11:K41 H119:K149 H47:K77 H83:K113 H263:K293" xr:uid="{973A2B22-D311-4F44-9DFC-402FD725B56F}"/>
  </dataValidations>
  <printOptions horizontalCentered="1"/>
  <pageMargins left="0.51181102362204722" right="0.51181102362204722" top="0.55118110236220474" bottom="0.55118110236220474" header="0.31496062992125984" footer="0.31496062992125984"/>
  <pageSetup paperSize="9" scale="76" fitToHeight="0" orientation="portrait" r:id="rId1"/>
  <rowBreaks count="7" manualBreakCount="7">
    <brk id="42" max="16383" man="1"/>
    <brk id="78" max="16383" man="1"/>
    <brk id="114" max="16383" man="1"/>
    <brk id="150" max="16383" man="1"/>
    <brk id="186" max="16383" man="1"/>
    <brk id="222" max="16383" man="1"/>
    <brk id="258" max="16383"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72482A-487F-42AD-8772-C88E693AE947}">
  <sheetPr>
    <tabColor rgb="FF66CCFF"/>
    <pageSetUpPr fitToPage="1"/>
  </sheetPr>
  <dimension ref="A1:V294"/>
  <sheetViews>
    <sheetView view="pageBreakPreview" zoomScale="115" zoomScaleNormal="100" zoomScaleSheetLayoutView="115" workbookViewId="0">
      <selection activeCell="B11" sqref="B11"/>
    </sheetView>
  </sheetViews>
  <sheetFormatPr defaultColWidth="8.75" defaultRowHeight="14.25"/>
  <cols>
    <col min="1" max="1" width="10.75" style="1" customWidth="1"/>
    <col min="2" max="7" width="7.125" style="1" customWidth="1"/>
    <col min="8" max="11" width="7.125" style="1" hidden="1" customWidth="1"/>
    <col min="12" max="12" width="7.125" style="1" customWidth="1"/>
    <col min="13" max="13" width="6.125" style="9" customWidth="1"/>
    <col min="14" max="14" width="5.75" style="1" customWidth="1"/>
    <col min="15" max="15" width="9.125" style="1" customWidth="1"/>
    <col min="16" max="17" width="8.75" style="1" customWidth="1"/>
    <col min="18" max="18" width="12.75" style="1" customWidth="1"/>
    <col min="19" max="21" width="8.75" style="1" hidden="1" customWidth="1"/>
    <col min="22" max="16384" width="8.75" style="1"/>
  </cols>
  <sheetData>
    <row r="1" spans="1:22" ht="16.5">
      <c r="A1" s="2" t="str" cm="1">
        <f t="array" aca="1" ref="A1" ca="1">"業務日誌" &amp; RIGHT(CELL("filename", A1),U1)</f>
        <v>業務日誌35</v>
      </c>
      <c r="B1" s="3"/>
      <c r="C1" s="3"/>
      <c r="D1" s="3"/>
      <c r="E1" s="3"/>
      <c r="F1" s="3"/>
      <c r="G1" s="3"/>
      <c r="H1" s="3"/>
      <c r="I1" s="3"/>
      <c r="J1" s="3"/>
      <c r="K1" s="3"/>
      <c r="L1" s="3"/>
      <c r="M1" s="3"/>
      <c r="N1" s="3"/>
      <c r="O1" s="3"/>
      <c r="P1" s="3"/>
      <c r="Q1" s="3"/>
      <c r="R1" s="3"/>
      <c r="S1" s="45" t="str" cm="1">
        <f t="array" aca="1" ref="S1" ca="1">"各月内訳表!$E" &amp; 5+ 27*(RIGHT(CELL("filename", A1),U1)-1)</f>
        <v>各月内訳表!$E923</v>
      </c>
      <c r="T1" s="45" t="str" cm="1">
        <f t="array" aca="1" ref="T1" ca="1">"各月内訳表!$G" &amp; 6+ 27*(RIGHT(CELL("filename", A1),U1)-1)</f>
        <v>各月内訳表!$G924</v>
      </c>
      <c r="U1" s="45" cm="1">
        <f t="array" aca="1" ref="U1" ca="1">LEN(CELL("filename",A1))-FIND("日誌",CELL("filename",A1))-1</f>
        <v>2</v>
      </c>
    </row>
    <row r="2" spans="1:22" ht="16.899999999999999" customHeight="1">
      <c r="L2" s="25"/>
      <c r="Q2" s="19" t="s">
        <v>13</v>
      </c>
      <c r="R2" s="163">
        <f>入力ボックス!C8</f>
        <v>0</v>
      </c>
      <c r="S2" s="45"/>
      <c r="T2" s="45"/>
      <c r="U2" s="45" cm="1">
        <f t="array" aca="1" ref="U2" ca="1">LEN(CELL("filename",I2))-FIND("日誌",CELL("filename",I2))-1</f>
        <v>2</v>
      </c>
    </row>
    <row r="3" spans="1:22" ht="16.899999999999999" customHeight="1">
      <c r="L3" s="25"/>
      <c r="Q3" s="19"/>
      <c r="R3" s="28"/>
    </row>
    <row r="4" spans="1:22">
      <c r="A4" s="24" t="s">
        <v>12</v>
      </c>
      <c r="B4" s="201" t="str">
        <f>IF(入力ボックス!$C$4="","",入力ボックス!$C$4)</f>
        <v/>
      </c>
      <c r="C4" s="201"/>
      <c r="D4" s="201"/>
      <c r="E4" s="201"/>
      <c r="F4" s="201"/>
      <c r="G4" s="201"/>
      <c r="H4" s="201"/>
      <c r="I4" s="201"/>
      <c r="J4" s="201"/>
      <c r="K4" s="201"/>
      <c r="L4" s="201"/>
      <c r="O4" s="24" t="s">
        <v>79</v>
      </c>
      <c r="P4" s="202"/>
      <c r="Q4" s="202"/>
      <c r="R4" s="202"/>
    </row>
    <row r="5" spans="1:22" ht="18.75" customHeight="1">
      <c r="A5" s="24" t="s">
        <v>21</v>
      </c>
      <c r="B5" s="201" t="str" cm="1">
        <f t="array" aca="1" ref="B5" ca="1">IF(INDIRECT(S1)="","",INDIRECT(S1))</f>
        <v/>
      </c>
      <c r="C5" s="201"/>
      <c r="D5" s="201"/>
      <c r="E5" s="201"/>
      <c r="F5" s="201"/>
      <c r="G5" s="201"/>
      <c r="H5" s="201"/>
      <c r="I5" s="201"/>
      <c r="J5" s="201"/>
      <c r="K5" s="201"/>
      <c r="L5" s="201"/>
      <c r="O5" s="31" t="s">
        <v>80</v>
      </c>
    </row>
    <row r="6" spans="1:22" ht="18.75" customHeight="1">
      <c r="R6" s="42" t="str">
        <f ca="1">HYPERLINK("#"&amp;S1,"各月内訳表へ")</f>
        <v>各月内訳表へ</v>
      </c>
    </row>
    <row r="8" spans="1:22" ht="27" customHeight="1">
      <c r="A8" s="194" t="s">
        <v>22</v>
      </c>
      <c r="B8" s="189" t="s">
        <v>103</v>
      </c>
      <c r="C8" s="189"/>
      <c r="D8" s="189"/>
      <c r="E8" s="189"/>
      <c r="F8" s="189" t="s">
        <v>23</v>
      </c>
      <c r="G8" s="189"/>
      <c r="H8" s="189" t="s">
        <v>88</v>
      </c>
      <c r="I8" s="189"/>
      <c r="J8" s="189"/>
      <c r="K8" s="189"/>
      <c r="L8" s="189" t="s">
        <v>87</v>
      </c>
      <c r="M8" s="195" t="s">
        <v>96</v>
      </c>
      <c r="N8" s="194" t="s">
        <v>25</v>
      </c>
      <c r="O8" s="194"/>
      <c r="P8" s="194"/>
      <c r="Q8" s="194"/>
      <c r="R8" s="189" t="s">
        <v>100</v>
      </c>
    </row>
    <row r="9" spans="1:22" ht="14.25" customHeight="1">
      <c r="A9" s="194"/>
      <c r="B9" s="189" t="s">
        <v>82</v>
      </c>
      <c r="C9" s="189"/>
      <c r="D9" s="189" t="s">
        <v>84</v>
      </c>
      <c r="E9" s="189"/>
      <c r="F9" s="189"/>
      <c r="G9" s="189"/>
      <c r="H9" s="189" t="s">
        <v>90</v>
      </c>
      <c r="I9" s="189"/>
      <c r="J9" s="189" t="s">
        <v>89</v>
      </c>
      <c r="K9" s="189"/>
      <c r="L9" s="189"/>
      <c r="M9" s="196"/>
      <c r="N9" s="194"/>
      <c r="O9" s="194"/>
      <c r="P9" s="194"/>
      <c r="Q9" s="194"/>
      <c r="R9" s="189"/>
    </row>
    <row r="10" spans="1:22" ht="18" customHeight="1">
      <c r="A10" s="194"/>
      <c r="B10" s="43" t="s">
        <v>26</v>
      </c>
      <c r="C10" s="43" t="s">
        <v>27</v>
      </c>
      <c r="D10" s="43" t="s">
        <v>26</v>
      </c>
      <c r="E10" s="43" t="s">
        <v>27</v>
      </c>
      <c r="F10" s="44" t="s">
        <v>85</v>
      </c>
      <c r="G10" s="44" t="s">
        <v>86</v>
      </c>
      <c r="H10" s="44" t="s">
        <v>81</v>
      </c>
      <c r="I10" s="44" t="s">
        <v>83</v>
      </c>
      <c r="J10" s="44" t="s">
        <v>81</v>
      </c>
      <c r="K10" s="44" t="s">
        <v>95</v>
      </c>
      <c r="L10" s="189"/>
      <c r="M10" s="197"/>
      <c r="N10" s="194"/>
      <c r="O10" s="194"/>
      <c r="P10" s="194"/>
      <c r="Q10" s="194"/>
      <c r="R10" s="194"/>
    </row>
    <row r="11" spans="1:22">
      <c r="A11" s="27" cm="1">
        <f t="array" aca="1" ref="A11" ca="1">DATE("2025","8",IFERROR(INDIRECT(T1),"1"))</f>
        <v>45870</v>
      </c>
      <c r="B11" s="20"/>
      <c r="C11" s="21"/>
      <c r="D11" s="20"/>
      <c r="E11" s="21"/>
      <c r="F11" s="22"/>
      <c r="G11" s="22"/>
      <c r="H11" s="34" t="str">
        <f>IF(OR(B11="",LEFT(M11,1)="✓"),"",C11-B11-F11)</f>
        <v/>
      </c>
      <c r="I11" s="34" t="str">
        <f>IF(OR(D11="",LEFT(M11,1)="✓"),"",E11-D11-G11)</f>
        <v/>
      </c>
      <c r="J11" s="34" t="str">
        <f>IF(AND(B11&lt;&gt;"",M11="✓所定"),C11-B11-F11,"")</f>
        <v/>
      </c>
      <c r="K11" s="34" t="str">
        <f>IF(AND(B11&lt;&gt;"",M11="✓法定"),C11-B11-F11,"")</f>
        <v/>
      </c>
      <c r="L11" s="26" t="str">
        <f>IF(AND($B11="",$D11=""),"",($C11-$B11-$F11)+($E11-$D11-$G11))</f>
        <v/>
      </c>
      <c r="M11" s="32"/>
      <c r="N11" s="190"/>
      <c r="O11" s="190"/>
      <c r="P11" s="190"/>
      <c r="Q11" s="190"/>
      <c r="R11" s="23"/>
      <c r="V11" s="1" t="s">
        <v>171</v>
      </c>
    </row>
    <row r="12" spans="1:22">
      <c r="A12" s="27">
        <f ca="1">A11+1</f>
        <v>45871</v>
      </c>
      <c r="B12" s="20"/>
      <c r="C12" s="21"/>
      <c r="D12" s="20"/>
      <c r="E12" s="21"/>
      <c r="F12" s="22"/>
      <c r="G12" s="22"/>
      <c r="H12" s="34" t="str">
        <f t="shared" ref="H12:H41" si="0">IF(OR(B12="",LEFT(M12,1)="✓"),"",C12-B12-F12)</f>
        <v/>
      </c>
      <c r="I12" s="34" t="str">
        <f t="shared" ref="I12:I41" si="1">IF(OR(D12="",LEFT(M12,1)="✓"),"",E12-D12-G12)</f>
        <v/>
      </c>
      <c r="J12" s="34" t="str">
        <f t="shared" ref="J12:J41" si="2">IF(AND(B12&lt;&gt;"",M12="✓所定"),C12-B12-F12,"")</f>
        <v/>
      </c>
      <c r="K12" s="34" t="str">
        <f t="shared" ref="K12:K41" si="3">IF(AND(B12&lt;&gt;"",M12="✓法定"),C12-B12-F12,"")</f>
        <v/>
      </c>
      <c r="L12" s="26" t="str">
        <f t="shared" ref="L12:L41" si="4">IF(AND($B12="",$D12=""),"",($C12-$B12-$F12)+(E12-D12-G12))</f>
        <v/>
      </c>
      <c r="M12" s="32"/>
      <c r="N12" s="190"/>
      <c r="O12" s="190"/>
      <c r="P12" s="190"/>
      <c r="Q12" s="190"/>
      <c r="R12" s="23"/>
      <c r="V12" s="1" t="s">
        <v>172</v>
      </c>
    </row>
    <row r="13" spans="1:22">
      <c r="A13" s="27">
        <f t="shared" ref="A13:A41" ca="1" si="5">A12+1</f>
        <v>45872</v>
      </c>
      <c r="B13" s="20"/>
      <c r="C13" s="21"/>
      <c r="D13" s="20"/>
      <c r="E13" s="21"/>
      <c r="F13" s="22"/>
      <c r="G13" s="22"/>
      <c r="H13" s="34" t="str">
        <f t="shared" si="0"/>
        <v/>
      </c>
      <c r="I13" s="34" t="str">
        <f t="shared" si="1"/>
        <v/>
      </c>
      <c r="J13" s="34" t="str">
        <f t="shared" si="2"/>
        <v/>
      </c>
      <c r="K13" s="34" t="str">
        <f t="shared" si="3"/>
        <v/>
      </c>
      <c r="L13" s="26" t="str">
        <f t="shared" si="4"/>
        <v/>
      </c>
      <c r="M13" s="32"/>
      <c r="N13" s="190"/>
      <c r="O13" s="190"/>
      <c r="P13" s="190"/>
      <c r="Q13" s="190"/>
      <c r="R13" s="23"/>
    </row>
    <row r="14" spans="1:22">
      <c r="A14" s="27">
        <f t="shared" ca="1" si="5"/>
        <v>45873</v>
      </c>
      <c r="B14" s="20"/>
      <c r="C14" s="21"/>
      <c r="D14" s="20"/>
      <c r="E14" s="21"/>
      <c r="F14" s="22"/>
      <c r="G14" s="22"/>
      <c r="H14" s="34" t="str">
        <f t="shared" si="0"/>
        <v/>
      </c>
      <c r="I14" s="34" t="str">
        <f t="shared" si="1"/>
        <v/>
      </c>
      <c r="J14" s="34" t="str">
        <f t="shared" si="2"/>
        <v/>
      </c>
      <c r="K14" s="34" t="str">
        <f t="shared" si="3"/>
        <v/>
      </c>
      <c r="L14" s="26" t="str">
        <f t="shared" si="4"/>
        <v/>
      </c>
      <c r="M14" s="32"/>
      <c r="N14" s="190"/>
      <c r="O14" s="190"/>
      <c r="P14" s="190"/>
      <c r="Q14" s="190"/>
      <c r="R14" s="23"/>
    </row>
    <row r="15" spans="1:22">
      <c r="A15" s="27">
        <f t="shared" ca="1" si="5"/>
        <v>45874</v>
      </c>
      <c r="B15" s="20"/>
      <c r="C15" s="21"/>
      <c r="D15" s="20"/>
      <c r="E15" s="21"/>
      <c r="F15" s="22"/>
      <c r="G15" s="22"/>
      <c r="H15" s="34" t="str">
        <f t="shared" si="0"/>
        <v/>
      </c>
      <c r="I15" s="34" t="str">
        <f t="shared" si="1"/>
        <v/>
      </c>
      <c r="J15" s="34" t="str">
        <f t="shared" si="2"/>
        <v/>
      </c>
      <c r="K15" s="34" t="str">
        <f t="shared" si="3"/>
        <v/>
      </c>
      <c r="L15" s="26" t="str">
        <f t="shared" si="4"/>
        <v/>
      </c>
      <c r="M15" s="32"/>
      <c r="N15" s="190"/>
      <c r="O15" s="190"/>
      <c r="P15" s="190"/>
      <c r="Q15" s="190"/>
      <c r="R15" s="23"/>
    </row>
    <row r="16" spans="1:22">
      <c r="A16" s="27">
        <f t="shared" ca="1" si="5"/>
        <v>45875</v>
      </c>
      <c r="B16" s="20"/>
      <c r="C16" s="21"/>
      <c r="D16" s="20"/>
      <c r="E16" s="21"/>
      <c r="F16" s="22"/>
      <c r="G16" s="22"/>
      <c r="H16" s="34" t="str">
        <f t="shared" si="0"/>
        <v/>
      </c>
      <c r="I16" s="34" t="str">
        <f t="shared" si="1"/>
        <v/>
      </c>
      <c r="J16" s="34" t="str">
        <f t="shared" si="2"/>
        <v/>
      </c>
      <c r="K16" s="34" t="str">
        <f t="shared" si="3"/>
        <v/>
      </c>
      <c r="L16" s="26" t="str">
        <f t="shared" si="4"/>
        <v/>
      </c>
      <c r="M16" s="32"/>
      <c r="N16" s="190"/>
      <c r="O16" s="190"/>
      <c r="P16" s="190"/>
      <c r="Q16" s="190"/>
      <c r="R16" s="23"/>
    </row>
    <row r="17" spans="1:18">
      <c r="A17" s="27">
        <f t="shared" ca="1" si="5"/>
        <v>45876</v>
      </c>
      <c r="B17" s="20"/>
      <c r="C17" s="21"/>
      <c r="D17" s="20"/>
      <c r="E17" s="21"/>
      <c r="F17" s="22"/>
      <c r="G17" s="22"/>
      <c r="H17" s="34" t="str">
        <f t="shared" si="0"/>
        <v/>
      </c>
      <c r="I17" s="34" t="str">
        <f t="shared" si="1"/>
        <v/>
      </c>
      <c r="J17" s="34" t="str">
        <f t="shared" si="2"/>
        <v/>
      </c>
      <c r="K17" s="34" t="str">
        <f t="shared" si="3"/>
        <v/>
      </c>
      <c r="L17" s="26" t="str">
        <f t="shared" si="4"/>
        <v/>
      </c>
      <c r="M17" s="32"/>
      <c r="N17" s="190"/>
      <c r="O17" s="190"/>
      <c r="P17" s="190"/>
      <c r="Q17" s="190"/>
      <c r="R17" s="23"/>
    </row>
    <row r="18" spans="1:18">
      <c r="A18" s="27">
        <f t="shared" ca="1" si="5"/>
        <v>45877</v>
      </c>
      <c r="B18" s="20"/>
      <c r="C18" s="21"/>
      <c r="D18" s="20"/>
      <c r="E18" s="21"/>
      <c r="F18" s="22"/>
      <c r="G18" s="22"/>
      <c r="H18" s="34" t="str">
        <f t="shared" si="0"/>
        <v/>
      </c>
      <c r="I18" s="34" t="str">
        <f t="shared" si="1"/>
        <v/>
      </c>
      <c r="J18" s="34" t="str">
        <f t="shared" si="2"/>
        <v/>
      </c>
      <c r="K18" s="34" t="str">
        <f t="shared" si="3"/>
        <v/>
      </c>
      <c r="L18" s="26" t="str">
        <f t="shared" si="4"/>
        <v/>
      </c>
      <c r="M18" s="32"/>
      <c r="N18" s="190"/>
      <c r="O18" s="190"/>
      <c r="P18" s="190"/>
      <c r="Q18" s="190"/>
      <c r="R18" s="23"/>
    </row>
    <row r="19" spans="1:18">
      <c r="A19" s="27">
        <f t="shared" ca="1" si="5"/>
        <v>45878</v>
      </c>
      <c r="B19" s="20"/>
      <c r="C19" s="21"/>
      <c r="D19" s="20"/>
      <c r="E19" s="21"/>
      <c r="F19" s="22"/>
      <c r="G19" s="22"/>
      <c r="H19" s="34" t="str">
        <f t="shared" si="0"/>
        <v/>
      </c>
      <c r="I19" s="34" t="str">
        <f t="shared" si="1"/>
        <v/>
      </c>
      <c r="J19" s="34" t="str">
        <f t="shared" si="2"/>
        <v/>
      </c>
      <c r="K19" s="34" t="str">
        <f t="shared" si="3"/>
        <v/>
      </c>
      <c r="L19" s="26" t="str">
        <f t="shared" si="4"/>
        <v/>
      </c>
      <c r="M19" s="32"/>
      <c r="N19" s="190"/>
      <c r="O19" s="190"/>
      <c r="P19" s="190"/>
      <c r="Q19" s="190"/>
      <c r="R19" s="23"/>
    </row>
    <row r="20" spans="1:18">
      <c r="A20" s="27">
        <f t="shared" ca="1" si="5"/>
        <v>45879</v>
      </c>
      <c r="B20" s="20"/>
      <c r="C20" s="21"/>
      <c r="D20" s="20"/>
      <c r="E20" s="21"/>
      <c r="F20" s="22"/>
      <c r="G20" s="22"/>
      <c r="H20" s="34" t="str">
        <f t="shared" si="0"/>
        <v/>
      </c>
      <c r="I20" s="34" t="str">
        <f t="shared" si="1"/>
        <v/>
      </c>
      <c r="J20" s="34" t="str">
        <f t="shared" si="2"/>
        <v/>
      </c>
      <c r="K20" s="34" t="str">
        <f t="shared" si="3"/>
        <v/>
      </c>
      <c r="L20" s="26" t="str">
        <f t="shared" si="4"/>
        <v/>
      </c>
      <c r="M20" s="32"/>
      <c r="N20" s="190"/>
      <c r="O20" s="190"/>
      <c r="P20" s="190"/>
      <c r="Q20" s="190"/>
      <c r="R20" s="23"/>
    </row>
    <row r="21" spans="1:18">
      <c r="A21" s="27">
        <f t="shared" ca="1" si="5"/>
        <v>45880</v>
      </c>
      <c r="B21" s="20"/>
      <c r="C21" s="21"/>
      <c r="D21" s="20"/>
      <c r="E21" s="21"/>
      <c r="F21" s="22"/>
      <c r="G21" s="22"/>
      <c r="H21" s="34" t="str">
        <f t="shared" si="0"/>
        <v/>
      </c>
      <c r="I21" s="34" t="str">
        <f t="shared" si="1"/>
        <v/>
      </c>
      <c r="J21" s="34" t="str">
        <f t="shared" si="2"/>
        <v/>
      </c>
      <c r="K21" s="34" t="str">
        <f t="shared" si="3"/>
        <v/>
      </c>
      <c r="L21" s="26" t="str">
        <f t="shared" si="4"/>
        <v/>
      </c>
      <c r="M21" s="32"/>
      <c r="N21" s="190"/>
      <c r="O21" s="190"/>
      <c r="P21" s="190"/>
      <c r="Q21" s="190"/>
      <c r="R21" s="23"/>
    </row>
    <row r="22" spans="1:18">
      <c r="A22" s="27">
        <f t="shared" ca="1" si="5"/>
        <v>45881</v>
      </c>
      <c r="B22" s="20"/>
      <c r="C22" s="21"/>
      <c r="D22" s="20"/>
      <c r="E22" s="21"/>
      <c r="F22" s="22"/>
      <c r="G22" s="22"/>
      <c r="H22" s="34" t="str">
        <f t="shared" si="0"/>
        <v/>
      </c>
      <c r="I22" s="34" t="str">
        <f t="shared" si="1"/>
        <v/>
      </c>
      <c r="J22" s="34" t="str">
        <f t="shared" si="2"/>
        <v/>
      </c>
      <c r="K22" s="34" t="str">
        <f t="shared" si="3"/>
        <v/>
      </c>
      <c r="L22" s="26" t="str">
        <f t="shared" si="4"/>
        <v/>
      </c>
      <c r="M22" s="32"/>
      <c r="N22" s="190"/>
      <c r="O22" s="190"/>
      <c r="P22" s="190"/>
      <c r="Q22" s="190"/>
      <c r="R22" s="23"/>
    </row>
    <row r="23" spans="1:18">
      <c r="A23" s="27">
        <f t="shared" ca="1" si="5"/>
        <v>45882</v>
      </c>
      <c r="B23" s="20"/>
      <c r="C23" s="21"/>
      <c r="D23" s="20"/>
      <c r="E23" s="21"/>
      <c r="F23" s="22"/>
      <c r="G23" s="22"/>
      <c r="H23" s="34" t="str">
        <f t="shared" si="0"/>
        <v/>
      </c>
      <c r="I23" s="34" t="str">
        <f t="shared" si="1"/>
        <v/>
      </c>
      <c r="J23" s="34" t="str">
        <f t="shared" si="2"/>
        <v/>
      </c>
      <c r="K23" s="34" t="str">
        <f t="shared" si="3"/>
        <v/>
      </c>
      <c r="L23" s="26" t="str">
        <f t="shared" si="4"/>
        <v/>
      </c>
      <c r="M23" s="32"/>
      <c r="N23" s="190"/>
      <c r="O23" s="190"/>
      <c r="P23" s="190"/>
      <c r="Q23" s="190"/>
      <c r="R23" s="23"/>
    </row>
    <row r="24" spans="1:18">
      <c r="A24" s="27">
        <f t="shared" ca="1" si="5"/>
        <v>45883</v>
      </c>
      <c r="B24" s="20"/>
      <c r="C24" s="21"/>
      <c r="D24" s="20"/>
      <c r="E24" s="21"/>
      <c r="F24" s="22"/>
      <c r="G24" s="22"/>
      <c r="H24" s="34" t="str">
        <f t="shared" si="0"/>
        <v/>
      </c>
      <c r="I24" s="34" t="str">
        <f t="shared" si="1"/>
        <v/>
      </c>
      <c r="J24" s="34" t="str">
        <f t="shared" si="2"/>
        <v/>
      </c>
      <c r="K24" s="34" t="str">
        <f t="shared" si="3"/>
        <v/>
      </c>
      <c r="L24" s="26" t="str">
        <f t="shared" si="4"/>
        <v/>
      </c>
      <c r="M24" s="32"/>
      <c r="N24" s="190"/>
      <c r="O24" s="190"/>
      <c r="P24" s="190"/>
      <c r="Q24" s="190"/>
      <c r="R24" s="23"/>
    </row>
    <row r="25" spans="1:18">
      <c r="A25" s="27">
        <f t="shared" ca="1" si="5"/>
        <v>45884</v>
      </c>
      <c r="B25" s="20"/>
      <c r="C25" s="21"/>
      <c r="D25" s="20"/>
      <c r="E25" s="21"/>
      <c r="F25" s="22"/>
      <c r="G25" s="22"/>
      <c r="H25" s="34" t="str">
        <f t="shared" si="0"/>
        <v/>
      </c>
      <c r="I25" s="34" t="str">
        <f t="shared" si="1"/>
        <v/>
      </c>
      <c r="J25" s="34" t="str">
        <f t="shared" si="2"/>
        <v/>
      </c>
      <c r="K25" s="34" t="str">
        <f t="shared" si="3"/>
        <v/>
      </c>
      <c r="L25" s="26" t="str">
        <f t="shared" si="4"/>
        <v/>
      </c>
      <c r="M25" s="32"/>
      <c r="N25" s="190"/>
      <c r="O25" s="190"/>
      <c r="P25" s="190"/>
      <c r="Q25" s="190"/>
      <c r="R25" s="23"/>
    </row>
    <row r="26" spans="1:18">
      <c r="A26" s="27">
        <f t="shared" ca="1" si="5"/>
        <v>45885</v>
      </c>
      <c r="B26" s="20"/>
      <c r="C26" s="21"/>
      <c r="D26" s="20"/>
      <c r="E26" s="21"/>
      <c r="F26" s="22"/>
      <c r="G26" s="22"/>
      <c r="H26" s="34" t="str">
        <f t="shared" si="0"/>
        <v/>
      </c>
      <c r="I26" s="34" t="str">
        <f t="shared" si="1"/>
        <v/>
      </c>
      <c r="J26" s="34" t="str">
        <f t="shared" si="2"/>
        <v/>
      </c>
      <c r="K26" s="34" t="str">
        <f t="shared" si="3"/>
        <v/>
      </c>
      <c r="L26" s="26" t="str">
        <f t="shared" si="4"/>
        <v/>
      </c>
      <c r="M26" s="32"/>
      <c r="N26" s="190"/>
      <c r="O26" s="190"/>
      <c r="P26" s="190"/>
      <c r="Q26" s="190"/>
      <c r="R26" s="23"/>
    </row>
    <row r="27" spans="1:18">
      <c r="A27" s="27">
        <f t="shared" ca="1" si="5"/>
        <v>45886</v>
      </c>
      <c r="B27" s="20"/>
      <c r="C27" s="21"/>
      <c r="D27" s="20"/>
      <c r="E27" s="21"/>
      <c r="F27" s="22"/>
      <c r="G27" s="22"/>
      <c r="H27" s="34" t="str">
        <f t="shared" si="0"/>
        <v/>
      </c>
      <c r="I27" s="34" t="str">
        <f t="shared" si="1"/>
        <v/>
      </c>
      <c r="J27" s="34" t="str">
        <f t="shared" si="2"/>
        <v/>
      </c>
      <c r="K27" s="34" t="str">
        <f t="shared" si="3"/>
        <v/>
      </c>
      <c r="L27" s="26" t="str">
        <f t="shared" si="4"/>
        <v/>
      </c>
      <c r="M27" s="32"/>
      <c r="N27" s="190"/>
      <c r="O27" s="190"/>
      <c r="P27" s="190"/>
      <c r="Q27" s="190"/>
      <c r="R27" s="23"/>
    </row>
    <row r="28" spans="1:18">
      <c r="A28" s="27">
        <f t="shared" ca="1" si="5"/>
        <v>45887</v>
      </c>
      <c r="B28" s="20"/>
      <c r="C28" s="21"/>
      <c r="D28" s="20"/>
      <c r="E28" s="21"/>
      <c r="F28" s="22"/>
      <c r="G28" s="22"/>
      <c r="H28" s="34" t="str">
        <f t="shared" si="0"/>
        <v/>
      </c>
      <c r="I28" s="34" t="str">
        <f t="shared" si="1"/>
        <v/>
      </c>
      <c r="J28" s="34" t="str">
        <f t="shared" si="2"/>
        <v/>
      </c>
      <c r="K28" s="34" t="str">
        <f t="shared" si="3"/>
        <v/>
      </c>
      <c r="L28" s="26" t="str">
        <f t="shared" si="4"/>
        <v/>
      </c>
      <c r="M28" s="32"/>
      <c r="N28" s="190"/>
      <c r="O28" s="190"/>
      <c r="P28" s="190"/>
      <c r="Q28" s="190"/>
      <c r="R28" s="23"/>
    </row>
    <row r="29" spans="1:18">
      <c r="A29" s="27">
        <f t="shared" ca="1" si="5"/>
        <v>45888</v>
      </c>
      <c r="B29" s="20"/>
      <c r="C29" s="21"/>
      <c r="D29" s="20"/>
      <c r="E29" s="21"/>
      <c r="F29" s="22"/>
      <c r="G29" s="22"/>
      <c r="H29" s="34" t="str">
        <f t="shared" si="0"/>
        <v/>
      </c>
      <c r="I29" s="34" t="str">
        <f t="shared" si="1"/>
        <v/>
      </c>
      <c r="J29" s="34" t="str">
        <f t="shared" si="2"/>
        <v/>
      </c>
      <c r="K29" s="34" t="str">
        <f t="shared" si="3"/>
        <v/>
      </c>
      <c r="L29" s="26" t="str">
        <f t="shared" si="4"/>
        <v/>
      </c>
      <c r="M29" s="32"/>
      <c r="N29" s="190"/>
      <c r="O29" s="190"/>
      <c r="P29" s="190"/>
      <c r="Q29" s="190"/>
      <c r="R29" s="23"/>
    </row>
    <row r="30" spans="1:18">
      <c r="A30" s="27">
        <f t="shared" ca="1" si="5"/>
        <v>45889</v>
      </c>
      <c r="B30" s="20"/>
      <c r="C30" s="21"/>
      <c r="D30" s="20"/>
      <c r="E30" s="21"/>
      <c r="F30" s="22"/>
      <c r="G30" s="22"/>
      <c r="H30" s="34" t="str">
        <f t="shared" si="0"/>
        <v/>
      </c>
      <c r="I30" s="34" t="str">
        <f t="shared" si="1"/>
        <v/>
      </c>
      <c r="J30" s="34" t="str">
        <f t="shared" si="2"/>
        <v/>
      </c>
      <c r="K30" s="34" t="str">
        <f t="shared" si="3"/>
        <v/>
      </c>
      <c r="L30" s="26" t="str">
        <f t="shared" si="4"/>
        <v/>
      </c>
      <c r="M30" s="32"/>
      <c r="N30" s="190"/>
      <c r="O30" s="190"/>
      <c r="P30" s="190"/>
      <c r="Q30" s="190"/>
      <c r="R30" s="23"/>
    </row>
    <row r="31" spans="1:18">
      <c r="A31" s="27">
        <f t="shared" ca="1" si="5"/>
        <v>45890</v>
      </c>
      <c r="B31" s="20"/>
      <c r="C31" s="21"/>
      <c r="D31" s="20"/>
      <c r="E31" s="21"/>
      <c r="F31" s="22"/>
      <c r="G31" s="22"/>
      <c r="H31" s="34" t="str">
        <f t="shared" si="0"/>
        <v/>
      </c>
      <c r="I31" s="34" t="str">
        <f t="shared" si="1"/>
        <v/>
      </c>
      <c r="J31" s="34" t="str">
        <f t="shared" si="2"/>
        <v/>
      </c>
      <c r="K31" s="34" t="str">
        <f t="shared" si="3"/>
        <v/>
      </c>
      <c r="L31" s="26" t="str">
        <f t="shared" si="4"/>
        <v/>
      </c>
      <c r="M31" s="32"/>
      <c r="N31" s="190"/>
      <c r="O31" s="190"/>
      <c r="P31" s="190"/>
      <c r="Q31" s="190"/>
      <c r="R31" s="23"/>
    </row>
    <row r="32" spans="1:18">
      <c r="A32" s="27">
        <f t="shared" ca="1" si="5"/>
        <v>45891</v>
      </c>
      <c r="B32" s="20"/>
      <c r="C32" s="21"/>
      <c r="D32" s="20"/>
      <c r="E32" s="21"/>
      <c r="F32" s="22"/>
      <c r="G32" s="22"/>
      <c r="H32" s="34" t="str">
        <f t="shared" si="0"/>
        <v/>
      </c>
      <c r="I32" s="34" t="str">
        <f t="shared" si="1"/>
        <v/>
      </c>
      <c r="J32" s="34" t="str">
        <f t="shared" si="2"/>
        <v/>
      </c>
      <c r="K32" s="34" t="str">
        <f t="shared" si="3"/>
        <v/>
      </c>
      <c r="L32" s="26" t="str">
        <f t="shared" si="4"/>
        <v/>
      </c>
      <c r="M32" s="32"/>
      <c r="N32" s="190"/>
      <c r="O32" s="190"/>
      <c r="P32" s="190"/>
      <c r="Q32" s="190"/>
      <c r="R32" s="23"/>
    </row>
    <row r="33" spans="1:22">
      <c r="A33" s="27">
        <f t="shared" ca="1" si="5"/>
        <v>45892</v>
      </c>
      <c r="B33" s="20"/>
      <c r="C33" s="21"/>
      <c r="D33" s="20"/>
      <c r="E33" s="21"/>
      <c r="F33" s="22"/>
      <c r="G33" s="22"/>
      <c r="H33" s="34" t="str">
        <f t="shared" si="0"/>
        <v/>
      </c>
      <c r="I33" s="34" t="str">
        <f t="shared" si="1"/>
        <v/>
      </c>
      <c r="J33" s="34" t="str">
        <f t="shared" si="2"/>
        <v/>
      </c>
      <c r="K33" s="34" t="str">
        <f t="shared" si="3"/>
        <v/>
      </c>
      <c r="L33" s="26" t="str">
        <f t="shared" si="4"/>
        <v/>
      </c>
      <c r="M33" s="32"/>
      <c r="N33" s="190"/>
      <c r="O33" s="190"/>
      <c r="P33" s="190"/>
      <c r="Q33" s="190"/>
      <c r="R33" s="23"/>
    </row>
    <row r="34" spans="1:22">
      <c r="A34" s="27">
        <f t="shared" ca="1" si="5"/>
        <v>45893</v>
      </c>
      <c r="B34" s="20"/>
      <c r="C34" s="21"/>
      <c r="D34" s="20"/>
      <c r="E34" s="21"/>
      <c r="F34" s="22"/>
      <c r="G34" s="22"/>
      <c r="H34" s="34" t="str">
        <f t="shared" si="0"/>
        <v/>
      </c>
      <c r="I34" s="34" t="str">
        <f t="shared" si="1"/>
        <v/>
      </c>
      <c r="J34" s="34" t="str">
        <f t="shared" si="2"/>
        <v/>
      </c>
      <c r="K34" s="34" t="str">
        <f t="shared" si="3"/>
        <v/>
      </c>
      <c r="L34" s="26" t="str">
        <f t="shared" si="4"/>
        <v/>
      </c>
      <c r="M34" s="32"/>
      <c r="N34" s="190"/>
      <c r="O34" s="190"/>
      <c r="P34" s="190"/>
      <c r="Q34" s="190"/>
      <c r="R34" s="23"/>
    </row>
    <row r="35" spans="1:22">
      <c r="A35" s="27">
        <f t="shared" ca="1" si="5"/>
        <v>45894</v>
      </c>
      <c r="B35" s="20"/>
      <c r="C35" s="21"/>
      <c r="D35" s="20"/>
      <c r="E35" s="21"/>
      <c r="F35" s="22"/>
      <c r="G35" s="22"/>
      <c r="H35" s="34" t="str">
        <f t="shared" si="0"/>
        <v/>
      </c>
      <c r="I35" s="34" t="str">
        <f t="shared" si="1"/>
        <v/>
      </c>
      <c r="J35" s="34" t="str">
        <f t="shared" si="2"/>
        <v/>
      </c>
      <c r="K35" s="34" t="str">
        <f t="shared" si="3"/>
        <v/>
      </c>
      <c r="L35" s="26" t="str">
        <f t="shared" si="4"/>
        <v/>
      </c>
      <c r="M35" s="32"/>
      <c r="N35" s="190"/>
      <c r="O35" s="190"/>
      <c r="P35" s="190"/>
      <c r="Q35" s="190"/>
      <c r="R35" s="23"/>
    </row>
    <row r="36" spans="1:22">
      <c r="A36" s="27">
        <f t="shared" ca="1" si="5"/>
        <v>45895</v>
      </c>
      <c r="B36" s="20"/>
      <c r="C36" s="21"/>
      <c r="D36" s="20"/>
      <c r="E36" s="21"/>
      <c r="F36" s="22"/>
      <c r="G36" s="22"/>
      <c r="H36" s="34" t="str">
        <f t="shared" si="0"/>
        <v/>
      </c>
      <c r="I36" s="34" t="str">
        <f t="shared" si="1"/>
        <v/>
      </c>
      <c r="J36" s="34" t="str">
        <f t="shared" si="2"/>
        <v/>
      </c>
      <c r="K36" s="34" t="str">
        <f t="shared" si="3"/>
        <v/>
      </c>
      <c r="L36" s="26" t="str">
        <f t="shared" si="4"/>
        <v/>
      </c>
      <c r="M36" s="32"/>
      <c r="N36" s="190"/>
      <c r="O36" s="190"/>
      <c r="P36" s="190"/>
      <c r="Q36" s="190"/>
      <c r="R36" s="23"/>
    </row>
    <row r="37" spans="1:22">
      <c r="A37" s="27">
        <f t="shared" ca="1" si="5"/>
        <v>45896</v>
      </c>
      <c r="B37" s="20"/>
      <c r="C37" s="21"/>
      <c r="D37" s="20"/>
      <c r="E37" s="21"/>
      <c r="F37" s="22"/>
      <c r="G37" s="22"/>
      <c r="H37" s="34" t="str">
        <f t="shared" si="0"/>
        <v/>
      </c>
      <c r="I37" s="34" t="str">
        <f t="shared" si="1"/>
        <v/>
      </c>
      <c r="J37" s="34" t="str">
        <f t="shared" si="2"/>
        <v/>
      </c>
      <c r="K37" s="34" t="str">
        <f t="shared" si="3"/>
        <v/>
      </c>
      <c r="L37" s="26" t="str">
        <f t="shared" si="4"/>
        <v/>
      </c>
      <c r="M37" s="32"/>
      <c r="N37" s="190"/>
      <c r="O37" s="190"/>
      <c r="P37" s="190"/>
      <c r="Q37" s="190"/>
      <c r="R37" s="23"/>
    </row>
    <row r="38" spans="1:22">
      <c r="A38" s="27">
        <f t="shared" ca="1" si="5"/>
        <v>45897</v>
      </c>
      <c r="B38" s="20"/>
      <c r="C38" s="21"/>
      <c r="D38" s="20"/>
      <c r="E38" s="21"/>
      <c r="F38" s="22"/>
      <c r="G38" s="22"/>
      <c r="H38" s="34" t="str">
        <f t="shared" si="0"/>
        <v/>
      </c>
      <c r="I38" s="34" t="str">
        <f t="shared" si="1"/>
        <v/>
      </c>
      <c r="J38" s="34" t="str">
        <f t="shared" si="2"/>
        <v/>
      </c>
      <c r="K38" s="34" t="str">
        <f t="shared" si="3"/>
        <v/>
      </c>
      <c r="L38" s="26" t="str">
        <f t="shared" si="4"/>
        <v/>
      </c>
      <c r="M38" s="32"/>
      <c r="N38" s="190"/>
      <c r="O38" s="190"/>
      <c r="P38" s="190"/>
      <c r="Q38" s="190"/>
      <c r="R38" s="23"/>
    </row>
    <row r="39" spans="1:22">
      <c r="A39" s="27">
        <f t="shared" ca="1" si="5"/>
        <v>45898</v>
      </c>
      <c r="B39" s="20"/>
      <c r="C39" s="21"/>
      <c r="D39" s="20"/>
      <c r="E39" s="21"/>
      <c r="F39" s="22"/>
      <c r="G39" s="22"/>
      <c r="H39" s="34" t="str">
        <f t="shared" si="0"/>
        <v/>
      </c>
      <c r="I39" s="34" t="str">
        <f t="shared" si="1"/>
        <v/>
      </c>
      <c r="J39" s="34" t="str">
        <f t="shared" si="2"/>
        <v/>
      </c>
      <c r="K39" s="34" t="str">
        <f t="shared" si="3"/>
        <v/>
      </c>
      <c r="L39" s="26" t="str">
        <f t="shared" si="4"/>
        <v/>
      </c>
      <c r="M39" s="32"/>
      <c r="N39" s="190"/>
      <c r="O39" s="190"/>
      <c r="P39" s="190"/>
      <c r="Q39" s="190"/>
      <c r="R39" s="23"/>
    </row>
    <row r="40" spans="1:22">
      <c r="A40" s="27">
        <f t="shared" ca="1" si="5"/>
        <v>45899</v>
      </c>
      <c r="B40" s="20"/>
      <c r="C40" s="21"/>
      <c r="D40" s="20"/>
      <c r="E40" s="21"/>
      <c r="F40" s="22"/>
      <c r="G40" s="22"/>
      <c r="H40" s="34" t="str">
        <f t="shared" si="0"/>
        <v/>
      </c>
      <c r="I40" s="34" t="str">
        <f t="shared" si="1"/>
        <v/>
      </c>
      <c r="J40" s="34" t="str">
        <f t="shared" si="2"/>
        <v/>
      </c>
      <c r="K40" s="34" t="str">
        <f t="shared" si="3"/>
        <v/>
      </c>
      <c r="L40" s="26" t="str">
        <f t="shared" si="4"/>
        <v/>
      </c>
      <c r="M40" s="32"/>
      <c r="N40" s="190"/>
      <c r="O40" s="190"/>
      <c r="P40" s="190"/>
      <c r="Q40" s="190"/>
      <c r="R40" s="23"/>
    </row>
    <row r="41" spans="1:22">
      <c r="A41" s="27">
        <f t="shared" ca="1" si="5"/>
        <v>45900</v>
      </c>
      <c r="B41" s="20"/>
      <c r="C41" s="21"/>
      <c r="D41" s="20"/>
      <c r="E41" s="21"/>
      <c r="F41" s="22"/>
      <c r="G41" s="22"/>
      <c r="H41" s="34" t="str">
        <f t="shared" si="0"/>
        <v/>
      </c>
      <c r="I41" s="34" t="str">
        <f t="shared" si="1"/>
        <v/>
      </c>
      <c r="J41" s="34" t="str">
        <f t="shared" si="2"/>
        <v/>
      </c>
      <c r="K41" s="34" t="str">
        <f t="shared" si="3"/>
        <v/>
      </c>
      <c r="L41" s="26" t="str">
        <f t="shared" si="4"/>
        <v/>
      </c>
      <c r="M41" s="32"/>
      <c r="N41" s="190"/>
      <c r="O41" s="190"/>
      <c r="P41" s="190"/>
      <c r="Q41" s="190"/>
      <c r="R41" s="23"/>
    </row>
    <row r="42" spans="1:22">
      <c r="A42" s="5" t="s">
        <v>11</v>
      </c>
      <c r="B42" s="191"/>
      <c r="C42" s="192"/>
      <c r="D42" s="191"/>
      <c r="E42" s="192"/>
      <c r="F42" s="26" t="str">
        <f t="shared" ref="F42:K42" si="6">IF(SUM(F11:F41)=0,"",SUM(F11:F41))</f>
        <v/>
      </c>
      <c r="G42" s="26" t="str">
        <f t="shared" si="6"/>
        <v/>
      </c>
      <c r="H42" s="26" t="str">
        <f t="shared" si="6"/>
        <v/>
      </c>
      <c r="I42" s="26" t="str">
        <f t="shared" si="6"/>
        <v/>
      </c>
      <c r="J42" s="26" t="str">
        <f t="shared" si="6"/>
        <v/>
      </c>
      <c r="K42" s="26" t="str">
        <f t="shared" si="6"/>
        <v/>
      </c>
      <c r="L42" s="26" t="str">
        <f>IF(SUM($L11:$L41)=0,"",SUM($L11:$L41))</f>
        <v/>
      </c>
      <c r="M42" s="33"/>
      <c r="N42" s="193"/>
      <c r="O42" s="193"/>
      <c r="P42" s="193"/>
      <c r="Q42" s="193"/>
      <c r="R42" s="6"/>
    </row>
    <row r="44" spans="1:22" ht="27" customHeight="1">
      <c r="A44" s="194" t="s">
        <v>22</v>
      </c>
      <c r="B44" s="189" t="s">
        <v>103</v>
      </c>
      <c r="C44" s="189"/>
      <c r="D44" s="189"/>
      <c r="E44" s="189"/>
      <c r="F44" s="189" t="s">
        <v>23</v>
      </c>
      <c r="G44" s="189"/>
      <c r="H44" s="189" t="s">
        <v>88</v>
      </c>
      <c r="I44" s="189"/>
      <c r="J44" s="189"/>
      <c r="K44" s="189"/>
      <c r="L44" s="189" t="s">
        <v>87</v>
      </c>
      <c r="M44" s="195" t="s">
        <v>96</v>
      </c>
      <c r="N44" s="194" t="s">
        <v>25</v>
      </c>
      <c r="O44" s="194"/>
      <c r="P44" s="194"/>
      <c r="Q44" s="194"/>
      <c r="R44" s="189" t="s">
        <v>100</v>
      </c>
    </row>
    <row r="45" spans="1:22" ht="14.25" customHeight="1">
      <c r="A45" s="194"/>
      <c r="B45" s="189" t="s">
        <v>82</v>
      </c>
      <c r="C45" s="189"/>
      <c r="D45" s="189" t="s">
        <v>84</v>
      </c>
      <c r="E45" s="189"/>
      <c r="F45" s="189"/>
      <c r="G45" s="189"/>
      <c r="H45" s="189" t="s">
        <v>90</v>
      </c>
      <c r="I45" s="189"/>
      <c r="J45" s="189" t="s">
        <v>89</v>
      </c>
      <c r="K45" s="189"/>
      <c r="L45" s="189"/>
      <c r="M45" s="196"/>
      <c r="N45" s="194"/>
      <c r="O45" s="194"/>
      <c r="P45" s="194"/>
      <c r="Q45" s="194"/>
      <c r="R45" s="189"/>
    </row>
    <row r="46" spans="1:22">
      <c r="A46" s="194"/>
      <c r="B46" s="43" t="s">
        <v>26</v>
      </c>
      <c r="C46" s="43" t="s">
        <v>27</v>
      </c>
      <c r="D46" s="43" t="s">
        <v>26</v>
      </c>
      <c r="E46" s="43" t="s">
        <v>27</v>
      </c>
      <c r="F46" s="44" t="s">
        <v>85</v>
      </c>
      <c r="G46" s="44" t="s">
        <v>86</v>
      </c>
      <c r="H46" s="44" t="s">
        <v>81</v>
      </c>
      <c r="I46" s="44" t="s">
        <v>83</v>
      </c>
      <c r="J46" s="44" t="s">
        <v>81</v>
      </c>
      <c r="K46" s="44" t="s">
        <v>95</v>
      </c>
      <c r="L46" s="189"/>
      <c r="M46" s="197"/>
      <c r="N46" s="194"/>
      <c r="O46" s="194"/>
      <c r="P46" s="194"/>
      <c r="Q46" s="194"/>
      <c r="R46" s="194"/>
    </row>
    <row r="47" spans="1:22">
      <c r="A47" s="27" cm="1">
        <f t="array" aca="1" ref="A47" ca="1">DATE("2025","8"+1,IFERROR(INDIRECT(T1),"1"))</f>
        <v>45901</v>
      </c>
      <c r="B47" s="20"/>
      <c r="C47" s="21"/>
      <c r="D47" s="20"/>
      <c r="E47" s="21"/>
      <c r="F47" s="22"/>
      <c r="G47" s="22"/>
      <c r="H47" s="34" t="str">
        <f>IF(OR(B47="",LEFT(M47,1)="✓"),"",C47-B47-F47)</f>
        <v/>
      </c>
      <c r="I47" s="34" t="str">
        <f>IF(OR(D47="",LEFT(M47,1)="✓"),"",E47-D47-G47)</f>
        <v/>
      </c>
      <c r="J47" s="34" t="str">
        <f>IF(AND(B47&lt;&gt;"",M47="✓所定"),C47-B47-F47,"")</f>
        <v/>
      </c>
      <c r="K47" s="34" t="str">
        <f>IF(AND(B47&lt;&gt;"",M47="✓法定"),C47-B47-F47,"")</f>
        <v/>
      </c>
      <c r="L47" s="26" t="str">
        <f>IF(AND($B47="",$D47=""),"",($C47-$B47-$F47)+($E47-$D47-$G47))</f>
        <v/>
      </c>
      <c r="M47" s="32"/>
      <c r="N47" s="190"/>
      <c r="O47" s="190"/>
      <c r="P47" s="190"/>
      <c r="Q47" s="190"/>
      <c r="R47" s="23"/>
      <c r="V47" s="1" t="s">
        <v>171</v>
      </c>
    </row>
    <row r="48" spans="1:22">
      <c r="A48" s="27">
        <f ca="1">A47+1</f>
        <v>45902</v>
      </c>
      <c r="B48" s="20"/>
      <c r="C48" s="21"/>
      <c r="D48" s="20"/>
      <c r="E48" s="21"/>
      <c r="F48" s="22"/>
      <c r="G48" s="22"/>
      <c r="H48" s="34" t="str">
        <f t="shared" ref="H48:H77" si="7">IF(OR(B48="",LEFT(M48,1)="✓"),"",C48-B48-F48)</f>
        <v/>
      </c>
      <c r="I48" s="34" t="str">
        <f t="shared" ref="I48:I77" si="8">IF(OR(D48="",LEFT(M48,1)="✓"),"",E48-D48-G48)</f>
        <v/>
      </c>
      <c r="J48" s="34" t="str">
        <f t="shared" ref="J48:J77" si="9">IF(AND(B48&lt;&gt;"",M48="✓所定"),C48-B48-F48,"")</f>
        <v/>
      </c>
      <c r="K48" s="34" t="str">
        <f t="shared" ref="K48:K77" si="10">IF(AND(B48&lt;&gt;"",M48="✓法定"),C48-B48-F48,"")</f>
        <v/>
      </c>
      <c r="L48" s="26" t="str">
        <f t="shared" ref="L48:L75" si="11">IF(AND($B48="",$D48=""),"",($C48-$B48-$F48)+($E48-$D48-$G48))</f>
        <v/>
      </c>
      <c r="M48" s="32"/>
      <c r="N48" s="190"/>
      <c r="O48" s="190"/>
      <c r="P48" s="190"/>
      <c r="Q48" s="190"/>
      <c r="R48" s="23"/>
      <c r="V48" s="1" t="s">
        <v>172</v>
      </c>
    </row>
    <row r="49" spans="1:18">
      <c r="A49" s="27">
        <f t="shared" ref="A49:A77" ca="1" si="12">A48+1</f>
        <v>45903</v>
      </c>
      <c r="B49" s="20"/>
      <c r="C49" s="21"/>
      <c r="D49" s="20"/>
      <c r="E49" s="21"/>
      <c r="F49" s="22"/>
      <c r="G49" s="22"/>
      <c r="H49" s="34" t="str">
        <f t="shared" si="7"/>
        <v/>
      </c>
      <c r="I49" s="34" t="str">
        <f t="shared" si="8"/>
        <v/>
      </c>
      <c r="J49" s="34" t="str">
        <f t="shared" si="9"/>
        <v/>
      </c>
      <c r="K49" s="34" t="str">
        <f t="shared" si="10"/>
        <v/>
      </c>
      <c r="L49" s="26" t="str">
        <f t="shared" si="11"/>
        <v/>
      </c>
      <c r="M49" s="32"/>
      <c r="N49" s="190"/>
      <c r="O49" s="190"/>
      <c r="P49" s="190"/>
      <c r="Q49" s="190"/>
      <c r="R49" s="23"/>
    </row>
    <row r="50" spans="1:18">
      <c r="A50" s="27">
        <f t="shared" ca="1" si="12"/>
        <v>45904</v>
      </c>
      <c r="B50" s="20"/>
      <c r="C50" s="21"/>
      <c r="D50" s="20"/>
      <c r="E50" s="21"/>
      <c r="F50" s="22"/>
      <c r="G50" s="22"/>
      <c r="H50" s="34" t="str">
        <f t="shared" si="7"/>
        <v/>
      </c>
      <c r="I50" s="34" t="str">
        <f t="shared" si="8"/>
        <v/>
      </c>
      <c r="J50" s="34" t="str">
        <f t="shared" si="9"/>
        <v/>
      </c>
      <c r="K50" s="34" t="str">
        <f t="shared" si="10"/>
        <v/>
      </c>
      <c r="L50" s="26" t="str">
        <f t="shared" si="11"/>
        <v/>
      </c>
      <c r="M50" s="32"/>
      <c r="N50" s="190"/>
      <c r="O50" s="190"/>
      <c r="P50" s="190"/>
      <c r="Q50" s="190"/>
      <c r="R50" s="23"/>
    </row>
    <row r="51" spans="1:18">
      <c r="A51" s="27">
        <f t="shared" ca="1" si="12"/>
        <v>45905</v>
      </c>
      <c r="B51" s="20"/>
      <c r="C51" s="21"/>
      <c r="D51" s="20"/>
      <c r="E51" s="21"/>
      <c r="F51" s="22"/>
      <c r="G51" s="22"/>
      <c r="H51" s="34" t="str">
        <f t="shared" si="7"/>
        <v/>
      </c>
      <c r="I51" s="34" t="str">
        <f t="shared" si="8"/>
        <v/>
      </c>
      <c r="J51" s="34" t="str">
        <f t="shared" si="9"/>
        <v/>
      </c>
      <c r="K51" s="34" t="str">
        <f t="shared" si="10"/>
        <v/>
      </c>
      <c r="L51" s="26" t="str">
        <f t="shared" si="11"/>
        <v/>
      </c>
      <c r="M51" s="32"/>
      <c r="N51" s="190"/>
      <c r="O51" s="190"/>
      <c r="P51" s="190"/>
      <c r="Q51" s="190"/>
      <c r="R51" s="23"/>
    </row>
    <row r="52" spans="1:18">
      <c r="A52" s="27">
        <f t="shared" ca="1" si="12"/>
        <v>45906</v>
      </c>
      <c r="B52" s="20"/>
      <c r="C52" s="21"/>
      <c r="D52" s="20"/>
      <c r="E52" s="21"/>
      <c r="F52" s="22"/>
      <c r="G52" s="22"/>
      <c r="H52" s="34" t="str">
        <f t="shared" si="7"/>
        <v/>
      </c>
      <c r="I52" s="34" t="str">
        <f t="shared" si="8"/>
        <v/>
      </c>
      <c r="J52" s="34" t="str">
        <f t="shared" si="9"/>
        <v/>
      </c>
      <c r="K52" s="34" t="str">
        <f t="shared" si="10"/>
        <v/>
      </c>
      <c r="L52" s="26" t="str">
        <f t="shared" si="11"/>
        <v/>
      </c>
      <c r="M52" s="32"/>
      <c r="N52" s="190"/>
      <c r="O52" s="190"/>
      <c r="P52" s="190"/>
      <c r="Q52" s="190"/>
      <c r="R52" s="23"/>
    </row>
    <row r="53" spans="1:18">
      <c r="A53" s="27">
        <f t="shared" ca="1" si="12"/>
        <v>45907</v>
      </c>
      <c r="B53" s="20"/>
      <c r="C53" s="21"/>
      <c r="D53" s="20"/>
      <c r="E53" s="21"/>
      <c r="F53" s="22"/>
      <c r="G53" s="22"/>
      <c r="H53" s="34" t="str">
        <f t="shared" si="7"/>
        <v/>
      </c>
      <c r="I53" s="34" t="str">
        <f t="shared" si="8"/>
        <v/>
      </c>
      <c r="J53" s="34" t="str">
        <f t="shared" si="9"/>
        <v/>
      </c>
      <c r="K53" s="34" t="str">
        <f t="shared" si="10"/>
        <v/>
      </c>
      <c r="L53" s="26" t="str">
        <f t="shared" si="11"/>
        <v/>
      </c>
      <c r="M53" s="32"/>
      <c r="N53" s="190"/>
      <c r="O53" s="190"/>
      <c r="P53" s="190"/>
      <c r="Q53" s="190"/>
      <c r="R53" s="23"/>
    </row>
    <row r="54" spans="1:18">
      <c r="A54" s="27">
        <f t="shared" ca="1" si="12"/>
        <v>45908</v>
      </c>
      <c r="B54" s="20"/>
      <c r="C54" s="21"/>
      <c r="D54" s="20"/>
      <c r="E54" s="21"/>
      <c r="F54" s="22"/>
      <c r="G54" s="22"/>
      <c r="H54" s="34" t="str">
        <f t="shared" si="7"/>
        <v/>
      </c>
      <c r="I54" s="34" t="str">
        <f t="shared" si="8"/>
        <v/>
      </c>
      <c r="J54" s="34" t="str">
        <f t="shared" si="9"/>
        <v/>
      </c>
      <c r="K54" s="34" t="str">
        <f t="shared" si="10"/>
        <v/>
      </c>
      <c r="L54" s="26" t="str">
        <f t="shared" si="11"/>
        <v/>
      </c>
      <c r="M54" s="32"/>
      <c r="N54" s="190"/>
      <c r="O54" s="190"/>
      <c r="P54" s="190"/>
      <c r="Q54" s="190"/>
      <c r="R54" s="23"/>
    </row>
    <row r="55" spans="1:18">
      <c r="A55" s="27">
        <f t="shared" ca="1" si="12"/>
        <v>45909</v>
      </c>
      <c r="B55" s="20"/>
      <c r="C55" s="21"/>
      <c r="D55" s="20"/>
      <c r="E55" s="21"/>
      <c r="F55" s="22"/>
      <c r="G55" s="22"/>
      <c r="H55" s="34" t="str">
        <f t="shared" si="7"/>
        <v/>
      </c>
      <c r="I55" s="34" t="str">
        <f t="shared" si="8"/>
        <v/>
      </c>
      <c r="J55" s="34" t="str">
        <f t="shared" si="9"/>
        <v/>
      </c>
      <c r="K55" s="34" t="str">
        <f t="shared" si="10"/>
        <v/>
      </c>
      <c r="L55" s="26" t="str">
        <f t="shared" si="11"/>
        <v/>
      </c>
      <c r="M55" s="32"/>
      <c r="N55" s="190"/>
      <c r="O55" s="190"/>
      <c r="P55" s="190"/>
      <c r="Q55" s="190"/>
      <c r="R55" s="23"/>
    </row>
    <row r="56" spans="1:18">
      <c r="A56" s="27">
        <f t="shared" ca="1" si="12"/>
        <v>45910</v>
      </c>
      <c r="B56" s="20"/>
      <c r="C56" s="21"/>
      <c r="D56" s="20"/>
      <c r="E56" s="21"/>
      <c r="F56" s="22"/>
      <c r="G56" s="22"/>
      <c r="H56" s="34" t="str">
        <f t="shared" si="7"/>
        <v/>
      </c>
      <c r="I56" s="34" t="str">
        <f t="shared" si="8"/>
        <v/>
      </c>
      <c r="J56" s="34" t="str">
        <f t="shared" si="9"/>
        <v/>
      </c>
      <c r="K56" s="34" t="str">
        <f t="shared" si="10"/>
        <v/>
      </c>
      <c r="L56" s="26" t="str">
        <f t="shared" si="11"/>
        <v/>
      </c>
      <c r="M56" s="32"/>
      <c r="N56" s="190"/>
      <c r="O56" s="190"/>
      <c r="P56" s="190"/>
      <c r="Q56" s="190"/>
      <c r="R56" s="23"/>
    </row>
    <row r="57" spans="1:18">
      <c r="A57" s="27">
        <f t="shared" ca="1" si="12"/>
        <v>45911</v>
      </c>
      <c r="B57" s="20"/>
      <c r="C57" s="21"/>
      <c r="D57" s="20"/>
      <c r="E57" s="21"/>
      <c r="F57" s="22"/>
      <c r="G57" s="22"/>
      <c r="H57" s="34" t="str">
        <f t="shared" si="7"/>
        <v/>
      </c>
      <c r="I57" s="34" t="str">
        <f t="shared" si="8"/>
        <v/>
      </c>
      <c r="J57" s="34" t="str">
        <f t="shared" si="9"/>
        <v/>
      </c>
      <c r="K57" s="34" t="str">
        <f t="shared" si="10"/>
        <v/>
      </c>
      <c r="L57" s="26" t="str">
        <f t="shared" si="11"/>
        <v/>
      </c>
      <c r="M57" s="32"/>
      <c r="N57" s="190"/>
      <c r="O57" s="190"/>
      <c r="P57" s="190"/>
      <c r="Q57" s="190"/>
      <c r="R57" s="23"/>
    </row>
    <row r="58" spans="1:18">
      <c r="A58" s="27">
        <f t="shared" ca="1" si="12"/>
        <v>45912</v>
      </c>
      <c r="B58" s="20"/>
      <c r="C58" s="21"/>
      <c r="D58" s="20"/>
      <c r="E58" s="21"/>
      <c r="F58" s="22"/>
      <c r="G58" s="22"/>
      <c r="H58" s="34" t="str">
        <f t="shared" si="7"/>
        <v/>
      </c>
      <c r="I58" s="34" t="str">
        <f t="shared" si="8"/>
        <v/>
      </c>
      <c r="J58" s="34" t="str">
        <f t="shared" si="9"/>
        <v/>
      </c>
      <c r="K58" s="34" t="str">
        <f t="shared" si="10"/>
        <v/>
      </c>
      <c r="L58" s="26" t="str">
        <f t="shared" si="11"/>
        <v/>
      </c>
      <c r="M58" s="32"/>
      <c r="N58" s="190"/>
      <c r="O58" s="190"/>
      <c r="P58" s="190"/>
      <c r="Q58" s="190"/>
      <c r="R58" s="23"/>
    </row>
    <row r="59" spans="1:18">
      <c r="A59" s="27">
        <f t="shared" ca="1" si="12"/>
        <v>45913</v>
      </c>
      <c r="B59" s="20"/>
      <c r="C59" s="21"/>
      <c r="D59" s="20"/>
      <c r="E59" s="21"/>
      <c r="F59" s="22"/>
      <c r="G59" s="22"/>
      <c r="H59" s="34" t="str">
        <f t="shared" si="7"/>
        <v/>
      </c>
      <c r="I59" s="34" t="str">
        <f t="shared" si="8"/>
        <v/>
      </c>
      <c r="J59" s="34" t="str">
        <f t="shared" si="9"/>
        <v/>
      </c>
      <c r="K59" s="34" t="str">
        <f t="shared" si="10"/>
        <v/>
      </c>
      <c r="L59" s="26" t="str">
        <f t="shared" si="11"/>
        <v/>
      </c>
      <c r="M59" s="32"/>
      <c r="N59" s="190"/>
      <c r="O59" s="190"/>
      <c r="P59" s="190"/>
      <c r="Q59" s="190"/>
      <c r="R59" s="23"/>
    </row>
    <row r="60" spans="1:18">
      <c r="A60" s="27">
        <f t="shared" ca="1" si="12"/>
        <v>45914</v>
      </c>
      <c r="B60" s="20"/>
      <c r="C60" s="21"/>
      <c r="D60" s="20"/>
      <c r="E60" s="21"/>
      <c r="F60" s="22"/>
      <c r="G60" s="22"/>
      <c r="H60" s="34" t="str">
        <f t="shared" si="7"/>
        <v/>
      </c>
      <c r="I60" s="34" t="str">
        <f t="shared" si="8"/>
        <v/>
      </c>
      <c r="J60" s="34" t="str">
        <f t="shared" si="9"/>
        <v/>
      </c>
      <c r="K60" s="34" t="str">
        <f t="shared" si="10"/>
        <v/>
      </c>
      <c r="L60" s="26" t="str">
        <f t="shared" si="11"/>
        <v/>
      </c>
      <c r="M60" s="32"/>
      <c r="N60" s="190"/>
      <c r="O60" s="190"/>
      <c r="P60" s="190"/>
      <c r="Q60" s="190"/>
      <c r="R60" s="23"/>
    </row>
    <row r="61" spans="1:18">
      <c r="A61" s="27">
        <f t="shared" ca="1" si="12"/>
        <v>45915</v>
      </c>
      <c r="B61" s="20"/>
      <c r="C61" s="21"/>
      <c r="D61" s="20"/>
      <c r="E61" s="21"/>
      <c r="F61" s="22"/>
      <c r="G61" s="22"/>
      <c r="H61" s="34" t="str">
        <f t="shared" si="7"/>
        <v/>
      </c>
      <c r="I61" s="34" t="str">
        <f t="shared" si="8"/>
        <v/>
      </c>
      <c r="J61" s="34" t="str">
        <f t="shared" si="9"/>
        <v/>
      </c>
      <c r="K61" s="34" t="str">
        <f t="shared" si="10"/>
        <v/>
      </c>
      <c r="L61" s="26" t="str">
        <f t="shared" si="11"/>
        <v/>
      </c>
      <c r="M61" s="32"/>
      <c r="N61" s="190"/>
      <c r="O61" s="190"/>
      <c r="P61" s="190"/>
      <c r="Q61" s="190"/>
      <c r="R61" s="23"/>
    </row>
    <row r="62" spans="1:18">
      <c r="A62" s="27">
        <f t="shared" ca="1" si="12"/>
        <v>45916</v>
      </c>
      <c r="B62" s="20"/>
      <c r="C62" s="21"/>
      <c r="D62" s="20"/>
      <c r="E62" s="21"/>
      <c r="F62" s="22"/>
      <c r="G62" s="22"/>
      <c r="H62" s="34" t="str">
        <f t="shared" si="7"/>
        <v/>
      </c>
      <c r="I62" s="34" t="str">
        <f t="shared" si="8"/>
        <v/>
      </c>
      <c r="J62" s="34" t="str">
        <f t="shared" si="9"/>
        <v/>
      </c>
      <c r="K62" s="34" t="str">
        <f t="shared" si="10"/>
        <v/>
      </c>
      <c r="L62" s="26" t="str">
        <f t="shared" si="11"/>
        <v/>
      </c>
      <c r="M62" s="32"/>
      <c r="N62" s="190"/>
      <c r="O62" s="190"/>
      <c r="P62" s="190"/>
      <c r="Q62" s="190"/>
      <c r="R62" s="23"/>
    </row>
    <row r="63" spans="1:18">
      <c r="A63" s="27">
        <f t="shared" ca="1" si="12"/>
        <v>45917</v>
      </c>
      <c r="B63" s="20"/>
      <c r="C63" s="21"/>
      <c r="D63" s="20"/>
      <c r="E63" s="21"/>
      <c r="F63" s="22"/>
      <c r="G63" s="22"/>
      <c r="H63" s="34" t="str">
        <f t="shared" si="7"/>
        <v/>
      </c>
      <c r="I63" s="34" t="str">
        <f t="shared" si="8"/>
        <v/>
      </c>
      <c r="J63" s="34" t="str">
        <f t="shared" si="9"/>
        <v/>
      </c>
      <c r="K63" s="34" t="str">
        <f t="shared" si="10"/>
        <v/>
      </c>
      <c r="L63" s="26" t="str">
        <f t="shared" si="11"/>
        <v/>
      </c>
      <c r="M63" s="32"/>
      <c r="N63" s="190"/>
      <c r="O63" s="190"/>
      <c r="P63" s="190"/>
      <c r="Q63" s="190"/>
      <c r="R63" s="23"/>
    </row>
    <row r="64" spans="1:18">
      <c r="A64" s="27">
        <f t="shared" ca="1" si="12"/>
        <v>45918</v>
      </c>
      <c r="B64" s="20"/>
      <c r="C64" s="21"/>
      <c r="D64" s="20"/>
      <c r="E64" s="21"/>
      <c r="F64" s="22"/>
      <c r="G64" s="22"/>
      <c r="H64" s="34" t="str">
        <f t="shared" si="7"/>
        <v/>
      </c>
      <c r="I64" s="34" t="str">
        <f t="shared" si="8"/>
        <v/>
      </c>
      <c r="J64" s="34" t="str">
        <f t="shared" si="9"/>
        <v/>
      </c>
      <c r="K64" s="34" t="str">
        <f t="shared" si="10"/>
        <v/>
      </c>
      <c r="L64" s="26" t="str">
        <f t="shared" si="11"/>
        <v/>
      </c>
      <c r="M64" s="32"/>
      <c r="N64" s="190"/>
      <c r="O64" s="190"/>
      <c r="P64" s="190"/>
      <c r="Q64" s="190"/>
      <c r="R64" s="23"/>
    </row>
    <row r="65" spans="1:18">
      <c r="A65" s="27">
        <f t="shared" ca="1" si="12"/>
        <v>45919</v>
      </c>
      <c r="B65" s="20"/>
      <c r="C65" s="21"/>
      <c r="D65" s="20"/>
      <c r="E65" s="21"/>
      <c r="F65" s="22"/>
      <c r="G65" s="22"/>
      <c r="H65" s="34" t="str">
        <f t="shared" si="7"/>
        <v/>
      </c>
      <c r="I65" s="34" t="str">
        <f t="shared" si="8"/>
        <v/>
      </c>
      <c r="J65" s="34" t="str">
        <f t="shared" si="9"/>
        <v/>
      </c>
      <c r="K65" s="34" t="str">
        <f t="shared" si="10"/>
        <v/>
      </c>
      <c r="L65" s="26" t="str">
        <f t="shared" si="11"/>
        <v/>
      </c>
      <c r="M65" s="32"/>
      <c r="N65" s="190"/>
      <c r="O65" s="190"/>
      <c r="P65" s="190"/>
      <c r="Q65" s="190"/>
      <c r="R65" s="23"/>
    </row>
    <row r="66" spans="1:18">
      <c r="A66" s="27">
        <f t="shared" ca="1" si="12"/>
        <v>45920</v>
      </c>
      <c r="B66" s="20"/>
      <c r="C66" s="21"/>
      <c r="D66" s="20"/>
      <c r="E66" s="21"/>
      <c r="F66" s="22"/>
      <c r="G66" s="22"/>
      <c r="H66" s="34" t="str">
        <f t="shared" si="7"/>
        <v/>
      </c>
      <c r="I66" s="34" t="str">
        <f t="shared" si="8"/>
        <v/>
      </c>
      <c r="J66" s="34" t="str">
        <f t="shared" si="9"/>
        <v/>
      </c>
      <c r="K66" s="34" t="str">
        <f t="shared" si="10"/>
        <v/>
      </c>
      <c r="L66" s="26" t="str">
        <f t="shared" si="11"/>
        <v/>
      </c>
      <c r="M66" s="32"/>
      <c r="N66" s="190"/>
      <c r="O66" s="190"/>
      <c r="P66" s="190"/>
      <c r="Q66" s="190"/>
      <c r="R66" s="23"/>
    </row>
    <row r="67" spans="1:18">
      <c r="A67" s="27">
        <f t="shared" ca="1" si="12"/>
        <v>45921</v>
      </c>
      <c r="B67" s="20"/>
      <c r="C67" s="21"/>
      <c r="D67" s="20"/>
      <c r="E67" s="21"/>
      <c r="F67" s="22"/>
      <c r="G67" s="22"/>
      <c r="H67" s="34" t="str">
        <f t="shared" si="7"/>
        <v/>
      </c>
      <c r="I67" s="34" t="str">
        <f t="shared" si="8"/>
        <v/>
      </c>
      <c r="J67" s="34" t="str">
        <f t="shared" si="9"/>
        <v/>
      </c>
      <c r="K67" s="34" t="str">
        <f t="shared" si="10"/>
        <v/>
      </c>
      <c r="L67" s="26" t="str">
        <f t="shared" si="11"/>
        <v/>
      </c>
      <c r="M67" s="32"/>
      <c r="N67" s="190"/>
      <c r="O67" s="190"/>
      <c r="P67" s="190"/>
      <c r="Q67" s="190"/>
      <c r="R67" s="23"/>
    </row>
    <row r="68" spans="1:18">
      <c r="A68" s="27">
        <f t="shared" ca="1" si="12"/>
        <v>45922</v>
      </c>
      <c r="B68" s="20"/>
      <c r="C68" s="21"/>
      <c r="D68" s="20"/>
      <c r="E68" s="21"/>
      <c r="F68" s="22"/>
      <c r="G68" s="22"/>
      <c r="H68" s="34" t="str">
        <f t="shared" si="7"/>
        <v/>
      </c>
      <c r="I68" s="34" t="str">
        <f t="shared" si="8"/>
        <v/>
      </c>
      <c r="J68" s="34" t="str">
        <f t="shared" si="9"/>
        <v/>
      </c>
      <c r="K68" s="34" t="str">
        <f t="shared" si="10"/>
        <v/>
      </c>
      <c r="L68" s="26" t="str">
        <f t="shared" si="11"/>
        <v/>
      </c>
      <c r="M68" s="32"/>
      <c r="N68" s="190"/>
      <c r="O68" s="190"/>
      <c r="P68" s="190"/>
      <c r="Q68" s="190"/>
      <c r="R68" s="23"/>
    </row>
    <row r="69" spans="1:18">
      <c r="A69" s="27">
        <f t="shared" ca="1" si="12"/>
        <v>45923</v>
      </c>
      <c r="B69" s="20"/>
      <c r="C69" s="21"/>
      <c r="D69" s="20"/>
      <c r="E69" s="21"/>
      <c r="F69" s="22"/>
      <c r="G69" s="22"/>
      <c r="H69" s="34" t="str">
        <f t="shared" si="7"/>
        <v/>
      </c>
      <c r="I69" s="34" t="str">
        <f t="shared" si="8"/>
        <v/>
      </c>
      <c r="J69" s="34" t="str">
        <f t="shared" si="9"/>
        <v/>
      </c>
      <c r="K69" s="34" t="str">
        <f t="shared" si="10"/>
        <v/>
      </c>
      <c r="L69" s="26" t="str">
        <f t="shared" si="11"/>
        <v/>
      </c>
      <c r="M69" s="32"/>
      <c r="N69" s="190"/>
      <c r="O69" s="190"/>
      <c r="P69" s="190"/>
      <c r="Q69" s="190"/>
      <c r="R69" s="23"/>
    </row>
    <row r="70" spans="1:18">
      <c r="A70" s="27">
        <f t="shared" ca="1" si="12"/>
        <v>45924</v>
      </c>
      <c r="B70" s="20"/>
      <c r="C70" s="21"/>
      <c r="D70" s="20"/>
      <c r="E70" s="21"/>
      <c r="F70" s="22"/>
      <c r="G70" s="22"/>
      <c r="H70" s="34" t="str">
        <f t="shared" si="7"/>
        <v/>
      </c>
      <c r="I70" s="34" t="str">
        <f t="shared" si="8"/>
        <v/>
      </c>
      <c r="J70" s="34" t="str">
        <f t="shared" si="9"/>
        <v/>
      </c>
      <c r="K70" s="34" t="str">
        <f t="shared" si="10"/>
        <v/>
      </c>
      <c r="L70" s="26" t="str">
        <f t="shared" si="11"/>
        <v/>
      </c>
      <c r="M70" s="32"/>
      <c r="N70" s="190"/>
      <c r="O70" s="190"/>
      <c r="P70" s="190"/>
      <c r="Q70" s="190"/>
      <c r="R70" s="23"/>
    </row>
    <row r="71" spans="1:18">
      <c r="A71" s="27">
        <f t="shared" ca="1" si="12"/>
        <v>45925</v>
      </c>
      <c r="B71" s="20"/>
      <c r="C71" s="21"/>
      <c r="D71" s="20"/>
      <c r="E71" s="21"/>
      <c r="F71" s="22"/>
      <c r="G71" s="22"/>
      <c r="H71" s="34" t="str">
        <f t="shared" si="7"/>
        <v/>
      </c>
      <c r="I71" s="34" t="str">
        <f t="shared" si="8"/>
        <v/>
      </c>
      <c r="J71" s="34" t="str">
        <f t="shared" si="9"/>
        <v/>
      </c>
      <c r="K71" s="34" t="str">
        <f t="shared" si="10"/>
        <v/>
      </c>
      <c r="L71" s="26" t="str">
        <f t="shared" si="11"/>
        <v/>
      </c>
      <c r="M71" s="32"/>
      <c r="N71" s="190"/>
      <c r="O71" s="190"/>
      <c r="P71" s="190"/>
      <c r="Q71" s="190"/>
      <c r="R71" s="23"/>
    </row>
    <row r="72" spans="1:18">
      <c r="A72" s="27">
        <f t="shared" ca="1" si="12"/>
        <v>45926</v>
      </c>
      <c r="B72" s="20"/>
      <c r="C72" s="21"/>
      <c r="D72" s="20"/>
      <c r="E72" s="21"/>
      <c r="F72" s="22"/>
      <c r="G72" s="22"/>
      <c r="H72" s="34" t="str">
        <f t="shared" si="7"/>
        <v/>
      </c>
      <c r="I72" s="34" t="str">
        <f t="shared" si="8"/>
        <v/>
      </c>
      <c r="J72" s="34" t="str">
        <f t="shared" si="9"/>
        <v/>
      </c>
      <c r="K72" s="34" t="str">
        <f t="shared" si="10"/>
        <v/>
      </c>
      <c r="L72" s="26" t="str">
        <f t="shared" si="11"/>
        <v/>
      </c>
      <c r="M72" s="32"/>
      <c r="N72" s="190"/>
      <c r="O72" s="190"/>
      <c r="P72" s="190"/>
      <c r="Q72" s="190"/>
      <c r="R72" s="23"/>
    </row>
    <row r="73" spans="1:18">
      <c r="A73" s="27">
        <f t="shared" ca="1" si="12"/>
        <v>45927</v>
      </c>
      <c r="B73" s="20"/>
      <c r="C73" s="21"/>
      <c r="D73" s="20"/>
      <c r="E73" s="21"/>
      <c r="F73" s="22"/>
      <c r="G73" s="22"/>
      <c r="H73" s="34" t="str">
        <f t="shared" si="7"/>
        <v/>
      </c>
      <c r="I73" s="34" t="str">
        <f t="shared" si="8"/>
        <v/>
      </c>
      <c r="J73" s="34" t="str">
        <f t="shared" si="9"/>
        <v/>
      </c>
      <c r="K73" s="34" t="str">
        <f t="shared" si="10"/>
        <v/>
      </c>
      <c r="L73" s="26" t="str">
        <f t="shared" si="11"/>
        <v/>
      </c>
      <c r="M73" s="32"/>
      <c r="N73" s="190"/>
      <c r="O73" s="190"/>
      <c r="P73" s="190"/>
      <c r="Q73" s="190"/>
      <c r="R73" s="23"/>
    </row>
    <row r="74" spans="1:18">
      <c r="A74" s="27">
        <f t="shared" ca="1" si="12"/>
        <v>45928</v>
      </c>
      <c r="B74" s="20"/>
      <c r="C74" s="21"/>
      <c r="D74" s="20"/>
      <c r="E74" s="21"/>
      <c r="F74" s="22"/>
      <c r="G74" s="22"/>
      <c r="H74" s="34" t="str">
        <f t="shared" si="7"/>
        <v/>
      </c>
      <c r="I74" s="34" t="str">
        <f t="shared" si="8"/>
        <v/>
      </c>
      <c r="J74" s="34" t="str">
        <f t="shared" si="9"/>
        <v/>
      </c>
      <c r="K74" s="34" t="str">
        <f t="shared" si="10"/>
        <v/>
      </c>
      <c r="L74" s="26" t="str">
        <f t="shared" si="11"/>
        <v/>
      </c>
      <c r="M74" s="32"/>
      <c r="N74" s="190"/>
      <c r="O74" s="190"/>
      <c r="P74" s="190"/>
      <c r="Q74" s="190"/>
      <c r="R74" s="23"/>
    </row>
    <row r="75" spans="1:18">
      <c r="A75" s="27">
        <f t="shared" ca="1" si="12"/>
        <v>45929</v>
      </c>
      <c r="B75" s="20"/>
      <c r="C75" s="21"/>
      <c r="D75" s="20"/>
      <c r="E75" s="21"/>
      <c r="F75" s="22"/>
      <c r="G75" s="22"/>
      <c r="H75" s="34" t="str">
        <f t="shared" si="7"/>
        <v/>
      </c>
      <c r="I75" s="34" t="str">
        <f t="shared" si="8"/>
        <v/>
      </c>
      <c r="J75" s="34" t="str">
        <f t="shared" si="9"/>
        <v/>
      </c>
      <c r="K75" s="34" t="str">
        <f t="shared" si="10"/>
        <v/>
      </c>
      <c r="L75" s="26" t="str">
        <f t="shared" si="11"/>
        <v/>
      </c>
      <c r="M75" s="32"/>
      <c r="N75" s="190"/>
      <c r="O75" s="190"/>
      <c r="P75" s="190"/>
      <c r="Q75" s="190"/>
      <c r="R75" s="23"/>
    </row>
    <row r="76" spans="1:18">
      <c r="A76" s="27">
        <f t="shared" ca="1" si="12"/>
        <v>45930</v>
      </c>
      <c r="B76" s="20"/>
      <c r="C76" s="21"/>
      <c r="D76" s="20"/>
      <c r="E76" s="21"/>
      <c r="F76" s="22"/>
      <c r="G76" s="22"/>
      <c r="H76" s="34" t="str">
        <f t="shared" si="7"/>
        <v/>
      </c>
      <c r="I76" s="34" t="str">
        <f t="shared" si="8"/>
        <v/>
      </c>
      <c r="J76" s="34" t="str">
        <f t="shared" si="9"/>
        <v/>
      </c>
      <c r="K76" s="34" t="str">
        <f t="shared" si="10"/>
        <v/>
      </c>
      <c r="L76" s="26" t="str">
        <f>IF(AND($B76="",$D76=""),"",($C76-$B76-$F76)+($E76-$D76-$G76))</f>
        <v/>
      </c>
      <c r="M76" s="32"/>
      <c r="N76" s="190"/>
      <c r="O76" s="190"/>
      <c r="P76" s="190"/>
      <c r="Q76" s="190"/>
      <c r="R76" s="23"/>
    </row>
    <row r="77" spans="1:18">
      <c r="A77" s="27">
        <f t="shared" ca="1" si="12"/>
        <v>45931</v>
      </c>
      <c r="B77" s="20"/>
      <c r="C77" s="21"/>
      <c r="D77" s="20"/>
      <c r="E77" s="21"/>
      <c r="F77" s="22"/>
      <c r="G77" s="22"/>
      <c r="H77" s="34" t="str">
        <f t="shared" si="7"/>
        <v/>
      </c>
      <c r="I77" s="34" t="str">
        <f t="shared" si="8"/>
        <v/>
      </c>
      <c r="J77" s="34" t="str">
        <f t="shared" si="9"/>
        <v/>
      </c>
      <c r="K77" s="34" t="str">
        <f t="shared" si="10"/>
        <v/>
      </c>
      <c r="L77" s="26" t="str">
        <f>IF(AND($B77="",$D77=""),"",($C77-$B77-$F77)+($E77-$D77-$G77))</f>
        <v/>
      </c>
      <c r="M77" s="32"/>
      <c r="N77" s="190"/>
      <c r="O77" s="190"/>
      <c r="P77" s="190"/>
      <c r="Q77" s="190"/>
      <c r="R77" s="23"/>
    </row>
    <row r="78" spans="1:18">
      <c r="A78" s="5" t="s">
        <v>11</v>
      </c>
      <c r="B78" s="191"/>
      <c r="C78" s="192"/>
      <c r="D78" s="191"/>
      <c r="E78" s="192"/>
      <c r="F78" s="26" t="str">
        <f>IF(SUM($F47:$F77)=0,"",SUM($F47:$F77))</f>
        <v/>
      </c>
      <c r="G78" s="26" t="str">
        <f>IF(SUM($G47:$G77)=0,"",SUM($G47:$G77))</f>
        <v/>
      </c>
      <c r="H78" s="26" t="str">
        <f>IF(SUM(H47:H77)=0,"",SUM(H47:H77))</f>
        <v/>
      </c>
      <c r="I78" s="26" t="str">
        <f>IF(SUM(I47:I77)=0,"",SUM(I47:I77))</f>
        <v/>
      </c>
      <c r="J78" s="26" t="str">
        <f t="shared" ref="J78:K78" si="13">IF(SUM(J47:J77)=0,"",SUM(J47:J77))</f>
        <v/>
      </c>
      <c r="K78" s="26" t="str">
        <f t="shared" si="13"/>
        <v/>
      </c>
      <c r="L78" s="26" t="str">
        <f>IF(SUM($L47:$L77)=0,"",SUM($L47:$L77))</f>
        <v/>
      </c>
      <c r="M78" s="33"/>
      <c r="N78" s="193"/>
      <c r="O78" s="193"/>
      <c r="P78" s="193"/>
      <c r="Q78" s="193"/>
      <c r="R78" s="6"/>
    </row>
    <row r="80" spans="1:18" ht="27" customHeight="1">
      <c r="A80" s="194" t="s">
        <v>22</v>
      </c>
      <c r="B80" s="189" t="s">
        <v>103</v>
      </c>
      <c r="C80" s="189"/>
      <c r="D80" s="189"/>
      <c r="E80" s="189"/>
      <c r="F80" s="189" t="s">
        <v>23</v>
      </c>
      <c r="G80" s="189"/>
      <c r="H80" s="189" t="s">
        <v>88</v>
      </c>
      <c r="I80" s="189"/>
      <c r="J80" s="189"/>
      <c r="K80" s="189"/>
      <c r="L80" s="189" t="s">
        <v>87</v>
      </c>
      <c r="M80" s="195" t="s">
        <v>96</v>
      </c>
      <c r="N80" s="194" t="s">
        <v>25</v>
      </c>
      <c r="O80" s="194"/>
      <c r="P80" s="194"/>
      <c r="Q80" s="194"/>
      <c r="R80" s="189" t="s">
        <v>100</v>
      </c>
    </row>
    <row r="81" spans="1:22" ht="14.25" customHeight="1">
      <c r="A81" s="194"/>
      <c r="B81" s="189" t="s">
        <v>82</v>
      </c>
      <c r="C81" s="189"/>
      <c r="D81" s="189" t="s">
        <v>84</v>
      </c>
      <c r="E81" s="189"/>
      <c r="F81" s="189"/>
      <c r="G81" s="189"/>
      <c r="H81" s="189" t="s">
        <v>90</v>
      </c>
      <c r="I81" s="189"/>
      <c r="J81" s="189" t="s">
        <v>89</v>
      </c>
      <c r="K81" s="189"/>
      <c r="L81" s="189"/>
      <c r="M81" s="196"/>
      <c r="N81" s="194"/>
      <c r="O81" s="194"/>
      <c r="P81" s="194"/>
      <c r="Q81" s="194"/>
      <c r="R81" s="189"/>
    </row>
    <row r="82" spans="1:22">
      <c r="A82" s="194"/>
      <c r="B82" s="43" t="s">
        <v>26</v>
      </c>
      <c r="C82" s="43" t="s">
        <v>27</v>
      </c>
      <c r="D82" s="43" t="s">
        <v>26</v>
      </c>
      <c r="E82" s="43" t="s">
        <v>27</v>
      </c>
      <c r="F82" s="44" t="s">
        <v>85</v>
      </c>
      <c r="G82" s="44" t="s">
        <v>86</v>
      </c>
      <c r="H82" s="44" t="s">
        <v>81</v>
      </c>
      <c r="I82" s="44" t="s">
        <v>83</v>
      </c>
      <c r="J82" s="44" t="s">
        <v>81</v>
      </c>
      <c r="K82" s="44" t="s">
        <v>95</v>
      </c>
      <c r="L82" s="189"/>
      <c r="M82" s="197"/>
      <c r="N82" s="194"/>
      <c r="O82" s="194"/>
      <c r="P82" s="194"/>
      <c r="Q82" s="194"/>
      <c r="R82" s="194"/>
    </row>
    <row r="83" spans="1:22">
      <c r="A83" s="27" cm="1">
        <f t="array" aca="1" ref="A83" ca="1">DATE("2025","8"+2,IFERROR(INDIRECT(T1),"1"))</f>
        <v>45931</v>
      </c>
      <c r="B83" s="20"/>
      <c r="C83" s="21"/>
      <c r="D83" s="20"/>
      <c r="E83" s="21"/>
      <c r="F83" s="22"/>
      <c r="G83" s="22"/>
      <c r="H83" s="34" t="str">
        <f>IF(OR(B83="",LEFT(M83,1)="✓"),"",C83-B83-F83)</f>
        <v/>
      </c>
      <c r="I83" s="34" t="str">
        <f>IF(OR(D83="",LEFT(M83,1)="✓"),"",E83-D83-G83)</f>
        <v/>
      </c>
      <c r="J83" s="34" t="str">
        <f>IF(AND(B83&lt;&gt;"",M83="✓所定"),C83-B83-F83,"")</f>
        <v/>
      </c>
      <c r="K83" s="34" t="str">
        <f>IF(AND(B83&lt;&gt;"",M83="✓法定"),C83-B83-F83,"")</f>
        <v/>
      </c>
      <c r="L83" s="26" t="str">
        <f>IF(AND($B83="",$D83=""),"",($C83-$B83-$F83)+($E83-$D83-$G83))</f>
        <v/>
      </c>
      <c r="M83" s="32"/>
      <c r="N83" s="190"/>
      <c r="O83" s="190"/>
      <c r="P83" s="190"/>
      <c r="Q83" s="190"/>
      <c r="R83" s="23"/>
      <c r="V83" s="1" t="s">
        <v>171</v>
      </c>
    </row>
    <row r="84" spans="1:22">
      <c r="A84" s="27">
        <f ca="1">A83+1</f>
        <v>45932</v>
      </c>
      <c r="B84" s="20"/>
      <c r="C84" s="21"/>
      <c r="D84" s="20"/>
      <c r="E84" s="21"/>
      <c r="F84" s="22"/>
      <c r="G84" s="22"/>
      <c r="H84" s="34" t="str">
        <f t="shared" ref="H84:H113" si="14">IF(OR(B84="",LEFT(M84,1)="✓"),"",C84-B84-F84)</f>
        <v/>
      </c>
      <c r="I84" s="34" t="str">
        <f t="shared" ref="I84:I113" si="15">IF(OR(D84="",LEFT(M84,1)="✓"),"",E84-D84-G84)</f>
        <v/>
      </c>
      <c r="J84" s="34" t="str">
        <f t="shared" ref="J84:J113" si="16">IF(AND(B84&lt;&gt;"",M84="✓所定"),C84-B84-F84,"")</f>
        <v/>
      </c>
      <c r="K84" s="34" t="str">
        <f t="shared" ref="K84:K113" si="17">IF(AND(B84&lt;&gt;"",M84="✓法定"),C84-B84-F84,"")</f>
        <v/>
      </c>
      <c r="L84" s="26" t="str">
        <f t="shared" ref="L84:L112" si="18">IF(AND($B84="",$D84=""),"",($C84-$B84-$F84)+($E84-$D84-$G84))</f>
        <v/>
      </c>
      <c r="M84" s="32"/>
      <c r="N84" s="190"/>
      <c r="O84" s="190"/>
      <c r="P84" s="190"/>
      <c r="Q84" s="190"/>
      <c r="R84" s="23"/>
      <c r="V84" s="1" t="s">
        <v>172</v>
      </c>
    </row>
    <row r="85" spans="1:22">
      <c r="A85" s="27">
        <f t="shared" ref="A85:A113" ca="1" si="19">A84+1</f>
        <v>45933</v>
      </c>
      <c r="B85" s="20"/>
      <c r="C85" s="21"/>
      <c r="D85" s="20"/>
      <c r="E85" s="21"/>
      <c r="F85" s="22"/>
      <c r="G85" s="22"/>
      <c r="H85" s="34" t="str">
        <f t="shared" si="14"/>
        <v/>
      </c>
      <c r="I85" s="34" t="str">
        <f t="shared" si="15"/>
        <v/>
      </c>
      <c r="J85" s="34" t="str">
        <f t="shared" si="16"/>
        <v/>
      </c>
      <c r="K85" s="34" t="str">
        <f t="shared" si="17"/>
        <v/>
      </c>
      <c r="L85" s="26" t="str">
        <f t="shared" si="18"/>
        <v/>
      </c>
      <c r="M85" s="32"/>
      <c r="N85" s="190"/>
      <c r="O85" s="190"/>
      <c r="P85" s="190"/>
      <c r="Q85" s="190"/>
      <c r="R85" s="23"/>
    </row>
    <row r="86" spans="1:22">
      <c r="A86" s="27">
        <f t="shared" ca="1" si="19"/>
        <v>45934</v>
      </c>
      <c r="B86" s="20"/>
      <c r="C86" s="21"/>
      <c r="D86" s="20"/>
      <c r="E86" s="21"/>
      <c r="F86" s="22"/>
      <c r="G86" s="22"/>
      <c r="H86" s="34" t="str">
        <f t="shared" si="14"/>
        <v/>
      </c>
      <c r="I86" s="34" t="str">
        <f t="shared" si="15"/>
        <v/>
      </c>
      <c r="J86" s="34" t="str">
        <f t="shared" si="16"/>
        <v/>
      </c>
      <c r="K86" s="34" t="str">
        <f t="shared" si="17"/>
        <v/>
      </c>
      <c r="L86" s="26" t="str">
        <f t="shared" si="18"/>
        <v/>
      </c>
      <c r="M86" s="32"/>
      <c r="N86" s="190"/>
      <c r="O86" s="190"/>
      <c r="P86" s="190"/>
      <c r="Q86" s="190"/>
      <c r="R86" s="23"/>
    </row>
    <row r="87" spans="1:22">
      <c r="A87" s="27">
        <f t="shared" ca="1" si="19"/>
        <v>45935</v>
      </c>
      <c r="B87" s="20"/>
      <c r="C87" s="21"/>
      <c r="D87" s="20"/>
      <c r="E87" s="21"/>
      <c r="F87" s="22"/>
      <c r="G87" s="22"/>
      <c r="H87" s="34" t="str">
        <f t="shared" si="14"/>
        <v/>
      </c>
      <c r="I87" s="34" t="str">
        <f t="shared" si="15"/>
        <v/>
      </c>
      <c r="J87" s="34" t="str">
        <f t="shared" si="16"/>
        <v/>
      </c>
      <c r="K87" s="34" t="str">
        <f t="shared" si="17"/>
        <v/>
      </c>
      <c r="L87" s="26" t="str">
        <f t="shared" si="18"/>
        <v/>
      </c>
      <c r="M87" s="32"/>
      <c r="N87" s="190"/>
      <c r="O87" s="190"/>
      <c r="P87" s="190"/>
      <c r="Q87" s="190"/>
      <c r="R87" s="23"/>
    </row>
    <row r="88" spans="1:22">
      <c r="A88" s="27">
        <f t="shared" ca="1" si="19"/>
        <v>45936</v>
      </c>
      <c r="B88" s="20"/>
      <c r="C88" s="21"/>
      <c r="D88" s="20"/>
      <c r="E88" s="21"/>
      <c r="F88" s="22"/>
      <c r="G88" s="22"/>
      <c r="H88" s="34" t="str">
        <f t="shared" si="14"/>
        <v/>
      </c>
      <c r="I88" s="34" t="str">
        <f t="shared" si="15"/>
        <v/>
      </c>
      <c r="J88" s="34" t="str">
        <f t="shared" si="16"/>
        <v/>
      </c>
      <c r="K88" s="34" t="str">
        <f t="shared" si="17"/>
        <v/>
      </c>
      <c r="L88" s="26" t="str">
        <f t="shared" si="18"/>
        <v/>
      </c>
      <c r="M88" s="32"/>
      <c r="N88" s="190"/>
      <c r="O88" s="190"/>
      <c r="P88" s="190"/>
      <c r="Q88" s="190"/>
      <c r="R88" s="23"/>
    </row>
    <row r="89" spans="1:22">
      <c r="A89" s="27">
        <f t="shared" ca="1" si="19"/>
        <v>45937</v>
      </c>
      <c r="B89" s="20"/>
      <c r="C89" s="21"/>
      <c r="D89" s="20"/>
      <c r="E89" s="21"/>
      <c r="F89" s="22"/>
      <c r="G89" s="22"/>
      <c r="H89" s="34" t="str">
        <f t="shared" si="14"/>
        <v/>
      </c>
      <c r="I89" s="34" t="str">
        <f t="shared" si="15"/>
        <v/>
      </c>
      <c r="J89" s="34" t="str">
        <f t="shared" si="16"/>
        <v/>
      </c>
      <c r="K89" s="34" t="str">
        <f t="shared" si="17"/>
        <v/>
      </c>
      <c r="L89" s="26" t="str">
        <f t="shared" si="18"/>
        <v/>
      </c>
      <c r="M89" s="32"/>
      <c r="N89" s="190"/>
      <c r="O89" s="190"/>
      <c r="P89" s="190"/>
      <c r="Q89" s="190"/>
      <c r="R89" s="23"/>
    </row>
    <row r="90" spans="1:22">
      <c r="A90" s="27">
        <f t="shared" ca="1" si="19"/>
        <v>45938</v>
      </c>
      <c r="B90" s="20"/>
      <c r="C90" s="21"/>
      <c r="D90" s="20"/>
      <c r="E90" s="21"/>
      <c r="F90" s="22"/>
      <c r="G90" s="22"/>
      <c r="H90" s="34" t="str">
        <f t="shared" si="14"/>
        <v/>
      </c>
      <c r="I90" s="34" t="str">
        <f t="shared" si="15"/>
        <v/>
      </c>
      <c r="J90" s="34" t="str">
        <f t="shared" si="16"/>
        <v/>
      </c>
      <c r="K90" s="34" t="str">
        <f t="shared" si="17"/>
        <v/>
      </c>
      <c r="L90" s="26" t="str">
        <f t="shared" si="18"/>
        <v/>
      </c>
      <c r="M90" s="32"/>
      <c r="N90" s="190"/>
      <c r="O90" s="190"/>
      <c r="P90" s="190"/>
      <c r="Q90" s="190"/>
      <c r="R90" s="23"/>
    </row>
    <row r="91" spans="1:22">
      <c r="A91" s="27">
        <f t="shared" ca="1" si="19"/>
        <v>45939</v>
      </c>
      <c r="B91" s="20"/>
      <c r="C91" s="21"/>
      <c r="D91" s="20"/>
      <c r="E91" s="21"/>
      <c r="F91" s="22"/>
      <c r="G91" s="22"/>
      <c r="H91" s="34" t="str">
        <f t="shared" si="14"/>
        <v/>
      </c>
      <c r="I91" s="34" t="str">
        <f t="shared" si="15"/>
        <v/>
      </c>
      <c r="J91" s="34" t="str">
        <f t="shared" si="16"/>
        <v/>
      </c>
      <c r="K91" s="34" t="str">
        <f t="shared" si="17"/>
        <v/>
      </c>
      <c r="L91" s="26" t="str">
        <f t="shared" si="18"/>
        <v/>
      </c>
      <c r="M91" s="32"/>
      <c r="N91" s="190"/>
      <c r="O91" s="190"/>
      <c r="P91" s="190"/>
      <c r="Q91" s="190"/>
      <c r="R91" s="23"/>
    </row>
    <row r="92" spans="1:22">
      <c r="A92" s="27">
        <f t="shared" ca="1" si="19"/>
        <v>45940</v>
      </c>
      <c r="B92" s="20"/>
      <c r="C92" s="21"/>
      <c r="D92" s="20"/>
      <c r="E92" s="21"/>
      <c r="F92" s="22"/>
      <c r="G92" s="22"/>
      <c r="H92" s="34" t="str">
        <f t="shared" si="14"/>
        <v/>
      </c>
      <c r="I92" s="34" t="str">
        <f t="shared" si="15"/>
        <v/>
      </c>
      <c r="J92" s="34" t="str">
        <f t="shared" si="16"/>
        <v/>
      </c>
      <c r="K92" s="34" t="str">
        <f t="shared" si="17"/>
        <v/>
      </c>
      <c r="L92" s="26" t="str">
        <f t="shared" si="18"/>
        <v/>
      </c>
      <c r="M92" s="32"/>
      <c r="N92" s="190"/>
      <c r="O92" s="190"/>
      <c r="P92" s="190"/>
      <c r="Q92" s="190"/>
      <c r="R92" s="23"/>
    </row>
    <row r="93" spans="1:22">
      <c r="A93" s="27">
        <f t="shared" ca="1" si="19"/>
        <v>45941</v>
      </c>
      <c r="B93" s="20"/>
      <c r="C93" s="21"/>
      <c r="D93" s="20"/>
      <c r="E93" s="21"/>
      <c r="F93" s="22"/>
      <c r="G93" s="22"/>
      <c r="H93" s="34" t="str">
        <f t="shared" si="14"/>
        <v/>
      </c>
      <c r="I93" s="34" t="str">
        <f t="shared" si="15"/>
        <v/>
      </c>
      <c r="J93" s="34" t="str">
        <f t="shared" si="16"/>
        <v/>
      </c>
      <c r="K93" s="34" t="str">
        <f t="shared" si="17"/>
        <v/>
      </c>
      <c r="L93" s="26" t="str">
        <f t="shared" si="18"/>
        <v/>
      </c>
      <c r="M93" s="32"/>
      <c r="N93" s="190"/>
      <c r="O93" s="190"/>
      <c r="P93" s="190"/>
      <c r="Q93" s="190"/>
      <c r="R93" s="23"/>
    </row>
    <row r="94" spans="1:22">
      <c r="A94" s="27">
        <f t="shared" ca="1" si="19"/>
        <v>45942</v>
      </c>
      <c r="B94" s="20"/>
      <c r="C94" s="21"/>
      <c r="D94" s="20"/>
      <c r="E94" s="21"/>
      <c r="F94" s="22"/>
      <c r="G94" s="22"/>
      <c r="H94" s="34" t="str">
        <f t="shared" si="14"/>
        <v/>
      </c>
      <c r="I94" s="34" t="str">
        <f t="shared" si="15"/>
        <v/>
      </c>
      <c r="J94" s="34" t="str">
        <f t="shared" si="16"/>
        <v/>
      </c>
      <c r="K94" s="34" t="str">
        <f t="shared" si="17"/>
        <v/>
      </c>
      <c r="L94" s="26" t="str">
        <f t="shared" si="18"/>
        <v/>
      </c>
      <c r="M94" s="32"/>
      <c r="N94" s="190"/>
      <c r="O94" s="190"/>
      <c r="P94" s="190"/>
      <c r="Q94" s="190"/>
      <c r="R94" s="23"/>
    </row>
    <row r="95" spans="1:22">
      <c r="A95" s="27">
        <f t="shared" ca="1" si="19"/>
        <v>45943</v>
      </c>
      <c r="B95" s="20"/>
      <c r="C95" s="21"/>
      <c r="D95" s="20"/>
      <c r="E95" s="21"/>
      <c r="F95" s="22"/>
      <c r="G95" s="22"/>
      <c r="H95" s="34" t="str">
        <f t="shared" si="14"/>
        <v/>
      </c>
      <c r="I95" s="34" t="str">
        <f t="shared" si="15"/>
        <v/>
      </c>
      <c r="J95" s="34" t="str">
        <f t="shared" si="16"/>
        <v/>
      </c>
      <c r="K95" s="34" t="str">
        <f t="shared" si="17"/>
        <v/>
      </c>
      <c r="L95" s="26" t="str">
        <f t="shared" si="18"/>
        <v/>
      </c>
      <c r="M95" s="32"/>
      <c r="N95" s="190"/>
      <c r="O95" s="190"/>
      <c r="P95" s="190"/>
      <c r="Q95" s="190"/>
      <c r="R95" s="23"/>
    </row>
    <row r="96" spans="1:22">
      <c r="A96" s="27">
        <f t="shared" ca="1" si="19"/>
        <v>45944</v>
      </c>
      <c r="B96" s="20"/>
      <c r="C96" s="21"/>
      <c r="D96" s="20"/>
      <c r="E96" s="21"/>
      <c r="F96" s="22"/>
      <c r="G96" s="22"/>
      <c r="H96" s="34" t="str">
        <f t="shared" si="14"/>
        <v/>
      </c>
      <c r="I96" s="34" t="str">
        <f t="shared" si="15"/>
        <v/>
      </c>
      <c r="J96" s="34" t="str">
        <f t="shared" si="16"/>
        <v/>
      </c>
      <c r="K96" s="34" t="str">
        <f t="shared" si="17"/>
        <v/>
      </c>
      <c r="L96" s="26" t="str">
        <f t="shared" si="18"/>
        <v/>
      </c>
      <c r="M96" s="32"/>
      <c r="N96" s="190"/>
      <c r="O96" s="190"/>
      <c r="P96" s="190"/>
      <c r="Q96" s="190"/>
      <c r="R96" s="23"/>
    </row>
    <row r="97" spans="1:18">
      <c r="A97" s="27">
        <f t="shared" ca="1" si="19"/>
        <v>45945</v>
      </c>
      <c r="B97" s="20"/>
      <c r="C97" s="21"/>
      <c r="D97" s="20"/>
      <c r="E97" s="21"/>
      <c r="F97" s="22"/>
      <c r="G97" s="22"/>
      <c r="H97" s="34" t="str">
        <f t="shared" si="14"/>
        <v/>
      </c>
      <c r="I97" s="34" t="str">
        <f t="shared" si="15"/>
        <v/>
      </c>
      <c r="J97" s="34" t="str">
        <f t="shared" si="16"/>
        <v/>
      </c>
      <c r="K97" s="34" t="str">
        <f t="shared" si="17"/>
        <v/>
      </c>
      <c r="L97" s="26" t="str">
        <f t="shared" si="18"/>
        <v/>
      </c>
      <c r="M97" s="32"/>
      <c r="N97" s="190"/>
      <c r="O97" s="190"/>
      <c r="P97" s="190"/>
      <c r="Q97" s="190"/>
      <c r="R97" s="23"/>
    </row>
    <row r="98" spans="1:18">
      <c r="A98" s="27">
        <f t="shared" ca="1" si="19"/>
        <v>45946</v>
      </c>
      <c r="B98" s="20"/>
      <c r="C98" s="21"/>
      <c r="D98" s="20"/>
      <c r="E98" s="21"/>
      <c r="F98" s="22"/>
      <c r="G98" s="22"/>
      <c r="H98" s="34" t="str">
        <f t="shared" si="14"/>
        <v/>
      </c>
      <c r="I98" s="34" t="str">
        <f t="shared" si="15"/>
        <v/>
      </c>
      <c r="J98" s="34" t="str">
        <f t="shared" si="16"/>
        <v/>
      </c>
      <c r="K98" s="34" t="str">
        <f t="shared" si="17"/>
        <v/>
      </c>
      <c r="L98" s="26" t="str">
        <f t="shared" si="18"/>
        <v/>
      </c>
      <c r="M98" s="32"/>
      <c r="N98" s="190"/>
      <c r="O98" s="190"/>
      <c r="P98" s="190"/>
      <c r="Q98" s="190"/>
      <c r="R98" s="23"/>
    </row>
    <row r="99" spans="1:18">
      <c r="A99" s="27">
        <f t="shared" ca="1" si="19"/>
        <v>45947</v>
      </c>
      <c r="B99" s="20"/>
      <c r="C99" s="21"/>
      <c r="D99" s="20"/>
      <c r="E99" s="21"/>
      <c r="F99" s="22"/>
      <c r="G99" s="22"/>
      <c r="H99" s="34" t="str">
        <f t="shared" si="14"/>
        <v/>
      </c>
      <c r="I99" s="34" t="str">
        <f t="shared" si="15"/>
        <v/>
      </c>
      <c r="J99" s="34" t="str">
        <f t="shared" si="16"/>
        <v/>
      </c>
      <c r="K99" s="34" t="str">
        <f t="shared" si="17"/>
        <v/>
      </c>
      <c r="L99" s="26" t="str">
        <f t="shared" si="18"/>
        <v/>
      </c>
      <c r="M99" s="32"/>
      <c r="N99" s="190"/>
      <c r="O99" s="190"/>
      <c r="P99" s="190"/>
      <c r="Q99" s="190"/>
      <c r="R99" s="23"/>
    </row>
    <row r="100" spans="1:18">
      <c r="A100" s="27">
        <f t="shared" ca="1" si="19"/>
        <v>45948</v>
      </c>
      <c r="B100" s="20"/>
      <c r="C100" s="21"/>
      <c r="D100" s="20"/>
      <c r="E100" s="21"/>
      <c r="F100" s="22"/>
      <c r="G100" s="22"/>
      <c r="H100" s="34" t="str">
        <f t="shared" si="14"/>
        <v/>
      </c>
      <c r="I100" s="34" t="str">
        <f t="shared" si="15"/>
        <v/>
      </c>
      <c r="J100" s="34" t="str">
        <f t="shared" si="16"/>
        <v/>
      </c>
      <c r="K100" s="34" t="str">
        <f t="shared" si="17"/>
        <v/>
      </c>
      <c r="L100" s="26" t="str">
        <f t="shared" si="18"/>
        <v/>
      </c>
      <c r="M100" s="32"/>
      <c r="N100" s="190"/>
      <c r="O100" s="190"/>
      <c r="P100" s="190"/>
      <c r="Q100" s="190"/>
      <c r="R100" s="23"/>
    </row>
    <row r="101" spans="1:18">
      <c r="A101" s="27">
        <f t="shared" ca="1" si="19"/>
        <v>45949</v>
      </c>
      <c r="B101" s="20"/>
      <c r="C101" s="21"/>
      <c r="D101" s="20"/>
      <c r="E101" s="21"/>
      <c r="F101" s="22"/>
      <c r="G101" s="22"/>
      <c r="H101" s="34" t="str">
        <f t="shared" si="14"/>
        <v/>
      </c>
      <c r="I101" s="34" t="str">
        <f t="shared" si="15"/>
        <v/>
      </c>
      <c r="J101" s="34" t="str">
        <f t="shared" si="16"/>
        <v/>
      </c>
      <c r="K101" s="34" t="str">
        <f t="shared" si="17"/>
        <v/>
      </c>
      <c r="L101" s="26" t="str">
        <f t="shared" si="18"/>
        <v/>
      </c>
      <c r="M101" s="32"/>
      <c r="N101" s="190"/>
      <c r="O101" s="190"/>
      <c r="P101" s="190"/>
      <c r="Q101" s="190"/>
      <c r="R101" s="23"/>
    </row>
    <row r="102" spans="1:18">
      <c r="A102" s="27">
        <f t="shared" ca="1" si="19"/>
        <v>45950</v>
      </c>
      <c r="B102" s="20"/>
      <c r="C102" s="21"/>
      <c r="D102" s="20"/>
      <c r="E102" s="21"/>
      <c r="F102" s="22"/>
      <c r="G102" s="22"/>
      <c r="H102" s="34" t="str">
        <f t="shared" si="14"/>
        <v/>
      </c>
      <c r="I102" s="34" t="str">
        <f t="shared" si="15"/>
        <v/>
      </c>
      <c r="J102" s="34" t="str">
        <f t="shared" si="16"/>
        <v/>
      </c>
      <c r="K102" s="34" t="str">
        <f t="shared" si="17"/>
        <v/>
      </c>
      <c r="L102" s="26" t="str">
        <f t="shared" si="18"/>
        <v/>
      </c>
      <c r="M102" s="32"/>
      <c r="N102" s="190"/>
      <c r="O102" s="190"/>
      <c r="P102" s="190"/>
      <c r="Q102" s="190"/>
      <c r="R102" s="23"/>
    </row>
    <row r="103" spans="1:18">
      <c r="A103" s="27">
        <f t="shared" ca="1" si="19"/>
        <v>45951</v>
      </c>
      <c r="B103" s="20"/>
      <c r="C103" s="21"/>
      <c r="D103" s="20"/>
      <c r="E103" s="21"/>
      <c r="F103" s="22"/>
      <c r="G103" s="22"/>
      <c r="H103" s="34" t="str">
        <f t="shared" si="14"/>
        <v/>
      </c>
      <c r="I103" s="34" t="str">
        <f t="shared" si="15"/>
        <v/>
      </c>
      <c r="J103" s="34" t="str">
        <f t="shared" si="16"/>
        <v/>
      </c>
      <c r="K103" s="34" t="str">
        <f t="shared" si="17"/>
        <v/>
      </c>
      <c r="L103" s="26" t="str">
        <f t="shared" si="18"/>
        <v/>
      </c>
      <c r="M103" s="32"/>
      <c r="N103" s="190"/>
      <c r="O103" s="190"/>
      <c r="P103" s="190"/>
      <c r="Q103" s="190"/>
      <c r="R103" s="23"/>
    </row>
    <row r="104" spans="1:18">
      <c r="A104" s="27">
        <f t="shared" ca="1" si="19"/>
        <v>45952</v>
      </c>
      <c r="B104" s="20"/>
      <c r="C104" s="21"/>
      <c r="D104" s="20"/>
      <c r="E104" s="21"/>
      <c r="F104" s="22"/>
      <c r="G104" s="22"/>
      <c r="H104" s="34" t="str">
        <f t="shared" si="14"/>
        <v/>
      </c>
      <c r="I104" s="34" t="str">
        <f t="shared" si="15"/>
        <v/>
      </c>
      <c r="J104" s="34" t="str">
        <f t="shared" si="16"/>
        <v/>
      </c>
      <c r="K104" s="34" t="str">
        <f t="shared" si="17"/>
        <v/>
      </c>
      <c r="L104" s="26" t="str">
        <f t="shared" si="18"/>
        <v/>
      </c>
      <c r="M104" s="32"/>
      <c r="N104" s="190"/>
      <c r="O104" s="190"/>
      <c r="P104" s="190"/>
      <c r="Q104" s="190"/>
      <c r="R104" s="23"/>
    </row>
    <row r="105" spans="1:18">
      <c r="A105" s="27">
        <f t="shared" ca="1" si="19"/>
        <v>45953</v>
      </c>
      <c r="B105" s="20"/>
      <c r="C105" s="21"/>
      <c r="D105" s="20"/>
      <c r="E105" s="21"/>
      <c r="F105" s="22"/>
      <c r="G105" s="22"/>
      <c r="H105" s="34" t="str">
        <f t="shared" si="14"/>
        <v/>
      </c>
      <c r="I105" s="34" t="str">
        <f t="shared" si="15"/>
        <v/>
      </c>
      <c r="J105" s="34" t="str">
        <f t="shared" si="16"/>
        <v/>
      </c>
      <c r="K105" s="34" t="str">
        <f t="shared" si="17"/>
        <v/>
      </c>
      <c r="L105" s="26" t="str">
        <f t="shared" si="18"/>
        <v/>
      </c>
      <c r="M105" s="32"/>
      <c r="N105" s="190"/>
      <c r="O105" s="190"/>
      <c r="P105" s="190"/>
      <c r="Q105" s="190"/>
      <c r="R105" s="23"/>
    </row>
    <row r="106" spans="1:18">
      <c r="A106" s="27">
        <f t="shared" ca="1" si="19"/>
        <v>45954</v>
      </c>
      <c r="B106" s="20"/>
      <c r="C106" s="21"/>
      <c r="D106" s="20"/>
      <c r="E106" s="21"/>
      <c r="F106" s="22"/>
      <c r="G106" s="22"/>
      <c r="H106" s="34" t="str">
        <f t="shared" si="14"/>
        <v/>
      </c>
      <c r="I106" s="34" t="str">
        <f t="shared" si="15"/>
        <v/>
      </c>
      <c r="J106" s="34" t="str">
        <f t="shared" si="16"/>
        <v/>
      </c>
      <c r="K106" s="34" t="str">
        <f t="shared" si="17"/>
        <v/>
      </c>
      <c r="L106" s="26" t="str">
        <f t="shared" si="18"/>
        <v/>
      </c>
      <c r="M106" s="32"/>
      <c r="N106" s="190"/>
      <c r="O106" s="190"/>
      <c r="P106" s="190"/>
      <c r="Q106" s="190"/>
      <c r="R106" s="23"/>
    </row>
    <row r="107" spans="1:18">
      <c r="A107" s="27">
        <f t="shared" ca="1" si="19"/>
        <v>45955</v>
      </c>
      <c r="B107" s="20"/>
      <c r="C107" s="21"/>
      <c r="D107" s="20"/>
      <c r="E107" s="21"/>
      <c r="F107" s="22"/>
      <c r="G107" s="22"/>
      <c r="H107" s="34" t="str">
        <f t="shared" si="14"/>
        <v/>
      </c>
      <c r="I107" s="34" t="str">
        <f t="shared" si="15"/>
        <v/>
      </c>
      <c r="J107" s="34" t="str">
        <f t="shared" si="16"/>
        <v/>
      </c>
      <c r="K107" s="34" t="str">
        <f t="shared" si="17"/>
        <v/>
      </c>
      <c r="L107" s="26" t="str">
        <f t="shared" si="18"/>
        <v/>
      </c>
      <c r="M107" s="32"/>
      <c r="N107" s="190"/>
      <c r="O107" s="190"/>
      <c r="P107" s="190"/>
      <c r="Q107" s="190"/>
      <c r="R107" s="23"/>
    </row>
    <row r="108" spans="1:18">
      <c r="A108" s="27">
        <f t="shared" ca="1" si="19"/>
        <v>45956</v>
      </c>
      <c r="B108" s="20"/>
      <c r="C108" s="21"/>
      <c r="D108" s="20"/>
      <c r="E108" s="21"/>
      <c r="F108" s="22"/>
      <c r="G108" s="22"/>
      <c r="H108" s="34" t="str">
        <f t="shared" si="14"/>
        <v/>
      </c>
      <c r="I108" s="34" t="str">
        <f t="shared" si="15"/>
        <v/>
      </c>
      <c r="J108" s="34" t="str">
        <f t="shared" si="16"/>
        <v/>
      </c>
      <c r="K108" s="34" t="str">
        <f t="shared" si="17"/>
        <v/>
      </c>
      <c r="L108" s="26" t="str">
        <f t="shared" si="18"/>
        <v/>
      </c>
      <c r="M108" s="32"/>
      <c r="N108" s="190"/>
      <c r="O108" s="190"/>
      <c r="P108" s="190"/>
      <c r="Q108" s="190"/>
      <c r="R108" s="23"/>
    </row>
    <row r="109" spans="1:18">
      <c r="A109" s="27">
        <f t="shared" ca="1" si="19"/>
        <v>45957</v>
      </c>
      <c r="B109" s="20"/>
      <c r="C109" s="21"/>
      <c r="D109" s="20"/>
      <c r="E109" s="21"/>
      <c r="F109" s="22"/>
      <c r="G109" s="22"/>
      <c r="H109" s="34" t="str">
        <f t="shared" si="14"/>
        <v/>
      </c>
      <c r="I109" s="34" t="str">
        <f t="shared" si="15"/>
        <v/>
      </c>
      <c r="J109" s="34" t="str">
        <f t="shared" si="16"/>
        <v/>
      </c>
      <c r="K109" s="34" t="str">
        <f t="shared" si="17"/>
        <v/>
      </c>
      <c r="L109" s="26" t="str">
        <f t="shared" si="18"/>
        <v/>
      </c>
      <c r="M109" s="32"/>
      <c r="N109" s="190"/>
      <c r="O109" s="190"/>
      <c r="P109" s="190"/>
      <c r="Q109" s="190"/>
      <c r="R109" s="23"/>
    </row>
    <row r="110" spans="1:18">
      <c r="A110" s="27">
        <f t="shared" ca="1" si="19"/>
        <v>45958</v>
      </c>
      <c r="B110" s="20"/>
      <c r="C110" s="21"/>
      <c r="D110" s="20"/>
      <c r="E110" s="21"/>
      <c r="F110" s="22"/>
      <c r="G110" s="22"/>
      <c r="H110" s="34" t="str">
        <f t="shared" si="14"/>
        <v/>
      </c>
      <c r="I110" s="34" t="str">
        <f t="shared" si="15"/>
        <v/>
      </c>
      <c r="J110" s="34" t="str">
        <f t="shared" si="16"/>
        <v/>
      </c>
      <c r="K110" s="34" t="str">
        <f t="shared" si="17"/>
        <v/>
      </c>
      <c r="L110" s="26" t="str">
        <f t="shared" si="18"/>
        <v/>
      </c>
      <c r="M110" s="32"/>
      <c r="N110" s="190"/>
      <c r="O110" s="190"/>
      <c r="P110" s="190"/>
      <c r="Q110" s="190"/>
      <c r="R110" s="23"/>
    </row>
    <row r="111" spans="1:18">
      <c r="A111" s="27">
        <f t="shared" ca="1" si="19"/>
        <v>45959</v>
      </c>
      <c r="B111" s="20"/>
      <c r="C111" s="21"/>
      <c r="D111" s="20"/>
      <c r="E111" s="21"/>
      <c r="F111" s="22"/>
      <c r="G111" s="22"/>
      <c r="H111" s="34" t="str">
        <f t="shared" si="14"/>
        <v/>
      </c>
      <c r="I111" s="34" t="str">
        <f t="shared" si="15"/>
        <v/>
      </c>
      <c r="J111" s="34" t="str">
        <f t="shared" si="16"/>
        <v/>
      </c>
      <c r="K111" s="34" t="str">
        <f t="shared" si="17"/>
        <v/>
      </c>
      <c r="L111" s="26" t="str">
        <f t="shared" si="18"/>
        <v/>
      </c>
      <c r="M111" s="32"/>
      <c r="N111" s="190"/>
      <c r="O111" s="190"/>
      <c r="P111" s="190"/>
      <c r="Q111" s="190"/>
      <c r="R111" s="23"/>
    </row>
    <row r="112" spans="1:18">
      <c r="A112" s="27">
        <f t="shared" ca="1" si="19"/>
        <v>45960</v>
      </c>
      <c r="B112" s="20"/>
      <c r="C112" s="21"/>
      <c r="D112" s="20"/>
      <c r="E112" s="21"/>
      <c r="F112" s="22"/>
      <c r="G112" s="22"/>
      <c r="H112" s="34" t="str">
        <f t="shared" si="14"/>
        <v/>
      </c>
      <c r="I112" s="34" t="str">
        <f t="shared" si="15"/>
        <v/>
      </c>
      <c r="J112" s="34" t="str">
        <f t="shared" si="16"/>
        <v/>
      </c>
      <c r="K112" s="34" t="str">
        <f t="shared" si="17"/>
        <v/>
      </c>
      <c r="L112" s="26" t="str">
        <f t="shared" si="18"/>
        <v/>
      </c>
      <c r="M112" s="32"/>
      <c r="N112" s="190"/>
      <c r="O112" s="190"/>
      <c r="P112" s="190"/>
      <c r="Q112" s="190"/>
      <c r="R112" s="23"/>
    </row>
    <row r="113" spans="1:22">
      <c r="A113" s="27">
        <f t="shared" ca="1" si="19"/>
        <v>45961</v>
      </c>
      <c r="B113" s="20"/>
      <c r="C113" s="21"/>
      <c r="D113" s="20"/>
      <c r="E113" s="21"/>
      <c r="F113" s="22"/>
      <c r="G113" s="22"/>
      <c r="H113" s="34" t="str">
        <f t="shared" si="14"/>
        <v/>
      </c>
      <c r="I113" s="34" t="str">
        <f t="shared" si="15"/>
        <v/>
      </c>
      <c r="J113" s="34" t="str">
        <f t="shared" si="16"/>
        <v/>
      </c>
      <c r="K113" s="34" t="str">
        <f t="shared" si="17"/>
        <v/>
      </c>
      <c r="L113" s="26" t="str">
        <f>IF(AND($B113="",$D113=""),"",($C113-$B113-$F113)+($E113-$D113-$G113))</f>
        <v/>
      </c>
      <c r="M113" s="32"/>
      <c r="N113" s="190"/>
      <c r="O113" s="190"/>
      <c r="P113" s="190"/>
      <c r="Q113" s="190"/>
      <c r="R113" s="23"/>
    </row>
    <row r="114" spans="1:22">
      <c r="A114" s="5" t="s">
        <v>11</v>
      </c>
      <c r="B114" s="191"/>
      <c r="C114" s="192"/>
      <c r="D114" s="191"/>
      <c r="E114" s="192"/>
      <c r="F114" s="26" t="str">
        <f>IF(SUM($F83:$F113)=0,"",SUM($F83:$F113))</f>
        <v/>
      </c>
      <c r="G114" s="26" t="str">
        <f>IF(SUM($G83:$G113)=0,"",SUM($G83:$G113))</f>
        <v/>
      </c>
      <c r="H114" s="26" t="str">
        <f>IF(SUM(H83:H113)=0,"",SUM(H83:H113))</f>
        <v/>
      </c>
      <c r="I114" s="26" t="str">
        <f>IF(SUM(I83:I113)=0,"",SUM(I83:I113))</f>
        <v/>
      </c>
      <c r="J114" s="26" t="str">
        <f t="shared" ref="J114:K114" si="20">IF(SUM(J83:J113)=0,"",SUM(J83:J113))</f>
        <v/>
      </c>
      <c r="K114" s="26" t="str">
        <f t="shared" si="20"/>
        <v/>
      </c>
      <c r="L114" s="26" t="str">
        <f>IF(SUM($L83:$L113)=0,"",SUM($L83:$L113))</f>
        <v/>
      </c>
      <c r="M114" s="33"/>
      <c r="N114" s="193"/>
      <c r="O114" s="193"/>
      <c r="P114" s="193"/>
      <c r="Q114" s="193"/>
      <c r="R114" s="6"/>
    </row>
    <row r="116" spans="1:22" ht="27" customHeight="1">
      <c r="A116" s="194" t="s">
        <v>22</v>
      </c>
      <c r="B116" s="189" t="s">
        <v>103</v>
      </c>
      <c r="C116" s="189"/>
      <c r="D116" s="189"/>
      <c r="E116" s="189"/>
      <c r="F116" s="189" t="s">
        <v>23</v>
      </c>
      <c r="G116" s="189"/>
      <c r="H116" s="189" t="s">
        <v>88</v>
      </c>
      <c r="I116" s="189"/>
      <c r="J116" s="189"/>
      <c r="K116" s="189"/>
      <c r="L116" s="189" t="s">
        <v>87</v>
      </c>
      <c r="M116" s="195" t="s">
        <v>96</v>
      </c>
      <c r="N116" s="194" t="s">
        <v>25</v>
      </c>
      <c r="O116" s="194"/>
      <c r="P116" s="194"/>
      <c r="Q116" s="194"/>
      <c r="R116" s="189" t="s">
        <v>100</v>
      </c>
    </row>
    <row r="117" spans="1:22" ht="14.25" customHeight="1">
      <c r="A117" s="194"/>
      <c r="B117" s="189" t="s">
        <v>82</v>
      </c>
      <c r="C117" s="189"/>
      <c r="D117" s="189" t="s">
        <v>84</v>
      </c>
      <c r="E117" s="189"/>
      <c r="F117" s="189"/>
      <c r="G117" s="189"/>
      <c r="H117" s="189" t="s">
        <v>90</v>
      </c>
      <c r="I117" s="189"/>
      <c r="J117" s="189" t="s">
        <v>89</v>
      </c>
      <c r="K117" s="189"/>
      <c r="L117" s="189"/>
      <c r="M117" s="196"/>
      <c r="N117" s="194"/>
      <c r="O117" s="194"/>
      <c r="P117" s="194"/>
      <c r="Q117" s="194"/>
      <c r="R117" s="189"/>
    </row>
    <row r="118" spans="1:22">
      <c r="A118" s="194"/>
      <c r="B118" s="43" t="s">
        <v>26</v>
      </c>
      <c r="C118" s="43" t="s">
        <v>27</v>
      </c>
      <c r="D118" s="43" t="s">
        <v>26</v>
      </c>
      <c r="E118" s="43" t="s">
        <v>27</v>
      </c>
      <c r="F118" s="44" t="s">
        <v>85</v>
      </c>
      <c r="G118" s="44" t="s">
        <v>86</v>
      </c>
      <c r="H118" s="44" t="s">
        <v>81</v>
      </c>
      <c r="I118" s="44" t="s">
        <v>83</v>
      </c>
      <c r="J118" s="44" t="s">
        <v>81</v>
      </c>
      <c r="K118" s="44" t="s">
        <v>95</v>
      </c>
      <c r="L118" s="189"/>
      <c r="M118" s="197"/>
      <c r="N118" s="194"/>
      <c r="O118" s="194"/>
      <c r="P118" s="194"/>
      <c r="Q118" s="194"/>
      <c r="R118" s="194"/>
    </row>
    <row r="119" spans="1:22">
      <c r="A119" s="27" cm="1">
        <f t="array" aca="1" ref="A119" ca="1">DATE("2025","8"+3,IFERROR(INDIRECT(T1),"1"))</f>
        <v>45962</v>
      </c>
      <c r="B119" s="20"/>
      <c r="C119" s="21"/>
      <c r="D119" s="20"/>
      <c r="E119" s="21"/>
      <c r="F119" s="22"/>
      <c r="G119" s="22"/>
      <c r="H119" s="34" t="str">
        <f>IF(OR(B119="",LEFT(M119,1)="✓"),"",C119-B119-F119)</f>
        <v/>
      </c>
      <c r="I119" s="34" t="str">
        <f>IF(OR(D119="",LEFT(M119,1)="✓"),"",E119-D119-G119)</f>
        <v/>
      </c>
      <c r="J119" s="34" t="str">
        <f>IF(AND(B119&lt;&gt;"",M119="✓所定"),C119-B119-F119,"")</f>
        <v/>
      </c>
      <c r="K119" s="34" t="str">
        <f>IF(AND(B119&lt;&gt;"",M119="✓法定"),C119-B119-F119,"")</f>
        <v/>
      </c>
      <c r="L119" s="26" t="str">
        <f>IF(AND($B119="",$D119=""),"",($C119-$B119-$F119)+($E119-$D119-$G119))</f>
        <v/>
      </c>
      <c r="M119" s="32"/>
      <c r="N119" s="198"/>
      <c r="O119" s="199"/>
      <c r="P119" s="199"/>
      <c r="Q119" s="200"/>
      <c r="R119" s="23"/>
      <c r="V119" s="1" t="s">
        <v>171</v>
      </c>
    </row>
    <row r="120" spans="1:22">
      <c r="A120" s="27">
        <f ca="1">A119+1</f>
        <v>45963</v>
      </c>
      <c r="B120" s="20"/>
      <c r="C120" s="21"/>
      <c r="D120" s="20"/>
      <c r="E120" s="21"/>
      <c r="F120" s="22"/>
      <c r="G120" s="22"/>
      <c r="H120" s="34" t="str">
        <f t="shared" ref="H120:H149" si="21">IF(OR(B120="",LEFT(M120,1)="✓"),"",C120-B120-F120)</f>
        <v/>
      </c>
      <c r="I120" s="34" t="str">
        <f t="shared" ref="I120:I149" si="22">IF(OR(D120="",LEFT(M120,1)="✓"),"",E120-D120-G120)</f>
        <v/>
      </c>
      <c r="J120" s="34" t="str">
        <f t="shared" ref="J120:J149" si="23">IF(AND(B120&lt;&gt;"",M120="✓所定"),C120-B120-F120,"")</f>
        <v/>
      </c>
      <c r="K120" s="34" t="str">
        <f t="shared" ref="K120:K149" si="24">IF(AND(B120&lt;&gt;"",M120="✓法定"),C120-B120-F120,"")</f>
        <v/>
      </c>
      <c r="L120" s="26" t="str">
        <f t="shared" ref="L120:L147" si="25">IF(AND($B120="",$D120=""),"",($C120-$B120-$F120)+($E120-$D120-$G120))</f>
        <v/>
      </c>
      <c r="M120" s="32"/>
      <c r="N120" s="190"/>
      <c r="O120" s="190"/>
      <c r="P120" s="190"/>
      <c r="Q120" s="190"/>
      <c r="R120" s="23"/>
      <c r="V120" s="1" t="s">
        <v>172</v>
      </c>
    </row>
    <row r="121" spans="1:22">
      <c r="A121" s="27">
        <f t="shared" ref="A121:A149" ca="1" si="26">A120+1</f>
        <v>45964</v>
      </c>
      <c r="B121" s="20"/>
      <c r="C121" s="21"/>
      <c r="D121" s="20"/>
      <c r="E121" s="21"/>
      <c r="F121" s="22"/>
      <c r="G121" s="22"/>
      <c r="H121" s="34" t="str">
        <f t="shared" si="21"/>
        <v/>
      </c>
      <c r="I121" s="34" t="str">
        <f t="shared" si="22"/>
        <v/>
      </c>
      <c r="J121" s="34" t="str">
        <f t="shared" si="23"/>
        <v/>
      </c>
      <c r="K121" s="34" t="str">
        <f t="shared" si="24"/>
        <v/>
      </c>
      <c r="L121" s="26" t="str">
        <f t="shared" si="25"/>
        <v/>
      </c>
      <c r="M121" s="32"/>
      <c r="N121" s="190"/>
      <c r="O121" s="190"/>
      <c r="P121" s="190"/>
      <c r="Q121" s="190"/>
      <c r="R121" s="23"/>
    </row>
    <row r="122" spans="1:22">
      <c r="A122" s="27">
        <f t="shared" ca="1" si="26"/>
        <v>45965</v>
      </c>
      <c r="B122" s="20"/>
      <c r="C122" s="21"/>
      <c r="D122" s="20"/>
      <c r="E122" s="21"/>
      <c r="F122" s="22"/>
      <c r="G122" s="22"/>
      <c r="H122" s="34" t="str">
        <f t="shared" si="21"/>
        <v/>
      </c>
      <c r="I122" s="34" t="str">
        <f t="shared" si="22"/>
        <v/>
      </c>
      <c r="J122" s="34" t="str">
        <f t="shared" si="23"/>
        <v/>
      </c>
      <c r="K122" s="34" t="str">
        <f t="shared" si="24"/>
        <v/>
      </c>
      <c r="L122" s="26" t="str">
        <f t="shared" si="25"/>
        <v/>
      </c>
      <c r="M122" s="32"/>
      <c r="N122" s="190"/>
      <c r="O122" s="190"/>
      <c r="P122" s="190"/>
      <c r="Q122" s="190"/>
      <c r="R122" s="23"/>
    </row>
    <row r="123" spans="1:22">
      <c r="A123" s="27">
        <f t="shared" ca="1" si="26"/>
        <v>45966</v>
      </c>
      <c r="B123" s="20"/>
      <c r="C123" s="21"/>
      <c r="D123" s="20"/>
      <c r="E123" s="21"/>
      <c r="F123" s="22"/>
      <c r="G123" s="22"/>
      <c r="H123" s="34" t="str">
        <f t="shared" si="21"/>
        <v/>
      </c>
      <c r="I123" s="34" t="str">
        <f t="shared" si="22"/>
        <v/>
      </c>
      <c r="J123" s="34" t="str">
        <f t="shared" si="23"/>
        <v/>
      </c>
      <c r="K123" s="34" t="str">
        <f t="shared" si="24"/>
        <v/>
      </c>
      <c r="L123" s="26" t="str">
        <f t="shared" si="25"/>
        <v/>
      </c>
      <c r="M123" s="32"/>
      <c r="N123" s="190"/>
      <c r="O123" s="190"/>
      <c r="P123" s="190"/>
      <c r="Q123" s="190"/>
      <c r="R123" s="23"/>
    </row>
    <row r="124" spans="1:22">
      <c r="A124" s="27">
        <f t="shared" ca="1" si="26"/>
        <v>45967</v>
      </c>
      <c r="B124" s="20"/>
      <c r="C124" s="21"/>
      <c r="D124" s="20"/>
      <c r="E124" s="21"/>
      <c r="F124" s="22"/>
      <c r="G124" s="22"/>
      <c r="H124" s="34" t="str">
        <f t="shared" si="21"/>
        <v/>
      </c>
      <c r="I124" s="34" t="str">
        <f t="shared" si="22"/>
        <v/>
      </c>
      <c r="J124" s="34" t="str">
        <f t="shared" si="23"/>
        <v/>
      </c>
      <c r="K124" s="34" t="str">
        <f t="shared" si="24"/>
        <v/>
      </c>
      <c r="L124" s="26" t="str">
        <f t="shared" si="25"/>
        <v/>
      </c>
      <c r="M124" s="32"/>
      <c r="N124" s="190"/>
      <c r="O124" s="190"/>
      <c r="P124" s="190"/>
      <c r="Q124" s="190"/>
      <c r="R124" s="23"/>
    </row>
    <row r="125" spans="1:22">
      <c r="A125" s="27">
        <f t="shared" ca="1" si="26"/>
        <v>45968</v>
      </c>
      <c r="B125" s="20"/>
      <c r="C125" s="21"/>
      <c r="D125" s="20"/>
      <c r="E125" s="21"/>
      <c r="F125" s="22"/>
      <c r="G125" s="22"/>
      <c r="H125" s="34" t="str">
        <f t="shared" si="21"/>
        <v/>
      </c>
      <c r="I125" s="34" t="str">
        <f t="shared" si="22"/>
        <v/>
      </c>
      <c r="J125" s="34" t="str">
        <f t="shared" si="23"/>
        <v/>
      </c>
      <c r="K125" s="34" t="str">
        <f t="shared" si="24"/>
        <v/>
      </c>
      <c r="L125" s="26" t="str">
        <f t="shared" si="25"/>
        <v/>
      </c>
      <c r="M125" s="32"/>
      <c r="N125" s="190"/>
      <c r="O125" s="190"/>
      <c r="P125" s="190"/>
      <c r="Q125" s="190"/>
      <c r="R125" s="23"/>
    </row>
    <row r="126" spans="1:22">
      <c r="A126" s="27">
        <f t="shared" ca="1" si="26"/>
        <v>45969</v>
      </c>
      <c r="B126" s="20"/>
      <c r="C126" s="21"/>
      <c r="D126" s="20"/>
      <c r="E126" s="21"/>
      <c r="F126" s="22"/>
      <c r="G126" s="22"/>
      <c r="H126" s="34" t="str">
        <f t="shared" si="21"/>
        <v/>
      </c>
      <c r="I126" s="34" t="str">
        <f t="shared" si="22"/>
        <v/>
      </c>
      <c r="J126" s="34" t="str">
        <f t="shared" si="23"/>
        <v/>
      </c>
      <c r="K126" s="34" t="str">
        <f t="shared" si="24"/>
        <v/>
      </c>
      <c r="L126" s="26" t="str">
        <f t="shared" si="25"/>
        <v/>
      </c>
      <c r="M126" s="32"/>
      <c r="N126" s="190"/>
      <c r="O126" s="190"/>
      <c r="P126" s="190"/>
      <c r="Q126" s="190"/>
      <c r="R126" s="23"/>
    </row>
    <row r="127" spans="1:22">
      <c r="A127" s="27">
        <f t="shared" ca="1" si="26"/>
        <v>45970</v>
      </c>
      <c r="B127" s="20"/>
      <c r="C127" s="21"/>
      <c r="D127" s="20"/>
      <c r="E127" s="21"/>
      <c r="F127" s="22"/>
      <c r="G127" s="22"/>
      <c r="H127" s="34" t="str">
        <f t="shared" si="21"/>
        <v/>
      </c>
      <c r="I127" s="34" t="str">
        <f t="shared" si="22"/>
        <v/>
      </c>
      <c r="J127" s="34" t="str">
        <f t="shared" si="23"/>
        <v/>
      </c>
      <c r="K127" s="34" t="str">
        <f t="shared" si="24"/>
        <v/>
      </c>
      <c r="L127" s="26" t="str">
        <f t="shared" si="25"/>
        <v/>
      </c>
      <c r="M127" s="32"/>
      <c r="N127" s="190"/>
      <c r="O127" s="190"/>
      <c r="P127" s="190"/>
      <c r="Q127" s="190"/>
      <c r="R127" s="23"/>
    </row>
    <row r="128" spans="1:22">
      <c r="A128" s="27">
        <f t="shared" ca="1" si="26"/>
        <v>45971</v>
      </c>
      <c r="B128" s="20"/>
      <c r="C128" s="21"/>
      <c r="D128" s="20"/>
      <c r="E128" s="21"/>
      <c r="F128" s="22"/>
      <c r="G128" s="22"/>
      <c r="H128" s="34" t="str">
        <f t="shared" si="21"/>
        <v/>
      </c>
      <c r="I128" s="34" t="str">
        <f t="shared" si="22"/>
        <v/>
      </c>
      <c r="J128" s="34" t="str">
        <f t="shared" si="23"/>
        <v/>
      </c>
      <c r="K128" s="34" t="str">
        <f t="shared" si="24"/>
        <v/>
      </c>
      <c r="L128" s="26" t="str">
        <f t="shared" si="25"/>
        <v/>
      </c>
      <c r="M128" s="32"/>
      <c r="N128" s="190"/>
      <c r="O128" s="190"/>
      <c r="P128" s="190"/>
      <c r="Q128" s="190"/>
      <c r="R128" s="23"/>
    </row>
    <row r="129" spans="1:18">
      <c r="A129" s="27">
        <f t="shared" ca="1" si="26"/>
        <v>45972</v>
      </c>
      <c r="B129" s="20"/>
      <c r="C129" s="21"/>
      <c r="D129" s="20"/>
      <c r="E129" s="21"/>
      <c r="F129" s="22"/>
      <c r="G129" s="22"/>
      <c r="H129" s="34" t="str">
        <f t="shared" si="21"/>
        <v/>
      </c>
      <c r="I129" s="34" t="str">
        <f t="shared" si="22"/>
        <v/>
      </c>
      <c r="J129" s="34" t="str">
        <f t="shared" si="23"/>
        <v/>
      </c>
      <c r="K129" s="34" t="str">
        <f t="shared" si="24"/>
        <v/>
      </c>
      <c r="L129" s="26" t="str">
        <f t="shared" si="25"/>
        <v/>
      </c>
      <c r="M129" s="32"/>
      <c r="N129" s="190"/>
      <c r="O129" s="190"/>
      <c r="P129" s="190"/>
      <c r="Q129" s="190"/>
      <c r="R129" s="23"/>
    </row>
    <row r="130" spans="1:18">
      <c r="A130" s="27">
        <f t="shared" ca="1" si="26"/>
        <v>45973</v>
      </c>
      <c r="B130" s="20"/>
      <c r="C130" s="21"/>
      <c r="D130" s="20"/>
      <c r="E130" s="21"/>
      <c r="F130" s="22"/>
      <c r="G130" s="22"/>
      <c r="H130" s="34" t="str">
        <f t="shared" si="21"/>
        <v/>
      </c>
      <c r="I130" s="34" t="str">
        <f t="shared" si="22"/>
        <v/>
      </c>
      <c r="J130" s="34" t="str">
        <f t="shared" si="23"/>
        <v/>
      </c>
      <c r="K130" s="34" t="str">
        <f t="shared" si="24"/>
        <v/>
      </c>
      <c r="L130" s="26" t="str">
        <f t="shared" si="25"/>
        <v/>
      </c>
      <c r="M130" s="32"/>
      <c r="N130" s="190"/>
      <c r="O130" s="190"/>
      <c r="P130" s="190"/>
      <c r="Q130" s="190"/>
      <c r="R130" s="23"/>
    </row>
    <row r="131" spans="1:18">
      <c r="A131" s="27">
        <f t="shared" ca="1" si="26"/>
        <v>45974</v>
      </c>
      <c r="B131" s="20"/>
      <c r="C131" s="21"/>
      <c r="D131" s="20"/>
      <c r="E131" s="21"/>
      <c r="F131" s="22"/>
      <c r="G131" s="22"/>
      <c r="H131" s="34" t="str">
        <f t="shared" si="21"/>
        <v/>
      </c>
      <c r="I131" s="34" t="str">
        <f t="shared" si="22"/>
        <v/>
      </c>
      <c r="J131" s="34" t="str">
        <f t="shared" si="23"/>
        <v/>
      </c>
      <c r="K131" s="34" t="str">
        <f t="shared" si="24"/>
        <v/>
      </c>
      <c r="L131" s="26" t="str">
        <f t="shared" si="25"/>
        <v/>
      </c>
      <c r="M131" s="32"/>
      <c r="N131" s="190"/>
      <c r="O131" s="190"/>
      <c r="P131" s="190"/>
      <c r="Q131" s="190"/>
      <c r="R131" s="23"/>
    </row>
    <row r="132" spans="1:18">
      <c r="A132" s="27">
        <f t="shared" ca="1" si="26"/>
        <v>45975</v>
      </c>
      <c r="B132" s="20"/>
      <c r="C132" s="21"/>
      <c r="D132" s="20"/>
      <c r="E132" s="21"/>
      <c r="F132" s="22"/>
      <c r="G132" s="22"/>
      <c r="H132" s="34" t="str">
        <f t="shared" si="21"/>
        <v/>
      </c>
      <c r="I132" s="34" t="str">
        <f t="shared" si="22"/>
        <v/>
      </c>
      <c r="J132" s="34" t="str">
        <f t="shared" si="23"/>
        <v/>
      </c>
      <c r="K132" s="34" t="str">
        <f t="shared" si="24"/>
        <v/>
      </c>
      <c r="L132" s="26" t="str">
        <f t="shared" si="25"/>
        <v/>
      </c>
      <c r="M132" s="32"/>
      <c r="N132" s="190"/>
      <c r="O132" s="190"/>
      <c r="P132" s="190"/>
      <c r="Q132" s="190"/>
      <c r="R132" s="23"/>
    </row>
    <row r="133" spans="1:18">
      <c r="A133" s="27">
        <f t="shared" ca="1" si="26"/>
        <v>45976</v>
      </c>
      <c r="B133" s="20"/>
      <c r="C133" s="21"/>
      <c r="D133" s="20"/>
      <c r="E133" s="21"/>
      <c r="F133" s="22"/>
      <c r="G133" s="22"/>
      <c r="H133" s="34" t="str">
        <f t="shared" si="21"/>
        <v/>
      </c>
      <c r="I133" s="34" t="str">
        <f t="shared" si="22"/>
        <v/>
      </c>
      <c r="J133" s="34" t="str">
        <f t="shared" si="23"/>
        <v/>
      </c>
      <c r="K133" s="34" t="str">
        <f t="shared" si="24"/>
        <v/>
      </c>
      <c r="L133" s="26" t="str">
        <f t="shared" si="25"/>
        <v/>
      </c>
      <c r="M133" s="32"/>
      <c r="N133" s="190"/>
      <c r="O133" s="190"/>
      <c r="P133" s="190"/>
      <c r="Q133" s="190"/>
      <c r="R133" s="23"/>
    </row>
    <row r="134" spans="1:18">
      <c r="A134" s="27">
        <f t="shared" ca="1" si="26"/>
        <v>45977</v>
      </c>
      <c r="B134" s="20"/>
      <c r="C134" s="21"/>
      <c r="D134" s="20"/>
      <c r="E134" s="21"/>
      <c r="F134" s="22"/>
      <c r="G134" s="22"/>
      <c r="H134" s="34" t="str">
        <f t="shared" si="21"/>
        <v/>
      </c>
      <c r="I134" s="34" t="str">
        <f t="shared" si="22"/>
        <v/>
      </c>
      <c r="J134" s="34" t="str">
        <f t="shared" si="23"/>
        <v/>
      </c>
      <c r="K134" s="34" t="str">
        <f t="shared" si="24"/>
        <v/>
      </c>
      <c r="L134" s="26" t="str">
        <f t="shared" si="25"/>
        <v/>
      </c>
      <c r="M134" s="32"/>
      <c r="N134" s="190"/>
      <c r="O134" s="190"/>
      <c r="P134" s="190"/>
      <c r="Q134" s="190"/>
      <c r="R134" s="23"/>
    </row>
    <row r="135" spans="1:18">
      <c r="A135" s="27">
        <f t="shared" ca="1" si="26"/>
        <v>45978</v>
      </c>
      <c r="B135" s="20"/>
      <c r="C135" s="21"/>
      <c r="D135" s="20"/>
      <c r="E135" s="21"/>
      <c r="F135" s="22"/>
      <c r="G135" s="22"/>
      <c r="H135" s="34" t="str">
        <f t="shared" si="21"/>
        <v/>
      </c>
      <c r="I135" s="34" t="str">
        <f t="shared" si="22"/>
        <v/>
      </c>
      <c r="J135" s="34" t="str">
        <f t="shared" si="23"/>
        <v/>
      </c>
      <c r="K135" s="34" t="str">
        <f t="shared" si="24"/>
        <v/>
      </c>
      <c r="L135" s="26" t="str">
        <f t="shared" si="25"/>
        <v/>
      </c>
      <c r="M135" s="32"/>
      <c r="N135" s="190"/>
      <c r="O135" s="190"/>
      <c r="P135" s="190"/>
      <c r="Q135" s="190"/>
      <c r="R135" s="23"/>
    </row>
    <row r="136" spans="1:18">
      <c r="A136" s="27">
        <f t="shared" ca="1" si="26"/>
        <v>45979</v>
      </c>
      <c r="B136" s="20"/>
      <c r="C136" s="21"/>
      <c r="D136" s="20"/>
      <c r="E136" s="21"/>
      <c r="F136" s="22"/>
      <c r="G136" s="22"/>
      <c r="H136" s="34" t="str">
        <f t="shared" si="21"/>
        <v/>
      </c>
      <c r="I136" s="34" t="str">
        <f t="shared" si="22"/>
        <v/>
      </c>
      <c r="J136" s="34" t="str">
        <f t="shared" si="23"/>
        <v/>
      </c>
      <c r="K136" s="34" t="str">
        <f t="shared" si="24"/>
        <v/>
      </c>
      <c r="L136" s="26" t="str">
        <f t="shared" si="25"/>
        <v/>
      </c>
      <c r="M136" s="32"/>
      <c r="N136" s="190"/>
      <c r="O136" s="190"/>
      <c r="P136" s="190"/>
      <c r="Q136" s="190"/>
      <c r="R136" s="23"/>
    </row>
    <row r="137" spans="1:18">
      <c r="A137" s="27">
        <f t="shared" ca="1" si="26"/>
        <v>45980</v>
      </c>
      <c r="B137" s="20"/>
      <c r="C137" s="21"/>
      <c r="D137" s="20"/>
      <c r="E137" s="21"/>
      <c r="F137" s="22"/>
      <c r="G137" s="22"/>
      <c r="H137" s="34" t="str">
        <f t="shared" si="21"/>
        <v/>
      </c>
      <c r="I137" s="34" t="str">
        <f t="shared" si="22"/>
        <v/>
      </c>
      <c r="J137" s="34" t="str">
        <f t="shared" si="23"/>
        <v/>
      </c>
      <c r="K137" s="34" t="str">
        <f t="shared" si="24"/>
        <v/>
      </c>
      <c r="L137" s="26" t="str">
        <f t="shared" si="25"/>
        <v/>
      </c>
      <c r="M137" s="32"/>
      <c r="N137" s="190"/>
      <c r="O137" s="190"/>
      <c r="P137" s="190"/>
      <c r="Q137" s="190"/>
      <c r="R137" s="23"/>
    </row>
    <row r="138" spans="1:18">
      <c r="A138" s="27">
        <f t="shared" ca="1" si="26"/>
        <v>45981</v>
      </c>
      <c r="B138" s="20"/>
      <c r="C138" s="21"/>
      <c r="D138" s="20"/>
      <c r="E138" s="21"/>
      <c r="F138" s="22"/>
      <c r="G138" s="22"/>
      <c r="H138" s="34" t="str">
        <f t="shared" si="21"/>
        <v/>
      </c>
      <c r="I138" s="34" t="str">
        <f t="shared" si="22"/>
        <v/>
      </c>
      <c r="J138" s="34" t="str">
        <f t="shared" si="23"/>
        <v/>
      </c>
      <c r="K138" s="34" t="str">
        <f t="shared" si="24"/>
        <v/>
      </c>
      <c r="L138" s="26" t="str">
        <f t="shared" si="25"/>
        <v/>
      </c>
      <c r="M138" s="32"/>
      <c r="N138" s="190"/>
      <c r="O138" s="190"/>
      <c r="P138" s="190"/>
      <c r="Q138" s="190"/>
      <c r="R138" s="23"/>
    </row>
    <row r="139" spans="1:18">
      <c r="A139" s="27">
        <f t="shared" ca="1" si="26"/>
        <v>45982</v>
      </c>
      <c r="B139" s="20"/>
      <c r="C139" s="21"/>
      <c r="D139" s="20"/>
      <c r="E139" s="21"/>
      <c r="F139" s="22"/>
      <c r="G139" s="22"/>
      <c r="H139" s="34" t="str">
        <f t="shared" si="21"/>
        <v/>
      </c>
      <c r="I139" s="34" t="str">
        <f t="shared" si="22"/>
        <v/>
      </c>
      <c r="J139" s="34" t="str">
        <f t="shared" si="23"/>
        <v/>
      </c>
      <c r="K139" s="34" t="str">
        <f t="shared" si="24"/>
        <v/>
      </c>
      <c r="L139" s="26" t="str">
        <f t="shared" si="25"/>
        <v/>
      </c>
      <c r="M139" s="32"/>
      <c r="N139" s="190"/>
      <c r="O139" s="190"/>
      <c r="P139" s="190"/>
      <c r="Q139" s="190"/>
      <c r="R139" s="23"/>
    </row>
    <row r="140" spans="1:18">
      <c r="A140" s="27">
        <f t="shared" ca="1" si="26"/>
        <v>45983</v>
      </c>
      <c r="B140" s="20"/>
      <c r="C140" s="21"/>
      <c r="D140" s="20"/>
      <c r="E140" s="21"/>
      <c r="F140" s="22"/>
      <c r="G140" s="22"/>
      <c r="H140" s="34" t="str">
        <f t="shared" si="21"/>
        <v/>
      </c>
      <c r="I140" s="34" t="str">
        <f t="shared" si="22"/>
        <v/>
      </c>
      <c r="J140" s="34" t="str">
        <f t="shared" si="23"/>
        <v/>
      </c>
      <c r="K140" s="34" t="str">
        <f t="shared" si="24"/>
        <v/>
      </c>
      <c r="L140" s="26" t="str">
        <f t="shared" si="25"/>
        <v/>
      </c>
      <c r="M140" s="32"/>
      <c r="N140" s="190"/>
      <c r="O140" s="190"/>
      <c r="P140" s="190"/>
      <c r="Q140" s="190"/>
      <c r="R140" s="23"/>
    </row>
    <row r="141" spans="1:18">
      <c r="A141" s="27">
        <f t="shared" ca="1" si="26"/>
        <v>45984</v>
      </c>
      <c r="B141" s="20"/>
      <c r="C141" s="21"/>
      <c r="D141" s="20"/>
      <c r="E141" s="21"/>
      <c r="F141" s="22"/>
      <c r="G141" s="22"/>
      <c r="H141" s="34" t="str">
        <f t="shared" si="21"/>
        <v/>
      </c>
      <c r="I141" s="34" t="str">
        <f t="shared" si="22"/>
        <v/>
      </c>
      <c r="J141" s="34" t="str">
        <f t="shared" si="23"/>
        <v/>
      </c>
      <c r="K141" s="34" t="str">
        <f t="shared" si="24"/>
        <v/>
      </c>
      <c r="L141" s="26" t="str">
        <f t="shared" si="25"/>
        <v/>
      </c>
      <c r="M141" s="32"/>
      <c r="N141" s="190"/>
      <c r="O141" s="190"/>
      <c r="P141" s="190"/>
      <c r="Q141" s="190"/>
      <c r="R141" s="23"/>
    </row>
    <row r="142" spans="1:18">
      <c r="A142" s="27">
        <f t="shared" ca="1" si="26"/>
        <v>45985</v>
      </c>
      <c r="B142" s="20"/>
      <c r="C142" s="21"/>
      <c r="D142" s="20"/>
      <c r="E142" s="21"/>
      <c r="F142" s="22"/>
      <c r="G142" s="22"/>
      <c r="H142" s="34" t="str">
        <f t="shared" si="21"/>
        <v/>
      </c>
      <c r="I142" s="34" t="str">
        <f t="shared" si="22"/>
        <v/>
      </c>
      <c r="J142" s="34" t="str">
        <f t="shared" si="23"/>
        <v/>
      </c>
      <c r="K142" s="34" t="str">
        <f t="shared" si="24"/>
        <v/>
      </c>
      <c r="L142" s="26" t="str">
        <f t="shared" si="25"/>
        <v/>
      </c>
      <c r="M142" s="32"/>
      <c r="N142" s="190"/>
      <c r="O142" s="190"/>
      <c r="P142" s="190"/>
      <c r="Q142" s="190"/>
      <c r="R142" s="23"/>
    </row>
    <row r="143" spans="1:18">
      <c r="A143" s="27">
        <f t="shared" ca="1" si="26"/>
        <v>45986</v>
      </c>
      <c r="B143" s="20"/>
      <c r="C143" s="21"/>
      <c r="D143" s="20"/>
      <c r="E143" s="21"/>
      <c r="F143" s="22"/>
      <c r="G143" s="22"/>
      <c r="H143" s="34" t="str">
        <f t="shared" si="21"/>
        <v/>
      </c>
      <c r="I143" s="34" t="str">
        <f t="shared" si="22"/>
        <v/>
      </c>
      <c r="J143" s="34" t="str">
        <f t="shared" si="23"/>
        <v/>
      </c>
      <c r="K143" s="34" t="str">
        <f t="shared" si="24"/>
        <v/>
      </c>
      <c r="L143" s="26" t="str">
        <f t="shared" si="25"/>
        <v/>
      </c>
      <c r="M143" s="32"/>
      <c r="N143" s="190"/>
      <c r="O143" s="190"/>
      <c r="P143" s="190"/>
      <c r="Q143" s="190"/>
      <c r="R143" s="23"/>
    </row>
    <row r="144" spans="1:18">
      <c r="A144" s="27">
        <f t="shared" ca="1" si="26"/>
        <v>45987</v>
      </c>
      <c r="B144" s="20"/>
      <c r="C144" s="21"/>
      <c r="D144" s="20"/>
      <c r="E144" s="21"/>
      <c r="F144" s="22"/>
      <c r="G144" s="22"/>
      <c r="H144" s="34" t="str">
        <f t="shared" si="21"/>
        <v/>
      </c>
      <c r="I144" s="34" t="str">
        <f t="shared" si="22"/>
        <v/>
      </c>
      <c r="J144" s="34" t="str">
        <f t="shared" si="23"/>
        <v/>
      </c>
      <c r="K144" s="34" t="str">
        <f t="shared" si="24"/>
        <v/>
      </c>
      <c r="L144" s="26" t="str">
        <f t="shared" si="25"/>
        <v/>
      </c>
      <c r="M144" s="32"/>
      <c r="N144" s="190"/>
      <c r="O144" s="190"/>
      <c r="P144" s="190"/>
      <c r="Q144" s="190"/>
      <c r="R144" s="23"/>
    </row>
    <row r="145" spans="1:22">
      <c r="A145" s="27">
        <f t="shared" ca="1" si="26"/>
        <v>45988</v>
      </c>
      <c r="B145" s="20"/>
      <c r="C145" s="21"/>
      <c r="D145" s="20"/>
      <c r="E145" s="21"/>
      <c r="F145" s="22"/>
      <c r="G145" s="22"/>
      <c r="H145" s="34" t="str">
        <f t="shared" si="21"/>
        <v/>
      </c>
      <c r="I145" s="34" t="str">
        <f t="shared" si="22"/>
        <v/>
      </c>
      <c r="J145" s="34" t="str">
        <f t="shared" si="23"/>
        <v/>
      </c>
      <c r="K145" s="34" t="str">
        <f t="shared" si="24"/>
        <v/>
      </c>
      <c r="L145" s="26" t="str">
        <f t="shared" si="25"/>
        <v/>
      </c>
      <c r="M145" s="32"/>
      <c r="N145" s="190"/>
      <c r="O145" s="190"/>
      <c r="P145" s="190"/>
      <c r="Q145" s="190"/>
      <c r="R145" s="23"/>
    </row>
    <row r="146" spans="1:22">
      <c r="A146" s="27">
        <f t="shared" ca="1" si="26"/>
        <v>45989</v>
      </c>
      <c r="B146" s="20"/>
      <c r="C146" s="21"/>
      <c r="D146" s="20"/>
      <c r="E146" s="21"/>
      <c r="F146" s="22"/>
      <c r="G146" s="22"/>
      <c r="H146" s="34" t="str">
        <f t="shared" si="21"/>
        <v/>
      </c>
      <c r="I146" s="34" t="str">
        <f t="shared" si="22"/>
        <v/>
      </c>
      <c r="J146" s="34" t="str">
        <f t="shared" si="23"/>
        <v/>
      </c>
      <c r="K146" s="34" t="str">
        <f t="shared" si="24"/>
        <v/>
      </c>
      <c r="L146" s="26" t="str">
        <f t="shared" si="25"/>
        <v/>
      </c>
      <c r="M146" s="32"/>
      <c r="N146" s="190"/>
      <c r="O146" s="190"/>
      <c r="P146" s="190"/>
      <c r="Q146" s="190"/>
      <c r="R146" s="23"/>
    </row>
    <row r="147" spans="1:22">
      <c r="A147" s="27">
        <f t="shared" ca="1" si="26"/>
        <v>45990</v>
      </c>
      <c r="B147" s="20"/>
      <c r="C147" s="21"/>
      <c r="D147" s="20"/>
      <c r="E147" s="21"/>
      <c r="F147" s="22"/>
      <c r="G147" s="22"/>
      <c r="H147" s="34" t="str">
        <f t="shared" si="21"/>
        <v/>
      </c>
      <c r="I147" s="34" t="str">
        <f t="shared" si="22"/>
        <v/>
      </c>
      <c r="J147" s="34" t="str">
        <f t="shared" si="23"/>
        <v/>
      </c>
      <c r="K147" s="34" t="str">
        <f t="shared" si="24"/>
        <v/>
      </c>
      <c r="L147" s="26" t="str">
        <f t="shared" si="25"/>
        <v/>
      </c>
      <c r="M147" s="32"/>
      <c r="N147" s="190"/>
      <c r="O147" s="190"/>
      <c r="P147" s="190"/>
      <c r="Q147" s="190"/>
      <c r="R147" s="23"/>
    </row>
    <row r="148" spans="1:22">
      <c r="A148" s="27">
        <f t="shared" ca="1" si="26"/>
        <v>45991</v>
      </c>
      <c r="B148" s="20"/>
      <c r="C148" s="21"/>
      <c r="D148" s="20"/>
      <c r="E148" s="21"/>
      <c r="F148" s="22"/>
      <c r="G148" s="22"/>
      <c r="H148" s="34" t="str">
        <f t="shared" si="21"/>
        <v/>
      </c>
      <c r="I148" s="34" t="str">
        <f t="shared" si="22"/>
        <v/>
      </c>
      <c r="J148" s="34" t="str">
        <f t="shared" si="23"/>
        <v/>
      </c>
      <c r="K148" s="34" t="str">
        <f t="shared" si="24"/>
        <v/>
      </c>
      <c r="L148" s="26" t="str">
        <f>IF(AND($B148="",$D148=""),"",($C148-$B148-$F148)+($E148-$D148-$G148))</f>
        <v/>
      </c>
      <c r="M148" s="32"/>
      <c r="N148" s="190"/>
      <c r="O148" s="190"/>
      <c r="P148" s="190"/>
      <c r="Q148" s="190"/>
      <c r="R148" s="23"/>
    </row>
    <row r="149" spans="1:22">
      <c r="A149" s="27">
        <f t="shared" ca="1" si="26"/>
        <v>45992</v>
      </c>
      <c r="B149" s="20"/>
      <c r="C149" s="21"/>
      <c r="D149" s="20"/>
      <c r="E149" s="21"/>
      <c r="F149" s="22"/>
      <c r="G149" s="22"/>
      <c r="H149" s="34" t="str">
        <f t="shared" si="21"/>
        <v/>
      </c>
      <c r="I149" s="34" t="str">
        <f t="shared" si="22"/>
        <v/>
      </c>
      <c r="J149" s="34" t="str">
        <f t="shared" si="23"/>
        <v/>
      </c>
      <c r="K149" s="34" t="str">
        <f t="shared" si="24"/>
        <v/>
      </c>
      <c r="L149" s="26" t="str">
        <f>IF(AND($B149="",$D149=""),"",($C149-$B149-$F149)+($E149-$D149-$G149))</f>
        <v/>
      </c>
      <c r="M149" s="32"/>
      <c r="N149" s="190"/>
      <c r="O149" s="190"/>
      <c r="P149" s="190"/>
      <c r="Q149" s="190"/>
      <c r="R149" s="23"/>
    </row>
    <row r="150" spans="1:22">
      <c r="A150" s="5" t="s">
        <v>11</v>
      </c>
      <c r="B150" s="191"/>
      <c r="C150" s="192"/>
      <c r="D150" s="191"/>
      <c r="E150" s="192"/>
      <c r="F150" s="26" t="str">
        <f>IF(SUM($F119:$F149)=0,"",SUM($F119:$F149))</f>
        <v/>
      </c>
      <c r="G150" s="26" t="str">
        <f>IF(SUM($G119:$G149)=0,"",SUM($G119:$G149))</f>
        <v/>
      </c>
      <c r="H150" s="26" t="str">
        <f>IF(SUM(H119:H149)=0,"",SUM(H119:H149))</f>
        <v/>
      </c>
      <c r="I150" s="26" t="str">
        <f>IF(SUM(I119:I149)=0,"",SUM(I119:I149))</f>
        <v/>
      </c>
      <c r="J150" s="26" t="str">
        <f t="shared" ref="J150:K150" si="27">IF(SUM(J119:J149)=0,"",SUM(J119:J149))</f>
        <v/>
      </c>
      <c r="K150" s="26" t="str">
        <f t="shared" si="27"/>
        <v/>
      </c>
      <c r="L150" s="26" t="str">
        <f>IF(SUM($L119:$L149)=0,"",SUM($L119:$L149))</f>
        <v/>
      </c>
      <c r="M150" s="33"/>
      <c r="N150" s="193"/>
      <c r="O150" s="193"/>
      <c r="P150" s="193"/>
      <c r="Q150" s="193"/>
      <c r="R150" s="6"/>
    </row>
    <row r="152" spans="1:22" ht="27" customHeight="1">
      <c r="A152" s="194" t="s">
        <v>22</v>
      </c>
      <c r="B152" s="189" t="s">
        <v>103</v>
      </c>
      <c r="C152" s="189"/>
      <c r="D152" s="189"/>
      <c r="E152" s="189"/>
      <c r="F152" s="189" t="s">
        <v>23</v>
      </c>
      <c r="G152" s="189"/>
      <c r="H152" s="189" t="s">
        <v>88</v>
      </c>
      <c r="I152" s="189"/>
      <c r="J152" s="189"/>
      <c r="K152" s="189"/>
      <c r="L152" s="189" t="s">
        <v>87</v>
      </c>
      <c r="M152" s="195" t="s">
        <v>96</v>
      </c>
      <c r="N152" s="194" t="s">
        <v>25</v>
      </c>
      <c r="O152" s="194"/>
      <c r="P152" s="194"/>
      <c r="Q152" s="194"/>
      <c r="R152" s="189" t="s">
        <v>100</v>
      </c>
    </row>
    <row r="153" spans="1:22" ht="14.25" customHeight="1">
      <c r="A153" s="194"/>
      <c r="B153" s="189" t="s">
        <v>82</v>
      </c>
      <c r="C153" s="189"/>
      <c r="D153" s="189" t="s">
        <v>84</v>
      </c>
      <c r="E153" s="189"/>
      <c r="F153" s="189"/>
      <c r="G153" s="189"/>
      <c r="H153" s="189" t="s">
        <v>90</v>
      </c>
      <c r="I153" s="189"/>
      <c r="J153" s="189" t="s">
        <v>89</v>
      </c>
      <c r="K153" s="189"/>
      <c r="L153" s="189"/>
      <c r="M153" s="196"/>
      <c r="N153" s="194"/>
      <c r="O153" s="194"/>
      <c r="P153" s="194"/>
      <c r="Q153" s="194"/>
      <c r="R153" s="189"/>
    </row>
    <row r="154" spans="1:22">
      <c r="A154" s="194"/>
      <c r="B154" s="43" t="s">
        <v>26</v>
      </c>
      <c r="C154" s="43" t="s">
        <v>27</v>
      </c>
      <c r="D154" s="43" t="s">
        <v>26</v>
      </c>
      <c r="E154" s="43" t="s">
        <v>27</v>
      </c>
      <c r="F154" s="44" t="s">
        <v>85</v>
      </c>
      <c r="G154" s="44" t="s">
        <v>86</v>
      </c>
      <c r="H154" s="44" t="s">
        <v>81</v>
      </c>
      <c r="I154" s="44" t="s">
        <v>83</v>
      </c>
      <c r="J154" s="44" t="s">
        <v>81</v>
      </c>
      <c r="K154" s="44" t="s">
        <v>95</v>
      </c>
      <c r="L154" s="189"/>
      <c r="M154" s="197"/>
      <c r="N154" s="194"/>
      <c r="O154" s="194"/>
      <c r="P154" s="194"/>
      <c r="Q154" s="194"/>
      <c r="R154" s="194"/>
    </row>
    <row r="155" spans="1:22">
      <c r="A155" s="27" cm="1">
        <f t="array" aca="1" ref="A155" ca="1">DATE("2025","8"+4,IFERROR(INDIRECT(T1),"1"))</f>
        <v>45992</v>
      </c>
      <c r="B155" s="20"/>
      <c r="C155" s="21"/>
      <c r="D155" s="20"/>
      <c r="E155" s="21"/>
      <c r="F155" s="22"/>
      <c r="G155" s="22"/>
      <c r="H155" s="34" t="str">
        <f>IF(OR(B155="",LEFT(M155,1)="✓"),"",C155-B155-F155)</f>
        <v/>
      </c>
      <c r="I155" s="34" t="str">
        <f>IF(OR(D155="",LEFT(M155,1)="✓"),"",E155-D155-G155)</f>
        <v/>
      </c>
      <c r="J155" s="34" t="str">
        <f>IF(AND(B155&lt;&gt;"",M155="✓所定"),C155-B155-F155,"")</f>
        <v/>
      </c>
      <c r="K155" s="34" t="str">
        <f>IF(AND(B155&lt;&gt;"",M155="✓法定"),C155-B155-F155,"")</f>
        <v/>
      </c>
      <c r="L155" s="26" t="str">
        <f t="shared" ref="L155:L185" si="28">IF(AND($B155="",$D155=""),"",($C155-$B155-$F155)+($E155-$D155-$G155))</f>
        <v/>
      </c>
      <c r="M155" s="32"/>
      <c r="N155" s="190"/>
      <c r="O155" s="190"/>
      <c r="P155" s="190"/>
      <c r="Q155" s="190"/>
      <c r="R155" s="23"/>
      <c r="V155" s="1" t="s">
        <v>171</v>
      </c>
    </row>
    <row r="156" spans="1:22">
      <c r="A156" s="27">
        <f ca="1">A155+1</f>
        <v>45993</v>
      </c>
      <c r="B156" s="20"/>
      <c r="C156" s="21"/>
      <c r="D156" s="20"/>
      <c r="E156" s="21"/>
      <c r="F156" s="22"/>
      <c r="G156" s="22"/>
      <c r="H156" s="34" t="str">
        <f t="shared" ref="H156:H185" si="29">IF(OR(B156="",LEFT(M156,1)="✓"),"",C156-B156-F156)</f>
        <v/>
      </c>
      <c r="I156" s="34" t="str">
        <f t="shared" ref="I156:I185" si="30">IF(OR(D156="",LEFT(M156,1)="✓"),"",E156-D156-G156)</f>
        <v/>
      </c>
      <c r="J156" s="34" t="str">
        <f t="shared" ref="J156:J185" si="31">IF(AND(B156&lt;&gt;"",M156="✓所定"),C156-B156-F156,"")</f>
        <v/>
      </c>
      <c r="K156" s="34" t="str">
        <f t="shared" ref="K156:K185" si="32">IF(AND(B156&lt;&gt;"",M156="✓法定"),C156-B156-F156,"")</f>
        <v/>
      </c>
      <c r="L156" s="26" t="str">
        <f t="shared" si="28"/>
        <v/>
      </c>
      <c r="M156" s="32"/>
      <c r="N156" s="190"/>
      <c r="O156" s="190"/>
      <c r="P156" s="190"/>
      <c r="Q156" s="190"/>
      <c r="R156" s="23"/>
      <c r="V156" s="1" t="s">
        <v>172</v>
      </c>
    </row>
    <row r="157" spans="1:22">
      <c r="A157" s="27">
        <f t="shared" ref="A157:A185" ca="1" si="33">A156+1</f>
        <v>45994</v>
      </c>
      <c r="B157" s="20"/>
      <c r="C157" s="21"/>
      <c r="D157" s="20"/>
      <c r="E157" s="21"/>
      <c r="F157" s="22"/>
      <c r="G157" s="22"/>
      <c r="H157" s="34" t="str">
        <f t="shared" si="29"/>
        <v/>
      </c>
      <c r="I157" s="34" t="str">
        <f t="shared" si="30"/>
        <v/>
      </c>
      <c r="J157" s="34" t="str">
        <f t="shared" si="31"/>
        <v/>
      </c>
      <c r="K157" s="34" t="str">
        <f t="shared" si="32"/>
        <v/>
      </c>
      <c r="L157" s="26" t="str">
        <f t="shared" si="28"/>
        <v/>
      </c>
      <c r="M157" s="32"/>
      <c r="N157" s="190"/>
      <c r="O157" s="190"/>
      <c r="P157" s="190"/>
      <c r="Q157" s="190"/>
      <c r="R157" s="23"/>
    </row>
    <row r="158" spans="1:22">
      <c r="A158" s="27">
        <f t="shared" ca="1" si="33"/>
        <v>45995</v>
      </c>
      <c r="B158" s="20"/>
      <c r="C158" s="21"/>
      <c r="D158" s="20"/>
      <c r="E158" s="21"/>
      <c r="F158" s="22"/>
      <c r="G158" s="22"/>
      <c r="H158" s="34" t="str">
        <f t="shared" si="29"/>
        <v/>
      </c>
      <c r="I158" s="34" t="str">
        <f t="shared" si="30"/>
        <v/>
      </c>
      <c r="J158" s="34" t="str">
        <f t="shared" si="31"/>
        <v/>
      </c>
      <c r="K158" s="34" t="str">
        <f t="shared" si="32"/>
        <v/>
      </c>
      <c r="L158" s="26" t="str">
        <f t="shared" si="28"/>
        <v/>
      </c>
      <c r="M158" s="32"/>
      <c r="N158" s="190"/>
      <c r="O158" s="190"/>
      <c r="P158" s="190"/>
      <c r="Q158" s="190"/>
      <c r="R158" s="23"/>
    </row>
    <row r="159" spans="1:22">
      <c r="A159" s="27">
        <f t="shared" ca="1" si="33"/>
        <v>45996</v>
      </c>
      <c r="B159" s="20"/>
      <c r="C159" s="21"/>
      <c r="D159" s="20"/>
      <c r="E159" s="21"/>
      <c r="F159" s="22"/>
      <c r="G159" s="22"/>
      <c r="H159" s="34" t="str">
        <f t="shared" si="29"/>
        <v/>
      </c>
      <c r="I159" s="34" t="str">
        <f t="shared" si="30"/>
        <v/>
      </c>
      <c r="J159" s="34" t="str">
        <f t="shared" si="31"/>
        <v/>
      </c>
      <c r="K159" s="34" t="str">
        <f t="shared" si="32"/>
        <v/>
      </c>
      <c r="L159" s="26" t="str">
        <f t="shared" si="28"/>
        <v/>
      </c>
      <c r="M159" s="32"/>
      <c r="N159" s="190"/>
      <c r="O159" s="190"/>
      <c r="P159" s="190"/>
      <c r="Q159" s="190"/>
      <c r="R159" s="23"/>
    </row>
    <row r="160" spans="1:22">
      <c r="A160" s="27">
        <f t="shared" ca="1" si="33"/>
        <v>45997</v>
      </c>
      <c r="B160" s="20"/>
      <c r="C160" s="21"/>
      <c r="D160" s="20"/>
      <c r="E160" s="21"/>
      <c r="F160" s="22"/>
      <c r="G160" s="22"/>
      <c r="H160" s="34" t="str">
        <f t="shared" si="29"/>
        <v/>
      </c>
      <c r="I160" s="34" t="str">
        <f t="shared" si="30"/>
        <v/>
      </c>
      <c r="J160" s="34" t="str">
        <f t="shared" si="31"/>
        <v/>
      </c>
      <c r="K160" s="34" t="str">
        <f t="shared" si="32"/>
        <v/>
      </c>
      <c r="L160" s="26" t="str">
        <f t="shared" si="28"/>
        <v/>
      </c>
      <c r="M160" s="32"/>
      <c r="N160" s="190"/>
      <c r="O160" s="190"/>
      <c r="P160" s="190"/>
      <c r="Q160" s="190"/>
      <c r="R160" s="23"/>
    </row>
    <row r="161" spans="1:18">
      <c r="A161" s="27">
        <f t="shared" ca="1" si="33"/>
        <v>45998</v>
      </c>
      <c r="B161" s="20"/>
      <c r="C161" s="21"/>
      <c r="D161" s="20"/>
      <c r="E161" s="21"/>
      <c r="F161" s="22"/>
      <c r="G161" s="22"/>
      <c r="H161" s="34" t="str">
        <f t="shared" si="29"/>
        <v/>
      </c>
      <c r="I161" s="34" t="str">
        <f t="shared" si="30"/>
        <v/>
      </c>
      <c r="J161" s="34" t="str">
        <f t="shared" si="31"/>
        <v/>
      </c>
      <c r="K161" s="34" t="str">
        <f t="shared" si="32"/>
        <v/>
      </c>
      <c r="L161" s="26" t="str">
        <f t="shared" si="28"/>
        <v/>
      </c>
      <c r="M161" s="32"/>
      <c r="N161" s="190"/>
      <c r="O161" s="190"/>
      <c r="P161" s="190"/>
      <c r="Q161" s="190"/>
      <c r="R161" s="23"/>
    </row>
    <row r="162" spans="1:18">
      <c r="A162" s="27">
        <f t="shared" ca="1" si="33"/>
        <v>45999</v>
      </c>
      <c r="B162" s="20"/>
      <c r="C162" s="21"/>
      <c r="D162" s="20"/>
      <c r="E162" s="21"/>
      <c r="F162" s="22"/>
      <c r="G162" s="22"/>
      <c r="H162" s="34" t="str">
        <f t="shared" si="29"/>
        <v/>
      </c>
      <c r="I162" s="34" t="str">
        <f t="shared" si="30"/>
        <v/>
      </c>
      <c r="J162" s="34" t="str">
        <f t="shared" si="31"/>
        <v/>
      </c>
      <c r="K162" s="34" t="str">
        <f t="shared" si="32"/>
        <v/>
      </c>
      <c r="L162" s="26" t="str">
        <f t="shared" si="28"/>
        <v/>
      </c>
      <c r="M162" s="32"/>
      <c r="N162" s="190"/>
      <c r="O162" s="190"/>
      <c r="P162" s="190"/>
      <c r="Q162" s="190"/>
      <c r="R162" s="23"/>
    </row>
    <row r="163" spans="1:18">
      <c r="A163" s="27">
        <f t="shared" ca="1" si="33"/>
        <v>46000</v>
      </c>
      <c r="B163" s="20"/>
      <c r="C163" s="21"/>
      <c r="D163" s="20"/>
      <c r="E163" s="21"/>
      <c r="F163" s="22"/>
      <c r="G163" s="22"/>
      <c r="H163" s="34" t="str">
        <f t="shared" si="29"/>
        <v/>
      </c>
      <c r="I163" s="34" t="str">
        <f t="shared" si="30"/>
        <v/>
      </c>
      <c r="J163" s="34" t="str">
        <f t="shared" si="31"/>
        <v/>
      </c>
      <c r="K163" s="34" t="str">
        <f t="shared" si="32"/>
        <v/>
      </c>
      <c r="L163" s="26" t="str">
        <f t="shared" si="28"/>
        <v/>
      </c>
      <c r="M163" s="32"/>
      <c r="N163" s="190"/>
      <c r="O163" s="190"/>
      <c r="P163" s="190"/>
      <c r="Q163" s="190"/>
      <c r="R163" s="23"/>
    </row>
    <row r="164" spans="1:18">
      <c r="A164" s="27">
        <f t="shared" ca="1" si="33"/>
        <v>46001</v>
      </c>
      <c r="B164" s="20"/>
      <c r="C164" s="21"/>
      <c r="D164" s="20"/>
      <c r="E164" s="21"/>
      <c r="F164" s="22"/>
      <c r="G164" s="22"/>
      <c r="H164" s="34" t="str">
        <f t="shared" si="29"/>
        <v/>
      </c>
      <c r="I164" s="34" t="str">
        <f t="shared" si="30"/>
        <v/>
      </c>
      <c r="J164" s="34" t="str">
        <f t="shared" si="31"/>
        <v/>
      </c>
      <c r="K164" s="34" t="str">
        <f t="shared" si="32"/>
        <v/>
      </c>
      <c r="L164" s="26" t="str">
        <f t="shared" si="28"/>
        <v/>
      </c>
      <c r="M164" s="32"/>
      <c r="N164" s="190"/>
      <c r="O164" s="190"/>
      <c r="P164" s="190"/>
      <c r="Q164" s="190"/>
      <c r="R164" s="23"/>
    </row>
    <row r="165" spans="1:18">
      <c r="A165" s="27">
        <f t="shared" ca="1" si="33"/>
        <v>46002</v>
      </c>
      <c r="B165" s="20"/>
      <c r="C165" s="21"/>
      <c r="D165" s="20"/>
      <c r="E165" s="21"/>
      <c r="F165" s="22"/>
      <c r="G165" s="22"/>
      <c r="H165" s="34" t="str">
        <f t="shared" si="29"/>
        <v/>
      </c>
      <c r="I165" s="34" t="str">
        <f t="shared" si="30"/>
        <v/>
      </c>
      <c r="J165" s="34" t="str">
        <f t="shared" si="31"/>
        <v/>
      </c>
      <c r="K165" s="34" t="str">
        <f t="shared" si="32"/>
        <v/>
      </c>
      <c r="L165" s="26" t="str">
        <f t="shared" si="28"/>
        <v/>
      </c>
      <c r="M165" s="32"/>
      <c r="N165" s="190"/>
      <c r="O165" s="190"/>
      <c r="P165" s="190"/>
      <c r="Q165" s="190"/>
      <c r="R165" s="23"/>
    </row>
    <row r="166" spans="1:18">
      <c r="A166" s="27">
        <f t="shared" ca="1" si="33"/>
        <v>46003</v>
      </c>
      <c r="B166" s="20"/>
      <c r="C166" s="21"/>
      <c r="D166" s="20"/>
      <c r="E166" s="21"/>
      <c r="F166" s="22"/>
      <c r="G166" s="22"/>
      <c r="H166" s="34" t="str">
        <f t="shared" si="29"/>
        <v/>
      </c>
      <c r="I166" s="34" t="str">
        <f t="shared" si="30"/>
        <v/>
      </c>
      <c r="J166" s="34" t="str">
        <f t="shared" si="31"/>
        <v/>
      </c>
      <c r="K166" s="34" t="str">
        <f t="shared" si="32"/>
        <v/>
      </c>
      <c r="L166" s="26" t="str">
        <f t="shared" si="28"/>
        <v/>
      </c>
      <c r="M166" s="32"/>
      <c r="N166" s="190"/>
      <c r="O166" s="190"/>
      <c r="P166" s="190"/>
      <c r="Q166" s="190"/>
      <c r="R166" s="23"/>
    </row>
    <row r="167" spans="1:18">
      <c r="A167" s="27">
        <f t="shared" ca="1" si="33"/>
        <v>46004</v>
      </c>
      <c r="B167" s="20"/>
      <c r="C167" s="21"/>
      <c r="D167" s="20"/>
      <c r="E167" s="21"/>
      <c r="F167" s="22"/>
      <c r="G167" s="22"/>
      <c r="H167" s="34" t="str">
        <f t="shared" si="29"/>
        <v/>
      </c>
      <c r="I167" s="34" t="str">
        <f t="shared" si="30"/>
        <v/>
      </c>
      <c r="J167" s="34" t="str">
        <f t="shared" si="31"/>
        <v/>
      </c>
      <c r="K167" s="34" t="str">
        <f t="shared" si="32"/>
        <v/>
      </c>
      <c r="L167" s="26" t="str">
        <f t="shared" si="28"/>
        <v/>
      </c>
      <c r="M167" s="32"/>
      <c r="N167" s="190"/>
      <c r="O167" s="190"/>
      <c r="P167" s="190"/>
      <c r="Q167" s="190"/>
      <c r="R167" s="23"/>
    </row>
    <row r="168" spans="1:18">
      <c r="A168" s="27">
        <f t="shared" ca="1" si="33"/>
        <v>46005</v>
      </c>
      <c r="B168" s="20"/>
      <c r="C168" s="21"/>
      <c r="D168" s="20"/>
      <c r="E168" s="21"/>
      <c r="F168" s="22"/>
      <c r="G168" s="22"/>
      <c r="H168" s="34" t="str">
        <f t="shared" si="29"/>
        <v/>
      </c>
      <c r="I168" s="34" t="str">
        <f t="shared" si="30"/>
        <v/>
      </c>
      <c r="J168" s="34" t="str">
        <f t="shared" si="31"/>
        <v/>
      </c>
      <c r="K168" s="34" t="str">
        <f t="shared" si="32"/>
        <v/>
      </c>
      <c r="L168" s="26" t="str">
        <f t="shared" si="28"/>
        <v/>
      </c>
      <c r="M168" s="32"/>
      <c r="N168" s="190"/>
      <c r="O168" s="190"/>
      <c r="P168" s="190"/>
      <c r="Q168" s="190"/>
      <c r="R168" s="23"/>
    </row>
    <row r="169" spans="1:18">
      <c r="A169" s="27">
        <f t="shared" ca="1" si="33"/>
        <v>46006</v>
      </c>
      <c r="B169" s="20"/>
      <c r="C169" s="21"/>
      <c r="D169" s="20"/>
      <c r="E169" s="21"/>
      <c r="F169" s="22"/>
      <c r="G169" s="22"/>
      <c r="H169" s="34" t="str">
        <f t="shared" si="29"/>
        <v/>
      </c>
      <c r="I169" s="34" t="str">
        <f t="shared" si="30"/>
        <v/>
      </c>
      <c r="J169" s="34" t="str">
        <f t="shared" si="31"/>
        <v/>
      </c>
      <c r="K169" s="34" t="str">
        <f t="shared" si="32"/>
        <v/>
      </c>
      <c r="L169" s="26" t="str">
        <f t="shared" si="28"/>
        <v/>
      </c>
      <c r="M169" s="32"/>
      <c r="N169" s="190"/>
      <c r="O169" s="190"/>
      <c r="P169" s="190"/>
      <c r="Q169" s="190"/>
      <c r="R169" s="23"/>
    </row>
    <row r="170" spans="1:18">
      <c r="A170" s="27">
        <f t="shared" ca="1" si="33"/>
        <v>46007</v>
      </c>
      <c r="B170" s="20"/>
      <c r="C170" s="21"/>
      <c r="D170" s="20"/>
      <c r="E170" s="21"/>
      <c r="F170" s="22"/>
      <c r="G170" s="22"/>
      <c r="H170" s="34" t="str">
        <f t="shared" si="29"/>
        <v/>
      </c>
      <c r="I170" s="34" t="str">
        <f t="shared" si="30"/>
        <v/>
      </c>
      <c r="J170" s="34" t="str">
        <f t="shared" si="31"/>
        <v/>
      </c>
      <c r="K170" s="34" t="str">
        <f t="shared" si="32"/>
        <v/>
      </c>
      <c r="L170" s="26" t="str">
        <f t="shared" si="28"/>
        <v/>
      </c>
      <c r="M170" s="32"/>
      <c r="N170" s="190"/>
      <c r="O170" s="190"/>
      <c r="P170" s="190"/>
      <c r="Q170" s="190"/>
      <c r="R170" s="23"/>
    </row>
    <row r="171" spans="1:18">
      <c r="A171" s="27">
        <f t="shared" ca="1" si="33"/>
        <v>46008</v>
      </c>
      <c r="B171" s="20"/>
      <c r="C171" s="21"/>
      <c r="D171" s="20"/>
      <c r="E171" s="21"/>
      <c r="F171" s="22"/>
      <c r="G171" s="22"/>
      <c r="H171" s="34" t="str">
        <f t="shared" si="29"/>
        <v/>
      </c>
      <c r="I171" s="34" t="str">
        <f t="shared" si="30"/>
        <v/>
      </c>
      <c r="J171" s="34" t="str">
        <f t="shared" si="31"/>
        <v/>
      </c>
      <c r="K171" s="34" t="str">
        <f t="shared" si="32"/>
        <v/>
      </c>
      <c r="L171" s="26" t="str">
        <f t="shared" si="28"/>
        <v/>
      </c>
      <c r="M171" s="32"/>
      <c r="N171" s="190"/>
      <c r="O171" s="190"/>
      <c r="P171" s="190"/>
      <c r="Q171" s="190"/>
      <c r="R171" s="23"/>
    </row>
    <row r="172" spans="1:18">
      <c r="A172" s="27">
        <f t="shared" ca="1" si="33"/>
        <v>46009</v>
      </c>
      <c r="B172" s="20"/>
      <c r="C172" s="21"/>
      <c r="D172" s="20"/>
      <c r="E172" s="21"/>
      <c r="F172" s="22"/>
      <c r="G172" s="22"/>
      <c r="H172" s="34" t="str">
        <f t="shared" si="29"/>
        <v/>
      </c>
      <c r="I172" s="34" t="str">
        <f t="shared" si="30"/>
        <v/>
      </c>
      <c r="J172" s="34" t="str">
        <f t="shared" si="31"/>
        <v/>
      </c>
      <c r="K172" s="34" t="str">
        <f t="shared" si="32"/>
        <v/>
      </c>
      <c r="L172" s="26" t="str">
        <f t="shared" si="28"/>
        <v/>
      </c>
      <c r="M172" s="32"/>
      <c r="N172" s="190"/>
      <c r="O172" s="190"/>
      <c r="P172" s="190"/>
      <c r="Q172" s="190"/>
      <c r="R172" s="23"/>
    </row>
    <row r="173" spans="1:18">
      <c r="A173" s="27">
        <f t="shared" ca="1" si="33"/>
        <v>46010</v>
      </c>
      <c r="B173" s="20"/>
      <c r="C173" s="21"/>
      <c r="D173" s="20"/>
      <c r="E173" s="21"/>
      <c r="F173" s="22"/>
      <c r="G173" s="22"/>
      <c r="H173" s="34" t="str">
        <f t="shared" si="29"/>
        <v/>
      </c>
      <c r="I173" s="34" t="str">
        <f t="shared" si="30"/>
        <v/>
      </c>
      <c r="J173" s="34" t="str">
        <f t="shared" si="31"/>
        <v/>
      </c>
      <c r="K173" s="34" t="str">
        <f t="shared" si="32"/>
        <v/>
      </c>
      <c r="L173" s="26" t="str">
        <f t="shared" si="28"/>
        <v/>
      </c>
      <c r="M173" s="32"/>
      <c r="N173" s="190"/>
      <c r="O173" s="190"/>
      <c r="P173" s="190"/>
      <c r="Q173" s="190"/>
      <c r="R173" s="23"/>
    </row>
    <row r="174" spans="1:18">
      <c r="A174" s="27">
        <f t="shared" ca="1" si="33"/>
        <v>46011</v>
      </c>
      <c r="B174" s="20"/>
      <c r="C174" s="21"/>
      <c r="D174" s="20"/>
      <c r="E174" s="21"/>
      <c r="F174" s="22"/>
      <c r="G174" s="22"/>
      <c r="H174" s="34" t="str">
        <f t="shared" si="29"/>
        <v/>
      </c>
      <c r="I174" s="34" t="str">
        <f t="shared" si="30"/>
        <v/>
      </c>
      <c r="J174" s="34" t="str">
        <f t="shared" si="31"/>
        <v/>
      </c>
      <c r="K174" s="34" t="str">
        <f t="shared" si="32"/>
        <v/>
      </c>
      <c r="L174" s="26" t="str">
        <f t="shared" si="28"/>
        <v/>
      </c>
      <c r="M174" s="32"/>
      <c r="N174" s="190"/>
      <c r="O174" s="190"/>
      <c r="P174" s="190"/>
      <c r="Q174" s="190"/>
      <c r="R174" s="23"/>
    </row>
    <row r="175" spans="1:18">
      <c r="A175" s="27">
        <f t="shared" ca="1" si="33"/>
        <v>46012</v>
      </c>
      <c r="B175" s="20"/>
      <c r="C175" s="21"/>
      <c r="D175" s="20"/>
      <c r="E175" s="21"/>
      <c r="F175" s="22"/>
      <c r="G175" s="22"/>
      <c r="H175" s="34" t="str">
        <f t="shared" si="29"/>
        <v/>
      </c>
      <c r="I175" s="34" t="str">
        <f t="shared" si="30"/>
        <v/>
      </c>
      <c r="J175" s="34" t="str">
        <f t="shared" si="31"/>
        <v/>
      </c>
      <c r="K175" s="34" t="str">
        <f t="shared" si="32"/>
        <v/>
      </c>
      <c r="L175" s="26" t="str">
        <f t="shared" si="28"/>
        <v/>
      </c>
      <c r="M175" s="32"/>
      <c r="N175" s="190"/>
      <c r="O175" s="190"/>
      <c r="P175" s="190"/>
      <c r="Q175" s="190"/>
      <c r="R175" s="23"/>
    </row>
    <row r="176" spans="1:18">
      <c r="A176" s="27">
        <f t="shared" ca="1" si="33"/>
        <v>46013</v>
      </c>
      <c r="B176" s="20"/>
      <c r="C176" s="21"/>
      <c r="D176" s="20"/>
      <c r="E176" s="21"/>
      <c r="F176" s="22"/>
      <c r="G176" s="22"/>
      <c r="H176" s="34" t="str">
        <f t="shared" si="29"/>
        <v/>
      </c>
      <c r="I176" s="34" t="str">
        <f t="shared" si="30"/>
        <v/>
      </c>
      <c r="J176" s="34" t="str">
        <f t="shared" si="31"/>
        <v/>
      </c>
      <c r="K176" s="34" t="str">
        <f t="shared" si="32"/>
        <v/>
      </c>
      <c r="L176" s="26" t="str">
        <f t="shared" si="28"/>
        <v/>
      </c>
      <c r="M176" s="32"/>
      <c r="N176" s="190"/>
      <c r="O176" s="190"/>
      <c r="P176" s="190"/>
      <c r="Q176" s="190"/>
      <c r="R176" s="23"/>
    </row>
    <row r="177" spans="1:22">
      <c r="A177" s="27">
        <f t="shared" ca="1" si="33"/>
        <v>46014</v>
      </c>
      <c r="B177" s="20"/>
      <c r="C177" s="21"/>
      <c r="D177" s="20"/>
      <c r="E177" s="21"/>
      <c r="F177" s="22"/>
      <c r="G177" s="22"/>
      <c r="H177" s="34" t="str">
        <f t="shared" si="29"/>
        <v/>
      </c>
      <c r="I177" s="34" t="str">
        <f t="shared" si="30"/>
        <v/>
      </c>
      <c r="J177" s="34" t="str">
        <f t="shared" si="31"/>
        <v/>
      </c>
      <c r="K177" s="34" t="str">
        <f t="shared" si="32"/>
        <v/>
      </c>
      <c r="L177" s="26" t="str">
        <f t="shared" si="28"/>
        <v/>
      </c>
      <c r="M177" s="32"/>
      <c r="N177" s="190"/>
      <c r="O177" s="190"/>
      <c r="P177" s="190"/>
      <c r="Q177" s="190"/>
      <c r="R177" s="23"/>
    </row>
    <row r="178" spans="1:22">
      <c r="A178" s="27">
        <f t="shared" ca="1" si="33"/>
        <v>46015</v>
      </c>
      <c r="B178" s="20"/>
      <c r="C178" s="21"/>
      <c r="D178" s="20"/>
      <c r="E178" s="21"/>
      <c r="F178" s="22"/>
      <c r="G178" s="22"/>
      <c r="H178" s="34" t="str">
        <f t="shared" si="29"/>
        <v/>
      </c>
      <c r="I178" s="34" t="str">
        <f t="shared" si="30"/>
        <v/>
      </c>
      <c r="J178" s="34" t="str">
        <f t="shared" si="31"/>
        <v/>
      </c>
      <c r="K178" s="34" t="str">
        <f t="shared" si="32"/>
        <v/>
      </c>
      <c r="L178" s="26" t="str">
        <f t="shared" si="28"/>
        <v/>
      </c>
      <c r="M178" s="32"/>
      <c r="N178" s="190"/>
      <c r="O178" s="190"/>
      <c r="P178" s="190"/>
      <c r="Q178" s="190"/>
      <c r="R178" s="23"/>
    </row>
    <row r="179" spans="1:22">
      <c r="A179" s="27">
        <f t="shared" ca="1" si="33"/>
        <v>46016</v>
      </c>
      <c r="B179" s="20"/>
      <c r="C179" s="21"/>
      <c r="D179" s="20"/>
      <c r="E179" s="21"/>
      <c r="F179" s="22"/>
      <c r="G179" s="22"/>
      <c r="H179" s="34" t="str">
        <f t="shared" si="29"/>
        <v/>
      </c>
      <c r="I179" s="34" t="str">
        <f t="shared" si="30"/>
        <v/>
      </c>
      <c r="J179" s="34" t="str">
        <f t="shared" si="31"/>
        <v/>
      </c>
      <c r="K179" s="34" t="str">
        <f t="shared" si="32"/>
        <v/>
      </c>
      <c r="L179" s="26" t="str">
        <f t="shared" si="28"/>
        <v/>
      </c>
      <c r="M179" s="32"/>
      <c r="N179" s="190"/>
      <c r="O179" s="190"/>
      <c r="P179" s="190"/>
      <c r="Q179" s="190"/>
      <c r="R179" s="23"/>
    </row>
    <row r="180" spans="1:22">
      <c r="A180" s="27">
        <f t="shared" ca="1" si="33"/>
        <v>46017</v>
      </c>
      <c r="B180" s="20"/>
      <c r="C180" s="21"/>
      <c r="D180" s="20"/>
      <c r="E180" s="21"/>
      <c r="F180" s="22"/>
      <c r="G180" s="22"/>
      <c r="H180" s="34" t="str">
        <f t="shared" si="29"/>
        <v/>
      </c>
      <c r="I180" s="34" t="str">
        <f t="shared" si="30"/>
        <v/>
      </c>
      <c r="J180" s="34" t="str">
        <f t="shared" si="31"/>
        <v/>
      </c>
      <c r="K180" s="34" t="str">
        <f t="shared" si="32"/>
        <v/>
      </c>
      <c r="L180" s="26" t="str">
        <f t="shared" si="28"/>
        <v/>
      </c>
      <c r="M180" s="32"/>
      <c r="N180" s="190"/>
      <c r="O180" s="190"/>
      <c r="P180" s="190"/>
      <c r="Q180" s="190"/>
      <c r="R180" s="23"/>
    </row>
    <row r="181" spans="1:22">
      <c r="A181" s="27">
        <f t="shared" ca="1" si="33"/>
        <v>46018</v>
      </c>
      <c r="B181" s="20"/>
      <c r="C181" s="21"/>
      <c r="D181" s="20"/>
      <c r="E181" s="21"/>
      <c r="F181" s="22"/>
      <c r="G181" s="22"/>
      <c r="H181" s="34" t="str">
        <f t="shared" si="29"/>
        <v/>
      </c>
      <c r="I181" s="34" t="str">
        <f t="shared" si="30"/>
        <v/>
      </c>
      <c r="J181" s="34" t="str">
        <f t="shared" si="31"/>
        <v/>
      </c>
      <c r="K181" s="34" t="str">
        <f t="shared" si="32"/>
        <v/>
      </c>
      <c r="L181" s="26" t="str">
        <f t="shared" si="28"/>
        <v/>
      </c>
      <c r="M181" s="32"/>
      <c r="N181" s="190"/>
      <c r="O181" s="190"/>
      <c r="P181" s="190"/>
      <c r="Q181" s="190"/>
      <c r="R181" s="23"/>
    </row>
    <row r="182" spans="1:22">
      <c r="A182" s="27">
        <f t="shared" ca="1" si="33"/>
        <v>46019</v>
      </c>
      <c r="B182" s="20"/>
      <c r="C182" s="21"/>
      <c r="D182" s="20"/>
      <c r="E182" s="21"/>
      <c r="F182" s="22"/>
      <c r="G182" s="22"/>
      <c r="H182" s="34" t="str">
        <f t="shared" si="29"/>
        <v/>
      </c>
      <c r="I182" s="34" t="str">
        <f t="shared" si="30"/>
        <v/>
      </c>
      <c r="J182" s="34" t="str">
        <f t="shared" si="31"/>
        <v/>
      </c>
      <c r="K182" s="34" t="str">
        <f t="shared" si="32"/>
        <v/>
      </c>
      <c r="L182" s="26" t="str">
        <f t="shared" si="28"/>
        <v/>
      </c>
      <c r="M182" s="32"/>
      <c r="N182" s="190"/>
      <c r="O182" s="190"/>
      <c r="P182" s="190"/>
      <c r="Q182" s="190"/>
      <c r="R182" s="23"/>
    </row>
    <row r="183" spans="1:22">
      <c r="A183" s="27">
        <f t="shared" ca="1" si="33"/>
        <v>46020</v>
      </c>
      <c r="B183" s="20"/>
      <c r="C183" s="21"/>
      <c r="D183" s="20"/>
      <c r="E183" s="21"/>
      <c r="F183" s="22"/>
      <c r="G183" s="22"/>
      <c r="H183" s="34" t="str">
        <f t="shared" si="29"/>
        <v/>
      </c>
      <c r="I183" s="34" t="str">
        <f t="shared" si="30"/>
        <v/>
      </c>
      <c r="J183" s="34" t="str">
        <f t="shared" si="31"/>
        <v/>
      </c>
      <c r="K183" s="34" t="str">
        <f t="shared" si="32"/>
        <v/>
      </c>
      <c r="L183" s="26" t="str">
        <f t="shared" si="28"/>
        <v/>
      </c>
      <c r="M183" s="32"/>
      <c r="N183" s="190"/>
      <c r="O183" s="190"/>
      <c r="P183" s="190"/>
      <c r="Q183" s="190"/>
      <c r="R183" s="23"/>
    </row>
    <row r="184" spans="1:22">
      <c r="A184" s="27">
        <f t="shared" ca="1" si="33"/>
        <v>46021</v>
      </c>
      <c r="B184" s="20"/>
      <c r="C184" s="21"/>
      <c r="D184" s="20"/>
      <c r="E184" s="21"/>
      <c r="F184" s="22"/>
      <c r="G184" s="22"/>
      <c r="H184" s="34" t="str">
        <f t="shared" si="29"/>
        <v/>
      </c>
      <c r="I184" s="34" t="str">
        <f t="shared" si="30"/>
        <v/>
      </c>
      <c r="J184" s="34" t="str">
        <f t="shared" si="31"/>
        <v/>
      </c>
      <c r="K184" s="34" t="str">
        <f t="shared" si="32"/>
        <v/>
      </c>
      <c r="L184" s="26" t="str">
        <f t="shared" si="28"/>
        <v/>
      </c>
      <c r="M184" s="32"/>
      <c r="N184" s="190"/>
      <c r="O184" s="190"/>
      <c r="P184" s="190"/>
      <c r="Q184" s="190"/>
      <c r="R184" s="23"/>
    </row>
    <row r="185" spans="1:22">
      <c r="A185" s="27">
        <f t="shared" ca="1" si="33"/>
        <v>46022</v>
      </c>
      <c r="B185" s="20"/>
      <c r="C185" s="21"/>
      <c r="D185" s="20"/>
      <c r="E185" s="21"/>
      <c r="F185" s="22"/>
      <c r="G185" s="22"/>
      <c r="H185" s="34" t="str">
        <f t="shared" si="29"/>
        <v/>
      </c>
      <c r="I185" s="34" t="str">
        <f t="shared" si="30"/>
        <v/>
      </c>
      <c r="J185" s="34" t="str">
        <f t="shared" si="31"/>
        <v/>
      </c>
      <c r="K185" s="34" t="str">
        <f t="shared" si="32"/>
        <v/>
      </c>
      <c r="L185" s="26" t="str">
        <f t="shared" si="28"/>
        <v/>
      </c>
      <c r="M185" s="32"/>
      <c r="N185" s="190"/>
      <c r="O185" s="190"/>
      <c r="P185" s="190"/>
      <c r="Q185" s="190"/>
      <c r="R185" s="23"/>
    </row>
    <row r="186" spans="1:22">
      <c r="A186" s="5" t="s">
        <v>11</v>
      </c>
      <c r="B186" s="191"/>
      <c r="C186" s="192"/>
      <c r="D186" s="191"/>
      <c r="E186" s="192"/>
      <c r="F186" s="26" t="str">
        <f>IF(SUM($F155:$F185)=0,"",SUM($F155:$F185))</f>
        <v/>
      </c>
      <c r="G186" s="26" t="str">
        <f>IF(SUM($G155:$G185)=0,"",SUM($G155:$G185))</f>
        <v/>
      </c>
      <c r="H186" s="26" t="str">
        <f>IF(SUM(H155:H185)=0,"",SUM(H155:H185))</f>
        <v/>
      </c>
      <c r="I186" s="26" t="str">
        <f>IF(SUM(I155:I185)=0,"",SUM(I155:I185))</f>
        <v/>
      </c>
      <c r="J186" s="26" t="str">
        <f t="shared" ref="J186:K186" si="34">IF(SUM(J155:J185)=0,"",SUM(J155:J185))</f>
        <v/>
      </c>
      <c r="K186" s="26" t="str">
        <f t="shared" si="34"/>
        <v/>
      </c>
      <c r="L186" s="26" t="str">
        <f>IF(SUM($L155:$L185)=0,"",SUM($L155:$L185))</f>
        <v/>
      </c>
      <c r="M186" s="33"/>
      <c r="N186" s="193"/>
      <c r="O186" s="193"/>
      <c r="P186" s="193"/>
      <c r="Q186" s="193"/>
      <c r="R186" s="6"/>
    </row>
    <row r="188" spans="1:22" ht="27" customHeight="1">
      <c r="A188" s="194" t="s">
        <v>22</v>
      </c>
      <c r="B188" s="189" t="s">
        <v>103</v>
      </c>
      <c r="C188" s="189"/>
      <c r="D188" s="189"/>
      <c r="E188" s="189"/>
      <c r="F188" s="189" t="s">
        <v>23</v>
      </c>
      <c r="G188" s="189"/>
      <c r="H188" s="189" t="s">
        <v>88</v>
      </c>
      <c r="I188" s="189"/>
      <c r="J188" s="189"/>
      <c r="K188" s="189"/>
      <c r="L188" s="189" t="s">
        <v>87</v>
      </c>
      <c r="M188" s="195" t="s">
        <v>96</v>
      </c>
      <c r="N188" s="194" t="s">
        <v>25</v>
      </c>
      <c r="O188" s="194"/>
      <c r="P188" s="194"/>
      <c r="Q188" s="194"/>
      <c r="R188" s="189" t="s">
        <v>100</v>
      </c>
    </row>
    <row r="189" spans="1:22" ht="14.25" customHeight="1">
      <c r="A189" s="194"/>
      <c r="B189" s="189" t="s">
        <v>82</v>
      </c>
      <c r="C189" s="189"/>
      <c r="D189" s="189" t="s">
        <v>84</v>
      </c>
      <c r="E189" s="189"/>
      <c r="F189" s="189"/>
      <c r="G189" s="189"/>
      <c r="H189" s="189" t="s">
        <v>90</v>
      </c>
      <c r="I189" s="189"/>
      <c r="J189" s="189" t="s">
        <v>89</v>
      </c>
      <c r="K189" s="189"/>
      <c r="L189" s="189"/>
      <c r="M189" s="196"/>
      <c r="N189" s="194"/>
      <c r="O189" s="194"/>
      <c r="P189" s="194"/>
      <c r="Q189" s="194"/>
      <c r="R189" s="189"/>
    </row>
    <row r="190" spans="1:22">
      <c r="A190" s="194"/>
      <c r="B190" s="43" t="s">
        <v>26</v>
      </c>
      <c r="C190" s="43" t="s">
        <v>27</v>
      </c>
      <c r="D190" s="43" t="s">
        <v>26</v>
      </c>
      <c r="E190" s="43" t="s">
        <v>27</v>
      </c>
      <c r="F190" s="44" t="s">
        <v>85</v>
      </c>
      <c r="G190" s="44" t="s">
        <v>86</v>
      </c>
      <c r="H190" s="44" t="s">
        <v>81</v>
      </c>
      <c r="I190" s="44" t="s">
        <v>83</v>
      </c>
      <c r="J190" s="44" t="s">
        <v>81</v>
      </c>
      <c r="K190" s="44" t="s">
        <v>95</v>
      </c>
      <c r="L190" s="189"/>
      <c r="M190" s="197"/>
      <c r="N190" s="194"/>
      <c r="O190" s="194"/>
      <c r="P190" s="194"/>
      <c r="Q190" s="194"/>
      <c r="R190" s="194"/>
    </row>
    <row r="191" spans="1:22">
      <c r="A191" s="27" cm="1">
        <f t="array" aca="1" ref="A191" ca="1">DATE("2025","8"+5,IFERROR(INDIRECT(T1),"1"))</f>
        <v>46023</v>
      </c>
      <c r="B191" s="20"/>
      <c r="C191" s="21"/>
      <c r="D191" s="20"/>
      <c r="E191" s="21"/>
      <c r="F191" s="22"/>
      <c r="G191" s="22"/>
      <c r="H191" s="34" t="str">
        <f>IF(OR(B191="",LEFT(M191,1)="✓"),"",C191-B191-F191)</f>
        <v/>
      </c>
      <c r="I191" s="34" t="str">
        <f>IF(OR(D191="",LEFT(M191,1)="✓"),"",E191-D191-G191)</f>
        <v/>
      </c>
      <c r="J191" s="34" t="str">
        <f>IF(AND(B191&lt;&gt;"",M191="✓所定"),C191-B191-F191,"")</f>
        <v/>
      </c>
      <c r="K191" s="34" t="str">
        <f>IF(AND(B191&lt;&gt;"",M191="✓法定"),C191-B191-F191,"")</f>
        <v/>
      </c>
      <c r="L191" s="26" t="str">
        <f>IF(AND($B191="",$D191=""),"",($C191-$B191-$F191)+($E191-$D191-$G191))</f>
        <v/>
      </c>
      <c r="M191" s="32"/>
      <c r="N191" s="190"/>
      <c r="O191" s="190"/>
      <c r="P191" s="190"/>
      <c r="Q191" s="190"/>
      <c r="R191" s="23"/>
      <c r="V191" s="1" t="s">
        <v>171</v>
      </c>
    </row>
    <row r="192" spans="1:22">
      <c r="A192" s="27">
        <f ca="1">A191+1</f>
        <v>46024</v>
      </c>
      <c r="B192" s="20"/>
      <c r="C192" s="21"/>
      <c r="D192" s="20"/>
      <c r="E192" s="21"/>
      <c r="F192" s="22"/>
      <c r="G192" s="22"/>
      <c r="H192" s="34" t="str">
        <f t="shared" ref="H192:H221" si="35">IF(OR(B192="",LEFT(M192,1)="✓"),"",C192-B192-F192)</f>
        <v/>
      </c>
      <c r="I192" s="34" t="str">
        <f t="shared" ref="I192:I221" si="36">IF(OR(D192="",LEFT(M192,1)="✓"),"",E192-D192-G192)</f>
        <v/>
      </c>
      <c r="J192" s="34" t="str">
        <f t="shared" ref="J192:J221" si="37">IF(AND(B192&lt;&gt;"",M192="✓所定"),C192-B192-F192,"")</f>
        <v/>
      </c>
      <c r="K192" s="34" t="str">
        <f t="shared" ref="K192:K221" si="38">IF(AND(B192&lt;&gt;"",M192="✓法定"),C192-B192-F192,"")</f>
        <v/>
      </c>
      <c r="L192" s="26" t="str">
        <f t="shared" ref="L192:L221" si="39">IF(AND($B192="",$D192=""),"",($C192-$B192-$F192)+($E192-$D192-$G192))</f>
        <v/>
      </c>
      <c r="M192" s="32"/>
      <c r="N192" s="190"/>
      <c r="O192" s="190"/>
      <c r="P192" s="190"/>
      <c r="Q192" s="190"/>
      <c r="R192" s="23"/>
      <c r="V192" s="1" t="s">
        <v>172</v>
      </c>
    </row>
    <row r="193" spans="1:18">
      <c r="A193" s="27">
        <f t="shared" ref="A193:A221" ca="1" si="40">A192+1</f>
        <v>46025</v>
      </c>
      <c r="B193" s="20"/>
      <c r="C193" s="21"/>
      <c r="D193" s="20"/>
      <c r="E193" s="21"/>
      <c r="F193" s="22"/>
      <c r="G193" s="22"/>
      <c r="H193" s="34" t="str">
        <f t="shared" si="35"/>
        <v/>
      </c>
      <c r="I193" s="34" t="str">
        <f t="shared" si="36"/>
        <v/>
      </c>
      <c r="J193" s="34" t="str">
        <f t="shared" si="37"/>
        <v/>
      </c>
      <c r="K193" s="34" t="str">
        <f t="shared" si="38"/>
        <v/>
      </c>
      <c r="L193" s="26" t="str">
        <f t="shared" si="39"/>
        <v/>
      </c>
      <c r="M193" s="32"/>
      <c r="N193" s="190"/>
      <c r="O193" s="190"/>
      <c r="P193" s="190"/>
      <c r="Q193" s="190"/>
      <c r="R193" s="23"/>
    </row>
    <row r="194" spans="1:18">
      <c r="A194" s="27">
        <f t="shared" ca="1" si="40"/>
        <v>46026</v>
      </c>
      <c r="B194" s="20"/>
      <c r="C194" s="21"/>
      <c r="D194" s="20"/>
      <c r="E194" s="21"/>
      <c r="F194" s="22"/>
      <c r="G194" s="22"/>
      <c r="H194" s="34" t="str">
        <f t="shared" si="35"/>
        <v/>
      </c>
      <c r="I194" s="34" t="str">
        <f t="shared" si="36"/>
        <v/>
      </c>
      <c r="J194" s="34" t="str">
        <f t="shared" si="37"/>
        <v/>
      </c>
      <c r="K194" s="34" t="str">
        <f t="shared" si="38"/>
        <v/>
      </c>
      <c r="L194" s="26" t="str">
        <f t="shared" si="39"/>
        <v/>
      </c>
      <c r="M194" s="32"/>
      <c r="N194" s="190"/>
      <c r="O194" s="190"/>
      <c r="P194" s="190"/>
      <c r="Q194" s="190"/>
      <c r="R194" s="23"/>
    </row>
    <row r="195" spans="1:18">
      <c r="A195" s="27">
        <f t="shared" ca="1" si="40"/>
        <v>46027</v>
      </c>
      <c r="B195" s="20"/>
      <c r="C195" s="21"/>
      <c r="D195" s="20"/>
      <c r="E195" s="21"/>
      <c r="F195" s="22"/>
      <c r="G195" s="22"/>
      <c r="H195" s="34" t="str">
        <f t="shared" si="35"/>
        <v/>
      </c>
      <c r="I195" s="34" t="str">
        <f t="shared" si="36"/>
        <v/>
      </c>
      <c r="J195" s="34" t="str">
        <f t="shared" si="37"/>
        <v/>
      </c>
      <c r="K195" s="34" t="str">
        <f t="shared" si="38"/>
        <v/>
      </c>
      <c r="L195" s="26" t="str">
        <f t="shared" si="39"/>
        <v/>
      </c>
      <c r="M195" s="32"/>
      <c r="N195" s="190"/>
      <c r="O195" s="190"/>
      <c r="P195" s="190"/>
      <c r="Q195" s="190"/>
      <c r="R195" s="23"/>
    </row>
    <row r="196" spans="1:18">
      <c r="A196" s="27">
        <f t="shared" ca="1" si="40"/>
        <v>46028</v>
      </c>
      <c r="B196" s="20"/>
      <c r="C196" s="21"/>
      <c r="D196" s="20"/>
      <c r="E196" s="21"/>
      <c r="F196" s="22"/>
      <c r="G196" s="22"/>
      <c r="H196" s="34" t="str">
        <f t="shared" si="35"/>
        <v/>
      </c>
      <c r="I196" s="34" t="str">
        <f t="shared" si="36"/>
        <v/>
      </c>
      <c r="J196" s="34" t="str">
        <f t="shared" si="37"/>
        <v/>
      </c>
      <c r="K196" s="34" t="str">
        <f t="shared" si="38"/>
        <v/>
      </c>
      <c r="L196" s="26" t="str">
        <f t="shared" si="39"/>
        <v/>
      </c>
      <c r="M196" s="32"/>
      <c r="N196" s="190"/>
      <c r="O196" s="190"/>
      <c r="P196" s="190"/>
      <c r="Q196" s="190"/>
      <c r="R196" s="23"/>
    </row>
    <row r="197" spans="1:18">
      <c r="A197" s="27">
        <f t="shared" ca="1" si="40"/>
        <v>46029</v>
      </c>
      <c r="B197" s="20"/>
      <c r="C197" s="21"/>
      <c r="D197" s="20"/>
      <c r="E197" s="21"/>
      <c r="F197" s="22"/>
      <c r="G197" s="22"/>
      <c r="H197" s="34" t="str">
        <f t="shared" si="35"/>
        <v/>
      </c>
      <c r="I197" s="34" t="str">
        <f t="shared" si="36"/>
        <v/>
      </c>
      <c r="J197" s="34" t="str">
        <f t="shared" si="37"/>
        <v/>
      </c>
      <c r="K197" s="34" t="str">
        <f t="shared" si="38"/>
        <v/>
      </c>
      <c r="L197" s="26" t="str">
        <f t="shared" si="39"/>
        <v/>
      </c>
      <c r="M197" s="32"/>
      <c r="N197" s="190"/>
      <c r="O197" s="190"/>
      <c r="P197" s="190"/>
      <c r="Q197" s="190"/>
      <c r="R197" s="23"/>
    </row>
    <row r="198" spans="1:18">
      <c r="A198" s="27">
        <f t="shared" ca="1" si="40"/>
        <v>46030</v>
      </c>
      <c r="B198" s="20"/>
      <c r="C198" s="21"/>
      <c r="D198" s="20"/>
      <c r="E198" s="21"/>
      <c r="F198" s="22"/>
      <c r="G198" s="22"/>
      <c r="H198" s="34" t="str">
        <f t="shared" si="35"/>
        <v/>
      </c>
      <c r="I198" s="34" t="str">
        <f t="shared" si="36"/>
        <v/>
      </c>
      <c r="J198" s="34" t="str">
        <f t="shared" si="37"/>
        <v/>
      </c>
      <c r="K198" s="34" t="str">
        <f t="shared" si="38"/>
        <v/>
      </c>
      <c r="L198" s="26" t="str">
        <f t="shared" si="39"/>
        <v/>
      </c>
      <c r="M198" s="32"/>
      <c r="N198" s="190"/>
      <c r="O198" s="190"/>
      <c r="P198" s="190"/>
      <c r="Q198" s="190"/>
      <c r="R198" s="23"/>
    </row>
    <row r="199" spans="1:18">
      <c r="A199" s="27">
        <f t="shared" ca="1" si="40"/>
        <v>46031</v>
      </c>
      <c r="B199" s="20"/>
      <c r="C199" s="21"/>
      <c r="D199" s="20"/>
      <c r="E199" s="21"/>
      <c r="F199" s="22"/>
      <c r="G199" s="22"/>
      <c r="H199" s="34" t="str">
        <f t="shared" si="35"/>
        <v/>
      </c>
      <c r="I199" s="34" t="str">
        <f t="shared" si="36"/>
        <v/>
      </c>
      <c r="J199" s="34" t="str">
        <f t="shared" si="37"/>
        <v/>
      </c>
      <c r="K199" s="34" t="str">
        <f t="shared" si="38"/>
        <v/>
      </c>
      <c r="L199" s="26" t="str">
        <f t="shared" si="39"/>
        <v/>
      </c>
      <c r="M199" s="32"/>
      <c r="N199" s="190"/>
      <c r="O199" s="190"/>
      <c r="P199" s="190"/>
      <c r="Q199" s="190"/>
      <c r="R199" s="23"/>
    </row>
    <row r="200" spans="1:18">
      <c r="A200" s="27">
        <f t="shared" ca="1" si="40"/>
        <v>46032</v>
      </c>
      <c r="B200" s="20"/>
      <c r="C200" s="21"/>
      <c r="D200" s="20"/>
      <c r="E200" s="21"/>
      <c r="F200" s="22"/>
      <c r="G200" s="22"/>
      <c r="H200" s="34" t="str">
        <f t="shared" si="35"/>
        <v/>
      </c>
      <c r="I200" s="34" t="str">
        <f t="shared" si="36"/>
        <v/>
      </c>
      <c r="J200" s="34" t="str">
        <f t="shared" si="37"/>
        <v/>
      </c>
      <c r="K200" s="34" t="str">
        <f t="shared" si="38"/>
        <v/>
      </c>
      <c r="L200" s="26" t="str">
        <f t="shared" si="39"/>
        <v/>
      </c>
      <c r="M200" s="32"/>
      <c r="N200" s="190"/>
      <c r="O200" s="190"/>
      <c r="P200" s="190"/>
      <c r="Q200" s="190"/>
      <c r="R200" s="23"/>
    </row>
    <row r="201" spans="1:18">
      <c r="A201" s="27">
        <f t="shared" ca="1" si="40"/>
        <v>46033</v>
      </c>
      <c r="B201" s="20"/>
      <c r="C201" s="21"/>
      <c r="D201" s="20"/>
      <c r="E201" s="21"/>
      <c r="F201" s="22"/>
      <c r="G201" s="22"/>
      <c r="H201" s="34" t="str">
        <f t="shared" si="35"/>
        <v/>
      </c>
      <c r="I201" s="34" t="str">
        <f t="shared" si="36"/>
        <v/>
      </c>
      <c r="J201" s="34" t="str">
        <f t="shared" si="37"/>
        <v/>
      </c>
      <c r="K201" s="34" t="str">
        <f t="shared" si="38"/>
        <v/>
      </c>
      <c r="L201" s="26" t="str">
        <f t="shared" si="39"/>
        <v/>
      </c>
      <c r="M201" s="32"/>
      <c r="N201" s="190"/>
      <c r="O201" s="190"/>
      <c r="P201" s="190"/>
      <c r="Q201" s="190"/>
      <c r="R201" s="23"/>
    </row>
    <row r="202" spans="1:18">
      <c r="A202" s="27">
        <f t="shared" ca="1" si="40"/>
        <v>46034</v>
      </c>
      <c r="B202" s="20"/>
      <c r="C202" s="21"/>
      <c r="D202" s="20"/>
      <c r="E202" s="21"/>
      <c r="F202" s="22"/>
      <c r="G202" s="22"/>
      <c r="H202" s="34" t="str">
        <f t="shared" si="35"/>
        <v/>
      </c>
      <c r="I202" s="34" t="str">
        <f t="shared" si="36"/>
        <v/>
      </c>
      <c r="J202" s="34" t="str">
        <f t="shared" si="37"/>
        <v/>
      </c>
      <c r="K202" s="34" t="str">
        <f t="shared" si="38"/>
        <v/>
      </c>
      <c r="L202" s="26" t="str">
        <f t="shared" si="39"/>
        <v/>
      </c>
      <c r="M202" s="32"/>
      <c r="N202" s="190"/>
      <c r="O202" s="190"/>
      <c r="P202" s="190"/>
      <c r="Q202" s="190"/>
      <c r="R202" s="23"/>
    </row>
    <row r="203" spans="1:18">
      <c r="A203" s="27">
        <f t="shared" ca="1" si="40"/>
        <v>46035</v>
      </c>
      <c r="B203" s="20"/>
      <c r="C203" s="21"/>
      <c r="D203" s="20"/>
      <c r="E203" s="21"/>
      <c r="F203" s="22"/>
      <c r="G203" s="22"/>
      <c r="H203" s="34" t="str">
        <f t="shared" si="35"/>
        <v/>
      </c>
      <c r="I203" s="34" t="str">
        <f t="shared" si="36"/>
        <v/>
      </c>
      <c r="J203" s="34" t="str">
        <f t="shared" si="37"/>
        <v/>
      </c>
      <c r="K203" s="34" t="str">
        <f t="shared" si="38"/>
        <v/>
      </c>
      <c r="L203" s="26" t="str">
        <f t="shared" si="39"/>
        <v/>
      </c>
      <c r="M203" s="32"/>
      <c r="N203" s="190"/>
      <c r="O203" s="190"/>
      <c r="P203" s="190"/>
      <c r="Q203" s="190"/>
      <c r="R203" s="23"/>
    </row>
    <row r="204" spans="1:18">
      <c r="A204" s="27">
        <f t="shared" ca="1" si="40"/>
        <v>46036</v>
      </c>
      <c r="B204" s="20"/>
      <c r="C204" s="21"/>
      <c r="D204" s="20"/>
      <c r="E204" s="21"/>
      <c r="F204" s="22"/>
      <c r="G204" s="22"/>
      <c r="H204" s="34" t="str">
        <f t="shared" si="35"/>
        <v/>
      </c>
      <c r="I204" s="34" t="str">
        <f t="shared" si="36"/>
        <v/>
      </c>
      <c r="J204" s="34" t="str">
        <f t="shared" si="37"/>
        <v/>
      </c>
      <c r="K204" s="34" t="str">
        <f t="shared" si="38"/>
        <v/>
      </c>
      <c r="L204" s="26" t="str">
        <f t="shared" si="39"/>
        <v/>
      </c>
      <c r="M204" s="32"/>
      <c r="N204" s="190"/>
      <c r="O204" s="190"/>
      <c r="P204" s="190"/>
      <c r="Q204" s="190"/>
      <c r="R204" s="23"/>
    </row>
    <row r="205" spans="1:18">
      <c r="A205" s="27">
        <f t="shared" ca="1" si="40"/>
        <v>46037</v>
      </c>
      <c r="B205" s="20"/>
      <c r="C205" s="21"/>
      <c r="D205" s="20"/>
      <c r="E205" s="21"/>
      <c r="F205" s="22"/>
      <c r="G205" s="22"/>
      <c r="H205" s="34" t="str">
        <f t="shared" si="35"/>
        <v/>
      </c>
      <c r="I205" s="34" t="str">
        <f t="shared" si="36"/>
        <v/>
      </c>
      <c r="J205" s="34" t="str">
        <f t="shared" si="37"/>
        <v/>
      </c>
      <c r="K205" s="34" t="str">
        <f t="shared" si="38"/>
        <v/>
      </c>
      <c r="L205" s="26" t="str">
        <f t="shared" si="39"/>
        <v/>
      </c>
      <c r="M205" s="32"/>
      <c r="N205" s="190"/>
      <c r="O205" s="190"/>
      <c r="P205" s="190"/>
      <c r="Q205" s="190"/>
      <c r="R205" s="23"/>
    </row>
    <row r="206" spans="1:18">
      <c r="A206" s="27">
        <f t="shared" ca="1" si="40"/>
        <v>46038</v>
      </c>
      <c r="B206" s="20"/>
      <c r="C206" s="21"/>
      <c r="D206" s="20"/>
      <c r="E206" s="21"/>
      <c r="F206" s="22"/>
      <c r="G206" s="22"/>
      <c r="H206" s="34" t="str">
        <f t="shared" si="35"/>
        <v/>
      </c>
      <c r="I206" s="34" t="str">
        <f t="shared" si="36"/>
        <v/>
      </c>
      <c r="J206" s="34" t="str">
        <f t="shared" si="37"/>
        <v/>
      </c>
      <c r="K206" s="34" t="str">
        <f t="shared" si="38"/>
        <v/>
      </c>
      <c r="L206" s="26" t="str">
        <f t="shared" si="39"/>
        <v/>
      </c>
      <c r="M206" s="32"/>
      <c r="N206" s="190"/>
      <c r="O206" s="190"/>
      <c r="P206" s="190"/>
      <c r="Q206" s="190"/>
      <c r="R206" s="23"/>
    </row>
    <row r="207" spans="1:18">
      <c r="A207" s="27">
        <f t="shared" ca="1" si="40"/>
        <v>46039</v>
      </c>
      <c r="B207" s="20"/>
      <c r="C207" s="21"/>
      <c r="D207" s="20"/>
      <c r="E207" s="21"/>
      <c r="F207" s="22"/>
      <c r="G207" s="22"/>
      <c r="H207" s="34" t="str">
        <f t="shared" si="35"/>
        <v/>
      </c>
      <c r="I207" s="34" t="str">
        <f t="shared" si="36"/>
        <v/>
      </c>
      <c r="J207" s="34" t="str">
        <f t="shared" si="37"/>
        <v/>
      </c>
      <c r="K207" s="34" t="str">
        <f t="shared" si="38"/>
        <v/>
      </c>
      <c r="L207" s="26" t="str">
        <f t="shared" si="39"/>
        <v/>
      </c>
      <c r="M207" s="32"/>
      <c r="N207" s="190"/>
      <c r="O207" s="190"/>
      <c r="P207" s="190"/>
      <c r="Q207" s="190"/>
      <c r="R207" s="23"/>
    </row>
    <row r="208" spans="1:18">
      <c r="A208" s="27">
        <f t="shared" ca="1" si="40"/>
        <v>46040</v>
      </c>
      <c r="B208" s="20"/>
      <c r="C208" s="21"/>
      <c r="D208" s="20"/>
      <c r="E208" s="21"/>
      <c r="F208" s="22"/>
      <c r="G208" s="22"/>
      <c r="H208" s="34" t="str">
        <f t="shared" si="35"/>
        <v/>
      </c>
      <c r="I208" s="34" t="str">
        <f t="shared" si="36"/>
        <v/>
      </c>
      <c r="J208" s="34" t="str">
        <f t="shared" si="37"/>
        <v/>
      </c>
      <c r="K208" s="34" t="str">
        <f t="shared" si="38"/>
        <v/>
      </c>
      <c r="L208" s="26" t="str">
        <f t="shared" si="39"/>
        <v/>
      </c>
      <c r="M208" s="32"/>
      <c r="N208" s="190"/>
      <c r="O208" s="190"/>
      <c r="P208" s="190"/>
      <c r="Q208" s="190"/>
      <c r="R208" s="23"/>
    </row>
    <row r="209" spans="1:18">
      <c r="A209" s="27">
        <f t="shared" ca="1" si="40"/>
        <v>46041</v>
      </c>
      <c r="B209" s="20"/>
      <c r="C209" s="21"/>
      <c r="D209" s="20"/>
      <c r="E209" s="21"/>
      <c r="F209" s="22"/>
      <c r="G209" s="22"/>
      <c r="H209" s="34" t="str">
        <f t="shared" si="35"/>
        <v/>
      </c>
      <c r="I209" s="34" t="str">
        <f t="shared" si="36"/>
        <v/>
      </c>
      <c r="J209" s="34" t="str">
        <f t="shared" si="37"/>
        <v/>
      </c>
      <c r="K209" s="34" t="str">
        <f t="shared" si="38"/>
        <v/>
      </c>
      <c r="L209" s="26" t="str">
        <f t="shared" si="39"/>
        <v/>
      </c>
      <c r="M209" s="32"/>
      <c r="N209" s="190"/>
      <c r="O209" s="190"/>
      <c r="P209" s="190"/>
      <c r="Q209" s="190"/>
      <c r="R209" s="23"/>
    </row>
    <row r="210" spans="1:18">
      <c r="A210" s="27">
        <f t="shared" ca="1" si="40"/>
        <v>46042</v>
      </c>
      <c r="B210" s="20"/>
      <c r="C210" s="21"/>
      <c r="D210" s="20"/>
      <c r="E210" s="21"/>
      <c r="F210" s="22"/>
      <c r="G210" s="22"/>
      <c r="H210" s="34" t="str">
        <f t="shared" si="35"/>
        <v/>
      </c>
      <c r="I210" s="34" t="str">
        <f t="shared" si="36"/>
        <v/>
      </c>
      <c r="J210" s="34" t="str">
        <f t="shared" si="37"/>
        <v/>
      </c>
      <c r="K210" s="34" t="str">
        <f t="shared" si="38"/>
        <v/>
      </c>
      <c r="L210" s="26" t="str">
        <f t="shared" si="39"/>
        <v/>
      </c>
      <c r="M210" s="32"/>
      <c r="N210" s="190"/>
      <c r="O210" s="190"/>
      <c r="P210" s="190"/>
      <c r="Q210" s="190"/>
      <c r="R210" s="23"/>
    </row>
    <row r="211" spans="1:18">
      <c r="A211" s="27">
        <f t="shared" ca="1" si="40"/>
        <v>46043</v>
      </c>
      <c r="B211" s="20"/>
      <c r="C211" s="21"/>
      <c r="D211" s="20"/>
      <c r="E211" s="21"/>
      <c r="F211" s="22"/>
      <c r="G211" s="22"/>
      <c r="H211" s="34" t="str">
        <f t="shared" si="35"/>
        <v/>
      </c>
      <c r="I211" s="34" t="str">
        <f t="shared" si="36"/>
        <v/>
      </c>
      <c r="J211" s="34" t="str">
        <f t="shared" si="37"/>
        <v/>
      </c>
      <c r="K211" s="34" t="str">
        <f t="shared" si="38"/>
        <v/>
      </c>
      <c r="L211" s="26" t="str">
        <f t="shared" si="39"/>
        <v/>
      </c>
      <c r="M211" s="32"/>
      <c r="N211" s="190"/>
      <c r="O211" s="190"/>
      <c r="P211" s="190"/>
      <c r="Q211" s="190"/>
      <c r="R211" s="23"/>
    </row>
    <row r="212" spans="1:18">
      <c r="A212" s="27">
        <f t="shared" ca="1" si="40"/>
        <v>46044</v>
      </c>
      <c r="B212" s="20"/>
      <c r="C212" s="21"/>
      <c r="D212" s="20"/>
      <c r="E212" s="21"/>
      <c r="F212" s="22"/>
      <c r="G212" s="22"/>
      <c r="H212" s="34" t="str">
        <f t="shared" si="35"/>
        <v/>
      </c>
      <c r="I212" s="34" t="str">
        <f t="shared" si="36"/>
        <v/>
      </c>
      <c r="J212" s="34" t="str">
        <f t="shared" si="37"/>
        <v/>
      </c>
      <c r="K212" s="34" t="str">
        <f t="shared" si="38"/>
        <v/>
      </c>
      <c r="L212" s="26" t="str">
        <f t="shared" si="39"/>
        <v/>
      </c>
      <c r="M212" s="32"/>
      <c r="N212" s="190"/>
      <c r="O212" s="190"/>
      <c r="P212" s="190"/>
      <c r="Q212" s="190"/>
      <c r="R212" s="23"/>
    </row>
    <row r="213" spans="1:18">
      <c r="A213" s="27">
        <f t="shared" ca="1" si="40"/>
        <v>46045</v>
      </c>
      <c r="B213" s="20"/>
      <c r="C213" s="21"/>
      <c r="D213" s="20"/>
      <c r="E213" s="21"/>
      <c r="F213" s="22"/>
      <c r="G213" s="22"/>
      <c r="H213" s="34" t="str">
        <f t="shared" si="35"/>
        <v/>
      </c>
      <c r="I213" s="34" t="str">
        <f t="shared" si="36"/>
        <v/>
      </c>
      <c r="J213" s="34" t="str">
        <f t="shared" si="37"/>
        <v/>
      </c>
      <c r="K213" s="34" t="str">
        <f t="shared" si="38"/>
        <v/>
      </c>
      <c r="L213" s="26" t="str">
        <f t="shared" si="39"/>
        <v/>
      </c>
      <c r="M213" s="32"/>
      <c r="N213" s="190"/>
      <c r="O213" s="190"/>
      <c r="P213" s="190"/>
      <c r="Q213" s="190"/>
      <c r="R213" s="23"/>
    </row>
    <row r="214" spans="1:18">
      <c r="A214" s="27">
        <f t="shared" ca="1" si="40"/>
        <v>46046</v>
      </c>
      <c r="B214" s="20"/>
      <c r="C214" s="21"/>
      <c r="D214" s="20"/>
      <c r="E214" s="21"/>
      <c r="F214" s="22"/>
      <c r="G214" s="22"/>
      <c r="H214" s="34" t="str">
        <f t="shared" si="35"/>
        <v/>
      </c>
      <c r="I214" s="34" t="str">
        <f t="shared" si="36"/>
        <v/>
      </c>
      <c r="J214" s="34" t="str">
        <f t="shared" si="37"/>
        <v/>
      </c>
      <c r="K214" s="34" t="str">
        <f t="shared" si="38"/>
        <v/>
      </c>
      <c r="L214" s="26" t="str">
        <f t="shared" si="39"/>
        <v/>
      </c>
      <c r="M214" s="32"/>
      <c r="N214" s="190"/>
      <c r="O214" s="190"/>
      <c r="P214" s="190"/>
      <c r="Q214" s="190"/>
      <c r="R214" s="23"/>
    </row>
    <row r="215" spans="1:18">
      <c r="A215" s="27">
        <f t="shared" ca="1" si="40"/>
        <v>46047</v>
      </c>
      <c r="B215" s="20"/>
      <c r="C215" s="21"/>
      <c r="D215" s="20"/>
      <c r="E215" s="21"/>
      <c r="F215" s="22"/>
      <c r="G215" s="22"/>
      <c r="H215" s="34" t="str">
        <f t="shared" si="35"/>
        <v/>
      </c>
      <c r="I215" s="34" t="str">
        <f t="shared" si="36"/>
        <v/>
      </c>
      <c r="J215" s="34" t="str">
        <f t="shared" si="37"/>
        <v/>
      </c>
      <c r="K215" s="34" t="str">
        <f t="shared" si="38"/>
        <v/>
      </c>
      <c r="L215" s="26" t="str">
        <f t="shared" si="39"/>
        <v/>
      </c>
      <c r="M215" s="32"/>
      <c r="N215" s="190"/>
      <c r="O215" s="190"/>
      <c r="P215" s="190"/>
      <c r="Q215" s="190"/>
      <c r="R215" s="23"/>
    </row>
    <row r="216" spans="1:18">
      <c r="A216" s="27">
        <f t="shared" ca="1" si="40"/>
        <v>46048</v>
      </c>
      <c r="B216" s="20"/>
      <c r="C216" s="21"/>
      <c r="D216" s="20"/>
      <c r="E216" s="21"/>
      <c r="F216" s="22"/>
      <c r="G216" s="22"/>
      <c r="H216" s="34" t="str">
        <f t="shared" si="35"/>
        <v/>
      </c>
      <c r="I216" s="34" t="str">
        <f t="shared" si="36"/>
        <v/>
      </c>
      <c r="J216" s="34" t="str">
        <f t="shared" si="37"/>
        <v/>
      </c>
      <c r="K216" s="34" t="str">
        <f t="shared" si="38"/>
        <v/>
      </c>
      <c r="L216" s="26" t="str">
        <f t="shared" si="39"/>
        <v/>
      </c>
      <c r="M216" s="32"/>
      <c r="N216" s="190"/>
      <c r="O216" s="190"/>
      <c r="P216" s="190"/>
      <c r="Q216" s="190"/>
      <c r="R216" s="23"/>
    </row>
    <row r="217" spans="1:18">
      <c r="A217" s="27">
        <f t="shared" ca="1" si="40"/>
        <v>46049</v>
      </c>
      <c r="B217" s="20"/>
      <c r="C217" s="21"/>
      <c r="D217" s="20"/>
      <c r="E217" s="21"/>
      <c r="F217" s="22"/>
      <c r="G217" s="22"/>
      <c r="H217" s="34" t="str">
        <f t="shared" si="35"/>
        <v/>
      </c>
      <c r="I217" s="34" t="str">
        <f t="shared" si="36"/>
        <v/>
      </c>
      <c r="J217" s="34" t="str">
        <f t="shared" si="37"/>
        <v/>
      </c>
      <c r="K217" s="34" t="str">
        <f t="shared" si="38"/>
        <v/>
      </c>
      <c r="L217" s="26" t="str">
        <f t="shared" si="39"/>
        <v/>
      </c>
      <c r="M217" s="32"/>
      <c r="N217" s="190"/>
      <c r="O217" s="190"/>
      <c r="P217" s="190"/>
      <c r="Q217" s="190"/>
      <c r="R217" s="23"/>
    </row>
    <row r="218" spans="1:18">
      <c r="A218" s="27">
        <f t="shared" ca="1" si="40"/>
        <v>46050</v>
      </c>
      <c r="B218" s="20"/>
      <c r="C218" s="21"/>
      <c r="D218" s="20"/>
      <c r="E218" s="21"/>
      <c r="F218" s="22"/>
      <c r="G218" s="22"/>
      <c r="H218" s="34" t="str">
        <f t="shared" si="35"/>
        <v/>
      </c>
      <c r="I218" s="34" t="str">
        <f t="shared" si="36"/>
        <v/>
      </c>
      <c r="J218" s="34" t="str">
        <f t="shared" si="37"/>
        <v/>
      </c>
      <c r="K218" s="34" t="str">
        <f t="shared" si="38"/>
        <v/>
      </c>
      <c r="L218" s="26" t="str">
        <f t="shared" si="39"/>
        <v/>
      </c>
      <c r="M218" s="32"/>
      <c r="N218" s="190"/>
      <c r="O218" s="190"/>
      <c r="P218" s="190"/>
      <c r="Q218" s="190"/>
      <c r="R218" s="23"/>
    </row>
    <row r="219" spans="1:18">
      <c r="A219" s="27">
        <f t="shared" ca="1" si="40"/>
        <v>46051</v>
      </c>
      <c r="B219" s="20"/>
      <c r="C219" s="21"/>
      <c r="D219" s="20"/>
      <c r="E219" s="21"/>
      <c r="F219" s="22"/>
      <c r="G219" s="22"/>
      <c r="H219" s="34" t="str">
        <f t="shared" si="35"/>
        <v/>
      </c>
      <c r="I219" s="34" t="str">
        <f t="shared" si="36"/>
        <v/>
      </c>
      <c r="J219" s="34" t="str">
        <f t="shared" si="37"/>
        <v/>
      </c>
      <c r="K219" s="34" t="str">
        <f t="shared" si="38"/>
        <v/>
      </c>
      <c r="L219" s="26" t="str">
        <f t="shared" si="39"/>
        <v/>
      </c>
      <c r="M219" s="32"/>
      <c r="N219" s="190"/>
      <c r="O219" s="190"/>
      <c r="P219" s="190"/>
      <c r="Q219" s="190"/>
      <c r="R219" s="23"/>
    </row>
    <row r="220" spans="1:18">
      <c r="A220" s="27">
        <f t="shared" ca="1" si="40"/>
        <v>46052</v>
      </c>
      <c r="B220" s="20"/>
      <c r="C220" s="21"/>
      <c r="D220" s="20"/>
      <c r="E220" s="21"/>
      <c r="F220" s="22"/>
      <c r="G220" s="22"/>
      <c r="H220" s="34" t="str">
        <f t="shared" si="35"/>
        <v/>
      </c>
      <c r="I220" s="34" t="str">
        <f t="shared" si="36"/>
        <v/>
      </c>
      <c r="J220" s="34" t="str">
        <f t="shared" si="37"/>
        <v/>
      </c>
      <c r="K220" s="34" t="str">
        <f t="shared" si="38"/>
        <v/>
      </c>
      <c r="L220" s="26" t="str">
        <f t="shared" si="39"/>
        <v/>
      </c>
      <c r="M220" s="32"/>
      <c r="N220" s="190"/>
      <c r="O220" s="190"/>
      <c r="P220" s="190"/>
      <c r="Q220" s="190"/>
      <c r="R220" s="23"/>
    </row>
    <row r="221" spans="1:18">
      <c r="A221" s="27">
        <f t="shared" ca="1" si="40"/>
        <v>46053</v>
      </c>
      <c r="B221" s="20"/>
      <c r="C221" s="21"/>
      <c r="D221" s="20"/>
      <c r="E221" s="21"/>
      <c r="F221" s="22"/>
      <c r="G221" s="22"/>
      <c r="H221" s="34" t="str">
        <f t="shared" si="35"/>
        <v/>
      </c>
      <c r="I221" s="34" t="str">
        <f t="shared" si="36"/>
        <v/>
      </c>
      <c r="J221" s="34" t="str">
        <f t="shared" si="37"/>
        <v/>
      </c>
      <c r="K221" s="34" t="str">
        <f t="shared" si="38"/>
        <v/>
      </c>
      <c r="L221" s="26" t="str">
        <f t="shared" si="39"/>
        <v/>
      </c>
      <c r="M221" s="32"/>
      <c r="N221" s="190"/>
      <c r="O221" s="190"/>
      <c r="P221" s="190"/>
      <c r="Q221" s="190"/>
      <c r="R221" s="23"/>
    </row>
    <row r="222" spans="1:18">
      <c r="A222" s="5" t="s">
        <v>11</v>
      </c>
      <c r="B222" s="191"/>
      <c r="C222" s="192"/>
      <c r="D222" s="191"/>
      <c r="E222" s="192"/>
      <c r="F222" s="26" t="str">
        <f>IF(SUM($F191:$F221)=0,"",SUM($F191:$F221))</f>
        <v/>
      </c>
      <c r="G222" s="26" t="str">
        <f>IF(SUM($G191:$G221)=0,"",SUM($G191:$G221))</f>
        <v/>
      </c>
      <c r="H222" s="26" t="str">
        <f>IF(SUM(H191:H221)=0,"",SUM(H191:H221))</f>
        <v/>
      </c>
      <c r="I222" s="26" t="str">
        <f>IF(SUM(I191:I221)=0,"",SUM(I191:I221))</f>
        <v/>
      </c>
      <c r="J222" s="26" t="str">
        <f t="shared" ref="J222:K222" si="41">IF(SUM(J191:J221)=0,"",SUM(J191:J221))</f>
        <v/>
      </c>
      <c r="K222" s="26" t="str">
        <f t="shared" si="41"/>
        <v/>
      </c>
      <c r="L222" s="26" t="str">
        <f>IF(SUM($L191:$L221)=0,"",SUM($L191:$L221))</f>
        <v/>
      </c>
      <c r="M222" s="33"/>
      <c r="N222" s="193"/>
      <c r="O222" s="193"/>
      <c r="P222" s="193"/>
      <c r="Q222" s="193"/>
      <c r="R222" s="6"/>
    </row>
    <row r="224" spans="1:18" ht="27" customHeight="1">
      <c r="A224" s="194" t="s">
        <v>22</v>
      </c>
      <c r="B224" s="189" t="s">
        <v>103</v>
      </c>
      <c r="C224" s="189"/>
      <c r="D224" s="189"/>
      <c r="E224" s="189"/>
      <c r="F224" s="189" t="s">
        <v>23</v>
      </c>
      <c r="G224" s="189"/>
      <c r="H224" s="189" t="s">
        <v>88</v>
      </c>
      <c r="I224" s="189"/>
      <c r="J224" s="189"/>
      <c r="K224" s="189"/>
      <c r="L224" s="189" t="s">
        <v>87</v>
      </c>
      <c r="M224" s="195" t="s">
        <v>96</v>
      </c>
      <c r="N224" s="194" t="s">
        <v>25</v>
      </c>
      <c r="O224" s="194"/>
      <c r="P224" s="194"/>
      <c r="Q224" s="194"/>
      <c r="R224" s="189" t="s">
        <v>100</v>
      </c>
    </row>
    <row r="225" spans="1:22" ht="14.25" customHeight="1">
      <c r="A225" s="194"/>
      <c r="B225" s="189" t="s">
        <v>82</v>
      </c>
      <c r="C225" s="189"/>
      <c r="D225" s="189" t="s">
        <v>84</v>
      </c>
      <c r="E225" s="189"/>
      <c r="F225" s="189"/>
      <c r="G225" s="189"/>
      <c r="H225" s="189" t="s">
        <v>90</v>
      </c>
      <c r="I225" s="189"/>
      <c r="J225" s="189" t="s">
        <v>89</v>
      </c>
      <c r="K225" s="189"/>
      <c r="L225" s="189"/>
      <c r="M225" s="196"/>
      <c r="N225" s="194"/>
      <c r="O225" s="194"/>
      <c r="P225" s="194"/>
      <c r="Q225" s="194"/>
      <c r="R225" s="189"/>
    </row>
    <row r="226" spans="1:22">
      <c r="A226" s="194"/>
      <c r="B226" s="43" t="s">
        <v>26</v>
      </c>
      <c r="C226" s="43" t="s">
        <v>27</v>
      </c>
      <c r="D226" s="43" t="s">
        <v>26</v>
      </c>
      <c r="E226" s="43" t="s">
        <v>27</v>
      </c>
      <c r="F226" s="44" t="s">
        <v>85</v>
      </c>
      <c r="G226" s="44" t="s">
        <v>86</v>
      </c>
      <c r="H226" s="44" t="s">
        <v>81</v>
      </c>
      <c r="I226" s="44" t="s">
        <v>83</v>
      </c>
      <c r="J226" s="44" t="s">
        <v>81</v>
      </c>
      <c r="K226" s="44" t="s">
        <v>95</v>
      </c>
      <c r="L226" s="189"/>
      <c r="M226" s="197"/>
      <c r="N226" s="194"/>
      <c r="O226" s="194"/>
      <c r="P226" s="194"/>
      <c r="Q226" s="194"/>
      <c r="R226" s="194"/>
    </row>
    <row r="227" spans="1:22">
      <c r="A227" s="27" cm="1">
        <f t="array" aca="1" ref="A227" ca="1">DATE("2025","8"+6,IFERROR(INDIRECT(T1),"1"))</f>
        <v>46054</v>
      </c>
      <c r="B227" s="20"/>
      <c r="C227" s="21"/>
      <c r="D227" s="20"/>
      <c r="E227" s="21"/>
      <c r="F227" s="22"/>
      <c r="G227" s="22"/>
      <c r="H227" s="34" t="str">
        <f>IF(OR(B227="",LEFT(M227,1)="✓"),"",C227-B227-F227)</f>
        <v/>
      </c>
      <c r="I227" s="34" t="str">
        <f>IF(OR(D227="",LEFT(M227,1)="✓"),"",E227-D227-G227)</f>
        <v/>
      </c>
      <c r="J227" s="34" t="str">
        <f>IF(AND(B227&lt;&gt;"",M227="✓所定"),C227-B227-F227,"")</f>
        <v/>
      </c>
      <c r="K227" s="34" t="str">
        <f>IF(AND(B227&lt;&gt;"",M227="✓法定"),C227-B227-F227,"")</f>
        <v/>
      </c>
      <c r="L227" s="26" t="str">
        <f t="shared" ref="L227:L253" si="42">IF(AND($B227="",$D227=""),"",($C227-$B227-$F227)+($E227-$D227-$G227))</f>
        <v/>
      </c>
      <c r="M227" s="32"/>
      <c r="N227" s="190"/>
      <c r="O227" s="190"/>
      <c r="P227" s="190"/>
      <c r="Q227" s="190"/>
      <c r="R227" s="23"/>
      <c r="V227" s="1" t="s">
        <v>171</v>
      </c>
    </row>
    <row r="228" spans="1:22">
      <c r="A228" s="27">
        <f ca="1">A227+1</f>
        <v>46055</v>
      </c>
      <c r="B228" s="20"/>
      <c r="C228" s="21"/>
      <c r="D228" s="20"/>
      <c r="E228" s="21"/>
      <c r="F228" s="22"/>
      <c r="G228" s="22"/>
      <c r="H228" s="34" t="str">
        <f t="shared" ref="H228:H257" si="43">IF(OR(B228="",LEFT(M228,1)="✓"),"",C228-B228-F228)</f>
        <v/>
      </c>
      <c r="I228" s="34" t="str">
        <f t="shared" ref="I228:I257" si="44">IF(OR(D228="",LEFT(M228,1)="✓"),"",E228-D228-G228)</f>
        <v/>
      </c>
      <c r="J228" s="34" t="str">
        <f t="shared" ref="J228:J257" si="45">IF(AND(B228&lt;&gt;"",M228="✓所定"),C228-B228-F228,"")</f>
        <v/>
      </c>
      <c r="K228" s="34" t="str">
        <f t="shared" ref="K228:K257" si="46">IF(AND(B228&lt;&gt;"",M228="✓法定"),C228-B228-F228,"")</f>
        <v/>
      </c>
      <c r="L228" s="26" t="str">
        <f t="shared" si="42"/>
        <v/>
      </c>
      <c r="M228" s="32"/>
      <c r="N228" s="190"/>
      <c r="O228" s="190"/>
      <c r="P228" s="190"/>
      <c r="Q228" s="190"/>
      <c r="R228" s="23"/>
      <c r="V228" s="1" t="s">
        <v>172</v>
      </c>
    </row>
    <row r="229" spans="1:22">
      <c r="A229" s="27">
        <f t="shared" ref="A229:A257" ca="1" si="47">A228+1</f>
        <v>46056</v>
      </c>
      <c r="B229" s="20"/>
      <c r="C229" s="21"/>
      <c r="D229" s="20"/>
      <c r="E229" s="21"/>
      <c r="F229" s="22"/>
      <c r="G229" s="22"/>
      <c r="H229" s="34" t="str">
        <f t="shared" si="43"/>
        <v/>
      </c>
      <c r="I229" s="34" t="str">
        <f t="shared" si="44"/>
        <v/>
      </c>
      <c r="J229" s="34" t="str">
        <f t="shared" si="45"/>
        <v/>
      </c>
      <c r="K229" s="34" t="str">
        <f t="shared" si="46"/>
        <v/>
      </c>
      <c r="L229" s="26" t="str">
        <f t="shared" si="42"/>
        <v/>
      </c>
      <c r="M229" s="32"/>
      <c r="N229" s="190"/>
      <c r="O229" s="190"/>
      <c r="P229" s="190"/>
      <c r="Q229" s="190"/>
      <c r="R229" s="23"/>
    </row>
    <row r="230" spans="1:22">
      <c r="A230" s="27">
        <f t="shared" ca="1" si="47"/>
        <v>46057</v>
      </c>
      <c r="B230" s="20"/>
      <c r="C230" s="21"/>
      <c r="D230" s="20"/>
      <c r="E230" s="21"/>
      <c r="F230" s="22"/>
      <c r="G230" s="22"/>
      <c r="H230" s="34" t="str">
        <f t="shared" si="43"/>
        <v/>
      </c>
      <c r="I230" s="34" t="str">
        <f t="shared" si="44"/>
        <v/>
      </c>
      <c r="J230" s="34" t="str">
        <f t="shared" si="45"/>
        <v/>
      </c>
      <c r="K230" s="34" t="str">
        <f t="shared" si="46"/>
        <v/>
      </c>
      <c r="L230" s="26" t="str">
        <f t="shared" si="42"/>
        <v/>
      </c>
      <c r="M230" s="32"/>
      <c r="N230" s="190"/>
      <c r="O230" s="190"/>
      <c r="P230" s="190"/>
      <c r="Q230" s="190"/>
      <c r="R230" s="23"/>
    </row>
    <row r="231" spans="1:22">
      <c r="A231" s="27">
        <f t="shared" ca="1" si="47"/>
        <v>46058</v>
      </c>
      <c r="B231" s="20"/>
      <c r="C231" s="21"/>
      <c r="D231" s="20"/>
      <c r="E231" s="21"/>
      <c r="F231" s="22"/>
      <c r="G231" s="22"/>
      <c r="H231" s="34" t="str">
        <f t="shared" si="43"/>
        <v/>
      </c>
      <c r="I231" s="34" t="str">
        <f t="shared" si="44"/>
        <v/>
      </c>
      <c r="J231" s="34" t="str">
        <f t="shared" si="45"/>
        <v/>
      </c>
      <c r="K231" s="34" t="str">
        <f t="shared" si="46"/>
        <v/>
      </c>
      <c r="L231" s="26" t="str">
        <f t="shared" si="42"/>
        <v/>
      </c>
      <c r="M231" s="32"/>
      <c r="N231" s="190"/>
      <c r="O231" s="190"/>
      <c r="P231" s="190"/>
      <c r="Q231" s="190"/>
      <c r="R231" s="23"/>
    </row>
    <row r="232" spans="1:22">
      <c r="A232" s="27">
        <f t="shared" ca="1" si="47"/>
        <v>46059</v>
      </c>
      <c r="B232" s="20"/>
      <c r="C232" s="21"/>
      <c r="D232" s="20"/>
      <c r="E232" s="21"/>
      <c r="F232" s="22"/>
      <c r="G232" s="22"/>
      <c r="H232" s="34" t="str">
        <f t="shared" si="43"/>
        <v/>
      </c>
      <c r="I232" s="34" t="str">
        <f t="shared" si="44"/>
        <v/>
      </c>
      <c r="J232" s="34" t="str">
        <f t="shared" si="45"/>
        <v/>
      </c>
      <c r="K232" s="34" t="str">
        <f t="shared" si="46"/>
        <v/>
      </c>
      <c r="L232" s="26" t="str">
        <f t="shared" si="42"/>
        <v/>
      </c>
      <c r="M232" s="32"/>
      <c r="N232" s="190"/>
      <c r="O232" s="190"/>
      <c r="P232" s="190"/>
      <c r="Q232" s="190"/>
      <c r="R232" s="23"/>
    </row>
    <row r="233" spans="1:22">
      <c r="A233" s="27">
        <f t="shared" ca="1" si="47"/>
        <v>46060</v>
      </c>
      <c r="B233" s="20"/>
      <c r="C233" s="21"/>
      <c r="D233" s="20"/>
      <c r="E233" s="21"/>
      <c r="F233" s="22"/>
      <c r="G233" s="22"/>
      <c r="H233" s="34" t="str">
        <f t="shared" si="43"/>
        <v/>
      </c>
      <c r="I233" s="34" t="str">
        <f t="shared" si="44"/>
        <v/>
      </c>
      <c r="J233" s="34" t="str">
        <f t="shared" si="45"/>
        <v/>
      </c>
      <c r="K233" s="34" t="str">
        <f t="shared" si="46"/>
        <v/>
      </c>
      <c r="L233" s="26" t="str">
        <f t="shared" si="42"/>
        <v/>
      </c>
      <c r="M233" s="32"/>
      <c r="N233" s="190"/>
      <c r="O233" s="190"/>
      <c r="P233" s="190"/>
      <c r="Q233" s="190"/>
      <c r="R233" s="23"/>
    </row>
    <row r="234" spans="1:22">
      <c r="A234" s="27">
        <f t="shared" ca="1" si="47"/>
        <v>46061</v>
      </c>
      <c r="B234" s="20"/>
      <c r="C234" s="21"/>
      <c r="D234" s="20"/>
      <c r="E234" s="21"/>
      <c r="F234" s="22"/>
      <c r="G234" s="22"/>
      <c r="H234" s="34" t="str">
        <f t="shared" si="43"/>
        <v/>
      </c>
      <c r="I234" s="34" t="str">
        <f t="shared" si="44"/>
        <v/>
      </c>
      <c r="J234" s="34" t="str">
        <f t="shared" si="45"/>
        <v/>
      </c>
      <c r="K234" s="34" t="str">
        <f t="shared" si="46"/>
        <v/>
      </c>
      <c r="L234" s="26" t="str">
        <f t="shared" si="42"/>
        <v/>
      </c>
      <c r="M234" s="32"/>
      <c r="N234" s="190"/>
      <c r="O234" s="190"/>
      <c r="P234" s="190"/>
      <c r="Q234" s="190"/>
      <c r="R234" s="23"/>
    </row>
    <row r="235" spans="1:22">
      <c r="A235" s="27">
        <f t="shared" ca="1" si="47"/>
        <v>46062</v>
      </c>
      <c r="B235" s="20"/>
      <c r="C235" s="21"/>
      <c r="D235" s="20"/>
      <c r="E235" s="21"/>
      <c r="F235" s="22"/>
      <c r="G235" s="22"/>
      <c r="H235" s="34" t="str">
        <f t="shared" si="43"/>
        <v/>
      </c>
      <c r="I235" s="34" t="str">
        <f t="shared" si="44"/>
        <v/>
      </c>
      <c r="J235" s="34" t="str">
        <f t="shared" si="45"/>
        <v/>
      </c>
      <c r="K235" s="34" t="str">
        <f t="shared" si="46"/>
        <v/>
      </c>
      <c r="L235" s="26" t="str">
        <f t="shared" si="42"/>
        <v/>
      </c>
      <c r="M235" s="32"/>
      <c r="N235" s="190"/>
      <c r="O235" s="190"/>
      <c r="P235" s="190"/>
      <c r="Q235" s="190"/>
      <c r="R235" s="23"/>
    </row>
    <row r="236" spans="1:22">
      <c r="A236" s="27">
        <f t="shared" ca="1" si="47"/>
        <v>46063</v>
      </c>
      <c r="B236" s="20"/>
      <c r="C236" s="21"/>
      <c r="D236" s="20"/>
      <c r="E236" s="21"/>
      <c r="F236" s="22"/>
      <c r="G236" s="22"/>
      <c r="H236" s="34" t="str">
        <f t="shared" si="43"/>
        <v/>
      </c>
      <c r="I236" s="34" t="str">
        <f t="shared" si="44"/>
        <v/>
      </c>
      <c r="J236" s="34" t="str">
        <f t="shared" si="45"/>
        <v/>
      </c>
      <c r="K236" s="34" t="str">
        <f t="shared" si="46"/>
        <v/>
      </c>
      <c r="L236" s="26" t="str">
        <f t="shared" si="42"/>
        <v/>
      </c>
      <c r="M236" s="32"/>
      <c r="N236" s="190"/>
      <c r="O236" s="190"/>
      <c r="P236" s="190"/>
      <c r="Q236" s="190"/>
      <c r="R236" s="23"/>
    </row>
    <row r="237" spans="1:22">
      <c r="A237" s="27">
        <f t="shared" ca="1" si="47"/>
        <v>46064</v>
      </c>
      <c r="B237" s="20"/>
      <c r="C237" s="21"/>
      <c r="D237" s="20"/>
      <c r="E237" s="21"/>
      <c r="F237" s="22"/>
      <c r="G237" s="22"/>
      <c r="H237" s="34" t="str">
        <f t="shared" si="43"/>
        <v/>
      </c>
      <c r="I237" s="34" t="str">
        <f t="shared" si="44"/>
        <v/>
      </c>
      <c r="J237" s="34" t="str">
        <f t="shared" si="45"/>
        <v/>
      </c>
      <c r="K237" s="34" t="str">
        <f t="shared" si="46"/>
        <v/>
      </c>
      <c r="L237" s="26" t="str">
        <f t="shared" si="42"/>
        <v/>
      </c>
      <c r="M237" s="32"/>
      <c r="N237" s="190"/>
      <c r="O237" s="190"/>
      <c r="P237" s="190"/>
      <c r="Q237" s="190"/>
      <c r="R237" s="23"/>
    </row>
    <row r="238" spans="1:22">
      <c r="A238" s="27">
        <f t="shared" ca="1" si="47"/>
        <v>46065</v>
      </c>
      <c r="B238" s="20"/>
      <c r="C238" s="21"/>
      <c r="D238" s="20"/>
      <c r="E238" s="21"/>
      <c r="F238" s="22"/>
      <c r="G238" s="22"/>
      <c r="H238" s="34" t="str">
        <f t="shared" si="43"/>
        <v/>
      </c>
      <c r="I238" s="34" t="str">
        <f t="shared" si="44"/>
        <v/>
      </c>
      <c r="J238" s="34" t="str">
        <f t="shared" si="45"/>
        <v/>
      </c>
      <c r="K238" s="34" t="str">
        <f t="shared" si="46"/>
        <v/>
      </c>
      <c r="L238" s="26" t="str">
        <f t="shared" si="42"/>
        <v/>
      </c>
      <c r="M238" s="32"/>
      <c r="N238" s="190"/>
      <c r="O238" s="190"/>
      <c r="P238" s="190"/>
      <c r="Q238" s="190"/>
      <c r="R238" s="23"/>
    </row>
    <row r="239" spans="1:22">
      <c r="A239" s="27">
        <f t="shared" ca="1" si="47"/>
        <v>46066</v>
      </c>
      <c r="B239" s="20"/>
      <c r="C239" s="21"/>
      <c r="D239" s="20"/>
      <c r="E239" s="21"/>
      <c r="F239" s="22"/>
      <c r="G239" s="22"/>
      <c r="H239" s="34" t="str">
        <f t="shared" si="43"/>
        <v/>
      </c>
      <c r="I239" s="34" t="str">
        <f t="shared" si="44"/>
        <v/>
      </c>
      <c r="J239" s="34" t="str">
        <f t="shared" si="45"/>
        <v/>
      </c>
      <c r="K239" s="34" t="str">
        <f t="shared" si="46"/>
        <v/>
      </c>
      <c r="L239" s="26" t="str">
        <f t="shared" si="42"/>
        <v/>
      </c>
      <c r="M239" s="32"/>
      <c r="N239" s="190"/>
      <c r="O239" s="190"/>
      <c r="P239" s="190"/>
      <c r="Q239" s="190"/>
      <c r="R239" s="23"/>
    </row>
    <row r="240" spans="1:22">
      <c r="A240" s="27">
        <f t="shared" ca="1" si="47"/>
        <v>46067</v>
      </c>
      <c r="B240" s="20"/>
      <c r="C240" s="21"/>
      <c r="D240" s="20"/>
      <c r="E240" s="21"/>
      <c r="F240" s="22"/>
      <c r="G240" s="22"/>
      <c r="H240" s="34" t="str">
        <f t="shared" si="43"/>
        <v/>
      </c>
      <c r="I240" s="34" t="str">
        <f t="shared" si="44"/>
        <v/>
      </c>
      <c r="J240" s="34" t="str">
        <f t="shared" si="45"/>
        <v/>
      </c>
      <c r="K240" s="34" t="str">
        <f t="shared" si="46"/>
        <v/>
      </c>
      <c r="L240" s="26" t="str">
        <f t="shared" si="42"/>
        <v/>
      </c>
      <c r="M240" s="32"/>
      <c r="N240" s="190"/>
      <c r="O240" s="190"/>
      <c r="P240" s="190"/>
      <c r="Q240" s="190"/>
      <c r="R240" s="23"/>
    </row>
    <row r="241" spans="1:18">
      <c r="A241" s="27">
        <f t="shared" ca="1" si="47"/>
        <v>46068</v>
      </c>
      <c r="B241" s="20"/>
      <c r="C241" s="21"/>
      <c r="D241" s="20"/>
      <c r="E241" s="21"/>
      <c r="F241" s="22"/>
      <c r="G241" s="22"/>
      <c r="H241" s="34" t="str">
        <f t="shared" si="43"/>
        <v/>
      </c>
      <c r="I241" s="34" t="str">
        <f t="shared" si="44"/>
        <v/>
      </c>
      <c r="J241" s="34" t="str">
        <f t="shared" si="45"/>
        <v/>
      </c>
      <c r="K241" s="34" t="str">
        <f t="shared" si="46"/>
        <v/>
      </c>
      <c r="L241" s="26" t="str">
        <f t="shared" si="42"/>
        <v/>
      </c>
      <c r="M241" s="32"/>
      <c r="N241" s="190"/>
      <c r="O241" s="190"/>
      <c r="P241" s="190"/>
      <c r="Q241" s="190"/>
      <c r="R241" s="23"/>
    </row>
    <row r="242" spans="1:18">
      <c r="A242" s="27">
        <f t="shared" ca="1" si="47"/>
        <v>46069</v>
      </c>
      <c r="B242" s="20"/>
      <c r="C242" s="21"/>
      <c r="D242" s="20"/>
      <c r="E242" s="21"/>
      <c r="F242" s="22"/>
      <c r="G242" s="22"/>
      <c r="H242" s="34" t="str">
        <f t="shared" si="43"/>
        <v/>
      </c>
      <c r="I242" s="34" t="str">
        <f t="shared" si="44"/>
        <v/>
      </c>
      <c r="J242" s="34" t="str">
        <f t="shared" si="45"/>
        <v/>
      </c>
      <c r="K242" s="34" t="str">
        <f t="shared" si="46"/>
        <v/>
      </c>
      <c r="L242" s="26" t="str">
        <f t="shared" si="42"/>
        <v/>
      </c>
      <c r="M242" s="32"/>
      <c r="N242" s="190"/>
      <c r="O242" s="190"/>
      <c r="P242" s="190"/>
      <c r="Q242" s="190"/>
      <c r="R242" s="23"/>
    </row>
    <row r="243" spans="1:18">
      <c r="A243" s="27">
        <f t="shared" ca="1" si="47"/>
        <v>46070</v>
      </c>
      <c r="B243" s="20"/>
      <c r="C243" s="21"/>
      <c r="D243" s="20"/>
      <c r="E243" s="21"/>
      <c r="F243" s="22"/>
      <c r="G243" s="22"/>
      <c r="H243" s="34" t="str">
        <f t="shared" si="43"/>
        <v/>
      </c>
      <c r="I243" s="34" t="str">
        <f t="shared" si="44"/>
        <v/>
      </c>
      <c r="J243" s="34" t="str">
        <f t="shared" si="45"/>
        <v/>
      </c>
      <c r="K243" s="34" t="str">
        <f t="shared" si="46"/>
        <v/>
      </c>
      <c r="L243" s="26" t="str">
        <f t="shared" si="42"/>
        <v/>
      </c>
      <c r="M243" s="32"/>
      <c r="N243" s="190"/>
      <c r="O243" s="190"/>
      <c r="P243" s="190"/>
      <c r="Q243" s="190"/>
      <c r="R243" s="23"/>
    </row>
    <row r="244" spans="1:18">
      <c r="A244" s="27">
        <f t="shared" ca="1" si="47"/>
        <v>46071</v>
      </c>
      <c r="B244" s="20"/>
      <c r="C244" s="21"/>
      <c r="D244" s="20"/>
      <c r="E244" s="21"/>
      <c r="F244" s="22"/>
      <c r="G244" s="22"/>
      <c r="H244" s="34" t="str">
        <f t="shared" si="43"/>
        <v/>
      </c>
      <c r="I244" s="34" t="str">
        <f t="shared" si="44"/>
        <v/>
      </c>
      <c r="J244" s="34" t="str">
        <f t="shared" si="45"/>
        <v/>
      </c>
      <c r="K244" s="34" t="str">
        <f t="shared" si="46"/>
        <v/>
      </c>
      <c r="L244" s="26" t="str">
        <f t="shared" si="42"/>
        <v/>
      </c>
      <c r="M244" s="32"/>
      <c r="N244" s="190"/>
      <c r="O244" s="190"/>
      <c r="P244" s="190"/>
      <c r="Q244" s="190"/>
      <c r="R244" s="23"/>
    </row>
    <row r="245" spans="1:18">
      <c r="A245" s="27">
        <f t="shared" ca="1" si="47"/>
        <v>46072</v>
      </c>
      <c r="B245" s="20"/>
      <c r="C245" s="21"/>
      <c r="D245" s="20"/>
      <c r="E245" s="21"/>
      <c r="F245" s="22"/>
      <c r="G245" s="22"/>
      <c r="H245" s="34" t="str">
        <f t="shared" si="43"/>
        <v/>
      </c>
      <c r="I245" s="34" t="str">
        <f t="shared" si="44"/>
        <v/>
      </c>
      <c r="J245" s="34" t="str">
        <f t="shared" si="45"/>
        <v/>
      </c>
      <c r="K245" s="34" t="str">
        <f t="shared" si="46"/>
        <v/>
      </c>
      <c r="L245" s="26" t="str">
        <f t="shared" si="42"/>
        <v/>
      </c>
      <c r="M245" s="32"/>
      <c r="N245" s="190"/>
      <c r="O245" s="190"/>
      <c r="P245" s="190"/>
      <c r="Q245" s="190"/>
      <c r="R245" s="23"/>
    </row>
    <row r="246" spans="1:18">
      <c r="A246" s="27">
        <f t="shared" ca="1" si="47"/>
        <v>46073</v>
      </c>
      <c r="B246" s="20"/>
      <c r="C246" s="21"/>
      <c r="D246" s="20"/>
      <c r="E246" s="21"/>
      <c r="F246" s="22"/>
      <c r="G246" s="22"/>
      <c r="H246" s="34" t="str">
        <f t="shared" si="43"/>
        <v/>
      </c>
      <c r="I246" s="34" t="str">
        <f t="shared" si="44"/>
        <v/>
      </c>
      <c r="J246" s="34" t="str">
        <f t="shared" si="45"/>
        <v/>
      </c>
      <c r="K246" s="34" t="str">
        <f t="shared" si="46"/>
        <v/>
      </c>
      <c r="L246" s="26" t="str">
        <f t="shared" si="42"/>
        <v/>
      </c>
      <c r="M246" s="32"/>
      <c r="N246" s="190"/>
      <c r="O246" s="190"/>
      <c r="P246" s="190"/>
      <c r="Q246" s="190"/>
      <c r="R246" s="23"/>
    </row>
    <row r="247" spans="1:18">
      <c r="A247" s="27">
        <f t="shared" ca="1" si="47"/>
        <v>46074</v>
      </c>
      <c r="B247" s="20"/>
      <c r="C247" s="21"/>
      <c r="D247" s="20"/>
      <c r="E247" s="21"/>
      <c r="F247" s="22"/>
      <c r="G247" s="22"/>
      <c r="H247" s="34" t="str">
        <f t="shared" si="43"/>
        <v/>
      </c>
      <c r="I247" s="34" t="str">
        <f t="shared" si="44"/>
        <v/>
      </c>
      <c r="J247" s="34" t="str">
        <f t="shared" si="45"/>
        <v/>
      </c>
      <c r="K247" s="34" t="str">
        <f t="shared" si="46"/>
        <v/>
      </c>
      <c r="L247" s="26" t="str">
        <f t="shared" si="42"/>
        <v/>
      </c>
      <c r="M247" s="32"/>
      <c r="N247" s="190"/>
      <c r="O247" s="190"/>
      <c r="P247" s="190"/>
      <c r="Q247" s="190"/>
      <c r="R247" s="23"/>
    </row>
    <row r="248" spans="1:18">
      <c r="A248" s="27">
        <f t="shared" ca="1" si="47"/>
        <v>46075</v>
      </c>
      <c r="B248" s="20"/>
      <c r="C248" s="21"/>
      <c r="D248" s="20"/>
      <c r="E248" s="21"/>
      <c r="F248" s="22"/>
      <c r="G248" s="22"/>
      <c r="H248" s="34" t="str">
        <f t="shared" si="43"/>
        <v/>
      </c>
      <c r="I248" s="34" t="str">
        <f t="shared" si="44"/>
        <v/>
      </c>
      <c r="J248" s="34" t="str">
        <f t="shared" si="45"/>
        <v/>
      </c>
      <c r="K248" s="34" t="str">
        <f t="shared" si="46"/>
        <v/>
      </c>
      <c r="L248" s="26" t="str">
        <f t="shared" si="42"/>
        <v/>
      </c>
      <c r="M248" s="32"/>
      <c r="N248" s="190"/>
      <c r="O248" s="190"/>
      <c r="P248" s="190"/>
      <c r="Q248" s="190"/>
      <c r="R248" s="23"/>
    </row>
    <row r="249" spans="1:18">
      <c r="A249" s="27">
        <f t="shared" ca="1" si="47"/>
        <v>46076</v>
      </c>
      <c r="B249" s="20"/>
      <c r="C249" s="21"/>
      <c r="D249" s="20"/>
      <c r="E249" s="21"/>
      <c r="F249" s="22"/>
      <c r="G249" s="22"/>
      <c r="H249" s="34" t="str">
        <f t="shared" si="43"/>
        <v/>
      </c>
      <c r="I249" s="34" t="str">
        <f t="shared" si="44"/>
        <v/>
      </c>
      <c r="J249" s="34" t="str">
        <f t="shared" si="45"/>
        <v/>
      </c>
      <c r="K249" s="34" t="str">
        <f t="shared" si="46"/>
        <v/>
      </c>
      <c r="L249" s="26" t="str">
        <f t="shared" si="42"/>
        <v/>
      </c>
      <c r="M249" s="32"/>
      <c r="N249" s="190"/>
      <c r="O249" s="190"/>
      <c r="P249" s="190"/>
      <c r="Q249" s="190"/>
      <c r="R249" s="23"/>
    </row>
    <row r="250" spans="1:18">
      <c r="A250" s="27">
        <f t="shared" ca="1" si="47"/>
        <v>46077</v>
      </c>
      <c r="B250" s="20"/>
      <c r="C250" s="21"/>
      <c r="D250" s="20"/>
      <c r="E250" s="21"/>
      <c r="F250" s="22"/>
      <c r="G250" s="22"/>
      <c r="H250" s="34" t="str">
        <f t="shared" si="43"/>
        <v/>
      </c>
      <c r="I250" s="34" t="str">
        <f t="shared" si="44"/>
        <v/>
      </c>
      <c r="J250" s="34" t="str">
        <f t="shared" si="45"/>
        <v/>
      </c>
      <c r="K250" s="34" t="str">
        <f t="shared" si="46"/>
        <v/>
      </c>
      <c r="L250" s="26" t="str">
        <f t="shared" si="42"/>
        <v/>
      </c>
      <c r="M250" s="32"/>
      <c r="N250" s="190"/>
      <c r="O250" s="190"/>
      <c r="P250" s="190"/>
      <c r="Q250" s="190"/>
      <c r="R250" s="23"/>
    </row>
    <row r="251" spans="1:18">
      <c r="A251" s="27">
        <f t="shared" ca="1" si="47"/>
        <v>46078</v>
      </c>
      <c r="B251" s="20"/>
      <c r="C251" s="21"/>
      <c r="D251" s="20"/>
      <c r="E251" s="21"/>
      <c r="F251" s="22"/>
      <c r="G251" s="22"/>
      <c r="H251" s="34" t="str">
        <f t="shared" si="43"/>
        <v/>
      </c>
      <c r="I251" s="34" t="str">
        <f t="shared" si="44"/>
        <v/>
      </c>
      <c r="J251" s="34" t="str">
        <f t="shared" si="45"/>
        <v/>
      </c>
      <c r="K251" s="34" t="str">
        <f t="shared" si="46"/>
        <v/>
      </c>
      <c r="L251" s="26" t="str">
        <f t="shared" si="42"/>
        <v/>
      </c>
      <c r="M251" s="32"/>
      <c r="N251" s="190"/>
      <c r="O251" s="190"/>
      <c r="P251" s="190"/>
      <c r="Q251" s="190"/>
      <c r="R251" s="23"/>
    </row>
    <row r="252" spans="1:18">
      <c r="A252" s="27">
        <f t="shared" ca="1" si="47"/>
        <v>46079</v>
      </c>
      <c r="B252" s="20"/>
      <c r="C252" s="21"/>
      <c r="D252" s="20"/>
      <c r="E252" s="21"/>
      <c r="F252" s="22"/>
      <c r="G252" s="22"/>
      <c r="H252" s="34" t="str">
        <f t="shared" si="43"/>
        <v/>
      </c>
      <c r="I252" s="34" t="str">
        <f t="shared" si="44"/>
        <v/>
      </c>
      <c r="J252" s="34" t="str">
        <f t="shared" si="45"/>
        <v/>
      </c>
      <c r="K252" s="34" t="str">
        <f t="shared" si="46"/>
        <v/>
      </c>
      <c r="L252" s="26" t="str">
        <f t="shared" si="42"/>
        <v/>
      </c>
      <c r="M252" s="32"/>
      <c r="N252" s="190"/>
      <c r="O252" s="190"/>
      <c r="P252" s="190"/>
      <c r="Q252" s="190"/>
      <c r="R252" s="23"/>
    </row>
    <row r="253" spans="1:18">
      <c r="A253" s="27">
        <f t="shared" ca="1" si="47"/>
        <v>46080</v>
      </c>
      <c r="B253" s="20"/>
      <c r="C253" s="21"/>
      <c r="D253" s="20"/>
      <c r="E253" s="21"/>
      <c r="F253" s="22"/>
      <c r="G253" s="22"/>
      <c r="H253" s="34" t="str">
        <f t="shared" si="43"/>
        <v/>
      </c>
      <c r="I253" s="34" t="str">
        <f t="shared" si="44"/>
        <v/>
      </c>
      <c r="J253" s="34" t="str">
        <f t="shared" si="45"/>
        <v/>
      </c>
      <c r="K253" s="34" t="str">
        <f t="shared" si="46"/>
        <v/>
      </c>
      <c r="L253" s="26" t="str">
        <f t="shared" si="42"/>
        <v/>
      </c>
      <c r="M253" s="32"/>
      <c r="N253" s="190"/>
      <c r="O253" s="190"/>
      <c r="P253" s="190"/>
      <c r="Q253" s="190"/>
      <c r="R253" s="23"/>
    </row>
    <row r="254" spans="1:18">
      <c r="A254" s="27">
        <f t="shared" ca="1" si="47"/>
        <v>46081</v>
      </c>
      <c r="B254" s="20"/>
      <c r="C254" s="21"/>
      <c r="D254" s="20"/>
      <c r="E254" s="21"/>
      <c r="F254" s="22"/>
      <c r="G254" s="22"/>
      <c r="H254" s="34" t="str">
        <f t="shared" si="43"/>
        <v/>
      </c>
      <c r="I254" s="34" t="str">
        <f t="shared" si="44"/>
        <v/>
      </c>
      <c r="J254" s="34" t="str">
        <f t="shared" si="45"/>
        <v/>
      </c>
      <c r="K254" s="34" t="str">
        <f t="shared" si="46"/>
        <v/>
      </c>
      <c r="L254" s="26" t="str">
        <f>IF(AND($B254="",$D254=""),"",($C254-$B254-$F254)+($E254-$D254-$G254))</f>
        <v/>
      </c>
      <c r="M254" s="32"/>
      <c r="N254" s="190"/>
      <c r="O254" s="190"/>
      <c r="P254" s="190"/>
      <c r="Q254" s="190"/>
      <c r="R254" s="23"/>
    </row>
    <row r="255" spans="1:18">
      <c r="A255" s="27">
        <f t="shared" ca="1" si="47"/>
        <v>46082</v>
      </c>
      <c r="B255" s="20"/>
      <c r="C255" s="21"/>
      <c r="D255" s="20"/>
      <c r="E255" s="21"/>
      <c r="F255" s="22"/>
      <c r="G255" s="22"/>
      <c r="H255" s="34" t="str">
        <f t="shared" si="43"/>
        <v/>
      </c>
      <c r="I255" s="34" t="str">
        <f t="shared" si="44"/>
        <v/>
      </c>
      <c r="J255" s="34" t="str">
        <f t="shared" si="45"/>
        <v/>
      </c>
      <c r="K255" s="34" t="str">
        <f t="shared" si="46"/>
        <v/>
      </c>
      <c r="L255" s="26" t="str">
        <f>IF(AND($B255="",$D255=""),"",($C255-$B255-$F255)+($E255-$D255-$G255))</f>
        <v/>
      </c>
      <c r="M255" s="32"/>
      <c r="N255" s="190"/>
      <c r="O255" s="190"/>
      <c r="P255" s="190"/>
      <c r="Q255" s="190"/>
      <c r="R255" s="23"/>
    </row>
    <row r="256" spans="1:18">
      <c r="A256" s="27">
        <f t="shared" ca="1" si="47"/>
        <v>46083</v>
      </c>
      <c r="B256" s="20"/>
      <c r="C256" s="21"/>
      <c r="D256" s="20"/>
      <c r="E256" s="21"/>
      <c r="F256" s="22"/>
      <c r="G256" s="22"/>
      <c r="H256" s="34" t="str">
        <f t="shared" si="43"/>
        <v/>
      </c>
      <c r="I256" s="34" t="str">
        <f t="shared" si="44"/>
        <v/>
      </c>
      <c r="J256" s="34" t="str">
        <f t="shared" si="45"/>
        <v/>
      </c>
      <c r="K256" s="34" t="str">
        <f t="shared" si="46"/>
        <v/>
      </c>
      <c r="L256" s="26" t="str">
        <f>IF(AND($B256="",$D256=""),"",($C256-$B256-$F256)+($E256-$D256-$G256))</f>
        <v/>
      </c>
      <c r="M256" s="32"/>
      <c r="N256" s="190"/>
      <c r="O256" s="190"/>
      <c r="P256" s="190"/>
      <c r="Q256" s="190"/>
      <c r="R256" s="23"/>
    </row>
    <row r="257" spans="1:18">
      <c r="A257" s="27">
        <f t="shared" ca="1" si="47"/>
        <v>46084</v>
      </c>
      <c r="B257" s="20"/>
      <c r="C257" s="21"/>
      <c r="D257" s="20"/>
      <c r="E257" s="21"/>
      <c r="F257" s="22"/>
      <c r="G257" s="22"/>
      <c r="H257" s="34" t="str">
        <f t="shared" si="43"/>
        <v/>
      </c>
      <c r="I257" s="34" t="str">
        <f t="shared" si="44"/>
        <v/>
      </c>
      <c r="J257" s="34" t="str">
        <f t="shared" si="45"/>
        <v/>
      </c>
      <c r="K257" s="34" t="str">
        <f t="shared" si="46"/>
        <v/>
      </c>
      <c r="L257" s="26" t="str">
        <f>IF(AND($B257="",$D257=""),"",($C257-$B257-$F257)+($E257-$D257-$G257))</f>
        <v/>
      </c>
      <c r="M257" s="32"/>
      <c r="N257" s="190"/>
      <c r="O257" s="190"/>
      <c r="P257" s="190"/>
      <c r="Q257" s="190"/>
      <c r="R257" s="23"/>
    </row>
    <row r="258" spans="1:18">
      <c r="A258" s="5" t="s">
        <v>11</v>
      </c>
      <c r="B258" s="191"/>
      <c r="C258" s="192"/>
      <c r="D258" s="191"/>
      <c r="E258" s="192"/>
      <c r="F258" s="26" t="str">
        <f>IF(SUM($F227:$F257)=0,"",SUM($F227:$F257))</f>
        <v/>
      </c>
      <c r="G258" s="26" t="str">
        <f>IF(SUM($G227:$G257)=0,"",SUM($G227:$G257))</f>
        <v/>
      </c>
      <c r="H258" s="26" t="str">
        <f>IF(SUM(H227:H257)=0,"",SUM(H227:H257))</f>
        <v/>
      </c>
      <c r="I258" s="26" t="str">
        <f>IF(SUM(I227:I257)=0,"",SUM(I227:I257))</f>
        <v/>
      </c>
      <c r="J258" s="26" t="str">
        <f>IF(SUM(J227:J257)=0,"",SUM(J227:J257))</f>
        <v/>
      </c>
      <c r="K258" s="26" t="str">
        <f>IF(SUM(K227:K257)=0,"",SUM(K227:K257))</f>
        <v/>
      </c>
      <c r="L258" s="26" t="str">
        <f>IF(SUM($L227:$L257)=0,"",SUM($L227:$L257))</f>
        <v/>
      </c>
      <c r="M258" s="33"/>
      <c r="N258" s="193"/>
      <c r="O258" s="193"/>
      <c r="P258" s="193"/>
      <c r="Q258" s="193"/>
      <c r="R258" s="6"/>
    </row>
    <row r="260" spans="1:18" ht="27" customHeight="1">
      <c r="A260" s="194" t="s">
        <v>22</v>
      </c>
      <c r="B260" s="189" t="s">
        <v>103</v>
      </c>
      <c r="C260" s="189"/>
      <c r="D260" s="189"/>
      <c r="E260" s="189"/>
      <c r="F260" s="189" t="s">
        <v>23</v>
      </c>
      <c r="G260" s="189"/>
      <c r="H260" s="189" t="s">
        <v>88</v>
      </c>
      <c r="I260" s="189"/>
      <c r="J260" s="189"/>
      <c r="K260" s="189"/>
      <c r="L260" s="189" t="s">
        <v>87</v>
      </c>
      <c r="M260" s="195" t="s">
        <v>96</v>
      </c>
      <c r="N260" s="194" t="s">
        <v>25</v>
      </c>
      <c r="O260" s="194"/>
      <c r="P260" s="194"/>
      <c r="Q260" s="194"/>
      <c r="R260" s="189" t="s">
        <v>100</v>
      </c>
    </row>
    <row r="261" spans="1:18" ht="14.25" customHeight="1">
      <c r="A261" s="194"/>
      <c r="B261" s="189" t="s">
        <v>82</v>
      </c>
      <c r="C261" s="189"/>
      <c r="D261" s="189" t="s">
        <v>84</v>
      </c>
      <c r="E261" s="189"/>
      <c r="F261" s="189"/>
      <c r="G261" s="189"/>
      <c r="H261" s="189" t="s">
        <v>90</v>
      </c>
      <c r="I261" s="189"/>
      <c r="J261" s="189" t="s">
        <v>89</v>
      </c>
      <c r="K261" s="189"/>
      <c r="L261" s="189"/>
      <c r="M261" s="196"/>
      <c r="N261" s="194"/>
      <c r="O261" s="194"/>
      <c r="P261" s="194"/>
      <c r="Q261" s="194"/>
      <c r="R261" s="189"/>
    </row>
    <row r="262" spans="1:18">
      <c r="A262" s="194"/>
      <c r="B262" s="43" t="s">
        <v>26</v>
      </c>
      <c r="C262" s="43" t="s">
        <v>27</v>
      </c>
      <c r="D262" s="43" t="s">
        <v>26</v>
      </c>
      <c r="E262" s="43" t="s">
        <v>27</v>
      </c>
      <c r="F262" s="44" t="s">
        <v>85</v>
      </c>
      <c r="G262" s="44" t="s">
        <v>86</v>
      </c>
      <c r="H262" s="44" t="s">
        <v>81</v>
      </c>
      <c r="I262" s="44" t="s">
        <v>83</v>
      </c>
      <c r="J262" s="44" t="s">
        <v>81</v>
      </c>
      <c r="K262" s="44" t="s">
        <v>95</v>
      </c>
      <c r="L262" s="189"/>
      <c r="M262" s="197"/>
      <c r="N262" s="194"/>
      <c r="O262" s="194"/>
      <c r="P262" s="194"/>
      <c r="Q262" s="194"/>
      <c r="R262" s="194"/>
    </row>
    <row r="263" spans="1:18">
      <c r="A263" s="27" cm="1">
        <f t="array" aca="1" ref="A263" ca="1">DATE("2025","8"+7,IFERROR(INDIRECT(T1),"1"))</f>
        <v>46082</v>
      </c>
      <c r="B263" s="20"/>
      <c r="C263" s="21"/>
      <c r="D263" s="20"/>
      <c r="E263" s="21"/>
      <c r="F263" s="22"/>
      <c r="G263" s="22"/>
      <c r="H263" s="34" t="str">
        <f>IF(OR(B263="",LEFT(M263,1)="✓"),"",C263-B263-F263)</f>
        <v/>
      </c>
      <c r="I263" s="34" t="str">
        <f>IF(OR(D263="",LEFT(M263,1)="✓"),"",E263-D263-G263)</f>
        <v/>
      </c>
      <c r="J263" s="34" t="str">
        <f>IF(AND(B263&lt;&gt;"",M263="✓所定"),C263-B263-F263,"")</f>
        <v/>
      </c>
      <c r="K263" s="34" t="str">
        <f>IF(AND(B263&lt;&gt;"",M263="✓法定"),C263-B263-F263,"")</f>
        <v/>
      </c>
      <c r="L263" s="34" t="str">
        <f>IF(AND($B263="",$D263=""),"",($C263-$B263-$F263)+($E263-$D263-$G263))</f>
        <v/>
      </c>
      <c r="M263" s="32"/>
      <c r="N263" s="190"/>
      <c r="O263" s="190"/>
      <c r="P263" s="190"/>
      <c r="Q263" s="190"/>
      <c r="R263" s="23"/>
    </row>
    <row r="264" spans="1:18">
      <c r="A264" s="27">
        <f ca="1">A263+1</f>
        <v>46083</v>
      </c>
      <c r="B264" s="20"/>
      <c r="C264" s="21"/>
      <c r="D264" s="20"/>
      <c r="E264" s="21"/>
      <c r="F264" s="22"/>
      <c r="G264" s="22"/>
      <c r="H264" s="34" t="str">
        <f t="shared" ref="H264:H293" si="48">IF(OR(B264="",LEFT(M264,1)="✓"),"",C264-B264-F264)</f>
        <v/>
      </c>
      <c r="I264" s="34" t="str">
        <f t="shared" ref="I264:I293" si="49">IF(OR(D264="",LEFT(M264,1)="✓"),"",E264-D264-G264)</f>
        <v/>
      </c>
      <c r="J264" s="34" t="str">
        <f t="shared" ref="J264:J293" si="50">IF(AND(B264&lt;&gt;"",M264="✓所定"),C264-B264-F264,"")</f>
        <v/>
      </c>
      <c r="K264" s="34" t="str">
        <f t="shared" ref="K264:K293" si="51">IF(AND(B264&lt;&gt;"",M264="✓法定"),C264-B264-F264,"")</f>
        <v/>
      </c>
      <c r="L264" s="34" t="str">
        <f t="shared" ref="L264:L288" si="52">IF(AND($B264="",$D264=""),"",($C264-$B264-$F264)+($E264-$D264-$G264))</f>
        <v/>
      </c>
      <c r="M264" s="32"/>
      <c r="N264" s="190"/>
      <c r="O264" s="190"/>
      <c r="P264" s="190"/>
      <c r="Q264" s="190"/>
      <c r="R264" s="23"/>
    </row>
    <row r="265" spans="1:18">
      <c r="A265" s="27">
        <f t="shared" ref="A265:A293" ca="1" si="53">A264+1</f>
        <v>46084</v>
      </c>
      <c r="B265" s="20"/>
      <c r="C265" s="21"/>
      <c r="D265" s="20"/>
      <c r="E265" s="21"/>
      <c r="F265" s="22"/>
      <c r="G265" s="22"/>
      <c r="H265" s="34" t="str">
        <f t="shared" si="48"/>
        <v/>
      </c>
      <c r="I265" s="34" t="str">
        <f t="shared" si="49"/>
        <v/>
      </c>
      <c r="J265" s="34" t="str">
        <f t="shared" si="50"/>
        <v/>
      </c>
      <c r="K265" s="34" t="str">
        <f t="shared" si="51"/>
        <v/>
      </c>
      <c r="L265" s="34" t="str">
        <f t="shared" si="52"/>
        <v/>
      </c>
      <c r="M265" s="32"/>
      <c r="N265" s="190"/>
      <c r="O265" s="190"/>
      <c r="P265" s="190"/>
      <c r="Q265" s="190"/>
      <c r="R265" s="23"/>
    </row>
    <row r="266" spans="1:18">
      <c r="A266" s="27">
        <f t="shared" ca="1" si="53"/>
        <v>46085</v>
      </c>
      <c r="B266" s="20"/>
      <c r="C266" s="21"/>
      <c r="D266" s="20"/>
      <c r="E266" s="21"/>
      <c r="F266" s="22"/>
      <c r="G266" s="22"/>
      <c r="H266" s="34" t="str">
        <f t="shared" si="48"/>
        <v/>
      </c>
      <c r="I266" s="34" t="str">
        <f t="shared" si="49"/>
        <v/>
      </c>
      <c r="J266" s="34" t="str">
        <f t="shared" si="50"/>
        <v/>
      </c>
      <c r="K266" s="34" t="str">
        <f t="shared" si="51"/>
        <v/>
      </c>
      <c r="L266" s="34" t="str">
        <f t="shared" si="52"/>
        <v/>
      </c>
      <c r="M266" s="32"/>
      <c r="N266" s="190"/>
      <c r="O266" s="190"/>
      <c r="P266" s="190"/>
      <c r="Q266" s="190"/>
      <c r="R266" s="23"/>
    </row>
    <row r="267" spans="1:18">
      <c r="A267" s="27">
        <f t="shared" ca="1" si="53"/>
        <v>46086</v>
      </c>
      <c r="B267" s="20"/>
      <c r="C267" s="21"/>
      <c r="D267" s="20"/>
      <c r="E267" s="21"/>
      <c r="F267" s="22"/>
      <c r="G267" s="22"/>
      <c r="H267" s="34" t="str">
        <f t="shared" si="48"/>
        <v/>
      </c>
      <c r="I267" s="34" t="str">
        <f t="shared" si="49"/>
        <v/>
      </c>
      <c r="J267" s="34" t="str">
        <f t="shared" si="50"/>
        <v/>
      </c>
      <c r="K267" s="34" t="str">
        <f t="shared" si="51"/>
        <v/>
      </c>
      <c r="L267" s="34" t="str">
        <f t="shared" si="52"/>
        <v/>
      </c>
      <c r="M267" s="32"/>
      <c r="N267" s="190"/>
      <c r="O267" s="190"/>
      <c r="P267" s="190"/>
      <c r="Q267" s="190"/>
      <c r="R267" s="23"/>
    </row>
    <row r="268" spans="1:18">
      <c r="A268" s="27">
        <f t="shared" ca="1" si="53"/>
        <v>46087</v>
      </c>
      <c r="B268" s="20"/>
      <c r="C268" s="21"/>
      <c r="D268" s="20"/>
      <c r="E268" s="21"/>
      <c r="F268" s="22"/>
      <c r="G268" s="22"/>
      <c r="H268" s="34" t="str">
        <f t="shared" si="48"/>
        <v/>
      </c>
      <c r="I268" s="34" t="str">
        <f t="shared" si="49"/>
        <v/>
      </c>
      <c r="J268" s="34" t="str">
        <f t="shared" si="50"/>
        <v/>
      </c>
      <c r="K268" s="34" t="str">
        <f t="shared" si="51"/>
        <v/>
      </c>
      <c r="L268" s="34" t="str">
        <f t="shared" si="52"/>
        <v/>
      </c>
      <c r="M268" s="32"/>
      <c r="N268" s="190"/>
      <c r="O268" s="190"/>
      <c r="P268" s="190"/>
      <c r="Q268" s="190"/>
      <c r="R268" s="23"/>
    </row>
    <row r="269" spans="1:18">
      <c r="A269" s="27">
        <f t="shared" ca="1" si="53"/>
        <v>46088</v>
      </c>
      <c r="B269" s="20"/>
      <c r="C269" s="21"/>
      <c r="D269" s="20"/>
      <c r="E269" s="21"/>
      <c r="F269" s="22"/>
      <c r="G269" s="22"/>
      <c r="H269" s="34" t="str">
        <f t="shared" si="48"/>
        <v/>
      </c>
      <c r="I269" s="34" t="str">
        <f t="shared" si="49"/>
        <v/>
      </c>
      <c r="J269" s="34" t="str">
        <f t="shared" si="50"/>
        <v/>
      </c>
      <c r="K269" s="34" t="str">
        <f t="shared" si="51"/>
        <v/>
      </c>
      <c r="L269" s="34" t="str">
        <f t="shared" si="52"/>
        <v/>
      </c>
      <c r="M269" s="32"/>
      <c r="N269" s="190"/>
      <c r="O269" s="190"/>
      <c r="P269" s="190"/>
      <c r="Q269" s="190"/>
      <c r="R269" s="23"/>
    </row>
    <row r="270" spans="1:18">
      <c r="A270" s="27">
        <f t="shared" ca="1" si="53"/>
        <v>46089</v>
      </c>
      <c r="B270" s="20"/>
      <c r="C270" s="21"/>
      <c r="D270" s="20"/>
      <c r="E270" s="21"/>
      <c r="F270" s="22"/>
      <c r="G270" s="22"/>
      <c r="H270" s="34" t="str">
        <f t="shared" si="48"/>
        <v/>
      </c>
      <c r="I270" s="34" t="str">
        <f t="shared" si="49"/>
        <v/>
      </c>
      <c r="J270" s="34" t="str">
        <f t="shared" si="50"/>
        <v/>
      </c>
      <c r="K270" s="34" t="str">
        <f t="shared" si="51"/>
        <v/>
      </c>
      <c r="L270" s="34" t="str">
        <f t="shared" si="52"/>
        <v/>
      </c>
      <c r="M270" s="32"/>
      <c r="N270" s="190"/>
      <c r="O270" s="190"/>
      <c r="P270" s="190"/>
      <c r="Q270" s="190"/>
      <c r="R270" s="23"/>
    </row>
    <row r="271" spans="1:18">
      <c r="A271" s="27">
        <f t="shared" ca="1" si="53"/>
        <v>46090</v>
      </c>
      <c r="B271" s="20"/>
      <c r="C271" s="21"/>
      <c r="D271" s="20"/>
      <c r="E271" s="21"/>
      <c r="F271" s="22"/>
      <c r="G271" s="22"/>
      <c r="H271" s="34" t="str">
        <f t="shared" si="48"/>
        <v/>
      </c>
      <c r="I271" s="34" t="str">
        <f t="shared" si="49"/>
        <v/>
      </c>
      <c r="J271" s="34" t="str">
        <f t="shared" si="50"/>
        <v/>
      </c>
      <c r="K271" s="34" t="str">
        <f t="shared" si="51"/>
        <v/>
      </c>
      <c r="L271" s="34" t="str">
        <f t="shared" si="52"/>
        <v/>
      </c>
      <c r="M271" s="32"/>
      <c r="N271" s="190"/>
      <c r="O271" s="190"/>
      <c r="P271" s="190"/>
      <c r="Q271" s="190"/>
      <c r="R271" s="23"/>
    </row>
    <row r="272" spans="1:18">
      <c r="A272" s="27">
        <f t="shared" ca="1" si="53"/>
        <v>46091</v>
      </c>
      <c r="B272" s="20"/>
      <c r="C272" s="21"/>
      <c r="D272" s="20"/>
      <c r="E272" s="21"/>
      <c r="F272" s="22"/>
      <c r="G272" s="22"/>
      <c r="H272" s="34" t="str">
        <f t="shared" si="48"/>
        <v/>
      </c>
      <c r="I272" s="34" t="str">
        <f t="shared" si="49"/>
        <v/>
      </c>
      <c r="J272" s="34" t="str">
        <f t="shared" si="50"/>
        <v/>
      </c>
      <c r="K272" s="34" t="str">
        <f t="shared" si="51"/>
        <v/>
      </c>
      <c r="L272" s="34" t="str">
        <f t="shared" si="52"/>
        <v/>
      </c>
      <c r="M272" s="32"/>
      <c r="N272" s="190"/>
      <c r="O272" s="190"/>
      <c r="P272" s="190"/>
      <c r="Q272" s="190"/>
      <c r="R272" s="23"/>
    </row>
    <row r="273" spans="1:18">
      <c r="A273" s="27">
        <f t="shared" ca="1" si="53"/>
        <v>46092</v>
      </c>
      <c r="B273" s="20"/>
      <c r="C273" s="21"/>
      <c r="D273" s="20"/>
      <c r="E273" s="21"/>
      <c r="F273" s="22"/>
      <c r="G273" s="22"/>
      <c r="H273" s="34" t="str">
        <f t="shared" si="48"/>
        <v/>
      </c>
      <c r="I273" s="34" t="str">
        <f t="shared" si="49"/>
        <v/>
      </c>
      <c r="J273" s="34" t="str">
        <f t="shared" si="50"/>
        <v/>
      </c>
      <c r="K273" s="34" t="str">
        <f t="shared" si="51"/>
        <v/>
      </c>
      <c r="L273" s="34" t="str">
        <f t="shared" si="52"/>
        <v/>
      </c>
      <c r="M273" s="32"/>
      <c r="N273" s="190"/>
      <c r="O273" s="190"/>
      <c r="P273" s="190"/>
      <c r="Q273" s="190"/>
      <c r="R273" s="23"/>
    </row>
    <row r="274" spans="1:18">
      <c r="A274" s="27">
        <f t="shared" ca="1" si="53"/>
        <v>46093</v>
      </c>
      <c r="B274" s="20"/>
      <c r="C274" s="21"/>
      <c r="D274" s="20"/>
      <c r="E274" s="21"/>
      <c r="F274" s="22"/>
      <c r="G274" s="22"/>
      <c r="H274" s="34" t="str">
        <f t="shared" si="48"/>
        <v/>
      </c>
      <c r="I274" s="34" t="str">
        <f t="shared" si="49"/>
        <v/>
      </c>
      <c r="J274" s="34" t="str">
        <f t="shared" si="50"/>
        <v/>
      </c>
      <c r="K274" s="34" t="str">
        <f t="shared" si="51"/>
        <v/>
      </c>
      <c r="L274" s="34" t="str">
        <f t="shared" si="52"/>
        <v/>
      </c>
      <c r="M274" s="32"/>
      <c r="N274" s="190"/>
      <c r="O274" s="190"/>
      <c r="P274" s="190"/>
      <c r="Q274" s="190"/>
      <c r="R274" s="23"/>
    </row>
    <row r="275" spans="1:18">
      <c r="A275" s="27">
        <f t="shared" ca="1" si="53"/>
        <v>46094</v>
      </c>
      <c r="B275" s="20"/>
      <c r="C275" s="21"/>
      <c r="D275" s="20"/>
      <c r="E275" s="21"/>
      <c r="F275" s="22"/>
      <c r="G275" s="22"/>
      <c r="H275" s="34" t="str">
        <f t="shared" si="48"/>
        <v/>
      </c>
      <c r="I275" s="34" t="str">
        <f t="shared" si="49"/>
        <v/>
      </c>
      <c r="J275" s="34" t="str">
        <f t="shared" si="50"/>
        <v/>
      </c>
      <c r="K275" s="34" t="str">
        <f t="shared" si="51"/>
        <v/>
      </c>
      <c r="L275" s="34" t="str">
        <f t="shared" si="52"/>
        <v/>
      </c>
      <c r="M275" s="32"/>
      <c r="N275" s="190"/>
      <c r="O275" s="190"/>
      <c r="P275" s="190"/>
      <c r="Q275" s="190"/>
      <c r="R275" s="23"/>
    </row>
    <row r="276" spans="1:18">
      <c r="A276" s="27">
        <f t="shared" ca="1" si="53"/>
        <v>46095</v>
      </c>
      <c r="B276" s="20"/>
      <c r="C276" s="21"/>
      <c r="D276" s="20"/>
      <c r="E276" s="21"/>
      <c r="F276" s="22"/>
      <c r="G276" s="22"/>
      <c r="H276" s="34" t="str">
        <f t="shared" si="48"/>
        <v/>
      </c>
      <c r="I276" s="34" t="str">
        <f t="shared" si="49"/>
        <v/>
      </c>
      <c r="J276" s="34" t="str">
        <f t="shared" si="50"/>
        <v/>
      </c>
      <c r="K276" s="34" t="str">
        <f t="shared" si="51"/>
        <v/>
      </c>
      <c r="L276" s="34" t="str">
        <f t="shared" si="52"/>
        <v/>
      </c>
      <c r="M276" s="32"/>
      <c r="N276" s="190"/>
      <c r="O276" s="190"/>
      <c r="P276" s="190"/>
      <c r="Q276" s="190"/>
      <c r="R276" s="23"/>
    </row>
    <row r="277" spans="1:18">
      <c r="A277" s="27">
        <f t="shared" ca="1" si="53"/>
        <v>46096</v>
      </c>
      <c r="B277" s="20"/>
      <c r="C277" s="21"/>
      <c r="D277" s="20"/>
      <c r="E277" s="21"/>
      <c r="F277" s="22"/>
      <c r="G277" s="22"/>
      <c r="H277" s="34" t="str">
        <f t="shared" si="48"/>
        <v/>
      </c>
      <c r="I277" s="34" t="str">
        <f t="shared" si="49"/>
        <v/>
      </c>
      <c r="J277" s="34" t="str">
        <f t="shared" si="50"/>
        <v/>
      </c>
      <c r="K277" s="34" t="str">
        <f t="shared" si="51"/>
        <v/>
      </c>
      <c r="L277" s="34" t="str">
        <f t="shared" si="52"/>
        <v/>
      </c>
      <c r="M277" s="32"/>
      <c r="N277" s="190"/>
      <c r="O277" s="190"/>
      <c r="P277" s="190"/>
      <c r="Q277" s="190"/>
      <c r="R277" s="23"/>
    </row>
    <row r="278" spans="1:18">
      <c r="A278" s="27">
        <f t="shared" ca="1" si="53"/>
        <v>46097</v>
      </c>
      <c r="B278" s="20"/>
      <c r="C278" s="21"/>
      <c r="D278" s="20"/>
      <c r="E278" s="21"/>
      <c r="F278" s="22"/>
      <c r="G278" s="22"/>
      <c r="H278" s="34" t="str">
        <f t="shared" si="48"/>
        <v/>
      </c>
      <c r="I278" s="34" t="str">
        <f t="shared" si="49"/>
        <v/>
      </c>
      <c r="J278" s="34" t="str">
        <f t="shared" si="50"/>
        <v/>
      </c>
      <c r="K278" s="34" t="str">
        <f t="shared" si="51"/>
        <v/>
      </c>
      <c r="L278" s="34" t="str">
        <f t="shared" si="52"/>
        <v/>
      </c>
      <c r="M278" s="32"/>
      <c r="N278" s="190"/>
      <c r="O278" s="190"/>
      <c r="P278" s="190"/>
      <c r="Q278" s="190"/>
      <c r="R278" s="23"/>
    </row>
    <row r="279" spans="1:18">
      <c r="A279" s="27">
        <f t="shared" ca="1" si="53"/>
        <v>46098</v>
      </c>
      <c r="B279" s="20"/>
      <c r="C279" s="21"/>
      <c r="D279" s="20"/>
      <c r="E279" s="21"/>
      <c r="F279" s="22"/>
      <c r="G279" s="22"/>
      <c r="H279" s="34" t="str">
        <f t="shared" si="48"/>
        <v/>
      </c>
      <c r="I279" s="34" t="str">
        <f t="shared" si="49"/>
        <v/>
      </c>
      <c r="J279" s="34" t="str">
        <f t="shared" si="50"/>
        <v/>
      </c>
      <c r="K279" s="34" t="str">
        <f t="shared" si="51"/>
        <v/>
      </c>
      <c r="L279" s="34" t="str">
        <f t="shared" si="52"/>
        <v/>
      </c>
      <c r="M279" s="32"/>
      <c r="N279" s="190"/>
      <c r="O279" s="190"/>
      <c r="P279" s="190"/>
      <c r="Q279" s="190"/>
      <c r="R279" s="23"/>
    </row>
    <row r="280" spans="1:18">
      <c r="A280" s="27">
        <f t="shared" ca="1" si="53"/>
        <v>46099</v>
      </c>
      <c r="B280" s="20"/>
      <c r="C280" s="21"/>
      <c r="D280" s="20"/>
      <c r="E280" s="21"/>
      <c r="F280" s="22"/>
      <c r="G280" s="22"/>
      <c r="H280" s="34" t="str">
        <f t="shared" si="48"/>
        <v/>
      </c>
      <c r="I280" s="34" t="str">
        <f t="shared" si="49"/>
        <v/>
      </c>
      <c r="J280" s="34" t="str">
        <f t="shared" si="50"/>
        <v/>
      </c>
      <c r="K280" s="34" t="str">
        <f t="shared" si="51"/>
        <v/>
      </c>
      <c r="L280" s="34" t="str">
        <f t="shared" si="52"/>
        <v/>
      </c>
      <c r="M280" s="32"/>
      <c r="N280" s="190"/>
      <c r="O280" s="190"/>
      <c r="P280" s="190"/>
      <c r="Q280" s="190"/>
      <c r="R280" s="23"/>
    </row>
    <row r="281" spans="1:18">
      <c r="A281" s="27">
        <f t="shared" ca="1" si="53"/>
        <v>46100</v>
      </c>
      <c r="B281" s="20"/>
      <c r="C281" s="21"/>
      <c r="D281" s="20"/>
      <c r="E281" s="21"/>
      <c r="F281" s="22"/>
      <c r="G281" s="22"/>
      <c r="H281" s="34" t="str">
        <f t="shared" si="48"/>
        <v/>
      </c>
      <c r="I281" s="34" t="str">
        <f t="shared" si="49"/>
        <v/>
      </c>
      <c r="J281" s="34" t="str">
        <f t="shared" si="50"/>
        <v/>
      </c>
      <c r="K281" s="34" t="str">
        <f t="shared" si="51"/>
        <v/>
      </c>
      <c r="L281" s="34" t="str">
        <f t="shared" si="52"/>
        <v/>
      </c>
      <c r="M281" s="32"/>
      <c r="N281" s="190"/>
      <c r="O281" s="190"/>
      <c r="P281" s="190"/>
      <c r="Q281" s="190"/>
      <c r="R281" s="23"/>
    </row>
    <row r="282" spans="1:18">
      <c r="A282" s="27">
        <f t="shared" ca="1" si="53"/>
        <v>46101</v>
      </c>
      <c r="B282" s="20"/>
      <c r="C282" s="21"/>
      <c r="D282" s="20"/>
      <c r="E282" s="21"/>
      <c r="F282" s="22"/>
      <c r="G282" s="22"/>
      <c r="H282" s="34" t="str">
        <f t="shared" si="48"/>
        <v/>
      </c>
      <c r="I282" s="34" t="str">
        <f t="shared" si="49"/>
        <v/>
      </c>
      <c r="J282" s="34" t="str">
        <f t="shared" si="50"/>
        <v/>
      </c>
      <c r="K282" s="34" t="str">
        <f t="shared" si="51"/>
        <v/>
      </c>
      <c r="L282" s="34" t="str">
        <f t="shared" si="52"/>
        <v/>
      </c>
      <c r="M282" s="32"/>
      <c r="N282" s="190"/>
      <c r="O282" s="190"/>
      <c r="P282" s="190"/>
      <c r="Q282" s="190"/>
      <c r="R282" s="23"/>
    </row>
    <row r="283" spans="1:18">
      <c r="A283" s="27">
        <f t="shared" ca="1" si="53"/>
        <v>46102</v>
      </c>
      <c r="B283" s="20"/>
      <c r="C283" s="21"/>
      <c r="D283" s="20"/>
      <c r="E283" s="21"/>
      <c r="F283" s="22"/>
      <c r="G283" s="22"/>
      <c r="H283" s="34" t="str">
        <f t="shared" si="48"/>
        <v/>
      </c>
      <c r="I283" s="34" t="str">
        <f t="shared" si="49"/>
        <v/>
      </c>
      <c r="J283" s="34" t="str">
        <f t="shared" si="50"/>
        <v/>
      </c>
      <c r="K283" s="34" t="str">
        <f t="shared" si="51"/>
        <v/>
      </c>
      <c r="L283" s="34" t="str">
        <f t="shared" si="52"/>
        <v/>
      </c>
      <c r="M283" s="32"/>
      <c r="N283" s="190"/>
      <c r="O283" s="190"/>
      <c r="P283" s="190"/>
      <c r="Q283" s="190"/>
      <c r="R283" s="23"/>
    </row>
    <row r="284" spans="1:18">
      <c r="A284" s="27">
        <f t="shared" ca="1" si="53"/>
        <v>46103</v>
      </c>
      <c r="B284" s="20"/>
      <c r="C284" s="21"/>
      <c r="D284" s="20"/>
      <c r="E284" s="21"/>
      <c r="F284" s="22"/>
      <c r="G284" s="22"/>
      <c r="H284" s="34" t="str">
        <f t="shared" si="48"/>
        <v/>
      </c>
      <c r="I284" s="34" t="str">
        <f t="shared" si="49"/>
        <v/>
      </c>
      <c r="J284" s="34" t="str">
        <f t="shared" si="50"/>
        <v/>
      </c>
      <c r="K284" s="34" t="str">
        <f t="shared" si="51"/>
        <v/>
      </c>
      <c r="L284" s="34" t="str">
        <f t="shared" si="52"/>
        <v/>
      </c>
      <c r="M284" s="32"/>
      <c r="N284" s="190"/>
      <c r="O284" s="190"/>
      <c r="P284" s="190"/>
      <c r="Q284" s="190"/>
      <c r="R284" s="23"/>
    </row>
    <row r="285" spans="1:18">
      <c r="A285" s="27">
        <f t="shared" ca="1" si="53"/>
        <v>46104</v>
      </c>
      <c r="B285" s="20"/>
      <c r="C285" s="21"/>
      <c r="D285" s="20"/>
      <c r="E285" s="21"/>
      <c r="F285" s="22"/>
      <c r="G285" s="22"/>
      <c r="H285" s="34" t="str">
        <f t="shared" si="48"/>
        <v/>
      </c>
      <c r="I285" s="34" t="str">
        <f t="shared" si="49"/>
        <v/>
      </c>
      <c r="J285" s="34" t="str">
        <f t="shared" si="50"/>
        <v/>
      </c>
      <c r="K285" s="34" t="str">
        <f t="shared" si="51"/>
        <v/>
      </c>
      <c r="L285" s="34" t="str">
        <f t="shared" si="52"/>
        <v/>
      </c>
      <c r="M285" s="32"/>
      <c r="N285" s="190"/>
      <c r="O285" s="190"/>
      <c r="P285" s="190"/>
      <c r="Q285" s="190"/>
      <c r="R285" s="23"/>
    </row>
    <row r="286" spans="1:18">
      <c r="A286" s="27">
        <f t="shared" ca="1" si="53"/>
        <v>46105</v>
      </c>
      <c r="B286" s="20"/>
      <c r="C286" s="21"/>
      <c r="D286" s="20"/>
      <c r="E286" s="21"/>
      <c r="F286" s="22"/>
      <c r="G286" s="22"/>
      <c r="H286" s="34" t="str">
        <f t="shared" si="48"/>
        <v/>
      </c>
      <c r="I286" s="34" t="str">
        <f t="shared" si="49"/>
        <v/>
      </c>
      <c r="J286" s="34" t="str">
        <f t="shared" si="50"/>
        <v/>
      </c>
      <c r="K286" s="34" t="str">
        <f t="shared" si="51"/>
        <v/>
      </c>
      <c r="L286" s="34" t="str">
        <f t="shared" si="52"/>
        <v/>
      </c>
      <c r="M286" s="32"/>
      <c r="N286" s="190"/>
      <c r="O286" s="190"/>
      <c r="P286" s="190"/>
      <c r="Q286" s="190"/>
      <c r="R286" s="23"/>
    </row>
    <row r="287" spans="1:18">
      <c r="A287" s="27">
        <f t="shared" ca="1" si="53"/>
        <v>46106</v>
      </c>
      <c r="B287" s="20"/>
      <c r="C287" s="21"/>
      <c r="D287" s="20"/>
      <c r="E287" s="21"/>
      <c r="F287" s="22"/>
      <c r="G287" s="22"/>
      <c r="H287" s="34" t="str">
        <f t="shared" si="48"/>
        <v/>
      </c>
      <c r="I287" s="34" t="str">
        <f t="shared" si="49"/>
        <v/>
      </c>
      <c r="J287" s="34" t="str">
        <f t="shared" si="50"/>
        <v/>
      </c>
      <c r="K287" s="34" t="str">
        <f t="shared" si="51"/>
        <v/>
      </c>
      <c r="L287" s="34" t="str">
        <f t="shared" si="52"/>
        <v/>
      </c>
      <c r="M287" s="32"/>
      <c r="N287" s="190"/>
      <c r="O287" s="190"/>
      <c r="P287" s="190"/>
      <c r="Q287" s="190"/>
      <c r="R287" s="23"/>
    </row>
    <row r="288" spans="1:18">
      <c r="A288" s="27">
        <f t="shared" ca="1" si="53"/>
        <v>46107</v>
      </c>
      <c r="B288" s="20"/>
      <c r="C288" s="21"/>
      <c r="D288" s="20"/>
      <c r="E288" s="21"/>
      <c r="F288" s="22"/>
      <c r="G288" s="22"/>
      <c r="H288" s="34" t="str">
        <f t="shared" si="48"/>
        <v/>
      </c>
      <c r="I288" s="34" t="str">
        <f t="shared" si="49"/>
        <v/>
      </c>
      <c r="J288" s="34" t="str">
        <f t="shared" si="50"/>
        <v/>
      </c>
      <c r="K288" s="34" t="str">
        <f t="shared" si="51"/>
        <v/>
      </c>
      <c r="L288" s="34" t="str">
        <f t="shared" si="52"/>
        <v/>
      </c>
      <c r="M288" s="32"/>
      <c r="N288" s="190"/>
      <c r="O288" s="190"/>
      <c r="P288" s="190"/>
      <c r="Q288" s="190"/>
      <c r="R288" s="23"/>
    </row>
    <row r="289" spans="1:18">
      <c r="A289" s="27">
        <f t="shared" ca="1" si="53"/>
        <v>46108</v>
      </c>
      <c r="B289" s="20"/>
      <c r="C289" s="21"/>
      <c r="D289" s="20"/>
      <c r="E289" s="21"/>
      <c r="F289" s="22"/>
      <c r="G289" s="22"/>
      <c r="H289" s="34" t="str">
        <f t="shared" si="48"/>
        <v/>
      </c>
      <c r="I289" s="34" t="str">
        <f t="shared" si="49"/>
        <v/>
      </c>
      <c r="J289" s="34" t="str">
        <f t="shared" si="50"/>
        <v/>
      </c>
      <c r="K289" s="34" t="str">
        <f t="shared" si="51"/>
        <v/>
      </c>
      <c r="L289" s="34" t="str">
        <f>IF(AND($B289="",$D289=""),"",($C289-$B289-$F289)+($E289-$D289-$G289))</f>
        <v/>
      </c>
      <c r="M289" s="32"/>
      <c r="N289" s="190"/>
      <c r="O289" s="190"/>
      <c r="P289" s="190"/>
      <c r="Q289" s="190"/>
      <c r="R289" s="23"/>
    </row>
    <row r="290" spans="1:18">
      <c r="A290" s="27">
        <f t="shared" ca="1" si="53"/>
        <v>46109</v>
      </c>
      <c r="B290" s="20"/>
      <c r="C290" s="21"/>
      <c r="D290" s="20"/>
      <c r="E290" s="21"/>
      <c r="F290" s="22"/>
      <c r="G290" s="22"/>
      <c r="H290" s="34" t="str">
        <f t="shared" si="48"/>
        <v/>
      </c>
      <c r="I290" s="34" t="str">
        <f t="shared" si="49"/>
        <v/>
      </c>
      <c r="J290" s="34" t="str">
        <f t="shared" si="50"/>
        <v/>
      </c>
      <c r="K290" s="34" t="str">
        <f t="shared" si="51"/>
        <v/>
      </c>
      <c r="L290" s="34" t="str">
        <f>IF(AND($B290="",$D290=""),"",($C290-$B290-$F290)+($E290-$D290-$G290))</f>
        <v/>
      </c>
      <c r="M290" s="32"/>
      <c r="N290" s="190"/>
      <c r="O290" s="190"/>
      <c r="P290" s="190"/>
      <c r="Q290" s="190"/>
      <c r="R290" s="23"/>
    </row>
    <row r="291" spans="1:18">
      <c r="A291" s="27">
        <f t="shared" ca="1" si="53"/>
        <v>46110</v>
      </c>
      <c r="B291" s="20"/>
      <c r="C291" s="21"/>
      <c r="D291" s="20"/>
      <c r="E291" s="21"/>
      <c r="F291" s="22"/>
      <c r="G291" s="22"/>
      <c r="H291" s="34" t="str">
        <f t="shared" si="48"/>
        <v/>
      </c>
      <c r="I291" s="34" t="str">
        <f t="shared" si="49"/>
        <v/>
      </c>
      <c r="J291" s="34" t="str">
        <f t="shared" si="50"/>
        <v/>
      </c>
      <c r="K291" s="34" t="str">
        <f t="shared" si="51"/>
        <v/>
      </c>
      <c r="L291" s="34" t="str">
        <f>IF(AND($B291="",$D291=""),"",($C291-$B291-$F291)+($E291-$D291-$G291))</f>
        <v/>
      </c>
      <c r="M291" s="32"/>
      <c r="N291" s="190"/>
      <c r="O291" s="190"/>
      <c r="P291" s="190"/>
      <c r="Q291" s="190"/>
      <c r="R291" s="23"/>
    </row>
    <row r="292" spans="1:18">
      <c r="A292" s="27">
        <f t="shared" ca="1" si="53"/>
        <v>46111</v>
      </c>
      <c r="B292" s="20"/>
      <c r="C292" s="21"/>
      <c r="D292" s="20"/>
      <c r="E292" s="21"/>
      <c r="F292" s="22"/>
      <c r="G292" s="22"/>
      <c r="H292" s="34" t="str">
        <f t="shared" si="48"/>
        <v/>
      </c>
      <c r="I292" s="34" t="str">
        <f t="shared" si="49"/>
        <v/>
      </c>
      <c r="J292" s="34" t="str">
        <f t="shared" si="50"/>
        <v/>
      </c>
      <c r="K292" s="34" t="str">
        <f t="shared" si="51"/>
        <v/>
      </c>
      <c r="L292" s="34" t="str">
        <f>IF(AND($B292="",$D292=""),"",($C292-$B292-$F292)+($E292-$D292-$G292))</f>
        <v/>
      </c>
      <c r="M292" s="32"/>
      <c r="N292" s="190"/>
      <c r="O292" s="190"/>
      <c r="P292" s="190"/>
      <c r="Q292" s="190"/>
      <c r="R292" s="23"/>
    </row>
    <row r="293" spans="1:18">
      <c r="A293" s="27">
        <f t="shared" ca="1" si="53"/>
        <v>46112</v>
      </c>
      <c r="B293" s="20"/>
      <c r="C293" s="21"/>
      <c r="D293" s="20"/>
      <c r="E293" s="21"/>
      <c r="F293" s="22"/>
      <c r="G293" s="22"/>
      <c r="H293" s="34" t="str">
        <f t="shared" si="48"/>
        <v/>
      </c>
      <c r="I293" s="34" t="str">
        <f t="shared" si="49"/>
        <v/>
      </c>
      <c r="J293" s="34" t="str">
        <f t="shared" si="50"/>
        <v/>
      </c>
      <c r="K293" s="34" t="str">
        <f t="shared" si="51"/>
        <v/>
      </c>
      <c r="L293" s="34" t="str">
        <f>IF(AND($B293="",$D293=""),"",($C293-$B293-$F293)+($E293-$D293-$G293))</f>
        <v/>
      </c>
      <c r="M293" s="32"/>
      <c r="N293" s="190"/>
      <c r="O293" s="190"/>
      <c r="P293" s="190"/>
      <c r="Q293" s="190"/>
      <c r="R293" s="23"/>
    </row>
    <row r="294" spans="1:18">
      <c r="A294" s="5" t="s">
        <v>11</v>
      </c>
      <c r="B294" s="191"/>
      <c r="C294" s="192"/>
      <c r="D294" s="191"/>
      <c r="E294" s="192"/>
      <c r="F294" s="26" t="str">
        <f>IF(SUM($F263:$F293)=0,"",SUM($F263:$F293))</f>
        <v/>
      </c>
      <c r="G294" s="26" t="str">
        <f>IF(SUM($G263:$G293)=0,"",SUM($G263:$G293))</f>
        <v/>
      </c>
      <c r="H294" s="26" t="str">
        <f>IF(SUM(H263:H293)=0,"",SUM(H263:H293))</f>
        <v/>
      </c>
      <c r="I294" s="26" t="str">
        <f>IF(SUM(I263:I293)=0,"",SUM(I263:I293))</f>
        <v/>
      </c>
      <c r="J294" s="26" t="str">
        <f t="shared" ref="J294:K294" si="54">IF(SUM(J263:J293)=0,"",SUM(J263:J293))</f>
        <v/>
      </c>
      <c r="K294" s="26" t="str">
        <f t="shared" si="54"/>
        <v/>
      </c>
      <c r="L294" s="26" t="str">
        <f>IF(SUM($L263:$L293)=0,"",SUM($L263:$L293))</f>
        <v/>
      </c>
      <c r="M294" s="33"/>
      <c r="N294" s="193"/>
      <c r="O294" s="193"/>
      <c r="P294" s="193"/>
      <c r="Q294" s="193"/>
      <c r="R294" s="6"/>
    </row>
  </sheetData>
  <sheetProtection algorithmName="SHA-512" hashValue="8RWs+XZSTdAmssqUB9esKJ8arMvDPQDN6f5gL/75BANgTYJa0OEuyvA+Lf4NqIiCAOXYQZRpS8B6CWzIRi1GNA==" saltValue="o45ScQ7hRafr+437WYcURA==" spinCount="100000" sheet="1" formatRows="0"/>
  <mergeCells count="371">
    <mergeCell ref="A8:A10"/>
    <mergeCell ref="B8:E8"/>
    <mergeCell ref="F8:G9"/>
    <mergeCell ref="H8:K8"/>
    <mergeCell ref="L8:L10"/>
    <mergeCell ref="M8:M10"/>
    <mergeCell ref="N8:Q10"/>
    <mergeCell ref="R8:R10"/>
    <mergeCell ref="B9:C9"/>
    <mergeCell ref="D9:E9"/>
    <mergeCell ref="H9:I9"/>
    <mergeCell ref="J9:K9"/>
    <mergeCell ref="N11:Q11"/>
    <mergeCell ref="B4:L4"/>
    <mergeCell ref="P4:R4"/>
    <mergeCell ref="B5:L5"/>
    <mergeCell ref="N18:Q18"/>
    <mergeCell ref="N19:Q19"/>
    <mergeCell ref="N20:Q20"/>
    <mergeCell ref="N21:Q21"/>
    <mergeCell ref="N22:Q22"/>
    <mergeCell ref="N23:Q23"/>
    <mergeCell ref="N12:Q12"/>
    <mergeCell ref="N13:Q13"/>
    <mergeCell ref="N14:Q14"/>
    <mergeCell ref="N15:Q15"/>
    <mergeCell ref="N16:Q16"/>
    <mergeCell ref="N17:Q17"/>
    <mergeCell ref="N30:Q30"/>
    <mergeCell ref="N31:Q31"/>
    <mergeCell ref="N32:Q32"/>
    <mergeCell ref="N33:Q33"/>
    <mergeCell ref="N34:Q34"/>
    <mergeCell ref="N35:Q35"/>
    <mergeCell ref="N24:Q24"/>
    <mergeCell ref="N25:Q25"/>
    <mergeCell ref="N26:Q26"/>
    <mergeCell ref="N27:Q27"/>
    <mergeCell ref="N28:Q28"/>
    <mergeCell ref="N29:Q29"/>
    <mergeCell ref="A44:A46"/>
    <mergeCell ref="B44:E44"/>
    <mergeCell ref="F44:G45"/>
    <mergeCell ref="H44:K44"/>
    <mergeCell ref="L44:L46"/>
    <mergeCell ref="M44:M46"/>
    <mergeCell ref="N44:Q46"/>
    <mergeCell ref="N36:Q36"/>
    <mergeCell ref="N37:Q37"/>
    <mergeCell ref="N38:Q38"/>
    <mergeCell ref="N39:Q39"/>
    <mergeCell ref="N40:Q40"/>
    <mergeCell ref="N41:Q41"/>
    <mergeCell ref="R44:R46"/>
    <mergeCell ref="B45:C45"/>
    <mergeCell ref="D45:E45"/>
    <mergeCell ref="H45:I45"/>
    <mergeCell ref="J45:K45"/>
    <mergeCell ref="N47:Q47"/>
    <mergeCell ref="B42:C42"/>
    <mergeCell ref="D42:E42"/>
    <mergeCell ref="N42:Q42"/>
    <mergeCell ref="N54:Q54"/>
    <mergeCell ref="N55:Q55"/>
    <mergeCell ref="N56:Q56"/>
    <mergeCell ref="N57:Q57"/>
    <mergeCell ref="N58:Q58"/>
    <mergeCell ref="N59:Q59"/>
    <mergeCell ref="N48:Q48"/>
    <mergeCell ref="N49:Q49"/>
    <mergeCell ref="N50:Q50"/>
    <mergeCell ref="N51:Q51"/>
    <mergeCell ref="N52:Q52"/>
    <mergeCell ref="N53:Q53"/>
    <mergeCell ref="N66:Q66"/>
    <mergeCell ref="N67:Q67"/>
    <mergeCell ref="N68:Q68"/>
    <mergeCell ref="N69:Q69"/>
    <mergeCell ref="N70:Q70"/>
    <mergeCell ref="N71:Q71"/>
    <mergeCell ref="N60:Q60"/>
    <mergeCell ref="N61:Q61"/>
    <mergeCell ref="N62:Q62"/>
    <mergeCell ref="N63:Q63"/>
    <mergeCell ref="N64:Q64"/>
    <mergeCell ref="N65:Q65"/>
    <mergeCell ref="A80:A82"/>
    <mergeCell ref="B80:E80"/>
    <mergeCell ref="F80:G81"/>
    <mergeCell ref="H80:K80"/>
    <mergeCell ref="L80:L82"/>
    <mergeCell ref="M80:M82"/>
    <mergeCell ref="N80:Q82"/>
    <mergeCell ref="N72:Q72"/>
    <mergeCell ref="N73:Q73"/>
    <mergeCell ref="N74:Q74"/>
    <mergeCell ref="N75:Q75"/>
    <mergeCell ref="N76:Q76"/>
    <mergeCell ref="N77:Q77"/>
    <mergeCell ref="R80:R82"/>
    <mergeCell ref="B81:C81"/>
    <mergeCell ref="D81:E81"/>
    <mergeCell ref="H81:I81"/>
    <mergeCell ref="J81:K81"/>
    <mergeCell ref="N83:Q83"/>
    <mergeCell ref="B78:C78"/>
    <mergeCell ref="D78:E78"/>
    <mergeCell ref="N78:Q78"/>
    <mergeCell ref="N90:Q90"/>
    <mergeCell ref="N91:Q91"/>
    <mergeCell ref="N92:Q92"/>
    <mergeCell ref="N93:Q93"/>
    <mergeCell ref="N94:Q94"/>
    <mergeCell ref="N95:Q95"/>
    <mergeCell ref="N84:Q84"/>
    <mergeCell ref="N85:Q85"/>
    <mergeCell ref="N86:Q86"/>
    <mergeCell ref="N87:Q87"/>
    <mergeCell ref="N88:Q88"/>
    <mergeCell ref="N89:Q89"/>
    <mergeCell ref="N102:Q102"/>
    <mergeCell ref="N103:Q103"/>
    <mergeCell ref="N104:Q104"/>
    <mergeCell ref="N105:Q105"/>
    <mergeCell ref="N106:Q106"/>
    <mergeCell ref="N107:Q107"/>
    <mergeCell ref="N96:Q96"/>
    <mergeCell ref="N97:Q97"/>
    <mergeCell ref="N98:Q98"/>
    <mergeCell ref="N99:Q99"/>
    <mergeCell ref="N100:Q100"/>
    <mergeCell ref="N101:Q101"/>
    <mergeCell ref="A116:A118"/>
    <mergeCell ref="B116:E116"/>
    <mergeCell ref="F116:G117"/>
    <mergeCell ref="H116:K116"/>
    <mergeCell ref="L116:L118"/>
    <mergeCell ref="M116:M118"/>
    <mergeCell ref="N116:Q118"/>
    <mergeCell ref="N108:Q108"/>
    <mergeCell ref="N109:Q109"/>
    <mergeCell ref="N110:Q110"/>
    <mergeCell ref="N111:Q111"/>
    <mergeCell ref="N112:Q112"/>
    <mergeCell ref="N113:Q113"/>
    <mergeCell ref="R116:R118"/>
    <mergeCell ref="B117:C117"/>
    <mergeCell ref="D117:E117"/>
    <mergeCell ref="H117:I117"/>
    <mergeCell ref="J117:K117"/>
    <mergeCell ref="N119:Q119"/>
    <mergeCell ref="B114:C114"/>
    <mergeCell ref="D114:E114"/>
    <mergeCell ref="N114:Q114"/>
    <mergeCell ref="N126:Q126"/>
    <mergeCell ref="N127:Q127"/>
    <mergeCell ref="N128:Q128"/>
    <mergeCell ref="N129:Q129"/>
    <mergeCell ref="N130:Q130"/>
    <mergeCell ref="N131:Q131"/>
    <mergeCell ref="N120:Q120"/>
    <mergeCell ref="N121:Q121"/>
    <mergeCell ref="N122:Q122"/>
    <mergeCell ref="N123:Q123"/>
    <mergeCell ref="N124:Q124"/>
    <mergeCell ref="N125:Q125"/>
    <mergeCell ref="N138:Q138"/>
    <mergeCell ref="N139:Q139"/>
    <mergeCell ref="N140:Q140"/>
    <mergeCell ref="N141:Q141"/>
    <mergeCell ref="N142:Q142"/>
    <mergeCell ref="N143:Q143"/>
    <mergeCell ref="N132:Q132"/>
    <mergeCell ref="N133:Q133"/>
    <mergeCell ref="N134:Q134"/>
    <mergeCell ref="N135:Q135"/>
    <mergeCell ref="N136:Q136"/>
    <mergeCell ref="N137:Q137"/>
    <mergeCell ref="A152:A154"/>
    <mergeCell ref="B152:E152"/>
    <mergeCell ref="F152:G153"/>
    <mergeCell ref="H152:K152"/>
    <mergeCell ref="L152:L154"/>
    <mergeCell ref="M152:M154"/>
    <mergeCell ref="N152:Q154"/>
    <mergeCell ref="N144:Q144"/>
    <mergeCell ref="N145:Q145"/>
    <mergeCell ref="N146:Q146"/>
    <mergeCell ref="N147:Q147"/>
    <mergeCell ref="N148:Q148"/>
    <mergeCell ref="N149:Q149"/>
    <mergeCell ref="R152:R154"/>
    <mergeCell ref="B153:C153"/>
    <mergeCell ref="D153:E153"/>
    <mergeCell ref="H153:I153"/>
    <mergeCell ref="J153:K153"/>
    <mergeCell ref="N155:Q155"/>
    <mergeCell ref="B150:C150"/>
    <mergeCell ref="D150:E150"/>
    <mergeCell ref="N150:Q150"/>
    <mergeCell ref="N162:Q162"/>
    <mergeCell ref="N163:Q163"/>
    <mergeCell ref="N164:Q164"/>
    <mergeCell ref="N165:Q165"/>
    <mergeCell ref="N166:Q166"/>
    <mergeCell ref="N167:Q167"/>
    <mergeCell ref="N156:Q156"/>
    <mergeCell ref="N157:Q157"/>
    <mergeCell ref="N158:Q158"/>
    <mergeCell ref="N159:Q159"/>
    <mergeCell ref="N160:Q160"/>
    <mergeCell ref="N161:Q161"/>
    <mergeCell ref="N174:Q174"/>
    <mergeCell ref="N175:Q175"/>
    <mergeCell ref="N176:Q176"/>
    <mergeCell ref="N177:Q177"/>
    <mergeCell ref="N178:Q178"/>
    <mergeCell ref="N179:Q179"/>
    <mergeCell ref="N168:Q168"/>
    <mergeCell ref="N169:Q169"/>
    <mergeCell ref="N170:Q170"/>
    <mergeCell ref="N171:Q171"/>
    <mergeCell ref="N172:Q172"/>
    <mergeCell ref="N173:Q173"/>
    <mergeCell ref="A188:A190"/>
    <mergeCell ref="B188:E188"/>
    <mergeCell ref="F188:G189"/>
    <mergeCell ref="H188:K188"/>
    <mergeCell ref="L188:L190"/>
    <mergeCell ref="M188:M190"/>
    <mergeCell ref="N188:Q190"/>
    <mergeCell ref="N180:Q180"/>
    <mergeCell ref="N181:Q181"/>
    <mergeCell ref="N182:Q182"/>
    <mergeCell ref="N183:Q183"/>
    <mergeCell ref="N184:Q184"/>
    <mergeCell ref="N185:Q185"/>
    <mergeCell ref="R188:R190"/>
    <mergeCell ref="B189:C189"/>
    <mergeCell ref="D189:E189"/>
    <mergeCell ref="H189:I189"/>
    <mergeCell ref="J189:K189"/>
    <mergeCell ref="N191:Q191"/>
    <mergeCell ref="B186:C186"/>
    <mergeCell ref="D186:E186"/>
    <mergeCell ref="N186:Q186"/>
    <mergeCell ref="N198:Q198"/>
    <mergeCell ref="N199:Q199"/>
    <mergeCell ref="N200:Q200"/>
    <mergeCell ref="N201:Q201"/>
    <mergeCell ref="N202:Q202"/>
    <mergeCell ref="N203:Q203"/>
    <mergeCell ref="N192:Q192"/>
    <mergeCell ref="N193:Q193"/>
    <mergeCell ref="N194:Q194"/>
    <mergeCell ref="N195:Q195"/>
    <mergeCell ref="N196:Q196"/>
    <mergeCell ref="N197:Q197"/>
    <mergeCell ref="N210:Q210"/>
    <mergeCell ref="N211:Q211"/>
    <mergeCell ref="N212:Q212"/>
    <mergeCell ref="N213:Q213"/>
    <mergeCell ref="N214:Q214"/>
    <mergeCell ref="N215:Q215"/>
    <mergeCell ref="N204:Q204"/>
    <mergeCell ref="N205:Q205"/>
    <mergeCell ref="N206:Q206"/>
    <mergeCell ref="N207:Q207"/>
    <mergeCell ref="N208:Q208"/>
    <mergeCell ref="N209:Q209"/>
    <mergeCell ref="A224:A226"/>
    <mergeCell ref="B224:E224"/>
    <mergeCell ref="F224:G225"/>
    <mergeCell ref="H224:K224"/>
    <mergeCell ref="L224:L226"/>
    <mergeCell ref="M224:M226"/>
    <mergeCell ref="N224:Q226"/>
    <mergeCell ref="N216:Q216"/>
    <mergeCell ref="N217:Q217"/>
    <mergeCell ref="N218:Q218"/>
    <mergeCell ref="N219:Q219"/>
    <mergeCell ref="N220:Q220"/>
    <mergeCell ref="N221:Q221"/>
    <mergeCell ref="R224:R226"/>
    <mergeCell ref="B225:C225"/>
    <mergeCell ref="D225:E225"/>
    <mergeCell ref="H225:I225"/>
    <mergeCell ref="J225:K225"/>
    <mergeCell ref="N227:Q227"/>
    <mergeCell ref="B222:C222"/>
    <mergeCell ref="D222:E222"/>
    <mergeCell ref="N222:Q222"/>
    <mergeCell ref="N234:Q234"/>
    <mergeCell ref="N235:Q235"/>
    <mergeCell ref="N236:Q236"/>
    <mergeCell ref="N237:Q237"/>
    <mergeCell ref="N238:Q238"/>
    <mergeCell ref="N239:Q239"/>
    <mergeCell ref="N228:Q228"/>
    <mergeCell ref="N229:Q229"/>
    <mergeCell ref="N230:Q230"/>
    <mergeCell ref="N231:Q231"/>
    <mergeCell ref="N232:Q232"/>
    <mergeCell ref="N233:Q233"/>
    <mergeCell ref="N246:Q246"/>
    <mergeCell ref="N247:Q247"/>
    <mergeCell ref="N248:Q248"/>
    <mergeCell ref="N249:Q249"/>
    <mergeCell ref="N250:Q250"/>
    <mergeCell ref="N251:Q251"/>
    <mergeCell ref="N240:Q240"/>
    <mergeCell ref="N241:Q241"/>
    <mergeCell ref="N242:Q242"/>
    <mergeCell ref="N243:Q243"/>
    <mergeCell ref="N244:Q244"/>
    <mergeCell ref="N245:Q245"/>
    <mergeCell ref="A260:A262"/>
    <mergeCell ref="B260:E260"/>
    <mergeCell ref="F260:G261"/>
    <mergeCell ref="H260:K260"/>
    <mergeCell ref="L260:L262"/>
    <mergeCell ref="M260:M262"/>
    <mergeCell ref="N260:Q262"/>
    <mergeCell ref="N252:Q252"/>
    <mergeCell ref="N253:Q253"/>
    <mergeCell ref="N254:Q254"/>
    <mergeCell ref="N255:Q255"/>
    <mergeCell ref="N256:Q256"/>
    <mergeCell ref="N257:Q257"/>
    <mergeCell ref="R260:R262"/>
    <mergeCell ref="B261:C261"/>
    <mergeCell ref="D261:E261"/>
    <mergeCell ref="H261:I261"/>
    <mergeCell ref="J261:K261"/>
    <mergeCell ref="N263:Q263"/>
    <mergeCell ref="B258:C258"/>
    <mergeCell ref="D258:E258"/>
    <mergeCell ref="N258:Q258"/>
    <mergeCell ref="N270:Q270"/>
    <mergeCell ref="N271:Q271"/>
    <mergeCell ref="N272:Q272"/>
    <mergeCell ref="N273:Q273"/>
    <mergeCell ref="N274:Q274"/>
    <mergeCell ref="N275:Q275"/>
    <mergeCell ref="N264:Q264"/>
    <mergeCell ref="N265:Q265"/>
    <mergeCell ref="N266:Q266"/>
    <mergeCell ref="N267:Q267"/>
    <mergeCell ref="N268:Q268"/>
    <mergeCell ref="N269:Q269"/>
    <mergeCell ref="N282:Q282"/>
    <mergeCell ref="N283:Q283"/>
    <mergeCell ref="N284:Q284"/>
    <mergeCell ref="N285:Q285"/>
    <mergeCell ref="N286:Q286"/>
    <mergeCell ref="N287:Q287"/>
    <mergeCell ref="N276:Q276"/>
    <mergeCell ref="N277:Q277"/>
    <mergeCell ref="N278:Q278"/>
    <mergeCell ref="N279:Q279"/>
    <mergeCell ref="N280:Q280"/>
    <mergeCell ref="N281:Q281"/>
    <mergeCell ref="B294:C294"/>
    <mergeCell ref="D294:E294"/>
    <mergeCell ref="N294:Q294"/>
    <mergeCell ref="N288:Q288"/>
    <mergeCell ref="N289:Q289"/>
    <mergeCell ref="N290:Q290"/>
    <mergeCell ref="N291:Q291"/>
    <mergeCell ref="N292:Q292"/>
    <mergeCell ref="N293:Q293"/>
  </mergeCells>
  <phoneticPr fontId="2"/>
  <conditionalFormatting sqref="A12:C13 F12:G13 A14:G41">
    <cfRule type="expression" dxfId="255" priority="9">
      <formula>OR(EDATE($A$11,1)-1&lt;$A12,DATEVALUE("2026/3/31")&lt;$A12)</formula>
    </cfRule>
  </conditionalFormatting>
  <conditionalFormatting sqref="A48:F76 M48:R77 A77:G77 L77">
    <cfRule type="expression" dxfId="254" priority="10">
      <formula>OR(EDATE($A$47,1)-1&lt;$A48,DATEVALUE("2026/3/31")&lt;$A48)</formula>
    </cfRule>
  </conditionalFormatting>
  <conditionalFormatting sqref="A84:G113">
    <cfRule type="expression" dxfId="253" priority="11">
      <formula>OR(EDATE($A$83,1)-1&lt;$A84,DATEVALUE("2026/3/31")&lt;$A84)</formula>
    </cfRule>
  </conditionalFormatting>
  <conditionalFormatting sqref="A120:G149 M120:R149 L149">
    <cfRule type="expression" dxfId="252" priority="12">
      <formula>OR(EDATE($A$119,1)-1&lt;$A120,DATEVALUE("2026/3/31")&lt;$A120)</formula>
    </cfRule>
  </conditionalFormatting>
  <conditionalFormatting sqref="A156:G185">
    <cfRule type="expression" dxfId="251" priority="13">
      <formula>OR(EDATE($A$155,1)-1&lt;$A156,DATEVALUE("2026/3/31")&lt;$A156)</formula>
    </cfRule>
  </conditionalFormatting>
  <conditionalFormatting sqref="A192:G221">
    <cfRule type="expression" dxfId="250" priority="14">
      <formula>OR(EDATE($A$191,1)-1&lt;$A192,DATEVALUE("2026/3/31")&lt;$A192)</formula>
    </cfRule>
  </conditionalFormatting>
  <conditionalFormatting sqref="A228:G257 M228:R257 L255:L257">
    <cfRule type="expression" dxfId="249" priority="15">
      <formula>OR(EDATE($A$227,1)-1&lt;$A228,DATEVALUE("2026/3/31")&lt;$A228)</formula>
    </cfRule>
  </conditionalFormatting>
  <conditionalFormatting sqref="A264:G293 L264:R293">
    <cfRule type="expression" dxfId="248" priority="16">
      <formula>OR(EDATE($A$263,1)-1&lt;$A264,DATEVALUE("2026/3/31")&lt;$A264)</formula>
    </cfRule>
  </conditionalFormatting>
  <conditionalFormatting sqref="B11:C11">
    <cfRule type="expression" dxfId="247" priority="3">
      <formula>OR(EDATE($A$11,1)-1&lt;$A11,DATEVALUE("2026/3/31")&lt;$A11)</formula>
    </cfRule>
  </conditionalFormatting>
  <conditionalFormatting sqref="B4:L5">
    <cfRule type="expression" dxfId="246" priority="8">
      <formula>IF(LEN(B4)&lt;1,TRUE,FALSE)</formula>
    </cfRule>
  </conditionalFormatting>
  <conditionalFormatting sqref="D13:E13">
    <cfRule type="expression" dxfId="245" priority="2">
      <formula>$M$12="✓"</formula>
    </cfRule>
  </conditionalFormatting>
  <conditionalFormatting sqref="M11">
    <cfRule type="expression" dxfId="244" priority="1">
      <formula>OR(EDATE($A$11,1)-1&lt;$A11,DATEVALUE("2026/3/31")&lt;$A11)</formula>
    </cfRule>
  </conditionalFormatting>
  <conditionalFormatting sqref="M12:R41">
    <cfRule type="expression" dxfId="243" priority="4">
      <formula>OR(EDATE($A$11,1)-1&lt;$A12,DATEVALUE("2026/3/31")&lt;$A12)</formula>
    </cfRule>
  </conditionalFormatting>
  <conditionalFormatting sqref="M84:R113">
    <cfRule type="expression" dxfId="242" priority="5">
      <formula>OR(EDATE($A$83,1)-1&lt;$A84,DATEVALUE("2026/3/31")&lt;$A84)</formula>
    </cfRule>
  </conditionalFormatting>
  <conditionalFormatting sqref="M156:R185">
    <cfRule type="expression" dxfId="241" priority="6">
      <formula>OR(EDATE($A$155,1)-1&lt;$A156,DATEVALUE("2026/3/31")&lt;$A156)</formula>
    </cfRule>
  </conditionalFormatting>
  <conditionalFormatting sqref="M192:R221">
    <cfRule type="expression" dxfId="240" priority="7">
      <formula>OR(EDATE($A$191,1)-1&lt;$A192,DATEVALUE("2026/3/31")&lt;$A192)</formula>
    </cfRule>
  </conditionalFormatting>
  <dataValidations count="3">
    <dataValidation operator="greaterThanOrEqual" allowBlank="1" showInputMessage="1" showErrorMessage="1" sqref="H191:K221 H155:K185 H227:K257 H11:K41 H119:K149 H47:K77 H83:K113 H263:K293" xr:uid="{8076A310-6868-4C48-856A-8A43A3146B6B}"/>
    <dataValidation type="list" allowBlank="1" showInputMessage="1" showErrorMessage="1" sqref="M263:M293 M47:M76 M83:M113 M119:M149 M155:M185 M191:M221 M227:M257 M11:M41" xr:uid="{E633BEDB-17F1-46D0-8BF7-F3098C9277F3}">
      <formula1>",✓所定,✓法定"</formula1>
    </dataValidation>
    <dataValidation type="time" operator="greaterThanOrEqual" allowBlank="1" showInputMessage="1" showErrorMessage="1" sqref="H114:K114 H78:K78 G42:K42 H222:K222 H258:K258 H186:K186 H150:K150 G11:G41 L11:L42 B11:F42 B47:G78 L47:L78 B83:G114 L83:L114 B119:G150 L119:L150 B155:G186 L155:L186 B191:G222 L191:L222 B227:G258 L227:L258 B263:G294 L263:L294 H294:K294" xr:uid="{DD81A3D5-E9E2-45F4-A9A3-B4D3EBC08963}">
      <formula1>0</formula1>
    </dataValidation>
  </dataValidations>
  <printOptions horizontalCentered="1"/>
  <pageMargins left="0.51181102362204722" right="0.51181102362204722" top="0.55118110236220474" bottom="0.55118110236220474" header="0.31496062992125984" footer="0.31496062992125984"/>
  <pageSetup paperSize="9" scale="76" fitToHeight="0" orientation="portrait" r:id="rId1"/>
  <rowBreaks count="7" manualBreakCount="7">
    <brk id="42" max="16383" man="1"/>
    <brk id="78" max="16383" man="1"/>
    <brk id="114" max="16383" man="1"/>
    <brk id="150" max="16383" man="1"/>
    <brk id="186" max="16383" man="1"/>
    <brk id="222" max="16383" man="1"/>
    <brk id="258" max="16383"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4F94A2-4986-409C-99C2-A31802E95DD6}">
  <sheetPr>
    <tabColor rgb="FF66CCFF"/>
    <pageSetUpPr fitToPage="1"/>
  </sheetPr>
  <dimension ref="A1:V294"/>
  <sheetViews>
    <sheetView view="pageBreakPreview" zoomScale="115" zoomScaleNormal="100" zoomScaleSheetLayoutView="115" workbookViewId="0">
      <selection activeCell="B11" sqref="B11"/>
    </sheetView>
  </sheetViews>
  <sheetFormatPr defaultColWidth="8.75" defaultRowHeight="14.25"/>
  <cols>
    <col min="1" max="1" width="10.75" style="1" customWidth="1"/>
    <col min="2" max="7" width="7.125" style="1" customWidth="1"/>
    <col min="8" max="11" width="7.125" style="1" hidden="1" customWidth="1"/>
    <col min="12" max="12" width="7.125" style="1" customWidth="1"/>
    <col min="13" max="13" width="6.125" style="9" customWidth="1"/>
    <col min="14" max="14" width="5.75" style="1" customWidth="1"/>
    <col min="15" max="15" width="9.125" style="1" customWidth="1"/>
    <col min="16" max="17" width="8.75" style="1" customWidth="1"/>
    <col min="18" max="18" width="12.75" style="1" customWidth="1"/>
    <col min="19" max="21" width="8.75" style="1" hidden="1" customWidth="1"/>
    <col min="22" max="16384" width="8.75" style="1"/>
  </cols>
  <sheetData>
    <row r="1" spans="1:22" ht="16.5">
      <c r="A1" s="2" t="str" cm="1">
        <f t="array" aca="1" ref="A1" ca="1">"業務日誌" &amp; RIGHT(CELL("filename", A1),U1)</f>
        <v>業務日誌36</v>
      </c>
      <c r="B1" s="3"/>
      <c r="C1" s="3"/>
      <c r="D1" s="3"/>
      <c r="E1" s="3"/>
      <c r="F1" s="3"/>
      <c r="G1" s="3"/>
      <c r="H1" s="3"/>
      <c r="I1" s="3"/>
      <c r="J1" s="3"/>
      <c r="K1" s="3"/>
      <c r="L1" s="3"/>
      <c r="M1" s="3"/>
      <c r="N1" s="3"/>
      <c r="O1" s="3"/>
      <c r="P1" s="3"/>
      <c r="Q1" s="3"/>
      <c r="R1" s="3"/>
      <c r="S1" s="45" t="str" cm="1">
        <f t="array" aca="1" ref="S1" ca="1">"各月内訳表!$E" &amp; 5+ 27*(RIGHT(CELL("filename", A1),U1)-1)</f>
        <v>各月内訳表!$E950</v>
      </c>
      <c r="T1" s="45" t="str" cm="1">
        <f t="array" aca="1" ref="T1" ca="1">"各月内訳表!$G" &amp; 6+ 27*(RIGHT(CELL("filename", A1),U1)-1)</f>
        <v>各月内訳表!$G951</v>
      </c>
      <c r="U1" s="45" cm="1">
        <f t="array" aca="1" ref="U1" ca="1">LEN(CELL("filename",A1))-FIND("日誌",CELL("filename",A1))-1</f>
        <v>2</v>
      </c>
    </row>
    <row r="2" spans="1:22" ht="16.899999999999999" customHeight="1">
      <c r="L2" s="25"/>
      <c r="Q2" s="19" t="s">
        <v>13</v>
      </c>
      <c r="R2" s="163">
        <f>入力ボックス!C8</f>
        <v>0</v>
      </c>
      <c r="S2" s="45"/>
      <c r="T2" s="45"/>
      <c r="U2" s="45" cm="1">
        <f t="array" aca="1" ref="U2" ca="1">LEN(CELL("filename",I2))-FIND("日誌",CELL("filename",I2))-1</f>
        <v>2</v>
      </c>
    </row>
    <row r="3" spans="1:22" ht="16.899999999999999" customHeight="1">
      <c r="L3" s="25"/>
      <c r="Q3" s="19"/>
      <c r="R3" s="28"/>
    </row>
    <row r="4" spans="1:22">
      <c r="A4" s="24" t="s">
        <v>12</v>
      </c>
      <c r="B4" s="201" t="str">
        <f>IF(入力ボックス!$C$4="","",入力ボックス!$C$4)</f>
        <v/>
      </c>
      <c r="C4" s="201"/>
      <c r="D4" s="201"/>
      <c r="E4" s="201"/>
      <c r="F4" s="201"/>
      <c r="G4" s="201"/>
      <c r="H4" s="201"/>
      <c r="I4" s="201"/>
      <c r="J4" s="201"/>
      <c r="K4" s="201"/>
      <c r="L4" s="201"/>
      <c r="O4" s="24" t="s">
        <v>79</v>
      </c>
      <c r="P4" s="202"/>
      <c r="Q4" s="202"/>
      <c r="R4" s="202"/>
    </row>
    <row r="5" spans="1:22" ht="18.75" customHeight="1">
      <c r="A5" s="24" t="s">
        <v>21</v>
      </c>
      <c r="B5" s="201" t="str" cm="1">
        <f t="array" aca="1" ref="B5" ca="1">IF(INDIRECT(S1)="","",INDIRECT(S1))</f>
        <v/>
      </c>
      <c r="C5" s="201"/>
      <c r="D5" s="201"/>
      <c r="E5" s="201"/>
      <c r="F5" s="201"/>
      <c r="G5" s="201"/>
      <c r="H5" s="201"/>
      <c r="I5" s="201"/>
      <c r="J5" s="201"/>
      <c r="K5" s="201"/>
      <c r="L5" s="201"/>
      <c r="O5" s="31" t="s">
        <v>80</v>
      </c>
    </row>
    <row r="6" spans="1:22" ht="18.75" customHeight="1">
      <c r="R6" s="42" t="str">
        <f ca="1">HYPERLINK("#"&amp;S1,"各月内訳表へ")</f>
        <v>各月内訳表へ</v>
      </c>
    </row>
    <row r="8" spans="1:22" ht="27" customHeight="1">
      <c r="A8" s="194" t="s">
        <v>22</v>
      </c>
      <c r="B8" s="189" t="s">
        <v>103</v>
      </c>
      <c r="C8" s="189"/>
      <c r="D8" s="189"/>
      <c r="E8" s="189"/>
      <c r="F8" s="189" t="s">
        <v>23</v>
      </c>
      <c r="G8" s="189"/>
      <c r="H8" s="189" t="s">
        <v>88</v>
      </c>
      <c r="I8" s="189"/>
      <c r="J8" s="189"/>
      <c r="K8" s="189"/>
      <c r="L8" s="189" t="s">
        <v>87</v>
      </c>
      <c r="M8" s="195" t="s">
        <v>96</v>
      </c>
      <c r="N8" s="194" t="s">
        <v>25</v>
      </c>
      <c r="O8" s="194"/>
      <c r="P8" s="194"/>
      <c r="Q8" s="194"/>
      <c r="R8" s="189" t="s">
        <v>100</v>
      </c>
    </row>
    <row r="9" spans="1:22" ht="14.25" customHeight="1">
      <c r="A9" s="194"/>
      <c r="B9" s="189" t="s">
        <v>82</v>
      </c>
      <c r="C9" s="189"/>
      <c r="D9" s="189" t="s">
        <v>84</v>
      </c>
      <c r="E9" s="189"/>
      <c r="F9" s="189"/>
      <c r="G9" s="189"/>
      <c r="H9" s="189" t="s">
        <v>90</v>
      </c>
      <c r="I9" s="189"/>
      <c r="J9" s="189" t="s">
        <v>89</v>
      </c>
      <c r="K9" s="189"/>
      <c r="L9" s="189"/>
      <c r="M9" s="196"/>
      <c r="N9" s="194"/>
      <c r="O9" s="194"/>
      <c r="P9" s="194"/>
      <c r="Q9" s="194"/>
      <c r="R9" s="189"/>
    </row>
    <row r="10" spans="1:22" ht="18" customHeight="1">
      <c r="A10" s="194"/>
      <c r="B10" s="43" t="s">
        <v>26</v>
      </c>
      <c r="C10" s="43" t="s">
        <v>27</v>
      </c>
      <c r="D10" s="43" t="s">
        <v>26</v>
      </c>
      <c r="E10" s="43" t="s">
        <v>27</v>
      </c>
      <c r="F10" s="44" t="s">
        <v>85</v>
      </c>
      <c r="G10" s="44" t="s">
        <v>86</v>
      </c>
      <c r="H10" s="44" t="s">
        <v>81</v>
      </c>
      <c r="I10" s="44" t="s">
        <v>83</v>
      </c>
      <c r="J10" s="44" t="s">
        <v>81</v>
      </c>
      <c r="K10" s="44" t="s">
        <v>95</v>
      </c>
      <c r="L10" s="189"/>
      <c r="M10" s="197"/>
      <c r="N10" s="194"/>
      <c r="O10" s="194"/>
      <c r="P10" s="194"/>
      <c r="Q10" s="194"/>
      <c r="R10" s="194"/>
    </row>
    <row r="11" spans="1:22">
      <c r="A11" s="27" cm="1">
        <f t="array" aca="1" ref="A11" ca="1">DATE("2025","8",IFERROR(INDIRECT(T1),"1"))</f>
        <v>45870</v>
      </c>
      <c r="B11" s="20"/>
      <c r="C11" s="21"/>
      <c r="D11" s="20"/>
      <c r="E11" s="21"/>
      <c r="F11" s="22"/>
      <c r="G11" s="22"/>
      <c r="H11" s="34" t="str">
        <f>IF(OR(B11="",LEFT(M11,1)="✓"),"",C11-B11-F11)</f>
        <v/>
      </c>
      <c r="I11" s="34" t="str">
        <f>IF(OR(D11="",LEFT(M11,1)="✓"),"",E11-D11-G11)</f>
        <v/>
      </c>
      <c r="J11" s="34" t="str">
        <f>IF(AND(B11&lt;&gt;"",M11="✓所定"),C11-B11-F11,"")</f>
        <v/>
      </c>
      <c r="K11" s="34" t="str">
        <f>IF(AND(B11&lt;&gt;"",M11="✓法定"),C11-B11-F11,"")</f>
        <v/>
      </c>
      <c r="L11" s="26" t="str">
        <f>IF(AND($B11="",$D11=""),"",($C11-$B11-$F11)+($E11-$D11-$G11))</f>
        <v/>
      </c>
      <c r="M11" s="32"/>
      <c r="N11" s="190"/>
      <c r="O11" s="190"/>
      <c r="P11" s="190"/>
      <c r="Q11" s="190"/>
      <c r="R11" s="23"/>
      <c r="V11" s="1" t="s">
        <v>171</v>
      </c>
    </row>
    <row r="12" spans="1:22">
      <c r="A12" s="27">
        <f ca="1">A11+1</f>
        <v>45871</v>
      </c>
      <c r="B12" s="20"/>
      <c r="C12" s="21"/>
      <c r="D12" s="20"/>
      <c r="E12" s="21"/>
      <c r="F12" s="22"/>
      <c r="G12" s="22"/>
      <c r="H12" s="34" t="str">
        <f t="shared" ref="H12:H41" si="0">IF(OR(B12="",LEFT(M12,1)="✓"),"",C12-B12-F12)</f>
        <v/>
      </c>
      <c r="I12" s="34" t="str">
        <f t="shared" ref="I12:I41" si="1">IF(OR(D12="",LEFT(M12,1)="✓"),"",E12-D12-G12)</f>
        <v/>
      </c>
      <c r="J12" s="34" t="str">
        <f t="shared" ref="J12:J41" si="2">IF(AND(B12&lt;&gt;"",M12="✓所定"),C12-B12-F12,"")</f>
        <v/>
      </c>
      <c r="K12" s="34" t="str">
        <f t="shared" ref="K12:K41" si="3">IF(AND(B12&lt;&gt;"",M12="✓法定"),C12-B12-F12,"")</f>
        <v/>
      </c>
      <c r="L12" s="26" t="str">
        <f t="shared" ref="L12:L41" si="4">IF(AND($B12="",$D12=""),"",($C12-$B12-$F12)+(E12-D12-G12))</f>
        <v/>
      </c>
      <c r="M12" s="32"/>
      <c r="N12" s="190"/>
      <c r="O12" s="190"/>
      <c r="P12" s="190"/>
      <c r="Q12" s="190"/>
      <c r="R12" s="23"/>
      <c r="V12" s="1" t="s">
        <v>172</v>
      </c>
    </row>
    <row r="13" spans="1:22">
      <c r="A13" s="27">
        <f t="shared" ref="A13:A41" ca="1" si="5">A12+1</f>
        <v>45872</v>
      </c>
      <c r="B13" s="20"/>
      <c r="C13" s="21"/>
      <c r="D13" s="20"/>
      <c r="E13" s="21"/>
      <c r="F13" s="22"/>
      <c r="G13" s="22"/>
      <c r="H13" s="34" t="str">
        <f t="shared" si="0"/>
        <v/>
      </c>
      <c r="I13" s="34" t="str">
        <f t="shared" si="1"/>
        <v/>
      </c>
      <c r="J13" s="34" t="str">
        <f t="shared" si="2"/>
        <v/>
      </c>
      <c r="K13" s="34" t="str">
        <f t="shared" si="3"/>
        <v/>
      </c>
      <c r="L13" s="26" t="str">
        <f t="shared" si="4"/>
        <v/>
      </c>
      <c r="M13" s="32"/>
      <c r="N13" s="190"/>
      <c r="O13" s="190"/>
      <c r="P13" s="190"/>
      <c r="Q13" s="190"/>
      <c r="R13" s="23"/>
    </row>
    <row r="14" spans="1:22">
      <c r="A14" s="27">
        <f t="shared" ca="1" si="5"/>
        <v>45873</v>
      </c>
      <c r="B14" s="20"/>
      <c r="C14" s="21"/>
      <c r="D14" s="20"/>
      <c r="E14" s="21"/>
      <c r="F14" s="22"/>
      <c r="G14" s="22"/>
      <c r="H14" s="34" t="str">
        <f t="shared" si="0"/>
        <v/>
      </c>
      <c r="I14" s="34" t="str">
        <f t="shared" si="1"/>
        <v/>
      </c>
      <c r="J14" s="34" t="str">
        <f t="shared" si="2"/>
        <v/>
      </c>
      <c r="K14" s="34" t="str">
        <f t="shared" si="3"/>
        <v/>
      </c>
      <c r="L14" s="26" t="str">
        <f t="shared" si="4"/>
        <v/>
      </c>
      <c r="M14" s="32"/>
      <c r="N14" s="190"/>
      <c r="O14" s="190"/>
      <c r="P14" s="190"/>
      <c r="Q14" s="190"/>
      <c r="R14" s="23"/>
    </row>
    <row r="15" spans="1:22">
      <c r="A15" s="27">
        <f t="shared" ca="1" si="5"/>
        <v>45874</v>
      </c>
      <c r="B15" s="20"/>
      <c r="C15" s="21"/>
      <c r="D15" s="20"/>
      <c r="E15" s="21"/>
      <c r="F15" s="22"/>
      <c r="G15" s="22"/>
      <c r="H15" s="34" t="str">
        <f t="shared" si="0"/>
        <v/>
      </c>
      <c r="I15" s="34" t="str">
        <f t="shared" si="1"/>
        <v/>
      </c>
      <c r="J15" s="34" t="str">
        <f t="shared" si="2"/>
        <v/>
      </c>
      <c r="K15" s="34" t="str">
        <f t="shared" si="3"/>
        <v/>
      </c>
      <c r="L15" s="26" t="str">
        <f t="shared" si="4"/>
        <v/>
      </c>
      <c r="M15" s="32"/>
      <c r="N15" s="190"/>
      <c r="O15" s="190"/>
      <c r="P15" s="190"/>
      <c r="Q15" s="190"/>
      <c r="R15" s="23"/>
    </row>
    <row r="16" spans="1:22">
      <c r="A16" s="27">
        <f t="shared" ca="1" si="5"/>
        <v>45875</v>
      </c>
      <c r="B16" s="20"/>
      <c r="C16" s="21"/>
      <c r="D16" s="20"/>
      <c r="E16" s="21"/>
      <c r="F16" s="22"/>
      <c r="G16" s="22"/>
      <c r="H16" s="34" t="str">
        <f t="shared" si="0"/>
        <v/>
      </c>
      <c r="I16" s="34" t="str">
        <f t="shared" si="1"/>
        <v/>
      </c>
      <c r="J16" s="34" t="str">
        <f t="shared" si="2"/>
        <v/>
      </c>
      <c r="K16" s="34" t="str">
        <f t="shared" si="3"/>
        <v/>
      </c>
      <c r="L16" s="26" t="str">
        <f t="shared" si="4"/>
        <v/>
      </c>
      <c r="M16" s="32"/>
      <c r="N16" s="190"/>
      <c r="O16" s="190"/>
      <c r="P16" s="190"/>
      <c r="Q16" s="190"/>
      <c r="R16" s="23"/>
    </row>
    <row r="17" spans="1:18">
      <c r="A17" s="27">
        <f t="shared" ca="1" si="5"/>
        <v>45876</v>
      </c>
      <c r="B17" s="20"/>
      <c r="C17" s="21"/>
      <c r="D17" s="20"/>
      <c r="E17" s="21"/>
      <c r="F17" s="22"/>
      <c r="G17" s="22"/>
      <c r="H17" s="34" t="str">
        <f t="shared" si="0"/>
        <v/>
      </c>
      <c r="I17" s="34" t="str">
        <f t="shared" si="1"/>
        <v/>
      </c>
      <c r="J17" s="34" t="str">
        <f t="shared" si="2"/>
        <v/>
      </c>
      <c r="K17" s="34" t="str">
        <f t="shared" si="3"/>
        <v/>
      </c>
      <c r="L17" s="26" t="str">
        <f t="shared" si="4"/>
        <v/>
      </c>
      <c r="M17" s="32"/>
      <c r="N17" s="190"/>
      <c r="O17" s="190"/>
      <c r="P17" s="190"/>
      <c r="Q17" s="190"/>
      <c r="R17" s="23"/>
    </row>
    <row r="18" spans="1:18">
      <c r="A18" s="27">
        <f t="shared" ca="1" si="5"/>
        <v>45877</v>
      </c>
      <c r="B18" s="20"/>
      <c r="C18" s="21"/>
      <c r="D18" s="20"/>
      <c r="E18" s="21"/>
      <c r="F18" s="22"/>
      <c r="G18" s="22"/>
      <c r="H18" s="34" t="str">
        <f t="shared" si="0"/>
        <v/>
      </c>
      <c r="I18" s="34" t="str">
        <f t="shared" si="1"/>
        <v/>
      </c>
      <c r="J18" s="34" t="str">
        <f t="shared" si="2"/>
        <v/>
      </c>
      <c r="K18" s="34" t="str">
        <f t="shared" si="3"/>
        <v/>
      </c>
      <c r="L18" s="26" t="str">
        <f t="shared" si="4"/>
        <v/>
      </c>
      <c r="M18" s="32"/>
      <c r="N18" s="190"/>
      <c r="O18" s="190"/>
      <c r="P18" s="190"/>
      <c r="Q18" s="190"/>
      <c r="R18" s="23"/>
    </row>
    <row r="19" spans="1:18">
      <c r="A19" s="27">
        <f t="shared" ca="1" si="5"/>
        <v>45878</v>
      </c>
      <c r="B19" s="20"/>
      <c r="C19" s="21"/>
      <c r="D19" s="20"/>
      <c r="E19" s="21"/>
      <c r="F19" s="22"/>
      <c r="G19" s="22"/>
      <c r="H19" s="34" t="str">
        <f t="shared" si="0"/>
        <v/>
      </c>
      <c r="I19" s="34" t="str">
        <f t="shared" si="1"/>
        <v/>
      </c>
      <c r="J19" s="34" t="str">
        <f t="shared" si="2"/>
        <v/>
      </c>
      <c r="K19" s="34" t="str">
        <f t="shared" si="3"/>
        <v/>
      </c>
      <c r="L19" s="26" t="str">
        <f t="shared" si="4"/>
        <v/>
      </c>
      <c r="M19" s="32"/>
      <c r="N19" s="190"/>
      <c r="O19" s="190"/>
      <c r="P19" s="190"/>
      <c r="Q19" s="190"/>
      <c r="R19" s="23"/>
    </row>
    <row r="20" spans="1:18">
      <c r="A20" s="27">
        <f t="shared" ca="1" si="5"/>
        <v>45879</v>
      </c>
      <c r="B20" s="20"/>
      <c r="C20" s="21"/>
      <c r="D20" s="20"/>
      <c r="E20" s="21"/>
      <c r="F20" s="22"/>
      <c r="G20" s="22"/>
      <c r="H20" s="34" t="str">
        <f t="shared" si="0"/>
        <v/>
      </c>
      <c r="I20" s="34" t="str">
        <f t="shared" si="1"/>
        <v/>
      </c>
      <c r="J20" s="34" t="str">
        <f t="shared" si="2"/>
        <v/>
      </c>
      <c r="K20" s="34" t="str">
        <f t="shared" si="3"/>
        <v/>
      </c>
      <c r="L20" s="26" t="str">
        <f t="shared" si="4"/>
        <v/>
      </c>
      <c r="M20" s="32"/>
      <c r="N20" s="190"/>
      <c r="O20" s="190"/>
      <c r="P20" s="190"/>
      <c r="Q20" s="190"/>
      <c r="R20" s="23"/>
    </row>
    <row r="21" spans="1:18">
      <c r="A21" s="27">
        <f t="shared" ca="1" si="5"/>
        <v>45880</v>
      </c>
      <c r="B21" s="20"/>
      <c r="C21" s="21"/>
      <c r="D21" s="20"/>
      <c r="E21" s="21"/>
      <c r="F21" s="22"/>
      <c r="G21" s="22"/>
      <c r="H21" s="34" t="str">
        <f t="shared" si="0"/>
        <v/>
      </c>
      <c r="I21" s="34" t="str">
        <f t="shared" si="1"/>
        <v/>
      </c>
      <c r="J21" s="34" t="str">
        <f t="shared" si="2"/>
        <v/>
      </c>
      <c r="K21" s="34" t="str">
        <f t="shared" si="3"/>
        <v/>
      </c>
      <c r="L21" s="26" t="str">
        <f t="shared" si="4"/>
        <v/>
      </c>
      <c r="M21" s="32"/>
      <c r="N21" s="190"/>
      <c r="O21" s="190"/>
      <c r="P21" s="190"/>
      <c r="Q21" s="190"/>
      <c r="R21" s="23"/>
    </row>
    <row r="22" spans="1:18">
      <c r="A22" s="27">
        <f t="shared" ca="1" si="5"/>
        <v>45881</v>
      </c>
      <c r="B22" s="20"/>
      <c r="C22" s="21"/>
      <c r="D22" s="20"/>
      <c r="E22" s="21"/>
      <c r="F22" s="22"/>
      <c r="G22" s="22"/>
      <c r="H22" s="34" t="str">
        <f t="shared" si="0"/>
        <v/>
      </c>
      <c r="I22" s="34" t="str">
        <f t="shared" si="1"/>
        <v/>
      </c>
      <c r="J22" s="34" t="str">
        <f t="shared" si="2"/>
        <v/>
      </c>
      <c r="K22" s="34" t="str">
        <f t="shared" si="3"/>
        <v/>
      </c>
      <c r="L22" s="26" t="str">
        <f t="shared" si="4"/>
        <v/>
      </c>
      <c r="M22" s="32"/>
      <c r="N22" s="190"/>
      <c r="O22" s="190"/>
      <c r="P22" s="190"/>
      <c r="Q22" s="190"/>
      <c r="R22" s="23"/>
    </row>
    <row r="23" spans="1:18">
      <c r="A23" s="27">
        <f t="shared" ca="1" si="5"/>
        <v>45882</v>
      </c>
      <c r="B23" s="20"/>
      <c r="C23" s="21"/>
      <c r="D23" s="20"/>
      <c r="E23" s="21"/>
      <c r="F23" s="22"/>
      <c r="G23" s="22"/>
      <c r="H23" s="34" t="str">
        <f t="shared" si="0"/>
        <v/>
      </c>
      <c r="I23" s="34" t="str">
        <f t="shared" si="1"/>
        <v/>
      </c>
      <c r="J23" s="34" t="str">
        <f t="shared" si="2"/>
        <v/>
      </c>
      <c r="K23" s="34" t="str">
        <f t="shared" si="3"/>
        <v/>
      </c>
      <c r="L23" s="26" t="str">
        <f t="shared" si="4"/>
        <v/>
      </c>
      <c r="M23" s="32"/>
      <c r="N23" s="190"/>
      <c r="O23" s="190"/>
      <c r="P23" s="190"/>
      <c r="Q23" s="190"/>
      <c r="R23" s="23"/>
    </row>
    <row r="24" spans="1:18">
      <c r="A24" s="27">
        <f t="shared" ca="1" si="5"/>
        <v>45883</v>
      </c>
      <c r="B24" s="20"/>
      <c r="C24" s="21"/>
      <c r="D24" s="20"/>
      <c r="E24" s="21"/>
      <c r="F24" s="22"/>
      <c r="G24" s="22"/>
      <c r="H24" s="34" t="str">
        <f t="shared" si="0"/>
        <v/>
      </c>
      <c r="I24" s="34" t="str">
        <f t="shared" si="1"/>
        <v/>
      </c>
      <c r="J24" s="34" t="str">
        <f t="shared" si="2"/>
        <v/>
      </c>
      <c r="K24" s="34" t="str">
        <f t="shared" si="3"/>
        <v/>
      </c>
      <c r="L24" s="26" t="str">
        <f t="shared" si="4"/>
        <v/>
      </c>
      <c r="M24" s="32"/>
      <c r="N24" s="190"/>
      <c r="O24" s="190"/>
      <c r="P24" s="190"/>
      <c r="Q24" s="190"/>
      <c r="R24" s="23"/>
    </row>
    <row r="25" spans="1:18">
      <c r="A25" s="27">
        <f t="shared" ca="1" si="5"/>
        <v>45884</v>
      </c>
      <c r="B25" s="20"/>
      <c r="C25" s="21"/>
      <c r="D25" s="20"/>
      <c r="E25" s="21"/>
      <c r="F25" s="22"/>
      <c r="G25" s="22"/>
      <c r="H25" s="34" t="str">
        <f t="shared" si="0"/>
        <v/>
      </c>
      <c r="I25" s="34" t="str">
        <f t="shared" si="1"/>
        <v/>
      </c>
      <c r="J25" s="34" t="str">
        <f t="shared" si="2"/>
        <v/>
      </c>
      <c r="K25" s="34" t="str">
        <f t="shared" si="3"/>
        <v/>
      </c>
      <c r="L25" s="26" t="str">
        <f t="shared" si="4"/>
        <v/>
      </c>
      <c r="M25" s="32"/>
      <c r="N25" s="190"/>
      <c r="O25" s="190"/>
      <c r="P25" s="190"/>
      <c r="Q25" s="190"/>
      <c r="R25" s="23"/>
    </row>
    <row r="26" spans="1:18">
      <c r="A26" s="27">
        <f t="shared" ca="1" si="5"/>
        <v>45885</v>
      </c>
      <c r="B26" s="20"/>
      <c r="C26" s="21"/>
      <c r="D26" s="20"/>
      <c r="E26" s="21"/>
      <c r="F26" s="22"/>
      <c r="G26" s="22"/>
      <c r="H26" s="34" t="str">
        <f t="shared" si="0"/>
        <v/>
      </c>
      <c r="I26" s="34" t="str">
        <f t="shared" si="1"/>
        <v/>
      </c>
      <c r="J26" s="34" t="str">
        <f t="shared" si="2"/>
        <v/>
      </c>
      <c r="K26" s="34" t="str">
        <f t="shared" si="3"/>
        <v/>
      </c>
      <c r="L26" s="26" t="str">
        <f t="shared" si="4"/>
        <v/>
      </c>
      <c r="M26" s="32"/>
      <c r="N26" s="190"/>
      <c r="O26" s="190"/>
      <c r="P26" s="190"/>
      <c r="Q26" s="190"/>
      <c r="R26" s="23"/>
    </row>
    <row r="27" spans="1:18">
      <c r="A27" s="27">
        <f t="shared" ca="1" si="5"/>
        <v>45886</v>
      </c>
      <c r="B27" s="20"/>
      <c r="C27" s="21"/>
      <c r="D27" s="20"/>
      <c r="E27" s="21"/>
      <c r="F27" s="22"/>
      <c r="G27" s="22"/>
      <c r="H27" s="34" t="str">
        <f t="shared" si="0"/>
        <v/>
      </c>
      <c r="I27" s="34" t="str">
        <f t="shared" si="1"/>
        <v/>
      </c>
      <c r="J27" s="34" t="str">
        <f t="shared" si="2"/>
        <v/>
      </c>
      <c r="K27" s="34" t="str">
        <f t="shared" si="3"/>
        <v/>
      </c>
      <c r="L27" s="26" t="str">
        <f t="shared" si="4"/>
        <v/>
      </c>
      <c r="M27" s="32"/>
      <c r="N27" s="190"/>
      <c r="O27" s="190"/>
      <c r="P27" s="190"/>
      <c r="Q27" s="190"/>
      <c r="R27" s="23"/>
    </row>
    <row r="28" spans="1:18">
      <c r="A28" s="27">
        <f t="shared" ca="1" si="5"/>
        <v>45887</v>
      </c>
      <c r="B28" s="20"/>
      <c r="C28" s="21"/>
      <c r="D28" s="20"/>
      <c r="E28" s="21"/>
      <c r="F28" s="22"/>
      <c r="G28" s="22"/>
      <c r="H28" s="34" t="str">
        <f t="shared" si="0"/>
        <v/>
      </c>
      <c r="I28" s="34" t="str">
        <f t="shared" si="1"/>
        <v/>
      </c>
      <c r="J28" s="34" t="str">
        <f t="shared" si="2"/>
        <v/>
      </c>
      <c r="K28" s="34" t="str">
        <f t="shared" si="3"/>
        <v/>
      </c>
      <c r="L28" s="26" t="str">
        <f t="shared" si="4"/>
        <v/>
      </c>
      <c r="M28" s="32"/>
      <c r="N28" s="190"/>
      <c r="O28" s="190"/>
      <c r="P28" s="190"/>
      <c r="Q28" s="190"/>
      <c r="R28" s="23"/>
    </row>
    <row r="29" spans="1:18">
      <c r="A29" s="27">
        <f t="shared" ca="1" si="5"/>
        <v>45888</v>
      </c>
      <c r="B29" s="20"/>
      <c r="C29" s="21"/>
      <c r="D29" s="20"/>
      <c r="E29" s="21"/>
      <c r="F29" s="22"/>
      <c r="G29" s="22"/>
      <c r="H29" s="34" t="str">
        <f t="shared" si="0"/>
        <v/>
      </c>
      <c r="I29" s="34" t="str">
        <f t="shared" si="1"/>
        <v/>
      </c>
      <c r="J29" s="34" t="str">
        <f t="shared" si="2"/>
        <v/>
      </c>
      <c r="K29" s="34" t="str">
        <f t="shared" si="3"/>
        <v/>
      </c>
      <c r="L29" s="26" t="str">
        <f t="shared" si="4"/>
        <v/>
      </c>
      <c r="M29" s="32"/>
      <c r="N29" s="190"/>
      <c r="O29" s="190"/>
      <c r="P29" s="190"/>
      <c r="Q29" s="190"/>
      <c r="R29" s="23"/>
    </row>
    <row r="30" spans="1:18">
      <c r="A30" s="27">
        <f t="shared" ca="1" si="5"/>
        <v>45889</v>
      </c>
      <c r="B30" s="20"/>
      <c r="C30" s="21"/>
      <c r="D30" s="20"/>
      <c r="E30" s="21"/>
      <c r="F30" s="22"/>
      <c r="G30" s="22"/>
      <c r="H30" s="34" t="str">
        <f t="shared" si="0"/>
        <v/>
      </c>
      <c r="I30" s="34" t="str">
        <f t="shared" si="1"/>
        <v/>
      </c>
      <c r="J30" s="34" t="str">
        <f t="shared" si="2"/>
        <v/>
      </c>
      <c r="K30" s="34" t="str">
        <f t="shared" si="3"/>
        <v/>
      </c>
      <c r="L30" s="26" t="str">
        <f t="shared" si="4"/>
        <v/>
      </c>
      <c r="M30" s="32"/>
      <c r="N30" s="190"/>
      <c r="O30" s="190"/>
      <c r="P30" s="190"/>
      <c r="Q30" s="190"/>
      <c r="R30" s="23"/>
    </row>
    <row r="31" spans="1:18">
      <c r="A31" s="27">
        <f t="shared" ca="1" si="5"/>
        <v>45890</v>
      </c>
      <c r="B31" s="20"/>
      <c r="C31" s="21"/>
      <c r="D31" s="20"/>
      <c r="E31" s="21"/>
      <c r="F31" s="22"/>
      <c r="G31" s="22"/>
      <c r="H31" s="34" t="str">
        <f t="shared" si="0"/>
        <v/>
      </c>
      <c r="I31" s="34" t="str">
        <f t="shared" si="1"/>
        <v/>
      </c>
      <c r="J31" s="34" t="str">
        <f t="shared" si="2"/>
        <v/>
      </c>
      <c r="K31" s="34" t="str">
        <f t="shared" si="3"/>
        <v/>
      </c>
      <c r="L31" s="26" t="str">
        <f t="shared" si="4"/>
        <v/>
      </c>
      <c r="M31" s="32"/>
      <c r="N31" s="190"/>
      <c r="O31" s="190"/>
      <c r="P31" s="190"/>
      <c r="Q31" s="190"/>
      <c r="R31" s="23"/>
    </row>
    <row r="32" spans="1:18">
      <c r="A32" s="27">
        <f t="shared" ca="1" si="5"/>
        <v>45891</v>
      </c>
      <c r="B32" s="20"/>
      <c r="C32" s="21"/>
      <c r="D32" s="20"/>
      <c r="E32" s="21"/>
      <c r="F32" s="22"/>
      <c r="G32" s="22"/>
      <c r="H32" s="34" t="str">
        <f t="shared" si="0"/>
        <v/>
      </c>
      <c r="I32" s="34" t="str">
        <f t="shared" si="1"/>
        <v/>
      </c>
      <c r="J32" s="34" t="str">
        <f t="shared" si="2"/>
        <v/>
      </c>
      <c r="K32" s="34" t="str">
        <f t="shared" si="3"/>
        <v/>
      </c>
      <c r="L32" s="26" t="str">
        <f t="shared" si="4"/>
        <v/>
      </c>
      <c r="M32" s="32"/>
      <c r="N32" s="190"/>
      <c r="O32" s="190"/>
      <c r="P32" s="190"/>
      <c r="Q32" s="190"/>
      <c r="R32" s="23"/>
    </row>
    <row r="33" spans="1:22">
      <c r="A33" s="27">
        <f t="shared" ca="1" si="5"/>
        <v>45892</v>
      </c>
      <c r="B33" s="20"/>
      <c r="C33" s="21"/>
      <c r="D33" s="20"/>
      <c r="E33" s="21"/>
      <c r="F33" s="22"/>
      <c r="G33" s="22"/>
      <c r="H33" s="34" t="str">
        <f t="shared" si="0"/>
        <v/>
      </c>
      <c r="I33" s="34" t="str">
        <f t="shared" si="1"/>
        <v/>
      </c>
      <c r="J33" s="34" t="str">
        <f t="shared" si="2"/>
        <v/>
      </c>
      <c r="K33" s="34" t="str">
        <f t="shared" si="3"/>
        <v/>
      </c>
      <c r="L33" s="26" t="str">
        <f t="shared" si="4"/>
        <v/>
      </c>
      <c r="M33" s="32"/>
      <c r="N33" s="190"/>
      <c r="O33" s="190"/>
      <c r="P33" s="190"/>
      <c r="Q33" s="190"/>
      <c r="R33" s="23"/>
    </row>
    <row r="34" spans="1:22">
      <c r="A34" s="27">
        <f t="shared" ca="1" si="5"/>
        <v>45893</v>
      </c>
      <c r="B34" s="20"/>
      <c r="C34" s="21"/>
      <c r="D34" s="20"/>
      <c r="E34" s="21"/>
      <c r="F34" s="22"/>
      <c r="G34" s="22"/>
      <c r="H34" s="34" t="str">
        <f t="shared" si="0"/>
        <v/>
      </c>
      <c r="I34" s="34" t="str">
        <f t="shared" si="1"/>
        <v/>
      </c>
      <c r="J34" s="34" t="str">
        <f t="shared" si="2"/>
        <v/>
      </c>
      <c r="K34" s="34" t="str">
        <f t="shared" si="3"/>
        <v/>
      </c>
      <c r="L34" s="26" t="str">
        <f t="shared" si="4"/>
        <v/>
      </c>
      <c r="M34" s="32"/>
      <c r="N34" s="190"/>
      <c r="O34" s="190"/>
      <c r="P34" s="190"/>
      <c r="Q34" s="190"/>
      <c r="R34" s="23"/>
    </row>
    <row r="35" spans="1:22">
      <c r="A35" s="27">
        <f t="shared" ca="1" si="5"/>
        <v>45894</v>
      </c>
      <c r="B35" s="20"/>
      <c r="C35" s="21"/>
      <c r="D35" s="20"/>
      <c r="E35" s="21"/>
      <c r="F35" s="22"/>
      <c r="G35" s="22"/>
      <c r="H35" s="34" t="str">
        <f t="shared" si="0"/>
        <v/>
      </c>
      <c r="I35" s="34" t="str">
        <f t="shared" si="1"/>
        <v/>
      </c>
      <c r="J35" s="34" t="str">
        <f t="shared" si="2"/>
        <v/>
      </c>
      <c r="K35" s="34" t="str">
        <f t="shared" si="3"/>
        <v/>
      </c>
      <c r="L35" s="26" t="str">
        <f t="shared" si="4"/>
        <v/>
      </c>
      <c r="M35" s="32"/>
      <c r="N35" s="190"/>
      <c r="O35" s="190"/>
      <c r="P35" s="190"/>
      <c r="Q35" s="190"/>
      <c r="R35" s="23"/>
    </row>
    <row r="36" spans="1:22">
      <c r="A36" s="27">
        <f t="shared" ca="1" si="5"/>
        <v>45895</v>
      </c>
      <c r="B36" s="20"/>
      <c r="C36" s="21"/>
      <c r="D36" s="20"/>
      <c r="E36" s="21"/>
      <c r="F36" s="22"/>
      <c r="G36" s="22"/>
      <c r="H36" s="34" t="str">
        <f t="shared" si="0"/>
        <v/>
      </c>
      <c r="I36" s="34" t="str">
        <f t="shared" si="1"/>
        <v/>
      </c>
      <c r="J36" s="34" t="str">
        <f t="shared" si="2"/>
        <v/>
      </c>
      <c r="K36" s="34" t="str">
        <f t="shared" si="3"/>
        <v/>
      </c>
      <c r="L36" s="26" t="str">
        <f t="shared" si="4"/>
        <v/>
      </c>
      <c r="M36" s="32"/>
      <c r="N36" s="190"/>
      <c r="O36" s="190"/>
      <c r="P36" s="190"/>
      <c r="Q36" s="190"/>
      <c r="R36" s="23"/>
    </row>
    <row r="37" spans="1:22">
      <c r="A37" s="27">
        <f t="shared" ca="1" si="5"/>
        <v>45896</v>
      </c>
      <c r="B37" s="20"/>
      <c r="C37" s="21"/>
      <c r="D37" s="20"/>
      <c r="E37" s="21"/>
      <c r="F37" s="22"/>
      <c r="G37" s="22"/>
      <c r="H37" s="34" t="str">
        <f t="shared" si="0"/>
        <v/>
      </c>
      <c r="I37" s="34" t="str">
        <f t="shared" si="1"/>
        <v/>
      </c>
      <c r="J37" s="34" t="str">
        <f t="shared" si="2"/>
        <v/>
      </c>
      <c r="K37" s="34" t="str">
        <f t="shared" si="3"/>
        <v/>
      </c>
      <c r="L37" s="26" t="str">
        <f t="shared" si="4"/>
        <v/>
      </c>
      <c r="M37" s="32"/>
      <c r="N37" s="190"/>
      <c r="O37" s="190"/>
      <c r="P37" s="190"/>
      <c r="Q37" s="190"/>
      <c r="R37" s="23"/>
    </row>
    <row r="38" spans="1:22">
      <c r="A38" s="27">
        <f t="shared" ca="1" si="5"/>
        <v>45897</v>
      </c>
      <c r="B38" s="20"/>
      <c r="C38" s="21"/>
      <c r="D38" s="20"/>
      <c r="E38" s="21"/>
      <c r="F38" s="22"/>
      <c r="G38" s="22"/>
      <c r="H38" s="34" t="str">
        <f t="shared" si="0"/>
        <v/>
      </c>
      <c r="I38" s="34" t="str">
        <f t="shared" si="1"/>
        <v/>
      </c>
      <c r="J38" s="34" t="str">
        <f t="shared" si="2"/>
        <v/>
      </c>
      <c r="K38" s="34" t="str">
        <f t="shared" si="3"/>
        <v/>
      </c>
      <c r="L38" s="26" t="str">
        <f t="shared" si="4"/>
        <v/>
      </c>
      <c r="M38" s="32"/>
      <c r="N38" s="190"/>
      <c r="O38" s="190"/>
      <c r="P38" s="190"/>
      <c r="Q38" s="190"/>
      <c r="R38" s="23"/>
    </row>
    <row r="39" spans="1:22">
      <c r="A39" s="27">
        <f t="shared" ca="1" si="5"/>
        <v>45898</v>
      </c>
      <c r="B39" s="20"/>
      <c r="C39" s="21"/>
      <c r="D39" s="20"/>
      <c r="E39" s="21"/>
      <c r="F39" s="22"/>
      <c r="G39" s="22"/>
      <c r="H39" s="34" t="str">
        <f t="shared" si="0"/>
        <v/>
      </c>
      <c r="I39" s="34" t="str">
        <f t="shared" si="1"/>
        <v/>
      </c>
      <c r="J39" s="34" t="str">
        <f t="shared" si="2"/>
        <v/>
      </c>
      <c r="K39" s="34" t="str">
        <f t="shared" si="3"/>
        <v/>
      </c>
      <c r="L39" s="26" t="str">
        <f t="shared" si="4"/>
        <v/>
      </c>
      <c r="M39" s="32"/>
      <c r="N39" s="190"/>
      <c r="O39" s="190"/>
      <c r="P39" s="190"/>
      <c r="Q39" s="190"/>
      <c r="R39" s="23"/>
    </row>
    <row r="40" spans="1:22">
      <c r="A40" s="27">
        <f t="shared" ca="1" si="5"/>
        <v>45899</v>
      </c>
      <c r="B40" s="20"/>
      <c r="C40" s="21"/>
      <c r="D40" s="20"/>
      <c r="E40" s="21"/>
      <c r="F40" s="22"/>
      <c r="G40" s="22"/>
      <c r="H40" s="34" t="str">
        <f t="shared" si="0"/>
        <v/>
      </c>
      <c r="I40" s="34" t="str">
        <f t="shared" si="1"/>
        <v/>
      </c>
      <c r="J40" s="34" t="str">
        <f t="shared" si="2"/>
        <v/>
      </c>
      <c r="K40" s="34" t="str">
        <f t="shared" si="3"/>
        <v/>
      </c>
      <c r="L40" s="26" t="str">
        <f t="shared" si="4"/>
        <v/>
      </c>
      <c r="M40" s="32"/>
      <c r="N40" s="190"/>
      <c r="O40" s="190"/>
      <c r="P40" s="190"/>
      <c r="Q40" s="190"/>
      <c r="R40" s="23"/>
    </row>
    <row r="41" spans="1:22">
      <c r="A41" s="27">
        <f t="shared" ca="1" si="5"/>
        <v>45900</v>
      </c>
      <c r="B41" s="20"/>
      <c r="C41" s="21"/>
      <c r="D41" s="20"/>
      <c r="E41" s="21"/>
      <c r="F41" s="22"/>
      <c r="G41" s="22"/>
      <c r="H41" s="34" t="str">
        <f t="shared" si="0"/>
        <v/>
      </c>
      <c r="I41" s="34" t="str">
        <f t="shared" si="1"/>
        <v/>
      </c>
      <c r="J41" s="34" t="str">
        <f t="shared" si="2"/>
        <v/>
      </c>
      <c r="K41" s="34" t="str">
        <f t="shared" si="3"/>
        <v/>
      </c>
      <c r="L41" s="26" t="str">
        <f t="shared" si="4"/>
        <v/>
      </c>
      <c r="M41" s="32"/>
      <c r="N41" s="190"/>
      <c r="O41" s="190"/>
      <c r="P41" s="190"/>
      <c r="Q41" s="190"/>
      <c r="R41" s="23"/>
    </row>
    <row r="42" spans="1:22">
      <c r="A42" s="5" t="s">
        <v>11</v>
      </c>
      <c r="B42" s="191"/>
      <c r="C42" s="192"/>
      <c r="D42" s="191"/>
      <c r="E42" s="192"/>
      <c r="F42" s="26" t="str">
        <f t="shared" ref="F42:K42" si="6">IF(SUM(F11:F41)=0,"",SUM(F11:F41))</f>
        <v/>
      </c>
      <c r="G42" s="26" t="str">
        <f t="shared" si="6"/>
        <v/>
      </c>
      <c r="H42" s="26" t="str">
        <f t="shared" si="6"/>
        <v/>
      </c>
      <c r="I42" s="26" t="str">
        <f t="shared" si="6"/>
        <v/>
      </c>
      <c r="J42" s="26" t="str">
        <f t="shared" si="6"/>
        <v/>
      </c>
      <c r="K42" s="26" t="str">
        <f t="shared" si="6"/>
        <v/>
      </c>
      <c r="L42" s="26" t="str">
        <f>IF(SUM($L11:$L41)=0,"",SUM($L11:$L41))</f>
        <v/>
      </c>
      <c r="M42" s="33"/>
      <c r="N42" s="193"/>
      <c r="O42" s="193"/>
      <c r="P42" s="193"/>
      <c r="Q42" s="193"/>
      <c r="R42" s="6"/>
    </row>
    <row r="44" spans="1:22" ht="27" customHeight="1">
      <c r="A44" s="194" t="s">
        <v>22</v>
      </c>
      <c r="B44" s="189" t="s">
        <v>103</v>
      </c>
      <c r="C44" s="189"/>
      <c r="D44" s="189"/>
      <c r="E44" s="189"/>
      <c r="F44" s="189" t="s">
        <v>23</v>
      </c>
      <c r="G44" s="189"/>
      <c r="H44" s="189" t="s">
        <v>88</v>
      </c>
      <c r="I44" s="189"/>
      <c r="J44" s="189"/>
      <c r="K44" s="189"/>
      <c r="L44" s="189" t="s">
        <v>87</v>
      </c>
      <c r="M44" s="195" t="s">
        <v>96</v>
      </c>
      <c r="N44" s="194" t="s">
        <v>25</v>
      </c>
      <c r="O44" s="194"/>
      <c r="P44" s="194"/>
      <c r="Q44" s="194"/>
      <c r="R44" s="189" t="s">
        <v>100</v>
      </c>
    </row>
    <row r="45" spans="1:22" ht="14.25" customHeight="1">
      <c r="A45" s="194"/>
      <c r="B45" s="189" t="s">
        <v>82</v>
      </c>
      <c r="C45" s="189"/>
      <c r="D45" s="189" t="s">
        <v>84</v>
      </c>
      <c r="E45" s="189"/>
      <c r="F45" s="189"/>
      <c r="G45" s="189"/>
      <c r="H45" s="189" t="s">
        <v>90</v>
      </c>
      <c r="I45" s="189"/>
      <c r="J45" s="189" t="s">
        <v>89</v>
      </c>
      <c r="K45" s="189"/>
      <c r="L45" s="189"/>
      <c r="M45" s="196"/>
      <c r="N45" s="194"/>
      <c r="O45" s="194"/>
      <c r="P45" s="194"/>
      <c r="Q45" s="194"/>
      <c r="R45" s="189"/>
    </row>
    <row r="46" spans="1:22">
      <c r="A46" s="194"/>
      <c r="B46" s="43" t="s">
        <v>26</v>
      </c>
      <c r="C46" s="43" t="s">
        <v>27</v>
      </c>
      <c r="D46" s="43" t="s">
        <v>26</v>
      </c>
      <c r="E46" s="43" t="s">
        <v>27</v>
      </c>
      <c r="F46" s="44" t="s">
        <v>85</v>
      </c>
      <c r="G46" s="44" t="s">
        <v>86</v>
      </c>
      <c r="H46" s="44" t="s">
        <v>81</v>
      </c>
      <c r="I46" s="44" t="s">
        <v>83</v>
      </c>
      <c r="J46" s="44" t="s">
        <v>81</v>
      </c>
      <c r="K46" s="44" t="s">
        <v>95</v>
      </c>
      <c r="L46" s="189"/>
      <c r="M46" s="197"/>
      <c r="N46" s="194"/>
      <c r="O46" s="194"/>
      <c r="P46" s="194"/>
      <c r="Q46" s="194"/>
      <c r="R46" s="194"/>
    </row>
    <row r="47" spans="1:22">
      <c r="A47" s="27" cm="1">
        <f t="array" aca="1" ref="A47" ca="1">DATE("2025","8"+1,IFERROR(INDIRECT(T1),"1"))</f>
        <v>45901</v>
      </c>
      <c r="B47" s="20"/>
      <c r="C47" s="21"/>
      <c r="D47" s="20"/>
      <c r="E47" s="21"/>
      <c r="F47" s="22"/>
      <c r="G47" s="22"/>
      <c r="H47" s="34" t="str">
        <f>IF(OR(B47="",LEFT(M47,1)="✓"),"",C47-B47-F47)</f>
        <v/>
      </c>
      <c r="I47" s="34" t="str">
        <f>IF(OR(D47="",LEFT(M47,1)="✓"),"",E47-D47-G47)</f>
        <v/>
      </c>
      <c r="J47" s="34" t="str">
        <f>IF(AND(B47&lt;&gt;"",M47="✓所定"),C47-B47-F47,"")</f>
        <v/>
      </c>
      <c r="K47" s="34" t="str">
        <f>IF(AND(B47&lt;&gt;"",M47="✓法定"),C47-B47-F47,"")</f>
        <v/>
      </c>
      <c r="L47" s="26" t="str">
        <f>IF(AND($B47="",$D47=""),"",($C47-$B47-$F47)+($E47-$D47-$G47))</f>
        <v/>
      </c>
      <c r="M47" s="32"/>
      <c r="N47" s="190"/>
      <c r="O47" s="190"/>
      <c r="P47" s="190"/>
      <c r="Q47" s="190"/>
      <c r="R47" s="23"/>
      <c r="V47" s="1" t="s">
        <v>171</v>
      </c>
    </row>
    <row r="48" spans="1:22">
      <c r="A48" s="27">
        <f ca="1">A47+1</f>
        <v>45902</v>
      </c>
      <c r="B48" s="20"/>
      <c r="C48" s="21"/>
      <c r="D48" s="20"/>
      <c r="E48" s="21"/>
      <c r="F48" s="22"/>
      <c r="G48" s="22"/>
      <c r="H48" s="34" t="str">
        <f t="shared" ref="H48:H77" si="7">IF(OR(B48="",LEFT(M48,1)="✓"),"",C48-B48-F48)</f>
        <v/>
      </c>
      <c r="I48" s="34" t="str">
        <f t="shared" ref="I48:I77" si="8">IF(OR(D48="",LEFT(M48,1)="✓"),"",E48-D48-G48)</f>
        <v/>
      </c>
      <c r="J48" s="34" t="str">
        <f t="shared" ref="J48:J77" si="9">IF(AND(B48&lt;&gt;"",M48="✓所定"),C48-B48-F48,"")</f>
        <v/>
      </c>
      <c r="K48" s="34" t="str">
        <f t="shared" ref="K48:K77" si="10">IF(AND(B48&lt;&gt;"",M48="✓法定"),C48-B48-F48,"")</f>
        <v/>
      </c>
      <c r="L48" s="26" t="str">
        <f t="shared" ref="L48:L75" si="11">IF(AND($B48="",$D48=""),"",($C48-$B48-$F48)+($E48-$D48-$G48))</f>
        <v/>
      </c>
      <c r="M48" s="32"/>
      <c r="N48" s="190"/>
      <c r="O48" s="190"/>
      <c r="P48" s="190"/>
      <c r="Q48" s="190"/>
      <c r="R48" s="23"/>
      <c r="V48" s="1" t="s">
        <v>172</v>
      </c>
    </row>
    <row r="49" spans="1:18">
      <c r="A49" s="27">
        <f t="shared" ref="A49:A77" ca="1" si="12">A48+1</f>
        <v>45903</v>
      </c>
      <c r="B49" s="20"/>
      <c r="C49" s="21"/>
      <c r="D49" s="20"/>
      <c r="E49" s="21"/>
      <c r="F49" s="22"/>
      <c r="G49" s="22"/>
      <c r="H49" s="34" t="str">
        <f t="shared" si="7"/>
        <v/>
      </c>
      <c r="I49" s="34" t="str">
        <f t="shared" si="8"/>
        <v/>
      </c>
      <c r="J49" s="34" t="str">
        <f t="shared" si="9"/>
        <v/>
      </c>
      <c r="K49" s="34" t="str">
        <f t="shared" si="10"/>
        <v/>
      </c>
      <c r="L49" s="26" t="str">
        <f t="shared" si="11"/>
        <v/>
      </c>
      <c r="M49" s="32"/>
      <c r="N49" s="190"/>
      <c r="O49" s="190"/>
      <c r="P49" s="190"/>
      <c r="Q49" s="190"/>
      <c r="R49" s="23"/>
    </row>
    <row r="50" spans="1:18">
      <c r="A50" s="27">
        <f t="shared" ca="1" si="12"/>
        <v>45904</v>
      </c>
      <c r="B50" s="20"/>
      <c r="C50" s="21"/>
      <c r="D50" s="20"/>
      <c r="E50" s="21"/>
      <c r="F50" s="22"/>
      <c r="G50" s="22"/>
      <c r="H50" s="34" t="str">
        <f t="shared" si="7"/>
        <v/>
      </c>
      <c r="I50" s="34" t="str">
        <f t="shared" si="8"/>
        <v/>
      </c>
      <c r="J50" s="34" t="str">
        <f t="shared" si="9"/>
        <v/>
      </c>
      <c r="K50" s="34" t="str">
        <f t="shared" si="10"/>
        <v/>
      </c>
      <c r="L50" s="26" t="str">
        <f t="shared" si="11"/>
        <v/>
      </c>
      <c r="M50" s="32"/>
      <c r="N50" s="190"/>
      <c r="O50" s="190"/>
      <c r="P50" s="190"/>
      <c r="Q50" s="190"/>
      <c r="R50" s="23"/>
    </row>
    <row r="51" spans="1:18">
      <c r="A51" s="27">
        <f t="shared" ca="1" si="12"/>
        <v>45905</v>
      </c>
      <c r="B51" s="20"/>
      <c r="C51" s="21"/>
      <c r="D51" s="20"/>
      <c r="E51" s="21"/>
      <c r="F51" s="22"/>
      <c r="G51" s="22"/>
      <c r="H51" s="34" t="str">
        <f t="shared" si="7"/>
        <v/>
      </c>
      <c r="I51" s="34" t="str">
        <f t="shared" si="8"/>
        <v/>
      </c>
      <c r="J51" s="34" t="str">
        <f t="shared" si="9"/>
        <v/>
      </c>
      <c r="K51" s="34" t="str">
        <f t="shared" si="10"/>
        <v/>
      </c>
      <c r="L51" s="26" t="str">
        <f t="shared" si="11"/>
        <v/>
      </c>
      <c r="M51" s="32"/>
      <c r="N51" s="190"/>
      <c r="O51" s="190"/>
      <c r="P51" s="190"/>
      <c r="Q51" s="190"/>
      <c r="R51" s="23"/>
    </row>
    <row r="52" spans="1:18">
      <c r="A52" s="27">
        <f t="shared" ca="1" si="12"/>
        <v>45906</v>
      </c>
      <c r="B52" s="20"/>
      <c r="C52" s="21"/>
      <c r="D52" s="20"/>
      <c r="E52" s="21"/>
      <c r="F52" s="22"/>
      <c r="G52" s="22"/>
      <c r="H52" s="34" t="str">
        <f t="shared" si="7"/>
        <v/>
      </c>
      <c r="I52" s="34" t="str">
        <f t="shared" si="8"/>
        <v/>
      </c>
      <c r="J52" s="34" t="str">
        <f t="shared" si="9"/>
        <v/>
      </c>
      <c r="K52" s="34" t="str">
        <f t="shared" si="10"/>
        <v/>
      </c>
      <c r="L52" s="26" t="str">
        <f t="shared" si="11"/>
        <v/>
      </c>
      <c r="M52" s="32"/>
      <c r="N52" s="190"/>
      <c r="O52" s="190"/>
      <c r="P52" s="190"/>
      <c r="Q52" s="190"/>
      <c r="R52" s="23"/>
    </row>
    <row r="53" spans="1:18">
      <c r="A53" s="27">
        <f t="shared" ca="1" si="12"/>
        <v>45907</v>
      </c>
      <c r="B53" s="20"/>
      <c r="C53" s="21"/>
      <c r="D53" s="20"/>
      <c r="E53" s="21"/>
      <c r="F53" s="22"/>
      <c r="G53" s="22"/>
      <c r="H53" s="34" t="str">
        <f t="shared" si="7"/>
        <v/>
      </c>
      <c r="I53" s="34" t="str">
        <f t="shared" si="8"/>
        <v/>
      </c>
      <c r="J53" s="34" t="str">
        <f t="shared" si="9"/>
        <v/>
      </c>
      <c r="K53" s="34" t="str">
        <f t="shared" si="10"/>
        <v/>
      </c>
      <c r="L53" s="26" t="str">
        <f t="shared" si="11"/>
        <v/>
      </c>
      <c r="M53" s="32"/>
      <c r="N53" s="190"/>
      <c r="O53" s="190"/>
      <c r="P53" s="190"/>
      <c r="Q53" s="190"/>
      <c r="R53" s="23"/>
    </row>
    <row r="54" spans="1:18">
      <c r="A54" s="27">
        <f t="shared" ca="1" si="12"/>
        <v>45908</v>
      </c>
      <c r="B54" s="20"/>
      <c r="C54" s="21"/>
      <c r="D54" s="20"/>
      <c r="E54" s="21"/>
      <c r="F54" s="22"/>
      <c r="G54" s="22"/>
      <c r="H54" s="34" t="str">
        <f t="shared" si="7"/>
        <v/>
      </c>
      <c r="I54" s="34" t="str">
        <f t="shared" si="8"/>
        <v/>
      </c>
      <c r="J54" s="34" t="str">
        <f t="shared" si="9"/>
        <v/>
      </c>
      <c r="K54" s="34" t="str">
        <f t="shared" si="10"/>
        <v/>
      </c>
      <c r="L54" s="26" t="str">
        <f t="shared" si="11"/>
        <v/>
      </c>
      <c r="M54" s="32"/>
      <c r="N54" s="190"/>
      <c r="O54" s="190"/>
      <c r="P54" s="190"/>
      <c r="Q54" s="190"/>
      <c r="R54" s="23"/>
    </row>
    <row r="55" spans="1:18">
      <c r="A55" s="27">
        <f t="shared" ca="1" si="12"/>
        <v>45909</v>
      </c>
      <c r="B55" s="20"/>
      <c r="C55" s="21"/>
      <c r="D55" s="20"/>
      <c r="E55" s="21"/>
      <c r="F55" s="22"/>
      <c r="G55" s="22"/>
      <c r="H55" s="34" t="str">
        <f t="shared" si="7"/>
        <v/>
      </c>
      <c r="I55" s="34" t="str">
        <f t="shared" si="8"/>
        <v/>
      </c>
      <c r="J55" s="34" t="str">
        <f t="shared" si="9"/>
        <v/>
      </c>
      <c r="K55" s="34" t="str">
        <f t="shared" si="10"/>
        <v/>
      </c>
      <c r="L55" s="26" t="str">
        <f t="shared" si="11"/>
        <v/>
      </c>
      <c r="M55" s="32"/>
      <c r="N55" s="190"/>
      <c r="O55" s="190"/>
      <c r="P55" s="190"/>
      <c r="Q55" s="190"/>
      <c r="R55" s="23"/>
    </row>
    <row r="56" spans="1:18">
      <c r="A56" s="27">
        <f t="shared" ca="1" si="12"/>
        <v>45910</v>
      </c>
      <c r="B56" s="20"/>
      <c r="C56" s="21"/>
      <c r="D56" s="20"/>
      <c r="E56" s="21"/>
      <c r="F56" s="22"/>
      <c r="G56" s="22"/>
      <c r="H56" s="34" t="str">
        <f t="shared" si="7"/>
        <v/>
      </c>
      <c r="I56" s="34" t="str">
        <f t="shared" si="8"/>
        <v/>
      </c>
      <c r="J56" s="34" t="str">
        <f t="shared" si="9"/>
        <v/>
      </c>
      <c r="K56" s="34" t="str">
        <f t="shared" si="10"/>
        <v/>
      </c>
      <c r="L56" s="26" t="str">
        <f t="shared" si="11"/>
        <v/>
      </c>
      <c r="M56" s="32"/>
      <c r="N56" s="190"/>
      <c r="O56" s="190"/>
      <c r="P56" s="190"/>
      <c r="Q56" s="190"/>
      <c r="R56" s="23"/>
    </row>
    <row r="57" spans="1:18">
      <c r="A57" s="27">
        <f t="shared" ca="1" si="12"/>
        <v>45911</v>
      </c>
      <c r="B57" s="20"/>
      <c r="C57" s="21"/>
      <c r="D57" s="20"/>
      <c r="E57" s="21"/>
      <c r="F57" s="22"/>
      <c r="G57" s="22"/>
      <c r="H57" s="34" t="str">
        <f t="shared" si="7"/>
        <v/>
      </c>
      <c r="I57" s="34" t="str">
        <f t="shared" si="8"/>
        <v/>
      </c>
      <c r="J57" s="34" t="str">
        <f t="shared" si="9"/>
        <v/>
      </c>
      <c r="K57" s="34" t="str">
        <f t="shared" si="10"/>
        <v/>
      </c>
      <c r="L57" s="26" t="str">
        <f t="shared" si="11"/>
        <v/>
      </c>
      <c r="M57" s="32"/>
      <c r="N57" s="190"/>
      <c r="O57" s="190"/>
      <c r="P57" s="190"/>
      <c r="Q57" s="190"/>
      <c r="R57" s="23"/>
    </row>
    <row r="58" spans="1:18">
      <c r="A58" s="27">
        <f t="shared" ca="1" si="12"/>
        <v>45912</v>
      </c>
      <c r="B58" s="20"/>
      <c r="C58" s="21"/>
      <c r="D58" s="20"/>
      <c r="E58" s="21"/>
      <c r="F58" s="22"/>
      <c r="G58" s="22"/>
      <c r="H58" s="34" t="str">
        <f t="shared" si="7"/>
        <v/>
      </c>
      <c r="I58" s="34" t="str">
        <f t="shared" si="8"/>
        <v/>
      </c>
      <c r="J58" s="34" t="str">
        <f t="shared" si="9"/>
        <v/>
      </c>
      <c r="K58" s="34" t="str">
        <f t="shared" si="10"/>
        <v/>
      </c>
      <c r="L58" s="26" t="str">
        <f t="shared" si="11"/>
        <v/>
      </c>
      <c r="M58" s="32"/>
      <c r="N58" s="190"/>
      <c r="O58" s="190"/>
      <c r="P58" s="190"/>
      <c r="Q58" s="190"/>
      <c r="R58" s="23"/>
    </row>
    <row r="59" spans="1:18">
      <c r="A59" s="27">
        <f t="shared" ca="1" si="12"/>
        <v>45913</v>
      </c>
      <c r="B59" s="20"/>
      <c r="C59" s="21"/>
      <c r="D59" s="20"/>
      <c r="E59" s="21"/>
      <c r="F59" s="22"/>
      <c r="G59" s="22"/>
      <c r="H59" s="34" t="str">
        <f t="shared" si="7"/>
        <v/>
      </c>
      <c r="I59" s="34" t="str">
        <f t="shared" si="8"/>
        <v/>
      </c>
      <c r="J59" s="34" t="str">
        <f t="shared" si="9"/>
        <v/>
      </c>
      <c r="K59" s="34" t="str">
        <f t="shared" si="10"/>
        <v/>
      </c>
      <c r="L59" s="26" t="str">
        <f t="shared" si="11"/>
        <v/>
      </c>
      <c r="M59" s="32"/>
      <c r="N59" s="190"/>
      <c r="O59" s="190"/>
      <c r="P59" s="190"/>
      <c r="Q59" s="190"/>
      <c r="R59" s="23"/>
    </row>
    <row r="60" spans="1:18">
      <c r="A60" s="27">
        <f t="shared" ca="1" si="12"/>
        <v>45914</v>
      </c>
      <c r="B60" s="20"/>
      <c r="C60" s="21"/>
      <c r="D60" s="20"/>
      <c r="E60" s="21"/>
      <c r="F60" s="22"/>
      <c r="G60" s="22"/>
      <c r="H60" s="34" t="str">
        <f t="shared" si="7"/>
        <v/>
      </c>
      <c r="I60" s="34" t="str">
        <f t="shared" si="8"/>
        <v/>
      </c>
      <c r="J60" s="34" t="str">
        <f t="shared" si="9"/>
        <v/>
      </c>
      <c r="K60" s="34" t="str">
        <f t="shared" si="10"/>
        <v/>
      </c>
      <c r="L60" s="26" t="str">
        <f t="shared" si="11"/>
        <v/>
      </c>
      <c r="M60" s="32"/>
      <c r="N60" s="190"/>
      <c r="O60" s="190"/>
      <c r="P60" s="190"/>
      <c r="Q60" s="190"/>
      <c r="R60" s="23"/>
    </row>
    <row r="61" spans="1:18">
      <c r="A61" s="27">
        <f t="shared" ca="1" si="12"/>
        <v>45915</v>
      </c>
      <c r="B61" s="20"/>
      <c r="C61" s="21"/>
      <c r="D61" s="20"/>
      <c r="E61" s="21"/>
      <c r="F61" s="22"/>
      <c r="G61" s="22"/>
      <c r="H61" s="34" t="str">
        <f t="shared" si="7"/>
        <v/>
      </c>
      <c r="I61" s="34" t="str">
        <f t="shared" si="8"/>
        <v/>
      </c>
      <c r="J61" s="34" t="str">
        <f t="shared" si="9"/>
        <v/>
      </c>
      <c r="K61" s="34" t="str">
        <f t="shared" si="10"/>
        <v/>
      </c>
      <c r="L61" s="26" t="str">
        <f t="shared" si="11"/>
        <v/>
      </c>
      <c r="M61" s="32"/>
      <c r="N61" s="190"/>
      <c r="O61" s="190"/>
      <c r="P61" s="190"/>
      <c r="Q61" s="190"/>
      <c r="R61" s="23"/>
    </row>
    <row r="62" spans="1:18">
      <c r="A62" s="27">
        <f t="shared" ca="1" si="12"/>
        <v>45916</v>
      </c>
      <c r="B62" s="20"/>
      <c r="C62" s="21"/>
      <c r="D62" s="20"/>
      <c r="E62" s="21"/>
      <c r="F62" s="22"/>
      <c r="G62" s="22"/>
      <c r="H62" s="34" t="str">
        <f t="shared" si="7"/>
        <v/>
      </c>
      <c r="I62" s="34" t="str">
        <f t="shared" si="8"/>
        <v/>
      </c>
      <c r="J62" s="34" t="str">
        <f t="shared" si="9"/>
        <v/>
      </c>
      <c r="K62" s="34" t="str">
        <f t="shared" si="10"/>
        <v/>
      </c>
      <c r="L62" s="26" t="str">
        <f t="shared" si="11"/>
        <v/>
      </c>
      <c r="M62" s="32"/>
      <c r="N62" s="190"/>
      <c r="O62" s="190"/>
      <c r="P62" s="190"/>
      <c r="Q62" s="190"/>
      <c r="R62" s="23"/>
    </row>
    <row r="63" spans="1:18">
      <c r="A63" s="27">
        <f t="shared" ca="1" si="12"/>
        <v>45917</v>
      </c>
      <c r="B63" s="20"/>
      <c r="C63" s="21"/>
      <c r="D63" s="20"/>
      <c r="E63" s="21"/>
      <c r="F63" s="22"/>
      <c r="G63" s="22"/>
      <c r="H63" s="34" t="str">
        <f t="shared" si="7"/>
        <v/>
      </c>
      <c r="I63" s="34" t="str">
        <f t="shared" si="8"/>
        <v/>
      </c>
      <c r="J63" s="34" t="str">
        <f t="shared" si="9"/>
        <v/>
      </c>
      <c r="K63" s="34" t="str">
        <f t="shared" si="10"/>
        <v/>
      </c>
      <c r="L63" s="26" t="str">
        <f t="shared" si="11"/>
        <v/>
      </c>
      <c r="M63" s="32"/>
      <c r="N63" s="190"/>
      <c r="O63" s="190"/>
      <c r="P63" s="190"/>
      <c r="Q63" s="190"/>
      <c r="R63" s="23"/>
    </row>
    <row r="64" spans="1:18">
      <c r="A64" s="27">
        <f t="shared" ca="1" si="12"/>
        <v>45918</v>
      </c>
      <c r="B64" s="20"/>
      <c r="C64" s="21"/>
      <c r="D64" s="20"/>
      <c r="E64" s="21"/>
      <c r="F64" s="22"/>
      <c r="G64" s="22"/>
      <c r="H64" s="34" t="str">
        <f t="shared" si="7"/>
        <v/>
      </c>
      <c r="I64" s="34" t="str">
        <f t="shared" si="8"/>
        <v/>
      </c>
      <c r="J64" s="34" t="str">
        <f t="shared" si="9"/>
        <v/>
      </c>
      <c r="K64" s="34" t="str">
        <f t="shared" si="10"/>
        <v/>
      </c>
      <c r="L64" s="26" t="str">
        <f t="shared" si="11"/>
        <v/>
      </c>
      <c r="M64" s="32"/>
      <c r="N64" s="190"/>
      <c r="O64" s="190"/>
      <c r="P64" s="190"/>
      <c r="Q64" s="190"/>
      <c r="R64" s="23"/>
    </row>
    <row r="65" spans="1:18">
      <c r="A65" s="27">
        <f t="shared" ca="1" si="12"/>
        <v>45919</v>
      </c>
      <c r="B65" s="20"/>
      <c r="C65" s="21"/>
      <c r="D65" s="20"/>
      <c r="E65" s="21"/>
      <c r="F65" s="22"/>
      <c r="G65" s="22"/>
      <c r="H65" s="34" t="str">
        <f t="shared" si="7"/>
        <v/>
      </c>
      <c r="I65" s="34" t="str">
        <f t="shared" si="8"/>
        <v/>
      </c>
      <c r="J65" s="34" t="str">
        <f t="shared" si="9"/>
        <v/>
      </c>
      <c r="K65" s="34" t="str">
        <f t="shared" si="10"/>
        <v/>
      </c>
      <c r="L65" s="26" t="str">
        <f t="shared" si="11"/>
        <v/>
      </c>
      <c r="M65" s="32"/>
      <c r="N65" s="190"/>
      <c r="O65" s="190"/>
      <c r="P65" s="190"/>
      <c r="Q65" s="190"/>
      <c r="R65" s="23"/>
    </row>
    <row r="66" spans="1:18">
      <c r="A66" s="27">
        <f t="shared" ca="1" si="12"/>
        <v>45920</v>
      </c>
      <c r="B66" s="20"/>
      <c r="C66" s="21"/>
      <c r="D66" s="20"/>
      <c r="E66" s="21"/>
      <c r="F66" s="22"/>
      <c r="G66" s="22"/>
      <c r="H66" s="34" t="str">
        <f t="shared" si="7"/>
        <v/>
      </c>
      <c r="I66" s="34" t="str">
        <f t="shared" si="8"/>
        <v/>
      </c>
      <c r="J66" s="34" t="str">
        <f t="shared" si="9"/>
        <v/>
      </c>
      <c r="K66" s="34" t="str">
        <f t="shared" si="10"/>
        <v/>
      </c>
      <c r="L66" s="26" t="str">
        <f t="shared" si="11"/>
        <v/>
      </c>
      <c r="M66" s="32"/>
      <c r="N66" s="190"/>
      <c r="O66" s="190"/>
      <c r="P66" s="190"/>
      <c r="Q66" s="190"/>
      <c r="R66" s="23"/>
    </row>
    <row r="67" spans="1:18">
      <c r="A67" s="27">
        <f t="shared" ca="1" si="12"/>
        <v>45921</v>
      </c>
      <c r="B67" s="20"/>
      <c r="C67" s="21"/>
      <c r="D67" s="20"/>
      <c r="E67" s="21"/>
      <c r="F67" s="22"/>
      <c r="G67" s="22"/>
      <c r="H67" s="34" t="str">
        <f t="shared" si="7"/>
        <v/>
      </c>
      <c r="I67" s="34" t="str">
        <f t="shared" si="8"/>
        <v/>
      </c>
      <c r="J67" s="34" t="str">
        <f t="shared" si="9"/>
        <v/>
      </c>
      <c r="K67" s="34" t="str">
        <f t="shared" si="10"/>
        <v/>
      </c>
      <c r="L67" s="26" t="str">
        <f t="shared" si="11"/>
        <v/>
      </c>
      <c r="M67" s="32"/>
      <c r="N67" s="190"/>
      <c r="O67" s="190"/>
      <c r="P67" s="190"/>
      <c r="Q67" s="190"/>
      <c r="R67" s="23"/>
    </row>
    <row r="68" spans="1:18">
      <c r="A68" s="27">
        <f t="shared" ca="1" si="12"/>
        <v>45922</v>
      </c>
      <c r="B68" s="20"/>
      <c r="C68" s="21"/>
      <c r="D68" s="20"/>
      <c r="E68" s="21"/>
      <c r="F68" s="22"/>
      <c r="G68" s="22"/>
      <c r="H68" s="34" t="str">
        <f t="shared" si="7"/>
        <v/>
      </c>
      <c r="I68" s="34" t="str">
        <f t="shared" si="8"/>
        <v/>
      </c>
      <c r="J68" s="34" t="str">
        <f t="shared" si="9"/>
        <v/>
      </c>
      <c r="K68" s="34" t="str">
        <f t="shared" si="10"/>
        <v/>
      </c>
      <c r="L68" s="26" t="str">
        <f t="shared" si="11"/>
        <v/>
      </c>
      <c r="M68" s="32"/>
      <c r="N68" s="190"/>
      <c r="O68" s="190"/>
      <c r="P68" s="190"/>
      <c r="Q68" s="190"/>
      <c r="R68" s="23"/>
    </row>
    <row r="69" spans="1:18">
      <c r="A69" s="27">
        <f t="shared" ca="1" si="12"/>
        <v>45923</v>
      </c>
      <c r="B69" s="20"/>
      <c r="C69" s="21"/>
      <c r="D69" s="20"/>
      <c r="E69" s="21"/>
      <c r="F69" s="22"/>
      <c r="G69" s="22"/>
      <c r="H69" s="34" t="str">
        <f t="shared" si="7"/>
        <v/>
      </c>
      <c r="I69" s="34" t="str">
        <f t="shared" si="8"/>
        <v/>
      </c>
      <c r="J69" s="34" t="str">
        <f t="shared" si="9"/>
        <v/>
      </c>
      <c r="K69" s="34" t="str">
        <f t="shared" si="10"/>
        <v/>
      </c>
      <c r="L69" s="26" t="str">
        <f t="shared" si="11"/>
        <v/>
      </c>
      <c r="M69" s="32"/>
      <c r="N69" s="190"/>
      <c r="O69" s="190"/>
      <c r="P69" s="190"/>
      <c r="Q69" s="190"/>
      <c r="R69" s="23"/>
    </row>
    <row r="70" spans="1:18">
      <c r="A70" s="27">
        <f t="shared" ca="1" si="12"/>
        <v>45924</v>
      </c>
      <c r="B70" s="20"/>
      <c r="C70" s="21"/>
      <c r="D70" s="20"/>
      <c r="E70" s="21"/>
      <c r="F70" s="22"/>
      <c r="G70" s="22"/>
      <c r="H70" s="34" t="str">
        <f t="shared" si="7"/>
        <v/>
      </c>
      <c r="I70" s="34" t="str">
        <f t="shared" si="8"/>
        <v/>
      </c>
      <c r="J70" s="34" t="str">
        <f t="shared" si="9"/>
        <v/>
      </c>
      <c r="K70" s="34" t="str">
        <f t="shared" si="10"/>
        <v/>
      </c>
      <c r="L70" s="26" t="str">
        <f t="shared" si="11"/>
        <v/>
      </c>
      <c r="M70" s="32"/>
      <c r="N70" s="190"/>
      <c r="O70" s="190"/>
      <c r="P70" s="190"/>
      <c r="Q70" s="190"/>
      <c r="R70" s="23"/>
    </row>
    <row r="71" spans="1:18">
      <c r="A71" s="27">
        <f t="shared" ca="1" si="12"/>
        <v>45925</v>
      </c>
      <c r="B71" s="20"/>
      <c r="C71" s="21"/>
      <c r="D71" s="20"/>
      <c r="E71" s="21"/>
      <c r="F71" s="22"/>
      <c r="G71" s="22"/>
      <c r="H71" s="34" t="str">
        <f t="shared" si="7"/>
        <v/>
      </c>
      <c r="I71" s="34" t="str">
        <f t="shared" si="8"/>
        <v/>
      </c>
      <c r="J71" s="34" t="str">
        <f t="shared" si="9"/>
        <v/>
      </c>
      <c r="K71" s="34" t="str">
        <f t="shared" si="10"/>
        <v/>
      </c>
      <c r="L71" s="26" t="str">
        <f t="shared" si="11"/>
        <v/>
      </c>
      <c r="M71" s="32"/>
      <c r="N71" s="190"/>
      <c r="O71" s="190"/>
      <c r="P71" s="190"/>
      <c r="Q71" s="190"/>
      <c r="R71" s="23"/>
    </row>
    <row r="72" spans="1:18">
      <c r="A72" s="27">
        <f t="shared" ca="1" si="12"/>
        <v>45926</v>
      </c>
      <c r="B72" s="20"/>
      <c r="C72" s="21"/>
      <c r="D72" s="20"/>
      <c r="E72" s="21"/>
      <c r="F72" s="22"/>
      <c r="G72" s="22"/>
      <c r="H72" s="34" t="str">
        <f t="shared" si="7"/>
        <v/>
      </c>
      <c r="I72" s="34" t="str">
        <f t="shared" si="8"/>
        <v/>
      </c>
      <c r="J72" s="34" t="str">
        <f t="shared" si="9"/>
        <v/>
      </c>
      <c r="K72" s="34" t="str">
        <f t="shared" si="10"/>
        <v/>
      </c>
      <c r="L72" s="26" t="str">
        <f t="shared" si="11"/>
        <v/>
      </c>
      <c r="M72" s="32"/>
      <c r="N72" s="190"/>
      <c r="O72" s="190"/>
      <c r="P72" s="190"/>
      <c r="Q72" s="190"/>
      <c r="R72" s="23"/>
    </row>
    <row r="73" spans="1:18">
      <c r="A73" s="27">
        <f t="shared" ca="1" si="12"/>
        <v>45927</v>
      </c>
      <c r="B73" s="20"/>
      <c r="C73" s="21"/>
      <c r="D73" s="20"/>
      <c r="E73" s="21"/>
      <c r="F73" s="22"/>
      <c r="G73" s="22"/>
      <c r="H73" s="34" t="str">
        <f t="shared" si="7"/>
        <v/>
      </c>
      <c r="I73" s="34" t="str">
        <f t="shared" si="8"/>
        <v/>
      </c>
      <c r="J73" s="34" t="str">
        <f t="shared" si="9"/>
        <v/>
      </c>
      <c r="K73" s="34" t="str">
        <f t="shared" si="10"/>
        <v/>
      </c>
      <c r="L73" s="26" t="str">
        <f t="shared" si="11"/>
        <v/>
      </c>
      <c r="M73" s="32"/>
      <c r="N73" s="190"/>
      <c r="O73" s="190"/>
      <c r="P73" s="190"/>
      <c r="Q73" s="190"/>
      <c r="R73" s="23"/>
    </row>
    <row r="74" spans="1:18">
      <c r="A74" s="27">
        <f t="shared" ca="1" si="12"/>
        <v>45928</v>
      </c>
      <c r="B74" s="20"/>
      <c r="C74" s="21"/>
      <c r="D74" s="20"/>
      <c r="E74" s="21"/>
      <c r="F74" s="22"/>
      <c r="G74" s="22"/>
      <c r="H74" s="34" t="str">
        <f t="shared" si="7"/>
        <v/>
      </c>
      <c r="I74" s="34" t="str">
        <f t="shared" si="8"/>
        <v/>
      </c>
      <c r="J74" s="34" t="str">
        <f t="shared" si="9"/>
        <v/>
      </c>
      <c r="K74" s="34" t="str">
        <f t="shared" si="10"/>
        <v/>
      </c>
      <c r="L74" s="26" t="str">
        <f t="shared" si="11"/>
        <v/>
      </c>
      <c r="M74" s="32"/>
      <c r="N74" s="190"/>
      <c r="O74" s="190"/>
      <c r="P74" s="190"/>
      <c r="Q74" s="190"/>
      <c r="R74" s="23"/>
    </row>
    <row r="75" spans="1:18">
      <c r="A75" s="27">
        <f t="shared" ca="1" si="12"/>
        <v>45929</v>
      </c>
      <c r="B75" s="20"/>
      <c r="C75" s="21"/>
      <c r="D75" s="20"/>
      <c r="E75" s="21"/>
      <c r="F75" s="22"/>
      <c r="G75" s="22"/>
      <c r="H75" s="34" t="str">
        <f t="shared" si="7"/>
        <v/>
      </c>
      <c r="I75" s="34" t="str">
        <f t="shared" si="8"/>
        <v/>
      </c>
      <c r="J75" s="34" t="str">
        <f t="shared" si="9"/>
        <v/>
      </c>
      <c r="K75" s="34" t="str">
        <f t="shared" si="10"/>
        <v/>
      </c>
      <c r="L75" s="26" t="str">
        <f t="shared" si="11"/>
        <v/>
      </c>
      <c r="M75" s="32"/>
      <c r="N75" s="190"/>
      <c r="O75" s="190"/>
      <c r="P75" s="190"/>
      <c r="Q75" s="190"/>
      <c r="R75" s="23"/>
    </row>
    <row r="76" spans="1:18">
      <c r="A76" s="27">
        <f t="shared" ca="1" si="12"/>
        <v>45930</v>
      </c>
      <c r="B76" s="20"/>
      <c r="C76" s="21"/>
      <c r="D76" s="20"/>
      <c r="E76" s="21"/>
      <c r="F76" s="22"/>
      <c r="G76" s="22"/>
      <c r="H76" s="34" t="str">
        <f t="shared" si="7"/>
        <v/>
      </c>
      <c r="I76" s="34" t="str">
        <f t="shared" si="8"/>
        <v/>
      </c>
      <c r="J76" s="34" t="str">
        <f t="shared" si="9"/>
        <v/>
      </c>
      <c r="K76" s="34" t="str">
        <f t="shared" si="10"/>
        <v/>
      </c>
      <c r="L76" s="26" t="str">
        <f>IF(AND($B76="",$D76=""),"",($C76-$B76-$F76)+($E76-$D76-$G76))</f>
        <v/>
      </c>
      <c r="M76" s="32"/>
      <c r="N76" s="190"/>
      <c r="O76" s="190"/>
      <c r="P76" s="190"/>
      <c r="Q76" s="190"/>
      <c r="R76" s="23"/>
    </row>
    <row r="77" spans="1:18">
      <c r="A77" s="27">
        <f t="shared" ca="1" si="12"/>
        <v>45931</v>
      </c>
      <c r="B77" s="20"/>
      <c r="C77" s="21"/>
      <c r="D77" s="20"/>
      <c r="E77" s="21"/>
      <c r="F77" s="22"/>
      <c r="G77" s="22"/>
      <c r="H77" s="34" t="str">
        <f t="shared" si="7"/>
        <v/>
      </c>
      <c r="I77" s="34" t="str">
        <f t="shared" si="8"/>
        <v/>
      </c>
      <c r="J77" s="34" t="str">
        <f t="shared" si="9"/>
        <v/>
      </c>
      <c r="K77" s="34" t="str">
        <f t="shared" si="10"/>
        <v/>
      </c>
      <c r="L77" s="26" t="str">
        <f>IF(AND($B77="",$D77=""),"",($C77-$B77-$F77)+($E77-$D77-$G77))</f>
        <v/>
      </c>
      <c r="M77" s="32"/>
      <c r="N77" s="190"/>
      <c r="O77" s="190"/>
      <c r="P77" s="190"/>
      <c r="Q77" s="190"/>
      <c r="R77" s="23"/>
    </row>
    <row r="78" spans="1:18">
      <c r="A78" s="5" t="s">
        <v>11</v>
      </c>
      <c r="B78" s="191"/>
      <c r="C78" s="192"/>
      <c r="D78" s="191"/>
      <c r="E78" s="192"/>
      <c r="F78" s="26" t="str">
        <f>IF(SUM($F47:$F77)=0,"",SUM($F47:$F77))</f>
        <v/>
      </c>
      <c r="G78" s="26" t="str">
        <f>IF(SUM($G47:$G77)=0,"",SUM($G47:$G77))</f>
        <v/>
      </c>
      <c r="H78" s="26" t="str">
        <f>IF(SUM(H47:H77)=0,"",SUM(H47:H77))</f>
        <v/>
      </c>
      <c r="I78" s="26" t="str">
        <f>IF(SUM(I47:I77)=0,"",SUM(I47:I77))</f>
        <v/>
      </c>
      <c r="J78" s="26" t="str">
        <f t="shared" ref="J78:K78" si="13">IF(SUM(J47:J77)=0,"",SUM(J47:J77))</f>
        <v/>
      </c>
      <c r="K78" s="26" t="str">
        <f t="shared" si="13"/>
        <v/>
      </c>
      <c r="L78" s="26" t="str">
        <f>IF(SUM($L47:$L77)=0,"",SUM($L47:$L77))</f>
        <v/>
      </c>
      <c r="M78" s="33"/>
      <c r="N78" s="193"/>
      <c r="O78" s="193"/>
      <c r="P78" s="193"/>
      <c r="Q78" s="193"/>
      <c r="R78" s="6"/>
    </row>
    <row r="80" spans="1:18" ht="27" customHeight="1">
      <c r="A80" s="194" t="s">
        <v>22</v>
      </c>
      <c r="B80" s="189" t="s">
        <v>103</v>
      </c>
      <c r="C80" s="189"/>
      <c r="D80" s="189"/>
      <c r="E80" s="189"/>
      <c r="F80" s="189" t="s">
        <v>23</v>
      </c>
      <c r="G80" s="189"/>
      <c r="H80" s="189" t="s">
        <v>88</v>
      </c>
      <c r="I80" s="189"/>
      <c r="J80" s="189"/>
      <c r="K80" s="189"/>
      <c r="L80" s="189" t="s">
        <v>87</v>
      </c>
      <c r="M80" s="195" t="s">
        <v>96</v>
      </c>
      <c r="N80" s="194" t="s">
        <v>25</v>
      </c>
      <c r="O80" s="194"/>
      <c r="P80" s="194"/>
      <c r="Q80" s="194"/>
      <c r="R80" s="189" t="s">
        <v>100</v>
      </c>
    </row>
    <row r="81" spans="1:22" ht="14.25" customHeight="1">
      <c r="A81" s="194"/>
      <c r="B81" s="189" t="s">
        <v>82</v>
      </c>
      <c r="C81" s="189"/>
      <c r="D81" s="189" t="s">
        <v>84</v>
      </c>
      <c r="E81" s="189"/>
      <c r="F81" s="189"/>
      <c r="G81" s="189"/>
      <c r="H81" s="189" t="s">
        <v>90</v>
      </c>
      <c r="I81" s="189"/>
      <c r="J81" s="189" t="s">
        <v>89</v>
      </c>
      <c r="K81" s="189"/>
      <c r="L81" s="189"/>
      <c r="M81" s="196"/>
      <c r="N81" s="194"/>
      <c r="O81" s="194"/>
      <c r="P81" s="194"/>
      <c r="Q81" s="194"/>
      <c r="R81" s="189"/>
    </row>
    <row r="82" spans="1:22">
      <c r="A82" s="194"/>
      <c r="B82" s="43" t="s">
        <v>26</v>
      </c>
      <c r="C82" s="43" t="s">
        <v>27</v>
      </c>
      <c r="D82" s="43" t="s">
        <v>26</v>
      </c>
      <c r="E82" s="43" t="s">
        <v>27</v>
      </c>
      <c r="F82" s="44" t="s">
        <v>85</v>
      </c>
      <c r="G82" s="44" t="s">
        <v>86</v>
      </c>
      <c r="H82" s="44" t="s">
        <v>81</v>
      </c>
      <c r="I82" s="44" t="s">
        <v>83</v>
      </c>
      <c r="J82" s="44" t="s">
        <v>81</v>
      </c>
      <c r="K82" s="44" t="s">
        <v>95</v>
      </c>
      <c r="L82" s="189"/>
      <c r="M82" s="197"/>
      <c r="N82" s="194"/>
      <c r="O82" s="194"/>
      <c r="P82" s="194"/>
      <c r="Q82" s="194"/>
      <c r="R82" s="194"/>
    </row>
    <row r="83" spans="1:22">
      <c r="A83" s="27" cm="1">
        <f t="array" aca="1" ref="A83" ca="1">DATE("2025","8"+2,IFERROR(INDIRECT(T1),"1"))</f>
        <v>45931</v>
      </c>
      <c r="B83" s="20"/>
      <c r="C83" s="21"/>
      <c r="D83" s="20"/>
      <c r="E83" s="21"/>
      <c r="F83" s="22"/>
      <c r="G83" s="22"/>
      <c r="H83" s="34" t="str">
        <f>IF(OR(B83="",LEFT(M83,1)="✓"),"",C83-B83-F83)</f>
        <v/>
      </c>
      <c r="I83" s="34" t="str">
        <f>IF(OR(D83="",LEFT(M83,1)="✓"),"",E83-D83-G83)</f>
        <v/>
      </c>
      <c r="J83" s="34" t="str">
        <f>IF(AND(B83&lt;&gt;"",M83="✓所定"),C83-B83-F83,"")</f>
        <v/>
      </c>
      <c r="K83" s="34" t="str">
        <f>IF(AND(B83&lt;&gt;"",M83="✓法定"),C83-B83-F83,"")</f>
        <v/>
      </c>
      <c r="L83" s="26" t="str">
        <f>IF(AND($B83="",$D83=""),"",($C83-$B83-$F83)+($E83-$D83-$G83))</f>
        <v/>
      </c>
      <c r="M83" s="32"/>
      <c r="N83" s="190"/>
      <c r="O83" s="190"/>
      <c r="P83" s="190"/>
      <c r="Q83" s="190"/>
      <c r="R83" s="23"/>
      <c r="V83" s="1" t="s">
        <v>171</v>
      </c>
    </row>
    <row r="84" spans="1:22">
      <c r="A84" s="27">
        <f ca="1">A83+1</f>
        <v>45932</v>
      </c>
      <c r="B84" s="20"/>
      <c r="C84" s="21"/>
      <c r="D84" s="20"/>
      <c r="E84" s="21"/>
      <c r="F84" s="22"/>
      <c r="G84" s="22"/>
      <c r="H84" s="34" t="str">
        <f t="shared" ref="H84:H113" si="14">IF(OR(B84="",LEFT(M84,1)="✓"),"",C84-B84-F84)</f>
        <v/>
      </c>
      <c r="I84" s="34" t="str">
        <f t="shared" ref="I84:I113" si="15">IF(OR(D84="",LEFT(M84,1)="✓"),"",E84-D84-G84)</f>
        <v/>
      </c>
      <c r="J84" s="34" t="str">
        <f t="shared" ref="J84:J113" si="16">IF(AND(B84&lt;&gt;"",M84="✓所定"),C84-B84-F84,"")</f>
        <v/>
      </c>
      <c r="K84" s="34" t="str">
        <f t="shared" ref="K84:K113" si="17">IF(AND(B84&lt;&gt;"",M84="✓法定"),C84-B84-F84,"")</f>
        <v/>
      </c>
      <c r="L84" s="26" t="str">
        <f t="shared" ref="L84:L112" si="18">IF(AND($B84="",$D84=""),"",($C84-$B84-$F84)+($E84-$D84-$G84))</f>
        <v/>
      </c>
      <c r="M84" s="32"/>
      <c r="N84" s="190"/>
      <c r="O84" s="190"/>
      <c r="P84" s="190"/>
      <c r="Q84" s="190"/>
      <c r="R84" s="23"/>
      <c r="V84" s="1" t="s">
        <v>172</v>
      </c>
    </row>
    <row r="85" spans="1:22">
      <c r="A85" s="27">
        <f t="shared" ref="A85:A113" ca="1" si="19">A84+1</f>
        <v>45933</v>
      </c>
      <c r="B85" s="20"/>
      <c r="C85" s="21"/>
      <c r="D85" s="20"/>
      <c r="E85" s="21"/>
      <c r="F85" s="22"/>
      <c r="G85" s="22"/>
      <c r="H85" s="34" t="str">
        <f t="shared" si="14"/>
        <v/>
      </c>
      <c r="I85" s="34" t="str">
        <f t="shared" si="15"/>
        <v/>
      </c>
      <c r="J85" s="34" t="str">
        <f t="shared" si="16"/>
        <v/>
      </c>
      <c r="K85" s="34" t="str">
        <f t="shared" si="17"/>
        <v/>
      </c>
      <c r="L85" s="26" t="str">
        <f t="shared" si="18"/>
        <v/>
      </c>
      <c r="M85" s="32"/>
      <c r="N85" s="190"/>
      <c r="O85" s="190"/>
      <c r="P85" s="190"/>
      <c r="Q85" s="190"/>
      <c r="R85" s="23"/>
    </row>
    <row r="86" spans="1:22">
      <c r="A86" s="27">
        <f t="shared" ca="1" si="19"/>
        <v>45934</v>
      </c>
      <c r="B86" s="20"/>
      <c r="C86" s="21"/>
      <c r="D86" s="20"/>
      <c r="E86" s="21"/>
      <c r="F86" s="22"/>
      <c r="G86" s="22"/>
      <c r="H86" s="34" t="str">
        <f t="shared" si="14"/>
        <v/>
      </c>
      <c r="I86" s="34" t="str">
        <f t="shared" si="15"/>
        <v/>
      </c>
      <c r="J86" s="34" t="str">
        <f t="shared" si="16"/>
        <v/>
      </c>
      <c r="K86" s="34" t="str">
        <f t="shared" si="17"/>
        <v/>
      </c>
      <c r="L86" s="26" t="str">
        <f t="shared" si="18"/>
        <v/>
      </c>
      <c r="M86" s="32"/>
      <c r="N86" s="190"/>
      <c r="O86" s="190"/>
      <c r="P86" s="190"/>
      <c r="Q86" s="190"/>
      <c r="R86" s="23"/>
    </row>
    <row r="87" spans="1:22">
      <c r="A87" s="27">
        <f t="shared" ca="1" si="19"/>
        <v>45935</v>
      </c>
      <c r="B87" s="20"/>
      <c r="C87" s="21"/>
      <c r="D87" s="20"/>
      <c r="E87" s="21"/>
      <c r="F87" s="22"/>
      <c r="G87" s="22"/>
      <c r="H87" s="34" t="str">
        <f t="shared" si="14"/>
        <v/>
      </c>
      <c r="I87" s="34" t="str">
        <f t="shared" si="15"/>
        <v/>
      </c>
      <c r="J87" s="34" t="str">
        <f t="shared" si="16"/>
        <v/>
      </c>
      <c r="K87" s="34" t="str">
        <f t="shared" si="17"/>
        <v/>
      </c>
      <c r="L87" s="26" t="str">
        <f t="shared" si="18"/>
        <v/>
      </c>
      <c r="M87" s="32"/>
      <c r="N87" s="190"/>
      <c r="O87" s="190"/>
      <c r="P87" s="190"/>
      <c r="Q87" s="190"/>
      <c r="R87" s="23"/>
    </row>
    <row r="88" spans="1:22">
      <c r="A88" s="27">
        <f t="shared" ca="1" si="19"/>
        <v>45936</v>
      </c>
      <c r="B88" s="20"/>
      <c r="C88" s="21"/>
      <c r="D88" s="20"/>
      <c r="E88" s="21"/>
      <c r="F88" s="22"/>
      <c r="G88" s="22"/>
      <c r="H88" s="34" t="str">
        <f t="shared" si="14"/>
        <v/>
      </c>
      <c r="I88" s="34" t="str">
        <f t="shared" si="15"/>
        <v/>
      </c>
      <c r="J88" s="34" t="str">
        <f t="shared" si="16"/>
        <v/>
      </c>
      <c r="K88" s="34" t="str">
        <f t="shared" si="17"/>
        <v/>
      </c>
      <c r="L88" s="26" t="str">
        <f t="shared" si="18"/>
        <v/>
      </c>
      <c r="M88" s="32"/>
      <c r="N88" s="190"/>
      <c r="O88" s="190"/>
      <c r="P88" s="190"/>
      <c r="Q88" s="190"/>
      <c r="R88" s="23"/>
    </row>
    <row r="89" spans="1:22">
      <c r="A89" s="27">
        <f t="shared" ca="1" si="19"/>
        <v>45937</v>
      </c>
      <c r="B89" s="20"/>
      <c r="C89" s="21"/>
      <c r="D89" s="20"/>
      <c r="E89" s="21"/>
      <c r="F89" s="22"/>
      <c r="G89" s="22"/>
      <c r="H89" s="34" t="str">
        <f t="shared" si="14"/>
        <v/>
      </c>
      <c r="I89" s="34" t="str">
        <f t="shared" si="15"/>
        <v/>
      </c>
      <c r="J89" s="34" t="str">
        <f t="shared" si="16"/>
        <v/>
      </c>
      <c r="K89" s="34" t="str">
        <f t="shared" si="17"/>
        <v/>
      </c>
      <c r="L89" s="26" t="str">
        <f t="shared" si="18"/>
        <v/>
      </c>
      <c r="M89" s="32"/>
      <c r="N89" s="190"/>
      <c r="O89" s="190"/>
      <c r="P89" s="190"/>
      <c r="Q89" s="190"/>
      <c r="R89" s="23"/>
    </row>
    <row r="90" spans="1:22">
      <c r="A90" s="27">
        <f t="shared" ca="1" si="19"/>
        <v>45938</v>
      </c>
      <c r="B90" s="20"/>
      <c r="C90" s="21"/>
      <c r="D90" s="20"/>
      <c r="E90" s="21"/>
      <c r="F90" s="22"/>
      <c r="G90" s="22"/>
      <c r="H90" s="34" t="str">
        <f t="shared" si="14"/>
        <v/>
      </c>
      <c r="I90" s="34" t="str">
        <f t="shared" si="15"/>
        <v/>
      </c>
      <c r="J90" s="34" t="str">
        <f t="shared" si="16"/>
        <v/>
      </c>
      <c r="K90" s="34" t="str">
        <f t="shared" si="17"/>
        <v/>
      </c>
      <c r="L90" s="26" t="str">
        <f t="shared" si="18"/>
        <v/>
      </c>
      <c r="M90" s="32"/>
      <c r="N90" s="190"/>
      <c r="O90" s="190"/>
      <c r="P90" s="190"/>
      <c r="Q90" s="190"/>
      <c r="R90" s="23"/>
    </row>
    <row r="91" spans="1:22">
      <c r="A91" s="27">
        <f t="shared" ca="1" si="19"/>
        <v>45939</v>
      </c>
      <c r="B91" s="20"/>
      <c r="C91" s="21"/>
      <c r="D91" s="20"/>
      <c r="E91" s="21"/>
      <c r="F91" s="22"/>
      <c r="G91" s="22"/>
      <c r="H91" s="34" t="str">
        <f t="shared" si="14"/>
        <v/>
      </c>
      <c r="I91" s="34" t="str">
        <f t="shared" si="15"/>
        <v/>
      </c>
      <c r="J91" s="34" t="str">
        <f t="shared" si="16"/>
        <v/>
      </c>
      <c r="K91" s="34" t="str">
        <f t="shared" si="17"/>
        <v/>
      </c>
      <c r="L91" s="26" t="str">
        <f t="shared" si="18"/>
        <v/>
      </c>
      <c r="M91" s="32"/>
      <c r="N91" s="190"/>
      <c r="O91" s="190"/>
      <c r="P91" s="190"/>
      <c r="Q91" s="190"/>
      <c r="R91" s="23"/>
    </row>
    <row r="92" spans="1:22">
      <c r="A92" s="27">
        <f t="shared" ca="1" si="19"/>
        <v>45940</v>
      </c>
      <c r="B92" s="20"/>
      <c r="C92" s="21"/>
      <c r="D92" s="20"/>
      <c r="E92" s="21"/>
      <c r="F92" s="22"/>
      <c r="G92" s="22"/>
      <c r="H92" s="34" t="str">
        <f t="shared" si="14"/>
        <v/>
      </c>
      <c r="I92" s="34" t="str">
        <f t="shared" si="15"/>
        <v/>
      </c>
      <c r="J92" s="34" t="str">
        <f t="shared" si="16"/>
        <v/>
      </c>
      <c r="K92" s="34" t="str">
        <f t="shared" si="17"/>
        <v/>
      </c>
      <c r="L92" s="26" t="str">
        <f t="shared" si="18"/>
        <v/>
      </c>
      <c r="M92" s="32"/>
      <c r="N92" s="190"/>
      <c r="O92" s="190"/>
      <c r="P92" s="190"/>
      <c r="Q92" s="190"/>
      <c r="R92" s="23"/>
    </row>
    <row r="93" spans="1:22">
      <c r="A93" s="27">
        <f t="shared" ca="1" si="19"/>
        <v>45941</v>
      </c>
      <c r="B93" s="20"/>
      <c r="C93" s="21"/>
      <c r="D93" s="20"/>
      <c r="E93" s="21"/>
      <c r="F93" s="22"/>
      <c r="G93" s="22"/>
      <c r="H93" s="34" t="str">
        <f t="shared" si="14"/>
        <v/>
      </c>
      <c r="I93" s="34" t="str">
        <f t="shared" si="15"/>
        <v/>
      </c>
      <c r="J93" s="34" t="str">
        <f t="shared" si="16"/>
        <v/>
      </c>
      <c r="K93" s="34" t="str">
        <f t="shared" si="17"/>
        <v/>
      </c>
      <c r="L93" s="26" t="str">
        <f t="shared" si="18"/>
        <v/>
      </c>
      <c r="M93" s="32"/>
      <c r="N93" s="190"/>
      <c r="O93" s="190"/>
      <c r="P93" s="190"/>
      <c r="Q93" s="190"/>
      <c r="R93" s="23"/>
    </row>
    <row r="94" spans="1:22">
      <c r="A94" s="27">
        <f t="shared" ca="1" si="19"/>
        <v>45942</v>
      </c>
      <c r="B94" s="20"/>
      <c r="C94" s="21"/>
      <c r="D94" s="20"/>
      <c r="E94" s="21"/>
      <c r="F94" s="22"/>
      <c r="G94" s="22"/>
      <c r="H94" s="34" t="str">
        <f t="shared" si="14"/>
        <v/>
      </c>
      <c r="I94" s="34" t="str">
        <f t="shared" si="15"/>
        <v/>
      </c>
      <c r="J94" s="34" t="str">
        <f t="shared" si="16"/>
        <v/>
      </c>
      <c r="K94" s="34" t="str">
        <f t="shared" si="17"/>
        <v/>
      </c>
      <c r="L94" s="26" t="str">
        <f t="shared" si="18"/>
        <v/>
      </c>
      <c r="M94" s="32"/>
      <c r="N94" s="190"/>
      <c r="O94" s="190"/>
      <c r="P94" s="190"/>
      <c r="Q94" s="190"/>
      <c r="R94" s="23"/>
    </row>
    <row r="95" spans="1:22">
      <c r="A95" s="27">
        <f t="shared" ca="1" si="19"/>
        <v>45943</v>
      </c>
      <c r="B95" s="20"/>
      <c r="C95" s="21"/>
      <c r="D95" s="20"/>
      <c r="E95" s="21"/>
      <c r="F95" s="22"/>
      <c r="G95" s="22"/>
      <c r="H95" s="34" t="str">
        <f t="shared" si="14"/>
        <v/>
      </c>
      <c r="I95" s="34" t="str">
        <f t="shared" si="15"/>
        <v/>
      </c>
      <c r="J95" s="34" t="str">
        <f t="shared" si="16"/>
        <v/>
      </c>
      <c r="K95" s="34" t="str">
        <f t="shared" si="17"/>
        <v/>
      </c>
      <c r="L95" s="26" t="str">
        <f t="shared" si="18"/>
        <v/>
      </c>
      <c r="M95" s="32"/>
      <c r="N95" s="190"/>
      <c r="O95" s="190"/>
      <c r="P95" s="190"/>
      <c r="Q95" s="190"/>
      <c r="R95" s="23"/>
    </row>
    <row r="96" spans="1:22">
      <c r="A96" s="27">
        <f t="shared" ca="1" si="19"/>
        <v>45944</v>
      </c>
      <c r="B96" s="20"/>
      <c r="C96" s="21"/>
      <c r="D96" s="20"/>
      <c r="E96" s="21"/>
      <c r="F96" s="22"/>
      <c r="G96" s="22"/>
      <c r="H96" s="34" t="str">
        <f t="shared" si="14"/>
        <v/>
      </c>
      <c r="I96" s="34" t="str">
        <f t="shared" si="15"/>
        <v/>
      </c>
      <c r="J96" s="34" t="str">
        <f t="shared" si="16"/>
        <v/>
      </c>
      <c r="K96" s="34" t="str">
        <f t="shared" si="17"/>
        <v/>
      </c>
      <c r="L96" s="26" t="str">
        <f t="shared" si="18"/>
        <v/>
      </c>
      <c r="M96" s="32"/>
      <c r="N96" s="190"/>
      <c r="O96" s="190"/>
      <c r="P96" s="190"/>
      <c r="Q96" s="190"/>
      <c r="R96" s="23"/>
    </row>
    <row r="97" spans="1:18">
      <c r="A97" s="27">
        <f t="shared" ca="1" si="19"/>
        <v>45945</v>
      </c>
      <c r="B97" s="20"/>
      <c r="C97" s="21"/>
      <c r="D97" s="20"/>
      <c r="E97" s="21"/>
      <c r="F97" s="22"/>
      <c r="G97" s="22"/>
      <c r="H97" s="34" t="str">
        <f t="shared" si="14"/>
        <v/>
      </c>
      <c r="I97" s="34" t="str">
        <f t="shared" si="15"/>
        <v/>
      </c>
      <c r="J97" s="34" t="str">
        <f t="shared" si="16"/>
        <v/>
      </c>
      <c r="K97" s="34" t="str">
        <f t="shared" si="17"/>
        <v/>
      </c>
      <c r="L97" s="26" t="str">
        <f t="shared" si="18"/>
        <v/>
      </c>
      <c r="M97" s="32"/>
      <c r="N97" s="190"/>
      <c r="O97" s="190"/>
      <c r="P97" s="190"/>
      <c r="Q97" s="190"/>
      <c r="R97" s="23"/>
    </row>
    <row r="98" spans="1:18">
      <c r="A98" s="27">
        <f t="shared" ca="1" si="19"/>
        <v>45946</v>
      </c>
      <c r="B98" s="20"/>
      <c r="C98" s="21"/>
      <c r="D98" s="20"/>
      <c r="E98" s="21"/>
      <c r="F98" s="22"/>
      <c r="G98" s="22"/>
      <c r="H98" s="34" t="str">
        <f t="shared" si="14"/>
        <v/>
      </c>
      <c r="I98" s="34" t="str">
        <f t="shared" si="15"/>
        <v/>
      </c>
      <c r="J98" s="34" t="str">
        <f t="shared" si="16"/>
        <v/>
      </c>
      <c r="K98" s="34" t="str">
        <f t="shared" si="17"/>
        <v/>
      </c>
      <c r="L98" s="26" t="str">
        <f t="shared" si="18"/>
        <v/>
      </c>
      <c r="M98" s="32"/>
      <c r="N98" s="190"/>
      <c r="O98" s="190"/>
      <c r="P98" s="190"/>
      <c r="Q98" s="190"/>
      <c r="R98" s="23"/>
    </row>
    <row r="99" spans="1:18">
      <c r="A99" s="27">
        <f t="shared" ca="1" si="19"/>
        <v>45947</v>
      </c>
      <c r="B99" s="20"/>
      <c r="C99" s="21"/>
      <c r="D99" s="20"/>
      <c r="E99" s="21"/>
      <c r="F99" s="22"/>
      <c r="G99" s="22"/>
      <c r="H99" s="34" t="str">
        <f t="shared" si="14"/>
        <v/>
      </c>
      <c r="I99" s="34" t="str">
        <f t="shared" si="15"/>
        <v/>
      </c>
      <c r="J99" s="34" t="str">
        <f t="shared" si="16"/>
        <v/>
      </c>
      <c r="K99" s="34" t="str">
        <f t="shared" si="17"/>
        <v/>
      </c>
      <c r="L99" s="26" t="str">
        <f t="shared" si="18"/>
        <v/>
      </c>
      <c r="M99" s="32"/>
      <c r="N99" s="190"/>
      <c r="O99" s="190"/>
      <c r="P99" s="190"/>
      <c r="Q99" s="190"/>
      <c r="R99" s="23"/>
    </row>
    <row r="100" spans="1:18">
      <c r="A100" s="27">
        <f t="shared" ca="1" si="19"/>
        <v>45948</v>
      </c>
      <c r="B100" s="20"/>
      <c r="C100" s="21"/>
      <c r="D100" s="20"/>
      <c r="E100" s="21"/>
      <c r="F100" s="22"/>
      <c r="G100" s="22"/>
      <c r="H100" s="34" t="str">
        <f t="shared" si="14"/>
        <v/>
      </c>
      <c r="I100" s="34" t="str">
        <f t="shared" si="15"/>
        <v/>
      </c>
      <c r="J100" s="34" t="str">
        <f t="shared" si="16"/>
        <v/>
      </c>
      <c r="K100" s="34" t="str">
        <f t="shared" si="17"/>
        <v/>
      </c>
      <c r="L100" s="26" t="str">
        <f t="shared" si="18"/>
        <v/>
      </c>
      <c r="M100" s="32"/>
      <c r="N100" s="190"/>
      <c r="O100" s="190"/>
      <c r="P100" s="190"/>
      <c r="Q100" s="190"/>
      <c r="R100" s="23"/>
    </row>
    <row r="101" spans="1:18">
      <c r="A101" s="27">
        <f t="shared" ca="1" si="19"/>
        <v>45949</v>
      </c>
      <c r="B101" s="20"/>
      <c r="C101" s="21"/>
      <c r="D101" s="20"/>
      <c r="E101" s="21"/>
      <c r="F101" s="22"/>
      <c r="G101" s="22"/>
      <c r="H101" s="34" t="str">
        <f t="shared" si="14"/>
        <v/>
      </c>
      <c r="I101" s="34" t="str">
        <f t="shared" si="15"/>
        <v/>
      </c>
      <c r="J101" s="34" t="str">
        <f t="shared" si="16"/>
        <v/>
      </c>
      <c r="K101" s="34" t="str">
        <f t="shared" si="17"/>
        <v/>
      </c>
      <c r="L101" s="26" t="str">
        <f t="shared" si="18"/>
        <v/>
      </c>
      <c r="M101" s="32"/>
      <c r="N101" s="190"/>
      <c r="O101" s="190"/>
      <c r="P101" s="190"/>
      <c r="Q101" s="190"/>
      <c r="R101" s="23"/>
    </row>
    <row r="102" spans="1:18">
      <c r="A102" s="27">
        <f t="shared" ca="1" si="19"/>
        <v>45950</v>
      </c>
      <c r="B102" s="20"/>
      <c r="C102" s="21"/>
      <c r="D102" s="20"/>
      <c r="E102" s="21"/>
      <c r="F102" s="22"/>
      <c r="G102" s="22"/>
      <c r="H102" s="34" t="str">
        <f t="shared" si="14"/>
        <v/>
      </c>
      <c r="I102" s="34" t="str">
        <f t="shared" si="15"/>
        <v/>
      </c>
      <c r="J102" s="34" t="str">
        <f t="shared" si="16"/>
        <v/>
      </c>
      <c r="K102" s="34" t="str">
        <f t="shared" si="17"/>
        <v/>
      </c>
      <c r="L102" s="26" t="str">
        <f t="shared" si="18"/>
        <v/>
      </c>
      <c r="M102" s="32"/>
      <c r="N102" s="190"/>
      <c r="O102" s="190"/>
      <c r="P102" s="190"/>
      <c r="Q102" s="190"/>
      <c r="R102" s="23"/>
    </row>
    <row r="103" spans="1:18">
      <c r="A103" s="27">
        <f t="shared" ca="1" si="19"/>
        <v>45951</v>
      </c>
      <c r="B103" s="20"/>
      <c r="C103" s="21"/>
      <c r="D103" s="20"/>
      <c r="E103" s="21"/>
      <c r="F103" s="22"/>
      <c r="G103" s="22"/>
      <c r="H103" s="34" t="str">
        <f t="shared" si="14"/>
        <v/>
      </c>
      <c r="I103" s="34" t="str">
        <f t="shared" si="15"/>
        <v/>
      </c>
      <c r="J103" s="34" t="str">
        <f t="shared" si="16"/>
        <v/>
      </c>
      <c r="K103" s="34" t="str">
        <f t="shared" si="17"/>
        <v/>
      </c>
      <c r="L103" s="26" t="str">
        <f t="shared" si="18"/>
        <v/>
      </c>
      <c r="M103" s="32"/>
      <c r="N103" s="190"/>
      <c r="O103" s="190"/>
      <c r="P103" s="190"/>
      <c r="Q103" s="190"/>
      <c r="R103" s="23"/>
    </row>
    <row r="104" spans="1:18">
      <c r="A104" s="27">
        <f t="shared" ca="1" si="19"/>
        <v>45952</v>
      </c>
      <c r="B104" s="20"/>
      <c r="C104" s="21"/>
      <c r="D104" s="20"/>
      <c r="E104" s="21"/>
      <c r="F104" s="22"/>
      <c r="G104" s="22"/>
      <c r="H104" s="34" t="str">
        <f t="shared" si="14"/>
        <v/>
      </c>
      <c r="I104" s="34" t="str">
        <f t="shared" si="15"/>
        <v/>
      </c>
      <c r="J104" s="34" t="str">
        <f t="shared" si="16"/>
        <v/>
      </c>
      <c r="K104" s="34" t="str">
        <f t="shared" si="17"/>
        <v/>
      </c>
      <c r="L104" s="26" t="str">
        <f t="shared" si="18"/>
        <v/>
      </c>
      <c r="M104" s="32"/>
      <c r="N104" s="190"/>
      <c r="O104" s="190"/>
      <c r="P104" s="190"/>
      <c r="Q104" s="190"/>
      <c r="R104" s="23"/>
    </row>
    <row r="105" spans="1:18">
      <c r="A105" s="27">
        <f t="shared" ca="1" si="19"/>
        <v>45953</v>
      </c>
      <c r="B105" s="20"/>
      <c r="C105" s="21"/>
      <c r="D105" s="20"/>
      <c r="E105" s="21"/>
      <c r="F105" s="22"/>
      <c r="G105" s="22"/>
      <c r="H105" s="34" t="str">
        <f t="shared" si="14"/>
        <v/>
      </c>
      <c r="I105" s="34" t="str">
        <f t="shared" si="15"/>
        <v/>
      </c>
      <c r="J105" s="34" t="str">
        <f t="shared" si="16"/>
        <v/>
      </c>
      <c r="K105" s="34" t="str">
        <f t="shared" si="17"/>
        <v/>
      </c>
      <c r="L105" s="26" t="str">
        <f t="shared" si="18"/>
        <v/>
      </c>
      <c r="M105" s="32"/>
      <c r="N105" s="190"/>
      <c r="O105" s="190"/>
      <c r="P105" s="190"/>
      <c r="Q105" s="190"/>
      <c r="R105" s="23"/>
    </row>
    <row r="106" spans="1:18">
      <c r="A106" s="27">
        <f t="shared" ca="1" si="19"/>
        <v>45954</v>
      </c>
      <c r="B106" s="20"/>
      <c r="C106" s="21"/>
      <c r="D106" s="20"/>
      <c r="E106" s="21"/>
      <c r="F106" s="22"/>
      <c r="G106" s="22"/>
      <c r="H106" s="34" t="str">
        <f t="shared" si="14"/>
        <v/>
      </c>
      <c r="I106" s="34" t="str">
        <f t="shared" si="15"/>
        <v/>
      </c>
      <c r="J106" s="34" t="str">
        <f t="shared" si="16"/>
        <v/>
      </c>
      <c r="K106" s="34" t="str">
        <f t="shared" si="17"/>
        <v/>
      </c>
      <c r="L106" s="26" t="str">
        <f t="shared" si="18"/>
        <v/>
      </c>
      <c r="M106" s="32"/>
      <c r="N106" s="190"/>
      <c r="O106" s="190"/>
      <c r="P106" s="190"/>
      <c r="Q106" s="190"/>
      <c r="R106" s="23"/>
    </row>
    <row r="107" spans="1:18">
      <c r="A107" s="27">
        <f t="shared" ca="1" si="19"/>
        <v>45955</v>
      </c>
      <c r="B107" s="20"/>
      <c r="C107" s="21"/>
      <c r="D107" s="20"/>
      <c r="E107" s="21"/>
      <c r="F107" s="22"/>
      <c r="G107" s="22"/>
      <c r="H107" s="34" t="str">
        <f t="shared" si="14"/>
        <v/>
      </c>
      <c r="I107" s="34" t="str">
        <f t="shared" si="15"/>
        <v/>
      </c>
      <c r="J107" s="34" t="str">
        <f t="shared" si="16"/>
        <v/>
      </c>
      <c r="K107" s="34" t="str">
        <f t="shared" si="17"/>
        <v/>
      </c>
      <c r="L107" s="26" t="str">
        <f t="shared" si="18"/>
        <v/>
      </c>
      <c r="M107" s="32"/>
      <c r="N107" s="190"/>
      <c r="O107" s="190"/>
      <c r="P107" s="190"/>
      <c r="Q107" s="190"/>
      <c r="R107" s="23"/>
    </row>
    <row r="108" spans="1:18">
      <c r="A108" s="27">
        <f t="shared" ca="1" si="19"/>
        <v>45956</v>
      </c>
      <c r="B108" s="20"/>
      <c r="C108" s="21"/>
      <c r="D108" s="20"/>
      <c r="E108" s="21"/>
      <c r="F108" s="22"/>
      <c r="G108" s="22"/>
      <c r="H108" s="34" t="str">
        <f t="shared" si="14"/>
        <v/>
      </c>
      <c r="I108" s="34" t="str">
        <f t="shared" si="15"/>
        <v/>
      </c>
      <c r="J108" s="34" t="str">
        <f t="shared" si="16"/>
        <v/>
      </c>
      <c r="K108" s="34" t="str">
        <f t="shared" si="17"/>
        <v/>
      </c>
      <c r="L108" s="26" t="str">
        <f t="shared" si="18"/>
        <v/>
      </c>
      <c r="M108" s="32"/>
      <c r="N108" s="190"/>
      <c r="O108" s="190"/>
      <c r="P108" s="190"/>
      <c r="Q108" s="190"/>
      <c r="R108" s="23"/>
    </row>
    <row r="109" spans="1:18">
      <c r="A109" s="27">
        <f t="shared" ca="1" si="19"/>
        <v>45957</v>
      </c>
      <c r="B109" s="20"/>
      <c r="C109" s="21"/>
      <c r="D109" s="20"/>
      <c r="E109" s="21"/>
      <c r="F109" s="22"/>
      <c r="G109" s="22"/>
      <c r="H109" s="34" t="str">
        <f t="shared" si="14"/>
        <v/>
      </c>
      <c r="I109" s="34" t="str">
        <f t="shared" si="15"/>
        <v/>
      </c>
      <c r="J109" s="34" t="str">
        <f t="shared" si="16"/>
        <v/>
      </c>
      <c r="K109" s="34" t="str">
        <f t="shared" si="17"/>
        <v/>
      </c>
      <c r="L109" s="26" t="str">
        <f t="shared" si="18"/>
        <v/>
      </c>
      <c r="M109" s="32"/>
      <c r="N109" s="190"/>
      <c r="O109" s="190"/>
      <c r="P109" s="190"/>
      <c r="Q109" s="190"/>
      <c r="R109" s="23"/>
    </row>
    <row r="110" spans="1:18">
      <c r="A110" s="27">
        <f t="shared" ca="1" si="19"/>
        <v>45958</v>
      </c>
      <c r="B110" s="20"/>
      <c r="C110" s="21"/>
      <c r="D110" s="20"/>
      <c r="E110" s="21"/>
      <c r="F110" s="22"/>
      <c r="G110" s="22"/>
      <c r="H110" s="34" t="str">
        <f t="shared" si="14"/>
        <v/>
      </c>
      <c r="I110" s="34" t="str">
        <f t="shared" si="15"/>
        <v/>
      </c>
      <c r="J110" s="34" t="str">
        <f t="shared" si="16"/>
        <v/>
      </c>
      <c r="K110" s="34" t="str">
        <f t="shared" si="17"/>
        <v/>
      </c>
      <c r="L110" s="26" t="str">
        <f t="shared" si="18"/>
        <v/>
      </c>
      <c r="M110" s="32"/>
      <c r="N110" s="190"/>
      <c r="O110" s="190"/>
      <c r="P110" s="190"/>
      <c r="Q110" s="190"/>
      <c r="R110" s="23"/>
    </row>
    <row r="111" spans="1:18">
      <c r="A111" s="27">
        <f t="shared" ca="1" si="19"/>
        <v>45959</v>
      </c>
      <c r="B111" s="20"/>
      <c r="C111" s="21"/>
      <c r="D111" s="20"/>
      <c r="E111" s="21"/>
      <c r="F111" s="22"/>
      <c r="G111" s="22"/>
      <c r="H111" s="34" t="str">
        <f t="shared" si="14"/>
        <v/>
      </c>
      <c r="I111" s="34" t="str">
        <f t="shared" si="15"/>
        <v/>
      </c>
      <c r="J111" s="34" t="str">
        <f t="shared" si="16"/>
        <v/>
      </c>
      <c r="K111" s="34" t="str">
        <f t="shared" si="17"/>
        <v/>
      </c>
      <c r="L111" s="26" t="str">
        <f t="shared" si="18"/>
        <v/>
      </c>
      <c r="M111" s="32"/>
      <c r="N111" s="190"/>
      <c r="O111" s="190"/>
      <c r="P111" s="190"/>
      <c r="Q111" s="190"/>
      <c r="R111" s="23"/>
    </row>
    <row r="112" spans="1:18">
      <c r="A112" s="27">
        <f t="shared" ca="1" si="19"/>
        <v>45960</v>
      </c>
      <c r="B112" s="20"/>
      <c r="C112" s="21"/>
      <c r="D112" s="20"/>
      <c r="E112" s="21"/>
      <c r="F112" s="22"/>
      <c r="G112" s="22"/>
      <c r="H112" s="34" t="str">
        <f t="shared" si="14"/>
        <v/>
      </c>
      <c r="I112" s="34" t="str">
        <f t="shared" si="15"/>
        <v/>
      </c>
      <c r="J112" s="34" t="str">
        <f t="shared" si="16"/>
        <v/>
      </c>
      <c r="K112" s="34" t="str">
        <f t="shared" si="17"/>
        <v/>
      </c>
      <c r="L112" s="26" t="str">
        <f t="shared" si="18"/>
        <v/>
      </c>
      <c r="M112" s="32"/>
      <c r="N112" s="190"/>
      <c r="O112" s="190"/>
      <c r="P112" s="190"/>
      <c r="Q112" s="190"/>
      <c r="R112" s="23"/>
    </row>
    <row r="113" spans="1:22">
      <c r="A113" s="27">
        <f t="shared" ca="1" si="19"/>
        <v>45961</v>
      </c>
      <c r="B113" s="20"/>
      <c r="C113" s="21"/>
      <c r="D113" s="20"/>
      <c r="E113" s="21"/>
      <c r="F113" s="22"/>
      <c r="G113" s="22"/>
      <c r="H113" s="34" t="str">
        <f t="shared" si="14"/>
        <v/>
      </c>
      <c r="I113" s="34" t="str">
        <f t="shared" si="15"/>
        <v/>
      </c>
      <c r="J113" s="34" t="str">
        <f t="shared" si="16"/>
        <v/>
      </c>
      <c r="K113" s="34" t="str">
        <f t="shared" si="17"/>
        <v/>
      </c>
      <c r="L113" s="26" t="str">
        <f>IF(AND($B113="",$D113=""),"",($C113-$B113-$F113)+($E113-$D113-$G113))</f>
        <v/>
      </c>
      <c r="M113" s="32"/>
      <c r="N113" s="190"/>
      <c r="O113" s="190"/>
      <c r="P113" s="190"/>
      <c r="Q113" s="190"/>
      <c r="R113" s="23"/>
    </row>
    <row r="114" spans="1:22">
      <c r="A114" s="5" t="s">
        <v>11</v>
      </c>
      <c r="B114" s="191"/>
      <c r="C114" s="192"/>
      <c r="D114" s="191"/>
      <c r="E114" s="192"/>
      <c r="F114" s="26" t="str">
        <f>IF(SUM($F83:$F113)=0,"",SUM($F83:$F113))</f>
        <v/>
      </c>
      <c r="G114" s="26" t="str">
        <f>IF(SUM($G83:$G113)=0,"",SUM($G83:$G113))</f>
        <v/>
      </c>
      <c r="H114" s="26" t="str">
        <f>IF(SUM(H83:H113)=0,"",SUM(H83:H113))</f>
        <v/>
      </c>
      <c r="I114" s="26" t="str">
        <f>IF(SUM(I83:I113)=0,"",SUM(I83:I113))</f>
        <v/>
      </c>
      <c r="J114" s="26" t="str">
        <f t="shared" ref="J114:K114" si="20">IF(SUM(J83:J113)=0,"",SUM(J83:J113))</f>
        <v/>
      </c>
      <c r="K114" s="26" t="str">
        <f t="shared" si="20"/>
        <v/>
      </c>
      <c r="L114" s="26" t="str">
        <f>IF(SUM($L83:$L113)=0,"",SUM($L83:$L113))</f>
        <v/>
      </c>
      <c r="M114" s="33"/>
      <c r="N114" s="193"/>
      <c r="O114" s="193"/>
      <c r="P114" s="193"/>
      <c r="Q114" s="193"/>
      <c r="R114" s="6"/>
    </row>
    <row r="116" spans="1:22" ht="27" customHeight="1">
      <c r="A116" s="194" t="s">
        <v>22</v>
      </c>
      <c r="B116" s="189" t="s">
        <v>103</v>
      </c>
      <c r="C116" s="189"/>
      <c r="D116" s="189"/>
      <c r="E116" s="189"/>
      <c r="F116" s="189" t="s">
        <v>23</v>
      </c>
      <c r="G116" s="189"/>
      <c r="H116" s="189" t="s">
        <v>88</v>
      </c>
      <c r="I116" s="189"/>
      <c r="J116" s="189"/>
      <c r="K116" s="189"/>
      <c r="L116" s="189" t="s">
        <v>87</v>
      </c>
      <c r="M116" s="195" t="s">
        <v>96</v>
      </c>
      <c r="N116" s="194" t="s">
        <v>25</v>
      </c>
      <c r="O116" s="194"/>
      <c r="P116" s="194"/>
      <c r="Q116" s="194"/>
      <c r="R116" s="189" t="s">
        <v>100</v>
      </c>
    </row>
    <row r="117" spans="1:22" ht="14.25" customHeight="1">
      <c r="A117" s="194"/>
      <c r="B117" s="189" t="s">
        <v>82</v>
      </c>
      <c r="C117" s="189"/>
      <c r="D117" s="189" t="s">
        <v>84</v>
      </c>
      <c r="E117" s="189"/>
      <c r="F117" s="189"/>
      <c r="G117" s="189"/>
      <c r="H117" s="189" t="s">
        <v>90</v>
      </c>
      <c r="I117" s="189"/>
      <c r="J117" s="189" t="s">
        <v>89</v>
      </c>
      <c r="K117" s="189"/>
      <c r="L117" s="189"/>
      <c r="M117" s="196"/>
      <c r="N117" s="194"/>
      <c r="O117" s="194"/>
      <c r="P117" s="194"/>
      <c r="Q117" s="194"/>
      <c r="R117" s="189"/>
    </row>
    <row r="118" spans="1:22">
      <c r="A118" s="194"/>
      <c r="B118" s="43" t="s">
        <v>26</v>
      </c>
      <c r="C118" s="43" t="s">
        <v>27</v>
      </c>
      <c r="D118" s="43" t="s">
        <v>26</v>
      </c>
      <c r="E118" s="43" t="s">
        <v>27</v>
      </c>
      <c r="F118" s="44" t="s">
        <v>85</v>
      </c>
      <c r="G118" s="44" t="s">
        <v>86</v>
      </c>
      <c r="H118" s="44" t="s">
        <v>81</v>
      </c>
      <c r="I118" s="44" t="s">
        <v>83</v>
      </c>
      <c r="J118" s="44" t="s">
        <v>81</v>
      </c>
      <c r="K118" s="44" t="s">
        <v>95</v>
      </c>
      <c r="L118" s="189"/>
      <c r="M118" s="197"/>
      <c r="N118" s="194"/>
      <c r="O118" s="194"/>
      <c r="P118" s="194"/>
      <c r="Q118" s="194"/>
      <c r="R118" s="194"/>
    </row>
    <row r="119" spans="1:22">
      <c r="A119" s="27" cm="1">
        <f t="array" aca="1" ref="A119" ca="1">DATE("2025","8"+3,IFERROR(INDIRECT(T1),"1"))</f>
        <v>45962</v>
      </c>
      <c r="B119" s="20"/>
      <c r="C119" s="21"/>
      <c r="D119" s="20"/>
      <c r="E119" s="21"/>
      <c r="F119" s="22"/>
      <c r="G119" s="22"/>
      <c r="H119" s="34" t="str">
        <f>IF(OR(B119="",LEFT(M119,1)="✓"),"",C119-B119-F119)</f>
        <v/>
      </c>
      <c r="I119" s="34" t="str">
        <f>IF(OR(D119="",LEFT(M119,1)="✓"),"",E119-D119-G119)</f>
        <v/>
      </c>
      <c r="J119" s="34" t="str">
        <f>IF(AND(B119&lt;&gt;"",M119="✓所定"),C119-B119-F119,"")</f>
        <v/>
      </c>
      <c r="K119" s="34" t="str">
        <f>IF(AND(B119&lt;&gt;"",M119="✓法定"),C119-B119-F119,"")</f>
        <v/>
      </c>
      <c r="L119" s="26" t="str">
        <f>IF(AND($B119="",$D119=""),"",($C119-$B119-$F119)+($E119-$D119-$G119))</f>
        <v/>
      </c>
      <c r="M119" s="32"/>
      <c r="N119" s="198"/>
      <c r="O119" s="199"/>
      <c r="P119" s="199"/>
      <c r="Q119" s="200"/>
      <c r="R119" s="23"/>
      <c r="V119" s="1" t="s">
        <v>171</v>
      </c>
    </row>
    <row r="120" spans="1:22">
      <c r="A120" s="27">
        <f ca="1">A119+1</f>
        <v>45963</v>
      </c>
      <c r="B120" s="20"/>
      <c r="C120" s="21"/>
      <c r="D120" s="20"/>
      <c r="E120" s="21"/>
      <c r="F120" s="22"/>
      <c r="G120" s="22"/>
      <c r="H120" s="34" t="str">
        <f t="shared" ref="H120:H149" si="21">IF(OR(B120="",LEFT(M120,1)="✓"),"",C120-B120-F120)</f>
        <v/>
      </c>
      <c r="I120" s="34" t="str">
        <f t="shared" ref="I120:I149" si="22">IF(OR(D120="",LEFT(M120,1)="✓"),"",E120-D120-G120)</f>
        <v/>
      </c>
      <c r="J120" s="34" t="str">
        <f t="shared" ref="J120:J149" si="23">IF(AND(B120&lt;&gt;"",M120="✓所定"),C120-B120-F120,"")</f>
        <v/>
      </c>
      <c r="K120" s="34" t="str">
        <f t="shared" ref="K120:K149" si="24">IF(AND(B120&lt;&gt;"",M120="✓法定"),C120-B120-F120,"")</f>
        <v/>
      </c>
      <c r="L120" s="26" t="str">
        <f t="shared" ref="L120:L147" si="25">IF(AND($B120="",$D120=""),"",($C120-$B120-$F120)+($E120-$D120-$G120))</f>
        <v/>
      </c>
      <c r="M120" s="32"/>
      <c r="N120" s="190"/>
      <c r="O120" s="190"/>
      <c r="P120" s="190"/>
      <c r="Q120" s="190"/>
      <c r="R120" s="23"/>
      <c r="V120" s="1" t="s">
        <v>172</v>
      </c>
    </row>
    <row r="121" spans="1:22">
      <c r="A121" s="27">
        <f t="shared" ref="A121:A149" ca="1" si="26">A120+1</f>
        <v>45964</v>
      </c>
      <c r="B121" s="20"/>
      <c r="C121" s="21"/>
      <c r="D121" s="20"/>
      <c r="E121" s="21"/>
      <c r="F121" s="22"/>
      <c r="G121" s="22"/>
      <c r="H121" s="34" t="str">
        <f t="shared" si="21"/>
        <v/>
      </c>
      <c r="I121" s="34" t="str">
        <f t="shared" si="22"/>
        <v/>
      </c>
      <c r="J121" s="34" t="str">
        <f t="shared" si="23"/>
        <v/>
      </c>
      <c r="K121" s="34" t="str">
        <f t="shared" si="24"/>
        <v/>
      </c>
      <c r="L121" s="26" t="str">
        <f t="shared" si="25"/>
        <v/>
      </c>
      <c r="M121" s="32"/>
      <c r="N121" s="190"/>
      <c r="O121" s="190"/>
      <c r="P121" s="190"/>
      <c r="Q121" s="190"/>
      <c r="R121" s="23"/>
    </row>
    <row r="122" spans="1:22">
      <c r="A122" s="27">
        <f t="shared" ca="1" si="26"/>
        <v>45965</v>
      </c>
      <c r="B122" s="20"/>
      <c r="C122" s="21"/>
      <c r="D122" s="20"/>
      <c r="E122" s="21"/>
      <c r="F122" s="22"/>
      <c r="G122" s="22"/>
      <c r="H122" s="34" t="str">
        <f t="shared" si="21"/>
        <v/>
      </c>
      <c r="I122" s="34" t="str">
        <f t="shared" si="22"/>
        <v/>
      </c>
      <c r="J122" s="34" t="str">
        <f t="shared" si="23"/>
        <v/>
      </c>
      <c r="K122" s="34" t="str">
        <f t="shared" si="24"/>
        <v/>
      </c>
      <c r="L122" s="26" t="str">
        <f t="shared" si="25"/>
        <v/>
      </c>
      <c r="M122" s="32"/>
      <c r="N122" s="190"/>
      <c r="O122" s="190"/>
      <c r="P122" s="190"/>
      <c r="Q122" s="190"/>
      <c r="R122" s="23"/>
    </row>
    <row r="123" spans="1:22">
      <c r="A123" s="27">
        <f t="shared" ca="1" si="26"/>
        <v>45966</v>
      </c>
      <c r="B123" s="20"/>
      <c r="C123" s="21"/>
      <c r="D123" s="20"/>
      <c r="E123" s="21"/>
      <c r="F123" s="22"/>
      <c r="G123" s="22"/>
      <c r="H123" s="34" t="str">
        <f t="shared" si="21"/>
        <v/>
      </c>
      <c r="I123" s="34" t="str">
        <f t="shared" si="22"/>
        <v/>
      </c>
      <c r="J123" s="34" t="str">
        <f t="shared" si="23"/>
        <v/>
      </c>
      <c r="K123" s="34" t="str">
        <f t="shared" si="24"/>
        <v/>
      </c>
      <c r="L123" s="26" t="str">
        <f t="shared" si="25"/>
        <v/>
      </c>
      <c r="M123" s="32"/>
      <c r="N123" s="190"/>
      <c r="O123" s="190"/>
      <c r="P123" s="190"/>
      <c r="Q123" s="190"/>
      <c r="R123" s="23"/>
    </row>
    <row r="124" spans="1:22">
      <c r="A124" s="27">
        <f t="shared" ca="1" si="26"/>
        <v>45967</v>
      </c>
      <c r="B124" s="20"/>
      <c r="C124" s="21"/>
      <c r="D124" s="20"/>
      <c r="E124" s="21"/>
      <c r="F124" s="22"/>
      <c r="G124" s="22"/>
      <c r="H124" s="34" t="str">
        <f t="shared" si="21"/>
        <v/>
      </c>
      <c r="I124" s="34" t="str">
        <f t="shared" si="22"/>
        <v/>
      </c>
      <c r="J124" s="34" t="str">
        <f t="shared" si="23"/>
        <v/>
      </c>
      <c r="K124" s="34" t="str">
        <f t="shared" si="24"/>
        <v/>
      </c>
      <c r="L124" s="26" t="str">
        <f t="shared" si="25"/>
        <v/>
      </c>
      <c r="M124" s="32"/>
      <c r="N124" s="190"/>
      <c r="O124" s="190"/>
      <c r="P124" s="190"/>
      <c r="Q124" s="190"/>
      <c r="R124" s="23"/>
    </row>
    <row r="125" spans="1:22">
      <c r="A125" s="27">
        <f t="shared" ca="1" si="26"/>
        <v>45968</v>
      </c>
      <c r="B125" s="20"/>
      <c r="C125" s="21"/>
      <c r="D125" s="20"/>
      <c r="E125" s="21"/>
      <c r="F125" s="22"/>
      <c r="G125" s="22"/>
      <c r="H125" s="34" t="str">
        <f t="shared" si="21"/>
        <v/>
      </c>
      <c r="I125" s="34" t="str">
        <f t="shared" si="22"/>
        <v/>
      </c>
      <c r="J125" s="34" t="str">
        <f t="shared" si="23"/>
        <v/>
      </c>
      <c r="K125" s="34" t="str">
        <f t="shared" si="24"/>
        <v/>
      </c>
      <c r="L125" s="26" t="str">
        <f t="shared" si="25"/>
        <v/>
      </c>
      <c r="M125" s="32"/>
      <c r="N125" s="190"/>
      <c r="O125" s="190"/>
      <c r="P125" s="190"/>
      <c r="Q125" s="190"/>
      <c r="R125" s="23"/>
    </row>
    <row r="126" spans="1:22">
      <c r="A126" s="27">
        <f t="shared" ca="1" si="26"/>
        <v>45969</v>
      </c>
      <c r="B126" s="20"/>
      <c r="C126" s="21"/>
      <c r="D126" s="20"/>
      <c r="E126" s="21"/>
      <c r="F126" s="22"/>
      <c r="G126" s="22"/>
      <c r="H126" s="34" t="str">
        <f t="shared" si="21"/>
        <v/>
      </c>
      <c r="I126" s="34" t="str">
        <f t="shared" si="22"/>
        <v/>
      </c>
      <c r="J126" s="34" t="str">
        <f t="shared" si="23"/>
        <v/>
      </c>
      <c r="K126" s="34" t="str">
        <f t="shared" si="24"/>
        <v/>
      </c>
      <c r="L126" s="26" t="str">
        <f t="shared" si="25"/>
        <v/>
      </c>
      <c r="M126" s="32"/>
      <c r="N126" s="190"/>
      <c r="O126" s="190"/>
      <c r="P126" s="190"/>
      <c r="Q126" s="190"/>
      <c r="R126" s="23"/>
    </row>
    <row r="127" spans="1:22">
      <c r="A127" s="27">
        <f t="shared" ca="1" si="26"/>
        <v>45970</v>
      </c>
      <c r="B127" s="20"/>
      <c r="C127" s="21"/>
      <c r="D127" s="20"/>
      <c r="E127" s="21"/>
      <c r="F127" s="22"/>
      <c r="G127" s="22"/>
      <c r="H127" s="34" t="str">
        <f t="shared" si="21"/>
        <v/>
      </c>
      <c r="I127" s="34" t="str">
        <f t="shared" si="22"/>
        <v/>
      </c>
      <c r="J127" s="34" t="str">
        <f t="shared" si="23"/>
        <v/>
      </c>
      <c r="K127" s="34" t="str">
        <f t="shared" si="24"/>
        <v/>
      </c>
      <c r="L127" s="26" t="str">
        <f t="shared" si="25"/>
        <v/>
      </c>
      <c r="M127" s="32"/>
      <c r="N127" s="190"/>
      <c r="O127" s="190"/>
      <c r="P127" s="190"/>
      <c r="Q127" s="190"/>
      <c r="R127" s="23"/>
    </row>
    <row r="128" spans="1:22">
      <c r="A128" s="27">
        <f t="shared" ca="1" si="26"/>
        <v>45971</v>
      </c>
      <c r="B128" s="20"/>
      <c r="C128" s="21"/>
      <c r="D128" s="20"/>
      <c r="E128" s="21"/>
      <c r="F128" s="22"/>
      <c r="G128" s="22"/>
      <c r="H128" s="34" t="str">
        <f t="shared" si="21"/>
        <v/>
      </c>
      <c r="I128" s="34" t="str">
        <f t="shared" si="22"/>
        <v/>
      </c>
      <c r="J128" s="34" t="str">
        <f t="shared" si="23"/>
        <v/>
      </c>
      <c r="K128" s="34" t="str">
        <f t="shared" si="24"/>
        <v/>
      </c>
      <c r="L128" s="26" t="str">
        <f t="shared" si="25"/>
        <v/>
      </c>
      <c r="M128" s="32"/>
      <c r="N128" s="190"/>
      <c r="O128" s="190"/>
      <c r="P128" s="190"/>
      <c r="Q128" s="190"/>
      <c r="R128" s="23"/>
    </row>
    <row r="129" spans="1:18">
      <c r="A129" s="27">
        <f t="shared" ca="1" si="26"/>
        <v>45972</v>
      </c>
      <c r="B129" s="20"/>
      <c r="C129" s="21"/>
      <c r="D129" s="20"/>
      <c r="E129" s="21"/>
      <c r="F129" s="22"/>
      <c r="G129" s="22"/>
      <c r="H129" s="34" t="str">
        <f t="shared" si="21"/>
        <v/>
      </c>
      <c r="I129" s="34" t="str">
        <f t="shared" si="22"/>
        <v/>
      </c>
      <c r="J129" s="34" t="str">
        <f t="shared" si="23"/>
        <v/>
      </c>
      <c r="K129" s="34" t="str">
        <f t="shared" si="24"/>
        <v/>
      </c>
      <c r="L129" s="26" t="str">
        <f t="shared" si="25"/>
        <v/>
      </c>
      <c r="M129" s="32"/>
      <c r="N129" s="190"/>
      <c r="O129" s="190"/>
      <c r="P129" s="190"/>
      <c r="Q129" s="190"/>
      <c r="R129" s="23"/>
    </row>
    <row r="130" spans="1:18">
      <c r="A130" s="27">
        <f t="shared" ca="1" si="26"/>
        <v>45973</v>
      </c>
      <c r="B130" s="20"/>
      <c r="C130" s="21"/>
      <c r="D130" s="20"/>
      <c r="E130" s="21"/>
      <c r="F130" s="22"/>
      <c r="G130" s="22"/>
      <c r="H130" s="34" t="str">
        <f t="shared" si="21"/>
        <v/>
      </c>
      <c r="I130" s="34" t="str">
        <f t="shared" si="22"/>
        <v/>
      </c>
      <c r="J130" s="34" t="str">
        <f t="shared" si="23"/>
        <v/>
      </c>
      <c r="K130" s="34" t="str">
        <f t="shared" si="24"/>
        <v/>
      </c>
      <c r="L130" s="26" t="str">
        <f t="shared" si="25"/>
        <v/>
      </c>
      <c r="M130" s="32"/>
      <c r="N130" s="190"/>
      <c r="O130" s="190"/>
      <c r="P130" s="190"/>
      <c r="Q130" s="190"/>
      <c r="R130" s="23"/>
    </row>
    <row r="131" spans="1:18">
      <c r="A131" s="27">
        <f t="shared" ca="1" si="26"/>
        <v>45974</v>
      </c>
      <c r="B131" s="20"/>
      <c r="C131" s="21"/>
      <c r="D131" s="20"/>
      <c r="E131" s="21"/>
      <c r="F131" s="22"/>
      <c r="G131" s="22"/>
      <c r="H131" s="34" t="str">
        <f t="shared" si="21"/>
        <v/>
      </c>
      <c r="I131" s="34" t="str">
        <f t="shared" si="22"/>
        <v/>
      </c>
      <c r="J131" s="34" t="str">
        <f t="shared" si="23"/>
        <v/>
      </c>
      <c r="K131" s="34" t="str">
        <f t="shared" si="24"/>
        <v/>
      </c>
      <c r="L131" s="26" t="str">
        <f t="shared" si="25"/>
        <v/>
      </c>
      <c r="M131" s="32"/>
      <c r="N131" s="190"/>
      <c r="O131" s="190"/>
      <c r="P131" s="190"/>
      <c r="Q131" s="190"/>
      <c r="R131" s="23"/>
    </row>
    <row r="132" spans="1:18">
      <c r="A132" s="27">
        <f t="shared" ca="1" si="26"/>
        <v>45975</v>
      </c>
      <c r="B132" s="20"/>
      <c r="C132" s="21"/>
      <c r="D132" s="20"/>
      <c r="E132" s="21"/>
      <c r="F132" s="22"/>
      <c r="G132" s="22"/>
      <c r="H132" s="34" t="str">
        <f t="shared" si="21"/>
        <v/>
      </c>
      <c r="I132" s="34" t="str">
        <f t="shared" si="22"/>
        <v/>
      </c>
      <c r="J132" s="34" t="str">
        <f t="shared" si="23"/>
        <v/>
      </c>
      <c r="K132" s="34" t="str">
        <f t="shared" si="24"/>
        <v/>
      </c>
      <c r="L132" s="26" t="str">
        <f t="shared" si="25"/>
        <v/>
      </c>
      <c r="M132" s="32"/>
      <c r="N132" s="190"/>
      <c r="O132" s="190"/>
      <c r="P132" s="190"/>
      <c r="Q132" s="190"/>
      <c r="R132" s="23"/>
    </row>
    <row r="133" spans="1:18">
      <c r="A133" s="27">
        <f t="shared" ca="1" si="26"/>
        <v>45976</v>
      </c>
      <c r="B133" s="20"/>
      <c r="C133" s="21"/>
      <c r="D133" s="20"/>
      <c r="E133" s="21"/>
      <c r="F133" s="22"/>
      <c r="G133" s="22"/>
      <c r="H133" s="34" t="str">
        <f t="shared" si="21"/>
        <v/>
      </c>
      <c r="I133" s="34" t="str">
        <f t="shared" si="22"/>
        <v/>
      </c>
      <c r="J133" s="34" t="str">
        <f t="shared" si="23"/>
        <v/>
      </c>
      <c r="K133" s="34" t="str">
        <f t="shared" si="24"/>
        <v/>
      </c>
      <c r="L133" s="26" t="str">
        <f t="shared" si="25"/>
        <v/>
      </c>
      <c r="M133" s="32"/>
      <c r="N133" s="190"/>
      <c r="O133" s="190"/>
      <c r="P133" s="190"/>
      <c r="Q133" s="190"/>
      <c r="R133" s="23"/>
    </row>
    <row r="134" spans="1:18">
      <c r="A134" s="27">
        <f t="shared" ca="1" si="26"/>
        <v>45977</v>
      </c>
      <c r="B134" s="20"/>
      <c r="C134" s="21"/>
      <c r="D134" s="20"/>
      <c r="E134" s="21"/>
      <c r="F134" s="22"/>
      <c r="G134" s="22"/>
      <c r="H134" s="34" t="str">
        <f t="shared" si="21"/>
        <v/>
      </c>
      <c r="I134" s="34" t="str">
        <f t="shared" si="22"/>
        <v/>
      </c>
      <c r="J134" s="34" t="str">
        <f t="shared" si="23"/>
        <v/>
      </c>
      <c r="K134" s="34" t="str">
        <f t="shared" si="24"/>
        <v/>
      </c>
      <c r="L134" s="26" t="str">
        <f t="shared" si="25"/>
        <v/>
      </c>
      <c r="M134" s="32"/>
      <c r="N134" s="190"/>
      <c r="O134" s="190"/>
      <c r="P134" s="190"/>
      <c r="Q134" s="190"/>
      <c r="R134" s="23"/>
    </row>
    <row r="135" spans="1:18">
      <c r="A135" s="27">
        <f t="shared" ca="1" si="26"/>
        <v>45978</v>
      </c>
      <c r="B135" s="20"/>
      <c r="C135" s="21"/>
      <c r="D135" s="20"/>
      <c r="E135" s="21"/>
      <c r="F135" s="22"/>
      <c r="G135" s="22"/>
      <c r="H135" s="34" t="str">
        <f t="shared" si="21"/>
        <v/>
      </c>
      <c r="I135" s="34" t="str">
        <f t="shared" si="22"/>
        <v/>
      </c>
      <c r="J135" s="34" t="str">
        <f t="shared" si="23"/>
        <v/>
      </c>
      <c r="K135" s="34" t="str">
        <f t="shared" si="24"/>
        <v/>
      </c>
      <c r="L135" s="26" t="str">
        <f t="shared" si="25"/>
        <v/>
      </c>
      <c r="M135" s="32"/>
      <c r="N135" s="190"/>
      <c r="O135" s="190"/>
      <c r="P135" s="190"/>
      <c r="Q135" s="190"/>
      <c r="R135" s="23"/>
    </row>
    <row r="136" spans="1:18">
      <c r="A136" s="27">
        <f t="shared" ca="1" si="26"/>
        <v>45979</v>
      </c>
      <c r="B136" s="20"/>
      <c r="C136" s="21"/>
      <c r="D136" s="20"/>
      <c r="E136" s="21"/>
      <c r="F136" s="22"/>
      <c r="G136" s="22"/>
      <c r="H136" s="34" t="str">
        <f t="shared" si="21"/>
        <v/>
      </c>
      <c r="I136" s="34" t="str">
        <f t="shared" si="22"/>
        <v/>
      </c>
      <c r="J136" s="34" t="str">
        <f t="shared" si="23"/>
        <v/>
      </c>
      <c r="K136" s="34" t="str">
        <f t="shared" si="24"/>
        <v/>
      </c>
      <c r="L136" s="26" t="str">
        <f t="shared" si="25"/>
        <v/>
      </c>
      <c r="M136" s="32"/>
      <c r="N136" s="190"/>
      <c r="O136" s="190"/>
      <c r="P136" s="190"/>
      <c r="Q136" s="190"/>
      <c r="R136" s="23"/>
    </row>
    <row r="137" spans="1:18">
      <c r="A137" s="27">
        <f t="shared" ca="1" si="26"/>
        <v>45980</v>
      </c>
      <c r="B137" s="20"/>
      <c r="C137" s="21"/>
      <c r="D137" s="20"/>
      <c r="E137" s="21"/>
      <c r="F137" s="22"/>
      <c r="G137" s="22"/>
      <c r="H137" s="34" t="str">
        <f t="shared" si="21"/>
        <v/>
      </c>
      <c r="I137" s="34" t="str">
        <f t="shared" si="22"/>
        <v/>
      </c>
      <c r="J137" s="34" t="str">
        <f t="shared" si="23"/>
        <v/>
      </c>
      <c r="K137" s="34" t="str">
        <f t="shared" si="24"/>
        <v/>
      </c>
      <c r="L137" s="26" t="str">
        <f t="shared" si="25"/>
        <v/>
      </c>
      <c r="M137" s="32"/>
      <c r="N137" s="190"/>
      <c r="O137" s="190"/>
      <c r="P137" s="190"/>
      <c r="Q137" s="190"/>
      <c r="R137" s="23"/>
    </row>
    <row r="138" spans="1:18">
      <c r="A138" s="27">
        <f t="shared" ca="1" si="26"/>
        <v>45981</v>
      </c>
      <c r="B138" s="20"/>
      <c r="C138" s="21"/>
      <c r="D138" s="20"/>
      <c r="E138" s="21"/>
      <c r="F138" s="22"/>
      <c r="G138" s="22"/>
      <c r="H138" s="34" t="str">
        <f t="shared" si="21"/>
        <v/>
      </c>
      <c r="I138" s="34" t="str">
        <f t="shared" si="22"/>
        <v/>
      </c>
      <c r="J138" s="34" t="str">
        <f t="shared" si="23"/>
        <v/>
      </c>
      <c r="K138" s="34" t="str">
        <f t="shared" si="24"/>
        <v/>
      </c>
      <c r="L138" s="26" t="str">
        <f t="shared" si="25"/>
        <v/>
      </c>
      <c r="M138" s="32"/>
      <c r="N138" s="190"/>
      <c r="O138" s="190"/>
      <c r="P138" s="190"/>
      <c r="Q138" s="190"/>
      <c r="R138" s="23"/>
    </row>
    <row r="139" spans="1:18">
      <c r="A139" s="27">
        <f t="shared" ca="1" si="26"/>
        <v>45982</v>
      </c>
      <c r="B139" s="20"/>
      <c r="C139" s="21"/>
      <c r="D139" s="20"/>
      <c r="E139" s="21"/>
      <c r="F139" s="22"/>
      <c r="G139" s="22"/>
      <c r="H139" s="34" t="str">
        <f t="shared" si="21"/>
        <v/>
      </c>
      <c r="I139" s="34" t="str">
        <f t="shared" si="22"/>
        <v/>
      </c>
      <c r="J139" s="34" t="str">
        <f t="shared" si="23"/>
        <v/>
      </c>
      <c r="K139" s="34" t="str">
        <f t="shared" si="24"/>
        <v/>
      </c>
      <c r="L139" s="26" t="str">
        <f t="shared" si="25"/>
        <v/>
      </c>
      <c r="M139" s="32"/>
      <c r="N139" s="190"/>
      <c r="O139" s="190"/>
      <c r="P139" s="190"/>
      <c r="Q139" s="190"/>
      <c r="R139" s="23"/>
    </row>
    <row r="140" spans="1:18">
      <c r="A140" s="27">
        <f t="shared" ca="1" si="26"/>
        <v>45983</v>
      </c>
      <c r="B140" s="20"/>
      <c r="C140" s="21"/>
      <c r="D140" s="20"/>
      <c r="E140" s="21"/>
      <c r="F140" s="22"/>
      <c r="G140" s="22"/>
      <c r="H140" s="34" t="str">
        <f t="shared" si="21"/>
        <v/>
      </c>
      <c r="I140" s="34" t="str">
        <f t="shared" si="22"/>
        <v/>
      </c>
      <c r="J140" s="34" t="str">
        <f t="shared" si="23"/>
        <v/>
      </c>
      <c r="K140" s="34" t="str">
        <f t="shared" si="24"/>
        <v/>
      </c>
      <c r="L140" s="26" t="str">
        <f t="shared" si="25"/>
        <v/>
      </c>
      <c r="M140" s="32"/>
      <c r="N140" s="190"/>
      <c r="O140" s="190"/>
      <c r="P140" s="190"/>
      <c r="Q140" s="190"/>
      <c r="R140" s="23"/>
    </row>
    <row r="141" spans="1:18">
      <c r="A141" s="27">
        <f t="shared" ca="1" si="26"/>
        <v>45984</v>
      </c>
      <c r="B141" s="20"/>
      <c r="C141" s="21"/>
      <c r="D141" s="20"/>
      <c r="E141" s="21"/>
      <c r="F141" s="22"/>
      <c r="G141" s="22"/>
      <c r="H141" s="34" t="str">
        <f t="shared" si="21"/>
        <v/>
      </c>
      <c r="I141" s="34" t="str">
        <f t="shared" si="22"/>
        <v/>
      </c>
      <c r="J141" s="34" t="str">
        <f t="shared" si="23"/>
        <v/>
      </c>
      <c r="K141" s="34" t="str">
        <f t="shared" si="24"/>
        <v/>
      </c>
      <c r="L141" s="26" t="str">
        <f t="shared" si="25"/>
        <v/>
      </c>
      <c r="M141" s="32"/>
      <c r="N141" s="190"/>
      <c r="O141" s="190"/>
      <c r="P141" s="190"/>
      <c r="Q141" s="190"/>
      <c r="R141" s="23"/>
    </row>
    <row r="142" spans="1:18">
      <c r="A142" s="27">
        <f t="shared" ca="1" si="26"/>
        <v>45985</v>
      </c>
      <c r="B142" s="20"/>
      <c r="C142" s="21"/>
      <c r="D142" s="20"/>
      <c r="E142" s="21"/>
      <c r="F142" s="22"/>
      <c r="G142" s="22"/>
      <c r="H142" s="34" t="str">
        <f t="shared" si="21"/>
        <v/>
      </c>
      <c r="I142" s="34" t="str">
        <f t="shared" si="22"/>
        <v/>
      </c>
      <c r="J142" s="34" t="str">
        <f t="shared" si="23"/>
        <v/>
      </c>
      <c r="K142" s="34" t="str">
        <f t="shared" si="24"/>
        <v/>
      </c>
      <c r="L142" s="26" t="str">
        <f t="shared" si="25"/>
        <v/>
      </c>
      <c r="M142" s="32"/>
      <c r="N142" s="190"/>
      <c r="O142" s="190"/>
      <c r="P142" s="190"/>
      <c r="Q142" s="190"/>
      <c r="R142" s="23"/>
    </row>
    <row r="143" spans="1:18">
      <c r="A143" s="27">
        <f t="shared" ca="1" si="26"/>
        <v>45986</v>
      </c>
      <c r="B143" s="20"/>
      <c r="C143" s="21"/>
      <c r="D143" s="20"/>
      <c r="E143" s="21"/>
      <c r="F143" s="22"/>
      <c r="G143" s="22"/>
      <c r="H143" s="34" t="str">
        <f t="shared" si="21"/>
        <v/>
      </c>
      <c r="I143" s="34" t="str">
        <f t="shared" si="22"/>
        <v/>
      </c>
      <c r="J143" s="34" t="str">
        <f t="shared" si="23"/>
        <v/>
      </c>
      <c r="K143" s="34" t="str">
        <f t="shared" si="24"/>
        <v/>
      </c>
      <c r="L143" s="26" t="str">
        <f t="shared" si="25"/>
        <v/>
      </c>
      <c r="M143" s="32"/>
      <c r="N143" s="190"/>
      <c r="O143" s="190"/>
      <c r="P143" s="190"/>
      <c r="Q143" s="190"/>
      <c r="R143" s="23"/>
    </row>
    <row r="144" spans="1:18">
      <c r="A144" s="27">
        <f t="shared" ca="1" si="26"/>
        <v>45987</v>
      </c>
      <c r="B144" s="20"/>
      <c r="C144" s="21"/>
      <c r="D144" s="20"/>
      <c r="E144" s="21"/>
      <c r="F144" s="22"/>
      <c r="G144" s="22"/>
      <c r="H144" s="34" t="str">
        <f t="shared" si="21"/>
        <v/>
      </c>
      <c r="I144" s="34" t="str">
        <f t="shared" si="22"/>
        <v/>
      </c>
      <c r="J144" s="34" t="str">
        <f t="shared" si="23"/>
        <v/>
      </c>
      <c r="K144" s="34" t="str">
        <f t="shared" si="24"/>
        <v/>
      </c>
      <c r="L144" s="26" t="str">
        <f t="shared" si="25"/>
        <v/>
      </c>
      <c r="M144" s="32"/>
      <c r="N144" s="190"/>
      <c r="O144" s="190"/>
      <c r="P144" s="190"/>
      <c r="Q144" s="190"/>
      <c r="R144" s="23"/>
    </row>
    <row r="145" spans="1:22">
      <c r="A145" s="27">
        <f t="shared" ca="1" si="26"/>
        <v>45988</v>
      </c>
      <c r="B145" s="20"/>
      <c r="C145" s="21"/>
      <c r="D145" s="20"/>
      <c r="E145" s="21"/>
      <c r="F145" s="22"/>
      <c r="G145" s="22"/>
      <c r="H145" s="34" t="str">
        <f t="shared" si="21"/>
        <v/>
      </c>
      <c r="I145" s="34" t="str">
        <f t="shared" si="22"/>
        <v/>
      </c>
      <c r="J145" s="34" t="str">
        <f t="shared" si="23"/>
        <v/>
      </c>
      <c r="K145" s="34" t="str">
        <f t="shared" si="24"/>
        <v/>
      </c>
      <c r="L145" s="26" t="str">
        <f t="shared" si="25"/>
        <v/>
      </c>
      <c r="M145" s="32"/>
      <c r="N145" s="190"/>
      <c r="O145" s="190"/>
      <c r="P145" s="190"/>
      <c r="Q145" s="190"/>
      <c r="R145" s="23"/>
    </row>
    <row r="146" spans="1:22">
      <c r="A146" s="27">
        <f t="shared" ca="1" si="26"/>
        <v>45989</v>
      </c>
      <c r="B146" s="20"/>
      <c r="C146" s="21"/>
      <c r="D146" s="20"/>
      <c r="E146" s="21"/>
      <c r="F146" s="22"/>
      <c r="G146" s="22"/>
      <c r="H146" s="34" t="str">
        <f t="shared" si="21"/>
        <v/>
      </c>
      <c r="I146" s="34" t="str">
        <f t="shared" si="22"/>
        <v/>
      </c>
      <c r="J146" s="34" t="str">
        <f t="shared" si="23"/>
        <v/>
      </c>
      <c r="K146" s="34" t="str">
        <f t="shared" si="24"/>
        <v/>
      </c>
      <c r="L146" s="26" t="str">
        <f t="shared" si="25"/>
        <v/>
      </c>
      <c r="M146" s="32"/>
      <c r="N146" s="190"/>
      <c r="O146" s="190"/>
      <c r="P146" s="190"/>
      <c r="Q146" s="190"/>
      <c r="R146" s="23"/>
    </row>
    <row r="147" spans="1:22">
      <c r="A147" s="27">
        <f t="shared" ca="1" si="26"/>
        <v>45990</v>
      </c>
      <c r="B147" s="20"/>
      <c r="C147" s="21"/>
      <c r="D147" s="20"/>
      <c r="E147" s="21"/>
      <c r="F147" s="22"/>
      <c r="G147" s="22"/>
      <c r="H147" s="34" t="str">
        <f t="shared" si="21"/>
        <v/>
      </c>
      <c r="I147" s="34" t="str">
        <f t="shared" si="22"/>
        <v/>
      </c>
      <c r="J147" s="34" t="str">
        <f t="shared" si="23"/>
        <v/>
      </c>
      <c r="K147" s="34" t="str">
        <f t="shared" si="24"/>
        <v/>
      </c>
      <c r="L147" s="26" t="str">
        <f t="shared" si="25"/>
        <v/>
      </c>
      <c r="M147" s="32"/>
      <c r="N147" s="190"/>
      <c r="O147" s="190"/>
      <c r="P147" s="190"/>
      <c r="Q147" s="190"/>
      <c r="R147" s="23"/>
    </row>
    <row r="148" spans="1:22">
      <c r="A148" s="27">
        <f t="shared" ca="1" si="26"/>
        <v>45991</v>
      </c>
      <c r="B148" s="20"/>
      <c r="C148" s="21"/>
      <c r="D148" s="20"/>
      <c r="E148" s="21"/>
      <c r="F148" s="22"/>
      <c r="G148" s="22"/>
      <c r="H148" s="34" t="str">
        <f t="shared" si="21"/>
        <v/>
      </c>
      <c r="I148" s="34" t="str">
        <f t="shared" si="22"/>
        <v/>
      </c>
      <c r="J148" s="34" t="str">
        <f t="shared" si="23"/>
        <v/>
      </c>
      <c r="K148" s="34" t="str">
        <f t="shared" si="24"/>
        <v/>
      </c>
      <c r="L148" s="26" t="str">
        <f>IF(AND($B148="",$D148=""),"",($C148-$B148-$F148)+($E148-$D148-$G148))</f>
        <v/>
      </c>
      <c r="M148" s="32"/>
      <c r="N148" s="190"/>
      <c r="O148" s="190"/>
      <c r="P148" s="190"/>
      <c r="Q148" s="190"/>
      <c r="R148" s="23"/>
    </row>
    <row r="149" spans="1:22">
      <c r="A149" s="27">
        <f t="shared" ca="1" si="26"/>
        <v>45992</v>
      </c>
      <c r="B149" s="20"/>
      <c r="C149" s="21"/>
      <c r="D149" s="20"/>
      <c r="E149" s="21"/>
      <c r="F149" s="22"/>
      <c r="G149" s="22"/>
      <c r="H149" s="34" t="str">
        <f t="shared" si="21"/>
        <v/>
      </c>
      <c r="I149" s="34" t="str">
        <f t="shared" si="22"/>
        <v/>
      </c>
      <c r="J149" s="34" t="str">
        <f t="shared" si="23"/>
        <v/>
      </c>
      <c r="K149" s="34" t="str">
        <f t="shared" si="24"/>
        <v/>
      </c>
      <c r="L149" s="26" t="str">
        <f>IF(AND($B149="",$D149=""),"",($C149-$B149-$F149)+($E149-$D149-$G149))</f>
        <v/>
      </c>
      <c r="M149" s="32"/>
      <c r="N149" s="190"/>
      <c r="O149" s="190"/>
      <c r="P149" s="190"/>
      <c r="Q149" s="190"/>
      <c r="R149" s="23"/>
    </row>
    <row r="150" spans="1:22">
      <c r="A150" s="5" t="s">
        <v>11</v>
      </c>
      <c r="B150" s="191"/>
      <c r="C150" s="192"/>
      <c r="D150" s="191"/>
      <c r="E150" s="192"/>
      <c r="F150" s="26" t="str">
        <f>IF(SUM($F119:$F149)=0,"",SUM($F119:$F149))</f>
        <v/>
      </c>
      <c r="G150" s="26" t="str">
        <f>IF(SUM($G119:$G149)=0,"",SUM($G119:$G149))</f>
        <v/>
      </c>
      <c r="H150" s="26" t="str">
        <f>IF(SUM(H119:H149)=0,"",SUM(H119:H149))</f>
        <v/>
      </c>
      <c r="I150" s="26" t="str">
        <f>IF(SUM(I119:I149)=0,"",SUM(I119:I149))</f>
        <v/>
      </c>
      <c r="J150" s="26" t="str">
        <f t="shared" ref="J150:K150" si="27">IF(SUM(J119:J149)=0,"",SUM(J119:J149))</f>
        <v/>
      </c>
      <c r="K150" s="26" t="str">
        <f t="shared" si="27"/>
        <v/>
      </c>
      <c r="L150" s="26" t="str">
        <f>IF(SUM($L119:$L149)=0,"",SUM($L119:$L149))</f>
        <v/>
      </c>
      <c r="M150" s="33"/>
      <c r="N150" s="193"/>
      <c r="O150" s="193"/>
      <c r="P150" s="193"/>
      <c r="Q150" s="193"/>
      <c r="R150" s="6"/>
    </row>
    <row r="152" spans="1:22" ht="27" customHeight="1">
      <c r="A152" s="194" t="s">
        <v>22</v>
      </c>
      <c r="B152" s="189" t="s">
        <v>103</v>
      </c>
      <c r="C152" s="189"/>
      <c r="D152" s="189"/>
      <c r="E152" s="189"/>
      <c r="F152" s="189" t="s">
        <v>23</v>
      </c>
      <c r="G152" s="189"/>
      <c r="H152" s="189" t="s">
        <v>88</v>
      </c>
      <c r="I152" s="189"/>
      <c r="J152" s="189"/>
      <c r="K152" s="189"/>
      <c r="L152" s="189" t="s">
        <v>87</v>
      </c>
      <c r="M152" s="195" t="s">
        <v>96</v>
      </c>
      <c r="N152" s="194" t="s">
        <v>25</v>
      </c>
      <c r="O152" s="194"/>
      <c r="P152" s="194"/>
      <c r="Q152" s="194"/>
      <c r="R152" s="189" t="s">
        <v>100</v>
      </c>
    </row>
    <row r="153" spans="1:22" ht="14.25" customHeight="1">
      <c r="A153" s="194"/>
      <c r="B153" s="189" t="s">
        <v>82</v>
      </c>
      <c r="C153" s="189"/>
      <c r="D153" s="189" t="s">
        <v>84</v>
      </c>
      <c r="E153" s="189"/>
      <c r="F153" s="189"/>
      <c r="G153" s="189"/>
      <c r="H153" s="189" t="s">
        <v>90</v>
      </c>
      <c r="I153" s="189"/>
      <c r="J153" s="189" t="s">
        <v>89</v>
      </c>
      <c r="K153" s="189"/>
      <c r="L153" s="189"/>
      <c r="M153" s="196"/>
      <c r="N153" s="194"/>
      <c r="O153" s="194"/>
      <c r="P153" s="194"/>
      <c r="Q153" s="194"/>
      <c r="R153" s="189"/>
    </row>
    <row r="154" spans="1:22">
      <c r="A154" s="194"/>
      <c r="B154" s="43" t="s">
        <v>26</v>
      </c>
      <c r="C154" s="43" t="s">
        <v>27</v>
      </c>
      <c r="D154" s="43" t="s">
        <v>26</v>
      </c>
      <c r="E154" s="43" t="s">
        <v>27</v>
      </c>
      <c r="F154" s="44" t="s">
        <v>85</v>
      </c>
      <c r="G154" s="44" t="s">
        <v>86</v>
      </c>
      <c r="H154" s="44" t="s">
        <v>81</v>
      </c>
      <c r="I154" s="44" t="s">
        <v>83</v>
      </c>
      <c r="J154" s="44" t="s">
        <v>81</v>
      </c>
      <c r="K154" s="44" t="s">
        <v>95</v>
      </c>
      <c r="L154" s="189"/>
      <c r="M154" s="197"/>
      <c r="N154" s="194"/>
      <c r="O154" s="194"/>
      <c r="P154" s="194"/>
      <c r="Q154" s="194"/>
      <c r="R154" s="194"/>
    </row>
    <row r="155" spans="1:22">
      <c r="A155" s="27" cm="1">
        <f t="array" aca="1" ref="A155" ca="1">DATE("2025","8"+4,IFERROR(INDIRECT(T1),"1"))</f>
        <v>45992</v>
      </c>
      <c r="B155" s="20"/>
      <c r="C155" s="21"/>
      <c r="D155" s="20"/>
      <c r="E155" s="21"/>
      <c r="F155" s="22"/>
      <c r="G155" s="22"/>
      <c r="H155" s="34" t="str">
        <f>IF(OR(B155="",LEFT(M155,1)="✓"),"",C155-B155-F155)</f>
        <v/>
      </c>
      <c r="I155" s="34" t="str">
        <f>IF(OR(D155="",LEFT(M155,1)="✓"),"",E155-D155-G155)</f>
        <v/>
      </c>
      <c r="J155" s="34" t="str">
        <f>IF(AND(B155&lt;&gt;"",M155="✓所定"),C155-B155-F155,"")</f>
        <v/>
      </c>
      <c r="K155" s="34" t="str">
        <f>IF(AND(B155&lt;&gt;"",M155="✓法定"),C155-B155-F155,"")</f>
        <v/>
      </c>
      <c r="L155" s="26" t="str">
        <f t="shared" ref="L155:L185" si="28">IF(AND($B155="",$D155=""),"",($C155-$B155-$F155)+($E155-$D155-$G155))</f>
        <v/>
      </c>
      <c r="M155" s="32"/>
      <c r="N155" s="190"/>
      <c r="O155" s="190"/>
      <c r="P155" s="190"/>
      <c r="Q155" s="190"/>
      <c r="R155" s="23"/>
      <c r="V155" s="1" t="s">
        <v>171</v>
      </c>
    </row>
    <row r="156" spans="1:22">
      <c r="A156" s="27">
        <f ca="1">A155+1</f>
        <v>45993</v>
      </c>
      <c r="B156" s="20"/>
      <c r="C156" s="21"/>
      <c r="D156" s="20"/>
      <c r="E156" s="21"/>
      <c r="F156" s="22"/>
      <c r="G156" s="22"/>
      <c r="H156" s="34" t="str">
        <f t="shared" ref="H156:H185" si="29">IF(OR(B156="",LEFT(M156,1)="✓"),"",C156-B156-F156)</f>
        <v/>
      </c>
      <c r="I156" s="34" t="str">
        <f t="shared" ref="I156:I185" si="30">IF(OR(D156="",LEFT(M156,1)="✓"),"",E156-D156-G156)</f>
        <v/>
      </c>
      <c r="J156" s="34" t="str">
        <f t="shared" ref="J156:J185" si="31">IF(AND(B156&lt;&gt;"",M156="✓所定"),C156-B156-F156,"")</f>
        <v/>
      </c>
      <c r="K156" s="34" t="str">
        <f t="shared" ref="K156:K185" si="32">IF(AND(B156&lt;&gt;"",M156="✓法定"),C156-B156-F156,"")</f>
        <v/>
      </c>
      <c r="L156" s="26" t="str">
        <f t="shared" si="28"/>
        <v/>
      </c>
      <c r="M156" s="32"/>
      <c r="N156" s="190"/>
      <c r="O156" s="190"/>
      <c r="P156" s="190"/>
      <c r="Q156" s="190"/>
      <c r="R156" s="23"/>
      <c r="V156" s="1" t="s">
        <v>172</v>
      </c>
    </row>
    <row r="157" spans="1:22">
      <c r="A157" s="27">
        <f t="shared" ref="A157:A185" ca="1" si="33">A156+1</f>
        <v>45994</v>
      </c>
      <c r="B157" s="20"/>
      <c r="C157" s="21"/>
      <c r="D157" s="20"/>
      <c r="E157" s="21"/>
      <c r="F157" s="22"/>
      <c r="G157" s="22"/>
      <c r="H157" s="34" t="str">
        <f t="shared" si="29"/>
        <v/>
      </c>
      <c r="I157" s="34" t="str">
        <f t="shared" si="30"/>
        <v/>
      </c>
      <c r="J157" s="34" t="str">
        <f t="shared" si="31"/>
        <v/>
      </c>
      <c r="K157" s="34" t="str">
        <f t="shared" si="32"/>
        <v/>
      </c>
      <c r="L157" s="26" t="str">
        <f t="shared" si="28"/>
        <v/>
      </c>
      <c r="M157" s="32"/>
      <c r="N157" s="190"/>
      <c r="O157" s="190"/>
      <c r="P157" s="190"/>
      <c r="Q157" s="190"/>
      <c r="R157" s="23"/>
    </row>
    <row r="158" spans="1:22">
      <c r="A158" s="27">
        <f t="shared" ca="1" si="33"/>
        <v>45995</v>
      </c>
      <c r="B158" s="20"/>
      <c r="C158" s="21"/>
      <c r="D158" s="20"/>
      <c r="E158" s="21"/>
      <c r="F158" s="22"/>
      <c r="G158" s="22"/>
      <c r="H158" s="34" t="str">
        <f t="shared" si="29"/>
        <v/>
      </c>
      <c r="I158" s="34" t="str">
        <f t="shared" si="30"/>
        <v/>
      </c>
      <c r="J158" s="34" t="str">
        <f t="shared" si="31"/>
        <v/>
      </c>
      <c r="K158" s="34" t="str">
        <f t="shared" si="32"/>
        <v/>
      </c>
      <c r="L158" s="26" t="str">
        <f t="shared" si="28"/>
        <v/>
      </c>
      <c r="M158" s="32"/>
      <c r="N158" s="190"/>
      <c r="O158" s="190"/>
      <c r="P158" s="190"/>
      <c r="Q158" s="190"/>
      <c r="R158" s="23"/>
    </row>
    <row r="159" spans="1:22">
      <c r="A159" s="27">
        <f t="shared" ca="1" si="33"/>
        <v>45996</v>
      </c>
      <c r="B159" s="20"/>
      <c r="C159" s="21"/>
      <c r="D159" s="20"/>
      <c r="E159" s="21"/>
      <c r="F159" s="22"/>
      <c r="G159" s="22"/>
      <c r="H159" s="34" t="str">
        <f t="shared" si="29"/>
        <v/>
      </c>
      <c r="I159" s="34" t="str">
        <f t="shared" si="30"/>
        <v/>
      </c>
      <c r="J159" s="34" t="str">
        <f t="shared" si="31"/>
        <v/>
      </c>
      <c r="K159" s="34" t="str">
        <f t="shared" si="32"/>
        <v/>
      </c>
      <c r="L159" s="26" t="str">
        <f t="shared" si="28"/>
        <v/>
      </c>
      <c r="M159" s="32"/>
      <c r="N159" s="190"/>
      <c r="O159" s="190"/>
      <c r="P159" s="190"/>
      <c r="Q159" s="190"/>
      <c r="R159" s="23"/>
    </row>
    <row r="160" spans="1:22">
      <c r="A160" s="27">
        <f t="shared" ca="1" si="33"/>
        <v>45997</v>
      </c>
      <c r="B160" s="20"/>
      <c r="C160" s="21"/>
      <c r="D160" s="20"/>
      <c r="E160" s="21"/>
      <c r="F160" s="22"/>
      <c r="G160" s="22"/>
      <c r="H160" s="34" t="str">
        <f t="shared" si="29"/>
        <v/>
      </c>
      <c r="I160" s="34" t="str">
        <f t="shared" si="30"/>
        <v/>
      </c>
      <c r="J160" s="34" t="str">
        <f t="shared" si="31"/>
        <v/>
      </c>
      <c r="K160" s="34" t="str">
        <f t="shared" si="32"/>
        <v/>
      </c>
      <c r="L160" s="26" t="str">
        <f t="shared" si="28"/>
        <v/>
      </c>
      <c r="M160" s="32"/>
      <c r="N160" s="190"/>
      <c r="O160" s="190"/>
      <c r="P160" s="190"/>
      <c r="Q160" s="190"/>
      <c r="R160" s="23"/>
    </row>
    <row r="161" spans="1:18">
      <c r="A161" s="27">
        <f t="shared" ca="1" si="33"/>
        <v>45998</v>
      </c>
      <c r="B161" s="20"/>
      <c r="C161" s="21"/>
      <c r="D161" s="20"/>
      <c r="E161" s="21"/>
      <c r="F161" s="22"/>
      <c r="G161" s="22"/>
      <c r="H161" s="34" t="str">
        <f t="shared" si="29"/>
        <v/>
      </c>
      <c r="I161" s="34" t="str">
        <f t="shared" si="30"/>
        <v/>
      </c>
      <c r="J161" s="34" t="str">
        <f t="shared" si="31"/>
        <v/>
      </c>
      <c r="K161" s="34" t="str">
        <f t="shared" si="32"/>
        <v/>
      </c>
      <c r="L161" s="26" t="str">
        <f t="shared" si="28"/>
        <v/>
      </c>
      <c r="M161" s="32"/>
      <c r="N161" s="190"/>
      <c r="O161" s="190"/>
      <c r="P161" s="190"/>
      <c r="Q161" s="190"/>
      <c r="R161" s="23"/>
    </row>
    <row r="162" spans="1:18">
      <c r="A162" s="27">
        <f t="shared" ca="1" si="33"/>
        <v>45999</v>
      </c>
      <c r="B162" s="20"/>
      <c r="C162" s="21"/>
      <c r="D162" s="20"/>
      <c r="E162" s="21"/>
      <c r="F162" s="22"/>
      <c r="G162" s="22"/>
      <c r="H162" s="34" t="str">
        <f t="shared" si="29"/>
        <v/>
      </c>
      <c r="I162" s="34" t="str">
        <f t="shared" si="30"/>
        <v/>
      </c>
      <c r="J162" s="34" t="str">
        <f t="shared" si="31"/>
        <v/>
      </c>
      <c r="K162" s="34" t="str">
        <f t="shared" si="32"/>
        <v/>
      </c>
      <c r="L162" s="26" t="str">
        <f t="shared" si="28"/>
        <v/>
      </c>
      <c r="M162" s="32"/>
      <c r="N162" s="190"/>
      <c r="O162" s="190"/>
      <c r="P162" s="190"/>
      <c r="Q162" s="190"/>
      <c r="R162" s="23"/>
    </row>
    <row r="163" spans="1:18">
      <c r="A163" s="27">
        <f t="shared" ca="1" si="33"/>
        <v>46000</v>
      </c>
      <c r="B163" s="20"/>
      <c r="C163" s="21"/>
      <c r="D163" s="20"/>
      <c r="E163" s="21"/>
      <c r="F163" s="22"/>
      <c r="G163" s="22"/>
      <c r="H163" s="34" t="str">
        <f t="shared" si="29"/>
        <v/>
      </c>
      <c r="I163" s="34" t="str">
        <f t="shared" si="30"/>
        <v/>
      </c>
      <c r="J163" s="34" t="str">
        <f t="shared" si="31"/>
        <v/>
      </c>
      <c r="K163" s="34" t="str">
        <f t="shared" si="32"/>
        <v/>
      </c>
      <c r="L163" s="26" t="str">
        <f t="shared" si="28"/>
        <v/>
      </c>
      <c r="M163" s="32"/>
      <c r="N163" s="190"/>
      <c r="O163" s="190"/>
      <c r="P163" s="190"/>
      <c r="Q163" s="190"/>
      <c r="R163" s="23"/>
    </row>
    <row r="164" spans="1:18">
      <c r="A164" s="27">
        <f t="shared" ca="1" si="33"/>
        <v>46001</v>
      </c>
      <c r="B164" s="20"/>
      <c r="C164" s="21"/>
      <c r="D164" s="20"/>
      <c r="E164" s="21"/>
      <c r="F164" s="22"/>
      <c r="G164" s="22"/>
      <c r="H164" s="34" t="str">
        <f t="shared" si="29"/>
        <v/>
      </c>
      <c r="I164" s="34" t="str">
        <f t="shared" si="30"/>
        <v/>
      </c>
      <c r="J164" s="34" t="str">
        <f t="shared" si="31"/>
        <v/>
      </c>
      <c r="K164" s="34" t="str">
        <f t="shared" si="32"/>
        <v/>
      </c>
      <c r="L164" s="26" t="str">
        <f t="shared" si="28"/>
        <v/>
      </c>
      <c r="M164" s="32"/>
      <c r="N164" s="190"/>
      <c r="O164" s="190"/>
      <c r="P164" s="190"/>
      <c r="Q164" s="190"/>
      <c r="R164" s="23"/>
    </row>
    <row r="165" spans="1:18">
      <c r="A165" s="27">
        <f t="shared" ca="1" si="33"/>
        <v>46002</v>
      </c>
      <c r="B165" s="20"/>
      <c r="C165" s="21"/>
      <c r="D165" s="20"/>
      <c r="E165" s="21"/>
      <c r="F165" s="22"/>
      <c r="G165" s="22"/>
      <c r="H165" s="34" t="str">
        <f t="shared" si="29"/>
        <v/>
      </c>
      <c r="I165" s="34" t="str">
        <f t="shared" si="30"/>
        <v/>
      </c>
      <c r="J165" s="34" t="str">
        <f t="shared" si="31"/>
        <v/>
      </c>
      <c r="K165" s="34" t="str">
        <f t="shared" si="32"/>
        <v/>
      </c>
      <c r="L165" s="26" t="str">
        <f t="shared" si="28"/>
        <v/>
      </c>
      <c r="M165" s="32"/>
      <c r="N165" s="190"/>
      <c r="O165" s="190"/>
      <c r="P165" s="190"/>
      <c r="Q165" s="190"/>
      <c r="R165" s="23"/>
    </row>
    <row r="166" spans="1:18">
      <c r="A166" s="27">
        <f t="shared" ca="1" si="33"/>
        <v>46003</v>
      </c>
      <c r="B166" s="20"/>
      <c r="C166" s="21"/>
      <c r="D166" s="20"/>
      <c r="E166" s="21"/>
      <c r="F166" s="22"/>
      <c r="G166" s="22"/>
      <c r="H166" s="34" t="str">
        <f t="shared" si="29"/>
        <v/>
      </c>
      <c r="I166" s="34" t="str">
        <f t="shared" si="30"/>
        <v/>
      </c>
      <c r="J166" s="34" t="str">
        <f t="shared" si="31"/>
        <v/>
      </c>
      <c r="K166" s="34" t="str">
        <f t="shared" si="32"/>
        <v/>
      </c>
      <c r="L166" s="26" t="str">
        <f t="shared" si="28"/>
        <v/>
      </c>
      <c r="M166" s="32"/>
      <c r="N166" s="190"/>
      <c r="O166" s="190"/>
      <c r="P166" s="190"/>
      <c r="Q166" s="190"/>
      <c r="R166" s="23"/>
    </row>
    <row r="167" spans="1:18">
      <c r="A167" s="27">
        <f t="shared" ca="1" si="33"/>
        <v>46004</v>
      </c>
      <c r="B167" s="20"/>
      <c r="C167" s="21"/>
      <c r="D167" s="20"/>
      <c r="E167" s="21"/>
      <c r="F167" s="22"/>
      <c r="G167" s="22"/>
      <c r="H167" s="34" t="str">
        <f t="shared" si="29"/>
        <v/>
      </c>
      <c r="I167" s="34" t="str">
        <f t="shared" si="30"/>
        <v/>
      </c>
      <c r="J167" s="34" t="str">
        <f t="shared" si="31"/>
        <v/>
      </c>
      <c r="K167" s="34" t="str">
        <f t="shared" si="32"/>
        <v/>
      </c>
      <c r="L167" s="26" t="str">
        <f t="shared" si="28"/>
        <v/>
      </c>
      <c r="M167" s="32"/>
      <c r="N167" s="190"/>
      <c r="O167" s="190"/>
      <c r="P167" s="190"/>
      <c r="Q167" s="190"/>
      <c r="R167" s="23"/>
    </row>
    <row r="168" spans="1:18">
      <c r="A168" s="27">
        <f t="shared" ca="1" si="33"/>
        <v>46005</v>
      </c>
      <c r="B168" s="20"/>
      <c r="C168" s="21"/>
      <c r="D168" s="20"/>
      <c r="E168" s="21"/>
      <c r="F168" s="22"/>
      <c r="G168" s="22"/>
      <c r="H168" s="34" t="str">
        <f t="shared" si="29"/>
        <v/>
      </c>
      <c r="I168" s="34" t="str">
        <f t="shared" si="30"/>
        <v/>
      </c>
      <c r="J168" s="34" t="str">
        <f t="shared" si="31"/>
        <v/>
      </c>
      <c r="K168" s="34" t="str">
        <f t="shared" si="32"/>
        <v/>
      </c>
      <c r="L168" s="26" t="str">
        <f t="shared" si="28"/>
        <v/>
      </c>
      <c r="M168" s="32"/>
      <c r="N168" s="190"/>
      <c r="O168" s="190"/>
      <c r="P168" s="190"/>
      <c r="Q168" s="190"/>
      <c r="R168" s="23"/>
    </row>
    <row r="169" spans="1:18">
      <c r="A169" s="27">
        <f t="shared" ca="1" si="33"/>
        <v>46006</v>
      </c>
      <c r="B169" s="20"/>
      <c r="C169" s="21"/>
      <c r="D169" s="20"/>
      <c r="E169" s="21"/>
      <c r="F169" s="22"/>
      <c r="G169" s="22"/>
      <c r="H169" s="34" t="str">
        <f t="shared" si="29"/>
        <v/>
      </c>
      <c r="I169" s="34" t="str">
        <f t="shared" si="30"/>
        <v/>
      </c>
      <c r="J169" s="34" t="str">
        <f t="shared" si="31"/>
        <v/>
      </c>
      <c r="K169" s="34" t="str">
        <f t="shared" si="32"/>
        <v/>
      </c>
      <c r="L169" s="26" t="str">
        <f t="shared" si="28"/>
        <v/>
      </c>
      <c r="M169" s="32"/>
      <c r="N169" s="190"/>
      <c r="O169" s="190"/>
      <c r="P169" s="190"/>
      <c r="Q169" s="190"/>
      <c r="R169" s="23"/>
    </row>
    <row r="170" spans="1:18">
      <c r="A170" s="27">
        <f t="shared" ca="1" si="33"/>
        <v>46007</v>
      </c>
      <c r="B170" s="20"/>
      <c r="C170" s="21"/>
      <c r="D170" s="20"/>
      <c r="E170" s="21"/>
      <c r="F170" s="22"/>
      <c r="G170" s="22"/>
      <c r="H170" s="34" t="str">
        <f t="shared" si="29"/>
        <v/>
      </c>
      <c r="I170" s="34" t="str">
        <f t="shared" si="30"/>
        <v/>
      </c>
      <c r="J170" s="34" t="str">
        <f t="shared" si="31"/>
        <v/>
      </c>
      <c r="K170" s="34" t="str">
        <f t="shared" si="32"/>
        <v/>
      </c>
      <c r="L170" s="26" t="str">
        <f t="shared" si="28"/>
        <v/>
      </c>
      <c r="M170" s="32"/>
      <c r="N170" s="190"/>
      <c r="O170" s="190"/>
      <c r="P170" s="190"/>
      <c r="Q170" s="190"/>
      <c r="R170" s="23"/>
    </row>
    <row r="171" spans="1:18">
      <c r="A171" s="27">
        <f t="shared" ca="1" si="33"/>
        <v>46008</v>
      </c>
      <c r="B171" s="20"/>
      <c r="C171" s="21"/>
      <c r="D171" s="20"/>
      <c r="E171" s="21"/>
      <c r="F171" s="22"/>
      <c r="G171" s="22"/>
      <c r="H171" s="34" t="str">
        <f t="shared" si="29"/>
        <v/>
      </c>
      <c r="I171" s="34" t="str">
        <f t="shared" si="30"/>
        <v/>
      </c>
      <c r="J171" s="34" t="str">
        <f t="shared" si="31"/>
        <v/>
      </c>
      <c r="K171" s="34" t="str">
        <f t="shared" si="32"/>
        <v/>
      </c>
      <c r="L171" s="26" t="str">
        <f t="shared" si="28"/>
        <v/>
      </c>
      <c r="M171" s="32"/>
      <c r="N171" s="190"/>
      <c r="O171" s="190"/>
      <c r="P171" s="190"/>
      <c r="Q171" s="190"/>
      <c r="R171" s="23"/>
    </row>
    <row r="172" spans="1:18">
      <c r="A172" s="27">
        <f t="shared" ca="1" si="33"/>
        <v>46009</v>
      </c>
      <c r="B172" s="20"/>
      <c r="C172" s="21"/>
      <c r="D172" s="20"/>
      <c r="E172" s="21"/>
      <c r="F172" s="22"/>
      <c r="G172" s="22"/>
      <c r="H172" s="34" t="str">
        <f t="shared" si="29"/>
        <v/>
      </c>
      <c r="I172" s="34" t="str">
        <f t="shared" si="30"/>
        <v/>
      </c>
      <c r="J172" s="34" t="str">
        <f t="shared" si="31"/>
        <v/>
      </c>
      <c r="K172" s="34" t="str">
        <f t="shared" si="32"/>
        <v/>
      </c>
      <c r="L172" s="26" t="str">
        <f t="shared" si="28"/>
        <v/>
      </c>
      <c r="M172" s="32"/>
      <c r="N172" s="190"/>
      <c r="O172" s="190"/>
      <c r="P172" s="190"/>
      <c r="Q172" s="190"/>
      <c r="R172" s="23"/>
    </row>
    <row r="173" spans="1:18">
      <c r="A173" s="27">
        <f t="shared" ca="1" si="33"/>
        <v>46010</v>
      </c>
      <c r="B173" s="20"/>
      <c r="C173" s="21"/>
      <c r="D173" s="20"/>
      <c r="E173" s="21"/>
      <c r="F173" s="22"/>
      <c r="G173" s="22"/>
      <c r="H173" s="34" t="str">
        <f t="shared" si="29"/>
        <v/>
      </c>
      <c r="I173" s="34" t="str">
        <f t="shared" si="30"/>
        <v/>
      </c>
      <c r="J173" s="34" t="str">
        <f t="shared" si="31"/>
        <v/>
      </c>
      <c r="K173" s="34" t="str">
        <f t="shared" si="32"/>
        <v/>
      </c>
      <c r="L173" s="26" t="str">
        <f t="shared" si="28"/>
        <v/>
      </c>
      <c r="M173" s="32"/>
      <c r="N173" s="190"/>
      <c r="O173" s="190"/>
      <c r="P173" s="190"/>
      <c r="Q173" s="190"/>
      <c r="R173" s="23"/>
    </row>
    <row r="174" spans="1:18">
      <c r="A174" s="27">
        <f t="shared" ca="1" si="33"/>
        <v>46011</v>
      </c>
      <c r="B174" s="20"/>
      <c r="C174" s="21"/>
      <c r="D174" s="20"/>
      <c r="E174" s="21"/>
      <c r="F174" s="22"/>
      <c r="G174" s="22"/>
      <c r="H174" s="34" t="str">
        <f t="shared" si="29"/>
        <v/>
      </c>
      <c r="I174" s="34" t="str">
        <f t="shared" si="30"/>
        <v/>
      </c>
      <c r="J174" s="34" t="str">
        <f t="shared" si="31"/>
        <v/>
      </c>
      <c r="K174" s="34" t="str">
        <f t="shared" si="32"/>
        <v/>
      </c>
      <c r="L174" s="26" t="str">
        <f t="shared" si="28"/>
        <v/>
      </c>
      <c r="M174" s="32"/>
      <c r="N174" s="190"/>
      <c r="O174" s="190"/>
      <c r="P174" s="190"/>
      <c r="Q174" s="190"/>
      <c r="R174" s="23"/>
    </row>
    <row r="175" spans="1:18">
      <c r="A175" s="27">
        <f t="shared" ca="1" si="33"/>
        <v>46012</v>
      </c>
      <c r="B175" s="20"/>
      <c r="C175" s="21"/>
      <c r="D175" s="20"/>
      <c r="E175" s="21"/>
      <c r="F175" s="22"/>
      <c r="G175" s="22"/>
      <c r="H175" s="34" t="str">
        <f t="shared" si="29"/>
        <v/>
      </c>
      <c r="I175" s="34" t="str">
        <f t="shared" si="30"/>
        <v/>
      </c>
      <c r="J175" s="34" t="str">
        <f t="shared" si="31"/>
        <v/>
      </c>
      <c r="K175" s="34" t="str">
        <f t="shared" si="32"/>
        <v/>
      </c>
      <c r="L175" s="26" t="str">
        <f t="shared" si="28"/>
        <v/>
      </c>
      <c r="M175" s="32"/>
      <c r="N175" s="190"/>
      <c r="O175" s="190"/>
      <c r="P175" s="190"/>
      <c r="Q175" s="190"/>
      <c r="R175" s="23"/>
    </row>
    <row r="176" spans="1:18">
      <c r="A176" s="27">
        <f t="shared" ca="1" si="33"/>
        <v>46013</v>
      </c>
      <c r="B176" s="20"/>
      <c r="C176" s="21"/>
      <c r="D176" s="20"/>
      <c r="E176" s="21"/>
      <c r="F176" s="22"/>
      <c r="G176" s="22"/>
      <c r="H176" s="34" t="str">
        <f t="shared" si="29"/>
        <v/>
      </c>
      <c r="I176" s="34" t="str">
        <f t="shared" si="30"/>
        <v/>
      </c>
      <c r="J176" s="34" t="str">
        <f t="shared" si="31"/>
        <v/>
      </c>
      <c r="K176" s="34" t="str">
        <f t="shared" si="32"/>
        <v/>
      </c>
      <c r="L176" s="26" t="str">
        <f t="shared" si="28"/>
        <v/>
      </c>
      <c r="M176" s="32"/>
      <c r="N176" s="190"/>
      <c r="O176" s="190"/>
      <c r="P176" s="190"/>
      <c r="Q176" s="190"/>
      <c r="R176" s="23"/>
    </row>
    <row r="177" spans="1:22">
      <c r="A177" s="27">
        <f t="shared" ca="1" si="33"/>
        <v>46014</v>
      </c>
      <c r="B177" s="20"/>
      <c r="C177" s="21"/>
      <c r="D177" s="20"/>
      <c r="E177" s="21"/>
      <c r="F177" s="22"/>
      <c r="G177" s="22"/>
      <c r="H177" s="34" t="str">
        <f t="shared" si="29"/>
        <v/>
      </c>
      <c r="I177" s="34" t="str">
        <f t="shared" si="30"/>
        <v/>
      </c>
      <c r="J177" s="34" t="str">
        <f t="shared" si="31"/>
        <v/>
      </c>
      <c r="K177" s="34" t="str">
        <f t="shared" si="32"/>
        <v/>
      </c>
      <c r="L177" s="26" t="str">
        <f t="shared" si="28"/>
        <v/>
      </c>
      <c r="M177" s="32"/>
      <c r="N177" s="190"/>
      <c r="O177" s="190"/>
      <c r="P177" s="190"/>
      <c r="Q177" s="190"/>
      <c r="R177" s="23"/>
    </row>
    <row r="178" spans="1:22">
      <c r="A178" s="27">
        <f t="shared" ca="1" si="33"/>
        <v>46015</v>
      </c>
      <c r="B178" s="20"/>
      <c r="C178" s="21"/>
      <c r="D178" s="20"/>
      <c r="E178" s="21"/>
      <c r="F178" s="22"/>
      <c r="G178" s="22"/>
      <c r="H178" s="34" t="str">
        <f t="shared" si="29"/>
        <v/>
      </c>
      <c r="I178" s="34" t="str">
        <f t="shared" si="30"/>
        <v/>
      </c>
      <c r="J178" s="34" t="str">
        <f t="shared" si="31"/>
        <v/>
      </c>
      <c r="K178" s="34" t="str">
        <f t="shared" si="32"/>
        <v/>
      </c>
      <c r="L178" s="26" t="str">
        <f t="shared" si="28"/>
        <v/>
      </c>
      <c r="M178" s="32"/>
      <c r="N178" s="190"/>
      <c r="O178" s="190"/>
      <c r="P178" s="190"/>
      <c r="Q178" s="190"/>
      <c r="R178" s="23"/>
    </row>
    <row r="179" spans="1:22">
      <c r="A179" s="27">
        <f t="shared" ca="1" si="33"/>
        <v>46016</v>
      </c>
      <c r="B179" s="20"/>
      <c r="C179" s="21"/>
      <c r="D179" s="20"/>
      <c r="E179" s="21"/>
      <c r="F179" s="22"/>
      <c r="G179" s="22"/>
      <c r="H179" s="34" t="str">
        <f t="shared" si="29"/>
        <v/>
      </c>
      <c r="I179" s="34" t="str">
        <f t="shared" si="30"/>
        <v/>
      </c>
      <c r="J179" s="34" t="str">
        <f t="shared" si="31"/>
        <v/>
      </c>
      <c r="K179" s="34" t="str">
        <f t="shared" si="32"/>
        <v/>
      </c>
      <c r="L179" s="26" t="str">
        <f t="shared" si="28"/>
        <v/>
      </c>
      <c r="M179" s="32"/>
      <c r="N179" s="190"/>
      <c r="O179" s="190"/>
      <c r="P179" s="190"/>
      <c r="Q179" s="190"/>
      <c r="R179" s="23"/>
    </row>
    <row r="180" spans="1:22">
      <c r="A180" s="27">
        <f t="shared" ca="1" si="33"/>
        <v>46017</v>
      </c>
      <c r="B180" s="20"/>
      <c r="C180" s="21"/>
      <c r="D180" s="20"/>
      <c r="E180" s="21"/>
      <c r="F180" s="22"/>
      <c r="G180" s="22"/>
      <c r="H180" s="34" t="str">
        <f t="shared" si="29"/>
        <v/>
      </c>
      <c r="I180" s="34" t="str">
        <f t="shared" si="30"/>
        <v/>
      </c>
      <c r="J180" s="34" t="str">
        <f t="shared" si="31"/>
        <v/>
      </c>
      <c r="K180" s="34" t="str">
        <f t="shared" si="32"/>
        <v/>
      </c>
      <c r="L180" s="26" t="str">
        <f t="shared" si="28"/>
        <v/>
      </c>
      <c r="M180" s="32"/>
      <c r="N180" s="190"/>
      <c r="O180" s="190"/>
      <c r="P180" s="190"/>
      <c r="Q180" s="190"/>
      <c r="R180" s="23"/>
    </row>
    <row r="181" spans="1:22">
      <c r="A181" s="27">
        <f t="shared" ca="1" si="33"/>
        <v>46018</v>
      </c>
      <c r="B181" s="20"/>
      <c r="C181" s="21"/>
      <c r="D181" s="20"/>
      <c r="E181" s="21"/>
      <c r="F181" s="22"/>
      <c r="G181" s="22"/>
      <c r="H181" s="34" t="str">
        <f t="shared" si="29"/>
        <v/>
      </c>
      <c r="I181" s="34" t="str">
        <f t="shared" si="30"/>
        <v/>
      </c>
      <c r="J181" s="34" t="str">
        <f t="shared" si="31"/>
        <v/>
      </c>
      <c r="K181" s="34" t="str">
        <f t="shared" si="32"/>
        <v/>
      </c>
      <c r="L181" s="26" t="str">
        <f t="shared" si="28"/>
        <v/>
      </c>
      <c r="M181" s="32"/>
      <c r="N181" s="190"/>
      <c r="O181" s="190"/>
      <c r="P181" s="190"/>
      <c r="Q181" s="190"/>
      <c r="R181" s="23"/>
    </row>
    <row r="182" spans="1:22">
      <c r="A182" s="27">
        <f t="shared" ca="1" si="33"/>
        <v>46019</v>
      </c>
      <c r="B182" s="20"/>
      <c r="C182" s="21"/>
      <c r="D182" s="20"/>
      <c r="E182" s="21"/>
      <c r="F182" s="22"/>
      <c r="G182" s="22"/>
      <c r="H182" s="34" t="str">
        <f t="shared" si="29"/>
        <v/>
      </c>
      <c r="I182" s="34" t="str">
        <f t="shared" si="30"/>
        <v/>
      </c>
      <c r="J182" s="34" t="str">
        <f t="shared" si="31"/>
        <v/>
      </c>
      <c r="K182" s="34" t="str">
        <f t="shared" si="32"/>
        <v/>
      </c>
      <c r="L182" s="26" t="str">
        <f t="shared" si="28"/>
        <v/>
      </c>
      <c r="M182" s="32"/>
      <c r="N182" s="190"/>
      <c r="O182" s="190"/>
      <c r="P182" s="190"/>
      <c r="Q182" s="190"/>
      <c r="R182" s="23"/>
    </row>
    <row r="183" spans="1:22">
      <c r="A183" s="27">
        <f t="shared" ca="1" si="33"/>
        <v>46020</v>
      </c>
      <c r="B183" s="20"/>
      <c r="C183" s="21"/>
      <c r="D183" s="20"/>
      <c r="E183" s="21"/>
      <c r="F183" s="22"/>
      <c r="G183" s="22"/>
      <c r="H183" s="34" t="str">
        <f t="shared" si="29"/>
        <v/>
      </c>
      <c r="I183" s="34" t="str">
        <f t="shared" si="30"/>
        <v/>
      </c>
      <c r="J183" s="34" t="str">
        <f t="shared" si="31"/>
        <v/>
      </c>
      <c r="K183" s="34" t="str">
        <f t="shared" si="32"/>
        <v/>
      </c>
      <c r="L183" s="26" t="str">
        <f t="shared" si="28"/>
        <v/>
      </c>
      <c r="M183" s="32"/>
      <c r="N183" s="190"/>
      <c r="O183" s="190"/>
      <c r="P183" s="190"/>
      <c r="Q183" s="190"/>
      <c r="R183" s="23"/>
    </row>
    <row r="184" spans="1:22">
      <c r="A184" s="27">
        <f t="shared" ca="1" si="33"/>
        <v>46021</v>
      </c>
      <c r="B184" s="20"/>
      <c r="C184" s="21"/>
      <c r="D184" s="20"/>
      <c r="E184" s="21"/>
      <c r="F184" s="22"/>
      <c r="G184" s="22"/>
      <c r="H184" s="34" t="str">
        <f t="shared" si="29"/>
        <v/>
      </c>
      <c r="I184" s="34" t="str">
        <f t="shared" si="30"/>
        <v/>
      </c>
      <c r="J184" s="34" t="str">
        <f t="shared" si="31"/>
        <v/>
      </c>
      <c r="K184" s="34" t="str">
        <f t="shared" si="32"/>
        <v/>
      </c>
      <c r="L184" s="26" t="str">
        <f t="shared" si="28"/>
        <v/>
      </c>
      <c r="M184" s="32"/>
      <c r="N184" s="190"/>
      <c r="O184" s="190"/>
      <c r="P184" s="190"/>
      <c r="Q184" s="190"/>
      <c r="R184" s="23"/>
    </row>
    <row r="185" spans="1:22">
      <c r="A185" s="27">
        <f t="shared" ca="1" si="33"/>
        <v>46022</v>
      </c>
      <c r="B185" s="20"/>
      <c r="C185" s="21"/>
      <c r="D185" s="20"/>
      <c r="E185" s="21"/>
      <c r="F185" s="22"/>
      <c r="G185" s="22"/>
      <c r="H185" s="34" t="str">
        <f t="shared" si="29"/>
        <v/>
      </c>
      <c r="I185" s="34" t="str">
        <f t="shared" si="30"/>
        <v/>
      </c>
      <c r="J185" s="34" t="str">
        <f t="shared" si="31"/>
        <v/>
      </c>
      <c r="K185" s="34" t="str">
        <f t="shared" si="32"/>
        <v/>
      </c>
      <c r="L185" s="26" t="str">
        <f t="shared" si="28"/>
        <v/>
      </c>
      <c r="M185" s="32"/>
      <c r="N185" s="190"/>
      <c r="O185" s="190"/>
      <c r="P185" s="190"/>
      <c r="Q185" s="190"/>
      <c r="R185" s="23"/>
    </row>
    <row r="186" spans="1:22">
      <c r="A186" s="5" t="s">
        <v>11</v>
      </c>
      <c r="B186" s="191"/>
      <c r="C186" s="192"/>
      <c r="D186" s="191"/>
      <c r="E186" s="192"/>
      <c r="F186" s="26" t="str">
        <f>IF(SUM($F155:$F185)=0,"",SUM($F155:$F185))</f>
        <v/>
      </c>
      <c r="G186" s="26" t="str">
        <f>IF(SUM($G155:$G185)=0,"",SUM($G155:$G185))</f>
        <v/>
      </c>
      <c r="H186" s="26" t="str">
        <f>IF(SUM(H155:H185)=0,"",SUM(H155:H185))</f>
        <v/>
      </c>
      <c r="I186" s="26" t="str">
        <f>IF(SUM(I155:I185)=0,"",SUM(I155:I185))</f>
        <v/>
      </c>
      <c r="J186" s="26" t="str">
        <f t="shared" ref="J186:K186" si="34">IF(SUM(J155:J185)=0,"",SUM(J155:J185))</f>
        <v/>
      </c>
      <c r="K186" s="26" t="str">
        <f t="shared" si="34"/>
        <v/>
      </c>
      <c r="L186" s="26" t="str">
        <f>IF(SUM($L155:$L185)=0,"",SUM($L155:$L185))</f>
        <v/>
      </c>
      <c r="M186" s="33"/>
      <c r="N186" s="193"/>
      <c r="O186" s="193"/>
      <c r="P186" s="193"/>
      <c r="Q186" s="193"/>
      <c r="R186" s="6"/>
    </row>
    <row r="188" spans="1:22" ht="27" customHeight="1">
      <c r="A188" s="194" t="s">
        <v>22</v>
      </c>
      <c r="B188" s="189" t="s">
        <v>103</v>
      </c>
      <c r="C188" s="189"/>
      <c r="D188" s="189"/>
      <c r="E188" s="189"/>
      <c r="F188" s="189" t="s">
        <v>23</v>
      </c>
      <c r="G188" s="189"/>
      <c r="H188" s="189" t="s">
        <v>88</v>
      </c>
      <c r="I188" s="189"/>
      <c r="J188" s="189"/>
      <c r="K188" s="189"/>
      <c r="L188" s="189" t="s">
        <v>87</v>
      </c>
      <c r="M188" s="195" t="s">
        <v>96</v>
      </c>
      <c r="N188" s="194" t="s">
        <v>25</v>
      </c>
      <c r="O188" s="194"/>
      <c r="P188" s="194"/>
      <c r="Q188" s="194"/>
      <c r="R188" s="189" t="s">
        <v>100</v>
      </c>
    </row>
    <row r="189" spans="1:22" ht="14.25" customHeight="1">
      <c r="A189" s="194"/>
      <c r="B189" s="189" t="s">
        <v>82</v>
      </c>
      <c r="C189" s="189"/>
      <c r="D189" s="189" t="s">
        <v>84</v>
      </c>
      <c r="E189" s="189"/>
      <c r="F189" s="189"/>
      <c r="G189" s="189"/>
      <c r="H189" s="189" t="s">
        <v>90</v>
      </c>
      <c r="I189" s="189"/>
      <c r="J189" s="189" t="s">
        <v>89</v>
      </c>
      <c r="K189" s="189"/>
      <c r="L189" s="189"/>
      <c r="M189" s="196"/>
      <c r="N189" s="194"/>
      <c r="O189" s="194"/>
      <c r="P189" s="194"/>
      <c r="Q189" s="194"/>
      <c r="R189" s="189"/>
    </row>
    <row r="190" spans="1:22">
      <c r="A190" s="194"/>
      <c r="B190" s="43" t="s">
        <v>26</v>
      </c>
      <c r="C190" s="43" t="s">
        <v>27</v>
      </c>
      <c r="D190" s="43" t="s">
        <v>26</v>
      </c>
      <c r="E190" s="43" t="s">
        <v>27</v>
      </c>
      <c r="F190" s="44" t="s">
        <v>85</v>
      </c>
      <c r="G190" s="44" t="s">
        <v>86</v>
      </c>
      <c r="H190" s="44" t="s">
        <v>81</v>
      </c>
      <c r="I190" s="44" t="s">
        <v>83</v>
      </c>
      <c r="J190" s="44" t="s">
        <v>81</v>
      </c>
      <c r="K190" s="44" t="s">
        <v>95</v>
      </c>
      <c r="L190" s="189"/>
      <c r="M190" s="197"/>
      <c r="N190" s="194"/>
      <c r="O190" s="194"/>
      <c r="P190" s="194"/>
      <c r="Q190" s="194"/>
      <c r="R190" s="194"/>
    </row>
    <row r="191" spans="1:22">
      <c r="A191" s="27" cm="1">
        <f t="array" aca="1" ref="A191" ca="1">DATE("2025","8"+5,IFERROR(INDIRECT(T1),"1"))</f>
        <v>46023</v>
      </c>
      <c r="B191" s="20"/>
      <c r="C191" s="21"/>
      <c r="D191" s="20"/>
      <c r="E191" s="21"/>
      <c r="F191" s="22"/>
      <c r="G191" s="22"/>
      <c r="H191" s="34" t="str">
        <f>IF(OR(B191="",LEFT(M191,1)="✓"),"",C191-B191-F191)</f>
        <v/>
      </c>
      <c r="I191" s="34" t="str">
        <f>IF(OR(D191="",LEFT(M191,1)="✓"),"",E191-D191-G191)</f>
        <v/>
      </c>
      <c r="J191" s="34" t="str">
        <f>IF(AND(B191&lt;&gt;"",M191="✓所定"),C191-B191-F191,"")</f>
        <v/>
      </c>
      <c r="K191" s="34" t="str">
        <f>IF(AND(B191&lt;&gt;"",M191="✓法定"),C191-B191-F191,"")</f>
        <v/>
      </c>
      <c r="L191" s="26" t="str">
        <f>IF(AND($B191="",$D191=""),"",($C191-$B191-$F191)+($E191-$D191-$G191))</f>
        <v/>
      </c>
      <c r="M191" s="32"/>
      <c r="N191" s="190"/>
      <c r="O191" s="190"/>
      <c r="P191" s="190"/>
      <c r="Q191" s="190"/>
      <c r="R191" s="23"/>
      <c r="V191" s="1" t="s">
        <v>171</v>
      </c>
    </row>
    <row r="192" spans="1:22">
      <c r="A192" s="27">
        <f ca="1">A191+1</f>
        <v>46024</v>
      </c>
      <c r="B192" s="20"/>
      <c r="C192" s="21"/>
      <c r="D192" s="20"/>
      <c r="E192" s="21"/>
      <c r="F192" s="22"/>
      <c r="G192" s="22"/>
      <c r="H192" s="34" t="str">
        <f t="shared" ref="H192:H221" si="35">IF(OR(B192="",LEFT(M192,1)="✓"),"",C192-B192-F192)</f>
        <v/>
      </c>
      <c r="I192" s="34" t="str">
        <f t="shared" ref="I192:I221" si="36">IF(OR(D192="",LEFT(M192,1)="✓"),"",E192-D192-G192)</f>
        <v/>
      </c>
      <c r="J192" s="34" t="str">
        <f t="shared" ref="J192:J221" si="37">IF(AND(B192&lt;&gt;"",M192="✓所定"),C192-B192-F192,"")</f>
        <v/>
      </c>
      <c r="K192" s="34" t="str">
        <f t="shared" ref="K192:K221" si="38">IF(AND(B192&lt;&gt;"",M192="✓法定"),C192-B192-F192,"")</f>
        <v/>
      </c>
      <c r="L192" s="26" t="str">
        <f t="shared" ref="L192:L221" si="39">IF(AND($B192="",$D192=""),"",($C192-$B192-$F192)+($E192-$D192-$G192))</f>
        <v/>
      </c>
      <c r="M192" s="32"/>
      <c r="N192" s="190"/>
      <c r="O192" s="190"/>
      <c r="P192" s="190"/>
      <c r="Q192" s="190"/>
      <c r="R192" s="23"/>
      <c r="V192" s="1" t="s">
        <v>172</v>
      </c>
    </row>
    <row r="193" spans="1:18">
      <c r="A193" s="27">
        <f t="shared" ref="A193:A221" ca="1" si="40">A192+1</f>
        <v>46025</v>
      </c>
      <c r="B193" s="20"/>
      <c r="C193" s="21"/>
      <c r="D193" s="20"/>
      <c r="E193" s="21"/>
      <c r="F193" s="22"/>
      <c r="G193" s="22"/>
      <c r="H193" s="34" t="str">
        <f t="shared" si="35"/>
        <v/>
      </c>
      <c r="I193" s="34" t="str">
        <f t="shared" si="36"/>
        <v/>
      </c>
      <c r="J193" s="34" t="str">
        <f t="shared" si="37"/>
        <v/>
      </c>
      <c r="K193" s="34" t="str">
        <f t="shared" si="38"/>
        <v/>
      </c>
      <c r="L193" s="26" t="str">
        <f t="shared" si="39"/>
        <v/>
      </c>
      <c r="M193" s="32"/>
      <c r="N193" s="190"/>
      <c r="O193" s="190"/>
      <c r="P193" s="190"/>
      <c r="Q193" s="190"/>
      <c r="R193" s="23"/>
    </row>
    <row r="194" spans="1:18">
      <c r="A194" s="27">
        <f t="shared" ca="1" si="40"/>
        <v>46026</v>
      </c>
      <c r="B194" s="20"/>
      <c r="C194" s="21"/>
      <c r="D194" s="20"/>
      <c r="E194" s="21"/>
      <c r="F194" s="22"/>
      <c r="G194" s="22"/>
      <c r="H194" s="34" t="str">
        <f t="shared" si="35"/>
        <v/>
      </c>
      <c r="I194" s="34" t="str">
        <f t="shared" si="36"/>
        <v/>
      </c>
      <c r="J194" s="34" t="str">
        <f t="shared" si="37"/>
        <v/>
      </c>
      <c r="K194" s="34" t="str">
        <f t="shared" si="38"/>
        <v/>
      </c>
      <c r="L194" s="26" t="str">
        <f t="shared" si="39"/>
        <v/>
      </c>
      <c r="M194" s="32"/>
      <c r="N194" s="190"/>
      <c r="O194" s="190"/>
      <c r="P194" s="190"/>
      <c r="Q194" s="190"/>
      <c r="R194" s="23"/>
    </row>
    <row r="195" spans="1:18">
      <c r="A195" s="27">
        <f t="shared" ca="1" si="40"/>
        <v>46027</v>
      </c>
      <c r="B195" s="20"/>
      <c r="C195" s="21"/>
      <c r="D195" s="20"/>
      <c r="E195" s="21"/>
      <c r="F195" s="22"/>
      <c r="G195" s="22"/>
      <c r="H195" s="34" t="str">
        <f t="shared" si="35"/>
        <v/>
      </c>
      <c r="I195" s="34" t="str">
        <f t="shared" si="36"/>
        <v/>
      </c>
      <c r="J195" s="34" t="str">
        <f t="shared" si="37"/>
        <v/>
      </c>
      <c r="K195" s="34" t="str">
        <f t="shared" si="38"/>
        <v/>
      </c>
      <c r="L195" s="26" t="str">
        <f t="shared" si="39"/>
        <v/>
      </c>
      <c r="M195" s="32"/>
      <c r="N195" s="190"/>
      <c r="O195" s="190"/>
      <c r="P195" s="190"/>
      <c r="Q195" s="190"/>
      <c r="R195" s="23"/>
    </row>
    <row r="196" spans="1:18">
      <c r="A196" s="27">
        <f t="shared" ca="1" si="40"/>
        <v>46028</v>
      </c>
      <c r="B196" s="20"/>
      <c r="C196" s="21"/>
      <c r="D196" s="20"/>
      <c r="E196" s="21"/>
      <c r="F196" s="22"/>
      <c r="G196" s="22"/>
      <c r="H196" s="34" t="str">
        <f t="shared" si="35"/>
        <v/>
      </c>
      <c r="I196" s="34" t="str">
        <f t="shared" si="36"/>
        <v/>
      </c>
      <c r="J196" s="34" t="str">
        <f t="shared" si="37"/>
        <v/>
      </c>
      <c r="K196" s="34" t="str">
        <f t="shared" si="38"/>
        <v/>
      </c>
      <c r="L196" s="26" t="str">
        <f t="shared" si="39"/>
        <v/>
      </c>
      <c r="M196" s="32"/>
      <c r="N196" s="190"/>
      <c r="O196" s="190"/>
      <c r="P196" s="190"/>
      <c r="Q196" s="190"/>
      <c r="R196" s="23"/>
    </row>
    <row r="197" spans="1:18">
      <c r="A197" s="27">
        <f t="shared" ca="1" si="40"/>
        <v>46029</v>
      </c>
      <c r="B197" s="20"/>
      <c r="C197" s="21"/>
      <c r="D197" s="20"/>
      <c r="E197" s="21"/>
      <c r="F197" s="22"/>
      <c r="G197" s="22"/>
      <c r="H197" s="34" t="str">
        <f t="shared" si="35"/>
        <v/>
      </c>
      <c r="I197" s="34" t="str">
        <f t="shared" si="36"/>
        <v/>
      </c>
      <c r="J197" s="34" t="str">
        <f t="shared" si="37"/>
        <v/>
      </c>
      <c r="K197" s="34" t="str">
        <f t="shared" si="38"/>
        <v/>
      </c>
      <c r="L197" s="26" t="str">
        <f t="shared" si="39"/>
        <v/>
      </c>
      <c r="M197" s="32"/>
      <c r="N197" s="190"/>
      <c r="O197" s="190"/>
      <c r="P197" s="190"/>
      <c r="Q197" s="190"/>
      <c r="R197" s="23"/>
    </row>
    <row r="198" spans="1:18">
      <c r="A198" s="27">
        <f t="shared" ca="1" si="40"/>
        <v>46030</v>
      </c>
      <c r="B198" s="20"/>
      <c r="C198" s="21"/>
      <c r="D198" s="20"/>
      <c r="E198" s="21"/>
      <c r="F198" s="22"/>
      <c r="G198" s="22"/>
      <c r="H198" s="34" t="str">
        <f t="shared" si="35"/>
        <v/>
      </c>
      <c r="I198" s="34" t="str">
        <f t="shared" si="36"/>
        <v/>
      </c>
      <c r="J198" s="34" t="str">
        <f t="shared" si="37"/>
        <v/>
      </c>
      <c r="K198" s="34" t="str">
        <f t="shared" si="38"/>
        <v/>
      </c>
      <c r="L198" s="26" t="str">
        <f t="shared" si="39"/>
        <v/>
      </c>
      <c r="M198" s="32"/>
      <c r="N198" s="190"/>
      <c r="O198" s="190"/>
      <c r="P198" s="190"/>
      <c r="Q198" s="190"/>
      <c r="R198" s="23"/>
    </row>
    <row r="199" spans="1:18">
      <c r="A199" s="27">
        <f t="shared" ca="1" si="40"/>
        <v>46031</v>
      </c>
      <c r="B199" s="20"/>
      <c r="C199" s="21"/>
      <c r="D199" s="20"/>
      <c r="E199" s="21"/>
      <c r="F199" s="22"/>
      <c r="G199" s="22"/>
      <c r="H199" s="34" t="str">
        <f t="shared" si="35"/>
        <v/>
      </c>
      <c r="I199" s="34" t="str">
        <f t="shared" si="36"/>
        <v/>
      </c>
      <c r="J199" s="34" t="str">
        <f t="shared" si="37"/>
        <v/>
      </c>
      <c r="K199" s="34" t="str">
        <f t="shared" si="38"/>
        <v/>
      </c>
      <c r="L199" s="26" t="str">
        <f t="shared" si="39"/>
        <v/>
      </c>
      <c r="M199" s="32"/>
      <c r="N199" s="190"/>
      <c r="O199" s="190"/>
      <c r="P199" s="190"/>
      <c r="Q199" s="190"/>
      <c r="R199" s="23"/>
    </row>
    <row r="200" spans="1:18">
      <c r="A200" s="27">
        <f t="shared" ca="1" si="40"/>
        <v>46032</v>
      </c>
      <c r="B200" s="20"/>
      <c r="C200" s="21"/>
      <c r="D200" s="20"/>
      <c r="E200" s="21"/>
      <c r="F200" s="22"/>
      <c r="G200" s="22"/>
      <c r="H200" s="34" t="str">
        <f t="shared" si="35"/>
        <v/>
      </c>
      <c r="I200" s="34" t="str">
        <f t="shared" si="36"/>
        <v/>
      </c>
      <c r="J200" s="34" t="str">
        <f t="shared" si="37"/>
        <v/>
      </c>
      <c r="K200" s="34" t="str">
        <f t="shared" si="38"/>
        <v/>
      </c>
      <c r="L200" s="26" t="str">
        <f t="shared" si="39"/>
        <v/>
      </c>
      <c r="M200" s="32"/>
      <c r="N200" s="190"/>
      <c r="O200" s="190"/>
      <c r="P200" s="190"/>
      <c r="Q200" s="190"/>
      <c r="R200" s="23"/>
    </row>
    <row r="201" spans="1:18">
      <c r="A201" s="27">
        <f t="shared" ca="1" si="40"/>
        <v>46033</v>
      </c>
      <c r="B201" s="20"/>
      <c r="C201" s="21"/>
      <c r="D201" s="20"/>
      <c r="E201" s="21"/>
      <c r="F201" s="22"/>
      <c r="G201" s="22"/>
      <c r="H201" s="34" t="str">
        <f t="shared" si="35"/>
        <v/>
      </c>
      <c r="I201" s="34" t="str">
        <f t="shared" si="36"/>
        <v/>
      </c>
      <c r="J201" s="34" t="str">
        <f t="shared" si="37"/>
        <v/>
      </c>
      <c r="K201" s="34" t="str">
        <f t="shared" si="38"/>
        <v/>
      </c>
      <c r="L201" s="26" t="str">
        <f t="shared" si="39"/>
        <v/>
      </c>
      <c r="M201" s="32"/>
      <c r="N201" s="190"/>
      <c r="O201" s="190"/>
      <c r="P201" s="190"/>
      <c r="Q201" s="190"/>
      <c r="R201" s="23"/>
    </row>
    <row r="202" spans="1:18">
      <c r="A202" s="27">
        <f t="shared" ca="1" si="40"/>
        <v>46034</v>
      </c>
      <c r="B202" s="20"/>
      <c r="C202" s="21"/>
      <c r="D202" s="20"/>
      <c r="E202" s="21"/>
      <c r="F202" s="22"/>
      <c r="G202" s="22"/>
      <c r="H202" s="34" t="str">
        <f t="shared" si="35"/>
        <v/>
      </c>
      <c r="I202" s="34" t="str">
        <f t="shared" si="36"/>
        <v/>
      </c>
      <c r="J202" s="34" t="str">
        <f t="shared" si="37"/>
        <v/>
      </c>
      <c r="K202" s="34" t="str">
        <f t="shared" si="38"/>
        <v/>
      </c>
      <c r="L202" s="26" t="str">
        <f t="shared" si="39"/>
        <v/>
      </c>
      <c r="M202" s="32"/>
      <c r="N202" s="190"/>
      <c r="O202" s="190"/>
      <c r="P202" s="190"/>
      <c r="Q202" s="190"/>
      <c r="R202" s="23"/>
    </row>
    <row r="203" spans="1:18">
      <c r="A203" s="27">
        <f t="shared" ca="1" si="40"/>
        <v>46035</v>
      </c>
      <c r="B203" s="20"/>
      <c r="C203" s="21"/>
      <c r="D203" s="20"/>
      <c r="E203" s="21"/>
      <c r="F203" s="22"/>
      <c r="G203" s="22"/>
      <c r="H203" s="34" t="str">
        <f t="shared" si="35"/>
        <v/>
      </c>
      <c r="I203" s="34" t="str">
        <f t="shared" si="36"/>
        <v/>
      </c>
      <c r="J203" s="34" t="str">
        <f t="shared" si="37"/>
        <v/>
      </c>
      <c r="K203" s="34" t="str">
        <f t="shared" si="38"/>
        <v/>
      </c>
      <c r="L203" s="26" t="str">
        <f t="shared" si="39"/>
        <v/>
      </c>
      <c r="M203" s="32"/>
      <c r="N203" s="190"/>
      <c r="O203" s="190"/>
      <c r="P203" s="190"/>
      <c r="Q203" s="190"/>
      <c r="R203" s="23"/>
    </row>
    <row r="204" spans="1:18">
      <c r="A204" s="27">
        <f t="shared" ca="1" si="40"/>
        <v>46036</v>
      </c>
      <c r="B204" s="20"/>
      <c r="C204" s="21"/>
      <c r="D204" s="20"/>
      <c r="E204" s="21"/>
      <c r="F204" s="22"/>
      <c r="G204" s="22"/>
      <c r="H204" s="34" t="str">
        <f t="shared" si="35"/>
        <v/>
      </c>
      <c r="I204" s="34" t="str">
        <f t="shared" si="36"/>
        <v/>
      </c>
      <c r="J204" s="34" t="str">
        <f t="shared" si="37"/>
        <v/>
      </c>
      <c r="K204" s="34" t="str">
        <f t="shared" si="38"/>
        <v/>
      </c>
      <c r="L204" s="26" t="str">
        <f t="shared" si="39"/>
        <v/>
      </c>
      <c r="M204" s="32"/>
      <c r="N204" s="190"/>
      <c r="O204" s="190"/>
      <c r="P204" s="190"/>
      <c r="Q204" s="190"/>
      <c r="R204" s="23"/>
    </row>
    <row r="205" spans="1:18">
      <c r="A205" s="27">
        <f t="shared" ca="1" si="40"/>
        <v>46037</v>
      </c>
      <c r="B205" s="20"/>
      <c r="C205" s="21"/>
      <c r="D205" s="20"/>
      <c r="E205" s="21"/>
      <c r="F205" s="22"/>
      <c r="G205" s="22"/>
      <c r="H205" s="34" t="str">
        <f t="shared" si="35"/>
        <v/>
      </c>
      <c r="I205" s="34" t="str">
        <f t="shared" si="36"/>
        <v/>
      </c>
      <c r="J205" s="34" t="str">
        <f t="shared" si="37"/>
        <v/>
      </c>
      <c r="K205" s="34" t="str">
        <f t="shared" si="38"/>
        <v/>
      </c>
      <c r="L205" s="26" t="str">
        <f t="shared" si="39"/>
        <v/>
      </c>
      <c r="M205" s="32"/>
      <c r="N205" s="190"/>
      <c r="O205" s="190"/>
      <c r="P205" s="190"/>
      <c r="Q205" s="190"/>
      <c r="R205" s="23"/>
    </row>
    <row r="206" spans="1:18">
      <c r="A206" s="27">
        <f t="shared" ca="1" si="40"/>
        <v>46038</v>
      </c>
      <c r="B206" s="20"/>
      <c r="C206" s="21"/>
      <c r="D206" s="20"/>
      <c r="E206" s="21"/>
      <c r="F206" s="22"/>
      <c r="G206" s="22"/>
      <c r="H206" s="34" t="str">
        <f t="shared" si="35"/>
        <v/>
      </c>
      <c r="I206" s="34" t="str">
        <f t="shared" si="36"/>
        <v/>
      </c>
      <c r="J206" s="34" t="str">
        <f t="shared" si="37"/>
        <v/>
      </c>
      <c r="K206" s="34" t="str">
        <f t="shared" si="38"/>
        <v/>
      </c>
      <c r="L206" s="26" t="str">
        <f t="shared" si="39"/>
        <v/>
      </c>
      <c r="M206" s="32"/>
      <c r="N206" s="190"/>
      <c r="O206" s="190"/>
      <c r="P206" s="190"/>
      <c r="Q206" s="190"/>
      <c r="R206" s="23"/>
    </row>
    <row r="207" spans="1:18">
      <c r="A207" s="27">
        <f t="shared" ca="1" si="40"/>
        <v>46039</v>
      </c>
      <c r="B207" s="20"/>
      <c r="C207" s="21"/>
      <c r="D207" s="20"/>
      <c r="E207" s="21"/>
      <c r="F207" s="22"/>
      <c r="G207" s="22"/>
      <c r="H207" s="34" t="str">
        <f t="shared" si="35"/>
        <v/>
      </c>
      <c r="I207" s="34" t="str">
        <f t="shared" si="36"/>
        <v/>
      </c>
      <c r="J207" s="34" t="str">
        <f t="shared" si="37"/>
        <v/>
      </c>
      <c r="K207" s="34" t="str">
        <f t="shared" si="38"/>
        <v/>
      </c>
      <c r="L207" s="26" t="str">
        <f t="shared" si="39"/>
        <v/>
      </c>
      <c r="M207" s="32"/>
      <c r="N207" s="190"/>
      <c r="O207" s="190"/>
      <c r="P207" s="190"/>
      <c r="Q207" s="190"/>
      <c r="R207" s="23"/>
    </row>
    <row r="208" spans="1:18">
      <c r="A208" s="27">
        <f t="shared" ca="1" si="40"/>
        <v>46040</v>
      </c>
      <c r="B208" s="20"/>
      <c r="C208" s="21"/>
      <c r="D208" s="20"/>
      <c r="E208" s="21"/>
      <c r="F208" s="22"/>
      <c r="G208" s="22"/>
      <c r="H208" s="34" t="str">
        <f t="shared" si="35"/>
        <v/>
      </c>
      <c r="I208" s="34" t="str">
        <f t="shared" si="36"/>
        <v/>
      </c>
      <c r="J208" s="34" t="str">
        <f t="shared" si="37"/>
        <v/>
      </c>
      <c r="K208" s="34" t="str">
        <f t="shared" si="38"/>
        <v/>
      </c>
      <c r="L208" s="26" t="str">
        <f t="shared" si="39"/>
        <v/>
      </c>
      <c r="M208" s="32"/>
      <c r="N208" s="190"/>
      <c r="O208" s="190"/>
      <c r="P208" s="190"/>
      <c r="Q208" s="190"/>
      <c r="R208" s="23"/>
    </row>
    <row r="209" spans="1:18">
      <c r="A209" s="27">
        <f t="shared" ca="1" si="40"/>
        <v>46041</v>
      </c>
      <c r="B209" s="20"/>
      <c r="C209" s="21"/>
      <c r="D209" s="20"/>
      <c r="E209" s="21"/>
      <c r="F209" s="22"/>
      <c r="G209" s="22"/>
      <c r="H209" s="34" t="str">
        <f t="shared" si="35"/>
        <v/>
      </c>
      <c r="I209" s="34" t="str">
        <f t="shared" si="36"/>
        <v/>
      </c>
      <c r="J209" s="34" t="str">
        <f t="shared" si="37"/>
        <v/>
      </c>
      <c r="K209" s="34" t="str">
        <f t="shared" si="38"/>
        <v/>
      </c>
      <c r="L209" s="26" t="str">
        <f t="shared" si="39"/>
        <v/>
      </c>
      <c r="M209" s="32"/>
      <c r="N209" s="190"/>
      <c r="O209" s="190"/>
      <c r="P209" s="190"/>
      <c r="Q209" s="190"/>
      <c r="R209" s="23"/>
    </row>
    <row r="210" spans="1:18">
      <c r="A210" s="27">
        <f t="shared" ca="1" si="40"/>
        <v>46042</v>
      </c>
      <c r="B210" s="20"/>
      <c r="C210" s="21"/>
      <c r="D210" s="20"/>
      <c r="E210" s="21"/>
      <c r="F210" s="22"/>
      <c r="G210" s="22"/>
      <c r="H210" s="34" t="str">
        <f t="shared" si="35"/>
        <v/>
      </c>
      <c r="I210" s="34" t="str">
        <f t="shared" si="36"/>
        <v/>
      </c>
      <c r="J210" s="34" t="str">
        <f t="shared" si="37"/>
        <v/>
      </c>
      <c r="K210" s="34" t="str">
        <f t="shared" si="38"/>
        <v/>
      </c>
      <c r="L210" s="26" t="str">
        <f t="shared" si="39"/>
        <v/>
      </c>
      <c r="M210" s="32"/>
      <c r="N210" s="190"/>
      <c r="O210" s="190"/>
      <c r="P210" s="190"/>
      <c r="Q210" s="190"/>
      <c r="R210" s="23"/>
    </row>
    <row r="211" spans="1:18">
      <c r="A211" s="27">
        <f t="shared" ca="1" si="40"/>
        <v>46043</v>
      </c>
      <c r="B211" s="20"/>
      <c r="C211" s="21"/>
      <c r="D211" s="20"/>
      <c r="E211" s="21"/>
      <c r="F211" s="22"/>
      <c r="G211" s="22"/>
      <c r="H211" s="34" t="str">
        <f t="shared" si="35"/>
        <v/>
      </c>
      <c r="I211" s="34" t="str">
        <f t="shared" si="36"/>
        <v/>
      </c>
      <c r="J211" s="34" t="str">
        <f t="shared" si="37"/>
        <v/>
      </c>
      <c r="K211" s="34" t="str">
        <f t="shared" si="38"/>
        <v/>
      </c>
      <c r="L211" s="26" t="str">
        <f t="shared" si="39"/>
        <v/>
      </c>
      <c r="M211" s="32"/>
      <c r="N211" s="190"/>
      <c r="O211" s="190"/>
      <c r="P211" s="190"/>
      <c r="Q211" s="190"/>
      <c r="R211" s="23"/>
    </row>
    <row r="212" spans="1:18">
      <c r="A212" s="27">
        <f t="shared" ca="1" si="40"/>
        <v>46044</v>
      </c>
      <c r="B212" s="20"/>
      <c r="C212" s="21"/>
      <c r="D212" s="20"/>
      <c r="E212" s="21"/>
      <c r="F212" s="22"/>
      <c r="G212" s="22"/>
      <c r="H212" s="34" t="str">
        <f t="shared" si="35"/>
        <v/>
      </c>
      <c r="I212" s="34" t="str">
        <f t="shared" si="36"/>
        <v/>
      </c>
      <c r="J212" s="34" t="str">
        <f t="shared" si="37"/>
        <v/>
      </c>
      <c r="K212" s="34" t="str">
        <f t="shared" si="38"/>
        <v/>
      </c>
      <c r="L212" s="26" t="str">
        <f t="shared" si="39"/>
        <v/>
      </c>
      <c r="M212" s="32"/>
      <c r="N212" s="190"/>
      <c r="O212" s="190"/>
      <c r="P212" s="190"/>
      <c r="Q212" s="190"/>
      <c r="R212" s="23"/>
    </row>
    <row r="213" spans="1:18">
      <c r="A213" s="27">
        <f t="shared" ca="1" si="40"/>
        <v>46045</v>
      </c>
      <c r="B213" s="20"/>
      <c r="C213" s="21"/>
      <c r="D213" s="20"/>
      <c r="E213" s="21"/>
      <c r="F213" s="22"/>
      <c r="G213" s="22"/>
      <c r="H213" s="34" t="str">
        <f t="shared" si="35"/>
        <v/>
      </c>
      <c r="I213" s="34" t="str">
        <f t="shared" si="36"/>
        <v/>
      </c>
      <c r="J213" s="34" t="str">
        <f t="shared" si="37"/>
        <v/>
      </c>
      <c r="K213" s="34" t="str">
        <f t="shared" si="38"/>
        <v/>
      </c>
      <c r="L213" s="26" t="str">
        <f t="shared" si="39"/>
        <v/>
      </c>
      <c r="M213" s="32"/>
      <c r="N213" s="190"/>
      <c r="O213" s="190"/>
      <c r="P213" s="190"/>
      <c r="Q213" s="190"/>
      <c r="R213" s="23"/>
    </row>
    <row r="214" spans="1:18">
      <c r="A214" s="27">
        <f t="shared" ca="1" si="40"/>
        <v>46046</v>
      </c>
      <c r="B214" s="20"/>
      <c r="C214" s="21"/>
      <c r="D214" s="20"/>
      <c r="E214" s="21"/>
      <c r="F214" s="22"/>
      <c r="G214" s="22"/>
      <c r="H214" s="34" t="str">
        <f t="shared" si="35"/>
        <v/>
      </c>
      <c r="I214" s="34" t="str">
        <f t="shared" si="36"/>
        <v/>
      </c>
      <c r="J214" s="34" t="str">
        <f t="shared" si="37"/>
        <v/>
      </c>
      <c r="K214" s="34" t="str">
        <f t="shared" si="38"/>
        <v/>
      </c>
      <c r="L214" s="26" t="str">
        <f t="shared" si="39"/>
        <v/>
      </c>
      <c r="M214" s="32"/>
      <c r="N214" s="190"/>
      <c r="O214" s="190"/>
      <c r="P214" s="190"/>
      <c r="Q214" s="190"/>
      <c r="R214" s="23"/>
    </row>
    <row r="215" spans="1:18">
      <c r="A215" s="27">
        <f t="shared" ca="1" si="40"/>
        <v>46047</v>
      </c>
      <c r="B215" s="20"/>
      <c r="C215" s="21"/>
      <c r="D215" s="20"/>
      <c r="E215" s="21"/>
      <c r="F215" s="22"/>
      <c r="G215" s="22"/>
      <c r="H215" s="34" t="str">
        <f t="shared" si="35"/>
        <v/>
      </c>
      <c r="I215" s="34" t="str">
        <f t="shared" si="36"/>
        <v/>
      </c>
      <c r="J215" s="34" t="str">
        <f t="shared" si="37"/>
        <v/>
      </c>
      <c r="K215" s="34" t="str">
        <f t="shared" si="38"/>
        <v/>
      </c>
      <c r="L215" s="26" t="str">
        <f t="shared" si="39"/>
        <v/>
      </c>
      <c r="M215" s="32"/>
      <c r="N215" s="190"/>
      <c r="O215" s="190"/>
      <c r="P215" s="190"/>
      <c r="Q215" s="190"/>
      <c r="R215" s="23"/>
    </row>
    <row r="216" spans="1:18">
      <c r="A216" s="27">
        <f t="shared" ca="1" si="40"/>
        <v>46048</v>
      </c>
      <c r="B216" s="20"/>
      <c r="C216" s="21"/>
      <c r="D216" s="20"/>
      <c r="E216" s="21"/>
      <c r="F216" s="22"/>
      <c r="G216" s="22"/>
      <c r="H216" s="34" t="str">
        <f t="shared" si="35"/>
        <v/>
      </c>
      <c r="I216" s="34" t="str">
        <f t="shared" si="36"/>
        <v/>
      </c>
      <c r="J216" s="34" t="str">
        <f t="shared" si="37"/>
        <v/>
      </c>
      <c r="K216" s="34" t="str">
        <f t="shared" si="38"/>
        <v/>
      </c>
      <c r="L216" s="26" t="str">
        <f t="shared" si="39"/>
        <v/>
      </c>
      <c r="M216" s="32"/>
      <c r="N216" s="190"/>
      <c r="O216" s="190"/>
      <c r="P216" s="190"/>
      <c r="Q216" s="190"/>
      <c r="R216" s="23"/>
    </row>
    <row r="217" spans="1:18">
      <c r="A217" s="27">
        <f t="shared" ca="1" si="40"/>
        <v>46049</v>
      </c>
      <c r="B217" s="20"/>
      <c r="C217" s="21"/>
      <c r="D217" s="20"/>
      <c r="E217" s="21"/>
      <c r="F217" s="22"/>
      <c r="G217" s="22"/>
      <c r="H217" s="34" t="str">
        <f t="shared" si="35"/>
        <v/>
      </c>
      <c r="I217" s="34" t="str">
        <f t="shared" si="36"/>
        <v/>
      </c>
      <c r="J217" s="34" t="str">
        <f t="shared" si="37"/>
        <v/>
      </c>
      <c r="K217" s="34" t="str">
        <f t="shared" si="38"/>
        <v/>
      </c>
      <c r="L217" s="26" t="str">
        <f t="shared" si="39"/>
        <v/>
      </c>
      <c r="M217" s="32"/>
      <c r="N217" s="190"/>
      <c r="O217" s="190"/>
      <c r="P217" s="190"/>
      <c r="Q217" s="190"/>
      <c r="R217" s="23"/>
    </row>
    <row r="218" spans="1:18">
      <c r="A218" s="27">
        <f t="shared" ca="1" si="40"/>
        <v>46050</v>
      </c>
      <c r="B218" s="20"/>
      <c r="C218" s="21"/>
      <c r="D218" s="20"/>
      <c r="E218" s="21"/>
      <c r="F218" s="22"/>
      <c r="G218" s="22"/>
      <c r="H218" s="34" t="str">
        <f t="shared" si="35"/>
        <v/>
      </c>
      <c r="I218" s="34" t="str">
        <f t="shared" si="36"/>
        <v/>
      </c>
      <c r="J218" s="34" t="str">
        <f t="shared" si="37"/>
        <v/>
      </c>
      <c r="K218" s="34" t="str">
        <f t="shared" si="38"/>
        <v/>
      </c>
      <c r="L218" s="26" t="str">
        <f t="shared" si="39"/>
        <v/>
      </c>
      <c r="M218" s="32"/>
      <c r="N218" s="190"/>
      <c r="O218" s="190"/>
      <c r="P218" s="190"/>
      <c r="Q218" s="190"/>
      <c r="R218" s="23"/>
    </row>
    <row r="219" spans="1:18">
      <c r="A219" s="27">
        <f t="shared" ca="1" si="40"/>
        <v>46051</v>
      </c>
      <c r="B219" s="20"/>
      <c r="C219" s="21"/>
      <c r="D219" s="20"/>
      <c r="E219" s="21"/>
      <c r="F219" s="22"/>
      <c r="G219" s="22"/>
      <c r="H219" s="34" t="str">
        <f t="shared" si="35"/>
        <v/>
      </c>
      <c r="I219" s="34" t="str">
        <f t="shared" si="36"/>
        <v/>
      </c>
      <c r="J219" s="34" t="str">
        <f t="shared" si="37"/>
        <v/>
      </c>
      <c r="K219" s="34" t="str">
        <f t="shared" si="38"/>
        <v/>
      </c>
      <c r="L219" s="26" t="str">
        <f t="shared" si="39"/>
        <v/>
      </c>
      <c r="M219" s="32"/>
      <c r="N219" s="190"/>
      <c r="O219" s="190"/>
      <c r="P219" s="190"/>
      <c r="Q219" s="190"/>
      <c r="R219" s="23"/>
    </row>
    <row r="220" spans="1:18">
      <c r="A220" s="27">
        <f t="shared" ca="1" si="40"/>
        <v>46052</v>
      </c>
      <c r="B220" s="20"/>
      <c r="C220" s="21"/>
      <c r="D220" s="20"/>
      <c r="E220" s="21"/>
      <c r="F220" s="22"/>
      <c r="G220" s="22"/>
      <c r="H220" s="34" t="str">
        <f t="shared" si="35"/>
        <v/>
      </c>
      <c r="I220" s="34" t="str">
        <f t="shared" si="36"/>
        <v/>
      </c>
      <c r="J220" s="34" t="str">
        <f t="shared" si="37"/>
        <v/>
      </c>
      <c r="K220" s="34" t="str">
        <f t="shared" si="38"/>
        <v/>
      </c>
      <c r="L220" s="26" t="str">
        <f t="shared" si="39"/>
        <v/>
      </c>
      <c r="M220" s="32"/>
      <c r="N220" s="190"/>
      <c r="O220" s="190"/>
      <c r="P220" s="190"/>
      <c r="Q220" s="190"/>
      <c r="R220" s="23"/>
    </row>
    <row r="221" spans="1:18">
      <c r="A221" s="27">
        <f t="shared" ca="1" si="40"/>
        <v>46053</v>
      </c>
      <c r="B221" s="20"/>
      <c r="C221" s="21"/>
      <c r="D221" s="20"/>
      <c r="E221" s="21"/>
      <c r="F221" s="22"/>
      <c r="G221" s="22"/>
      <c r="H221" s="34" t="str">
        <f t="shared" si="35"/>
        <v/>
      </c>
      <c r="I221" s="34" t="str">
        <f t="shared" si="36"/>
        <v/>
      </c>
      <c r="J221" s="34" t="str">
        <f t="shared" si="37"/>
        <v/>
      </c>
      <c r="K221" s="34" t="str">
        <f t="shared" si="38"/>
        <v/>
      </c>
      <c r="L221" s="26" t="str">
        <f t="shared" si="39"/>
        <v/>
      </c>
      <c r="M221" s="32"/>
      <c r="N221" s="190"/>
      <c r="O221" s="190"/>
      <c r="P221" s="190"/>
      <c r="Q221" s="190"/>
      <c r="R221" s="23"/>
    </row>
    <row r="222" spans="1:18">
      <c r="A222" s="5" t="s">
        <v>11</v>
      </c>
      <c r="B222" s="191"/>
      <c r="C222" s="192"/>
      <c r="D222" s="191"/>
      <c r="E222" s="192"/>
      <c r="F222" s="26" t="str">
        <f>IF(SUM($F191:$F221)=0,"",SUM($F191:$F221))</f>
        <v/>
      </c>
      <c r="G222" s="26" t="str">
        <f>IF(SUM($G191:$G221)=0,"",SUM($G191:$G221))</f>
        <v/>
      </c>
      <c r="H222" s="26" t="str">
        <f>IF(SUM(H191:H221)=0,"",SUM(H191:H221))</f>
        <v/>
      </c>
      <c r="I222" s="26" t="str">
        <f>IF(SUM(I191:I221)=0,"",SUM(I191:I221))</f>
        <v/>
      </c>
      <c r="J222" s="26" t="str">
        <f t="shared" ref="J222:K222" si="41">IF(SUM(J191:J221)=0,"",SUM(J191:J221))</f>
        <v/>
      </c>
      <c r="K222" s="26" t="str">
        <f t="shared" si="41"/>
        <v/>
      </c>
      <c r="L222" s="26" t="str">
        <f>IF(SUM($L191:$L221)=0,"",SUM($L191:$L221))</f>
        <v/>
      </c>
      <c r="M222" s="33"/>
      <c r="N222" s="193"/>
      <c r="O222" s="193"/>
      <c r="P222" s="193"/>
      <c r="Q222" s="193"/>
      <c r="R222" s="6"/>
    </row>
    <row r="224" spans="1:18" ht="27" customHeight="1">
      <c r="A224" s="194" t="s">
        <v>22</v>
      </c>
      <c r="B224" s="189" t="s">
        <v>103</v>
      </c>
      <c r="C224" s="189"/>
      <c r="D224" s="189"/>
      <c r="E224" s="189"/>
      <c r="F224" s="189" t="s">
        <v>23</v>
      </c>
      <c r="G224" s="189"/>
      <c r="H224" s="189" t="s">
        <v>88</v>
      </c>
      <c r="I224" s="189"/>
      <c r="J224" s="189"/>
      <c r="K224" s="189"/>
      <c r="L224" s="189" t="s">
        <v>87</v>
      </c>
      <c r="M224" s="195" t="s">
        <v>96</v>
      </c>
      <c r="N224" s="194" t="s">
        <v>25</v>
      </c>
      <c r="O224" s="194"/>
      <c r="P224" s="194"/>
      <c r="Q224" s="194"/>
      <c r="R224" s="189" t="s">
        <v>100</v>
      </c>
    </row>
    <row r="225" spans="1:22" ht="14.25" customHeight="1">
      <c r="A225" s="194"/>
      <c r="B225" s="189" t="s">
        <v>82</v>
      </c>
      <c r="C225" s="189"/>
      <c r="D225" s="189" t="s">
        <v>84</v>
      </c>
      <c r="E225" s="189"/>
      <c r="F225" s="189"/>
      <c r="G225" s="189"/>
      <c r="H225" s="189" t="s">
        <v>90</v>
      </c>
      <c r="I225" s="189"/>
      <c r="J225" s="189" t="s">
        <v>89</v>
      </c>
      <c r="K225" s="189"/>
      <c r="L225" s="189"/>
      <c r="M225" s="196"/>
      <c r="N225" s="194"/>
      <c r="O225" s="194"/>
      <c r="P225" s="194"/>
      <c r="Q225" s="194"/>
      <c r="R225" s="189"/>
    </row>
    <row r="226" spans="1:22">
      <c r="A226" s="194"/>
      <c r="B226" s="43" t="s">
        <v>26</v>
      </c>
      <c r="C226" s="43" t="s">
        <v>27</v>
      </c>
      <c r="D226" s="43" t="s">
        <v>26</v>
      </c>
      <c r="E226" s="43" t="s">
        <v>27</v>
      </c>
      <c r="F226" s="44" t="s">
        <v>85</v>
      </c>
      <c r="G226" s="44" t="s">
        <v>86</v>
      </c>
      <c r="H226" s="44" t="s">
        <v>81</v>
      </c>
      <c r="I226" s="44" t="s">
        <v>83</v>
      </c>
      <c r="J226" s="44" t="s">
        <v>81</v>
      </c>
      <c r="K226" s="44" t="s">
        <v>95</v>
      </c>
      <c r="L226" s="189"/>
      <c r="M226" s="197"/>
      <c r="N226" s="194"/>
      <c r="O226" s="194"/>
      <c r="P226" s="194"/>
      <c r="Q226" s="194"/>
      <c r="R226" s="194"/>
    </row>
    <row r="227" spans="1:22">
      <c r="A227" s="27" cm="1">
        <f t="array" aca="1" ref="A227" ca="1">DATE("2025","8"+6,IFERROR(INDIRECT(T1),"1"))</f>
        <v>46054</v>
      </c>
      <c r="B227" s="20"/>
      <c r="C227" s="21"/>
      <c r="D227" s="20"/>
      <c r="E227" s="21"/>
      <c r="F227" s="22"/>
      <c r="G227" s="22"/>
      <c r="H227" s="34" t="str">
        <f>IF(OR(B227="",LEFT(M227,1)="✓"),"",C227-B227-F227)</f>
        <v/>
      </c>
      <c r="I227" s="34" t="str">
        <f>IF(OR(D227="",LEFT(M227,1)="✓"),"",E227-D227-G227)</f>
        <v/>
      </c>
      <c r="J227" s="34" t="str">
        <f>IF(AND(B227&lt;&gt;"",M227="✓所定"),C227-B227-F227,"")</f>
        <v/>
      </c>
      <c r="K227" s="34" t="str">
        <f>IF(AND(B227&lt;&gt;"",M227="✓法定"),C227-B227-F227,"")</f>
        <v/>
      </c>
      <c r="L227" s="26" t="str">
        <f t="shared" ref="L227:L253" si="42">IF(AND($B227="",$D227=""),"",($C227-$B227-$F227)+($E227-$D227-$G227))</f>
        <v/>
      </c>
      <c r="M227" s="32"/>
      <c r="N227" s="190"/>
      <c r="O227" s="190"/>
      <c r="P227" s="190"/>
      <c r="Q227" s="190"/>
      <c r="R227" s="23"/>
      <c r="V227" s="1" t="s">
        <v>171</v>
      </c>
    </row>
    <row r="228" spans="1:22">
      <c r="A228" s="27">
        <f ca="1">A227+1</f>
        <v>46055</v>
      </c>
      <c r="B228" s="20"/>
      <c r="C228" s="21"/>
      <c r="D228" s="20"/>
      <c r="E228" s="21"/>
      <c r="F228" s="22"/>
      <c r="G228" s="22"/>
      <c r="H228" s="34" t="str">
        <f t="shared" ref="H228:H257" si="43">IF(OR(B228="",LEFT(M228,1)="✓"),"",C228-B228-F228)</f>
        <v/>
      </c>
      <c r="I228" s="34" t="str">
        <f t="shared" ref="I228:I257" si="44">IF(OR(D228="",LEFT(M228,1)="✓"),"",E228-D228-G228)</f>
        <v/>
      </c>
      <c r="J228" s="34" t="str">
        <f t="shared" ref="J228:J257" si="45">IF(AND(B228&lt;&gt;"",M228="✓所定"),C228-B228-F228,"")</f>
        <v/>
      </c>
      <c r="K228" s="34" t="str">
        <f t="shared" ref="K228:K257" si="46">IF(AND(B228&lt;&gt;"",M228="✓法定"),C228-B228-F228,"")</f>
        <v/>
      </c>
      <c r="L228" s="26" t="str">
        <f t="shared" si="42"/>
        <v/>
      </c>
      <c r="M228" s="32"/>
      <c r="N228" s="190"/>
      <c r="O228" s="190"/>
      <c r="P228" s="190"/>
      <c r="Q228" s="190"/>
      <c r="R228" s="23"/>
      <c r="V228" s="1" t="s">
        <v>172</v>
      </c>
    </row>
    <row r="229" spans="1:22">
      <c r="A229" s="27">
        <f t="shared" ref="A229:A257" ca="1" si="47">A228+1</f>
        <v>46056</v>
      </c>
      <c r="B229" s="20"/>
      <c r="C229" s="21"/>
      <c r="D229" s="20"/>
      <c r="E229" s="21"/>
      <c r="F229" s="22"/>
      <c r="G229" s="22"/>
      <c r="H229" s="34" t="str">
        <f t="shared" si="43"/>
        <v/>
      </c>
      <c r="I229" s="34" t="str">
        <f t="shared" si="44"/>
        <v/>
      </c>
      <c r="J229" s="34" t="str">
        <f t="shared" si="45"/>
        <v/>
      </c>
      <c r="K229" s="34" t="str">
        <f t="shared" si="46"/>
        <v/>
      </c>
      <c r="L229" s="26" t="str">
        <f t="shared" si="42"/>
        <v/>
      </c>
      <c r="M229" s="32"/>
      <c r="N229" s="190"/>
      <c r="O229" s="190"/>
      <c r="P229" s="190"/>
      <c r="Q229" s="190"/>
      <c r="R229" s="23"/>
    </row>
    <row r="230" spans="1:22">
      <c r="A230" s="27">
        <f t="shared" ca="1" si="47"/>
        <v>46057</v>
      </c>
      <c r="B230" s="20"/>
      <c r="C230" s="21"/>
      <c r="D230" s="20"/>
      <c r="E230" s="21"/>
      <c r="F230" s="22"/>
      <c r="G230" s="22"/>
      <c r="H230" s="34" t="str">
        <f t="shared" si="43"/>
        <v/>
      </c>
      <c r="I230" s="34" t="str">
        <f t="shared" si="44"/>
        <v/>
      </c>
      <c r="J230" s="34" t="str">
        <f t="shared" si="45"/>
        <v/>
      </c>
      <c r="K230" s="34" t="str">
        <f t="shared" si="46"/>
        <v/>
      </c>
      <c r="L230" s="26" t="str">
        <f t="shared" si="42"/>
        <v/>
      </c>
      <c r="M230" s="32"/>
      <c r="N230" s="190"/>
      <c r="O230" s="190"/>
      <c r="P230" s="190"/>
      <c r="Q230" s="190"/>
      <c r="R230" s="23"/>
    </row>
    <row r="231" spans="1:22">
      <c r="A231" s="27">
        <f t="shared" ca="1" si="47"/>
        <v>46058</v>
      </c>
      <c r="B231" s="20"/>
      <c r="C231" s="21"/>
      <c r="D231" s="20"/>
      <c r="E231" s="21"/>
      <c r="F231" s="22"/>
      <c r="G231" s="22"/>
      <c r="H231" s="34" t="str">
        <f t="shared" si="43"/>
        <v/>
      </c>
      <c r="I231" s="34" t="str">
        <f t="shared" si="44"/>
        <v/>
      </c>
      <c r="J231" s="34" t="str">
        <f t="shared" si="45"/>
        <v/>
      </c>
      <c r="K231" s="34" t="str">
        <f t="shared" si="46"/>
        <v/>
      </c>
      <c r="L231" s="26" t="str">
        <f t="shared" si="42"/>
        <v/>
      </c>
      <c r="M231" s="32"/>
      <c r="N231" s="190"/>
      <c r="O231" s="190"/>
      <c r="P231" s="190"/>
      <c r="Q231" s="190"/>
      <c r="R231" s="23"/>
    </row>
    <row r="232" spans="1:22">
      <c r="A232" s="27">
        <f t="shared" ca="1" si="47"/>
        <v>46059</v>
      </c>
      <c r="B232" s="20"/>
      <c r="C232" s="21"/>
      <c r="D232" s="20"/>
      <c r="E232" s="21"/>
      <c r="F232" s="22"/>
      <c r="G232" s="22"/>
      <c r="H232" s="34" t="str">
        <f t="shared" si="43"/>
        <v/>
      </c>
      <c r="I232" s="34" t="str">
        <f t="shared" si="44"/>
        <v/>
      </c>
      <c r="J232" s="34" t="str">
        <f t="shared" si="45"/>
        <v/>
      </c>
      <c r="K232" s="34" t="str">
        <f t="shared" si="46"/>
        <v/>
      </c>
      <c r="L232" s="26" t="str">
        <f t="shared" si="42"/>
        <v/>
      </c>
      <c r="M232" s="32"/>
      <c r="N232" s="190"/>
      <c r="O232" s="190"/>
      <c r="P232" s="190"/>
      <c r="Q232" s="190"/>
      <c r="R232" s="23"/>
    </row>
    <row r="233" spans="1:22">
      <c r="A233" s="27">
        <f t="shared" ca="1" si="47"/>
        <v>46060</v>
      </c>
      <c r="B233" s="20"/>
      <c r="C233" s="21"/>
      <c r="D233" s="20"/>
      <c r="E233" s="21"/>
      <c r="F233" s="22"/>
      <c r="G233" s="22"/>
      <c r="H233" s="34" t="str">
        <f t="shared" si="43"/>
        <v/>
      </c>
      <c r="I233" s="34" t="str">
        <f t="shared" si="44"/>
        <v/>
      </c>
      <c r="J233" s="34" t="str">
        <f t="shared" si="45"/>
        <v/>
      </c>
      <c r="K233" s="34" t="str">
        <f t="shared" si="46"/>
        <v/>
      </c>
      <c r="L233" s="26" t="str">
        <f t="shared" si="42"/>
        <v/>
      </c>
      <c r="M233" s="32"/>
      <c r="N233" s="190"/>
      <c r="O233" s="190"/>
      <c r="P233" s="190"/>
      <c r="Q233" s="190"/>
      <c r="R233" s="23"/>
    </row>
    <row r="234" spans="1:22">
      <c r="A234" s="27">
        <f t="shared" ca="1" si="47"/>
        <v>46061</v>
      </c>
      <c r="B234" s="20"/>
      <c r="C234" s="21"/>
      <c r="D234" s="20"/>
      <c r="E234" s="21"/>
      <c r="F234" s="22"/>
      <c r="G234" s="22"/>
      <c r="H234" s="34" t="str">
        <f t="shared" si="43"/>
        <v/>
      </c>
      <c r="I234" s="34" t="str">
        <f t="shared" si="44"/>
        <v/>
      </c>
      <c r="J234" s="34" t="str">
        <f t="shared" si="45"/>
        <v/>
      </c>
      <c r="K234" s="34" t="str">
        <f t="shared" si="46"/>
        <v/>
      </c>
      <c r="L234" s="26" t="str">
        <f t="shared" si="42"/>
        <v/>
      </c>
      <c r="M234" s="32"/>
      <c r="N234" s="190"/>
      <c r="O234" s="190"/>
      <c r="P234" s="190"/>
      <c r="Q234" s="190"/>
      <c r="R234" s="23"/>
    </row>
    <row r="235" spans="1:22">
      <c r="A235" s="27">
        <f t="shared" ca="1" si="47"/>
        <v>46062</v>
      </c>
      <c r="B235" s="20"/>
      <c r="C235" s="21"/>
      <c r="D235" s="20"/>
      <c r="E235" s="21"/>
      <c r="F235" s="22"/>
      <c r="G235" s="22"/>
      <c r="H235" s="34" t="str">
        <f t="shared" si="43"/>
        <v/>
      </c>
      <c r="I235" s="34" t="str">
        <f t="shared" si="44"/>
        <v/>
      </c>
      <c r="J235" s="34" t="str">
        <f t="shared" si="45"/>
        <v/>
      </c>
      <c r="K235" s="34" t="str">
        <f t="shared" si="46"/>
        <v/>
      </c>
      <c r="L235" s="26" t="str">
        <f t="shared" si="42"/>
        <v/>
      </c>
      <c r="M235" s="32"/>
      <c r="N235" s="190"/>
      <c r="O235" s="190"/>
      <c r="P235" s="190"/>
      <c r="Q235" s="190"/>
      <c r="R235" s="23"/>
    </row>
    <row r="236" spans="1:22">
      <c r="A236" s="27">
        <f t="shared" ca="1" si="47"/>
        <v>46063</v>
      </c>
      <c r="B236" s="20"/>
      <c r="C236" s="21"/>
      <c r="D236" s="20"/>
      <c r="E236" s="21"/>
      <c r="F236" s="22"/>
      <c r="G236" s="22"/>
      <c r="H236" s="34" t="str">
        <f t="shared" si="43"/>
        <v/>
      </c>
      <c r="I236" s="34" t="str">
        <f t="shared" si="44"/>
        <v/>
      </c>
      <c r="J236" s="34" t="str">
        <f t="shared" si="45"/>
        <v/>
      </c>
      <c r="K236" s="34" t="str">
        <f t="shared" si="46"/>
        <v/>
      </c>
      <c r="L236" s="26" t="str">
        <f t="shared" si="42"/>
        <v/>
      </c>
      <c r="M236" s="32"/>
      <c r="N236" s="190"/>
      <c r="O236" s="190"/>
      <c r="P236" s="190"/>
      <c r="Q236" s="190"/>
      <c r="R236" s="23"/>
    </row>
    <row r="237" spans="1:22">
      <c r="A237" s="27">
        <f t="shared" ca="1" si="47"/>
        <v>46064</v>
      </c>
      <c r="B237" s="20"/>
      <c r="C237" s="21"/>
      <c r="D237" s="20"/>
      <c r="E237" s="21"/>
      <c r="F237" s="22"/>
      <c r="G237" s="22"/>
      <c r="H237" s="34" t="str">
        <f t="shared" si="43"/>
        <v/>
      </c>
      <c r="I237" s="34" t="str">
        <f t="shared" si="44"/>
        <v/>
      </c>
      <c r="J237" s="34" t="str">
        <f t="shared" si="45"/>
        <v/>
      </c>
      <c r="K237" s="34" t="str">
        <f t="shared" si="46"/>
        <v/>
      </c>
      <c r="L237" s="26" t="str">
        <f t="shared" si="42"/>
        <v/>
      </c>
      <c r="M237" s="32"/>
      <c r="N237" s="190"/>
      <c r="O237" s="190"/>
      <c r="P237" s="190"/>
      <c r="Q237" s="190"/>
      <c r="R237" s="23"/>
    </row>
    <row r="238" spans="1:22">
      <c r="A238" s="27">
        <f t="shared" ca="1" si="47"/>
        <v>46065</v>
      </c>
      <c r="B238" s="20"/>
      <c r="C238" s="21"/>
      <c r="D238" s="20"/>
      <c r="E238" s="21"/>
      <c r="F238" s="22"/>
      <c r="G238" s="22"/>
      <c r="H238" s="34" t="str">
        <f t="shared" si="43"/>
        <v/>
      </c>
      <c r="I238" s="34" t="str">
        <f t="shared" si="44"/>
        <v/>
      </c>
      <c r="J238" s="34" t="str">
        <f t="shared" si="45"/>
        <v/>
      </c>
      <c r="K238" s="34" t="str">
        <f t="shared" si="46"/>
        <v/>
      </c>
      <c r="L238" s="26" t="str">
        <f t="shared" si="42"/>
        <v/>
      </c>
      <c r="M238" s="32"/>
      <c r="N238" s="190"/>
      <c r="O238" s="190"/>
      <c r="P238" s="190"/>
      <c r="Q238" s="190"/>
      <c r="R238" s="23"/>
    </row>
    <row r="239" spans="1:22">
      <c r="A239" s="27">
        <f t="shared" ca="1" si="47"/>
        <v>46066</v>
      </c>
      <c r="B239" s="20"/>
      <c r="C239" s="21"/>
      <c r="D239" s="20"/>
      <c r="E239" s="21"/>
      <c r="F239" s="22"/>
      <c r="G239" s="22"/>
      <c r="H239" s="34" t="str">
        <f t="shared" si="43"/>
        <v/>
      </c>
      <c r="I239" s="34" t="str">
        <f t="shared" si="44"/>
        <v/>
      </c>
      <c r="J239" s="34" t="str">
        <f t="shared" si="45"/>
        <v/>
      </c>
      <c r="K239" s="34" t="str">
        <f t="shared" si="46"/>
        <v/>
      </c>
      <c r="L239" s="26" t="str">
        <f t="shared" si="42"/>
        <v/>
      </c>
      <c r="M239" s="32"/>
      <c r="N239" s="190"/>
      <c r="O239" s="190"/>
      <c r="P239" s="190"/>
      <c r="Q239" s="190"/>
      <c r="R239" s="23"/>
    </row>
    <row r="240" spans="1:22">
      <c r="A240" s="27">
        <f t="shared" ca="1" si="47"/>
        <v>46067</v>
      </c>
      <c r="B240" s="20"/>
      <c r="C240" s="21"/>
      <c r="D240" s="20"/>
      <c r="E240" s="21"/>
      <c r="F240" s="22"/>
      <c r="G240" s="22"/>
      <c r="H240" s="34" t="str">
        <f t="shared" si="43"/>
        <v/>
      </c>
      <c r="I240" s="34" t="str">
        <f t="shared" si="44"/>
        <v/>
      </c>
      <c r="J240" s="34" t="str">
        <f t="shared" si="45"/>
        <v/>
      </c>
      <c r="K240" s="34" t="str">
        <f t="shared" si="46"/>
        <v/>
      </c>
      <c r="L240" s="26" t="str">
        <f t="shared" si="42"/>
        <v/>
      </c>
      <c r="M240" s="32"/>
      <c r="N240" s="190"/>
      <c r="O240" s="190"/>
      <c r="P240" s="190"/>
      <c r="Q240" s="190"/>
      <c r="R240" s="23"/>
    </row>
    <row r="241" spans="1:18">
      <c r="A241" s="27">
        <f t="shared" ca="1" si="47"/>
        <v>46068</v>
      </c>
      <c r="B241" s="20"/>
      <c r="C241" s="21"/>
      <c r="D241" s="20"/>
      <c r="E241" s="21"/>
      <c r="F241" s="22"/>
      <c r="G241" s="22"/>
      <c r="H241" s="34" t="str">
        <f t="shared" si="43"/>
        <v/>
      </c>
      <c r="I241" s="34" t="str">
        <f t="shared" si="44"/>
        <v/>
      </c>
      <c r="J241" s="34" t="str">
        <f t="shared" si="45"/>
        <v/>
      </c>
      <c r="K241" s="34" t="str">
        <f t="shared" si="46"/>
        <v/>
      </c>
      <c r="L241" s="26" t="str">
        <f t="shared" si="42"/>
        <v/>
      </c>
      <c r="M241" s="32"/>
      <c r="N241" s="190"/>
      <c r="O241" s="190"/>
      <c r="P241" s="190"/>
      <c r="Q241" s="190"/>
      <c r="R241" s="23"/>
    </row>
    <row r="242" spans="1:18">
      <c r="A242" s="27">
        <f t="shared" ca="1" si="47"/>
        <v>46069</v>
      </c>
      <c r="B242" s="20"/>
      <c r="C242" s="21"/>
      <c r="D242" s="20"/>
      <c r="E242" s="21"/>
      <c r="F242" s="22"/>
      <c r="G242" s="22"/>
      <c r="H242" s="34" t="str">
        <f t="shared" si="43"/>
        <v/>
      </c>
      <c r="I242" s="34" t="str">
        <f t="shared" si="44"/>
        <v/>
      </c>
      <c r="J242" s="34" t="str">
        <f t="shared" si="45"/>
        <v/>
      </c>
      <c r="K242" s="34" t="str">
        <f t="shared" si="46"/>
        <v/>
      </c>
      <c r="L242" s="26" t="str">
        <f t="shared" si="42"/>
        <v/>
      </c>
      <c r="M242" s="32"/>
      <c r="N242" s="190"/>
      <c r="O242" s="190"/>
      <c r="P242" s="190"/>
      <c r="Q242" s="190"/>
      <c r="R242" s="23"/>
    </row>
    <row r="243" spans="1:18">
      <c r="A243" s="27">
        <f t="shared" ca="1" si="47"/>
        <v>46070</v>
      </c>
      <c r="B243" s="20"/>
      <c r="C243" s="21"/>
      <c r="D243" s="20"/>
      <c r="E243" s="21"/>
      <c r="F243" s="22"/>
      <c r="G243" s="22"/>
      <c r="H243" s="34" t="str">
        <f t="shared" si="43"/>
        <v/>
      </c>
      <c r="I243" s="34" t="str">
        <f t="shared" si="44"/>
        <v/>
      </c>
      <c r="J243" s="34" t="str">
        <f t="shared" si="45"/>
        <v/>
      </c>
      <c r="K243" s="34" t="str">
        <f t="shared" si="46"/>
        <v/>
      </c>
      <c r="L243" s="26" t="str">
        <f t="shared" si="42"/>
        <v/>
      </c>
      <c r="M243" s="32"/>
      <c r="N243" s="190"/>
      <c r="O243" s="190"/>
      <c r="P243" s="190"/>
      <c r="Q243" s="190"/>
      <c r="R243" s="23"/>
    </row>
    <row r="244" spans="1:18">
      <c r="A244" s="27">
        <f t="shared" ca="1" si="47"/>
        <v>46071</v>
      </c>
      <c r="B244" s="20"/>
      <c r="C244" s="21"/>
      <c r="D244" s="20"/>
      <c r="E244" s="21"/>
      <c r="F244" s="22"/>
      <c r="G244" s="22"/>
      <c r="H244" s="34" t="str">
        <f t="shared" si="43"/>
        <v/>
      </c>
      <c r="I244" s="34" t="str">
        <f t="shared" si="44"/>
        <v/>
      </c>
      <c r="J244" s="34" t="str">
        <f t="shared" si="45"/>
        <v/>
      </c>
      <c r="K244" s="34" t="str">
        <f t="shared" si="46"/>
        <v/>
      </c>
      <c r="L244" s="26" t="str">
        <f t="shared" si="42"/>
        <v/>
      </c>
      <c r="M244" s="32"/>
      <c r="N244" s="190"/>
      <c r="O244" s="190"/>
      <c r="P244" s="190"/>
      <c r="Q244" s="190"/>
      <c r="R244" s="23"/>
    </row>
    <row r="245" spans="1:18">
      <c r="A245" s="27">
        <f t="shared" ca="1" si="47"/>
        <v>46072</v>
      </c>
      <c r="B245" s="20"/>
      <c r="C245" s="21"/>
      <c r="D245" s="20"/>
      <c r="E245" s="21"/>
      <c r="F245" s="22"/>
      <c r="G245" s="22"/>
      <c r="H245" s="34" t="str">
        <f t="shared" si="43"/>
        <v/>
      </c>
      <c r="I245" s="34" t="str">
        <f t="shared" si="44"/>
        <v/>
      </c>
      <c r="J245" s="34" t="str">
        <f t="shared" si="45"/>
        <v/>
      </c>
      <c r="K245" s="34" t="str">
        <f t="shared" si="46"/>
        <v/>
      </c>
      <c r="L245" s="26" t="str">
        <f t="shared" si="42"/>
        <v/>
      </c>
      <c r="M245" s="32"/>
      <c r="N245" s="190"/>
      <c r="O245" s="190"/>
      <c r="P245" s="190"/>
      <c r="Q245" s="190"/>
      <c r="R245" s="23"/>
    </row>
    <row r="246" spans="1:18">
      <c r="A246" s="27">
        <f t="shared" ca="1" si="47"/>
        <v>46073</v>
      </c>
      <c r="B246" s="20"/>
      <c r="C246" s="21"/>
      <c r="D246" s="20"/>
      <c r="E246" s="21"/>
      <c r="F246" s="22"/>
      <c r="G246" s="22"/>
      <c r="H246" s="34" t="str">
        <f t="shared" si="43"/>
        <v/>
      </c>
      <c r="I246" s="34" t="str">
        <f t="shared" si="44"/>
        <v/>
      </c>
      <c r="J246" s="34" t="str">
        <f t="shared" si="45"/>
        <v/>
      </c>
      <c r="K246" s="34" t="str">
        <f t="shared" si="46"/>
        <v/>
      </c>
      <c r="L246" s="26" t="str">
        <f t="shared" si="42"/>
        <v/>
      </c>
      <c r="M246" s="32"/>
      <c r="N246" s="190"/>
      <c r="O246" s="190"/>
      <c r="P246" s="190"/>
      <c r="Q246" s="190"/>
      <c r="R246" s="23"/>
    </row>
    <row r="247" spans="1:18">
      <c r="A247" s="27">
        <f t="shared" ca="1" si="47"/>
        <v>46074</v>
      </c>
      <c r="B247" s="20"/>
      <c r="C247" s="21"/>
      <c r="D247" s="20"/>
      <c r="E247" s="21"/>
      <c r="F247" s="22"/>
      <c r="G247" s="22"/>
      <c r="H247" s="34" t="str">
        <f t="shared" si="43"/>
        <v/>
      </c>
      <c r="I247" s="34" t="str">
        <f t="shared" si="44"/>
        <v/>
      </c>
      <c r="J247" s="34" t="str">
        <f t="shared" si="45"/>
        <v/>
      </c>
      <c r="K247" s="34" t="str">
        <f t="shared" si="46"/>
        <v/>
      </c>
      <c r="L247" s="26" t="str">
        <f t="shared" si="42"/>
        <v/>
      </c>
      <c r="M247" s="32"/>
      <c r="N247" s="190"/>
      <c r="O247" s="190"/>
      <c r="P247" s="190"/>
      <c r="Q247" s="190"/>
      <c r="R247" s="23"/>
    </row>
    <row r="248" spans="1:18">
      <c r="A248" s="27">
        <f t="shared" ca="1" si="47"/>
        <v>46075</v>
      </c>
      <c r="B248" s="20"/>
      <c r="C248" s="21"/>
      <c r="D248" s="20"/>
      <c r="E248" s="21"/>
      <c r="F248" s="22"/>
      <c r="G248" s="22"/>
      <c r="H248" s="34" t="str">
        <f t="shared" si="43"/>
        <v/>
      </c>
      <c r="I248" s="34" t="str">
        <f t="shared" si="44"/>
        <v/>
      </c>
      <c r="J248" s="34" t="str">
        <f t="shared" si="45"/>
        <v/>
      </c>
      <c r="K248" s="34" t="str">
        <f t="shared" si="46"/>
        <v/>
      </c>
      <c r="L248" s="26" t="str">
        <f t="shared" si="42"/>
        <v/>
      </c>
      <c r="M248" s="32"/>
      <c r="N248" s="190"/>
      <c r="O248" s="190"/>
      <c r="P248" s="190"/>
      <c r="Q248" s="190"/>
      <c r="R248" s="23"/>
    </row>
    <row r="249" spans="1:18">
      <c r="A249" s="27">
        <f t="shared" ca="1" si="47"/>
        <v>46076</v>
      </c>
      <c r="B249" s="20"/>
      <c r="C249" s="21"/>
      <c r="D249" s="20"/>
      <c r="E249" s="21"/>
      <c r="F249" s="22"/>
      <c r="G249" s="22"/>
      <c r="H249" s="34" t="str">
        <f t="shared" si="43"/>
        <v/>
      </c>
      <c r="I249" s="34" t="str">
        <f t="shared" si="44"/>
        <v/>
      </c>
      <c r="J249" s="34" t="str">
        <f t="shared" si="45"/>
        <v/>
      </c>
      <c r="K249" s="34" t="str">
        <f t="shared" si="46"/>
        <v/>
      </c>
      <c r="L249" s="26" t="str">
        <f t="shared" si="42"/>
        <v/>
      </c>
      <c r="M249" s="32"/>
      <c r="N249" s="190"/>
      <c r="O249" s="190"/>
      <c r="P249" s="190"/>
      <c r="Q249" s="190"/>
      <c r="R249" s="23"/>
    </row>
    <row r="250" spans="1:18">
      <c r="A250" s="27">
        <f t="shared" ca="1" si="47"/>
        <v>46077</v>
      </c>
      <c r="B250" s="20"/>
      <c r="C250" s="21"/>
      <c r="D250" s="20"/>
      <c r="E250" s="21"/>
      <c r="F250" s="22"/>
      <c r="G250" s="22"/>
      <c r="H250" s="34" t="str">
        <f t="shared" si="43"/>
        <v/>
      </c>
      <c r="I250" s="34" t="str">
        <f t="shared" si="44"/>
        <v/>
      </c>
      <c r="J250" s="34" t="str">
        <f t="shared" si="45"/>
        <v/>
      </c>
      <c r="K250" s="34" t="str">
        <f t="shared" si="46"/>
        <v/>
      </c>
      <c r="L250" s="26" t="str">
        <f t="shared" si="42"/>
        <v/>
      </c>
      <c r="M250" s="32"/>
      <c r="N250" s="190"/>
      <c r="O250" s="190"/>
      <c r="P250" s="190"/>
      <c r="Q250" s="190"/>
      <c r="R250" s="23"/>
    </row>
    <row r="251" spans="1:18">
      <c r="A251" s="27">
        <f t="shared" ca="1" si="47"/>
        <v>46078</v>
      </c>
      <c r="B251" s="20"/>
      <c r="C251" s="21"/>
      <c r="D251" s="20"/>
      <c r="E251" s="21"/>
      <c r="F251" s="22"/>
      <c r="G251" s="22"/>
      <c r="H251" s="34" t="str">
        <f t="shared" si="43"/>
        <v/>
      </c>
      <c r="I251" s="34" t="str">
        <f t="shared" si="44"/>
        <v/>
      </c>
      <c r="J251" s="34" t="str">
        <f t="shared" si="45"/>
        <v/>
      </c>
      <c r="K251" s="34" t="str">
        <f t="shared" si="46"/>
        <v/>
      </c>
      <c r="L251" s="26" t="str">
        <f t="shared" si="42"/>
        <v/>
      </c>
      <c r="M251" s="32"/>
      <c r="N251" s="190"/>
      <c r="O251" s="190"/>
      <c r="P251" s="190"/>
      <c r="Q251" s="190"/>
      <c r="R251" s="23"/>
    </row>
    <row r="252" spans="1:18">
      <c r="A252" s="27">
        <f t="shared" ca="1" si="47"/>
        <v>46079</v>
      </c>
      <c r="B252" s="20"/>
      <c r="C252" s="21"/>
      <c r="D252" s="20"/>
      <c r="E252" s="21"/>
      <c r="F252" s="22"/>
      <c r="G252" s="22"/>
      <c r="H252" s="34" t="str">
        <f t="shared" si="43"/>
        <v/>
      </c>
      <c r="I252" s="34" t="str">
        <f t="shared" si="44"/>
        <v/>
      </c>
      <c r="J252" s="34" t="str">
        <f t="shared" si="45"/>
        <v/>
      </c>
      <c r="K252" s="34" t="str">
        <f t="shared" si="46"/>
        <v/>
      </c>
      <c r="L252" s="26" t="str">
        <f t="shared" si="42"/>
        <v/>
      </c>
      <c r="M252" s="32"/>
      <c r="N252" s="190"/>
      <c r="O252" s="190"/>
      <c r="P252" s="190"/>
      <c r="Q252" s="190"/>
      <c r="R252" s="23"/>
    </row>
    <row r="253" spans="1:18">
      <c r="A253" s="27">
        <f t="shared" ca="1" si="47"/>
        <v>46080</v>
      </c>
      <c r="B253" s="20"/>
      <c r="C253" s="21"/>
      <c r="D253" s="20"/>
      <c r="E253" s="21"/>
      <c r="F253" s="22"/>
      <c r="G253" s="22"/>
      <c r="H253" s="34" t="str">
        <f t="shared" si="43"/>
        <v/>
      </c>
      <c r="I253" s="34" t="str">
        <f t="shared" si="44"/>
        <v/>
      </c>
      <c r="J253" s="34" t="str">
        <f t="shared" si="45"/>
        <v/>
      </c>
      <c r="K253" s="34" t="str">
        <f t="shared" si="46"/>
        <v/>
      </c>
      <c r="L253" s="26" t="str">
        <f t="shared" si="42"/>
        <v/>
      </c>
      <c r="M253" s="32"/>
      <c r="N253" s="190"/>
      <c r="O253" s="190"/>
      <c r="P253" s="190"/>
      <c r="Q253" s="190"/>
      <c r="R253" s="23"/>
    </row>
    <row r="254" spans="1:18">
      <c r="A254" s="27">
        <f t="shared" ca="1" si="47"/>
        <v>46081</v>
      </c>
      <c r="B254" s="20"/>
      <c r="C254" s="21"/>
      <c r="D254" s="20"/>
      <c r="E254" s="21"/>
      <c r="F254" s="22"/>
      <c r="G254" s="22"/>
      <c r="H254" s="34" t="str">
        <f t="shared" si="43"/>
        <v/>
      </c>
      <c r="I254" s="34" t="str">
        <f t="shared" si="44"/>
        <v/>
      </c>
      <c r="J254" s="34" t="str">
        <f t="shared" si="45"/>
        <v/>
      </c>
      <c r="K254" s="34" t="str">
        <f t="shared" si="46"/>
        <v/>
      </c>
      <c r="L254" s="26" t="str">
        <f>IF(AND($B254="",$D254=""),"",($C254-$B254-$F254)+($E254-$D254-$G254))</f>
        <v/>
      </c>
      <c r="M254" s="32"/>
      <c r="N254" s="190"/>
      <c r="O254" s="190"/>
      <c r="P254" s="190"/>
      <c r="Q254" s="190"/>
      <c r="R254" s="23"/>
    </row>
    <row r="255" spans="1:18">
      <c r="A255" s="27">
        <f t="shared" ca="1" si="47"/>
        <v>46082</v>
      </c>
      <c r="B255" s="20"/>
      <c r="C255" s="21"/>
      <c r="D255" s="20"/>
      <c r="E255" s="21"/>
      <c r="F255" s="22"/>
      <c r="G255" s="22"/>
      <c r="H255" s="34" t="str">
        <f t="shared" si="43"/>
        <v/>
      </c>
      <c r="I255" s="34" t="str">
        <f t="shared" si="44"/>
        <v/>
      </c>
      <c r="J255" s="34" t="str">
        <f t="shared" si="45"/>
        <v/>
      </c>
      <c r="K255" s="34" t="str">
        <f t="shared" si="46"/>
        <v/>
      </c>
      <c r="L255" s="26" t="str">
        <f>IF(AND($B255="",$D255=""),"",($C255-$B255-$F255)+($E255-$D255-$G255))</f>
        <v/>
      </c>
      <c r="M255" s="32"/>
      <c r="N255" s="190"/>
      <c r="O255" s="190"/>
      <c r="P255" s="190"/>
      <c r="Q255" s="190"/>
      <c r="R255" s="23"/>
    </row>
    <row r="256" spans="1:18">
      <c r="A256" s="27">
        <f t="shared" ca="1" si="47"/>
        <v>46083</v>
      </c>
      <c r="B256" s="20"/>
      <c r="C256" s="21"/>
      <c r="D256" s="20"/>
      <c r="E256" s="21"/>
      <c r="F256" s="22"/>
      <c r="G256" s="22"/>
      <c r="H256" s="34" t="str">
        <f t="shared" si="43"/>
        <v/>
      </c>
      <c r="I256" s="34" t="str">
        <f t="shared" si="44"/>
        <v/>
      </c>
      <c r="J256" s="34" t="str">
        <f t="shared" si="45"/>
        <v/>
      </c>
      <c r="K256" s="34" t="str">
        <f t="shared" si="46"/>
        <v/>
      </c>
      <c r="L256" s="26" t="str">
        <f>IF(AND($B256="",$D256=""),"",($C256-$B256-$F256)+($E256-$D256-$G256))</f>
        <v/>
      </c>
      <c r="M256" s="32"/>
      <c r="N256" s="190"/>
      <c r="O256" s="190"/>
      <c r="P256" s="190"/>
      <c r="Q256" s="190"/>
      <c r="R256" s="23"/>
    </row>
    <row r="257" spans="1:18">
      <c r="A257" s="27">
        <f t="shared" ca="1" si="47"/>
        <v>46084</v>
      </c>
      <c r="B257" s="20"/>
      <c r="C257" s="21"/>
      <c r="D257" s="20"/>
      <c r="E257" s="21"/>
      <c r="F257" s="22"/>
      <c r="G257" s="22"/>
      <c r="H257" s="34" t="str">
        <f t="shared" si="43"/>
        <v/>
      </c>
      <c r="I257" s="34" t="str">
        <f t="shared" si="44"/>
        <v/>
      </c>
      <c r="J257" s="34" t="str">
        <f t="shared" si="45"/>
        <v/>
      </c>
      <c r="K257" s="34" t="str">
        <f t="shared" si="46"/>
        <v/>
      </c>
      <c r="L257" s="26" t="str">
        <f>IF(AND($B257="",$D257=""),"",($C257-$B257-$F257)+($E257-$D257-$G257))</f>
        <v/>
      </c>
      <c r="M257" s="32"/>
      <c r="N257" s="190"/>
      <c r="O257" s="190"/>
      <c r="P257" s="190"/>
      <c r="Q257" s="190"/>
      <c r="R257" s="23"/>
    </row>
    <row r="258" spans="1:18">
      <c r="A258" s="5" t="s">
        <v>11</v>
      </c>
      <c r="B258" s="191"/>
      <c r="C258" s="192"/>
      <c r="D258" s="191"/>
      <c r="E258" s="192"/>
      <c r="F258" s="26" t="str">
        <f>IF(SUM($F227:$F257)=0,"",SUM($F227:$F257))</f>
        <v/>
      </c>
      <c r="G258" s="26" t="str">
        <f>IF(SUM($G227:$G257)=0,"",SUM($G227:$G257))</f>
        <v/>
      </c>
      <c r="H258" s="26" t="str">
        <f>IF(SUM(H227:H257)=0,"",SUM(H227:H257))</f>
        <v/>
      </c>
      <c r="I258" s="26" t="str">
        <f>IF(SUM(I227:I257)=0,"",SUM(I227:I257))</f>
        <v/>
      </c>
      <c r="J258" s="26" t="str">
        <f>IF(SUM(J227:J257)=0,"",SUM(J227:J257))</f>
        <v/>
      </c>
      <c r="K258" s="26" t="str">
        <f>IF(SUM(K227:K257)=0,"",SUM(K227:K257))</f>
        <v/>
      </c>
      <c r="L258" s="26" t="str">
        <f>IF(SUM($L227:$L257)=0,"",SUM($L227:$L257))</f>
        <v/>
      </c>
      <c r="M258" s="33"/>
      <c r="N258" s="193"/>
      <c r="O258" s="193"/>
      <c r="P258" s="193"/>
      <c r="Q258" s="193"/>
      <c r="R258" s="6"/>
    </row>
    <row r="260" spans="1:18" ht="27" customHeight="1">
      <c r="A260" s="194" t="s">
        <v>22</v>
      </c>
      <c r="B260" s="189" t="s">
        <v>103</v>
      </c>
      <c r="C260" s="189"/>
      <c r="D260" s="189"/>
      <c r="E260" s="189"/>
      <c r="F260" s="189" t="s">
        <v>23</v>
      </c>
      <c r="G260" s="189"/>
      <c r="H260" s="189" t="s">
        <v>88</v>
      </c>
      <c r="I260" s="189"/>
      <c r="J260" s="189"/>
      <c r="K260" s="189"/>
      <c r="L260" s="189" t="s">
        <v>87</v>
      </c>
      <c r="M260" s="195" t="s">
        <v>96</v>
      </c>
      <c r="N260" s="194" t="s">
        <v>25</v>
      </c>
      <c r="O260" s="194"/>
      <c r="P260" s="194"/>
      <c r="Q260" s="194"/>
      <c r="R260" s="189" t="s">
        <v>100</v>
      </c>
    </row>
    <row r="261" spans="1:18" ht="14.25" customHeight="1">
      <c r="A261" s="194"/>
      <c r="B261" s="189" t="s">
        <v>82</v>
      </c>
      <c r="C261" s="189"/>
      <c r="D261" s="189" t="s">
        <v>84</v>
      </c>
      <c r="E261" s="189"/>
      <c r="F261" s="189"/>
      <c r="G261" s="189"/>
      <c r="H261" s="189" t="s">
        <v>90</v>
      </c>
      <c r="I261" s="189"/>
      <c r="J261" s="189" t="s">
        <v>89</v>
      </c>
      <c r="K261" s="189"/>
      <c r="L261" s="189"/>
      <c r="M261" s="196"/>
      <c r="N261" s="194"/>
      <c r="O261" s="194"/>
      <c r="P261" s="194"/>
      <c r="Q261" s="194"/>
      <c r="R261" s="189"/>
    </row>
    <row r="262" spans="1:18">
      <c r="A262" s="194"/>
      <c r="B262" s="43" t="s">
        <v>26</v>
      </c>
      <c r="C262" s="43" t="s">
        <v>27</v>
      </c>
      <c r="D262" s="43" t="s">
        <v>26</v>
      </c>
      <c r="E262" s="43" t="s">
        <v>27</v>
      </c>
      <c r="F262" s="44" t="s">
        <v>85</v>
      </c>
      <c r="G262" s="44" t="s">
        <v>86</v>
      </c>
      <c r="H262" s="44" t="s">
        <v>81</v>
      </c>
      <c r="I262" s="44" t="s">
        <v>83</v>
      </c>
      <c r="J262" s="44" t="s">
        <v>81</v>
      </c>
      <c r="K262" s="44" t="s">
        <v>95</v>
      </c>
      <c r="L262" s="189"/>
      <c r="M262" s="197"/>
      <c r="N262" s="194"/>
      <c r="O262" s="194"/>
      <c r="P262" s="194"/>
      <c r="Q262" s="194"/>
      <c r="R262" s="194"/>
    </row>
    <row r="263" spans="1:18">
      <c r="A263" s="27" cm="1">
        <f t="array" aca="1" ref="A263" ca="1">DATE("2025","8"+7,IFERROR(INDIRECT(T1),"1"))</f>
        <v>46082</v>
      </c>
      <c r="B263" s="20"/>
      <c r="C263" s="21"/>
      <c r="D263" s="20"/>
      <c r="E263" s="21"/>
      <c r="F263" s="22"/>
      <c r="G263" s="22"/>
      <c r="H263" s="34" t="str">
        <f>IF(OR(B263="",LEFT(M263,1)="✓"),"",C263-B263-F263)</f>
        <v/>
      </c>
      <c r="I263" s="34" t="str">
        <f>IF(OR(D263="",LEFT(M263,1)="✓"),"",E263-D263-G263)</f>
        <v/>
      </c>
      <c r="J263" s="34" t="str">
        <f>IF(AND(B263&lt;&gt;"",M263="✓所定"),C263-B263-F263,"")</f>
        <v/>
      </c>
      <c r="K263" s="34" t="str">
        <f>IF(AND(B263&lt;&gt;"",M263="✓法定"),C263-B263-F263,"")</f>
        <v/>
      </c>
      <c r="L263" s="34" t="str">
        <f>IF(AND($B263="",$D263=""),"",($C263-$B263-$F263)+($E263-$D263-$G263))</f>
        <v/>
      </c>
      <c r="M263" s="32"/>
      <c r="N263" s="190"/>
      <c r="O263" s="190"/>
      <c r="P263" s="190"/>
      <c r="Q263" s="190"/>
      <c r="R263" s="23"/>
    </row>
    <row r="264" spans="1:18">
      <c r="A264" s="27">
        <f ca="1">A263+1</f>
        <v>46083</v>
      </c>
      <c r="B264" s="20"/>
      <c r="C264" s="21"/>
      <c r="D264" s="20"/>
      <c r="E264" s="21"/>
      <c r="F264" s="22"/>
      <c r="G264" s="22"/>
      <c r="H264" s="34" t="str">
        <f t="shared" ref="H264:H293" si="48">IF(OR(B264="",LEFT(M264,1)="✓"),"",C264-B264-F264)</f>
        <v/>
      </c>
      <c r="I264" s="34" t="str">
        <f t="shared" ref="I264:I293" si="49">IF(OR(D264="",LEFT(M264,1)="✓"),"",E264-D264-G264)</f>
        <v/>
      </c>
      <c r="J264" s="34" t="str">
        <f t="shared" ref="J264:J293" si="50">IF(AND(B264&lt;&gt;"",M264="✓所定"),C264-B264-F264,"")</f>
        <v/>
      </c>
      <c r="K264" s="34" t="str">
        <f t="shared" ref="K264:K293" si="51">IF(AND(B264&lt;&gt;"",M264="✓法定"),C264-B264-F264,"")</f>
        <v/>
      </c>
      <c r="L264" s="34" t="str">
        <f t="shared" ref="L264:L288" si="52">IF(AND($B264="",$D264=""),"",($C264-$B264-$F264)+($E264-$D264-$G264))</f>
        <v/>
      </c>
      <c r="M264" s="32"/>
      <c r="N264" s="190"/>
      <c r="O264" s="190"/>
      <c r="P264" s="190"/>
      <c r="Q264" s="190"/>
      <c r="R264" s="23"/>
    </row>
    <row r="265" spans="1:18">
      <c r="A265" s="27">
        <f t="shared" ref="A265:A293" ca="1" si="53">A264+1</f>
        <v>46084</v>
      </c>
      <c r="B265" s="20"/>
      <c r="C265" s="21"/>
      <c r="D265" s="20"/>
      <c r="E265" s="21"/>
      <c r="F265" s="22"/>
      <c r="G265" s="22"/>
      <c r="H265" s="34" t="str">
        <f t="shared" si="48"/>
        <v/>
      </c>
      <c r="I265" s="34" t="str">
        <f t="shared" si="49"/>
        <v/>
      </c>
      <c r="J265" s="34" t="str">
        <f t="shared" si="50"/>
        <v/>
      </c>
      <c r="K265" s="34" t="str">
        <f t="shared" si="51"/>
        <v/>
      </c>
      <c r="L265" s="34" t="str">
        <f t="shared" si="52"/>
        <v/>
      </c>
      <c r="M265" s="32"/>
      <c r="N265" s="190"/>
      <c r="O265" s="190"/>
      <c r="P265" s="190"/>
      <c r="Q265" s="190"/>
      <c r="R265" s="23"/>
    </row>
    <row r="266" spans="1:18">
      <c r="A266" s="27">
        <f t="shared" ca="1" si="53"/>
        <v>46085</v>
      </c>
      <c r="B266" s="20"/>
      <c r="C266" s="21"/>
      <c r="D266" s="20"/>
      <c r="E266" s="21"/>
      <c r="F266" s="22"/>
      <c r="G266" s="22"/>
      <c r="H266" s="34" t="str">
        <f t="shared" si="48"/>
        <v/>
      </c>
      <c r="I266" s="34" t="str">
        <f t="shared" si="49"/>
        <v/>
      </c>
      <c r="J266" s="34" t="str">
        <f t="shared" si="50"/>
        <v/>
      </c>
      <c r="K266" s="34" t="str">
        <f t="shared" si="51"/>
        <v/>
      </c>
      <c r="L266" s="34" t="str">
        <f t="shared" si="52"/>
        <v/>
      </c>
      <c r="M266" s="32"/>
      <c r="N266" s="190"/>
      <c r="O266" s="190"/>
      <c r="P266" s="190"/>
      <c r="Q266" s="190"/>
      <c r="R266" s="23"/>
    </row>
    <row r="267" spans="1:18">
      <c r="A267" s="27">
        <f t="shared" ca="1" si="53"/>
        <v>46086</v>
      </c>
      <c r="B267" s="20"/>
      <c r="C267" s="21"/>
      <c r="D267" s="20"/>
      <c r="E267" s="21"/>
      <c r="F267" s="22"/>
      <c r="G267" s="22"/>
      <c r="H267" s="34" t="str">
        <f t="shared" si="48"/>
        <v/>
      </c>
      <c r="I267" s="34" t="str">
        <f t="shared" si="49"/>
        <v/>
      </c>
      <c r="J267" s="34" t="str">
        <f t="shared" si="50"/>
        <v/>
      </c>
      <c r="K267" s="34" t="str">
        <f t="shared" si="51"/>
        <v/>
      </c>
      <c r="L267" s="34" t="str">
        <f t="shared" si="52"/>
        <v/>
      </c>
      <c r="M267" s="32"/>
      <c r="N267" s="190"/>
      <c r="O267" s="190"/>
      <c r="P267" s="190"/>
      <c r="Q267" s="190"/>
      <c r="R267" s="23"/>
    </row>
    <row r="268" spans="1:18">
      <c r="A268" s="27">
        <f t="shared" ca="1" si="53"/>
        <v>46087</v>
      </c>
      <c r="B268" s="20"/>
      <c r="C268" s="21"/>
      <c r="D268" s="20"/>
      <c r="E268" s="21"/>
      <c r="F268" s="22"/>
      <c r="G268" s="22"/>
      <c r="H268" s="34" t="str">
        <f t="shared" si="48"/>
        <v/>
      </c>
      <c r="I268" s="34" t="str">
        <f t="shared" si="49"/>
        <v/>
      </c>
      <c r="J268" s="34" t="str">
        <f t="shared" si="50"/>
        <v/>
      </c>
      <c r="K268" s="34" t="str">
        <f t="shared" si="51"/>
        <v/>
      </c>
      <c r="L268" s="34" t="str">
        <f t="shared" si="52"/>
        <v/>
      </c>
      <c r="M268" s="32"/>
      <c r="N268" s="190"/>
      <c r="O268" s="190"/>
      <c r="P268" s="190"/>
      <c r="Q268" s="190"/>
      <c r="R268" s="23"/>
    </row>
    <row r="269" spans="1:18">
      <c r="A269" s="27">
        <f t="shared" ca="1" si="53"/>
        <v>46088</v>
      </c>
      <c r="B269" s="20"/>
      <c r="C269" s="21"/>
      <c r="D269" s="20"/>
      <c r="E269" s="21"/>
      <c r="F269" s="22"/>
      <c r="G269" s="22"/>
      <c r="H269" s="34" t="str">
        <f t="shared" si="48"/>
        <v/>
      </c>
      <c r="I269" s="34" t="str">
        <f t="shared" si="49"/>
        <v/>
      </c>
      <c r="J269" s="34" t="str">
        <f t="shared" si="50"/>
        <v/>
      </c>
      <c r="K269" s="34" t="str">
        <f t="shared" si="51"/>
        <v/>
      </c>
      <c r="L269" s="34" t="str">
        <f t="shared" si="52"/>
        <v/>
      </c>
      <c r="M269" s="32"/>
      <c r="N269" s="190"/>
      <c r="O269" s="190"/>
      <c r="P269" s="190"/>
      <c r="Q269" s="190"/>
      <c r="R269" s="23"/>
    </row>
    <row r="270" spans="1:18">
      <c r="A270" s="27">
        <f t="shared" ca="1" si="53"/>
        <v>46089</v>
      </c>
      <c r="B270" s="20"/>
      <c r="C270" s="21"/>
      <c r="D270" s="20"/>
      <c r="E270" s="21"/>
      <c r="F270" s="22"/>
      <c r="G270" s="22"/>
      <c r="H270" s="34" t="str">
        <f t="shared" si="48"/>
        <v/>
      </c>
      <c r="I270" s="34" t="str">
        <f t="shared" si="49"/>
        <v/>
      </c>
      <c r="J270" s="34" t="str">
        <f t="shared" si="50"/>
        <v/>
      </c>
      <c r="K270" s="34" t="str">
        <f t="shared" si="51"/>
        <v/>
      </c>
      <c r="L270" s="34" t="str">
        <f t="shared" si="52"/>
        <v/>
      </c>
      <c r="M270" s="32"/>
      <c r="N270" s="190"/>
      <c r="O270" s="190"/>
      <c r="P270" s="190"/>
      <c r="Q270" s="190"/>
      <c r="R270" s="23"/>
    </row>
    <row r="271" spans="1:18">
      <c r="A271" s="27">
        <f t="shared" ca="1" si="53"/>
        <v>46090</v>
      </c>
      <c r="B271" s="20"/>
      <c r="C271" s="21"/>
      <c r="D271" s="20"/>
      <c r="E271" s="21"/>
      <c r="F271" s="22"/>
      <c r="G271" s="22"/>
      <c r="H271" s="34" t="str">
        <f t="shared" si="48"/>
        <v/>
      </c>
      <c r="I271" s="34" t="str">
        <f t="shared" si="49"/>
        <v/>
      </c>
      <c r="J271" s="34" t="str">
        <f t="shared" si="50"/>
        <v/>
      </c>
      <c r="K271" s="34" t="str">
        <f t="shared" si="51"/>
        <v/>
      </c>
      <c r="L271" s="34" t="str">
        <f t="shared" si="52"/>
        <v/>
      </c>
      <c r="M271" s="32"/>
      <c r="N271" s="190"/>
      <c r="O271" s="190"/>
      <c r="P271" s="190"/>
      <c r="Q271" s="190"/>
      <c r="R271" s="23"/>
    </row>
    <row r="272" spans="1:18">
      <c r="A272" s="27">
        <f t="shared" ca="1" si="53"/>
        <v>46091</v>
      </c>
      <c r="B272" s="20"/>
      <c r="C272" s="21"/>
      <c r="D272" s="20"/>
      <c r="E272" s="21"/>
      <c r="F272" s="22"/>
      <c r="G272" s="22"/>
      <c r="H272" s="34" t="str">
        <f t="shared" si="48"/>
        <v/>
      </c>
      <c r="I272" s="34" t="str">
        <f t="shared" si="49"/>
        <v/>
      </c>
      <c r="J272" s="34" t="str">
        <f t="shared" si="50"/>
        <v/>
      </c>
      <c r="K272" s="34" t="str">
        <f t="shared" si="51"/>
        <v/>
      </c>
      <c r="L272" s="34" t="str">
        <f t="shared" si="52"/>
        <v/>
      </c>
      <c r="M272" s="32"/>
      <c r="N272" s="190"/>
      <c r="O272" s="190"/>
      <c r="P272" s="190"/>
      <c r="Q272" s="190"/>
      <c r="R272" s="23"/>
    </row>
    <row r="273" spans="1:18">
      <c r="A273" s="27">
        <f t="shared" ca="1" si="53"/>
        <v>46092</v>
      </c>
      <c r="B273" s="20"/>
      <c r="C273" s="21"/>
      <c r="D273" s="20"/>
      <c r="E273" s="21"/>
      <c r="F273" s="22"/>
      <c r="G273" s="22"/>
      <c r="H273" s="34" t="str">
        <f t="shared" si="48"/>
        <v/>
      </c>
      <c r="I273" s="34" t="str">
        <f t="shared" si="49"/>
        <v/>
      </c>
      <c r="J273" s="34" t="str">
        <f t="shared" si="50"/>
        <v/>
      </c>
      <c r="K273" s="34" t="str">
        <f t="shared" si="51"/>
        <v/>
      </c>
      <c r="L273" s="34" t="str">
        <f t="shared" si="52"/>
        <v/>
      </c>
      <c r="M273" s="32"/>
      <c r="N273" s="190"/>
      <c r="O273" s="190"/>
      <c r="P273" s="190"/>
      <c r="Q273" s="190"/>
      <c r="R273" s="23"/>
    </row>
    <row r="274" spans="1:18">
      <c r="A274" s="27">
        <f t="shared" ca="1" si="53"/>
        <v>46093</v>
      </c>
      <c r="B274" s="20"/>
      <c r="C274" s="21"/>
      <c r="D274" s="20"/>
      <c r="E274" s="21"/>
      <c r="F274" s="22"/>
      <c r="G274" s="22"/>
      <c r="H274" s="34" t="str">
        <f t="shared" si="48"/>
        <v/>
      </c>
      <c r="I274" s="34" t="str">
        <f t="shared" si="49"/>
        <v/>
      </c>
      <c r="J274" s="34" t="str">
        <f t="shared" si="50"/>
        <v/>
      </c>
      <c r="K274" s="34" t="str">
        <f t="shared" si="51"/>
        <v/>
      </c>
      <c r="L274" s="34" t="str">
        <f t="shared" si="52"/>
        <v/>
      </c>
      <c r="M274" s="32"/>
      <c r="N274" s="190"/>
      <c r="O274" s="190"/>
      <c r="P274" s="190"/>
      <c r="Q274" s="190"/>
      <c r="R274" s="23"/>
    </row>
    <row r="275" spans="1:18">
      <c r="A275" s="27">
        <f t="shared" ca="1" si="53"/>
        <v>46094</v>
      </c>
      <c r="B275" s="20"/>
      <c r="C275" s="21"/>
      <c r="D275" s="20"/>
      <c r="E275" s="21"/>
      <c r="F275" s="22"/>
      <c r="G275" s="22"/>
      <c r="H275" s="34" t="str">
        <f t="shared" si="48"/>
        <v/>
      </c>
      <c r="I275" s="34" t="str">
        <f t="shared" si="49"/>
        <v/>
      </c>
      <c r="J275" s="34" t="str">
        <f t="shared" si="50"/>
        <v/>
      </c>
      <c r="K275" s="34" t="str">
        <f t="shared" si="51"/>
        <v/>
      </c>
      <c r="L275" s="34" t="str">
        <f t="shared" si="52"/>
        <v/>
      </c>
      <c r="M275" s="32"/>
      <c r="N275" s="190"/>
      <c r="O275" s="190"/>
      <c r="P275" s="190"/>
      <c r="Q275" s="190"/>
      <c r="R275" s="23"/>
    </row>
    <row r="276" spans="1:18">
      <c r="A276" s="27">
        <f t="shared" ca="1" si="53"/>
        <v>46095</v>
      </c>
      <c r="B276" s="20"/>
      <c r="C276" s="21"/>
      <c r="D276" s="20"/>
      <c r="E276" s="21"/>
      <c r="F276" s="22"/>
      <c r="G276" s="22"/>
      <c r="H276" s="34" t="str">
        <f t="shared" si="48"/>
        <v/>
      </c>
      <c r="I276" s="34" t="str">
        <f t="shared" si="49"/>
        <v/>
      </c>
      <c r="J276" s="34" t="str">
        <f t="shared" si="50"/>
        <v/>
      </c>
      <c r="K276" s="34" t="str">
        <f t="shared" si="51"/>
        <v/>
      </c>
      <c r="L276" s="34" t="str">
        <f t="shared" si="52"/>
        <v/>
      </c>
      <c r="M276" s="32"/>
      <c r="N276" s="190"/>
      <c r="O276" s="190"/>
      <c r="P276" s="190"/>
      <c r="Q276" s="190"/>
      <c r="R276" s="23"/>
    </row>
    <row r="277" spans="1:18">
      <c r="A277" s="27">
        <f t="shared" ca="1" si="53"/>
        <v>46096</v>
      </c>
      <c r="B277" s="20"/>
      <c r="C277" s="21"/>
      <c r="D277" s="20"/>
      <c r="E277" s="21"/>
      <c r="F277" s="22"/>
      <c r="G277" s="22"/>
      <c r="H277" s="34" t="str">
        <f t="shared" si="48"/>
        <v/>
      </c>
      <c r="I277" s="34" t="str">
        <f t="shared" si="49"/>
        <v/>
      </c>
      <c r="J277" s="34" t="str">
        <f t="shared" si="50"/>
        <v/>
      </c>
      <c r="K277" s="34" t="str">
        <f t="shared" si="51"/>
        <v/>
      </c>
      <c r="L277" s="34" t="str">
        <f t="shared" si="52"/>
        <v/>
      </c>
      <c r="M277" s="32"/>
      <c r="N277" s="190"/>
      <c r="O277" s="190"/>
      <c r="P277" s="190"/>
      <c r="Q277" s="190"/>
      <c r="R277" s="23"/>
    </row>
    <row r="278" spans="1:18">
      <c r="A278" s="27">
        <f t="shared" ca="1" si="53"/>
        <v>46097</v>
      </c>
      <c r="B278" s="20"/>
      <c r="C278" s="21"/>
      <c r="D278" s="20"/>
      <c r="E278" s="21"/>
      <c r="F278" s="22"/>
      <c r="G278" s="22"/>
      <c r="H278" s="34" t="str">
        <f t="shared" si="48"/>
        <v/>
      </c>
      <c r="I278" s="34" t="str">
        <f t="shared" si="49"/>
        <v/>
      </c>
      <c r="J278" s="34" t="str">
        <f t="shared" si="50"/>
        <v/>
      </c>
      <c r="K278" s="34" t="str">
        <f t="shared" si="51"/>
        <v/>
      </c>
      <c r="L278" s="34" t="str">
        <f t="shared" si="52"/>
        <v/>
      </c>
      <c r="M278" s="32"/>
      <c r="N278" s="190"/>
      <c r="O278" s="190"/>
      <c r="P278" s="190"/>
      <c r="Q278" s="190"/>
      <c r="R278" s="23"/>
    </row>
    <row r="279" spans="1:18">
      <c r="A279" s="27">
        <f t="shared" ca="1" si="53"/>
        <v>46098</v>
      </c>
      <c r="B279" s="20"/>
      <c r="C279" s="21"/>
      <c r="D279" s="20"/>
      <c r="E279" s="21"/>
      <c r="F279" s="22"/>
      <c r="G279" s="22"/>
      <c r="H279" s="34" t="str">
        <f t="shared" si="48"/>
        <v/>
      </c>
      <c r="I279" s="34" t="str">
        <f t="shared" si="49"/>
        <v/>
      </c>
      <c r="J279" s="34" t="str">
        <f t="shared" si="50"/>
        <v/>
      </c>
      <c r="K279" s="34" t="str">
        <f t="shared" si="51"/>
        <v/>
      </c>
      <c r="L279" s="34" t="str">
        <f t="shared" si="52"/>
        <v/>
      </c>
      <c r="M279" s="32"/>
      <c r="N279" s="190"/>
      <c r="O279" s="190"/>
      <c r="P279" s="190"/>
      <c r="Q279" s="190"/>
      <c r="R279" s="23"/>
    </row>
    <row r="280" spans="1:18">
      <c r="A280" s="27">
        <f t="shared" ca="1" si="53"/>
        <v>46099</v>
      </c>
      <c r="B280" s="20"/>
      <c r="C280" s="21"/>
      <c r="D280" s="20"/>
      <c r="E280" s="21"/>
      <c r="F280" s="22"/>
      <c r="G280" s="22"/>
      <c r="H280" s="34" t="str">
        <f t="shared" si="48"/>
        <v/>
      </c>
      <c r="I280" s="34" t="str">
        <f t="shared" si="49"/>
        <v/>
      </c>
      <c r="J280" s="34" t="str">
        <f t="shared" si="50"/>
        <v/>
      </c>
      <c r="K280" s="34" t="str">
        <f t="shared" si="51"/>
        <v/>
      </c>
      <c r="L280" s="34" t="str">
        <f t="shared" si="52"/>
        <v/>
      </c>
      <c r="M280" s="32"/>
      <c r="N280" s="190"/>
      <c r="O280" s="190"/>
      <c r="P280" s="190"/>
      <c r="Q280" s="190"/>
      <c r="R280" s="23"/>
    </row>
    <row r="281" spans="1:18">
      <c r="A281" s="27">
        <f t="shared" ca="1" si="53"/>
        <v>46100</v>
      </c>
      <c r="B281" s="20"/>
      <c r="C281" s="21"/>
      <c r="D281" s="20"/>
      <c r="E281" s="21"/>
      <c r="F281" s="22"/>
      <c r="G281" s="22"/>
      <c r="H281" s="34" t="str">
        <f t="shared" si="48"/>
        <v/>
      </c>
      <c r="I281" s="34" t="str">
        <f t="shared" si="49"/>
        <v/>
      </c>
      <c r="J281" s="34" t="str">
        <f t="shared" si="50"/>
        <v/>
      </c>
      <c r="K281" s="34" t="str">
        <f t="shared" si="51"/>
        <v/>
      </c>
      <c r="L281" s="34" t="str">
        <f t="shared" si="52"/>
        <v/>
      </c>
      <c r="M281" s="32"/>
      <c r="N281" s="190"/>
      <c r="O281" s="190"/>
      <c r="P281" s="190"/>
      <c r="Q281" s="190"/>
      <c r="R281" s="23"/>
    </row>
    <row r="282" spans="1:18">
      <c r="A282" s="27">
        <f t="shared" ca="1" si="53"/>
        <v>46101</v>
      </c>
      <c r="B282" s="20"/>
      <c r="C282" s="21"/>
      <c r="D282" s="20"/>
      <c r="E282" s="21"/>
      <c r="F282" s="22"/>
      <c r="G282" s="22"/>
      <c r="H282" s="34" t="str">
        <f t="shared" si="48"/>
        <v/>
      </c>
      <c r="I282" s="34" t="str">
        <f t="shared" si="49"/>
        <v/>
      </c>
      <c r="J282" s="34" t="str">
        <f t="shared" si="50"/>
        <v/>
      </c>
      <c r="K282" s="34" t="str">
        <f t="shared" si="51"/>
        <v/>
      </c>
      <c r="L282" s="34" t="str">
        <f t="shared" si="52"/>
        <v/>
      </c>
      <c r="M282" s="32"/>
      <c r="N282" s="190"/>
      <c r="O282" s="190"/>
      <c r="P282" s="190"/>
      <c r="Q282" s="190"/>
      <c r="R282" s="23"/>
    </row>
    <row r="283" spans="1:18">
      <c r="A283" s="27">
        <f t="shared" ca="1" si="53"/>
        <v>46102</v>
      </c>
      <c r="B283" s="20"/>
      <c r="C283" s="21"/>
      <c r="D283" s="20"/>
      <c r="E283" s="21"/>
      <c r="F283" s="22"/>
      <c r="G283" s="22"/>
      <c r="H283" s="34" t="str">
        <f t="shared" si="48"/>
        <v/>
      </c>
      <c r="I283" s="34" t="str">
        <f t="shared" si="49"/>
        <v/>
      </c>
      <c r="J283" s="34" t="str">
        <f t="shared" si="50"/>
        <v/>
      </c>
      <c r="K283" s="34" t="str">
        <f t="shared" si="51"/>
        <v/>
      </c>
      <c r="L283" s="34" t="str">
        <f t="shared" si="52"/>
        <v/>
      </c>
      <c r="M283" s="32"/>
      <c r="N283" s="190"/>
      <c r="O283" s="190"/>
      <c r="P283" s="190"/>
      <c r="Q283" s="190"/>
      <c r="R283" s="23"/>
    </row>
    <row r="284" spans="1:18">
      <c r="A284" s="27">
        <f t="shared" ca="1" si="53"/>
        <v>46103</v>
      </c>
      <c r="B284" s="20"/>
      <c r="C284" s="21"/>
      <c r="D284" s="20"/>
      <c r="E284" s="21"/>
      <c r="F284" s="22"/>
      <c r="G284" s="22"/>
      <c r="H284" s="34" t="str">
        <f t="shared" si="48"/>
        <v/>
      </c>
      <c r="I284" s="34" t="str">
        <f t="shared" si="49"/>
        <v/>
      </c>
      <c r="J284" s="34" t="str">
        <f t="shared" si="50"/>
        <v/>
      </c>
      <c r="K284" s="34" t="str">
        <f t="shared" si="51"/>
        <v/>
      </c>
      <c r="L284" s="34" t="str">
        <f t="shared" si="52"/>
        <v/>
      </c>
      <c r="M284" s="32"/>
      <c r="N284" s="190"/>
      <c r="O284" s="190"/>
      <c r="P284" s="190"/>
      <c r="Q284" s="190"/>
      <c r="R284" s="23"/>
    </row>
    <row r="285" spans="1:18">
      <c r="A285" s="27">
        <f t="shared" ca="1" si="53"/>
        <v>46104</v>
      </c>
      <c r="B285" s="20"/>
      <c r="C285" s="21"/>
      <c r="D285" s="20"/>
      <c r="E285" s="21"/>
      <c r="F285" s="22"/>
      <c r="G285" s="22"/>
      <c r="H285" s="34" t="str">
        <f t="shared" si="48"/>
        <v/>
      </c>
      <c r="I285" s="34" t="str">
        <f t="shared" si="49"/>
        <v/>
      </c>
      <c r="J285" s="34" t="str">
        <f t="shared" si="50"/>
        <v/>
      </c>
      <c r="K285" s="34" t="str">
        <f t="shared" si="51"/>
        <v/>
      </c>
      <c r="L285" s="34" t="str">
        <f t="shared" si="52"/>
        <v/>
      </c>
      <c r="M285" s="32"/>
      <c r="N285" s="190"/>
      <c r="O285" s="190"/>
      <c r="P285" s="190"/>
      <c r="Q285" s="190"/>
      <c r="R285" s="23"/>
    </row>
    <row r="286" spans="1:18">
      <c r="A286" s="27">
        <f t="shared" ca="1" si="53"/>
        <v>46105</v>
      </c>
      <c r="B286" s="20"/>
      <c r="C286" s="21"/>
      <c r="D286" s="20"/>
      <c r="E286" s="21"/>
      <c r="F286" s="22"/>
      <c r="G286" s="22"/>
      <c r="H286" s="34" t="str">
        <f t="shared" si="48"/>
        <v/>
      </c>
      <c r="I286" s="34" t="str">
        <f t="shared" si="49"/>
        <v/>
      </c>
      <c r="J286" s="34" t="str">
        <f t="shared" si="50"/>
        <v/>
      </c>
      <c r="K286" s="34" t="str">
        <f t="shared" si="51"/>
        <v/>
      </c>
      <c r="L286" s="34" t="str">
        <f t="shared" si="52"/>
        <v/>
      </c>
      <c r="M286" s="32"/>
      <c r="N286" s="190"/>
      <c r="O286" s="190"/>
      <c r="P286" s="190"/>
      <c r="Q286" s="190"/>
      <c r="R286" s="23"/>
    </row>
    <row r="287" spans="1:18">
      <c r="A287" s="27">
        <f t="shared" ca="1" si="53"/>
        <v>46106</v>
      </c>
      <c r="B287" s="20"/>
      <c r="C287" s="21"/>
      <c r="D287" s="20"/>
      <c r="E287" s="21"/>
      <c r="F287" s="22"/>
      <c r="G287" s="22"/>
      <c r="H287" s="34" t="str">
        <f t="shared" si="48"/>
        <v/>
      </c>
      <c r="I287" s="34" t="str">
        <f t="shared" si="49"/>
        <v/>
      </c>
      <c r="J287" s="34" t="str">
        <f t="shared" si="50"/>
        <v/>
      </c>
      <c r="K287" s="34" t="str">
        <f t="shared" si="51"/>
        <v/>
      </c>
      <c r="L287" s="34" t="str">
        <f t="shared" si="52"/>
        <v/>
      </c>
      <c r="M287" s="32"/>
      <c r="N287" s="190"/>
      <c r="O287" s="190"/>
      <c r="P287" s="190"/>
      <c r="Q287" s="190"/>
      <c r="R287" s="23"/>
    </row>
    <row r="288" spans="1:18">
      <c r="A288" s="27">
        <f t="shared" ca="1" si="53"/>
        <v>46107</v>
      </c>
      <c r="B288" s="20"/>
      <c r="C288" s="21"/>
      <c r="D288" s="20"/>
      <c r="E288" s="21"/>
      <c r="F288" s="22"/>
      <c r="G288" s="22"/>
      <c r="H288" s="34" t="str">
        <f t="shared" si="48"/>
        <v/>
      </c>
      <c r="I288" s="34" t="str">
        <f t="shared" si="49"/>
        <v/>
      </c>
      <c r="J288" s="34" t="str">
        <f t="shared" si="50"/>
        <v/>
      </c>
      <c r="K288" s="34" t="str">
        <f t="shared" si="51"/>
        <v/>
      </c>
      <c r="L288" s="34" t="str">
        <f t="shared" si="52"/>
        <v/>
      </c>
      <c r="M288" s="32"/>
      <c r="N288" s="190"/>
      <c r="O288" s="190"/>
      <c r="P288" s="190"/>
      <c r="Q288" s="190"/>
      <c r="R288" s="23"/>
    </row>
    <row r="289" spans="1:18">
      <c r="A289" s="27">
        <f t="shared" ca="1" si="53"/>
        <v>46108</v>
      </c>
      <c r="B289" s="20"/>
      <c r="C289" s="21"/>
      <c r="D289" s="20"/>
      <c r="E289" s="21"/>
      <c r="F289" s="22"/>
      <c r="G289" s="22"/>
      <c r="H289" s="34" t="str">
        <f t="shared" si="48"/>
        <v/>
      </c>
      <c r="I289" s="34" t="str">
        <f t="shared" si="49"/>
        <v/>
      </c>
      <c r="J289" s="34" t="str">
        <f t="shared" si="50"/>
        <v/>
      </c>
      <c r="K289" s="34" t="str">
        <f t="shared" si="51"/>
        <v/>
      </c>
      <c r="L289" s="34" t="str">
        <f>IF(AND($B289="",$D289=""),"",($C289-$B289-$F289)+($E289-$D289-$G289))</f>
        <v/>
      </c>
      <c r="M289" s="32"/>
      <c r="N289" s="190"/>
      <c r="O289" s="190"/>
      <c r="P289" s="190"/>
      <c r="Q289" s="190"/>
      <c r="R289" s="23"/>
    </row>
    <row r="290" spans="1:18">
      <c r="A290" s="27">
        <f t="shared" ca="1" si="53"/>
        <v>46109</v>
      </c>
      <c r="B290" s="20"/>
      <c r="C290" s="21"/>
      <c r="D290" s="20"/>
      <c r="E290" s="21"/>
      <c r="F290" s="22"/>
      <c r="G290" s="22"/>
      <c r="H290" s="34" t="str">
        <f t="shared" si="48"/>
        <v/>
      </c>
      <c r="I290" s="34" t="str">
        <f t="shared" si="49"/>
        <v/>
      </c>
      <c r="J290" s="34" t="str">
        <f t="shared" si="50"/>
        <v/>
      </c>
      <c r="K290" s="34" t="str">
        <f t="shared" si="51"/>
        <v/>
      </c>
      <c r="L290" s="34" t="str">
        <f>IF(AND($B290="",$D290=""),"",($C290-$B290-$F290)+($E290-$D290-$G290))</f>
        <v/>
      </c>
      <c r="M290" s="32"/>
      <c r="N290" s="190"/>
      <c r="O290" s="190"/>
      <c r="P290" s="190"/>
      <c r="Q290" s="190"/>
      <c r="R290" s="23"/>
    </row>
    <row r="291" spans="1:18">
      <c r="A291" s="27">
        <f t="shared" ca="1" si="53"/>
        <v>46110</v>
      </c>
      <c r="B291" s="20"/>
      <c r="C291" s="21"/>
      <c r="D291" s="20"/>
      <c r="E291" s="21"/>
      <c r="F291" s="22"/>
      <c r="G291" s="22"/>
      <c r="H291" s="34" t="str">
        <f t="shared" si="48"/>
        <v/>
      </c>
      <c r="I291" s="34" t="str">
        <f t="shared" si="49"/>
        <v/>
      </c>
      <c r="J291" s="34" t="str">
        <f t="shared" si="50"/>
        <v/>
      </c>
      <c r="K291" s="34" t="str">
        <f t="shared" si="51"/>
        <v/>
      </c>
      <c r="L291" s="34" t="str">
        <f>IF(AND($B291="",$D291=""),"",($C291-$B291-$F291)+($E291-$D291-$G291))</f>
        <v/>
      </c>
      <c r="M291" s="32"/>
      <c r="N291" s="190"/>
      <c r="O291" s="190"/>
      <c r="P291" s="190"/>
      <c r="Q291" s="190"/>
      <c r="R291" s="23"/>
    </row>
    <row r="292" spans="1:18">
      <c r="A292" s="27">
        <f t="shared" ca="1" si="53"/>
        <v>46111</v>
      </c>
      <c r="B292" s="20"/>
      <c r="C292" s="21"/>
      <c r="D292" s="20"/>
      <c r="E292" s="21"/>
      <c r="F292" s="22"/>
      <c r="G292" s="22"/>
      <c r="H292" s="34" t="str">
        <f t="shared" si="48"/>
        <v/>
      </c>
      <c r="I292" s="34" t="str">
        <f t="shared" si="49"/>
        <v/>
      </c>
      <c r="J292" s="34" t="str">
        <f t="shared" si="50"/>
        <v/>
      </c>
      <c r="K292" s="34" t="str">
        <f t="shared" si="51"/>
        <v/>
      </c>
      <c r="L292" s="34" t="str">
        <f>IF(AND($B292="",$D292=""),"",($C292-$B292-$F292)+($E292-$D292-$G292))</f>
        <v/>
      </c>
      <c r="M292" s="32"/>
      <c r="N292" s="190"/>
      <c r="O292" s="190"/>
      <c r="P292" s="190"/>
      <c r="Q292" s="190"/>
      <c r="R292" s="23"/>
    </row>
    <row r="293" spans="1:18">
      <c r="A293" s="27">
        <f t="shared" ca="1" si="53"/>
        <v>46112</v>
      </c>
      <c r="B293" s="20"/>
      <c r="C293" s="21"/>
      <c r="D293" s="20"/>
      <c r="E293" s="21"/>
      <c r="F293" s="22"/>
      <c r="G293" s="22"/>
      <c r="H293" s="34" t="str">
        <f t="shared" si="48"/>
        <v/>
      </c>
      <c r="I293" s="34" t="str">
        <f t="shared" si="49"/>
        <v/>
      </c>
      <c r="J293" s="34" t="str">
        <f t="shared" si="50"/>
        <v/>
      </c>
      <c r="K293" s="34" t="str">
        <f t="shared" si="51"/>
        <v/>
      </c>
      <c r="L293" s="34" t="str">
        <f>IF(AND($B293="",$D293=""),"",($C293-$B293-$F293)+($E293-$D293-$G293))</f>
        <v/>
      </c>
      <c r="M293" s="32"/>
      <c r="N293" s="190"/>
      <c r="O293" s="190"/>
      <c r="P293" s="190"/>
      <c r="Q293" s="190"/>
      <c r="R293" s="23"/>
    </row>
    <row r="294" spans="1:18">
      <c r="A294" s="5" t="s">
        <v>11</v>
      </c>
      <c r="B294" s="191"/>
      <c r="C294" s="192"/>
      <c r="D294" s="191"/>
      <c r="E294" s="192"/>
      <c r="F294" s="26" t="str">
        <f>IF(SUM($F263:$F293)=0,"",SUM($F263:$F293))</f>
        <v/>
      </c>
      <c r="G294" s="26" t="str">
        <f>IF(SUM($G263:$G293)=0,"",SUM($G263:$G293))</f>
        <v/>
      </c>
      <c r="H294" s="26" t="str">
        <f>IF(SUM(H263:H293)=0,"",SUM(H263:H293))</f>
        <v/>
      </c>
      <c r="I294" s="26" t="str">
        <f>IF(SUM(I263:I293)=0,"",SUM(I263:I293))</f>
        <v/>
      </c>
      <c r="J294" s="26" t="str">
        <f t="shared" ref="J294:K294" si="54">IF(SUM(J263:J293)=0,"",SUM(J263:J293))</f>
        <v/>
      </c>
      <c r="K294" s="26" t="str">
        <f t="shared" si="54"/>
        <v/>
      </c>
      <c r="L294" s="26" t="str">
        <f>IF(SUM($L263:$L293)=0,"",SUM($L263:$L293))</f>
        <v/>
      </c>
      <c r="M294" s="33"/>
      <c r="N294" s="193"/>
      <c r="O294" s="193"/>
      <c r="P294" s="193"/>
      <c r="Q294" s="193"/>
      <c r="R294" s="6"/>
    </row>
  </sheetData>
  <sheetProtection algorithmName="SHA-512" hashValue="8RWs+XZSTdAmssqUB9esKJ8arMvDPQDN6f5gL/75BANgTYJa0OEuyvA+Lf4NqIiCAOXYQZRpS8B6CWzIRi1GNA==" saltValue="o45ScQ7hRafr+437WYcURA==" spinCount="100000" sheet="1" formatRows="0"/>
  <mergeCells count="371">
    <mergeCell ref="A8:A10"/>
    <mergeCell ref="B8:E8"/>
    <mergeCell ref="F8:G9"/>
    <mergeCell ref="H8:K8"/>
    <mergeCell ref="L8:L10"/>
    <mergeCell ref="M8:M10"/>
    <mergeCell ref="N8:Q10"/>
    <mergeCell ref="R8:R10"/>
    <mergeCell ref="B9:C9"/>
    <mergeCell ref="D9:E9"/>
    <mergeCell ref="H9:I9"/>
    <mergeCell ref="J9:K9"/>
    <mergeCell ref="N11:Q11"/>
    <mergeCell ref="B4:L4"/>
    <mergeCell ref="P4:R4"/>
    <mergeCell ref="B5:L5"/>
    <mergeCell ref="N18:Q18"/>
    <mergeCell ref="N19:Q19"/>
    <mergeCell ref="N20:Q20"/>
    <mergeCell ref="N21:Q21"/>
    <mergeCell ref="N22:Q22"/>
    <mergeCell ref="N23:Q23"/>
    <mergeCell ref="N12:Q12"/>
    <mergeCell ref="N13:Q13"/>
    <mergeCell ref="N14:Q14"/>
    <mergeCell ref="N15:Q15"/>
    <mergeCell ref="N16:Q16"/>
    <mergeCell ref="N17:Q17"/>
    <mergeCell ref="N30:Q30"/>
    <mergeCell ref="N31:Q31"/>
    <mergeCell ref="N32:Q32"/>
    <mergeCell ref="N33:Q33"/>
    <mergeCell ref="N34:Q34"/>
    <mergeCell ref="N35:Q35"/>
    <mergeCell ref="N24:Q24"/>
    <mergeCell ref="N25:Q25"/>
    <mergeCell ref="N26:Q26"/>
    <mergeCell ref="N27:Q27"/>
    <mergeCell ref="N28:Q28"/>
    <mergeCell ref="N29:Q29"/>
    <mergeCell ref="A44:A46"/>
    <mergeCell ref="B44:E44"/>
    <mergeCell ref="F44:G45"/>
    <mergeCell ref="H44:K44"/>
    <mergeCell ref="L44:L46"/>
    <mergeCell ref="M44:M46"/>
    <mergeCell ref="N44:Q46"/>
    <mergeCell ref="N36:Q36"/>
    <mergeCell ref="N37:Q37"/>
    <mergeCell ref="N38:Q38"/>
    <mergeCell ref="N39:Q39"/>
    <mergeCell ref="N40:Q40"/>
    <mergeCell ref="N41:Q41"/>
    <mergeCell ref="R44:R46"/>
    <mergeCell ref="B45:C45"/>
    <mergeCell ref="D45:E45"/>
    <mergeCell ref="H45:I45"/>
    <mergeCell ref="J45:K45"/>
    <mergeCell ref="N47:Q47"/>
    <mergeCell ref="B42:C42"/>
    <mergeCell ref="D42:E42"/>
    <mergeCell ref="N42:Q42"/>
    <mergeCell ref="N54:Q54"/>
    <mergeCell ref="N55:Q55"/>
    <mergeCell ref="N56:Q56"/>
    <mergeCell ref="N57:Q57"/>
    <mergeCell ref="N58:Q58"/>
    <mergeCell ref="N59:Q59"/>
    <mergeCell ref="N48:Q48"/>
    <mergeCell ref="N49:Q49"/>
    <mergeCell ref="N50:Q50"/>
    <mergeCell ref="N51:Q51"/>
    <mergeCell ref="N52:Q52"/>
    <mergeCell ref="N53:Q53"/>
    <mergeCell ref="N66:Q66"/>
    <mergeCell ref="N67:Q67"/>
    <mergeCell ref="N68:Q68"/>
    <mergeCell ref="N69:Q69"/>
    <mergeCell ref="N70:Q70"/>
    <mergeCell ref="N71:Q71"/>
    <mergeCell ref="N60:Q60"/>
    <mergeCell ref="N61:Q61"/>
    <mergeCell ref="N62:Q62"/>
    <mergeCell ref="N63:Q63"/>
    <mergeCell ref="N64:Q64"/>
    <mergeCell ref="N65:Q65"/>
    <mergeCell ref="A80:A82"/>
    <mergeCell ref="B80:E80"/>
    <mergeCell ref="F80:G81"/>
    <mergeCell ref="H80:K80"/>
    <mergeCell ref="L80:L82"/>
    <mergeCell ref="M80:M82"/>
    <mergeCell ref="N80:Q82"/>
    <mergeCell ref="N72:Q72"/>
    <mergeCell ref="N73:Q73"/>
    <mergeCell ref="N74:Q74"/>
    <mergeCell ref="N75:Q75"/>
    <mergeCell ref="N76:Q76"/>
    <mergeCell ref="N77:Q77"/>
    <mergeCell ref="R80:R82"/>
    <mergeCell ref="B81:C81"/>
    <mergeCell ref="D81:E81"/>
    <mergeCell ref="H81:I81"/>
    <mergeCell ref="J81:K81"/>
    <mergeCell ref="N83:Q83"/>
    <mergeCell ref="B78:C78"/>
    <mergeCell ref="D78:E78"/>
    <mergeCell ref="N78:Q78"/>
    <mergeCell ref="N90:Q90"/>
    <mergeCell ref="N91:Q91"/>
    <mergeCell ref="N92:Q92"/>
    <mergeCell ref="N93:Q93"/>
    <mergeCell ref="N94:Q94"/>
    <mergeCell ref="N95:Q95"/>
    <mergeCell ref="N84:Q84"/>
    <mergeCell ref="N85:Q85"/>
    <mergeCell ref="N86:Q86"/>
    <mergeCell ref="N87:Q87"/>
    <mergeCell ref="N88:Q88"/>
    <mergeCell ref="N89:Q89"/>
    <mergeCell ref="N102:Q102"/>
    <mergeCell ref="N103:Q103"/>
    <mergeCell ref="N104:Q104"/>
    <mergeCell ref="N105:Q105"/>
    <mergeCell ref="N106:Q106"/>
    <mergeCell ref="N107:Q107"/>
    <mergeCell ref="N96:Q96"/>
    <mergeCell ref="N97:Q97"/>
    <mergeCell ref="N98:Q98"/>
    <mergeCell ref="N99:Q99"/>
    <mergeCell ref="N100:Q100"/>
    <mergeCell ref="N101:Q101"/>
    <mergeCell ref="A116:A118"/>
    <mergeCell ref="B116:E116"/>
    <mergeCell ref="F116:G117"/>
    <mergeCell ref="H116:K116"/>
    <mergeCell ref="L116:L118"/>
    <mergeCell ref="M116:M118"/>
    <mergeCell ref="N116:Q118"/>
    <mergeCell ref="N108:Q108"/>
    <mergeCell ref="N109:Q109"/>
    <mergeCell ref="N110:Q110"/>
    <mergeCell ref="N111:Q111"/>
    <mergeCell ref="N112:Q112"/>
    <mergeCell ref="N113:Q113"/>
    <mergeCell ref="R116:R118"/>
    <mergeCell ref="B117:C117"/>
    <mergeCell ref="D117:E117"/>
    <mergeCell ref="H117:I117"/>
    <mergeCell ref="J117:K117"/>
    <mergeCell ref="N119:Q119"/>
    <mergeCell ref="B114:C114"/>
    <mergeCell ref="D114:E114"/>
    <mergeCell ref="N114:Q114"/>
    <mergeCell ref="N126:Q126"/>
    <mergeCell ref="N127:Q127"/>
    <mergeCell ref="N128:Q128"/>
    <mergeCell ref="N129:Q129"/>
    <mergeCell ref="N130:Q130"/>
    <mergeCell ref="N131:Q131"/>
    <mergeCell ref="N120:Q120"/>
    <mergeCell ref="N121:Q121"/>
    <mergeCell ref="N122:Q122"/>
    <mergeCell ref="N123:Q123"/>
    <mergeCell ref="N124:Q124"/>
    <mergeCell ref="N125:Q125"/>
    <mergeCell ref="N138:Q138"/>
    <mergeCell ref="N139:Q139"/>
    <mergeCell ref="N140:Q140"/>
    <mergeCell ref="N141:Q141"/>
    <mergeCell ref="N142:Q142"/>
    <mergeCell ref="N143:Q143"/>
    <mergeCell ref="N132:Q132"/>
    <mergeCell ref="N133:Q133"/>
    <mergeCell ref="N134:Q134"/>
    <mergeCell ref="N135:Q135"/>
    <mergeCell ref="N136:Q136"/>
    <mergeCell ref="N137:Q137"/>
    <mergeCell ref="A152:A154"/>
    <mergeCell ref="B152:E152"/>
    <mergeCell ref="F152:G153"/>
    <mergeCell ref="H152:K152"/>
    <mergeCell ref="L152:L154"/>
    <mergeCell ref="M152:M154"/>
    <mergeCell ref="N152:Q154"/>
    <mergeCell ref="N144:Q144"/>
    <mergeCell ref="N145:Q145"/>
    <mergeCell ref="N146:Q146"/>
    <mergeCell ref="N147:Q147"/>
    <mergeCell ref="N148:Q148"/>
    <mergeCell ref="N149:Q149"/>
    <mergeCell ref="R152:R154"/>
    <mergeCell ref="B153:C153"/>
    <mergeCell ref="D153:E153"/>
    <mergeCell ref="H153:I153"/>
    <mergeCell ref="J153:K153"/>
    <mergeCell ref="N155:Q155"/>
    <mergeCell ref="B150:C150"/>
    <mergeCell ref="D150:E150"/>
    <mergeCell ref="N150:Q150"/>
    <mergeCell ref="N162:Q162"/>
    <mergeCell ref="N163:Q163"/>
    <mergeCell ref="N164:Q164"/>
    <mergeCell ref="N165:Q165"/>
    <mergeCell ref="N166:Q166"/>
    <mergeCell ref="N167:Q167"/>
    <mergeCell ref="N156:Q156"/>
    <mergeCell ref="N157:Q157"/>
    <mergeCell ref="N158:Q158"/>
    <mergeCell ref="N159:Q159"/>
    <mergeCell ref="N160:Q160"/>
    <mergeCell ref="N161:Q161"/>
    <mergeCell ref="N174:Q174"/>
    <mergeCell ref="N175:Q175"/>
    <mergeCell ref="N176:Q176"/>
    <mergeCell ref="N177:Q177"/>
    <mergeCell ref="N178:Q178"/>
    <mergeCell ref="N179:Q179"/>
    <mergeCell ref="N168:Q168"/>
    <mergeCell ref="N169:Q169"/>
    <mergeCell ref="N170:Q170"/>
    <mergeCell ref="N171:Q171"/>
    <mergeCell ref="N172:Q172"/>
    <mergeCell ref="N173:Q173"/>
    <mergeCell ref="A188:A190"/>
    <mergeCell ref="B188:E188"/>
    <mergeCell ref="F188:G189"/>
    <mergeCell ref="H188:K188"/>
    <mergeCell ref="L188:L190"/>
    <mergeCell ref="M188:M190"/>
    <mergeCell ref="N188:Q190"/>
    <mergeCell ref="N180:Q180"/>
    <mergeCell ref="N181:Q181"/>
    <mergeCell ref="N182:Q182"/>
    <mergeCell ref="N183:Q183"/>
    <mergeCell ref="N184:Q184"/>
    <mergeCell ref="N185:Q185"/>
    <mergeCell ref="R188:R190"/>
    <mergeCell ref="B189:C189"/>
    <mergeCell ref="D189:E189"/>
    <mergeCell ref="H189:I189"/>
    <mergeCell ref="J189:K189"/>
    <mergeCell ref="N191:Q191"/>
    <mergeCell ref="B186:C186"/>
    <mergeCell ref="D186:E186"/>
    <mergeCell ref="N186:Q186"/>
    <mergeCell ref="N198:Q198"/>
    <mergeCell ref="N199:Q199"/>
    <mergeCell ref="N200:Q200"/>
    <mergeCell ref="N201:Q201"/>
    <mergeCell ref="N202:Q202"/>
    <mergeCell ref="N203:Q203"/>
    <mergeCell ref="N192:Q192"/>
    <mergeCell ref="N193:Q193"/>
    <mergeCell ref="N194:Q194"/>
    <mergeCell ref="N195:Q195"/>
    <mergeCell ref="N196:Q196"/>
    <mergeCell ref="N197:Q197"/>
    <mergeCell ref="N210:Q210"/>
    <mergeCell ref="N211:Q211"/>
    <mergeCell ref="N212:Q212"/>
    <mergeCell ref="N213:Q213"/>
    <mergeCell ref="N214:Q214"/>
    <mergeCell ref="N215:Q215"/>
    <mergeCell ref="N204:Q204"/>
    <mergeCell ref="N205:Q205"/>
    <mergeCell ref="N206:Q206"/>
    <mergeCell ref="N207:Q207"/>
    <mergeCell ref="N208:Q208"/>
    <mergeCell ref="N209:Q209"/>
    <mergeCell ref="A224:A226"/>
    <mergeCell ref="B224:E224"/>
    <mergeCell ref="F224:G225"/>
    <mergeCell ref="H224:K224"/>
    <mergeCell ref="L224:L226"/>
    <mergeCell ref="M224:M226"/>
    <mergeCell ref="N224:Q226"/>
    <mergeCell ref="N216:Q216"/>
    <mergeCell ref="N217:Q217"/>
    <mergeCell ref="N218:Q218"/>
    <mergeCell ref="N219:Q219"/>
    <mergeCell ref="N220:Q220"/>
    <mergeCell ref="N221:Q221"/>
    <mergeCell ref="R224:R226"/>
    <mergeCell ref="B225:C225"/>
    <mergeCell ref="D225:E225"/>
    <mergeCell ref="H225:I225"/>
    <mergeCell ref="J225:K225"/>
    <mergeCell ref="N227:Q227"/>
    <mergeCell ref="B222:C222"/>
    <mergeCell ref="D222:E222"/>
    <mergeCell ref="N222:Q222"/>
    <mergeCell ref="N234:Q234"/>
    <mergeCell ref="N235:Q235"/>
    <mergeCell ref="N236:Q236"/>
    <mergeCell ref="N237:Q237"/>
    <mergeCell ref="N238:Q238"/>
    <mergeCell ref="N239:Q239"/>
    <mergeCell ref="N228:Q228"/>
    <mergeCell ref="N229:Q229"/>
    <mergeCell ref="N230:Q230"/>
    <mergeCell ref="N231:Q231"/>
    <mergeCell ref="N232:Q232"/>
    <mergeCell ref="N233:Q233"/>
    <mergeCell ref="N246:Q246"/>
    <mergeCell ref="N247:Q247"/>
    <mergeCell ref="N248:Q248"/>
    <mergeCell ref="N249:Q249"/>
    <mergeCell ref="N250:Q250"/>
    <mergeCell ref="N251:Q251"/>
    <mergeCell ref="N240:Q240"/>
    <mergeCell ref="N241:Q241"/>
    <mergeCell ref="N242:Q242"/>
    <mergeCell ref="N243:Q243"/>
    <mergeCell ref="N244:Q244"/>
    <mergeCell ref="N245:Q245"/>
    <mergeCell ref="A260:A262"/>
    <mergeCell ref="B260:E260"/>
    <mergeCell ref="F260:G261"/>
    <mergeCell ref="H260:K260"/>
    <mergeCell ref="L260:L262"/>
    <mergeCell ref="M260:M262"/>
    <mergeCell ref="N260:Q262"/>
    <mergeCell ref="N252:Q252"/>
    <mergeCell ref="N253:Q253"/>
    <mergeCell ref="N254:Q254"/>
    <mergeCell ref="N255:Q255"/>
    <mergeCell ref="N256:Q256"/>
    <mergeCell ref="N257:Q257"/>
    <mergeCell ref="R260:R262"/>
    <mergeCell ref="B261:C261"/>
    <mergeCell ref="D261:E261"/>
    <mergeCell ref="H261:I261"/>
    <mergeCell ref="J261:K261"/>
    <mergeCell ref="N263:Q263"/>
    <mergeCell ref="B258:C258"/>
    <mergeCell ref="D258:E258"/>
    <mergeCell ref="N258:Q258"/>
    <mergeCell ref="N270:Q270"/>
    <mergeCell ref="N271:Q271"/>
    <mergeCell ref="N272:Q272"/>
    <mergeCell ref="N273:Q273"/>
    <mergeCell ref="N274:Q274"/>
    <mergeCell ref="N275:Q275"/>
    <mergeCell ref="N264:Q264"/>
    <mergeCell ref="N265:Q265"/>
    <mergeCell ref="N266:Q266"/>
    <mergeCell ref="N267:Q267"/>
    <mergeCell ref="N268:Q268"/>
    <mergeCell ref="N269:Q269"/>
    <mergeCell ref="N282:Q282"/>
    <mergeCell ref="N283:Q283"/>
    <mergeCell ref="N284:Q284"/>
    <mergeCell ref="N285:Q285"/>
    <mergeCell ref="N286:Q286"/>
    <mergeCell ref="N287:Q287"/>
    <mergeCell ref="N276:Q276"/>
    <mergeCell ref="N277:Q277"/>
    <mergeCell ref="N278:Q278"/>
    <mergeCell ref="N279:Q279"/>
    <mergeCell ref="N280:Q280"/>
    <mergeCell ref="N281:Q281"/>
    <mergeCell ref="B294:C294"/>
    <mergeCell ref="D294:E294"/>
    <mergeCell ref="N294:Q294"/>
    <mergeCell ref="N288:Q288"/>
    <mergeCell ref="N289:Q289"/>
    <mergeCell ref="N290:Q290"/>
    <mergeCell ref="N291:Q291"/>
    <mergeCell ref="N292:Q292"/>
    <mergeCell ref="N293:Q293"/>
  </mergeCells>
  <phoneticPr fontId="2"/>
  <conditionalFormatting sqref="A12:C13 F12:G13 A14:G41">
    <cfRule type="expression" dxfId="239" priority="9">
      <formula>OR(EDATE($A$11,1)-1&lt;$A12,DATEVALUE("2026/3/31")&lt;$A12)</formula>
    </cfRule>
  </conditionalFormatting>
  <conditionalFormatting sqref="A48:F76 M48:R77 A77:G77 L77">
    <cfRule type="expression" dxfId="238" priority="10">
      <formula>OR(EDATE($A$47,1)-1&lt;$A48,DATEVALUE("2026/3/31")&lt;$A48)</formula>
    </cfRule>
  </conditionalFormatting>
  <conditionalFormatting sqref="A84:G113">
    <cfRule type="expression" dxfId="237" priority="11">
      <formula>OR(EDATE($A$83,1)-1&lt;$A84,DATEVALUE("2026/3/31")&lt;$A84)</formula>
    </cfRule>
  </conditionalFormatting>
  <conditionalFormatting sqref="A120:G149 M120:R149 L149">
    <cfRule type="expression" dxfId="236" priority="12">
      <formula>OR(EDATE($A$119,1)-1&lt;$A120,DATEVALUE("2026/3/31")&lt;$A120)</formula>
    </cfRule>
  </conditionalFormatting>
  <conditionalFormatting sqref="A156:G185">
    <cfRule type="expression" dxfId="235" priority="13">
      <formula>OR(EDATE($A$155,1)-1&lt;$A156,DATEVALUE("2026/3/31")&lt;$A156)</formula>
    </cfRule>
  </conditionalFormatting>
  <conditionalFormatting sqref="A192:G221">
    <cfRule type="expression" dxfId="234" priority="14">
      <formula>OR(EDATE($A$191,1)-1&lt;$A192,DATEVALUE("2026/3/31")&lt;$A192)</formula>
    </cfRule>
  </conditionalFormatting>
  <conditionalFormatting sqref="A228:G257 M228:R257 L255:L257">
    <cfRule type="expression" dxfId="233" priority="15">
      <formula>OR(EDATE($A$227,1)-1&lt;$A228,DATEVALUE("2026/3/31")&lt;$A228)</formula>
    </cfRule>
  </conditionalFormatting>
  <conditionalFormatting sqref="A264:G293 L264:R293">
    <cfRule type="expression" dxfId="232" priority="16">
      <formula>OR(EDATE($A$263,1)-1&lt;$A264,DATEVALUE("2026/3/31")&lt;$A264)</formula>
    </cfRule>
  </conditionalFormatting>
  <conditionalFormatting sqref="B11:C11">
    <cfRule type="expression" dxfId="231" priority="3">
      <formula>OR(EDATE($A$11,1)-1&lt;$A11,DATEVALUE("2026/3/31")&lt;$A11)</formula>
    </cfRule>
  </conditionalFormatting>
  <conditionalFormatting sqref="B4:L5">
    <cfRule type="expression" dxfId="230" priority="8">
      <formula>IF(LEN(B4)&lt;1,TRUE,FALSE)</formula>
    </cfRule>
  </conditionalFormatting>
  <conditionalFormatting sqref="D13:E13">
    <cfRule type="expression" dxfId="229" priority="2">
      <formula>$M$12="✓"</formula>
    </cfRule>
  </conditionalFormatting>
  <conditionalFormatting sqref="M11">
    <cfRule type="expression" dxfId="228" priority="1">
      <formula>OR(EDATE($A$11,1)-1&lt;$A11,DATEVALUE("2026/3/31")&lt;$A11)</formula>
    </cfRule>
  </conditionalFormatting>
  <conditionalFormatting sqref="M12:R41">
    <cfRule type="expression" dxfId="227" priority="4">
      <formula>OR(EDATE($A$11,1)-1&lt;$A12,DATEVALUE("2026/3/31")&lt;$A12)</formula>
    </cfRule>
  </conditionalFormatting>
  <conditionalFormatting sqref="M84:R113">
    <cfRule type="expression" dxfId="226" priority="5">
      <formula>OR(EDATE($A$83,1)-1&lt;$A84,DATEVALUE("2026/3/31")&lt;$A84)</formula>
    </cfRule>
  </conditionalFormatting>
  <conditionalFormatting sqref="M156:R185">
    <cfRule type="expression" dxfId="225" priority="6">
      <formula>OR(EDATE($A$155,1)-1&lt;$A156,DATEVALUE("2026/3/31")&lt;$A156)</formula>
    </cfRule>
  </conditionalFormatting>
  <conditionalFormatting sqref="M192:R221">
    <cfRule type="expression" dxfId="224" priority="7">
      <formula>OR(EDATE($A$191,1)-1&lt;$A192,DATEVALUE("2026/3/31")&lt;$A192)</formula>
    </cfRule>
  </conditionalFormatting>
  <dataValidations count="3">
    <dataValidation type="time" operator="greaterThanOrEqual" allowBlank="1" showInputMessage="1" showErrorMessage="1" sqref="H114:K114 H78:K78 G42:K42 H222:K222 H258:K258 H186:K186 H150:K150 G11:G41 L11:L42 B11:F42 B47:G78 L47:L78 B83:G114 L83:L114 B119:G150 L119:L150 B155:G186 L155:L186 B191:G222 L191:L222 B227:G258 L227:L258 B263:G294 L263:L294 H294:K294" xr:uid="{D11EDCC3-98B2-4FC7-8397-273AE6F72963}">
      <formula1>0</formula1>
    </dataValidation>
    <dataValidation type="list" allowBlank="1" showInputMessage="1" showErrorMessage="1" sqref="M263:M293 M47:M76 M83:M113 M119:M149 M155:M185 M191:M221 M227:M257 M11:M41" xr:uid="{FDC2A054-F7C6-4AE1-8AE5-FEF6CD466558}">
      <formula1>",✓所定,✓法定"</formula1>
    </dataValidation>
    <dataValidation operator="greaterThanOrEqual" allowBlank="1" showInputMessage="1" showErrorMessage="1" sqref="H191:K221 H155:K185 H227:K257 H11:K41 H119:K149 H47:K77 H83:K113 H263:K293" xr:uid="{123DB55E-058C-4E12-86DA-E40FCDDA6213}"/>
  </dataValidations>
  <printOptions horizontalCentered="1"/>
  <pageMargins left="0.51181102362204722" right="0.51181102362204722" top="0.55118110236220474" bottom="0.55118110236220474" header="0.31496062992125984" footer="0.31496062992125984"/>
  <pageSetup paperSize="9" scale="76" fitToHeight="0" orientation="portrait" r:id="rId1"/>
  <rowBreaks count="7" manualBreakCount="7">
    <brk id="42" max="16383" man="1"/>
    <brk id="78" max="16383" man="1"/>
    <brk id="114" max="16383" man="1"/>
    <brk id="150" max="16383" man="1"/>
    <brk id="186" max="16383" man="1"/>
    <brk id="222" max="16383" man="1"/>
    <brk id="258" max="16383" man="1"/>
  </row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72463E-7D9B-4524-8064-C328D07A1F7F}">
  <sheetPr>
    <tabColor rgb="FF66CCFF"/>
    <pageSetUpPr fitToPage="1"/>
  </sheetPr>
  <dimension ref="A1:V294"/>
  <sheetViews>
    <sheetView view="pageBreakPreview" zoomScale="115" zoomScaleNormal="100" zoomScaleSheetLayoutView="115" workbookViewId="0">
      <selection activeCell="B11" sqref="B11"/>
    </sheetView>
  </sheetViews>
  <sheetFormatPr defaultColWidth="8.75" defaultRowHeight="14.25"/>
  <cols>
    <col min="1" max="1" width="10.75" style="1" customWidth="1"/>
    <col min="2" max="7" width="7.125" style="1" customWidth="1"/>
    <col min="8" max="11" width="7.125" style="1" hidden="1" customWidth="1"/>
    <col min="12" max="12" width="7.125" style="1" customWidth="1"/>
    <col min="13" max="13" width="6.125" style="9" customWidth="1"/>
    <col min="14" max="14" width="5.75" style="1" customWidth="1"/>
    <col min="15" max="15" width="9.125" style="1" customWidth="1"/>
    <col min="16" max="17" width="8.75" style="1" customWidth="1"/>
    <col min="18" max="18" width="12.75" style="1" customWidth="1"/>
    <col min="19" max="21" width="8.75" style="1" hidden="1" customWidth="1"/>
    <col min="22" max="16384" width="8.75" style="1"/>
  </cols>
  <sheetData>
    <row r="1" spans="1:22" ht="16.5">
      <c r="A1" s="2" t="str" cm="1">
        <f t="array" aca="1" ref="A1" ca="1">"業務日誌" &amp; RIGHT(CELL("filename", A1),U1)</f>
        <v>業務日誌37</v>
      </c>
      <c r="B1" s="3"/>
      <c r="C1" s="3"/>
      <c r="D1" s="3"/>
      <c r="E1" s="3"/>
      <c r="F1" s="3"/>
      <c r="G1" s="3"/>
      <c r="H1" s="3"/>
      <c r="I1" s="3"/>
      <c r="J1" s="3"/>
      <c r="K1" s="3"/>
      <c r="L1" s="3"/>
      <c r="M1" s="3"/>
      <c r="N1" s="3"/>
      <c r="O1" s="3"/>
      <c r="P1" s="3"/>
      <c r="Q1" s="3"/>
      <c r="R1" s="3"/>
      <c r="S1" s="45" t="str" cm="1">
        <f t="array" aca="1" ref="S1" ca="1">"各月内訳表!$E" &amp; 5+ 27*(RIGHT(CELL("filename", A1),U1)-1)</f>
        <v>各月内訳表!$E977</v>
      </c>
      <c r="T1" s="45" t="str" cm="1">
        <f t="array" aca="1" ref="T1" ca="1">"各月内訳表!$G" &amp; 6+ 27*(RIGHT(CELL("filename", A1),U1)-1)</f>
        <v>各月内訳表!$G978</v>
      </c>
      <c r="U1" s="45" cm="1">
        <f t="array" aca="1" ref="U1" ca="1">LEN(CELL("filename",A1))-FIND("日誌",CELL("filename",A1))-1</f>
        <v>2</v>
      </c>
    </row>
    <row r="2" spans="1:22" ht="16.899999999999999" customHeight="1">
      <c r="L2" s="25"/>
      <c r="Q2" s="19" t="s">
        <v>13</v>
      </c>
      <c r="R2" s="163">
        <f>入力ボックス!C8</f>
        <v>0</v>
      </c>
      <c r="S2" s="45"/>
      <c r="T2" s="45"/>
      <c r="U2" s="45" cm="1">
        <f t="array" aca="1" ref="U2" ca="1">LEN(CELL("filename",I2))-FIND("日誌",CELL("filename",I2))-1</f>
        <v>2</v>
      </c>
    </row>
    <row r="3" spans="1:22" ht="16.899999999999999" customHeight="1">
      <c r="L3" s="25"/>
      <c r="Q3" s="19"/>
      <c r="R3" s="28"/>
    </row>
    <row r="4" spans="1:22">
      <c r="A4" s="24" t="s">
        <v>12</v>
      </c>
      <c r="B4" s="201" t="str">
        <f>IF(入力ボックス!$C$4="","",入力ボックス!$C$4)</f>
        <v/>
      </c>
      <c r="C4" s="201"/>
      <c r="D4" s="201"/>
      <c r="E4" s="201"/>
      <c r="F4" s="201"/>
      <c r="G4" s="201"/>
      <c r="H4" s="201"/>
      <c r="I4" s="201"/>
      <c r="J4" s="201"/>
      <c r="K4" s="201"/>
      <c r="L4" s="201"/>
      <c r="O4" s="24" t="s">
        <v>79</v>
      </c>
      <c r="P4" s="202"/>
      <c r="Q4" s="202"/>
      <c r="R4" s="202"/>
    </row>
    <row r="5" spans="1:22" ht="18.75" customHeight="1">
      <c r="A5" s="24" t="s">
        <v>21</v>
      </c>
      <c r="B5" s="201" t="str" cm="1">
        <f t="array" aca="1" ref="B5" ca="1">IF(INDIRECT(S1)="","",INDIRECT(S1))</f>
        <v/>
      </c>
      <c r="C5" s="201"/>
      <c r="D5" s="201"/>
      <c r="E5" s="201"/>
      <c r="F5" s="201"/>
      <c r="G5" s="201"/>
      <c r="H5" s="201"/>
      <c r="I5" s="201"/>
      <c r="J5" s="201"/>
      <c r="K5" s="201"/>
      <c r="L5" s="201"/>
      <c r="O5" s="31" t="s">
        <v>80</v>
      </c>
    </row>
    <row r="6" spans="1:22" ht="18.75" customHeight="1">
      <c r="R6" s="42" t="str">
        <f ca="1">HYPERLINK("#"&amp;S1,"各月内訳表へ")</f>
        <v>各月内訳表へ</v>
      </c>
    </row>
    <row r="8" spans="1:22" ht="27" customHeight="1">
      <c r="A8" s="194" t="s">
        <v>22</v>
      </c>
      <c r="B8" s="189" t="s">
        <v>103</v>
      </c>
      <c r="C8" s="189"/>
      <c r="D8" s="189"/>
      <c r="E8" s="189"/>
      <c r="F8" s="189" t="s">
        <v>23</v>
      </c>
      <c r="G8" s="189"/>
      <c r="H8" s="189" t="s">
        <v>88</v>
      </c>
      <c r="I8" s="189"/>
      <c r="J8" s="189"/>
      <c r="K8" s="189"/>
      <c r="L8" s="189" t="s">
        <v>87</v>
      </c>
      <c r="M8" s="195" t="s">
        <v>96</v>
      </c>
      <c r="N8" s="194" t="s">
        <v>25</v>
      </c>
      <c r="O8" s="194"/>
      <c r="P8" s="194"/>
      <c r="Q8" s="194"/>
      <c r="R8" s="189" t="s">
        <v>100</v>
      </c>
    </row>
    <row r="9" spans="1:22" ht="14.25" customHeight="1">
      <c r="A9" s="194"/>
      <c r="B9" s="189" t="s">
        <v>82</v>
      </c>
      <c r="C9" s="189"/>
      <c r="D9" s="189" t="s">
        <v>84</v>
      </c>
      <c r="E9" s="189"/>
      <c r="F9" s="189"/>
      <c r="G9" s="189"/>
      <c r="H9" s="189" t="s">
        <v>90</v>
      </c>
      <c r="I9" s="189"/>
      <c r="J9" s="189" t="s">
        <v>89</v>
      </c>
      <c r="K9" s="189"/>
      <c r="L9" s="189"/>
      <c r="M9" s="196"/>
      <c r="N9" s="194"/>
      <c r="O9" s="194"/>
      <c r="P9" s="194"/>
      <c r="Q9" s="194"/>
      <c r="R9" s="189"/>
    </row>
    <row r="10" spans="1:22" ht="18" customHeight="1">
      <c r="A10" s="194"/>
      <c r="B10" s="43" t="s">
        <v>26</v>
      </c>
      <c r="C10" s="43" t="s">
        <v>27</v>
      </c>
      <c r="D10" s="43" t="s">
        <v>26</v>
      </c>
      <c r="E10" s="43" t="s">
        <v>27</v>
      </c>
      <c r="F10" s="44" t="s">
        <v>85</v>
      </c>
      <c r="G10" s="44" t="s">
        <v>86</v>
      </c>
      <c r="H10" s="44" t="s">
        <v>81</v>
      </c>
      <c r="I10" s="44" t="s">
        <v>83</v>
      </c>
      <c r="J10" s="44" t="s">
        <v>81</v>
      </c>
      <c r="K10" s="44" t="s">
        <v>95</v>
      </c>
      <c r="L10" s="189"/>
      <c r="M10" s="197"/>
      <c r="N10" s="194"/>
      <c r="O10" s="194"/>
      <c r="P10" s="194"/>
      <c r="Q10" s="194"/>
      <c r="R10" s="194"/>
    </row>
    <row r="11" spans="1:22">
      <c r="A11" s="27" cm="1">
        <f t="array" aca="1" ref="A11" ca="1">DATE("2025","8",IFERROR(INDIRECT(T1),"1"))</f>
        <v>45870</v>
      </c>
      <c r="B11" s="20"/>
      <c r="C11" s="21"/>
      <c r="D11" s="20"/>
      <c r="E11" s="21"/>
      <c r="F11" s="22"/>
      <c r="G11" s="22"/>
      <c r="H11" s="34" t="str">
        <f>IF(OR(B11="",LEFT(M11,1)="✓"),"",C11-B11-F11)</f>
        <v/>
      </c>
      <c r="I11" s="34" t="str">
        <f>IF(OR(D11="",LEFT(M11,1)="✓"),"",E11-D11-G11)</f>
        <v/>
      </c>
      <c r="J11" s="34" t="str">
        <f>IF(AND(B11&lt;&gt;"",M11="✓所定"),C11-B11-F11,"")</f>
        <v/>
      </c>
      <c r="K11" s="34" t="str">
        <f>IF(AND(B11&lt;&gt;"",M11="✓法定"),C11-B11-F11,"")</f>
        <v/>
      </c>
      <c r="L11" s="26" t="str">
        <f>IF(AND($B11="",$D11=""),"",($C11-$B11-$F11)+($E11-$D11-$G11))</f>
        <v/>
      </c>
      <c r="M11" s="32"/>
      <c r="N11" s="190"/>
      <c r="O11" s="190"/>
      <c r="P11" s="190"/>
      <c r="Q11" s="190"/>
      <c r="R11" s="23"/>
      <c r="V11" s="1" t="s">
        <v>171</v>
      </c>
    </row>
    <row r="12" spans="1:22">
      <c r="A12" s="27">
        <f ca="1">A11+1</f>
        <v>45871</v>
      </c>
      <c r="B12" s="20"/>
      <c r="C12" s="21"/>
      <c r="D12" s="20"/>
      <c r="E12" s="21"/>
      <c r="F12" s="22"/>
      <c r="G12" s="22"/>
      <c r="H12" s="34" t="str">
        <f t="shared" ref="H12:H41" si="0">IF(OR(B12="",LEFT(M12,1)="✓"),"",C12-B12-F12)</f>
        <v/>
      </c>
      <c r="I12" s="34" t="str">
        <f t="shared" ref="I12:I41" si="1">IF(OR(D12="",LEFT(M12,1)="✓"),"",E12-D12-G12)</f>
        <v/>
      </c>
      <c r="J12" s="34" t="str">
        <f t="shared" ref="J12:J41" si="2">IF(AND(B12&lt;&gt;"",M12="✓所定"),C12-B12-F12,"")</f>
        <v/>
      </c>
      <c r="K12" s="34" t="str">
        <f t="shared" ref="K12:K41" si="3">IF(AND(B12&lt;&gt;"",M12="✓法定"),C12-B12-F12,"")</f>
        <v/>
      </c>
      <c r="L12" s="26" t="str">
        <f t="shared" ref="L12:L41" si="4">IF(AND($B12="",$D12=""),"",($C12-$B12-$F12)+(E12-D12-G12))</f>
        <v/>
      </c>
      <c r="M12" s="32"/>
      <c r="N12" s="190"/>
      <c r="O12" s="190"/>
      <c r="P12" s="190"/>
      <c r="Q12" s="190"/>
      <c r="R12" s="23"/>
      <c r="V12" s="1" t="s">
        <v>172</v>
      </c>
    </row>
    <row r="13" spans="1:22">
      <c r="A13" s="27">
        <f t="shared" ref="A13:A41" ca="1" si="5">A12+1</f>
        <v>45872</v>
      </c>
      <c r="B13" s="20"/>
      <c r="C13" s="21"/>
      <c r="D13" s="20"/>
      <c r="E13" s="21"/>
      <c r="F13" s="22"/>
      <c r="G13" s="22"/>
      <c r="H13" s="34" t="str">
        <f t="shared" si="0"/>
        <v/>
      </c>
      <c r="I13" s="34" t="str">
        <f t="shared" si="1"/>
        <v/>
      </c>
      <c r="J13" s="34" t="str">
        <f t="shared" si="2"/>
        <v/>
      </c>
      <c r="K13" s="34" t="str">
        <f t="shared" si="3"/>
        <v/>
      </c>
      <c r="L13" s="26" t="str">
        <f t="shared" si="4"/>
        <v/>
      </c>
      <c r="M13" s="32"/>
      <c r="N13" s="190"/>
      <c r="O13" s="190"/>
      <c r="P13" s="190"/>
      <c r="Q13" s="190"/>
      <c r="R13" s="23"/>
    </row>
    <row r="14" spans="1:22">
      <c r="A14" s="27">
        <f t="shared" ca="1" si="5"/>
        <v>45873</v>
      </c>
      <c r="B14" s="20"/>
      <c r="C14" s="21"/>
      <c r="D14" s="20"/>
      <c r="E14" s="21"/>
      <c r="F14" s="22"/>
      <c r="G14" s="22"/>
      <c r="H14" s="34" t="str">
        <f t="shared" si="0"/>
        <v/>
      </c>
      <c r="I14" s="34" t="str">
        <f t="shared" si="1"/>
        <v/>
      </c>
      <c r="J14" s="34" t="str">
        <f t="shared" si="2"/>
        <v/>
      </c>
      <c r="K14" s="34" t="str">
        <f t="shared" si="3"/>
        <v/>
      </c>
      <c r="L14" s="26" t="str">
        <f t="shared" si="4"/>
        <v/>
      </c>
      <c r="M14" s="32"/>
      <c r="N14" s="190"/>
      <c r="O14" s="190"/>
      <c r="P14" s="190"/>
      <c r="Q14" s="190"/>
      <c r="R14" s="23"/>
    </row>
    <row r="15" spans="1:22">
      <c r="A15" s="27">
        <f t="shared" ca="1" si="5"/>
        <v>45874</v>
      </c>
      <c r="B15" s="20"/>
      <c r="C15" s="21"/>
      <c r="D15" s="20"/>
      <c r="E15" s="21"/>
      <c r="F15" s="22"/>
      <c r="G15" s="22"/>
      <c r="H15" s="34" t="str">
        <f t="shared" si="0"/>
        <v/>
      </c>
      <c r="I15" s="34" t="str">
        <f t="shared" si="1"/>
        <v/>
      </c>
      <c r="J15" s="34" t="str">
        <f t="shared" si="2"/>
        <v/>
      </c>
      <c r="K15" s="34" t="str">
        <f t="shared" si="3"/>
        <v/>
      </c>
      <c r="L15" s="26" t="str">
        <f t="shared" si="4"/>
        <v/>
      </c>
      <c r="M15" s="32"/>
      <c r="N15" s="190"/>
      <c r="O15" s="190"/>
      <c r="P15" s="190"/>
      <c r="Q15" s="190"/>
      <c r="R15" s="23"/>
    </row>
    <row r="16" spans="1:22">
      <c r="A16" s="27">
        <f t="shared" ca="1" si="5"/>
        <v>45875</v>
      </c>
      <c r="B16" s="20"/>
      <c r="C16" s="21"/>
      <c r="D16" s="20"/>
      <c r="E16" s="21"/>
      <c r="F16" s="22"/>
      <c r="G16" s="22"/>
      <c r="H16" s="34" t="str">
        <f t="shared" si="0"/>
        <v/>
      </c>
      <c r="I16" s="34" t="str">
        <f t="shared" si="1"/>
        <v/>
      </c>
      <c r="J16" s="34" t="str">
        <f t="shared" si="2"/>
        <v/>
      </c>
      <c r="K16" s="34" t="str">
        <f t="shared" si="3"/>
        <v/>
      </c>
      <c r="L16" s="26" t="str">
        <f t="shared" si="4"/>
        <v/>
      </c>
      <c r="M16" s="32"/>
      <c r="N16" s="190"/>
      <c r="O16" s="190"/>
      <c r="P16" s="190"/>
      <c r="Q16" s="190"/>
      <c r="R16" s="23"/>
    </row>
    <row r="17" spans="1:18">
      <c r="A17" s="27">
        <f t="shared" ca="1" si="5"/>
        <v>45876</v>
      </c>
      <c r="B17" s="20"/>
      <c r="C17" s="21"/>
      <c r="D17" s="20"/>
      <c r="E17" s="21"/>
      <c r="F17" s="22"/>
      <c r="G17" s="22"/>
      <c r="H17" s="34" t="str">
        <f t="shared" si="0"/>
        <v/>
      </c>
      <c r="I17" s="34" t="str">
        <f t="shared" si="1"/>
        <v/>
      </c>
      <c r="J17" s="34" t="str">
        <f t="shared" si="2"/>
        <v/>
      </c>
      <c r="K17" s="34" t="str">
        <f t="shared" si="3"/>
        <v/>
      </c>
      <c r="L17" s="26" t="str">
        <f t="shared" si="4"/>
        <v/>
      </c>
      <c r="M17" s="32"/>
      <c r="N17" s="190"/>
      <c r="O17" s="190"/>
      <c r="P17" s="190"/>
      <c r="Q17" s="190"/>
      <c r="R17" s="23"/>
    </row>
    <row r="18" spans="1:18">
      <c r="A18" s="27">
        <f t="shared" ca="1" si="5"/>
        <v>45877</v>
      </c>
      <c r="B18" s="20"/>
      <c r="C18" s="21"/>
      <c r="D18" s="20"/>
      <c r="E18" s="21"/>
      <c r="F18" s="22"/>
      <c r="G18" s="22"/>
      <c r="H18" s="34" t="str">
        <f t="shared" si="0"/>
        <v/>
      </c>
      <c r="I18" s="34" t="str">
        <f t="shared" si="1"/>
        <v/>
      </c>
      <c r="J18" s="34" t="str">
        <f t="shared" si="2"/>
        <v/>
      </c>
      <c r="K18" s="34" t="str">
        <f t="shared" si="3"/>
        <v/>
      </c>
      <c r="L18" s="26" t="str">
        <f t="shared" si="4"/>
        <v/>
      </c>
      <c r="M18" s="32"/>
      <c r="N18" s="190"/>
      <c r="O18" s="190"/>
      <c r="P18" s="190"/>
      <c r="Q18" s="190"/>
      <c r="R18" s="23"/>
    </row>
    <row r="19" spans="1:18">
      <c r="A19" s="27">
        <f t="shared" ca="1" si="5"/>
        <v>45878</v>
      </c>
      <c r="B19" s="20"/>
      <c r="C19" s="21"/>
      <c r="D19" s="20"/>
      <c r="E19" s="21"/>
      <c r="F19" s="22"/>
      <c r="G19" s="22"/>
      <c r="H19" s="34" t="str">
        <f t="shared" si="0"/>
        <v/>
      </c>
      <c r="I19" s="34" t="str">
        <f t="shared" si="1"/>
        <v/>
      </c>
      <c r="J19" s="34" t="str">
        <f t="shared" si="2"/>
        <v/>
      </c>
      <c r="K19" s="34" t="str">
        <f t="shared" si="3"/>
        <v/>
      </c>
      <c r="L19" s="26" t="str">
        <f t="shared" si="4"/>
        <v/>
      </c>
      <c r="M19" s="32"/>
      <c r="N19" s="190"/>
      <c r="O19" s="190"/>
      <c r="P19" s="190"/>
      <c r="Q19" s="190"/>
      <c r="R19" s="23"/>
    </row>
    <row r="20" spans="1:18">
      <c r="A20" s="27">
        <f t="shared" ca="1" si="5"/>
        <v>45879</v>
      </c>
      <c r="B20" s="20"/>
      <c r="C20" s="21"/>
      <c r="D20" s="20"/>
      <c r="E20" s="21"/>
      <c r="F20" s="22"/>
      <c r="G20" s="22"/>
      <c r="H20" s="34" t="str">
        <f t="shared" si="0"/>
        <v/>
      </c>
      <c r="I20" s="34" t="str">
        <f t="shared" si="1"/>
        <v/>
      </c>
      <c r="J20" s="34" t="str">
        <f t="shared" si="2"/>
        <v/>
      </c>
      <c r="K20" s="34" t="str">
        <f t="shared" si="3"/>
        <v/>
      </c>
      <c r="L20" s="26" t="str">
        <f t="shared" si="4"/>
        <v/>
      </c>
      <c r="M20" s="32"/>
      <c r="N20" s="190"/>
      <c r="O20" s="190"/>
      <c r="P20" s="190"/>
      <c r="Q20" s="190"/>
      <c r="R20" s="23"/>
    </row>
    <row r="21" spans="1:18">
      <c r="A21" s="27">
        <f t="shared" ca="1" si="5"/>
        <v>45880</v>
      </c>
      <c r="B21" s="20"/>
      <c r="C21" s="21"/>
      <c r="D21" s="20"/>
      <c r="E21" s="21"/>
      <c r="F21" s="22"/>
      <c r="G21" s="22"/>
      <c r="H21" s="34" t="str">
        <f t="shared" si="0"/>
        <v/>
      </c>
      <c r="I21" s="34" t="str">
        <f t="shared" si="1"/>
        <v/>
      </c>
      <c r="J21" s="34" t="str">
        <f t="shared" si="2"/>
        <v/>
      </c>
      <c r="K21" s="34" t="str">
        <f t="shared" si="3"/>
        <v/>
      </c>
      <c r="L21" s="26" t="str">
        <f t="shared" si="4"/>
        <v/>
      </c>
      <c r="M21" s="32"/>
      <c r="N21" s="190"/>
      <c r="O21" s="190"/>
      <c r="P21" s="190"/>
      <c r="Q21" s="190"/>
      <c r="R21" s="23"/>
    </row>
    <row r="22" spans="1:18">
      <c r="A22" s="27">
        <f t="shared" ca="1" si="5"/>
        <v>45881</v>
      </c>
      <c r="B22" s="20"/>
      <c r="C22" s="21"/>
      <c r="D22" s="20"/>
      <c r="E22" s="21"/>
      <c r="F22" s="22"/>
      <c r="G22" s="22"/>
      <c r="H22" s="34" t="str">
        <f t="shared" si="0"/>
        <v/>
      </c>
      <c r="I22" s="34" t="str">
        <f t="shared" si="1"/>
        <v/>
      </c>
      <c r="J22" s="34" t="str">
        <f t="shared" si="2"/>
        <v/>
      </c>
      <c r="K22" s="34" t="str">
        <f t="shared" si="3"/>
        <v/>
      </c>
      <c r="L22" s="26" t="str">
        <f t="shared" si="4"/>
        <v/>
      </c>
      <c r="M22" s="32"/>
      <c r="N22" s="190"/>
      <c r="O22" s="190"/>
      <c r="P22" s="190"/>
      <c r="Q22" s="190"/>
      <c r="R22" s="23"/>
    </row>
    <row r="23" spans="1:18">
      <c r="A23" s="27">
        <f t="shared" ca="1" si="5"/>
        <v>45882</v>
      </c>
      <c r="B23" s="20"/>
      <c r="C23" s="21"/>
      <c r="D23" s="20"/>
      <c r="E23" s="21"/>
      <c r="F23" s="22"/>
      <c r="G23" s="22"/>
      <c r="H23" s="34" t="str">
        <f t="shared" si="0"/>
        <v/>
      </c>
      <c r="I23" s="34" t="str">
        <f t="shared" si="1"/>
        <v/>
      </c>
      <c r="J23" s="34" t="str">
        <f t="shared" si="2"/>
        <v/>
      </c>
      <c r="K23" s="34" t="str">
        <f t="shared" si="3"/>
        <v/>
      </c>
      <c r="L23" s="26" t="str">
        <f t="shared" si="4"/>
        <v/>
      </c>
      <c r="M23" s="32"/>
      <c r="N23" s="190"/>
      <c r="O23" s="190"/>
      <c r="P23" s="190"/>
      <c r="Q23" s="190"/>
      <c r="R23" s="23"/>
    </row>
    <row r="24" spans="1:18">
      <c r="A24" s="27">
        <f t="shared" ca="1" si="5"/>
        <v>45883</v>
      </c>
      <c r="B24" s="20"/>
      <c r="C24" s="21"/>
      <c r="D24" s="20"/>
      <c r="E24" s="21"/>
      <c r="F24" s="22"/>
      <c r="G24" s="22"/>
      <c r="H24" s="34" t="str">
        <f t="shared" si="0"/>
        <v/>
      </c>
      <c r="I24" s="34" t="str">
        <f t="shared" si="1"/>
        <v/>
      </c>
      <c r="J24" s="34" t="str">
        <f t="shared" si="2"/>
        <v/>
      </c>
      <c r="K24" s="34" t="str">
        <f t="shared" si="3"/>
        <v/>
      </c>
      <c r="L24" s="26" t="str">
        <f t="shared" si="4"/>
        <v/>
      </c>
      <c r="M24" s="32"/>
      <c r="N24" s="190"/>
      <c r="O24" s="190"/>
      <c r="P24" s="190"/>
      <c r="Q24" s="190"/>
      <c r="R24" s="23"/>
    </row>
    <row r="25" spans="1:18">
      <c r="A25" s="27">
        <f t="shared" ca="1" si="5"/>
        <v>45884</v>
      </c>
      <c r="B25" s="20"/>
      <c r="C25" s="21"/>
      <c r="D25" s="20"/>
      <c r="E25" s="21"/>
      <c r="F25" s="22"/>
      <c r="G25" s="22"/>
      <c r="H25" s="34" t="str">
        <f t="shared" si="0"/>
        <v/>
      </c>
      <c r="I25" s="34" t="str">
        <f t="shared" si="1"/>
        <v/>
      </c>
      <c r="J25" s="34" t="str">
        <f t="shared" si="2"/>
        <v/>
      </c>
      <c r="K25" s="34" t="str">
        <f t="shared" si="3"/>
        <v/>
      </c>
      <c r="L25" s="26" t="str">
        <f t="shared" si="4"/>
        <v/>
      </c>
      <c r="M25" s="32"/>
      <c r="N25" s="190"/>
      <c r="O25" s="190"/>
      <c r="P25" s="190"/>
      <c r="Q25" s="190"/>
      <c r="R25" s="23"/>
    </row>
    <row r="26" spans="1:18">
      <c r="A26" s="27">
        <f t="shared" ca="1" si="5"/>
        <v>45885</v>
      </c>
      <c r="B26" s="20"/>
      <c r="C26" s="21"/>
      <c r="D26" s="20"/>
      <c r="E26" s="21"/>
      <c r="F26" s="22"/>
      <c r="G26" s="22"/>
      <c r="H26" s="34" t="str">
        <f t="shared" si="0"/>
        <v/>
      </c>
      <c r="I26" s="34" t="str">
        <f t="shared" si="1"/>
        <v/>
      </c>
      <c r="J26" s="34" t="str">
        <f t="shared" si="2"/>
        <v/>
      </c>
      <c r="K26" s="34" t="str">
        <f t="shared" si="3"/>
        <v/>
      </c>
      <c r="L26" s="26" t="str">
        <f t="shared" si="4"/>
        <v/>
      </c>
      <c r="M26" s="32"/>
      <c r="N26" s="190"/>
      <c r="O26" s="190"/>
      <c r="P26" s="190"/>
      <c r="Q26" s="190"/>
      <c r="R26" s="23"/>
    </row>
    <row r="27" spans="1:18">
      <c r="A27" s="27">
        <f t="shared" ca="1" si="5"/>
        <v>45886</v>
      </c>
      <c r="B27" s="20"/>
      <c r="C27" s="21"/>
      <c r="D27" s="20"/>
      <c r="E27" s="21"/>
      <c r="F27" s="22"/>
      <c r="G27" s="22"/>
      <c r="H27" s="34" t="str">
        <f t="shared" si="0"/>
        <v/>
      </c>
      <c r="I27" s="34" t="str">
        <f t="shared" si="1"/>
        <v/>
      </c>
      <c r="J27" s="34" t="str">
        <f t="shared" si="2"/>
        <v/>
      </c>
      <c r="K27" s="34" t="str">
        <f t="shared" si="3"/>
        <v/>
      </c>
      <c r="L27" s="26" t="str">
        <f t="shared" si="4"/>
        <v/>
      </c>
      <c r="M27" s="32"/>
      <c r="N27" s="190"/>
      <c r="O27" s="190"/>
      <c r="P27" s="190"/>
      <c r="Q27" s="190"/>
      <c r="R27" s="23"/>
    </row>
    <row r="28" spans="1:18">
      <c r="A28" s="27">
        <f t="shared" ca="1" si="5"/>
        <v>45887</v>
      </c>
      <c r="B28" s="20"/>
      <c r="C28" s="21"/>
      <c r="D28" s="20"/>
      <c r="E28" s="21"/>
      <c r="F28" s="22"/>
      <c r="G28" s="22"/>
      <c r="H28" s="34" t="str">
        <f t="shared" si="0"/>
        <v/>
      </c>
      <c r="I28" s="34" t="str">
        <f t="shared" si="1"/>
        <v/>
      </c>
      <c r="J28" s="34" t="str">
        <f t="shared" si="2"/>
        <v/>
      </c>
      <c r="K28" s="34" t="str">
        <f t="shared" si="3"/>
        <v/>
      </c>
      <c r="L28" s="26" t="str">
        <f t="shared" si="4"/>
        <v/>
      </c>
      <c r="M28" s="32"/>
      <c r="N28" s="190"/>
      <c r="O28" s="190"/>
      <c r="P28" s="190"/>
      <c r="Q28" s="190"/>
      <c r="R28" s="23"/>
    </row>
    <row r="29" spans="1:18">
      <c r="A29" s="27">
        <f t="shared" ca="1" si="5"/>
        <v>45888</v>
      </c>
      <c r="B29" s="20"/>
      <c r="C29" s="21"/>
      <c r="D29" s="20"/>
      <c r="E29" s="21"/>
      <c r="F29" s="22"/>
      <c r="G29" s="22"/>
      <c r="H29" s="34" t="str">
        <f t="shared" si="0"/>
        <v/>
      </c>
      <c r="I29" s="34" t="str">
        <f t="shared" si="1"/>
        <v/>
      </c>
      <c r="J29" s="34" t="str">
        <f t="shared" si="2"/>
        <v/>
      </c>
      <c r="K29" s="34" t="str">
        <f t="shared" si="3"/>
        <v/>
      </c>
      <c r="L29" s="26" t="str">
        <f t="shared" si="4"/>
        <v/>
      </c>
      <c r="M29" s="32"/>
      <c r="N29" s="190"/>
      <c r="O29" s="190"/>
      <c r="P29" s="190"/>
      <c r="Q29" s="190"/>
      <c r="R29" s="23"/>
    </row>
    <row r="30" spans="1:18">
      <c r="A30" s="27">
        <f t="shared" ca="1" si="5"/>
        <v>45889</v>
      </c>
      <c r="B30" s="20"/>
      <c r="C30" s="21"/>
      <c r="D30" s="20"/>
      <c r="E30" s="21"/>
      <c r="F30" s="22"/>
      <c r="G30" s="22"/>
      <c r="H30" s="34" t="str">
        <f t="shared" si="0"/>
        <v/>
      </c>
      <c r="I30" s="34" t="str">
        <f t="shared" si="1"/>
        <v/>
      </c>
      <c r="J30" s="34" t="str">
        <f t="shared" si="2"/>
        <v/>
      </c>
      <c r="K30" s="34" t="str">
        <f t="shared" si="3"/>
        <v/>
      </c>
      <c r="L30" s="26" t="str">
        <f t="shared" si="4"/>
        <v/>
      </c>
      <c r="M30" s="32"/>
      <c r="N30" s="190"/>
      <c r="O30" s="190"/>
      <c r="P30" s="190"/>
      <c r="Q30" s="190"/>
      <c r="R30" s="23"/>
    </row>
    <row r="31" spans="1:18">
      <c r="A31" s="27">
        <f t="shared" ca="1" si="5"/>
        <v>45890</v>
      </c>
      <c r="B31" s="20"/>
      <c r="C31" s="21"/>
      <c r="D31" s="20"/>
      <c r="E31" s="21"/>
      <c r="F31" s="22"/>
      <c r="G31" s="22"/>
      <c r="H31" s="34" t="str">
        <f t="shared" si="0"/>
        <v/>
      </c>
      <c r="I31" s="34" t="str">
        <f t="shared" si="1"/>
        <v/>
      </c>
      <c r="J31" s="34" t="str">
        <f t="shared" si="2"/>
        <v/>
      </c>
      <c r="K31" s="34" t="str">
        <f t="shared" si="3"/>
        <v/>
      </c>
      <c r="L31" s="26" t="str">
        <f t="shared" si="4"/>
        <v/>
      </c>
      <c r="M31" s="32"/>
      <c r="N31" s="190"/>
      <c r="O31" s="190"/>
      <c r="P31" s="190"/>
      <c r="Q31" s="190"/>
      <c r="R31" s="23"/>
    </row>
    <row r="32" spans="1:18">
      <c r="A32" s="27">
        <f t="shared" ca="1" si="5"/>
        <v>45891</v>
      </c>
      <c r="B32" s="20"/>
      <c r="C32" s="21"/>
      <c r="D32" s="20"/>
      <c r="E32" s="21"/>
      <c r="F32" s="22"/>
      <c r="G32" s="22"/>
      <c r="H32" s="34" t="str">
        <f t="shared" si="0"/>
        <v/>
      </c>
      <c r="I32" s="34" t="str">
        <f t="shared" si="1"/>
        <v/>
      </c>
      <c r="J32" s="34" t="str">
        <f t="shared" si="2"/>
        <v/>
      </c>
      <c r="K32" s="34" t="str">
        <f t="shared" si="3"/>
        <v/>
      </c>
      <c r="L32" s="26" t="str">
        <f t="shared" si="4"/>
        <v/>
      </c>
      <c r="M32" s="32"/>
      <c r="N32" s="190"/>
      <c r="O32" s="190"/>
      <c r="P32" s="190"/>
      <c r="Q32" s="190"/>
      <c r="R32" s="23"/>
    </row>
    <row r="33" spans="1:22">
      <c r="A33" s="27">
        <f t="shared" ca="1" si="5"/>
        <v>45892</v>
      </c>
      <c r="B33" s="20"/>
      <c r="C33" s="21"/>
      <c r="D33" s="20"/>
      <c r="E33" s="21"/>
      <c r="F33" s="22"/>
      <c r="G33" s="22"/>
      <c r="H33" s="34" t="str">
        <f t="shared" si="0"/>
        <v/>
      </c>
      <c r="I33" s="34" t="str">
        <f t="shared" si="1"/>
        <v/>
      </c>
      <c r="J33" s="34" t="str">
        <f t="shared" si="2"/>
        <v/>
      </c>
      <c r="K33" s="34" t="str">
        <f t="shared" si="3"/>
        <v/>
      </c>
      <c r="L33" s="26" t="str">
        <f t="shared" si="4"/>
        <v/>
      </c>
      <c r="M33" s="32"/>
      <c r="N33" s="190"/>
      <c r="O33" s="190"/>
      <c r="P33" s="190"/>
      <c r="Q33" s="190"/>
      <c r="R33" s="23"/>
    </row>
    <row r="34" spans="1:22">
      <c r="A34" s="27">
        <f t="shared" ca="1" si="5"/>
        <v>45893</v>
      </c>
      <c r="B34" s="20"/>
      <c r="C34" s="21"/>
      <c r="D34" s="20"/>
      <c r="E34" s="21"/>
      <c r="F34" s="22"/>
      <c r="G34" s="22"/>
      <c r="H34" s="34" t="str">
        <f t="shared" si="0"/>
        <v/>
      </c>
      <c r="I34" s="34" t="str">
        <f t="shared" si="1"/>
        <v/>
      </c>
      <c r="J34" s="34" t="str">
        <f t="shared" si="2"/>
        <v/>
      </c>
      <c r="K34" s="34" t="str">
        <f t="shared" si="3"/>
        <v/>
      </c>
      <c r="L34" s="26" t="str">
        <f t="shared" si="4"/>
        <v/>
      </c>
      <c r="M34" s="32"/>
      <c r="N34" s="190"/>
      <c r="O34" s="190"/>
      <c r="P34" s="190"/>
      <c r="Q34" s="190"/>
      <c r="R34" s="23"/>
    </row>
    <row r="35" spans="1:22">
      <c r="A35" s="27">
        <f t="shared" ca="1" si="5"/>
        <v>45894</v>
      </c>
      <c r="B35" s="20"/>
      <c r="C35" s="21"/>
      <c r="D35" s="20"/>
      <c r="E35" s="21"/>
      <c r="F35" s="22"/>
      <c r="G35" s="22"/>
      <c r="H35" s="34" t="str">
        <f t="shared" si="0"/>
        <v/>
      </c>
      <c r="I35" s="34" t="str">
        <f t="shared" si="1"/>
        <v/>
      </c>
      <c r="J35" s="34" t="str">
        <f t="shared" si="2"/>
        <v/>
      </c>
      <c r="K35" s="34" t="str">
        <f t="shared" si="3"/>
        <v/>
      </c>
      <c r="L35" s="26" t="str">
        <f t="shared" si="4"/>
        <v/>
      </c>
      <c r="M35" s="32"/>
      <c r="N35" s="190"/>
      <c r="O35" s="190"/>
      <c r="P35" s="190"/>
      <c r="Q35" s="190"/>
      <c r="R35" s="23"/>
    </row>
    <row r="36" spans="1:22">
      <c r="A36" s="27">
        <f t="shared" ca="1" si="5"/>
        <v>45895</v>
      </c>
      <c r="B36" s="20"/>
      <c r="C36" s="21"/>
      <c r="D36" s="20"/>
      <c r="E36" s="21"/>
      <c r="F36" s="22"/>
      <c r="G36" s="22"/>
      <c r="H36" s="34" t="str">
        <f t="shared" si="0"/>
        <v/>
      </c>
      <c r="I36" s="34" t="str">
        <f t="shared" si="1"/>
        <v/>
      </c>
      <c r="J36" s="34" t="str">
        <f t="shared" si="2"/>
        <v/>
      </c>
      <c r="K36" s="34" t="str">
        <f t="shared" si="3"/>
        <v/>
      </c>
      <c r="L36" s="26" t="str">
        <f t="shared" si="4"/>
        <v/>
      </c>
      <c r="M36" s="32"/>
      <c r="N36" s="190"/>
      <c r="O36" s="190"/>
      <c r="P36" s="190"/>
      <c r="Q36" s="190"/>
      <c r="R36" s="23"/>
    </row>
    <row r="37" spans="1:22">
      <c r="A37" s="27">
        <f t="shared" ca="1" si="5"/>
        <v>45896</v>
      </c>
      <c r="B37" s="20"/>
      <c r="C37" s="21"/>
      <c r="D37" s="20"/>
      <c r="E37" s="21"/>
      <c r="F37" s="22"/>
      <c r="G37" s="22"/>
      <c r="H37" s="34" t="str">
        <f t="shared" si="0"/>
        <v/>
      </c>
      <c r="I37" s="34" t="str">
        <f t="shared" si="1"/>
        <v/>
      </c>
      <c r="J37" s="34" t="str">
        <f t="shared" si="2"/>
        <v/>
      </c>
      <c r="K37" s="34" t="str">
        <f t="shared" si="3"/>
        <v/>
      </c>
      <c r="L37" s="26" t="str">
        <f t="shared" si="4"/>
        <v/>
      </c>
      <c r="M37" s="32"/>
      <c r="N37" s="190"/>
      <c r="O37" s="190"/>
      <c r="P37" s="190"/>
      <c r="Q37" s="190"/>
      <c r="R37" s="23"/>
    </row>
    <row r="38" spans="1:22">
      <c r="A38" s="27">
        <f t="shared" ca="1" si="5"/>
        <v>45897</v>
      </c>
      <c r="B38" s="20"/>
      <c r="C38" s="21"/>
      <c r="D38" s="20"/>
      <c r="E38" s="21"/>
      <c r="F38" s="22"/>
      <c r="G38" s="22"/>
      <c r="H38" s="34" t="str">
        <f t="shared" si="0"/>
        <v/>
      </c>
      <c r="I38" s="34" t="str">
        <f t="shared" si="1"/>
        <v/>
      </c>
      <c r="J38" s="34" t="str">
        <f t="shared" si="2"/>
        <v/>
      </c>
      <c r="K38" s="34" t="str">
        <f t="shared" si="3"/>
        <v/>
      </c>
      <c r="L38" s="26" t="str">
        <f t="shared" si="4"/>
        <v/>
      </c>
      <c r="M38" s="32"/>
      <c r="N38" s="190"/>
      <c r="O38" s="190"/>
      <c r="P38" s="190"/>
      <c r="Q38" s="190"/>
      <c r="R38" s="23"/>
    </row>
    <row r="39" spans="1:22">
      <c r="A39" s="27">
        <f t="shared" ca="1" si="5"/>
        <v>45898</v>
      </c>
      <c r="B39" s="20"/>
      <c r="C39" s="21"/>
      <c r="D39" s="20"/>
      <c r="E39" s="21"/>
      <c r="F39" s="22"/>
      <c r="G39" s="22"/>
      <c r="H39" s="34" t="str">
        <f t="shared" si="0"/>
        <v/>
      </c>
      <c r="I39" s="34" t="str">
        <f t="shared" si="1"/>
        <v/>
      </c>
      <c r="J39" s="34" t="str">
        <f t="shared" si="2"/>
        <v/>
      </c>
      <c r="K39" s="34" t="str">
        <f t="shared" si="3"/>
        <v/>
      </c>
      <c r="L39" s="26" t="str">
        <f t="shared" si="4"/>
        <v/>
      </c>
      <c r="M39" s="32"/>
      <c r="N39" s="190"/>
      <c r="O39" s="190"/>
      <c r="P39" s="190"/>
      <c r="Q39" s="190"/>
      <c r="R39" s="23"/>
    </row>
    <row r="40" spans="1:22">
      <c r="A40" s="27">
        <f t="shared" ca="1" si="5"/>
        <v>45899</v>
      </c>
      <c r="B40" s="20"/>
      <c r="C40" s="21"/>
      <c r="D40" s="20"/>
      <c r="E40" s="21"/>
      <c r="F40" s="22"/>
      <c r="G40" s="22"/>
      <c r="H40" s="34" t="str">
        <f t="shared" si="0"/>
        <v/>
      </c>
      <c r="I40" s="34" t="str">
        <f t="shared" si="1"/>
        <v/>
      </c>
      <c r="J40" s="34" t="str">
        <f t="shared" si="2"/>
        <v/>
      </c>
      <c r="K40" s="34" t="str">
        <f t="shared" si="3"/>
        <v/>
      </c>
      <c r="L40" s="26" t="str">
        <f t="shared" si="4"/>
        <v/>
      </c>
      <c r="M40" s="32"/>
      <c r="N40" s="190"/>
      <c r="O40" s="190"/>
      <c r="P40" s="190"/>
      <c r="Q40" s="190"/>
      <c r="R40" s="23"/>
    </row>
    <row r="41" spans="1:22">
      <c r="A41" s="27">
        <f t="shared" ca="1" si="5"/>
        <v>45900</v>
      </c>
      <c r="B41" s="20"/>
      <c r="C41" s="21"/>
      <c r="D41" s="20"/>
      <c r="E41" s="21"/>
      <c r="F41" s="22"/>
      <c r="G41" s="22"/>
      <c r="H41" s="34" t="str">
        <f t="shared" si="0"/>
        <v/>
      </c>
      <c r="I41" s="34" t="str">
        <f t="shared" si="1"/>
        <v/>
      </c>
      <c r="J41" s="34" t="str">
        <f t="shared" si="2"/>
        <v/>
      </c>
      <c r="K41" s="34" t="str">
        <f t="shared" si="3"/>
        <v/>
      </c>
      <c r="L41" s="26" t="str">
        <f t="shared" si="4"/>
        <v/>
      </c>
      <c r="M41" s="32"/>
      <c r="N41" s="190"/>
      <c r="O41" s="190"/>
      <c r="P41" s="190"/>
      <c r="Q41" s="190"/>
      <c r="R41" s="23"/>
    </row>
    <row r="42" spans="1:22">
      <c r="A42" s="5" t="s">
        <v>11</v>
      </c>
      <c r="B42" s="191"/>
      <c r="C42" s="192"/>
      <c r="D42" s="191"/>
      <c r="E42" s="192"/>
      <c r="F42" s="26" t="str">
        <f t="shared" ref="F42:K42" si="6">IF(SUM(F11:F41)=0,"",SUM(F11:F41))</f>
        <v/>
      </c>
      <c r="G42" s="26" t="str">
        <f t="shared" si="6"/>
        <v/>
      </c>
      <c r="H42" s="26" t="str">
        <f t="shared" si="6"/>
        <v/>
      </c>
      <c r="I42" s="26" t="str">
        <f t="shared" si="6"/>
        <v/>
      </c>
      <c r="J42" s="26" t="str">
        <f t="shared" si="6"/>
        <v/>
      </c>
      <c r="K42" s="26" t="str">
        <f t="shared" si="6"/>
        <v/>
      </c>
      <c r="L42" s="26" t="str">
        <f>IF(SUM($L11:$L41)=0,"",SUM($L11:$L41))</f>
        <v/>
      </c>
      <c r="M42" s="33"/>
      <c r="N42" s="193"/>
      <c r="O42" s="193"/>
      <c r="P42" s="193"/>
      <c r="Q42" s="193"/>
      <c r="R42" s="6"/>
    </row>
    <row r="44" spans="1:22" ht="27" customHeight="1">
      <c r="A44" s="194" t="s">
        <v>22</v>
      </c>
      <c r="B44" s="189" t="s">
        <v>103</v>
      </c>
      <c r="C44" s="189"/>
      <c r="D44" s="189"/>
      <c r="E44" s="189"/>
      <c r="F44" s="189" t="s">
        <v>23</v>
      </c>
      <c r="G44" s="189"/>
      <c r="H44" s="189" t="s">
        <v>88</v>
      </c>
      <c r="I44" s="189"/>
      <c r="J44" s="189"/>
      <c r="K44" s="189"/>
      <c r="L44" s="189" t="s">
        <v>87</v>
      </c>
      <c r="M44" s="195" t="s">
        <v>96</v>
      </c>
      <c r="N44" s="194" t="s">
        <v>25</v>
      </c>
      <c r="O44" s="194"/>
      <c r="P44" s="194"/>
      <c r="Q44" s="194"/>
      <c r="R44" s="189" t="s">
        <v>100</v>
      </c>
    </row>
    <row r="45" spans="1:22" ht="14.25" customHeight="1">
      <c r="A45" s="194"/>
      <c r="B45" s="189" t="s">
        <v>82</v>
      </c>
      <c r="C45" s="189"/>
      <c r="D45" s="189" t="s">
        <v>84</v>
      </c>
      <c r="E45" s="189"/>
      <c r="F45" s="189"/>
      <c r="G45" s="189"/>
      <c r="H45" s="189" t="s">
        <v>90</v>
      </c>
      <c r="I45" s="189"/>
      <c r="J45" s="189" t="s">
        <v>89</v>
      </c>
      <c r="K45" s="189"/>
      <c r="L45" s="189"/>
      <c r="M45" s="196"/>
      <c r="N45" s="194"/>
      <c r="O45" s="194"/>
      <c r="P45" s="194"/>
      <c r="Q45" s="194"/>
      <c r="R45" s="189"/>
    </row>
    <row r="46" spans="1:22">
      <c r="A46" s="194"/>
      <c r="B46" s="43" t="s">
        <v>26</v>
      </c>
      <c r="C46" s="43" t="s">
        <v>27</v>
      </c>
      <c r="D46" s="43" t="s">
        <v>26</v>
      </c>
      <c r="E46" s="43" t="s">
        <v>27</v>
      </c>
      <c r="F46" s="44" t="s">
        <v>85</v>
      </c>
      <c r="G46" s="44" t="s">
        <v>86</v>
      </c>
      <c r="H46" s="44" t="s">
        <v>81</v>
      </c>
      <c r="I46" s="44" t="s">
        <v>83</v>
      </c>
      <c r="J46" s="44" t="s">
        <v>81</v>
      </c>
      <c r="K46" s="44" t="s">
        <v>95</v>
      </c>
      <c r="L46" s="189"/>
      <c r="M46" s="197"/>
      <c r="N46" s="194"/>
      <c r="O46" s="194"/>
      <c r="P46" s="194"/>
      <c r="Q46" s="194"/>
      <c r="R46" s="194"/>
    </row>
    <row r="47" spans="1:22">
      <c r="A47" s="27" cm="1">
        <f t="array" aca="1" ref="A47" ca="1">DATE("2025","8"+1,IFERROR(INDIRECT(T1),"1"))</f>
        <v>45901</v>
      </c>
      <c r="B47" s="20"/>
      <c r="C47" s="21"/>
      <c r="D47" s="20"/>
      <c r="E47" s="21"/>
      <c r="F47" s="22"/>
      <c r="G47" s="22"/>
      <c r="H47" s="34" t="str">
        <f>IF(OR(B47="",LEFT(M47,1)="✓"),"",C47-B47-F47)</f>
        <v/>
      </c>
      <c r="I47" s="34" t="str">
        <f>IF(OR(D47="",LEFT(M47,1)="✓"),"",E47-D47-G47)</f>
        <v/>
      </c>
      <c r="J47" s="34" t="str">
        <f>IF(AND(B47&lt;&gt;"",M47="✓所定"),C47-B47-F47,"")</f>
        <v/>
      </c>
      <c r="K47" s="34" t="str">
        <f>IF(AND(B47&lt;&gt;"",M47="✓法定"),C47-B47-F47,"")</f>
        <v/>
      </c>
      <c r="L47" s="26" t="str">
        <f>IF(AND($B47="",$D47=""),"",($C47-$B47-$F47)+($E47-$D47-$G47))</f>
        <v/>
      </c>
      <c r="M47" s="32"/>
      <c r="N47" s="190"/>
      <c r="O47" s="190"/>
      <c r="P47" s="190"/>
      <c r="Q47" s="190"/>
      <c r="R47" s="23"/>
      <c r="V47" s="1" t="s">
        <v>171</v>
      </c>
    </row>
    <row r="48" spans="1:22">
      <c r="A48" s="27">
        <f ca="1">A47+1</f>
        <v>45902</v>
      </c>
      <c r="B48" s="20"/>
      <c r="C48" s="21"/>
      <c r="D48" s="20"/>
      <c r="E48" s="21"/>
      <c r="F48" s="22"/>
      <c r="G48" s="22"/>
      <c r="H48" s="34" t="str">
        <f t="shared" ref="H48:H77" si="7">IF(OR(B48="",LEFT(M48,1)="✓"),"",C48-B48-F48)</f>
        <v/>
      </c>
      <c r="I48" s="34" t="str">
        <f t="shared" ref="I48:I77" si="8">IF(OR(D48="",LEFT(M48,1)="✓"),"",E48-D48-G48)</f>
        <v/>
      </c>
      <c r="J48" s="34" t="str">
        <f t="shared" ref="J48:J77" si="9">IF(AND(B48&lt;&gt;"",M48="✓所定"),C48-B48-F48,"")</f>
        <v/>
      </c>
      <c r="K48" s="34" t="str">
        <f t="shared" ref="K48:K77" si="10">IF(AND(B48&lt;&gt;"",M48="✓法定"),C48-B48-F48,"")</f>
        <v/>
      </c>
      <c r="L48" s="26" t="str">
        <f t="shared" ref="L48:L75" si="11">IF(AND($B48="",$D48=""),"",($C48-$B48-$F48)+($E48-$D48-$G48))</f>
        <v/>
      </c>
      <c r="M48" s="32"/>
      <c r="N48" s="190"/>
      <c r="O48" s="190"/>
      <c r="P48" s="190"/>
      <c r="Q48" s="190"/>
      <c r="R48" s="23"/>
      <c r="V48" s="1" t="s">
        <v>172</v>
      </c>
    </row>
    <row r="49" spans="1:18">
      <c r="A49" s="27">
        <f t="shared" ref="A49:A77" ca="1" si="12">A48+1</f>
        <v>45903</v>
      </c>
      <c r="B49" s="20"/>
      <c r="C49" s="21"/>
      <c r="D49" s="20"/>
      <c r="E49" s="21"/>
      <c r="F49" s="22"/>
      <c r="G49" s="22"/>
      <c r="H49" s="34" t="str">
        <f t="shared" si="7"/>
        <v/>
      </c>
      <c r="I49" s="34" t="str">
        <f t="shared" si="8"/>
        <v/>
      </c>
      <c r="J49" s="34" t="str">
        <f t="shared" si="9"/>
        <v/>
      </c>
      <c r="K49" s="34" t="str">
        <f t="shared" si="10"/>
        <v/>
      </c>
      <c r="L49" s="26" t="str">
        <f t="shared" si="11"/>
        <v/>
      </c>
      <c r="M49" s="32"/>
      <c r="N49" s="190"/>
      <c r="O49" s="190"/>
      <c r="P49" s="190"/>
      <c r="Q49" s="190"/>
      <c r="R49" s="23"/>
    </row>
    <row r="50" spans="1:18">
      <c r="A50" s="27">
        <f t="shared" ca="1" si="12"/>
        <v>45904</v>
      </c>
      <c r="B50" s="20"/>
      <c r="C50" s="21"/>
      <c r="D50" s="20"/>
      <c r="E50" s="21"/>
      <c r="F50" s="22"/>
      <c r="G50" s="22"/>
      <c r="H50" s="34" t="str">
        <f t="shared" si="7"/>
        <v/>
      </c>
      <c r="I50" s="34" t="str">
        <f t="shared" si="8"/>
        <v/>
      </c>
      <c r="J50" s="34" t="str">
        <f t="shared" si="9"/>
        <v/>
      </c>
      <c r="K50" s="34" t="str">
        <f t="shared" si="10"/>
        <v/>
      </c>
      <c r="L50" s="26" t="str">
        <f t="shared" si="11"/>
        <v/>
      </c>
      <c r="M50" s="32"/>
      <c r="N50" s="190"/>
      <c r="O50" s="190"/>
      <c r="P50" s="190"/>
      <c r="Q50" s="190"/>
      <c r="R50" s="23"/>
    </row>
    <row r="51" spans="1:18">
      <c r="A51" s="27">
        <f t="shared" ca="1" si="12"/>
        <v>45905</v>
      </c>
      <c r="B51" s="20"/>
      <c r="C51" s="21"/>
      <c r="D51" s="20"/>
      <c r="E51" s="21"/>
      <c r="F51" s="22"/>
      <c r="G51" s="22"/>
      <c r="H51" s="34" t="str">
        <f t="shared" si="7"/>
        <v/>
      </c>
      <c r="I51" s="34" t="str">
        <f t="shared" si="8"/>
        <v/>
      </c>
      <c r="J51" s="34" t="str">
        <f t="shared" si="9"/>
        <v/>
      </c>
      <c r="K51" s="34" t="str">
        <f t="shared" si="10"/>
        <v/>
      </c>
      <c r="L51" s="26" t="str">
        <f t="shared" si="11"/>
        <v/>
      </c>
      <c r="M51" s="32"/>
      <c r="N51" s="190"/>
      <c r="O51" s="190"/>
      <c r="P51" s="190"/>
      <c r="Q51" s="190"/>
      <c r="R51" s="23"/>
    </row>
    <row r="52" spans="1:18">
      <c r="A52" s="27">
        <f t="shared" ca="1" si="12"/>
        <v>45906</v>
      </c>
      <c r="B52" s="20"/>
      <c r="C52" s="21"/>
      <c r="D52" s="20"/>
      <c r="E52" s="21"/>
      <c r="F52" s="22"/>
      <c r="G52" s="22"/>
      <c r="H52" s="34" t="str">
        <f t="shared" si="7"/>
        <v/>
      </c>
      <c r="I52" s="34" t="str">
        <f t="shared" si="8"/>
        <v/>
      </c>
      <c r="J52" s="34" t="str">
        <f t="shared" si="9"/>
        <v/>
      </c>
      <c r="K52" s="34" t="str">
        <f t="shared" si="10"/>
        <v/>
      </c>
      <c r="L52" s="26" t="str">
        <f t="shared" si="11"/>
        <v/>
      </c>
      <c r="M52" s="32"/>
      <c r="N52" s="190"/>
      <c r="O52" s="190"/>
      <c r="P52" s="190"/>
      <c r="Q52" s="190"/>
      <c r="R52" s="23"/>
    </row>
    <row r="53" spans="1:18">
      <c r="A53" s="27">
        <f t="shared" ca="1" si="12"/>
        <v>45907</v>
      </c>
      <c r="B53" s="20"/>
      <c r="C53" s="21"/>
      <c r="D53" s="20"/>
      <c r="E53" s="21"/>
      <c r="F53" s="22"/>
      <c r="G53" s="22"/>
      <c r="H53" s="34" t="str">
        <f t="shared" si="7"/>
        <v/>
      </c>
      <c r="I53" s="34" t="str">
        <f t="shared" si="8"/>
        <v/>
      </c>
      <c r="J53" s="34" t="str">
        <f t="shared" si="9"/>
        <v/>
      </c>
      <c r="K53" s="34" t="str">
        <f t="shared" si="10"/>
        <v/>
      </c>
      <c r="L53" s="26" t="str">
        <f t="shared" si="11"/>
        <v/>
      </c>
      <c r="M53" s="32"/>
      <c r="N53" s="190"/>
      <c r="O53" s="190"/>
      <c r="P53" s="190"/>
      <c r="Q53" s="190"/>
      <c r="R53" s="23"/>
    </row>
    <row r="54" spans="1:18">
      <c r="A54" s="27">
        <f t="shared" ca="1" si="12"/>
        <v>45908</v>
      </c>
      <c r="B54" s="20"/>
      <c r="C54" s="21"/>
      <c r="D54" s="20"/>
      <c r="E54" s="21"/>
      <c r="F54" s="22"/>
      <c r="G54" s="22"/>
      <c r="H54" s="34" t="str">
        <f t="shared" si="7"/>
        <v/>
      </c>
      <c r="I54" s="34" t="str">
        <f t="shared" si="8"/>
        <v/>
      </c>
      <c r="J54" s="34" t="str">
        <f t="shared" si="9"/>
        <v/>
      </c>
      <c r="K54" s="34" t="str">
        <f t="shared" si="10"/>
        <v/>
      </c>
      <c r="L54" s="26" t="str">
        <f t="shared" si="11"/>
        <v/>
      </c>
      <c r="M54" s="32"/>
      <c r="N54" s="190"/>
      <c r="O54" s="190"/>
      <c r="P54" s="190"/>
      <c r="Q54" s="190"/>
      <c r="R54" s="23"/>
    </row>
    <row r="55" spans="1:18">
      <c r="A55" s="27">
        <f t="shared" ca="1" si="12"/>
        <v>45909</v>
      </c>
      <c r="B55" s="20"/>
      <c r="C55" s="21"/>
      <c r="D55" s="20"/>
      <c r="E55" s="21"/>
      <c r="F55" s="22"/>
      <c r="G55" s="22"/>
      <c r="H55" s="34" t="str">
        <f t="shared" si="7"/>
        <v/>
      </c>
      <c r="I55" s="34" t="str">
        <f t="shared" si="8"/>
        <v/>
      </c>
      <c r="J55" s="34" t="str">
        <f t="shared" si="9"/>
        <v/>
      </c>
      <c r="K55" s="34" t="str">
        <f t="shared" si="10"/>
        <v/>
      </c>
      <c r="L55" s="26" t="str">
        <f t="shared" si="11"/>
        <v/>
      </c>
      <c r="M55" s="32"/>
      <c r="N55" s="190"/>
      <c r="O55" s="190"/>
      <c r="P55" s="190"/>
      <c r="Q55" s="190"/>
      <c r="R55" s="23"/>
    </row>
    <row r="56" spans="1:18">
      <c r="A56" s="27">
        <f t="shared" ca="1" si="12"/>
        <v>45910</v>
      </c>
      <c r="B56" s="20"/>
      <c r="C56" s="21"/>
      <c r="D56" s="20"/>
      <c r="E56" s="21"/>
      <c r="F56" s="22"/>
      <c r="G56" s="22"/>
      <c r="H56" s="34" t="str">
        <f t="shared" si="7"/>
        <v/>
      </c>
      <c r="I56" s="34" t="str">
        <f t="shared" si="8"/>
        <v/>
      </c>
      <c r="J56" s="34" t="str">
        <f t="shared" si="9"/>
        <v/>
      </c>
      <c r="K56" s="34" t="str">
        <f t="shared" si="10"/>
        <v/>
      </c>
      <c r="L56" s="26" t="str">
        <f t="shared" si="11"/>
        <v/>
      </c>
      <c r="M56" s="32"/>
      <c r="N56" s="190"/>
      <c r="O56" s="190"/>
      <c r="P56" s="190"/>
      <c r="Q56" s="190"/>
      <c r="R56" s="23"/>
    </row>
    <row r="57" spans="1:18">
      <c r="A57" s="27">
        <f t="shared" ca="1" si="12"/>
        <v>45911</v>
      </c>
      <c r="B57" s="20"/>
      <c r="C57" s="21"/>
      <c r="D57" s="20"/>
      <c r="E57" s="21"/>
      <c r="F57" s="22"/>
      <c r="G57" s="22"/>
      <c r="H57" s="34" t="str">
        <f t="shared" si="7"/>
        <v/>
      </c>
      <c r="I57" s="34" t="str">
        <f t="shared" si="8"/>
        <v/>
      </c>
      <c r="J57" s="34" t="str">
        <f t="shared" si="9"/>
        <v/>
      </c>
      <c r="K57" s="34" t="str">
        <f t="shared" si="10"/>
        <v/>
      </c>
      <c r="L57" s="26" t="str">
        <f t="shared" si="11"/>
        <v/>
      </c>
      <c r="M57" s="32"/>
      <c r="N57" s="190"/>
      <c r="O57" s="190"/>
      <c r="P57" s="190"/>
      <c r="Q57" s="190"/>
      <c r="R57" s="23"/>
    </row>
    <row r="58" spans="1:18">
      <c r="A58" s="27">
        <f t="shared" ca="1" si="12"/>
        <v>45912</v>
      </c>
      <c r="B58" s="20"/>
      <c r="C58" s="21"/>
      <c r="D58" s="20"/>
      <c r="E58" s="21"/>
      <c r="F58" s="22"/>
      <c r="G58" s="22"/>
      <c r="H58" s="34" t="str">
        <f t="shared" si="7"/>
        <v/>
      </c>
      <c r="I58" s="34" t="str">
        <f t="shared" si="8"/>
        <v/>
      </c>
      <c r="J58" s="34" t="str">
        <f t="shared" si="9"/>
        <v/>
      </c>
      <c r="K58" s="34" t="str">
        <f t="shared" si="10"/>
        <v/>
      </c>
      <c r="L58" s="26" t="str">
        <f t="shared" si="11"/>
        <v/>
      </c>
      <c r="M58" s="32"/>
      <c r="N58" s="190"/>
      <c r="O58" s="190"/>
      <c r="P58" s="190"/>
      <c r="Q58" s="190"/>
      <c r="R58" s="23"/>
    </row>
    <row r="59" spans="1:18">
      <c r="A59" s="27">
        <f t="shared" ca="1" si="12"/>
        <v>45913</v>
      </c>
      <c r="B59" s="20"/>
      <c r="C59" s="21"/>
      <c r="D59" s="20"/>
      <c r="E59" s="21"/>
      <c r="F59" s="22"/>
      <c r="G59" s="22"/>
      <c r="H59" s="34" t="str">
        <f t="shared" si="7"/>
        <v/>
      </c>
      <c r="I59" s="34" t="str">
        <f t="shared" si="8"/>
        <v/>
      </c>
      <c r="J59" s="34" t="str">
        <f t="shared" si="9"/>
        <v/>
      </c>
      <c r="K59" s="34" t="str">
        <f t="shared" si="10"/>
        <v/>
      </c>
      <c r="L59" s="26" t="str">
        <f t="shared" si="11"/>
        <v/>
      </c>
      <c r="M59" s="32"/>
      <c r="N59" s="190"/>
      <c r="O59" s="190"/>
      <c r="P59" s="190"/>
      <c r="Q59" s="190"/>
      <c r="R59" s="23"/>
    </row>
    <row r="60" spans="1:18">
      <c r="A60" s="27">
        <f t="shared" ca="1" si="12"/>
        <v>45914</v>
      </c>
      <c r="B60" s="20"/>
      <c r="C60" s="21"/>
      <c r="D60" s="20"/>
      <c r="E60" s="21"/>
      <c r="F60" s="22"/>
      <c r="G60" s="22"/>
      <c r="H60" s="34" t="str">
        <f t="shared" si="7"/>
        <v/>
      </c>
      <c r="I60" s="34" t="str">
        <f t="shared" si="8"/>
        <v/>
      </c>
      <c r="J60" s="34" t="str">
        <f t="shared" si="9"/>
        <v/>
      </c>
      <c r="K60" s="34" t="str">
        <f t="shared" si="10"/>
        <v/>
      </c>
      <c r="L60" s="26" t="str">
        <f t="shared" si="11"/>
        <v/>
      </c>
      <c r="M60" s="32"/>
      <c r="N60" s="190"/>
      <c r="O60" s="190"/>
      <c r="P60" s="190"/>
      <c r="Q60" s="190"/>
      <c r="R60" s="23"/>
    </row>
    <row r="61" spans="1:18">
      <c r="A61" s="27">
        <f t="shared" ca="1" si="12"/>
        <v>45915</v>
      </c>
      <c r="B61" s="20"/>
      <c r="C61" s="21"/>
      <c r="D61" s="20"/>
      <c r="E61" s="21"/>
      <c r="F61" s="22"/>
      <c r="G61" s="22"/>
      <c r="H61" s="34" t="str">
        <f t="shared" si="7"/>
        <v/>
      </c>
      <c r="I61" s="34" t="str">
        <f t="shared" si="8"/>
        <v/>
      </c>
      <c r="J61" s="34" t="str">
        <f t="shared" si="9"/>
        <v/>
      </c>
      <c r="K61" s="34" t="str">
        <f t="shared" si="10"/>
        <v/>
      </c>
      <c r="L61" s="26" t="str">
        <f t="shared" si="11"/>
        <v/>
      </c>
      <c r="M61" s="32"/>
      <c r="N61" s="190"/>
      <c r="O61" s="190"/>
      <c r="P61" s="190"/>
      <c r="Q61" s="190"/>
      <c r="R61" s="23"/>
    </row>
    <row r="62" spans="1:18">
      <c r="A62" s="27">
        <f t="shared" ca="1" si="12"/>
        <v>45916</v>
      </c>
      <c r="B62" s="20"/>
      <c r="C62" s="21"/>
      <c r="D62" s="20"/>
      <c r="E62" s="21"/>
      <c r="F62" s="22"/>
      <c r="G62" s="22"/>
      <c r="H62" s="34" t="str">
        <f t="shared" si="7"/>
        <v/>
      </c>
      <c r="I62" s="34" t="str">
        <f t="shared" si="8"/>
        <v/>
      </c>
      <c r="J62" s="34" t="str">
        <f t="shared" si="9"/>
        <v/>
      </c>
      <c r="K62" s="34" t="str">
        <f t="shared" si="10"/>
        <v/>
      </c>
      <c r="L62" s="26" t="str">
        <f t="shared" si="11"/>
        <v/>
      </c>
      <c r="M62" s="32"/>
      <c r="N62" s="190"/>
      <c r="O62" s="190"/>
      <c r="P62" s="190"/>
      <c r="Q62" s="190"/>
      <c r="R62" s="23"/>
    </row>
    <row r="63" spans="1:18">
      <c r="A63" s="27">
        <f t="shared" ca="1" si="12"/>
        <v>45917</v>
      </c>
      <c r="B63" s="20"/>
      <c r="C63" s="21"/>
      <c r="D63" s="20"/>
      <c r="E63" s="21"/>
      <c r="F63" s="22"/>
      <c r="G63" s="22"/>
      <c r="H63" s="34" t="str">
        <f t="shared" si="7"/>
        <v/>
      </c>
      <c r="I63" s="34" t="str">
        <f t="shared" si="8"/>
        <v/>
      </c>
      <c r="J63" s="34" t="str">
        <f t="shared" si="9"/>
        <v/>
      </c>
      <c r="K63" s="34" t="str">
        <f t="shared" si="10"/>
        <v/>
      </c>
      <c r="L63" s="26" t="str">
        <f t="shared" si="11"/>
        <v/>
      </c>
      <c r="M63" s="32"/>
      <c r="N63" s="190"/>
      <c r="O63" s="190"/>
      <c r="P63" s="190"/>
      <c r="Q63" s="190"/>
      <c r="R63" s="23"/>
    </row>
    <row r="64" spans="1:18">
      <c r="A64" s="27">
        <f t="shared" ca="1" si="12"/>
        <v>45918</v>
      </c>
      <c r="B64" s="20"/>
      <c r="C64" s="21"/>
      <c r="D64" s="20"/>
      <c r="E64" s="21"/>
      <c r="F64" s="22"/>
      <c r="G64" s="22"/>
      <c r="H64" s="34" t="str">
        <f t="shared" si="7"/>
        <v/>
      </c>
      <c r="I64" s="34" t="str">
        <f t="shared" si="8"/>
        <v/>
      </c>
      <c r="J64" s="34" t="str">
        <f t="shared" si="9"/>
        <v/>
      </c>
      <c r="K64" s="34" t="str">
        <f t="shared" si="10"/>
        <v/>
      </c>
      <c r="L64" s="26" t="str">
        <f t="shared" si="11"/>
        <v/>
      </c>
      <c r="M64" s="32"/>
      <c r="N64" s="190"/>
      <c r="O64" s="190"/>
      <c r="P64" s="190"/>
      <c r="Q64" s="190"/>
      <c r="R64" s="23"/>
    </row>
    <row r="65" spans="1:18">
      <c r="A65" s="27">
        <f t="shared" ca="1" si="12"/>
        <v>45919</v>
      </c>
      <c r="B65" s="20"/>
      <c r="C65" s="21"/>
      <c r="D65" s="20"/>
      <c r="E65" s="21"/>
      <c r="F65" s="22"/>
      <c r="G65" s="22"/>
      <c r="H65" s="34" t="str">
        <f t="shared" si="7"/>
        <v/>
      </c>
      <c r="I65" s="34" t="str">
        <f t="shared" si="8"/>
        <v/>
      </c>
      <c r="J65" s="34" t="str">
        <f t="shared" si="9"/>
        <v/>
      </c>
      <c r="K65" s="34" t="str">
        <f t="shared" si="10"/>
        <v/>
      </c>
      <c r="L65" s="26" t="str">
        <f t="shared" si="11"/>
        <v/>
      </c>
      <c r="M65" s="32"/>
      <c r="N65" s="190"/>
      <c r="O65" s="190"/>
      <c r="P65" s="190"/>
      <c r="Q65" s="190"/>
      <c r="R65" s="23"/>
    </row>
    <row r="66" spans="1:18">
      <c r="A66" s="27">
        <f t="shared" ca="1" si="12"/>
        <v>45920</v>
      </c>
      <c r="B66" s="20"/>
      <c r="C66" s="21"/>
      <c r="D66" s="20"/>
      <c r="E66" s="21"/>
      <c r="F66" s="22"/>
      <c r="G66" s="22"/>
      <c r="H66" s="34" t="str">
        <f t="shared" si="7"/>
        <v/>
      </c>
      <c r="I66" s="34" t="str">
        <f t="shared" si="8"/>
        <v/>
      </c>
      <c r="J66" s="34" t="str">
        <f t="shared" si="9"/>
        <v/>
      </c>
      <c r="K66" s="34" t="str">
        <f t="shared" si="10"/>
        <v/>
      </c>
      <c r="L66" s="26" t="str">
        <f t="shared" si="11"/>
        <v/>
      </c>
      <c r="M66" s="32"/>
      <c r="N66" s="190"/>
      <c r="O66" s="190"/>
      <c r="P66" s="190"/>
      <c r="Q66" s="190"/>
      <c r="R66" s="23"/>
    </row>
    <row r="67" spans="1:18">
      <c r="A67" s="27">
        <f t="shared" ca="1" si="12"/>
        <v>45921</v>
      </c>
      <c r="B67" s="20"/>
      <c r="C67" s="21"/>
      <c r="D67" s="20"/>
      <c r="E67" s="21"/>
      <c r="F67" s="22"/>
      <c r="G67" s="22"/>
      <c r="H67" s="34" t="str">
        <f t="shared" si="7"/>
        <v/>
      </c>
      <c r="I67" s="34" t="str">
        <f t="shared" si="8"/>
        <v/>
      </c>
      <c r="J67" s="34" t="str">
        <f t="shared" si="9"/>
        <v/>
      </c>
      <c r="K67" s="34" t="str">
        <f t="shared" si="10"/>
        <v/>
      </c>
      <c r="L67" s="26" t="str">
        <f t="shared" si="11"/>
        <v/>
      </c>
      <c r="M67" s="32"/>
      <c r="N67" s="190"/>
      <c r="O67" s="190"/>
      <c r="P67" s="190"/>
      <c r="Q67" s="190"/>
      <c r="R67" s="23"/>
    </row>
    <row r="68" spans="1:18">
      <c r="A68" s="27">
        <f t="shared" ca="1" si="12"/>
        <v>45922</v>
      </c>
      <c r="B68" s="20"/>
      <c r="C68" s="21"/>
      <c r="D68" s="20"/>
      <c r="E68" s="21"/>
      <c r="F68" s="22"/>
      <c r="G68" s="22"/>
      <c r="H68" s="34" t="str">
        <f t="shared" si="7"/>
        <v/>
      </c>
      <c r="I68" s="34" t="str">
        <f t="shared" si="8"/>
        <v/>
      </c>
      <c r="J68" s="34" t="str">
        <f t="shared" si="9"/>
        <v/>
      </c>
      <c r="K68" s="34" t="str">
        <f t="shared" si="10"/>
        <v/>
      </c>
      <c r="L68" s="26" t="str">
        <f t="shared" si="11"/>
        <v/>
      </c>
      <c r="M68" s="32"/>
      <c r="N68" s="190"/>
      <c r="O68" s="190"/>
      <c r="P68" s="190"/>
      <c r="Q68" s="190"/>
      <c r="R68" s="23"/>
    </row>
    <row r="69" spans="1:18">
      <c r="A69" s="27">
        <f t="shared" ca="1" si="12"/>
        <v>45923</v>
      </c>
      <c r="B69" s="20"/>
      <c r="C69" s="21"/>
      <c r="D69" s="20"/>
      <c r="E69" s="21"/>
      <c r="F69" s="22"/>
      <c r="G69" s="22"/>
      <c r="H69" s="34" t="str">
        <f t="shared" si="7"/>
        <v/>
      </c>
      <c r="I69" s="34" t="str">
        <f t="shared" si="8"/>
        <v/>
      </c>
      <c r="J69" s="34" t="str">
        <f t="shared" si="9"/>
        <v/>
      </c>
      <c r="K69" s="34" t="str">
        <f t="shared" si="10"/>
        <v/>
      </c>
      <c r="L69" s="26" t="str">
        <f t="shared" si="11"/>
        <v/>
      </c>
      <c r="M69" s="32"/>
      <c r="N69" s="190"/>
      <c r="O69" s="190"/>
      <c r="P69" s="190"/>
      <c r="Q69" s="190"/>
      <c r="R69" s="23"/>
    </row>
    <row r="70" spans="1:18">
      <c r="A70" s="27">
        <f t="shared" ca="1" si="12"/>
        <v>45924</v>
      </c>
      <c r="B70" s="20"/>
      <c r="C70" s="21"/>
      <c r="D70" s="20"/>
      <c r="E70" s="21"/>
      <c r="F70" s="22"/>
      <c r="G70" s="22"/>
      <c r="H70" s="34" t="str">
        <f t="shared" si="7"/>
        <v/>
      </c>
      <c r="I70" s="34" t="str">
        <f t="shared" si="8"/>
        <v/>
      </c>
      <c r="J70" s="34" t="str">
        <f t="shared" si="9"/>
        <v/>
      </c>
      <c r="K70" s="34" t="str">
        <f t="shared" si="10"/>
        <v/>
      </c>
      <c r="L70" s="26" t="str">
        <f t="shared" si="11"/>
        <v/>
      </c>
      <c r="M70" s="32"/>
      <c r="N70" s="190"/>
      <c r="O70" s="190"/>
      <c r="P70" s="190"/>
      <c r="Q70" s="190"/>
      <c r="R70" s="23"/>
    </row>
    <row r="71" spans="1:18">
      <c r="A71" s="27">
        <f t="shared" ca="1" si="12"/>
        <v>45925</v>
      </c>
      <c r="B71" s="20"/>
      <c r="C71" s="21"/>
      <c r="D71" s="20"/>
      <c r="E71" s="21"/>
      <c r="F71" s="22"/>
      <c r="G71" s="22"/>
      <c r="H71" s="34" t="str">
        <f t="shared" si="7"/>
        <v/>
      </c>
      <c r="I71" s="34" t="str">
        <f t="shared" si="8"/>
        <v/>
      </c>
      <c r="J71" s="34" t="str">
        <f t="shared" si="9"/>
        <v/>
      </c>
      <c r="K71" s="34" t="str">
        <f t="shared" si="10"/>
        <v/>
      </c>
      <c r="L71" s="26" t="str">
        <f t="shared" si="11"/>
        <v/>
      </c>
      <c r="M71" s="32"/>
      <c r="N71" s="190"/>
      <c r="O71" s="190"/>
      <c r="P71" s="190"/>
      <c r="Q71" s="190"/>
      <c r="R71" s="23"/>
    </row>
    <row r="72" spans="1:18">
      <c r="A72" s="27">
        <f t="shared" ca="1" si="12"/>
        <v>45926</v>
      </c>
      <c r="B72" s="20"/>
      <c r="C72" s="21"/>
      <c r="D72" s="20"/>
      <c r="E72" s="21"/>
      <c r="F72" s="22"/>
      <c r="G72" s="22"/>
      <c r="H72" s="34" t="str">
        <f t="shared" si="7"/>
        <v/>
      </c>
      <c r="I72" s="34" t="str">
        <f t="shared" si="8"/>
        <v/>
      </c>
      <c r="J72" s="34" t="str">
        <f t="shared" si="9"/>
        <v/>
      </c>
      <c r="K72" s="34" t="str">
        <f t="shared" si="10"/>
        <v/>
      </c>
      <c r="L72" s="26" t="str">
        <f t="shared" si="11"/>
        <v/>
      </c>
      <c r="M72" s="32"/>
      <c r="N72" s="190"/>
      <c r="O72" s="190"/>
      <c r="P72" s="190"/>
      <c r="Q72" s="190"/>
      <c r="R72" s="23"/>
    </row>
    <row r="73" spans="1:18">
      <c r="A73" s="27">
        <f t="shared" ca="1" si="12"/>
        <v>45927</v>
      </c>
      <c r="B73" s="20"/>
      <c r="C73" s="21"/>
      <c r="D73" s="20"/>
      <c r="E73" s="21"/>
      <c r="F73" s="22"/>
      <c r="G73" s="22"/>
      <c r="H73" s="34" t="str">
        <f t="shared" si="7"/>
        <v/>
      </c>
      <c r="I73" s="34" t="str">
        <f t="shared" si="8"/>
        <v/>
      </c>
      <c r="J73" s="34" t="str">
        <f t="shared" si="9"/>
        <v/>
      </c>
      <c r="K73" s="34" t="str">
        <f t="shared" si="10"/>
        <v/>
      </c>
      <c r="L73" s="26" t="str">
        <f t="shared" si="11"/>
        <v/>
      </c>
      <c r="M73" s="32"/>
      <c r="N73" s="190"/>
      <c r="O73" s="190"/>
      <c r="P73" s="190"/>
      <c r="Q73" s="190"/>
      <c r="R73" s="23"/>
    </row>
    <row r="74" spans="1:18">
      <c r="A74" s="27">
        <f t="shared" ca="1" si="12"/>
        <v>45928</v>
      </c>
      <c r="B74" s="20"/>
      <c r="C74" s="21"/>
      <c r="D74" s="20"/>
      <c r="E74" s="21"/>
      <c r="F74" s="22"/>
      <c r="G74" s="22"/>
      <c r="H74" s="34" t="str">
        <f t="shared" si="7"/>
        <v/>
      </c>
      <c r="I74" s="34" t="str">
        <f t="shared" si="8"/>
        <v/>
      </c>
      <c r="J74" s="34" t="str">
        <f t="shared" si="9"/>
        <v/>
      </c>
      <c r="K74" s="34" t="str">
        <f t="shared" si="10"/>
        <v/>
      </c>
      <c r="L74" s="26" t="str">
        <f t="shared" si="11"/>
        <v/>
      </c>
      <c r="M74" s="32"/>
      <c r="N74" s="190"/>
      <c r="O74" s="190"/>
      <c r="P74" s="190"/>
      <c r="Q74" s="190"/>
      <c r="R74" s="23"/>
    </row>
    <row r="75" spans="1:18">
      <c r="A75" s="27">
        <f t="shared" ca="1" si="12"/>
        <v>45929</v>
      </c>
      <c r="B75" s="20"/>
      <c r="C75" s="21"/>
      <c r="D75" s="20"/>
      <c r="E75" s="21"/>
      <c r="F75" s="22"/>
      <c r="G75" s="22"/>
      <c r="H75" s="34" t="str">
        <f t="shared" si="7"/>
        <v/>
      </c>
      <c r="I75" s="34" t="str">
        <f t="shared" si="8"/>
        <v/>
      </c>
      <c r="J75" s="34" t="str">
        <f t="shared" si="9"/>
        <v/>
      </c>
      <c r="K75" s="34" t="str">
        <f t="shared" si="10"/>
        <v/>
      </c>
      <c r="L75" s="26" t="str">
        <f t="shared" si="11"/>
        <v/>
      </c>
      <c r="M75" s="32"/>
      <c r="N75" s="190"/>
      <c r="O75" s="190"/>
      <c r="P75" s="190"/>
      <c r="Q75" s="190"/>
      <c r="R75" s="23"/>
    </row>
    <row r="76" spans="1:18">
      <c r="A76" s="27">
        <f t="shared" ca="1" si="12"/>
        <v>45930</v>
      </c>
      <c r="B76" s="20"/>
      <c r="C76" s="21"/>
      <c r="D76" s="20"/>
      <c r="E76" s="21"/>
      <c r="F76" s="22"/>
      <c r="G76" s="22"/>
      <c r="H76" s="34" t="str">
        <f t="shared" si="7"/>
        <v/>
      </c>
      <c r="I76" s="34" t="str">
        <f t="shared" si="8"/>
        <v/>
      </c>
      <c r="J76" s="34" t="str">
        <f t="shared" si="9"/>
        <v/>
      </c>
      <c r="K76" s="34" t="str">
        <f t="shared" si="10"/>
        <v/>
      </c>
      <c r="L76" s="26" t="str">
        <f>IF(AND($B76="",$D76=""),"",($C76-$B76-$F76)+($E76-$D76-$G76))</f>
        <v/>
      </c>
      <c r="M76" s="32"/>
      <c r="N76" s="190"/>
      <c r="O76" s="190"/>
      <c r="P76" s="190"/>
      <c r="Q76" s="190"/>
      <c r="R76" s="23"/>
    </row>
    <row r="77" spans="1:18">
      <c r="A77" s="27">
        <f t="shared" ca="1" si="12"/>
        <v>45931</v>
      </c>
      <c r="B77" s="20"/>
      <c r="C77" s="21"/>
      <c r="D77" s="20"/>
      <c r="E77" s="21"/>
      <c r="F77" s="22"/>
      <c r="G77" s="22"/>
      <c r="H77" s="34" t="str">
        <f t="shared" si="7"/>
        <v/>
      </c>
      <c r="I77" s="34" t="str">
        <f t="shared" si="8"/>
        <v/>
      </c>
      <c r="J77" s="34" t="str">
        <f t="shared" si="9"/>
        <v/>
      </c>
      <c r="K77" s="34" t="str">
        <f t="shared" si="10"/>
        <v/>
      </c>
      <c r="L77" s="26" t="str">
        <f>IF(AND($B77="",$D77=""),"",($C77-$B77-$F77)+($E77-$D77-$G77))</f>
        <v/>
      </c>
      <c r="M77" s="32"/>
      <c r="N77" s="190"/>
      <c r="O77" s="190"/>
      <c r="P77" s="190"/>
      <c r="Q77" s="190"/>
      <c r="R77" s="23"/>
    </row>
    <row r="78" spans="1:18">
      <c r="A78" s="5" t="s">
        <v>11</v>
      </c>
      <c r="B78" s="191"/>
      <c r="C78" s="192"/>
      <c r="D78" s="191"/>
      <c r="E78" s="192"/>
      <c r="F78" s="26" t="str">
        <f>IF(SUM($F47:$F77)=0,"",SUM($F47:$F77))</f>
        <v/>
      </c>
      <c r="G78" s="26" t="str">
        <f>IF(SUM($G47:$G77)=0,"",SUM($G47:$G77))</f>
        <v/>
      </c>
      <c r="H78" s="26" t="str">
        <f>IF(SUM(H47:H77)=0,"",SUM(H47:H77))</f>
        <v/>
      </c>
      <c r="I78" s="26" t="str">
        <f>IF(SUM(I47:I77)=0,"",SUM(I47:I77))</f>
        <v/>
      </c>
      <c r="J78" s="26" t="str">
        <f t="shared" ref="J78:K78" si="13">IF(SUM(J47:J77)=0,"",SUM(J47:J77))</f>
        <v/>
      </c>
      <c r="K78" s="26" t="str">
        <f t="shared" si="13"/>
        <v/>
      </c>
      <c r="L78" s="26" t="str">
        <f>IF(SUM($L47:$L77)=0,"",SUM($L47:$L77))</f>
        <v/>
      </c>
      <c r="M78" s="33"/>
      <c r="N78" s="193"/>
      <c r="O78" s="193"/>
      <c r="P78" s="193"/>
      <c r="Q78" s="193"/>
      <c r="R78" s="6"/>
    </row>
    <row r="80" spans="1:18" ht="27" customHeight="1">
      <c r="A80" s="194" t="s">
        <v>22</v>
      </c>
      <c r="B80" s="189" t="s">
        <v>103</v>
      </c>
      <c r="C80" s="189"/>
      <c r="D80" s="189"/>
      <c r="E80" s="189"/>
      <c r="F80" s="189" t="s">
        <v>23</v>
      </c>
      <c r="G80" s="189"/>
      <c r="H80" s="189" t="s">
        <v>88</v>
      </c>
      <c r="I80" s="189"/>
      <c r="J80" s="189"/>
      <c r="K80" s="189"/>
      <c r="L80" s="189" t="s">
        <v>87</v>
      </c>
      <c r="M80" s="195" t="s">
        <v>96</v>
      </c>
      <c r="N80" s="194" t="s">
        <v>25</v>
      </c>
      <c r="O80" s="194"/>
      <c r="P80" s="194"/>
      <c r="Q80" s="194"/>
      <c r="R80" s="189" t="s">
        <v>100</v>
      </c>
    </row>
    <row r="81" spans="1:22" ht="14.25" customHeight="1">
      <c r="A81" s="194"/>
      <c r="B81" s="189" t="s">
        <v>82</v>
      </c>
      <c r="C81" s="189"/>
      <c r="D81" s="189" t="s">
        <v>84</v>
      </c>
      <c r="E81" s="189"/>
      <c r="F81" s="189"/>
      <c r="G81" s="189"/>
      <c r="H81" s="189" t="s">
        <v>90</v>
      </c>
      <c r="I81" s="189"/>
      <c r="J81" s="189" t="s">
        <v>89</v>
      </c>
      <c r="K81" s="189"/>
      <c r="L81" s="189"/>
      <c r="M81" s="196"/>
      <c r="N81" s="194"/>
      <c r="O81" s="194"/>
      <c r="P81" s="194"/>
      <c r="Q81" s="194"/>
      <c r="R81" s="189"/>
    </row>
    <row r="82" spans="1:22">
      <c r="A82" s="194"/>
      <c r="B82" s="43" t="s">
        <v>26</v>
      </c>
      <c r="C82" s="43" t="s">
        <v>27</v>
      </c>
      <c r="D82" s="43" t="s">
        <v>26</v>
      </c>
      <c r="E82" s="43" t="s">
        <v>27</v>
      </c>
      <c r="F82" s="44" t="s">
        <v>85</v>
      </c>
      <c r="G82" s="44" t="s">
        <v>86</v>
      </c>
      <c r="H82" s="44" t="s">
        <v>81</v>
      </c>
      <c r="I82" s="44" t="s">
        <v>83</v>
      </c>
      <c r="J82" s="44" t="s">
        <v>81</v>
      </c>
      <c r="K82" s="44" t="s">
        <v>95</v>
      </c>
      <c r="L82" s="189"/>
      <c r="M82" s="197"/>
      <c r="N82" s="194"/>
      <c r="O82" s="194"/>
      <c r="P82" s="194"/>
      <c r="Q82" s="194"/>
      <c r="R82" s="194"/>
    </row>
    <row r="83" spans="1:22">
      <c r="A83" s="27" cm="1">
        <f t="array" aca="1" ref="A83" ca="1">DATE("2025","8"+2,IFERROR(INDIRECT(T1),"1"))</f>
        <v>45931</v>
      </c>
      <c r="B83" s="20"/>
      <c r="C83" s="21"/>
      <c r="D83" s="20"/>
      <c r="E83" s="21"/>
      <c r="F83" s="22"/>
      <c r="G83" s="22"/>
      <c r="H83" s="34" t="str">
        <f>IF(OR(B83="",LEFT(M83,1)="✓"),"",C83-B83-F83)</f>
        <v/>
      </c>
      <c r="I83" s="34" t="str">
        <f>IF(OR(D83="",LEFT(M83,1)="✓"),"",E83-D83-G83)</f>
        <v/>
      </c>
      <c r="J83" s="34" t="str">
        <f>IF(AND(B83&lt;&gt;"",M83="✓所定"),C83-B83-F83,"")</f>
        <v/>
      </c>
      <c r="K83" s="34" t="str">
        <f>IF(AND(B83&lt;&gt;"",M83="✓法定"),C83-B83-F83,"")</f>
        <v/>
      </c>
      <c r="L83" s="26" t="str">
        <f>IF(AND($B83="",$D83=""),"",($C83-$B83-$F83)+($E83-$D83-$G83))</f>
        <v/>
      </c>
      <c r="M83" s="32"/>
      <c r="N83" s="190"/>
      <c r="O83" s="190"/>
      <c r="P83" s="190"/>
      <c r="Q83" s="190"/>
      <c r="R83" s="23"/>
      <c r="V83" s="1" t="s">
        <v>171</v>
      </c>
    </row>
    <row r="84" spans="1:22">
      <c r="A84" s="27">
        <f ca="1">A83+1</f>
        <v>45932</v>
      </c>
      <c r="B84" s="20"/>
      <c r="C84" s="21"/>
      <c r="D84" s="20"/>
      <c r="E84" s="21"/>
      <c r="F84" s="22"/>
      <c r="G84" s="22"/>
      <c r="H84" s="34" t="str">
        <f t="shared" ref="H84:H113" si="14">IF(OR(B84="",LEFT(M84,1)="✓"),"",C84-B84-F84)</f>
        <v/>
      </c>
      <c r="I84" s="34" t="str">
        <f t="shared" ref="I84:I113" si="15">IF(OR(D84="",LEFT(M84,1)="✓"),"",E84-D84-G84)</f>
        <v/>
      </c>
      <c r="J84" s="34" t="str">
        <f t="shared" ref="J84:J113" si="16">IF(AND(B84&lt;&gt;"",M84="✓所定"),C84-B84-F84,"")</f>
        <v/>
      </c>
      <c r="K84" s="34" t="str">
        <f t="shared" ref="K84:K113" si="17">IF(AND(B84&lt;&gt;"",M84="✓法定"),C84-B84-F84,"")</f>
        <v/>
      </c>
      <c r="L84" s="26" t="str">
        <f t="shared" ref="L84:L112" si="18">IF(AND($B84="",$D84=""),"",($C84-$B84-$F84)+($E84-$D84-$G84))</f>
        <v/>
      </c>
      <c r="M84" s="32"/>
      <c r="N84" s="190"/>
      <c r="O84" s="190"/>
      <c r="P84" s="190"/>
      <c r="Q84" s="190"/>
      <c r="R84" s="23"/>
      <c r="V84" s="1" t="s">
        <v>172</v>
      </c>
    </row>
    <row r="85" spans="1:22">
      <c r="A85" s="27">
        <f t="shared" ref="A85:A113" ca="1" si="19">A84+1</f>
        <v>45933</v>
      </c>
      <c r="B85" s="20"/>
      <c r="C85" s="21"/>
      <c r="D85" s="20"/>
      <c r="E85" s="21"/>
      <c r="F85" s="22"/>
      <c r="G85" s="22"/>
      <c r="H85" s="34" t="str">
        <f t="shared" si="14"/>
        <v/>
      </c>
      <c r="I85" s="34" t="str">
        <f t="shared" si="15"/>
        <v/>
      </c>
      <c r="J85" s="34" t="str">
        <f t="shared" si="16"/>
        <v/>
      </c>
      <c r="K85" s="34" t="str">
        <f t="shared" si="17"/>
        <v/>
      </c>
      <c r="L85" s="26" t="str">
        <f t="shared" si="18"/>
        <v/>
      </c>
      <c r="M85" s="32"/>
      <c r="N85" s="190"/>
      <c r="O85" s="190"/>
      <c r="P85" s="190"/>
      <c r="Q85" s="190"/>
      <c r="R85" s="23"/>
    </row>
    <row r="86" spans="1:22">
      <c r="A86" s="27">
        <f t="shared" ca="1" si="19"/>
        <v>45934</v>
      </c>
      <c r="B86" s="20"/>
      <c r="C86" s="21"/>
      <c r="D86" s="20"/>
      <c r="E86" s="21"/>
      <c r="F86" s="22"/>
      <c r="G86" s="22"/>
      <c r="H86" s="34" t="str">
        <f t="shared" si="14"/>
        <v/>
      </c>
      <c r="I86" s="34" t="str">
        <f t="shared" si="15"/>
        <v/>
      </c>
      <c r="J86" s="34" t="str">
        <f t="shared" si="16"/>
        <v/>
      </c>
      <c r="K86" s="34" t="str">
        <f t="shared" si="17"/>
        <v/>
      </c>
      <c r="L86" s="26" t="str">
        <f t="shared" si="18"/>
        <v/>
      </c>
      <c r="M86" s="32"/>
      <c r="N86" s="190"/>
      <c r="O86" s="190"/>
      <c r="P86" s="190"/>
      <c r="Q86" s="190"/>
      <c r="R86" s="23"/>
    </row>
    <row r="87" spans="1:22">
      <c r="A87" s="27">
        <f t="shared" ca="1" si="19"/>
        <v>45935</v>
      </c>
      <c r="B87" s="20"/>
      <c r="C87" s="21"/>
      <c r="D87" s="20"/>
      <c r="E87" s="21"/>
      <c r="F87" s="22"/>
      <c r="G87" s="22"/>
      <c r="H87" s="34" t="str">
        <f t="shared" si="14"/>
        <v/>
      </c>
      <c r="I87" s="34" t="str">
        <f t="shared" si="15"/>
        <v/>
      </c>
      <c r="J87" s="34" t="str">
        <f t="shared" si="16"/>
        <v/>
      </c>
      <c r="K87" s="34" t="str">
        <f t="shared" si="17"/>
        <v/>
      </c>
      <c r="L87" s="26" t="str">
        <f t="shared" si="18"/>
        <v/>
      </c>
      <c r="M87" s="32"/>
      <c r="N87" s="190"/>
      <c r="O87" s="190"/>
      <c r="P87" s="190"/>
      <c r="Q87" s="190"/>
      <c r="R87" s="23"/>
    </row>
    <row r="88" spans="1:22">
      <c r="A88" s="27">
        <f t="shared" ca="1" si="19"/>
        <v>45936</v>
      </c>
      <c r="B88" s="20"/>
      <c r="C88" s="21"/>
      <c r="D88" s="20"/>
      <c r="E88" s="21"/>
      <c r="F88" s="22"/>
      <c r="G88" s="22"/>
      <c r="H88" s="34" t="str">
        <f t="shared" si="14"/>
        <v/>
      </c>
      <c r="I88" s="34" t="str">
        <f t="shared" si="15"/>
        <v/>
      </c>
      <c r="J88" s="34" t="str">
        <f t="shared" si="16"/>
        <v/>
      </c>
      <c r="K88" s="34" t="str">
        <f t="shared" si="17"/>
        <v/>
      </c>
      <c r="L88" s="26" t="str">
        <f t="shared" si="18"/>
        <v/>
      </c>
      <c r="M88" s="32"/>
      <c r="N88" s="190"/>
      <c r="O88" s="190"/>
      <c r="P88" s="190"/>
      <c r="Q88" s="190"/>
      <c r="R88" s="23"/>
    </row>
    <row r="89" spans="1:22">
      <c r="A89" s="27">
        <f t="shared" ca="1" si="19"/>
        <v>45937</v>
      </c>
      <c r="B89" s="20"/>
      <c r="C89" s="21"/>
      <c r="D89" s="20"/>
      <c r="E89" s="21"/>
      <c r="F89" s="22"/>
      <c r="G89" s="22"/>
      <c r="H89" s="34" t="str">
        <f t="shared" si="14"/>
        <v/>
      </c>
      <c r="I89" s="34" t="str">
        <f t="shared" si="15"/>
        <v/>
      </c>
      <c r="J89" s="34" t="str">
        <f t="shared" si="16"/>
        <v/>
      </c>
      <c r="K89" s="34" t="str">
        <f t="shared" si="17"/>
        <v/>
      </c>
      <c r="L89" s="26" t="str">
        <f t="shared" si="18"/>
        <v/>
      </c>
      <c r="M89" s="32"/>
      <c r="N89" s="190"/>
      <c r="O89" s="190"/>
      <c r="P89" s="190"/>
      <c r="Q89" s="190"/>
      <c r="R89" s="23"/>
    </row>
    <row r="90" spans="1:22">
      <c r="A90" s="27">
        <f t="shared" ca="1" si="19"/>
        <v>45938</v>
      </c>
      <c r="B90" s="20"/>
      <c r="C90" s="21"/>
      <c r="D90" s="20"/>
      <c r="E90" s="21"/>
      <c r="F90" s="22"/>
      <c r="G90" s="22"/>
      <c r="H90" s="34" t="str">
        <f t="shared" si="14"/>
        <v/>
      </c>
      <c r="I90" s="34" t="str">
        <f t="shared" si="15"/>
        <v/>
      </c>
      <c r="J90" s="34" t="str">
        <f t="shared" si="16"/>
        <v/>
      </c>
      <c r="K90" s="34" t="str">
        <f t="shared" si="17"/>
        <v/>
      </c>
      <c r="L90" s="26" t="str">
        <f t="shared" si="18"/>
        <v/>
      </c>
      <c r="M90" s="32"/>
      <c r="N90" s="190"/>
      <c r="O90" s="190"/>
      <c r="P90" s="190"/>
      <c r="Q90" s="190"/>
      <c r="R90" s="23"/>
    </row>
    <row r="91" spans="1:22">
      <c r="A91" s="27">
        <f t="shared" ca="1" si="19"/>
        <v>45939</v>
      </c>
      <c r="B91" s="20"/>
      <c r="C91" s="21"/>
      <c r="D91" s="20"/>
      <c r="E91" s="21"/>
      <c r="F91" s="22"/>
      <c r="G91" s="22"/>
      <c r="H91" s="34" t="str">
        <f t="shared" si="14"/>
        <v/>
      </c>
      <c r="I91" s="34" t="str">
        <f t="shared" si="15"/>
        <v/>
      </c>
      <c r="J91" s="34" t="str">
        <f t="shared" si="16"/>
        <v/>
      </c>
      <c r="K91" s="34" t="str">
        <f t="shared" si="17"/>
        <v/>
      </c>
      <c r="L91" s="26" t="str">
        <f t="shared" si="18"/>
        <v/>
      </c>
      <c r="M91" s="32"/>
      <c r="N91" s="190"/>
      <c r="O91" s="190"/>
      <c r="P91" s="190"/>
      <c r="Q91" s="190"/>
      <c r="R91" s="23"/>
    </row>
    <row r="92" spans="1:22">
      <c r="A92" s="27">
        <f t="shared" ca="1" si="19"/>
        <v>45940</v>
      </c>
      <c r="B92" s="20"/>
      <c r="C92" s="21"/>
      <c r="D92" s="20"/>
      <c r="E92" s="21"/>
      <c r="F92" s="22"/>
      <c r="G92" s="22"/>
      <c r="H92" s="34" t="str">
        <f t="shared" si="14"/>
        <v/>
      </c>
      <c r="I92" s="34" t="str">
        <f t="shared" si="15"/>
        <v/>
      </c>
      <c r="J92" s="34" t="str">
        <f t="shared" si="16"/>
        <v/>
      </c>
      <c r="K92" s="34" t="str">
        <f t="shared" si="17"/>
        <v/>
      </c>
      <c r="L92" s="26" t="str">
        <f t="shared" si="18"/>
        <v/>
      </c>
      <c r="M92" s="32"/>
      <c r="N92" s="190"/>
      <c r="O92" s="190"/>
      <c r="P92" s="190"/>
      <c r="Q92" s="190"/>
      <c r="R92" s="23"/>
    </row>
    <row r="93" spans="1:22">
      <c r="A93" s="27">
        <f t="shared" ca="1" si="19"/>
        <v>45941</v>
      </c>
      <c r="B93" s="20"/>
      <c r="C93" s="21"/>
      <c r="D93" s="20"/>
      <c r="E93" s="21"/>
      <c r="F93" s="22"/>
      <c r="G93" s="22"/>
      <c r="H93" s="34" t="str">
        <f t="shared" si="14"/>
        <v/>
      </c>
      <c r="I93" s="34" t="str">
        <f t="shared" si="15"/>
        <v/>
      </c>
      <c r="J93" s="34" t="str">
        <f t="shared" si="16"/>
        <v/>
      </c>
      <c r="K93" s="34" t="str">
        <f t="shared" si="17"/>
        <v/>
      </c>
      <c r="L93" s="26" t="str">
        <f t="shared" si="18"/>
        <v/>
      </c>
      <c r="M93" s="32"/>
      <c r="N93" s="190"/>
      <c r="O93" s="190"/>
      <c r="P93" s="190"/>
      <c r="Q93" s="190"/>
      <c r="R93" s="23"/>
    </row>
    <row r="94" spans="1:22">
      <c r="A94" s="27">
        <f t="shared" ca="1" si="19"/>
        <v>45942</v>
      </c>
      <c r="B94" s="20"/>
      <c r="C94" s="21"/>
      <c r="D94" s="20"/>
      <c r="E94" s="21"/>
      <c r="F94" s="22"/>
      <c r="G94" s="22"/>
      <c r="H94" s="34" t="str">
        <f t="shared" si="14"/>
        <v/>
      </c>
      <c r="I94" s="34" t="str">
        <f t="shared" si="15"/>
        <v/>
      </c>
      <c r="J94" s="34" t="str">
        <f t="shared" si="16"/>
        <v/>
      </c>
      <c r="K94" s="34" t="str">
        <f t="shared" si="17"/>
        <v/>
      </c>
      <c r="L94" s="26" t="str">
        <f t="shared" si="18"/>
        <v/>
      </c>
      <c r="M94" s="32"/>
      <c r="N94" s="190"/>
      <c r="O94" s="190"/>
      <c r="P94" s="190"/>
      <c r="Q94" s="190"/>
      <c r="R94" s="23"/>
    </row>
    <row r="95" spans="1:22">
      <c r="A95" s="27">
        <f t="shared" ca="1" si="19"/>
        <v>45943</v>
      </c>
      <c r="B95" s="20"/>
      <c r="C95" s="21"/>
      <c r="D95" s="20"/>
      <c r="E95" s="21"/>
      <c r="F95" s="22"/>
      <c r="G95" s="22"/>
      <c r="H95" s="34" t="str">
        <f t="shared" si="14"/>
        <v/>
      </c>
      <c r="I95" s="34" t="str">
        <f t="shared" si="15"/>
        <v/>
      </c>
      <c r="J95" s="34" t="str">
        <f t="shared" si="16"/>
        <v/>
      </c>
      <c r="K95" s="34" t="str">
        <f t="shared" si="17"/>
        <v/>
      </c>
      <c r="L95" s="26" t="str">
        <f t="shared" si="18"/>
        <v/>
      </c>
      <c r="M95" s="32"/>
      <c r="N95" s="190"/>
      <c r="O95" s="190"/>
      <c r="P95" s="190"/>
      <c r="Q95" s="190"/>
      <c r="R95" s="23"/>
    </row>
    <row r="96" spans="1:22">
      <c r="A96" s="27">
        <f t="shared" ca="1" si="19"/>
        <v>45944</v>
      </c>
      <c r="B96" s="20"/>
      <c r="C96" s="21"/>
      <c r="D96" s="20"/>
      <c r="E96" s="21"/>
      <c r="F96" s="22"/>
      <c r="G96" s="22"/>
      <c r="H96" s="34" t="str">
        <f t="shared" si="14"/>
        <v/>
      </c>
      <c r="I96" s="34" t="str">
        <f t="shared" si="15"/>
        <v/>
      </c>
      <c r="J96" s="34" t="str">
        <f t="shared" si="16"/>
        <v/>
      </c>
      <c r="K96" s="34" t="str">
        <f t="shared" si="17"/>
        <v/>
      </c>
      <c r="L96" s="26" t="str">
        <f t="shared" si="18"/>
        <v/>
      </c>
      <c r="M96" s="32"/>
      <c r="N96" s="190"/>
      <c r="O96" s="190"/>
      <c r="P96" s="190"/>
      <c r="Q96" s="190"/>
      <c r="R96" s="23"/>
    </row>
    <row r="97" spans="1:18">
      <c r="A97" s="27">
        <f t="shared" ca="1" si="19"/>
        <v>45945</v>
      </c>
      <c r="B97" s="20"/>
      <c r="C97" s="21"/>
      <c r="D97" s="20"/>
      <c r="E97" s="21"/>
      <c r="F97" s="22"/>
      <c r="G97" s="22"/>
      <c r="H97" s="34" t="str">
        <f t="shared" si="14"/>
        <v/>
      </c>
      <c r="I97" s="34" t="str">
        <f t="shared" si="15"/>
        <v/>
      </c>
      <c r="J97" s="34" t="str">
        <f t="shared" si="16"/>
        <v/>
      </c>
      <c r="K97" s="34" t="str">
        <f t="shared" si="17"/>
        <v/>
      </c>
      <c r="L97" s="26" t="str">
        <f t="shared" si="18"/>
        <v/>
      </c>
      <c r="M97" s="32"/>
      <c r="N97" s="190"/>
      <c r="O97" s="190"/>
      <c r="P97" s="190"/>
      <c r="Q97" s="190"/>
      <c r="R97" s="23"/>
    </row>
    <row r="98" spans="1:18">
      <c r="A98" s="27">
        <f t="shared" ca="1" si="19"/>
        <v>45946</v>
      </c>
      <c r="B98" s="20"/>
      <c r="C98" s="21"/>
      <c r="D98" s="20"/>
      <c r="E98" s="21"/>
      <c r="F98" s="22"/>
      <c r="G98" s="22"/>
      <c r="H98" s="34" t="str">
        <f t="shared" si="14"/>
        <v/>
      </c>
      <c r="I98" s="34" t="str">
        <f t="shared" si="15"/>
        <v/>
      </c>
      <c r="J98" s="34" t="str">
        <f t="shared" si="16"/>
        <v/>
      </c>
      <c r="K98" s="34" t="str">
        <f t="shared" si="17"/>
        <v/>
      </c>
      <c r="L98" s="26" t="str">
        <f t="shared" si="18"/>
        <v/>
      </c>
      <c r="M98" s="32"/>
      <c r="N98" s="190"/>
      <c r="O98" s="190"/>
      <c r="P98" s="190"/>
      <c r="Q98" s="190"/>
      <c r="R98" s="23"/>
    </row>
    <row r="99" spans="1:18">
      <c r="A99" s="27">
        <f t="shared" ca="1" si="19"/>
        <v>45947</v>
      </c>
      <c r="B99" s="20"/>
      <c r="C99" s="21"/>
      <c r="D99" s="20"/>
      <c r="E99" s="21"/>
      <c r="F99" s="22"/>
      <c r="G99" s="22"/>
      <c r="H99" s="34" t="str">
        <f t="shared" si="14"/>
        <v/>
      </c>
      <c r="I99" s="34" t="str">
        <f t="shared" si="15"/>
        <v/>
      </c>
      <c r="J99" s="34" t="str">
        <f t="shared" si="16"/>
        <v/>
      </c>
      <c r="K99" s="34" t="str">
        <f t="shared" si="17"/>
        <v/>
      </c>
      <c r="L99" s="26" t="str">
        <f t="shared" si="18"/>
        <v/>
      </c>
      <c r="M99" s="32"/>
      <c r="N99" s="190"/>
      <c r="O99" s="190"/>
      <c r="P99" s="190"/>
      <c r="Q99" s="190"/>
      <c r="R99" s="23"/>
    </row>
    <row r="100" spans="1:18">
      <c r="A100" s="27">
        <f t="shared" ca="1" si="19"/>
        <v>45948</v>
      </c>
      <c r="B100" s="20"/>
      <c r="C100" s="21"/>
      <c r="D100" s="20"/>
      <c r="E100" s="21"/>
      <c r="F100" s="22"/>
      <c r="G100" s="22"/>
      <c r="H100" s="34" t="str">
        <f t="shared" si="14"/>
        <v/>
      </c>
      <c r="I100" s="34" t="str">
        <f t="shared" si="15"/>
        <v/>
      </c>
      <c r="J100" s="34" t="str">
        <f t="shared" si="16"/>
        <v/>
      </c>
      <c r="K100" s="34" t="str">
        <f t="shared" si="17"/>
        <v/>
      </c>
      <c r="L100" s="26" t="str">
        <f t="shared" si="18"/>
        <v/>
      </c>
      <c r="M100" s="32"/>
      <c r="N100" s="190"/>
      <c r="O100" s="190"/>
      <c r="P100" s="190"/>
      <c r="Q100" s="190"/>
      <c r="R100" s="23"/>
    </row>
    <row r="101" spans="1:18">
      <c r="A101" s="27">
        <f t="shared" ca="1" si="19"/>
        <v>45949</v>
      </c>
      <c r="B101" s="20"/>
      <c r="C101" s="21"/>
      <c r="D101" s="20"/>
      <c r="E101" s="21"/>
      <c r="F101" s="22"/>
      <c r="G101" s="22"/>
      <c r="H101" s="34" t="str">
        <f t="shared" si="14"/>
        <v/>
      </c>
      <c r="I101" s="34" t="str">
        <f t="shared" si="15"/>
        <v/>
      </c>
      <c r="J101" s="34" t="str">
        <f t="shared" si="16"/>
        <v/>
      </c>
      <c r="K101" s="34" t="str">
        <f t="shared" si="17"/>
        <v/>
      </c>
      <c r="L101" s="26" t="str">
        <f t="shared" si="18"/>
        <v/>
      </c>
      <c r="M101" s="32"/>
      <c r="N101" s="190"/>
      <c r="O101" s="190"/>
      <c r="P101" s="190"/>
      <c r="Q101" s="190"/>
      <c r="R101" s="23"/>
    </row>
    <row r="102" spans="1:18">
      <c r="A102" s="27">
        <f t="shared" ca="1" si="19"/>
        <v>45950</v>
      </c>
      <c r="B102" s="20"/>
      <c r="C102" s="21"/>
      <c r="D102" s="20"/>
      <c r="E102" s="21"/>
      <c r="F102" s="22"/>
      <c r="G102" s="22"/>
      <c r="H102" s="34" t="str">
        <f t="shared" si="14"/>
        <v/>
      </c>
      <c r="I102" s="34" t="str">
        <f t="shared" si="15"/>
        <v/>
      </c>
      <c r="J102" s="34" t="str">
        <f t="shared" si="16"/>
        <v/>
      </c>
      <c r="K102" s="34" t="str">
        <f t="shared" si="17"/>
        <v/>
      </c>
      <c r="L102" s="26" t="str">
        <f t="shared" si="18"/>
        <v/>
      </c>
      <c r="M102" s="32"/>
      <c r="N102" s="190"/>
      <c r="O102" s="190"/>
      <c r="P102" s="190"/>
      <c r="Q102" s="190"/>
      <c r="R102" s="23"/>
    </row>
    <row r="103" spans="1:18">
      <c r="A103" s="27">
        <f t="shared" ca="1" si="19"/>
        <v>45951</v>
      </c>
      <c r="B103" s="20"/>
      <c r="C103" s="21"/>
      <c r="D103" s="20"/>
      <c r="E103" s="21"/>
      <c r="F103" s="22"/>
      <c r="G103" s="22"/>
      <c r="H103" s="34" t="str">
        <f t="shared" si="14"/>
        <v/>
      </c>
      <c r="I103" s="34" t="str">
        <f t="shared" si="15"/>
        <v/>
      </c>
      <c r="J103" s="34" t="str">
        <f t="shared" si="16"/>
        <v/>
      </c>
      <c r="K103" s="34" t="str">
        <f t="shared" si="17"/>
        <v/>
      </c>
      <c r="L103" s="26" t="str">
        <f t="shared" si="18"/>
        <v/>
      </c>
      <c r="M103" s="32"/>
      <c r="N103" s="190"/>
      <c r="O103" s="190"/>
      <c r="P103" s="190"/>
      <c r="Q103" s="190"/>
      <c r="R103" s="23"/>
    </row>
    <row r="104" spans="1:18">
      <c r="A104" s="27">
        <f t="shared" ca="1" si="19"/>
        <v>45952</v>
      </c>
      <c r="B104" s="20"/>
      <c r="C104" s="21"/>
      <c r="D104" s="20"/>
      <c r="E104" s="21"/>
      <c r="F104" s="22"/>
      <c r="G104" s="22"/>
      <c r="H104" s="34" t="str">
        <f t="shared" si="14"/>
        <v/>
      </c>
      <c r="I104" s="34" t="str">
        <f t="shared" si="15"/>
        <v/>
      </c>
      <c r="J104" s="34" t="str">
        <f t="shared" si="16"/>
        <v/>
      </c>
      <c r="K104" s="34" t="str">
        <f t="shared" si="17"/>
        <v/>
      </c>
      <c r="L104" s="26" t="str">
        <f t="shared" si="18"/>
        <v/>
      </c>
      <c r="M104" s="32"/>
      <c r="N104" s="190"/>
      <c r="O104" s="190"/>
      <c r="P104" s="190"/>
      <c r="Q104" s="190"/>
      <c r="R104" s="23"/>
    </row>
    <row r="105" spans="1:18">
      <c r="A105" s="27">
        <f t="shared" ca="1" si="19"/>
        <v>45953</v>
      </c>
      <c r="B105" s="20"/>
      <c r="C105" s="21"/>
      <c r="D105" s="20"/>
      <c r="E105" s="21"/>
      <c r="F105" s="22"/>
      <c r="G105" s="22"/>
      <c r="H105" s="34" t="str">
        <f t="shared" si="14"/>
        <v/>
      </c>
      <c r="I105" s="34" t="str">
        <f t="shared" si="15"/>
        <v/>
      </c>
      <c r="J105" s="34" t="str">
        <f t="shared" si="16"/>
        <v/>
      </c>
      <c r="K105" s="34" t="str">
        <f t="shared" si="17"/>
        <v/>
      </c>
      <c r="L105" s="26" t="str">
        <f t="shared" si="18"/>
        <v/>
      </c>
      <c r="M105" s="32"/>
      <c r="N105" s="190"/>
      <c r="O105" s="190"/>
      <c r="P105" s="190"/>
      <c r="Q105" s="190"/>
      <c r="R105" s="23"/>
    </row>
    <row r="106" spans="1:18">
      <c r="A106" s="27">
        <f t="shared" ca="1" si="19"/>
        <v>45954</v>
      </c>
      <c r="B106" s="20"/>
      <c r="C106" s="21"/>
      <c r="D106" s="20"/>
      <c r="E106" s="21"/>
      <c r="F106" s="22"/>
      <c r="G106" s="22"/>
      <c r="H106" s="34" t="str">
        <f t="shared" si="14"/>
        <v/>
      </c>
      <c r="I106" s="34" t="str">
        <f t="shared" si="15"/>
        <v/>
      </c>
      <c r="J106" s="34" t="str">
        <f t="shared" si="16"/>
        <v/>
      </c>
      <c r="K106" s="34" t="str">
        <f t="shared" si="17"/>
        <v/>
      </c>
      <c r="L106" s="26" t="str">
        <f t="shared" si="18"/>
        <v/>
      </c>
      <c r="M106" s="32"/>
      <c r="N106" s="190"/>
      <c r="O106" s="190"/>
      <c r="P106" s="190"/>
      <c r="Q106" s="190"/>
      <c r="R106" s="23"/>
    </row>
    <row r="107" spans="1:18">
      <c r="A107" s="27">
        <f t="shared" ca="1" si="19"/>
        <v>45955</v>
      </c>
      <c r="B107" s="20"/>
      <c r="C107" s="21"/>
      <c r="D107" s="20"/>
      <c r="E107" s="21"/>
      <c r="F107" s="22"/>
      <c r="G107" s="22"/>
      <c r="H107" s="34" t="str">
        <f t="shared" si="14"/>
        <v/>
      </c>
      <c r="I107" s="34" t="str">
        <f t="shared" si="15"/>
        <v/>
      </c>
      <c r="J107" s="34" t="str">
        <f t="shared" si="16"/>
        <v/>
      </c>
      <c r="K107" s="34" t="str">
        <f t="shared" si="17"/>
        <v/>
      </c>
      <c r="L107" s="26" t="str">
        <f t="shared" si="18"/>
        <v/>
      </c>
      <c r="M107" s="32"/>
      <c r="N107" s="190"/>
      <c r="O107" s="190"/>
      <c r="P107" s="190"/>
      <c r="Q107" s="190"/>
      <c r="R107" s="23"/>
    </row>
    <row r="108" spans="1:18">
      <c r="A108" s="27">
        <f t="shared" ca="1" si="19"/>
        <v>45956</v>
      </c>
      <c r="B108" s="20"/>
      <c r="C108" s="21"/>
      <c r="D108" s="20"/>
      <c r="E108" s="21"/>
      <c r="F108" s="22"/>
      <c r="G108" s="22"/>
      <c r="H108" s="34" t="str">
        <f t="shared" si="14"/>
        <v/>
      </c>
      <c r="I108" s="34" t="str">
        <f t="shared" si="15"/>
        <v/>
      </c>
      <c r="J108" s="34" t="str">
        <f t="shared" si="16"/>
        <v/>
      </c>
      <c r="K108" s="34" t="str">
        <f t="shared" si="17"/>
        <v/>
      </c>
      <c r="L108" s="26" t="str">
        <f t="shared" si="18"/>
        <v/>
      </c>
      <c r="M108" s="32"/>
      <c r="N108" s="190"/>
      <c r="O108" s="190"/>
      <c r="P108" s="190"/>
      <c r="Q108" s="190"/>
      <c r="R108" s="23"/>
    </row>
    <row r="109" spans="1:18">
      <c r="A109" s="27">
        <f t="shared" ca="1" si="19"/>
        <v>45957</v>
      </c>
      <c r="B109" s="20"/>
      <c r="C109" s="21"/>
      <c r="D109" s="20"/>
      <c r="E109" s="21"/>
      <c r="F109" s="22"/>
      <c r="G109" s="22"/>
      <c r="H109" s="34" t="str">
        <f t="shared" si="14"/>
        <v/>
      </c>
      <c r="I109" s="34" t="str">
        <f t="shared" si="15"/>
        <v/>
      </c>
      <c r="J109" s="34" t="str">
        <f t="shared" si="16"/>
        <v/>
      </c>
      <c r="K109" s="34" t="str">
        <f t="shared" si="17"/>
        <v/>
      </c>
      <c r="L109" s="26" t="str">
        <f t="shared" si="18"/>
        <v/>
      </c>
      <c r="M109" s="32"/>
      <c r="N109" s="190"/>
      <c r="O109" s="190"/>
      <c r="P109" s="190"/>
      <c r="Q109" s="190"/>
      <c r="R109" s="23"/>
    </row>
    <row r="110" spans="1:18">
      <c r="A110" s="27">
        <f t="shared" ca="1" si="19"/>
        <v>45958</v>
      </c>
      <c r="B110" s="20"/>
      <c r="C110" s="21"/>
      <c r="D110" s="20"/>
      <c r="E110" s="21"/>
      <c r="F110" s="22"/>
      <c r="G110" s="22"/>
      <c r="H110" s="34" t="str">
        <f t="shared" si="14"/>
        <v/>
      </c>
      <c r="I110" s="34" t="str">
        <f t="shared" si="15"/>
        <v/>
      </c>
      <c r="J110" s="34" t="str">
        <f t="shared" si="16"/>
        <v/>
      </c>
      <c r="K110" s="34" t="str">
        <f t="shared" si="17"/>
        <v/>
      </c>
      <c r="L110" s="26" t="str">
        <f t="shared" si="18"/>
        <v/>
      </c>
      <c r="M110" s="32"/>
      <c r="N110" s="190"/>
      <c r="O110" s="190"/>
      <c r="P110" s="190"/>
      <c r="Q110" s="190"/>
      <c r="R110" s="23"/>
    </row>
    <row r="111" spans="1:18">
      <c r="A111" s="27">
        <f t="shared" ca="1" si="19"/>
        <v>45959</v>
      </c>
      <c r="B111" s="20"/>
      <c r="C111" s="21"/>
      <c r="D111" s="20"/>
      <c r="E111" s="21"/>
      <c r="F111" s="22"/>
      <c r="G111" s="22"/>
      <c r="H111" s="34" t="str">
        <f t="shared" si="14"/>
        <v/>
      </c>
      <c r="I111" s="34" t="str">
        <f t="shared" si="15"/>
        <v/>
      </c>
      <c r="J111" s="34" t="str">
        <f t="shared" si="16"/>
        <v/>
      </c>
      <c r="K111" s="34" t="str">
        <f t="shared" si="17"/>
        <v/>
      </c>
      <c r="L111" s="26" t="str">
        <f t="shared" si="18"/>
        <v/>
      </c>
      <c r="M111" s="32"/>
      <c r="N111" s="190"/>
      <c r="O111" s="190"/>
      <c r="P111" s="190"/>
      <c r="Q111" s="190"/>
      <c r="R111" s="23"/>
    </row>
    <row r="112" spans="1:18">
      <c r="A112" s="27">
        <f t="shared" ca="1" si="19"/>
        <v>45960</v>
      </c>
      <c r="B112" s="20"/>
      <c r="C112" s="21"/>
      <c r="D112" s="20"/>
      <c r="E112" s="21"/>
      <c r="F112" s="22"/>
      <c r="G112" s="22"/>
      <c r="H112" s="34" t="str">
        <f t="shared" si="14"/>
        <v/>
      </c>
      <c r="I112" s="34" t="str">
        <f t="shared" si="15"/>
        <v/>
      </c>
      <c r="J112" s="34" t="str">
        <f t="shared" si="16"/>
        <v/>
      </c>
      <c r="K112" s="34" t="str">
        <f t="shared" si="17"/>
        <v/>
      </c>
      <c r="L112" s="26" t="str">
        <f t="shared" si="18"/>
        <v/>
      </c>
      <c r="M112" s="32"/>
      <c r="N112" s="190"/>
      <c r="O112" s="190"/>
      <c r="P112" s="190"/>
      <c r="Q112" s="190"/>
      <c r="R112" s="23"/>
    </row>
    <row r="113" spans="1:22">
      <c r="A113" s="27">
        <f t="shared" ca="1" si="19"/>
        <v>45961</v>
      </c>
      <c r="B113" s="20"/>
      <c r="C113" s="21"/>
      <c r="D113" s="20"/>
      <c r="E113" s="21"/>
      <c r="F113" s="22"/>
      <c r="G113" s="22"/>
      <c r="H113" s="34" t="str">
        <f t="shared" si="14"/>
        <v/>
      </c>
      <c r="I113" s="34" t="str">
        <f t="shared" si="15"/>
        <v/>
      </c>
      <c r="J113" s="34" t="str">
        <f t="shared" si="16"/>
        <v/>
      </c>
      <c r="K113" s="34" t="str">
        <f t="shared" si="17"/>
        <v/>
      </c>
      <c r="L113" s="26" t="str">
        <f>IF(AND($B113="",$D113=""),"",($C113-$B113-$F113)+($E113-$D113-$G113))</f>
        <v/>
      </c>
      <c r="M113" s="32"/>
      <c r="N113" s="190"/>
      <c r="O113" s="190"/>
      <c r="P113" s="190"/>
      <c r="Q113" s="190"/>
      <c r="R113" s="23"/>
    </row>
    <row r="114" spans="1:22">
      <c r="A114" s="5" t="s">
        <v>11</v>
      </c>
      <c r="B114" s="191"/>
      <c r="C114" s="192"/>
      <c r="D114" s="191"/>
      <c r="E114" s="192"/>
      <c r="F114" s="26" t="str">
        <f>IF(SUM($F83:$F113)=0,"",SUM($F83:$F113))</f>
        <v/>
      </c>
      <c r="G114" s="26" t="str">
        <f>IF(SUM($G83:$G113)=0,"",SUM($G83:$G113))</f>
        <v/>
      </c>
      <c r="H114" s="26" t="str">
        <f>IF(SUM(H83:H113)=0,"",SUM(H83:H113))</f>
        <v/>
      </c>
      <c r="I114" s="26" t="str">
        <f>IF(SUM(I83:I113)=0,"",SUM(I83:I113))</f>
        <v/>
      </c>
      <c r="J114" s="26" t="str">
        <f t="shared" ref="J114:K114" si="20">IF(SUM(J83:J113)=0,"",SUM(J83:J113))</f>
        <v/>
      </c>
      <c r="K114" s="26" t="str">
        <f t="shared" si="20"/>
        <v/>
      </c>
      <c r="L114" s="26" t="str">
        <f>IF(SUM($L83:$L113)=0,"",SUM($L83:$L113))</f>
        <v/>
      </c>
      <c r="M114" s="33"/>
      <c r="N114" s="193"/>
      <c r="O114" s="193"/>
      <c r="P114" s="193"/>
      <c r="Q114" s="193"/>
      <c r="R114" s="6"/>
    </row>
    <row r="116" spans="1:22" ht="27" customHeight="1">
      <c r="A116" s="194" t="s">
        <v>22</v>
      </c>
      <c r="B116" s="189" t="s">
        <v>103</v>
      </c>
      <c r="C116" s="189"/>
      <c r="D116" s="189"/>
      <c r="E116" s="189"/>
      <c r="F116" s="189" t="s">
        <v>23</v>
      </c>
      <c r="G116" s="189"/>
      <c r="H116" s="189" t="s">
        <v>88</v>
      </c>
      <c r="I116" s="189"/>
      <c r="J116" s="189"/>
      <c r="K116" s="189"/>
      <c r="L116" s="189" t="s">
        <v>87</v>
      </c>
      <c r="M116" s="195" t="s">
        <v>96</v>
      </c>
      <c r="N116" s="194" t="s">
        <v>25</v>
      </c>
      <c r="O116" s="194"/>
      <c r="P116" s="194"/>
      <c r="Q116" s="194"/>
      <c r="R116" s="189" t="s">
        <v>100</v>
      </c>
    </row>
    <row r="117" spans="1:22" ht="14.25" customHeight="1">
      <c r="A117" s="194"/>
      <c r="B117" s="189" t="s">
        <v>82</v>
      </c>
      <c r="C117" s="189"/>
      <c r="D117" s="189" t="s">
        <v>84</v>
      </c>
      <c r="E117" s="189"/>
      <c r="F117" s="189"/>
      <c r="G117" s="189"/>
      <c r="H117" s="189" t="s">
        <v>90</v>
      </c>
      <c r="I117" s="189"/>
      <c r="J117" s="189" t="s">
        <v>89</v>
      </c>
      <c r="K117" s="189"/>
      <c r="L117" s="189"/>
      <c r="M117" s="196"/>
      <c r="N117" s="194"/>
      <c r="O117" s="194"/>
      <c r="P117" s="194"/>
      <c r="Q117" s="194"/>
      <c r="R117" s="189"/>
    </row>
    <row r="118" spans="1:22">
      <c r="A118" s="194"/>
      <c r="B118" s="43" t="s">
        <v>26</v>
      </c>
      <c r="C118" s="43" t="s">
        <v>27</v>
      </c>
      <c r="D118" s="43" t="s">
        <v>26</v>
      </c>
      <c r="E118" s="43" t="s">
        <v>27</v>
      </c>
      <c r="F118" s="44" t="s">
        <v>85</v>
      </c>
      <c r="G118" s="44" t="s">
        <v>86</v>
      </c>
      <c r="H118" s="44" t="s">
        <v>81</v>
      </c>
      <c r="I118" s="44" t="s">
        <v>83</v>
      </c>
      <c r="J118" s="44" t="s">
        <v>81</v>
      </c>
      <c r="K118" s="44" t="s">
        <v>95</v>
      </c>
      <c r="L118" s="189"/>
      <c r="M118" s="197"/>
      <c r="N118" s="194"/>
      <c r="O118" s="194"/>
      <c r="P118" s="194"/>
      <c r="Q118" s="194"/>
      <c r="R118" s="194"/>
    </row>
    <row r="119" spans="1:22">
      <c r="A119" s="27" cm="1">
        <f t="array" aca="1" ref="A119" ca="1">DATE("2025","8"+3,IFERROR(INDIRECT(T1),"1"))</f>
        <v>45962</v>
      </c>
      <c r="B119" s="20"/>
      <c r="C119" s="21"/>
      <c r="D119" s="20"/>
      <c r="E119" s="21"/>
      <c r="F119" s="22"/>
      <c r="G119" s="22"/>
      <c r="H119" s="34" t="str">
        <f>IF(OR(B119="",LEFT(M119,1)="✓"),"",C119-B119-F119)</f>
        <v/>
      </c>
      <c r="I119" s="34" t="str">
        <f>IF(OR(D119="",LEFT(M119,1)="✓"),"",E119-D119-G119)</f>
        <v/>
      </c>
      <c r="J119" s="34" t="str">
        <f>IF(AND(B119&lt;&gt;"",M119="✓所定"),C119-B119-F119,"")</f>
        <v/>
      </c>
      <c r="K119" s="34" t="str">
        <f>IF(AND(B119&lt;&gt;"",M119="✓法定"),C119-B119-F119,"")</f>
        <v/>
      </c>
      <c r="L119" s="26" t="str">
        <f>IF(AND($B119="",$D119=""),"",($C119-$B119-$F119)+($E119-$D119-$G119))</f>
        <v/>
      </c>
      <c r="M119" s="32"/>
      <c r="N119" s="198"/>
      <c r="O119" s="199"/>
      <c r="P119" s="199"/>
      <c r="Q119" s="200"/>
      <c r="R119" s="23"/>
      <c r="V119" s="1" t="s">
        <v>171</v>
      </c>
    </row>
    <row r="120" spans="1:22">
      <c r="A120" s="27">
        <f ca="1">A119+1</f>
        <v>45963</v>
      </c>
      <c r="B120" s="20"/>
      <c r="C120" s="21"/>
      <c r="D120" s="20"/>
      <c r="E120" s="21"/>
      <c r="F120" s="22"/>
      <c r="G120" s="22"/>
      <c r="H120" s="34" t="str">
        <f t="shared" ref="H120:H149" si="21">IF(OR(B120="",LEFT(M120,1)="✓"),"",C120-B120-F120)</f>
        <v/>
      </c>
      <c r="I120" s="34" t="str">
        <f t="shared" ref="I120:I149" si="22">IF(OR(D120="",LEFT(M120,1)="✓"),"",E120-D120-G120)</f>
        <v/>
      </c>
      <c r="J120" s="34" t="str">
        <f t="shared" ref="J120:J149" si="23">IF(AND(B120&lt;&gt;"",M120="✓所定"),C120-B120-F120,"")</f>
        <v/>
      </c>
      <c r="K120" s="34" t="str">
        <f t="shared" ref="K120:K149" si="24">IF(AND(B120&lt;&gt;"",M120="✓法定"),C120-B120-F120,"")</f>
        <v/>
      </c>
      <c r="L120" s="26" t="str">
        <f t="shared" ref="L120:L147" si="25">IF(AND($B120="",$D120=""),"",($C120-$B120-$F120)+($E120-$D120-$G120))</f>
        <v/>
      </c>
      <c r="M120" s="32"/>
      <c r="N120" s="190"/>
      <c r="O120" s="190"/>
      <c r="P120" s="190"/>
      <c r="Q120" s="190"/>
      <c r="R120" s="23"/>
      <c r="V120" s="1" t="s">
        <v>172</v>
      </c>
    </row>
    <row r="121" spans="1:22">
      <c r="A121" s="27">
        <f t="shared" ref="A121:A149" ca="1" si="26">A120+1</f>
        <v>45964</v>
      </c>
      <c r="B121" s="20"/>
      <c r="C121" s="21"/>
      <c r="D121" s="20"/>
      <c r="E121" s="21"/>
      <c r="F121" s="22"/>
      <c r="G121" s="22"/>
      <c r="H121" s="34" t="str">
        <f t="shared" si="21"/>
        <v/>
      </c>
      <c r="I121" s="34" t="str">
        <f t="shared" si="22"/>
        <v/>
      </c>
      <c r="J121" s="34" t="str">
        <f t="shared" si="23"/>
        <v/>
      </c>
      <c r="K121" s="34" t="str">
        <f t="shared" si="24"/>
        <v/>
      </c>
      <c r="L121" s="26" t="str">
        <f t="shared" si="25"/>
        <v/>
      </c>
      <c r="M121" s="32"/>
      <c r="N121" s="190"/>
      <c r="O121" s="190"/>
      <c r="P121" s="190"/>
      <c r="Q121" s="190"/>
      <c r="R121" s="23"/>
    </row>
    <row r="122" spans="1:22">
      <c r="A122" s="27">
        <f t="shared" ca="1" si="26"/>
        <v>45965</v>
      </c>
      <c r="B122" s="20"/>
      <c r="C122" s="21"/>
      <c r="D122" s="20"/>
      <c r="E122" s="21"/>
      <c r="F122" s="22"/>
      <c r="G122" s="22"/>
      <c r="H122" s="34" t="str">
        <f t="shared" si="21"/>
        <v/>
      </c>
      <c r="I122" s="34" t="str">
        <f t="shared" si="22"/>
        <v/>
      </c>
      <c r="J122" s="34" t="str">
        <f t="shared" si="23"/>
        <v/>
      </c>
      <c r="K122" s="34" t="str">
        <f t="shared" si="24"/>
        <v/>
      </c>
      <c r="L122" s="26" t="str">
        <f t="shared" si="25"/>
        <v/>
      </c>
      <c r="M122" s="32"/>
      <c r="N122" s="190"/>
      <c r="O122" s="190"/>
      <c r="P122" s="190"/>
      <c r="Q122" s="190"/>
      <c r="R122" s="23"/>
    </row>
    <row r="123" spans="1:22">
      <c r="A123" s="27">
        <f t="shared" ca="1" si="26"/>
        <v>45966</v>
      </c>
      <c r="B123" s="20"/>
      <c r="C123" s="21"/>
      <c r="D123" s="20"/>
      <c r="E123" s="21"/>
      <c r="F123" s="22"/>
      <c r="G123" s="22"/>
      <c r="H123" s="34" t="str">
        <f t="shared" si="21"/>
        <v/>
      </c>
      <c r="I123" s="34" t="str">
        <f t="shared" si="22"/>
        <v/>
      </c>
      <c r="J123" s="34" t="str">
        <f t="shared" si="23"/>
        <v/>
      </c>
      <c r="K123" s="34" t="str">
        <f t="shared" si="24"/>
        <v/>
      </c>
      <c r="L123" s="26" t="str">
        <f t="shared" si="25"/>
        <v/>
      </c>
      <c r="M123" s="32"/>
      <c r="N123" s="190"/>
      <c r="O123" s="190"/>
      <c r="P123" s="190"/>
      <c r="Q123" s="190"/>
      <c r="R123" s="23"/>
    </row>
    <row r="124" spans="1:22">
      <c r="A124" s="27">
        <f t="shared" ca="1" si="26"/>
        <v>45967</v>
      </c>
      <c r="B124" s="20"/>
      <c r="C124" s="21"/>
      <c r="D124" s="20"/>
      <c r="E124" s="21"/>
      <c r="F124" s="22"/>
      <c r="G124" s="22"/>
      <c r="H124" s="34" t="str">
        <f t="shared" si="21"/>
        <v/>
      </c>
      <c r="I124" s="34" t="str">
        <f t="shared" si="22"/>
        <v/>
      </c>
      <c r="J124" s="34" t="str">
        <f t="shared" si="23"/>
        <v/>
      </c>
      <c r="K124" s="34" t="str">
        <f t="shared" si="24"/>
        <v/>
      </c>
      <c r="L124" s="26" t="str">
        <f t="shared" si="25"/>
        <v/>
      </c>
      <c r="M124" s="32"/>
      <c r="N124" s="190"/>
      <c r="O124" s="190"/>
      <c r="P124" s="190"/>
      <c r="Q124" s="190"/>
      <c r="R124" s="23"/>
    </row>
    <row r="125" spans="1:22">
      <c r="A125" s="27">
        <f t="shared" ca="1" si="26"/>
        <v>45968</v>
      </c>
      <c r="B125" s="20"/>
      <c r="C125" s="21"/>
      <c r="D125" s="20"/>
      <c r="E125" s="21"/>
      <c r="F125" s="22"/>
      <c r="G125" s="22"/>
      <c r="H125" s="34" t="str">
        <f t="shared" si="21"/>
        <v/>
      </c>
      <c r="I125" s="34" t="str">
        <f t="shared" si="22"/>
        <v/>
      </c>
      <c r="J125" s="34" t="str">
        <f t="shared" si="23"/>
        <v/>
      </c>
      <c r="K125" s="34" t="str">
        <f t="shared" si="24"/>
        <v/>
      </c>
      <c r="L125" s="26" t="str">
        <f t="shared" si="25"/>
        <v/>
      </c>
      <c r="M125" s="32"/>
      <c r="N125" s="190"/>
      <c r="O125" s="190"/>
      <c r="P125" s="190"/>
      <c r="Q125" s="190"/>
      <c r="R125" s="23"/>
    </row>
    <row r="126" spans="1:22">
      <c r="A126" s="27">
        <f t="shared" ca="1" si="26"/>
        <v>45969</v>
      </c>
      <c r="B126" s="20"/>
      <c r="C126" s="21"/>
      <c r="D126" s="20"/>
      <c r="E126" s="21"/>
      <c r="F126" s="22"/>
      <c r="G126" s="22"/>
      <c r="H126" s="34" t="str">
        <f t="shared" si="21"/>
        <v/>
      </c>
      <c r="I126" s="34" t="str">
        <f t="shared" si="22"/>
        <v/>
      </c>
      <c r="J126" s="34" t="str">
        <f t="shared" si="23"/>
        <v/>
      </c>
      <c r="K126" s="34" t="str">
        <f t="shared" si="24"/>
        <v/>
      </c>
      <c r="L126" s="26" t="str">
        <f t="shared" si="25"/>
        <v/>
      </c>
      <c r="M126" s="32"/>
      <c r="N126" s="190"/>
      <c r="O126" s="190"/>
      <c r="P126" s="190"/>
      <c r="Q126" s="190"/>
      <c r="R126" s="23"/>
    </row>
    <row r="127" spans="1:22">
      <c r="A127" s="27">
        <f t="shared" ca="1" si="26"/>
        <v>45970</v>
      </c>
      <c r="B127" s="20"/>
      <c r="C127" s="21"/>
      <c r="D127" s="20"/>
      <c r="E127" s="21"/>
      <c r="F127" s="22"/>
      <c r="G127" s="22"/>
      <c r="H127" s="34" t="str">
        <f t="shared" si="21"/>
        <v/>
      </c>
      <c r="I127" s="34" t="str">
        <f t="shared" si="22"/>
        <v/>
      </c>
      <c r="J127" s="34" t="str">
        <f t="shared" si="23"/>
        <v/>
      </c>
      <c r="K127" s="34" t="str">
        <f t="shared" si="24"/>
        <v/>
      </c>
      <c r="L127" s="26" t="str">
        <f t="shared" si="25"/>
        <v/>
      </c>
      <c r="M127" s="32"/>
      <c r="N127" s="190"/>
      <c r="O127" s="190"/>
      <c r="P127" s="190"/>
      <c r="Q127" s="190"/>
      <c r="R127" s="23"/>
    </row>
    <row r="128" spans="1:22">
      <c r="A128" s="27">
        <f t="shared" ca="1" si="26"/>
        <v>45971</v>
      </c>
      <c r="B128" s="20"/>
      <c r="C128" s="21"/>
      <c r="D128" s="20"/>
      <c r="E128" s="21"/>
      <c r="F128" s="22"/>
      <c r="G128" s="22"/>
      <c r="H128" s="34" t="str">
        <f t="shared" si="21"/>
        <v/>
      </c>
      <c r="I128" s="34" t="str">
        <f t="shared" si="22"/>
        <v/>
      </c>
      <c r="J128" s="34" t="str">
        <f t="shared" si="23"/>
        <v/>
      </c>
      <c r="K128" s="34" t="str">
        <f t="shared" si="24"/>
        <v/>
      </c>
      <c r="L128" s="26" t="str">
        <f t="shared" si="25"/>
        <v/>
      </c>
      <c r="M128" s="32"/>
      <c r="N128" s="190"/>
      <c r="O128" s="190"/>
      <c r="P128" s="190"/>
      <c r="Q128" s="190"/>
      <c r="R128" s="23"/>
    </row>
    <row r="129" spans="1:18">
      <c r="A129" s="27">
        <f t="shared" ca="1" si="26"/>
        <v>45972</v>
      </c>
      <c r="B129" s="20"/>
      <c r="C129" s="21"/>
      <c r="D129" s="20"/>
      <c r="E129" s="21"/>
      <c r="F129" s="22"/>
      <c r="G129" s="22"/>
      <c r="H129" s="34" t="str">
        <f t="shared" si="21"/>
        <v/>
      </c>
      <c r="I129" s="34" t="str">
        <f t="shared" si="22"/>
        <v/>
      </c>
      <c r="J129" s="34" t="str">
        <f t="shared" si="23"/>
        <v/>
      </c>
      <c r="K129" s="34" t="str">
        <f t="shared" si="24"/>
        <v/>
      </c>
      <c r="L129" s="26" t="str">
        <f t="shared" si="25"/>
        <v/>
      </c>
      <c r="M129" s="32"/>
      <c r="N129" s="190"/>
      <c r="O129" s="190"/>
      <c r="P129" s="190"/>
      <c r="Q129" s="190"/>
      <c r="R129" s="23"/>
    </row>
    <row r="130" spans="1:18">
      <c r="A130" s="27">
        <f t="shared" ca="1" si="26"/>
        <v>45973</v>
      </c>
      <c r="B130" s="20"/>
      <c r="C130" s="21"/>
      <c r="D130" s="20"/>
      <c r="E130" s="21"/>
      <c r="F130" s="22"/>
      <c r="G130" s="22"/>
      <c r="H130" s="34" t="str">
        <f t="shared" si="21"/>
        <v/>
      </c>
      <c r="I130" s="34" t="str">
        <f t="shared" si="22"/>
        <v/>
      </c>
      <c r="J130" s="34" t="str">
        <f t="shared" si="23"/>
        <v/>
      </c>
      <c r="K130" s="34" t="str">
        <f t="shared" si="24"/>
        <v/>
      </c>
      <c r="L130" s="26" t="str">
        <f t="shared" si="25"/>
        <v/>
      </c>
      <c r="M130" s="32"/>
      <c r="N130" s="190"/>
      <c r="O130" s="190"/>
      <c r="P130" s="190"/>
      <c r="Q130" s="190"/>
      <c r="R130" s="23"/>
    </row>
    <row r="131" spans="1:18">
      <c r="A131" s="27">
        <f t="shared" ca="1" si="26"/>
        <v>45974</v>
      </c>
      <c r="B131" s="20"/>
      <c r="C131" s="21"/>
      <c r="D131" s="20"/>
      <c r="E131" s="21"/>
      <c r="F131" s="22"/>
      <c r="G131" s="22"/>
      <c r="H131" s="34" t="str">
        <f t="shared" si="21"/>
        <v/>
      </c>
      <c r="I131" s="34" t="str">
        <f t="shared" si="22"/>
        <v/>
      </c>
      <c r="J131" s="34" t="str">
        <f t="shared" si="23"/>
        <v/>
      </c>
      <c r="K131" s="34" t="str">
        <f t="shared" si="24"/>
        <v/>
      </c>
      <c r="L131" s="26" t="str">
        <f t="shared" si="25"/>
        <v/>
      </c>
      <c r="M131" s="32"/>
      <c r="N131" s="190"/>
      <c r="O131" s="190"/>
      <c r="P131" s="190"/>
      <c r="Q131" s="190"/>
      <c r="R131" s="23"/>
    </row>
    <row r="132" spans="1:18">
      <c r="A132" s="27">
        <f t="shared" ca="1" si="26"/>
        <v>45975</v>
      </c>
      <c r="B132" s="20"/>
      <c r="C132" s="21"/>
      <c r="D132" s="20"/>
      <c r="E132" s="21"/>
      <c r="F132" s="22"/>
      <c r="G132" s="22"/>
      <c r="H132" s="34" t="str">
        <f t="shared" si="21"/>
        <v/>
      </c>
      <c r="I132" s="34" t="str">
        <f t="shared" si="22"/>
        <v/>
      </c>
      <c r="J132" s="34" t="str">
        <f t="shared" si="23"/>
        <v/>
      </c>
      <c r="K132" s="34" t="str">
        <f t="shared" si="24"/>
        <v/>
      </c>
      <c r="L132" s="26" t="str">
        <f t="shared" si="25"/>
        <v/>
      </c>
      <c r="M132" s="32"/>
      <c r="N132" s="190"/>
      <c r="O132" s="190"/>
      <c r="P132" s="190"/>
      <c r="Q132" s="190"/>
      <c r="R132" s="23"/>
    </row>
    <row r="133" spans="1:18">
      <c r="A133" s="27">
        <f t="shared" ca="1" si="26"/>
        <v>45976</v>
      </c>
      <c r="B133" s="20"/>
      <c r="C133" s="21"/>
      <c r="D133" s="20"/>
      <c r="E133" s="21"/>
      <c r="F133" s="22"/>
      <c r="G133" s="22"/>
      <c r="H133" s="34" t="str">
        <f t="shared" si="21"/>
        <v/>
      </c>
      <c r="I133" s="34" t="str">
        <f t="shared" si="22"/>
        <v/>
      </c>
      <c r="J133" s="34" t="str">
        <f t="shared" si="23"/>
        <v/>
      </c>
      <c r="K133" s="34" t="str">
        <f t="shared" si="24"/>
        <v/>
      </c>
      <c r="L133" s="26" t="str">
        <f t="shared" si="25"/>
        <v/>
      </c>
      <c r="M133" s="32"/>
      <c r="N133" s="190"/>
      <c r="O133" s="190"/>
      <c r="P133" s="190"/>
      <c r="Q133" s="190"/>
      <c r="R133" s="23"/>
    </row>
    <row r="134" spans="1:18">
      <c r="A134" s="27">
        <f t="shared" ca="1" si="26"/>
        <v>45977</v>
      </c>
      <c r="B134" s="20"/>
      <c r="C134" s="21"/>
      <c r="D134" s="20"/>
      <c r="E134" s="21"/>
      <c r="F134" s="22"/>
      <c r="G134" s="22"/>
      <c r="H134" s="34" t="str">
        <f t="shared" si="21"/>
        <v/>
      </c>
      <c r="I134" s="34" t="str">
        <f t="shared" si="22"/>
        <v/>
      </c>
      <c r="J134" s="34" t="str">
        <f t="shared" si="23"/>
        <v/>
      </c>
      <c r="K134" s="34" t="str">
        <f t="shared" si="24"/>
        <v/>
      </c>
      <c r="L134" s="26" t="str">
        <f t="shared" si="25"/>
        <v/>
      </c>
      <c r="M134" s="32"/>
      <c r="N134" s="190"/>
      <c r="O134" s="190"/>
      <c r="P134" s="190"/>
      <c r="Q134" s="190"/>
      <c r="R134" s="23"/>
    </row>
    <row r="135" spans="1:18">
      <c r="A135" s="27">
        <f t="shared" ca="1" si="26"/>
        <v>45978</v>
      </c>
      <c r="B135" s="20"/>
      <c r="C135" s="21"/>
      <c r="D135" s="20"/>
      <c r="E135" s="21"/>
      <c r="F135" s="22"/>
      <c r="G135" s="22"/>
      <c r="H135" s="34" t="str">
        <f t="shared" si="21"/>
        <v/>
      </c>
      <c r="I135" s="34" t="str">
        <f t="shared" si="22"/>
        <v/>
      </c>
      <c r="J135" s="34" t="str">
        <f t="shared" si="23"/>
        <v/>
      </c>
      <c r="K135" s="34" t="str">
        <f t="shared" si="24"/>
        <v/>
      </c>
      <c r="L135" s="26" t="str">
        <f t="shared" si="25"/>
        <v/>
      </c>
      <c r="M135" s="32"/>
      <c r="N135" s="190"/>
      <c r="O135" s="190"/>
      <c r="P135" s="190"/>
      <c r="Q135" s="190"/>
      <c r="R135" s="23"/>
    </row>
    <row r="136" spans="1:18">
      <c r="A136" s="27">
        <f t="shared" ca="1" si="26"/>
        <v>45979</v>
      </c>
      <c r="B136" s="20"/>
      <c r="C136" s="21"/>
      <c r="D136" s="20"/>
      <c r="E136" s="21"/>
      <c r="F136" s="22"/>
      <c r="G136" s="22"/>
      <c r="H136" s="34" t="str">
        <f t="shared" si="21"/>
        <v/>
      </c>
      <c r="I136" s="34" t="str">
        <f t="shared" si="22"/>
        <v/>
      </c>
      <c r="J136" s="34" t="str">
        <f t="shared" si="23"/>
        <v/>
      </c>
      <c r="K136" s="34" t="str">
        <f t="shared" si="24"/>
        <v/>
      </c>
      <c r="L136" s="26" t="str">
        <f t="shared" si="25"/>
        <v/>
      </c>
      <c r="M136" s="32"/>
      <c r="N136" s="190"/>
      <c r="O136" s="190"/>
      <c r="P136" s="190"/>
      <c r="Q136" s="190"/>
      <c r="R136" s="23"/>
    </row>
    <row r="137" spans="1:18">
      <c r="A137" s="27">
        <f t="shared" ca="1" si="26"/>
        <v>45980</v>
      </c>
      <c r="B137" s="20"/>
      <c r="C137" s="21"/>
      <c r="D137" s="20"/>
      <c r="E137" s="21"/>
      <c r="F137" s="22"/>
      <c r="G137" s="22"/>
      <c r="H137" s="34" t="str">
        <f t="shared" si="21"/>
        <v/>
      </c>
      <c r="I137" s="34" t="str">
        <f t="shared" si="22"/>
        <v/>
      </c>
      <c r="J137" s="34" t="str">
        <f t="shared" si="23"/>
        <v/>
      </c>
      <c r="K137" s="34" t="str">
        <f t="shared" si="24"/>
        <v/>
      </c>
      <c r="L137" s="26" t="str">
        <f t="shared" si="25"/>
        <v/>
      </c>
      <c r="M137" s="32"/>
      <c r="N137" s="190"/>
      <c r="O137" s="190"/>
      <c r="P137" s="190"/>
      <c r="Q137" s="190"/>
      <c r="R137" s="23"/>
    </row>
    <row r="138" spans="1:18">
      <c r="A138" s="27">
        <f t="shared" ca="1" si="26"/>
        <v>45981</v>
      </c>
      <c r="B138" s="20"/>
      <c r="C138" s="21"/>
      <c r="D138" s="20"/>
      <c r="E138" s="21"/>
      <c r="F138" s="22"/>
      <c r="G138" s="22"/>
      <c r="H138" s="34" t="str">
        <f t="shared" si="21"/>
        <v/>
      </c>
      <c r="I138" s="34" t="str">
        <f t="shared" si="22"/>
        <v/>
      </c>
      <c r="J138" s="34" t="str">
        <f t="shared" si="23"/>
        <v/>
      </c>
      <c r="K138" s="34" t="str">
        <f t="shared" si="24"/>
        <v/>
      </c>
      <c r="L138" s="26" t="str">
        <f t="shared" si="25"/>
        <v/>
      </c>
      <c r="M138" s="32"/>
      <c r="N138" s="190"/>
      <c r="O138" s="190"/>
      <c r="P138" s="190"/>
      <c r="Q138" s="190"/>
      <c r="R138" s="23"/>
    </row>
    <row r="139" spans="1:18">
      <c r="A139" s="27">
        <f t="shared" ca="1" si="26"/>
        <v>45982</v>
      </c>
      <c r="B139" s="20"/>
      <c r="C139" s="21"/>
      <c r="D139" s="20"/>
      <c r="E139" s="21"/>
      <c r="F139" s="22"/>
      <c r="G139" s="22"/>
      <c r="H139" s="34" t="str">
        <f t="shared" si="21"/>
        <v/>
      </c>
      <c r="I139" s="34" t="str">
        <f t="shared" si="22"/>
        <v/>
      </c>
      <c r="J139" s="34" t="str">
        <f t="shared" si="23"/>
        <v/>
      </c>
      <c r="K139" s="34" t="str">
        <f t="shared" si="24"/>
        <v/>
      </c>
      <c r="L139" s="26" t="str">
        <f t="shared" si="25"/>
        <v/>
      </c>
      <c r="M139" s="32"/>
      <c r="N139" s="190"/>
      <c r="O139" s="190"/>
      <c r="P139" s="190"/>
      <c r="Q139" s="190"/>
      <c r="R139" s="23"/>
    </row>
    <row r="140" spans="1:18">
      <c r="A140" s="27">
        <f t="shared" ca="1" si="26"/>
        <v>45983</v>
      </c>
      <c r="B140" s="20"/>
      <c r="C140" s="21"/>
      <c r="D140" s="20"/>
      <c r="E140" s="21"/>
      <c r="F140" s="22"/>
      <c r="G140" s="22"/>
      <c r="H140" s="34" t="str">
        <f t="shared" si="21"/>
        <v/>
      </c>
      <c r="I140" s="34" t="str">
        <f t="shared" si="22"/>
        <v/>
      </c>
      <c r="J140" s="34" t="str">
        <f t="shared" si="23"/>
        <v/>
      </c>
      <c r="K140" s="34" t="str">
        <f t="shared" si="24"/>
        <v/>
      </c>
      <c r="L140" s="26" t="str">
        <f t="shared" si="25"/>
        <v/>
      </c>
      <c r="M140" s="32"/>
      <c r="N140" s="190"/>
      <c r="O140" s="190"/>
      <c r="P140" s="190"/>
      <c r="Q140" s="190"/>
      <c r="R140" s="23"/>
    </row>
    <row r="141" spans="1:18">
      <c r="A141" s="27">
        <f t="shared" ca="1" si="26"/>
        <v>45984</v>
      </c>
      <c r="B141" s="20"/>
      <c r="C141" s="21"/>
      <c r="D141" s="20"/>
      <c r="E141" s="21"/>
      <c r="F141" s="22"/>
      <c r="G141" s="22"/>
      <c r="H141" s="34" t="str">
        <f t="shared" si="21"/>
        <v/>
      </c>
      <c r="I141" s="34" t="str">
        <f t="shared" si="22"/>
        <v/>
      </c>
      <c r="J141" s="34" t="str">
        <f t="shared" si="23"/>
        <v/>
      </c>
      <c r="K141" s="34" t="str">
        <f t="shared" si="24"/>
        <v/>
      </c>
      <c r="L141" s="26" t="str">
        <f t="shared" si="25"/>
        <v/>
      </c>
      <c r="M141" s="32"/>
      <c r="N141" s="190"/>
      <c r="O141" s="190"/>
      <c r="P141" s="190"/>
      <c r="Q141" s="190"/>
      <c r="R141" s="23"/>
    </row>
    <row r="142" spans="1:18">
      <c r="A142" s="27">
        <f t="shared" ca="1" si="26"/>
        <v>45985</v>
      </c>
      <c r="B142" s="20"/>
      <c r="C142" s="21"/>
      <c r="D142" s="20"/>
      <c r="E142" s="21"/>
      <c r="F142" s="22"/>
      <c r="G142" s="22"/>
      <c r="H142" s="34" t="str">
        <f t="shared" si="21"/>
        <v/>
      </c>
      <c r="I142" s="34" t="str">
        <f t="shared" si="22"/>
        <v/>
      </c>
      <c r="J142" s="34" t="str">
        <f t="shared" si="23"/>
        <v/>
      </c>
      <c r="K142" s="34" t="str">
        <f t="shared" si="24"/>
        <v/>
      </c>
      <c r="L142" s="26" t="str">
        <f t="shared" si="25"/>
        <v/>
      </c>
      <c r="M142" s="32"/>
      <c r="N142" s="190"/>
      <c r="O142" s="190"/>
      <c r="P142" s="190"/>
      <c r="Q142" s="190"/>
      <c r="R142" s="23"/>
    </row>
    <row r="143" spans="1:18">
      <c r="A143" s="27">
        <f t="shared" ca="1" si="26"/>
        <v>45986</v>
      </c>
      <c r="B143" s="20"/>
      <c r="C143" s="21"/>
      <c r="D143" s="20"/>
      <c r="E143" s="21"/>
      <c r="F143" s="22"/>
      <c r="G143" s="22"/>
      <c r="H143" s="34" t="str">
        <f t="shared" si="21"/>
        <v/>
      </c>
      <c r="I143" s="34" t="str">
        <f t="shared" si="22"/>
        <v/>
      </c>
      <c r="J143" s="34" t="str">
        <f t="shared" si="23"/>
        <v/>
      </c>
      <c r="K143" s="34" t="str">
        <f t="shared" si="24"/>
        <v/>
      </c>
      <c r="L143" s="26" t="str">
        <f t="shared" si="25"/>
        <v/>
      </c>
      <c r="M143" s="32"/>
      <c r="N143" s="190"/>
      <c r="O143" s="190"/>
      <c r="P143" s="190"/>
      <c r="Q143" s="190"/>
      <c r="R143" s="23"/>
    </row>
    <row r="144" spans="1:18">
      <c r="A144" s="27">
        <f t="shared" ca="1" si="26"/>
        <v>45987</v>
      </c>
      <c r="B144" s="20"/>
      <c r="C144" s="21"/>
      <c r="D144" s="20"/>
      <c r="E144" s="21"/>
      <c r="F144" s="22"/>
      <c r="G144" s="22"/>
      <c r="H144" s="34" t="str">
        <f t="shared" si="21"/>
        <v/>
      </c>
      <c r="I144" s="34" t="str">
        <f t="shared" si="22"/>
        <v/>
      </c>
      <c r="J144" s="34" t="str">
        <f t="shared" si="23"/>
        <v/>
      </c>
      <c r="K144" s="34" t="str">
        <f t="shared" si="24"/>
        <v/>
      </c>
      <c r="L144" s="26" t="str">
        <f t="shared" si="25"/>
        <v/>
      </c>
      <c r="M144" s="32"/>
      <c r="N144" s="190"/>
      <c r="O144" s="190"/>
      <c r="P144" s="190"/>
      <c r="Q144" s="190"/>
      <c r="R144" s="23"/>
    </row>
    <row r="145" spans="1:22">
      <c r="A145" s="27">
        <f t="shared" ca="1" si="26"/>
        <v>45988</v>
      </c>
      <c r="B145" s="20"/>
      <c r="C145" s="21"/>
      <c r="D145" s="20"/>
      <c r="E145" s="21"/>
      <c r="F145" s="22"/>
      <c r="G145" s="22"/>
      <c r="H145" s="34" t="str">
        <f t="shared" si="21"/>
        <v/>
      </c>
      <c r="I145" s="34" t="str">
        <f t="shared" si="22"/>
        <v/>
      </c>
      <c r="J145" s="34" t="str">
        <f t="shared" si="23"/>
        <v/>
      </c>
      <c r="K145" s="34" t="str">
        <f t="shared" si="24"/>
        <v/>
      </c>
      <c r="L145" s="26" t="str">
        <f t="shared" si="25"/>
        <v/>
      </c>
      <c r="M145" s="32"/>
      <c r="N145" s="190"/>
      <c r="O145" s="190"/>
      <c r="P145" s="190"/>
      <c r="Q145" s="190"/>
      <c r="R145" s="23"/>
    </row>
    <row r="146" spans="1:22">
      <c r="A146" s="27">
        <f t="shared" ca="1" si="26"/>
        <v>45989</v>
      </c>
      <c r="B146" s="20"/>
      <c r="C146" s="21"/>
      <c r="D146" s="20"/>
      <c r="E146" s="21"/>
      <c r="F146" s="22"/>
      <c r="G146" s="22"/>
      <c r="H146" s="34" t="str">
        <f t="shared" si="21"/>
        <v/>
      </c>
      <c r="I146" s="34" t="str">
        <f t="shared" si="22"/>
        <v/>
      </c>
      <c r="J146" s="34" t="str">
        <f t="shared" si="23"/>
        <v/>
      </c>
      <c r="K146" s="34" t="str">
        <f t="shared" si="24"/>
        <v/>
      </c>
      <c r="L146" s="26" t="str">
        <f t="shared" si="25"/>
        <v/>
      </c>
      <c r="M146" s="32"/>
      <c r="N146" s="190"/>
      <c r="O146" s="190"/>
      <c r="P146" s="190"/>
      <c r="Q146" s="190"/>
      <c r="R146" s="23"/>
    </row>
    <row r="147" spans="1:22">
      <c r="A147" s="27">
        <f t="shared" ca="1" si="26"/>
        <v>45990</v>
      </c>
      <c r="B147" s="20"/>
      <c r="C147" s="21"/>
      <c r="D147" s="20"/>
      <c r="E147" s="21"/>
      <c r="F147" s="22"/>
      <c r="G147" s="22"/>
      <c r="H147" s="34" t="str">
        <f t="shared" si="21"/>
        <v/>
      </c>
      <c r="I147" s="34" t="str">
        <f t="shared" si="22"/>
        <v/>
      </c>
      <c r="J147" s="34" t="str">
        <f t="shared" si="23"/>
        <v/>
      </c>
      <c r="K147" s="34" t="str">
        <f t="shared" si="24"/>
        <v/>
      </c>
      <c r="L147" s="26" t="str">
        <f t="shared" si="25"/>
        <v/>
      </c>
      <c r="M147" s="32"/>
      <c r="N147" s="190"/>
      <c r="O147" s="190"/>
      <c r="P147" s="190"/>
      <c r="Q147" s="190"/>
      <c r="R147" s="23"/>
    </row>
    <row r="148" spans="1:22">
      <c r="A148" s="27">
        <f t="shared" ca="1" si="26"/>
        <v>45991</v>
      </c>
      <c r="B148" s="20"/>
      <c r="C148" s="21"/>
      <c r="D148" s="20"/>
      <c r="E148" s="21"/>
      <c r="F148" s="22"/>
      <c r="G148" s="22"/>
      <c r="H148" s="34" t="str">
        <f t="shared" si="21"/>
        <v/>
      </c>
      <c r="I148" s="34" t="str">
        <f t="shared" si="22"/>
        <v/>
      </c>
      <c r="J148" s="34" t="str">
        <f t="shared" si="23"/>
        <v/>
      </c>
      <c r="K148" s="34" t="str">
        <f t="shared" si="24"/>
        <v/>
      </c>
      <c r="L148" s="26" t="str">
        <f>IF(AND($B148="",$D148=""),"",($C148-$B148-$F148)+($E148-$D148-$G148))</f>
        <v/>
      </c>
      <c r="M148" s="32"/>
      <c r="N148" s="190"/>
      <c r="O148" s="190"/>
      <c r="P148" s="190"/>
      <c r="Q148" s="190"/>
      <c r="R148" s="23"/>
    </row>
    <row r="149" spans="1:22">
      <c r="A149" s="27">
        <f t="shared" ca="1" si="26"/>
        <v>45992</v>
      </c>
      <c r="B149" s="20"/>
      <c r="C149" s="21"/>
      <c r="D149" s="20"/>
      <c r="E149" s="21"/>
      <c r="F149" s="22"/>
      <c r="G149" s="22"/>
      <c r="H149" s="34" t="str">
        <f t="shared" si="21"/>
        <v/>
      </c>
      <c r="I149" s="34" t="str">
        <f t="shared" si="22"/>
        <v/>
      </c>
      <c r="J149" s="34" t="str">
        <f t="shared" si="23"/>
        <v/>
      </c>
      <c r="K149" s="34" t="str">
        <f t="shared" si="24"/>
        <v/>
      </c>
      <c r="L149" s="26" t="str">
        <f>IF(AND($B149="",$D149=""),"",($C149-$B149-$F149)+($E149-$D149-$G149))</f>
        <v/>
      </c>
      <c r="M149" s="32"/>
      <c r="N149" s="190"/>
      <c r="O149" s="190"/>
      <c r="P149" s="190"/>
      <c r="Q149" s="190"/>
      <c r="R149" s="23"/>
    </row>
    <row r="150" spans="1:22">
      <c r="A150" s="5" t="s">
        <v>11</v>
      </c>
      <c r="B150" s="191"/>
      <c r="C150" s="192"/>
      <c r="D150" s="191"/>
      <c r="E150" s="192"/>
      <c r="F150" s="26" t="str">
        <f>IF(SUM($F119:$F149)=0,"",SUM($F119:$F149))</f>
        <v/>
      </c>
      <c r="G150" s="26" t="str">
        <f>IF(SUM($G119:$G149)=0,"",SUM($G119:$G149))</f>
        <v/>
      </c>
      <c r="H150" s="26" t="str">
        <f>IF(SUM(H119:H149)=0,"",SUM(H119:H149))</f>
        <v/>
      </c>
      <c r="I150" s="26" t="str">
        <f>IF(SUM(I119:I149)=0,"",SUM(I119:I149))</f>
        <v/>
      </c>
      <c r="J150" s="26" t="str">
        <f t="shared" ref="J150:K150" si="27">IF(SUM(J119:J149)=0,"",SUM(J119:J149))</f>
        <v/>
      </c>
      <c r="K150" s="26" t="str">
        <f t="shared" si="27"/>
        <v/>
      </c>
      <c r="L150" s="26" t="str">
        <f>IF(SUM($L119:$L149)=0,"",SUM($L119:$L149))</f>
        <v/>
      </c>
      <c r="M150" s="33"/>
      <c r="N150" s="193"/>
      <c r="O150" s="193"/>
      <c r="P150" s="193"/>
      <c r="Q150" s="193"/>
      <c r="R150" s="6"/>
    </row>
    <row r="152" spans="1:22" ht="27" customHeight="1">
      <c r="A152" s="194" t="s">
        <v>22</v>
      </c>
      <c r="B152" s="189" t="s">
        <v>103</v>
      </c>
      <c r="C152" s="189"/>
      <c r="D152" s="189"/>
      <c r="E152" s="189"/>
      <c r="F152" s="189" t="s">
        <v>23</v>
      </c>
      <c r="G152" s="189"/>
      <c r="H152" s="189" t="s">
        <v>88</v>
      </c>
      <c r="I152" s="189"/>
      <c r="J152" s="189"/>
      <c r="K152" s="189"/>
      <c r="L152" s="189" t="s">
        <v>87</v>
      </c>
      <c r="M152" s="195" t="s">
        <v>96</v>
      </c>
      <c r="N152" s="194" t="s">
        <v>25</v>
      </c>
      <c r="O152" s="194"/>
      <c r="P152" s="194"/>
      <c r="Q152" s="194"/>
      <c r="R152" s="189" t="s">
        <v>100</v>
      </c>
    </row>
    <row r="153" spans="1:22" ht="14.25" customHeight="1">
      <c r="A153" s="194"/>
      <c r="B153" s="189" t="s">
        <v>82</v>
      </c>
      <c r="C153" s="189"/>
      <c r="D153" s="189" t="s">
        <v>84</v>
      </c>
      <c r="E153" s="189"/>
      <c r="F153" s="189"/>
      <c r="G153" s="189"/>
      <c r="H153" s="189" t="s">
        <v>90</v>
      </c>
      <c r="I153" s="189"/>
      <c r="J153" s="189" t="s">
        <v>89</v>
      </c>
      <c r="K153" s="189"/>
      <c r="L153" s="189"/>
      <c r="M153" s="196"/>
      <c r="N153" s="194"/>
      <c r="O153" s="194"/>
      <c r="P153" s="194"/>
      <c r="Q153" s="194"/>
      <c r="R153" s="189"/>
    </row>
    <row r="154" spans="1:22">
      <c r="A154" s="194"/>
      <c r="B154" s="43" t="s">
        <v>26</v>
      </c>
      <c r="C154" s="43" t="s">
        <v>27</v>
      </c>
      <c r="D154" s="43" t="s">
        <v>26</v>
      </c>
      <c r="E154" s="43" t="s">
        <v>27</v>
      </c>
      <c r="F154" s="44" t="s">
        <v>85</v>
      </c>
      <c r="G154" s="44" t="s">
        <v>86</v>
      </c>
      <c r="H154" s="44" t="s">
        <v>81</v>
      </c>
      <c r="I154" s="44" t="s">
        <v>83</v>
      </c>
      <c r="J154" s="44" t="s">
        <v>81</v>
      </c>
      <c r="K154" s="44" t="s">
        <v>95</v>
      </c>
      <c r="L154" s="189"/>
      <c r="M154" s="197"/>
      <c r="N154" s="194"/>
      <c r="O154" s="194"/>
      <c r="P154" s="194"/>
      <c r="Q154" s="194"/>
      <c r="R154" s="194"/>
    </row>
    <row r="155" spans="1:22">
      <c r="A155" s="27" cm="1">
        <f t="array" aca="1" ref="A155" ca="1">DATE("2025","8"+4,IFERROR(INDIRECT(T1),"1"))</f>
        <v>45992</v>
      </c>
      <c r="B155" s="20"/>
      <c r="C155" s="21"/>
      <c r="D155" s="20"/>
      <c r="E155" s="21"/>
      <c r="F155" s="22"/>
      <c r="G155" s="22"/>
      <c r="H155" s="34" t="str">
        <f>IF(OR(B155="",LEFT(M155,1)="✓"),"",C155-B155-F155)</f>
        <v/>
      </c>
      <c r="I155" s="34" t="str">
        <f>IF(OR(D155="",LEFT(M155,1)="✓"),"",E155-D155-G155)</f>
        <v/>
      </c>
      <c r="J155" s="34" t="str">
        <f>IF(AND(B155&lt;&gt;"",M155="✓所定"),C155-B155-F155,"")</f>
        <v/>
      </c>
      <c r="K155" s="34" t="str">
        <f>IF(AND(B155&lt;&gt;"",M155="✓法定"),C155-B155-F155,"")</f>
        <v/>
      </c>
      <c r="L155" s="26" t="str">
        <f t="shared" ref="L155:L185" si="28">IF(AND($B155="",$D155=""),"",($C155-$B155-$F155)+($E155-$D155-$G155))</f>
        <v/>
      </c>
      <c r="M155" s="32"/>
      <c r="N155" s="190"/>
      <c r="O155" s="190"/>
      <c r="P155" s="190"/>
      <c r="Q155" s="190"/>
      <c r="R155" s="23"/>
      <c r="V155" s="1" t="s">
        <v>171</v>
      </c>
    </row>
    <row r="156" spans="1:22">
      <c r="A156" s="27">
        <f ca="1">A155+1</f>
        <v>45993</v>
      </c>
      <c r="B156" s="20"/>
      <c r="C156" s="21"/>
      <c r="D156" s="20"/>
      <c r="E156" s="21"/>
      <c r="F156" s="22"/>
      <c r="G156" s="22"/>
      <c r="H156" s="34" t="str">
        <f t="shared" ref="H156:H185" si="29">IF(OR(B156="",LEFT(M156,1)="✓"),"",C156-B156-F156)</f>
        <v/>
      </c>
      <c r="I156" s="34" t="str">
        <f t="shared" ref="I156:I185" si="30">IF(OR(D156="",LEFT(M156,1)="✓"),"",E156-D156-G156)</f>
        <v/>
      </c>
      <c r="J156" s="34" t="str">
        <f t="shared" ref="J156:J185" si="31">IF(AND(B156&lt;&gt;"",M156="✓所定"),C156-B156-F156,"")</f>
        <v/>
      </c>
      <c r="K156" s="34" t="str">
        <f t="shared" ref="K156:K185" si="32">IF(AND(B156&lt;&gt;"",M156="✓法定"),C156-B156-F156,"")</f>
        <v/>
      </c>
      <c r="L156" s="26" t="str">
        <f t="shared" si="28"/>
        <v/>
      </c>
      <c r="M156" s="32"/>
      <c r="N156" s="190"/>
      <c r="O156" s="190"/>
      <c r="P156" s="190"/>
      <c r="Q156" s="190"/>
      <c r="R156" s="23"/>
      <c r="V156" s="1" t="s">
        <v>172</v>
      </c>
    </row>
    <row r="157" spans="1:22">
      <c r="A157" s="27">
        <f t="shared" ref="A157:A185" ca="1" si="33">A156+1</f>
        <v>45994</v>
      </c>
      <c r="B157" s="20"/>
      <c r="C157" s="21"/>
      <c r="D157" s="20"/>
      <c r="E157" s="21"/>
      <c r="F157" s="22"/>
      <c r="G157" s="22"/>
      <c r="H157" s="34" t="str">
        <f t="shared" si="29"/>
        <v/>
      </c>
      <c r="I157" s="34" t="str">
        <f t="shared" si="30"/>
        <v/>
      </c>
      <c r="J157" s="34" t="str">
        <f t="shared" si="31"/>
        <v/>
      </c>
      <c r="K157" s="34" t="str">
        <f t="shared" si="32"/>
        <v/>
      </c>
      <c r="L157" s="26" t="str">
        <f t="shared" si="28"/>
        <v/>
      </c>
      <c r="M157" s="32"/>
      <c r="N157" s="190"/>
      <c r="O157" s="190"/>
      <c r="P157" s="190"/>
      <c r="Q157" s="190"/>
      <c r="R157" s="23"/>
    </row>
    <row r="158" spans="1:22">
      <c r="A158" s="27">
        <f t="shared" ca="1" si="33"/>
        <v>45995</v>
      </c>
      <c r="B158" s="20"/>
      <c r="C158" s="21"/>
      <c r="D158" s="20"/>
      <c r="E158" s="21"/>
      <c r="F158" s="22"/>
      <c r="G158" s="22"/>
      <c r="H158" s="34" t="str">
        <f t="shared" si="29"/>
        <v/>
      </c>
      <c r="I158" s="34" t="str">
        <f t="shared" si="30"/>
        <v/>
      </c>
      <c r="J158" s="34" t="str">
        <f t="shared" si="31"/>
        <v/>
      </c>
      <c r="K158" s="34" t="str">
        <f t="shared" si="32"/>
        <v/>
      </c>
      <c r="L158" s="26" t="str">
        <f t="shared" si="28"/>
        <v/>
      </c>
      <c r="M158" s="32"/>
      <c r="N158" s="190"/>
      <c r="O158" s="190"/>
      <c r="P158" s="190"/>
      <c r="Q158" s="190"/>
      <c r="R158" s="23"/>
    </row>
    <row r="159" spans="1:22">
      <c r="A159" s="27">
        <f t="shared" ca="1" si="33"/>
        <v>45996</v>
      </c>
      <c r="B159" s="20"/>
      <c r="C159" s="21"/>
      <c r="D159" s="20"/>
      <c r="E159" s="21"/>
      <c r="F159" s="22"/>
      <c r="G159" s="22"/>
      <c r="H159" s="34" t="str">
        <f t="shared" si="29"/>
        <v/>
      </c>
      <c r="I159" s="34" t="str">
        <f t="shared" si="30"/>
        <v/>
      </c>
      <c r="J159" s="34" t="str">
        <f t="shared" si="31"/>
        <v/>
      </c>
      <c r="K159" s="34" t="str">
        <f t="shared" si="32"/>
        <v/>
      </c>
      <c r="L159" s="26" t="str">
        <f t="shared" si="28"/>
        <v/>
      </c>
      <c r="M159" s="32"/>
      <c r="N159" s="190"/>
      <c r="O159" s="190"/>
      <c r="P159" s="190"/>
      <c r="Q159" s="190"/>
      <c r="R159" s="23"/>
    </row>
    <row r="160" spans="1:22">
      <c r="A160" s="27">
        <f t="shared" ca="1" si="33"/>
        <v>45997</v>
      </c>
      <c r="B160" s="20"/>
      <c r="C160" s="21"/>
      <c r="D160" s="20"/>
      <c r="E160" s="21"/>
      <c r="F160" s="22"/>
      <c r="G160" s="22"/>
      <c r="H160" s="34" t="str">
        <f t="shared" si="29"/>
        <v/>
      </c>
      <c r="I160" s="34" t="str">
        <f t="shared" si="30"/>
        <v/>
      </c>
      <c r="J160" s="34" t="str">
        <f t="shared" si="31"/>
        <v/>
      </c>
      <c r="K160" s="34" t="str">
        <f t="shared" si="32"/>
        <v/>
      </c>
      <c r="L160" s="26" t="str">
        <f t="shared" si="28"/>
        <v/>
      </c>
      <c r="M160" s="32"/>
      <c r="N160" s="190"/>
      <c r="O160" s="190"/>
      <c r="P160" s="190"/>
      <c r="Q160" s="190"/>
      <c r="R160" s="23"/>
    </row>
    <row r="161" spans="1:18">
      <c r="A161" s="27">
        <f t="shared" ca="1" si="33"/>
        <v>45998</v>
      </c>
      <c r="B161" s="20"/>
      <c r="C161" s="21"/>
      <c r="D161" s="20"/>
      <c r="E161" s="21"/>
      <c r="F161" s="22"/>
      <c r="G161" s="22"/>
      <c r="H161" s="34" t="str">
        <f t="shared" si="29"/>
        <v/>
      </c>
      <c r="I161" s="34" t="str">
        <f t="shared" si="30"/>
        <v/>
      </c>
      <c r="J161" s="34" t="str">
        <f t="shared" si="31"/>
        <v/>
      </c>
      <c r="K161" s="34" t="str">
        <f t="shared" si="32"/>
        <v/>
      </c>
      <c r="L161" s="26" t="str">
        <f t="shared" si="28"/>
        <v/>
      </c>
      <c r="M161" s="32"/>
      <c r="N161" s="190"/>
      <c r="O161" s="190"/>
      <c r="P161" s="190"/>
      <c r="Q161" s="190"/>
      <c r="R161" s="23"/>
    </row>
    <row r="162" spans="1:18">
      <c r="A162" s="27">
        <f t="shared" ca="1" si="33"/>
        <v>45999</v>
      </c>
      <c r="B162" s="20"/>
      <c r="C162" s="21"/>
      <c r="D162" s="20"/>
      <c r="E162" s="21"/>
      <c r="F162" s="22"/>
      <c r="G162" s="22"/>
      <c r="H162" s="34" t="str">
        <f t="shared" si="29"/>
        <v/>
      </c>
      <c r="I162" s="34" t="str">
        <f t="shared" si="30"/>
        <v/>
      </c>
      <c r="J162" s="34" t="str">
        <f t="shared" si="31"/>
        <v/>
      </c>
      <c r="K162" s="34" t="str">
        <f t="shared" si="32"/>
        <v/>
      </c>
      <c r="L162" s="26" t="str">
        <f t="shared" si="28"/>
        <v/>
      </c>
      <c r="M162" s="32"/>
      <c r="N162" s="190"/>
      <c r="O162" s="190"/>
      <c r="P162" s="190"/>
      <c r="Q162" s="190"/>
      <c r="R162" s="23"/>
    </row>
    <row r="163" spans="1:18">
      <c r="A163" s="27">
        <f t="shared" ca="1" si="33"/>
        <v>46000</v>
      </c>
      <c r="B163" s="20"/>
      <c r="C163" s="21"/>
      <c r="D163" s="20"/>
      <c r="E163" s="21"/>
      <c r="F163" s="22"/>
      <c r="G163" s="22"/>
      <c r="H163" s="34" t="str">
        <f t="shared" si="29"/>
        <v/>
      </c>
      <c r="I163" s="34" t="str">
        <f t="shared" si="30"/>
        <v/>
      </c>
      <c r="J163" s="34" t="str">
        <f t="shared" si="31"/>
        <v/>
      </c>
      <c r="K163" s="34" t="str">
        <f t="shared" si="32"/>
        <v/>
      </c>
      <c r="L163" s="26" t="str">
        <f t="shared" si="28"/>
        <v/>
      </c>
      <c r="M163" s="32"/>
      <c r="N163" s="190"/>
      <c r="O163" s="190"/>
      <c r="P163" s="190"/>
      <c r="Q163" s="190"/>
      <c r="R163" s="23"/>
    </row>
    <row r="164" spans="1:18">
      <c r="A164" s="27">
        <f t="shared" ca="1" si="33"/>
        <v>46001</v>
      </c>
      <c r="B164" s="20"/>
      <c r="C164" s="21"/>
      <c r="D164" s="20"/>
      <c r="E164" s="21"/>
      <c r="F164" s="22"/>
      <c r="G164" s="22"/>
      <c r="H164" s="34" t="str">
        <f t="shared" si="29"/>
        <v/>
      </c>
      <c r="I164" s="34" t="str">
        <f t="shared" si="30"/>
        <v/>
      </c>
      <c r="J164" s="34" t="str">
        <f t="shared" si="31"/>
        <v/>
      </c>
      <c r="K164" s="34" t="str">
        <f t="shared" si="32"/>
        <v/>
      </c>
      <c r="L164" s="26" t="str">
        <f t="shared" si="28"/>
        <v/>
      </c>
      <c r="M164" s="32"/>
      <c r="N164" s="190"/>
      <c r="O164" s="190"/>
      <c r="P164" s="190"/>
      <c r="Q164" s="190"/>
      <c r="R164" s="23"/>
    </row>
    <row r="165" spans="1:18">
      <c r="A165" s="27">
        <f t="shared" ca="1" si="33"/>
        <v>46002</v>
      </c>
      <c r="B165" s="20"/>
      <c r="C165" s="21"/>
      <c r="D165" s="20"/>
      <c r="E165" s="21"/>
      <c r="F165" s="22"/>
      <c r="G165" s="22"/>
      <c r="H165" s="34" t="str">
        <f t="shared" si="29"/>
        <v/>
      </c>
      <c r="I165" s="34" t="str">
        <f t="shared" si="30"/>
        <v/>
      </c>
      <c r="J165" s="34" t="str">
        <f t="shared" si="31"/>
        <v/>
      </c>
      <c r="K165" s="34" t="str">
        <f t="shared" si="32"/>
        <v/>
      </c>
      <c r="L165" s="26" t="str">
        <f t="shared" si="28"/>
        <v/>
      </c>
      <c r="M165" s="32"/>
      <c r="N165" s="190"/>
      <c r="O165" s="190"/>
      <c r="P165" s="190"/>
      <c r="Q165" s="190"/>
      <c r="R165" s="23"/>
    </row>
    <row r="166" spans="1:18">
      <c r="A166" s="27">
        <f t="shared" ca="1" si="33"/>
        <v>46003</v>
      </c>
      <c r="B166" s="20"/>
      <c r="C166" s="21"/>
      <c r="D166" s="20"/>
      <c r="E166" s="21"/>
      <c r="F166" s="22"/>
      <c r="G166" s="22"/>
      <c r="H166" s="34" t="str">
        <f t="shared" si="29"/>
        <v/>
      </c>
      <c r="I166" s="34" t="str">
        <f t="shared" si="30"/>
        <v/>
      </c>
      <c r="J166" s="34" t="str">
        <f t="shared" si="31"/>
        <v/>
      </c>
      <c r="K166" s="34" t="str">
        <f t="shared" si="32"/>
        <v/>
      </c>
      <c r="L166" s="26" t="str">
        <f t="shared" si="28"/>
        <v/>
      </c>
      <c r="M166" s="32"/>
      <c r="N166" s="190"/>
      <c r="O166" s="190"/>
      <c r="P166" s="190"/>
      <c r="Q166" s="190"/>
      <c r="R166" s="23"/>
    </row>
    <row r="167" spans="1:18">
      <c r="A167" s="27">
        <f t="shared" ca="1" si="33"/>
        <v>46004</v>
      </c>
      <c r="B167" s="20"/>
      <c r="C167" s="21"/>
      <c r="D167" s="20"/>
      <c r="E167" s="21"/>
      <c r="F167" s="22"/>
      <c r="G167" s="22"/>
      <c r="H167" s="34" t="str">
        <f t="shared" si="29"/>
        <v/>
      </c>
      <c r="I167" s="34" t="str">
        <f t="shared" si="30"/>
        <v/>
      </c>
      <c r="J167" s="34" t="str">
        <f t="shared" si="31"/>
        <v/>
      </c>
      <c r="K167" s="34" t="str">
        <f t="shared" si="32"/>
        <v/>
      </c>
      <c r="L167" s="26" t="str">
        <f t="shared" si="28"/>
        <v/>
      </c>
      <c r="M167" s="32"/>
      <c r="N167" s="190"/>
      <c r="O167" s="190"/>
      <c r="P167" s="190"/>
      <c r="Q167" s="190"/>
      <c r="R167" s="23"/>
    </row>
    <row r="168" spans="1:18">
      <c r="A168" s="27">
        <f t="shared" ca="1" si="33"/>
        <v>46005</v>
      </c>
      <c r="B168" s="20"/>
      <c r="C168" s="21"/>
      <c r="D168" s="20"/>
      <c r="E168" s="21"/>
      <c r="F168" s="22"/>
      <c r="G168" s="22"/>
      <c r="H168" s="34" t="str">
        <f t="shared" si="29"/>
        <v/>
      </c>
      <c r="I168" s="34" t="str">
        <f t="shared" si="30"/>
        <v/>
      </c>
      <c r="J168" s="34" t="str">
        <f t="shared" si="31"/>
        <v/>
      </c>
      <c r="K168" s="34" t="str">
        <f t="shared" si="32"/>
        <v/>
      </c>
      <c r="L168" s="26" t="str">
        <f t="shared" si="28"/>
        <v/>
      </c>
      <c r="M168" s="32"/>
      <c r="N168" s="190"/>
      <c r="O168" s="190"/>
      <c r="P168" s="190"/>
      <c r="Q168" s="190"/>
      <c r="R168" s="23"/>
    </row>
    <row r="169" spans="1:18">
      <c r="A169" s="27">
        <f t="shared" ca="1" si="33"/>
        <v>46006</v>
      </c>
      <c r="B169" s="20"/>
      <c r="C169" s="21"/>
      <c r="D169" s="20"/>
      <c r="E169" s="21"/>
      <c r="F169" s="22"/>
      <c r="G169" s="22"/>
      <c r="H169" s="34" t="str">
        <f t="shared" si="29"/>
        <v/>
      </c>
      <c r="I169" s="34" t="str">
        <f t="shared" si="30"/>
        <v/>
      </c>
      <c r="J169" s="34" t="str">
        <f t="shared" si="31"/>
        <v/>
      </c>
      <c r="K169" s="34" t="str">
        <f t="shared" si="32"/>
        <v/>
      </c>
      <c r="L169" s="26" t="str">
        <f t="shared" si="28"/>
        <v/>
      </c>
      <c r="M169" s="32"/>
      <c r="N169" s="190"/>
      <c r="O169" s="190"/>
      <c r="P169" s="190"/>
      <c r="Q169" s="190"/>
      <c r="R169" s="23"/>
    </row>
    <row r="170" spans="1:18">
      <c r="A170" s="27">
        <f t="shared" ca="1" si="33"/>
        <v>46007</v>
      </c>
      <c r="B170" s="20"/>
      <c r="C170" s="21"/>
      <c r="D170" s="20"/>
      <c r="E170" s="21"/>
      <c r="F170" s="22"/>
      <c r="G170" s="22"/>
      <c r="H170" s="34" t="str">
        <f t="shared" si="29"/>
        <v/>
      </c>
      <c r="I170" s="34" t="str">
        <f t="shared" si="30"/>
        <v/>
      </c>
      <c r="J170" s="34" t="str">
        <f t="shared" si="31"/>
        <v/>
      </c>
      <c r="K170" s="34" t="str">
        <f t="shared" si="32"/>
        <v/>
      </c>
      <c r="L170" s="26" t="str">
        <f t="shared" si="28"/>
        <v/>
      </c>
      <c r="M170" s="32"/>
      <c r="N170" s="190"/>
      <c r="O170" s="190"/>
      <c r="P170" s="190"/>
      <c r="Q170" s="190"/>
      <c r="R170" s="23"/>
    </row>
    <row r="171" spans="1:18">
      <c r="A171" s="27">
        <f t="shared" ca="1" si="33"/>
        <v>46008</v>
      </c>
      <c r="B171" s="20"/>
      <c r="C171" s="21"/>
      <c r="D171" s="20"/>
      <c r="E171" s="21"/>
      <c r="F171" s="22"/>
      <c r="G171" s="22"/>
      <c r="H171" s="34" t="str">
        <f t="shared" si="29"/>
        <v/>
      </c>
      <c r="I171" s="34" t="str">
        <f t="shared" si="30"/>
        <v/>
      </c>
      <c r="J171" s="34" t="str">
        <f t="shared" si="31"/>
        <v/>
      </c>
      <c r="K171" s="34" t="str">
        <f t="shared" si="32"/>
        <v/>
      </c>
      <c r="L171" s="26" t="str">
        <f t="shared" si="28"/>
        <v/>
      </c>
      <c r="M171" s="32"/>
      <c r="N171" s="190"/>
      <c r="O171" s="190"/>
      <c r="P171" s="190"/>
      <c r="Q171" s="190"/>
      <c r="R171" s="23"/>
    </row>
    <row r="172" spans="1:18">
      <c r="A172" s="27">
        <f t="shared" ca="1" si="33"/>
        <v>46009</v>
      </c>
      <c r="B172" s="20"/>
      <c r="C172" s="21"/>
      <c r="D172" s="20"/>
      <c r="E172" s="21"/>
      <c r="F172" s="22"/>
      <c r="G172" s="22"/>
      <c r="H172" s="34" t="str">
        <f t="shared" si="29"/>
        <v/>
      </c>
      <c r="I172" s="34" t="str">
        <f t="shared" si="30"/>
        <v/>
      </c>
      <c r="J172" s="34" t="str">
        <f t="shared" si="31"/>
        <v/>
      </c>
      <c r="K172" s="34" t="str">
        <f t="shared" si="32"/>
        <v/>
      </c>
      <c r="L172" s="26" t="str">
        <f t="shared" si="28"/>
        <v/>
      </c>
      <c r="M172" s="32"/>
      <c r="N172" s="190"/>
      <c r="O172" s="190"/>
      <c r="P172" s="190"/>
      <c r="Q172" s="190"/>
      <c r="R172" s="23"/>
    </row>
    <row r="173" spans="1:18">
      <c r="A173" s="27">
        <f t="shared" ca="1" si="33"/>
        <v>46010</v>
      </c>
      <c r="B173" s="20"/>
      <c r="C173" s="21"/>
      <c r="D173" s="20"/>
      <c r="E173" s="21"/>
      <c r="F173" s="22"/>
      <c r="G173" s="22"/>
      <c r="H173" s="34" t="str">
        <f t="shared" si="29"/>
        <v/>
      </c>
      <c r="I173" s="34" t="str">
        <f t="shared" si="30"/>
        <v/>
      </c>
      <c r="J173" s="34" t="str">
        <f t="shared" si="31"/>
        <v/>
      </c>
      <c r="K173" s="34" t="str">
        <f t="shared" si="32"/>
        <v/>
      </c>
      <c r="L173" s="26" t="str">
        <f t="shared" si="28"/>
        <v/>
      </c>
      <c r="M173" s="32"/>
      <c r="N173" s="190"/>
      <c r="O173" s="190"/>
      <c r="P173" s="190"/>
      <c r="Q173" s="190"/>
      <c r="R173" s="23"/>
    </row>
    <row r="174" spans="1:18">
      <c r="A174" s="27">
        <f t="shared" ca="1" si="33"/>
        <v>46011</v>
      </c>
      <c r="B174" s="20"/>
      <c r="C174" s="21"/>
      <c r="D174" s="20"/>
      <c r="E174" s="21"/>
      <c r="F174" s="22"/>
      <c r="G174" s="22"/>
      <c r="H174" s="34" t="str">
        <f t="shared" si="29"/>
        <v/>
      </c>
      <c r="I174" s="34" t="str">
        <f t="shared" si="30"/>
        <v/>
      </c>
      <c r="J174" s="34" t="str">
        <f t="shared" si="31"/>
        <v/>
      </c>
      <c r="K174" s="34" t="str">
        <f t="shared" si="32"/>
        <v/>
      </c>
      <c r="L174" s="26" t="str">
        <f t="shared" si="28"/>
        <v/>
      </c>
      <c r="M174" s="32"/>
      <c r="N174" s="190"/>
      <c r="O174" s="190"/>
      <c r="P174" s="190"/>
      <c r="Q174" s="190"/>
      <c r="R174" s="23"/>
    </row>
    <row r="175" spans="1:18">
      <c r="A175" s="27">
        <f t="shared" ca="1" si="33"/>
        <v>46012</v>
      </c>
      <c r="B175" s="20"/>
      <c r="C175" s="21"/>
      <c r="D175" s="20"/>
      <c r="E175" s="21"/>
      <c r="F175" s="22"/>
      <c r="G175" s="22"/>
      <c r="H175" s="34" t="str">
        <f t="shared" si="29"/>
        <v/>
      </c>
      <c r="I175" s="34" t="str">
        <f t="shared" si="30"/>
        <v/>
      </c>
      <c r="J175" s="34" t="str">
        <f t="shared" si="31"/>
        <v/>
      </c>
      <c r="K175" s="34" t="str">
        <f t="shared" si="32"/>
        <v/>
      </c>
      <c r="L175" s="26" t="str">
        <f t="shared" si="28"/>
        <v/>
      </c>
      <c r="M175" s="32"/>
      <c r="N175" s="190"/>
      <c r="O175" s="190"/>
      <c r="P175" s="190"/>
      <c r="Q175" s="190"/>
      <c r="R175" s="23"/>
    </row>
    <row r="176" spans="1:18">
      <c r="A176" s="27">
        <f t="shared" ca="1" si="33"/>
        <v>46013</v>
      </c>
      <c r="B176" s="20"/>
      <c r="C176" s="21"/>
      <c r="D176" s="20"/>
      <c r="E176" s="21"/>
      <c r="F176" s="22"/>
      <c r="G176" s="22"/>
      <c r="H176" s="34" t="str">
        <f t="shared" si="29"/>
        <v/>
      </c>
      <c r="I176" s="34" t="str">
        <f t="shared" si="30"/>
        <v/>
      </c>
      <c r="J176" s="34" t="str">
        <f t="shared" si="31"/>
        <v/>
      </c>
      <c r="K176" s="34" t="str">
        <f t="shared" si="32"/>
        <v/>
      </c>
      <c r="L176" s="26" t="str">
        <f t="shared" si="28"/>
        <v/>
      </c>
      <c r="M176" s="32"/>
      <c r="N176" s="190"/>
      <c r="O176" s="190"/>
      <c r="P176" s="190"/>
      <c r="Q176" s="190"/>
      <c r="R176" s="23"/>
    </row>
    <row r="177" spans="1:22">
      <c r="A177" s="27">
        <f t="shared" ca="1" si="33"/>
        <v>46014</v>
      </c>
      <c r="B177" s="20"/>
      <c r="C177" s="21"/>
      <c r="D177" s="20"/>
      <c r="E177" s="21"/>
      <c r="F177" s="22"/>
      <c r="G177" s="22"/>
      <c r="H177" s="34" t="str">
        <f t="shared" si="29"/>
        <v/>
      </c>
      <c r="I177" s="34" t="str">
        <f t="shared" si="30"/>
        <v/>
      </c>
      <c r="J177" s="34" t="str">
        <f t="shared" si="31"/>
        <v/>
      </c>
      <c r="K177" s="34" t="str">
        <f t="shared" si="32"/>
        <v/>
      </c>
      <c r="L177" s="26" t="str">
        <f t="shared" si="28"/>
        <v/>
      </c>
      <c r="M177" s="32"/>
      <c r="N177" s="190"/>
      <c r="O177" s="190"/>
      <c r="P177" s="190"/>
      <c r="Q177" s="190"/>
      <c r="R177" s="23"/>
    </row>
    <row r="178" spans="1:22">
      <c r="A178" s="27">
        <f t="shared" ca="1" si="33"/>
        <v>46015</v>
      </c>
      <c r="B178" s="20"/>
      <c r="C178" s="21"/>
      <c r="D178" s="20"/>
      <c r="E178" s="21"/>
      <c r="F178" s="22"/>
      <c r="G178" s="22"/>
      <c r="H178" s="34" t="str">
        <f t="shared" si="29"/>
        <v/>
      </c>
      <c r="I178" s="34" t="str">
        <f t="shared" si="30"/>
        <v/>
      </c>
      <c r="J178" s="34" t="str">
        <f t="shared" si="31"/>
        <v/>
      </c>
      <c r="K178" s="34" t="str">
        <f t="shared" si="32"/>
        <v/>
      </c>
      <c r="L178" s="26" t="str">
        <f t="shared" si="28"/>
        <v/>
      </c>
      <c r="M178" s="32"/>
      <c r="N178" s="190"/>
      <c r="O178" s="190"/>
      <c r="P178" s="190"/>
      <c r="Q178" s="190"/>
      <c r="R178" s="23"/>
    </row>
    <row r="179" spans="1:22">
      <c r="A179" s="27">
        <f t="shared" ca="1" si="33"/>
        <v>46016</v>
      </c>
      <c r="B179" s="20"/>
      <c r="C179" s="21"/>
      <c r="D179" s="20"/>
      <c r="E179" s="21"/>
      <c r="F179" s="22"/>
      <c r="G179" s="22"/>
      <c r="H179" s="34" t="str">
        <f t="shared" si="29"/>
        <v/>
      </c>
      <c r="I179" s="34" t="str">
        <f t="shared" si="30"/>
        <v/>
      </c>
      <c r="J179" s="34" t="str">
        <f t="shared" si="31"/>
        <v/>
      </c>
      <c r="K179" s="34" t="str">
        <f t="shared" si="32"/>
        <v/>
      </c>
      <c r="L179" s="26" t="str">
        <f t="shared" si="28"/>
        <v/>
      </c>
      <c r="M179" s="32"/>
      <c r="N179" s="190"/>
      <c r="O179" s="190"/>
      <c r="P179" s="190"/>
      <c r="Q179" s="190"/>
      <c r="R179" s="23"/>
    </row>
    <row r="180" spans="1:22">
      <c r="A180" s="27">
        <f t="shared" ca="1" si="33"/>
        <v>46017</v>
      </c>
      <c r="B180" s="20"/>
      <c r="C180" s="21"/>
      <c r="D180" s="20"/>
      <c r="E180" s="21"/>
      <c r="F180" s="22"/>
      <c r="G180" s="22"/>
      <c r="H180" s="34" t="str">
        <f t="shared" si="29"/>
        <v/>
      </c>
      <c r="I180" s="34" t="str">
        <f t="shared" si="30"/>
        <v/>
      </c>
      <c r="J180" s="34" t="str">
        <f t="shared" si="31"/>
        <v/>
      </c>
      <c r="K180" s="34" t="str">
        <f t="shared" si="32"/>
        <v/>
      </c>
      <c r="L180" s="26" t="str">
        <f t="shared" si="28"/>
        <v/>
      </c>
      <c r="M180" s="32"/>
      <c r="N180" s="190"/>
      <c r="O180" s="190"/>
      <c r="P180" s="190"/>
      <c r="Q180" s="190"/>
      <c r="R180" s="23"/>
    </row>
    <row r="181" spans="1:22">
      <c r="A181" s="27">
        <f t="shared" ca="1" si="33"/>
        <v>46018</v>
      </c>
      <c r="B181" s="20"/>
      <c r="C181" s="21"/>
      <c r="D181" s="20"/>
      <c r="E181" s="21"/>
      <c r="F181" s="22"/>
      <c r="G181" s="22"/>
      <c r="H181" s="34" t="str">
        <f t="shared" si="29"/>
        <v/>
      </c>
      <c r="I181" s="34" t="str">
        <f t="shared" si="30"/>
        <v/>
      </c>
      <c r="J181" s="34" t="str">
        <f t="shared" si="31"/>
        <v/>
      </c>
      <c r="K181" s="34" t="str">
        <f t="shared" si="32"/>
        <v/>
      </c>
      <c r="L181" s="26" t="str">
        <f t="shared" si="28"/>
        <v/>
      </c>
      <c r="M181" s="32"/>
      <c r="N181" s="190"/>
      <c r="O181" s="190"/>
      <c r="P181" s="190"/>
      <c r="Q181" s="190"/>
      <c r="R181" s="23"/>
    </row>
    <row r="182" spans="1:22">
      <c r="A182" s="27">
        <f t="shared" ca="1" si="33"/>
        <v>46019</v>
      </c>
      <c r="B182" s="20"/>
      <c r="C182" s="21"/>
      <c r="D182" s="20"/>
      <c r="E182" s="21"/>
      <c r="F182" s="22"/>
      <c r="G182" s="22"/>
      <c r="H182" s="34" t="str">
        <f t="shared" si="29"/>
        <v/>
      </c>
      <c r="I182" s="34" t="str">
        <f t="shared" si="30"/>
        <v/>
      </c>
      <c r="J182" s="34" t="str">
        <f t="shared" si="31"/>
        <v/>
      </c>
      <c r="K182" s="34" t="str">
        <f t="shared" si="32"/>
        <v/>
      </c>
      <c r="L182" s="26" t="str">
        <f t="shared" si="28"/>
        <v/>
      </c>
      <c r="M182" s="32"/>
      <c r="N182" s="190"/>
      <c r="O182" s="190"/>
      <c r="P182" s="190"/>
      <c r="Q182" s="190"/>
      <c r="R182" s="23"/>
    </row>
    <row r="183" spans="1:22">
      <c r="A183" s="27">
        <f t="shared" ca="1" si="33"/>
        <v>46020</v>
      </c>
      <c r="B183" s="20"/>
      <c r="C183" s="21"/>
      <c r="D183" s="20"/>
      <c r="E183" s="21"/>
      <c r="F183" s="22"/>
      <c r="G183" s="22"/>
      <c r="H183" s="34" t="str">
        <f t="shared" si="29"/>
        <v/>
      </c>
      <c r="I183" s="34" t="str">
        <f t="shared" si="30"/>
        <v/>
      </c>
      <c r="J183" s="34" t="str">
        <f t="shared" si="31"/>
        <v/>
      </c>
      <c r="K183" s="34" t="str">
        <f t="shared" si="32"/>
        <v/>
      </c>
      <c r="L183" s="26" t="str">
        <f t="shared" si="28"/>
        <v/>
      </c>
      <c r="M183" s="32"/>
      <c r="N183" s="190"/>
      <c r="O183" s="190"/>
      <c r="P183" s="190"/>
      <c r="Q183" s="190"/>
      <c r="R183" s="23"/>
    </row>
    <row r="184" spans="1:22">
      <c r="A184" s="27">
        <f t="shared" ca="1" si="33"/>
        <v>46021</v>
      </c>
      <c r="B184" s="20"/>
      <c r="C184" s="21"/>
      <c r="D184" s="20"/>
      <c r="E184" s="21"/>
      <c r="F184" s="22"/>
      <c r="G184" s="22"/>
      <c r="H184" s="34" t="str">
        <f t="shared" si="29"/>
        <v/>
      </c>
      <c r="I184" s="34" t="str">
        <f t="shared" si="30"/>
        <v/>
      </c>
      <c r="J184" s="34" t="str">
        <f t="shared" si="31"/>
        <v/>
      </c>
      <c r="K184" s="34" t="str">
        <f t="shared" si="32"/>
        <v/>
      </c>
      <c r="L184" s="26" t="str">
        <f t="shared" si="28"/>
        <v/>
      </c>
      <c r="M184" s="32"/>
      <c r="N184" s="190"/>
      <c r="O184" s="190"/>
      <c r="P184" s="190"/>
      <c r="Q184" s="190"/>
      <c r="R184" s="23"/>
    </row>
    <row r="185" spans="1:22">
      <c r="A185" s="27">
        <f t="shared" ca="1" si="33"/>
        <v>46022</v>
      </c>
      <c r="B185" s="20"/>
      <c r="C185" s="21"/>
      <c r="D185" s="20"/>
      <c r="E185" s="21"/>
      <c r="F185" s="22"/>
      <c r="G185" s="22"/>
      <c r="H185" s="34" t="str">
        <f t="shared" si="29"/>
        <v/>
      </c>
      <c r="I185" s="34" t="str">
        <f t="shared" si="30"/>
        <v/>
      </c>
      <c r="J185" s="34" t="str">
        <f t="shared" si="31"/>
        <v/>
      </c>
      <c r="K185" s="34" t="str">
        <f t="shared" si="32"/>
        <v/>
      </c>
      <c r="L185" s="26" t="str">
        <f t="shared" si="28"/>
        <v/>
      </c>
      <c r="M185" s="32"/>
      <c r="N185" s="190"/>
      <c r="O185" s="190"/>
      <c r="P185" s="190"/>
      <c r="Q185" s="190"/>
      <c r="R185" s="23"/>
    </row>
    <row r="186" spans="1:22">
      <c r="A186" s="5" t="s">
        <v>11</v>
      </c>
      <c r="B186" s="191"/>
      <c r="C186" s="192"/>
      <c r="D186" s="191"/>
      <c r="E186" s="192"/>
      <c r="F186" s="26" t="str">
        <f>IF(SUM($F155:$F185)=0,"",SUM($F155:$F185))</f>
        <v/>
      </c>
      <c r="G186" s="26" t="str">
        <f>IF(SUM($G155:$G185)=0,"",SUM($G155:$G185))</f>
        <v/>
      </c>
      <c r="H186" s="26" t="str">
        <f>IF(SUM(H155:H185)=0,"",SUM(H155:H185))</f>
        <v/>
      </c>
      <c r="I186" s="26" t="str">
        <f>IF(SUM(I155:I185)=0,"",SUM(I155:I185))</f>
        <v/>
      </c>
      <c r="J186" s="26" t="str">
        <f t="shared" ref="J186:K186" si="34">IF(SUM(J155:J185)=0,"",SUM(J155:J185))</f>
        <v/>
      </c>
      <c r="K186" s="26" t="str">
        <f t="shared" si="34"/>
        <v/>
      </c>
      <c r="L186" s="26" t="str">
        <f>IF(SUM($L155:$L185)=0,"",SUM($L155:$L185))</f>
        <v/>
      </c>
      <c r="M186" s="33"/>
      <c r="N186" s="193"/>
      <c r="O186" s="193"/>
      <c r="P186" s="193"/>
      <c r="Q186" s="193"/>
      <c r="R186" s="6"/>
    </row>
    <row r="188" spans="1:22" ht="27" customHeight="1">
      <c r="A188" s="194" t="s">
        <v>22</v>
      </c>
      <c r="B188" s="189" t="s">
        <v>103</v>
      </c>
      <c r="C188" s="189"/>
      <c r="D188" s="189"/>
      <c r="E188" s="189"/>
      <c r="F188" s="189" t="s">
        <v>23</v>
      </c>
      <c r="G188" s="189"/>
      <c r="H188" s="189" t="s">
        <v>88</v>
      </c>
      <c r="I188" s="189"/>
      <c r="J188" s="189"/>
      <c r="K188" s="189"/>
      <c r="L188" s="189" t="s">
        <v>87</v>
      </c>
      <c r="M188" s="195" t="s">
        <v>96</v>
      </c>
      <c r="N188" s="194" t="s">
        <v>25</v>
      </c>
      <c r="O188" s="194"/>
      <c r="P188" s="194"/>
      <c r="Q188" s="194"/>
      <c r="R188" s="189" t="s">
        <v>100</v>
      </c>
    </row>
    <row r="189" spans="1:22" ht="14.25" customHeight="1">
      <c r="A189" s="194"/>
      <c r="B189" s="189" t="s">
        <v>82</v>
      </c>
      <c r="C189" s="189"/>
      <c r="D189" s="189" t="s">
        <v>84</v>
      </c>
      <c r="E189" s="189"/>
      <c r="F189" s="189"/>
      <c r="G189" s="189"/>
      <c r="H189" s="189" t="s">
        <v>90</v>
      </c>
      <c r="I189" s="189"/>
      <c r="J189" s="189" t="s">
        <v>89</v>
      </c>
      <c r="K189" s="189"/>
      <c r="L189" s="189"/>
      <c r="M189" s="196"/>
      <c r="N189" s="194"/>
      <c r="O189" s="194"/>
      <c r="P189" s="194"/>
      <c r="Q189" s="194"/>
      <c r="R189" s="189"/>
    </row>
    <row r="190" spans="1:22">
      <c r="A190" s="194"/>
      <c r="B190" s="43" t="s">
        <v>26</v>
      </c>
      <c r="C190" s="43" t="s">
        <v>27</v>
      </c>
      <c r="D190" s="43" t="s">
        <v>26</v>
      </c>
      <c r="E190" s="43" t="s">
        <v>27</v>
      </c>
      <c r="F190" s="44" t="s">
        <v>85</v>
      </c>
      <c r="G190" s="44" t="s">
        <v>86</v>
      </c>
      <c r="H190" s="44" t="s">
        <v>81</v>
      </c>
      <c r="I190" s="44" t="s">
        <v>83</v>
      </c>
      <c r="J190" s="44" t="s">
        <v>81</v>
      </c>
      <c r="K190" s="44" t="s">
        <v>95</v>
      </c>
      <c r="L190" s="189"/>
      <c r="M190" s="197"/>
      <c r="N190" s="194"/>
      <c r="O190" s="194"/>
      <c r="P190" s="194"/>
      <c r="Q190" s="194"/>
      <c r="R190" s="194"/>
    </row>
    <row r="191" spans="1:22">
      <c r="A191" s="27" cm="1">
        <f t="array" aca="1" ref="A191" ca="1">DATE("2025","8"+5,IFERROR(INDIRECT(T1),"1"))</f>
        <v>46023</v>
      </c>
      <c r="B191" s="20"/>
      <c r="C191" s="21"/>
      <c r="D191" s="20"/>
      <c r="E191" s="21"/>
      <c r="F191" s="22"/>
      <c r="G191" s="22"/>
      <c r="H191" s="34" t="str">
        <f>IF(OR(B191="",LEFT(M191,1)="✓"),"",C191-B191-F191)</f>
        <v/>
      </c>
      <c r="I191" s="34" t="str">
        <f>IF(OR(D191="",LEFT(M191,1)="✓"),"",E191-D191-G191)</f>
        <v/>
      </c>
      <c r="J191" s="34" t="str">
        <f>IF(AND(B191&lt;&gt;"",M191="✓所定"),C191-B191-F191,"")</f>
        <v/>
      </c>
      <c r="K191" s="34" t="str">
        <f>IF(AND(B191&lt;&gt;"",M191="✓法定"),C191-B191-F191,"")</f>
        <v/>
      </c>
      <c r="L191" s="26" t="str">
        <f>IF(AND($B191="",$D191=""),"",($C191-$B191-$F191)+($E191-$D191-$G191))</f>
        <v/>
      </c>
      <c r="M191" s="32"/>
      <c r="N191" s="190"/>
      <c r="O191" s="190"/>
      <c r="P191" s="190"/>
      <c r="Q191" s="190"/>
      <c r="R191" s="23"/>
      <c r="V191" s="1" t="s">
        <v>171</v>
      </c>
    </row>
    <row r="192" spans="1:22">
      <c r="A192" s="27">
        <f ca="1">A191+1</f>
        <v>46024</v>
      </c>
      <c r="B192" s="20"/>
      <c r="C192" s="21"/>
      <c r="D192" s="20"/>
      <c r="E192" s="21"/>
      <c r="F192" s="22"/>
      <c r="G192" s="22"/>
      <c r="H192" s="34" t="str">
        <f t="shared" ref="H192:H221" si="35">IF(OR(B192="",LEFT(M192,1)="✓"),"",C192-B192-F192)</f>
        <v/>
      </c>
      <c r="I192" s="34" t="str">
        <f t="shared" ref="I192:I221" si="36">IF(OR(D192="",LEFT(M192,1)="✓"),"",E192-D192-G192)</f>
        <v/>
      </c>
      <c r="J192" s="34" t="str">
        <f t="shared" ref="J192:J221" si="37">IF(AND(B192&lt;&gt;"",M192="✓所定"),C192-B192-F192,"")</f>
        <v/>
      </c>
      <c r="K192" s="34" t="str">
        <f t="shared" ref="K192:K221" si="38">IF(AND(B192&lt;&gt;"",M192="✓法定"),C192-B192-F192,"")</f>
        <v/>
      </c>
      <c r="L192" s="26" t="str">
        <f t="shared" ref="L192:L221" si="39">IF(AND($B192="",$D192=""),"",($C192-$B192-$F192)+($E192-$D192-$G192))</f>
        <v/>
      </c>
      <c r="M192" s="32"/>
      <c r="N192" s="190"/>
      <c r="O192" s="190"/>
      <c r="P192" s="190"/>
      <c r="Q192" s="190"/>
      <c r="R192" s="23"/>
      <c r="V192" s="1" t="s">
        <v>172</v>
      </c>
    </row>
    <row r="193" spans="1:18">
      <c r="A193" s="27">
        <f t="shared" ref="A193:A221" ca="1" si="40">A192+1</f>
        <v>46025</v>
      </c>
      <c r="B193" s="20"/>
      <c r="C193" s="21"/>
      <c r="D193" s="20"/>
      <c r="E193" s="21"/>
      <c r="F193" s="22"/>
      <c r="G193" s="22"/>
      <c r="H193" s="34" t="str">
        <f t="shared" si="35"/>
        <v/>
      </c>
      <c r="I193" s="34" t="str">
        <f t="shared" si="36"/>
        <v/>
      </c>
      <c r="J193" s="34" t="str">
        <f t="shared" si="37"/>
        <v/>
      </c>
      <c r="K193" s="34" t="str">
        <f t="shared" si="38"/>
        <v/>
      </c>
      <c r="L193" s="26" t="str">
        <f t="shared" si="39"/>
        <v/>
      </c>
      <c r="M193" s="32"/>
      <c r="N193" s="190"/>
      <c r="O193" s="190"/>
      <c r="P193" s="190"/>
      <c r="Q193" s="190"/>
      <c r="R193" s="23"/>
    </row>
    <row r="194" spans="1:18">
      <c r="A194" s="27">
        <f t="shared" ca="1" si="40"/>
        <v>46026</v>
      </c>
      <c r="B194" s="20"/>
      <c r="C194" s="21"/>
      <c r="D194" s="20"/>
      <c r="E194" s="21"/>
      <c r="F194" s="22"/>
      <c r="G194" s="22"/>
      <c r="H194" s="34" t="str">
        <f t="shared" si="35"/>
        <v/>
      </c>
      <c r="I194" s="34" t="str">
        <f t="shared" si="36"/>
        <v/>
      </c>
      <c r="J194" s="34" t="str">
        <f t="shared" si="37"/>
        <v/>
      </c>
      <c r="K194" s="34" t="str">
        <f t="shared" si="38"/>
        <v/>
      </c>
      <c r="L194" s="26" t="str">
        <f t="shared" si="39"/>
        <v/>
      </c>
      <c r="M194" s="32"/>
      <c r="N194" s="190"/>
      <c r="O194" s="190"/>
      <c r="P194" s="190"/>
      <c r="Q194" s="190"/>
      <c r="R194" s="23"/>
    </row>
    <row r="195" spans="1:18">
      <c r="A195" s="27">
        <f t="shared" ca="1" si="40"/>
        <v>46027</v>
      </c>
      <c r="B195" s="20"/>
      <c r="C195" s="21"/>
      <c r="D195" s="20"/>
      <c r="E195" s="21"/>
      <c r="F195" s="22"/>
      <c r="G195" s="22"/>
      <c r="H195" s="34" t="str">
        <f t="shared" si="35"/>
        <v/>
      </c>
      <c r="I195" s="34" t="str">
        <f t="shared" si="36"/>
        <v/>
      </c>
      <c r="J195" s="34" t="str">
        <f t="shared" si="37"/>
        <v/>
      </c>
      <c r="K195" s="34" t="str">
        <f t="shared" si="38"/>
        <v/>
      </c>
      <c r="L195" s="26" t="str">
        <f t="shared" si="39"/>
        <v/>
      </c>
      <c r="M195" s="32"/>
      <c r="N195" s="190"/>
      <c r="O195" s="190"/>
      <c r="P195" s="190"/>
      <c r="Q195" s="190"/>
      <c r="R195" s="23"/>
    </row>
    <row r="196" spans="1:18">
      <c r="A196" s="27">
        <f t="shared" ca="1" si="40"/>
        <v>46028</v>
      </c>
      <c r="B196" s="20"/>
      <c r="C196" s="21"/>
      <c r="D196" s="20"/>
      <c r="E196" s="21"/>
      <c r="F196" s="22"/>
      <c r="G196" s="22"/>
      <c r="H196" s="34" t="str">
        <f t="shared" si="35"/>
        <v/>
      </c>
      <c r="I196" s="34" t="str">
        <f t="shared" si="36"/>
        <v/>
      </c>
      <c r="J196" s="34" t="str">
        <f t="shared" si="37"/>
        <v/>
      </c>
      <c r="K196" s="34" t="str">
        <f t="shared" si="38"/>
        <v/>
      </c>
      <c r="L196" s="26" t="str">
        <f t="shared" si="39"/>
        <v/>
      </c>
      <c r="M196" s="32"/>
      <c r="N196" s="190"/>
      <c r="O196" s="190"/>
      <c r="P196" s="190"/>
      <c r="Q196" s="190"/>
      <c r="R196" s="23"/>
    </row>
    <row r="197" spans="1:18">
      <c r="A197" s="27">
        <f t="shared" ca="1" si="40"/>
        <v>46029</v>
      </c>
      <c r="B197" s="20"/>
      <c r="C197" s="21"/>
      <c r="D197" s="20"/>
      <c r="E197" s="21"/>
      <c r="F197" s="22"/>
      <c r="G197" s="22"/>
      <c r="H197" s="34" t="str">
        <f t="shared" si="35"/>
        <v/>
      </c>
      <c r="I197" s="34" t="str">
        <f t="shared" si="36"/>
        <v/>
      </c>
      <c r="J197" s="34" t="str">
        <f t="shared" si="37"/>
        <v/>
      </c>
      <c r="K197" s="34" t="str">
        <f t="shared" si="38"/>
        <v/>
      </c>
      <c r="L197" s="26" t="str">
        <f t="shared" si="39"/>
        <v/>
      </c>
      <c r="M197" s="32"/>
      <c r="N197" s="190"/>
      <c r="O197" s="190"/>
      <c r="P197" s="190"/>
      <c r="Q197" s="190"/>
      <c r="R197" s="23"/>
    </row>
    <row r="198" spans="1:18">
      <c r="A198" s="27">
        <f t="shared" ca="1" si="40"/>
        <v>46030</v>
      </c>
      <c r="B198" s="20"/>
      <c r="C198" s="21"/>
      <c r="D198" s="20"/>
      <c r="E198" s="21"/>
      <c r="F198" s="22"/>
      <c r="G198" s="22"/>
      <c r="H198" s="34" t="str">
        <f t="shared" si="35"/>
        <v/>
      </c>
      <c r="I198" s="34" t="str">
        <f t="shared" si="36"/>
        <v/>
      </c>
      <c r="J198" s="34" t="str">
        <f t="shared" si="37"/>
        <v/>
      </c>
      <c r="K198" s="34" t="str">
        <f t="shared" si="38"/>
        <v/>
      </c>
      <c r="L198" s="26" t="str">
        <f t="shared" si="39"/>
        <v/>
      </c>
      <c r="M198" s="32"/>
      <c r="N198" s="190"/>
      <c r="O198" s="190"/>
      <c r="P198" s="190"/>
      <c r="Q198" s="190"/>
      <c r="R198" s="23"/>
    </row>
    <row r="199" spans="1:18">
      <c r="A199" s="27">
        <f t="shared" ca="1" si="40"/>
        <v>46031</v>
      </c>
      <c r="B199" s="20"/>
      <c r="C199" s="21"/>
      <c r="D199" s="20"/>
      <c r="E199" s="21"/>
      <c r="F199" s="22"/>
      <c r="G199" s="22"/>
      <c r="H199" s="34" t="str">
        <f t="shared" si="35"/>
        <v/>
      </c>
      <c r="I199" s="34" t="str">
        <f t="shared" si="36"/>
        <v/>
      </c>
      <c r="J199" s="34" t="str">
        <f t="shared" si="37"/>
        <v/>
      </c>
      <c r="K199" s="34" t="str">
        <f t="shared" si="38"/>
        <v/>
      </c>
      <c r="L199" s="26" t="str">
        <f t="shared" si="39"/>
        <v/>
      </c>
      <c r="M199" s="32"/>
      <c r="N199" s="190"/>
      <c r="O199" s="190"/>
      <c r="P199" s="190"/>
      <c r="Q199" s="190"/>
      <c r="R199" s="23"/>
    </row>
    <row r="200" spans="1:18">
      <c r="A200" s="27">
        <f t="shared" ca="1" si="40"/>
        <v>46032</v>
      </c>
      <c r="B200" s="20"/>
      <c r="C200" s="21"/>
      <c r="D200" s="20"/>
      <c r="E200" s="21"/>
      <c r="F200" s="22"/>
      <c r="G200" s="22"/>
      <c r="H200" s="34" t="str">
        <f t="shared" si="35"/>
        <v/>
      </c>
      <c r="I200" s="34" t="str">
        <f t="shared" si="36"/>
        <v/>
      </c>
      <c r="J200" s="34" t="str">
        <f t="shared" si="37"/>
        <v/>
      </c>
      <c r="K200" s="34" t="str">
        <f t="shared" si="38"/>
        <v/>
      </c>
      <c r="L200" s="26" t="str">
        <f t="shared" si="39"/>
        <v/>
      </c>
      <c r="M200" s="32"/>
      <c r="N200" s="190"/>
      <c r="O200" s="190"/>
      <c r="P200" s="190"/>
      <c r="Q200" s="190"/>
      <c r="R200" s="23"/>
    </row>
    <row r="201" spans="1:18">
      <c r="A201" s="27">
        <f t="shared" ca="1" si="40"/>
        <v>46033</v>
      </c>
      <c r="B201" s="20"/>
      <c r="C201" s="21"/>
      <c r="D201" s="20"/>
      <c r="E201" s="21"/>
      <c r="F201" s="22"/>
      <c r="G201" s="22"/>
      <c r="H201" s="34" t="str">
        <f t="shared" si="35"/>
        <v/>
      </c>
      <c r="I201" s="34" t="str">
        <f t="shared" si="36"/>
        <v/>
      </c>
      <c r="J201" s="34" t="str">
        <f t="shared" si="37"/>
        <v/>
      </c>
      <c r="K201" s="34" t="str">
        <f t="shared" si="38"/>
        <v/>
      </c>
      <c r="L201" s="26" t="str">
        <f t="shared" si="39"/>
        <v/>
      </c>
      <c r="M201" s="32"/>
      <c r="N201" s="190"/>
      <c r="O201" s="190"/>
      <c r="P201" s="190"/>
      <c r="Q201" s="190"/>
      <c r="R201" s="23"/>
    </row>
    <row r="202" spans="1:18">
      <c r="A202" s="27">
        <f t="shared" ca="1" si="40"/>
        <v>46034</v>
      </c>
      <c r="B202" s="20"/>
      <c r="C202" s="21"/>
      <c r="D202" s="20"/>
      <c r="E202" s="21"/>
      <c r="F202" s="22"/>
      <c r="G202" s="22"/>
      <c r="H202" s="34" t="str">
        <f t="shared" si="35"/>
        <v/>
      </c>
      <c r="I202" s="34" t="str">
        <f t="shared" si="36"/>
        <v/>
      </c>
      <c r="J202" s="34" t="str">
        <f t="shared" si="37"/>
        <v/>
      </c>
      <c r="K202" s="34" t="str">
        <f t="shared" si="38"/>
        <v/>
      </c>
      <c r="L202" s="26" t="str">
        <f t="shared" si="39"/>
        <v/>
      </c>
      <c r="M202" s="32"/>
      <c r="N202" s="190"/>
      <c r="O202" s="190"/>
      <c r="P202" s="190"/>
      <c r="Q202" s="190"/>
      <c r="R202" s="23"/>
    </row>
    <row r="203" spans="1:18">
      <c r="A203" s="27">
        <f t="shared" ca="1" si="40"/>
        <v>46035</v>
      </c>
      <c r="B203" s="20"/>
      <c r="C203" s="21"/>
      <c r="D203" s="20"/>
      <c r="E203" s="21"/>
      <c r="F203" s="22"/>
      <c r="G203" s="22"/>
      <c r="H203" s="34" t="str">
        <f t="shared" si="35"/>
        <v/>
      </c>
      <c r="I203" s="34" t="str">
        <f t="shared" si="36"/>
        <v/>
      </c>
      <c r="J203" s="34" t="str">
        <f t="shared" si="37"/>
        <v/>
      </c>
      <c r="K203" s="34" t="str">
        <f t="shared" si="38"/>
        <v/>
      </c>
      <c r="L203" s="26" t="str">
        <f t="shared" si="39"/>
        <v/>
      </c>
      <c r="M203" s="32"/>
      <c r="N203" s="190"/>
      <c r="O203" s="190"/>
      <c r="P203" s="190"/>
      <c r="Q203" s="190"/>
      <c r="R203" s="23"/>
    </row>
    <row r="204" spans="1:18">
      <c r="A204" s="27">
        <f t="shared" ca="1" si="40"/>
        <v>46036</v>
      </c>
      <c r="B204" s="20"/>
      <c r="C204" s="21"/>
      <c r="D204" s="20"/>
      <c r="E204" s="21"/>
      <c r="F204" s="22"/>
      <c r="G204" s="22"/>
      <c r="H204" s="34" t="str">
        <f t="shared" si="35"/>
        <v/>
      </c>
      <c r="I204" s="34" t="str">
        <f t="shared" si="36"/>
        <v/>
      </c>
      <c r="J204" s="34" t="str">
        <f t="shared" si="37"/>
        <v/>
      </c>
      <c r="K204" s="34" t="str">
        <f t="shared" si="38"/>
        <v/>
      </c>
      <c r="L204" s="26" t="str">
        <f t="shared" si="39"/>
        <v/>
      </c>
      <c r="M204" s="32"/>
      <c r="N204" s="190"/>
      <c r="O204" s="190"/>
      <c r="P204" s="190"/>
      <c r="Q204" s="190"/>
      <c r="R204" s="23"/>
    </row>
    <row r="205" spans="1:18">
      <c r="A205" s="27">
        <f t="shared" ca="1" si="40"/>
        <v>46037</v>
      </c>
      <c r="B205" s="20"/>
      <c r="C205" s="21"/>
      <c r="D205" s="20"/>
      <c r="E205" s="21"/>
      <c r="F205" s="22"/>
      <c r="G205" s="22"/>
      <c r="H205" s="34" t="str">
        <f t="shared" si="35"/>
        <v/>
      </c>
      <c r="I205" s="34" t="str">
        <f t="shared" si="36"/>
        <v/>
      </c>
      <c r="J205" s="34" t="str">
        <f t="shared" si="37"/>
        <v/>
      </c>
      <c r="K205" s="34" t="str">
        <f t="shared" si="38"/>
        <v/>
      </c>
      <c r="L205" s="26" t="str">
        <f t="shared" si="39"/>
        <v/>
      </c>
      <c r="M205" s="32"/>
      <c r="N205" s="190"/>
      <c r="O205" s="190"/>
      <c r="P205" s="190"/>
      <c r="Q205" s="190"/>
      <c r="R205" s="23"/>
    </row>
    <row r="206" spans="1:18">
      <c r="A206" s="27">
        <f t="shared" ca="1" si="40"/>
        <v>46038</v>
      </c>
      <c r="B206" s="20"/>
      <c r="C206" s="21"/>
      <c r="D206" s="20"/>
      <c r="E206" s="21"/>
      <c r="F206" s="22"/>
      <c r="G206" s="22"/>
      <c r="H206" s="34" t="str">
        <f t="shared" si="35"/>
        <v/>
      </c>
      <c r="I206" s="34" t="str">
        <f t="shared" si="36"/>
        <v/>
      </c>
      <c r="J206" s="34" t="str">
        <f t="shared" si="37"/>
        <v/>
      </c>
      <c r="K206" s="34" t="str">
        <f t="shared" si="38"/>
        <v/>
      </c>
      <c r="L206" s="26" t="str">
        <f t="shared" si="39"/>
        <v/>
      </c>
      <c r="M206" s="32"/>
      <c r="N206" s="190"/>
      <c r="O206" s="190"/>
      <c r="P206" s="190"/>
      <c r="Q206" s="190"/>
      <c r="R206" s="23"/>
    </row>
    <row r="207" spans="1:18">
      <c r="A207" s="27">
        <f t="shared" ca="1" si="40"/>
        <v>46039</v>
      </c>
      <c r="B207" s="20"/>
      <c r="C207" s="21"/>
      <c r="D207" s="20"/>
      <c r="E207" s="21"/>
      <c r="F207" s="22"/>
      <c r="G207" s="22"/>
      <c r="H207" s="34" t="str">
        <f t="shared" si="35"/>
        <v/>
      </c>
      <c r="I207" s="34" t="str">
        <f t="shared" si="36"/>
        <v/>
      </c>
      <c r="J207" s="34" t="str">
        <f t="shared" si="37"/>
        <v/>
      </c>
      <c r="K207" s="34" t="str">
        <f t="shared" si="38"/>
        <v/>
      </c>
      <c r="L207" s="26" t="str">
        <f t="shared" si="39"/>
        <v/>
      </c>
      <c r="M207" s="32"/>
      <c r="N207" s="190"/>
      <c r="O207" s="190"/>
      <c r="P207" s="190"/>
      <c r="Q207" s="190"/>
      <c r="R207" s="23"/>
    </row>
    <row r="208" spans="1:18">
      <c r="A208" s="27">
        <f t="shared" ca="1" si="40"/>
        <v>46040</v>
      </c>
      <c r="B208" s="20"/>
      <c r="C208" s="21"/>
      <c r="D208" s="20"/>
      <c r="E208" s="21"/>
      <c r="F208" s="22"/>
      <c r="G208" s="22"/>
      <c r="H208" s="34" t="str">
        <f t="shared" si="35"/>
        <v/>
      </c>
      <c r="I208" s="34" t="str">
        <f t="shared" si="36"/>
        <v/>
      </c>
      <c r="J208" s="34" t="str">
        <f t="shared" si="37"/>
        <v/>
      </c>
      <c r="K208" s="34" t="str">
        <f t="shared" si="38"/>
        <v/>
      </c>
      <c r="L208" s="26" t="str">
        <f t="shared" si="39"/>
        <v/>
      </c>
      <c r="M208" s="32"/>
      <c r="N208" s="190"/>
      <c r="O208" s="190"/>
      <c r="P208" s="190"/>
      <c r="Q208" s="190"/>
      <c r="R208" s="23"/>
    </row>
    <row r="209" spans="1:18">
      <c r="A209" s="27">
        <f t="shared" ca="1" si="40"/>
        <v>46041</v>
      </c>
      <c r="B209" s="20"/>
      <c r="C209" s="21"/>
      <c r="D209" s="20"/>
      <c r="E209" s="21"/>
      <c r="F209" s="22"/>
      <c r="G209" s="22"/>
      <c r="H209" s="34" t="str">
        <f t="shared" si="35"/>
        <v/>
      </c>
      <c r="I209" s="34" t="str">
        <f t="shared" si="36"/>
        <v/>
      </c>
      <c r="J209" s="34" t="str">
        <f t="shared" si="37"/>
        <v/>
      </c>
      <c r="K209" s="34" t="str">
        <f t="shared" si="38"/>
        <v/>
      </c>
      <c r="L209" s="26" t="str">
        <f t="shared" si="39"/>
        <v/>
      </c>
      <c r="M209" s="32"/>
      <c r="N209" s="190"/>
      <c r="O209" s="190"/>
      <c r="P209" s="190"/>
      <c r="Q209" s="190"/>
      <c r="R209" s="23"/>
    </row>
    <row r="210" spans="1:18">
      <c r="A210" s="27">
        <f t="shared" ca="1" si="40"/>
        <v>46042</v>
      </c>
      <c r="B210" s="20"/>
      <c r="C210" s="21"/>
      <c r="D210" s="20"/>
      <c r="E210" s="21"/>
      <c r="F210" s="22"/>
      <c r="G210" s="22"/>
      <c r="H210" s="34" t="str">
        <f t="shared" si="35"/>
        <v/>
      </c>
      <c r="I210" s="34" t="str">
        <f t="shared" si="36"/>
        <v/>
      </c>
      <c r="J210" s="34" t="str">
        <f t="shared" si="37"/>
        <v/>
      </c>
      <c r="K210" s="34" t="str">
        <f t="shared" si="38"/>
        <v/>
      </c>
      <c r="L210" s="26" t="str">
        <f t="shared" si="39"/>
        <v/>
      </c>
      <c r="M210" s="32"/>
      <c r="N210" s="190"/>
      <c r="O210" s="190"/>
      <c r="P210" s="190"/>
      <c r="Q210" s="190"/>
      <c r="R210" s="23"/>
    </row>
    <row r="211" spans="1:18">
      <c r="A211" s="27">
        <f t="shared" ca="1" si="40"/>
        <v>46043</v>
      </c>
      <c r="B211" s="20"/>
      <c r="C211" s="21"/>
      <c r="D211" s="20"/>
      <c r="E211" s="21"/>
      <c r="F211" s="22"/>
      <c r="G211" s="22"/>
      <c r="H211" s="34" t="str">
        <f t="shared" si="35"/>
        <v/>
      </c>
      <c r="I211" s="34" t="str">
        <f t="shared" si="36"/>
        <v/>
      </c>
      <c r="J211" s="34" t="str">
        <f t="shared" si="37"/>
        <v/>
      </c>
      <c r="K211" s="34" t="str">
        <f t="shared" si="38"/>
        <v/>
      </c>
      <c r="L211" s="26" t="str">
        <f t="shared" si="39"/>
        <v/>
      </c>
      <c r="M211" s="32"/>
      <c r="N211" s="190"/>
      <c r="O211" s="190"/>
      <c r="P211" s="190"/>
      <c r="Q211" s="190"/>
      <c r="R211" s="23"/>
    </row>
    <row r="212" spans="1:18">
      <c r="A212" s="27">
        <f t="shared" ca="1" si="40"/>
        <v>46044</v>
      </c>
      <c r="B212" s="20"/>
      <c r="C212" s="21"/>
      <c r="D212" s="20"/>
      <c r="E212" s="21"/>
      <c r="F212" s="22"/>
      <c r="G212" s="22"/>
      <c r="H212" s="34" t="str">
        <f t="shared" si="35"/>
        <v/>
      </c>
      <c r="I212" s="34" t="str">
        <f t="shared" si="36"/>
        <v/>
      </c>
      <c r="J212" s="34" t="str">
        <f t="shared" si="37"/>
        <v/>
      </c>
      <c r="K212" s="34" t="str">
        <f t="shared" si="38"/>
        <v/>
      </c>
      <c r="L212" s="26" t="str">
        <f t="shared" si="39"/>
        <v/>
      </c>
      <c r="M212" s="32"/>
      <c r="N212" s="190"/>
      <c r="O212" s="190"/>
      <c r="P212" s="190"/>
      <c r="Q212" s="190"/>
      <c r="R212" s="23"/>
    </row>
    <row r="213" spans="1:18">
      <c r="A213" s="27">
        <f t="shared" ca="1" si="40"/>
        <v>46045</v>
      </c>
      <c r="B213" s="20"/>
      <c r="C213" s="21"/>
      <c r="D213" s="20"/>
      <c r="E213" s="21"/>
      <c r="F213" s="22"/>
      <c r="G213" s="22"/>
      <c r="H213" s="34" t="str">
        <f t="shared" si="35"/>
        <v/>
      </c>
      <c r="I213" s="34" t="str">
        <f t="shared" si="36"/>
        <v/>
      </c>
      <c r="J213" s="34" t="str">
        <f t="shared" si="37"/>
        <v/>
      </c>
      <c r="K213" s="34" t="str">
        <f t="shared" si="38"/>
        <v/>
      </c>
      <c r="L213" s="26" t="str">
        <f t="shared" si="39"/>
        <v/>
      </c>
      <c r="M213" s="32"/>
      <c r="N213" s="190"/>
      <c r="O213" s="190"/>
      <c r="P213" s="190"/>
      <c r="Q213" s="190"/>
      <c r="R213" s="23"/>
    </row>
    <row r="214" spans="1:18">
      <c r="A214" s="27">
        <f t="shared" ca="1" si="40"/>
        <v>46046</v>
      </c>
      <c r="B214" s="20"/>
      <c r="C214" s="21"/>
      <c r="D214" s="20"/>
      <c r="E214" s="21"/>
      <c r="F214" s="22"/>
      <c r="G214" s="22"/>
      <c r="H214" s="34" t="str">
        <f t="shared" si="35"/>
        <v/>
      </c>
      <c r="I214" s="34" t="str">
        <f t="shared" si="36"/>
        <v/>
      </c>
      <c r="J214" s="34" t="str">
        <f t="shared" si="37"/>
        <v/>
      </c>
      <c r="K214" s="34" t="str">
        <f t="shared" si="38"/>
        <v/>
      </c>
      <c r="L214" s="26" t="str">
        <f t="shared" si="39"/>
        <v/>
      </c>
      <c r="M214" s="32"/>
      <c r="N214" s="190"/>
      <c r="O214" s="190"/>
      <c r="P214" s="190"/>
      <c r="Q214" s="190"/>
      <c r="R214" s="23"/>
    </row>
    <row r="215" spans="1:18">
      <c r="A215" s="27">
        <f t="shared" ca="1" si="40"/>
        <v>46047</v>
      </c>
      <c r="B215" s="20"/>
      <c r="C215" s="21"/>
      <c r="D215" s="20"/>
      <c r="E215" s="21"/>
      <c r="F215" s="22"/>
      <c r="G215" s="22"/>
      <c r="H215" s="34" t="str">
        <f t="shared" si="35"/>
        <v/>
      </c>
      <c r="I215" s="34" t="str">
        <f t="shared" si="36"/>
        <v/>
      </c>
      <c r="J215" s="34" t="str">
        <f t="shared" si="37"/>
        <v/>
      </c>
      <c r="K215" s="34" t="str">
        <f t="shared" si="38"/>
        <v/>
      </c>
      <c r="L215" s="26" t="str">
        <f t="shared" si="39"/>
        <v/>
      </c>
      <c r="M215" s="32"/>
      <c r="N215" s="190"/>
      <c r="O215" s="190"/>
      <c r="P215" s="190"/>
      <c r="Q215" s="190"/>
      <c r="R215" s="23"/>
    </row>
    <row r="216" spans="1:18">
      <c r="A216" s="27">
        <f t="shared" ca="1" si="40"/>
        <v>46048</v>
      </c>
      <c r="B216" s="20"/>
      <c r="C216" s="21"/>
      <c r="D216" s="20"/>
      <c r="E216" s="21"/>
      <c r="F216" s="22"/>
      <c r="G216" s="22"/>
      <c r="H216" s="34" t="str">
        <f t="shared" si="35"/>
        <v/>
      </c>
      <c r="I216" s="34" t="str">
        <f t="shared" si="36"/>
        <v/>
      </c>
      <c r="J216" s="34" t="str">
        <f t="shared" si="37"/>
        <v/>
      </c>
      <c r="K216" s="34" t="str">
        <f t="shared" si="38"/>
        <v/>
      </c>
      <c r="L216" s="26" t="str">
        <f t="shared" si="39"/>
        <v/>
      </c>
      <c r="M216" s="32"/>
      <c r="N216" s="190"/>
      <c r="O216" s="190"/>
      <c r="P216" s="190"/>
      <c r="Q216" s="190"/>
      <c r="R216" s="23"/>
    </row>
    <row r="217" spans="1:18">
      <c r="A217" s="27">
        <f t="shared" ca="1" si="40"/>
        <v>46049</v>
      </c>
      <c r="B217" s="20"/>
      <c r="C217" s="21"/>
      <c r="D217" s="20"/>
      <c r="E217" s="21"/>
      <c r="F217" s="22"/>
      <c r="G217" s="22"/>
      <c r="H217" s="34" t="str">
        <f t="shared" si="35"/>
        <v/>
      </c>
      <c r="I217" s="34" t="str">
        <f t="shared" si="36"/>
        <v/>
      </c>
      <c r="J217" s="34" t="str">
        <f t="shared" si="37"/>
        <v/>
      </c>
      <c r="K217" s="34" t="str">
        <f t="shared" si="38"/>
        <v/>
      </c>
      <c r="L217" s="26" t="str">
        <f t="shared" si="39"/>
        <v/>
      </c>
      <c r="M217" s="32"/>
      <c r="N217" s="190"/>
      <c r="O217" s="190"/>
      <c r="P217" s="190"/>
      <c r="Q217" s="190"/>
      <c r="R217" s="23"/>
    </row>
    <row r="218" spans="1:18">
      <c r="A218" s="27">
        <f t="shared" ca="1" si="40"/>
        <v>46050</v>
      </c>
      <c r="B218" s="20"/>
      <c r="C218" s="21"/>
      <c r="D218" s="20"/>
      <c r="E218" s="21"/>
      <c r="F218" s="22"/>
      <c r="G218" s="22"/>
      <c r="H218" s="34" t="str">
        <f t="shared" si="35"/>
        <v/>
      </c>
      <c r="I218" s="34" t="str">
        <f t="shared" si="36"/>
        <v/>
      </c>
      <c r="J218" s="34" t="str">
        <f t="shared" si="37"/>
        <v/>
      </c>
      <c r="K218" s="34" t="str">
        <f t="shared" si="38"/>
        <v/>
      </c>
      <c r="L218" s="26" t="str">
        <f t="shared" si="39"/>
        <v/>
      </c>
      <c r="M218" s="32"/>
      <c r="N218" s="190"/>
      <c r="O218" s="190"/>
      <c r="P218" s="190"/>
      <c r="Q218" s="190"/>
      <c r="R218" s="23"/>
    </row>
    <row r="219" spans="1:18">
      <c r="A219" s="27">
        <f t="shared" ca="1" si="40"/>
        <v>46051</v>
      </c>
      <c r="B219" s="20"/>
      <c r="C219" s="21"/>
      <c r="D219" s="20"/>
      <c r="E219" s="21"/>
      <c r="F219" s="22"/>
      <c r="G219" s="22"/>
      <c r="H219" s="34" t="str">
        <f t="shared" si="35"/>
        <v/>
      </c>
      <c r="I219" s="34" t="str">
        <f t="shared" si="36"/>
        <v/>
      </c>
      <c r="J219" s="34" t="str">
        <f t="shared" si="37"/>
        <v/>
      </c>
      <c r="K219" s="34" t="str">
        <f t="shared" si="38"/>
        <v/>
      </c>
      <c r="L219" s="26" t="str">
        <f t="shared" si="39"/>
        <v/>
      </c>
      <c r="M219" s="32"/>
      <c r="N219" s="190"/>
      <c r="O219" s="190"/>
      <c r="P219" s="190"/>
      <c r="Q219" s="190"/>
      <c r="R219" s="23"/>
    </row>
    <row r="220" spans="1:18">
      <c r="A220" s="27">
        <f t="shared" ca="1" si="40"/>
        <v>46052</v>
      </c>
      <c r="B220" s="20"/>
      <c r="C220" s="21"/>
      <c r="D220" s="20"/>
      <c r="E220" s="21"/>
      <c r="F220" s="22"/>
      <c r="G220" s="22"/>
      <c r="H220" s="34" t="str">
        <f t="shared" si="35"/>
        <v/>
      </c>
      <c r="I220" s="34" t="str">
        <f t="shared" si="36"/>
        <v/>
      </c>
      <c r="J220" s="34" t="str">
        <f t="shared" si="37"/>
        <v/>
      </c>
      <c r="K220" s="34" t="str">
        <f t="shared" si="38"/>
        <v/>
      </c>
      <c r="L220" s="26" t="str">
        <f t="shared" si="39"/>
        <v/>
      </c>
      <c r="M220" s="32"/>
      <c r="N220" s="190"/>
      <c r="O220" s="190"/>
      <c r="P220" s="190"/>
      <c r="Q220" s="190"/>
      <c r="R220" s="23"/>
    </row>
    <row r="221" spans="1:18">
      <c r="A221" s="27">
        <f t="shared" ca="1" si="40"/>
        <v>46053</v>
      </c>
      <c r="B221" s="20"/>
      <c r="C221" s="21"/>
      <c r="D221" s="20"/>
      <c r="E221" s="21"/>
      <c r="F221" s="22"/>
      <c r="G221" s="22"/>
      <c r="H221" s="34" t="str">
        <f t="shared" si="35"/>
        <v/>
      </c>
      <c r="I221" s="34" t="str">
        <f t="shared" si="36"/>
        <v/>
      </c>
      <c r="J221" s="34" t="str">
        <f t="shared" si="37"/>
        <v/>
      </c>
      <c r="K221" s="34" t="str">
        <f t="shared" si="38"/>
        <v/>
      </c>
      <c r="L221" s="26" t="str">
        <f t="shared" si="39"/>
        <v/>
      </c>
      <c r="M221" s="32"/>
      <c r="N221" s="190"/>
      <c r="O221" s="190"/>
      <c r="P221" s="190"/>
      <c r="Q221" s="190"/>
      <c r="R221" s="23"/>
    </row>
    <row r="222" spans="1:18">
      <c r="A222" s="5" t="s">
        <v>11</v>
      </c>
      <c r="B222" s="191"/>
      <c r="C222" s="192"/>
      <c r="D222" s="191"/>
      <c r="E222" s="192"/>
      <c r="F222" s="26" t="str">
        <f>IF(SUM($F191:$F221)=0,"",SUM($F191:$F221))</f>
        <v/>
      </c>
      <c r="G222" s="26" t="str">
        <f>IF(SUM($G191:$G221)=0,"",SUM($G191:$G221))</f>
        <v/>
      </c>
      <c r="H222" s="26" t="str">
        <f>IF(SUM(H191:H221)=0,"",SUM(H191:H221))</f>
        <v/>
      </c>
      <c r="I222" s="26" t="str">
        <f>IF(SUM(I191:I221)=0,"",SUM(I191:I221))</f>
        <v/>
      </c>
      <c r="J222" s="26" t="str">
        <f t="shared" ref="J222:K222" si="41">IF(SUM(J191:J221)=0,"",SUM(J191:J221))</f>
        <v/>
      </c>
      <c r="K222" s="26" t="str">
        <f t="shared" si="41"/>
        <v/>
      </c>
      <c r="L222" s="26" t="str">
        <f>IF(SUM($L191:$L221)=0,"",SUM($L191:$L221))</f>
        <v/>
      </c>
      <c r="M222" s="33"/>
      <c r="N222" s="193"/>
      <c r="O222" s="193"/>
      <c r="P222" s="193"/>
      <c r="Q222" s="193"/>
      <c r="R222" s="6"/>
    </row>
    <row r="224" spans="1:18" ht="27" customHeight="1">
      <c r="A224" s="194" t="s">
        <v>22</v>
      </c>
      <c r="B224" s="189" t="s">
        <v>103</v>
      </c>
      <c r="C224" s="189"/>
      <c r="D224" s="189"/>
      <c r="E224" s="189"/>
      <c r="F224" s="189" t="s">
        <v>23</v>
      </c>
      <c r="G224" s="189"/>
      <c r="H224" s="189" t="s">
        <v>88</v>
      </c>
      <c r="I224" s="189"/>
      <c r="J224" s="189"/>
      <c r="K224" s="189"/>
      <c r="L224" s="189" t="s">
        <v>87</v>
      </c>
      <c r="M224" s="195" t="s">
        <v>96</v>
      </c>
      <c r="N224" s="194" t="s">
        <v>25</v>
      </c>
      <c r="O224" s="194"/>
      <c r="P224" s="194"/>
      <c r="Q224" s="194"/>
      <c r="R224" s="189" t="s">
        <v>100</v>
      </c>
    </row>
    <row r="225" spans="1:22" ht="14.25" customHeight="1">
      <c r="A225" s="194"/>
      <c r="B225" s="189" t="s">
        <v>82</v>
      </c>
      <c r="C225" s="189"/>
      <c r="D225" s="189" t="s">
        <v>84</v>
      </c>
      <c r="E225" s="189"/>
      <c r="F225" s="189"/>
      <c r="G225" s="189"/>
      <c r="H225" s="189" t="s">
        <v>90</v>
      </c>
      <c r="I225" s="189"/>
      <c r="J225" s="189" t="s">
        <v>89</v>
      </c>
      <c r="K225" s="189"/>
      <c r="L225" s="189"/>
      <c r="M225" s="196"/>
      <c r="N225" s="194"/>
      <c r="O225" s="194"/>
      <c r="P225" s="194"/>
      <c r="Q225" s="194"/>
      <c r="R225" s="189"/>
    </row>
    <row r="226" spans="1:22">
      <c r="A226" s="194"/>
      <c r="B226" s="43" t="s">
        <v>26</v>
      </c>
      <c r="C226" s="43" t="s">
        <v>27</v>
      </c>
      <c r="D226" s="43" t="s">
        <v>26</v>
      </c>
      <c r="E226" s="43" t="s">
        <v>27</v>
      </c>
      <c r="F226" s="44" t="s">
        <v>85</v>
      </c>
      <c r="G226" s="44" t="s">
        <v>86</v>
      </c>
      <c r="H226" s="44" t="s">
        <v>81</v>
      </c>
      <c r="I226" s="44" t="s">
        <v>83</v>
      </c>
      <c r="J226" s="44" t="s">
        <v>81</v>
      </c>
      <c r="K226" s="44" t="s">
        <v>95</v>
      </c>
      <c r="L226" s="189"/>
      <c r="M226" s="197"/>
      <c r="N226" s="194"/>
      <c r="O226" s="194"/>
      <c r="P226" s="194"/>
      <c r="Q226" s="194"/>
      <c r="R226" s="194"/>
    </row>
    <row r="227" spans="1:22">
      <c r="A227" s="27" cm="1">
        <f t="array" aca="1" ref="A227" ca="1">DATE("2025","8"+6,IFERROR(INDIRECT(T1),"1"))</f>
        <v>46054</v>
      </c>
      <c r="B227" s="20"/>
      <c r="C227" s="21"/>
      <c r="D227" s="20"/>
      <c r="E227" s="21"/>
      <c r="F227" s="22"/>
      <c r="G227" s="22"/>
      <c r="H227" s="34" t="str">
        <f>IF(OR(B227="",LEFT(M227,1)="✓"),"",C227-B227-F227)</f>
        <v/>
      </c>
      <c r="I227" s="34" t="str">
        <f>IF(OR(D227="",LEFT(M227,1)="✓"),"",E227-D227-G227)</f>
        <v/>
      </c>
      <c r="J227" s="34" t="str">
        <f>IF(AND(B227&lt;&gt;"",M227="✓所定"),C227-B227-F227,"")</f>
        <v/>
      </c>
      <c r="K227" s="34" t="str">
        <f>IF(AND(B227&lt;&gt;"",M227="✓法定"),C227-B227-F227,"")</f>
        <v/>
      </c>
      <c r="L227" s="26" t="str">
        <f t="shared" ref="L227:L253" si="42">IF(AND($B227="",$D227=""),"",($C227-$B227-$F227)+($E227-$D227-$G227))</f>
        <v/>
      </c>
      <c r="M227" s="32"/>
      <c r="N227" s="190"/>
      <c r="O227" s="190"/>
      <c r="P227" s="190"/>
      <c r="Q227" s="190"/>
      <c r="R227" s="23"/>
      <c r="V227" s="1" t="s">
        <v>171</v>
      </c>
    </row>
    <row r="228" spans="1:22">
      <c r="A228" s="27">
        <f ca="1">A227+1</f>
        <v>46055</v>
      </c>
      <c r="B228" s="20"/>
      <c r="C228" s="21"/>
      <c r="D228" s="20"/>
      <c r="E228" s="21"/>
      <c r="F228" s="22"/>
      <c r="G228" s="22"/>
      <c r="H228" s="34" t="str">
        <f t="shared" ref="H228:H257" si="43">IF(OR(B228="",LEFT(M228,1)="✓"),"",C228-B228-F228)</f>
        <v/>
      </c>
      <c r="I228" s="34" t="str">
        <f t="shared" ref="I228:I257" si="44">IF(OR(D228="",LEFT(M228,1)="✓"),"",E228-D228-G228)</f>
        <v/>
      </c>
      <c r="J228" s="34" t="str">
        <f t="shared" ref="J228:J257" si="45">IF(AND(B228&lt;&gt;"",M228="✓所定"),C228-B228-F228,"")</f>
        <v/>
      </c>
      <c r="K228" s="34" t="str">
        <f t="shared" ref="K228:K257" si="46">IF(AND(B228&lt;&gt;"",M228="✓法定"),C228-B228-F228,"")</f>
        <v/>
      </c>
      <c r="L228" s="26" t="str">
        <f t="shared" si="42"/>
        <v/>
      </c>
      <c r="M228" s="32"/>
      <c r="N228" s="190"/>
      <c r="O228" s="190"/>
      <c r="P228" s="190"/>
      <c r="Q228" s="190"/>
      <c r="R228" s="23"/>
      <c r="V228" s="1" t="s">
        <v>172</v>
      </c>
    </row>
    <row r="229" spans="1:22">
      <c r="A229" s="27">
        <f t="shared" ref="A229:A257" ca="1" si="47">A228+1</f>
        <v>46056</v>
      </c>
      <c r="B229" s="20"/>
      <c r="C229" s="21"/>
      <c r="D229" s="20"/>
      <c r="E229" s="21"/>
      <c r="F229" s="22"/>
      <c r="G229" s="22"/>
      <c r="H229" s="34" t="str">
        <f t="shared" si="43"/>
        <v/>
      </c>
      <c r="I229" s="34" t="str">
        <f t="shared" si="44"/>
        <v/>
      </c>
      <c r="J229" s="34" t="str">
        <f t="shared" si="45"/>
        <v/>
      </c>
      <c r="K229" s="34" t="str">
        <f t="shared" si="46"/>
        <v/>
      </c>
      <c r="L229" s="26" t="str">
        <f t="shared" si="42"/>
        <v/>
      </c>
      <c r="M229" s="32"/>
      <c r="N229" s="190"/>
      <c r="O229" s="190"/>
      <c r="P229" s="190"/>
      <c r="Q229" s="190"/>
      <c r="R229" s="23"/>
    </row>
    <row r="230" spans="1:22">
      <c r="A230" s="27">
        <f t="shared" ca="1" si="47"/>
        <v>46057</v>
      </c>
      <c r="B230" s="20"/>
      <c r="C230" s="21"/>
      <c r="D230" s="20"/>
      <c r="E230" s="21"/>
      <c r="F230" s="22"/>
      <c r="G230" s="22"/>
      <c r="H230" s="34" t="str">
        <f t="shared" si="43"/>
        <v/>
      </c>
      <c r="I230" s="34" t="str">
        <f t="shared" si="44"/>
        <v/>
      </c>
      <c r="J230" s="34" t="str">
        <f t="shared" si="45"/>
        <v/>
      </c>
      <c r="K230" s="34" t="str">
        <f t="shared" si="46"/>
        <v/>
      </c>
      <c r="L230" s="26" t="str">
        <f t="shared" si="42"/>
        <v/>
      </c>
      <c r="M230" s="32"/>
      <c r="N230" s="190"/>
      <c r="O230" s="190"/>
      <c r="P230" s="190"/>
      <c r="Q230" s="190"/>
      <c r="R230" s="23"/>
    </row>
    <row r="231" spans="1:22">
      <c r="A231" s="27">
        <f t="shared" ca="1" si="47"/>
        <v>46058</v>
      </c>
      <c r="B231" s="20"/>
      <c r="C231" s="21"/>
      <c r="D231" s="20"/>
      <c r="E231" s="21"/>
      <c r="F231" s="22"/>
      <c r="G231" s="22"/>
      <c r="H231" s="34" t="str">
        <f t="shared" si="43"/>
        <v/>
      </c>
      <c r="I231" s="34" t="str">
        <f t="shared" si="44"/>
        <v/>
      </c>
      <c r="J231" s="34" t="str">
        <f t="shared" si="45"/>
        <v/>
      </c>
      <c r="K231" s="34" t="str">
        <f t="shared" si="46"/>
        <v/>
      </c>
      <c r="L231" s="26" t="str">
        <f t="shared" si="42"/>
        <v/>
      </c>
      <c r="M231" s="32"/>
      <c r="N231" s="190"/>
      <c r="O231" s="190"/>
      <c r="P231" s="190"/>
      <c r="Q231" s="190"/>
      <c r="R231" s="23"/>
    </row>
    <row r="232" spans="1:22">
      <c r="A232" s="27">
        <f t="shared" ca="1" si="47"/>
        <v>46059</v>
      </c>
      <c r="B232" s="20"/>
      <c r="C232" s="21"/>
      <c r="D232" s="20"/>
      <c r="E232" s="21"/>
      <c r="F232" s="22"/>
      <c r="G232" s="22"/>
      <c r="H232" s="34" t="str">
        <f t="shared" si="43"/>
        <v/>
      </c>
      <c r="I232" s="34" t="str">
        <f t="shared" si="44"/>
        <v/>
      </c>
      <c r="J232" s="34" t="str">
        <f t="shared" si="45"/>
        <v/>
      </c>
      <c r="K232" s="34" t="str">
        <f t="shared" si="46"/>
        <v/>
      </c>
      <c r="L232" s="26" t="str">
        <f t="shared" si="42"/>
        <v/>
      </c>
      <c r="M232" s="32"/>
      <c r="N232" s="190"/>
      <c r="O232" s="190"/>
      <c r="P232" s="190"/>
      <c r="Q232" s="190"/>
      <c r="R232" s="23"/>
    </row>
    <row r="233" spans="1:22">
      <c r="A233" s="27">
        <f t="shared" ca="1" si="47"/>
        <v>46060</v>
      </c>
      <c r="B233" s="20"/>
      <c r="C233" s="21"/>
      <c r="D233" s="20"/>
      <c r="E233" s="21"/>
      <c r="F233" s="22"/>
      <c r="G233" s="22"/>
      <c r="H233" s="34" t="str">
        <f t="shared" si="43"/>
        <v/>
      </c>
      <c r="I233" s="34" t="str">
        <f t="shared" si="44"/>
        <v/>
      </c>
      <c r="J233" s="34" t="str">
        <f t="shared" si="45"/>
        <v/>
      </c>
      <c r="K233" s="34" t="str">
        <f t="shared" si="46"/>
        <v/>
      </c>
      <c r="L233" s="26" t="str">
        <f t="shared" si="42"/>
        <v/>
      </c>
      <c r="M233" s="32"/>
      <c r="N233" s="190"/>
      <c r="O233" s="190"/>
      <c r="P233" s="190"/>
      <c r="Q233" s="190"/>
      <c r="R233" s="23"/>
    </row>
    <row r="234" spans="1:22">
      <c r="A234" s="27">
        <f t="shared" ca="1" si="47"/>
        <v>46061</v>
      </c>
      <c r="B234" s="20"/>
      <c r="C234" s="21"/>
      <c r="D234" s="20"/>
      <c r="E234" s="21"/>
      <c r="F234" s="22"/>
      <c r="G234" s="22"/>
      <c r="H234" s="34" t="str">
        <f t="shared" si="43"/>
        <v/>
      </c>
      <c r="I234" s="34" t="str">
        <f t="shared" si="44"/>
        <v/>
      </c>
      <c r="J234" s="34" t="str">
        <f t="shared" si="45"/>
        <v/>
      </c>
      <c r="K234" s="34" t="str">
        <f t="shared" si="46"/>
        <v/>
      </c>
      <c r="L234" s="26" t="str">
        <f t="shared" si="42"/>
        <v/>
      </c>
      <c r="M234" s="32"/>
      <c r="N234" s="190"/>
      <c r="O234" s="190"/>
      <c r="P234" s="190"/>
      <c r="Q234" s="190"/>
      <c r="R234" s="23"/>
    </row>
    <row r="235" spans="1:22">
      <c r="A235" s="27">
        <f t="shared" ca="1" si="47"/>
        <v>46062</v>
      </c>
      <c r="B235" s="20"/>
      <c r="C235" s="21"/>
      <c r="D235" s="20"/>
      <c r="E235" s="21"/>
      <c r="F235" s="22"/>
      <c r="G235" s="22"/>
      <c r="H235" s="34" t="str">
        <f t="shared" si="43"/>
        <v/>
      </c>
      <c r="I235" s="34" t="str">
        <f t="shared" si="44"/>
        <v/>
      </c>
      <c r="J235" s="34" t="str">
        <f t="shared" si="45"/>
        <v/>
      </c>
      <c r="K235" s="34" t="str">
        <f t="shared" si="46"/>
        <v/>
      </c>
      <c r="L235" s="26" t="str">
        <f t="shared" si="42"/>
        <v/>
      </c>
      <c r="M235" s="32"/>
      <c r="N235" s="190"/>
      <c r="O235" s="190"/>
      <c r="P235" s="190"/>
      <c r="Q235" s="190"/>
      <c r="R235" s="23"/>
    </row>
    <row r="236" spans="1:22">
      <c r="A236" s="27">
        <f t="shared" ca="1" si="47"/>
        <v>46063</v>
      </c>
      <c r="B236" s="20"/>
      <c r="C236" s="21"/>
      <c r="D236" s="20"/>
      <c r="E236" s="21"/>
      <c r="F236" s="22"/>
      <c r="G236" s="22"/>
      <c r="H236" s="34" t="str">
        <f t="shared" si="43"/>
        <v/>
      </c>
      <c r="I236" s="34" t="str">
        <f t="shared" si="44"/>
        <v/>
      </c>
      <c r="J236" s="34" t="str">
        <f t="shared" si="45"/>
        <v/>
      </c>
      <c r="K236" s="34" t="str">
        <f t="shared" si="46"/>
        <v/>
      </c>
      <c r="L236" s="26" t="str">
        <f t="shared" si="42"/>
        <v/>
      </c>
      <c r="M236" s="32"/>
      <c r="N236" s="190"/>
      <c r="O236" s="190"/>
      <c r="P236" s="190"/>
      <c r="Q236" s="190"/>
      <c r="R236" s="23"/>
    </row>
    <row r="237" spans="1:22">
      <c r="A237" s="27">
        <f t="shared" ca="1" si="47"/>
        <v>46064</v>
      </c>
      <c r="B237" s="20"/>
      <c r="C237" s="21"/>
      <c r="D237" s="20"/>
      <c r="E237" s="21"/>
      <c r="F237" s="22"/>
      <c r="G237" s="22"/>
      <c r="H237" s="34" t="str">
        <f t="shared" si="43"/>
        <v/>
      </c>
      <c r="I237" s="34" t="str">
        <f t="shared" si="44"/>
        <v/>
      </c>
      <c r="J237" s="34" t="str">
        <f t="shared" si="45"/>
        <v/>
      </c>
      <c r="K237" s="34" t="str">
        <f t="shared" si="46"/>
        <v/>
      </c>
      <c r="L237" s="26" t="str">
        <f t="shared" si="42"/>
        <v/>
      </c>
      <c r="M237" s="32"/>
      <c r="N237" s="190"/>
      <c r="O237" s="190"/>
      <c r="P237" s="190"/>
      <c r="Q237" s="190"/>
      <c r="R237" s="23"/>
    </row>
    <row r="238" spans="1:22">
      <c r="A238" s="27">
        <f t="shared" ca="1" si="47"/>
        <v>46065</v>
      </c>
      <c r="B238" s="20"/>
      <c r="C238" s="21"/>
      <c r="D238" s="20"/>
      <c r="E238" s="21"/>
      <c r="F238" s="22"/>
      <c r="G238" s="22"/>
      <c r="H238" s="34" t="str">
        <f t="shared" si="43"/>
        <v/>
      </c>
      <c r="I238" s="34" t="str">
        <f t="shared" si="44"/>
        <v/>
      </c>
      <c r="J238" s="34" t="str">
        <f t="shared" si="45"/>
        <v/>
      </c>
      <c r="K238" s="34" t="str">
        <f t="shared" si="46"/>
        <v/>
      </c>
      <c r="L238" s="26" t="str">
        <f t="shared" si="42"/>
        <v/>
      </c>
      <c r="M238" s="32"/>
      <c r="N238" s="190"/>
      <c r="O238" s="190"/>
      <c r="P238" s="190"/>
      <c r="Q238" s="190"/>
      <c r="R238" s="23"/>
    </row>
    <row r="239" spans="1:22">
      <c r="A239" s="27">
        <f t="shared" ca="1" si="47"/>
        <v>46066</v>
      </c>
      <c r="B239" s="20"/>
      <c r="C239" s="21"/>
      <c r="D239" s="20"/>
      <c r="E239" s="21"/>
      <c r="F239" s="22"/>
      <c r="G239" s="22"/>
      <c r="H239" s="34" t="str">
        <f t="shared" si="43"/>
        <v/>
      </c>
      <c r="I239" s="34" t="str">
        <f t="shared" si="44"/>
        <v/>
      </c>
      <c r="J239" s="34" t="str">
        <f t="shared" si="45"/>
        <v/>
      </c>
      <c r="K239" s="34" t="str">
        <f t="shared" si="46"/>
        <v/>
      </c>
      <c r="L239" s="26" t="str">
        <f t="shared" si="42"/>
        <v/>
      </c>
      <c r="M239" s="32"/>
      <c r="N239" s="190"/>
      <c r="O239" s="190"/>
      <c r="P239" s="190"/>
      <c r="Q239" s="190"/>
      <c r="R239" s="23"/>
    </row>
    <row r="240" spans="1:22">
      <c r="A240" s="27">
        <f t="shared" ca="1" si="47"/>
        <v>46067</v>
      </c>
      <c r="B240" s="20"/>
      <c r="C240" s="21"/>
      <c r="D240" s="20"/>
      <c r="E240" s="21"/>
      <c r="F240" s="22"/>
      <c r="G240" s="22"/>
      <c r="H240" s="34" t="str">
        <f t="shared" si="43"/>
        <v/>
      </c>
      <c r="I240" s="34" t="str">
        <f t="shared" si="44"/>
        <v/>
      </c>
      <c r="J240" s="34" t="str">
        <f t="shared" si="45"/>
        <v/>
      </c>
      <c r="K240" s="34" t="str">
        <f t="shared" si="46"/>
        <v/>
      </c>
      <c r="L240" s="26" t="str">
        <f t="shared" si="42"/>
        <v/>
      </c>
      <c r="M240" s="32"/>
      <c r="N240" s="190"/>
      <c r="O240" s="190"/>
      <c r="P240" s="190"/>
      <c r="Q240" s="190"/>
      <c r="R240" s="23"/>
    </row>
    <row r="241" spans="1:18">
      <c r="A241" s="27">
        <f t="shared" ca="1" si="47"/>
        <v>46068</v>
      </c>
      <c r="B241" s="20"/>
      <c r="C241" s="21"/>
      <c r="D241" s="20"/>
      <c r="E241" s="21"/>
      <c r="F241" s="22"/>
      <c r="G241" s="22"/>
      <c r="H241" s="34" t="str">
        <f t="shared" si="43"/>
        <v/>
      </c>
      <c r="I241" s="34" t="str">
        <f t="shared" si="44"/>
        <v/>
      </c>
      <c r="J241" s="34" t="str">
        <f t="shared" si="45"/>
        <v/>
      </c>
      <c r="K241" s="34" t="str">
        <f t="shared" si="46"/>
        <v/>
      </c>
      <c r="L241" s="26" t="str">
        <f t="shared" si="42"/>
        <v/>
      </c>
      <c r="M241" s="32"/>
      <c r="N241" s="190"/>
      <c r="O241" s="190"/>
      <c r="P241" s="190"/>
      <c r="Q241" s="190"/>
      <c r="R241" s="23"/>
    </row>
    <row r="242" spans="1:18">
      <c r="A242" s="27">
        <f t="shared" ca="1" si="47"/>
        <v>46069</v>
      </c>
      <c r="B242" s="20"/>
      <c r="C242" s="21"/>
      <c r="D242" s="20"/>
      <c r="E242" s="21"/>
      <c r="F242" s="22"/>
      <c r="G242" s="22"/>
      <c r="H242" s="34" t="str">
        <f t="shared" si="43"/>
        <v/>
      </c>
      <c r="I242" s="34" t="str">
        <f t="shared" si="44"/>
        <v/>
      </c>
      <c r="J242" s="34" t="str">
        <f t="shared" si="45"/>
        <v/>
      </c>
      <c r="K242" s="34" t="str">
        <f t="shared" si="46"/>
        <v/>
      </c>
      <c r="L242" s="26" t="str">
        <f t="shared" si="42"/>
        <v/>
      </c>
      <c r="M242" s="32"/>
      <c r="N242" s="190"/>
      <c r="O242" s="190"/>
      <c r="P242" s="190"/>
      <c r="Q242" s="190"/>
      <c r="R242" s="23"/>
    </row>
    <row r="243" spans="1:18">
      <c r="A243" s="27">
        <f t="shared" ca="1" si="47"/>
        <v>46070</v>
      </c>
      <c r="B243" s="20"/>
      <c r="C243" s="21"/>
      <c r="D243" s="20"/>
      <c r="E243" s="21"/>
      <c r="F243" s="22"/>
      <c r="G243" s="22"/>
      <c r="H243" s="34" t="str">
        <f t="shared" si="43"/>
        <v/>
      </c>
      <c r="I243" s="34" t="str">
        <f t="shared" si="44"/>
        <v/>
      </c>
      <c r="J243" s="34" t="str">
        <f t="shared" si="45"/>
        <v/>
      </c>
      <c r="K243" s="34" t="str">
        <f t="shared" si="46"/>
        <v/>
      </c>
      <c r="L243" s="26" t="str">
        <f t="shared" si="42"/>
        <v/>
      </c>
      <c r="M243" s="32"/>
      <c r="N243" s="190"/>
      <c r="O243" s="190"/>
      <c r="P243" s="190"/>
      <c r="Q243" s="190"/>
      <c r="R243" s="23"/>
    </row>
    <row r="244" spans="1:18">
      <c r="A244" s="27">
        <f t="shared" ca="1" si="47"/>
        <v>46071</v>
      </c>
      <c r="B244" s="20"/>
      <c r="C244" s="21"/>
      <c r="D244" s="20"/>
      <c r="E244" s="21"/>
      <c r="F244" s="22"/>
      <c r="G244" s="22"/>
      <c r="H244" s="34" t="str">
        <f t="shared" si="43"/>
        <v/>
      </c>
      <c r="I244" s="34" t="str">
        <f t="shared" si="44"/>
        <v/>
      </c>
      <c r="J244" s="34" t="str">
        <f t="shared" si="45"/>
        <v/>
      </c>
      <c r="K244" s="34" t="str">
        <f t="shared" si="46"/>
        <v/>
      </c>
      <c r="L244" s="26" t="str">
        <f t="shared" si="42"/>
        <v/>
      </c>
      <c r="M244" s="32"/>
      <c r="N244" s="190"/>
      <c r="O244" s="190"/>
      <c r="P244" s="190"/>
      <c r="Q244" s="190"/>
      <c r="R244" s="23"/>
    </row>
    <row r="245" spans="1:18">
      <c r="A245" s="27">
        <f t="shared" ca="1" si="47"/>
        <v>46072</v>
      </c>
      <c r="B245" s="20"/>
      <c r="C245" s="21"/>
      <c r="D245" s="20"/>
      <c r="E245" s="21"/>
      <c r="F245" s="22"/>
      <c r="G245" s="22"/>
      <c r="H245" s="34" t="str">
        <f t="shared" si="43"/>
        <v/>
      </c>
      <c r="I245" s="34" t="str">
        <f t="shared" si="44"/>
        <v/>
      </c>
      <c r="J245" s="34" t="str">
        <f t="shared" si="45"/>
        <v/>
      </c>
      <c r="K245" s="34" t="str">
        <f t="shared" si="46"/>
        <v/>
      </c>
      <c r="L245" s="26" t="str">
        <f t="shared" si="42"/>
        <v/>
      </c>
      <c r="M245" s="32"/>
      <c r="N245" s="190"/>
      <c r="O245" s="190"/>
      <c r="P245" s="190"/>
      <c r="Q245" s="190"/>
      <c r="R245" s="23"/>
    </row>
    <row r="246" spans="1:18">
      <c r="A246" s="27">
        <f t="shared" ca="1" si="47"/>
        <v>46073</v>
      </c>
      <c r="B246" s="20"/>
      <c r="C246" s="21"/>
      <c r="D246" s="20"/>
      <c r="E246" s="21"/>
      <c r="F246" s="22"/>
      <c r="G246" s="22"/>
      <c r="H246" s="34" t="str">
        <f t="shared" si="43"/>
        <v/>
      </c>
      <c r="I246" s="34" t="str">
        <f t="shared" si="44"/>
        <v/>
      </c>
      <c r="J246" s="34" t="str">
        <f t="shared" si="45"/>
        <v/>
      </c>
      <c r="K246" s="34" t="str">
        <f t="shared" si="46"/>
        <v/>
      </c>
      <c r="L246" s="26" t="str">
        <f t="shared" si="42"/>
        <v/>
      </c>
      <c r="M246" s="32"/>
      <c r="N246" s="190"/>
      <c r="O246" s="190"/>
      <c r="P246" s="190"/>
      <c r="Q246" s="190"/>
      <c r="R246" s="23"/>
    </row>
    <row r="247" spans="1:18">
      <c r="A247" s="27">
        <f t="shared" ca="1" si="47"/>
        <v>46074</v>
      </c>
      <c r="B247" s="20"/>
      <c r="C247" s="21"/>
      <c r="D247" s="20"/>
      <c r="E247" s="21"/>
      <c r="F247" s="22"/>
      <c r="G247" s="22"/>
      <c r="H247" s="34" t="str">
        <f t="shared" si="43"/>
        <v/>
      </c>
      <c r="I247" s="34" t="str">
        <f t="shared" si="44"/>
        <v/>
      </c>
      <c r="J247" s="34" t="str">
        <f t="shared" si="45"/>
        <v/>
      </c>
      <c r="K247" s="34" t="str">
        <f t="shared" si="46"/>
        <v/>
      </c>
      <c r="L247" s="26" t="str">
        <f t="shared" si="42"/>
        <v/>
      </c>
      <c r="M247" s="32"/>
      <c r="N247" s="190"/>
      <c r="O247" s="190"/>
      <c r="P247" s="190"/>
      <c r="Q247" s="190"/>
      <c r="R247" s="23"/>
    </row>
    <row r="248" spans="1:18">
      <c r="A248" s="27">
        <f t="shared" ca="1" si="47"/>
        <v>46075</v>
      </c>
      <c r="B248" s="20"/>
      <c r="C248" s="21"/>
      <c r="D248" s="20"/>
      <c r="E248" s="21"/>
      <c r="F248" s="22"/>
      <c r="G248" s="22"/>
      <c r="H248" s="34" t="str">
        <f t="shared" si="43"/>
        <v/>
      </c>
      <c r="I248" s="34" t="str">
        <f t="shared" si="44"/>
        <v/>
      </c>
      <c r="J248" s="34" t="str">
        <f t="shared" si="45"/>
        <v/>
      </c>
      <c r="K248" s="34" t="str">
        <f t="shared" si="46"/>
        <v/>
      </c>
      <c r="L248" s="26" t="str">
        <f t="shared" si="42"/>
        <v/>
      </c>
      <c r="M248" s="32"/>
      <c r="N248" s="190"/>
      <c r="O248" s="190"/>
      <c r="P248" s="190"/>
      <c r="Q248" s="190"/>
      <c r="R248" s="23"/>
    </row>
    <row r="249" spans="1:18">
      <c r="A249" s="27">
        <f t="shared" ca="1" si="47"/>
        <v>46076</v>
      </c>
      <c r="B249" s="20"/>
      <c r="C249" s="21"/>
      <c r="D249" s="20"/>
      <c r="E249" s="21"/>
      <c r="F249" s="22"/>
      <c r="G249" s="22"/>
      <c r="H249" s="34" t="str">
        <f t="shared" si="43"/>
        <v/>
      </c>
      <c r="I249" s="34" t="str">
        <f t="shared" si="44"/>
        <v/>
      </c>
      <c r="J249" s="34" t="str">
        <f t="shared" si="45"/>
        <v/>
      </c>
      <c r="K249" s="34" t="str">
        <f t="shared" si="46"/>
        <v/>
      </c>
      <c r="L249" s="26" t="str">
        <f t="shared" si="42"/>
        <v/>
      </c>
      <c r="M249" s="32"/>
      <c r="N249" s="190"/>
      <c r="O249" s="190"/>
      <c r="P249" s="190"/>
      <c r="Q249" s="190"/>
      <c r="R249" s="23"/>
    </row>
    <row r="250" spans="1:18">
      <c r="A250" s="27">
        <f t="shared" ca="1" si="47"/>
        <v>46077</v>
      </c>
      <c r="B250" s="20"/>
      <c r="C250" s="21"/>
      <c r="D250" s="20"/>
      <c r="E250" s="21"/>
      <c r="F250" s="22"/>
      <c r="G250" s="22"/>
      <c r="H250" s="34" t="str">
        <f t="shared" si="43"/>
        <v/>
      </c>
      <c r="I250" s="34" t="str">
        <f t="shared" si="44"/>
        <v/>
      </c>
      <c r="J250" s="34" t="str">
        <f t="shared" si="45"/>
        <v/>
      </c>
      <c r="K250" s="34" t="str">
        <f t="shared" si="46"/>
        <v/>
      </c>
      <c r="L250" s="26" t="str">
        <f t="shared" si="42"/>
        <v/>
      </c>
      <c r="M250" s="32"/>
      <c r="N250" s="190"/>
      <c r="O250" s="190"/>
      <c r="P250" s="190"/>
      <c r="Q250" s="190"/>
      <c r="R250" s="23"/>
    </row>
    <row r="251" spans="1:18">
      <c r="A251" s="27">
        <f t="shared" ca="1" si="47"/>
        <v>46078</v>
      </c>
      <c r="B251" s="20"/>
      <c r="C251" s="21"/>
      <c r="D251" s="20"/>
      <c r="E251" s="21"/>
      <c r="F251" s="22"/>
      <c r="G251" s="22"/>
      <c r="H251" s="34" t="str">
        <f t="shared" si="43"/>
        <v/>
      </c>
      <c r="I251" s="34" t="str">
        <f t="shared" si="44"/>
        <v/>
      </c>
      <c r="J251" s="34" t="str">
        <f t="shared" si="45"/>
        <v/>
      </c>
      <c r="K251" s="34" t="str">
        <f t="shared" si="46"/>
        <v/>
      </c>
      <c r="L251" s="26" t="str">
        <f t="shared" si="42"/>
        <v/>
      </c>
      <c r="M251" s="32"/>
      <c r="N251" s="190"/>
      <c r="O251" s="190"/>
      <c r="P251" s="190"/>
      <c r="Q251" s="190"/>
      <c r="R251" s="23"/>
    </row>
    <row r="252" spans="1:18">
      <c r="A252" s="27">
        <f t="shared" ca="1" si="47"/>
        <v>46079</v>
      </c>
      <c r="B252" s="20"/>
      <c r="C252" s="21"/>
      <c r="D252" s="20"/>
      <c r="E252" s="21"/>
      <c r="F252" s="22"/>
      <c r="G252" s="22"/>
      <c r="H252" s="34" t="str">
        <f t="shared" si="43"/>
        <v/>
      </c>
      <c r="I252" s="34" t="str">
        <f t="shared" si="44"/>
        <v/>
      </c>
      <c r="J252" s="34" t="str">
        <f t="shared" si="45"/>
        <v/>
      </c>
      <c r="K252" s="34" t="str">
        <f t="shared" si="46"/>
        <v/>
      </c>
      <c r="L252" s="26" t="str">
        <f t="shared" si="42"/>
        <v/>
      </c>
      <c r="M252" s="32"/>
      <c r="N252" s="190"/>
      <c r="O252" s="190"/>
      <c r="P252" s="190"/>
      <c r="Q252" s="190"/>
      <c r="R252" s="23"/>
    </row>
    <row r="253" spans="1:18">
      <c r="A253" s="27">
        <f t="shared" ca="1" si="47"/>
        <v>46080</v>
      </c>
      <c r="B253" s="20"/>
      <c r="C253" s="21"/>
      <c r="D253" s="20"/>
      <c r="E253" s="21"/>
      <c r="F253" s="22"/>
      <c r="G253" s="22"/>
      <c r="H253" s="34" t="str">
        <f t="shared" si="43"/>
        <v/>
      </c>
      <c r="I253" s="34" t="str">
        <f t="shared" si="44"/>
        <v/>
      </c>
      <c r="J253" s="34" t="str">
        <f t="shared" si="45"/>
        <v/>
      </c>
      <c r="K253" s="34" t="str">
        <f t="shared" si="46"/>
        <v/>
      </c>
      <c r="L253" s="26" t="str">
        <f t="shared" si="42"/>
        <v/>
      </c>
      <c r="M253" s="32"/>
      <c r="N253" s="190"/>
      <c r="O253" s="190"/>
      <c r="P253" s="190"/>
      <c r="Q253" s="190"/>
      <c r="R253" s="23"/>
    </row>
    <row r="254" spans="1:18">
      <c r="A254" s="27">
        <f t="shared" ca="1" si="47"/>
        <v>46081</v>
      </c>
      <c r="B254" s="20"/>
      <c r="C254" s="21"/>
      <c r="D254" s="20"/>
      <c r="E254" s="21"/>
      <c r="F254" s="22"/>
      <c r="G254" s="22"/>
      <c r="H254" s="34" t="str">
        <f t="shared" si="43"/>
        <v/>
      </c>
      <c r="I254" s="34" t="str">
        <f t="shared" si="44"/>
        <v/>
      </c>
      <c r="J254" s="34" t="str">
        <f t="shared" si="45"/>
        <v/>
      </c>
      <c r="K254" s="34" t="str">
        <f t="shared" si="46"/>
        <v/>
      </c>
      <c r="L254" s="26" t="str">
        <f>IF(AND($B254="",$D254=""),"",($C254-$B254-$F254)+($E254-$D254-$G254))</f>
        <v/>
      </c>
      <c r="M254" s="32"/>
      <c r="N254" s="190"/>
      <c r="O254" s="190"/>
      <c r="P254" s="190"/>
      <c r="Q254" s="190"/>
      <c r="R254" s="23"/>
    </row>
    <row r="255" spans="1:18">
      <c r="A255" s="27">
        <f t="shared" ca="1" si="47"/>
        <v>46082</v>
      </c>
      <c r="B255" s="20"/>
      <c r="C255" s="21"/>
      <c r="D255" s="20"/>
      <c r="E255" s="21"/>
      <c r="F255" s="22"/>
      <c r="G255" s="22"/>
      <c r="H255" s="34" t="str">
        <f t="shared" si="43"/>
        <v/>
      </c>
      <c r="I255" s="34" t="str">
        <f t="shared" si="44"/>
        <v/>
      </c>
      <c r="J255" s="34" t="str">
        <f t="shared" si="45"/>
        <v/>
      </c>
      <c r="K255" s="34" t="str">
        <f t="shared" si="46"/>
        <v/>
      </c>
      <c r="L255" s="26" t="str">
        <f>IF(AND($B255="",$D255=""),"",($C255-$B255-$F255)+($E255-$D255-$G255))</f>
        <v/>
      </c>
      <c r="M255" s="32"/>
      <c r="N255" s="190"/>
      <c r="O255" s="190"/>
      <c r="P255" s="190"/>
      <c r="Q255" s="190"/>
      <c r="R255" s="23"/>
    </row>
    <row r="256" spans="1:18">
      <c r="A256" s="27">
        <f t="shared" ca="1" si="47"/>
        <v>46083</v>
      </c>
      <c r="B256" s="20"/>
      <c r="C256" s="21"/>
      <c r="D256" s="20"/>
      <c r="E256" s="21"/>
      <c r="F256" s="22"/>
      <c r="G256" s="22"/>
      <c r="H256" s="34" t="str">
        <f t="shared" si="43"/>
        <v/>
      </c>
      <c r="I256" s="34" t="str">
        <f t="shared" si="44"/>
        <v/>
      </c>
      <c r="J256" s="34" t="str">
        <f t="shared" si="45"/>
        <v/>
      </c>
      <c r="K256" s="34" t="str">
        <f t="shared" si="46"/>
        <v/>
      </c>
      <c r="L256" s="26" t="str">
        <f>IF(AND($B256="",$D256=""),"",($C256-$B256-$F256)+($E256-$D256-$G256))</f>
        <v/>
      </c>
      <c r="M256" s="32"/>
      <c r="N256" s="190"/>
      <c r="O256" s="190"/>
      <c r="P256" s="190"/>
      <c r="Q256" s="190"/>
      <c r="R256" s="23"/>
    </row>
    <row r="257" spans="1:18">
      <c r="A257" s="27">
        <f t="shared" ca="1" si="47"/>
        <v>46084</v>
      </c>
      <c r="B257" s="20"/>
      <c r="C257" s="21"/>
      <c r="D257" s="20"/>
      <c r="E257" s="21"/>
      <c r="F257" s="22"/>
      <c r="G257" s="22"/>
      <c r="H257" s="34" t="str">
        <f t="shared" si="43"/>
        <v/>
      </c>
      <c r="I257" s="34" t="str">
        <f t="shared" si="44"/>
        <v/>
      </c>
      <c r="J257" s="34" t="str">
        <f t="shared" si="45"/>
        <v/>
      </c>
      <c r="K257" s="34" t="str">
        <f t="shared" si="46"/>
        <v/>
      </c>
      <c r="L257" s="26" t="str">
        <f>IF(AND($B257="",$D257=""),"",($C257-$B257-$F257)+($E257-$D257-$G257))</f>
        <v/>
      </c>
      <c r="M257" s="32"/>
      <c r="N257" s="190"/>
      <c r="O257" s="190"/>
      <c r="P257" s="190"/>
      <c r="Q257" s="190"/>
      <c r="R257" s="23"/>
    </row>
    <row r="258" spans="1:18">
      <c r="A258" s="5" t="s">
        <v>11</v>
      </c>
      <c r="B258" s="191"/>
      <c r="C258" s="192"/>
      <c r="D258" s="191"/>
      <c r="E258" s="192"/>
      <c r="F258" s="26" t="str">
        <f>IF(SUM($F227:$F257)=0,"",SUM($F227:$F257))</f>
        <v/>
      </c>
      <c r="G258" s="26" t="str">
        <f>IF(SUM($G227:$G257)=0,"",SUM($G227:$G257))</f>
        <v/>
      </c>
      <c r="H258" s="26" t="str">
        <f>IF(SUM(H227:H257)=0,"",SUM(H227:H257))</f>
        <v/>
      </c>
      <c r="I258" s="26" t="str">
        <f>IF(SUM(I227:I257)=0,"",SUM(I227:I257))</f>
        <v/>
      </c>
      <c r="J258" s="26" t="str">
        <f>IF(SUM(J227:J257)=0,"",SUM(J227:J257))</f>
        <v/>
      </c>
      <c r="K258" s="26" t="str">
        <f>IF(SUM(K227:K257)=0,"",SUM(K227:K257))</f>
        <v/>
      </c>
      <c r="L258" s="26" t="str">
        <f>IF(SUM($L227:$L257)=0,"",SUM($L227:$L257))</f>
        <v/>
      </c>
      <c r="M258" s="33"/>
      <c r="N258" s="193"/>
      <c r="O258" s="193"/>
      <c r="P258" s="193"/>
      <c r="Q258" s="193"/>
      <c r="R258" s="6"/>
    </row>
    <row r="260" spans="1:18" ht="27" customHeight="1">
      <c r="A260" s="194" t="s">
        <v>22</v>
      </c>
      <c r="B260" s="189" t="s">
        <v>103</v>
      </c>
      <c r="C260" s="189"/>
      <c r="D260" s="189"/>
      <c r="E260" s="189"/>
      <c r="F260" s="189" t="s">
        <v>23</v>
      </c>
      <c r="G260" s="189"/>
      <c r="H260" s="189" t="s">
        <v>88</v>
      </c>
      <c r="I260" s="189"/>
      <c r="J260" s="189"/>
      <c r="K260" s="189"/>
      <c r="L260" s="189" t="s">
        <v>87</v>
      </c>
      <c r="M260" s="195" t="s">
        <v>96</v>
      </c>
      <c r="N260" s="194" t="s">
        <v>25</v>
      </c>
      <c r="O260" s="194"/>
      <c r="P260" s="194"/>
      <c r="Q260" s="194"/>
      <c r="R260" s="189" t="s">
        <v>100</v>
      </c>
    </row>
    <row r="261" spans="1:18" ht="14.25" customHeight="1">
      <c r="A261" s="194"/>
      <c r="B261" s="189" t="s">
        <v>82</v>
      </c>
      <c r="C261" s="189"/>
      <c r="D261" s="189" t="s">
        <v>84</v>
      </c>
      <c r="E261" s="189"/>
      <c r="F261" s="189"/>
      <c r="G261" s="189"/>
      <c r="H261" s="189" t="s">
        <v>90</v>
      </c>
      <c r="I261" s="189"/>
      <c r="J261" s="189" t="s">
        <v>89</v>
      </c>
      <c r="K261" s="189"/>
      <c r="L261" s="189"/>
      <c r="M261" s="196"/>
      <c r="N261" s="194"/>
      <c r="O261" s="194"/>
      <c r="P261" s="194"/>
      <c r="Q261" s="194"/>
      <c r="R261" s="189"/>
    </row>
    <row r="262" spans="1:18">
      <c r="A262" s="194"/>
      <c r="B262" s="43" t="s">
        <v>26</v>
      </c>
      <c r="C262" s="43" t="s">
        <v>27</v>
      </c>
      <c r="D262" s="43" t="s">
        <v>26</v>
      </c>
      <c r="E262" s="43" t="s">
        <v>27</v>
      </c>
      <c r="F262" s="44" t="s">
        <v>85</v>
      </c>
      <c r="G262" s="44" t="s">
        <v>86</v>
      </c>
      <c r="H262" s="44" t="s">
        <v>81</v>
      </c>
      <c r="I262" s="44" t="s">
        <v>83</v>
      </c>
      <c r="J262" s="44" t="s">
        <v>81</v>
      </c>
      <c r="K262" s="44" t="s">
        <v>95</v>
      </c>
      <c r="L262" s="189"/>
      <c r="M262" s="197"/>
      <c r="N262" s="194"/>
      <c r="O262" s="194"/>
      <c r="P262" s="194"/>
      <c r="Q262" s="194"/>
      <c r="R262" s="194"/>
    </row>
    <row r="263" spans="1:18">
      <c r="A263" s="27" cm="1">
        <f t="array" aca="1" ref="A263" ca="1">DATE("2025","8"+7,IFERROR(INDIRECT(T1),"1"))</f>
        <v>46082</v>
      </c>
      <c r="B263" s="20"/>
      <c r="C263" s="21"/>
      <c r="D263" s="20"/>
      <c r="E263" s="21"/>
      <c r="F263" s="22"/>
      <c r="G263" s="22"/>
      <c r="H263" s="34" t="str">
        <f>IF(OR(B263="",LEFT(M263,1)="✓"),"",C263-B263-F263)</f>
        <v/>
      </c>
      <c r="I263" s="34" t="str">
        <f>IF(OR(D263="",LEFT(M263,1)="✓"),"",E263-D263-G263)</f>
        <v/>
      </c>
      <c r="J263" s="34" t="str">
        <f>IF(AND(B263&lt;&gt;"",M263="✓所定"),C263-B263-F263,"")</f>
        <v/>
      </c>
      <c r="K263" s="34" t="str">
        <f>IF(AND(B263&lt;&gt;"",M263="✓法定"),C263-B263-F263,"")</f>
        <v/>
      </c>
      <c r="L263" s="34" t="str">
        <f>IF(AND($B263="",$D263=""),"",($C263-$B263-$F263)+($E263-$D263-$G263))</f>
        <v/>
      </c>
      <c r="M263" s="32"/>
      <c r="N263" s="190"/>
      <c r="O263" s="190"/>
      <c r="P263" s="190"/>
      <c r="Q263" s="190"/>
      <c r="R263" s="23"/>
    </row>
    <row r="264" spans="1:18">
      <c r="A264" s="27">
        <f ca="1">A263+1</f>
        <v>46083</v>
      </c>
      <c r="B264" s="20"/>
      <c r="C264" s="21"/>
      <c r="D264" s="20"/>
      <c r="E264" s="21"/>
      <c r="F264" s="22"/>
      <c r="G264" s="22"/>
      <c r="H264" s="34" t="str">
        <f t="shared" ref="H264:H293" si="48">IF(OR(B264="",LEFT(M264,1)="✓"),"",C264-B264-F264)</f>
        <v/>
      </c>
      <c r="I264" s="34" t="str">
        <f t="shared" ref="I264:I293" si="49">IF(OR(D264="",LEFT(M264,1)="✓"),"",E264-D264-G264)</f>
        <v/>
      </c>
      <c r="J264" s="34" t="str">
        <f t="shared" ref="J264:J293" si="50">IF(AND(B264&lt;&gt;"",M264="✓所定"),C264-B264-F264,"")</f>
        <v/>
      </c>
      <c r="K264" s="34" t="str">
        <f t="shared" ref="K264:K293" si="51">IF(AND(B264&lt;&gt;"",M264="✓法定"),C264-B264-F264,"")</f>
        <v/>
      </c>
      <c r="L264" s="34" t="str">
        <f t="shared" ref="L264:L288" si="52">IF(AND($B264="",$D264=""),"",($C264-$B264-$F264)+($E264-$D264-$G264))</f>
        <v/>
      </c>
      <c r="M264" s="32"/>
      <c r="N264" s="190"/>
      <c r="O264" s="190"/>
      <c r="P264" s="190"/>
      <c r="Q264" s="190"/>
      <c r="R264" s="23"/>
    </row>
    <row r="265" spans="1:18">
      <c r="A265" s="27">
        <f t="shared" ref="A265:A293" ca="1" si="53">A264+1</f>
        <v>46084</v>
      </c>
      <c r="B265" s="20"/>
      <c r="C265" s="21"/>
      <c r="D265" s="20"/>
      <c r="E265" s="21"/>
      <c r="F265" s="22"/>
      <c r="G265" s="22"/>
      <c r="H265" s="34" t="str">
        <f t="shared" si="48"/>
        <v/>
      </c>
      <c r="I265" s="34" t="str">
        <f t="shared" si="49"/>
        <v/>
      </c>
      <c r="J265" s="34" t="str">
        <f t="shared" si="50"/>
        <v/>
      </c>
      <c r="K265" s="34" t="str">
        <f t="shared" si="51"/>
        <v/>
      </c>
      <c r="L265" s="34" t="str">
        <f t="shared" si="52"/>
        <v/>
      </c>
      <c r="M265" s="32"/>
      <c r="N265" s="190"/>
      <c r="O265" s="190"/>
      <c r="P265" s="190"/>
      <c r="Q265" s="190"/>
      <c r="R265" s="23"/>
    </row>
    <row r="266" spans="1:18">
      <c r="A266" s="27">
        <f t="shared" ca="1" si="53"/>
        <v>46085</v>
      </c>
      <c r="B266" s="20"/>
      <c r="C266" s="21"/>
      <c r="D266" s="20"/>
      <c r="E266" s="21"/>
      <c r="F266" s="22"/>
      <c r="G266" s="22"/>
      <c r="H266" s="34" t="str">
        <f t="shared" si="48"/>
        <v/>
      </c>
      <c r="I266" s="34" t="str">
        <f t="shared" si="49"/>
        <v/>
      </c>
      <c r="J266" s="34" t="str">
        <f t="shared" si="50"/>
        <v/>
      </c>
      <c r="K266" s="34" t="str">
        <f t="shared" si="51"/>
        <v/>
      </c>
      <c r="L266" s="34" t="str">
        <f t="shared" si="52"/>
        <v/>
      </c>
      <c r="M266" s="32"/>
      <c r="N266" s="190"/>
      <c r="O266" s="190"/>
      <c r="P266" s="190"/>
      <c r="Q266" s="190"/>
      <c r="R266" s="23"/>
    </row>
    <row r="267" spans="1:18">
      <c r="A267" s="27">
        <f t="shared" ca="1" si="53"/>
        <v>46086</v>
      </c>
      <c r="B267" s="20"/>
      <c r="C267" s="21"/>
      <c r="D267" s="20"/>
      <c r="E267" s="21"/>
      <c r="F267" s="22"/>
      <c r="G267" s="22"/>
      <c r="H267" s="34" t="str">
        <f t="shared" si="48"/>
        <v/>
      </c>
      <c r="I267" s="34" t="str">
        <f t="shared" si="49"/>
        <v/>
      </c>
      <c r="J267" s="34" t="str">
        <f t="shared" si="50"/>
        <v/>
      </c>
      <c r="K267" s="34" t="str">
        <f t="shared" si="51"/>
        <v/>
      </c>
      <c r="L267" s="34" t="str">
        <f t="shared" si="52"/>
        <v/>
      </c>
      <c r="M267" s="32"/>
      <c r="N267" s="190"/>
      <c r="O267" s="190"/>
      <c r="P267" s="190"/>
      <c r="Q267" s="190"/>
      <c r="R267" s="23"/>
    </row>
    <row r="268" spans="1:18">
      <c r="A268" s="27">
        <f t="shared" ca="1" si="53"/>
        <v>46087</v>
      </c>
      <c r="B268" s="20"/>
      <c r="C268" s="21"/>
      <c r="D268" s="20"/>
      <c r="E268" s="21"/>
      <c r="F268" s="22"/>
      <c r="G268" s="22"/>
      <c r="H268" s="34" t="str">
        <f t="shared" si="48"/>
        <v/>
      </c>
      <c r="I268" s="34" t="str">
        <f t="shared" si="49"/>
        <v/>
      </c>
      <c r="J268" s="34" t="str">
        <f t="shared" si="50"/>
        <v/>
      </c>
      <c r="K268" s="34" t="str">
        <f t="shared" si="51"/>
        <v/>
      </c>
      <c r="L268" s="34" t="str">
        <f t="shared" si="52"/>
        <v/>
      </c>
      <c r="M268" s="32"/>
      <c r="N268" s="190"/>
      <c r="O268" s="190"/>
      <c r="P268" s="190"/>
      <c r="Q268" s="190"/>
      <c r="R268" s="23"/>
    </row>
    <row r="269" spans="1:18">
      <c r="A269" s="27">
        <f t="shared" ca="1" si="53"/>
        <v>46088</v>
      </c>
      <c r="B269" s="20"/>
      <c r="C269" s="21"/>
      <c r="D269" s="20"/>
      <c r="E269" s="21"/>
      <c r="F269" s="22"/>
      <c r="G269" s="22"/>
      <c r="H269" s="34" t="str">
        <f t="shared" si="48"/>
        <v/>
      </c>
      <c r="I269" s="34" t="str">
        <f t="shared" si="49"/>
        <v/>
      </c>
      <c r="J269" s="34" t="str">
        <f t="shared" si="50"/>
        <v/>
      </c>
      <c r="K269" s="34" t="str">
        <f t="shared" si="51"/>
        <v/>
      </c>
      <c r="L269" s="34" t="str">
        <f t="shared" si="52"/>
        <v/>
      </c>
      <c r="M269" s="32"/>
      <c r="N269" s="190"/>
      <c r="O269" s="190"/>
      <c r="P269" s="190"/>
      <c r="Q269" s="190"/>
      <c r="R269" s="23"/>
    </row>
    <row r="270" spans="1:18">
      <c r="A270" s="27">
        <f t="shared" ca="1" si="53"/>
        <v>46089</v>
      </c>
      <c r="B270" s="20"/>
      <c r="C270" s="21"/>
      <c r="D270" s="20"/>
      <c r="E270" s="21"/>
      <c r="F270" s="22"/>
      <c r="G270" s="22"/>
      <c r="H270" s="34" t="str">
        <f t="shared" si="48"/>
        <v/>
      </c>
      <c r="I270" s="34" t="str">
        <f t="shared" si="49"/>
        <v/>
      </c>
      <c r="J270" s="34" t="str">
        <f t="shared" si="50"/>
        <v/>
      </c>
      <c r="K270" s="34" t="str">
        <f t="shared" si="51"/>
        <v/>
      </c>
      <c r="L270" s="34" t="str">
        <f t="shared" si="52"/>
        <v/>
      </c>
      <c r="M270" s="32"/>
      <c r="N270" s="190"/>
      <c r="O270" s="190"/>
      <c r="P270" s="190"/>
      <c r="Q270" s="190"/>
      <c r="R270" s="23"/>
    </row>
    <row r="271" spans="1:18">
      <c r="A271" s="27">
        <f t="shared" ca="1" si="53"/>
        <v>46090</v>
      </c>
      <c r="B271" s="20"/>
      <c r="C271" s="21"/>
      <c r="D271" s="20"/>
      <c r="E271" s="21"/>
      <c r="F271" s="22"/>
      <c r="G271" s="22"/>
      <c r="H271" s="34" t="str">
        <f t="shared" si="48"/>
        <v/>
      </c>
      <c r="I271" s="34" t="str">
        <f t="shared" si="49"/>
        <v/>
      </c>
      <c r="J271" s="34" t="str">
        <f t="shared" si="50"/>
        <v/>
      </c>
      <c r="K271" s="34" t="str">
        <f t="shared" si="51"/>
        <v/>
      </c>
      <c r="L271" s="34" t="str">
        <f t="shared" si="52"/>
        <v/>
      </c>
      <c r="M271" s="32"/>
      <c r="N271" s="190"/>
      <c r="O271" s="190"/>
      <c r="P271" s="190"/>
      <c r="Q271" s="190"/>
      <c r="R271" s="23"/>
    </row>
    <row r="272" spans="1:18">
      <c r="A272" s="27">
        <f t="shared" ca="1" si="53"/>
        <v>46091</v>
      </c>
      <c r="B272" s="20"/>
      <c r="C272" s="21"/>
      <c r="D272" s="20"/>
      <c r="E272" s="21"/>
      <c r="F272" s="22"/>
      <c r="G272" s="22"/>
      <c r="H272" s="34" t="str">
        <f t="shared" si="48"/>
        <v/>
      </c>
      <c r="I272" s="34" t="str">
        <f t="shared" si="49"/>
        <v/>
      </c>
      <c r="J272" s="34" t="str">
        <f t="shared" si="50"/>
        <v/>
      </c>
      <c r="K272" s="34" t="str">
        <f t="shared" si="51"/>
        <v/>
      </c>
      <c r="L272" s="34" t="str">
        <f t="shared" si="52"/>
        <v/>
      </c>
      <c r="M272" s="32"/>
      <c r="N272" s="190"/>
      <c r="O272" s="190"/>
      <c r="P272" s="190"/>
      <c r="Q272" s="190"/>
      <c r="R272" s="23"/>
    </row>
    <row r="273" spans="1:18">
      <c r="A273" s="27">
        <f t="shared" ca="1" si="53"/>
        <v>46092</v>
      </c>
      <c r="B273" s="20"/>
      <c r="C273" s="21"/>
      <c r="D273" s="20"/>
      <c r="E273" s="21"/>
      <c r="F273" s="22"/>
      <c r="G273" s="22"/>
      <c r="H273" s="34" t="str">
        <f t="shared" si="48"/>
        <v/>
      </c>
      <c r="I273" s="34" t="str">
        <f t="shared" si="49"/>
        <v/>
      </c>
      <c r="J273" s="34" t="str">
        <f t="shared" si="50"/>
        <v/>
      </c>
      <c r="K273" s="34" t="str">
        <f t="shared" si="51"/>
        <v/>
      </c>
      <c r="L273" s="34" t="str">
        <f t="shared" si="52"/>
        <v/>
      </c>
      <c r="M273" s="32"/>
      <c r="N273" s="190"/>
      <c r="O273" s="190"/>
      <c r="P273" s="190"/>
      <c r="Q273" s="190"/>
      <c r="R273" s="23"/>
    </row>
    <row r="274" spans="1:18">
      <c r="A274" s="27">
        <f t="shared" ca="1" si="53"/>
        <v>46093</v>
      </c>
      <c r="B274" s="20"/>
      <c r="C274" s="21"/>
      <c r="D274" s="20"/>
      <c r="E274" s="21"/>
      <c r="F274" s="22"/>
      <c r="G274" s="22"/>
      <c r="H274" s="34" t="str">
        <f t="shared" si="48"/>
        <v/>
      </c>
      <c r="I274" s="34" t="str">
        <f t="shared" si="49"/>
        <v/>
      </c>
      <c r="J274" s="34" t="str">
        <f t="shared" si="50"/>
        <v/>
      </c>
      <c r="K274" s="34" t="str">
        <f t="shared" si="51"/>
        <v/>
      </c>
      <c r="L274" s="34" t="str">
        <f t="shared" si="52"/>
        <v/>
      </c>
      <c r="M274" s="32"/>
      <c r="N274" s="190"/>
      <c r="O274" s="190"/>
      <c r="P274" s="190"/>
      <c r="Q274" s="190"/>
      <c r="R274" s="23"/>
    </row>
    <row r="275" spans="1:18">
      <c r="A275" s="27">
        <f t="shared" ca="1" si="53"/>
        <v>46094</v>
      </c>
      <c r="B275" s="20"/>
      <c r="C275" s="21"/>
      <c r="D275" s="20"/>
      <c r="E275" s="21"/>
      <c r="F275" s="22"/>
      <c r="G275" s="22"/>
      <c r="H275" s="34" t="str">
        <f t="shared" si="48"/>
        <v/>
      </c>
      <c r="I275" s="34" t="str">
        <f t="shared" si="49"/>
        <v/>
      </c>
      <c r="J275" s="34" t="str">
        <f t="shared" si="50"/>
        <v/>
      </c>
      <c r="K275" s="34" t="str">
        <f t="shared" si="51"/>
        <v/>
      </c>
      <c r="L275" s="34" t="str">
        <f t="shared" si="52"/>
        <v/>
      </c>
      <c r="M275" s="32"/>
      <c r="N275" s="190"/>
      <c r="O275" s="190"/>
      <c r="P275" s="190"/>
      <c r="Q275" s="190"/>
      <c r="R275" s="23"/>
    </row>
    <row r="276" spans="1:18">
      <c r="A276" s="27">
        <f t="shared" ca="1" si="53"/>
        <v>46095</v>
      </c>
      <c r="B276" s="20"/>
      <c r="C276" s="21"/>
      <c r="D276" s="20"/>
      <c r="E276" s="21"/>
      <c r="F276" s="22"/>
      <c r="G276" s="22"/>
      <c r="H276" s="34" t="str">
        <f t="shared" si="48"/>
        <v/>
      </c>
      <c r="I276" s="34" t="str">
        <f t="shared" si="49"/>
        <v/>
      </c>
      <c r="J276" s="34" t="str">
        <f t="shared" si="50"/>
        <v/>
      </c>
      <c r="K276" s="34" t="str">
        <f t="shared" si="51"/>
        <v/>
      </c>
      <c r="L276" s="34" t="str">
        <f t="shared" si="52"/>
        <v/>
      </c>
      <c r="M276" s="32"/>
      <c r="N276" s="190"/>
      <c r="O276" s="190"/>
      <c r="P276" s="190"/>
      <c r="Q276" s="190"/>
      <c r="R276" s="23"/>
    </row>
    <row r="277" spans="1:18">
      <c r="A277" s="27">
        <f t="shared" ca="1" si="53"/>
        <v>46096</v>
      </c>
      <c r="B277" s="20"/>
      <c r="C277" s="21"/>
      <c r="D277" s="20"/>
      <c r="E277" s="21"/>
      <c r="F277" s="22"/>
      <c r="G277" s="22"/>
      <c r="H277" s="34" t="str">
        <f t="shared" si="48"/>
        <v/>
      </c>
      <c r="I277" s="34" t="str">
        <f t="shared" si="49"/>
        <v/>
      </c>
      <c r="J277" s="34" t="str">
        <f t="shared" si="50"/>
        <v/>
      </c>
      <c r="K277" s="34" t="str">
        <f t="shared" si="51"/>
        <v/>
      </c>
      <c r="L277" s="34" t="str">
        <f t="shared" si="52"/>
        <v/>
      </c>
      <c r="M277" s="32"/>
      <c r="N277" s="190"/>
      <c r="O277" s="190"/>
      <c r="P277" s="190"/>
      <c r="Q277" s="190"/>
      <c r="R277" s="23"/>
    </row>
    <row r="278" spans="1:18">
      <c r="A278" s="27">
        <f t="shared" ca="1" si="53"/>
        <v>46097</v>
      </c>
      <c r="B278" s="20"/>
      <c r="C278" s="21"/>
      <c r="D278" s="20"/>
      <c r="E278" s="21"/>
      <c r="F278" s="22"/>
      <c r="G278" s="22"/>
      <c r="H278" s="34" t="str">
        <f t="shared" si="48"/>
        <v/>
      </c>
      <c r="I278" s="34" t="str">
        <f t="shared" si="49"/>
        <v/>
      </c>
      <c r="J278" s="34" t="str">
        <f t="shared" si="50"/>
        <v/>
      </c>
      <c r="K278" s="34" t="str">
        <f t="shared" si="51"/>
        <v/>
      </c>
      <c r="L278" s="34" t="str">
        <f t="shared" si="52"/>
        <v/>
      </c>
      <c r="M278" s="32"/>
      <c r="N278" s="190"/>
      <c r="O278" s="190"/>
      <c r="P278" s="190"/>
      <c r="Q278" s="190"/>
      <c r="R278" s="23"/>
    </row>
    <row r="279" spans="1:18">
      <c r="A279" s="27">
        <f t="shared" ca="1" si="53"/>
        <v>46098</v>
      </c>
      <c r="B279" s="20"/>
      <c r="C279" s="21"/>
      <c r="D279" s="20"/>
      <c r="E279" s="21"/>
      <c r="F279" s="22"/>
      <c r="G279" s="22"/>
      <c r="H279" s="34" t="str">
        <f t="shared" si="48"/>
        <v/>
      </c>
      <c r="I279" s="34" t="str">
        <f t="shared" si="49"/>
        <v/>
      </c>
      <c r="J279" s="34" t="str">
        <f t="shared" si="50"/>
        <v/>
      </c>
      <c r="K279" s="34" t="str">
        <f t="shared" si="51"/>
        <v/>
      </c>
      <c r="L279" s="34" t="str">
        <f t="shared" si="52"/>
        <v/>
      </c>
      <c r="M279" s="32"/>
      <c r="N279" s="190"/>
      <c r="O279" s="190"/>
      <c r="P279" s="190"/>
      <c r="Q279" s="190"/>
      <c r="R279" s="23"/>
    </row>
    <row r="280" spans="1:18">
      <c r="A280" s="27">
        <f t="shared" ca="1" si="53"/>
        <v>46099</v>
      </c>
      <c r="B280" s="20"/>
      <c r="C280" s="21"/>
      <c r="D280" s="20"/>
      <c r="E280" s="21"/>
      <c r="F280" s="22"/>
      <c r="G280" s="22"/>
      <c r="H280" s="34" t="str">
        <f t="shared" si="48"/>
        <v/>
      </c>
      <c r="I280" s="34" t="str">
        <f t="shared" si="49"/>
        <v/>
      </c>
      <c r="J280" s="34" t="str">
        <f t="shared" si="50"/>
        <v/>
      </c>
      <c r="K280" s="34" t="str">
        <f t="shared" si="51"/>
        <v/>
      </c>
      <c r="L280" s="34" t="str">
        <f t="shared" si="52"/>
        <v/>
      </c>
      <c r="M280" s="32"/>
      <c r="N280" s="190"/>
      <c r="O280" s="190"/>
      <c r="P280" s="190"/>
      <c r="Q280" s="190"/>
      <c r="R280" s="23"/>
    </row>
    <row r="281" spans="1:18">
      <c r="A281" s="27">
        <f t="shared" ca="1" si="53"/>
        <v>46100</v>
      </c>
      <c r="B281" s="20"/>
      <c r="C281" s="21"/>
      <c r="D281" s="20"/>
      <c r="E281" s="21"/>
      <c r="F281" s="22"/>
      <c r="G281" s="22"/>
      <c r="H281" s="34" t="str">
        <f t="shared" si="48"/>
        <v/>
      </c>
      <c r="I281" s="34" t="str">
        <f t="shared" si="49"/>
        <v/>
      </c>
      <c r="J281" s="34" t="str">
        <f t="shared" si="50"/>
        <v/>
      </c>
      <c r="K281" s="34" t="str">
        <f t="shared" si="51"/>
        <v/>
      </c>
      <c r="L281" s="34" t="str">
        <f t="shared" si="52"/>
        <v/>
      </c>
      <c r="M281" s="32"/>
      <c r="N281" s="190"/>
      <c r="O281" s="190"/>
      <c r="P281" s="190"/>
      <c r="Q281" s="190"/>
      <c r="R281" s="23"/>
    </row>
    <row r="282" spans="1:18">
      <c r="A282" s="27">
        <f t="shared" ca="1" si="53"/>
        <v>46101</v>
      </c>
      <c r="B282" s="20"/>
      <c r="C282" s="21"/>
      <c r="D282" s="20"/>
      <c r="E282" s="21"/>
      <c r="F282" s="22"/>
      <c r="G282" s="22"/>
      <c r="H282" s="34" t="str">
        <f t="shared" si="48"/>
        <v/>
      </c>
      <c r="I282" s="34" t="str">
        <f t="shared" si="49"/>
        <v/>
      </c>
      <c r="J282" s="34" t="str">
        <f t="shared" si="50"/>
        <v/>
      </c>
      <c r="K282" s="34" t="str">
        <f t="shared" si="51"/>
        <v/>
      </c>
      <c r="L282" s="34" t="str">
        <f t="shared" si="52"/>
        <v/>
      </c>
      <c r="M282" s="32"/>
      <c r="N282" s="190"/>
      <c r="O282" s="190"/>
      <c r="P282" s="190"/>
      <c r="Q282" s="190"/>
      <c r="R282" s="23"/>
    </row>
    <row r="283" spans="1:18">
      <c r="A283" s="27">
        <f t="shared" ca="1" si="53"/>
        <v>46102</v>
      </c>
      <c r="B283" s="20"/>
      <c r="C283" s="21"/>
      <c r="D283" s="20"/>
      <c r="E283" s="21"/>
      <c r="F283" s="22"/>
      <c r="G283" s="22"/>
      <c r="H283" s="34" t="str">
        <f t="shared" si="48"/>
        <v/>
      </c>
      <c r="I283" s="34" t="str">
        <f t="shared" si="49"/>
        <v/>
      </c>
      <c r="J283" s="34" t="str">
        <f t="shared" si="50"/>
        <v/>
      </c>
      <c r="K283" s="34" t="str">
        <f t="shared" si="51"/>
        <v/>
      </c>
      <c r="L283" s="34" t="str">
        <f t="shared" si="52"/>
        <v/>
      </c>
      <c r="M283" s="32"/>
      <c r="N283" s="190"/>
      <c r="O283" s="190"/>
      <c r="P283" s="190"/>
      <c r="Q283" s="190"/>
      <c r="R283" s="23"/>
    </row>
    <row r="284" spans="1:18">
      <c r="A284" s="27">
        <f t="shared" ca="1" si="53"/>
        <v>46103</v>
      </c>
      <c r="B284" s="20"/>
      <c r="C284" s="21"/>
      <c r="D284" s="20"/>
      <c r="E284" s="21"/>
      <c r="F284" s="22"/>
      <c r="G284" s="22"/>
      <c r="H284" s="34" t="str">
        <f t="shared" si="48"/>
        <v/>
      </c>
      <c r="I284" s="34" t="str">
        <f t="shared" si="49"/>
        <v/>
      </c>
      <c r="J284" s="34" t="str">
        <f t="shared" si="50"/>
        <v/>
      </c>
      <c r="K284" s="34" t="str">
        <f t="shared" si="51"/>
        <v/>
      </c>
      <c r="L284" s="34" t="str">
        <f t="shared" si="52"/>
        <v/>
      </c>
      <c r="M284" s="32"/>
      <c r="N284" s="190"/>
      <c r="O284" s="190"/>
      <c r="P284" s="190"/>
      <c r="Q284" s="190"/>
      <c r="R284" s="23"/>
    </row>
    <row r="285" spans="1:18">
      <c r="A285" s="27">
        <f t="shared" ca="1" si="53"/>
        <v>46104</v>
      </c>
      <c r="B285" s="20"/>
      <c r="C285" s="21"/>
      <c r="D285" s="20"/>
      <c r="E285" s="21"/>
      <c r="F285" s="22"/>
      <c r="G285" s="22"/>
      <c r="H285" s="34" t="str">
        <f t="shared" si="48"/>
        <v/>
      </c>
      <c r="I285" s="34" t="str">
        <f t="shared" si="49"/>
        <v/>
      </c>
      <c r="J285" s="34" t="str">
        <f t="shared" si="50"/>
        <v/>
      </c>
      <c r="K285" s="34" t="str">
        <f t="shared" si="51"/>
        <v/>
      </c>
      <c r="L285" s="34" t="str">
        <f t="shared" si="52"/>
        <v/>
      </c>
      <c r="M285" s="32"/>
      <c r="N285" s="190"/>
      <c r="O285" s="190"/>
      <c r="P285" s="190"/>
      <c r="Q285" s="190"/>
      <c r="R285" s="23"/>
    </row>
    <row r="286" spans="1:18">
      <c r="A286" s="27">
        <f t="shared" ca="1" si="53"/>
        <v>46105</v>
      </c>
      <c r="B286" s="20"/>
      <c r="C286" s="21"/>
      <c r="D286" s="20"/>
      <c r="E286" s="21"/>
      <c r="F286" s="22"/>
      <c r="G286" s="22"/>
      <c r="H286" s="34" t="str">
        <f t="shared" si="48"/>
        <v/>
      </c>
      <c r="I286" s="34" t="str">
        <f t="shared" si="49"/>
        <v/>
      </c>
      <c r="J286" s="34" t="str">
        <f t="shared" si="50"/>
        <v/>
      </c>
      <c r="K286" s="34" t="str">
        <f t="shared" si="51"/>
        <v/>
      </c>
      <c r="L286" s="34" t="str">
        <f t="shared" si="52"/>
        <v/>
      </c>
      <c r="M286" s="32"/>
      <c r="N286" s="190"/>
      <c r="O286" s="190"/>
      <c r="P286" s="190"/>
      <c r="Q286" s="190"/>
      <c r="R286" s="23"/>
    </row>
    <row r="287" spans="1:18">
      <c r="A287" s="27">
        <f t="shared" ca="1" si="53"/>
        <v>46106</v>
      </c>
      <c r="B287" s="20"/>
      <c r="C287" s="21"/>
      <c r="D287" s="20"/>
      <c r="E287" s="21"/>
      <c r="F287" s="22"/>
      <c r="G287" s="22"/>
      <c r="H287" s="34" t="str">
        <f t="shared" si="48"/>
        <v/>
      </c>
      <c r="I287" s="34" t="str">
        <f t="shared" si="49"/>
        <v/>
      </c>
      <c r="J287" s="34" t="str">
        <f t="shared" si="50"/>
        <v/>
      </c>
      <c r="K287" s="34" t="str">
        <f t="shared" si="51"/>
        <v/>
      </c>
      <c r="L287" s="34" t="str">
        <f t="shared" si="52"/>
        <v/>
      </c>
      <c r="M287" s="32"/>
      <c r="N287" s="190"/>
      <c r="O287" s="190"/>
      <c r="P287" s="190"/>
      <c r="Q287" s="190"/>
      <c r="R287" s="23"/>
    </row>
    <row r="288" spans="1:18">
      <c r="A288" s="27">
        <f t="shared" ca="1" si="53"/>
        <v>46107</v>
      </c>
      <c r="B288" s="20"/>
      <c r="C288" s="21"/>
      <c r="D288" s="20"/>
      <c r="E288" s="21"/>
      <c r="F288" s="22"/>
      <c r="G288" s="22"/>
      <c r="H288" s="34" t="str">
        <f t="shared" si="48"/>
        <v/>
      </c>
      <c r="I288" s="34" t="str">
        <f t="shared" si="49"/>
        <v/>
      </c>
      <c r="J288" s="34" t="str">
        <f t="shared" si="50"/>
        <v/>
      </c>
      <c r="K288" s="34" t="str">
        <f t="shared" si="51"/>
        <v/>
      </c>
      <c r="L288" s="34" t="str">
        <f t="shared" si="52"/>
        <v/>
      </c>
      <c r="M288" s="32"/>
      <c r="N288" s="190"/>
      <c r="O288" s="190"/>
      <c r="P288" s="190"/>
      <c r="Q288" s="190"/>
      <c r="R288" s="23"/>
    </row>
    <row r="289" spans="1:18">
      <c r="A289" s="27">
        <f t="shared" ca="1" si="53"/>
        <v>46108</v>
      </c>
      <c r="B289" s="20"/>
      <c r="C289" s="21"/>
      <c r="D289" s="20"/>
      <c r="E289" s="21"/>
      <c r="F289" s="22"/>
      <c r="G289" s="22"/>
      <c r="H289" s="34" t="str">
        <f t="shared" si="48"/>
        <v/>
      </c>
      <c r="I289" s="34" t="str">
        <f t="shared" si="49"/>
        <v/>
      </c>
      <c r="J289" s="34" t="str">
        <f t="shared" si="50"/>
        <v/>
      </c>
      <c r="K289" s="34" t="str">
        <f t="shared" si="51"/>
        <v/>
      </c>
      <c r="L289" s="34" t="str">
        <f>IF(AND($B289="",$D289=""),"",($C289-$B289-$F289)+($E289-$D289-$G289))</f>
        <v/>
      </c>
      <c r="M289" s="32"/>
      <c r="N289" s="190"/>
      <c r="O289" s="190"/>
      <c r="P289" s="190"/>
      <c r="Q289" s="190"/>
      <c r="R289" s="23"/>
    </row>
    <row r="290" spans="1:18">
      <c r="A290" s="27">
        <f t="shared" ca="1" si="53"/>
        <v>46109</v>
      </c>
      <c r="B290" s="20"/>
      <c r="C290" s="21"/>
      <c r="D290" s="20"/>
      <c r="E290" s="21"/>
      <c r="F290" s="22"/>
      <c r="G290" s="22"/>
      <c r="H290" s="34" t="str">
        <f t="shared" si="48"/>
        <v/>
      </c>
      <c r="I290" s="34" t="str">
        <f t="shared" si="49"/>
        <v/>
      </c>
      <c r="J290" s="34" t="str">
        <f t="shared" si="50"/>
        <v/>
      </c>
      <c r="K290" s="34" t="str">
        <f t="shared" si="51"/>
        <v/>
      </c>
      <c r="L290" s="34" t="str">
        <f>IF(AND($B290="",$D290=""),"",($C290-$B290-$F290)+($E290-$D290-$G290))</f>
        <v/>
      </c>
      <c r="M290" s="32"/>
      <c r="N290" s="190"/>
      <c r="O290" s="190"/>
      <c r="P290" s="190"/>
      <c r="Q290" s="190"/>
      <c r="R290" s="23"/>
    </row>
    <row r="291" spans="1:18">
      <c r="A291" s="27">
        <f t="shared" ca="1" si="53"/>
        <v>46110</v>
      </c>
      <c r="B291" s="20"/>
      <c r="C291" s="21"/>
      <c r="D291" s="20"/>
      <c r="E291" s="21"/>
      <c r="F291" s="22"/>
      <c r="G291" s="22"/>
      <c r="H291" s="34" t="str">
        <f t="shared" si="48"/>
        <v/>
      </c>
      <c r="I291" s="34" t="str">
        <f t="shared" si="49"/>
        <v/>
      </c>
      <c r="J291" s="34" t="str">
        <f t="shared" si="50"/>
        <v/>
      </c>
      <c r="K291" s="34" t="str">
        <f t="shared" si="51"/>
        <v/>
      </c>
      <c r="L291" s="34" t="str">
        <f>IF(AND($B291="",$D291=""),"",($C291-$B291-$F291)+($E291-$D291-$G291))</f>
        <v/>
      </c>
      <c r="M291" s="32"/>
      <c r="N291" s="190"/>
      <c r="O291" s="190"/>
      <c r="P291" s="190"/>
      <c r="Q291" s="190"/>
      <c r="R291" s="23"/>
    </row>
    <row r="292" spans="1:18">
      <c r="A292" s="27">
        <f t="shared" ca="1" si="53"/>
        <v>46111</v>
      </c>
      <c r="B292" s="20"/>
      <c r="C292" s="21"/>
      <c r="D292" s="20"/>
      <c r="E292" s="21"/>
      <c r="F292" s="22"/>
      <c r="G292" s="22"/>
      <c r="H292" s="34" t="str">
        <f t="shared" si="48"/>
        <v/>
      </c>
      <c r="I292" s="34" t="str">
        <f t="shared" si="49"/>
        <v/>
      </c>
      <c r="J292" s="34" t="str">
        <f t="shared" si="50"/>
        <v/>
      </c>
      <c r="K292" s="34" t="str">
        <f t="shared" si="51"/>
        <v/>
      </c>
      <c r="L292" s="34" t="str">
        <f>IF(AND($B292="",$D292=""),"",($C292-$B292-$F292)+($E292-$D292-$G292))</f>
        <v/>
      </c>
      <c r="M292" s="32"/>
      <c r="N292" s="190"/>
      <c r="O292" s="190"/>
      <c r="P292" s="190"/>
      <c r="Q292" s="190"/>
      <c r="R292" s="23"/>
    </row>
    <row r="293" spans="1:18">
      <c r="A293" s="27">
        <f t="shared" ca="1" si="53"/>
        <v>46112</v>
      </c>
      <c r="B293" s="20"/>
      <c r="C293" s="21"/>
      <c r="D293" s="20"/>
      <c r="E293" s="21"/>
      <c r="F293" s="22"/>
      <c r="G293" s="22"/>
      <c r="H293" s="34" t="str">
        <f t="shared" si="48"/>
        <v/>
      </c>
      <c r="I293" s="34" t="str">
        <f t="shared" si="49"/>
        <v/>
      </c>
      <c r="J293" s="34" t="str">
        <f t="shared" si="50"/>
        <v/>
      </c>
      <c r="K293" s="34" t="str">
        <f t="shared" si="51"/>
        <v/>
      </c>
      <c r="L293" s="34" t="str">
        <f>IF(AND($B293="",$D293=""),"",($C293-$B293-$F293)+($E293-$D293-$G293))</f>
        <v/>
      </c>
      <c r="M293" s="32"/>
      <c r="N293" s="190"/>
      <c r="O293" s="190"/>
      <c r="P293" s="190"/>
      <c r="Q293" s="190"/>
      <c r="R293" s="23"/>
    </row>
    <row r="294" spans="1:18">
      <c r="A294" s="5" t="s">
        <v>11</v>
      </c>
      <c r="B294" s="191"/>
      <c r="C294" s="192"/>
      <c r="D294" s="191"/>
      <c r="E294" s="192"/>
      <c r="F294" s="26" t="str">
        <f>IF(SUM($F263:$F293)=0,"",SUM($F263:$F293))</f>
        <v/>
      </c>
      <c r="G294" s="26" t="str">
        <f>IF(SUM($G263:$G293)=0,"",SUM($G263:$G293))</f>
        <v/>
      </c>
      <c r="H294" s="26" t="str">
        <f>IF(SUM(H263:H293)=0,"",SUM(H263:H293))</f>
        <v/>
      </c>
      <c r="I294" s="26" t="str">
        <f>IF(SUM(I263:I293)=0,"",SUM(I263:I293))</f>
        <v/>
      </c>
      <c r="J294" s="26" t="str">
        <f t="shared" ref="J294:K294" si="54">IF(SUM(J263:J293)=0,"",SUM(J263:J293))</f>
        <v/>
      </c>
      <c r="K294" s="26" t="str">
        <f t="shared" si="54"/>
        <v/>
      </c>
      <c r="L294" s="26" t="str">
        <f>IF(SUM($L263:$L293)=0,"",SUM($L263:$L293))</f>
        <v/>
      </c>
      <c r="M294" s="33"/>
      <c r="N294" s="193"/>
      <c r="O294" s="193"/>
      <c r="P294" s="193"/>
      <c r="Q294" s="193"/>
      <c r="R294" s="6"/>
    </row>
  </sheetData>
  <sheetProtection algorithmName="SHA-512" hashValue="8RWs+XZSTdAmssqUB9esKJ8arMvDPQDN6f5gL/75BANgTYJa0OEuyvA+Lf4NqIiCAOXYQZRpS8B6CWzIRi1GNA==" saltValue="o45ScQ7hRafr+437WYcURA==" spinCount="100000" sheet="1" formatRows="0"/>
  <mergeCells count="371">
    <mergeCell ref="A8:A10"/>
    <mergeCell ref="B8:E8"/>
    <mergeCell ref="F8:G9"/>
    <mergeCell ref="H8:K8"/>
    <mergeCell ref="L8:L10"/>
    <mergeCell ref="M8:M10"/>
    <mergeCell ref="N8:Q10"/>
    <mergeCell ref="R8:R10"/>
    <mergeCell ref="B9:C9"/>
    <mergeCell ref="D9:E9"/>
    <mergeCell ref="H9:I9"/>
    <mergeCell ref="J9:K9"/>
    <mergeCell ref="N11:Q11"/>
    <mergeCell ref="B4:L4"/>
    <mergeCell ref="P4:R4"/>
    <mergeCell ref="B5:L5"/>
    <mergeCell ref="N18:Q18"/>
    <mergeCell ref="N19:Q19"/>
    <mergeCell ref="N20:Q20"/>
    <mergeCell ref="N21:Q21"/>
    <mergeCell ref="N22:Q22"/>
    <mergeCell ref="N23:Q23"/>
    <mergeCell ref="N12:Q12"/>
    <mergeCell ref="N13:Q13"/>
    <mergeCell ref="N14:Q14"/>
    <mergeCell ref="N15:Q15"/>
    <mergeCell ref="N16:Q16"/>
    <mergeCell ref="N17:Q17"/>
    <mergeCell ref="N30:Q30"/>
    <mergeCell ref="N31:Q31"/>
    <mergeCell ref="N32:Q32"/>
    <mergeCell ref="N33:Q33"/>
    <mergeCell ref="N34:Q34"/>
    <mergeCell ref="N35:Q35"/>
    <mergeCell ref="N24:Q24"/>
    <mergeCell ref="N25:Q25"/>
    <mergeCell ref="N26:Q26"/>
    <mergeCell ref="N27:Q27"/>
    <mergeCell ref="N28:Q28"/>
    <mergeCell ref="N29:Q29"/>
    <mergeCell ref="A44:A46"/>
    <mergeCell ref="B44:E44"/>
    <mergeCell ref="F44:G45"/>
    <mergeCell ref="H44:K44"/>
    <mergeCell ref="L44:L46"/>
    <mergeCell ref="M44:M46"/>
    <mergeCell ref="N44:Q46"/>
    <mergeCell ref="N36:Q36"/>
    <mergeCell ref="N37:Q37"/>
    <mergeCell ref="N38:Q38"/>
    <mergeCell ref="N39:Q39"/>
    <mergeCell ref="N40:Q40"/>
    <mergeCell ref="N41:Q41"/>
    <mergeCell ref="R44:R46"/>
    <mergeCell ref="B45:C45"/>
    <mergeCell ref="D45:E45"/>
    <mergeCell ref="H45:I45"/>
    <mergeCell ref="J45:K45"/>
    <mergeCell ref="N47:Q47"/>
    <mergeCell ref="B42:C42"/>
    <mergeCell ref="D42:E42"/>
    <mergeCell ref="N42:Q42"/>
    <mergeCell ref="N54:Q54"/>
    <mergeCell ref="N55:Q55"/>
    <mergeCell ref="N56:Q56"/>
    <mergeCell ref="N57:Q57"/>
    <mergeCell ref="N58:Q58"/>
    <mergeCell ref="N59:Q59"/>
    <mergeCell ref="N48:Q48"/>
    <mergeCell ref="N49:Q49"/>
    <mergeCell ref="N50:Q50"/>
    <mergeCell ref="N51:Q51"/>
    <mergeCell ref="N52:Q52"/>
    <mergeCell ref="N53:Q53"/>
    <mergeCell ref="N66:Q66"/>
    <mergeCell ref="N67:Q67"/>
    <mergeCell ref="N68:Q68"/>
    <mergeCell ref="N69:Q69"/>
    <mergeCell ref="N70:Q70"/>
    <mergeCell ref="N71:Q71"/>
    <mergeCell ref="N60:Q60"/>
    <mergeCell ref="N61:Q61"/>
    <mergeCell ref="N62:Q62"/>
    <mergeCell ref="N63:Q63"/>
    <mergeCell ref="N64:Q64"/>
    <mergeCell ref="N65:Q65"/>
    <mergeCell ref="A80:A82"/>
    <mergeCell ref="B80:E80"/>
    <mergeCell ref="F80:G81"/>
    <mergeCell ref="H80:K80"/>
    <mergeCell ref="L80:L82"/>
    <mergeCell ref="M80:M82"/>
    <mergeCell ref="N80:Q82"/>
    <mergeCell ref="N72:Q72"/>
    <mergeCell ref="N73:Q73"/>
    <mergeCell ref="N74:Q74"/>
    <mergeCell ref="N75:Q75"/>
    <mergeCell ref="N76:Q76"/>
    <mergeCell ref="N77:Q77"/>
    <mergeCell ref="R80:R82"/>
    <mergeCell ref="B81:C81"/>
    <mergeCell ref="D81:E81"/>
    <mergeCell ref="H81:I81"/>
    <mergeCell ref="J81:K81"/>
    <mergeCell ref="N83:Q83"/>
    <mergeCell ref="B78:C78"/>
    <mergeCell ref="D78:E78"/>
    <mergeCell ref="N78:Q78"/>
    <mergeCell ref="N90:Q90"/>
    <mergeCell ref="N91:Q91"/>
    <mergeCell ref="N92:Q92"/>
    <mergeCell ref="N93:Q93"/>
    <mergeCell ref="N94:Q94"/>
    <mergeCell ref="N95:Q95"/>
    <mergeCell ref="N84:Q84"/>
    <mergeCell ref="N85:Q85"/>
    <mergeCell ref="N86:Q86"/>
    <mergeCell ref="N87:Q87"/>
    <mergeCell ref="N88:Q88"/>
    <mergeCell ref="N89:Q89"/>
    <mergeCell ref="N102:Q102"/>
    <mergeCell ref="N103:Q103"/>
    <mergeCell ref="N104:Q104"/>
    <mergeCell ref="N105:Q105"/>
    <mergeCell ref="N106:Q106"/>
    <mergeCell ref="N107:Q107"/>
    <mergeCell ref="N96:Q96"/>
    <mergeCell ref="N97:Q97"/>
    <mergeCell ref="N98:Q98"/>
    <mergeCell ref="N99:Q99"/>
    <mergeCell ref="N100:Q100"/>
    <mergeCell ref="N101:Q101"/>
    <mergeCell ref="A116:A118"/>
    <mergeCell ref="B116:E116"/>
    <mergeCell ref="F116:G117"/>
    <mergeCell ref="H116:K116"/>
    <mergeCell ref="L116:L118"/>
    <mergeCell ref="M116:M118"/>
    <mergeCell ref="N116:Q118"/>
    <mergeCell ref="N108:Q108"/>
    <mergeCell ref="N109:Q109"/>
    <mergeCell ref="N110:Q110"/>
    <mergeCell ref="N111:Q111"/>
    <mergeCell ref="N112:Q112"/>
    <mergeCell ref="N113:Q113"/>
    <mergeCell ref="R116:R118"/>
    <mergeCell ref="B117:C117"/>
    <mergeCell ref="D117:E117"/>
    <mergeCell ref="H117:I117"/>
    <mergeCell ref="J117:K117"/>
    <mergeCell ref="N119:Q119"/>
    <mergeCell ref="B114:C114"/>
    <mergeCell ref="D114:E114"/>
    <mergeCell ref="N114:Q114"/>
    <mergeCell ref="N126:Q126"/>
    <mergeCell ref="N127:Q127"/>
    <mergeCell ref="N128:Q128"/>
    <mergeCell ref="N129:Q129"/>
    <mergeCell ref="N130:Q130"/>
    <mergeCell ref="N131:Q131"/>
    <mergeCell ref="N120:Q120"/>
    <mergeCell ref="N121:Q121"/>
    <mergeCell ref="N122:Q122"/>
    <mergeCell ref="N123:Q123"/>
    <mergeCell ref="N124:Q124"/>
    <mergeCell ref="N125:Q125"/>
    <mergeCell ref="N138:Q138"/>
    <mergeCell ref="N139:Q139"/>
    <mergeCell ref="N140:Q140"/>
    <mergeCell ref="N141:Q141"/>
    <mergeCell ref="N142:Q142"/>
    <mergeCell ref="N143:Q143"/>
    <mergeCell ref="N132:Q132"/>
    <mergeCell ref="N133:Q133"/>
    <mergeCell ref="N134:Q134"/>
    <mergeCell ref="N135:Q135"/>
    <mergeCell ref="N136:Q136"/>
    <mergeCell ref="N137:Q137"/>
    <mergeCell ref="A152:A154"/>
    <mergeCell ref="B152:E152"/>
    <mergeCell ref="F152:G153"/>
    <mergeCell ref="H152:K152"/>
    <mergeCell ref="L152:L154"/>
    <mergeCell ref="M152:M154"/>
    <mergeCell ref="N152:Q154"/>
    <mergeCell ref="N144:Q144"/>
    <mergeCell ref="N145:Q145"/>
    <mergeCell ref="N146:Q146"/>
    <mergeCell ref="N147:Q147"/>
    <mergeCell ref="N148:Q148"/>
    <mergeCell ref="N149:Q149"/>
    <mergeCell ref="R152:R154"/>
    <mergeCell ref="B153:C153"/>
    <mergeCell ref="D153:E153"/>
    <mergeCell ref="H153:I153"/>
    <mergeCell ref="J153:K153"/>
    <mergeCell ref="N155:Q155"/>
    <mergeCell ref="B150:C150"/>
    <mergeCell ref="D150:E150"/>
    <mergeCell ref="N150:Q150"/>
    <mergeCell ref="N162:Q162"/>
    <mergeCell ref="N163:Q163"/>
    <mergeCell ref="N164:Q164"/>
    <mergeCell ref="N165:Q165"/>
    <mergeCell ref="N166:Q166"/>
    <mergeCell ref="N167:Q167"/>
    <mergeCell ref="N156:Q156"/>
    <mergeCell ref="N157:Q157"/>
    <mergeCell ref="N158:Q158"/>
    <mergeCell ref="N159:Q159"/>
    <mergeCell ref="N160:Q160"/>
    <mergeCell ref="N161:Q161"/>
    <mergeCell ref="N174:Q174"/>
    <mergeCell ref="N175:Q175"/>
    <mergeCell ref="N176:Q176"/>
    <mergeCell ref="N177:Q177"/>
    <mergeCell ref="N178:Q178"/>
    <mergeCell ref="N179:Q179"/>
    <mergeCell ref="N168:Q168"/>
    <mergeCell ref="N169:Q169"/>
    <mergeCell ref="N170:Q170"/>
    <mergeCell ref="N171:Q171"/>
    <mergeCell ref="N172:Q172"/>
    <mergeCell ref="N173:Q173"/>
    <mergeCell ref="A188:A190"/>
    <mergeCell ref="B188:E188"/>
    <mergeCell ref="F188:G189"/>
    <mergeCell ref="H188:K188"/>
    <mergeCell ref="L188:L190"/>
    <mergeCell ref="M188:M190"/>
    <mergeCell ref="N188:Q190"/>
    <mergeCell ref="N180:Q180"/>
    <mergeCell ref="N181:Q181"/>
    <mergeCell ref="N182:Q182"/>
    <mergeCell ref="N183:Q183"/>
    <mergeCell ref="N184:Q184"/>
    <mergeCell ref="N185:Q185"/>
    <mergeCell ref="R188:R190"/>
    <mergeCell ref="B189:C189"/>
    <mergeCell ref="D189:E189"/>
    <mergeCell ref="H189:I189"/>
    <mergeCell ref="J189:K189"/>
    <mergeCell ref="N191:Q191"/>
    <mergeCell ref="B186:C186"/>
    <mergeCell ref="D186:E186"/>
    <mergeCell ref="N186:Q186"/>
    <mergeCell ref="N198:Q198"/>
    <mergeCell ref="N199:Q199"/>
    <mergeCell ref="N200:Q200"/>
    <mergeCell ref="N201:Q201"/>
    <mergeCell ref="N202:Q202"/>
    <mergeCell ref="N203:Q203"/>
    <mergeCell ref="N192:Q192"/>
    <mergeCell ref="N193:Q193"/>
    <mergeCell ref="N194:Q194"/>
    <mergeCell ref="N195:Q195"/>
    <mergeCell ref="N196:Q196"/>
    <mergeCell ref="N197:Q197"/>
    <mergeCell ref="N210:Q210"/>
    <mergeCell ref="N211:Q211"/>
    <mergeCell ref="N212:Q212"/>
    <mergeCell ref="N213:Q213"/>
    <mergeCell ref="N214:Q214"/>
    <mergeCell ref="N215:Q215"/>
    <mergeCell ref="N204:Q204"/>
    <mergeCell ref="N205:Q205"/>
    <mergeCell ref="N206:Q206"/>
    <mergeCell ref="N207:Q207"/>
    <mergeCell ref="N208:Q208"/>
    <mergeCell ref="N209:Q209"/>
    <mergeCell ref="A224:A226"/>
    <mergeCell ref="B224:E224"/>
    <mergeCell ref="F224:G225"/>
    <mergeCell ref="H224:K224"/>
    <mergeCell ref="L224:L226"/>
    <mergeCell ref="M224:M226"/>
    <mergeCell ref="N224:Q226"/>
    <mergeCell ref="N216:Q216"/>
    <mergeCell ref="N217:Q217"/>
    <mergeCell ref="N218:Q218"/>
    <mergeCell ref="N219:Q219"/>
    <mergeCell ref="N220:Q220"/>
    <mergeCell ref="N221:Q221"/>
    <mergeCell ref="R224:R226"/>
    <mergeCell ref="B225:C225"/>
    <mergeCell ref="D225:E225"/>
    <mergeCell ref="H225:I225"/>
    <mergeCell ref="J225:K225"/>
    <mergeCell ref="N227:Q227"/>
    <mergeCell ref="B222:C222"/>
    <mergeCell ref="D222:E222"/>
    <mergeCell ref="N222:Q222"/>
    <mergeCell ref="N234:Q234"/>
    <mergeCell ref="N235:Q235"/>
    <mergeCell ref="N236:Q236"/>
    <mergeCell ref="N237:Q237"/>
    <mergeCell ref="N238:Q238"/>
    <mergeCell ref="N239:Q239"/>
    <mergeCell ref="N228:Q228"/>
    <mergeCell ref="N229:Q229"/>
    <mergeCell ref="N230:Q230"/>
    <mergeCell ref="N231:Q231"/>
    <mergeCell ref="N232:Q232"/>
    <mergeCell ref="N233:Q233"/>
    <mergeCell ref="N246:Q246"/>
    <mergeCell ref="N247:Q247"/>
    <mergeCell ref="N248:Q248"/>
    <mergeCell ref="N249:Q249"/>
    <mergeCell ref="N250:Q250"/>
    <mergeCell ref="N251:Q251"/>
    <mergeCell ref="N240:Q240"/>
    <mergeCell ref="N241:Q241"/>
    <mergeCell ref="N242:Q242"/>
    <mergeCell ref="N243:Q243"/>
    <mergeCell ref="N244:Q244"/>
    <mergeCell ref="N245:Q245"/>
    <mergeCell ref="A260:A262"/>
    <mergeCell ref="B260:E260"/>
    <mergeCell ref="F260:G261"/>
    <mergeCell ref="H260:K260"/>
    <mergeCell ref="L260:L262"/>
    <mergeCell ref="M260:M262"/>
    <mergeCell ref="N260:Q262"/>
    <mergeCell ref="N252:Q252"/>
    <mergeCell ref="N253:Q253"/>
    <mergeCell ref="N254:Q254"/>
    <mergeCell ref="N255:Q255"/>
    <mergeCell ref="N256:Q256"/>
    <mergeCell ref="N257:Q257"/>
    <mergeCell ref="R260:R262"/>
    <mergeCell ref="B261:C261"/>
    <mergeCell ref="D261:E261"/>
    <mergeCell ref="H261:I261"/>
    <mergeCell ref="J261:K261"/>
    <mergeCell ref="N263:Q263"/>
    <mergeCell ref="B258:C258"/>
    <mergeCell ref="D258:E258"/>
    <mergeCell ref="N258:Q258"/>
    <mergeCell ref="N270:Q270"/>
    <mergeCell ref="N271:Q271"/>
    <mergeCell ref="N272:Q272"/>
    <mergeCell ref="N273:Q273"/>
    <mergeCell ref="N274:Q274"/>
    <mergeCell ref="N275:Q275"/>
    <mergeCell ref="N264:Q264"/>
    <mergeCell ref="N265:Q265"/>
    <mergeCell ref="N266:Q266"/>
    <mergeCell ref="N267:Q267"/>
    <mergeCell ref="N268:Q268"/>
    <mergeCell ref="N269:Q269"/>
    <mergeCell ref="N282:Q282"/>
    <mergeCell ref="N283:Q283"/>
    <mergeCell ref="N284:Q284"/>
    <mergeCell ref="N285:Q285"/>
    <mergeCell ref="N286:Q286"/>
    <mergeCell ref="N287:Q287"/>
    <mergeCell ref="N276:Q276"/>
    <mergeCell ref="N277:Q277"/>
    <mergeCell ref="N278:Q278"/>
    <mergeCell ref="N279:Q279"/>
    <mergeCell ref="N280:Q280"/>
    <mergeCell ref="N281:Q281"/>
    <mergeCell ref="B294:C294"/>
    <mergeCell ref="D294:E294"/>
    <mergeCell ref="N294:Q294"/>
    <mergeCell ref="N288:Q288"/>
    <mergeCell ref="N289:Q289"/>
    <mergeCell ref="N290:Q290"/>
    <mergeCell ref="N291:Q291"/>
    <mergeCell ref="N292:Q292"/>
    <mergeCell ref="N293:Q293"/>
  </mergeCells>
  <phoneticPr fontId="2"/>
  <conditionalFormatting sqref="A12:C13 F12:G13 A14:G41">
    <cfRule type="expression" dxfId="223" priority="9">
      <formula>OR(EDATE($A$11,1)-1&lt;$A12,DATEVALUE("2026/3/31")&lt;$A12)</formula>
    </cfRule>
  </conditionalFormatting>
  <conditionalFormatting sqref="A48:F76 M48:R77 A77:G77 L77">
    <cfRule type="expression" dxfId="222" priority="10">
      <formula>OR(EDATE($A$47,1)-1&lt;$A48,DATEVALUE("2026/3/31")&lt;$A48)</formula>
    </cfRule>
  </conditionalFormatting>
  <conditionalFormatting sqref="A84:G113">
    <cfRule type="expression" dxfId="221" priority="11">
      <formula>OR(EDATE($A$83,1)-1&lt;$A84,DATEVALUE("2026/3/31")&lt;$A84)</formula>
    </cfRule>
  </conditionalFormatting>
  <conditionalFormatting sqref="A120:G149 M120:R149 L149">
    <cfRule type="expression" dxfId="220" priority="12">
      <formula>OR(EDATE($A$119,1)-1&lt;$A120,DATEVALUE("2026/3/31")&lt;$A120)</formula>
    </cfRule>
  </conditionalFormatting>
  <conditionalFormatting sqref="A156:G185">
    <cfRule type="expression" dxfId="219" priority="13">
      <formula>OR(EDATE($A$155,1)-1&lt;$A156,DATEVALUE("2026/3/31")&lt;$A156)</formula>
    </cfRule>
  </conditionalFormatting>
  <conditionalFormatting sqref="A192:G221">
    <cfRule type="expression" dxfId="218" priority="14">
      <formula>OR(EDATE($A$191,1)-1&lt;$A192,DATEVALUE("2026/3/31")&lt;$A192)</formula>
    </cfRule>
  </conditionalFormatting>
  <conditionalFormatting sqref="A228:G257 M228:R257 L255:L257">
    <cfRule type="expression" dxfId="217" priority="15">
      <formula>OR(EDATE($A$227,1)-1&lt;$A228,DATEVALUE("2026/3/31")&lt;$A228)</formula>
    </cfRule>
  </conditionalFormatting>
  <conditionalFormatting sqref="A264:G293 L264:R293">
    <cfRule type="expression" dxfId="216" priority="16">
      <formula>OR(EDATE($A$263,1)-1&lt;$A264,DATEVALUE("2026/3/31")&lt;$A264)</formula>
    </cfRule>
  </conditionalFormatting>
  <conditionalFormatting sqref="B11:C11">
    <cfRule type="expression" dxfId="215" priority="3">
      <formula>OR(EDATE($A$11,1)-1&lt;$A11,DATEVALUE("2026/3/31")&lt;$A11)</formula>
    </cfRule>
  </conditionalFormatting>
  <conditionalFormatting sqref="B4:L5">
    <cfRule type="expression" dxfId="214" priority="8">
      <formula>IF(LEN(B4)&lt;1,TRUE,FALSE)</formula>
    </cfRule>
  </conditionalFormatting>
  <conditionalFormatting sqref="D13:E13">
    <cfRule type="expression" dxfId="213" priority="2">
      <formula>$M$12="✓"</formula>
    </cfRule>
  </conditionalFormatting>
  <conditionalFormatting sqref="M11">
    <cfRule type="expression" dxfId="212" priority="1">
      <formula>OR(EDATE($A$11,1)-1&lt;$A11,DATEVALUE("2026/3/31")&lt;$A11)</formula>
    </cfRule>
  </conditionalFormatting>
  <conditionalFormatting sqref="M12:R41">
    <cfRule type="expression" dxfId="211" priority="4">
      <formula>OR(EDATE($A$11,1)-1&lt;$A12,DATEVALUE("2026/3/31")&lt;$A12)</formula>
    </cfRule>
  </conditionalFormatting>
  <conditionalFormatting sqref="M84:R113">
    <cfRule type="expression" dxfId="210" priority="5">
      <formula>OR(EDATE($A$83,1)-1&lt;$A84,DATEVALUE("2026/3/31")&lt;$A84)</formula>
    </cfRule>
  </conditionalFormatting>
  <conditionalFormatting sqref="M156:R185">
    <cfRule type="expression" dxfId="209" priority="6">
      <formula>OR(EDATE($A$155,1)-1&lt;$A156,DATEVALUE("2026/3/31")&lt;$A156)</formula>
    </cfRule>
  </conditionalFormatting>
  <conditionalFormatting sqref="M192:R221">
    <cfRule type="expression" dxfId="208" priority="7">
      <formula>OR(EDATE($A$191,1)-1&lt;$A192,DATEVALUE("2026/3/31")&lt;$A192)</formula>
    </cfRule>
  </conditionalFormatting>
  <dataValidations count="3">
    <dataValidation type="time" operator="greaterThanOrEqual" allowBlank="1" showInputMessage="1" showErrorMessage="1" sqref="H114:K114 H78:K78 G42:K42 H222:K222 H258:K258 H186:K186 H150:K150 G11:G41 L11:L42 B11:F42 B47:G78 L47:L78 B83:G114 L83:L114 B119:G150 L119:L150 B155:G186 L155:L186 B191:G222 L191:L222 B227:G258 L227:L258 B263:G294 L263:L294 H294:K294" xr:uid="{9F4B5417-038E-480B-9914-1BBD258CE0A1}">
      <formula1>0</formula1>
    </dataValidation>
    <dataValidation type="list" allowBlank="1" showInputMessage="1" showErrorMessage="1" sqref="M263:M293 M47:M76 M83:M113 M119:M149 M155:M185 M191:M221 M227:M257 M11:M41" xr:uid="{24B5033D-8C98-4FB4-BF41-55BC1F857B8F}">
      <formula1>",✓所定,✓法定"</formula1>
    </dataValidation>
    <dataValidation operator="greaterThanOrEqual" allowBlank="1" showInputMessage="1" showErrorMessage="1" sqref="H191:K221 H155:K185 H227:K257 H11:K41 H119:K149 H47:K77 H83:K113 H263:K293" xr:uid="{54F197A6-046A-40E2-8DC3-340CBFECB432}"/>
  </dataValidations>
  <printOptions horizontalCentered="1"/>
  <pageMargins left="0.51181102362204722" right="0.51181102362204722" top="0.55118110236220474" bottom="0.55118110236220474" header="0.31496062992125984" footer="0.31496062992125984"/>
  <pageSetup paperSize="9" scale="76" fitToHeight="0" orientation="portrait" r:id="rId1"/>
  <rowBreaks count="7" manualBreakCount="7">
    <brk id="42" max="16383" man="1"/>
    <brk id="78" max="16383" man="1"/>
    <brk id="114" max="16383" man="1"/>
    <brk id="150" max="16383" man="1"/>
    <brk id="186" max="16383" man="1"/>
    <brk id="222" max="16383" man="1"/>
    <brk id="258" max="16383" man="1"/>
  </row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C90754-297F-447E-B1E9-F793D6ABFBAF}">
  <sheetPr>
    <tabColor rgb="FF66CCFF"/>
    <pageSetUpPr fitToPage="1"/>
  </sheetPr>
  <dimension ref="A1:V294"/>
  <sheetViews>
    <sheetView view="pageBreakPreview" zoomScale="115" zoomScaleNormal="100" zoomScaleSheetLayoutView="115" workbookViewId="0">
      <selection activeCell="B11" sqref="B11"/>
    </sheetView>
  </sheetViews>
  <sheetFormatPr defaultColWidth="8.75" defaultRowHeight="14.25"/>
  <cols>
    <col min="1" max="1" width="10.75" style="1" customWidth="1"/>
    <col min="2" max="7" width="7.125" style="1" customWidth="1"/>
    <col min="8" max="11" width="7.125" style="1" hidden="1" customWidth="1"/>
    <col min="12" max="12" width="7.125" style="1" customWidth="1"/>
    <col min="13" max="13" width="6.125" style="9" customWidth="1"/>
    <col min="14" max="14" width="5.75" style="1" customWidth="1"/>
    <col min="15" max="15" width="9.125" style="1" customWidth="1"/>
    <col min="16" max="17" width="8.75" style="1" customWidth="1"/>
    <col min="18" max="18" width="12.75" style="1" customWidth="1"/>
    <col min="19" max="21" width="8.75" style="1" hidden="1" customWidth="1"/>
    <col min="22" max="16384" width="8.75" style="1"/>
  </cols>
  <sheetData>
    <row r="1" spans="1:22" ht="16.5">
      <c r="A1" s="2" t="str" cm="1">
        <f t="array" aca="1" ref="A1" ca="1">"業務日誌" &amp; RIGHT(CELL("filename", A1),U1)</f>
        <v>業務日誌38</v>
      </c>
      <c r="B1" s="3"/>
      <c r="C1" s="3"/>
      <c r="D1" s="3"/>
      <c r="E1" s="3"/>
      <c r="F1" s="3"/>
      <c r="G1" s="3"/>
      <c r="H1" s="3"/>
      <c r="I1" s="3"/>
      <c r="J1" s="3"/>
      <c r="K1" s="3"/>
      <c r="L1" s="3"/>
      <c r="M1" s="3"/>
      <c r="N1" s="3"/>
      <c r="O1" s="3"/>
      <c r="P1" s="3"/>
      <c r="Q1" s="3"/>
      <c r="R1" s="3"/>
      <c r="S1" s="45" t="str" cm="1">
        <f t="array" aca="1" ref="S1" ca="1">"各月内訳表!$E" &amp; 5+ 27*(RIGHT(CELL("filename", A1),U1)-1)</f>
        <v>各月内訳表!$E1004</v>
      </c>
      <c r="T1" s="45" t="str" cm="1">
        <f t="array" aca="1" ref="T1" ca="1">"各月内訳表!$G" &amp; 6+ 27*(RIGHT(CELL("filename", A1),U1)-1)</f>
        <v>各月内訳表!$G1005</v>
      </c>
      <c r="U1" s="45" cm="1">
        <f t="array" aca="1" ref="U1" ca="1">LEN(CELL("filename",A1))-FIND("日誌",CELL("filename",A1))-1</f>
        <v>2</v>
      </c>
    </row>
    <row r="2" spans="1:22" ht="16.899999999999999" customHeight="1">
      <c r="L2" s="25"/>
      <c r="Q2" s="19" t="s">
        <v>13</v>
      </c>
      <c r="R2" s="163">
        <f>入力ボックス!C8</f>
        <v>0</v>
      </c>
      <c r="S2" s="45"/>
      <c r="T2" s="45"/>
      <c r="U2" s="45" cm="1">
        <f t="array" aca="1" ref="U2" ca="1">LEN(CELL("filename",I2))-FIND("日誌",CELL("filename",I2))-1</f>
        <v>2</v>
      </c>
    </row>
    <row r="3" spans="1:22" ht="16.899999999999999" customHeight="1">
      <c r="L3" s="25"/>
      <c r="Q3" s="19"/>
      <c r="R3" s="28"/>
    </row>
    <row r="4" spans="1:22">
      <c r="A4" s="24" t="s">
        <v>12</v>
      </c>
      <c r="B4" s="201" t="str">
        <f>IF(入力ボックス!$C$4="","",入力ボックス!$C$4)</f>
        <v/>
      </c>
      <c r="C4" s="201"/>
      <c r="D4" s="201"/>
      <c r="E4" s="201"/>
      <c r="F4" s="201"/>
      <c r="G4" s="201"/>
      <c r="H4" s="201"/>
      <c r="I4" s="201"/>
      <c r="J4" s="201"/>
      <c r="K4" s="201"/>
      <c r="L4" s="201"/>
      <c r="O4" s="24" t="s">
        <v>79</v>
      </c>
      <c r="P4" s="202"/>
      <c r="Q4" s="202"/>
      <c r="R4" s="202"/>
    </row>
    <row r="5" spans="1:22" ht="18.75" customHeight="1">
      <c r="A5" s="24" t="s">
        <v>21</v>
      </c>
      <c r="B5" s="201" t="str" cm="1">
        <f t="array" aca="1" ref="B5" ca="1">IF(INDIRECT(S1)="","",INDIRECT(S1))</f>
        <v/>
      </c>
      <c r="C5" s="201"/>
      <c r="D5" s="201"/>
      <c r="E5" s="201"/>
      <c r="F5" s="201"/>
      <c r="G5" s="201"/>
      <c r="H5" s="201"/>
      <c r="I5" s="201"/>
      <c r="J5" s="201"/>
      <c r="K5" s="201"/>
      <c r="L5" s="201"/>
      <c r="O5" s="31" t="s">
        <v>80</v>
      </c>
    </row>
    <row r="6" spans="1:22" ht="18.75" customHeight="1">
      <c r="R6" s="42" t="str">
        <f ca="1">HYPERLINK("#"&amp;S1,"各月内訳表へ")</f>
        <v>各月内訳表へ</v>
      </c>
    </row>
    <row r="8" spans="1:22" ht="27" customHeight="1">
      <c r="A8" s="194" t="s">
        <v>22</v>
      </c>
      <c r="B8" s="189" t="s">
        <v>103</v>
      </c>
      <c r="C8" s="189"/>
      <c r="D8" s="189"/>
      <c r="E8" s="189"/>
      <c r="F8" s="189" t="s">
        <v>23</v>
      </c>
      <c r="G8" s="189"/>
      <c r="H8" s="189" t="s">
        <v>88</v>
      </c>
      <c r="I8" s="189"/>
      <c r="J8" s="189"/>
      <c r="K8" s="189"/>
      <c r="L8" s="189" t="s">
        <v>87</v>
      </c>
      <c r="M8" s="195" t="s">
        <v>96</v>
      </c>
      <c r="N8" s="194" t="s">
        <v>25</v>
      </c>
      <c r="O8" s="194"/>
      <c r="P8" s="194"/>
      <c r="Q8" s="194"/>
      <c r="R8" s="189" t="s">
        <v>100</v>
      </c>
    </row>
    <row r="9" spans="1:22" ht="14.25" customHeight="1">
      <c r="A9" s="194"/>
      <c r="B9" s="189" t="s">
        <v>82</v>
      </c>
      <c r="C9" s="189"/>
      <c r="D9" s="189" t="s">
        <v>84</v>
      </c>
      <c r="E9" s="189"/>
      <c r="F9" s="189"/>
      <c r="G9" s="189"/>
      <c r="H9" s="189" t="s">
        <v>90</v>
      </c>
      <c r="I9" s="189"/>
      <c r="J9" s="189" t="s">
        <v>89</v>
      </c>
      <c r="K9" s="189"/>
      <c r="L9" s="189"/>
      <c r="M9" s="196"/>
      <c r="N9" s="194"/>
      <c r="O9" s="194"/>
      <c r="P9" s="194"/>
      <c r="Q9" s="194"/>
      <c r="R9" s="189"/>
    </row>
    <row r="10" spans="1:22" ht="18" customHeight="1">
      <c r="A10" s="194"/>
      <c r="B10" s="43" t="s">
        <v>26</v>
      </c>
      <c r="C10" s="43" t="s">
        <v>27</v>
      </c>
      <c r="D10" s="43" t="s">
        <v>26</v>
      </c>
      <c r="E10" s="43" t="s">
        <v>27</v>
      </c>
      <c r="F10" s="44" t="s">
        <v>85</v>
      </c>
      <c r="G10" s="44" t="s">
        <v>86</v>
      </c>
      <c r="H10" s="44" t="s">
        <v>81</v>
      </c>
      <c r="I10" s="44" t="s">
        <v>83</v>
      </c>
      <c r="J10" s="44" t="s">
        <v>81</v>
      </c>
      <c r="K10" s="44" t="s">
        <v>95</v>
      </c>
      <c r="L10" s="189"/>
      <c r="M10" s="197"/>
      <c r="N10" s="194"/>
      <c r="O10" s="194"/>
      <c r="P10" s="194"/>
      <c r="Q10" s="194"/>
      <c r="R10" s="194"/>
    </row>
    <row r="11" spans="1:22">
      <c r="A11" s="27" cm="1">
        <f t="array" aca="1" ref="A11" ca="1">DATE("2025","8",IFERROR(INDIRECT(T1),"1"))</f>
        <v>45870</v>
      </c>
      <c r="B11" s="20"/>
      <c r="C11" s="21"/>
      <c r="D11" s="20"/>
      <c r="E11" s="21"/>
      <c r="F11" s="22"/>
      <c r="G11" s="22"/>
      <c r="H11" s="34" t="str">
        <f>IF(OR(B11="",LEFT(M11,1)="✓"),"",C11-B11-F11)</f>
        <v/>
      </c>
      <c r="I11" s="34" t="str">
        <f>IF(OR(D11="",LEFT(M11,1)="✓"),"",E11-D11-G11)</f>
        <v/>
      </c>
      <c r="J11" s="34" t="str">
        <f>IF(AND(B11&lt;&gt;"",M11="✓所定"),C11-B11-F11,"")</f>
        <v/>
      </c>
      <c r="K11" s="34" t="str">
        <f>IF(AND(B11&lt;&gt;"",M11="✓法定"),C11-B11-F11,"")</f>
        <v/>
      </c>
      <c r="L11" s="26" t="str">
        <f>IF(AND($B11="",$D11=""),"",($C11-$B11-$F11)+($E11-$D11-$G11))</f>
        <v/>
      </c>
      <c r="M11" s="32"/>
      <c r="N11" s="190"/>
      <c r="O11" s="190"/>
      <c r="P11" s="190"/>
      <c r="Q11" s="190"/>
      <c r="R11" s="23"/>
      <c r="V11" s="1" t="s">
        <v>171</v>
      </c>
    </row>
    <row r="12" spans="1:22">
      <c r="A12" s="27">
        <f ca="1">A11+1</f>
        <v>45871</v>
      </c>
      <c r="B12" s="20"/>
      <c r="C12" s="21"/>
      <c r="D12" s="20"/>
      <c r="E12" s="21"/>
      <c r="F12" s="22"/>
      <c r="G12" s="22"/>
      <c r="H12" s="34" t="str">
        <f t="shared" ref="H12:H41" si="0">IF(OR(B12="",LEFT(M12,1)="✓"),"",C12-B12-F12)</f>
        <v/>
      </c>
      <c r="I12" s="34" t="str">
        <f t="shared" ref="I12:I41" si="1">IF(OR(D12="",LEFT(M12,1)="✓"),"",E12-D12-G12)</f>
        <v/>
      </c>
      <c r="J12" s="34" t="str">
        <f t="shared" ref="J12:J41" si="2">IF(AND(B12&lt;&gt;"",M12="✓所定"),C12-B12-F12,"")</f>
        <v/>
      </c>
      <c r="K12" s="34" t="str">
        <f t="shared" ref="K12:K41" si="3">IF(AND(B12&lt;&gt;"",M12="✓法定"),C12-B12-F12,"")</f>
        <v/>
      </c>
      <c r="L12" s="26" t="str">
        <f t="shared" ref="L12:L41" si="4">IF(AND($B12="",$D12=""),"",($C12-$B12-$F12)+(E12-D12-G12))</f>
        <v/>
      </c>
      <c r="M12" s="32"/>
      <c r="N12" s="190"/>
      <c r="O12" s="190"/>
      <c r="P12" s="190"/>
      <c r="Q12" s="190"/>
      <c r="R12" s="23"/>
      <c r="V12" s="1" t="s">
        <v>172</v>
      </c>
    </row>
    <row r="13" spans="1:22">
      <c r="A13" s="27">
        <f t="shared" ref="A13:A41" ca="1" si="5">A12+1</f>
        <v>45872</v>
      </c>
      <c r="B13" s="20"/>
      <c r="C13" s="21"/>
      <c r="D13" s="20"/>
      <c r="E13" s="21"/>
      <c r="F13" s="22"/>
      <c r="G13" s="22"/>
      <c r="H13" s="34" t="str">
        <f t="shared" si="0"/>
        <v/>
      </c>
      <c r="I13" s="34" t="str">
        <f t="shared" si="1"/>
        <v/>
      </c>
      <c r="J13" s="34" t="str">
        <f t="shared" si="2"/>
        <v/>
      </c>
      <c r="K13" s="34" t="str">
        <f t="shared" si="3"/>
        <v/>
      </c>
      <c r="L13" s="26" t="str">
        <f t="shared" si="4"/>
        <v/>
      </c>
      <c r="M13" s="32"/>
      <c r="N13" s="190"/>
      <c r="O13" s="190"/>
      <c r="P13" s="190"/>
      <c r="Q13" s="190"/>
      <c r="R13" s="23"/>
    </row>
    <row r="14" spans="1:22">
      <c r="A14" s="27">
        <f t="shared" ca="1" si="5"/>
        <v>45873</v>
      </c>
      <c r="B14" s="20"/>
      <c r="C14" s="21"/>
      <c r="D14" s="20"/>
      <c r="E14" s="21"/>
      <c r="F14" s="22"/>
      <c r="G14" s="22"/>
      <c r="H14" s="34" t="str">
        <f t="shared" si="0"/>
        <v/>
      </c>
      <c r="I14" s="34" t="str">
        <f t="shared" si="1"/>
        <v/>
      </c>
      <c r="J14" s="34" t="str">
        <f t="shared" si="2"/>
        <v/>
      </c>
      <c r="K14" s="34" t="str">
        <f t="shared" si="3"/>
        <v/>
      </c>
      <c r="L14" s="26" t="str">
        <f t="shared" si="4"/>
        <v/>
      </c>
      <c r="M14" s="32"/>
      <c r="N14" s="190"/>
      <c r="O14" s="190"/>
      <c r="P14" s="190"/>
      <c r="Q14" s="190"/>
      <c r="R14" s="23"/>
    </row>
    <row r="15" spans="1:22">
      <c r="A15" s="27">
        <f t="shared" ca="1" si="5"/>
        <v>45874</v>
      </c>
      <c r="B15" s="20"/>
      <c r="C15" s="21"/>
      <c r="D15" s="20"/>
      <c r="E15" s="21"/>
      <c r="F15" s="22"/>
      <c r="G15" s="22"/>
      <c r="H15" s="34" t="str">
        <f t="shared" si="0"/>
        <v/>
      </c>
      <c r="I15" s="34" t="str">
        <f t="shared" si="1"/>
        <v/>
      </c>
      <c r="J15" s="34" t="str">
        <f t="shared" si="2"/>
        <v/>
      </c>
      <c r="K15" s="34" t="str">
        <f t="shared" si="3"/>
        <v/>
      </c>
      <c r="L15" s="26" t="str">
        <f t="shared" si="4"/>
        <v/>
      </c>
      <c r="M15" s="32"/>
      <c r="N15" s="190"/>
      <c r="O15" s="190"/>
      <c r="P15" s="190"/>
      <c r="Q15" s="190"/>
      <c r="R15" s="23"/>
    </row>
    <row r="16" spans="1:22">
      <c r="A16" s="27">
        <f t="shared" ca="1" si="5"/>
        <v>45875</v>
      </c>
      <c r="B16" s="20"/>
      <c r="C16" s="21"/>
      <c r="D16" s="20"/>
      <c r="E16" s="21"/>
      <c r="F16" s="22"/>
      <c r="G16" s="22"/>
      <c r="H16" s="34" t="str">
        <f t="shared" si="0"/>
        <v/>
      </c>
      <c r="I16" s="34" t="str">
        <f t="shared" si="1"/>
        <v/>
      </c>
      <c r="J16" s="34" t="str">
        <f t="shared" si="2"/>
        <v/>
      </c>
      <c r="K16" s="34" t="str">
        <f t="shared" si="3"/>
        <v/>
      </c>
      <c r="L16" s="26" t="str">
        <f t="shared" si="4"/>
        <v/>
      </c>
      <c r="M16" s="32"/>
      <c r="N16" s="190"/>
      <c r="O16" s="190"/>
      <c r="P16" s="190"/>
      <c r="Q16" s="190"/>
      <c r="R16" s="23"/>
    </row>
    <row r="17" spans="1:18">
      <c r="A17" s="27">
        <f t="shared" ca="1" si="5"/>
        <v>45876</v>
      </c>
      <c r="B17" s="20"/>
      <c r="C17" s="21"/>
      <c r="D17" s="20"/>
      <c r="E17" s="21"/>
      <c r="F17" s="22"/>
      <c r="G17" s="22"/>
      <c r="H17" s="34" t="str">
        <f t="shared" si="0"/>
        <v/>
      </c>
      <c r="I17" s="34" t="str">
        <f t="shared" si="1"/>
        <v/>
      </c>
      <c r="J17" s="34" t="str">
        <f t="shared" si="2"/>
        <v/>
      </c>
      <c r="K17" s="34" t="str">
        <f t="shared" si="3"/>
        <v/>
      </c>
      <c r="L17" s="26" t="str">
        <f t="shared" si="4"/>
        <v/>
      </c>
      <c r="M17" s="32"/>
      <c r="N17" s="190"/>
      <c r="O17" s="190"/>
      <c r="P17" s="190"/>
      <c r="Q17" s="190"/>
      <c r="R17" s="23"/>
    </row>
    <row r="18" spans="1:18">
      <c r="A18" s="27">
        <f t="shared" ca="1" si="5"/>
        <v>45877</v>
      </c>
      <c r="B18" s="20"/>
      <c r="C18" s="21"/>
      <c r="D18" s="20"/>
      <c r="E18" s="21"/>
      <c r="F18" s="22"/>
      <c r="G18" s="22"/>
      <c r="H18" s="34" t="str">
        <f t="shared" si="0"/>
        <v/>
      </c>
      <c r="I18" s="34" t="str">
        <f t="shared" si="1"/>
        <v/>
      </c>
      <c r="J18" s="34" t="str">
        <f t="shared" si="2"/>
        <v/>
      </c>
      <c r="K18" s="34" t="str">
        <f t="shared" si="3"/>
        <v/>
      </c>
      <c r="L18" s="26" t="str">
        <f t="shared" si="4"/>
        <v/>
      </c>
      <c r="M18" s="32"/>
      <c r="N18" s="190"/>
      <c r="O18" s="190"/>
      <c r="P18" s="190"/>
      <c r="Q18" s="190"/>
      <c r="R18" s="23"/>
    </row>
    <row r="19" spans="1:18">
      <c r="A19" s="27">
        <f t="shared" ca="1" si="5"/>
        <v>45878</v>
      </c>
      <c r="B19" s="20"/>
      <c r="C19" s="21"/>
      <c r="D19" s="20"/>
      <c r="E19" s="21"/>
      <c r="F19" s="22"/>
      <c r="G19" s="22"/>
      <c r="H19" s="34" t="str">
        <f t="shared" si="0"/>
        <v/>
      </c>
      <c r="I19" s="34" t="str">
        <f t="shared" si="1"/>
        <v/>
      </c>
      <c r="J19" s="34" t="str">
        <f t="shared" si="2"/>
        <v/>
      </c>
      <c r="K19" s="34" t="str">
        <f t="shared" si="3"/>
        <v/>
      </c>
      <c r="L19" s="26" t="str">
        <f t="shared" si="4"/>
        <v/>
      </c>
      <c r="M19" s="32"/>
      <c r="N19" s="190"/>
      <c r="O19" s="190"/>
      <c r="P19" s="190"/>
      <c r="Q19" s="190"/>
      <c r="R19" s="23"/>
    </row>
    <row r="20" spans="1:18">
      <c r="A20" s="27">
        <f t="shared" ca="1" si="5"/>
        <v>45879</v>
      </c>
      <c r="B20" s="20"/>
      <c r="C20" s="21"/>
      <c r="D20" s="20"/>
      <c r="E20" s="21"/>
      <c r="F20" s="22"/>
      <c r="G20" s="22"/>
      <c r="H20" s="34" t="str">
        <f t="shared" si="0"/>
        <v/>
      </c>
      <c r="I20" s="34" t="str">
        <f t="shared" si="1"/>
        <v/>
      </c>
      <c r="J20" s="34" t="str">
        <f t="shared" si="2"/>
        <v/>
      </c>
      <c r="K20" s="34" t="str">
        <f t="shared" si="3"/>
        <v/>
      </c>
      <c r="L20" s="26" t="str">
        <f t="shared" si="4"/>
        <v/>
      </c>
      <c r="M20" s="32"/>
      <c r="N20" s="190"/>
      <c r="O20" s="190"/>
      <c r="P20" s="190"/>
      <c r="Q20" s="190"/>
      <c r="R20" s="23"/>
    </row>
    <row r="21" spans="1:18">
      <c r="A21" s="27">
        <f t="shared" ca="1" si="5"/>
        <v>45880</v>
      </c>
      <c r="B21" s="20"/>
      <c r="C21" s="21"/>
      <c r="D21" s="20"/>
      <c r="E21" s="21"/>
      <c r="F21" s="22"/>
      <c r="G21" s="22"/>
      <c r="H21" s="34" t="str">
        <f t="shared" si="0"/>
        <v/>
      </c>
      <c r="I21" s="34" t="str">
        <f t="shared" si="1"/>
        <v/>
      </c>
      <c r="J21" s="34" t="str">
        <f t="shared" si="2"/>
        <v/>
      </c>
      <c r="K21" s="34" t="str">
        <f t="shared" si="3"/>
        <v/>
      </c>
      <c r="L21" s="26" t="str">
        <f t="shared" si="4"/>
        <v/>
      </c>
      <c r="M21" s="32"/>
      <c r="N21" s="190"/>
      <c r="O21" s="190"/>
      <c r="P21" s="190"/>
      <c r="Q21" s="190"/>
      <c r="R21" s="23"/>
    </row>
    <row r="22" spans="1:18">
      <c r="A22" s="27">
        <f t="shared" ca="1" si="5"/>
        <v>45881</v>
      </c>
      <c r="B22" s="20"/>
      <c r="C22" s="21"/>
      <c r="D22" s="20"/>
      <c r="E22" s="21"/>
      <c r="F22" s="22"/>
      <c r="G22" s="22"/>
      <c r="H22" s="34" t="str">
        <f t="shared" si="0"/>
        <v/>
      </c>
      <c r="I22" s="34" t="str">
        <f t="shared" si="1"/>
        <v/>
      </c>
      <c r="J22" s="34" t="str">
        <f t="shared" si="2"/>
        <v/>
      </c>
      <c r="K22" s="34" t="str">
        <f t="shared" si="3"/>
        <v/>
      </c>
      <c r="L22" s="26" t="str">
        <f t="shared" si="4"/>
        <v/>
      </c>
      <c r="M22" s="32"/>
      <c r="N22" s="190"/>
      <c r="O22" s="190"/>
      <c r="P22" s="190"/>
      <c r="Q22" s="190"/>
      <c r="R22" s="23"/>
    </row>
    <row r="23" spans="1:18">
      <c r="A23" s="27">
        <f t="shared" ca="1" si="5"/>
        <v>45882</v>
      </c>
      <c r="B23" s="20"/>
      <c r="C23" s="21"/>
      <c r="D23" s="20"/>
      <c r="E23" s="21"/>
      <c r="F23" s="22"/>
      <c r="G23" s="22"/>
      <c r="H23" s="34" t="str">
        <f t="shared" si="0"/>
        <v/>
      </c>
      <c r="I23" s="34" t="str">
        <f t="shared" si="1"/>
        <v/>
      </c>
      <c r="J23" s="34" t="str">
        <f t="shared" si="2"/>
        <v/>
      </c>
      <c r="K23" s="34" t="str">
        <f t="shared" si="3"/>
        <v/>
      </c>
      <c r="L23" s="26" t="str">
        <f t="shared" si="4"/>
        <v/>
      </c>
      <c r="M23" s="32"/>
      <c r="N23" s="190"/>
      <c r="O23" s="190"/>
      <c r="P23" s="190"/>
      <c r="Q23" s="190"/>
      <c r="R23" s="23"/>
    </row>
    <row r="24" spans="1:18">
      <c r="A24" s="27">
        <f t="shared" ca="1" si="5"/>
        <v>45883</v>
      </c>
      <c r="B24" s="20"/>
      <c r="C24" s="21"/>
      <c r="D24" s="20"/>
      <c r="E24" s="21"/>
      <c r="F24" s="22"/>
      <c r="G24" s="22"/>
      <c r="H24" s="34" t="str">
        <f t="shared" si="0"/>
        <v/>
      </c>
      <c r="I24" s="34" t="str">
        <f t="shared" si="1"/>
        <v/>
      </c>
      <c r="J24" s="34" t="str">
        <f t="shared" si="2"/>
        <v/>
      </c>
      <c r="K24" s="34" t="str">
        <f t="shared" si="3"/>
        <v/>
      </c>
      <c r="L24" s="26" t="str">
        <f t="shared" si="4"/>
        <v/>
      </c>
      <c r="M24" s="32"/>
      <c r="N24" s="190"/>
      <c r="O24" s="190"/>
      <c r="P24" s="190"/>
      <c r="Q24" s="190"/>
      <c r="R24" s="23"/>
    </row>
    <row r="25" spans="1:18">
      <c r="A25" s="27">
        <f t="shared" ca="1" si="5"/>
        <v>45884</v>
      </c>
      <c r="B25" s="20"/>
      <c r="C25" s="21"/>
      <c r="D25" s="20"/>
      <c r="E25" s="21"/>
      <c r="F25" s="22"/>
      <c r="G25" s="22"/>
      <c r="H25" s="34" t="str">
        <f t="shared" si="0"/>
        <v/>
      </c>
      <c r="I25" s="34" t="str">
        <f t="shared" si="1"/>
        <v/>
      </c>
      <c r="J25" s="34" t="str">
        <f t="shared" si="2"/>
        <v/>
      </c>
      <c r="K25" s="34" t="str">
        <f t="shared" si="3"/>
        <v/>
      </c>
      <c r="L25" s="26" t="str">
        <f t="shared" si="4"/>
        <v/>
      </c>
      <c r="M25" s="32"/>
      <c r="N25" s="190"/>
      <c r="O25" s="190"/>
      <c r="P25" s="190"/>
      <c r="Q25" s="190"/>
      <c r="R25" s="23"/>
    </row>
    <row r="26" spans="1:18">
      <c r="A26" s="27">
        <f t="shared" ca="1" si="5"/>
        <v>45885</v>
      </c>
      <c r="B26" s="20"/>
      <c r="C26" s="21"/>
      <c r="D26" s="20"/>
      <c r="E26" s="21"/>
      <c r="F26" s="22"/>
      <c r="G26" s="22"/>
      <c r="H26" s="34" t="str">
        <f t="shared" si="0"/>
        <v/>
      </c>
      <c r="I26" s="34" t="str">
        <f t="shared" si="1"/>
        <v/>
      </c>
      <c r="J26" s="34" t="str">
        <f t="shared" si="2"/>
        <v/>
      </c>
      <c r="K26" s="34" t="str">
        <f t="shared" si="3"/>
        <v/>
      </c>
      <c r="L26" s="26" t="str">
        <f t="shared" si="4"/>
        <v/>
      </c>
      <c r="M26" s="32"/>
      <c r="N26" s="190"/>
      <c r="O26" s="190"/>
      <c r="P26" s="190"/>
      <c r="Q26" s="190"/>
      <c r="R26" s="23"/>
    </row>
    <row r="27" spans="1:18">
      <c r="A27" s="27">
        <f t="shared" ca="1" si="5"/>
        <v>45886</v>
      </c>
      <c r="B27" s="20"/>
      <c r="C27" s="21"/>
      <c r="D27" s="20"/>
      <c r="E27" s="21"/>
      <c r="F27" s="22"/>
      <c r="G27" s="22"/>
      <c r="H27" s="34" t="str">
        <f t="shared" si="0"/>
        <v/>
      </c>
      <c r="I27" s="34" t="str">
        <f t="shared" si="1"/>
        <v/>
      </c>
      <c r="J27" s="34" t="str">
        <f t="shared" si="2"/>
        <v/>
      </c>
      <c r="K27" s="34" t="str">
        <f t="shared" si="3"/>
        <v/>
      </c>
      <c r="L27" s="26" t="str">
        <f t="shared" si="4"/>
        <v/>
      </c>
      <c r="M27" s="32"/>
      <c r="N27" s="190"/>
      <c r="O27" s="190"/>
      <c r="P27" s="190"/>
      <c r="Q27" s="190"/>
      <c r="R27" s="23"/>
    </row>
    <row r="28" spans="1:18">
      <c r="A28" s="27">
        <f t="shared" ca="1" si="5"/>
        <v>45887</v>
      </c>
      <c r="B28" s="20"/>
      <c r="C28" s="21"/>
      <c r="D28" s="20"/>
      <c r="E28" s="21"/>
      <c r="F28" s="22"/>
      <c r="G28" s="22"/>
      <c r="H28" s="34" t="str">
        <f t="shared" si="0"/>
        <v/>
      </c>
      <c r="I28" s="34" t="str">
        <f t="shared" si="1"/>
        <v/>
      </c>
      <c r="J28" s="34" t="str">
        <f t="shared" si="2"/>
        <v/>
      </c>
      <c r="K28" s="34" t="str">
        <f t="shared" si="3"/>
        <v/>
      </c>
      <c r="L28" s="26" t="str">
        <f t="shared" si="4"/>
        <v/>
      </c>
      <c r="M28" s="32"/>
      <c r="N28" s="190"/>
      <c r="O28" s="190"/>
      <c r="P28" s="190"/>
      <c r="Q28" s="190"/>
      <c r="R28" s="23"/>
    </row>
    <row r="29" spans="1:18">
      <c r="A29" s="27">
        <f t="shared" ca="1" si="5"/>
        <v>45888</v>
      </c>
      <c r="B29" s="20"/>
      <c r="C29" s="21"/>
      <c r="D29" s="20"/>
      <c r="E29" s="21"/>
      <c r="F29" s="22"/>
      <c r="G29" s="22"/>
      <c r="H29" s="34" t="str">
        <f t="shared" si="0"/>
        <v/>
      </c>
      <c r="I29" s="34" t="str">
        <f t="shared" si="1"/>
        <v/>
      </c>
      <c r="J29" s="34" t="str">
        <f t="shared" si="2"/>
        <v/>
      </c>
      <c r="K29" s="34" t="str">
        <f t="shared" si="3"/>
        <v/>
      </c>
      <c r="L29" s="26" t="str">
        <f t="shared" si="4"/>
        <v/>
      </c>
      <c r="M29" s="32"/>
      <c r="N29" s="190"/>
      <c r="O29" s="190"/>
      <c r="P29" s="190"/>
      <c r="Q29" s="190"/>
      <c r="R29" s="23"/>
    </row>
    <row r="30" spans="1:18">
      <c r="A30" s="27">
        <f t="shared" ca="1" si="5"/>
        <v>45889</v>
      </c>
      <c r="B30" s="20"/>
      <c r="C30" s="21"/>
      <c r="D30" s="20"/>
      <c r="E30" s="21"/>
      <c r="F30" s="22"/>
      <c r="G30" s="22"/>
      <c r="H30" s="34" t="str">
        <f t="shared" si="0"/>
        <v/>
      </c>
      <c r="I30" s="34" t="str">
        <f t="shared" si="1"/>
        <v/>
      </c>
      <c r="J30" s="34" t="str">
        <f t="shared" si="2"/>
        <v/>
      </c>
      <c r="K30" s="34" t="str">
        <f t="shared" si="3"/>
        <v/>
      </c>
      <c r="L30" s="26" t="str">
        <f t="shared" si="4"/>
        <v/>
      </c>
      <c r="M30" s="32"/>
      <c r="N30" s="190"/>
      <c r="O30" s="190"/>
      <c r="P30" s="190"/>
      <c r="Q30" s="190"/>
      <c r="R30" s="23"/>
    </row>
    <row r="31" spans="1:18">
      <c r="A31" s="27">
        <f t="shared" ca="1" si="5"/>
        <v>45890</v>
      </c>
      <c r="B31" s="20"/>
      <c r="C31" s="21"/>
      <c r="D31" s="20"/>
      <c r="E31" s="21"/>
      <c r="F31" s="22"/>
      <c r="G31" s="22"/>
      <c r="H31" s="34" t="str">
        <f t="shared" si="0"/>
        <v/>
      </c>
      <c r="I31" s="34" t="str">
        <f t="shared" si="1"/>
        <v/>
      </c>
      <c r="J31" s="34" t="str">
        <f t="shared" si="2"/>
        <v/>
      </c>
      <c r="K31" s="34" t="str">
        <f t="shared" si="3"/>
        <v/>
      </c>
      <c r="L31" s="26" t="str">
        <f t="shared" si="4"/>
        <v/>
      </c>
      <c r="M31" s="32"/>
      <c r="N31" s="190"/>
      <c r="O31" s="190"/>
      <c r="P31" s="190"/>
      <c r="Q31" s="190"/>
      <c r="R31" s="23"/>
    </row>
    <row r="32" spans="1:18">
      <c r="A32" s="27">
        <f t="shared" ca="1" si="5"/>
        <v>45891</v>
      </c>
      <c r="B32" s="20"/>
      <c r="C32" s="21"/>
      <c r="D32" s="20"/>
      <c r="E32" s="21"/>
      <c r="F32" s="22"/>
      <c r="G32" s="22"/>
      <c r="H32" s="34" t="str">
        <f t="shared" si="0"/>
        <v/>
      </c>
      <c r="I32" s="34" t="str">
        <f t="shared" si="1"/>
        <v/>
      </c>
      <c r="J32" s="34" t="str">
        <f t="shared" si="2"/>
        <v/>
      </c>
      <c r="K32" s="34" t="str">
        <f t="shared" si="3"/>
        <v/>
      </c>
      <c r="L32" s="26" t="str">
        <f t="shared" si="4"/>
        <v/>
      </c>
      <c r="M32" s="32"/>
      <c r="N32" s="190"/>
      <c r="O32" s="190"/>
      <c r="P32" s="190"/>
      <c r="Q32" s="190"/>
      <c r="R32" s="23"/>
    </row>
    <row r="33" spans="1:22">
      <c r="A33" s="27">
        <f t="shared" ca="1" si="5"/>
        <v>45892</v>
      </c>
      <c r="B33" s="20"/>
      <c r="C33" s="21"/>
      <c r="D33" s="20"/>
      <c r="E33" s="21"/>
      <c r="F33" s="22"/>
      <c r="G33" s="22"/>
      <c r="H33" s="34" t="str">
        <f t="shared" si="0"/>
        <v/>
      </c>
      <c r="I33" s="34" t="str">
        <f t="shared" si="1"/>
        <v/>
      </c>
      <c r="J33" s="34" t="str">
        <f t="shared" si="2"/>
        <v/>
      </c>
      <c r="K33" s="34" t="str">
        <f t="shared" si="3"/>
        <v/>
      </c>
      <c r="L33" s="26" t="str">
        <f t="shared" si="4"/>
        <v/>
      </c>
      <c r="M33" s="32"/>
      <c r="N33" s="190"/>
      <c r="O33" s="190"/>
      <c r="P33" s="190"/>
      <c r="Q33" s="190"/>
      <c r="R33" s="23"/>
    </row>
    <row r="34" spans="1:22">
      <c r="A34" s="27">
        <f t="shared" ca="1" si="5"/>
        <v>45893</v>
      </c>
      <c r="B34" s="20"/>
      <c r="C34" s="21"/>
      <c r="D34" s="20"/>
      <c r="E34" s="21"/>
      <c r="F34" s="22"/>
      <c r="G34" s="22"/>
      <c r="H34" s="34" t="str">
        <f t="shared" si="0"/>
        <v/>
      </c>
      <c r="I34" s="34" t="str">
        <f t="shared" si="1"/>
        <v/>
      </c>
      <c r="J34" s="34" t="str">
        <f t="shared" si="2"/>
        <v/>
      </c>
      <c r="K34" s="34" t="str">
        <f t="shared" si="3"/>
        <v/>
      </c>
      <c r="L34" s="26" t="str">
        <f t="shared" si="4"/>
        <v/>
      </c>
      <c r="M34" s="32"/>
      <c r="N34" s="190"/>
      <c r="O34" s="190"/>
      <c r="P34" s="190"/>
      <c r="Q34" s="190"/>
      <c r="R34" s="23"/>
    </row>
    <row r="35" spans="1:22">
      <c r="A35" s="27">
        <f t="shared" ca="1" si="5"/>
        <v>45894</v>
      </c>
      <c r="B35" s="20"/>
      <c r="C35" s="21"/>
      <c r="D35" s="20"/>
      <c r="E35" s="21"/>
      <c r="F35" s="22"/>
      <c r="G35" s="22"/>
      <c r="H35" s="34" t="str">
        <f t="shared" si="0"/>
        <v/>
      </c>
      <c r="I35" s="34" t="str">
        <f t="shared" si="1"/>
        <v/>
      </c>
      <c r="J35" s="34" t="str">
        <f t="shared" si="2"/>
        <v/>
      </c>
      <c r="K35" s="34" t="str">
        <f t="shared" si="3"/>
        <v/>
      </c>
      <c r="L35" s="26" t="str">
        <f t="shared" si="4"/>
        <v/>
      </c>
      <c r="M35" s="32"/>
      <c r="N35" s="190"/>
      <c r="O35" s="190"/>
      <c r="P35" s="190"/>
      <c r="Q35" s="190"/>
      <c r="R35" s="23"/>
    </row>
    <row r="36" spans="1:22">
      <c r="A36" s="27">
        <f t="shared" ca="1" si="5"/>
        <v>45895</v>
      </c>
      <c r="B36" s="20"/>
      <c r="C36" s="21"/>
      <c r="D36" s="20"/>
      <c r="E36" s="21"/>
      <c r="F36" s="22"/>
      <c r="G36" s="22"/>
      <c r="H36" s="34" t="str">
        <f t="shared" si="0"/>
        <v/>
      </c>
      <c r="I36" s="34" t="str">
        <f t="shared" si="1"/>
        <v/>
      </c>
      <c r="J36" s="34" t="str">
        <f t="shared" si="2"/>
        <v/>
      </c>
      <c r="K36" s="34" t="str">
        <f t="shared" si="3"/>
        <v/>
      </c>
      <c r="L36" s="26" t="str">
        <f t="shared" si="4"/>
        <v/>
      </c>
      <c r="M36" s="32"/>
      <c r="N36" s="190"/>
      <c r="O36" s="190"/>
      <c r="P36" s="190"/>
      <c r="Q36" s="190"/>
      <c r="R36" s="23"/>
    </row>
    <row r="37" spans="1:22">
      <c r="A37" s="27">
        <f t="shared" ca="1" si="5"/>
        <v>45896</v>
      </c>
      <c r="B37" s="20"/>
      <c r="C37" s="21"/>
      <c r="D37" s="20"/>
      <c r="E37" s="21"/>
      <c r="F37" s="22"/>
      <c r="G37" s="22"/>
      <c r="H37" s="34" t="str">
        <f t="shared" si="0"/>
        <v/>
      </c>
      <c r="I37" s="34" t="str">
        <f t="shared" si="1"/>
        <v/>
      </c>
      <c r="J37" s="34" t="str">
        <f t="shared" si="2"/>
        <v/>
      </c>
      <c r="K37" s="34" t="str">
        <f t="shared" si="3"/>
        <v/>
      </c>
      <c r="L37" s="26" t="str">
        <f t="shared" si="4"/>
        <v/>
      </c>
      <c r="M37" s="32"/>
      <c r="N37" s="190"/>
      <c r="O37" s="190"/>
      <c r="P37" s="190"/>
      <c r="Q37" s="190"/>
      <c r="R37" s="23"/>
    </row>
    <row r="38" spans="1:22">
      <c r="A38" s="27">
        <f t="shared" ca="1" si="5"/>
        <v>45897</v>
      </c>
      <c r="B38" s="20"/>
      <c r="C38" s="21"/>
      <c r="D38" s="20"/>
      <c r="E38" s="21"/>
      <c r="F38" s="22"/>
      <c r="G38" s="22"/>
      <c r="H38" s="34" t="str">
        <f t="shared" si="0"/>
        <v/>
      </c>
      <c r="I38" s="34" t="str">
        <f t="shared" si="1"/>
        <v/>
      </c>
      <c r="J38" s="34" t="str">
        <f t="shared" si="2"/>
        <v/>
      </c>
      <c r="K38" s="34" t="str">
        <f t="shared" si="3"/>
        <v/>
      </c>
      <c r="L38" s="26" t="str">
        <f t="shared" si="4"/>
        <v/>
      </c>
      <c r="M38" s="32"/>
      <c r="N38" s="190"/>
      <c r="O38" s="190"/>
      <c r="P38" s="190"/>
      <c r="Q38" s="190"/>
      <c r="R38" s="23"/>
    </row>
    <row r="39" spans="1:22">
      <c r="A39" s="27">
        <f t="shared" ca="1" si="5"/>
        <v>45898</v>
      </c>
      <c r="B39" s="20"/>
      <c r="C39" s="21"/>
      <c r="D39" s="20"/>
      <c r="E39" s="21"/>
      <c r="F39" s="22"/>
      <c r="G39" s="22"/>
      <c r="H39" s="34" t="str">
        <f t="shared" si="0"/>
        <v/>
      </c>
      <c r="I39" s="34" t="str">
        <f t="shared" si="1"/>
        <v/>
      </c>
      <c r="J39" s="34" t="str">
        <f t="shared" si="2"/>
        <v/>
      </c>
      <c r="K39" s="34" t="str">
        <f t="shared" si="3"/>
        <v/>
      </c>
      <c r="L39" s="26" t="str">
        <f t="shared" si="4"/>
        <v/>
      </c>
      <c r="M39" s="32"/>
      <c r="N39" s="190"/>
      <c r="O39" s="190"/>
      <c r="P39" s="190"/>
      <c r="Q39" s="190"/>
      <c r="R39" s="23"/>
    </row>
    <row r="40" spans="1:22">
      <c r="A40" s="27">
        <f t="shared" ca="1" si="5"/>
        <v>45899</v>
      </c>
      <c r="B40" s="20"/>
      <c r="C40" s="21"/>
      <c r="D40" s="20"/>
      <c r="E40" s="21"/>
      <c r="F40" s="22"/>
      <c r="G40" s="22"/>
      <c r="H40" s="34" t="str">
        <f t="shared" si="0"/>
        <v/>
      </c>
      <c r="I40" s="34" t="str">
        <f t="shared" si="1"/>
        <v/>
      </c>
      <c r="J40" s="34" t="str">
        <f t="shared" si="2"/>
        <v/>
      </c>
      <c r="K40" s="34" t="str">
        <f t="shared" si="3"/>
        <v/>
      </c>
      <c r="L40" s="26" t="str">
        <f t="shared" si="4"/>
        <v/>
      </c>
      <c r="M40" s="32"/>
      <c r="N40" s="190"/>
      <c r="O40" s="190"/>
      <c r="P40" s="190"/>
      <c r="Q40" s="190"/>
      <c r="R40" s="23"/>
    </row>
    <row r="41" spans="1:22">
      <c r="A41" s="27">
        <f t="shared" ca="1" si="5"/>
        <v>45900</v>
      </c>
      <c r="B41" s="20"/>
      <c r="C41" s="21"/>
      <c r="D41" s="20"/>
      <c r="E41" s="21"/>
      <c r="F41" s="22"/>
      <c r="G41" s="22"/>
      <c r="H41" s="34" t="str">
        <f t="shared" si="0"/>
        <v/>
      </c>
      <c r="I41" s="34" t="str">
        <f t="shared" si="1"/>
        <v/>
      </c>
      <c r="J41" s="34" t="str">
        <f t="shared" si="2"/>
        <v/>
      </c>
      <c r="K41" s="34" t="str">
        <f t="shared" si="3"/>
        <v/>
      </c>
      <c r="L41" s="26" t="str">
        <f t="shared" si="4"/>
        <v/>
      </c>
      <c r="M41" s="32"/>
      <c r="N41" s="190"/>
      <c r="O41" s="190"/>
      <c r="P41" s="190"/>
      <c r="Q41" s="190"/>
      <c r="R41" s="23"/>
    </row>
    <row r="42" spans="1:22">
      <c r="A42" s="5" t="s">
        <v>11</v>
      </c>
      <c r="B42" s="191"/>
      <c r="C42" s="192"/>
      <c r="D42" s="191"/>
      <c r="E42" s="192"/>
      <c r="F42" s="26" t="str">
        <f t="shared" ref="F42:K42" si="6">IF(SUM(F11:F41)=0,"",SUM(F11:F41))</f>
        <v/>
      </c>
      <c r="G42" s="26" t="str">
        <f t="shared" si="6"/>
        <v/>
      </c>
      <c r="H42" s="26" t="str">
        <f t="shared" si="6"/>
        <v/>
      </c>
      <c r="I42" s="26" t="str">
        <f t="shared" si="6"/>
        <v/>
      </c>
      <c r="J42" s="26" t="str">
        <f t="shared" si="6"/>
        <v/>
      </c>
      <c r="K42" s="26" t="str">
        <f t="shared" si="6"/>
        <v/>
      </c>
      <c r="L42" s="26" t="str">
        <f>IF(SUM($L11:$L41)=0,"",SUM($L11:$L41))</f>
        <v/>
      </c>
      <c r="M42" s="33"/>
      <c r="N42" s="193"/>
      <c r="O42" s="193"/>
      <c r="P42" s="193"/>
      <c r="Q42" s="193"/>
      <c r="R42" s="6"/>
    </row>
    <row r="44" spans="1:22" ht="27" customHeight="1">
      <c r="A44" s="194" t="s">
        <v>22</v>
      </c>
      <c r="B44" s="189" t="s">
        <v>103</v>
      </c>
      <c r="C44" s="189"/>
      <c r="D44" s="189"/>
      <c r="E44" s="189"/>
      <c r="F44" s="189" t="s">
        <v>23</v>
      </c>
      <c r="G44" s="189"/>
      <c r="H44" s="189" t="s">
        <v>88</v>
      </c>
      <c r="I44" s="189"/>
      <c r="J44" s="189"/>
      <c r="K44" s="189"/>
      <c r="L44" s="189" t="s">
        <v>87</v>
      </c>
      <c r="M44" s="195" t="s">
        <v>96</v>
      </c>
      <c r="N44" s="194" t="s">
        <v>25</v>
      </c>
      <c r="O44" s="194"/>
      <c r="P44" s="194"/>
      <c r="Q44" s="194"/>
      <c r="R44" s="189" t="s">
        <v>100</v>
      </c>
    </row>
    <row r="45" spans="1:22" ht="14.25" customHeight="1">
      <c r="A45" s="194"/>
      <c r="B45" s="189" t="s">
        <v>82</v>
      </c>
      <c r="C45" s="189"/>
      <c r="D45" s="189" t="s">
        <v>84</v>
      </c>
      <c r="E45" s="189"/>
      <c r="F45" s="189"/>
      <c r="G45" s="189"/>
      <c r="H45" s="189" t="s">
        <v>90</v>
      </c>
      <c r="I45" s="189"/>
      <c r="J45" s="189" t="s">
        <v>89</v>
      </c>
      <c r="K45" s="189"/>
      <c r="L45" s="189"/>
      <c r="M45" s="196"/>
      <c r="N45" s="194"/>
      <c r="O45" s="194"/>
      <c r="P45" s="194"/>
      <c r="Q45" s="194"/>
      <c r="R45" s="189"/>
    </row>
    <row r="46" spans="1:22">
      <c r="A46" s="194"/>
      <c r="B46" s="43" t="s">
        <v>26</v>
      </c>
      <c r="C46" s="43" t="s">
        <v>27</v>
      </c>
      <c r="D46" s="43" t="s">
        <v>26</v>
      </c>
      <c r="E46" s="43" t="s">
        <v>27</v>
      </c>
      <c r="F46" s="44" t="s">
        <v>85</v>
      </c>
      <c r="G46" s="44" t="s">
        <v>86</v>
      </c>
      <c r="H46" s="44" t="s">
        <v>81</v>
      </c>
      <c r="I46" s="44" t="s">
        <v>83</v>
      </c>
      <c r="J46" s="44" t="s">
        <v>81</v>
      </c>
      <c r="K46" s="44" t="s">
        <v>95</v>
      </c>
      <c r="L46" s="189"/>
      <c r="M46" s="197"/>
      <c r="N46" s="194"/>
      <c r="O46" s="194"/>
      <c r="P46" s="194"/>
      <c r="Q46" s="194"/>
      <c r="R46" s="194"/>
    </row>
    <row r="47" spans="1:22">
      <c r="A47" s="27" cm="1">
        <f t="array" aca="1" ref="A47" ca="1">DATE("2025","8"+1,IFERROR(INDIRECT(T1),"1"))</f>
        <v>45901</v>
      </c>
      <c r="B47" s="20"/>
      <c r="C47" s="21"/>
      <c r="D47" s="20"/>
      <c r="E47" s="21"/>
      <c r="F47" s="22"/>
      <c r="G47" s="22"/>
      <c r="H47" s="34" t="str">
        <f>IF(OR(B47="",LEFT(M47,1)="✓"),"",C47-B47-F47)</f>
        <v/>
      </c>
      <c r="I47" s="34" t="str">
        <f>IF(OR(D47="",LEFT(M47,1)="✓"),"",E47-D47-G47)</f>
        <v/>
      </c>
      <c r="J47" s="34" t="str">
        <f>IF(AND(B47&lt;&gt;"",M47="✓所定"),C47-B47-F47,"")</f>
        <v/>
      </c>
      <c r="K47" s="34" t="str">
        <f>IF(AND(B47&lt;&gt;"",M47="✓法定"),C47-B47-F47,"")</f>
        <v/>
      </c>
      <c r="L47" s="26" t="str">
        <f>IF(AND($B47="",$D47=""),"",($C47-$B47-$F47)+($E47-$D47-$G47))</f>
        <v/>
      </c>
      <c r="M47" s="32"/>
      <c r="N47" s="190"/>
      <c r="O47" s="190"/>
      <c r="P47" s="190"/>
      <c r="Q47" s="190"/>
      <c r="R47" s="23"/>
      <c r="V47" s="1" t="s">
        <v>171</v>
      </c>
    </row>
    <row r="48" spans="1:22">
      <c r="A48" s="27">
        <f ca="1">A47+1</f>
        <v>45902</v>
      </c>
      <c r="B48" s="20"/>
      <c r="C48" s="21"/>
      <c r="D48" s="20"/>
      <c r="E48" s="21"/>
      <c r="F48" s="22"/>
      <c r="G48" s="22"/>
      <c r="H48" s="34" t="str">
        <f t="shared" ref="H48:H77" si="7">IF(OR(B48="",LEFT(M48,1)="✓"),"",C48-B48-F48)</f>
        <v/>
      </c>
      <c r="I48" s="34" t="str">
        <f t="shared" ref="I48:I77" si="8">IF(OR(D48="",LEFT(M48,1)="✓"),"",E48-D48-G48)</f>
        <v/>
      </c>
      <c r="J48" s="34" t="str">
        <f t="shared" ref="J48:J77" si="9">IF(AND(B48&lt;&gt;"",M48="✓所定"),C48-B48-F48,"")</f>
        <v/>
      </c>
      <c r="K48" s="34" t="str">
        <f t="shared" ref="K48:K77" si="10">IF(AND(B48&lt;&gt;"",M48="✓法定"),C48-B48-F48,"")</f>
        <v/>
      </c>
      <c r="L48" s="26" t="str">
        <f t="shared" ref="L48:L75" si="11">IF(AND($B48="",$D48=""),"",($C48-$B48-$F48)+($E48-$D48-$G48))</f>
        <v/>
      </c>
      <c r="M48" s="32"/>
      <c r="N48" s="190"/>
      <c r="O48" s="190"/>
      <c r="P48" s="190"/>
      <c r="Q48" s="190"/>
      <c r="R48" s="23"/>
      <c r="V48" s="1" t="s">
        <v>172</v>
      </c>
    </row>
    <row r="49" spans="1:18">
      <c r="A49" s="27">
        <f t="shared" ref="A49:A77" ca="1" si="12">A48+1</f>
        <v>45903</v>
      </c>
      <c r="B49" s="20"/>
      <c r="C49" s="21"/>
      <c r="D49" s="20"/>
      <c r="E49" s="21"/>
      <c r="F49" s="22"/>
      <c r="G49" s="22"/>
      <c r="H49" s="34" t="str">
        <f t="shared" si="7"/>
        <v/>
      </c>
      <c r="I49" s="34" t="str">
        <f t="shared" si="8"/>
        <v/>
      </c>
      <c r="J49" s="34" t="str">
        <f t="shared" si="9"/>
        <v/>
      </c>
      <c r="K49" s="34" t="str">
        <f t="shared" si="10"/>
        <v/>
      </c>
      <c r="L49" s="26" t="str">
        <f t="shared" si="11"/>
        <v/>
      </c>
      <c r="M49" s="32"/>
      <c r="N49" s="190"/>
      <c r="O49" s="190"/>
      <c r="P49" s="190"/>
      <c r="Q49" s="190"/>
      <c r="R49" s="23"/>
    </row>
    <row r="50" spans="1:18">
      <c r="A50" s="27">
        <f t="shared" ca="1" si="12"/>
        <v>45904</v>
      </c>
      <c r="B50" s="20"/>
      <c r="C50" s="21"/>
      <c r="D50" s="20"/>
      <c r="E50" s="21"/>
      <c r="F50" s="22"/>
      <c r="G50" s="22"/>
      <c r="H50" s="34" t="str">
        <f t="shared" si="7"/>
        <v/>
      </c>
      <c r="I50" s="34" t="str">
        <f t="shared" si="8"/>
        <v/>
      </c>
      <c r="J50" s="34" t="str">
        <f t="shared" si="9"/>
        <v/>
      </c>
      <c r="K50" s="34" t="str">
        <f t="shared" si="10"/>
        <v/>
      </c>
      <c r="L50" s="26" t="str">
        <f t="shared" si="11"/>
        <v/>
      </c>
      <c r="M50" s="32"/>
      <c r="N50" s="190"/>
      <c r="O50" s="190"/>
      <c r="P50" s="190"/>
      <c r="Q50" s="190"/>
      <c r="R50" s="23"/>
    </row>
    <row r="51" spans="1:18">
      <c r="A51" s="27">
        <f t="shared" ca="1" si="12"/>
        <v>45905</v>
      </c>
      <c r="B51" s="20"/>
      <c r="C51" s="21"/>
      <c r="D51" s="20"/>
      <c r="E51" s="21"/>
      <c r="F51" s="22"/>
      <c r="G51" s="22"/>
      <c r="H51" s="34" t="str">
        <f t="shared" si="7"/>
        <v/>
      </c>
      <c r="I51" s="34" t="str">
        <f t="shared" si="8"/>
        <v/>
      </c>
      <c r="J51" s="34" t="str">
        <f t="shared" si="9"/>
        <v/>
      </c>
      <c r="K51" s="34" t="str">
        <f t="shared" si="10"/>
        <v/>
      </c>
      <c r="L51" s="26" t="str">
        <f t="shared" si="11"/>
        <v/>
      </c>
      <c r="M51" s="32"/>
      <c r="N51" s="190"/>
      <c r="O51" s="190"/>
      <c r="P51" s="190"/>
      <c r="Q51" s="190"/>
      <c r="R51" s="23"/>
    </row>
    <row r="52" spans="1:18">
      <c r="A52" s="27">
        <f t="shared" ca="1" si="12"/>
        <v>45906</v>
      </c>
      <c r="B52" s="20"/>
      <c r="C52" s="21"/>
      <c r="D52" s="20"/>
      <c r="E52" s="21"/>
      <c r="F52" s="22"/>
      <c r="G52" s="22"/>
      <c r="H52" s="34" t="str">
        <f t="shared" si="7"/>
        <v/>
      </c>
      <c r="I52" s="34" t="str">
        <f t="shared" si="8"/>
        <v/>
      </c>
      <c r="J52" s="34" t="str">
        <f t="shared" si="9"/>
        <v/>
      </c>
      <c r="K52" s="34" t="str">
        <f t="shared" si="10"/>
        <v/>
      </c>
      <c r="L52" s="26" t="str">
        <f t="shared" si="11"/>
        <v/>
      </c>
      <c r="M52" s="32"/>
      <c r="N52" s="190"/>
      <c r="O52" s="190"/>
      <c r="P52" s="190"/>
      <c r="Q52" s="190"/>
      <c r="R52" s="23"/>
    </row>
    <row r="53" spans="1:18">
      <c r="A53" s="27">
        <f t="shared" ca="1" si="12"/>
        <v>45907</v>
      </c>
      <c r="B53" s="20"/>
      <c r="C53" s="21"/>
      <c r="D53" s="20"/>
      <c r="E53" s="21"/>
      <c r="F53" s="22"/>
      <c r="G53" s="22"/>
      <c r="H53" s="34" t="str">
        <f t="shared" si="7"/>
        <v/>
      </c>
      <c r="I53" s="34" t="str">
        <f t="shared" si="8"/>
        <v/>
      </c>
      <c r="J53" s="34" t="str">
        <f t="shared" si="9"/>
        <v/>
      </c>
      <c r="K53" s="34" t="str">
        <f t="shared" si="10"/>
        <v/>
      </c>
      <c r="L53" s="26" t="str">
        <f t="shared" si="11"/>
        <v/>
      </c>
      <c r="M53" s="32"/>
      <c r="N53" s="190"/>
      <c r="O53" s="190"/>
      <c r="P53" s="190"/>
      <c r="Q53" s="190"/>
      <c r="R53" s="23"/>
    </row>
    <row r="54" spans="1:18">
      <c r="A54" s="27">
        <f t="shared" ca="1" si="12"/>
        <v>45908</v>
      </c>
      <c r="B54" s="20"/>
      <c r="C54" s="21"/>
      <c r="D54" s="20"/>
      <c r="E54" s="21"/>
      <c r="F54" s="22"/>
      <c r="G54" s="22"/>
      <c r="H54" s="34" t="str">
        <f t="shared" si="7"/>
        <v/>
      </c>
      <c r="I54" s="34" t="str">
        <f t="shared" si="8"/>
        <v/>
      </c>
      <c r="J54" s="34" t="str">
        <f t="shared" si="9"/>
        <v/>
      </c>
      <c r="K54" s="34" t="str">
        <f t="shared" si="10"/>
        <v/>
      </c>
      <c r="L54" s="26" t="str">
        <f t="shared" si="11"/>
        <v/>
      </c>
      <c r="M54" s="32"/>
      <c r="N54" s="190"/>
      <c r="O54" s="190"/>
      <c r="P54" s="190"/>
      <c r="Q54" s="190"/>
      <c r="R54" s="23"/>
    </row>
    <row r="55" spans="1:18">
      <c r="A55" s="27">
        <f t="shared" ca="1" si="12"/>
        <v>45909</v>
      </c>
      <c r="B55" s="20"/>
      <c r="C55" s="21"/>
      <c r="D55" s="20"/>
      <c r="E55" s="21"/>
      <c r="F55" s="22"/>
      <c r="G55" s="22"/>
      <c r="H55" s="34" t="str">
        <f t="shared" si="7"/>
        <v/>
      </c>
      <c r="I55" s="34" t="str">
        <f t="shared" si="8"/>
        <v/>
      </c>
      <c r="J55" s="34" t="str">
        <f t="shared" si="9"/>
        <v/>
      </c>
      <c r="K55" s="34" t="str">
        <f t="shared" si="10"/>
        <v/>
      </c>
      <c r="L55" s="26" t="str">
        <f t="shared" si="11"/>
        <v/>
      </c>
      <c r="M55" s="32"/>
      <c r="N55" s="190"/>
      <c r="O55" s="190"/>
      <c r="P55" s="190"/>
      <c r="Q55" s="190"/>
      <c r="R55" s="23"/>
    </row>
    <row r="56" spans="1:18">
      <c r="A56" s="27">
        <f t="shared" ca="1" si="12"/>
        <v>45910</v>
      </c>
      <c r="B56" s="20"/>
      <c r="C56" s="21"/>
      <c r="D56" s="20"/>
      <c r="E56" s="21"/>
      <c r="F56" s="22"/>
      <c r="G56" s="22"/>
      <c r="H56" s="34" t="str">
        <f t="shared" si="7"/>
        <v/>
      </c>
      <c r="I56" s="34" t="str">
        <f t="shared" si="8"/>
        <v/>
      </c>
      <c r="J56" s="34" t="str">
        <f t="shared" si="9"/>
        <v/>
      </c>
      <c r="K56" s="34" t="str">
        <f t="shared" si="10"/>
        <v/>
      </c>
      <c r="L56" s="26" t="str">
        <f t="shared" si="11"/>
        <v/>
      </c>
      <c r="M56" s="32"/>
      <c r="N56" s="190"/>
      <c r="O56" s="190"/>
      <c r="P56" s="190"/>
      <c r="Q56" s="190"/>
      <c r="R56" s="23"/>
    </row>
    <row r="57" spans="1:18">
      <c r="A57" s="27">
        <f t="shared" ca="1" si="12"/>
        <v>45911</v>
      </c>
      <c r="B57" s="20"/>
      <c r="C57" s="21"/>
      <c r="D57" s="20"/>
      <c r="E57" s="21"/>
      <c r="F57" s="22"/>
      <c r="G57" s="22"/>
      <c r="H57" s="34" t="str">
        <f t="shared" si="7"/>
        <v/>
      </c>
      <c r="I57" s="34" t="str">
        <f t="shared" si="8"/>
        <v/>
      </c>
      <c r="J57" s="34" t="str">
        <f t="shared" si="9"/>
        <v/>
      </c>
      <c r="K57" s="34" t="str">
        <f t="shared" si="10"/>
        <v/>
      </c>
      <c r="L57" s="26" t="str">
        <f t="shared" si="11"/>
        <v/>
      </c>
      <c r="M57" s="32"/>
      <c r="N57" s="190"/>
      <c r="O57" s="190"/>
      <c r="P57" s="190"/>
      <c r="Q57" s="190"/>
      <c r="R57" s="23"/>
    </row>
    <row r="58" spans="1:18">
      <c r="A58" s="27">
        <f t="shared" ca="1" si="12"/>
        <v>45912</v>
      </c>
      <c r="B58" s="20"/>
      <c r="C58" s="21"/>
      <c r="D58" s="20"/>
      <c r="E58" s="21"/>
      <c r="F58" s="22"/>
      <c r="G58" s="22"/>
      <c r="H58" s="34" t="str">
        <f t="shared" si="7"/>
        <v/>
      </c>
      <c r="I58" s="34" t="str">
        <f t="shared" si="8"/>
        <v/>
      </c>
      <c r="J58" s="34" t="str">
        <f t="shared" si="9"/>
        <v/>
      </c>
      <c r="K58" s="34" t="str">
        <f t="shared" si="10"/>
        <v/>
      </c>
      <c r="L58" s="26" t="str">
        <f t="shared" si="11"/>
        <v/>
      </c>
      <c r="M58" s="32"/>
      <c r="N58" s="190"/>
      <c r="O58" s="190"/>
      <c r="P58" s="190"/>
      <c r="Q58" s="190"/>
      <c r="R58" s="23"/>
    </row>
    <row r="59" spans="1:18">
      <c r="A59" s="27">
        <f t="shared" ca="1" si="12"/>
        <v>45913</v>
      </c>
      <c r="B59" s="20"/>
      <c r="C59" s="21"/>
      <c r="D59" s="20"/>
      <c r="E59" s="21"/>
      <c r="F59" s="22"/>
      <c r="G59" s="22"/>
      <c r="H59" s="34" t="str">
        <f t="shared" si="7"/>
        <v/>
      </c>
      <c r="I59" s="34" t="str">
        <f t="shared" si="8"/>
        <v/>
      </c>
      <c r="J59" s="34" t="str">
        <f t="shared" si="9"/>
        <v/>
      </c>
      <c r="K59" s="34" t="str">
        <f t="shared" si="10"/>
        <v/>
      </c>
      <c r="L59" s="26" t="str">
        <f t="shared" si="11"/>
        <v/>
      </c>
      <c r="M59" s="32"/>
      <c r="N59" s="190"/>
      <c r="O59" s="190"/>
      <c r="P59" s="190"/>
      <c r="Q59" s="190"/>
      <c r="R59" s="23"/>
    </row>
    <row r="60" spans="1:18">
      <c r="A60" s="27">
        <f t="shared" ca="1" si="12"/>
        <v>45914</v>
      </c>
      <c r="B60" s="20"/>
      <c r="C60" s="21"/>
      <c r="D60" s="20"/>
      <c r="E60" s="21"/>
      <c r="F60" s="22"/>
      <c r="G60" s="22"/>
      <c r="H60" s="34" t="str">
        <f t="shared" si="7"/>
        <v/>
      </c>
      <c r="I60" s="34" t="str">
        <f t="shared" si="8"/>
        <v/>
      </c>
      <c r="J60" s="34" t="str">
        <f t="shared" si="9"/>
        <v/>
      </c>
      <c r="K60" s="34" t="str">
        <f t="shared" si="10"/>
        <v/>
      </c>
      <c r="L60" s="26" t="str">
        <f t="shared" si="11"/>
        <v/>
      </c>
      <c r="M60" s="32"/>
      <c r="N60" s="190"/>
      <c r="O60" s="190"/>
      <c r="P60" s="190"/>
      <c r="Q60" s="190"/>
      <c r="R60" s="23"/>
    </row>
    <row r="61" spans="1:18">
      <c r="A61" s="27">
        <f t="shared" ca="1" si="12"/>
        <v>45915</v>
      </c>
      <c r="B61" s="20"/>
      <c r="C61" s="21"/>
      <c r="D61" s="20"/>
      <c r="E61" s="21"/>
      <c r="F61" s="22"/>
      <c r="G61" s="22"/>
      <c r="H61" s="34" t="str">
        <f t="shared" si="7"/>
        <v/>
      </c>
      <c r="I61" s="34" t="str">
        <f t="shared" si="8"/>
        <v/>
      </c>
      <c r="J61" s="34" t="str">
        <f t="shared" si="9"/>
        <v/>
      </c>
      <c r="K61" s="34" t="str">
        <f t="shared" si="10"/>
        <v/>
      </c>
      <c r="L61" s="26" t="str">
        <f t="shared" si="11"/>
        <v/>
      </c>
      <c r="M61" s="32"/>
      <c r="N61" s="190"/>
      <c r="O61" s="190"/>
      <c r="P61" s="190"/>
      <c r="Q61" s="190"/>
      <c r="R61" s="23"/>
    </row>
    <row r="62" spans="1:18">
      <c r="A62" s="27">
        <f t="shared" ca="1" si="12"/>
        <v>45916</v>
      </c>
      <c r="B62" s="20"/>
      <c r="C62" s="21"/>
      <c r="D62" s="20"/>
      <c r="E62" s="21"/>
      <c r="F62" s="22"/>
      <c r="G62" s="22"/>
      <c r="H62" s="34" t="str">
        <f t="shared" si="7"/>
        <v/>
      </c>
      <c r="I62" s="34" t="str">
        <f t="shared" si="8"/>
        <v/>
      </c>
      <c r="J62" s="34" t="str">
        <f t="shared" si="9"/>
        <v/>
      </c>
      <c r="K62" s="34" t="str">
        <f t="shared" si="10"/>
        <v/>
      </c>
      <c r="L62" s="26" t="str">
        <f t="shared" si="11"/>
        <v/>
      </c>
      <c r="M62" s="32"/>
      <c r="N62" s="190"/>
      <c r="O62" s="190"/>
      <c r="P62" s="190"/>
      <c r="Q62" s="190"/>
      <c r="R62" s="23"/>
    </row>
    <row r="63" spans="1:18">
      <c r="A63" s="27">
        <f t="shared" ca="1" si="12"/>
        <v>45917</v>
      </c>
      <c r="B63" s="20"/>
      <c r="C63" s="21"/>
      <c r="D63" s="20"/>
      <c r="E63" s="21"/>
      <c r="F63" s="22"/>
      <c r="G63" s="22"/>
      <c r="H63" s="34" t="str">
        <f t="shared" si="7"/>
        <v/>
      </c>
      <c r="I63" s="34" t="str">
        <f t="shared" si="8"/>
        <v/>
      </c>
      <c r="J63" s="34" t="str">
        <f t="shared" si="9"/>
        <v/>
      </c>
      <c r="K63" s="34" t="str">
        <f t="shared" si="10"/>
        <v/>
      </c>
      <c r="L63" s="26" t="str">
        <f t="shared" si="11"/>
        <v/>
      </c>
      <c r="M63" s="32"/>
      <c r="N63" s="190"/>
      <c r="O63" s="190"/>
      <c r="P63" s="190"/>
      <c r="Q63" s="190"/>
      <c r="R63" s="23"/>
    </row>
    <row r="64" spans="1:18">
      <c r="A64" s="27">
        <f t="shared" ca="1" si="12"/>
        <v>45918</v>
      </c>
      <c r="B64" s="20"/>
      <c r="C64" s="21"/>
      <c r="D64" s="20"/>
      <c r="E64" s="21"/>
      <c r="F64" s="22"/>
      <c r="G64" s="22"/>
      <c r="H64" s="34" t="str">
        <f t="shared" si="7"/>
        <v/>
      </c>
      <c r="I64" s="34" t="str">
        <f t="shared" si="8"/>
        <v/>
      </c>
      <c r="J64" s="34" t="str">
        <f t="shared" si="9"/>
        <v/>
      </c>
      <c r="K64" s="34" t="str">
        <f t="shared" si="10"/>
        <v/>
      </c>
      <c r="L64" s="26" t="str">
        <f t="shared" si="11"/>
        <v/>
      </c>
      <c r="M64" s="32"/>
      <c r="N64" s="190"/>
      <c r="O64" s="190"/>
      <c r="P64" s="190"/>
      <c r="Q64" s="190"/>
      <c r="R64" s="23"/>
    </row>
    <row r="65" spans="1:18">
      <c r="A65" s="27">
        <f t="shared" ca="1" si="12"/>
        <v>45919</v>
      </c>
      <c r="B65" s="20"/>
      <c r="C65" s="21"/>
      <c r="D65" s="20"/>
      <c r="E65" s="21"/>
      <c r="F65" s="22"/>
      <c r="G65" s="22"/>
      <c r="H65" s="34" t="str">
        <f t="shared" si="7"/>
        <v/>
      </c>
      <c r="I65" s="34" t="str">
        <f t="shared" si="8"/>
        <v/>
      </c>
      <c r="J65" s="34" t="str">
        <f t="shared" si="9"/>
        <v/>
      </c>
      <c r="K65" s="34" t="str">
        <f t="shared" si="10"/>
        <v/>
      </c>
      <c r="L65" s="26" t="str">
        <f t="shared" si="11"/>
        <v/>
      </c>
      <c r="M65" s="32"/>
      <c r="N65" s="190"/>
      <c r="O65" s="190"/>
      <c r="P65" s="190"/>
      <c r="Q65" s="190"/>
      <c r="R65" s="23"/>
    </row>
    <row r="66" spans="1:18">
      <c r="A66" s="27">
        <f t="shared" ca="1" si="12"/>
        <v>45920</v>
      </c>
      <c r="B66" s="20"/>
      <c r="C66" s="21"/>
      <c r="D66" s="20"/>
      <c r="E66" s="21"/>
      <c r="F66" s="22"/>
      <c r="G66" s="22"/>
      <c r="H66" s="34" t="str">
        <f t="shared" si="7"/>
        <v/>
      </c>
      <c r="I66" s="34" t="str">
        <f t="shared" si="8"/>
        <v/>
      </c>
      <c r="J66" s="34" t="str">
        <f t="shared" si="9"/>
        <v/>
      </c>
      <c r="K66" s="34" t="str">
        <f t="shared" si="10"/>
        <v/>
      </c>
      <c r="L66" s="26" t="str">
        <f t="shared" si="11"/>
        <v/>
      </c>
      <c r="M66" s="32"/>
      <c r="N66" s="190"/>
      <c r="O66" s="190"/>
      <c r="P66" s="190"/>
      <c r="Q66" s="190"/>
      <c r="R66" s="23"/>
    </row>
    <row r="67" spans="1:18">
      <c r="A67" s="27">
        <f t="shared" ca="1" si="12"/>
        <v>45921</v>
      </c>
      <c r="B67" s="20"/>
      <c r="C67" s="21"/>
      <c r="D67" s="20"/>
      <c r="E67" s="21"/>
      <c r="F67" s="22"/>
      <c r="G67" s="22"/>
      <c r="H67" s="34" t="str">
        <f t="shared" si="7"/>
        <v/>
      </c>
      <c r="I67" s="34" t="str">
        <f t="shared" si="8"/>
        <v/>
      </c>
      <c r="J67" s="34" t="str">
        <f t="shared" si="9"/>
        <v/>
      </c>
      <c r="K67" s="34" t="str">
        <f t="shared" si="10"/>
        <v/>
      </c>
      <c r="L67" s="26" t="str">
        <f t="shared" si="11"/>
        <v/>
      </c>
      <c r="M67" s="32"/>
      <c r="N67" s="190"/>
      <c r="O67" s="190"/>
      <c r="P67" s="190"/>
      <c r="Q67" s="190"/>
      <c r="R67" s="23"/>
    </row>
    <row r="68" spans="1:18">
      <c r="A68" s="27">
        <f t="shared" ca="1" si="12"/>
        <v>45922</v>
      </c>
      <c r="B68" s="20"/>
      <c r="C68" s="21"/>
      <c r="D68" s="20"/>
      <c r="E68" s="21"/>
      <c r="F68" s="22"/>
      <c r="G68" s="22"/>
      <c r="H68" s="34" t="str">
        <f t="shared" si="7"/>
        <v/>
      </c>
      <c r="I68" s="34" t="str">
        <f t="shared" si="8"/>
        <v/>
      </c>
      <c r="J68" s="34" t="str">
        <f t="shared" si="9"/>
        <v/>
      </c>
      <c r="K68" s="34" t="str">
        <f t="shared" si="10"/>
        <v/>
      </c>
      <c r="L68" s="26" t="str">
        <f t="shared" si="11"/>
        <v/>
      </c>
      <c r="M68" s="32"/>
      <c r="N68" s="190"/>
      <c r="O68" s="190"/>
      <c r="P68" s="190"/>
      <c r="Q68" s="190"/>
      <c r="R68" s="23"/>
    </row>
    <row r="69" spans="1:18">
      <c r="A69" s="27">
        <f t="shared" ca="1" si="12"/>
        <v>45923</v>
      </c>
      <c r="B69" s="20"/>
      <c r="C69" s="21"/>
      <c r="D69" s="20"/>
      <c r="E69" s="21"/>
      <c r="F69" s="22"/>
      <c r="G69" s="22"/>
      <c r="H69" s="34" t="str">
        <f t="shared" si="7"/>
        <v/>
      </c>
      <c r="I69" s="34" t="str">
        <f t="shared" si="8"/>
        <v/>
      </c>
      <c r="J69" s="34" t="str">
        <f t="shared" si="9"/>
        <v/>
      </c>
      <c r="K69" s="34" t="str">
        <f t="shared" si="10"/>
        <v/>
      </c>
      <c r="L69" s="26" t="str">
        <f t="shared" si="11"/>
        <v/>
      </c>
      <c r="M69" s="32"/>
      <c r="N69" s="190"/>
      <c r="O69" s="190"/>
      <c r="P69" s="190"/>
      <c r="Q69" s="190"/>
      <c r="R69" s="23"/>
    </row>
    <row r="70" spans="1:18">
      <c r="A70" s="27">
        <f t="shared" ca="1" si="12"/>
        <v>45924</v>
      </c>
      <c r="B70" s="20"/>
      <c r="C70" s="21"/>
      <c r="D70" s="20"/>
      <c r="E70" s="21"/>
      <c r="F70" s="22"/>
      <c r="G70" s="22"/>
      <c r="H70" s="34" t="str">
        <f t="shared" si="7"/>
        <v/>
      </c>
      <c r="I70" s="34" t="str">
        <f t="shared" si="8"/>
        <v/>
      </c>
      <c r="J70" s="34" t="str">
        <f t="shared" si="9"/>
        <v/>
      </c>
      <c r="K70" s="34" t="str">
        <f t="shared" si="10"/>
        <v/>
      </c>
      <c r="L70" s="26" t="str">
        <f t="shared" si="11"/>
        <v/>
      </c>
      <c r="M70" s="32"/>
      <c r="N70" s="190"/>
      <c r="O70" s="190"/>
      <c r="P70" s="190"/>
      <c r="Q70" s="190"/>
      <c r="R70" s="23"/>
    </row>
    <row r="71" spans="1:18">
      <c r="A71" s="27">
        <f t="shared" ca="1" si="12"/>
        <v>45925</v>
      </c>
      <c r="B71" s="20"/>
      <c r="C71" s="21"/>
      <c r="D71" s="20"/>
      <c r="E71" s="21"/>
      <c r="F71" s="22"/>
      <c r="G71" s="22"/>
      <c r="H71" s="34" t="str">
        <f t="shared" si="7"/>
        <v/>
      </c>
      <c r="I71" s="34" t="str">
        <f t="shared" si="8"/>
        <v/>
      </c>
      <c r="J71" s="34" t="str">
        <f t="shared" si="9"/>
        <v/>
      </c>
      <c r="K71" s="34" t="str">
        <f t="shared" si="10"/>
        <v/>
      </c>
      <c r="L71" s="26" t="str">
        <f t="shared" si="11"/>
        <v/>
      </c>
      <c r="M71" s="32"/>
      <c r="N71" s="190"/>
      <c r="O71" s="190"/>
      <c r="P71" s="190"/>
      <c r="Q71" s="190"/>
      <c r="R71" s="23"/>
    </row>
    <row r="72" spans="1:18">
      <c r="A72" s="27">
        <f t="shared" ca="1" si="12"/>
        <v>45926</v>
      </c>
      <c r="B72" s="20"/>
      <c r="C72" s="21"/>
      <c r="D72" s="20"/>
      <c r="E72" s="21"/>
      <c r="F72" s="22"/>
      <c r="G72" s="22"/>
      <c r="H72" s="34" t="str">
        <f t="shared" si="7"/>
        <v/>
      </c>
      <c r="I72" s="34" t="str">
        <f t="shared" si="8"/>
        <v/>
      </c>
      <c r="J72" s="34" t="str">
        <f t="shared" si="9"/>
        <v/>
      </c>
      <c r="K72" s="34" t="str">
        <f t="shared" si="10"/>
        <v/>
      </c>
      <c r="L72" s="26" t="str">
        <f t="shared" si="11"/>
        <v/>
      </c>
      <c r="M72" s="32"/>
      <c r="N72" s="190"/>
      <c r="O72" s="190"/>
      <c r="P72" s="190"/>
      <c r="Q72" s="190"/>
      <c r="R72" s="23"/>
    </row>
    <row r="73" spans="1:18">
      <c r="A73" s="27">
        <f t="shared" ca="1" si="12"/>
        <v>45927</v>
      </c>
      <c r="B73" s="20"/>
      <c r="C73" s="21"/>
      <c r="D73" s="20"/>
      <c r="E73" s="21"/>
      <c r="F73" s="22"/>
      <c r="G73" s="22"/>
      <c r="H73" s="34" t="str">
        <f t="shared" si="7"/>
        <v/>
      </c>
      <c r="I73" s="34" t="str">
        <f t="shared" si="8"/>
        <v/>
      </c>
      <c r="J73" s="34" t="str">
        <f t="shared" si="9"/>
        <v/>
      </c>
      <c r="K73" s="34" t="str">
        <f t="shared" si="10"/>
        <v/>
      </c>
      <c r="L73" s="26" t="str">
        <f t="shared" si="11"/>
        <v/>
      </c>
      <c r="M73" s="32"/>
      <c r="N73" s="190"/>
      <c r="O73" s="190"/>
      <c r="P73" s="190"/>
      <c r="Q73" s="190"/>
      <c r="R73" s="23"/>
    </row>
    <row r="74" spans="1:18">
      <c r="A74" s="27">
        <f t="shared" ca="1" si="12"/>
        <v>45928</v>
      </c>
      <c r="B74" s="20"/>
      <c r="C74" s="21"/>
      <c r="D74" s="20"/>
      <c r="E74" s="21"/>
      <c r="F74" s="22"/>
      <c r="G74" s="22"/>
      <c r="H74" s="34" t="str">
        <f t="shared" si="7"/>
        <v/>
      </c>
      <c r="I74" s="34" t="str">
        <f t="shared" si="8"/>
        <v/>
      </c>
      <c r="J74" s="34" t="str">
        <f t="shared" si="9"/>
        <v/>
      </c>
      <c r="K74" s="34" t="str">
        <f t="shared" si="10"/>
        <v/>
      </c>
      <c r="L74" s="26" t="str">
        <f t="shared" si="11"/>
        <v/>
      </c>
      <c r="M74" s="32"/>
      <c r="N74" s="190"/>
      <c r="O74" s="190"/>
      <c r="P74" s="190"/>
      <c r="Q74" s="190"/>
      <c r="R74" s="23"/>
    </row>
    <row r="75" spans="1:18">
      <c r="A75" s="27">
        <f t="shared" ca="1" si="12"/>
        <v>45929</v>
      </c>
      <c r="B75" s="20"/>
      <c r="C75" s="21"/>
      <c r="D75" s="20"/>
      <c r="E75" s="21"/>
      <c r="F75" s="22"/>
      <c r="G75" s="22"/>
      <c r="H75" s="34" t="str">
        <f t="shared" si="7"/>
        <v/>
      </c>
      <c r="I75" s="34" t="str">
        <f t="shared" si="8"/>
        <v/>
      </c>
      <c r="J75" s="34" t="str">
        <f t="shared" si="9"/>
        <v/>
      </c>
      <c r="K75" s="34" t="str">
        <f t="shared" si="10"/>
        <v/>
      </c>
      <c r="L75" s="26" t="str">
        <f t="shared" si="11"/>
        <v/>
      </c>
      <c r="M75" s="32"/>
      <c r="N75" s="190"/>
      <c r="O75" s="190"/>
      <c r="P75" s="190"/>
      <c r="Q75" s="190"/>
      <c r="R75" s="23"/>
    </row>
    <row r="76" spans="1:18">
      <c r="A76" s="27">
        <f t="shared" ca="1" si="12"/>
        <v>45930</v>
      </c>
      <c r="B76" s="20"/>
      <c r="C76" s="21"/>
      <c r="D76" s="20"/>
      <c r="E76" s="21"/>
      <c r="F76" s="22"/>
      <c r="G76" s="22"/>
      <c r="H76" s="34" t="str">
        <f t="shared" si="7"/>
        <v/>
      </c>
      <c r="I76" s="34" t="str">
        <f t="shared" si="8"/>
        <v/>
      </c>
      <c r="J76" s="34" t="str">
        <f t="shared" si="9"/>
        <v/>
      </c>
      <c r="K76" s="34" t="str">
        <f t="shared" si="10"/>
        <v/>
      </c>
      <c r="L76" s="26" t="str">
        <f>IF(AND($B76="",$D76=""),"",($C76-$B76-$F76)+($E76-$D76-$G76))</f>
        <v/>
      </c>
      <c r="M76" s="32"/>
      <c r="N76" s="190"/>
      <c r="O76" s="190"/>
      <c r="P76" s="190"/>
      <c r="Q76" s="190"/>
      <c r="R76" s="23"/>
    </row>
    <row r="77" spans="1:18">
      <c r="A77" s="27">
        <f t="shared" ca="1" si="12"/>
        <v>45931</v>
      </c>
      <c r="B77" s="20"/>
      <c r="C77" s="21"/>
      <c r="D77" s="20"/>
      <c r="E77" s="21"/>
      <c r="F77" s="22"/>
      <c r="G77" s="22"/>
      <c r="H77" s="34" t="str">
        <f t="shared" si="7"/>
        <v/>
      </c>
      <c r="I77" s="34" t="str">
        <f t="shared" si="8"/>
        <v/>
      </c>
      <c r="J77" s="34" t="str">
        <f t="shared" si="9"/>
        <v/>
      </c>
      <c r="K77" s="34" t="str">
        <f t="shared" si="10"/>
        <v/>
      </c>
      <c r="L77" s="26" t="str">
        <f>IF(AND($B77="",$D77=""),"",($C77-$B77-$F77)+($E77-$D77-$G77))</f>
        <v/>
      </c>
      <c r="M77" s="32"/>
      <c r="N77" s="190"/>
      <c r="O77" s="190"/>
      <c r="P77" s="190"/>
      <c r="Q77" s="190"/>
      <c r="R77" s="23"/>
    </row>
    <row r="78" spans="1:18">
      <c r="A78" s="5" t="s">
        <v>11</v>
      </c>
      <c r="B78" s="191"/>
      <c r="C78" s="192"/>
      <c r="D78" s="191"/>
      <c r="E78" s="192"/>
      <c r="F78" s="26" t="str">
        <f>IF(SUM($F47:$F77)=0,"",SUM($F47:$F77))</f>
        <v/>
      </c>
      <c r="G78" s="26" t="str">
        <f>IF(SUM($G47:$G77)=0,"",SUM($G47:$G77))</f>
        <v/>
      </c>
      <c r="H78" s="26" t="str">
        <f>IF(SUM(H47:H77)=0,"",SUM(H47:H77))</f>
        <v/>
      </c>
      <c r="I78" s="26" t="str">
        <f>IF(SUM(I47:I77)=0,"",SUM(I47:I77))</f>
        <v/>
      </c>
      <c r="J78" s="26" t="str">
        <f t="shared" ref="J78:K78" si="13">IF(SUM(J47:J77)=0,"",SUM(J47:J77))</f>
        <v/>
      </c>
      <c r="K78" s="26" t="str">
        <f t="shared" si="13"/>
        <v/>
      </c>
      <c r="L78" s="26" t="str">
        <f>IF(SUM($L47:$L77)=0,"",SUM($L47:$L77))</f>
        <v/>
      </c>
      <c r="M78" s="33"/>
      <c r="N78" s="193"/>
      <c r="O78" s="193"/>
      <c r="P78" s="193"/>
      <c r="Q78" s="193"/>
      <c r="R78" s="6"/>
    </row>
    <row r="80" spans="1:18" ht="27" customHeight="1">
      <c r="A80" s="194" t="s">
        <v>22</v>
      </c>
      <c r="B80" s="189" t="s">
        <v>103</v>
      </c>
      <c r="C80" s="189"/>
      <c r="D80" s="189"/>
      <c r="E80" s="189"/>
      <c r="F80" s="189" t="s">
        <v>23</v>
      </c>
      <c r="G80" s="189"/>
      <c r="H80" s="189" t="s">
        <v>88</v>
      </c>
      <c r="I80" s="189"/>
      <c r="J80" s="189"/>
      <c r="K80" s="189"/>
      <c r="L80" s="189" t="s">
        <v>87</v>
      </c>
      <c r="M80" s="195" t="s">
        <v>96</v>
      </c>
      <c r="N80" s="194" t="s">
        <v>25</v>
      </c>
      <c r="O80" s="194"/>
      <c r="P80" s="194"/>
      <c r="Q80" s="194"/>
      <c r="R80" s="189" t="s">
        <v>100</v>
      </c>
    </row>
    <row r="81" spans="1:22" ht="14.25" customHeight="1">
      <c r="A81" s="194"/>
      <c r="B81" s="189" t="s">
        <v>82</v>
      </c>
      <c r="C81" s="189"/>
      <c r="D81" s="189" t="s">
        <v>84</v>
      </c>
      <c r="E81" s="189"/>
      <c r="F81" s="189"/>
      <c r="G81" s="189"/>
      <c r="H81" s="189" t="s">
        <v>90</v>
      </c>
      <c r="I81" s="189"/>
      <c r="J81" s="189" t="s">
        <v>89</v>
      </c>
      <c r="K81" s="189"/>
      <c r="L81" s="189"/>
      <c r="M81" s="196"/>
      <c r="N81" s="194"/>
      <c r="O81" s="194"/>
      <c r="P81" s="194"/>
      <c r="Q81" s="194"/>
      <c r="R81" s="189"/>
    </row>
    <row r="82" spans="1:22">
      <c r="A82" s="194"/>
      <c r="B82" s="43" t="s">
        <v>26</v>
      </c>
      <c r="C82" s="43" t="s">
        <v>27</v>
      </c>
      <c r="D82" s="43" t="s">
        <v>26</v>
      </c>
      <c r="E82" s="43" t="s">
        <v>27</v>
      </c>
      <c r="F82" s="44" t="s">
        <v>85</v>
      </c>
      <c r="G82" s="44" t="s">
        <v>86</v>
      </c>
      <c r="H82" s="44" t="s">
        <v>81</v>
      </c>
      <c r="I82" s="44" t="s">
        <v>83</v>
      </c>
      <c r="J82" s="44" t="s">
        <v>81</v>
      </c>
      <c r="K82" s="44" t="s">
        <v>95</v>
      </c>
      <c r="L82" s="189"/>
      <c r="M82" s="197"/>
      <c r="N82" s="194"/>
      <c r="O82" s="194"/>
      <c r="P82" s="194"/>
      <c r="Q82" s="194"/>
      <c r="R82" s="194"/>
    </row>
    <row r="83" spans="1:22">
      <c r="A83" s="27" cm="1">
        <f t="array" aca="1" ref="A83" ca="1">DATE("2025","8"+2,IFERROR(INDIRECT(T1),"1"))</f>
        <v>45931</v>
      </c>
      <c r="B83" s="20"/>
      <c r="C83" s="21"/>
      <c r="D83" s="20"/>
      <c r="E83" s="21"/>
      <c r="F83" s="22"/>
      <c r="G83" s="22"/>
      <c r="H83" s="34" t="str">
        <f>IF(OR(B83="",LEFT(M83,1)="✓"),"",C83-B83-F83)</f>
        <v/>
      </c>
      <c r="I83" s="34" t="str">
        <f>IF(OR(D83="",LEFT(M83,1)="✓"),"",E83-D83-G83)</f>
        <v/>
      </c>
      <c r="J83" s="34" t="str">
        <f>IF(AND(B83&lt;&gt;"",M83="✓所定"),C83-B83-F83,"")</f>
        <v/>
      </c>
      <c r="K83" s="34" t="str">
        <f>IF(AND(B83&lt;&gt;"",M83="✓法定"),C83-B83-F83,"")</f>
        <v/>
      </c>
      <c r="L83" s="26" t="str">
        <f>IF(AND($B83="",$D83=""),"",($C83-$B83-$F83)+($E83-$D83-$G83))</f>
        <v/>
      </c>
      <c r="M83" s="32"/>
      <c r="N83" s="190"/>
      <c r="O83" s="190"/>
      <c r="P83" s="190"/>
      <c r="Q83" s="190"/>
      <c r="R83" s="23"/>
      <c r="V83" s="1" t="s">
        <v>171</v>
      </c>
    </row>
    <row r="84" spans="1:22">
      <c r="A84" s="27">
        <f ca="1">A83+1</f>
        <v>45932</v>
      </c>
      <c r="B84" s="20"/>
      <c r="C84" s="21"/>
      <c r="D84" s="20"/>
      <c r="E84" s="21"/>
      <c r="F84" s="22"/>
      <c r="G84" s="22"/>
      <c r="H84" s="34" t="str">
        <f t="shared" ref="H84:H113" si="14">IF(OR(B84="",LEFT(M84,1)="✓"),"",C84-B84-F84)</f>
        <v/>
      </c>
      <c r="I84" s="34" t="str">
        <f t="shared" ref="I84:I113" si="15">IF(OR(D84="",LEFT(M84,1)="✓"),"",E84-D84-G84)</f>
        <v/>
      </c>
      <c r="J84" s="34" t="str">
        <f t="shared" ref="J84:J113" si="16">IF(AND(B84&lt;&gt;"",M84="✓所定"),C84-B84-F84,"")</f>
        <v/>
      </c>
      <c r="K84" s="34" t="str">
        <f t="shared" ref="K84:K113" si="17">IF(AND(B84&lt;&gt;"",M84="✓法定"),C84-B84-F84,"")</f>
        <v/>
      </c>
      <c r="L84" s="26" t="str">
        <f t="shared" ref="L84:L112" si="18">IF(AND($B84="",$D84=""),"",($C84-$B84-$F84)+($E84-$D84-$G84))</f>
        <v/>
      </c>
      <c r="M84" s="32"/>
      <c r="N84" s="190"/>
      <c r="O84" s="190"/>
      <c r="P84" s="190"/>
      <c r="Q84" s="190"/>
      <c r="R84" s="23"/>
      <c r="V84" s="1" t="s">
        <v>172</v>
      </c>
    </row>
    <row r="85" spans="1:22">
      <c r="A85" s="27">
        <f t="shared" ref="A85:A113" ca="1" si="19">A84+1</f>
        <v>45933</v>
      </c>
      <c r="B85" s="20"/>
      <c r="C85" s="21"/>
      <c r="D85" s="20"/>
      <c r="E85" s="21"/>
      <c r="F85" s="22"/>
      <c r="G85" s="22"/>
      <c r="H85" s="34" t="str">
        <f t="shared" si="14"/>
        <v/>
      </c>
      <c r="I85" s="34" t="str">
        <f t="shared" si="15"/>
        <v/>
      </c>
      <c r="J85" s="34" t="str">
        <f t="shared" si="16"/>
        <v/>
      </c>
      <c r="K85" s="34" t="str">
        <f t="shared" si="17"/>
        <v/>
      </c>
      <c r="L85" s="26" t="str">
        <f t="shared" si="18"/>
        <v/>
      </c>
      <c r="M85" s="32"/>
      <c r="N85" s="190"/>
      <c r="O85" s="190"/>
      <c r="P85" s="190"/>
      <c r="Q85" s="190"/>
      <c r="R85" s="23"/>
    </row>
    <row r="86" spans="1:22">
      <c r="A86" s="27">
        <f t="shared" ca="1" si="19"/>
        <v>45934</v>
      </c>
      <c r="B86" s="20"/>
      <c r="C86" s="21"/>
      <c r="D86" s="20"/>
      <c r="E86" s="21"/>
      <c r="F86" s="22"/>
      <c r="G86" s="22"/>
      <c r="H86" s="34" t="str">
        <f t="shared" si="14"/>
        <v/>
      </c>
      <c r="I86" s="34" t="str">
        <f t="shared" si="15"/>
        <v/>
      </c>
      <c r="J86" s="34" t="str">
        <f t="shared" si="16"/>
        <v/>
      </c>
      <c r="K86" s="34" t="str">
        <f t="shared" si="17"/>
        <v/>
      </c>
      <c r="L86" s="26" t="str">
        <f t="shared" si="18"/>
        <v/>
      </c>
      <c r="M86" s="32"/>
      <c r="N86" s="190"/>
      <c r="O86" s="190"/>
      <c r="P86" s="190"/>
      <c r="Q86" s="190"/>
      <c r="R86" s="23"/>
    </row>
    <row r="87" spans="1:22">
      <c r="A87" s="27">
        <f t="shared" ca="1" si="19"/>
        <v>45935</v>
      </c>
      <c r="B87" s="20"/>
      <c r="C87" s="21"/>
      <c r="D87" s="20"/>
      <c r="E87" s="21"/>
      <c r="F87" s="22"/>
      <c r="G87" s="22"/>
      <c r="H87" s="34" t="str">
        <f t="shared" si="14"/>
        <v/>
      </c>
      <c r="I87" s="34" t="str">
        <f t="shared" si="15"/>
        <v/>
      </c>
      <c r="J87" s="34" t="str">
        <f t="shared" si="16"/>
        <v/>
      </c>
      <c r="K87" s="34" t="str">
        <f t="shared" si="17"/>
        <v/>
      </c>
      <c r="L87" s="26" t="str">
        <f t="shared" si="18"/>
        <v/>
      </c>
      <c r="M87" s="32"/>
      <c r="N87" s="190"/>
      <c r="O87" s="190"/>
      <c r="P87" s="190"/>
      <c r="Q87" s="190"/>
      <c r="R87" s="23"/>
    </row>
    <row r="88" spans="1:22">
      <c r="A88" s="27">
        <f t="shared" ca="1" si="19"/>
        <v>45936</v>
      </c>
      <c r="B88" s="20"/>
      <c r="C88" s="21"/>
      <c r="D88" s="20"/>
      <c r="E88" s="21"/>
      <c r="F88" s="22"/>
      <c r="G88" s="22"/>
      <c r="H88" s="34" t="str">
        <f t="shared" si="14"/>
        <v/>
      </c>
      <c r="I88" s="34" t="str">
        <f t="shared" si="15"/>
        <v/>
      </c>
      <c r="J88" s="34" t="str">
        <f t="shared" si="16"/>
        <v/>
      </c>
      <c r="K88" s="34" t="str">
        <f t="shared" si="17"/>
        <v/>
      </c>
      <c r="L88" s="26" t="str">
        <f t="shared" si="18"/>
        <v/>
      </c>
      <c r="M88" s="32"/>
      <c r="N88" s="190"/>
      <c r="O88" s="190"/>
      <c r="P88" s="190"/>
      <c r="Q88" s="190"/>
      <c r="R88" s="23"/>
    </row>
    <row r="89" spans="1:22">
      <c r="A89" s="27">
        <f t="shared" ca="1" si="19"/>
        <v>45937</v>
      </c>
      <c r="B89" s="20"/>
      <c r="C89" s="21"/>
      <c r="D89" s="20"/>
      <c r="E89" s="21"/>
      <c r="F89" s="22"/>
      <c r="G89" s="22"/>
      <c r="H89" s="34" t="str">
        <f t="shared" si="14"/>
        <v/>
      </c>
      <c r="I89" s="34" t="str">
        <f t="shared" si="15"/>
        <v/>
      </c>
      <c r="J89" s="34" t="str">
        <f t="shared" si="16"/>
        <v/>
      </c>
      <c r="K89" s="34" t="str">
        <f t="shared" si="17"/>
        <v/>
      </c>
      <c r="L89" s="26" t="str">
        <f t="shared" si="18"/>
        <v/>
      </c>
      <c r="M89" s="32"/>
      <c r="N89" s="190"/>
      <c r="O89" s="190"/>
      <c r="P89" s="190"/>
      <c r="Q89" s="190"/>
      <c r="R89" s="23"/>
    </row>
    <row r="90" spans="1:22">
      <c r="A90" s="27">
        <f t="shared" ca="1" si="19"/>
        <v>45938</v>
      </c>
      <c r="B90" s="20"/>
      <c r="C90" s="21"/>
      <c r="D90" s="20"/>
      <c r="E90" s="21"/>
      <c r="F90" s="22"/>
      <c r="G90" s="22"/>
      <c r="H90" s="34" t="str">
        <f t="shared" si="14"/>
        <v/>
      </c>
      <c r="I90" s="34" t="str">
        <f t="shared" si="15"/>
        <v/>
      </c>
      <c r="J90" s="34" t="str">
        <f t="shared" si="16"/>
        <v/>
      </c>
      <c r="K90" s="34" t="str">
        <f t="shared" si="17"/>
        <v/>
      </c>
      <c r="L90" s="26" t="str">
        <f t="shared" si="18"/>
        <v/>
      </c>
      <c r="M90" s="32"/>
      <c r="N90" s="190"/>
      <c r="O90" s="190"/>
      <c r="P90" s="190"/>
      <c r="Q90" s="190"/>
      <c r="R90" s="23"/>
    </row>
    <row r="91" spans="1:22">
      <c r="A91" s="27">
        <f t="shared" ca="1" si="19"/>
        <v>45939</v>
      </c>
      <c r="B91" s="20"/>
      <c r="C91" s="21"/>
      <c r="D91" s="20"/>
      <c r="E91" s="21"/>
      <c r="F91" s="22"/>
      <c r="G91" s="22"/>
      <c r="H91" s="34" t="str">
        <f t="shared" si="14"/>
        <v/>
      </c>
      <c r="I91" s="34" t="str">
        <f t="shared" si="15"/>
        <v/>
      </c>
      <c r="J91" s="34" t="str">
        <f t="shared" si="16"/>
        <v/>
      </c>
      <c r="K91" s="34" t="str">
        <f t="shared" si="17"/>
        <v/>
      </c>
      <c r="L91" s="26" t="str">
        <f t="shared" si="18"/>
        <v/>
      </c>
      <c r="M91" s="32"/>
      <c r="N91" s="190"/>
      <c r="O91" s="190"/>
      <c r="P91" s="190"/>
      <c r="Q91" s="190"/>
      <c r="R91" s="23"/>
    </row>
    <row r="92" spans="1:22">
      <c r="A92" s="27">
        <f t="shared" ca="1" si="19"/>
        <v>45940</v>
      </c>
      <c r="B92" s="20"/>
      <c r="C92" s="21"/>
      <c r="D92" s="20"/>
      <c r="E92" s="21"/>
      <c r="F92" s="22"/>
      <c r="G92" s="22"/>
      <c r="H92" s="34" t="str">
        <f t="shared" si="14"/>
        <v/>
      </c>
      <c r="I92" s="34" t="str">
        <f t="shared" si="15"/>
        <v/>
      </c>
      <c r="J92" s="34" t="str">
        <f t="shared" si="16"/>
        <v/>
      </c>
      <c r="K92" s="34" t="str">
        <f t="shared" si="17"/>
        <v/>
      </c>
      <c r="L92" s="26" t="str">
        <f t="shared" si="18"/>
        <v/>
      </c>
      <c r="M92" s="32"/>
      <c r="N92" s="190"/>
      <c r="O92" s="190"/>
      <c r="P92" s="190"/>
      <c r="Q92" s="190"/>
      <c r="R92" s="23"/>
    </row>
    <row r="93" spans="1:22">
      <c r="A93" s="27">
        <f t="shared" ca="1" si="19"/>
        <v>45941</v>
      </c>
      <c r="B93" s="20"/>
      <c r="C93" s="21"/>
      <c r="D93" s="20"/>
      <c r="E93" s="21"/>
      <c r="F93" s="22"/>
      <c r="G93" s="22"/>
      <c r="H93" s="34" t="str">
        <f t="shared" si="14"/>
        <v/>
      </c>
      <c r="I93" s="34" t="str">
        <f t="shared" si="15"/>
        <v/>
      </c>
      <c r="J93" s="34" t="str">
        <f t="shared" si="16"/>
        <v/>
      </c>
      <c r="K93" s="34" t="str">
        <f t="shared" si="17"/>
        <v/>
      </c>
      <c r="L93" s="26" t="str">
        <f t="shared" si="18"/>
        <v/>
      </c>
      <c r="M93" s="32"/>
      <c r="N93" s="190"/>
      <c r="O93" s="190"/>
      <c r="P93" s="190"/>
      <c r="Q93" s="190"/>
      <c r="R93" s="23"/>
    </row>
    <row r="94" spans="1:22">
      <c r="A94" s="27">
        <f t="shared" ca="1" si="19"/>
        <v>45942</v>
      </c>
      <c r="B94" s="20"/>
      <c r="C94" s="21"/>
      <c r="D94" s="20"/>
      <c r="E94" s="21"/>
      <c r="F94" s="22"/>
      <c r="G94" s="22"/>
      <c r="H94" s="34" t="str">
        <f t="shared" si="14"/>
        <v/>
      </c>
      <c r="I94" s="34" t="str">
        <f t="shared" si="15"/>
        <v/>
      </c>
      <c r="J94" s="34" t="str">
        <f t="shared" si="16"/>
        <v/>
      </c>
      <c r="K94" s="34" t="str">
        <f t="shared" si="17"/>
        <v/>
      </c>
      <c r="L94" s="26" t="str">
        <f t="shared" si="18"/>
        <v/>
      </c>
      <c r="M94" s="32"/>
      <c r="N94" s="190"/>
      <c r="O94" s="190"/>
      <c r="P94" s="190"/>
      <c r="Q94" s="190"/>
      <c r="R94" s="23"/>
    </row>
    <row r="95" spans="1:22">
      <c r="A95" s="27">
        <f t="shared" ca="1" si="19"/>
        <v>45943</v>
      </c>
      <c r="B95" s="20"/>
      <c r="C95" s="21"/>
      <c r="D95" s="20"/>
      <c r="E95" s="21"/>
      <c r="F95" s="22"/>
      <c r="G95" s="22"/>
      <c r="H95" s="34" t="str">
        <f t="shared" si="14"/>
        <v/>
      </c>
      <c r="I95" s="34" t="str">
        <f t="shared" si="15"/>
        <v/>
      </c>
      <c r="J95" s="34" t="str">
        <f t="shared" si="16"/>
        <v/>
      </c>
      <c r="K95" s="34" t="str">
        <f t="shared" si="17"/>
        <v/>
      </c>
      <c r="L95" s="26" t="str">
        <f t="shared" si="18"/>
        <v/>
      </c>
      <c r="M95" s="32"/>
      <c r="N95" s="190"/>
      <c r="O95" s="190"/>
      <c r="P95" s="190"/>
      <c r="Q95" s="190"/>
      <c r="R95" s="23"/>
    </row>
    <row r="96" spans="1:22">
      <c r="A96" s="27">
        <f t="shared" ca="1" si="19"/>
        <v>45944</v>
      </c>
      <c r="B96" s="20"/>
      <c r="C96" s="21"/>
      <c r="D96" s="20"/>
      <c r="E96" s="21"/>
      <c r="F96" s="22"/>
      <c r="G96" s="22"/>
      <c r="H96" s="34" t="str">
        <f t="shared" si="14"/>
        <v/>
      </c>
      <c r="I96" s="34" t="str">
        <f t="shared" si="15"/>
        <v/>
      </c>
      <c r="J96" s="34" t="str">
        <f t="shared" si="16"/>
        <v/>
      </c>
      <c r="K96" s="34" t="str">
        <f t="shared" si="17"/>
        <v/>
      </c>
      <c r="L96" s="26" t="str">
        <f t="shared" si="18"/>
        <v/>
      </c>
      <c r="M96" s="32"/>
      <c r="N96" s="190"/>
      <c r="O96" s="190"/>
      <c r="P96" s="190"/>
      <c r="Q96" s="190"/>
      <c r="R96" s="23"/>
    </row>
    <row r="97" spans="1:18">
      <c r="A97" s="27">
        <f t="shared" ca="1" si="19"/>
        <v>45945</v>
      </c>
      <c r="B97" s="20"/>
      <c r="C97" s="21"/>
      <c r="D97" s="20"/>
      <c r="E97" s="21"/>
      <c r="F97" s="22"/>
      <c r="G97" s="22"/>
      <c r="H97" s="34" t="str">
        <f t="shared" si="14"/>
        <v/>
      </c>
      <c r="I97" s="34" t="str">
        <f t="shared" si="15"/>
        <v/>
      </c>
      <c r="J97" s="34" t="str">
        <f t="shared" si="16"/>
        <v/>
      </c>
      <c r="K97" s="34" t="str">
        <f t="shared" si="17"/>
        <v/>
      </c>
      <c r="L97" s="26" t="str">
        <f t="shared" si="18"/>
        <v/>
      </c>
      <c r="M97" s="32"/>
      <c r="N97" s="190"/>
      <c r="O97" s="190"/>
      <c r="P97" s="190"/>
      <c r="Q97" s="190"/>
      <c r="R97" s="23"/>
    </row>
    <row r="98" spans="1:18">
      <c r="A98" s="27">
        <f t="shared" ca="1" si="19"/>
        <v>45946</v>
      </c>
      <c r="B98" s="20"/>
      <c r="C98" s="21"/>
      <c r="D98" s="20"/>
      <c r="E98" s="21"/>
      <c r="F98" s="22"/>
      <c r="G98" s="22"/>
      <c r="H98" s="34" t="str">
        <f t="shared" si="14"/>
        <v/>
      </c>
      <c r="I98" s="34" t="str">
        <f t="shared" si="15"/>
        <v/>
      </c>
      <c r="J98" s="34" t="str">
        <f t="shared" si="16"/>
        <v/>
      </c>
      <c r="K98" s="34" t="str">
        <f t="shared" si="17"/>
        <v/>
      </c>
      <c r="L98" s="26" t="str">
        <f t="shared" si="18"/>
        <v/>
      </c>
      <c r="M98" s="32"/>
      <c r="N98" s="190"/>
      <c r="O98" s="190"/>
      <c r="P98" s="190"/>
      <c r="Q98" s="190"/>
      <c r="R98" s="23"/>
    </row>
    <row r="99" spans="1:18">
      <c r="A99" s="27">
        <f t="shared" ca="1" si="19"/>
        <v>45947</v>
      </c>
      <c r="B99" s="20"/>
      <c r="C99" s="21"/>
      <c r="D99" s="20"/>
      <c r="E99" s="21"/>
      <c r="F99" s="22"/>
      <c r="G99" s="22"/>
      <c r="H99" s="34" t="str">
        <f t="shared" si="14"/>
        <v/>
      </c>
      <c r="I99" s="34" t="str">
        <f t="shared" si="15"/>
        <v/>
      </c>
      <c r="J99" s="34" t="str">
        <f t="shared" si="16"/>
        <v/>
      </c>
      <c r="K99" s="34" t="str">
        <f t="shared" si="17"/>
        <v/>
      </c>
      <c r="L99" s="26" t="str">
        <f t="shared" si="18"/>
        <v/>
      </c>
      <c r="M99" s="32"/>
      <c r="N99" s="190"/>
      <c r="O99" s="190"/>
      <c r="P99" s="190"/>
      <c r="Q99" s="190"/>
      <c r="R99" s="23"/>
    </row>
    <row r="100" spans="1:18">
      <c r="A100" s="27">
        <f t="shared" ca="1" si="19"/>
        <v>45948</v>
      </c>
      <c r="B100" s="20"/>
      <c r="C100" s="21"/>
      <c r="D100" s="20"/>
      <c r="E100" s="21"/>
      <c r="F100" s="22"/>
      <c r="G100" s="22"/>
      <c r="H100" s="34" t="str">
        <f t="shared" si="14"/>
        <v/>
      </c>
      <c r="I100" s="34" t="str">
        <f t="shared" si="15"/>
        <v/>
      </c>
      <c r="J100" s="34" t="str">
        <f t="shared" si="16"/>
        <v/>
      </c>
      <c r="K100" s="34" t="str">
        <f t="shared" si="17"/>
        <v/>
      </c>
      <c r="L100" s="26" t="str">
        <f t="shared" si="18"/>
        <v/>
      </c>
      <c r="M100" s="32"/>
      <c r="N100" s="190"/>
      <c r="O100" s="190"/>
      <c r="P100" s="190"/>
      <c r="Q100" s="190"/>
      <c r="R100" s="23"/>
    </row>
    <row r="101" spans="1:18">
      <c r="A101" s="27">
        <f t="shared" ca="1" si="19"/>
        <v>45949</v>
      </c>
      <c r="B101" s="20"/>
      <c r="C101" s="21"/>
      <c r="D101" s="20"/>
      <c r="E101" s="21"/>
      <c r="F101" s="22"/>
      <c r="G101" s="22"/>
      <c r="H101" s="34" t="str">
        <f t="shared" si="14"/>
        <v/>
      </c>
      <c r="I101" s="34" t="str">
        <f t="shared" si="15"/>
        <v/>
      </c>
      <c r="J101" s="34" t="str">
        <f t="shared" si="16"/>
        <v/>
      </c>
      <c r="K101" s="34" t="str">
        <f t="shared" si="17"/>
        <v/>
      </c>
      <c r="L101" s="26" t="str">
        <f t="shared" si="18"/>
        <v/>
      </c>
      <c r="M101" s="32"/>
      <c r="N101" s="190"/>
      <c r="O101" s="190"/>
      <c r="P101" s="190"/>
      <c r="Q101" s="190"/>
      <c r="R101" s="23"/>
    </row>
    <row r="102" spans="1:18">
      <c r="A102" s="27">
        <f t="shared" ca="1" si="19"/>
        <v>45950</v>
      </c>
      <c r="B102" s="20"/>
      <c r="C102" s="21"/>
      <c r="D102" s="20"/>
      <c r="E102" s="21"/>
      <c r="F102" s="22"/>
      <c r="G102" s="22"/>
      <c r="H102" s="34" t="str">
        <f t="shared" si="14"/>
        <v/>
      </c>
      <c r="I102" s="34" t="str">
        <f t="shared" si="15"/>
        <v/>
      </c>
      <c r="J102" s="34" t="str">
        <f t="shared" si="16"/>
        <v/>
      </c>
      <c r="K102" s="34" t="str">
        <f t="shared" si="17"/>
        <v/>
      </c>
      <c r="L102" s="26" t="str">
        <f t="shared" si="18"/>
        <v/>
      </c>
      <c r="M102" s="32"/>
      <c r="N102" s="190"/>
      <c r="O102" s="190"/>
      <c r="P102" s="190"/>
      <c r="Q102" s="190"/>
      <c r="R102" s="23"/>
    </row>
    <row r="103" spans="1:18">
      <c r="A103" s="27">
        <f t="shared" ca="1" si="19"/>
        <v>45951</v>
      </c>
      <c r="B103" s="20"/>
      <c r="C103" s="21"/>
      <c r="D103" s="20"/>
      <c r="E103" s="21"/>
      <c r="F103" s="22"/>
      <c r="G103" s="22"/>
      <c r="H103" s="34" t="str">
        <f t="shared" si="14"/>
        <v/>
      </c>
      <c r="I103" s="34" t="str">
        <f t="shared" si="15"/>
        <v/>
      </c>
      <c r="J103" s="34" t="str">
        <f t="shared" si="16"/>
        <v/>
      </c>
      <c r="K103" s="34" t="str">
        <f t="shared" si="17"/>
        <v/>
      </c>
      <c r="L103" s="26" t="str">
        <f t="shared" si="18"/>
        <v/>
      </c>
      <c r="M103" s="32"/>
      <c r="N103" s="190"/>
      <c r="O103" s="190"/>
      <c r="P103" s="190"/>
      <c r="Q103" s="190"/>
      <c r="R103" s="23"/>
    </row>
    <row r="104" spans="1:18">
      <c r="A104" s="27">
        <f t="shared" ca="1" si="19"/>
        <v>45952</v>
      </c>
      <c r="B104" s="20"/>
      <c r="C104" s="21"/>
      <c r="D104" s="20"/>
      <c r="E104" s="21"/>
      <c r="F104" s="22"/>
      <c r="G104" s="22"/>
      <c r="H104" s="34" t="str">
        <f t="shared" si="14"/>
        <v/>
      </c>
      <c r="I104" s="34" t="str">
        <f t="shared" si="15"/>
        <v/>
      </c>
      <c r="J104" s="34" t="str">
        <f t="shared" si="16"/>
        <v/>
      </c>
      <c r="K104" s="34" t="str">
        <f t="shared" si="17"/>
        <v/>
      </c>
      <c r="L104" s="26" t="str">
        <f t="shared" si="18"/>
        <v/>
      </c>
      <c r="M104" s="32"/>
      <c r="N104" s="190"/>
      <c r="O104" s="190"/>
      <c r="P104" s="190"/>
      <c r="Q104" s="190"/>
      <c r="R104" s="23"/>
    </row>
    <row r="105" spans="1:18">
      <c r="A105" s="27">
        <f t="shared" ca="1" si="19"/>
        <v>45953</v>
      </c>
      <c r="B105" s="20"/>
      <c r="C105" s="21"/>
      <c r="D105" s="20"/>
      <c r="E105" s="21"/>
      <c r="F105" s="22"/>
      <c r="G105" s="22"/>
      <c r="H105" s="34" t="str">
        <f t="shared" si="14"/>
        <v/>
      </c>
      <c r="I105" s="34" t="str">
        <f t="shared" si="15"/>
        <v/>
      </c>
      <c r="J105" s="34" t="str">
        <f t="shared" si="16"/>
        <v/>
      </c>
      <c r="K105" s="34" t="str">
        <f t="shared" si="17"/>
        <v/>
      </c>
      <c r="L105" s="26" t="str">
        <f t="shared" si="18"/>
        <v/>
      </c>
      <c r="M105" s="32"/>
      <c r="N105" s="190"/>
      <c r="O105" s="190"/>
      <c r="P105" s="190"/>
      <c r="Q105" s="190"/>
      <c r="R105" s="23"/>
    </row>
    <row r="106" spans="1:18">
      <c r="A106" s="27">
        <f t="shared" ca="1" si="19"/>
        <v>45954</v>
      </c>
      <c r="B106" s="20"/>
      <c r="C106" s="21"/>
      <c r="D106" s="20"/>
      <c r="E106" s="21"/>
      <c r="F106" s="22"/>
      <c r="G106" s="22"/>
      <c r="H106" s="34" t="str">
        <f t="shared" si="14"/>
        <v/>
      </c>
      <c r="I106" s="34" t="str">
        <f t="shared" si="15"/>
        <v/>
      </c>
      <c r="J106" s="34" t="str">
        <f t="shared" si="16"/>
        <v/>
      </c>
      <c r="K106" s="34" t="str">
        <f t="shared" si="17"/>
        <v/>
      </c>
      <c r="L106" s="26" t="str">
        <f t="shared" si="18"/>
        <v/>
      </c>
      <c r="M106" s="32"/>
      <c r="N106" s="190"/>
      <c r="O106" s="190"/>
      <c r="P106" s="190"/>
      <c r="Q106" s="190"/>
      <c r="R106" s="23"/>
    </row>
    <row r="107" spans="1:18">
      <c r="A107" s="27">
        <f t="shared" ca="1" si="19"/>
        <v>45955</v>
      </c>
      <c r="B107" s="20"/>
      <c r="C107" s="21"/>
      <c r="D107" s="20"/>
      <c r="E107" s="21"/>
      <c r="F107" s="22"/>
      <c r="G107" s="22"/>
      <c r="H107" s="34" t="str">
        <f t="shared" si="14"/>
        <v/>
      </c>
      <c r="I107" s="34" t="str">
        <f t="shared" si="15"/>
        <v/>
      </c>
      <c r="J107" s="34" t="str">
        <f t="shared" si="16"/>
        <v/>
      </c>
      <c r="K107" s="34" t="str">
        <f t="shared" si="17"/>
        <v/>
      </c>
      <c r="L107" s="26" t="str">
        <f t="shared" si="18"/>
        <v/>
      </c>
      <c r="M107" s="32"/>
      <c r="N107" s="190"/>
      <c r="O107" s="190"/>
      <c r="P107" s="190"/>
      <c r="Q107" s="190"/>
      <c r="R107" s="23"/>
    </row>
    <row r="108" spans="1:18">
      <c r="A108" s="27">
        <f t="shared" ca="1" si="19"/>
        <v>45956</v>
      </c>
      <c r="B108" s="20"/>
      <c r="C108" s="21"/>
      <c r="D108" s="20"/>
      <c r="E108" s="21"/>
      <c r="F108" s="22"/>
      <c r="G108" s="22"/>
      <c r="H108" s="34" t="str">
        <f t="shared" si="14"/>
        <v/>
      </c>
      <c r="I108" s="34" t="str">
        <f t="shared" si="15"/>
        <v/>
      </c>
      <c r="J108" s="34" t="str">
        <f t="shared" si="16"/>
        <v/>
      </c>
      <c r="K108" s="34" t="str">
        <f t="shared" si="17"/>
        <v/>
      </c>
      <c r="L108" s="26" t="str">
        <f t="shared" si="18"/>
        <v/>
      </c>
      <c r="M108" s="32"/>
      <c r="N108" s="190"/>
      <c r="O108" s="190"/>
      <c r="P108" s="190"/>
      <c r="Q108" s="190"/>
      <c r="R108" s="23"/>
    </row>
    <row r="109" spans="1:18">
      <c r="A109" s="27">
        <f t="shared" ca="1" si="19"/>
        <v>45957</v>
      </c>
      <c r="B109" s="20"/>
      <c r="C109" s="21"/>
      <c r="D109" s="20"/>
      <c r="E109" s="21"/>
      <c r="F109" s="22"/>
      <c r="G109" s="22"/>
      <c r="H109" s="34" t="str">
        <f t="shared" si="14"/>
        <v/>
      </c>
      <c r="I109" s="34" t="str">
        <f t="shared" si="15"/>
        <v/>
      </c>
      <c r="J109" s="34" t="str">
        <f t="shared" si="16"/>
        <v/>
      </c>
      <c r="K109" s="34" t="str">
        <f t="shared" si="17"/>
        <v/>
      </c>
      <c r="L109" s="26" t="str">
        <f t="shared" si="18"/>
        <v/>
      </c>
      <c r="M109" s="32"/>
      <c r="N109" s="190"/>
      <c r="O109" s="190"/>
      <c r="P109" s="190"/>
      <c r="Q109" s="190"/>
      <c r="R109" s="23"/>
    </row>
    <row r="110" spans="1:18">
      <c r="A110" s="27">
        <f t="shared" ca="1" si="19"/>
        <v>45958</v>
      </c>
      <c r="B110" s="20"/>
      <c r="C110" s="21"/>
      <c r="D110" s="20"/>
      <c r="E110" s="21"/>
      <c r="F110" s="22"/>
      <c r="G110" s="22"/>
      <c r="H110" s="34" t="str">
        <f t="shared" si="14"/>
        <v/>
      </c>
      <c r="I110" s="34" t="str">
        <f t="shared" si="15"/>
        <v/>
      </c>
      <c r="J110" s="34" t="str">
        <f t="shared" si="16"/>
        <v/>
      </c>
      <c r="K110" s="34" t="str">
        <f t="shared" si="17"/>
        <v/>
      </c>
      <c r="L110" s="26" t="str">
        <f t="shared" si="18"/>
        <v/>
      </c>
      <c r="M110" s="32"/>
      <c r="N110" s="190"/>
      <c r="O110" s="190"/>
      <c r="P110" s="190"/>
      <c r="Q110" s="190"/>
      <c r="R110" s="23"/>
    </row>
    <row r="111" spans="1:18">
      <c r="A111" s="27">
        <f t="shared" ca="1" si="19"/>
        <v>45959</v>
      </c>
      <c r="B111" s="20"/>
      <c r="C111" s="21"/>
      <c r="D111" s="20"/>
      <c r="E111" s="21"/>
      <c r="F111" s="22"/>
      <c r="G111" s="22"/>
      <c r="H111" s="34" t="str">
        <f t="shared" si="14"/>
        <v/>
      </c>
      <c r="I111" s="34" t="str">
        <f t="shared" si="15"/>
        <v/>
      </c>
      <c r="J111" s="34" t="str">
        <f t="shared" si="16"/>
        <v/>
      </c>
      <c r="K111" s="34" t="str">
        <f t="shared" si="17"/>
        <v/>
      </c>
      <c r="L111" s="26" t="str">
        <f t="shared" si="18"/>
        <v/>
      </c>
      <c r="M111" s="32"/>
      <c r="N111" s="190"/>
      <c r="O111" s="190"/>
      <c r="P111" s="190"/>
      <c r="Q111" s="190"/>
      <c r="R111" s="23"/>
    </row>
    <row r="112" spans="1:18">
      <c r="A112" s="27">
        <f t="shared" ca="1" si="19"/>
        <v>45960</v>
      </c>
      <c r="B112" s="20"/>
      <c r="C112" s="21"/>
      <c r="D112" s="20"/>
      <c r="E112" s="21"/>
      <c r="F112" s="22"/>
      <c r="G112" s="22"/>
      <c r="H112" s="34" t="str">
        <f t="shared" si="14"/>
        <v/>
      </c>
      <c r="I112" s="34" t="str">
        <f t="shared" si="15"/>
        <v/>
      </c>
      <c r="J112" s="34" t="str">
        <f t="shared" si="16"/>
        <v/>
      </c>
      <c r="K112" s="34" t="str">
        <f t="shared" si="17"/>
        <v/>
      </c>
      <c r="L112" s="26" t="str">
        <f t="shared" si="18"/>
        <v/>
      </c>
      <c r="M112" s="32"/>
      <c r="N112" s="190"/>
      <c r="O112" s="190"/>
      <c r="P112" s="190"/>
      <c r="Q112" s="190"/>
      <c r="R112" s="23"/>
    </row>
    <row r="113" spans="1:22">
      <c r="A113" s="27">
        <f t="shared" ca="1" si="19"/>
        <v>45961</v>
      </c>
      <c r="B113" s="20"/>
      <c r="C113" s="21"/>
      <c r="D113" s="20"/>
      <c r="E113" s="21"/>
      <c r="F113" s="22"/>
      <c r="G113" s="22"/>
      <c r="H113" s="34" t="str">
        <f t="shared" si="14"/>
        <v/>
      </c>
      <c r="I113" s="34" t="str">
        <f t="shared" si="15"/>
        <v/>
      </c>
      <c r="J113" s="34" t="str">
        <f t="shared" si="16"/>
        <v/>
      </c>
      <c r="K113" s="34" t="str">
        <f t="shared" si="17"/>
        <v/>
      </c>
      <c r="L113" s="26" t="str">
        <f>IF(AND($B113="",$D113=""),"",($C113-$B113-$F113)+($E113-$D113-$G113))</f>
        <v/>
      </c>
      <c r="M113" s="32"/>
      <c r="N113" s="190"/>
      <c r="O113" s="190"/>
      <c r="P113" s="190"/>
      <c r="Q113" s="190"/>
      <c r="R113" s="23"/>
    </row>
    <row r="114" spans="1:22">
      <c r="A114" s="5" t="s">
        <v>11</v>
      </c>
      <c r="B114" s="191"/>
      <c r="C114" s="192"/>
      <c r="D114" s="191"/>
      <c r="E114" s="192"/>
      <c r="F114" s="26" t="str">
        <f>IF(SUM($F83:$F113)=0,"",SUM($F83:$F113))</f>
        <v/>
      </c>
      <c r="G114" s="26" t="str">
        <f>IF(SUM($G83:$G113)=0,"",SUM($G83:$G113))</f>
        <v/>
      </c>
      <c r="H114" s="26" t="str">
        <f>IF(SUM(H83:H113)=0,"",SUM(H83:H113))</f>
        <v/>
      </c>
      <c r="I114" s="26" t="str">
        <f>IF(SUM(I83:I113)=0,"",SUM(I83:I113))</f>
        <v/>
      </c>
      <c r="J114" s="26" t="str">
        <f t="shared" ref="J114:K114" si="20">IF(SUM(J83:J113)=0,"",SUM(J83:J113))</f>
        <v/>
      </c>
      <c r="K114" s="26" t="str">
        <f t="shared" si="20"/>
        <v/>
      </c>
      <c r="L114" s="26" t="str">
        <f>IF(SUM($L83:$L113)=0,"",SUM($L83:$L113))</f>
        <v/>
      </c>
      <c r="M114" s="33"/>
      <c r="N114" s="193"/>
      <c r="O114" s="193"/>
      <c r="P114" s="193"/>
      <c r="Q114" s="193"/>
      <c r="R114" s="6"/>
    </row>
    <row r="116" spans="1:22" ht="27" customHeight="1">
      <c r="A116" s="194" t="s">
        <v>22</v>
      </c>
      <c r="B116" s="189" t="s">
        <v>103</v>
      </c>
      <c r="C116" s="189"/>
      <c r="D116" s="189"/>
      <c r="E116" s="189"/>
      <c r="F116" s="189" t="s">
        <v>23</v>
      </c>
      <c r="G116" s="189"/>
      <c r="H116" s="189" t="s">
        <v>88</v>
      </c>
      <c r="I116" s="189"/>
      <c r="J116" s="189"/>
      <c r="K116" s="189"/>
      <c r="L116" s="189" t="s">
        <v>87</v>
      </c>
      <c r="M116" s="195" t="s">
        <v>96</v>
      </c>
      <c r="N116" s="194" t="s">
        <v>25</v>
      </c>
      <c r="O116" s="194"/>
      <c r="P116" s="194"/>
      <c r="Q116" s="194"/>
      <c r="R116" s="189" t="s">
        <v>100</v>
      </c>
    </row>
    <row r="117" spans="1:22" ht="14.25" customHeight="1">
      <c r="A117" s="194"/>
      <c r="B117" s="189" t="s">
        <v>82</v>
      </c>
      <c r="C117" s="189"/>
      <c r="D117" s="189" t="s">
        <v>84</v>
      </c>
      <c r="E117" s="189"/>
      <c r="F117" s="189"/>
      <c r="G117" s="189"/>
      <c r="H117" s="189" t="s">
        <v>90</v>
      </c>
      <c r="I117" s="189"/>
      <c r="J117" s="189" t="s">
        <v>89</v>
      </c>
      <c r="K117" s="189"/>
      <c r="L117" s="189"/>
      <c r="M117" s="196"/>
      <c r="N117" s="194"/>
      <c r="O117" s="194"/>
      <c r="P117" s="194"/>
      <c r="Q117" s="194"/>
      <c r="R117" s="189"/>
    </row>
    <row r="118" spans="1:22">
      <c r="A118" s="194"/>
      <c r="B118" s="43" t="s">
        <v>26</v>
      </c>
      <c r="C118" s="43" t="s">
        <v>27</v>
      </c>
      <c r="D118" s="43" t="s">
        <v>26</v>
      </c>
      <c r="E118" s="43" t="s">
        <v>27</v>
      </c>
      <c r="F118" s="44" t="s">
        <v>85</v>
      </c>
      <c r="G118" s="44" t="s">
        <v>86</v>
      </c>
      <c r="H118" s="44" t="s">
        <v>81</v>
      </c>
      <c r="I118" s="44" t="s">
        <v>83</v>
      </c>
      <c r="J118" s="44" t="s">
        <v>81</v>
      </c>
      <c r="K118" s="44" t="s">
        <v>95</v>
      </c>
      <c r="L118" s="189"/>
      <c r="M118" s="197"/>
      <c r="N118" s="194"/>
      <c r="O118" s="194"/>
      <c r="P118" s="194"/>
      <c r="Q118" s="194"/>
      <c r="R118" s="194"/>
    </row>
    <row r="119" spans="1:22">
      <c r="A119" s="27" cm="1">
        <f t="array" aca="1" ref="A119" ca="1">DATE("2025","8"+3,IFERROR(INDIRECT(T1),"1"))</f>
        <v>45962</v>
      </c>
      <c r="B119" s="20"/>
      <c r="C119" s="21"/>
      <c r="D119" s="20"/>
      <c r="E119" s="21"/>
      <c r="F119" s="22"/>
      <c r="G119" s="22"/>
      <c r="H119" s="34" t="str">
        <f>IF(OR(B119="",LEFT(M119,1)="✓"),"",C119-B119-F119)</f>
        <v/>
      </c>
      <c r="I119" s="34" t="str">
        <f>IF(OR(D119="",LEFT(M119,1)="✓"),"",E119-D119-G119)</f>
        <v/>
      </c>
      <c r="J119" s="34" t="str">
        <f>IF(AND(B119&lt;&gt;"",M119="✓所定"),C119-B119-F119,"")</f>
        <v/>
      </c>
      <c r="K119" s="34" t="str">
        <f>IF(AND(B119&lt;&gt;"",M119="✓法定"),C119-B119-F119,"")</f>
        <v/>
      </c>
      <c r="L119" s="26" t="str">
        <f>IF(AND($B119="",$D119=""),"",($C119-$B119-$F119)+($E119-$D119-$G119))</f>
        <v/>
      </c>
      <c r="M119" s="32"/>
      <c r="N119" s="198"/>
      <c r="O119" s="199"/>
      <c r="P119" s="199"/>
      <c r="Q119" s="200"/>
      <c r="R119" s="23"/>
      <c r="V119" s="1" t="s">
        <v>171</v>
      </c>
    </row>
    <row r="120" spans="1:22">
      <c r="A120" s="27">
        <f ca="1">A119+1</f>
        <v>45963</v>
      </c>
      <c r="B120" s="20"/>
      <c r="C120" s="21"/>
      <c r="D120" s="20"/>
      <c r="E120" s="21"/>
      <c r="F120" s="22"/>
      <c r="G120" s="22"/>
      <c r="H120" s="34" t="str">
        <f t="shared" ref="H120:H149" si="21">IF(OR(B120="",LEFT(M120,1)="✓"),"",C120-B120-F120)</f>
        <v/>
      </c>
      <c r="I120" s="34" t="str">
        <f t="shared" ref="I120:I149" si="22">IF(OR(D120="",LEFT(M120,1)="✓"),"",E120-D120-G120)</f>
        <v/>
      </c>
      <c r="J120" s="34" t="str">
        <f t="shared" ref="J120:J149" si="23">IF(AND(B120&lt;&gt;"",M120="✓所定"),C120-B120-F120,"")</f>
        <v/>
      </c>
      <c r="K120" s="34" t="str">
        <f t="shared" ref="K120:K149" si="24">IF(AND(B120&lt;&gt;"",M120="✓法定"),C120-B120-F120,"")</f>
        <v/>
      </c>
      <c r="L120" s="26" t="str">
        <f t="shared" ref="L120:L147" si="25">IF(AND($B120="",$D120=""),"",($C120-$B120-$F120)+($E120-$D120-$G120))</f>
        <v/>
      </c>
      <c r="M120" s="32"/>
      <c r="N120" s="190"/>
      <c r="O120" s="190"/>
      <c r="P120" s="190"/>
      <c r="Q120" s="190"/>
      <c r="R120" s="23"/>
      <c r="V120" s="1" t="s">
        <v>172</v>
      </c>
    </row>
    <row r="121" spans="1:22">
      <c r="A121" s="27">
        <f t="shared" ref="A121:A149" ca="1" si="26">A120+1</f>
        <v>45964</v>
      </c>
      <c r="B121" s="20"/>
      <c r="C121" s="21"/>
      <c r="D121" s="20"/>
      <c r="E121" s="21"/>
      <c r="F121" s="22"/>
      <c r="G121" s="22"/>
      <c r="H121" s="34" t="str">
        <f t="shared" si="21"/>
        <v/>
      </c>
      <c r="I121" s="34" t="str">
        <f t="shared" si="22"/>
        <v/>
      </c>
      <c r="J121" s="34" t="str">
        <f t="shared" si="23"/>
        <v/>
      </c>
      <c r="K121" s="34" t="str">
        <f t="shared" si="24"/>
        <v/>
      </c>
      <c r="L121" s="26" t="str">
        <f t="shared" si="25"/>
        <v/>
      </c>
      <c r="M121" s="32"/>
      <c r="N121" s="190"/>
      <c r="O121" s="190"/>
      <c r="P121" s="190"/>
      <c r="Q121" s="190"/>
      <c r="R121" s="23"/>
    </row>
    <row r="122" spans="1:22">
      <c r="A122" s="27">
        <f t="shared" ca="1" si="26"/>
        <v>45965</v>
      </c>
      <c r="B122" s="20"/>
      <c r="C122" s="21"/>
      <c r="D122" s="20"/>
      <c r="E122" s="21"/>
      <c r="F122" s="22"/>
      <c r="G122" s="22"/>
      <c r="H122" s="34" t="str">
        <f t="shared" si="21"/>
        <v/>
      </c>
      <c r="I122" s="34" t="str">
        <f t="shared" si="22"/>
        <v/>
      </c>
      <c r="J122" s="34" t="str">
        <f t="shared" si="23"/>
        <v/>
      </c>
      <c r="K122" s="34" t="str">
        <f t="shared" si="24"/>
        <v/>
      </c>
      <c r="L122" s="26" t="str">
        <f t="shared" si="25"/>
        <v/>
      </c>
      <c r="M122" s="32"/>
      <c r="N122" s="190"/>
      <c r="O122" s="190"/>
      <c r="P122" s="190"/>
      <c r="Q122" s="190"/>
      <c r="R122" s="23"/>
    </row>
    <row r="123" spans="1:22">
      <c r="A123" s="27">
        <f t="shared" ca="1" si="26"/>
        <v>45966</v>
      </c>
      <c r="B123" s="20"/>
      <c r="C123" s="21"/>
      <c r="D123" s="20"/>
      <c r="E123" s="21"/>
      <c r="F123" s="22"/>
      <c r="G123" s="22"/>
      <c r="H123" s="34" t="str">
        <f t="shared" si="21"/>
        <v/>
      </c>
      <c r="I123" s="34" t="str">
        <f t="shared" si="22"/>
        <v/>
      </c>
      <c r="J123" s="34" t="str">
        <f t="shared" si="23"/>
        <v/>
      </c>
      <c r="K123" s="34" t="str">
        <f t="shared" si="24"/>
        <v/>
      </c>
      <c r="L123" s="26" t="str">
        <f t="shared" si="25"/>
        <v/>
      </c>
      <c r="M123" s="32"/>
      <c r="N123" s="190"/>
      <c r="O123" s="190"/>
      <c r="P123" s="190"/>
      <c r="Q123" s="190"/>
      <c r="R123" s="23"/>
    </row>
    <row r="124" spans="1:22">
      <c r="A124" s="27">
        <f t="shared" ca="1" si="26"/>
        <v>45967</v>
      </c>
      <c r="B124" s="20"/>
      <c r="C124" s="21"/>
      <c r="D124" s="20"/>
      <c r="E124" s="21"/>
      <c r="F124" s="22"/>
      <c r="G124" s="22"/>
      <c r="H124" s="34" t="str">
        <f t="shared" si="21"/>
        <v/>
      </c>
      <c r="I124" s="34" t="str">
        <f t="shared" si="22"/>
        <v/>
      </c>
      <c r="J124" s="34" t="str">
        <f t="shared" si="23"/>
        <v/>
      </c>
      <c r="K124" s="34" t="str">
        <f t="shared" si="24"/>
        <v/>
      </c>
      <c r="L124" s="26" t="str">
        <f t="shared" si="25"/>
        <v/>
      </c>
      <c r="M124" s="32"/>
      <c r="N124" s="190"/>
      <c r="O124" s="190"/>
      <c r="P124" s="190"/>
      <c r="Q124" s="190"/>
      <c r="R124" s="23"/>
    </row>
    <row r="125" spans="1:22">
      <c r="A125" s="27">
        <f t="shared" ca="1" si="26"/>
        <v>45968</v>
      </c>
      <c r="B125" s="20"/>
      <c r="C125" s="21"/>
      <c r="D125" s="20"/>
      <c r="E125" s="21"/>
      <c r="F125" s="22"/>
      <c r="G125" s="22"/>
      <c r="H125" s="34" t="str">
        <f t="shared" si="21"/>
        <v/>
      </c>
      <c r="I125" s="34" t="str">
        <f t="shared" si="22"/>
        <v/>
      </c>
      <c r="J125" s="34" t="str">
        <f t="shared" si="23"/>
        <v/>
      </c>
      <c r="K125" s="34" t="str">
        <f t="shared" si="24"/>
        <v/>
      </c>
      <c r="L125" s="26" t="str">
        <f t="shared" si="25"/>
        <v/>
      </c>
      <c r="M125" s="32"/>
      <c r="N125" s="190"/>
      <c r="O125" s="190"/>
      <c r="P125" s="190"/>
      <c r="Q125" s="190"/>
      <c r="R125" s="23"/>
    </row>
    <row r="126" spans="1:22">
      <c r="A126" s="27">
        <f t="shared" ca="1" si="26"/>
        <v>45969</v>
      </c>
      <c r="B126" s="20"/>
      <c r="C126" s="21"/>
      <c r="D126" s="20"/>
      <c r="E126" s="21"/>
      <c r="F126" s="22"/>
      <c r="G126" s="22"/>
      <c r="H126" s="34" t="str">
        <f t="shared" si="21"/>
        <v/>
      </c>
      <c r="I126" s="34" t="str">
        <f t="shared" si="22"/>
        <v/>
      </c>
      <c r="J126" s="34" t="str">
        <f t="shared" si="23"/>
        <v/>
      </c>
      <c r="K126" s="34" t="str">
        <f t="shared" si="24"/>
        <v/>
      </c>
      <c r="L126" s="26" t="str">
        <f t="shared" si="25"/>
        <v/>
      </c>
      <c r="M126" s="32"/>
      <c r="N126" s="190"/>
      <c r="O126" s="190"/>
      <c r="P126" s="190"/>
      <c r="Q126" s="190"/>
      <c r="R126" s="23"/>
    </row>
    <row r="127" spans="1:22">
      <c r="A127" s="27">
        <f t="shared" ca="1" si="26"/>
        <v>45970</v>
      </c>
      <c r="B127" s="20"/>
      <c r="C127" s="21"/>
      <c r="D127" s="20"/>
      <c r="E127" s="21"/>
      <c r="F127" s="22"/>
      <c r="G127" s="22"/>
      <c r="H127" s="34" t="str">
        <f t="shared" si="21"/>
        <v/>
      </c>
      <c r="I127" s="34" t="str">
        <f t="shared" si="22"/>
        <v/>
      </c>
      <c r="J127" s="34" t="str">
        <f t="shared" si="23"/>
        <v/>
      </c>
      <c r="K127" s="34" t="str">
        <f t="shared" si="24"/>
        <v/>
      </c>
      <c r="L127" s="26" t="str">
        <f t="shared" si="25"/>
        <v/>
      </c>
      <c r="M127" s="32"/>
      <c r="N127" s="190"/>
      <c r="O127" s="190"/>
      <c r="P127" s="190"/>
      <c r="Q127" s="190"/>
      <c r="R127" s="23"/>
    </row>
    <row r="128" spans="1:22">
      <c r="A128" s="27">
        <f t="shared" ca="1" si="26"/>
        <v>45971</v>
      </c>
      <c r="B128" s="20"/>
      <c r="C128" s="21"/>
      <c r="D128" s="20"/>
      <c r="E128" s="21"/>
      <c r="F128" s="22"/>
      <c r="G128" s="22"/>
      <c r="H128" s="34" t="str">
        <f t="shared" si="21"/>
        <v/>
      </c>
      <c r="I128" s="34" t="str">
        <f t="shared" si="22"/>
        <v/>
      </c>
      <c r="J128" s="34" t="str">
        <f t="shared" si="23"/>
        <v/>
      </c>
      <c r="K128" s="34" t="str">
        <f t="shared" si="24"/>
        <v/>
      </c>
      <c r="L128" s="26" t="str">
        <f t="shared" si="25"/>
        <v/>
      </c>
      <c r="M128" s="32"/>
      <c r="N128" s="190"/>
      <c r="O128" s="190"/>
      <c r="P128" s="190"/>
      <c r="Q128" s="190"/>
      <c r="R128" s="23"/>
    </row>
    <row r="129" spans="1:18">
      <c r="A129" s="27">
        <f t="shared" ca="1" si="26"/>
        <v>45972</v>
      </c>
      <c r="B129" s="20"/>
      <c r="C129" s="21"/>
      <c r="D129" s="20"/>
      <c r="E129" s="21"/>
      <c r="F129" s="22"/>
      <c r="G129" s="22"/>
      <c r="H129" s="34" t="str">
        <f t="shared" si="21"/>
        <v/>
      </c>
      <c r="I129" s="34" t="str">
        <f t="shared" si="22"/>
        <v/>
      </c>
      <c r="J129" s="34" t="str">
        <f t="shared" si="23"/>
        <v/>
      </c>
      <c r="K129" s="34" t="str">
        <f t="shared" si="24"/>
        <v/>
      </c>
      <c r="L129" s="26" t="str">
        <f t="shared" si="25"/>
        <v/>
      </c>
      <c r="M129" s="32"/>
      <c r="N129" s="190"/>
      <c r="O129" s="190"/>
      <c r="P129" s="190"/>
      <c r="Q129" s="190"/>
      <c r="R129" s="23"/>
    </row>
    <row r="130" spans="1:18">
      <c r="A130" s="27">
        <f t="shared" ca="1" si="26"/>
        <v>45973</v>
      </c>
      <c r="B130" s="20"/>
      <c r="C130" s="21"/>
      <c r="D130" s="20"/>
      <c r="E130" s="21"/>
      <c r="F130" s="22"/>
      <c r="G130" s="22"/>
      <c r="H130" s="34" t="str">
        <f t="shared" si="21"/>
        <v/>
      </c>
      <c r="I130" s="34" t="str">
        <f t="shared" si="22"/>
        <v/>
      </c>
      <c r="J130" s="34" t="str">
        <f t="shared" si="23"/>
        <v/>
      </c>
      <c r="K130" s="34" t="str">
        <f t="shared" si="24"/>
        <v/>
      </c>
      <c r="L130" s="26" t="str">
        <f t="shared" si="25"/>
        <v/>
      </c>
      <c r="M130" s="32"/>
      <c r="N130" s="190"/>
      <c r="O130" s="190"/>
      <c r="P130" s="190"/>
      <c r="Q130" s="190"/>
      <c r="R130" s="23"/>
    </row>
    <row r="131" spans="1:18">
      <c r="A131" s="27">
        <f t="shared" ca="1" si="26"/>
        <v>45974</v>
      </c>
      <c r="B131" s="20"/>
      <c r="C131" s="21"/>
      <c r="D131" s="20"/>
      <c r="E131" s="21"/>
      <c r="F131" s="22"/>
      <c r="G131" s="22"/>
      <c r="H131" s="34" t="str">
        <f t="shared" si="21"/>
        <v/>
      </c>
      <c r="I131" s="34" t="str">
        <f t="shared" si="22"/>
        <v/>
      </c>
      <c r="J131" s="34" t="str">
        <f t="shared" si="23"/>
        <v/>
      </c>
      <c r="K131" s="34" t="str">
        <f t="shared" si="24"/>
        <v/>
      </c>
      <c r="L131" s="26" t="str">
        <f t="shared" si="25"/>
        <v/>
      </c>
      <c r="M131" s="32"/>
      <c r="N131" s="190"/>
      <c r="O131" s="190"/>
      <c r="P131" s="190"/>
      <c r="Q131" s="190"/>
      <c r="R131" s="23"/>
    </row>
    <row r="132" spans="1:18">
      <c r="A132" s="27">
        <f t="shared" ca="1" si="26"/>
        <v>45975</v>
      </c>
      <c r="B132" s="20"/>
      <c r="C132" s="21"/>
      <c r="D132" s="20"/>
      <c r="E132" s="21"/>
      <c r="F132" s="22"/>
      <c r="G132" s="22"/>
      <c r="H132" s="34" t="str">
        <f t="shared" si="21"/>
        <v/>
      </c>
      <c r="I132" s="34" t="str">
        <f t="shared" si="22"/>
        <v/>
      </c>
      <c r="J132" s="34" t="str">
        <f t="shared" si="23"/>
        <v/>
      </c>
      <c r="K132" s="34" t="str">
        <f t="shared" si="24"/>
        <v/>
      </c>
      <c r="L132" s="26" t="str">
        <f t="shared" si="25"/>
        <v/>
      </c>
      <c r="M132" s="32"/>
      <c r="N132" s="190"/>
      <c r="O132" s="190"/>
      <c r="P132" s="190"/>
      <c r="Q132" s="190"/>
      <c r="R132" s="23"/>
    </row>
    <row r="133" spans="1:18">
      <c r="A133" s="27">
        <f t="shared" ca="1" si="26"/>
        <v>45976</v>
      </c>
      <c r="B133" s="20"/>
      <c r="C133" s="21"/>
      <c r="D133" s="20"/>
      <c r="E133" s="21"/>
      <c r="F133" s="22"/>
      <c r="G133" s="22"/>
      <c r="H133" s="34" t="str">
        <f t="shared" si="21"/>
        <v/>
      </c>
      <c r="I133" s="34" t="str">
        <f t="shared" si="22"/>
        <v/>
      </c>
      <c r="J133" s="34" t="str">
        <f t="shared" si="23"/>
        <v/>
      </c>
      <c r="K133" s="34" t="str">
        <f t="shared" si="24"/>
        <v/>
      </c>
      <c r="L133" s="26" t="str">
        <f t="shared" si="25"/>
        <v/>
      </c>
      <c r="M133" s="32"/>
      <c r="N133" s="190"/>
      <c r="O133" s="190"/>
      <c r="P133" s="190"/>
      <c r="Q133" s="190"/>
      <c r="R133" s="23"/>
    </row>
    <row r="134" spans="1:18">
      <c r="A134" s="27">
        <f t="shared" ca="1" si="26"/>
        <v>45977</v>
      </c>
      <c r="B134" s="20"/>
      <c r="C134" s="21"/>
      <c r="D134" s="20"/>
      <c r="E134" s="21"/>
      <c r="F134" s="22"/>
      <c r="G134" s="22"/>
      <c r="H134" s="34" t="str">
        <f t="shared" si="21"/>
        <v/>
      </c>
      <c r="I134" s="34" t="str">
        <f t="shared" si="22"/>
        <v/>
      </c>
      <c r="J134" s="34" t="str">
        <f t="shared" si="23"/>
        <v/>
      </c>
      <c r="K134" s="34" t="str">
        <f t="shared" si="24"/>
        <v/>
      </c>
      <c r="L134" s="26" t="str">
        <f t="shared" si="25"/>
        <v/>
      </c>
      <c r="M134" s="32"/>
      <c r="N134" s="190"/>
      <c r="O134" s="190"/>
      <c r="P134" s="190"/>
      <c r="Q134" s="190"/>
      <c r="R134" s="23"/>
    </row>
    <row r="135" spans="1:18">
      <c r="A135" s="27">
        <f t="shared" ca="1" si="26"/>
        <v>45978</v>
      </c>
      <c r="B135" s="20"/>
      <c r="C135" s="21"/>
      <c r="D135" s="20"/>
      <c r="E135" s="21"/>
      <c r="F135" s="22"/>
      <c r="G135" s="22"/>
      <c r="H135" s="34" t="str">
        <f t="shared" si="21"/>
        <v/>
      </c>
      <c r="I135" s="34" t="str">
        <f t="shared" si="22"/>
        <v/>
      </c>
      <c r="J135" s="34" t="str">
        <f t="shared" si="23"/>
        <v/>
      </c>
      <c r="K135" s="34" t="str">
        <f t="shared" si="24"/>
        <v/>
      </c>
      <c r="L135" s="26" t="str">
        <f t="shared" si="25"/>
        <v/>
      </c>
      <c r="M135" s="32"/>
      <c r="N135" s="190"/>
      <c r="O135" s="190"/>
      <c r="P135" s="190"/>
      <c r="Q135" s="190"/>
      <c r="R135" s="23"/>
    </row>
    <row r="136" spans="1:18">
      <c r="A136" s="27">
        <f t="shared" ca="1" si="26"/>
        <v>45979</v>
      </c>
      <c r="B136" s="20"/>
      <c r="C136" s="21"/>
      <c r="D136" s="20"/>
      <c r="E136" s="21"/>
      <c r="F136" s="22"/>
      <c r="G136" s="22"/>
      <c r="H136" s="34" t="str">
        <f t="shared" si="21"/>
        <v/>
      </c>
      <c r="I136" s="34" t="str">
        <f t="shared" si="22"/>
        <v/>
      </c>
      <c r="J136" s="34" t="str">
        <f t="shared" si="23"/>
        <v/>
      </c>
      <c r="K136" s="34" t="str">
        <f t="shared" si="24"/>
        <v/>
      </c>
      <c r="L136" s="26" t="str">
        <f t="shared" si="25"/>
        <v/>
      </c>
      <c r="M136" s="32"/>
      <c r="N136" s="190"/>
      <c r="O136" s="190"/>
      <c r="P136" s="190"/>
      <c r="Q136" s="190"/>
      <c r="R136" s="23"/>
    </row>
    <row r="137" spans="1:18">
      <c r="A137" s="27">
        <f t="shared" ca="1" si="26"/>
        <v>45980</v>
      </c>
      <c r="B137" s="20"/>
      <c r="C137" s="21"/>
      <c r="D137" s="20"/>
      <c r="E137" s="21"/>
      <c r="F137" s="22"/>
      <c r="G137" s="22"/>
      <c r="H137" s="34" t="str">
        <f t="shared" si="21"/>
        <v/>
      </c>
      <c r="I137" s="34" t="str">
        <f t="shared" si="22"/>
        <v/>
      </c>
      <c r="J137" s="34" t="str">
        <f t="shared" si="23"/>
        <v/>
      </c>
      <c r="K137" s="34" t="str">
        <f t="shared" si="24"/>
        <v/>
      </c>
      <c r="L137" s="26" t="str">
        <f t="shared" si="25"/>
        <v/>
      </c>
      <c r="M137" s="32"/>
      <c r="N137" s="190"/>
      <c r="O137" s="190"/>
      <c r="P137" s="190"/>
      <c r="Q137" s="190"/>
      <c r="R137" s="23"/>
    </row>
    <row r="138" spans="1:18">
      <c r="A138" s="27">
        <f t="shared" ca="1" si="26"/>
        <v>45981</v>
      </c>
      <c r="B138" s="20"/>
      <c r="C138" s="21"/>
      <c r="D138" s="20"/>
      <c r="E138" s="21"/>
      <c r="F138" s="22"/>
      <c r="G138" s="22"/>
      <c r="H138" s="34" t="str">
        <f t="shared" si="21"/>
        <v/>
      </c>
      <c r="I138" s="34" t="str">
        <f t="shared" si="22"/>
        <v/>
      </c>
      <c r="J138" s="34" t="str">
        <f t="shared" si="23"/>
        <v/>
      </c>
      <c r="K138" s="34" t="str">
        <f t="shared" si="24"/>
        <v/>
      </c>
      <c r="L138" s="26" t="str">
        <f t="shared" si="25"/>
        <v/>
      </c>
      <c r="M138" s="32"/>
      <c r="N138" s="190"/>
      <c r="O138" s="190"/>
      <c r="P138" s="190"/>
      <c r="Q138" s="190"/>
      <c r="R138" s="23"/>
    </row>
    <row r="139" spans="1:18">
      <c r="A139" s="27">
        <f t="shared" ca="1" si="26"/>
        <v>45982</v>
      </c>
      <c r="B139" s="20"/>
      <c r="C139" s="21"/>
      <c r="D139" s="20"/>
      <c r="E139" s="21"/>
      <c r="F139" s="22"/>
      <c r="G139" s="22"/>
      <c r="H139" s="34" t="str">
        <f t="shared" si="21"/>
        <v/>
      </c>
      <c r="I139" s="34" t="str">
        <f t="shared" si="22"/>
        <v/>
      </c>
      <c r="J139" s="34" t="str">
        <f t="shared" si="23"/>
        <v/>
      </c>
      <c r="K139" s="34" t="str">
        <f t="shared" si="24"/>
        <v/>
      </c>
      <c r="L139" s="26" t="str">
        <f t="shared" si="25"/>
        <v/>
      </c>
      <c r="M139" s="32"/>
      <c r="N139" s="190"/>
      <c r="O139" s="190"/>
      <c r="P139" s="190"/>
      <c r="Q139" s="190"/>
      <c r="R139" s="23"/>
    </row>
    <row r="140" spans="1:18">
      <c r="A140" s="27">
        <f t="shared" ca="1" si="26"/>
        <v>45983</v>
      </c>
      <c r="B140" s="20"/>
      <c r="C140" s="21"/>
      <c r="D140" s="20"/>
      <c r="E140" s="21"/>
      <c r="F140" s="22"/>
      <c r="G140" s="22"/>
      <c r="H140" s="34" t="str">
        <f t="shared" si="21"/>
        <v/>
      </c>
      <c r="I140" s="34" t="str">
        <f t="shared" si="22"/>
        <v/>
      </c>
      <c r="J140" s="34" t="str">
        <f t="shared" si="23"/>
        <v/>
      </c>
      <c r="K140" s="34" t="str">
        <f t="shared" si="24"/>
        <v/>
      </c>
      <c r="L140" s="26" t="str">
        <f t="shared" si="25"/>
        <v/>
      </c>
      <c r="M140" s="32"/>
      <c r="N140" s="190"/>
      <c r="O140" s="190"/>
      <c r="P140" s="190"/>
      <c r="Q140" s="190"/>
      <c r="R140" s="23"/>
    </row>
    <row r="141" spans="1:18">
      <c r="A141" s="27">
        <f t="shared" ca="1" si="26"/>
        <v>45984</v>
      </c>
      <c r="B141" s="20"/>
      <c r="C141" s="21"/>
      <c r="D141" s="20"/>
      <c r="E141" s="21"/>
      <c r="F141" s="22"/>
      <c r="G141" s="22"/>
      <c r="H141" s="34" t="str">
        <f t="shared" si="21"/>
        <v/>
      </c>
      <c r="I141" s="34" t="str">
        <f t="shared" si="22"/>
        <v/>
      </c>
      <c r="J141" s="34" t="str">
        <f t="shared" si="23"/>
        <v/>
      </c>
      <c r="K141" s="34" t="str">
        <f t="shared" si="24"/>
        <v/>
      </c>
      <c r="L141" s="26" t="str">
        <f t="shared" si="25"/>
        <v/>
      </c>
      <c r="M141" s="32"/>
      <c r="N141" s="190"/>
      <c r="O141" s="190"/>
      <c r="P141" s="190"/>
      <c r="Q141" s="190"/>
      <c r="R141" s="23"/>
    </row>
    <row r="142" spans="1:18">
      <c r="A142" s="27">
        <f t="shared" ca="1" si="26"/>
        <v>45985</v>
      </c>
      <c r="B142" s="20"/>
      <c r="C142" s="21"/>
      <c r="D142" s="20"/>
      <c r="E142" s="21"/>
      <c r="F142" s="22"/>
      <c r="G142" s="22"/>
      <c r="H142" s="34" t="str">
        <f t="shared" si="21"/>
        <v/>
      </c>
      <c r="I142" s="34" t="str">
        <f t="shared" si="22"/>
        <v/>
      </c>
      <c r="J142" s="34" t="str">
        <f t="shared" si="23"/>
        <v/>
      </c>
      <c r="K142" s="34" t="str">
        <f t="shared" si="24"/>
        <v/>
      </c>
      <c r="L142" s="26" t="str">
        <f t="shared" si="25"/>
        <v/>
      </c>
      <c r="M142" s="32"/>
      <c r="N142" s="190"/>
      <c r="O142" s="190"/>
      <c r="P142" s="190"/>
      <c r="Q142" s="190"/>
      <c r="R142" s="23"/>
    </row>
    <row r="143" spans="1:18">
      <c r="A143" s="27">
        <f t="shared" ca="1" si="26"/>
        <v>45986</v>
      </c>
      <c r="B143" s="20"/>
      <c r="C143" s="21"/>
      <c r="D143" s="20"/>
      <c r="E143" s="21"/>
      <c r="F143" s="22"/>
      <c r="G143" s="22"/>
      <c r="H143" s="34" t="str">
        <f t="shared" si="21"/>
        <v/>
      </c>
      <c r="I143" s="34" t="str">
        <f t="shared" si="22"/>
        <v/>
      </c>
      <c r="J143" s="34" t="str">
        <f t="shared" si="23"/>
        <v/>
      </c>
      <c r="K143" s="34" t="str">
        <f t="shared" si="24"/>
        <v/>
      </c>
      <c r="L143" s="26" t="str">
        <f t="shared" si="25"/>
        <v/>
      </c>
      <c r="M143" s="32"/>
      <c r="N143" s="190"/>
      <c r="O143" s="190"/>
      <c r="P143" s="190"/>
      <c r="Q143" s="190"/>
      <c r="R143" s="23"/>
    </row>
    <row r="144" spans="1:18">
      <c r="A144" s="27">
        <f t="shared" ca="1" si="26"/>
        <v>45987</v>
      </c>
      <c r="B144" s="20"/>
      <c r="C144" s="21"/>
      <c r="D144" s="20"/>
      <c r="E144" s="21"/>
      <c r="F144" s="22"/>
      <c r="G144" s="22"/>
      <c r="H144" s="34" t="str">
        <f t="shared" si="21"/>
        <v/>
      </c>
      <c r="I144" s="34" t="str">
        <f t="shared" si="22"/>
        <v/>
      </c>
      <c r="J144" s="34" t="str">
        <f t="shared" si="23"/>
        <v/>
      </c>
      <c r="K144" s="34" t="str">
        <f t="shared" si="24"/>
        <v/>
      </c>
      <c r="L144" s="26" t="str">
        <f t="shared" si="25"/>
        <v/>
      </c>
      <c r="M144" s="32"/>
      <c r="N144" s="190"/>
      <c r="O144" s="190"/>
      <c r="P144" s="190"/>
      <c r="Q144" s="190"/>
      <c r="R144" s="23"/>
    </row>
    <row r="145" spans="1:22">
      <c r="A145" s="27">
        <f t="shared" ca="1" si="26"/>
        <v>45988</v>
      </c>
      <c r="B145" s="20"/>
      <c r="C145" s="21"/>
      <c r="D145" s="20"/>
      <c r="E145" s="21"/>
      <c r="F145" s="22"/>
      <c r="G145" s="22"/>
      <c r="H145" s="34" t="str">
        <f t="shared" si="21"/>
        <v/>
      </c>
      <c r="I145" s="34" t="str">
        <f t="shared" si="22"/>
        <v/>
      </c>
      <c r="J145" s="34" t="str">
        <f t="shared" si="23"/>
        <v/>
      </c>
      <c r="K145" s="34" t="str">
        <f t="shared" si="24"/>
        <v/>
      </c>
      <c r="L145" s="26" t="str">
        <f t="shared" si="25"/>
        <v/>
      </c>
      <c r="M145" s="32"/>
      <c r="N145" s="190"/>
      <c r="O145" s="190"/>
      <c r="P145" s="190"/>
      <c r="Q145" s="190"/>
      <c r="R145" s="23"/>
    </row>
    <row r="146" spans="1:22">
      <c r="A146" s="27">
        <f t="shared" ca="1" si="26"/>
        <v>45989</v>
      </c>
      <c r="B146" s="20"/>
      <c r="C146" s="21"/>
      <c r="D146" s="20"/>
      <c r="E146" s="21"/>
      <c r="F146" s="22"/>
      <c r="G146" s="22"/>
      <c r="H146" s="34" t="str">
        <f t="shared" si="21"/>
        <v/>
      </c>
      <c r="I146" s="34" t="str">
        <f t="shared" si="22"/>
        <v/>
      </c>
      <c r="J146" s="34" t="str">
        <f t="shared" si="23"/>
        <v/>
      </c>
      <c r="K146" s="34" t="str">
        <f t="shared" si="24"/>
        <v/>
      </c>
      <c r="L146" s="26" t="str">
        <f t="shared" si="25"/>
        <v/>
      </c>
      <c r="M146" s="32"/>
      <c r="N146" s="190"/>
      <c r="O146" s="190"/>
      <c r="P146" s="190"/>
      <c r="Q146" s="190"/>
      <c r="R146" s="23"/>
    </row>
    <row r="147" spans="1:22">
      <c r="A147" s="27">
        <f t="shared" ca="1" si="26"/>
        <v>45990</v>
      </c>
      <c r="B147" s="20"/>
      <c r="C147" s="21"/>
      <c r="D147" s="20"/>
      <c r="E147" s="21"/>
      <c r="F147" s="22"/>
      <c r="G147" s="22"/>
      <c r="H147" s="34" t="str">
        <f t="shared" si="21"/>
        <v/>
      </c>
      <c r="I147" s="34" t="str">
        <f t="shared" si="22"/>
        <v/>
      </c>
      <c r="J147" s="34" t="str">
        <f t="shared" si="23"/>
        <v/>
      </c>
      <c r="K147" s="34" t="str">
        <f t="shared" si="24"/>
        <v/>
      </c>
      <c r="L147" s="26" t="str">
        <f t="shared" si="25"/>
        <v/>
      </c>
      <c r="M147" s="32"/>
      <c r="N147" s="190"/>
      <c r="O147" s="190"/>
      <c r="P147" s="190"/>
      <c r="Q147" s="190"/>
      <c r="R147" s="23"/>
    </row>
    <row r="148" spans="1:22">
      <c r="A148" s="27">
        <f t="shared" ca="1" si="26"/>
        <v>45991</v>
      </c>
      <c r="B148" s="20"/>
      <c r="C148" s="21"/>
      <c r="D148" s="20"/>
      <c r="E148" s="21"/>
      <c r="F148" s="22"/>
      <c r="G148" s="22"/>
      <c r="H148" s="34" t="str">
        <f t="shared" si="21"/>
        <v/>
      </c>
      <c r="I148" s="34" t="str">
        <f t="shared" si="22"/>
        <v/>
      </c>
      <c r="J148" s="34" t="str">
        <f t="shared" si="23"/>
        <v/>
      </c>
      <c r="K148" s="34" t="str">
        <f t="shared" si="24"/>
        <v/>
      </c>
      <c r="L148" s="26" t="str">
        <f>IF(AND($B148="",$D148=""),"",($C148-$B148-$F148)+($E148-$D148-$G148))</f>
        <v/>
      </c>
      <c r="M148" s="32"/>
      <c r="N148" s="190"/>
      <c r="O148" s="190"/>
      <c r="P148" s="190"/>
      <c r="Q148" s="190"/>
      <c r="R148" s="23"/>
    </row>
    <row r="149" spans="1:22">
      <c r="A149" s="27">
        <f t="shared" ca="1" si="26"/>
        <v>45992</v>
      </c>
      <c r="B149" s="20"/>
      <c r="C149" s="21"/>
      <c r="D149" s="20"/>
      <c r="E149" s="21"/>
      <c r="F149" s="22"/>
      <c r="G149" s="22"/>
      <c r="H149" s="34" t="str">
        <f t="shared" si="21"/>
        <v/>
      </c>
      <c r="I149" s="34" t="str">
        <f t="shared" si="22"/>
        <v/>
      </c>
      <c r="J149" s="34" t="str">
        <f t="shared" si="23"/>
        <v/>
      </c>
      <c r="K149" s="34" t="str">
        <f t="shared" si="24"/>
        <v/>
      </c>
      <c r="L149" s="26" t="str">
        <f>IF(AND($B149="",$D149=""),"",($C149-$B149-$F149)+($E149-$D149-$G149))</f>
        <v/>
      </c>
      <c r="M149" s="32"/>
      <c r="N149" s="190"/>
      <c r="O149" s="190"/>
      <c r="P149" s="190"/>
      <c r="Q149" s="190"/>
      <c r="R149" s="23"/>
    </row>
    <row r="150" spans="1:22">
      <c r="A150" s="5" t="s">
        <v>11</v>
      </c>
      <c r="B150" s="191"/>
      <c r="C150" s="192"/>
      <c r="D150" s="191"/>
      <c r="E150" s="192"/>
      <c r="F150" s="26" t="str">
        <f>IF(SUM($F119:$F149)=0,"",SUM($F119:$F149))</f>
        <v/>
      </c>
      <c r="G150" s="26" t="str">
        <f>IF(SUM($G119:$G149)=0,"",SUM($G119:$G149))</f>
        <v/>
      </c>
      <c r="H150" s="26" t="str">
        <f>IF(SUM(H119:H149)=0,"",SUM(H119:H149))</f>
        <v/>
      </c>
      <c r="I150" s="26" t="str">
        <f>IF(SUM(I119:I149)=0,"",SUM(I119:I149))</f>
        <v/>
      </c>
      <c r="J150" s="26" t="str">
        <f t="shared" ref="J150:K150" si="27">IF(SUM(J119:J149)=0,"",SUM(J119:J149))</f>
        <v/>
      </c>
      <c r="K150" s="26" t="str">
        <f t="shared" si="27"/>
        <v/>
      </c>
      <c r="L150" s="26" t="str">
        <f>IF(SUM($L119:$L149)=0,"",SUM($L119:$L149))</f>
        <v/>
      </c>
      <c r="M150" s="33"/>
      <c r="N150" s="193"/>
      <c r="O150" s="193"/>
      <c r="P150" s="193"/>
      <c r="Q150" s="193"/>
      <c r="R150" s="6"/>
    </row>
    <row r="152" spans="1:22" ht="27" customHeight="1">
      <c r="A152" s="194" t="s">
        <v>22</v>
      </c>
      <c r="B152" s="189" t="s">
        <v>103</v>
      </c>
      <c r="C152" s="189"/>
      <c r="D152" s="189"/>
      <c r="E152" s="189"/>
      <c r="F152" s="189" t="s">
        <v>23</v>
      </c>
      <c r="G152" s="189"/>
      <c r="H152" s="189" t="s">
        <v>88</v>
      </c>
      <c r="I152" s="189"/>
      <c r="J152" s="189"/>
      <c r="K152" s="189"/>
      <c r="L152" s="189" t="s">
        <v>87</v>
      </c>
      <c r="M152" s="195" t="s">
        <v>96</v>
      </c>
      <c r="N152" s="194" t="s">
        <v>25</v>
      </c>
      <c r="O152" s="194"/>
      <c r="P152" s="194"/>
      <c r="Q152" s="194"/>
      <c r="R152" s="189" t="s">
        <v>100</v>
      </c>
    </row>
    <row r="153" spans="1:22" ht="14.25" customHeight="1">
      <c r="A153" s="194"/>
      <c r="B153" s="189" t="s">
        <v>82</v>
      </c>
      <c r="C153" s="189"/>
      <c r="D153" s="189" t="s">
        <v>84</v>
      </c>
      <c r="E153" s="189"/>
      <c r="F153" s="189"/>
      <c r="G153" s="189"/>
      <c r="H153" s="189" t="s">
        <v>90</v>
      </c>
      <c r="I153" s="189"/>
      <c r="J153" s="189" t="s">
        <v>89</v>
      </c>
      <c r="K153" s="189"/>
      <c r="L153" s="189"/>
      <c r="M153" s="196"/>
      <c r="N153" s="194"/>
      <c r="O153" s="194"/>
      <c r="P153" s="194"/>
      <c r="Q153" s="194"/>
      <c r="R153" s="189"/>
    </row>
    <row r="154" spans="1:22">
      <c r="A154" s="194"/>
      <c r="B154" s="43" t="s">
        <v>26</v>
      </c>
      <c r="C154" s="43" t="s">
        <v>27</v>
      </c>
      <c r="D154" s="43" t="s">
        <v>26</v>
      </c>
      <c r="E154" s="43" t="s">
        <v>27</v>
      </c>
      <c r="F154" s="44" t="s">
        <v>85</v>
      </c>
      <c r="G154" s="44" t="s">
        <v>86</v>
      </c>
      <c r="H154" s="44" t="s">
        <v>81</v>
      </c>
      <c r="I154" s="44" t="s">
        <v>83</v>
      </c>
      <c r="J154" s="44" t="s">
        <v>81</v>
      </c>
      <c r="K154" s="44" t="s">
        <v>95</v>
      </c>
      <c r="L154" s="189"/>
      <c r="M154" s="197"/>
      <c r="N154" s="194"/>
      <c r="O154" s="194"/>
      <c r="P154" s="194"/>
      <c r="Q154" s="194"/>
      <c r="R154" s="194"/>
    </row>
    <row r="155" spans="1:22">
      <c r="A155" s="27" cm="1">
        <f t="array" aca="1" ref="A155" ca="1">DATE("2025","8"+4,IFERROR(INDIRECT(T1),"1"))</f>
        <v>45992</v>
      </c>
      <c r="B155" s="20"/>
      <c r="C155" s="21"/>
      <c r="D155" s="20"/>
      <c r="E155" s="21"/>
      <c r="F155" s="22"/>
      <c r="G155" s="22"/>
      <c r="H155" s="34" t="str">
        <f>IF(OR(B155="",LEFT(M155,1)="✓"),"",C155-B155-F155)</f>
        <v/>
      </c>
      <c r="I155" s="34" t="str">
        <f>IF(OR(D155="",LEFT(M155,1)="✓"),"",E155-D155-G155)</f>
        <v/>
      </c>
      <c r="J155" s="34" t="str">
        <f>IF(AND(B155&lt;&gt;"",M155="✓所定"),C155-B155-F155,"")</f>
        <v/>
      </c>
      <c r="K155" s="34" t="str">
        <f>IF(AND(B155&lt;&gt;"",M155="✓法定"),C155-B155-F155,"")</f>
        <v/>
      </c>
      <c r="L155" s="26" t="str">
        <f t="shared" ref="L155:L185" si="28">IF(AND($B155="",$D155=""),"",($C155-$B155-$F155)+($E155-$D155-$G155))</f>
        <v/>
      </c>
      <c r="M155" s="32"/>
      <c r="N155" s="190"/>
      <c r="O155" s="190"/>
      <c r="P155" s="190"/>
      <c r="Q155" s="190"/>
      <c r="R155" s="23"/>
      <c r="V155" s="1" t="s">
        <v>171</v>
      </c>
    </row>
    <row r="156" spans="1:22">
      <c r="A156" s="27">
        <f ca="1">A155+1</f>
        <v>45993</v>
      </c>
      <c r="B156" s="20"/>
      <c r="C156" s="21"/>
      <c r="D156" s="20"/>
      <c r="E156" s="21"/>
      <c r="F156" s="22"/>
      <c r="G156" s="22"/>
      <c r="H156" s="34" t="str">
        <f t="shared" ref="H156:H185" si="29">IF(OR(B156="",LEFT(M156,1)="✓"),"",C156-B156-F156)</f>
        <v/>
      </c>
      <c r="I156" s="34" t="str">
        <f t="shared" ref="I156:I185" si="30">IF(OR(D156="",LEFT(M156,1)="✓"),"",E156-D156-G156)</f>
        <v/>
      </c>
      <c r="J156" s="34" t="str">
        <f t="shared" ref="J156:J185" si="31">IF(AND(B156&lt;&gt;"",M156="✓所定"),C156-B156-F156,"")</f>
        <v/>
      </c>
      <c r="K156" s="34" t="str">
        <f t="shared" ref="K156:K185" si="32">IF(AND(B156&lt;&gt;"",M156="✓法定"),C156-B156-F156,"")</f>
        <v/>
      </c>
      <c r="L156" s="26" t="str">
        <f t="shared" si="28"/>
        <v/>
      </c>
      <c r="M156" s="32"/>
      <c r="N156" s="190"/>
      <c r="O156" s="190"/>
      <c r="P156" s="190"/>
      <c r="Q156" s="190"/>
      <c r="R156" s="23"/>
      <c r="V156" s="1" t="s">
        <v>172</v>
      </c>
    </row>
    <row r="157" spans="1:22">
      <c r="A157" s="27">
        <f t="shared" ref="A157:A185" ca="1" si="33">A156+1</f>
        <v>45994</v>
      </c>
      <c r="B157" s="20"/>
      <c r="C157" s="21"/>
      <c r="D157" s="20"/>
      <c r="E157" s="21"/>
      <c r="F157" s="22"/>
      <c r="G157" s="22"/>
      <c r="H157" s="34" t="str">
        <f t="shared" si="29"/>
        <v/>
      </c>
      <c r="I157" s="34" t="str">
        <f t="shared" si="30"/>
        <v/>
      </c>
      <c r="J157" s="34" t="str">
        <f t="shared" si="31"/>
        <v/>
      </c>
      <c r="K157" s="34" t="str">
        <f t="shared" si="32"/>
        <v/>
      </c>
      <c r="L157" s="26" t="str">
        <f t="shared" si="28"/>
        <v/>
      </c>
      <c r="M157" s="32"/>
      <c r="N157" s="190"/>
      <c r="O157" s="190"/>
      <c r="P157" s="190"/>
      <c r="Q157" s="190"/>
      <c r="R157" s="23"/>
    </row>
    <row r="158" spans="1:22">
      <c r="A158" s="27">
        <f t="shared" ca="1" si="33"/>
        <v>45995</v>
      </c>
      <c r="B158" s="20"/>
      <c r="C158" s="21"/>
      <c r="D158" s="20"/>
      <c r="E158" s="21"/>
      <c r="F158" s="22"/>
      <c r="G158" s="22"/>
      <c r="H158" s="34" t="str">
        <f t="shared" si="29"/>
        <v/>
      </c>
      <c r="I158" s="34" t="str">
        <f t="shared" si="30"/>
        <v/>
      </c>
      <c r="J158" s="34" t="str">
        <f t="shared" si="31"/>
        <v/>
      </c>
      <c r="K158" s="34" t="str">
        <f t="shared" si="32"/>
        <v/>
      </c>
      <c r="L158" s="26" t="str">
        <f t="shared" si="28"/>
        <v/>
      </c>
      <c r="M158" s="32"/>
      <c r="N158" s="190"/>
      <c r="O158" s="190"/>
      <c r="P158" s="190"/>
      <c r="Q158" s="190"/>
      <c r="R158" s="23"/>
    </row>
    <row r="159" spans="1:22">
      <c r="A159" s="27">
        <f t="shared" ca="1" si="33"/>
        <v>45996</v>
      </c>
      <c r="B159" s="20"/>
      <c r="C159" s="21"/>
      <c r="D159" s="20"/>
      <c r="E159" s="21"/>
      <c r="F159" s="22"/>
      <c r="G159" s="22"/>
      <c r="H159" s="34" t="str">
        <f t="shared" si="29"/>
        <v/>
      </c>
      <c r="I159" s="34" t="str">
        <f t="shared" si="30"/>
        <v/>
      </c>
      <c r="J159" s="34" t="str">
        <f t="shared" si="31"/>
        <v/>
      </c>
      <c r="K159" s="34" t="str">
        <f t="shared" si="32"/>
        <v/>
      </c>
      <c r="L159" s="26" t="str">
        <f t="shared" si="28"/>
        <v/>
      </c>
      <c r="M159" s="32"/>
      <c r="N159" s="190"/>
      <c r="O159" s="190"/>
      <c r="P159" s="190"/>
      <c r="Q159" s="190"/>
      <c r="R159" s="23"/>
    </row>
    <row r="160" spans="1:22">
      <c r="A160" s="27">
        <f t="shared" ca="1" si="33"/>
        <v>45997</v>
      </c>
      <c r="B160" s="20"/>
      <c r="C160" s="21"/>
      <c r="D160" s="20"/>
      <c r="E160" s="21"/>
      <c r="F160" s="22"/>
      <c r="G160" s="22"/>
      <c r="H160" s="34" t="str">
        <f t="shared" si="29"/>
        <v/>
      </c>
      <c r="I160" s="34" t="str">
        <f t="shared" si="30"/>
        <v/>
      </c>
      <c r="J160" s="34" t="str">
        <f t="shared" si="31"/>
        <v/>
      </c>
      <c r="K160" s="34" t="str">
        <f t="shared" si="32"/>
        <v/>
      </c>
      <c r="L160" s="26" t="str">
        <f t="shared" si="28"/>
        <v/>
      </c>
      <c r="M160" s="32"/>
      <c r="N160" s="190"/>
      <c r="O160" s="190"/>
      <c r="P160" s="190"/>
      <c r="Q160" s="190"/>
      <c r="R160" s="23"/>
    </row>
    <row r="161" spans="1:18">
      <c r="A161" s="27">
        <f t="shared" ca="1" si="33"/>
        <v>45998</v>
      </c>
      <c r="B161" s="20"/>
      <c r="C161" s="21"/>
      <c r="D161" s="20"/>
      <c r="E161" s="21"/>
      <c r="F161" s="22"/>
      <c r="G161" s="22"/>
      <c r="H161" s="34" t="str">
        <f t="shared" si="29"/>
        <v/>
      </c>
      <c r="I161" s="34" t="str">
        <f t="shared" si="30"/>
        <v/>
      </c>
      <c r="J161" s="34" t="str">
        <f t="shared" si="31"/>
        <v/>
      </c>
      <c r="K161" s="34" t="str">
        <f t="shared" si="32"/>
        <v/>
      </c>
      <c r="L161" s="26" t="str">
        <f t="shared" si="28"/>
        <v/>
      </c>
      <c r="M161" s="32"/>
      <c r="N161" s="190"/>
      <c r="O161" s="190"/>
      <c r="P161" s="190"/>
      <c r="Q161" s="190"/>
      <c r="R161" s="23"/>
    </row>
    <row r="162" spans="1:18">
      <c r="A162" s="27">
        <f t="shared" ca="1" si="33"/>
        <v>45999</v>
      </c>
      <c r="B162" s="20"/>
      <c r="C162" s="21"/>
      <c r="D162" s="20"/>
      <c r="E162" s="21"/>
      <c r="F162" s="22"/>
      <c r="G162" s="22"/>
      <c r="H162" s="34" t="str">
        <f t="shared" si="29"/>
        <v/>
      </c>
      <c r="I162" s="34" t="str">
        <f t="shared" si="30"/>
        <v/>
      </c>
      <c r="J162" s="34" t="str">
        <f t="shared" si="31"/>
        <v/>
      </c>
      <c r="K162" s="34" t="str">
        <f t="shared" si="32"/>
        <v/>
      </c>
      <c r="L162" s="26" t="str">
        <f t="shared" si="28"/>
        <v/>
      </c>
      <c r="M162" s="32"/>
      <c r="N162" s="190"/>
      <c r="O162" s="190"/>
      <c r="P162" s="190"/>
      <c r="Q162" s="190"/>
      <c r="R162" s="23"/>
    </row>
    <row r="163" spans="1:18">
      <c r="A163" s="27">
        <f t="shared" ca="1" si="33"/>
        <v>46000</v>
      </c>
      <c r="B163" s="20"/>
      <c r="C163" s="21"/>
      <c r="D163" s="20"/>
      <c r="E163" s="21"/>
      <c r="F163" s="22"/>
      <c r="G163" s="22"/>
      <c r="H163" s="34" t="str">
        <f t="shared" si="29"/>
        <v/>
      </c>
      <c r="I163" s="34" t="str">
        <f t="shared" si="30"/>
        <v/>
      </c>
      <c r="J163" s="34" t="str">
        <f t="shared" si="31"/>
        <v/>
      </c>
      <c r="K163" s="34" t="str">
        <f t="shared" si="32"/>
        <v/>
      </c>
      <c r="L163" s="26" t="str">
        <f t="shared" si="28"/>
        <v/>
      </c>
      <c r="M163" s="32"/>
      <c r="N163" s="190"/>
      <c r="O163" s="190"/>
      <c r="P163" s="190"/>
      <c r="Q163" s="190"/>
      <c r="R163" s="23"/>
    </row>
    <row r="164" spans="1:18">
      <c r="A164" s="27">
        <f t="shared" ca="1" si="33"/>
        <v>46001</v>
      </c>
      <c r="B164" s="20"/>
      <c r="C164" s="21"/>
      <c r="D164" s="20"/>
      <c r="E164" s="21"/>
      <c r="F164" s="22"/>
      <c r="G164" s="22"/>
      <c r="H164" s="34" t="str">
        <f t="shared" si="29"/>
        <v/>
      </c>
      <c r="I164" s="34" t="str">
        <f t="shared" si="30"/>
        <v/>
      </c>
      <c r="J164" s="34" t="str">
        <f t="shared" si="31"/>
        <v/>
      </c>
      <c r="K164" s="34" t="str">
        <f t="shared" si="32"/>
        <v/>
      </c>
      <c r="L164" s="26" t="str">
        <f t="shared" si="28"/>
        <v/>
      </c>
      <c r="M164" s="32"/>
      <c r="N164" s="190"/>
      <c r="O164" s="190"/>
      <c r="P164" s="190"/>
      <c r="Q164" s="190"/>
      <c r="R164" s="23"/>
    </row>
    <row r="165" spans="1:18">
      <c r="A165" s="27">
        <f t="shared" ca="1" si="33"/>
        <v>46002</v>
      </c>
      <c r="B165" s="20"/>
      <c r="C165" s="21"/>
      <c r="D165" s="20"/>
      <c r="E165" s="21"/>
      <c r="F165" s="22"/>
      <c r="G165" s="22"/>
      <c r="H165" s="34" t="str">
        <f t="shared" si="29"/>
        <v/>
      </c>
      <c r="I165" s="34" t="str">
        <f t="shared" si="30"/>
        <v/>
      </c>
      <c r="J165" s="34" t="str">
        <f t="shared" si="31"/>
        <v/>
      </c>
      <c r="K165" s="34" t="str">
        <f t="shared" si="32"/>
        <v/>
      </c>
      <c r="L165" s="26" t="str">
        <f t="shared" si="28"/>
        <v/>
      </c>
      <c r="M165" s="32"/>
      <c r="N165" s="190"/>
      <c r="O165" s="190"/>
      <c r="P165" s="190"/>
      <c r="Q165" s="190"/>
      <c r="R165" s="23"/>
    </row>
    <row r="166" spans="1:18">
      <c r="A166" s="27">
        <f t="shared" ca="1" si="33"/>
        <v>46003</v>
      </c>
      <c r="B166" s="20"/>
      <c r="C166" s="21"/>
      <c r="D166" s="20"/>
      <c r="E166" s="21"/>
      <c r="F166" s="22"/>
      <c r="G166" s="22"/>
      <c r="H166" s="34" t="str">
        <f t="shared" si="29"/>
        <v/>
      </c>
      <c r="I166" s="34" t="str">
        <f t="shared" si="30"/>
        <v/>
      </c>
      <c r="J166" s="34" t="str">
        <f t="shared" si="31"/>
        <v/>
      </c>
      <c r="K166" s="34" t="str">
        <f t="shared" si="32"/>
        <v/>
      </c>
      <c r="L166" s="26" t="str">
        <f t="shared" si="28"/>
        <v/>
      </c>
      <c r="M166" s="32"/>
      <c r="N166" s="190"/>
      <c r="O166" s="190"/>
      <c r="P166" s="190"/>
      <c r="Q166" s="190"/>
      <c r="R166" s="23"/>
    </row>
    <row r="167" spans="1:18">
      <c r="A167" s="27">
        <f t="shared" ca="1" si="33"/>
        <v>46004</v>
      </c>
      <c r="B167" s="20"/>
      <c r="C167" s="21"/>
      <c r="D167" s="20"/>
      <c r="E167" s="21"/>
      <c r="F167" s="22"/>
      <c r="G167" s="22"/>
      <c r="H167" s="34" t="str">
        <f t="shared" si="29"/>
        <v/>
      </c>
      <c r="I167" s="34" t="str">
        <f t="shared" si="30"/>
        <v/>
      </c>
      <c r="J167" s="34" t="str">
        <f t="shared" si="31"/>
        <v/>
      </c>
      <c r="K167" s="34" t="str">
        <f t="shared" si="32"/>
        <v/>
      </c>
      <c r="L167" s="26" t="str">
        <f t="shared" si="28"/>
        <v/>
      </c>
      <c r="M167" s="32"/>
      <c r="N167" s="190"/>
      <c r="O167" s="190"/>
      <c r="P167" s="190"/>
      <c r="Q167" s="190"/>
      <c r="R167" s="23"/>
    </row>
    <row r="168" spans="1:18">
      <c r="A168" s="27">
        <f t="shared" ca="1" si="33"/>
        <v>46005</v>
      </c>
      <c r="B168" s="20"/>
      <c r="C168" s="21"/>
      <c r="D168" s="20"/>
      <c r="E168" s="21"/>
      <c r="F168" s="22"/>
      <c r="G168" s="22"/>
      <c r="H168" s="34" t="str">
        <f t="shared" si="29"/>
        <v/>
      </c>
      <c r="I168" s="34" t="str">
        <f t="shared" si="30"/>
        <v/>
      </c>
      <c r="J168" s="34" t="str">
        <f t="shared" si="31"/>
        <v/>
      </c>
      <c r="K168" s="34" t="str">
        <f t="shared" si="32"/>
        <v/>
      </c>
      <c r="L168" s="26" t="str">
        <f t="shared" si="28"/>
        <v/>
      </c>
      <c r="M168" s="32"/>
      <c r="N168" s="190"/>
      <c r="O168" s="190"/>
      <c r="P168" s="190"/>
      <c r="Q168" s="190"/>
      <c r="R168" s="23"/>
    </row>
    <row r="169" spans="1:18">
      <c r="A169" s="27">
        <f t="shared" ca="1" si="33"/>
        <v>46006</v>
      </c>
      <c r="B169" s="20"/>
      <c r="C169" s="21"/>
      <c r="D169" s="20"/>
      <c r="E169" s="21"/>
      <c r="F169" s="22"/>
      <c r="G169" s="22"/>
      <c r="H169" s="34" t="str">
        <f t="shared" si="29"/>
        <v/>
      </c>
      <c r="I169" s="34" t="str">
        <f t="shared" si="30"/>
        <v/>
      </c>
      <c r="J169" s="34" t="str">
        <f t="shared" si="31"/>
        <v/>
      </c>
      <c r="K169" s="34" t="str">
        <f t="shared" si="32"/>
        <v/>
      </c>
      <c r="L169" s="26" t="str">
        <f t="shared" si="28"/>
        <v/>
      </c>
      <c r="M169" s="32"/>
      <c r="N169" s="190"/>
      <c r="O169" s="190"/>
      <c r="P169" s="190"/>
      <c r="Q169" s="190"/>
      <c r="R169" s="23"/>
    </row>
    <row r="170" spans="1:18">
      <c r="A170" s="27">
        <f t="shared" ca="1" si="33"/>
        <v>46007</v>
      </c>
      <c r="B170" s="20"/>
      <c r="C170" s="21"/>
      <c r="D170" s="20"/>
      <c r="E170" s="21"/>
      <c r="F170" s="22"/>
      <c r="G170" s="22"/>
      <c r="H170" s="34" t="str">
        <f t="shared" si="29"/>
        <v/>
      </c>
      <c r="I170" s="34" t="str">
        <f t="shared" si="30"/>
        <v/>
      </c>
      <c r="J170" s="34" t="str">
        <f t="shared" si="31"/>
        <v/>
      </c>
      <c r="K170" s="34" t="str">
        <f t="shared" si="32"/>
        <v/>
      </c>
      <c r="L170" s="26" t="str">
        <f t="shared" si="28"/>
        <v/>
      </c>
      <c r="M170" s="32"/>
      <c r="N170" s="190"/>
      <c r="O170" s="190"/>
      <c r="P170" s="190"/>
      <c r="Q170" s="190"/>
      <c r="R170" s="23"/>
    </row>
    <row r="171" spans="1:18">
      <c r="A171" s="27">
        <f t="shared" ca="1" si="33"/>
        <v>46008</v>
      </c>
      <c r="B171" s="20"/>
      <c r="C171" s="21"/>
      <c r="D171" s="20"/>
      <c r="E171" s="21"/>
      <c r="F171" s="22"/>
      <c r="G171" s="22"/>
      <c r="H171" s="34" t="str">
        <f t="shared" si="29"/>
        <v/>
      </c>
      <c r="I171" s="34" t="str">
        <f t="shared" si="30"/>
        <v/>
      </c>
      <c r="J171" s="34" t="str">
        <f t="shared" si="31"/>
        <v/>
      </c>
      <c r="K171" s="34" t="str">
        <f t="shared" si="32"/>
        <v/>
      </c>
      <c r="L171" s="26" t="str">
        <f t="shared" si="28"/>
        <v/>
      </c>
      <c r="M171" s="32"/>
      <c r="N171" s="190"/>
      <c r="O171" s="190"/>
      <c r="P171" s="190"/>
      <c r="Q171" s="190"/>
      <c r="R171" s="23"/>
    </row>
    <row r="172" spans="1:18">
      <c r="A172" s="27">
        <f t="shared" ca="1" si="33"/>
        <v>46009</v>
      </c>
      <c r="B172" s="20"/>
      <c r="C172" s="21"/>
      <c r="D172" s="20"/>
      <c r="E172" s="21"/>
      <c r="F172" s="22"/>
      <c r="G172" s="22"/>
      <c r="H172" s="34" t="str">
        <f t="shared" si="29"/>
        <v/>
      </c>
      <c r="I172" s="34" t="str">
        <f t="shared" si="30"/>
        <v/>
      </c>
      <c r="J172" s="34" t="str">
        <f t="shared" si="31"/>
        <v/>
      </c>
      <c r="K172" s="34" t="str">
        <f t="shared" si="32"/>
        <v/>
      </c>
      <c r="L172" s="26" t="str">
        <f t="shared" si="28"/>
        <v/>
      </c>
      <c r="M172" s="32"/>
      <c r="N172" s="190"/>
      <c r="O172" s="190"/>
      <c r="P172" s="190"/>
      <c r="Q172" s="190"/>
      <c r="R172" s="23"/>
    </row>
    <row r="173" spans="1:18">
      <c r="A173" s="27">
        <f t="shared" ca="1" si="33"/>
        <v>46010</v>
      </c>
      <c r="B173" s="20"/>
      <c r="C173" s="21"/>
      <c r="D173" s="20"/>
      <c r="E173" s="21"/>
      <c r="F173" s="22"/>
      <c r="G173" s="22"/>
      <c r="H173" s="34" t="str">
        <f t="shared" si="29"/>
        <v/>
      </c>
      <c r="I173" s="34" t="str">
        <f t="shared" si="30"/>
        <v/>
      </c>
      <c r="J173" s="34" t="str">
        <f t="shared" si="31"/>
        <v/>
      </c>
      <c r="K173" s="34" t="str">
        <f t="shared" si="32"/>
        <v/>
      </c>
      <c r="L173" s="26" t="str">
        <f t="shared" si="28"/>
        <v/>
      </c>
      <c r="M173" s="32"/>
      <c r="N173" s="190"/>
      <c r="O173" s="190"/>
      <c r="P173" s="190"/>
      <c r="Q173" s="190"/>
      <c r="R173" s="23"/>
    </row>
    <row r="174" spans="1:18">
      <c r="A174" s="27">
        <f t="shared" ca="1" si="33"/>
        <v>46011</v>
      </c>
      <c r="B174" s="20"/>
      <c r="C174" s="21"/>
      <c r="D174" s="20"/>
      <c r="E174" s="21"/>
      <c r="F174" s="22"/>
      <c r="G174" s="22"/>
      <c r="H174" s="34" t="str">
        <f t="shared" si="29"/>
        <v/>
      </c>
      <c r="I174" s="34" t="str">
        <f t="shared" si="30"/>
        <v/>
      </c>
      <c r="J174" s="34" t="str">
        <f t="shared" si="31"/>
        <v/>
      </c>
      <c r="K174" s="34" t="str">
        <f t="shared" si="32"/>
        <v/>
      </c>
      <c r="L174" s="26" t="str">
        <f t="shared" si="28"/>
        <v/>
      </c>
      <c r="M174" s="32"/>
      <c r="N174" s="190"/>
      <c r="O174" s="190"/>
      <c r="P174" s="190"/>
      <c r="Q174" s="190"/>
      <c r="R174" s="23"/>
    </row>
    <row r="175" spans="1:18">
      <c r="A175" s="27">
        <f t="shared" ca="1" si="33"/>
        <v>46012</v>
      </c>
      <c r="B175" s="20"/>
      <c r="C175" s="21"/>
      <c r="D175" s="20"/>
      <c r="E175" s="21"/>
      <c r="F175" s="22"/>
      <c r="G175" s="22"/>
      <c r="H175" s="34" t="str">
        <f t="shared" si="29"/>
        <v/>
      </c>
      <c r="I175" s="34" t="str">
        <f t="shared" si="30"/>
        <v/>
      </c>
      <c r="J175" s="34" t="str">
        <f t="shared" si="31"/>
        <v/>
      </c>
      <c r="K175" s="34" t="str">
        <f t="shared" si="32"/>
        <v/>
      </c>
      <c r="L175" s="26" t="str">
        <f t="shared" si="28"/>
        <v/>
      </c>
      <c r="M175" s="32"/>
      <c r="N175" s="190"/>
      <c r="O175" s="190"/>
      <c r="P175" s="190"/>
      <c r="Q175" s="190"/>
      <c r="R175" s="23"/>
    </row>
    <row r="176" spans="1:18">
      <c r="A176" s="27">
        <f t="shared" ca="1" si="33"/>
        <v>46013</v>
      </c>
      <c r="B176" s="20"/>
      <c r="C176" s="21"/>
      <c r="D176" s="20"/>
      <c r="E176" s="21"/>
      <c r="F176" s="22"/>
      <c r="G176" s="22"/>
      <c r="H176" s="34" t="str">
        <f t="shared" si="29"/>
        <v/>
      </c>
      <c r="I176" s="34" t="str">
        <f t="shared" si="30"/>
        <v/>
      </c>
      <c r="J176" s="34" t="str">
        <f t="shared" si="31"/>
        <v/>
      </c>
      <c r="K176" s="34" t="str">
        <f t="shared" si="32"/>
        <v/>
      </c>
      <c r="L176" s="26" t="str">
        <f t="shared" si="28"/>
        <v/>
      </c>
      <c r="M176" s="32"/>
      <c r="N176" s="190"/>
      <c r="O176" s="190"/>
      <c r="P176" s="190"/>
      <c r="Q176" s="190"/>
      <c r="R176" s="23"/>
    </row>
    <row r="177" spans="1:22">
      <c r="A177" s="27">
        <f t="shared" ca="1" si="33"/>
        <v>46014</v>
      </c>
      <c r="B177" s="20"/>
      <c r="C177" s="21"/>
      <c r="D177" s="20"/>
      <c r="E177" s="21"/>
      <c r="F177" s="22"/>
      <c r="G177" s="22"/>
      <c r="H177" s="34" t="str">
        <f t="shared" si="29"/>
        <v/>
      </c>
      <c r="I177" s="34" t="str">
        <f t="shared" si="30"/>
        <v/>
      </c>
      <c r="J177" s="34" t="str">
        <f t="shared" si="31"/>
        <v/>
      </c>
      <c r="K177" s="34" t="str">
        <f t="shared" si="32"/>
        <v/>
      </c>
      <c r="L177" s="26" t="str">
        <f t="shared" si="28"/>
        <v/>
      </c>
      <c r="M177" s="32"/>
      <c r="N177" s="190"/>
      <c r="O177" s="190"/>
      <c r="P177" s="190"/>
      <c r="Q177" s="190"/>
      <c r="R177" s="23"/>
    </row>
    <row r="178" spans="1:22">
      <c r="A178" s="27">
        <f t="shared" ca="1" si="33"/>
        <v>46015</v>
      </c>
      <c r="B178" s="20"/>
      <c r="C178" s="21"/>
      <c r="D178" s="20"/>
      <c r="E178" s="21"/>
      <c r="F178" s="22"/>
      <c r="G178" s="22"/>
      <c r="H178" s="34" t="str">
        <f t="shared" si="29"/>
        <v/>
      </c>
      <c r="I178" s="34" t="str">
        <f t="shared" si="30"/>
        <v/>
      </c>
      <c r="J178" s="34" t="str">
        <f t="shared" si="31"/>
        <v/>
      </c>
      <c r="K178" s="34" t="str">
        <f t="shared" si="32"/>
        <v/>
      </c>
      <c r="L178" s="26" t="str">
        <f t="shared" si="28"/>
        <v/>
      </c>
      <c r="M178" s="32"/>
      <c r="N178" s="190"/>
      <c r="O178" s="190"/>
      <c r="P178" s="190"/>
      <c r="Q178" s="190"/>
      <c r="R178" s="23"/>
    </row>
    <row r="179" spans="1:22">
      <c r="A179" s="27">
        <f t="shared" ca="1" si="33"/>
        <v>46016</v>
      </c>
      <c r="B179" s="20"/>
      <c r="C179" s="21"/>
      <c r="D179" s="20"/>
      <c r="E179" s="21"/>
      <c r="F179" s="22"/>
      <c r="G179" s="22"/>
      <c r="H179" s="34" t="str">
        <f t="shared" si="29"/>
        <v/>
      </c>
      <c r="I179" s="34" t="str">
        <f t="shared" si="30"/>
        <v/>
      </c>
      <c r="J179" s="34" t="str">
        <f t="shared" si="31"/>
        <v/>
      </c>
      <c r="K179" s="34" t="str">
        <f t="shared" si="32"/>
        <v/>
      </c>
      <c r="L179" s="26" t="str">
        <f t="shared" si="28"/>
        <v/>
      </c>
      <c r="M179" s="32"/>
      <c r="N179" s="190"/>
      <c r="O179" s="190"/>
      <c r="P179" s="190"/>
      <c r="Q179" s="190"/>
      <c r="R179" s="23"/>
    </row>
    <row r="180" spans="1:22">
      <c r="A180" s="27">
        <f t="shared" ca="1" si="33"/>
        <v>46017</v>
      </c>
      <c r="B180" s="20"/>
      <c r="C180" s="21"/>
      <c r="D180" s="20"/>
      <c r="E180" s="21"/>
      <c r="F180" s="22"/>
      <c r="G180" s="22"/>
      <c r="H180" s="34" t="str">
        <f t="shared" si="29"/>
        <v/>
      </c>
      <c r="I180" s="34" t="str">
        <f t="shared" si="30"/>
        <v/>
      </c>
      <c r="J180" s="34" t="str">
        <f t="shared" si="31"/>
        <v/>
      </c>
      <c r="K180" s="34" t="str">
        <f t="shared" si="32"/>
        <v/>
      </c>
      <c r="L180" s="26" t="str">
        <f t="shared" si="28"/>
        <v/>
      </c>
      <c r="M180" s="32"/>
      <c r="N180" s="190"/>
      <c r="O180" s="190"/>
      <c r="P180" s="190"/>
      <c r="Q180" s="190"/>
      <c r="R180" s="23"/>
    </row>
    <row r="181" spans="1:22">
      <c r="A181" s="27">
        <f t="shared" ca="1" si="33"/>
        <v>46018</v>
      </c>
      <c r="B181" s="20"/>
      <c r="C181" s="21"/>
      <c r="D181" s="20"/>
      <c r="E181" s="21"/>
      <c r="F181" s="22"/>
      <c r="G181" s="22"/>
      <c r="H181" s="34" t="str">
        <f t="shared" si="29"/>
        <v/>
      </c>
      <c r="I181" s="34" t="str">
        <f t="shared" si="30"/>
        <v/>
      </c>
      <c r="J181" s="34" t="str">
        <f t="shared" si="31"/>
        <v/>
      </c>
      <c r="K181" s="34" t="str">
        <f t="shared" si="32"/>
        <v/>
      </c>
      <c r="L181" s="26" t="str">
        <f t="shared" si="28"/>
        <v/>
      </c>
      <c r="M181" s="32"/>
      <c r="N181" s="190"/>
      <c r="O181" s="190"/>
      <c r="P181" s="190"/>
      <c r="Q181" s="190"/>
      <c r="R181" s="23"/>
    </row>
    <row r="182" spans="1:22">
      <c r="A182" s="27">
        <f t="shared" ca="1" si="33"/>
        <v>46019</v>
      </c>
      <c r="B182" s="20"/>
      <c r="C182" s="21"/>
      <c r="D182" s="20"/>
      <c r="E182" s="21"/>
      <c r="F182" s="22"/>
      <c r="G182" s="22"/>
      <c r="H182" s="34" t="str">
        <f t="shared" si="29"/>
        <v/>
      </c>
      <c r="I182" s="34" t="str">
        <f t="shared" si="30"/>
        <v/>
      </c>
      <c r="J182" s="34" t="str">
        <f t="shared" si="31"/>
        <v/>
      </c>
      <c r="K182" s="34" t="str">
        <f t="shared" si="32"/>
        <v/>
      </c>
      <c r="L182" s="26" t="str">
        <f t="shared" si="28"/>
        <v/>
      </c>
      <c r="M182" s="32"/>
      <c r="N182" s="190"/>
      <c r="O182" s="190"/>
      <c r="P182" s="190"/>
      <c r="Q182" s="190"/>
      <c r="R182" s="23"/>
    </row>
    <row r="183" spans="1:22">
      <c r="A183" s="27">
        <f t="shared" ca="1" si="33"/>
        <v>46020</v>
      </c>
      <c r="B183" s="20"/>
      <c r="C183" s="21"/>
      <c r="D183" s="20"/>
      <c r="E183" s="21"/>
      <c r="F183" s="22"/>
      <c r="G183" s="22"/>
      <c r="H183" s="34" t="str">
        <f t="shared" si="29"/>
        <v/>
      </c>
      <c r="I183" s="34" t="str">
        <f t="shared" si="30"/>
        <v/>
      </c>
      <c r="J183" s="34" t="str">
        <f t="shared" si="31"/>
        <v/>
      </c>
      <c r="K183" s="34" t="str">
        <f t="shared" si="32"/>
        <v/>
      </c>
      <c r="L183" s="26" t="str">
        <f t="shared" si="28"/>
        <v/>
      </c>
      <c r="M183" s="32"/>
      <c r="N183" s="190"/>
      <c r="O183" s="190"/>
      <c r="P183" s="190"/>
      <c r="Q183" s="190"/>
      <c r="R183" s="23"/>
    </row>
    <row r="184" spans="1:22">
      <c r="A184" s="27">
        <f t="shared" ca="1" si="33"/>
        <v>46021</v>
      </c>
      <c r="B184" s="20"/>
      <c r="C184" s="21"/>
      <c r="D184" s="20"/>
      <c r="E184" s="21"/>
      <c r="F184" s="22"/>
      <c r="G184" s="22"/>
      <c r="H184" s="34" t="str">
        <f t="shared" si="29"/>
        <v/>
      </c>
      <c r="I184" s="34" t="str">
        <f t="shared" si="30"/>
        <v/>
      </c>
      <c r="J184" s="34" t="str">
        <f t="shared" si="31"/>
        <v/>
      </c>
      <c r="K184" s="34" t="str">
        <f t="shared" si="32"/>
        <v/>
      </c>
      <c r="L184" s="26" t="str">
        <f t="shared" si="28"/>
        <v/>
      </c>
      <c r="M184" s="32"/>
      <c r="N184" s="190"/>
      <c r="O184" s="190"/>
      <c r="P184" s="190"/>
      <c r="Q184" s="190"/>
      <c r="R184" s="23"/>
    </row>
    <row r="185" spans="1:22">
      <c r="A185" s="27">
        <f t="shared" ca="1" si="33"/>
        <v>46022</v>
      </c>
      <c r="B185" s="20"/>
      <c r="C185" s="21"/>
      <c r="D185" s="20"/>
      <c r="E185" s="21"/>
      <c r="F185" s="22"/>
      <c r="G185" s="22"/>
      <c r="H185" s="34" t="str">
        <f t="shared" si="29"/>
        <v/>
      </c>
      <c r="I185" s="34" t="str">
        <f t="shared" si="30"/>
        <v/>
      </c>
      <c r="J185" s="34" t="str">
        <f t="shared" si="31"/>
        <v/>
      </c>
      <c r="K185" s="34" t="str">
        <f t="shared" si="32"/>
        <v/>
      </c>
      <c r="L185" s="26" t="str">
        <f t="shared" si="28"/>
        <v/>
      </c>
      <c r="M185" s="32"/>
      <c r="N185" s="190"/>
      <c r="O185" s="190"/>
      <c r="P185" s="190"/>
      <c r="Q185" s="190"/>
      <c r="R185" s="23"/>
    </row>
    <row r="186" spans="1:22">
      <c r="A186" s="5" t="s">
        <v>11</v>
      </c>
      <c r="B186" s="191"/>
      <c r="C186" s="192"/>
      <c r="D186" s="191"/>
      <c r="E186" s="192"/>
      <c r="F186" s="26" t="str">
        <f>IF(SUM($F155:$F185)=0,"",SUM($F155:$F185))</f>
        <v/>
      </c>
      <c r="G186" s="26" t="str">
        <f>IF(SUM($G155:$G185)=0,"",SUM($G155:$G185))</f>
        <v/>
      </c>
      <c r="H186" s="26" t="str">
        <f>IF(SUM(H155:H185)=0,"",SUM(H155:H185))</f>
        <v/>
      </c>
      <c r="I186" s="26" t="str">
        <f>IF(SUM(I155:I185)=0,"",SUM(I155:I185))</f>
        <v/>
      </c>
      <c r="J186" s="26" t="str">
        <f t="shared" ref="J186:K186" si="34">IF(SUM(J155:J185)=0,"",SUM(J155:J185))</f>
        <v/>
      </c>
      <c r="K186" s="26" t="str">
        <f t="shared" si="34"/>
        <v/>
      </c>
      <c r="L186" s="26" t="str">
        <f>IF(SUM($L155:$L185)=0,"",SUM($L155:$L185))</f>
        <v/>
      </c>
      <c r="M186" s="33"/>
      <c r="N186" s="193"/>
      <c r="O186" s="193"/>
      <c r="P186" s="193"/>
      <c r="Q186" s="193"/>
      <c r="R186" s="6"/>
    </row>
    <row r="188" spans="1:22" ht="27" customHeight="1">
      <c r="A188" s="194" t="s">
        <v>22</v>
      </c>
      <c r="B188" s="189" t="s">
        <v>103</v>
      </c>
      <c r="C188" s="189"/>
      <c r="D188" s="189"/>
      <c r="E188" s="189"/>
      <c r="F188" s="189" t="s">
        <v>23</v>
      </c>
      <c r="G188" s="189"/>
      <c r="H188" s="189" t="s">
        <v>88</v>
      </c>
      <c r="I188" s="189"/>
      <c r="J188" s="189"/>
      <c r="K188" s="189"/>
      <c r="L188" s="189" t="s">
        <v>87</v>
      </c>
      <c r="M188" s="195" t="s">
        <v>96</v>
      </c>
      <c r="N188" s="194" t="s">
        <v>25</v>
      </c>
      <c r="O188" s="194"/>
      <c r="P188" s="194"/>
      <c r="Q188" s="194"/>
      <c r="R188" s="189" t="s">
        <v>100</v>
      </c>
    </row>
    <row r="189" spans="1:22" ht="14.25" customHeight="1">
      <c r="A189" s="194"/>
      <c r="B189" s="189" t="s">
        <v>82</v>
      </c>
      <c r="C189" s="189"/>
      <c r="D189" s="189" t="s">
        <v>84</v>
      </c>
      <c r="E189" s="189"/>
      <c r="F189" s="189"/>
      <c r="G189" s="189"/>
      <c r="H189" s="189" t="s">
        <v>90</v>
      </c>
      <c r="I189" s="189"/>
      <c r="J189" s="189" t="s">
        <v>89</v>
      </c>
      <c r="K189" s="189"/>
      <c r="L189" s="189"/>
      <c r="M189" s="196"/>
      <c r="N189" s="194"/>
      <c r="O189" s="194"/>
      <c r="P189" s="194"/>
      <c r="Q189" s="194"/>
      <c r="R189" s="189"/>
    </row>
    <row r="190" spans="1:22">
      <c r="A190" s="194"/>
      <c r="B190" s="43" t="s">
        <v>26</v>
      </c>
      <c r="C190" s="43" t="s">
        <v>27</v>
      </c>
      <c r="D190" s="43" t="s">
        <v>26</v>
      </c>
      <c r="E190" s="43" t="s">
        <v>27</v>
      </c>
      <c r="F190" s="44" t="s">
        <v>85</v>
      </c>
      <c r="G190" s="44" t="s">
        <v>86</v>
      </c>
      <c r="H190" s="44" t="s">
        <v>81</v>
      </c>
      <c r="I190" s="44" t="s">
        <v>83</v>
      </c>
      <c r="J190" s="44" t="s">
        <v>81</v>
      </c>
      <c r="K190" s="44" t="s">
        <v>95</v>
      </c>
      <c r="L190" s="189"/>
      <c r="M190" s="197"/>
      <c r="N190" s="194"/>
      <c r="O190" s="194"/>
      <c r="P190" s="194"/>
      <c r="Q190" s="194"/>
      <c r="R190" s="194"/>
    </row>
    <row r="191" spans="1:22">
      <c r="A191" s="27" cm="1">
        <f t="array" aca="1" ref="A191" ca="1">DATE("2025","8"+5,IFERROR(INDIRECT(T1),"1"))</f>
        <v>46023</v>
      </c>
      <c r="B191" s="20"/>
      <c r="C191" s="21"/>
      <c r="D191" s="20"/>
      <c r="E191" s="21"/>
      <c r="F191" s="22"/>
      <c r="G191" s="22"/>
      <c r="H191" s="34" t="str">
        <f>IF(OR(B191="",LEFT(M191,1)="✓"),"",C191-B191-F191)</f>
        <v/>
      </c>
      <c r="I191" s="34" t="str">
        <f>IF(OR(D191="",LEFT(M191,1)="✓"),"",E191-D191-G191)</f>
        <v/>
      </c>
      <c r="J191" s="34" t="str">
        <f>IF(AND(B191&lt;&gt;"",M191="✓所定"),C191-B191-F191,"")</f>
        <v/>
      </c>
      <c r="K191" s="34" t="str">
        <f>IF(AND(B191&lt;&gt;"",M191="✓法定"),C191-B191-F191,"")</f>
        <v/>
      </c>
      <c r="L191" s="26" t="str">
        <f>IF(AND($B191="",$D191=""),"",($C191-$B191-$F191)+($E191-$D191-$G191))</f>
        <v/>
      </c>
      <c r="M191" s="32"/>
      <c r="N191" s="190"/>
      <c r="O191" s="190"/>
      <c r="P191" s="190"/>
      <c r="Q191" s="190"/>
      <c r="R191" s="23"/>
      <c r="V191" s="1" t="s">
        <v>171</v>
      </c>
    </row>
    <row r="192" spans="1:22">
      <c r="A192" s="27">
        <f ca="1">A191+1</f>
        <v>46024</v>
      </c>
      <c r="B192" s="20"/>
      <c r="C192" s="21"/>
      <c r="D192" s="20"/>
      <c r="E192" s="21"/>
      <c r="F192" s="22"/>
      <c r="G192" s="22"/>
      <c r="H192" s="34" t="str">
        <f t="shared" ref="H192:H221" si="35">IF(OR(B192="",LEFT(M192,1)="✓"),"",C192-B192-F192)</f>
        <v/>
      </c>
      <c r="I192" s="34" t="str">
        <f t="shared" ref="I192:I221" si="36">IF(OR(D192="",LEFT(M192,1)="✓"),"",E192-D192-G192)</f>
        <v/>
      </c>
      <c r="J192" s="34" t="str">
        <f t="shared" ref="J192:J221" si="37">IF(AND(B192&lt;&gt;"",M192="✓所定"),C192-B192-F192,"")</f>
        <v/>
      </c>
      <c r="K192" s="34" t="str">
        <f t="shared" ref="K192:K221" si="38">IF(AND(B192&lt;&gt;"",M192="✓法定"),C192-B192-F192,"")</f>
        <v/>
      </c>
      <c r="L192" s="26" t="str">
        <f t="shared" ref="L192:L221" si="39">IF(AND($B192="",$D192=""),"",($C192-$B192-$F192)+($E192-$D192-$G192))</f>
        <v/>
      </c>
      <c r="M192" s="32"/>
      <c r="N192" s="190"/>
      <c r="O192" s="190"/>
      <c r="P192" s="190"/>
      <c r="Q192" s="190"/>
      <c r="R192" s="23"/>
      <c r="V192" s="1" t="s">
        <v>172</v>
      </c>
    </row>
    <row r="193" spans="1:18">
      <c r="A193" s="27">
        <f t="shared" ref="A193:A221" ca="1" si="40">A192+1</f>
        <v>46025</v>
      </c>
      <c r="B193" s="20"/>
      <c r="C193" s="21"/>
      <c r="D193" s="20"/>
      <c r="E193" s="21"/>
      <c r="F193" s="22"/>
      <c r="G193" s="22"/>
      <c r="H193" s="34" t="str">
        <f t="shared" si="35"/>
        <v/>
      </c>
      <c r="I193" s="34" t="str">
        <f t="shared" si="36"/>
        <v/>
      </c>
      <c r="J193" s="34" t="str">
        <f t="shared" si="37"/>
        <v/>
      </c>
      <c r="K193" s="34" t="str">
        <f t="shared" si="38"/>
        <v/>
      </c>
      <c r="L193" s="26" t="str">
        <f t="shared" si="39"/>
        <v/>
      </c>
      <c r="M193" s="32"/>
      <c r="N193" s="190"/>
      <c r="O193" s="190"/>
      <c r="P193" s="190"/>
      <c r="Q193" s="190"/>
      <c r="R193" s="23"/>
    </row>
    <row r="194" spans="1:18">
      <c r="A194" s="27">
        <f t="shared" ca="1" si="40"/>
        <v>46026</v>
      </c>
      <c r="B194" s="20"/>
      <c r="C194" s="21"/>
      <c r="D194" s="20"/>
      <c r="E194" s="21"/>
      <c r="F194" s="22"/>
      <c r="G194" s="22"/>
      <c r="H194" s="34" t="str">
        <f t="shared" si="35"/>
        <v/>
      </c>
      <c r="I194" s="34" t="str">
        <f t="shared" si="36"/>
        <v/>
      </c>
      <c r="J194" s="34" t="str">
        <f t="shared" si="37"/>
        <v/>
      </c>
      <c r="K194" s="34" t="str">
        <f t="shared" si="38"/>
        <v/>
      </c>
      <c r="L194" s="26" t="str">
        <f t="shared" si="39"/>
        <v/>
      </c>
      <c r="M194" s="32"/>
      <c r="N194" s="190"/>
      <c r="O194" s="190"/>
      <c r="P194" s="190"/>
      <c r="Q194" s="190"/>
      <c r="R194" s="23"/>
    </row>
    <row r="195" spans="1:18">
      <c r="A195" s="27">
        <f t="shared" ca="1" si="40"/>
        <v>46027</v>
      </c>
      <c r="B195" s="20"/>
      <c r="C195" s="21"/>
      <c r="D195" s="20"/>
      <c r="E195" s="21"/>
      <c r="F195" s="22"/>
      <c r="G195" s="22"/>
      <c r="H195" s="34" t="str">
        <f t="shared" si="35"/>
        <v/>
      </c>
      <c r="I195" s="34" t="str">
        <f t="shared" si="36"/>
        <v/>
      </c>
      <c r="J195" s="34" t="str">
        <f t="shared" si="37"/>
        <v/>
      </c>
      <c r="K195" s="34" t="str">
        <f t="shared" si="38"/>
        <v/>
      </c>
      <c r="L195" s="26" t="str">
        <f t="shared" si="39"/>
        <v/>
      </c>
      <c r="M195" s="32"/>
      <c r="N195" s="190"/>
      <c r="O195" s="190"/>
      <c r="P195" s="190"/>
      <c r="Q195" s="190"/>
      <c r="R195" s="23"/>
    </row>
    <row r="196" spans="1:18">
      <c r="A196" s="27">
        <f t="shared" ca="1" si="40"/>
        <v>46028</v>
      </c>
      <c r="B196" s="20"/>
      <c r="C196" s="21"/>
      <c r="D196" s="20"/>
      <c r="E196" s="21"/>
      <c r="F196" s="22"/>
      <c r="G196" s="22"/>
      <c r="H196" s="34" t="str">
        <f t="shared" si="35"/>
        <v/>
      </c>
      <c r="I196" s="34" t="str">
        <f t="shared" si="36"/>
        <v/>
      </c>
      <c r="J196" s="34" t="str">
        <f t="shared" si="37"/>
        <v/>
      </c>
      <c r="K196" s="34" t="str">
        <f t="shared" si="38"/>
        <v/>
      </c>
      <c r="L196" s="26" t="str">
        <f t="shared" si="39"/>
        <v/>
      </c>
      <c r="M196" s="32"/>
      <c r="N196" s="190"/>
      <c r="O196" s="190"/>
      <c r="P196" s="190"/>
      <c r="Q196" s="190"/>
      <c r="R196" s="23"/>
    </row>
    <row r="197" spans="1:18">
      <c r="A197" s="27">
        <f t="shared" ca="1" si="40"/>
        <v>46029</v>
      </c>
      <c r="B197" s="20"/>
      <c r="C197" s="21"/>
      <c r="D197" s="20"/>
      <c r="E197" s="21"/>
      <c r="F197" s="22"/>
      <c r="G197" s="22"/>
      <c r="H197" s="34" t="str">
        <f t="shared" si="35"/>
        <v/>
      </c>
      <c r="I197" s="34" t="str">
        <f t="shared" si="36"/>
        <v/>
      </c>
      <c r="J197" s="34" t="str">
        <f t="shared" si="37"/>
        <v/>
      </c>
      <c r="K197" s="34" t="str">
        <f t="shared" si="38"/>
        <v/>
      </c>
      <c r="L197" s="26" t="str">
        <f t="shared" si="39"/>
        <v/>
      </c>
      <c r="M197" s="32"/>
      <c r="N197" s="190"/>
      <c r="O197" s="190"/>
      <c r="P197" s="190"/>
      <c r="Q197" s="190"/>
      <c r="R197" s="23"/>
    </row>
    <row r="198" spans="1:18">
      <c r="A198" s="27">
        <f t="shared" ca="1" si="40"/>
        <v>46030</v>
      </c>
      <c r="B198" s="20"/>
      <c r="C198" s="21"/>
      <c r="D198" s="20"/>
      <c r="E198" s="21"/>
      <c r="F198" s="22"/>
      <c r="G198" s="22"/>
      <c r="H198" s="34" t="str">
        <f t="shared" si="35"/>
        <v/>
      </c>
      <c r="I198" s="34" t="str">
        <f t="shared" si="36"/>
        <v/>
      </c>
      <c r="J198" s="34" t="str">
        <f t="shared" si="37"/>
        <v/>
      </c>
      <c r="K198" s="34" t="str">
        <f t="shared" si="38"/>
        <v/>
      </c>
      <c r="L198" s="26" t="str">
        <f t="shared" si="39"/>
        <v/>
      </c>
      <c r="M198" s="32"/>
      <c r="N198" s="190"/>
      <c r="O198" s="190"/>
      <c r="P198" s="190"/>
      <c r="Q198" s="190"/>
      <c r="R198" s="23"/>
    </row>
    <row r="199" spans="1:18">
      <c r="A199" s="27">
        <f t="shared" ca="1" si="40"/>
        <v>46031</v>
      </c>
      <c r="B199" s="20"/>
      <c r="C199" s="21"/>
      <c r="D199" s="20"/>
      <c r="E199" s="21"/>
      <c r="F199" s="22"/>
      <c r="G199" s="22"/>
      <c r="H199" s="34" t="str">
        <f t="shared" si="35"/>
        <v/>
      </c>
      <c r="I199" s="34" t="str">
        <f t="shared" si="36"/>
        <v/>
      </c>
      <c r="J199" s="34" t="str">
        <f t="shared" si="37"/>
        <v/>
      </c>
      <c r="K199" s="34" t="str">
        <f t="shared" si="38"/>
        <v/>
      </c>
      <c r="L199" s="26" t="str">
        <f t="shared" si="39"/>
        <v/>
      </c>
      <c r="M199" s="32"/>
      <c r="N199" s="190"/>
      <c r="O199" s="190"/>
      <c r="P199" s="190"/>
      <c r="Q199" s="190"/>
      <c r="R199" s="23"/>
    </row>
    <row r="200" spans="1:18">
      <c r="A200" s="27">
        <f t="shared" ca="1" si="40"/>
        <v>46032</v>
      </c>
      <c r="B200" s="20"/>
      <c r="C200" s="21"/>
      <c r="D200" s="20"/>
      <c r="E200" s="21"/>
      <c r="F200" s="22"/>
      <c r="G200" s="22"/>
      <c r="H200" s="34" t="str">
        <f t="shared" si="35"/>
        <v/>
      </c>
      <c r="I200" s="34" t="str">
        <f t="shared" si="36"/>
        <v/>
      </c>
      <c r="J200" s="34" t="str">
        <f t="shared" si="37"/>
        <v/>
      </c>
      <c r="K200" s="34" t="str">
        <f t="shared" si="38"/>
        <v/>
      </c>
      <c r="L200" s="26" t="str">
        <f t="shared" si="39"/>
        <v/>
      </c>
      <c r="M200" s="32"/>
      <c r="N200" s="190"/>
      <c r="O200" s="190"/>
      <c r="P200" s="190"/>
      <c r="Q200" s="190"/>
      <c r="R200" s="23"/>
    </row>
    <row r="201" spans="1:18">
      <c r="A201" s="27">
        <f t="shared" ca="1" si="40"/>
        <v>46033</v>
      </c>
      <c r="B201" s="20"/>
      <c r="C201" s="21"/>
      <c r="D201" s="20"/>
      <c r="E201" s="21"/>
      <c r="F201" s="22"/>
      <c r="G201" s="22"/>
      <c r="H201" s="34" t="str">
        <f t="shared" si="35"/>
        <v/>
      </c>
      <c r="I201" s="34" t="str">
        <f t="shared" si="36"/>
        <v/>
      </c>
      <c r="J201" s="34" t="str">
        <f t="shared" si="37"/>
        <v/>
      </c>
      <c r="K201" s="34" t="str">
        <f t="shared" si="38"/>
        <v/>
      </c>
      <c r="L201" s="26" t="str">
        <f t="shared" si="39"/>
        <v/>
      </c>
      <c r="M201" s="32"/>
      <c r="N201" s="190"/>
      <c r="O201" s="190"/>
      <c r="P201" s="190"/>
      <c r="Q201" s="190"/>
      <c r="R201" s="23"/>
    </row>
    <row r="202" spans="1:18">
      <c r="A202" s="27">
        <f t="shared" ca="1" si="40"/>
        <v>46034</v>
      </c>
      <c r="B202" s="20"/>
      <c r="C202" s="21"/>
      <c r="D202" s="20"/>
      <c r="E202" s="21"/>
      <c r="F202" s="22"/>
      <c r="G202" s="22"/>
      <c r="H202" s="34" t="str">
        <f t="shared" si="35"/>
        <v/>
      </c>
      <c r="I202" s="34" t="str">
        <f t="shared" si="36"/>
        <v/>
      </c>
      <c r="J202" s="34" t="str">
        <f t="shared" si="37"/>
        <v/>
      </c>
      <c r="K202" s="34" t="str">
        <f t="shared" si="38"/>
        <v/>
      </c>
      <c r="L202" s="26" t="str">
        <f t="shared" si="39"/>
        <v/>
      </c>
      <c r="M202" s="32"/>
      <c r="N202" s="190"/>
      <c r="O202" s="190"/>
      <c r="P202" s="190"/>
      <c r="Q202" s="190"/>
      <c r="R202" s="23"/>
    </row>
    <row r="203" spans="1:18">
      <c r="A203" s="27">
        <f t="shared" ca="1" si="40"/>
        <v>46035</v>
      </c>
      <c r="B203" s="20"/>
      <c r="C203" s="21"/>
      <c r="D203" s="20"/>
      <c r="E203" s="21"/>
      <c r="F203" s="22"/>
      <c r="G203" s="22"/>
      <c r="H203" s="34" t="str">
        <f t="shared" si="35"/>
        <v/>
      </c>
      <c r="I203" s="34" t="str">
        <f t="shared" si="36"/>
        <v/>
      </c>
      <c r="J203" s="34" t="str">
        <f t="shared" si="37"/>
        <v/>
      </c>
      <c r="K203" s="34" t="str">
        <f t="shared" si="38"/>
        <v/>
      </c>
      <c r="L203" s="26" t="str">
        <f t="shared" si="39"/>
        <v/>
      </c>
      <c r="M203" s="32"/>
      <c r="N203" s="190"/>
      <c r="O203" s="190"/>
      <c r="P203" s="190"/>
      <c r="Q203" s="190"/>
      <c r="R203" s="23"/>
    </row>
    <row r="204" spans="1:18">
      <c r="A204" s="27">
        <f t="shared" ca="1" si="40"/>
        <v>46036</v>
      </c>
      <c r="B204" s="20"/>
      <c r="C204" s="21"/>
      <c r="D204" s="20"/>
      <c r="E204" s="21"/>
      <c r="F204" s="22"/>
      <c r="G204" s="22"/>
      <c r="H204" s="34" t="str">
        <f t="shared" si="35"/>
        <v/>
      </c>
      <c r="I204" s="34" t="str">
        <f t="shared" si="36"/>
        <v/>
      </c>
      <c r="J204" s="34" t="str">
        <f t="shared" si="37"/>
        <v/>
      </c>
      <c r="K204" s="34" t="str">
        <f t="shared" si="38"/>
        <v/>
      </c>
      <c r="L204" s="26" t="str">
        <f t="shared" si="39"/>
        <v/>
      </c>
      <c r="M204" s="32"/>
      <c r="N204" s="190"/>
      <c r="O204" s="190"/>
      <c r="P204" s="190"/>
      <c r="Q204" s="190"/>
      <c r="R204" s="23"/>
    </row>
    <row r="205" spans="1:18">
      <c r="A205" s="27">
        <f t="shared" ca="1" si="40"/>
        <v>46037</v>
      </c>
      <c r="B205" s="20"/>
      <c r="C205" s="21"/>
      <c r="D205" s="20"/>
      <c r="E205" s="21"/>
      <c r="F205" s="22"/>
      <c r="G205" s="22"/>
      <c r="H205" s="34" t="str">
        <f t="shared" si="35"/>
        <v/>
      </c>
      <c r="I205" s="34" t="str">
        <f t="shared" si="36"/>
        <v/>
      </c>
      <c r="J205" s="34" t="str">
        <f t="shared" si="37"/>
        <v/>
      </c>
      <c r="K205" s="34" t="str">
        <f t="shared" si="38"/>
        <v/>
      </c>
      <c r="L205" s="26" t="str">
        <f t="shared" si="39"/>
        <v/>
      </c>
      <c r="M205" s="32"/>
      <c r="N205" s="190"/>
      <c r="O205" s="190"/>
      <c r="P205" s="190"/>
      <c r="Q205" s="190"/>
      <c r="R205" s="23"/>
    </row>
    <row r="206" spans="1:18">
      <c r="A206" s="27">
        <f t="shared" ca="1" si="40"/>
        <v>46038</v>
      </c>
      <c r="B206" s="20"/>
      <c r="C206" s="21"/>
      <c r="D206" s="20"/>
      <c r="E206" s="21"/>
      <c r="F206" s="22"/>
      <c r="G206" s="22"/>
      <c r="H206" s="34" t="str">
        <f t="shared" si="35"/>
        <v/>
      </c>
      <c r="I206" s="34" t="str">
        <f t="shared" si="36"/>
        <v/>
      </c>
      <c r="J206" s="34" t="str">
        <f t="shared" si="37"/>
        <v/>
      </c>
      <c r="K206" s="34" t="str">
        <f t="shared" si="38"/>
        <v/>
      </c>
      <c r="L206" s="26" t="str">
        <f t="shared" si="39"/>
        <v/>
      </c>
      <c r="M206" s="32"/>
      <c r="N206" s="190"/>
      <c r="O206" s="190"/>
      <c r="P206" s="190"/>
      <c r="Q206" s="190"/>
      <c r="R206" s="23"/>
    </row>
    <row r="207" spans="1:18">
      <c r="A207" s="27">
        <f t="shared" ca="1" si="40"/>
        <v>46039</v>
      </c>
      <c r="B207" s="20"/>
      <c r="C207" s="21"/>
      <c r="D207" s="20"/>
      <c r="E207" s="21"/>
      <c r="F207" s="22"/>
      <c r="G207" s="22"/>
      <c r="H207" s="34" t="str">
        <f t="shared" si="35"/>
        <v/>
      </c>
      <c r="I207" s="34" t="str">
        <f t="shared" si="36"/>
        <v/>
      </c>
      <c r="J207" s="34" t="str">
        <f t="shared" si="37"/>
        <v/>
      </c>
      <c r="K207" s="34" t="str">
        <f t="shared" si="38"/>
        <v/>
      </c>
      <c r="L207" s="26" t="str">
        <f t="shared" si="39"/>
        <v/>
      </c>
      <c r="M207" s="32"/>
      <c r="N207" s="190"/>
      <c r="O207" s="190"/>
      <c r="P207" s="190"/>
      <c r="Q207" s="190"/>
      <c r="R207" s="23"/>
    </row>
    <row r="208" spans="1:18">
      <c r="A208" s="27">
        <f t="shared" ca="1" si="40"/>
        <v>46040</v>
      </c>
      <c r="B208" s="20"/>
      <c r="C208" s="21"/>
      <c r="D208" s="20"/>
      <c r="E208" s="21"/>
      <c r="F208" s="22"/>
      <c r="G208" s="22"/>
      <c r="H208" s="34" t="str">
        <f t="shared" si="35"/>
        <v/>
      </c>
      <c r="I208" s="34" t="str">
        <f t="shared" si="36"/>
        <v/>
      </c>
      <c r="J208" s="34" t="str">
        <f t="shared" si="37"/>
        <v/>
      </c>
      <c r="K208" s="34" t="str">
        <f t="shared" si="38"/>
        <v/>
      </c>
      <c r="L208" s="26" t="str">
        <f t="shared" si="39"/>
        <v/>
      </c>
      <c r="M208" s="32"/>
      <c r="N208" s="190"/>
      <c r="O208" s="190"/>
      <c r="P208" s="190"/>
      <c r="Q208" s="190"/>
      <c r="R208" s="23"/>
    </row>
    <row r="209" spans="1:18">
      <c r="A209" s="27">
        <f t="shared" ca="1" si="40"/>
        <v>46041</v>
      </c>
      <c r="B209" s="20"/>
      <c r="C209" s="21"/>
      <c r="D209" s="20"/>
      <c r="E209" s="21"/>
      <c r="F209" s="22"/>
      <c r="G209" s="22"/>
      <c r="H209" s="34" t="str">
        <f t="shared" si="35"/>
        <v/>
      </c>
      <c r="I209" s="34" t="str">
        <f t="shared" si="36"/>
        <v/>
      </c>
      <c r="J209" s="34" t="str">
        <f t="shared" si="37"/>
        <v/>
      </c>
      <c r="K209" s="34" t="str">
        <f t="shared" si="38"/>
        <v/>
      </c>
      <c r="L209" s="26" t="str">
        <f t="shared" si="39"/>
        <v/>
      </c>
      <c r="M209" s="32"/>
      <c r="N209" s="190"/>
      <c r="O209" s="190"/>
      <c r="P209" s="190"/>
      <c r="Q209" s="190"/>
      <c r="R209" s="23"/>
    </row>
    <row r="210" spans="1:18">
      <c r="A210" s="27">
        <f t="shared" ca="1" si="40"/>
        <v>46042</v>
      </c>
      <c r="B210" s="20"/>
      <c r="C210" s="21"/>
      <c r="D210" s="20"/>
      <c r="E210" s="21"/>
      <c r="F210" s="22"/>
      <c r="G210" s="22"/>
      <c r="H210" s="34" t="str">
        <f t="shared" si="35"/>
        <v/>
      </c>
      <c r="I210" s="34" t="str">
        <f t="shared" si="36"/>
        <v/>
      </c>
      <c r="J210" s="34" t="str">
        <f t="shared" si="37"/>
        <v/>
      </c>
      <c r="K210" s="34" t="str">
        <f t="shared" si="38"/>
        <v/>
      </c>
      <c r="L210" s="26" t="str">
        <f t="shared" si="39"/>
        <v/>
      </c>
      <c r="M210" s="32"/>
      <c r="N210" s="190"/>
      <c r="O210" s="190"/>
      <c r="P210" s="190"/>
      <c r="Q210" s="190"/>
      <c r="R210" s="23"/>
    </row>
    <row r="211" spans="1:18">
      <c r="A211" s="27">
        <f t="shared" ca="1" si="40"/>
        <v>46043</v>
      </c>
      <c r="B211" s="20"/>
      <c r="C211" s="21"/>
      <c r="D211" s="20"/>
      <c r="E211" s="21"/>
      <c r="F211" s="22"/>
      <c r="G211" s="22"/>
      <c r="H211" s="34" t="str">
        <f t="shared" si="35"/>
        <v/>
      </c>
      <c r="I211" s="34" t="str">
        <f t="shared" si="36"/>
        <v/>
      </c>
      <c r="J211" s="34" t="str">
        <f t="shared" si="37"/>
        <v/>
      </c>
      <c r="K211" s="34" t="str">
        <f t="shared" si="38"/>
        <v/>
      </c>
      <c r="L211" s="26" t="str">
        <f t="shared" si="39"/>
        <v/>
      </c>
      <c r="M211" s="32"/>
      <c r="N211" s="190"/>
      <c r="O211" s="190"/>
      <c r="P211" s="190"/>
      <c r="Q211" s="190"/>
      <c r="R211" s="23"/>
    </row>
    <row r="212" spans="1:18">
      <c r="A212" s="27">
        <f t="shared" ca="1" si="40"/>
        <v>46044</v>
      </c>
      <c r="B212" s="20"/>
      <c r="C212" s="21"/>
      <c r="D212" s="20"/>
      <c r="E212" s="21"/>
      <c r="F212" s="22"/>
      <c r="G212" s="22"/>
      <c r="H212" s="34" t="str">
        <f t="shared" si="35"/>
        <v/>
      </c>
      <c r="I212" s="34" t="str">
        <f t="shared" si="36"/>
        <v/>
      </c>
      <c r="J212" s="34" t="str">
        <f t="shared" si="37"/>
        <v/>
      </c>
      <c r="K212" s="34" t="str">
        <f t="shared" si="38"/>
        <v/>
      </c>
      <c r="L212" s="26" t="str">
        <f t="shared" si="39"/>
        <v/>
      </c>
      <c r="M212" s="32"/>
      <c r="N212" s="190"/>
      <c r="O212" s="190"/>
      <c r="P212" s="190"/>
      <c r="Q212" s="190"/>
      <c r="R212" s="23"/>
    </row>
    <row r="213" spans="1:18">
      <c r="A213" s="27">
        <f t="shared" ca="1" si="40"/>
        <v>46045</v>
      </c>
      <c r="B213" s="20"/>
      <c r="C213" s="21"/>
      <c r="D213" s="20"/>
      <c r="E213" s="21"/>
      <c r="F213" s="22"/>
      <c r="G213" s="22"/>
      <c r="H213" s="34" t="str">
        <f t="shared" si="35"/>
        <v/>
      </c>
      <c r="I213" s="34" t="str">
        <f t="shared" si="36"/>
        <v/>
      </c>
      <c r="J213" s="34" t="str">
        <f t="shared" si="37"/>
        <v/>
      </c>
      <c r="K213" s="34" t="str">
        <f t="shared" si="38"/>
        <v/>
      </c>
      <c r="L213" s="26" t="str">
        <f t="shared" si="39"/>
        <v/>
      </c>
      <c r="M213" s="32"/>
      <c r="N213" s="190"/>
      <c r="O213" s="190"/>
      <c r="P213" s="190"/>
      <c r="Q213" s="190"/>
      <c r="R213" s="23"/>
    </row>
    <row r="214" spans="1:18">
      <c r="A214" s="27">
        <f t="shared" ca="1" si="40"/>
        <v>46046</v>
      </c>
      <c r="B214" s="20"/>
      <c r="C214" s="21"/>
      <c r="D214" s="20"/>
      <c r="E214" s="21"/>
      <c r="F214" s="22"/>
      <c r="G214" s="22"/>
      <c r="H214" s="34" t="str">
        <f t="shared" si="35"/>
        <v/>
      </c>
      <c r="I214" s="34" t="str">
        <f t="shared" si="36"/>
        <v/>
      </c>
      <c r="J214" s="34" t="str">
        <f t="shared" si="37"/>
        <v/>
      </c>
      <c r="K214" s="34" t="str">
        <f t="shared" si="38"/>
        <v/>
      </c>
      <c r="L214" s="26" t="str">
        <f t="shared" si="39"/>
        <v/>
      </c>
      <c r="M214" s="32"/>
      <c r="N214" s="190"/>
      <c r="O214" s="190"/>
      <c r="P214" s="190"/>
      <c r="Q214" s="190"/>
      <c r="R214" s="23"/>
    </row>
    <row r="215" spans="1:18">
      <c r="A215" s="27">
        <f t="shared" ca="1" si="40"/>
        <v>46047</v>
      </c>
      <c r="B215" s="20"/>
      <c r="C215" s="21"/>
      <c r="D215" s="20"/>
      <c r="E215" s="21"/>
      <c r="F215" s="22"/>
      <c r="G215" s="22"/>
      <c r="H215" s="34" t="str">
        <f t="shared" si="35"/>
        <v/>
      </c>
      <c r="I215" s="34" t="str">
        <f t="shared" si="36"/>
        <v/>
      </c>
      <c r="J215" s="34" t="str">
        <f t="shared" si="37"/>
        <v/>
      </c>
      <c r="K215" s="34" t="str">
        <f t="shared" si="38"/>
        <v/>
      </c>
      <c r="L215" s="26" t="str">
        <f t="shared" si="39"/>
        <v/>
      </c>
      <c r="M215" s="32"/>
      <c r="N215" s="190"/>
      <c r="O215" s="190"/>
      <c r="P215" s="190"/>
      <c r="Q215" s="190"/>
      <c r="R215" s="23"/>
    </row>
    <row r="216" spans="1:18">
      <c r="A216" s="27">
        <f t="shared" ca="1" si="40"/>
        <v>46048</v>
      </c>
      <c r="B216" s="20"/>
      <c r="C216" s="21"/>
      <c r="D216" s="20"/>
      <c r="E216" s="21"/>
      <c r="F216" s="22"/>
      <c r="G216" s="22"/>
      <c r="H216" s="34" t="str">
        <f t="shared" si="35"/>
        <v/>
      </c>
      <c r="I216" s="34" t="str">
        <f t="shared" si="36"/>
        <v/>
      </c>
      <c r="J216" s="34" t="str">
        <f t="shared" si="37"/>
        <v/>
      </c>
      <c r="K216" s="34" t="str">
        <f t="shared" si="38"/>
        <v/>
      </c>
      <c r="L216" s="26" t="str">
        <f t="shared" si="39"/>
        <v/>
      </c>
      <c r="M216" s="32"/>
      <c r="N216" s="190"/>
      <c r="O216" s="190"/>
      <c r="P216" s="190"/>
      <c r="Q216" s="190"/>
      <c r="R216" s="23"/>
    </row>
    <row r="217" spans="1:18">
      <c r="A217" s="27">
        <f t="shared" ca="1" si="40"/>
        <v>46049</v>
      </c>
      <c r="B217" s="20"/>
      <c r="C217" s="21"/>
      <c r="D217" s="20"/>
      <c r="E217" s="21"/>
      <c r="F217" s="22"/>
      <c r="G217" s="22"/>
      <c r="H217" s="34" t="str">
        <f t="shared" si="35"/>
        <v/>
      </c>
      <c r="I217" s="34" t="str">
        <f t="shared" si="36"/>
        <v/>
      </c>
      <c r="J217" s="34" t="str">
        <f t="shared" si="37"/>
        <v/>
      </c>
      <c r="K217" s="34" t="str">
        <f t="shared" si="38"/>
        <v/>
      </c>
      <c r="L217" s="26" t="str">
        <f t="shared" si="39"/>
        <v/>
      </c>
      <c r="M217" s="32"/>
      <c r="N217" s="190"/>
      <c r="O217" s="190"/>
      <c r="P217" s="190"/>
      <c r="Q217" s="190"/>
      <c r="R217" s="23"/>
    </row>
    <row r="218" spans="1:18">
      <c r="A218" s="27">
        <f t="shared" ca="1" si="40"/>
        <v>46050</v>
      </c>
      <c r="B218" s="20"/>
      <c r="C218" s="21"/>
      <c r="D218" s="20"/>
      <c r="E218" s="21"/>
      <c r="F218" s="22"/>
      <c r="G218" s="22"/>
      <c r="H218" s="34" t="str">
        <f t="shared" si="35"/>
        <v/>
      </c>
      <c r="I218" s="34" t="str">
        <f t="shared" si="36"/>
        <v/>
      </c>
      <c r="J218" s="34" t="str">
        <f t="shared" si="37"/>
        <v/>
      </c>
      <c r="K218" s="34" t="str">
        <f t="shared" si="38"/>
        <v/>
      </c>
      <c r="L218" s="26" t="str">
        <f t="shared" si="39"/>
        <v/>
      </c>
      <c r="M218" s="32"/>
      <c r="N218" s="190"/>
      <c r="O218" s="190"/>
      <c r="P218" s="190"/>
      <c r="Q218" s="190"/>
      <c r="R218" s="23"/>
    </row>
    <row r="219" spans="1:18">
      <c r="A219" s="27">
        <f t="shared" ca="1" si="40"/>
        <v>46051</v>
      </c>
      <c r="B219" s="20"/>
      <c r="C219" s="21"/>
      <c r="D219" s="20"/>
      <c r="E219" s="21"/>
      <c r="F219" s="22"/>
      <c r="G219" s="22"/>
      <c r="H219" s="34" t="str">
        <f t="shared" si="35"/>
        <v/>
      </c>
      <c r="I219" s="34" t="str">
        <f t="shared" si="36"/>
        <v/>
      </c>
      <c r="J219" s="34" t="str">
        <f t="shared" si="37"/>
        <v/>
      </c>
      <c r="K219" s="34" t="str">
        <f t="shared" si="38"/>
        <v/>
      </c>
      <c r="L219" s="26" t="str">
        <f t="shared" si="39"/>
        <v/>
      </c>
      <c r="M219" s="32"/>
      <c r="N219" s="190"/>
      <c r="O219" s="190"/>
      <c r="P219" s="190"/>
      <c r="Q219" s="190"/>
      <c r="R219" s="23"/>
    </row>
    <row r="220" spans="1:18">
      <c r="A220" s="27">
        <f t="shared" ca="1" si="40"/>
        <v>46052</v>
      </c>
      <c r="B220" s="20"/>
      <c r="C220" s="21"/>
      <c r="D220" s="20"/>
      <c r="E220" s="21"/>
      <c r="F220" s="22"/>
      <c r="G220" s="22"/>
      <c r="H220" s="34" t="str">
        <f t="shared" si="35"/>
        <v/>
      </c>
      <c r="I220" s="34" t="str">
        <f t="shared" si="36"/>
        <v/>
      </c>
      <c r="J220" s="34" t="str">
        <f t="shared" si="37"/>
        <v/>
      </c>
      <c r="K220" s="34" t="str">
        <f t="shared" si="38"/>
        <v/>
      </c>
      <c r="L220" s="26" t="str">
        <f t="shared" si="39"/>
        <v/>
      </c>
      <c r="M220" s="32"/>
      <c r="N220" s="190"/>
      <c r="O220" s="190"/>
      <c r="P220" s="190"/>
      <c r="Q220" s="190"/>
      <c r="R220" s="23"/>
    </row>
    <row r="221" spans="1:18">
      <c r="A221" s="27">
        <f t="shared" ca="1" si="40"/>
        <v>46053</v>
      </c>
      <c r="B221" s="20"/>
      <c r="C221" s="21"/>
      <c r="D221" s="20"/>
      <c r="E221" s="21"/>
      <c r="F221" s="22"/>
      <c r="G221" s="22"/>
      <c r="H221" s="34" t="str">
        <f t="shared" si="35"/>
        <v/>
      </c>
      <c r="I221" s="34" t="str">
        <f t="shared" si="36"/>
        <v/>
      </c>
      <c r="J221" s="34" t="str">
        <f t="shared" si="37"/>
        <v/>
      </c>
      <c r="K221" s="34" t="str">
        <f t="shared" si="38"/>
        <v/>
      </c>
      <c r="L221" s="26" t="str">
        <f t="shared" si="39"/>
        <v/>
      </c>
      <c r="M221" s="32"/>
      <c r="N221" s="190"/>
      <c r="O221" s="190"/>
      <c r="P221" s="190"/>
      <c r="Q221" s="190"/>
      <c r="R221" s="23"/>
    </row>
    <row r="222" spans="1:18">
      <c r="A222" s="5" t="s">
        <v>11</v>
      </c>
      <c r="B222" s="191"/>
      <c r="C222" s="192"/>
      <c r="D222" s="191"/>
      <c r="E222" s="192"/>
      <c r="F222" s="26" t="str">
        <f>IF(SUM($F191:$F221)=0,"",SUM($F191:$F221))</f>
        <v/>
      </c>
      <c r="G222" s="26" t="str">
        <f>IF(SUM($G191:$G221)=0,"",SUM($G191:$G221))</f>
        <v/>
      </c>
      <c r="H222" s="26" t="str">
        <f>IF(SUM(H191:H221)=0,"",SUM(H191:H221))</f>
        <v/>
      </c>
      <c r="I222" s="26" t="str">
        <f>IF(SUM(I191:I221)=0,"",SUM(I191:I221))</f>
        <v/>
      </c>
      <c r="J222" s="26" t="str">
        <f t="shared" ref="J222:K222" si="41">IF(SUM(J191:J221)=0,"",SUM(J191:J221))</f>
        <v/>
      </c>
      <c r="K222" s="26" t="str">
        <f t="shared" si="41"/>
        <v/>
      </c>
      <c r="L222" s="26" t="str">
        <f>IF(SUM($L191:$L221)=0,"",SUM($L191:$L221))</f>
        <v/>
      </c>
      <c r="M222" s="33"/>
      <c r="N222" s="193"/>
      <c r="O222" s="193"/>
      <c r="P222" s="193"/>
      <c r="Q222" s="193"/>
      <c r="R222" s="6"/>
    </row>
    <row r="224" spans="1:18" ht="27" customHeight="1">
      <c r="A224" s="194" t="s">
        <v>22</v>
      </c>
      <c r="B224" s="189" t="s">
        <v>103</v>
      </c>
      <c r="C224" s="189"/>
      <c r="D224" s="189"/>
      <c r="E224" s="189"/>
      <c r="F224" s="189" t="s">
        <v>23</v>
      </c>
      <c r="G224" s="189"/>
      <c r="H224" s="189" t="s">
        <v>88</v>
      </c>
      <c r="I224" s="189"/>
      <c r="J224" s="189"/>
      <c r="K224" s="189"/>
      <c r="L224" s="189" t="s">
        <v>87</v>
      </c>
      <c r="M224" s="195" t="s">
        <v>96</v>
      </c>
      <c r="N224" s="194" t="s">
        <v>25</v>
      </c>
      <c r="O224" s="194"/>
      <c r="P224" s="194"/>
      <c r="Q224" s="194"/>
      <c r="R224" s="189" t="s">
        <v>100</v>
      </c>
    </row>
    <row r="225" spans="1:22" ht="14.25" customHeight="1">
      <c r="A225" s="194"/>
      <c r="B225" s="189" t="s">
        <v>82</v>
      </c>
      <c r="C225" s="189"/>
      <c r="D225" s="189" t="s">
        <v>84</v>
      </c>
      <c r="E225" s="189"/>
      <c r="F225" s="189"/>
      <c r="G225" s="189"/>
      <c r="H225" s="189" t="s">
        <v>90</v>
      </c>
      <c r="I225" s="189"/>
      <c r="J225" s="189" t="s">
        <v>89</v>
      </c>
      <c r="K225" s="189"/>
      <c r="L225" s="189"/>
      <c r="M225" s="196"/>
      <c r="N225" s="194"/>
      <c r="O225" s="194"/>
      <c r="P225" s="194"/>
      <c r="Q225" s="194"/>
      <c r="R225" s="189"/>
    </row>
    <row r="226" spans="1:22">
      <c r="A226" s="194"/>
      <c r="B226" s="43" t="s">
        <v>26</v>
      </c>
      <c r="C226" s="43" t="s">
        <v>27</v>
      </c>
      <c r="D226" s="43" t="s">
        <v>26</v>
      </c>
      <c r="E226" s="43" t="s">
        <v>27</v>
      </c>
      <c r="F226" s="44" t="s">
        <v>85</v>
      </c>
      <c r="G226" s="44" t="s">
        <v>86</v>
      </c>
      <c r="H226" s="44" t="s">
        <v>81</v>
      </c>
      <c r="I226" s="44" t="s">
        <v>83</v>
      </c>
      <c r="J226" s="44" t="s">
        <v>81</v>
      </c>
      <c r="K226" s="44" t="s">
        <v>95</v>
      </c>
      <c r="L226" s="189"/>
      <c r="M226" s="197"/>
      <c r="N226" s="194"/>
      <c r="O226" s="194"/>
      <c r="P226" s="194"/>
      <c r="Q226" s="194"/>
      <c r="R226" s="194"/>
    </row>
    <row r="227" spans="1:22">
      <c r="A227" s="27" cm="1">
        <f t="array" aca="1" ref="A227" ca="1">DATE("2025","8"+6,IFERROR(INDIRECT(T1),"1"))</f>
        <v>46054</v>
      </c>
      <c r="B227" s="20"/>
      <c r="C227" s="21"/>
      <c r="D227" s="20"/>
      <c r="E227" s="21"/>
      <c r="F227" s="22"/>
      <c r="G227" s="22"/>
      <c r="H227" s="34" t="str">
        <f>IF(OR(B227="",LEFT(M227,1)="✓"),"",C227-B227-F227)</f>
        <v/>
      </c>
      <c r="I227" s="34" t="str">
        <f>IF(OR(D227="",LEFT(M227,1)="✓"),"",E227-D227-G227)</f>
        <v/>
      </c>
      <c r="J227" s="34" t="str">
        <f>IF(AND(B227&lt;&gt;"",M227="✓所定"),C227-B227-F227,"")</f>
        <v/>
      </c>
      <c r="K227" s="34" t="str">
        <f>IF(AND(B227&lt;&gt;"",M227="✓法定"),C227-B227-F227,"")</f>
        <v/>
      </c>
      <c r="L227" s="26" t="str">
        <f t="shared" ref="L227:L253" si="42">IF(AND($B227="",$D227=""),"",($C227-$B227-$F227)+($E227-$D227-$G227))</f>
        <v/>
      </c>
      <c r="M227" s="32"/>
      <c r="N227" s="190"/>
      <c r="O227" s="190"/>
      <c r="P227" s="190"/>
      <c r="Q227" s="190"/>
      <c r="R227" s="23"/>
      <c r="V227" s="1" t="s">
        <v>171</v>
      </c>
    </row>
    <row r="228" spans="1:22">
      <c r="A228" s="27">
        <f ca="1">A227+1</f>
        <v>46055</v>
      </c>
      <c r="B228" s="20"/>
      <c r="C228" s="21"/>
      <c r="D228" s="20"/>
      <c r="E228" s="21"/>
      <c r="F228" s="22"/>
      <c r="G228" s="22"/>
      <c r="H228" s="34" t="str">
        <f t="shared" ref="H228:H257" si="43">IF(OR(B228="",LEFT(M228,1)="✓"),"",C228-B228-F228)</f>
        <v/>
      </c>
      <c r="I228" s="34" t="str">
        <f t="shared" ref="I228:I257" si="44">IF(OR(D228="",LEFT(M228,1)="✓"),"",E228-D228-G228)</f>
        <v/>
      </c>
      <c r="J228" s="34" t="str">
        <f t="shared" ref="J228:J257" si="45">IF(AND(B228&lt;&gt;"",M228="✓所定"),C228-B228-F228,"")</f>
        <v/>
      </c>
      <c r="K228" s="34" t="str">
        <f t="shared" ref="K228:K257" si="46">IF(AND(B228&lt;&gt;"",M228="✓法定"),C228-B228-F228,"")</f>
        <v/>
      </c>
      <c r="L228" s="26" t="str">
        <f t="shared" si="42"/>
        <v/>
      </c>
      <c r="M228" s="32"/>
      <c r="N228" s="190"/>
      <c r="O228" s="190"/>
      <c r="P228" s="190"/>
      <c r="Q228" s="190"/>
      <c r="R228" s="23"/>
      <c r="V228" s="1" t="s">
        <v>172</v>
      </c>
    </row>
    <row r="229" spans="1:22">
      <c r="A229" s="27">
        <f t="shared" ref="A229:A257" ca="1" si="47">A228+1</f>
        <v>46056</v>
      </c>
      <c r="B229" s="20"/>
      <c r="C229" s="21"/>
      <c r="D229" s="20"/>
      <c r="E229" s="21"/>
      <c r="F229" s="22"/>
      <c r="G229" s="22"/>
      <c r="H229" s="34" t="str">
        <f t="shared" si="43"/>
        <v/>
      </c>
      <c r="I229" s="34" t="str">
        <f t="shared" si="44"/>
        <v/>
      </c>
      <c r="J229" s="34" t="str">
        <f t="shared" si="45"/>
        <v/>
      </c>
      <c r="K229" s="34" t="str">
        <f t="shared" si="46"/>
        <v/>
      </c>
      <c r="L229" s="26" t="str">
        <f t="shared" si="42"/>
        <v/>
      </c>
      <c r="M229" s="32"/>
      <c r="N229" s="190"/>
      <c r="O229" s="190"/>
      <c r="P229" s="190"/>
      <c r="Q229" s="190"/>
      <c r="R229" s="23"/>
    </row>
    <row r="230" spans="1:22">
      <c r="A230" s="27">
        <f t="shared" ca="1" si="47"/>
        <v>46057</v>
      </c>
      <c r="B230" s="20"/>
      <c r="C230" s="21"/>
      <c r="D230" s="20"/>
      <c r="E230" s="21"/>
      <c r="F230" s="22"/>
      <c r="G230" s="22"/>
      <c r="H230" s="34" t="str">
        <f t="shared" si="43"/>
        <v/>
      </c>
      <c r="I230" s="34" t="str">
        <f t="shared" si="44"/>
        <v/>
      </c>
      <c r="J230" s="34" t="str">
        <f t="shared" si="45"/>
        <v/>
      </c>
      <c r="K230" s="34" t="str">
        <f t="shared" si="46"/>
        <v/>
      </c>
      <c r="L230" s="26" t="str">
        <f t="shared" si="42"/>
        <v/>
      </c>
      <c r="M230" s="32"/>
      <c r="N230" s="190"/>
      <c r="O230" s="190"/>
      <c r="P230" s="190"/>
      <c r="Q230" s="190"/>
      <c r="R230" s="23"/>
    </row>
    <row r="231" spans="1:22">
      <c r="A231" s="27">
        <f t="shared" ca="1" si="47"/>
        <v>46058</v>
      </c>
      <c r="B231" s="20"/>
      <c r="C231" s="21"/>
      <c r="D231" s="20"/>
      <c r="E231" s="21"/>
      <c r="F231" s="22"/>
      <c r="G231" s="22"/>
      <c r="H231" s="34" t="str">
        <f t="shared" si="43"/>
        <v/>
      </c>
      <c r="I231" s="34" t="str">
        <f t="shared" si="44"/>
        <v/>
      </c>
      <c r="J231" s="34" t="str">
        <f t="shared" si="45"/>
        <v/>
      </c>
      <c r="K231" s="34" t="str">
        <f t="shared" si="46"/>
        <v/>
      </c>
      <c r="L231" s="26" t="str">
        <f t="shared" si="42"/>
        <v/>
      </c>
      <c r="M231" s="32"/>
      <c r="N231" s="190"/>
      <c r="O231" s="190"/>
      <c r="P231" s="190"/>
      <c r="Q231" s="190"/>
      <c r="R231" s="23"/>
    </row>
    <row r="232" spans="1:22">
      <c r="A232" s="27">
        <f t="shared" ca="1" si="47"/>
        <v>46059</v>
      </c>
      <c r="B232" s="20"/>
      <c r="C232" s="21"/>
      <c r="D232" s="20"/>
      <c r="E232" s="21"/>
      <c r="F232" s="22"/>
      <c r="G232" s="22"/>
      <c r="H232" s="34" t="str">
        <f t="shared" si="43"/>
        <v/>
      </c>
      <c r="I232" s="34" t="str">
        <f t="shared" si="44"/>
        <v/>
      </c>
      <c r="J232" s="34" t="str">
        <f t="shared" si="45"/>
        <v/>
      </c>
      <c r="K232" s="34" t="str">
        <f t="shared" si="46"/>
        <v/>
      </c>
      <c r="L232" s="26" t="str">
        <f t="shared" si="42"/>
        <v/>
      </c>
      <c r="M232" s="32"/>
      <c r="N232" s="190"/>
      <c r="O232" s="190"/>
      <c r="P232" s="190"/>
      <c r="Q232" s="190"/>
      <c r="R232" s="23"/>
    </row>
    <row r="233" spans="1:22">
      <c r="A233" s="27">
        <f t="shared" ca="1" si="47"/>
        <v>46060</v>
      </c>
      <c r="B233" s="20"/>
      <c r="C233" s="21"/>
      <c r="D233" s="20"/>
      <c r="E233" s="21"/>
      <c r="F233" s="22"/>
      <c r="G233" s="22"/>
      <c r="H233" s="34" t="str">
        <f t="shared" si="43"/>
        <v/>
      </c>
      <c r="I233" s="34" t="str">
        <f t="shared" si="44"/>
        <v/>
      </c>
      <c r="J233" s="34" t="str">
        <f t="shared" si="45"/>
        <v/>
      </c>
      <c r="K233" s="34" t="str">
        <f t="shared" si="46"/>
        <v/>
      </c>
      <c r="L233" s="26" t="str">
        <f t="shared" si="42"/>
        <v/>
      </c>
      <c r="M233" s="32"/>
      <c r="N233" s="190"/>
      <c r="O233" s="190"/>
      <c r="P233" s="190"/>
      <c r="Q233" s="190"/>
      <c r="R233" s="23"/>
    </row>
    <row r="234" spans="1:22">
      <c r="A234" s="27">
        <f t="shared" ca="1" si="47"/>
        <v>46061</v>
      </c>
      <c r="B234" s="20"/>
      <c r="C234" s="21"/>
      <c r="D234" s="20"/>
      <c r="E234" s="21"/>
      <c r="F234" s="22"/>
      <c r="G234" s="22"/>
      <c r="H234" s="34" t="str">
        <f t="shared" si="43"/>
        <v/>
      </c>
      <c r="I234" s="34" t="str">
        <f t="shared" si="44"/>
        <v/>
      </c>
      <c r="J234" s="34" t="str">
        <f t="shared" si="45"/>
        <v/>
      </c>
      <c r="K234" s="34" t="str">
        <f t="shared" si="46"/>
        <v/>
      </c>
      <c r="L234" s="26" t="str">
        <f t="shared" si="42"/>
        <v/>
      </c>
      <c r="M234" s="32"/>
      <c r="N234" s="190"/>
      <c r="O234" s="190"/>
      <c r="P234" s="190"/>
      <c r="Q234" s="190"/>
      <c r="R234" s="23"/>
    </row>
    <row r="235" spans="1:22">
      <c r="A235" s="27">
        <f t="shared" ca="1" si="47"/>
        <v>46062</v>
      </c>
      <c r="B235" s="20"/>
      <c r="C235" s="21"/>
      <c r="D235" s="20"/>
      <c r="E235" s="21"/>
      <c r="F235" s="22"/>
      <c r="G235" s="22"/>
      <c r="H235" s="34" t="str">
        <f t="shared" si="43"/>
        <v/>
      </c>
      <c r="I235" s="34" t="str">
        <f t="shared" si="44"/>
        <v/>
      </c>
      <c r="J235" s="34" t="str">
        <f t="shared" si="45"/>
        <v/>
      </c>
      <c r="K235" s="34" t="str">
        <f t="shared" si="46"/>
        <v/>
      </c>
      <c r="L235" s="26" t="str">
        <f t="shared" si="42"/>
        <v/>
      </c>
      <c r="M235" s="32"/>
      <c r="N235" s="190"/>
      <c r="O235" s="190"/>
      <c r="P235" s="190"/>
      <c r="Q235" s="190"/>
      <c r="R235" s="23"/>
    </row>
    <row r="236" spans="1:22">
      <c r="A236" s="27">
        <f t="shared" ca="1" si="47"/>
        <v>46063</v>
      </c>
      <c r="B236" s="20"/>
      <c r="C236" s="21"/>
      <c r="D236" s="20"/>
      <c r="E236" s="21"/>
      <c r="F236" s="22"/>
      <c r="G236" s="22"/>
      <c r="H236" s="34" t="str">
        <f t="shared" si="43"/>
        <v/>
      </c>
      <c r="I236" s="34" t="str">
        <f t="shared" si="44"/>
        <v/>
      </c>
      <c r="J236" s="34" t="str">
        <f t="shared" si="45"/>
        <v/>
      </c>
      <c r="K236" s="34" t="str">
        <f t="shared" si="46"/>
        <v/>
      </c>
      <c r="L236" s="26" t="str">
        <f t="shared" si="42"/>
        <v/>
      </c>
      <c r="M236" s="32"/>
      <c r="N236" s="190"/>
      <c r="O236" s="190"/>
      <c r="P236" s="190"/>
      <c r="Q236" s="190"/>
      <c r="R236" s="23"/>
    </row>
    <row r="237" spans="1:22">
      <c r="A237" s="27">
        <f t="shared" ca="1" si="47"/>
        <v>46064</v>
      </c>
      <c r="B237" s="20"/>
      <c r="C237" s="21"/>
      <c r="D237" s="20"/>
      <c r="E237" s="21"/>
      <c r="F237" s="22"/>
      <c r="G237" s="22"/>
      <c r="H237" s="34" t="str">
        <f t="shared" si="43"/>
        <v/>
      </c>
      <c r="I237" s="34" t="str">
        <f t="shared" si="44"/>
        <v/>
      </c>
      <c r="J237" s="34" t="str">
        <f t="shared" si="45"/>
        <v/>
      </c>
      <c r="K237" s="34" t="str">
        <f t="shared" si="46"/>
        <v/>
      </c>
      <c r="L237" s="26" t="str">
        <f t="shared" si="42"/>
        <v/>
      </c>
      <c r="M237" s="32"/>
      <c r="N237" s="190"/>
      <c r="O237" s="190"/>
      <c r="P237" s="190"/>
      <c r="Q237" s="190"/>
      <c r="R237" s="23"/>
    </row>
    <row r="238" spans="1:22">
      <c r="A238" s="27">
        <f t="shared" ca="1" si="47"/>
        <v>46065</v>
      </c>
      <c r="B238" s="20"/>
      <c r="C238" s="21"/>
      <c r="D238" s="20"/>
      <c r="E238" s="21"/>
      <c r="F238" s="22"/>
      <c r="G238" s="22"/>
      <c r="H238" s="34" t="str">
        <f t="shared" si="43"/>
        <v/>
      </c>
      <c r="I238" s="34" t="str">
        <f t="shared" si="44"/>
        <v/>
      </c>
      <c r="J238" s="34" t="str">
        <f t="shared" si="45"/>
        <v/>
      </c>
      <c r="K238" s="34" t="str">
        <f t="shared" si="46"/>
        <v/>
      </c>
      <c r="L238" s="26" t="str">
        <f t="shared" si="42"/>
        <v/>
      </c>
      <c r="M238" s="32"/>
      <c r="N238" s="190"/>
      <c r="O238" s="190"/>
      <c r="P238" s="190"/>
      <c r="Q238" s="190"/>
      <c r="R238" s="23"/>
    </row>
    <row r="239" spans="1:22">
      <c r="A239" s="27">
        <f t="shared" ca="1" si="47"/>
        <v>46066</v>
      </c>
      <c r="B239" s="20"/>
      <c r="C239" s="21"/>
      <c r="D239" s="20"/>
      <c r="E239" s="21"/>
      <c r="F239" s="22"/>
      <c r="G239" s="22"/>
      <c r="H239" s="34" t="str">
        <f t="shared" si="43"/>
        <v/>
      </c>
      <c r="I239" s="34" t="str">
        <f t="shared" si="44"/>
        <v/>
      </c>
      <c r="J239" s="34" t="str">
        <f t="shared" si="45"/>
        <v/>
      </c>
      <c r="K239" s="34" t="str">
        <f t="shared" si="46"/>
        <v/>
      </c>
      <c r="L239" s="26" t="str">
        <f t="shared" si="42"/>
        <v/>
      </c>
      <c r="M239" s="32"/>
      <c r="N239" s="190"/>
      <c r="O239" s="190"/>
      <c r="P239" s="190"/>
      <c r="Q239" s="190"/>
      <c r="R239" s="23"/>
    </row>
    <row r="240" spans="1:22">
      <c r="A240" s="27">
        <f t="shared" ca="1" si="47"/>
        <v>46067</v>
      </c>
      <c r="B240" s="20"/>
      <c r="C240" s="21"/>
      <c r="D240" s="20"/>
      <c r="E240" s="21"/>
      <c r="F240" s="22"/>
      <c r="G240" s="22"/>
      <c r="H240" s="34" t="str">
        <f t="shared" si="43"/>
        <v/>
      </c>
      <c r="I240" s="34" t="str">
        <f t="shared" si="44"/>
        <v/>
      </c>
      <c r="J240" s="34" t="str">
        <f t="shared" si="45"/>
        <v/>
      </c>
      <c r="K240" s="34" t="str">
        <f t="shared" si="46"/>
        <v/>
      </c>
      <c r="L240" s="26" t="str">
        <f t="shared" si="42"/>
        <v/>
      </c>
      <c r="M240" s="32"/>
      <c r="N240" s="190"/>
      <c r="O240" s="190"/>
      <c r="P240" s="190"/>
      <c r="Q240" s="190"/>
      <c r="R240" s="23"/>
    </row>
    <row r="241" spans="1:18">
      <c r="A241" s="27">
        <f t="shared" ca="1" si="47"/>
        <v>46068</v>
      </c>
      <c r="B241" s="20"/>
      <c r="C241" s="21"/>
      <c r="D241" s="20"/>
      <c r="E241" s="21"/>
      <c r="F241" s="22"/>
      <c r="G241" s="22"/>
      <c r="H241" s="34" t="str">
        <f t="shared" si="43"/>
        <v/>
      </c>
      <c r="I241" s="34" t="str">
        <f t="shared" si="44"/>
        <v/>
      </c>
      <c r="J241" s="34" t="str">
        <f t="shared" si="45"/>
        <v/>
      </c>
      <c r="K241" s="34" t="str">
        <f t="shared" si="46"/>
        <v/>
      </c>
      <c r="L241" s="26" t="str">
        <f t="shared" si="42"/>
        <v/>
      </c>
      <c r="M241" s="32"/>
      <c r="N241" s="190"/>
      <c r="O241" s="190"/>
      <c r="P241" s="190"/>
      <c r="Q241" s="190"/>
      <c r="R241" s="23"/>
    </row>
    <row r="242" spans="1:18">
      <c r="A242" s="27">
        <f t="shared" ca="1" si="47"/>
        <v>46069</v>
      </c>
      <c r="B242" s="20"/>
      <c r="C242" s="21"/>
      <c r="D242" s="20"/>
      <c r="E242" s="21"/>
      <c r="F242" s="22"/>
      <c r="G242" s="22"/>
      <c r="H242" s="34" t="str">
        <f t="shared" si="43"/>
        <v/>
      </c>
      <c r="I242" s="34" t="str">
        <f t="shared" si="44"/>
        <v/>
      </c>
      <c r="J242" s="34" t="str">
        <f t="shared" si="45"/>
        <v/>
      </c>
      <c r="K242" s="34" t="str">
        <f t="shared" si="46"/>
        <v/>
      </c>
      <c r="L242" s="26" t="str">
        <f t="shared" si="42"/>
        <v/>
      </c>
      <c r="M242" s="32"/>
      <c r="N242" s="190"/>
      <c r="O242" s="190"/>
      <c r="P242" s="190"/>
      <c r="Q242" s="190"/>
      <c r="R242" s="23"/>
    </row>
    <row r="243" spans="1:18">
      <c r="A243" s="27">
        <f t="shared" ca="1" si="47"/>
        <v>46070</v>
      </c>
      <c r="B243" s="20"/>
      <c r="C243" s="21"/>
      <c r="D243" s="20"/>
      <c r="E243" s="21"/>
      <c r="F243" s="22"/>
      <c r="G243" s="22"/>
      <c r="H243" s="34" t="str">
        <f t="shared" si="43"/>
        <v/>
      </c>
      <c r="I243" s="34" t="str">
        <f t="shared" si="44"/>
        <v/>
      </c>
      <c r="J243" s="34" t="str">
        <f t="shared" si="45"/>
        <v/>
      </c>
      <c r="K243" s="34" t="str">
        <f t="shared" si="46"/>
        <v/>
      </c>
      <c r="L243" s="26" t="str">
        <f t="shared" si="42"/>
        <v/>
      </c>
      <c r="M243" s="32"/>
      <c r="N243" s="190"/>
      <c r="O243" s="190"/>
      <c r="P243" s="190"/>
      <c r="Q243" s="190"/>
      <c r="R243" s="23"/>
    </row>
    <row r="244" spans="1:18">
      <c r="A244" s="27">
        <f t="shared" ca="1" si="47"/>
        <v>46071</v>
      </c>
      <c r="B244" s="20"/>
      <c r="C244" s="21"/>
      <c r="D244" s="20"/>
      <c r="E244" s="21"/>
      <c r="F244" s="22"/>
      <c r="G244" s="22"/>
      <c r="H244" s="34" t="str">
        <f t="shared" si="43"/>
        <v/>
      </c>
      <c r="I244" s="34" t="str">
        <f t="shared" si="44"/>
        <v/>
      </c>
      <c r="J244" s="34" t="str">
        <f t="shared" si="45"/>
        <v/>
      </c>
      <c r="K244" s="34" t="str">
        <f t="shared" si="46"/>
        <v/>
      </c>
      <c r="L244" s="26" t="str">
        <f t="shared" si="42"/>
        <v/>
      </c>
      <c r="M244" s="32"/>
      <c r="N244" s="190"/>
      <c r="O244" s="190"/>
      <c r="P244" s="190"/>
      <c r="Q244" s="190"/>
      <c r="R244" s="23"/>
    </row>
    <row r="245" spans="1:18">
      <c r="A245" s="27">
        <f t="shared" ca="1" si="47"/>
        <v>46072</v>
      </c>
      <c r="B245" s="20"/>
      <c r="C245" s="21"/>
      <c r="D245" s="20"/>
      <c r="E245" s="21"/>
      <c r="F245" s="22"/>
      <c r="G245" s="22"/>
      <c r="H245" s="34" t="str">
        <f t="shared" si="43"/>
        <v/>
      </c>
      <c r="I245" s="34" t="str">
        <f t="shared" si="44"/>
        <v/>
      </c>
      <c r="J245" s="34" t="str">
        <f t="shared" si="45"/>
        <v/>
      </c>
      <c r="K245" s="34" t="str">
        <f t="shared" si="46"/>
        <v/>
      </c>
      <c r="L245" s="26" t="str">
        <f t="shared" si="42"/>
        <v/>
      </c>
      <c r="M245" s="32"/>
      <c r="N245" s="190"/>
      <c r="O245" s="190"/>
      <c r="P245" s="190"/>
      <c r="Q245" s="190"/>
      <c r="R245" s="23"/>
    </row>
    <row r="246" spans="1:18">
      <c r="A246" s="27">
        <f t="shared" ca="1" si="47"/>
        <v>46073</v>
      </c>
      <c r="B246" s="20"/>
      <c r="C246" s="21"/>
      <c r="D246" s="20"/>
      <c r="E246" s="21"/>
      <c r="F246" s="22"/>
      <c r="G246" s="22"/>
      <c r="H246" s="34" t="str">
        <f t="shared" si="43"/>
        <v/>
      </c>
      <c r="I246" s="34" t="str">
        <f t="shared" si="44"/>
        <v/>
      </c>
      <c r="J246" s="34" t="str">
        <f t="shared" si="45"/>
        <v/>
      </c>
      <c r="K246" s="34" t="str">
        <f t="shared" si="46"/>
        <v/>
      </c>
      <c r="L246" s="26" t="str">
        <f t="shared" si="42"/>
        <v/>
      </c>
      <c r="M246" s="32"/>
      <c r="N246" s="190"/>
      <c r="O246" s="190"/>
      <c r="P246" s="190"/>
      <c r="Q246" s="190"/>
      <c r="R246" s="23"/>
    </row>
    <row r="247" spans="1:18">
      <c r="A247" s="27">
        <f t="shared" ca="1" si="47"/>
        <v>46074</v>
      </c>
      <c r="B247" s="20"/>
      <c r="C247" s="21"/>
      <c r="D247" s="20"/>
      <c r="E247" s="21"/>
      <c r="F247" s="22"/>
      <c r="G247" s="22"/>
      <c r="H247" s="34" t="str">
        <f t="shared" si="43"/>
        <v/>
      </c>
      <c r="I247" s="34" t="str">
        <f t="shared" si="44"/>
        <v/>
      </c>
      <c r="J247" s="34" t="str">
        <f t="shared" si="45"/>
        <v/>
      </c>
      <c r="K247" s="34" t="str">
        <f t="shared" si="46"/>
        <v/>
      </c>
      <c r="L247" s="26" t="str">
        <f t="shared" si="42"/>
        <v/>
      </c>
      <c r="M247" s="32"/>
      <c r="N247" s="190"/>
      <c r="O247" s="190"/>
      <c r="P247" s="190"/>
      <c r="Q247" s="190"/>
      <c r="R247" s="23"/>
    </row>
    <row r="248" spans="1:18">
      <c r="A248" s="27">
        <f t="shared" ca="1" si="47"/>
        <v>46075</v>
      </c>
      <c r="B248" s="20"/>
      <c r="C248" s="21"/>
      <c r="D248" s="20"/>
      <c r="E248" s="21"/>
      <c r="F248" s="22"/>
      <c r="G248" s="22"/>
      <c r="H248" s="34" t="str">
        <f t="shared" si="43"/>
        <v/>
      </c>
      <c r="I248" s="34" t="str">
        <f t="shared" si="44"/>
        <v/>
      </c>
      <c r="J248" s="34" t="str">
        <f t="shared" si="45"/>
        <v/>
      </c>
      <c r="K248" s="34" t="str">
        <f t="shared" si="46"/>
        <v/>
      </c>
      <c r="L248" s="26" t="str">
        <f t="shared" si="42"/>
        <v/>
      </c>
      <c r="M248" s="32"/>
      <c r="N248" s="190"/>
      <c r="O248" s="190"/>
      <c r="P248" s="190"/>
      <c r="Q248" s="190"/>
      <c r="R248" s="23"/>
    </row>
    <row r="249" spans="1:18">
      <c r="A249" s="27">
        <f t="shared" ca="1" si="47"/>
        <v>46076</v>
      </c>
      <c r="B249" s="20"/>
      <c r="C249" s="21"/>
      <c r="D249" s="20"/>
      <c r="E249" s="21"/>
      <c r="F249" s="22"/>
      <c r="G249" s="22"/>
      <c r="H249" s="34" t="str">
        <f t="shared" si="43"/>
        <v/>
      </c>
      <c r="I249" s="34" t="str">
        <f t="shared" si="44"/>
        <v/>
      </c>
      <c r="J249" s="34" t="str">
        <f t="shared" si="45"/>
        <v/>
      </c>
      <c r="K249" s="34" t="str">
        <f t="shared" si="46"/>
        <v/>
      </c>
      <c r="L249" s="26" t="str">
        <f t="shared" si="42"/>
        <v/>
      </c>
      <c r="M249" s="32"/>
      <c r="N249" s="190"/>
      <c r="O249" s="190"/>
      <c r="P249" s="190"/>
      <c r="Q249" s="190"/>
      <c r="R249" s="23"/>
    </row>
    <row r="250" spans="1:18">
      <c r="A250" s="27">
        <f t="shared" ca="1" si="47"/>
        <v>46077</v>
      </c>
      <c r="B250" s="20"/>
      <c r="C250" s="21"/>
      <c r="D250" s="20"/>
      <c r="E250" s="21"/>
      <c r="F250" s="22"/>
      <c r="G250" s="22"/>
      <c r="H250" s="34" t="str">
        <f t="shared" si="43"/>
        <v/>
      </c>
      <c r="I250" s="34" t="str">
        <f t="shared" si="44"/>
        <v/>
      </c>
      <c r="J250" s="34" t="str">
        <f t="shared" si="45"/>
        <v/>
      </c>
      <c r="K250" s="34" t="str">
        <f t="shared" si="46"/>
        <v/>
      </c>
      <c r="L250" s="26" t="str">
        <f t="shared" si="42"/>
        <v/>
      </c>
      <c r="M250" s="32"/>
      <c r="N250" s="190"/>
      <c r="O250" s="190"/>
      <c r="P250" s="190"/>
      <c r="Q250" s="190"/>
      <c r="R250" s="23"/>
    </row>
    <row r="251" spans="1:18">
      <c r="A251" s="27">
        <f t="shared" ca="1" si="47"/>
        <v>46078</v>
      </c>
      <c r="B251" s="20"/>
      <c r="C251" s="21"/>
      <c r="D251" s="20"/>
      <c r="E251" s="21"/>
      <c r="F251" s="22"/>
      <c r="G251" s="22"/>
      <c r="H251" s="34" t="str">
        <f t="shared" si="43"/>
        <v/>
      </c>
      <c r="I251" s="34" t="str">
        <f t="shared" si="44"/>
        <v/>
      </c>
      <c r="J251" s="34" t="str">
        <f t="shared" si="45"/>
        <v/>
      </c>
      <c r="K251" s="34" t="str">
        <f t="shared" si="46"/>
        <v/>
      </c>
      <c r="L251" s="26" t="str">
        <f t="shared" si="42"/>
        <v/>
      </c>
      <c r="M251" s="32"/>
      <c r="N251" s="190"/>
      <c r="O251" s="190"/>
      <c r="P251" s="190"/>
      <c r="Q251" s="190"/>
      <c r="R251" s="23"/>
    </row>
    <row r="252" spans="1:18">
      <c r="A252" s="27">
        <f t="shared" ca="1" si="47"/>
        <v>46079</v>
      </c>
      <c r="B252" s="20"/>
      <c r="C252" s="21"/>
      <c r="D252" s="20"/>
      <c r="E252" s="21"/>
      <c r="F252" s="22"/>
      <c r="G252" s="22"/>
      <c r="H252" s="34" t="str">
        <f t="shared" si="43"/>
        <v/>
      </c>
      <c r="I252" s="34" t="str">
        <f t="shared" si="44"/>
        <v/>
      </c>
      <c r="J252" s="34" t="str">
        <f t="shared" si="45"/>
        <v/>
      </c>
      <c r="K252" s="34" t="str">
        <f t="shared" si="46"/>
        <v/>
      </c>
      <c r="L252" s="26" t="str">
        <f t="shared" si="42"/>
        <v/>
      </c>
      <c r="M252" s="32"/>
      <c r="N252" s="190"/>
      <c r="O252" s="190"/>
      <c r="P252" s="190"/>
      <c r="Q252" s="190"/>
      <c r="R252" s="23"/>
    </row>
    <row r="253" spans="1:18">
      <c r="A253" s="27">
        <f t="shared" ca="1" si="47"/>
        <v>46080</v>
      </c>
      <c r="B253" s="20"/>
      <c r="C253" s="21"/>
      <c r="D253" s="20"/>
      <c r="E253" s="21"/>
      <c r="F253" s="22"/>
      <c r="G253" s="22"/>
      <c r="H253" s="34" t="str">
        <f t="shared" si="43"/>
        <v/>
      </c>
      <c r="I253" s="34" t="str">
        <f t="shared" si="44"/>
        <v/>
      </c>
      <c r="J253" s="34" t="str">
        <f t="shared" si="45"/>
        <v/>
      </c>
      <c r="K253" s="34" t="str">
        <f t="shared" si="46"/>
        <v/>
      </c>
      <c r="L253" s="26" t="str">
        <f t="shared" si="42"/>
        <v/>
      </c>
      <c r="M253" s="32"/>
      <c r="N253" s="190"/>
      <c r="O253" s="190"/>
      <c r="P253" s="190"/>
      <c r="Q253" s="190"/>
      <c r="R253" s="23"/>
    </row>
    <row r="254" spans="1:18">
      <c r="A254" s="27">
        <f t="shared" ca="1" si="47"/>
        <v>46081</v>
      </c>
      <c r="B254" s="20"/>
      <c r="C254" s="21"/>
      <c r="D254" s="20"/>
      <c r="E254" s="21"/>
      <c r="F254" s="22"/>
      <c r="G254" s="22"/>
      <c r="H254" s="34" t="str">
        <f t="shared" si="43"/>
        <v/>
      </c>
      <c r="I254" s="34" t="str">
        <f t="shared" si="44"/>
        <v/>
      </c>
      <c r="J254" s="34" t="str">
        <f t="shared" si="45"/>
        <v/>
      </c>
      <c r="K254" s="34" t="str">
        <f t="shared" si="46"/>
        <v/>
      </c>
      <c r="L254" s="26" t="str">
        <f>IF(AND($B254="",$D254=""),"",($C254-$B254-$F254)+($E254-$D254-$G254))</f>
        <v/>
      </c>
      <c r="M254" s="32"/>
      <c r="N254" s="190"/>
      <c r="O254" s="190"/>
      <c r="P254" s="190"/>
      <c r="Q254" s="190"/>
      <c r="R254" s="23"/>
    </row>
    <row r="255" spans="1:18">
      <c r="A255" s="27">
        <f t="shared" ca="1" si="47"/>
        <v>46082</v>
      </c>
      <c r="B255" s="20"/>
      <c r="C255" s="21"/>
      <c r="D255" s="20"/>
      <c r="E255" s="21"/>
      <c r="F255" s="22"/>
      <c r="G255" s="22"/>
      <c r="H255" s="34" t="str">
        <f t="shared" si="43"/>
        <v/>
      </c>
      <c r="I255" s="34" t="str">
        <f t="shared" si="44"/>
        <v/>
      </c>
      <c r="J255" s="34" t="str">
        <f t="shared" si="45"/>
        <v/>
      </c>
      <c r="K255" s="34" t="str">
        <f t="shared" si="46"/>
        <v/>
      </c>
      <c r="L255" s="26" t="str">
        <f>IF(AND($B255="",$D255=""),"",($C255-$B255-$F255)+($E255-$D255-$G255))</f>
        <v/>
      </c>
      <c r="M255" s="32"/>
      <c r="N255" s="190"/>
      <c r="O255" s="190"/>
      <c r="P255" s="190"/>
      <c r="Q255" s="190"/>
      <c r="R255" s="23"/>
    </row>
    <row r="256" spans="1:18">
      <c r="A256" s="27">
        <f t="shared" ca="1" si="47"/>
        <v>46083</v>
      </c>
      <c r="B256" s="20"/>
      <c r="C256" s="21"/>
      <c r="D256" s="20"/>
      <c r="E256" s="21"/>
      <c r="F256" s="22"/>
      <c r="G256" s="22"/>
      <c r="H256" s="34" t="str">
        <f t="shared" si="43"/>
        <v/>
      </c>
      <c r="I256" s="34" t="str">
        <f t="shared" si="44"/>
        <v/>
      </c>
      <c r="J256" s="34" t="str">
        <f t="shared" si="45"/>
        <v/>
      </c>
      <c r="K256" s="34" t="str">
        <f t="shared" si="46"/>
        <v/>
      </c>
      <c r="L256" s="26" t="str">
        <f>IF(AND($B256="",$D256=""),"",($C256-$B256-$F256)+($E256-$D256-$G256))</f>
        <v/>
      </c>
      <c r="M256" s="32"/>
      <c r="N256" s="190"/>
      <c r="O256" s="190"/>
      <c r="P256" s="190"/>
      <c r="Q256" s="190"/>
      <c r="R256" s="23"/>
    </row>
    <row r="257" spans="1:18">
      <c r="A257" s="27">
        <f t="shared" ca="1" si="47"/>
        <v>46084</v>
      </c>
      <c r="B257" s="20"/>
      <c r="C257" s="21"/>
      <c r="D257" s="20"/>
      <c r="E257" s="21"/>
      <c r="F257" s="22"/>
      <c r="G257" s="22"/>
      <c r="H257" s="34" t="str">
        <f t="shared" si="43"/>
        <v/>
      </c>
      <c r="I257" s="34" t="str">
        <f t="shared" si="44"/>
        <v/>
      </c>
      <c r="J257" s="34" t="str">
        <f t="shared" si="45"/>
        <v/>
      </c>
      <c r="K257" s="34" t="str">
        <f t="shared" si="46"/>
        <v/>
      </c>
      <c r="L257" s="26" t="str">
        <f>IF(AND($B257="",$D257=""),"",($C257-$B257-$F257)+($E257-$D257-$G257))</f>
        <v/>
      </c>
      <c r="M257" s="32"/>
      <c r="N257" s="190"/>
      <c r="O257" s="190"/>
      <c r="P257" s="190"/>
      <c r="Q257" s="190"/>
      <c r="R257" s="23"/>
    </row>
    <row r="258" spans="1:18">
      <c r="A258" s="5" t="s">
        <v>11</v>
      </c>
      <c r="B258" s="191"/>
      <c r="C258" s="192"/>
      <c r="D258" s="191"/>
      <c r="E258" s="192"/>
      <c r="F258" s="26" t="str">
        <f>IF(SUM($F227:$F257)=0,"",SUM($F227:$F257))</f>
        <v/>
      </c>
      <c r="G258" s="26" t="str">
        <f>IF(SUM($G227:$G257)=0,"",SUM($G227:$G257))</f>
        <v/>
      </c>
      <c r="H258" s="26" t="str">
        <f>IF(SUM(H227:H257)=0,"",SUM(H227:H257))</f>
        <v/>
      </c>
      <c r="I258" s="26" t="str">
        <f>IF(SUM(I227:I257)=0,"",SUM(I227:I257))</f>
        <v/>
      </c>
      <c r="J258" s="26" t="str">
        <f>IF(SUM(J227:J257)=0,"",SUM(J227:J257))</f>
        <v/>
      </c>
      <c r="K258" s="26" t="str">
        <f>IF(SUM(K227:K257)=0,"",SUM(K227:K257))</f>
        <v/>
      </c>
      <c r="L258" s="26" t="str">
        <f>IF(SUM($L227:$L257)=0,"",SUM($L227:$L257))</f>
        <v/>
      </c>
      <c r="M258" s="33"/>
      <c r="N258" s="193"/>
      <c r="O258" s="193"/>
      <c r="P258" s="193"/>
      <c r="Q258" s="193"/>
      <c r="R258" s="6"/>
    </row>
    <row r="260" spans="1:18" ht="27" customHeight="1">
      <c r="A260" s="194" t="s">
        <v>22</v>
      </c>
      <c r="B260" s="189" t="s">
        <v>103</v>
      </c>
      <c r="C260" s="189"/>
      <c r="D260" s="189"/>
      <c r="E260" s="189"/>
      <c r="F260" s="189" t="s">
        <v>23</v>
      </c>
      <c r="G260" s="189"/>
      <c r="H260" s="189" t="s">
        <v>88</v>
      </c>
      <c r="I260" s="189"/>
      <c r="J260" s="189"/>
      <c r="K260" s="189"/>
      <c r="L260" s="189" t="s">
        <v>87</v>
      </c>
      <c r="M260" s="195" t="s">
        <v>96</v>
      </c>
      <c r="N260" s="194" t="s">
        <v>25</v>
      </c>
      <c r="O260" s="194"/>
      <c r="P260" s="194"/>
      <c r="Q260" s="194"/>
      <c r="R260" s="189" t="s">
        <v>100</v>
      </c>
    </row>
    <row r="261" spans="1:18" ht="14.25" customHeight="1">
      <c r="A261" s="194"/>
      <c r="B261" s="189" t="s">
        <v>82</v>
      </c>
      <c r="C261" s="189"/>
      <c r="D261" s="189" t="s">
        <v>84</v>
      </c>
      <c r="E261" s="189"/>
      <c r="F261" s="189"/>
      <c r="G261" s="189"/>
      <c r="H261" s="189" t="s">
        <v>90</v>
      </c>
      <c r="I261" s="189"/>
      <c r="J261" s="189" t="s">
        <v>89</v>
      </c>
      <c r="K261" s="189"/>
      <c r="L261" s="189"/>
      <c r="M261" s="196"/>
      <c r="N261" s="194"/>
      <c r="O261" s="194"/>
      <c r="P261" s="194"/>
      <c r="Q261" s="194"/>
      <c r="R261" s="189"/>
    </row>
    <row r="262" spans="1:18">
      <c r="A262" s="194"/>
      <c r="B262" s="43" t="s">
        <v>26</v>
      </c>
      <c r="C262" s="43" t="s">
        <v>27</v>
      </c>
      <c r="D262" s="43" t="s">
        <v>26</v>
      </c>
      <c r="E262" s="43" t="s">
        <v>27</v>
      </c>
      <c r="F262" s="44" t="s">
        <v>85</v>
      </c>
      <c r="G262" s="44" t="s">
        <v>86</v>
      </c>
      <c r="H262" s="44" t="s">
        <v>81</v>
      </c>
      <c r="I262" s="44" t="s">
        <v>83</v>
      </c>
      <c r="J262" s="44" t="s">
        <v>81</v>
      </c>
      <c r="K262" s="44" t="s">
        <v>95</v>
      </c>
      <c r="L262" s="189"/>
      <c r="M262" s="197"/>
      <c r="N262" s="194"/>
      <c r="O262" s="194"/>
      <c r="P262" s="194"/>
      <c r="Q262" s="194"/>
      <c r="R262" s="194"/>
    </row>
    <row r="263" spans="1:18">
      <c r="A263" s="27" cm="1">
        <f t="array" aca="1" ref="A263" ca="1">DATE("2025","8"+7,IFERROR(INDIRECT(T1),"1"))</f>
        <v>46082</v>
      </c>
      <c r="B263" s="20"/>
      <c r="C263" s="21"/>
      <c r="D263" s="20"/>
      <c r="E263" s="21"/>
      <c r="F263" s="22"/>
      <c r="G263" s="22"/>
      <c r="H263" s="34" t="str">
        <f>IF(OR(B263="",LEFT(M263,1)="✓"),"",C263-B263-F263)</f>
        <v/>
      </c>
      <c r="I263" s="34" t="str">
        <f>IF(OR(D263="",LEFT(M263,1)="✓"),"",E263-D263-G263)</f>
        <v/>
      </c>
      <c r="J263" s="34" t="str">
        <f>IF(AND(B263&lt;&gt;"",M263="✓所定"),C263-B263-F263,"")</f>
        <v/>
      </c>
      <c r="K263" s="34" t="str">
        <f>IF(AND(B263&lt;&gt;"",M263="✓法定"),C263-B263-F263,"")</f>
        <v/>
      </c>
      <c r="L263" s="34" t="str">
        <f>IF(AND($B263="",$D263=""),"",($C263-$B263-$F263)+($E263-$D263-$G263))</f>
        <v/>
      </c>
      <c r="M263" s="32"/>
      <c r="N263" s="190"/>
      <c r="O263" s="190"/>
      <c r="P263" s="190"/>
      <c r="Q263" s="190"/>
      <c r="R263" s="23"/>
    </row>
    <row r="264" spans="1:18">
      <c r="A264" s="27">
        <f ca="1">A263+1</f>
        <v>46083</v>
      </c>
      <c r="B264" s="20"/>
      <c r="C264" s="21"/>
      <c r="D264" s="20"/>
      <c r="E264" s="21"/>
      <c r="F264" s="22"/>
      <c r="G264" s="22"/>
      <c r="H264" s="34" t="str">
        <f t="shared" ref="H264:H293" si="48">IF(OR(B264="",LEFT(M264,1)="✓"),"",C264-B264-F264)</f>
        <v/>
      </c>
      <c r="I264" s="34" t="str">
        <f t="shared" ref="I264:I293" si="49">IF(OR(D264="",LEFT(M264,1)="✓"),"",E264-D264-G264)</f>
        <v/>
      </c>
      <c r="J264" s="34" t="str">
        <f t="shared" ref="J264:J293" si="50">IF(AND(B264&lt;&gt;"",M264="✓所定"),C264-B264-F264,"")</f>
        <v/>
      </c>
      <c r="K264" s="34" t="str">
        <f t="shared" ref="K264:K293" si="51">IF(AND(B264&lt;&gt;"",M264="✓法定"),C264-B264-F264,"")</f>
        <v/>
      </c>
      <c r="L264" s="34" t="str">
        <f t="shared" ref="L264:L288" si="52">IF(AND($B264="",$D264=""),"",($C264-$B264-$F264)+($E264-$D264-$G264))</f>
        <v/>
      </c>
      <c r="M264" s="32"/>
      <c r="N264" s="190"/>
      <c r="O264" s="190"/>
      <c r="P264" s="190"/>
      <c r="Q264" s="190"/>
      <c r="R264" s="23"/>
    </row>
    <row r="265" spans="1:18">
      <c r="A265" s="27">
        <f t="shared" ref="A265:A293" ca="1" si="53">A264+1</f>
        <v>46084</v>
      </c>
      <c r="B265" s="20"/>
      <c r="C265" s="21"/>
      <c r="D265" s="20"/>
      <c r="E265" s="21"/>
      <c r="F265" s="22"/>
      <c r="G265" s="22"/>
      <c r="H265" s="34" t="str">
        <f t="shared" si="48"/>
        <v/>
      </c>
      <c r="I265" s="34" t="str">
        <f t="shared" si="49"/>
        <v/>
      </c>
      <c r="J265" s="34" t="str">
        <f t="shared" si="50"/>
        <v/>
      </c>
      <c r="K265" s="34" t="str">
        <f t="shared" si="51"/>
        <v/>
      </c>
      <c r="L265" s="34" t="str">
        <f t="shared" si="52"/>
        <v/>
      </c>
      <c r="M265" s="32"/>
      <c r="N265" s="190"/>
      <c r="O265" s="190"/>
      <c r="P265" s="190"/>
      <c r="Q265" s="190"/>
      <c r="R265" s="23"/>
    </row>
    <row r="266" spans="1:18">
      <c r="A266" s="27">
        <f t="shared" ca="1" si="53"/>
        <v>46085</v>
      </c>
      <c r="B266" s="20"/>
      <c r="C266" s="21"/>
      <c r="D266" s="20"/>
      <c r="E266" s="21"/>
      <c r="F266" s="22"/>
      <c r="G266" s="22"/>
      <c r="H266" s="34" t="str">
        <f t="shared" si="48"/>
        <v/>
      </c>
      <c r="I266" s="34" t="str">
        <f t="shared" si="49"/>
        <v/>
      </c>
      <c r="J266" s="34" t="str">
        <f t="shared" si="50"/>
        <v/>
      </c>
      <c r="K266" s="34" t="str">
        <f t="shared" si="51"/>
        <v/>
      </c>
      <c r="L266" s="34" t="str">
        <f t="shared" si="52"/>
        <v/>
      </c>
      <c r="M266" s="32"/>
      <c r="N266" s="190"/>
      <c r="O266" s="190"/>
      <c r="P266" s="190"/>
      <c r="Q266" s="190"/>
      <c r="R266" s="23"/>
    </row>
    <row r="267" spans="1:18">
      <c r="A267" s="27">
        <f t="shared" ca="1" si="53"/>
        <v>46086</v>
      </c>
      <c r="B267" s="20"/>
      <c r="C267" s="21"/>
      <c r="D267" s="20"/>
      <c r="E267" s="21"/>
      <c r="F267" s="22"/>
      <c r="G267" s="22"/>
      <c r="H267" s="34" t="str">
        <f t="shared" si="48"/>
        <v/>
      </c>
      <c r="I267" s="34" t="str">
        <f t="shared" si="49"/>
        <v/>
      </c>
      <c r="J267" s="34" t="str">
        <f t="shared" si="50"/>
        <v/>
      </c>
      <c r="K267" s="34" t="str">
        <f t="shared" si="51"/>
        <v/>
      </c>
      <c r="L267" s="34" t="str">
        <f t="shared" si="52"/>
        <v/>
      </c>
      <c r="M267" s="32"/>
      <c r="N267" s="190"/>
      <c r="O267" s="190"/>
      <c r="P267" s="190"/>
      <c r="Q267" s="190"/>
      <c r="R267" s="23"/>
    </row>
    <row r="268" spans="1:18">
      <c r="A268" s="27">
        <f t="shared" ca="1" si="53"/>
        <v>46087</v>
      </c>
      <c r="B268" s="20"/>
      <c r="C268" s="21"/>
      <c r="D268" s="20"/>
      <c r="E268" s="21"/>
      <c r="F268" s="22"/>
      <c r="G268" s="22"/>
      <c r="H268" s="34" t="str">
        <f t="shared" si="48"/>
        <v/>
      </c>
      <c r="I268" s="34" t="str">
        <f t="shared" si="49"/>
        <v/>
      </c>
      <c r="J268" s="34" t="str">
        <f t="shared" si="50"/>
        <v/>
      </c>
      <c r="K268" s="34" t="str">
        <f t="shared" si="51"/>
        <v/>
      </c>
      <c r="L268" s="34" t="str">
        <f t="shared" si="52"/>
        <v/>
      </c>
      <c r="M268" s="32"/>
      <c r="N268" s="190"/>
      <c r="O268" s="190"/>
      <c r="P268" s="190"/>
      <c r="Q268" s="190"/>
      <c r="R268" s="23"/>
    </row>
    <row r="269" spans="1:18">
      <c r="A269" s="27">
        <f t="shared" ca="1" si="53"/>
        <v>46088</v>
      </c>
      <c r="B269" s="20"/>
      <c r="C269" s="21"/>
      <c r="D269" s="20"/>
      <c r="E269" s="21"/>
      <c r="F269" s="22"/>
      <c r="G269" s="22"/>
      <c r="H269" s="34" t="str">
        <f t="shared" si="48"/>
        <v/>
      </c>
      <c r="I269" s="34" t="str">
        <f t="shared" si="49"/>
        <v/>
      </c>
      <c r="J269" s="34" t="str">
        <f t="shared" si="50"/>
        <v/>
      </c>
      <c r="K269" s="34" t="str">
        <f t="shared" si="51"/>
        <v/>
      </c>
      <c r="L269" s="34" t="str">
        <f t="shared" si="52"/>
        <v/>
      </c>
      <c r="M269" s="32"/>
      <c r="N269" s="190"/>
      <c r="O269" s="190"/>
      <c r="P269" s="190"/>
      <c r="Q269" s="190"/>
      <c r="R269" s="23"/>
    </row>
    <row r="270" spans="1:18">
      <c r="A270" s="27">
        <f t="shared" ca="1" si="53"/>
        <v>46089</v>
      </c>
      <c r="B270" s="20"/>
      <c r="C270" s="21"/>
      <c r="D270" s="20"/>
      <c r="E270" s="21"/>
      <c r="F270" s="22"/>
      <c r="G270" s="22"/>
      <c r="H270" s="34" t="str">
        <f t="shared" si="48"/>
        <v/>
      </c>
      <c r="I270" s="34" t="str">
        <f t="shared" si="49"/>
        <v/>
      </c>
      <c r="J270" s="34" t="str">
        <f t="shared" si="50"/>
        <v/>
      </c>
      <c r="K270" s="34" t="str">
        <f t="shared" si="51"/>
        <v/>
      </c>
      <c r="L270" s="34" t="str">
        <f t="shared" si="52"/>
        <v/>
      </c>
      <c r="M270" s="32"/>
      <c r="N270" s="190"/>
      <c r="O270" s="190"/>
      <c r="P270" s="190"/>
      <c r="Q270" s="190"/>
      <c r="R270" s="23"/>
    </row>
    <row r="271" spans="1:18">
      <c r="A271" s="27">
        <f t="shared" ca="1" si="53"/>
        <v>46090</v>
      </c>
      <c r="B271" s="20"/>
      <c r="C271" s="21"/>
      <c r="D271" s="20"/>
      <c r="E271" s="21"/>
      <c r="F271" s="22"/>
      <c r="G271" s="22"/>
      <c r="H271" s="34" t="str">
        <f t="shared" si="48"/>
        <v/>
      </c>
      <c r="I271" s="34" t="str">
        <f t="shared" si="49"/>
        <v/>
      </c>
      <c r="J271" s="34" t="str">
        <f t="shared" si="50"/>
        <v/>
      </c>
      <c r="K271" s="34" t="str">
        <f t="shared" si="51"/>
        <v/>
      </c>
      <c r="L271" s="34" t="str">
        <f t="shared" si="52"/>
        <v/>
      </c>
      <c r="M271" s="32"/>
      <c r="N271" s="190"/>
      <c r="O271" s="190"/>
      <c r="P271" s="190"/>
      <c r="Q271" s="190"/>
      <c r="R271" s="23"/>
    </row>
    <row r="272" spans="1:18">
      <c r="A272" s="27">
        <f t="shared" ca="1" si="53"/>
        <v>46091</v>
      </c>
      <c r="B272" s="20"/>
      <c r="C272" s="21"/>
      <c r="D272" s="20"/>
      <c r="E272" s="21"/>
      <c r="F272" s="22"/>
      <c r="G272" s="22"/>
      <c r="H272" s="34" t="str">
        <f t="shared" si="48"/>
        <v/>
      </c>
      <c r="I272" s="34" t="str">
        <f t="shared" si="49"/>
        <v/>
      </c>
      <c r="J272" s="34" t="str">
        <f t="shared" si="50"/>
        <v/>
      </c>
      <c r="K272" s="34" t="str">
        <f t="shared" si="51"/>
        <v/>
      </c>
      <c r="L272" s="34" t="str">
        <f t="shared" si="52"/>
        <v/>
      </c>
      <c r="M272" s="32"/>
      <c r="N272" s="190"/>
      <c r="O272" s="190"/>
      <c r="P272" s="190"/>
      <c r="Q272" s="190"/>
      <c r="R272" s="23"/>
    </row>
    <row r="273" spans="1:18">
      <c r="A273" s="27">
        <f t="shared" ca="1" si="53"/>
        <v>46092</v>
      </c>
      <c r="B273" s="20"/>
      <c r="C273" s="21"/>
      <c r="D273" s="20"/>
      <c r="E273" s="21"/>
      <c r="F273" s="22"/>
      <c r="G273" s="22"/>
      <c r="H273" s="34" t="str">
        <f t="shared" si="48"/>
        <v/>
      </c>
      <c r="I273" s="34" t="str">
        <f t="shared" si="49"/>
        <v/>
      </c>
      <c r="J273" s="34" t="str">
        <f t="shared" si="50"/>
        <v/>
      </c>
      <c r="K273" s="34" t="str">
        <f t="shared" si="51"/>
        <v/>
      </c>
      <c r="L273" s="34" t="str">
        <f t="shared" si="52"/>
        <v/>
      </c>
      <c r="M273" s="32"/>
      <c r="N273" s="190"/>
      <c r="O273" s="190"/>
      <c r="P273" s="190"/>
      <c r="Q273" s="190"/>
      <c r="R273" s="23"/>
    </row>
    <row r="274" spans="1:18">
      <c r="A274" s="27">
        <f t="shared" ca="1" si="53"/>
        <v>46093</v>
      </c>
      <c r="B274" s="20"/>
      <c r="C274" s="21"/>
      <c r="D274" s="20"/>
      <c r="E274" s="21"/>
      <c r="F274" s="22"/>
      <c r="G274" s="22"/>
      <c r="H274" s="34" t="str">
        <f t="shared" si="48"/>
        <v/>
      </c>
      <c r="I274" s="34" t="str">
        <f t="shared" si="49"/>
        <v/>
      </c>
      <c r="J274" s="34" t="str">
        <f t="shared" si="50"/>
        <v/>
      </c>
      <c r="K274" s="34" t="str">
        <f t="shared" si="51"/>
        <v/>
      </c>
      <c r="L274" s="34" t="str">
        <f t="shared" si="52"/>
        <v/>
      </c>
      <c r="M274" s="32"/>
      <c r="N274" s="190"/>
      <c r="O274" s="190"/>
      <c r="P274" s="190"/>
      <c r="Q274" s="190"/>
      <c r="R274" s="23"/>
    </row>
    <row r="275" spans="1:18">
      <c r="A275" s="27">
        <f t="shared" ca="1" si="53"/>
        <v>46094</v>
      </c>
      <c r="B275" s="20"/>
      <c r="C275" s="21"/>
      <c r="D275" s="20"/>
      <c r="E275" s="21"/>
      <c r="F275" s="22"/>
      <c r="G275" s="22"/>
      <c r="H275" s="34" t="str">
        <f t="shared" si="48"/>
        <v/>
      </c>
      <c r="I275" s="34" t="str">
        <f t="shared" si="49"/>
        <v/>
      </c>
      <c r="J275" s="34" t="str">
        <f t="shared" si="50"/>
        <v/>
      </c>
      <c r="K275" s="34" t="str">
        <f t="shared" si="51"/>
        <v/>
      </c>
      <c r="L275" s="34" t="str">
        <f t="shared" si="52"/>
        <v/>
      </c>
      <c r="M275" s="32"/>
      <c r="N275" s="190"/>
      <c r="O275" s="190"/>
      <c r="P275" s="190"/>
      <c r="Q275" s="190"/>
      <c r="R275" s="23"/>
    </row>
    <row r="276" spans="1:18">
      <c r="A276" s="27">
        <f t="shared" ca="1" si="53"/>
        <v>46095</v>
      </c>
      <c r="B276" s="20"/>
      <c r="C276" s="21"/>
      <c r="D276" s="20"/>
      <c r="E276" s="21"/>
      <c r="F276" s="22"/>
      <c r="G276" s="22"/>
      <c r="H276" s="34" t="str">
        <f t="shared" si="48"/>
        <v/>
      </c>
      <c r="I276" s="34" t="str">
        <f t="shared" si="49"/>
        <v/>
      </c>
      <c r="J276" s="34" t="str">
        <f t="shared" si="50"/>
        <v/>
      </c>
      <c r="K276" s="34" t="str">
        <f t="shared" si="51"/>
        <v/>
      </c>
      <c r="L276" s="34" t="str">
        <f t="shared" si="52"/>
        <v/>
      </c>
      <c r="M276" s="32"/>
      <c r="N276" s="190"/>
      <c r="O276" s="190"/>
      <c r="P276" s="190"/>
      <c r="Q276" s="190"/>
      <c r="R276" s="23"/>
    </row>
    <row r="277" spans="1:18">
      <c r="A277" s="27">
        <f t="shared" ca="1" si="53"/>
        <v>46096</v>
      </c>
      <c r="B277" s="20"/>
      <c r="C277" s="21"/>
      <c r="D277" s="20"/>
      <c r="E277" s="21"/>
      <c r="F277" s="22"/>
      <c r="G277" s="22"/>
      <c r="H277" s="34" t="str">
        <f t="shared" si="48"/>
        <v/>
      </c>
      <c r="I277" s="34" t="str">
        <f t="shared" si="49"/>
        <v/>
      </c>
      <c r="J277" s="34" t="str">
        <f t="shared" si="50"/>
        <v/>
      </c>
      <c r="K277" s="34" t="str">
        <f t="shared" si="51"/>
        <v/>
      </c>
      <c r="L277" s="34" t="str">
        <f t="shared" si="52"/>
        <v/>
      </c>
      <c r="M277" s="32"/>
      <c r="N277" s="190"/>
      <c r="O277" s="190"/>
      <c r="P277" s="190"/>
      <c r="Q277" s="190"/>
      <c r="R277" s="23"/>
    </row>
    <row r="278" spans="1:18">
      <c r="A278" s="27">
        <f t="shared" ca="1" si="53"/>
        <v>46097</v>
      </c>
      <c r="B278" s="20"/>
      <c r="C278" s="21"/>
      <c r="D278" s="20"/>
      <c r="E278" s="21"/>
      <c r="F278" s="22"/>
      <c r="G278" s="22"/>
      <c r="H278" s="34" t="str">
        <f t="shared" si="48"/>
        <v/>
      </c>
      <c r="I278" s="34" t="str">
        <f t="shared" si="49"/>
        <v/>
      </c>
      <c r="J278" s="34" t="str">
        <f t="shared" si="50"/>
        <v/>
      </c>
      <c r="K278" s="34" t="str">
        <f t="shared" si="51"/>
        <v/>
      </c>
      <c r="L278" s="34" t="str">
        <f t="shared" si="52"/>
        <v/>
      </c>
      <c r="M278" s="32"/>
      <c r="N278" s="190"/>
      <c r="O278" s="190"/>
      <c r="P278" s="190"/>
      <c r="Q278" s="190"/>
      <c r="R278" s="23"/>
    </row>
    <row r="279" spans="1:18">
      <c r="A279" s="27">
        <f t="shared" ca="1" si="53"/>
        <v>46098</v>
      </c>
      <c r="B279" s="20"/>
      <c r="C279" s="21"/>
      <c r="D279" s="20"/>
      <c r="E279" s="21"/>
      <c r="F279" s="22"/>
      <c r="G279" s="22"/>
      <c r="H279" s="34" t="str">
        <f t="shared" si="48"/>
        <v/>
      </c>
      <c r="I279" s="34" t="str">
        <f t="shared" si="49"/>
        <v/>
      </c>
      <c r="J279" s="34" t="str">
        <f t="shared" si="50"/>
        <v/>
      </c>
      <c r="K279" s="34" t="str">
        <f t="shared" si="51"/>
        <v/>
      </c>
      <c r="L279" s="34" t="str">
        <f t="shared" si="52"/>
        <v/>
      </c>
      <c r="M279" s="32"/>
      <c r="N279" s="190"/>
      <c r="O279" s="190"/>
      <c r="P279" s="190"/>
      <c r="Q279" s="190"/>
      <c r="R279" s="23"/>
    </row>
    <row r="280" spans="1:18">
      <c r="A280" s="27">
        <f t="shared" ca="1" si="53"/>
        <v>46099</v>
      </c>
      <c r="B280" s="20"/>
      <c r="C280" s="21"/>
      <c r="D280" s="20"/>
      <c r="E280" s="21"/>
      <c r="F280" s="22"/>
      <c r="G280" s="22"/>
      <c r="H280" s="34" t="str">
        <f t="shared" si="48"/>
        <v/>
      </c>
      <c r="I280" s="34" t="str">
        <f t="shared" si="49"/>
        <v/>
      </c>
      <c r="J280" s="34" t="str">
        <f t="shared" si="50"/>
        <v/>
      </c>
      <c r="K280" s="34" t="str">
        <f t="shared" si="51"/>
        <v/>
      </c>
      <c r="L280" s="34" t="str">
        <f t="shared" si="52"/>
        <v/>
      </c>
      <c r="M280" s="32"/>
      <c r="N280" s="190"/>
      <c r="O280" s="190"/>
      <c r="P280" s="190"/>
      <c r="Q280" s="190"/>
      <c r="R280" s="23"/>
    </row>
    <row r="281" spans="1:18">
      <c r="A281" s="27">
        <f t="shared" ca="1" si="53"/>
        <v>46100</v>
      </c>
      <c r="B281" s="20"/>
      <c r="C281" s="21"/>
      <c r="D281" s="20"/>
      <c r="E281" s="21"/>
      <c r="F281" s="22"/>
      <c r="G281" s="22"/>
      <c r="H281" s="34" t="str">
        <f t="shared" si="48"/>
        <v/>
      </c>
      <c r="I281" s="34" t="str">
        <f t="shared" si="49"/>
        <v/>
      </c>
      <c r="J281" s="34" t="str">
        <f t="shared" si="50"/>
        <v/>
      </c>
      <c r="K281" s="34" t="str">
        <f t="shared" si="51"/>
        <v/>
      </c>
      <c r="L281" s="34" t="str">
        <f t="shared" si="52"/>
        <v/>
      </c>
      <c r="M281" s="32"/>
      <c r="N281" s="190"/>
      <c r="O281" s="190"/>
      <c r="P281" s="190"/>
      <c r="Q281" s="190"/>
      <c r="R281" s="23"/>
    </row>
    <row r="282" spans="1:18">
      <c r="A282" s="27">
        <f t="shared" ca="1" si="53"/>
        <v>46101</v>
      </c>
      <c r="B282" s="20"/>
      <c r="C282" s="21"/>
      <c r="D282" s="20"/>
      <c r="E282" s="21"/>
      <c r="F282" s="22"/>
      <c r="G282" s="22"/>
      <c r="H282" s="34" t="str">
        <f t="shared" si="48"/>
        <v/>
      </c>
      <c r="I282" s="34" t="str">
        <f t="shared" si="49"/>
        <v/>
      </c>
      <c r="J282" s="34" t="str">
        <f t="shared" si="50"/>
        <v/>
      </c>
      <c r="K282" s="34" t="str">
        <f t="shared" si="51"/>
        <v/>
      </c>
      <c r="L282" s="34" t="str">
        <f t="shared" si="52"/>
        <v/>
      </c>
      <c r="M282" s="32"/>
      <c r="N282" s="190"/>
      <c r="O282" s="190"/>
      <c r="P282" s="190"/>
      <c r="Q282" s="190"/>
      <c r="R282" s="23"/>
    </row>
    <row r="283" spans="1:18">
      <c r="A283" s="27">
        <f t="shared" ca="1" si="53"/>
        <v>46102</v>
      </c>
      <c r="B283" s="20"/>
      <c r="C283" s="21"/>
      <c r="D283" s="20"/>
      <c r="E283" s="21"/>
      <c r="F283" s="22"/>
      <c r="G283" s="22"/>
      <c r="H283" s="34" t="str">
        <f t="shared" si="48"/>
        <v/>
      </c>
      <c r="I283" s="34" t="str">
        <f t="shared" si="49"/>
        <v/>
      </c>
      <c r="J283" s="34" t="str">
        <f t="shared" si="50"/>
        <v/>
      </c>
      <c r="K283" s="34" t="str">
        <f t="shared" si="51"/>
        <v/>
      </c>
      <c r="L283" s="34" t="str">
        <f t="shared" si="52"/>
        <v/>
      </c>
      <c r="M283" s="32"/>
      <c r="N283" s="190"/>
      <c r="O283" s="190"/>
      <c r="P283" s="190"/>
      <c r="Q283" s="190"/>
      <c r="R283" s="23"/>
    </row>
    <row r="284" spans="1:18">
      <c r="A284" s="27">
        <f t="shared" ca="1" si="53"/>
        <v>46103</v>
      </c>
      <c r="B284" s="20"/>
      <c r="C284" s="21"/>
      <c r="D284" s="20"/>
      <c r="E284" s="21"/>
      <c r="F284" s="22"/>
      <c r="G284" s="22"/>
      <c r="H284" s="34" t="str">
        <f t="shared" si="48"/>
        <v/>
      </c>
      <c r="I284" s="34" t="str">
        <f t="shared" si="49"/>
        <v/>
      </c>
      <c r="J284" s="34" t="str">
        <f t="shared" si="50"/>
        <v/>
      </c>
      <c r="K284" s="34" t="str">
        <f t="shared" si="51"/>
        <v/>
      </c>
      <c r="L284" s="34" t="str">
        <f t="shared" si="52"/>
        <v/>
      </c>
      <c r="M284" s="32"/>
      <c r="N284" s="190"/>
      <c r="O284" s="190"/>
      <c r="P284" s="190"/>
      <c r="Q284" s="190"/>
      <c r="R284" s="23"/>
    </row>
    <row r="285" spans="1:18">
      <c r="A285" s="27">
        <f t="shared" ca="1" si="53"/>
        <v>46104</v>
      </c>
      <c r="B285" s="20"/>
      <c r="C285" s="21"/>
      <c r="D285" s="20"/>
      <c r="E285" s="21"/>
      <c r="F285" s="22"/>
      <c r="G285" s="22"/>
      <c r="H285" s="34" t="str">
        <f t="shared" si="48"/>
        <v/>
      </c>
      <c r="I285" s="34" t="str">
        <f t="shared" si="49"/>
        <v/>
      </c>
      <c r="J285" s="34" t="str">
        <f t="shared" si="50"/>
        <v/>
      </c>
      <c r="K285" s="34" t="str">
        <f t="shared" si="51"/>
        <v/>
      </c>
      <c r="L285" s="34" t="str">
        <f t="shared" si="52"/>
        <v/>
      </c>
      <c r="M285" s="32"/>
      <c r="N285" s="190"/>
      <c r="O285" s="190"/>
      <c r="P285" s="190"/>
      <c r="Q285" s="190"/>
      <c r="R285" s="23"/>
    </row>
    <row r="286" spans="1:18">
      <c r="A286" s="27">
        <f t="shared" ca="1" si="53"/>
        <v>46105</v>
      </c>
      <c r="B286" s="20"/>
      <c r="C286" s="21"/>
      <c r="D286" s="20"/>
      <c r="E286" s="21"/>
      <c r="F286" s="22"/>
      <c r="G286" s="22"/>
      <c r="H286" s="34" t="str">
        <f t="shared" si="48"/>
        <v/>
      </c>
      <c r="I286" s="34" t="str">
        <f t="shared" si="49"/>
        <v/>
      </c>
      <c r="J286" s="34" t="str">
        <f t="shared" si="50"/>
        <v/>
      </c>
      <c r="K286" s="34" t="str">
        <f t="shared" si="51"/>
        <v/>
      </c>
      <c r="L286" s="34" t="str">
        <f t="shared" si="52"/>
        <v/>
      </c>
      <c r="M286" s="32"/>
      <c r="N286" s="190"/>
      <c r="O286" s="190"/>
      <c r="P286" s="190"/>
      <c r="Q286" s="190"/>
      <c r="R286" s="23"/>
    </row>
    <row r="287" spans="1:18">
      <c r="A287" s="27">
        <f t="shared" ca="1" si="53"/>
        <v>46106</v>
      </c>
      <c r="B287" s="20"/>
      <c r="C287" s="21"/>
      <c r="D287" s="20"/>
      <c r="E287" s="21"/>
      <c r="F287" s="22"/>
      <c r="G287" s="22"/>
      <c r="H287" s="34" t="str">
        <f t="shared" si="48"/>
        <v/>
      </c>
      <c r="I287" s="34" t="str">
        <f t="shared" si="49"/>
        <v/>
      </c>
      <c r="J287" s="34" t="str">
        <f t="shared" si="50"/>
        <v/>
      </c>
      <c r="K287" s="34" t="str">
        <f t="shared" si="51"/>
        <v/>
      </c>
      <c r="L287" s="34" t="str">
        <f t="shared" si="52"/>
        <v/>
      </c>
      <c r="M287" s="32"/>
      <c r="N287" s="190"/>
      <c r="O287" s="190"/>
      <c r="P287" s="190"/>
      <c r="Q287" s="190"/>
      <c r="R287" s="23"/>
    </row>
    <row r="288" spans="1:18">
      <c r="A288" s="27">
        <f t="shared" ca="1" si="53"/>
        <v>46107</v>
      </c>
      <c r="B288" s="20"/>
      <c r="C288" s="21"/>
      <c r="D288" s="20"/>
      <c r="E288" s="21"/>
      <c r="F288" s="22"/>
      <c r="G288" s="22"/>
      <c r="H288" s="34" t="str">
        <f t="shared" si="48"/>
        <v/>
      </c>
      <c r="I288" s="34" t="str">
        <f t="shared" si="49"/>
        <v/>
      </c>
      <c r="J288" s="34" t="str">
        <f t="shared" si="50"/>
        <v/>
      </c>
      <c r="K288" s="34" t="str">
        <f t="shared" si="51"/>
        <v/>
      </c>
      <c r="L288" s="34" t="str">
        <f t="shared" si="52"/>
        <v/>
      </c>
      <c r="M288" s="32"/>
      <c r="N288" s="190"/>
      <c r="O288" s="190"/>
      <c r="P288" s="190"/>
      <c r="Q288" s="190"/>
      <c r="R288" s="23"/>
    </row>
    <row r="289" spans="1:18">
      <c r="A289" s="27">
        <f t="shared" ca="1" si="53"/>
        <v>46108</v>
      </c>
      <c r="B289" s="20"/>
      <c r="C289" s="21"/>
      <c r="D289" s="20"/>
      <c r="E289" s="21"/>
      <c r="F289" s="22"/>
      <c r="G289" s="22"/>
      <c r="H289" s="34" t="str">
        <f t="shared" si="48"/>
        <v/>
      </c>
      <c r="I289" s="34" t="str">
        <f t="shared" si="49"/>
        <v/>
      </c>
      <c r="J289" s="34" t="str">
        <f t="shared" si="50"/>
        <v/>
      </c>
      <c r="K289" s="34" t="str">
        <f t="shared" si="51"/>
        <v/>
      </c>
      <c r="L289" s="34" t="str">
        <f>IF(AND($B289="",$D289=""),"",($C289-$B289-$F289)+($E289-$D289-$G289))</f>
        <v/>
      </c>
      <c r="M289" s="32"/>
      <c r="N289" s="190"/>
      <c r="O289" s="190"/>
      <c r="P289" s="190"/>
      <c r="Q289" s="190"/>
      <c r="R289" s="23"/>
    </row>
    <row r="290" spans="1:18">
      <c r="A290" s="27">
        <f t="shared" ca="1" si="53"/>
        <v>46109</v>
      </c>
      <c r="B290" s="20"/>
      <c r="C290" s="21"/>
      <c r="D290" s="20"/>
      <c r="E290" s="21"/>
      <c r="F290" s="22"/>
      <c r="G290" s="22"/>
      <c r="H290" s="34" t="str">
        <f t="shared" si="48"/>
        <v/>
      </c>
      <c r="I290" s="34" t="str">
        <f t="shared" si="49"/>
        <v/>
      </c>
      <c r="J290" s="34" t="str">
        <f t="shared" si="50"/>
        <v/>
      </c>
      <c r="K290" s="34" t="str">
        <f t="shared" si="51"/>
        <v/>
      </c>
      <c r="L290" s="34" t="str">
        <f>IF(AND($B290="",$D290=""),"",($C290-$B290-$F290)+($E290-$D290-$G290))</f>
        <v/>
      </c>
      <c r="M290" s="32"/>
      <c r="N290" s="190"/>
      <c r="O290" s="190"/>
      <c r="P290" s="190"/>
      <c r="Q290" s="190"/>
      <c r="R290" s="23"/>
    </row>
    <row r="291" spans="1:18">
      <c r="A291" s="27">
        <f t="shared" ca="1" si="53"/>
        <v>46110</v>
      </c>
      <c r="B291" s="20"/>
      <c r="C291" s="21"/>
      <c r="D291" s="20"/>
      <c r="E291" s="21"/>
      <c r="F291" s="22"/>
      <c r="G291" s="22"/>
      <c r="H291" s="34" t="str">
        <f t="shared" si="48"/>
        <v/>
      </c>
      <c r="I291" s="34" t="str">
        <f t="shared" si="49"/>
        <v/>
      </c>
      <c r="J291" s="34" t="str">
        <f t="shared" si="50"/>
        <v/>
      </c>
      <c r="K291" s="34" t="str">
        <f t="shared" si="51"/>
        <v/>
      </c>
      <c r="L291" s="34" t="str">
        <f>IF(AND($B291="",$D291=""),"",($C291-$B291-$F291)+($E291-$D291-$G291))</f>
        <v/>
      </c>
      <c r="M291" s="32"/>
      <c r="N291" s="190"/>
      <c r="O291" s="190"/>
      <c r="P291" s="190"/>
      <c r="Q291" s="190"/>
      <c r="R291" s="23"/>
    </row>
    <row r="292" spans="1:18">
      <c r="A292" s="27">
        <f t="shared" ca="1" si="53"/>
        <v>46111</v>
      </c>
      <c r="B292" s="20"/>
      <c r="C292" s="21"/>
      <c r="D292" s="20"/>
      <c r="E292" s="21"/>
      <c r="F292" s="22"/>
      <c r="G292" s="22"/>
      <c r="H292" s="34" t="str">
        <f t="shared" si="48"/>
        <v/>
      </c>
      <c r="I292" s="34" t="str">
        <f t="shared" si="49"/>
        <v/>
      </c>
      <c r="J292" s="34" t="str">
        <f t="shared" si="50"/>
        <v/>
      </c>
      <c r="K292" s="34" t="str">
        <f t="shared" si="51"/>
        <v/>
      </c>
      <c r="L292" s="34" t="str">
        <f>IF(AND($B292="",$D292=""),"",($C292-$B292-$F292)+($E292-$D292-$G292))</f>
        <v/>
      </c>
      <c r="M292" s="32"/>
      <c r="N292" s="190"/>
      <c r="O292" s="190"/>
      <c r="P292" s="190"/>
      <c r="Q292" s="190"/>
      <c r="R292" s="23"/>
    </row>
    <row r="293" spans="1:18">
      <c r="A293" s="27">
        <f t="shared" ca="1" si="53"/>
        <v>46112</v>
      </c>
      <c r="B293" s="20"/>
      <c r="C293" s="21"/>
      <c r="D293" s="20"/>
      <c r="E293" s="21"/>
      <c r="F293" s="22"/>
      <c r="G293" s="22"/>
      <c r="H293" s="34" t="str">
        <f t="shared" si="48"/>
        <v/>
      </c>
      <c r="I293" s="34" t="str">
        <f t="shared" si="49"/>
        <v/>
      </c>
      <c r="J293" s="34" t="str">
        <f t="shared" si="50"/>
        <v/>
      </c>
      <c r="K293" s="34" t="str">
        <f t="shared" si="51"/>
        <v/>
      </c>
      <c r="L293" s="34" t="str">
        <f>IF(AND($B293="",$D293=""),"",($C293-$B293-$F293)+($E293-$D293-$G293))</f>
        <v/>
      </c>
      <c r="M293" s="32"/>
      <c r="N293" s="190"/>
      <c r="O293" s="190"/>
      <c r="P293" s="190"/>
      <c r="Q293" s="190"/>
      <c r="R293" s="23"/>
    </row>
    <row r="294" spans="1:18">
      <c r="A294" s="5" t="s">
        <v>11</v>
      </c>
      <c r="B294" s="191"/>
      <c r="C294" s="192"/>
      <c r="D294" s="191"/>
      <c r="E294" s="192"/>
      <c r="F294" s="26" t="str">
        <f>IF(SUM($F263:$F293)=0,"",SUM($F263:$F293))</f>
        <v/>
      </c>
      <c r="G294" s="26" t="str">
        <f>IF(SUM($G263:$G293)=0,"",SUM($G263:$G293))</f>
        <v/>
      </c>
      <c r="H294" s="26" t="str">
        <f>IF(SUM(H263:H293)=0,"",SUM(H263:H293))</f>
        <v/>
      </c>
      <c r="I294" s="26" t="str">
        <f>IF(SUM(I263:I293)=0,"",SUM(I263:I293))</f>
        <v/>
      </c>
      <c r="J294" s="26" t="str">
        <f t="shared" ref="J294:K294" si="54">IF(SUM(J263:J293)=0,"",SUM(J263:J293))</f>
        <v/>
      </c>
      <c r="K294" s="26" t="str">
        <f t="shared" si="54"/>
        <v/>
      </c>
      <c r="L294" s="26" t="str">
        <f>IF(SUM($L263:$L293)=0,"",SUM($L263:$L293))</f>
        <v/>
      </c>
      <c r="M294" s="33"/>
      <c r="N294" s="193"/>
      <c r="O294" s="193"/>
      <c r="P294" s="193"/>
      <c r="Q294" s="193"/>
      <c r="R294" s="6"/>
    </row>
  </sheetData>
  <sheetProtection algorithmName="SHA-512" hashValue="8RWs+XZSTdAmssqUB9esKJ8arMvDPQDN6f5gL/75BANgTYJa0OEuyvA+Lf4NqIiCAOXYQZRpS8B6CWzIRi1GNA==" saltValue="o45ScQ7hRafr+437WYcURA==" spinCount="100000" sheet="1" formatRows="0"/>
  <mergeCells count="371">
    <mergeCell ref="A8:A10"/>
    <mergeCell ref="B8:E8"/>
    <mergeCell ref="F8:G9"/>
    <mergeCell ref="H8:K8"/>
    <mergeCell ref="L8:L10"/>
    <mergeCell ref="M8:M10"/>
    <mergeCell ref="N8:Q10"/>
    <mergeCell ref="R8:R10"/>
    <mergeCell ref="B9:C9"/>
    <mergeCell ref="D9:E9"/>
    <mergeCell ref="H9:I9"/>
    <mergeCell ref="J9:K9"/>
    <mergeCell ref="N11:Q11"/>
    <mergeCell ref="B4:L4"/>
    <mergeCell ref="P4:R4"/>
    <mergeCell ref="B5:L5"/>
    <mergeCell ref="N18:Q18"/>
    <mergeCell ref="N19:Q19"/>
    <mergeCell ref="N20:Q20"/>
    <mergeCell ref="N21:Q21"/>
    <mergeCell ref="N22:Q22"/>
    <mergeCell ref="N23:Q23"/>
    <mergeCell ref="N12:Q12"/>
    <mergeCell ref="N13:Q13"/>
    <mergeCell ref="N14:Q14"/>
    <mergeCell ref="N15:Q15"/>
    <mergeCell ref="N16:Q16"/>
    <mergeCell ref="N17:Q17"/>
    <mergeCell ref="N30:Q30"/>
    <mergeCell ref="N31:Q31"/>
    <mergeCell ref="N32:Q32"/>
    <mergeCell ref="N33:Q33"/>
    <mergeCell ref="N34:Q34"/>
    <mergeCell ref="N35:Q35"/>
    <mergeCell ref="N24:Q24"/>
    <mergeCell ref="N25:Q25"/>
    <mergeCell ref="N26:Q26"/>
    <mergeCell ref="N27:Q27"/>
    <mergeCell ref="N28:Q28"/>
    <mergeCell ref="N29:Q29"/>
    <mergeCell ref="A44:A46"/>
    <mergeCell ref="B44:E44"/>
    <mergeCell ref="F44:G45"/>
    <mergeCell ref="H44:K44"/>
    <mergeCell ref="L44:L46"/>
    <mergeCell ref="M44:M46"/>
    <mergeCell ref="N44:Q46"/>
    <mergeCell ref="N36:Q36"/>
    <mergeCell ref="N37:Q37"/>
    <mergeCell ref="N38:Q38"/>
    <mergeCell ref="N39:Q39"/>
    <mergeCell ref="N40:Q40"/>
    <mergeCell ref="N41:Q41"/>
    <mergeCell ref="R44:R46"/>
    <mergeCell ref="B45:C45"/>
    <mergeCell ref="D45:E45"/>
    <mergeCell ref="H45:I45"/>
    <mergeCell ref="J45:K45"/>
    <mergeCell ref="N47:Q47"/>
    <mergeCell ref="B42:C42"/>
    <mergeCell ref="D42:E42"/>
    <mergeCell ref="N42:Q42"/>
    <mergeCell ref="N54:Q54"/>
    <mergeCell ref="N55:Q55"/>
    <mergeCell ref="N56:Q56"/>
    <mergeCell ref="N57:Q57"/>
    <mergeCell ref="N58:Q58"/>
    <mergeCell ref="N59:Q59"/>
    <mergeCell ref="N48:Q48"/>
    <mergeCell ref="N49:Q49"/>
    <mergeCell ref="N50:Q50"/>
    <mergeCell ref="N51:Q51"/>
    <mergeCell ref="N52:Q52"/>
    <mergeCell ref="N53:Q53"/>
    <mergeCell ref="N66:Q66"/>
    <mergeCell ref="N67:Q67"/>
    <mergeCell ref="N68:Q68"/>
    <mergeCell ref="N69:Q69"/>
    <mergeCell ref="N70:Q70"/>
    <mergeCell ref="N71:Q71"/>
    <mergeCell ref="N60:Q60"/>
    <mergeCell ref="N61:Q61"/>
    <mergeCell ref="N62:Q62"/>
    <mergeCell ref="N63:Q63"/>
    <mergeCell ref="N64:Q64"/>
    <mergeCell ref="N65:Q65"/>
    <mergeCell ref="A80:A82"/>
    <mergeCell ref="B80:E80"/>
    <mergeCell ref="F80:G81"/>
    <mergeCell ref="H80:K80"/>
    <mergeCell ref="L80:L82"/>
    <mergeCell ref="M80:M82"/>
    <mergeCell ref="N80:Q82"/>
    <mergeCell ref="N72:Q72"/>
    <mergeCell ref="N73:Q73"/>
    <mergeCell ref="N74:Q74"/>
    <mergeCell ref="N75:Q75"/>
    <mergeCell ref="N76:Q76"/>
    <mergeCell ref="N77:Q77"/>
    <mergeCell ref="R80:R82"/>
    <mergeCell ref="B81:C81"/>
    <mergeCell ref="D81:E81"/>
    <mergeCell ref="H81:I81"/>
    <mergeCell ref="J81:K81"/>
    <mergeCell ref="N83:Q83"/>
    <mergeCell ref="B78:C78"/>
    <mergeCell ref="D78:E78"/>
    <mergeCell ref="N78:Q78"/>
    <mergeCell ref="N90:Q90"/>
    <mergeCell ref="N91:Q91"/>
    <mergeCell ref="N92:Q92"/>
    <mergeCell ref="N93:Q93"/>
    <mergeCell ref="N94:Q94"/>
    <mergeCell ref="N95:Q95"/>
    <mergeCell ref="N84:Q84"/>
    <mergeCell ref="N85:Q85"/>
    <mergeCell ref="N86:Q86"/>
    <mergeCell ref="N87:Q87"/>
    <mergeCell ref="N88:Q88"/>
    <mergeCell ref="N89:Q89"/>
    <mergeCell ref="N102:Q102"/>
    <mergeCell ref="N103:Q103"/>
    <mergeCell ref="N104:Q104"/>
    <mergeCell ref="N105:Q105"/>
    <mergeCell ref="N106:Q106"/>
    <mergeCell ref="N107:Q107"/>
    <mergeCell ref="N96:Q96"/>
    <mergeCell ref="N97:Q97"/>
    <mergeCell ref="N98:Q98"/>
    <mergeCell ref="N99:Q99"/>
    <mergeCell ref="N100:Q100"/>
    <mergeCell ref="N101:Q101"/>
    <mergeCell ref="A116:A118"/>
    <mergeCell ref="B116:E116"/>
    <mergeCell ref="F116:G117"/>
    <mergeCell ref="H116:K116"/>
    <mergeCell ref="L116:L118"/>
    <mergeCell ref="M116:M118"/>
    <mergeCell ref="N116:Q118"/>
    <mergeCell ref="N108:Q108"/>
    <mergeCell ref="N109:Q109"/>
    <mergeCell ref="N110:Q110"/>
    <mergeCell ref="N111:Q111"/>
    <mergeCell ref="N112:Q112"/>
    <mergeCell ref="N113:Q113"/>
    <mergeCell ref="R116:R118"/>
    <mergeCell ref="B117:C117"/>
    <mergeCell ref="D117:E117"/>
    <mergeCell ref="H117:I117"/>
    <mergeCell ref="J117:K117"/>
    <mergeCell ref="N119:Q119"/>
    <mergeCell ref="B114:C114"/>
    <mergeCell ref="D114:E114"/>
    <mergeCell ref="N114:Q114"/>
    <mergeCell ref="N126:Q126"/>
    <mergeCell ref="N127:Q127"/>
    <mergeCell ref="N128:Q128"/>
    <mergeCell ref="N129:Q129"/>
    <mergeCell ref="N130:Q130"/>
    <mergeCell ref="N131:Q131"/>
    <mergeCell ref="N120:Q120"/>
    <mergeCell ref="N121:Q121"/>
    <mergeCell ref="N122:Q122"/>
    <mergeCell ref="N123:Q123"/>
    <mergeCell ref="N124:Q124"/>
    <mergeCell ref="N125:Q125"/>
    <mergeCell ref="N138:Q138"/>
    <mergeCell ref="N139:Q139"/>
    <mergeCell ref="N140:Q140"/>
    <mergeCell ref="N141:Q141"/>
    <mergeCell ref="N142:Q142"/>
    <mergeCell ref="N143:Q143"/>
    <mergeCell ref="N132:Q132"/>
    <mergeCell ref="N133:Q133"/>
    <mergeCell ref="N134:Q134"/>
    <mergeCell ref="N135:Q135"/>
    <mergeCell ref="N136:Q136"/>
    <mergeCell ref="N137:Q137"/>
    <mergeCell ref="A152:A154"/>
    <mergeCell ref="B152:E152"/>
    <mergeCell ref="F152:G153"/>
    <mergeCell ref="H152:K152"/>
    <mergeCell ref="L152:L154"/>
    <mergeCell ref="M152:M154"/>
    <mergeCell ref="N152:Q154"/>
    <mergeCell ref="N144:Q144"/>
    <mergeCell ref="N145:Q145"/>
    <mergeCell ref="N146:Q146"/>
    <mergeCell ref="N147:Q147"/>
    <mergeCell ref="N148:Q148"/>
    <mergeCell ref="N149:Q149"/>
    <mergeCell ref="R152:R154"/>
    <mergeCell ref="B153:C153"/>
    <mergeCell ref="D153:E153"/>
    <mergeCell ref="H153:I153"/>
    <mergeCell ref="J153:K153"/>
    <mergeCell ref="N155:Q155"/>
    <mergeCell ref="B150:C150"/>
    <mergeCell ref="D150:E150"/>
    <mergeCell ref="N150:Q150"/>
    <mergeCell ref="N162:Q162"/>
    <mergeCell ref="N163:Q163"/>
    <mergeCell ref="N164:Q164"/>
    <mergeCell ref="N165:Q165"/>
    <mergeCell ref="N166:Q166"/>
    <mergeCell ref="N167:Q167"/>
    <mergeCell ref="N156:Q156"/>
    <mergeCell ref="N157:Q157"/>
    <mergeCell ref="N158:Q158"/>
    <mergeCell ref="N159:Q159"/>
    <mergeCell ref="N160:Q160"/>
    <mergeCell ref="N161:Q161"/>
    <mergeCell ref="N174:Q174"/>
    <mergeCell ref="N175:Q175"/>
    <mergeCell ref="N176:Q176"/>
    <mergeCell ref="N177:Q177"/>
    <mergeCell ref="N178:Q178"/>
    <mergeCell ref="N179:Q179"/>
    <mergeCell ref="N168:Q168"/>
    <mergeCell ref="N169:Q169"/>
    <mergeCell ref="N170:Q170"/>
    <mergeCell ref="N171:Q171"/>
    <mergeCell ref="N172:Q172"/>
    <mergeCell ref="N173:Q173"/>
    <mergeCell ref="A188:A190"/>
    <mergeCell ref="B188:E188"/>
    <mergeCell ref="F188:G189"/>
    <mergeCell ref="H188:K188"/>
    <mergeCell ref="L188:L190"/>
    <mergeCell ref="M188:M190"/>
    <mergeCell ref="N188:Q190"/>
    <mergeCell ref="N180:Q180"/>
    <mergeCell ref="N181:Q181"/>
    <mergeCell ref="N182:Q182"/>
    <mergeCell ref="N183:Q183"/>
    <mergeCell ref="N184:Q184"/>
    <mergeCell ref="N185:Q185"/>
    <mergeCell ref="R188:R190"/>
    <mergeCell ref="B189:C189"/>
    <mergeCell ref="D189:E189"/>
    <mergeCell ref="H189:I189"/>
    <mergeCell ref="J189:K189"/>
    <mergeCell ref="N191:Q191"/>
    <mergeCell ref="B186:C186"/>
    <mergeCell ref="D186:E186"/>
    <mergeCell ref="N186:Q186"/>
    <mergeCell ref="N198:Q198"/>
    <mergeCell ref="N199:Q199"/>
    <mergeCell ref="N200:Q200"/>
    <mergeCell ref="N201:Q201"/>
    <mergeCell ref="N202:Q202"/>
    <mergeCell ref="N203:Q203"/>
    <mergeCell ref="N192:Q192"/>
    <mergeCell ref="N193:Q193"/>
    <mergeCell ref="N194:Q194"/>
    <mergeCell ref="N195:Q195"/>
    <mergeCell ref="N196:Q196"/>
    <mergeCell ref="N197:Q197"/>
    <mergeCell ref="N210:Q210"/>
    <mergeCell ref="N211:Q211"/>
    <mergeCell ref="N212:Q212"/>
    <mergeCell ref="N213:Q213"/>
    <mergeCell ref="N214:Q214"/>
    <mergeCell ref="N215:Q215"/>
    <mergeCell ref="N204:Q204"/>
    <mergeCell ref="N205:Q205"/>
    <mergeCell ref="N206:Q206"/>
    <mergeCell ref="N207:Q207"/>
    <mergeCell ref="N208:Q208"/>
    <mergeCell ref="N209:Q209"/>
    <mergeCell ref="A224:A226"/>
    <mergeCell ref="B224:E224"/>
    <mergeCell ref="F224:G225"/>
    <mergeCell ref="H224:K224"/>
    <mergeCell ref="L224:L226"/>
    <mergeCell ref="M224:M226"/>
    <mergeCell ref="N224:Q226"/>
    <mergeCell ref="N216:Q216"/>
    <mergeCell ref="N217:Q217"/>
    <mergeCell ref="N218:Q218"/>
    <mergeCell ref="N219:Q219"/>
    <mergeCell ref="N220:Q220"/>
    <mergeCell ref="N221:Q221"/>
    <mergeCell ref="R224:R226"/>
    <mergeCell ref="B225:C225"/>
    <mergeCell ref="D225:E225"/>
    <mergeCell ref="H225:I225"/>
    <mergeCell ref="J225:K225"/>
    <mergeCell ref="N227:Q227"/>
    <mergeCell ref="B222:C222"/>
    <mergeCell ref="D222:E222"/>
    <mergeCell ref="N222:Q222"/>
    <mergeCell ref="N234:Q234"/>
    <mergeCell ref="N235:Q235"/>
    <mergeCell ref="N236:Q236"/>
    <mergeCell ref="N237:Q237"/>
    <mergeCell ref="N238:Q238"/>
    <mergeCell ref="N239:Q239"/>
    <mergeCell ref="N228:Q228"/>
    <mergeCell ref="N229:Q229"/>
    <mergeCell ref="N230:Q230"/>
    <mergeCell ref="N231:Q231"/>
    <mergeCell ref="N232:Q232"/>
    <mergeCell ref="N233:Q233"/>
    <mergeCell ref="N246:Q246"/>
    <mergeCell ref="N247:Q247"/>
    <mergeCell ref="N248:Q248"/>
    <mergeCell ref="N249:Q249"/>
    <mergeCell ref="N250:Q250"/>
    <mergeCell ref="N251:Q251"/>
    <mergeCell ref="N240:Q240"/>
    <mergeCell ref="N241:Q241"/>
    <mergeCell ref="N242:Q242"/>
    <mergeCell ref="N243:Q243"/>
    <mergeCell ref="N244:Q244"/>
    <mergeCell ref="N245:Q245"/>
    <mergeCell ref="A260:A262"/>
    <mergeCell ref="B260:E260"/>
    <mergeCell ref="F260:G261"/>
    <mergeCell ref="H260:K260"/>
    <mergeCell ref="L260:L262"/>
    <mergeCell ref="M260:M262"/>
    <mergeCell ref="N260:Q262"/>
    <mergeCell ref="N252:Q252"/>
    <mergeCell ref="N253:Q253"/>
    <mergeCell ref="N254:Q254"/>
    <mergeCell ref="N255:Q255"/>
    <mergeCell ref="N256:Q256"/>
    <mergeCell ref="N257:Q257"/>
    <mergeCell ref="R260:R262"/>
    <mergeCell ref="B261:C261"/>
    <mergeCell ref="D261:E261"/>
    <mergeCell ref="H261:I261"/>
    <mergeCell ref="J261:K261"/>
    <mergeCell ref="N263:Q263"/>
    <mergeCell ref="B258:C258"/>
    <mergeCell ref="D258:E258"/>
    <mergeCell ref="N258:Q258"/>
    <mergeCell ref="N270:Q270"/>
    <mergeCell ref="N271:Q271"/>
    <mergeCell ref="N272:Q272"/>
    <mergeCell ref="N273:Q273"/>
    <mergeCell ref="N274:Q274"/>
    <mergeCell ref="N275:Q275"/>
    <mergeCell ref="N264:Q264"/>
    <mergeCell ref="N265:Q265"/>
    <mergeCell ref="N266:Q266"/>
    <mergeCell ref="N267:Q267"/>
    <mergeCell ref="N268:Q268"/>
    <mergeCell ref="N269:Q269"/>
    <mergeCell ref="N282:Q282"/>
    <mergeCell ref="N283:Q283"/>
    <mergeCell ref="N284:Q284"/>
    <mergeCell ref="N285:Q285"/>
    <mergeCell ref="N286:Q286"/>
    <mergeCell ref="N287:Q287"/>
    <mergeCell ref="N276:Q276"/>
    <mergeCell ref="N277:Q277"/>
    <mergeCell ref="N278:Q278"/>
    <mergeCell ref="N279:Q279"/>
    <mergeCell ref="N280:Q280"/>
    <mergeCell ref="N281:Q281"/>
    <mergeCell ref="B294:C294"/>
    <mergeCell ref="D294:E294"/>
    <mergeCell ref="N294:Q294"/>
    <mergeCell ref="N288:Q288"/>
    <mergeCell ref="N289:Q289"/>
    <mergeCell ref="N290:Q290"/>
    <mergeCell ref="N291:Q291"/>
    <mergeCell ref="N292:Q292"/>
    <mergeCell ref="N293:Q293"/>
  </mergeCells>
  <phoneticPr fontId="2"/>
  <conditionalFormatting sqref="A12:C13 F12:G13 A14:G41">
    <cfRule type="expression" dxfId="207" priority="9">
      <formula>OR(EDATE($A$11,1)-1&lt;$A12,DATEVALUE("2026/3/31")&lt;$A12)</formula>
    </cfRule>
  </conditionalFormatting>
  <conditionalFormatting sqref="A48:F76 M48:R77 A77:G77 L77">
    <cfRule type="expression" dxfId="206" priority="10">
      <formula>OR(EDATE($A$47,1)-1&lt;$A48,DATEVALUE("2026/3/31")&lt;$A48)</formula>
    </cfRule>
  </conditionalFormatting>
  <conditionalFormatting sqref="A84:G113">
    <cfRule type="expression" dxfId="205" priority="11">
      <formula>OR(EDATE($A$83,1)-1&lt;$A84,DATEVALUE("2026/3/31")&lt;$A84)</formula>
    </cfRule>
  </conditionalFormatting>
  <conditionalFormatting sqref="A120:G149 M120:R149 L149">
    <cfRule type="expression" dxfId="204" priority="12">
      <formula>OR(EDATE($A$119,1)-1&lt;$A120,DATEVALUE("2026/3/31")&lt;$A120)</formula>
    </cfRule>
  </conditionalFormatting>
  <conditionalFormatting sqref="A156:G185">
    <cfRule type="expression" dxfId="203" priority="13">
      <formula>OR(EDATE($A$155,1)-1&lt;$A156,DATEVALUE("2026/3/31")&lt;$A156)</formula>
    </cfRule>
  </conditionalFormatting>
  <conditionalFormatting sqref="A192:G221">
    <cfRule type="expression" dxfId="202" priority="14">
      <formula>OR(EDATE($A$191,1)-1&lt;$A192,DATEVALUE("2026/3/31")&lt;$A192)</formula>
    </cfRule>
  </conditionalFormatting>
  <conditionalFormatting sqref="A228:G257 M228:R257 L255:L257">
    <cfRule type="expression" dxfId="201" priority="15">
      <formula>OR(EDATE($A$227,1)-1&lt;$A228,DATEVALUE("2026/3/31")&lt;$A228)</formula>
    </cfRule>
  </conditionalFormatting>
  <conditionalFormatting sqref="A264:G293 L264:R293">
    <cfRule type="expression" dxfId="200" priority="16">
      <formula>OR(EDATE($A$263,1)-1&lt;$A264,DATEVALUE("2026/3/31")&lt;$A264)</formula>
    </cfRule>
  </conditionalFormatting>
  <conditionalFormatting sqref="B11:C11">
    <cfRule type="expression" dxfId="199" priority="3">
      <formula>OR(EDATE($A$11,1)-1&lt;$A11,DATEVALUE("2026/3/31")&lt;$A11)</formula>
    </cfRule>
  </conditionalFormatting>
  <conditionalFormatting sqref="B4:L5">
    <cfRule type="expression" dxfId="198" priority="8">
      <formula>IF(LEN(B4)&lt;1,TRUE,FALSE)</formula>
    </cfRule>
  </conditionalFormatting>
  <conditionalFormatting sqref="D13:E13">
    <cfRule type="expression" dxfId="197" priority="2">
      <formula>$M$12="✓"</formula>
    </cfRule>
  </conditionalFormatting>
  <conditionalFormatting sqref="M11">
    <cfRule type="expression" dxfId="196" priority="1">
      <formula>OR(EDATE($A$11,1)-1&lt;$A11,DATEVALUE("2026/3/31")&lt;$A11)</formula>
    </cfRule>
  </conditionalFormatting>
  <conditionalFormatting sqref="M12:R41">
    <cfRule type="expression" dxfId="195" priority="4">
      <formula>OR(EDATE($A$11,1)-1&lt;$A12,DATEVALUE("2026/3/31")&lt;$A12)</formula>
    </cfRule>
  </conditionalFormatting>
  <conditionalFormatting sqref="M84:R113">
    <cfRule type="expression" dxfId="194" priority="5">
      <formula>OR(EDATE($A$83,1)-1&lt;$A84,DATEVALUE("2026/3/31")&lt;$A84)</formula>
    </cfRule>
  </conditionalFormatting>
  <conditionalFormatting sqref="M156:R185">
    <cfRule type="expression" dxfId="193" priority="6">
      <formula>OR(EDATE($A$155,1)-1&lt;$A156,DATEVALUE("2026/3/31")&lt;$A156)</formula>
    </cfRule>
  </conditionalFormatting>
  <conditionalFormatting sqref="M192:R221">
    <cfRule type="expression" dxfId="192" priority="7">
      <formula>OR(EDATE($A$191,1)-1&lt;$A192,DATEVALUE("2026/3/31")&lt;$A192)</formula>
    </cfRule>
  </conditionalFormatting>
  <dataValidations count="3">
    <dataValidation operator="greaterThanOrEqual" allowBlank="1" showInputMessage="1" showErrorMessage="1" sqref="H191:K221 H155:K185 H227:K257 H11:K41 H119:K149 H47:K77 H83:K113 H263:K293" xr:uid="{E62B08A9-7F9C-40A8-9395-E1872A8E1CCB}"/>
    <dataValidation type="list" allowBlank="1" showInputMessage="1" showErrorMessage="1" sqref="M263:M293 M47:M76 M83:M113 M119:M149 M155:M185 M191:M221 M227:M257 M11:M41" xr:uid="{F55B83AB-557D-45BA-BB10-94B04DD6DF5E}">
      <formula1>",✓所定,✓法定"</formula1>
    </dataValidation>
    <dataValidation type="time" operator="greaterThanOrEqual" allowBlank="1" showInputMessage="1" showErrorMessage="1" sqref="H114:K114 H78:K78 G42:K42 H222:K222 H258:K258 H186:K186 H150:K150 G11:G41 L11:L42 B11:F42 B47:G78 L47:L78 B83:G114 L83:L114 B119:G150 L119:L150 B155:G186 L155:L186 B191:G222 L191:L222 B227:G258 L227:L258 B263:G294 L263:L294 H294:K294" xr:uid="{3A801168-EC3C-4D3A-AA56-3BD4A46C764B}">
      <formula1>0</formula1>
    </dataValidation>
  </dataValidations>
  <printOptions horizontalCentered="1"/>
  <pageMargins left="0.51181102362204722" right="0.51181102362204722" top="0.55118110236220474" bottom="0.55118110236220474" header="0.31496062992125984" footer="0.31496062992125984"/>
  <pageSetup paperSize="9" scale="76" fitToHeight="0" orientation="portrait" r:id="rId1"/>
  <rowBreaks count="7" manualBreakCount="7">
    <brk id="42" max="16383" man="1"/>
    <brk id="78" max="16383" man="1"/>
    <brk id="114" max="16383" man="1"/>
    <brk id="150" max="16383" man="1"/>
    <brk id="186" max="16383" man="1"/>
    <brk id="222" max="16383" man="1"/>
    <brk id="258" max="16383" man="1"/>
  </row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E8813C-668E-4F31-A313-017BF51A846E}">
  <sheetPr>
    <tabColor rgb="FF66CCFF"/>
    <pageSetUpPr fitToPage="1"/>
  </sheetPr>
  <dimension ref="A1:V294"/>
  <sheetViews>
    <sheetView view="pageBreakPreview" zoomScale="115" zoomScaleNormal="100" zoomScaleSheetLayoutView="115" workbookViewId="0">
      <selection activeCell="B11" sqref="B11"/>
    </sheetView>
  </sheetViews>
  <sheetFormatPr defaultColWidth="8.75" defaultRowHeight="14.25"/>
  <cols>
    <col min="1" max="1" width="10.75" style="1" customWidth="1"/>
    <col min="2" max="7" width="7.125" style="1" customWidth="1"/>
    <col min="8" max="11" width="7.125" style="1" hidden="1" customWidth="1"/>
    <col min="12" max="12" width="7.125" style="1" customWidth="1"/>
    <col min="13" max="13" width="6.125" style="9" customWidth="1"/>
    <col min="14" max="14" width="5.75" style="1" customWidth="1"/>
    <col min="15" max="15" width="9.125" style="1" customWidth="1"/>
    <col min="16" max="17" width="8.75" style="1" customWidth="1"/>
    <col min="18" max="18" width="12.75" style="1" customWidth="1"/>
    <col min="19" max="21" width="8.75" style="1" hidden="1" customWidth="1"/>
    <col min="22" max="16384" width="8.75" style="1"/>
  </cols>
  <sheetData>
    <row r="1" spans="1:22" ht="16.5">
      <c r="A1" s="2" t="str" cm="1">
        <f t="array" aca="1" ref="A1" ca="1">"業務日誌" &amp; RIGHT(CELL("filename", A1),U1)</f>
        <v>業務日誌39</v>
      </c>
      <c r="B1" s="3"/>
      <c r="C1" s="3"/>
      <c r="D1" s="3"/>
      <c r="E1" s="3"/>
      <c r="F1" s="3"/>
      <c r="G1" s="3"/>
      <c r="H1" s="3"/>
      <c r="I1" s="3"/>
      <c r="J1" s="3"/>
      <c r="K1" s="3"/>
      <c r="L1" s="3"/>
      <c r="M1" s="3"/>
      <c r="N1" s="3"/>
      <c r="O1" s="3"/>
      <c r="P1" s="3"/>
      <c r="Q1" s="3"/>
      <c r="R1" s="3"/>
      <c r="S1" s="45" t="str" cm="1">
        <f t="array" aca="1" ref="S1" ca="1">"各月内訳表!$E" &amp; 5+ 27*(RIGHT(CELL("filename", A1),U1)-1)</f>
        <v>各月内訳表!$E1031</v>
      </c>
      <c r="T1" s="45" t="str" cm="1">
        <f t="array" aca="1" ref="T1" ca="1">"各月内訳表!$G" &amp; 6+ 27*(RIGHT(CELL("filename", A1),U1)-1)</f>
        <v>各月内訳表!$G1032</v>
      </c>
      <c r="U1" s="45" cm="1">
        <f t="array" aca="1" ref="U1" ca="1">LEN(CELL("filename",A1))-FIND("日誌",CELL("filename",A1))-1</f>
        <v>2</v>
      </c>
    </row>
    <row r="2" spans="1:22" ht="16.899999999999999" customHeight="1">
      <c r="L2" s="25"/>
      <c r="Q2" s="19" t="s">
        <v>13</v>
      </c>
      <c r="R2" s="163">
        <f>入力ボックス!C8</f>
        <v>0</v>
      </c>
      <c r="S2" s="45"/>
      <c r="T2" s="45"/>
      <c r="U2" s="45" cm="1">
        <f t="array" aca="1" ref="U2" ca="1">LEN(CELL("filename",I2))-FIND("日誌",CELL("filename",I2))-1</f>
        <v>2</v>
      </c>
    </row>
    <row r="3" spans="1:22" ht="16.899999999999999" customHeight="1">
      <c r="L3" s="25"/>
      <c r="Q3" s="19"/>
      <c r="R3" s="28"/>
    </row>
    <row r="4" spans="1:22">
      <c r="A4" s="24" t="s">
        <v>12</v>
      </c>
      <c r="B4" s="201" t="str">
        <f>IF(入力ボックス!$C$4="","",入力ボックス!$C$4)</f>
        <v/>
      </c>
      <c r="C4" s="201"/>
      <c r="D4" s="201"/>
      <c r="E4" s="201"/>
      <c r="F4" s="201"/>
      <c r="G4" s="201"/>
      <c r="H4" s="201"/>
      <c r="I4" s="201"/>
      <c r="J4" s="201"/>
      <c r="K4" s="201"/>
      <c r="L4" s="201"/>
      <c r="O4" s="24" t="s">
        <v>79</v>
      </c>
      <c r="P4" s="202"/>
      <c r="Q4" s="202"/>
      <c r="R4" s="202"/>
    </row>
    <row r="5" spans="1:22" ht="18.75" customHeight="1">
      <c r="A5" s="24" t="s">
        <v>21</v>
      </c>
      <c r="B5" s="201" t="str" cm="1">
        <f t="array" aca="1" ref="B5" ca="1">IF(INDIRECT(S1)="","",INDIRECT(S1))</f>
        <v/>
      </c>
      <c r="C5" s="201"/>
      <c r="D5" s="201"/>
      <c r="E5" s="201"/>
      <c r="F5" s="201"/>
      <c r="G5" s="201"/>
      <c r="H5" s="201"/>
      <c r="I5" s="201"/>
      <c r="J5" s="201"/>
      <c r="K5" s="201"/>
      <c r="L5" s="201"/>
      <c r="O5" s="31" t="s">
        <v>80</v>
      </c>
    </row>
    <row r="6" spans="1:22" ht="18.75" customHeight="1">
      <c r="R6" s="42" t="str">
        <f ca="1">HYPERLINK("#"&amp;S1,"各月内訳表へ")</f>
        <v>各月内訳表へ</v>
      </c>
    </row>
    <row r="8" spans="1:22" ht="27" customHeight="1">
      <c r="A8" s="194" t="s">
        <v>22</v>
      </c>
      <c r="B8" s="189" t="s">
        <v>103</v>
      </c>
      <c r="C8" s="189"/>
      <c r="D8" s="189"/>
      <c r="E8" s="189"/>
      <c r="F8" s="189" t="s">
        <v>23</v>
      </c>
      <c r="G8" s="189"/>
      <c r="H8" s="189" t="s">
        <v>88</v>
      </c>
      <c r="I8" s="189"/>
      <c r="J8" s="189"/>
      <c r="K8" s="189"/>
      <c r="L8" s="189" t="s">
        <v>87</v>
      </c>
      <c r="M8" s="195" t="s">
        <v>96</v>
      </c>
      <c r="N8" s="194" t="s">
        <v>25</v>
      </c>
      <c r="O8" s="194"/>
      <c r="P8" s="194"/>
      <c r="Q8" s="194"/>
      <c r="R8" s="189" t="s">
        <v>100</v>
      </c>
    </row>
    <row r="9" spans="1:22" ht="14.25" customHeight="1">
      <c r="A9" s="194"/>
      <c r="B9" s="189" t="s">
        <v>82</v>
      </c>
      <c r="C9" s="189"/>
      <c r="D9" s="189" t="s">
        <v>84</v>
      </c>
      <c r="E9" s="189"/>
      <c r="F9" s="189"/>
      <c r="G9" s="189"/>
      <c r="H9" s="189" t="s">
        <v>90</v>
      </c>
      <c r="I9" s="189"/>
      <c r="J9" s="189" t="s">
        <v>89</v>
      </c>
      <c r="K9" s="189"/>
      <c r="L9" s="189"/>
      <c r="M9" s="196"/>
      <c r="N9" s="194"/>
      <c r="O9" s="194"/>
      <c r="P9" s="194"/>
      <c r="Q9" s="194"/>
      <c r="R9" s="189"/>
    </row>
    <row r="10" spans="1:22" ht="18" customHeight="1">
      <c r="A10" s="194"/>
      <c r="B10" s="43" t="s">
        <v>26</v>
      </c>
      <c r="C10" s="43" t="s">
        <v>27</v>
      </c>
      <c r="D10" s="43" t="s">
        <v>26</v>
      </c>
      <c r="E10" s="43" t="s">
        <v>27</v>
      </c>
      <c r="F10" s="44" t="s">
        <v>85</v>
      </c>
      <c r="G10" s="44" t="s">
        <v>86</v>
      </c>
      <c r="H10" s="44" t="s">
        <v>81</v>
      </c>
      <c r="I10" s="44" t="s">
        <v>83</v>
      </c>
      <c r="J10" s="44" t="s">
        <v>81</v>
      </c>
      <c r="K10" s="44" t="s">
        <v>95</v>
      </c>
      <c r="L10" s="189"/>
      <c r="M10" s="197"/>
      <c r="N10" s="194"/>
      <c r="O10" s="194"/>
      <c r="P10" s="194"/>
      <c r="Q10" s="194"/>
      <c r="R10" s="194"/>
    </row>
    <row r="11" spans="1:22">
      <c r="A11" s="27" cm="1">
        <f t="array" aca="1" ref="A11" ca="1">DATE("2025","8",IFERROR(INDIRECT(T1),"1"))</f>
        <v>45870</v>
      </c>
      <c r="B11" s="20"/>
      <c r="C11" s="21"/>
      <c r="D11" s="20"/>
      <c r="E11" s="21"/>
      <c r="F11" s="22"/>
      <c r="G11" s="22"/>
      <c r="H11" s="34" t="str">
        <f>IF(OR(B11="",LEFT(M11,1)="✓"),"",C11-B11-F11)</f>
        <v/>
      </c>
      <c r="I11" s="34" t="str">
        <f>IF(OR(D11="",LEFT(M11,1)="✓"),"",E11-D11-G11)</f>
        <v/>
      </c>
      <c r="J11" s="34" t="str">
        <f>IF(AND(B11&lt;&gt;"",M11="✓所定"),C11-B11-F11,"")</f>
        <v/>
      </c>
      <c r="K11" s="34" t="str">
        <f>IF(AND(B11&lt;&gt;"",M11="✓法定"),C11-B11-F11,"")</f>
        <v/>
      </c>
      <c r="L11" s="26" t="str">
        <f>IF(AND($B11="",$D11=""),"",($C11-$B11-$F11)+($E11-$D11-$G11))</f>
        <v/>
      </c>
      <c r="M11" s="32"/>
      <c r="N11" s="190"/>
      <c r="O11" s="190"/>
      <c r="P11" s="190"/>
      <c r="Q11" s="190"/>
      <c r="R11" s="23"/>
      <c r="V11" s="1" t="s">
        <v>171</v>
      </c>
    </row>
    <row r="12" spans="1:22">
      <c r="A12" s="27">
        <f ca="1">A11+1</f>
        <v>45871</v>
      </c>
      <c r="B12" s="20"/>
      <c r="C12" s="21"/>
      <c r="D12" s="20"/>
      <c r="E12" s="21"/>
      <c r="F12" s="22"/>
      <c r="G12" s="22"/>
      <c r="H12" s="34" t="str">
        <f t="shared" ref="H12:H41" si="0">IF(OR(B12="",LEFT(M12,1)="✓"),"",C12-B12-F12)</f>
        <v/>
      </c>
      <c r="I12" s="34" t="str">
        <f t="shared" ref="I12:I41" si="1">IF(OR(D12="",LEFT(M12,1)="✓"),"",E12-D12-G12)</f>
        <v/>
      </c>
      <c r="J12" s="34" t="str">
        <f t="shared" ref="J12:J41" si="2">IF(AND(B12&lt;&gt;"",M12="✓所定"),C12-B12-F12,"")</f>
        <v/>
      </c>
      <c r="K12" s="34" t="str">
        <f t="shared" ref="K12:K41" si="3">IF(AND(B12&lt;&gt;"",M12="✓法定"),C12-B12-F12,"")</f>
        <v/>
      </c>
      <c r="L12" s="26" t="str">
        <f t="shared" ref="L12:L41" si="4">IF(AND($B12="",$D12=""),"",($C12-$B12-$F12)+(E12-D12-G12))</f>
        <v/>
      </c>
      <c r="M12" s="32"/>
      <c r="N12" s="190"/>
      <c r="O12" s="190"/>
      <c r="P12" s="190"/>
      <c r="Q12" s="190"/>
      <c r="R12" s="23"/>
      <c r="V12" s="1" t="s">
        <v>172</v>
      </c>
    </row>
    <row r="13" spans="1:22">
      <c r="A13" s="27">
        <f t="shared" ref="A13:A41" ca="1" si="5">A12+1</f>
        <v>45872</v>
      </c>
      <c r="B13" s="20"/>
      <c r="C13" s="21"/>
      <c r="D13" s="20"/>
      <c r="E13" s="21"/>
      <c r="F13" s="22"/>
      <c r="G13" s="22"/>
      <c r="H13" s="34" t="str">
        <f t="shared" si="0"/>
        <v/>
      </c>
      <c r="I13" s="34" t="str">
        <f t="shared" si="1"/>
        <v/>
      </c>
      <c r="J13" s="34" t="str">
        <f t="shared" si="2"/>
        <v/>
      </c>
      <c r="K13" s="34" t="str">
        <f t="shared" si="3"/>
        <v/>
      </c>
      <c r="L13" s="26" t="str">
        <f t="shared" si="4"/>
        <v/>
      </c>
      <c r="M13" s="32"/>
      <c r="N13" s="190"/>
      <c r="O13" s="190"/>
      <c r="P13" s="190"/>
      <c r="Q13" s="190"/>
      <c r="R13" s="23"/>
    </row>
    <row r="14" spans="1:22">
      <c r="A14" s="27">
        <f t="shared" ca="1" si="5"/>
        <v>45873</v>
      </c>
      <c r="B14" s="20"/>
      <c r="C14" s="21"/>
      <c r="D14" s="20"/>
      <c r="E14" s="21"/>
      <c r="F14" s="22"/>
      <c r="G14" s="22"/>
      <c r="H14" s="34" t="str">
        <f t="shared" si="0"/>
        <v/>
      </c>
      <c r="I14" s="34" t="str">
        <f t="shared" si="1"/>
        <v/>
      </c>
      <c r="J14" s="34" t="str">
        <f t="shared" si="2"/>
        <v/>
      </c>
      <c r="K14" s="34" t="str">
        <f t="shared" si="3"/>
        <v/>
      </c>
      <c r="L14" s="26" t="str">
        <f t="shared" si="4"/>
        <v/>
      </c>
      <c r="M14" s="32"/>
      <c r="N14" s="190"/>
      <c r="O14" s="190"/>
      <c r="P14" s="190"/>
      <c r="Q14" s="190"/>
      <c r="R14" s="23"/>
    </row>
    <row r="15" spans="1:22">
      <c r="A15" s="27">
        <f t="shared" ca="1" si="5"/>
        <v>45874</v>
      </c>
      <c r="B15" s="20"/>
      <c r="C15" s="21"/>
      <c r="D15" s="20"/>
      <c r="E15" s="21"/>
      <c r="F15" s="22"/>
      <c r="G15" s="22"/>
      <c r="H15" s="34" t="str">
        <f t="shared" si="0"/>
        <v/>
      </c>
      <c r="I15" s="34" t="str">
        <f t="shared" si="1"/>
        <v/>
      </c>
      <c r="J15" s="34" t="str">
        <f t="shared" si="2"/>
        <v/>
      </c>
      <c r="K15" s="34" t="str">
        <f t="shared" si="3"/>
        <v/>
      </c>
      <c r="L15" s="26" t="str">
        <f t="shared" si="4"/>
        <v/>
      </c>
      <c r="M15" s="32"/>
      <c r="N15" s="190"/>
      <c r="O15" s="190"/>
      <c r="P15" s="190"/>
      <c r="Q15" s="190"/>
      <c r="R15" s="23"/>
    </row>
    <row r="16" spans="1:22">
      <c r="A16" s="27">
        <f t="shared" ca="1" si="5"/>
        <v>45875</v>
      </c>
      <c r="B16" s="20"/>
      <c r="C16" s="21"/>
      <c r="D16" s="20"/>
      <c r="E16" s="21"/>
      <c r="F16" s="22"/>
      <c r="G16" s="22"/>
      <c r="H16" s="34" t="str">
        <f t="shared" si="0"/>
        <v/>
      </c>
      <c r="I16" s="34" t="str">
        <f t="shared" si="1"/>
        <v/>
      </c>
      <c r="J16" s="34" t="str">
        <f t="shared" si="2"/>
        <v/>
      </c>
      <c r="K16" s="34" t="str">
        <f t="shared" si="3"/>
        <v/>
      </c>
      <c r="L16" s="26" t="str">
        <f t="shared" si="4"/>
        <v/>
      </c>
      <c r="M16" s="32"/>
      <c r="N16" s="190"/>
      <c r="O16" s="190"/>
      <c r="P16" s="190"/>
      <c r="Q16" s="190"/>
      <c r="R16" s="23"/>
    </row>
    <row r="17" spans="1:18">
      <c r="A17" s="27">
        <f t="shared" ca="1" si="5"/>
        <v>45876</v>
      </c>
      <c r="B17" s="20"/>
      <c r="C17" s="21"/>
      <c r="D17" s="20"/>
      <c r="E17" s="21"/>
      <c r="F17" s="22"/>
      <c r="G17" s="22"/>
      <c r="H17" s="34" t="str">
        <f t="shared" si="0"/>
        <v/>
      </c>
      <c r="I17" s="34" t="str">
        <f t="shared" si="1"/>
        <v/>
      </c>
      <c r="J17" s="34" t="str">
        <f t="shared" si="2"/>
        <v/>
      </c>
      <c r="K17" s="34" t="str">
        <f t="shared" si="3"/>
        <v/>
      </c>
      <c r="L17" s="26" t="str">
        <f t="shared" si="4"/>
        <v/>
      </c>
      <c r="M17" s="32"/>
      <c r="N17" s="190"/>
      <c r="O17" s="190"/>
      <c r="P17" s="190"/>
      <c r="Q17" s="190"/>
      <c r="R17" s="23"/>
    </row>
    <row r="18" spans="1:18">
      <c r="A18" s="27">
        <f t="shared" ca="1" si="5"/>
        <v>45877</v>
      </c>
      <c r="B18" s="20"/>
      <c r="C18" s="21"/>
      <c r="D18" s="20"/>
      <c r="E18" s="21"/>
      <c r="F18" s="22"/>
      <c r="G18" s="22"/>
      <c r="H18" s="34" t="str">
        <f t="shared" si="0"/>
        <v/>
      </c>
      <c r="I18" s="34" t="str">
        <f t="shared" si="1"/>
        <v/>
      </c>
      <c r="J18" s="34" t="str">
        <f t="shared" si="2"/>
        <v/>
      </c>
      <c r="K18" s="34" t="str">
        <f t="shared" si="3"/>
        <v/>
      </c>
      <c r="L18" s="26" t="str">
        <f t="shared" si="4"/>
        <v/>
      </c>
      <c r="M18" s="32"/>
      <c r="N18" s="190"/>
      <c r="O18" s="190"/>
      <c r="P18" s="190"/>
      <c r="Q18" s="190"/>
      <c r="R18" s="23"/>
    </row>
    <row r="19" spans="1:18">
      <c r="A19" s="27">
        <f t="shared" ca="1" si="5"/>
        <v>45878</v>
      </c>
      <c r="B19" s="20"/>
      <c r="C19" s="21"/>
      <c r="D19" s="20"/>
      <c r="E19" s="21"/>
      <c r="F19" s="22"/>
      <c r="G19" s="22"/>
      <c r="H19" s="34" t="str">
        <f t="shared" si="0"/>
        <v/>
      </c>
      <c r="I19" s="34" t="str">
        <f t="shared" si="1"/>
        <v/>
      </c>
      <c r="J19" s="34" t="str">
        <f t="shared" si="2"/>
        <v/>
      </c>
      <c r="K19" s="34" t="str">
        <f t="shared" si="3"/>
        <v/>
      </c>
      <c r="L19" s="26" t="str">
        <f t="shared" si="4"/>
        <v/>
      </c>
      <c r="M19" s="32"/>
      <c r="N19" s="190"/>
      <c r="O19" s="190"/>
      <c r="P19" s="190"/>
      <c r="Q19" s="190"/>
      <c r="R19" s="23"/>
    </row>
    <row r="20" spans="1:18">
      <c r="A20" s="27">
        <f t="shared" ca="1" si="5"/>
        <v>45879</v>
      </c>
      <c r="B20" s="20"/>
      <c r="C20" s="21"/>
      <c r="D20" s="20"/>
      <c r="E20" s="21"/>
      <c r="F20" s="22"/>
      <c r="G20" s="22"/>
      <c r="H20" s="34" t="str">
        <f t="shared" si="0"/>
        <v/>
      </c>
      <c r="I20" s="34" t="str">
        <f t="shared" si="1"/>
        <v/>
      </c>
      <c r="J20" s="34" t="str">
        <f t="shared" si="2"/>
        <v/>
      </c>
      <c r="K20" s="34" t="str">
        <f t="shared" si="3"/>
        <v/>
      </c>
      <c r="L20" s="26" t="str">
        <f t="shared" si="4"/>
        <v/>
      </c>
      <c r="M20" s="32"/>
      <c r="N20" s="190"/>
      <c r="O20" s="190"/>
      <c r="P20" s="190"/>
      <c r="Q20" s="190"/>
      <c r="R20" s="23"/>
    </row>
    <row r="21" spans="1:18">
      <c r="A21" s="27">
        <f t="shared" ca="1" si="5"/>
        <v>45880</v>
      </c>
      <c r="B21" s="20"/>
      <c r="C21" s="21"/>
      <c r="D21" s="20"/>
      <c r="E21" s="21"/>
      <c r="F21" s="22"/>
      <c r="G21" s="22"/>
      <c r="H21" s="34" t="str">
        <f t="shared" si="0"/>
        <v/>
      </c>
      <c r="I21" s="34" t="str">
        <f t="shared" si="1"/>
        <v/>
      </c>
      <c r="J21" s="34" t="str">
        <f t="shared" si="2"/>
        <v/>
      </c>
      <c r="K21" s="34" t="str">
        <f t="shared" si="3"/>
        <v/>
      </c>
      <c r="L21" s="26" t="str">
        <f t="shared" si="4"/>
        <v/>
      </c>
      <c r="M21" s="32"/>
      <c r="N21" s="190"/>
      <c r="O21" s="190"/>
      <c r="P21" s="190"/>
      <c r="Q21" s="190"/>
      <c r="R21" s="23"/>
    </row>
    <row r="22" spans="1:18">
      <c r="A22" s="27">
        <f t="shared" ca="1" si="5"/>
        <v>45881</v>
      </c>
      <c r="B22" s="20"/>
      <c r="C22" s="21"/>
      <c r="D22" s="20"/>
      <c r="E22" s="21"/>
      <c r="F22" s="22"/>
      <c r="G22" s="22"/>
      <c r="H22" s="34" t="str">
        <f t="shared" si="0"/>
        <v/>
      </c>
      <c r="I22" s="34" t="str">
        <f t="shared" si="1"/>
        <v/>
      </c>
      <c r="J22" s="34" t="str">
        <f t="shared" si="2"/>
        <v/>
      </c>
      <c r="K22" s="34" t="str">
        <f t="shared" si="3"/>
        <v/>
      </c>
      <c r="L22" s="26" t="str">
        <f t="shared" si="4"/>
        <v/>
      </c>
      <c r="M22" s="32"/>
      <c r="N22" s="190"/>
      <c r="O22" s="190"/>
      <c r="P22" s="190"/>
      <c r="Q22" s="190"/>
      <c r="R22" s="23"/>
    </row>
    <row r="23" spans="1:18">
      <c r="A23" s="27">
        <f t="shared" ca="1" si="5"/>
        <v>45882</v>
      </c>
      <c r="B23" s="20"/>
      <c r="C23" s="21"/>
      <c r="D23" s="20"/>
      <c r="E23" s="21"/>
      <c r="F23" s="22"/>
      <c r="G23" s="22"/>
      <c r="H23" s="34" t="str">
        <f t="shared" si="0"/>
        <v/>
      </c>
      <c r="I23" s="34" t="str">
        <f t="shared" si="1"/>
        <v/>
      </c>
      <c r="J23" s="34" t="str">
        <f t="shared" si="2"/>
        <v/>
      </c>
      <c r="K23" s="34" t="str">
        <f t="shared" si="3"/>
        <v/>
      </c>
      <c r="L23" s="26" t="str">
        <f t="shared" si="4"/>
        <v/>
      </c>
      <c r="M23" s="32"/>
      <c r="N23" s="190"/>
      <c r="O23" s="190"/>
      <c r="P23" s="190"/>
      <c r="Q23" s="190"/>
      <c r="R23" s="23"/>
    </row>
    <row r="24" spans="1:18">
      <c r="A24" s="27">
        <f t="shared" ca="1" si="5"/>
        <v>45883</v>
      </c>
      <c r="B24" s="20"/>
      <c r="C24" s="21"/>
      <c r="D24" s="20"/>
      <c r="E24" s="21"/>
      <c r="F24" s="22"/>
      <c r="G24" s="22"/>
      <c r="H24" s="34" t="str">
        <f t="shared" si="0"/>
        <v/>
      </c>
      <c r="I24" s="34" t="str">
        <f t="shared" si="1"/>
        <v/>
      </c>
      <c r="J24" s="34" t="str">
        <f t="shared" si="2"/>
        <v/>
      </c>
      <c r="K24" s="34" t="str">
        <f t="shared" si="3"/>
        <v/>
      </c>
      <c r="L24" s="26" t="str">
        <f t="shared" si="4"/>
        <v/>
      </c>
      <c r="M24" s="32"/>
      <c r="N24" s="190"/>
      <c r="O24" s="190"/>
      <c r="P24" s="190"/>
      <c r="Q24" s="190"/>
      <c r="R24" s="23"/>
    </row>
    <row r="25" spans="1:18">
      <c r="A25" s="27">
        <f t="shared" ca="1" si="5"/>
        <v>45884</v>
      </c>
      <c r="B25" s="20"/>
      <c r="C25" s="21"/>
      <c r="D25" s="20"/>
      <c r="E25" s="21"/>
      <c r="F25" s="22"/>
      <c r="G25" s="22"/>
      <c r="H25" s="34" t="str">
        <f t="shared" si="0"/>
        <v/>
      </c>
      <c r="I25" s="34" t="str">
        <f t="shared" si="1"/>
        <v/>
      </c>
      <c r="J25" s="34" t="str">
        <f t="shared" si="2"/>
        <v/>
      </c>
      <c r="K25" s="34" t="str">
        <f t="shared" si="3"/>
        <v/>
      </c>
      <c r="L25" s="26" t="str">
        <f t="shared" si="4"/>
        <v/>
      </c>
      <c r="M25" s="32"/>
      <c r="N25" s="190"/>
      <c r="O25" s="190"/>
      <c r="P25" s="190"/>
      <c r="Q25" s="190"/>
      <c r="R25" s="23"/>
    </row>
    <row r="26" spans="1:18">
      <c r="A26" s="27">
        <f t="shared" ca="1" si="5"/>
        <v>45885</v>
      </c>
      <c r="B26" s="20"/>
      <c r="C26" s="21"/>
      <c r="D26" s="20"/>
      <c r="E26" s="21"/>
      <c r="F26" s="22"/>
      <c r="G26" s="22"/>
      <c r="H26" s="34" t="str">
        <f t="shared" si="0"/>
        <v/>
      </c>
      <c r="I26" s="34" t="str">
        <f t="shared" si="1"/>
        <v/>
      </c>
      <c r="J26" s="34" t="str">
        <f t="shared" si="2"/>
        <v/>
      </c>
      <c r="K26" s="34" t="str">
        <f t="shared" si="3"/>
        <v/>
      </c>
      <c r="L26" s="26" t="str">
        <f t="shared" si="4"/>
        <v/>
      </c>
      <c r="M26" s="32"/>
      <c r="N26" s="190"/>
      <c r="O26" s="190"/>
      <c r="P26" s="190"/>
      <c r="Q26" s="190"/>
      <c r="R26" s="23"/>
    </row>
    <row r="27" spans="1:18">
      <c r="A27" s="27">
        <f t="shared" ca="1" si="5"/>
        <v>45886</v>
      </c>
      <c r="B27" s="20"/>
      <c r="C27" s="21"/>
      <c r="D27" s="20"/>
      <c r="E27" s="21"/>
      <c r="F27" s="22"/>
      <c r="G27" s="22"/>
      <c r="H27" s="34" t="str">
        <f t="shared" si="0"/>
        <v/>
      </c>
      <c r="I27" s="34" t="str">
        <f t="shared" si="1"/>
        <v/>
      </c>
      <c r="J27" s="34" t="str">
        <f t="shared" si="2"/>
        <v/>
      </c>
      <c r="K27" s="34" t="str">
        <f t="shared" si="3"/>
        <v/>
      </c>
      <c r="L27" s="26" t="str">
        <f t="shared" si="4"/>
        <v/>
      </c>
      <c r="M27" s="32"/>
      <c r="N27" s="190"/>
      <c r="O27" s="190"/>
      <c r="P27" s="190"/>
      <c r="Q27" s="190"/>
      <c r="R27" s="23"/>
    </row>
    <row r="28" spans="1:18">
      <c r="A28" s="27">
        <f t="shared" ca="1" si="5"/>
        <v>45887</v>
      </c>
      <c r="B28" s="20"/>
      <c r="C28" s="21"/>
      <c r="D28" s="20"/>
      <c r="E28" s="21"/>
      <c r="F28" s="22"/>
      <c r="G28" s="22"/>
      <c r="H28" s="34" t="str">
        <f t="shared" si="0"/>
        <v/>
      </c>
      <c r="I28" s="34" t="str">
        <f t="shared" si="1"/>
        <v/>
      </c>
      <c r="J28" s="34" t="str">
        <f t="shared" si="2"/>
        <v/>
      </c>
      <c r="K28" s="34" t="str">
        <f t="shared" si="3"/>
        <v/>
      </c>
      <c r="L28" s="26" t="str">
        <f t="shared" si="4"/>
        <v/>
      </c>
      <c r="M28" s="32"/>
      <c r="N28" s="190"/>
      <c r="O28" s="190"/>
      <c r="P28" s="190"/>
      <c r="Q28" s="190"/>
      <c r="R28" s="23"/>
    </row>
    <row r="29" spans="1:18">
      <c r="A29" s="27">
        <f t="shared" ca="1" si="5"/>
        <v>45888</v>
      </c>
      <c r="B29" s="20"/>
      <c r="C29" s="21"/>
      <c r="D29" s="20"/>
      <c r="E29" s="21"/>
      <c r="F29" s="22"/>
      <c r="G29" s="22"/>
      <c r="H29" s="34" t="str">
        <f t="shared" si="0"/>
        <v/>
      </c>
      <c r="I29" s="34" t="str">
        <f t="shared" si="1"/>
        <v/>
      </c>
      <c r="J29" s="34" t="str">
        <f t="shared" si="2"/>
        <v/>
      </c>
      <c r="K29" s="34" t="str">
        <f t="shared" si="3"/>
        <v/>
      </c>
      <c r="L29" s="26" t="str">
        <f t="shared" si="4"/>
        <v/>
      </c>
      <c r="M29" s="32"/>
      <c r="N29" s="190"/>
      <c r="O29" s="190"/>
      <c r="P29" s="190"/>
      <c r="Q29" s="190"/>
      <c r="R29" s="23"/>
    </row>
    <row r="30" spans="1:18">
      <c r="A30" s="27">
        <f t="shared" ca="1" si="5"/>
        <v>45889</v>
      </c>
      <c r="B30" s="20"/>
      <c r="C30" s="21"/>
      <c r="D30" s="20"/>
      <c r="E30" s="21"/>
      <c r="F30" s="22"/>
      <c r="G30" s="22"/>
      <c r="H30" s="34" t="str">
        <f t="shared" si="0"/>
        <v/>
      </c>
      <c r="I30" s="34" t="str">
        <f t="shared" si="1"/>
        <v/>
      </c>
      <c r="J30" s="34" t="str">
        <f t="shared" si="2"/>
        <v/>
      </c>
      <c r="K30" s="34" t="str">
        <f t="shared" si="3"/>
        <v/>
      </c>
      <c r="L30" s="26" t="str">
        <f t="shared" si="4"/>
        <v/>
      </c>
      <c r="M30" s="32"/>
      <c r="N30" s="190"/>
      <c r="O30" s="190"/>
      <c r="P30" s="190"/>
      <c r="Q30" s="190"/>
      <c r="R30" s="23"/>
    </row>
    <row r="31" spans="1:18">
      <c r="A31" s="27">
        <f t="shared" ca="1" si="5"/>
        <v>45890</v>
      </c>
      <c r="B31" s="20"/>
      <c r="C31" s="21"/>
      <c r="D31" s="20"/>
      <c r="E31" s="21"/>
      <c r="F31" s="22"/>
      <c r="G31" s="22"/>
      <c r="H31" s="34" t="str">
        <f t="shared" si="0"/>
        <v/>
      </c>
      <c r="I31" s="34" t="str">
        <f t="shared" si="1"/>
        <v/>
      </c>
      <c r="J31" s="34" t="str">
        <f t="shared" si="2"/>
        <v/>
      </c>
      <c r="K31" s="34" t="str">
        <f t="shared" si="3"/>
        <v/>
      </c>
      <c r="L31" s="26" t="str">
        <f t="shared" si="4"/>
        <v/>
      </c>
      <c r="M31" s="32"/>
      <c r="N31" s="190"/>
      <c r="O31" s="190"/>
      <c r="P31" s="190"/>
      <c r="Q31" s="190"/>
      <c r="R31" s="23"/>
    </row>
    <row r="32" spans="1:18">
      <c r="A32" s="27">
        <f t="shared" ca="1" si="5"/>
        <v>45891</v>
      </c>
      <c r="B32" s="20"/>
      <c r="C32" s="21"/>
      <c r="D32" s="20"/>
      <c r="E32" s="21"/>
      <c r="F32" s="22"/>
      <c r="G32" s="22"/>
      <c r="H32" s="34" t="str">
        <f t="shared" si="0"/>
        <v/>
      </c>
      <c r="I32" s="34" t="str">
        <f t="shared" si="1"/>
        <v/>
      </c>
      <c r="J32" s="34" t="str">
        <f t="shared" si="2"/>
        <v/>
      </c>
      <c r="K32" s="34" t="str">
        <f t="shared" si="3"/>
        <v/>
      </c>
      <c r="L32" s="26" t="str">
        <f t="shared" si="4"/>
        <v/>
      </c>
      <c r="M32" s="32"/>
      <c r="N32" s="190"/>
      <c r="O32" s="190"/>
      <c r="P32" s="190"/>
      <c r="Q32" s="190"/>
      <c r="R32" s="23"/>
    </row>
    <row r="33" spans="1:22">
      <c r="A33" s="27">
        <f t="shared" ca="1" si="5"/>
        <v>45892</v>
      </c>
      <c r="B33" s="20"/>
      <c r="C33" s="21"/>
      <c r="D33" s="20"/>
      <c r="E33" s="21"/>
      <c r="F33" s="22"/>
      <c r="G33" s="22"/>
      <c r="H33" s="34" t="str">
        <f t="shared" si="0"/>
        <v/>
      </c>
      <c r="I33" s="34" t="str">
        <f t="shared" si="1"/>
        <v/>
      </c>
      <c r="J33" s="34" t="str">
        <f t="shared" si="2"/>
        <v/>
      </c>
      <c r="K33" s="34" t="str">
        <f t="shared" si="3"/>
        <v/>
      </c>
      <c r="L33" s="26" t="str">
        <f t="shared" si="4"/>
        <v/>
      </c>
      <c r="M33" s="32"/>
      <c r="N33" s="190"/>
      <c r="O33" s="190"/>
      <c r="P33" s="190"/>
      <c r="Q33" s="190"/>
      <c r="R33" s="23"/>
    </row>
    <row r="34" spans="1:22">
      <c r="A34" s="27">
        <f t="shared" ca="1" si="5"/>
        <v>45893</v>
      </c>
      <c r="B34" s="20"/>
      <c r="C34" s="21"/>
      <c r="D34" s="20"/>
      <c r="E34" s="21"/>
      <c r="F34" s="22"/>
      <c r="G34" s="22"/>
      <c r="H34" s="34" t="str">
        <f t="shared" si="0"/>
        <v/>
      </c>
      <c r="I34" s="34" t="str">
        <f t="shared" si="1"/>
        <v/>
      </c>
      <c r="J34" s="34" t="str">
        <f t="shared" si="2"/>
        <v/>
      </c>
      <c r="K34" s="34" t="str">
        <f t="shared" si="3"/>
        <v/>
      </c>
      <c r="L34" s="26" t="str">
        <f t="shared" si="4"/>
        <v/>
      </c>
      <c r="M34" s="32"/>
      <c r="N34" s="190"/>
      <c r="O34" s="190"/>
      <c r="P34" s="190"/>
      <c r="Q34" s="190"/>
      <c r="R34" s="23"/>
    </row>
    <row r="35" spans="1:22">
      <c r="A35" s="27">
        <f t="shared" ca="1" si="5"/>
        <v>45894</v>
      </c>
      <c r="B35" s="20"/>
      <c r="C35" s="21"/>
      <c r="D35" s="20"/>
      <c r="E35" s="21"/>
      <c r="F35" s="22"/>
      <c r="G35" s="22"/>
      <c r="H35" s="34" t="str">
        <f t="shared" si="0"/>
        <v/>
      </c>
      <c r="I35" s="34" t="str">
        <f t="shared" si="1"/>
        <v/>
      </c>
      <c r="J35" s="34" t="str">
        <f t="shared" si="2"/>
        <v/>
      </c>
      <c r="K35" s="34" t="str">
        <f t="shared" si="3"/>
        <v/>
      </c>
      <c r="L35" s="26" t="str">
        <f t="shared" si="4"/>
        <v/>
      </c>
      <c r="M35" s="32"/>
      <c r="N35" s="190"/>
      <c r="O35" s="190"/>
      <c r="P35" s="190"/>
      <c r="Q35" s="190"/>
      <c r="R35" s="23"/>
    </row>
    <row r="36" spans="1:22">
      <c r="A36" s="27">
        <f t="shared" ca="1" si="5"/>
        <v>45895</v>
      </c>
      <c r="B36" s="20"/>
      <c r="C36" s="21"/>
      <c r="D36" s="20"/>
      <c r="E36" s="21"/>
      <c r="F36" s="22"/>
      <c r="G36" s="22"/>
      <c r="H36" s="34" t="str">
        <f t="shared" si="0"/>
        <v/>
      </c>
      <c r="I36" s="34" t="str">
        <f t="shared" si="1"/>
        <v/>
      </c>
      <c r="J36" s="34" t="str">
        <f t="shared" si="2"/>
        <v/>
      </c>
      <c r="K36" s="34" t="str">
        <f t="shared" si="3"/>
        <v/>
      </c>
      <c r="L36" s="26" t="str">
        <f t="shared" si="4"/>
        <v/>
      </c>
      <c r="M36" s="32"/>
      <c r="N36" s="190"/>
      <c r="O36" s="190"/>
      <c r="P36" s="190"/>
      <c r="Q36" s="190"/>
      <c r="R36" s="23"/>
    </row>
    <row r="37" spans="1:22">
      <c r="A37" s="27">
        <f t="shared" ca="1" si="5"/>
        <v>45896</v>
      </c>
      <c r="B37" s="20"/>
      <c r="C37" s="21"/>
      <c r="D37" s="20"/>
      <c r="E37" s="21"/>
      <c r="F37" s="22"/>
      <c r="G37" s="22"/>
      <c r="H37" s="34" t="str">
        <f t="shared" si="0"/>
        <v/>
      </c>
      <c r="I37" s="34" t="str">
        <f t="shared" si="1"/>
        <v/>
      </c>
      <c r="J37" s="34" t="str">
        <f t="shared" si="2"/>
        <v/>
      </c>
      <c r="K37" s="34" t="str">
        <f t="shared" si="3"/>
        <v/>
      </c>
      <c r="L37" s="26" t="str">
        <f t="shared" si="4"/>
        <v/>
      </c>
      <c r="M37" s="32"/>
      <c r="N37" s="190"/>
      <c r="O37" s="190"/>
      <c r="P37" s="190"/>
      <c r="Q37" s="190"/>
      <c r="R37" s="23"/>
    </row>
    <row r="38" spans="1:22">
      <c r="A38" s="27">
        <f t="shared" ca="1" si="5"/>
        <v>45897</v>
      </c>
      <c r="B38" s="20"/>
      <c r="C38" s="21"/>
      <c r="D38" s="20"/>
      <c r="E38" s="21"/>
      <c r="F38" s="22"/>
      <c r="G38" s="22"/>
      <c r="H38" s="34" t="str">
        <f t="shared" si="0"/>
        <v/>
      </c>
      <c r="I38" s="34" t="str">
        <f t="shared" si="1"/>
        <v/>
      </c>
      <c r="J38" s="34" t="str">
        <f t="shared" si="2"/>
        <v/>
      </c>
      <c r="K38" s="34" t="str">
        <f t="shared" si="3"/>
        <v/>
      </c>
      <c r="L38" s="26" t="str">
        <f t="shared" si="4"/>
        <v/>
      </c>
      <c r="M38" s="32"/>
      <c r="N38" s="190"/>
      <c r="O38" s="190"/>
      <c r="P38" s="190"/>
      <c r="Q38" s="190"/>
      <c r="R38" s="23"/>
    </row>
    <row r="39" spans="1:22">
      <c r="A39" s="27">
        <f t="shared" ca="1" si="5"/>
        <v>45898</v>
      </c>
      <c r="B39" s="20"/>
      <c r="C39" s="21"/>
      <c r="D39" s="20"/>
      <c r="E39" s="21"/>
      <c r="F39" s="22"/>
      <c r="G39" s="22"/>
      <c r="H39" s="34" t="str">
        <f t="shared" si="0"/>
        <v/>
      </c>
      <c r="I39" s="34" t="str">
        <f t="shared" si="1"/>
        <v/>
      </c>
      <c r="J39" s="34" t="str">
        <f t="shared" si="2"/>
        <v/>
      </c>
      <c r="K39" s="34" t="str">
        <f t="shared" si="3"/>
        <v/>
      </c>
      <c r="L39" s="26" t="str">
        <f t="shared" si="4"/>
        <v/>
      </c>
      <c r="M39" s="32"/>
      <c r="N39" s="190"/>
      <c r="O39" s="190"/>
      <c r="P39" s="190"/>
      <c r="Q39" s="190"/>
      <c r="R39" s="23"/>
    </row>
    <row r="40" spans="1:22">
      <c r="A40" s="27">
        <f t="shared" ca="1" si="5"/>
        <v>45899</v>
      </c>
      <c r="B40" s="20"/>
      <c r="C40" s="21"/>
      <c r="D40" s="20"/>
      <c r="E40" s="21"/>
      <c r="F40" s="22"/>
      <c r="G40" s="22"/>
      <c r="H40" s="34" t="str">
        <f t="shared" si="0"/>
        <v/>
      </c>
      <c r="I40" s="34" t="str">
        <f t="shared" si="1"/>
        <v/>
      </c>
      <c r="J40" s="34" t="str">
        <f t="shared" si="2"/>
        <v/>
      </c>
      <c r="K40" s="34" t="str">
        <f t="shared" si="3"/>
        <v/>
      </c>
      <c r="L40" s="26" t="str">
        <f t="shared" si="4"/>
        <v/>
      </c>
      <c r="M40" s="32"/>
      <c r="N40" s="190"/>
      <c r="O40" s="190"/>
      <c r="P40" s="190"/>
      <c r="Q40" s="190"/>
      <c r="R40" s="23"/>
    </row>
    <row r="41" spans="1:22">
      <c r="A41" s="27">
        <f t="shared" ca="1" si="5"/>
        <v>45900</v>
      </c>
      <c r="B41" s="20"/>
      <c r="C41" s="21"/>
      <c r="D41" s="20"/>
      <c r="E41" s="21"/>
      <c r="F41" s="22"/>
      <c r="G41" s="22"/>
      <c r="H41" s="34" t="str">
        <f t="shared" si="0"/>
        <v/>
      </c>
      <c r="I41" s="34" t="str">
        <f t="shared" si="1"/>
        <v/>
      </c>
      <c r="J41" s="34" t="str">
        <f t="shared" si="2"/>
        <v/>
      </c>
      <c r="K41" s="34" t="str">
        <f t="shared" si="3"/>
        <v/>
      </c>
      <c r="L41" s="26" t="str">
        <f t="shared" si="4"/>
        <v/>
      </c>
      <c r="M41" s="32"/>
      <c r="N41" s="190"/>
      <c r="O41" s="190"/>
      <c r="P41" s="190"/>
      <c r="Q41" s="190"/>
      <c r="R41" s="23"/>
    </row>
    <row r="42" spans="1:22">
      <c r="A42" s="5" t="s">
        <v>11</v>
      </c>
      <c r="B42" s="191"/>
      <c r="C42" s="192"/>
      <c r="D42" s="191"/>
      <c r="E42" s="192"/>
      <c r="F42" s="26" t="str">
        <f t="shared" ref="F42:K42" si="6">IF(SUM(F11:F41)=0,"",SUM(F11:F41))</f>
        <v/>
      </c>
      <c r="G42" s="26" t="str">
        <f t="shared" si="6"/>
        <v/>
      </c>
      <c r="H42" s="26" t="str">
        <f t="shared" si="6"/>
        <v/>
      </c>
      <c r="I42" s="26" t="str">
        <f t="shared" si="6"/>
        <v/>
      </c>
      <c r="J42" s="26" t="str">
        <f t="shared" si="6"/>
        <v/>
      </c>
      <c r="K42" s="26" t="str">
        <f t="shared" si="6"/>
        <v/>
      </c>
      <c r="L42" s="26" t="str">
        <f>IF(SUM($L11:$L41)=0,"",SUM($L11:$L41))</f>
        <v/>
      </c>
      <c r="M42" s="33"/>
      <c r="N42" s="193"/>
      <c r="O42" s="193"/>
      <c r="P42" s="193"/>
      <c r="Q42" s="193"/>
      <c r="R42" s="6"/>
    </row>
    <row r="44" spans="1:22" ht="27" customHeight="1">
      <c r="A44" s="194" t="s">
        <v>22</v>
      </c>
      <c r="B44" s="189" t="s">
        <v>103</v>
      </c>
      <c r="C44" s="189"/>
      <c r="D44" s="189"/>
      <c r="E44" s="189"/>
      <c r="F44" s="189" t="s">
        <v>23</v>
      </c>
      <c r="G44" s="189"/>
      <c r="H44" s="189" t="s">
        <v>88</v>
      </c>
      <c r="I44" s="189"/>
      <c r="J44" s="189"/>
      <c r="K44" s="189"/>
      <c r="L44" s="189" t="s">
        <v>87</v>
      </c>
      <c r="M44" s="195" t="s">
        <v>96</v>
      </c>
      <c r="N44" s="194" t="s">
        <v>25</v>
      </c>
      <c r="O44" s="194"/>
      <c r="P44" s="194"/>
      <c r="Q44" s="194"/>
      <c r="R44" s="189" t="s">
        <v>100</v>
      </c>
    </row>
    <row r="45" spans="1:22" ht="14.25" customHeight="1">
      <c r="A45" s="194"/>
      <c r="B45" s="189" t="s">
        <v>82</v>
      </c>
      <c r="C45" s="189"/>
      <c r="D45" s="189" t="s">
        <v>84</v>
      </c>
      <c r="E45" s="189"/>
      <c r="F45" s="189"/>
      <c r="G45" s="189"/>
      <c r="H45" s="189" t="s">
        <v>90</v>
      </c>
      <c r="I45" s="189"/>
      <c r="J45" s="189" t="s">
        <v>89</v>
      </c>
      <c r="K45" s="189"/>
      <c r="L45" s="189"/>
      <c r="M45" s="196"/>
      <c r="N45" s="194"/>
      <c r="O45" s="194"/>
      <c r="P45" s="194"/>
      <c r="Q45" s="194"/>
      <c r="R45" s="189"/>
    </row>
    <row r="46" spans="1:22">
      <c r="A46" s="194"/>
      <c r="B46" s="43" t="s">
        <v>26</v>
      </c>
      <c r="C46" s="43" t="s">
        <v>27</v>
      </c>
      <c r="D46" s="43" t="s">
        <v>26</v>
      </c>
      <c r="E46" s="43" t="s">
        <v>27</v>
      </c>
      <c r="F46" s="44" t="s">
        <v>85</v>
      </c>
      <c r="G46" s="44" t="s">
        <v>86</v>
      </c>
      <c r="H46" s="44" t="s">
        <v>81</v>
      </c>
      <c r="I46" s="44" t="s">
        <v>83</v>
      </c>
      <c r="J46" s="44" t="s">
        <v>81</v>
      </c>
      <c r="K46" s="44" t="s">
        <v>95</v>
      </c>
      <c r="L46" s="189"/>
      <c r="M46" s="197"/>
      <c r="N46" s="194"/>
      <c r="O46" s="194"/>
      <c r="P46" s="194"/>
      <c r="Q46" s="194"/>
      <c r="R46" s="194"/>
    </row>
    <row r="47" spans="1:22">
      <c r="A47" s="27" cm="1">
        <f t="array" aca="1" ref="A47" ca="1">DATE("2025","8"+1,IFERROR(INDIRECT(T1),"1"))</f>
        <v>45901</v>
      </c>
      <c r="B47" s="20"/>
      <c r="C47" s="21"/>
      <c r="D47" s="20"/>
      <c r="E47" s="21"/>
      <c r="F47" s="22"/>
      <c r="G47" s="22"/>
      <c r="H47" s="34" t="str">
        <f>IF(OR(B47="",LEFT(M47,1)="✓"),"",C47-B47-F47)</f>
        <v/>
      </c>
      <c r="I47" s="34" t="str">
        <f>IF(OR(D47="",LEFT(M47,1)="✓"),"",E47-D47-G47)</f>
        <v/>
      </c>
      <c r="J47" s="34" t="str">
        <f>IF(AND(B47&lt;&gt;"",M47="✓所定"),C47-B47-F47,"")</f>
        <v/>
      </c>
      <c r="K47" s="34" t="str">
        <f>IF(AND(B47&lt;&gt;"",M47="✓法定"),C47-B47-F47,"")</f>
        <v/>
      </c>
      <c r="L47" s="26" t="str">
        <f>IF(AND($B47="",$D47=""),"",($C47-$B47-$F47)+($E47-$D47-$G47))</f>
        <v/>
      </c>
      <c r="M47" s="32"/>
      <c r="N47" s="190"/>
      <c r="O47" s="190"/>
      <c r="P47" s="190"/>
      <c r="Q47" s="190"/>
      <c r="R47" s="23"/>
      <c r="V47" s="1" t="s">
        <v>171</v>
      </c>
    </row>
    <row r="48" spans="1:22">
      <c r="A48" s="27">
        <f ca="1">A47+1</f>
        <v>45902</v>
      </c>
      <c r="B48" s="20"/>
      <c r="C48" s="21"/>
      <c r="D48" s="20"/>
      <c r="E48" s="21"/>
      <c r="F48" s="22"/>
      <c r="G48" s="22"/>
      <c r="H48" s="34" t="str">
        <f t="shared" ref="H48:H77" si="7">IF(OR(B48="",LEFT(M48,1)="✓"),"",C48-B48-F48)</f>
        <v/>
      </c>
      <c r="I48" s="34" t="str">
        <f t="shared" ref="I48:I77" si="8">IF(OR(D48="",LEFT(M48,1)="✓"),"",E48-D48-G48)</f>
        <v/>
      </c>
      <c r="J48" s="34" t="str">
        <f t="shared" ref="J48:J77" si="9">IF(AND(B48&lt;&gt;"",M48="✓所定"),C48-B48-F48,"")</f>
        <v/>
      </c>
      <c r="K48" s="34" t="str">
        <f t="shared" ref="K48:K77" si="10">IF(AND(B48&lt;&gt;"",M48="✓法定"),C48-B48-F48,"")</f>
        <v/>
      </c>
      <c r="L48" s="26" t="str">
        <f t="shared" ref="L48:L75" si="11">IF(AND($B48="",$D48=""),"",($C48-$B48-$F48)+($E48-$D48-$G48))</f>
        <v/>
      </c>
      <c r="M48" s="32"/>
      <c r="N48" s="190"/>
      <c r="O48" s="190"/>
      <c r="P48" s="190"/>
      <c r="Q48" s="190"/>
      <c r="R48" s="23"/>
      <c r="V48" s="1" t="s">
        <v>172</v>
      </c>
    </row>
    <row r="49" spans="1:18">
      <c r="A49" s="27">
        <f t="shared" ref="A49:A77" ca="1" si="12">A48+1</f>
        <v>45903</v>
      </c>
      <c r="B49" s="20"/>
      <c r="C49" s="21"/>
      <c r="D49" s="20"/>
      <c r="E49" s="21"/>
      <c r="F49" s="22"/>
      <c r="G49" s="22"/>
      <c r="H49" s="34" t="str">
        <f t="shared" si="7"/>
        <v/>
      </c>
      <c r="I49" s="34" t="str">
        <f t="shared" si="8"/>
        <v/>
      </c>
      <c r="J49" s="34" t="str">
        <f t="shared" si="9"/>
        <v/>
      </c>
      <c r="K49" s="34" t="str">
        <f t="shared" si="10"/>
        <v/>
      </c>
      <c r="L49" s="26" t="str">
        <f t="shared" si="11"/>
        <v/>
      </c>
      <c r="M49" s="32"/>
      <c r="N49" s="190"/>
      <c r="O49" s="190"/>
      <c r="P49" s="190"/>
      <c r="Q49" s="190"/>
      <c r="R49" s="23"/>
    </row>
    <row r="50" spans="1:18">
      <c r="A50" s="27">
        <f t="shared" ca="1" si="12"/>
        <v>45904</v>
      </c>
      <c r="B50" s="20"/>
      <c r="C50" s="21"/>
      <c r="D50" s="20"/>
      <c r="E50" s="21"/>
      <c r="F50" s="22"/>
      <c r="G50" s="22"/>
      <c r="H50" s="34" t="str">
        <f t="shared" si="7"/>
        <v/>
      </c>
      <c r="I50" s="34" t="str">
        <f t="shared" si="8"/>
        <v/>
      </c>
      <c r="J50" s="34" t="str">
        <f t="shared" si="9"/>
        <v/>
      </c>
      <c r="K50" s="34" t="str">
        <f t="shared" si="10"/>
        <v/>
      </c>
      <c r="L50" s="26" t="str">
        <f t="shared" si="11"/>
        <v/>
      </c>
      <c r="M50" s="32"/>
      <c r="N50" s="190"/>
      <c r="O50" s="190"/>
      <c r="P50" s="190"/>
      <c r="Q50" s="190"/>
      <c r="R50" s="23"/>
    </row>
    <row r="51" spans="1:18">
      <c r="A51" s="27">
        <f t="shared" ca="1" si="12"/>
        <v>45905</v>
      </c>
      <c r="B51" s="20"/>
      <c r="C51" s="21"/>
      <c r="D51" s="20"/>
      <c r="E51" s="21"/>
      <c r="F51" s="22"/>
      <c r="G51" s="22"/>
      <c r="H51" s="34" t="str">
        <f t="shared" si="7"/>
        <v/>
      </c>
      <c r="I51" s="34" t="str">
        <f t="shared" si="8"/>
        <v/>
      </c>
      <c r="J51" s="34" t="str">
        <f t="shared" si="9"/>
        <v/>
      </c>
      <c r="K51" s="34" t="str">
        <f t="shared" si="10"/>
        <v/>
      </c>
      <c r="L51" s="26" t="str">
        <f t="shared" si="11"/>
        <v/>
      </c>
      <c r="M51" s="32"/>
      <c r="N51" s="190"/>
      <c r="O51" s="190"/>
      <c r="P51" s="190"/>
      <c r="Q51" s="190"/>
      <c r="R51" s="23"/>
    </row>
    <row r="52" spans="1:18">
      <c r="A52" s="27">
        <f t="shared" ca="1" si="12"/>
        <v>45906</v>
      </c>
      <c r="B52" s="20"/>
      <c r="C52" s="21"/>
      <c r="D52" s="20"/>
      <c r="E52" s="21"/>
      <c r="F52" s="22"/>
      <c r="G52" s="22"/>
      <c r="H52" s="34" t="str">
        <f t="shared" si="7"/>
        <v/>
      </c>
      <c r="I52" s="34" t="str">
        <f t="shared" si="8"/>
        <v/>
      </c>
      <c r="J52" s="34" t="str">
        <f t="shared" si="9"/>
        <v/>
      </c>
      <c r="K52" s="34" t="str">
        <f t="shared" si="10"/>
        <v/>
      </c>
      <c r="L52" s="26" t="str">
        <f t="shared" si="11"/>
        <v/>
      </c>
      <c r="M52" s="32"/>
      <c r="N52" s="190"/>
      <c r="O52" s="190"/>
      <c r="P52" s="190"/>
      <c r="Q52" s="190"/>
      <c r="R52" s="23"/>
    </row>
    <row r="53" spans="1:18">
      <c r="A53" s="27">
        <f t="shared" ca="1" si="12"/>
        <v>45907</v>
      </c>
      <c r="B53" s="20"/>
      <c r="C53" s="21"/>
      <c r="D53" s="20"/>
      <c r="E53" s="21"/>
      <c r="F53" s="22"/>
      <c r="G53" s="22"/>
      <c r="H53" s="34" t="str">
        <f t="shared" si="7"/>
        <v/>
      </c>
      <c r="I53" s="34" t="str">
        <f t="shared" si="8"/>
        <v/>
      </c>
      <c r="J53" s="34" t="str">
        <f t="shared" si="9"/>
        <v/>
      </c>
      <c r="K53" s="34" t="str">
        <f t="shared" si="10"/>
        <v/>
      </c>
      <c r="L53" s="26" t="str">
        <f t="shared" si="11"/>
        <v/>
      </c>
      <c r="M53" s="32"/>
      <c r="N53" s="190"/>
      <c r="O53" s="190"/>
      <c r="P53" s="190"/>
      <c r="Q53" s="190"/>
      <c r="R53" s="23"/>
    </row>
    <row r="54" spans="1:18">
      <c r="A54" s="27">
        <f t="shared" ca="1" si="12"/>
        <v>45908</v>
      </c>
      <c r="B54" s="20"/>
      <c r="C54" s="21"/>
      <c r="D54" s="20"/>
      <c r="E54" s="21"/>
      <c r="F54" s="22"/>
      <c r="G54" s="22"/>
      <c r="H54" s="34" t="str">
        <f t="shared" si="7"/>
        <v/>
      </c>
      <c r="I54" s="34" t="str">
        <f t="shared" si="8"/>
        <v/>
      </c>
      <c r="J54" s="34" t="str">
        <f t="shared" si="9"/>
        <v/>
      </c>
      <c r="K54" s="34" t="str">
        <f t="shared" si="10"/>
        <v/>
      </c>
      <c r="L54" s="26" t="str">
        <f t="shared" si="11"/>
        <v/>
      </c>
      <c r="M54" s="32"/>
      <c r="N54" s="190"/>
      <c r="O54" s="190"/>
      <c r="P54" s="190"/>
      <c r="Q54" s="190"/>
      <c r="R54" s="23"/>
    </row>
    <row r="55" spans="1:18">
      <c r="A55" s="27">
        <f t="shared" ca="1" si="12"/>
        <v>45909</v>
      </c>
      <c r="B55" s="20"/>
      <c r="C55" s="21"/>
      <c r="D55" s="20"/>
      <c r="E55" s="21"/>
      <c r="F55" s="22"/>
      <c r="G55" s="22"/>
      <c r="H55" s="34" t="str">
        <f t="shared" si="7"/>
        <v/>
      </c>
      <c r="I55" s="34" t="str">
        <f t="shared" si="8"/>
        <v/>
      </c>
      <c r="J55" s="34" t="str">
        <f t="shared" si="9"/>
        <v/>
      </c>
      <c r="K55" s="34" t="str">
        <f t="shared" si="10"/>
        <v/>
      </c>
      <c r="L55" s="26" t="str">
        <f t="shared" si="11"/>
        <v/>
      </c>
      <c r="M55" s="32"/>
      <c r="N55" s="190"/>
      <c r="O55" s="190"/>
      <c r="P55" s="190"/>
      <c r="Q55" s="190"/>
      <c r="R55" s="23"/>
    </row>
    <row r="56" spans="1:18">
      <c r="A56" s="27">
        <f t="shared" ca="1" si="12"/>
        <v>45910</v>
      </c>
      <c r="B56" s="20"/>
      <c r="C56" s="21"/>
      <c r="D56" s="20"/>
      <c r="E56" s="21"/>
      <c r="F56" s="22"/>
      <c r="G56" s="22"/>
      <c r="H56" s="34" t="str">
        <f t="shared" si="7"/>
        <v/>
      </c>
      <c r="I56" s="34" t="str">
        <f t="shared" si="8"/>
        <v/>
      </c>
      <c r="J56" s="34" t="str">
        <f t="shared" si="9"/>
        <v/>
      </c>
      <c r="K56" s="34" t="str">
        <f t="shared" si="10"/>
        <v/>
      </c>
      <c r="L56" s="26" t="str">
        <f t="shared" si="11"/>
        <v/>
      </c>
      <c r="M56" s="32"/>
      <c r="N56" s="190"/>
      <c r="O56" s="190"/>
      <c r="P56" s="190"/>
      <c r="Q56" s="190"/>
      <c r="R56" s="23"/>
    </row>
    <row r="57" spans="1:18">
      <c r="A57" s="27">
        <f t="shared" ca="1" si="12"/>
        <v>45911</v>
      </c>
      <c r="B57" s="20"/>
      <c r="C57" s="21"/>
      <c r="D57" s="20"/>
      <c r="E57" s="21"/>
      <c r="F57" s="22"/>
      <c r="G57" s="22"/>
      <c r="H57" s="34" t="str">
        <f t="shared" si="7"/>
        <v/>
      </c>
      <c r="I57" s="34" t="str">
        <f t="shared" si="8"/>
        <v/>
      </c>
      <c r="J57" s="34" t="str">
        <f t="shared" si="9"/>
        <v/>
      </c>
      <c r="K57" s="34" t="str">
        <f t="shared" si="10"/>
        <v/>
      </c>
      <c r="L57" s="26" t="str">
        <f t="shared" si="11"/>
        <v/>
      </c>
      <c r="M57" s="32"/>
      <c r="N57" s="190"/>
      <c r="O57" s="190"/>
      <c r="P57" s="190"/>
      <c r="Q57" s="190"/>
      <c r="R57" s="23"/>
    </row>
    <row r="58" spans="1:18">
      <c r="A58" s="27">
        <f t="shared" ca="1" si="12"/>
        <v>45912</v>
      </c>
      <c r="B58" s="20"/>
      <c r="C58" s="21"/>
      <c r="D58" s="20"/>
      <c r="E58" s="21"/>
      <c r="F58" s="22"/>
      <c r="G58" s="22"/>
      <c r="H58" s="34" t="str">
        <f t="shared" si="7"/>
        <v/>
      </c>
      <c r="I58" s="34" t="str">
        <f t="shared" si="8"/>
        <v/>
      </c>
      <c r="J58" s="34" t="str">
        <f t="shared" si="9"/>
        <v/>
      </c>
      <c r="K58" s="34" t="str">
        <f t="shared" si="10"/>
        <v/>
      </c>
      <c r="L58" s="26" t="str">
        <f t="shared" si="11"/>
        <v/>
      </c>
      <c r="M58" s="32"/>
      <c r="N58" s="190"/>
      <c r="O58" s="190"/>
      <c r="P58" s="190"/>
      <c r="Q58" s="190"/>
      <c r="R58" s="23"/>
    </row>
    <row r="59" spans="1:18">
      <c r="A59" s="27">
        <f t="shared" ca="1" si="12"/>
        <v>45913</v>
      </c>
      <c r="B59" s="20"/>
      <c r="C59" s="21"/>
      <c r="D59" s="20"/>
      <c r="E59" s="21"/>
      <c r="F59" s="22"/>
      <c r="G59" s="22"/>
      <c r="H59" s="34" t="str">
        <f t="shared" si="7"/>
        <v/>
      </c>
      <c r="I59" s="34" t="str">
        <f t="shared" si="8"/>
        <v/>
      </c>
      <c r="J59" s="34" t="str">
        <f t="shared" si="9"/>
        <v/>
      </c>
      <c r="K59" s="34" t="str">
        <f t="shared" si="10"/>
        <v/>
      </c>
      <c r="L59" s="26" t="str">
        <f t="shared" si="11"/>
        <v/>
      </c>
      <c r="M59" s="32"/>
      <c r="N59" s="190"/>
      <c r="O59" s="190"/>
      <c r="P59" s="190"/>
      <c r="Q59" s="190"/>
      <c r="R59" s="23"/>
    </row>
    <row r="60" spans="1:18">
      <c r="A60" s="27">
        <f t="shared" ca="1" si="12"/>
        <v>45914</v>
      </c>
      <c r="B60" s="20"/>
      <c r="C60" s="21"/>
      <c r="D60" s="20"/>
      <c r="E60" s="21"/>
      <c r="F60" s="22"/>
      <c r="G60" s="22"/>
      <c r="H60" s="34" t="str">
        <f t="shared" si="7"/>
        <v/>
      </c>
      <c r="I60" s="34" t="str">
        <f t="shared" si="8"/>
        <v/>
      </c>
      <c r="J60" s="34" t="str">
        <f t="shared" si="9"/>
        <v/>
      </c>
      <c r="K60" s="34" t="str">
        <f t="shared" si="10"/>
        <v/>
      </c>
      <c r="L60" s="26" t="str">
        <f t="shared" si="11"/>
        <v/>
      </c>
      <c r="M60" s="32"/>
      <c r="N60" s="190"/>
      <c r="O60" s="190"/>
      <c r="P60" s="190"/>
      <c r="Q60" s="190"/>
      <c r="R60" s="23"/>
    </row>
    <row r="61" spans="1:18">
      <c r="A61" s="27">
        <f t="shared" ca="1" si="12"/>
        <v>45915</v>
      </c>
      <c r="B61" s="20"/>
      <c r="C61" s="21"/>
      <c r="D61" s="20"/>
      <c r="E61" s="21"/>
      <c r="F61" s="22"/>
      <c r="G61" s="22"/>
      <c r="H61" s="34" t="str">
        <f t="shared" si="7"/>
        <v/>
      </c>
      <c r="I61" s="34" t="str">
        <f t="shared" si="8"/>
        <v/>
      </c>
      <c r="J61" s="34" t="str">
        <f t="shared" si="9"/>
        <v/>
      </c>
      <c r="K61" s="34" t="str">
        <f t="shared" si="10"/>
        <v/>
      </c>
      <c r="L61" s="26" t="str">
        <f t="shared" si="11"/>
        <v/>
      </c>
      <c r="M61" s="32"/>
      <c r="N61" s="190"/>
      <c r="O61" s="190"/>
      <c r="P61" s="190"/>
      <c r="Q61" s="190"/>
      <c r="R61" s="23"/>
    </row>
    <row r="62" spans="1:18">
      <c r="A62" s="27">
        <f t="shared" ca="1" si="12"/>
        <v>45916</v>
      </c>
      <c r="B62" s="20"/>
      <c r="C62" s="21"/>
      <c r="D62" s="20"/>
      <c r="E62" s="21"/>
      <c r="F62" s="22"/>
      <c r="G62" s="22"/>
      <c r="H62" s="34" t="str">
        <f t="shared" si="7"/>
        <v/>
      </c>
      <c r="I62" s="34" t="str">
        <f t="shared" si="8"/>
        <v/>
      </c>
      <c r="J62" s="34" t="str">
        <f t="shared" si="9"/>
        <v/>
      </c>
      <c r="K62" s="34" t="str">
        <f t="shared" si="10"/>
        <v/>
      </c>
      <c r="L62" s="26" t="str">
        <f t="shared" si="11"/>
        <v/>
      </c>
      <c r="M62" s="32"/>
      <c r="N62" s="190"/>
      <c r="O62" s="190"/>
      <c r="P62" s="190"/>
      <c r="Q62" s="190"/>
      <c r="R62" s="23"/>
    </row>
    <row r="63" spans="1:18">
      <c r="A63" s="27">
        <f t="shared" ca="1" si="12"/>
        <v>45917</v>
      </c>
      <c r="B63" s="20"/>
      <c r="C63" s="21"/>
      <c r="D63" s="20"/>
      <c r="E63" s="21"/>
      <c r="F63" s="22"/>
      <c r="G63" s="22"/>
      <c r="H63" s="34" t="str">
        <f t="shared" si="7"/>
        <v/>
      </c>
      <c r="I63" s="34" t="str">
        <f t="shared" si="8"/>
        <v/>
      </c>
      <c r="J63" s="34" t="str">
        <f t="shared" si="9"/>
        <v/>
      </c>
      <c r="K63" s="34" t="str">
        <f t="shared" si="10"/>
        <v/>
      </c>
      <c r="L63" s="26" t="str">
        <f t="shared" si="11"/>
        <v/>
      </c>
      <c r="M63" s="32"/>
      <c r="N63" s="190"/>
      <c r="O63" s="190"/>
      <c r="P63" s="190"/>
      <c r="Q63" s="190"/>
      <c r="R63" s="23"/>
    </row>
    <row r="64" spans="1:18">
      <c r="A64" s="27">
        <f t="shared" ca="1" si="12"/>
        <v>45918</v>
      </c>
      <c r="B64" s="20"/>
      <c r="C64" s="21"/>
      <c r="D64" s="20"/>
      <c r="E64" s="21"/>
      <c r="F64" s="22"/>
      <c r="G64" s="22"/>
      <c r="H64" s="34" t="str">
        <f t="shared" si="7"/>
        <v/>
      </c>
      <c r="I64" s="34" t="str">
        <f t="shared" si="8"/>
        <v/>
      </c>
      <c r="J64" s="34" t="str">
        <f t="shared" si="9"/>
        <v/>
      </c>
      <c r="K64" s="34" t="str">
        <f t="shared" si="10"/>
        <v/>
      </c>
      <c r="L64" s="26" t="str">
        <f t="shared" si="11"/>
        <v/>
      </c>
      <c r="M64" s="32"/>
      <c r="N64" s="190"/>
      <c r="O64" s="190"/>
      <c r="P64" s="190"/>
      <c r="Q64" s="190"/>
      <c r="R64" s="23"/>
    </row>
    <row r="65" spans="1:18">
      <c r="A65" s="27">
        <f t="shared" ca="1" si="12"/>
        <v>45919</v>
      </c>
      <c r="B65" s="20"/>
      <c r="C65" s="21"/>
      <c r="D65" s="20"/>
      <c r="E65" s="21"/>
      <c r="F65" s="22"/>
      <c r="G65" s="22"/>
      <c r="H65" s="34" t="str">
        <f t="shared" si="7"/>
        <v/>
      </c>
      <c r="I65" s="34" t="str">
        <f t="shared" si="8"/>
        <v/>
      </c>
      <c r="J65" s="34" t="str">
        <f t="shared" si="9"/>
        <v/>
      </c>
      <c r="K65" s="34" t="str">
        <f t="shared" si="10"/>
        <v/>
      </c>
      <c r="L65" s="26" t="str">
        <f t="shared" si="11"/>
        <v/>
      </c>
      <c r="M65" s="32"/>
      <c r="N65" s="190"/>
      <c r="O65" s="190"/>
      <c r="P65" s="190"/>
      <c r="Q65" s="190"/>
      <c r="R65" s="23"/>
    </row>
    <row r="66" spans="1:18">
      <c r="A66" s="27">
        <f t="shared" ca="1" si="12"/>
        <v>45920</v>
      </c>
      <c r="B66" s="20"/>
      <c r="C66" s="21"/>
      <c r="D66" s="20"/>
      <c r="E66" s="21"/>
      <c r="F66" s="22"/>
      <c r="G66" s="22"/>
      <c r="H66" s="34" t="str">
        <f t="shared" si="7"/>
        <v/>
      </c>
      <c r="I66" s="34" t="str">
        <f t="shared" si="8"/>
        <v/>
      </c>
      <c r="J66" s="34" t="str">
        <f t="shared" si="9"/>
        <v/>
      </c>
      <c r="K66" s="34" t="str">
        <f t="shared" si="10"/>
        <v/>
      </c>
      <c r="L66" s="26" t="str">
        <f t="shared" si="11"/>
        <v/>
      </c>
      <c r="M66" s="32"/>
      <c r="N66" s="190"/>
      <c r="O66" s="190"/>
      <c r="P66" s="190"/>
      <c r="Q66" s="190"/>
      <c r="R66" s="23"/>
    </row>
    <row r="67" spans="1:18">
      <c r="A67" s="27">
        <f t="shared" ca="1" si="12"/>
        <v>45921</v>
      </c>
      <c r="B67" s="20"/>
      <c r="C67" s="21"/>
      <c r="D67" s="20"/>
      <c r="E67" s="21"/>
      <c r="F67" s="22"/>
      <c r="G67" s="22"/>
      <c r="H67" s="34" t="str">
        <f t="shared" si="7"/>
        <v/>
      </c>
      <c r="I67" s="34" t="str">
        <f t="shared" si="8"/>
        <v/>
      </c>
      <c r="J67" s="34" t="str">
        <f t="shared" si="9"/>
        <v/>
      </c>
      <c r="K67" s="34" t="str">
        <f t="shared" si="10"/>
        <v/>
      </c>
      <c r="L67" s="26" t="str">
        <f t="shared" si="11"/>
        <v/>
      </c>
      <c r="M67" s="32"/>
      <c r="N67" s="190"/>
      <c r="O67" s="190"/>
      <c r="P67" s="190"/>
      <c r="Q67" s="190"/>
      <c r="R67" s="23"/>
    </row>
    <row r="68" spans="1:18">
      <c r="A68" s="27">
        <f t="shared" ca="1" si="12"/>
        <v>45922</v>
      </c>
      <c r="B68" s="20"/>
      <c r="C68" s="21"/>
      <c r="D68" s="20"/>
      <c r="E68" s="21"/>
      <c r="F68" s="22"/>
      <c r="G68" s="22"/>
      <c r="H68" s="34" t="str">
        <f t="shared" si="7"/>
        <v/>
      </c>
      <c r="I68" s="34" t="str">
        <f t="shared" si="8"/>
        <v/>
      </c>
      <c r="J68" s="34" t="str">
        <f t="shared" si="9"/>
        <v/>
      </c>
      <c r="K68" s="34" t="str">
        <f t="shared" si="10"/>
        <v/>
      </c>
      <c r="L68" s="26" t="str">
        <f t="shared" si="11"/>
        <v/>
      </c>
      <c r="M68" s="32"/>
      <c r="N68" s="190"/>
      <c r="O68" s="190"/>
      <c r="P68" s="190"/>
      <c r="Q68" s="190"/>
      <c r="R68" s="23"/>
    </row>
    <row r="69" spans="1:18">
      <c r="A69" s="27">
        <f t="shared" ca="1" si="12"/>
        <v>45923</v>
      </c>
      <c r="B69" s="20"/>
      <c r="C69" s="21"/>
      <c r="D69" s="20"/>
      <c r="E69" s="21"/>
      <c r="F69" s="22"/>
      <c r="G69" s="22"/>
      <c r="H69" s="34" t="str">
        <f t="shared" si="7"/>
        <v/>
      </c>
      <c r="I69" s="34" t="str">
        <f t="shared" si="8"/>
        <v/>
      </c>
      <c r="J69" s="34" t="str">
        <f t="shared" si="9"/>
        <v/>
      </c>
      <c r="K69" s="34" t="str">
        <f t="shared" si="10"/>
        <v/>
      </c>
      <c r="L69" s="26" t="str">
        <f t="shared" si="11"/>
        <v/>
      </c>
      <c r="M69" s="32"/>
      <c r="N69" s="190"/>
      <c r="O69" s="190"/>
      <c r="P69" s="190"/>
      <c r="Q69" s="190"/>
      <c r="R69" s="23"/>
    </row>
    <row r="70" spans="1:18">
      <c r="A70" s="27">
        <f t="shared" ca="1" si="12"/>
        <v>45924</v>
      </c>
      <c r="B70" s="20"/>
      <c r="C70" s="21"/>
      <c r="D70" s="20"/>
      <c r="E70" s="21"/>
      <c r="F70" s="22"/>
      <c r="G70" s="22"/>
      <c r="H70" s="34" t="str">
        <f t="shared" si="7"/>
        <v/>
      </c>
      <c r="I70" s="34" t="str">
        <f t="shared" si="8"/>
        <v/>
      </c>
      <c r="J70" s="34" t="str">
        <f t="shared" si="9"/>
        <v/>
      </c>
      <c r="K70" s="34" t="str">
        <f t="shared" si="10"/>
        <v/>
      </c>
      <c r="L70" s="26" t="str">
        <f t="shared" si="11"/>
        <v/>
      </c>
      <c r="M70" s="32"/>
      <c r="N70" s="190"/>
      <c r="O70" s="190"/>
      <c r="P70" s="190"/>
      <c r="Q70" s="190"/>
      <c r="R70" s="23"/>
    </row>
    <row r="71" spans="1:18">
      <c r="A71" s="27">
        <f t="shared" ca="1" si="12"/>
        <v>45925</v>
      </c>
      <c r="B71" s="20"/>
      <c r="C71" s="21"/>
      <c r="D71" s="20"/>
      <c r="E71" s="21"/>
      <c r="F71" s="22"/>
      <c r="G71" s="22"/>
      <c r="H71" s="34" t="str">
        <f t="shared" si="7"/>
        <v/>
      </c>
      <c r="I71" s="34" t="str">
        <f t="shared" si="8"/>
        <v/>
      </c>
      <c r="J71" s="34" t="str">
        <f t="shared" si="9"/>
        <v/>
      </c>
      <c r="K71" s="34" t="str">
        <f t="shared" si="10"/>
        <v/>
      </c>
      <c r="L71" s="26" t="str">
        <f t="shared" si="11"/>
        <v/>
      </c>
      <c r="M71" s="32"/>
      <c r="N71" s="190"/>
      <c r="O71" s="190"/>
      <c r="P71" s="190"/>
      <c r="Q71" s="190"/>
      <c r="R71" s="23"/>
    </row>
    <row r="72" spans="1:18">
      <c r="A72" s="27">
        <f t="shared" ca="1" si="12"/>
        <v>45926</v>
      </c>
      <c r="B72" s="20"/>
      <c r="C72" s="21"/>
      <c r="D72" s="20"/>
      <c r="E72" s="21"/>
      <c r="F72" s="22"/>
      <c r="G72" s="22"/>
      <c r="H72" s="34" t="str">
        <f t="shared" si="7"/>
        <v/>
      </c>
      <c r="I72" s="34" t="str">
        <f t="shared" si="8"/>
        <v/>
      </c>
      <c r="J72" s="34" t="str">
        <f t="shared" si="9"/>
        <v/>
      </c>
      <c r="K72" s="34" t="str">
        <f t="shared" si="10"/>
        <v/>
      </c>
      <c r="L72" s="26" t="str">
        <f t="shared" si="11"/>
        <v/>
      </c>
      <c r="M72" s="32"/>
      <c r="N72" s="190"/>
      <c r="O72" s="190"/>
      <c r="P72" s="190"/>
      <c r="Q72" s="190"/>
      <c r="R72" s="23"/>
    </row>
    <row r="73" spans="1:18">
      <c r="A73" s="27">
        <f t="shared" ca="1" si="12"/>
        <v>45927</v>
      </c>
      <c r="B73" s="20"/>
      <c r="C73" s="21"/>
      <c r="D73" s="20"/>
      <c r="E73" s="21"/>
      <c r="F73" s="22"/>
      <c r="G73" s="22"/>
      <c r="H73" s="34" t="str">
        <f t="shared" si="7"/>
        <v/>
      </c>
      <c r="I73" s="34" t="str">
        <f t="shared" si="8"/>
        <v/>
      </c>
      <c r="J73" s="34" t="str">
        <f t="shared" si="9"/>
        <v/>
      </c>
      <c r="K73" s="34" t="str">
        <f t="shared" si="10"/>
        <v/>
      </c>
      <c r="L73" s="26" t="str">
        <f t="shared" si="11"/>
        <v/>
      </c>
      <c r="M73" s="32"/>
      <c r="N73" s="190"/>
      <c r="O73" s="190"/>
      <c r="P73" s="190"/>
      <c r="Q73" s="190"/>
      <c r="R73" s="23"/>
    </row>
    <row r="74" spans="1:18">
      <c r="A74" s="27">
        <f t="shared" ca="1" si="12"/>
        <v>45928</v>
      </c>
      <c r="B74" s="20"/>
      <c r="C74" s="21"/>
      <c r="D74" s="20"/>
      <c r="E74" s="21"/>
      <c r="F74" s="22"/>
      <c r="G74" s="22"/>
      <c r="H74" s="34" t="str">
        <f t="shared" si="7"/>
        <v/>
      </c>
      <c r="I74" s="34" t="str">
        <f t="shared" si="8"/>
        <v/>
      </c>
      <c r="J74" s="34" t="str">
        <f t="shared" si="9"/>
        <v/>
      </c>
      <c r="K74" s="34" t="str">
        <f t="shared" si="10"/>
        <v/>
      </c>
      <c r="L74" s="26" t="str">
        <f t="shared" si="11"/>
        <v/>
      </c>
      <c r="M74" s="32"/>
      <c r="N74" s="190"/>
      <c r="O74" s="190"/>
      <c r="P74" s="190"/>
      <c r="Q74" s="190"/>
      <c r="R74" s="23"/>
    </row>
    <row r="75" spans="1:18">
      <c r="A75" s="27">
        <f t="shared" ca="1" si="12"/>
        <v>45929</v>
      </c>
      <c r="B75" s="20"/>
      <c r="C75" s="21"/>
      <c r="D75" s="20"/>
      <c r="E75" s="21"/>
      <c r="F75" s="22"/>
      <c r="G75" s="22"/>
      <c r="H75" s="34" t="str">
        <f t="shared" si="7"/>
        <v/>
      </c>
      <c r="I75" s="34" t="str">
        <f t="shared" si="8"/>
        <v/>
      </c>
      <c r="J75" s="34" t="str">
        <f t="shared" si="9"/>
        <v/>
      </c>
      <c r="K75" s="34" t="str">
        <f t="shared" si="10"/>
        <v/>
      </c>
      <c r="L75" s="26" t="str">
        <f t="shared" si="11"/>
        <v/>
      </c>
      <c r="M75" s="32"/>
      <c r="N75" s="190"/>
      <c r="O75" s="190"/>
      <c r="P75" s="190"/>
      <c r="Q75" s="190"/>
      <c r="R75" s="23"/>
    </row>
    <row r="76" spans="1:18">
      <c r="A76" s="27">
        <f t="shared" ca="1" si="12"/>
        <v>45930</v>
      </c>
      <c r="B76" s="20"/>
      <c r="C76" s="21"/>
      <c r="D76" s="20"/>
      <c r="E76" s="21"/>
      <c r="F76" s="22"/>
      <c r="G76" s="22"/>
      <c r="H76" s="34" t="str">
        <f t="shared" si="7"/>
        <v/>
      </c>
      <c r="I76" s="34" t="str">
        <f t="shared" si="8"/>
        <v/>
      </c>
      <c r="J76" s="34" t="str">
        <f t="shared" si="9"/>
        <v/>
      </c>
      <c r="K76" s="34" t="str">
        <f t="shared" si="10"/>
        <v/>
      </c>
      <c r="L76" s="26" t="str">
        <f>IF(AND($B76="",$D76=""),"",($C76-$B76-$F76)+($E76-$D76-$G76))</f>
        <v/>
      </c>
      <c r="M76" s="32"/>
      <c r="N76" s="190"/>
      <c r="O76" s="190"/>
      <c r="P76" s="190"/>
      <c r="Q76" s="190"/>
      <c r="R76" s="23"/>
    </row>
    <row r="77" spans="1:18">
      <c r="A77" s="27">
        <f t="shared" ca="1" si="12"/>
        <v>45931</v>
      </c>
      <c r="B77" s="20"/>
      <c r="C77" s="21"/>
      <c r="D77" s="20"/>
      <c r="E77" s="21"/>
      <c r="F77" s="22"/>
      <c r="G77" s="22"/>
      <c r="H77" s="34" t="str">
        <f t="shared" si="7"/>
        <v/>
      </c>
      <c r="I77" s="34" t="str">
        <f t="shared" si="8"/>
        <v/>
      </c>
      <c r="J77" s="34" t="str">
        <f t="shared" si="9"/>
        <v/>
      </c>
      <c r="K77" s="34" t="str">
        <f t="shared" si="10"/>
        <v/>
      </c>
      <c r="L77" s="26" t="str">
        <f>IF(AND($B77="",$D77=""),"",($C77-$B77-$F77)+($E77-$D77-$G77))</f>
        <v/>
      </c>
      <c r="M77" s="32"/>
      <c r="N77" s="190"/>
      <c r="O77" s="190"/>
      <c r="P77" s="190"/>
      <c r="Q77" s="190"/>
      <c r="R77" s="23"/>
    </row>
    <row r="78" spans="1:18">
      <c r="A78" s="5" t="s">
        <v>11</v>
      </c>
      <c r="B78" s="191"/>
      <c r="C78" s="192"/>
      <c r="D78" s="191"/>
      <c r="E78" s="192"/>
      <c r="F78" s="26" t="str">
        <f>IF(SUM($F47:$F77)=0,"",SUM($F47:$F77))</f>
        <v/>
      </c>
      <c r="G78" s="26" t="str">
        <f>IF(SUM($G47:$G77)=0,"",SUM($G47:$G77))</f>
        <v/>
      </c>
      <c r="H78" s="26" t="str">
        <f>IF(SUM(H47:H77)=0,"",SUM(H47:H77))</f>
        <v/>
      </c>
      <c r="I78" s="26" t="str">
        <f>IF(SUM(I47:I77)=0,"",SUM(I47:I77))</f>
        <v/>
      </c>
      <c r="J78" s="26" t="str">
        <f t="shared" ref="J78:K78" si="13">IF(SUM(J47:J77)=0,"",SUM(J47:J77))</f>
        <v/>
      </c>
      <c r="K78" s="26" t="str">
        <f t="shared" si="13"/>
        <v/>
      </c>
      <c r="L78" s="26" t="str">
        <f>IF(SUM($L47:$L77)=0,"",SUM($L47:$L77))</f>
        <v/>
      </c>
      <c r="M78" s="33"/>
      <c r="N78" s="193"/>
      <c r="O78" s="193"/>
      <c r="P78" s="193"/>
      <c r="Q78" s="193"/>
      <c r="R78" s="6"/>
    </row>
    <row r="80" spans="1:18" ht="27" customHeight="1">
      <c r="A80" s="194" t="s">
        <v>22</v>
      </c>
      <c r="B80" s="189" t="s">
        <v>103</v>
      </c>
      <c r="C80" s="189"/>
      <c r="D80" s="189"/>
      <c r="E80" s="189"/>
      <c r="F80" s="189" t="s">
        <v>23</v>
      </c>
      <c r="G80" s="189"/>
      <c r="H80" s="189" t="s">
        <v>88</v>
      </c>
      <c r="I80" s="189"/>
      <c r="J80" s="189"/>
      <c r="K80" s="189"/>
      <c r="L80" s="189" t="s">
        <v>87</v>
      </c>
      <c r="M80" s="195" t="s">
        <v>96</v>
      </c>
      <c r="N80" s="194" t="s">
        <v>25</v>
      </c>
      <c r="O80" s="194"/>
      <c r="P80" s="194"/>
      <c r="Q80" s="194"/>
      <c r="R80" s="189" t="s">
        <v>100</v>
      </c>
    </row>
    <row r="81" spans="1:22" ht="14.25" customHeight="1">
      <c r="A81" s="194"/>
      <c r="B81" s="189" t="s">
        <v>82</v>
      </c>
      <c r="C81" s="189"/>
      <c r="D81" s="189" t="s">
        <v>84</v>
      </c>
      <c r="E81" s="189"/>
      <c r="F81" s="189"/>
      <c r="G81" s="189"/>
      <c r="H81" s="189" t="s">
        <v>90</v>
      </c>
      <c r="I81" s="189"/>
      <c r="J81" s="189" t="s">
        <v>89</v>
      </c>
      <c r="K81" s="189"/>
      <c r="L81" s="189"/>
      <c r="M81" s="196"/>
      <c r="N81" s="194"/>
      <c r="O81" s="194"/>
      <c r="P81" s="194"/>
      <c r="Q81" s="194"/>
      <c r="R81" s="189"/>
    </row>
    <row r="82" spans="1:22">
      <c r="A82" s="194"/>
      <c r="B82" s="43" t="s">
        <v>26</v>
      </c>
      <c r="C82" s="43" t="s">
        <v>27</v>
      </c>
      <c r="D82" s="43" t="s">
        <v>26</v>
      </c>
      <c r="E82" s="43" t="s">
        <v>27</v>
      </c>
      <c r="F82" s="44" t="s">
        <v>85</v>
      </c>
      <c r="G82" s="44" t="s">
        <v>86</v>
      </c>
      <c r="H82" s="44" t="s">
        <v>81</v>
      </c>
      <c r="I82" s="44" t="s">
        <v>83</v>
      </c>
      <c r="J82" s="44" t="s">
        <v>81</v>
      </c>
      <c r="K82" s="44" t="s">
        <v>95</v>
      </c>
      <c r="L82" s="189"/>
      <c r="M82" s="197"/>
      <c r="N82" s="194"/>
      <c r="O82" s="194"/>
      <c r="P82" s="194"/>
      <c r="Q82" s="194"/>
      <c r="R82" s="194"/>
    </row>
    <row r="83" spans="1:22">
      <c r="A83" s="27" cm="1">
        <f t="array" aca="1" ref="A83" ca="1">DATE("2025","8"+2,IFERROR(INDIRECT(T1),"1"))</f>
        <v>45931</v>
      </c>
      <c r="B83" s="20"/>
      <c r="C83" s="21"/>
      <c r="D83" s="20"/>
      <c r="E83" s="21"/>
      <c r="F83" s="22"/>
      <c r="G83" s="22"/>
      <c r="H83" s="34" t="str">
        <f>IF(OR(B83="",LEFT(M83,1)="✓"),"",C83-B83-F83)</f>
        <v/>
      </c>
      <c r="I83" s="34" t="str">
        <f>IF(OR(D83="",LEFT(M83,1)="✓"),"",E83-D83-G83)</f>
        <v/>
      </c>
      <c r="J83" s="34" t="str">
        <f>IF(AND(B83&lt;&gt;"",M83="✓所定"),C83-B83-F83,"")</f>
        <v/>
      </c>
      <c r="K83" s="34" t="str">
        <f>IF(AND(B83&lt;&gt;"",M83="✓法定"),C83-B83-F83,"")</f>
        <v/>
      </c>
      <c r="L83" s="26" t="str">
        <f>IF(AND($B83="",$D83=""),"",($C83-$B83-$F83)+($E83-$D83-$G83))</f>
        <v/>
      </c>
      <c r="M83" s="32"/>
      <c r="N83" s="190"/>
      <c r="O83" s="190"/>
      <c r="P83" s="190"/>
      <c r="Q83" s="190"/>
      <c r="R83" s="23"/>
      <c r="V83" s="1" t="s">
        <v>171</v>
      </c>
    </row>
    <row r="84" spans="1:22">
      <c r="A84" s="27">
        <f ca="1">A83+1</f>
        <v>45932</v>
      </c>
      <c r="B84" s="20"/>
      <c r="C84" s="21"/>
      <c r="D84" s="20"/>
      <c r="E84" s="21"/>
      <c r="F84" s="22"/>
      <c r="G84" s="22"/>
      <c r="H84" s="34" t="str">
        <f t="shared" ref="H84:H113" si="14">IF(OR(B84="",LEFT(M84,1)="✓"),"",C84-B84-F84)</f>
        <v/>
      </c>
      <c r="I84" s="34" t="str">
        <f t="shared" ref="I84:I113" si="15">IF(OR(D84="",LEFT(M84,1)="✓"),"",E84-D84-G84)</f>
        <v/>
      </c>
      <c r="J84" s="34" t="str">
        <f t="shared" ref="J84:J113" si="16">IF(AND(B84&lt;&gt;"",M84="✓所定"),C84-B84-F84,"")</f>
        <v/>
      </c>
      <c r="K84" s="34" t="str">
        <f t="shared" ref="K84:K113" si="17">IF(AND(B84&lt;&gt;"",M84="✓法定"),C84-B84-F84,"")</f>
        <v/>
      </c>
      <c r="L84" s="26" t="str">
        <f t="shared" ref="L84:L112" si="18">IF(AND($B84="",$D84=""),"",($C84-$B84-$F84)+($E84-$D84-$G84))</f>
        <v/>
      </c>
      <c r="M84" s="32"/>
      <c r="N84" s="190"/>
      <c r="O84" s="190"/>
      <c r="P84" s="190"/>
      <c r="Q84" s="190"/>
      <c r="R84" s="23"/>
      <c r="V84" s="1" t="s">
        <v>172</v>
      </c>
    </row>
    <row r="85" spans="1:22">
      <c r="A85" s="27">
        <f t="shared" ref="A85:A113" ca="1" si="19">A84+1</f>
        <v>45933</v>
      </c>
      <c r="B85" s="20"/>
      <c r="C85" s="21"/>
      <c r="D85" s="20"/>
      <c r="E85" s="21"/>
      <c r="F85" s="22"/>
      <c r="G85" s="22"/>
      <c r="H85" s="34" t="str">
        <f t="shared" si="14"/>
        <v/>
      </c>
      <c r="I85" s="34" t="str">
        <f t="shared" si="15"/>
        <v/>
      </c>
      <c r="J85" s="34" t="str">
        <f t="shared" si="16"/>
        <v/>
      </c>
      <c r="K85" s="34" t="str">
        <f t="shared" si="17"/>
        <v/>
      </c>
      <c r="L85" s="26" t="str">
        <f t="shared" si="18"/>
        <v/>
      </c>
      <c r="M85" s="32"/>
      <c r="N85" s="190"/>
      <c r="O85" s="190"/>
      <c r="P85" s="190"/>
      <c r="Q85" s="190"/>
      <c r="R85" s="23"/>
    </row>
    <row r="86" spans="1:22">
      <c r="A86" s="27">
        <f t="shared" ca="1" si="19"/>
        <v>45934</v>
      </c>
      <c r="B86" s="20"/>
      <c r="C86" s="21"/>
      <c r="D86" s="20"/>
      <c r="E86" s="21"/>
      <c r="F86" s="22"/>
      <c r="G86" s="22"/>
      <c r="H86" s="34" t="str">
        <f t="shared" si="14"/>
        <v/>
      </c>
      <c r="I86" s="34" t="str">
        <f t="shared" si="15"/>
        <v/>
      </c>
      <c r="J86" s="34" t="str">
        <f t="shared" si="16"/>
        <v/>
      </c>
      <c r="K86" s="34" t="str">
        <f t="shared" si="17"/>
        <v/>
      </c>
      <c r="L86" s="26" t="str">
        <f t="shared" si="18"/>
        <v/>
      </c>
      <c r="M86" s="32"/>
      <c r="N86" s="190"/>
      <c r="O86" s="190"/>
      <c r="P86" s="190"/>
      <c r="Q86" s="190"/>
      <c r="R86" s="23"/>
    </row>
    <row r="87" spans="1:22">
      <c r="A87" s="27">
        <f t="shared" ca="1" si="19"/>
        <v>45935</v>
      </c>
      <c r="B87" s="20"/>
      <c r="C87" s="21"/>
      <c r="D87" s="20"/>
      <c r="E87" s="21"/>
      <c r="F87" s="22"/>
      <c r="G87" s="22"/>
      <c r="H87" s="34" t="str">
        <f t="shared" si="14"/>
        <v/>
      </c>
      <c r="I87" s="34" t="str">
        <f t="shared" si="15"/>
        <v/>
      </c>
      <c r="J87" s="34" t="str">
        <f t="shared" si="16"/>
        <v/>
      </c>
      <c r="K87" s="34" t="str">
        <f t="shared" si="17"/>
        <v/>
      </c>
      <c r="L87" s="26" t="str">
        <f t="shared" si="18"/>
        <v/>
      </c>
      <c r="M87" s="32"/>
      <c r="N87" s="190"/>
      <c r="O87" s="190"/>
      <c r="P87" s="190"/>
      <c r="Q87" s="190"/>
      <c r="R87" s="23"/>
    </row>
    <row r="88" spans="1:22">
      <c r="A88" s="27">
        <f t="shared" ca="1" si="19"/>
        <v>45936</v>
      </c>
      <c r="B88" s="20"/>
      <c r="C88" s="21"/>
      <c r="D88" s="20"/>
      <c r="E88" s="21"/>
      <c r="F88" s="22"/>
      <c r="G88" s="22"/>
      <c r="H88" s="34" t="str">
        <f t="shared" si="14"/>
        <v/>
      </c>
      <c r="I88" s="34" t="str">
        <f t="shared" si="15"/>
        <v/>
      </c>
      <c r="J88" s="34" t="str">
        <f t="shared" si="16"/>
        <v/>
      </c>
      <c r="K88" s="34" t="str">
        <f t="shared" si="17"/>
        <v/>
      </c>
      <c r="L88" s="26" t="str">
        <f t="shared" si="18"/>
        <v/>
      </c>
      <c r="M88" s="32"/>
      <c r="N88" s="190"/>
      <c r="O88" s="190"/>
      <c r="P88" s="190"/>
      <c r="Q88" s="190"/>
      <c r="R88" s="23"/>
    </row>
    <row r="89" spans="1:22">
      <c r="A89" s="27">
        <f t="shared" ca="1" si="19"/>
        <v>45937</v>
      </c>
      <c r="B89" s="20"/>
      <c r="C89" s="21"/>
      <c r="D89" s="20"/>
      <c r="E89" s="21"/>
      <c r="F89" s="22"/>
      <c r="G89" s="22"/>
      <c r="H89" s="34" t="str">
        <f t="shared" si="14"/>
        <v/>
      </c>
      <c r="I89" s="34" t="str">
        <f t="shared" si="15"/>
        <v/>
      </c>
      <c r="J89" s="34" t="str">
        <f t="shared" si="16"/>
        <v/>
      </c>
      <c r="K89" s="34" t="str">
        <f t="shared" si="17"/>
        <v/>
      </c>
      <c r="L89" s="26" t="str">
        <f t="shared" si="18"/>
        <v/>
      </c>
      <c r="M89" s="32"/>
      <c r="N89" s="190"/>
      <c r="O89" s="190"/>
      <c r="P89" s="190"/>
      <c r="Q89" s="190"/>
      <c r="R89" s="23"/>
    </row>
    <row r="90" spans="1:22">
      <c r="A90" s="27">
        <f t="shared" ca="1" si="19"/>
        <v>45938</v>
      </c>
      <c r="B90" s="20"/>
      <c r="C90" s="21"/>
      <c r="D90" s="20"/>
      <c r="E90" s="21"/>
      <c r="F90" s="22"/>
      <c r="G90" s="22"/>
      <c r="H90" s="34" t="str">
        <f t="shared" si="14"/>
        <v/>
      </c>
      <c r="I90" s="34" t="str">
        <f t="shared" si="15"/>
        <v/>
      </c>
      <c r="J90" s="34" t="str">
        <f t="shared" si="16"/>
        <v/>
      </c>
      <c r="K90" s="34" t="str">
        <f t="shared" si="17"/>
        <v/>
      </c>
      <c r="L90" s="26" t="str">
        <f t="shared" si="18"/>
        <v/>
      </c>
      <c r="M90" s="32"/>
      <c r="N90" s="190"/>
      <c r="O90" s="190"/>
      <c r="P90" s="190"/>
      <c r="Q90" s="190"/>
      <c r="R90" s="23"/>
    </row>
    <row r="91" spans="1:22">
      <c r="A91" s="27">
        <f t="shared" ca="1" si="19"/>
        <v>45939</v>
      </c>
      <c r="B91" s="20"/>
      <c r="C91" s="21"/>
      <c r="D91" s="20"/>
      <c r="E91" s="21"/>
      <c r="F91" s="22"/>
      <c r="G91" s="22"/>
      <c r="H91" s="34" t="str">
        <f t="shared" si="14"/>
        <v/>
      </c>
      <c r="I91" s="34" t="str">
        <f t="shared" si="15"/>
        <v/>
      </c>
      <c r="J91" s="34" t="str">
        <f t="shared" si="16"/>
        <v/>
      </c>
      <c r="K91" s="34" t="str">
        <f t="shared" si="17"/>
        <v/>
      </c>
      <c r="L91" s="26" t="str">
        <f t="shared" si="18"/>
        <v/>
      </c>
      <c r="M91" s="32"/>
      <c r="N91" s="190"/>
      <c r="O91" s="190"/>
      <c r="P91" s="190"/>
      <c r="Q91" s="190"/>
      <c r="R91" s="23"/>
    </row>
    <row r="92" spans="1:22">
      <c r="A92" s="27">
        <f t="shared" ca="1" si="19"/>
        <v>45940</v>
      </c>
      <c r="B92" s="20"/>
      <c r="C92" s="21"/>
      <c r="D92" s="20"/>
      <c r="E92" s="21"/>
      <c r="F92" s="22"/>
      <c r="G92" s="22"/>
      <c r="H92" s="34" t="str">
        <f t="shared" si="14"/>
        <v/>
      </c>
      <c r="I92" s="34" t="str">
        <f t="shared" si="15"/>
        <v/>
      </c>
      <c r="J92" s="34" t="str">
        <f t="shared" si="16"/>
        <v/>
      </c>
      <c r="K92" s="34" t="str">
        <f t="shared" si="17"/>
        <v/>
      </c>
      <c r="L92" s="26" t="str">
        <f t="shared" si="18"/>
        <v/>
      </c>
      <c r="M92" s="32"/>
      <c r="N92" s="190"/>
      <c r="O92" s="190"/>
      <c r="P92" s="190"/>
      <c r="Q92" s="190"/>
      <c r="R92" s="23"/>
    </row>
    <row r="93" spans="1:22">
      <c r="A93" s="27">
        <f t="shared" ca="1" si="19"/>
        <v>45941</v>
      </c>
      <c r="B93" s="20"/>
      <c r="C93" s="21"/>
      <c r="D93" s="20"/>
      <c r="E93" s="21"/>
      <c r="F93" s="22"/>
      <c r="G93" s="22"/>
      <c r="H93" s="34" t="str">
        <f t="shared" si="14"/>
        <v/>
      </c>
      <c r="I93" s="34" t="str">
        <f t="shared" si="15"/>
        <v/>
      </c>
      <c r="J93" s="34" t="str">
        <f t="shared" si="16"/>
        <v/>
      </c>
      <c r="K93" s="34" t="str">
        <f t="shared" si="17"/>
        <v/>
      </c>
      <c r="L93" s="26" t="str">
        <f t="shared" si="18"/>
        <v/>
      </c>
      <c r="M93" s="32"/>
      <c r="N93" s="190"/>
      <c r="O93" s="190"/>
      <c r="P93" s="190"/>
      <c r="Q93" s="190"/>
      <c r="R93" s="23"/>
    </row>
    <row r="94" spans="1:22">
      <c r="A94" s="27">
        <f t="shared" ca="1" si="19"/>
        <v>45942</v>
      </c>
      <c r="B94" s="20"/>
      <c r="C94" s="21"/>
      <c r="D94" s="20"/>
      <c r="E94" s="21"/>
      <c r="F94" s="22"/>
      <c r="G94" s="22"/>
      <c r="H94" s="34" t="str">
        <f t="shared" si="14"/>
        <v/>
      </c>
      <c r="I94" s="34" t="str">
        <f t="shared" si="15"/>
        <v/>
      </c>
      <c r="J94" s="34" t="str">
        <f t="shared" si="16"/>
        <v/>
      </c>
      <c r="K94" s="34" t="str">
        <f t="shared" si="17"/>
        <v/>
      </c>
      <c r="L94" s="26" t="str">
        <f t="shared" si="18"/>
        <v/>
      </c>
      <c r="M94" s="32"/>
      <c r="N94" s="190"/>
      <c r="O94" s="190"/>
      <c r="P94" s="190"/>
      <c r="Q94" s="190"/>
      <c r="R94" s="23"/>
    </row>
    <row r="95" spans="1:22">
      <c r="A95" s="27">
        <f t="shared" ca="1" si="19"/>
        <v>45943</v>
      </c>
      <c r="B95" s="20"/>
      <c r="C95" s="21"/>
      <c r="D95" s="20"/>
      <c r="E95" s="21"/>
      <c r="F95" s="22"/>
      <c r="G95" s="22"/>
      <c r="H95" s="34" t="str">
        <f t="shared" si="14"/>
        <v/>
      </c>
      <c r="I95" s="34" t="str">
        <f t="shared" si="15"/>
        <v/>
      </c>
      <c r="J95" s="34" t="str">
        <f t="shared" si="16"/>
        <v/>
      </c>
      <c r="K95" s="34" t="str">
        <f t="shared" si="17"/>
        <v/>
      </c>
      <c r="L95" s="26" t="str">
        <f t="shared" si="18"/>
        <v/>
      </c>
      <c r="M95" s="32"/>
      <c r="N95" s="190"/>
      <c r="O95" s="190"/>
      <c r="P95" s="190"/>
      <c r="Q95" s="190"/>
      <c r="R95" s="23"/>
    </row>
    <row r="96" spans="1:22">
      <c r="A96" s="27">
        <f t="shared" ca="1" si="19"/>
        <v>45944</v>
      </c>
      <c r="B96" s="20"/>
      <c r="C96" s="21"/>
      <c r="D96" s="20"/>
      <c r="E96" s="21"/>
      <c r="F96" s="22"/>
      <c r="G96" s="22"/>
      <c r="H96" s="34" t="str">
        <f t="shared" si="14"/>
        <v/>
      </c>
      <c r="I96" s="34" t="str">
        <f t="shared" si="15"/>
        <v/>
      </c>
      <c r="J96" s="34" t="str">
        <f t="shared" si="16"/>
        <v/>
      </c>
      <c r="K96" s="34" t="str">
        <f t="shared" si="17"/>
        <v/>
      </c>
      <c r="L96" s="26" t="str">
        <f t="shared" si="18"/>
        <v/>
      </c>
      <c r="M96" s="32"/>
      <c r="N96" s="190"/>
      <c r="O96" s="190"/>
      <c r="P96" s="190"/>
      <c r="Q96" s="190"/>
      <c r="R96" s="23"/>
    </row>
    <row r="97" spans="1:18">
      <c r="A97" s="27">
        <f t="shared" ca="1" si="19"/>
        <v>45945</v>
      </c>
      <c r="B97" s="20"/>
      <c r="C97" s="21"/>
      <c r="D97" s="20"/>
      <c r="E97" s="21"/>
      <c r="F97" s="22"/>
      <c r="G97" s="22"/>
      <c r="H97" s="34" t="str">
        <f t="shared" si="14"/>
        <v/>
      </c>
      <c r="I97" s="34" t="str">
        <f t="shared" si="15"/>
        <v/>
      </c>
      <c r="J97" s="34" t="str">
        <f t="shared" si="16"/>
        <v/>
      </c>
      <c r="K97" s="34" t="str">
        <f t="shared" si="17"/>
        <v/>
      </c>
      <c r="L97" s="26" t="str">
        <f t="shared" si="18"/>
        <v/>
      </c>
      <c r="M97" s="32"/>
      <c r="N97" s="190"/>
      <c r="O97" s="190"/>
      <c r="P97" s="190"/>
      <c r="Q97" s="190"/>
      <c r="R97" s="23"/>
    </row>
    <row r="98" spans="1:18">
      <c r="A98" s="27">
        <f t="shared" ca="1" si="19"/>
        <v>45946</v>
      </c>
      <c r="B98" s="20"/>
      <c r="C98" s="21"/>
      <c r="D98" s="20"/>
      <c r="E98" s="21"/>
      <c r="F98" s="22"/>
      <c r="G98" s="22"/>
      <c r="H98" s="34" t="str">
        <f t="shared" si="14"/>
        <v/>
      </c>
      <c r="I98" s="34" t="str">
        <f t="shared" si="15"/>
        <v/>
      </c>
      <c r="J98" s="34" t="str">
        <f t="shared" si="16"/>
        <v/>
      </c>
      <c r="K98" s="34" t="str">
        <f t="shared" si="17"/>
        <v/>
      </c>
      <c r="L98" s="26" t="str">
        <f t="shared" si="18"/>
        <v/>
      </c>
      <c r="M98" s="32"/>
      <c r="N98" s="190"/>
      <c r="O98" s="190"/>
      <c r="P98" s="190"/>
      <c r="Q98" s="190"/>
      <c r="R98" s="23"/>
    </row>
    <row r="99" spans="1:18">
      <c r="A99" s="27">
        <f t="shared" ca="1" si="19"/>
        <v>45947</v>
      </c>
      <c r="B99" s="20"/>
      <c r="C99" s="21"/>
      <c r="D99" s="20"/>
      <c r="E99" s="21"/>
      <c r="F99" s="22"/>
      <c r="G99" s="22"/>
      <c r="H99" s="34" t="str">
        <f t="shared" si="14"/>
        <v/>
      </c>
      <c r="I99" s="34" t="str">
        <f t="shared" si="15"/>
        <v/>
      </c>
      <c r="J99" s="34" t="str">
        <f t="shared" si="16"/>
        <v/>
      </c>
      <c r="K99" s="34" t="str">
        <f t="shared" si="17"/>
        <v/>
      </c>
      <c r="L99" s="26" t="str">
        <f t="shared" si="18"/>
        <v/>
      </c>
      <c r="M99" s="32"/>
      <c r="N99" s="190"/>
      <c r="O99" s="190"/>
      <c r="P99" s="190"/>
      <c r="Q99" s="190"/>
      <c r="R99" s="23"/>
    </row>
    <row r="100" spans="1:18">
      <c r="A100" s="27">
        <f t="shared" ca="1" si="19"/>
        <v>45948</v>
      </c>
      <c r="B100" s="20"/>
      <c r="C100" s="21"/>
      <c r="D100" s="20"/>
      <c r="E100" s="21"/>
      <c r="F100" s="22"/>
      <c r="G100" s="22"/>
      <c r="H100" s="34" t="str">
        <f t="shared" si="14"/>
        <v/>
      </c>
      <c r="I100" s="34" t="str">
        <f t="shared" si="15"/>
        <v/>
      </c>
      <c r="J100" s="34" t="str">
        <f t="shared" si="16"/>
        <v/>
      </c>
      <c r="K100" s="34" t="str">
        <f t="shared" si="17"/>
        <v/>
      </c>
      <c r="L100" s="26" t="str">
        <f t="shared" si="18"/>
        <v/>
      </c>
      <c r="M100" s="32"/>
      <c r="N100" s="190"/>
      <c r="O100" s="190"/>
      <c r="P100" s="190"/>
      <c r="Q100" s="190"/>
      <c r="R100" s="23"/>
    </row>
    <row r="101" spans="1:18">
      <c r="A101" s="27">
        <f t="shared" ca="1" si="19"/>
        <v>45949</v>
      </c>
      <c r="B101" s="20"/>
      <c r="C101" s="21"/>
      <c r="D101" s="20"/>
      <c r="E101" s="21"/>
      <c r="F101" s="22"/>
      <c r="G101" s="22"/>
      <c r="H101" s="34" t="str">
        <f t="shared" si="14"/>
        <v/>
      </c>
      <c r="I101" s="34" t="str">
        <f t="shared" si="15"/>
        <v/>
      </c>
      <c r="J101" s="34" t="str">
        <f t="shared" si="16"/>
        <v/>
      </c>
      <c r="K101" s="34" t="str">
        <f t="shared" si="17"/>
        <v/>
      </c>
      <c r="L101" s="26" t="str">
        <f t="shared" si="18"/>
        <v/>
      </c>
      <c r="M101" s="32"/>
      <c r="N101" s="190"/>
      <c r="O101" s="190"/>
      <c r="P101" s="190"/>
      <c r="Q101" s="190"/>
      <c r="R101" s="23"/>
    </row>
    <row r="102" spans="1:18">
      <c r="A102" s="27">
        <f t="shared" ca="1" si="19"/>
        <v>45950</v>
      </c>
      <c r="B102" s="20"/>
      <c r="C102" s="21"/>
      <c r="D102" s="20"/>
      <c r="E102" s="21"/>
      <c r="F102" s="22"/>
      <c r="G102" s="22"/>
      <c r="H102" s="34" t="str">
        <f t="shared" si="14"/>
        <v/>
      </c>
      <c r="I102" s="34" t="str">
        <f t="shared" si="15"/>
        <v/>
      </c>
      <c r="J102" s="34" t="str">
        <f t="shared" si="16"/>
        <v/>
      </c>
      <c r="K102" s="34" t="str">
        <f t="shared" si="17"/>
        <v/>
      </c>
      <c r="L102" s="26" t="str">
        <f t="shared" si="18"/>
        <v/>
      </c>
      <c r="M102" s="32"/>
      <c r="N102" s="190"/>
      <c r="O102" s="190"/>
      <c r="P102" s="190"/>
      <c r="Q102" s="190"/>
      <c r="R102" s="23"/>
    </row>
    <row r="103" spans="1:18">
      <c r="A103" s="27">
        <f t="shared" ca="1" si="19"/>
        <v>45951</v>
      </c>
      <c r="B103" s="20"/>
      <c r="C103" s="21"/>
      <c r="D103" s="20"/>
      <c r="E103" s="21"/>
      <c r="F103" s="22"/>
      <c r="G103" s="22"/>
      <c r="H103" s="34" t="str">
        <f t="shared" si="14"/>
        <v/>
      </c>
      <c r="I103" s="34" t="str">
        <f t="shared" si="15"/>
        <v/>
      </c>
      <c r="J103" s="34" t="str">
        <f t="shared" si="16"/>
        <v/>
      </c>
      <c r="K103" s="34" t="str">
        <f t="shared" si="17"/>
        <v/>
      </c>
      <c r="L103" s="26" t="str">
        <f t="shared" si="18"/>
        <v/>
      </c>
      <c r="M103" s="32"/>
      <c r="N103" s="190"/>
      <c r="O103" s="190"/>
      <c r="P103" s="190"/>
      <c r="Q103" s="190"/>
      <c r="R103" s="23"/>
    </row>
    <row r="104" spans="1:18">
      <c r="A104" s="27">
        <f t="shared" ca="1" si="19"/>
        <v>45952</v>
      </c>
      <c r="B104" s="20"/>
      <c r="C104" s="21"/>
      <c r="D104" s="20"/>
      <c r="E104" s="21"/>
      <c r="F104" s="22"/>
      <c r="G104" s="22"/>
      <c r="H104" s="34" t="str">
        <f t="shared" si="14"/>
        <v/>
      </c>
      <c r="I104" s="34" t="str">
        <f t="shared" si="15"/>
        <v/>
      </c>
      <c r="J104" s="34" t="str">
        <f t="shared" si="16"/>
        <v/>
      </c>
      <c r="K104" s="34" t="str">
        <f t="shared" si="17"/>
        <v/>
      </c>
      <c r="L104" s="26" t="str">
        <f t="shared" si="18"/>
        <v/>
      </c>
      <c r="M104" s="32"/>
      <c r="N104" s="190"/>
      <c r="O104" s="190"/>
      <c r="P104" s="190"/>
      <c r="Q104" s="190"/>
      <c r="R104" s="23"/>
    </row>
    <row r="105" spans="1:18">
      <c r="A105" s="27">
        <f t="shared" ca="1" si="19"/>
        <v>45953</v>
      </c>
      <c r="B105" s="20"/>
      <c r="C105" s="21"/>
      <c r="D105" s="20"/>
      <c r="E105" s="21"/>
      <c r="F105" s="22"/>
      <c r="G105" s="22"/>
      <c r="H105" s="34" t="str">
        <f t="shared" si="14"/>
        <v/>
      </c>
      <c r="I105" s="34" t="str">
        <f t="shared" si="15"/>
        <v/>
      </c>
      <c r="J105" s="34" t="str">
        <f t="shared" si="16"/>
        <v/>
      </c>
      <c r="K105" s="34" t="str">
        <f t="shared" si="17"/>
        <v/>
      </c>
      <c r="L105" s="26" t="str">
        <f t="shared" si="18"/>
        <v/>
      </c>
      <c r="M105" s="32"/>
      <c r="N105" s="190"/>
      <c r="O105" s="190"/>
      <c r="P105" s="190"/>
      <c r="Q105" s="190"/>
      <c r="R105" s="23"/>
    </row>
    <row r="106" spans="1:18">
      <c r="A106" s="27">
        <f t="shared" ca="1" si="19"/>
        <v>45954</v>
      </c>
      <c r="B106" s="20"/>
      <c r="C106" s="21"/>
      <c r="D106" s="20"/>
      <c r="E106" s="21"/>
      <c r="F106" s="22"/>
      <c r="G106" s="22"/>
      <c r="H106" s="34" t="str">
        <f t="shared" si="14"/>
        <v/>
      </c>
      <c r="I106" s="34" t="str">
        <f t="shared" si="15"/>
        <v/>
      </c>
      <c r="J106" s="34" t="str">
        <f t="shared" si="16"/>
        <v/>
      </c>
      <c r="K106" s="34" t="str">
        <f t="shared" si="17"/>
        <v/>
      </c>
      <c r="L106" s="26" t="str">
        <f t="shared" si="18"/>
        <v/>
      </c>
      <c r="M106" s="32"/>
      <c r="N106" s="190"/>
      <c r="O106" s="190"/>
      <c r="P106" s="190"/>
      <c r="Q106" s="190"/>
      <c r="R106" s="23"/>
    </row>
    <row r="107" spans="1:18">
      <c r="A107" s="27">
        <f t="shared" ca="1" si="19"/>
        <v>45955</v>
      </c>
      <c r="B107" s="20"/>
      <c r="C107" s="21"/>
      <c r="D107" s="20"/>
      <c r="E107" s="21"/>
      <c r="F107" s="22"/>
      <c r="G107" s="22"/>
      <c r="H107" s="34" t="str">
        <f t="shared" si="14"/>
        <v/>
      </c>
      <c r="I107" s="34" t="str">
        <f t="shared" si="15"/>
        <v/>
      </c>
      <c r="J107" s="34" t="str">
        <f t="shared" si="16"/>
        <v/>
      </c>
      <c r="K107" s="34" t="str">
        <f t="shared" si="17"/>
        <v/>
      </c>
      <c r="L107" s="26" t="str">
        <f t="shared" si="18"/>
        <v/>
      </c>
      <c r="M107" s="32"/>
      <c r="N107" s="190"/>
      <c r="O107" s="190"/>
      <c r="P107" s="190"/>
      <c r="Q107" s="190"/>
      <c r="R107" s="23"/>
    </row>
    <row r="108" spans="1:18">
      <c r="A108" s="27">
        <f t="shared" ca="1" si="19"/>
        <v>45956</v>
      </c>
      <c r="B108" s="20"/>
      <c r="C108" s="21"/>
      <c r="D108" s="20"/>
      <c r="E108" s="21"/>
      <c r="F108" s="22"/>
      <c r="G108" s="22"/>
      <c r="H108" s="34" t="str">
        <f t="shared" si="14"/>
        <v/>
      </c>
      <c r="I108" s="34" t="str">
        <f t="shared" si="15"/>
        <v/>
      </c>
      <c r="J108" s="34" t="str">
        <f t="shared" si="16"/>
        <v/>
      </c>
      <c r="K108" s="34" t="str">
        <f t="shared" si="17"/>
        <v/>
      </c>
      <c r="L108" s="26" t="str">
        <f t="shared" si="18"/>
        <v/>
      </c>
      <c r="M108" s="32"/>
      <c r="N108" s="190"/>
      <c r="O108" s="190"/>
      <c r="P108" s="190"/>
      <c r="Q108" s="190"/>
      <c r="R108" s="23"/>
    </row>
    <row r="109" spans="1:18">
      <c r="A109" s="27">
        <f t="shared" ca="1" si="19"/>
        <v>45957</v>
      </c>
      <c r="B109" s="20"/>
      <c r="C109" s="21"/>
      <c r="D109" s="20"/>
      <c r="E109" s="21"/>
      <c r="F109" s="22"/>
      <c r="G109" s="22"/>
      <c r="H109" s="34" t="str">
        <f t="shared" si="14"/>
        <v/>
      </c>
      <c r="I109" s="34" t="str">
        <f t="shared" si="15"/>
        <v/>
      </c>
      <c r="J109" s="34" t="str">
        <f t="shared" si="16"/>
        <v/>
      </c>
      <c r="K109" s="34" t="str">
        <f t="shared" si="17"/>
        <v/>
      </c>
      <c r="L109" s="26" t="str">
        <f t="shared" si="18"/>
        <v/>
      </c>
      <c r="M109" s="32"/>
      <c r="N109" s="190"/>
      <c r="O109" s="190"/>
      <c r="P109" s="190"/>
      <c r="Q109" s="190"/>
      <c r="R109" s="23"/>
    </row>
    <row r="110" spans="1:18">
      <c r="A110" s="27">
        <f t="shared" ca="1" si="19"/>
        <v>45958</v>
      </c>
      <c r="B110" s="20"/>
      <c r="C110" s="21"/>
      <c r="D110" s="20"/>
      <c r="E110" s="21"/>
      <c r="F110" s="22"/>
      <c r="G110" s="22"/>
      <c r="H110" s="34" t="str">
        <f t="shared" si="14"/>
        <v/>
      </c>
      <c r="I110" s="34" t="str">
        <f t="shared" si="15"/>
        <v/>
      </c>
      <c r="J110" s="34" t="str">
        <f t="shared" si="16"/>
        <v/>
      </c>
      <c r="K110" s="34" t="str">
        <f t="shared" si="17"/>
        <v/>
      </c>
      <c r="L110" s="26" t="str">
        <f t="shared" si="18"/>
        <v/>
      </c>
      <c r="M110" s="32"/>
      <c r="N110" s="190"/>
      <c r="O110" s="190"/>
      <c r="P110" s="190"/>
      <c r="Q110" s="190"/>
      <c r="R110" s="23"/>
    </row>
    <row r="111" spans="1:18">
      <c r="A111" s="27">
        <f t="shared" ca="1" si="19"/>
        <v>45959</v>
      </c>
      <c r="B111" s="20"/>
      <c r="C111" s="21"/>
      <c r="D111" s="20"/>
      <c r="E111" s="21"/>
      <c r="F111" s="22"/>
      <c r="G111" s="22"/>
      <c r="H111" s="34" t="str">
        <f t="shared" si="14"/>
        <v/>
      </c>
      <c r="I111" s="34" t="str">
        <f t="shared" si="15"/>
        <v/>
      </c>
      <c r="J111" s="34" t="str">
        <f t="shared" si="16"/>
        <v/>
      </c>
      <c r="K111" s="34" t="str">
        <f t="shared" si="17"/>
        <v/>
      </c>
      <c r="L111" s="26" t="str">
        <f t="shared" si="18"/>
        <v/>
      </c>
      <c r="M111" s="32"/>
      <c r="N111" s="190"/>
      <c r="O111" s="190"/>
      <c r="P111" s="190"/>
      <c r="Q111" s="190"/>
      <c r="R111" s="23"/>
    </row>
    <row r="112" spans="1:18">
      <c r="A112" s="27">
        <f t="shared" ca="1" si="19"/>
        <v>45960</v>
      </c>
      <c r="B112" s="20"/>
      <c r="C112" s="21"/>
      <c r="D112" s="20"/>
      <c r="E112" s="21"/>
      <c r="F112" s="22"/>
      <c r="G112" s="22"/>
      <c r="H112" s="34" t="str">
        <f t="shared" si="14"/>
        <v/>
      </c>
      <c r="I112" s="34" t="str">
        <f t="shared" si="15"/>
        <v/>
      </c>
      <c r="J112" s="34" t="str">
        <f t="shared" si="16"/>
        <v/>
      </c>
      <c r="K112" s="34" t="str">
        <f t="shared" si="17"/>
        <v/>
      </c>
      <c r="L112" s="26" t="str">
        <f t="shared" si="18"/>
        <v/>
      </c>
      <c r="M112" s="32"/>
      <c r="N112" s="190"/>
      <c r="O112" s="190"/>
      <c r="P112" s="190"/>
      <c r="Q112" s="190"/>
      <c r="R112" s="23"/>
    </row>
    <row r="113" spans="1:22">
      <c r="A113" s="27">
        <f t="shared" ca="1" si="19"/>
        <v>45961</v>
      </c>
      <c r="B113" s="20"/>
      <c r="C113" s="21"/>
      <c r="D113" s="20"/>
      <c r="E113" s="21"/>
      <c r="F113" s="22"/>
      <c r="G113" s="22"/>
      <c r="H113" s="34" t="str">
        <f t="shared" si="14"/>
        <v/>
      </c>
      <c r="I113" s="34" t="str">
        <f t="shared" si="15"/>
        <v/>
      </c>
      <c r="J113" s="34" t="str">
        <f t="shared" si="16"/>
        <v/>
      </c>
      <c r="K113" s="34" t="str">
        <f t="shared" si="17"/>
        <v/>
      </c>
      <c r="L113" s="26" t="str">
        <f>IF(AND($B113="",$D113=""),"",($C113-$B113-$F113)+($E113-$D113-$G113))</f>
        <v/>
      </c>
      <c r="M113" s="32"/>
      <c r="N113" s="190"/>
      <c r="O113" s="190"/>
      <c r="P113" s="190"/>
      <c r="Q113" s="190"/>
      <c r="R113" s="23"/>
    </row>
    <row r="114" spans="1:22">
      <c r="A114" s="5" t="s">
        <v>11</v>
      </c>
      <c r="B114" s="191"/>
      <c r="C114" s="192"/>
      <c r="D114" s="191"/>
      <c r="E114" s="192"/>
      <c r="F114" s="26" t="str">
        <f>IF(SUM($F83:$F113)=0,"",SUM($F83:$F113))</f>
        <v/>
      </c>
      <c r="G114" s="26" t="str">
        <f>IF(SUM($G83:$G113)=0,"",SUM($G83:$G113))</f>
        <v/>
      </c>
      <c r="H114" s="26" t="str">
        <f>IF(SUM(H83:H113)=0,"",SUM(H83:H113))</f>
        <v/>
      </c>
      <c r="I114" s="26" t="str">
        <f>IF(SUM(I83:I113)=0,"",SUM(I83:I113))</f>
        <v/>
      </c>
      <c r="J114" s="26" t="str">
        <f t="shared" ref="J114:K114" si="20">IF(SUM(J83:J113)=0,"",SUM(J83:J113))</f>
        <v/>
      </c>
      <c r="K114" s="26" t="str">
        <f t="shared" si="20"/>
        <v/>
      </c>
      <c r="L114" s="26" t="str">
        <f>IF(SUM($L83:$L113)=0,"",SUM($L83:$L113))</f>
        <v/>
      </c>
      <c r="M114" s="33"/>
      <c r="N114" s="193"/>
      <c r="O114" s="193"/>
      <c r="P114" s="193"/>
      <c r="Q114" s="193"/>
      <c r="R114" s="6"/>
    </row>
    <row r="116" spans="1:22" ht="27" customHeight="1">
      <c r="A116" s="194" t="s">
        <v>22</v>
      </c>
      <c r="B116" s="189" t="s">
        <v>103</v>
      </c>
      <c r="C116" s="189"/>
      <c r="D116" s="189"/>
      <c r="E116" s="189"/>
      <c r="F116" s="189" t="s">
        <v>23</v>
      </c>
      <c r="G116" s="189"/>
      <c r="H116" s="189" t="s">
        <v>88</v>
      </c>
      <c r="I116" s="189"/>
      <c r="J116" s="189"/>
      <c r="K116" s="189"/>
      <c r="L116" s="189" t="s">
        <v>87</v>
      </c>
      <c r="M116" s="195" t="s">
        <v>96</v>
      </c>
      <c r="N116" s="194" t="s">
        <v>25</v>
      </c>
      <c r="O116" s="194"/>
      <c r="P116" s="194"/>
      <c r="Q116" s="194"/>
      <c r="R116" s="189" t="s">
        <v>100</v>
      </c>
    </row>
    <row r="117" spans="1:22" ht="14.25" customHeight="1">
      <c r="A117" s="194"/>
      <c r="B117" s="189" t="s">
        <v>82</v>
      </c>
      <c r="C117" s="189"/>
      <c r="D117" s="189" t="s">
        <v>84</v>
      </c>
      <c r="E117" s="189"/>
      <c r="F117" s="189"/>
      <c r="G117" s="189"/>
      <c r="H117" s="189" t="s">
        <v>90</v>
      </c>
      <c r="I117" s="189"/>
      <c r="J117" s="189" t="s">
        <v>89</v>
      </c>
      <c r="K117" s="189"/>
      <c r="L117" s="189"/>
      <c r="M117" s="196"/>
      <c r="N117" s="194"/>
      <c r="O117" s="194"/>
      <c r="P117" s="194"/>
      <c r="Q117" s="194"/>
      <c r="R117" s="189"/>
    </row>
    <row r="118" spans="1:22">
      <c r="A118" s="194"/>
      <c r="B118" s="43" t="s">
        <v>26</v>
      </c>
      <c r="C118" s="43" t="s">
        <v>27</v>
      </c>
      <c r="D118" s="43" t="s">
        <v>26</v>
      </c>
      <c r="E118" s="43" t="s">
        <v>27</v>
      </c>
      <c r="F118" s="44" t="s">
        <v>85</v>
      </c>
      <c r="G118" s="44" t="s">
        <v>86</v>
      </c>
      <c r="H118" s="44" t="s">
        <v>81</v>
      </c>
      <c r="I118" s="44" t="s">
        <v>83</v>
      </c>
      <c r="J118" s="44" t="s">
        <v>81</v>
      </c>
      <c r="K118" s="44" t="s">
        <v>95</v>
      </c>
      <c r="L118" s="189"/>
      <c r="M118" s="197"/>
      <c r="N118" s="194"/>
      <c r="O118" s="194"/>
      <c r="P118" s="194"/>
      <c r="Q118" s="194"/>
      <c r="R118" s="194"/>
    </row>
    <row r="119" spans="1:22">
      <c r="A119" s="27" cm="1">
        <f t="array" aca="1" ref="A119" ca="1">DATE("2025","8"+3,IFERROR(INDIRECT(T1),"1"))</f>
        <v>45962</v>
      </c>
      <c r="B119" s="20"/>
      <c r="C119" s="21"/>
      <c r="D119" s="20"/>
      <c r="E119" s="21"/>
      <c r="F119" s="22"/>
      <c r="G119" s="22"/>
      <c r="H119" s="34" t="str">
        <f>IF(OR(B119="",LEFT(M119,1)="✓"),"",C119-B119-F119)</f>
        <v/>
      </c>
      <c r="I119" s="34" t="str">
        <f>IF(OR(D119="",LEFT(M119,1)="✓"),"",E119-D119-G119)</f>
        <v/>
      </c>
      <c r="J119" s="34" t="str">
        <f>IF(AND(B119&lt;&gt;"",M119="✓所定"),C119-B119-F119,"")</f>
        <v/>
      </c>
      <c r="K119" s="34" t="str">
        <f>IF(AND(B119&lt;&gt;"",M119="✓法定"),C119-B119-F119,"")</f>
        <v/>
      </c>
      <c r="L119" s="26" t="str">
        <f>IF(AND($B119="",$D119=""),"",($C119-$B119-$F119)+($E119-$D119-$G119))</f>
        <v/>
      </c>
      <c r="M119" s="32"/>
      <c r="N119" s="198"/>
      <c r="O119" s="199"/>
      <c r="P119" s="199"/>
      <c r="Q119" s="200"/>
      <c r="R119" s="23"/>
      <c r="V119" s="1" t="s">
        <v>171</v>
      </c>
    </row>
    <row r="120" spans="1:22">
      <c r="A120" s="27">
        <f ca="1">A119+1</f>
        <v>45963</v>
      </c>
      <c r="B120" s="20"/>
      <c r="C120" s="21"/>
      <c r="D120" s="20"/>
      <c r="E120" s="21"/>
      <c r="F120" s="22"/>
      <c r="G120" s="22"/>
      <c r="H120" s="34" t="str">
        <f t="shared" ref="H120:H149" si="21">IF(OR(B120="",LEFT(M120,1)="✓"),"",C120-B120-F120)</f>
        <v/>
      </c>
      <c r="I120" s="34" t="str">
        <f t="shared" ref="I120:I149" si="22">IF(OR(D120="",LEFT(M120,1)="✓"),"",E120-D120-G120)</f>
        <v/>
      </c>
      <c r="J120" s="34" t="str">
        <f t="shared" ref="J120:J149" si="23">IF(AND(B120&lt;&gt;"",M120="✓所定"),C120-B120-F120,"")</f>
        <v/>
      </c>
      <c r="K120" s="34" t="str">
        <f t="shared" ref="K120:K149" si="24">IF(AND(B120&lt;&gt;"",M120="✓法定"),C120-B120-F120,"")</f>
        <v/>
      </c>
      <c r="L120" s="26" t="str">
        <f t="shared" ref="L120:L147" si="25">IF(AND($B120="",$D120=""),"",($C120-$B120-$F120)+($E120-$D120-$G120))</f>
        <v/>
      </c>
      <c r="M120" s="32"/>
      <c r="N120" s="190"/>
      <c r="O120" s="190"/>
      <c r="P120" s="190"/>
      <c r="Q120" s="190"/>
      <c r="R120" s="23"/>
      <c r="V120" s="1" t="s">
        <v>172</v>
      </c>
    </row>
    <row r="121" spans="1:22">
      <c r="A121" s="27">
        <f t="shared" ref="A121:A149" ca="1" si="26">A120+1</f>
        <v>45964</v>
      </c>
      <c r="B121" s="20"/>
      <c r="C121" s="21"/>
      <c r="D121" s="20"/>
      <c r="E121" s="21"/>
      <c r="F121" s="22"/>
      <c r="G121" s="22"/>
      <c r="H121" s="34" t="str">
        <f t="shared" si="21"/>
        <v/>
      </c>
      <c r="I121" s="34" t="str">
        <f t="shared" si="22"/>
        <v/>
      </c>
      <c r="J121" s="34" t="str">
        <f t="shared" si="23"/>
        <v/>
      </c>
      <c r="K121" s="34" t="str">
        <f t="shared" si="24"/>
        <v/>
      </c>
      <c r="L121" s="26" t="str">
        <f t="shared" si="25"/>
        <v/>
      </c>
      <c r="M121" s="32"/>
      <c r="N121" s="190"/>
      <c r="O121" s="190"/>
      <c r="P121" s="190"/>
      <c r="Q121" s="190"/>
      <c r="R121" s="23"/>
    </row>
    <row r="122" spans="1:22">
      <c r="A122" s="27">
        <f t="shared" ca="1" si="26"/>
        <v>45965</v>
      </c>
      <c r="B122" s="20"/>
      <c r="C122" s="21"/>
      <c r="D122" s="20"/>
      <c r="E122" s="21"/>
      <c r="F122" s="22"/>
      <c r="G122" s="22"/>
      <c r="H122" s="34" t="str">
        <f t="shared" si="21"/>
        <v/>
      </c>
      <c r="I122" s="34" t="str">
        <f t="shared" si="22"/>
        <v/>
      </c>
      <c r="J122" s="34" t="str">
        <f t="shared" si="23"/>
        <v/>
      </c>
      <c r="K122" s="34" t="str">
        <f t="shared" si="24"/>
        <v/>
      </c>
      <c r="L122" s="26" t="str">
        <f t="shared" si="25"/>
        <v/>
      </c>
      <c r="M122" s="32"/>
      <c r="N122" s="190"/>
      <c r="O122" s="190"/>
      <c r="P122" s="190"/>
      <c r="Q122" s="190"/>
      <c r="R122" s="23"/>
    </row>
    <row r="123" spans="1:22">
      <c r="A123" s="27">
        <f t="shared" ca="1" si="26"/>
        <v>45966</v>
      </c>
      <c r="B123" s="20"/>
      <c r="C123" s="21"/>
      <c r="D123" s="20"/>
      <c r="E123" s="21"/>
      <c r="F123" s="22"/>
      <c r="G123" s="22"/>
      <c r="H123" s="34" t="str">
        <f t="shared" si="21"/>
        <v/>
      </c>
      <c r="I123" s="34" t="str">
        <f t="shared" si="22"/>
        <v/>
      </c>
      <c r="J123" s="34" t="str">
        <f t="shared" si="23"/>
        <v/>
      </c>
      <c r="K123" s="34" t="str">
        <f t="shared" si="24"/>
        <v/>
      </c>
      <c r="L123" s="26" t="str">
        <f t="shared" si="25"/>
        <v/>
      </c>
      <c r="M123" s="32"/>
      <c r="N123" s="190"/>
      <c r="O123" s="190"/>
      <c r="P123" s="190"/>
      <c r="Q123" s="190"/>
      <c r="R123" s="23"/>
    </row>
    <row r="124" spans="1:22">
      <c r="A124" s="27">
        <f t="shared" ca="1" si="26"/>
        <v>45967</v>
      </c>
      <c r="B124" s="20"/>
      <c r="C124" s="21"/>
      <c r="D124" s="20"/>
      <c r="E124" s="21"/>
      <c r="F124" s="22"/>
      <c r="G124" s="22"/>
      <c r="H124" s="34" t="str">
        <f t="shared" si="21"/>
        <v/>
      </c>
      <c r="I124" s="34" t="str">
        <f t="shared" si="22"/>
        <v/>
      </c>
      <c r="J124" s="34" t="str">
        <f t="shared" si="23"/>
        <v/>
      </c>
      <c r="K124" s="34" t="str">
        <f t="shared" si="24"/>
        <v/>
      </c>
      <c r="L124" s="26" t="str">
        <f t="shared" si="25"/>
        <v/>
      </c>
      <c r="M124" s="32"/>
      <c r="N124" s="190"/>
      <c r="O124" s="190"/>
      <c r="P124" s="190"/>
      <c r="Q124" s="190"/>
      <c r="R124" s="23"/>
    </row>
    <row r="125" spans="1:22">
      <c r="A125" s="27">
        <f t="shared" ca="1" si="26"/>
        <v>45968</v>
      </c>
      <c r="B125" s="20"/>
      <c r="C125" s="21"/>
      <c r="D125" s="20"/>
      <c r="E125" s="21"/>
      <c r="F125" s="22"/>
      <c r="G125" s="22"/>
      <c r="H125" s="34" t="str">
        <f t="shared" si="21"/>
        <v/>
      </c>
      <c r="I125" s="34" t="str">
        <f t="shared" si="22"/>
        <v/>
      </c>
      <c r="J125" s="34" t="str">
        <f t="shared" si="23"/>
        <v/>
      </c>
      <c r="K125" s="34" t="str">
        <f t="shared" si="24"/>
        <v/>
      </c>
      <c r="L125" s="26" t="str">
        <f t="shared" si="25"/>
        <v/>
      </c>
      <c r="M125" s="32"/>
      <c r="N125" s="190"/>
      <c r="O125" s="190"/>
      <c r="P125" s="190"/>
      <c r="Q125" s="190"/>
      <c r="R125" s="23"/>
    </row>
    <row r="126" spans="1:22">
      <c r="A126" s="27">
        <f t="shared" ca="1" si="26"/>
        <v>45969</v>
      </c>
      <c r="B126" s="20"/>
      <c r="C126" s="21"/>
      <c r="D126" s="20"/>
      <c r="E126" s="21"/>
      <c r="F126" s="22"/>
      <c r="G126" s="22"/>
      <c r="H126" s="34" t="str">
        <f t="shared" si="21"/>
        <v/>
      </c>
      <c r="I126" s="34" t="str">
        <f t="shared" si="22"/>
        <v/>
      </c>
      <c r="J126" s="34" t="str">
        <f t="shared" si="23"/>
        <v/>
      </c>
      <c r="K126" s="34" t="str">
        <f t="shared" si="24"/>
        <v/>
      </c>
      <c r="L126" s="26" t="str">
        <f t="shared" si="25"/>
        <v/>
      </c>
      <c r="M126" s="32"/>
      <c r="N126" s="190"/>
      <c r="O126" s="190"/>
      <c r="P126" s="190"/>
      <c r="Q126" s="190"/>
      <c r="R126" s="23"/>
    </row>
    <row r="127" spans="1:22">
      <c r="A127" s="27">
        <f t="shared" ca="1" si="26"/>
        <v>45970</v>
      </c>
      <c r="B127" s="20"/>
      <c r="C127" s="21"/>
      <c r="D127" s="20"/>
      <c r="E127" s="21"/>
      <c r="F127" s="22"/>
      <c r="G127" s="22"/>
      <c r="H127" s="34" t="str">
        <f t="shared" si="21"/>
        <v/>
      </c>
      <c r="I127" s="34" t="str">
        <f t="shared" si="22"/>
        <v/>
      </c>
      <c r="J127" s="34" t="str">
        <f t="shared" si="23"/>
        <v/>
      </c>
      <c r="K127" s="34" t="str">
        <f t="shared" si="24"/>
        <v/>
      </c>
      <c r="L127" s="26" t="str">
        <f t="shared" si="25"/>
        <v/>
      </c>
      <c r="M127" s="32"/>
      <c r="N127" s="190"/>
      <c r="O127" s="190"/>
      <c r="P127" s="190"/>
      <c r="Q127" s="190"/>
      <c r="R127" s="23"/>
    </row>
    <row r="128" spans="1:22">
      <c r="A128" s="27">
        <f t="shared" ca="1" si="26"/>
        <v>45971</v>
      </c>
      <c r="B128" s="20"/>
      <c r="C128" s="21"/>
      <c r="D128" s="20"/>
      <c r="E128" s="21"/>
      <c r="F128" s="22"/>
      <c r="G128" s="22"/>
      <c r="H128" s="34" t="str">
        <f t="shared" si="21"/>
        <v/>
      </c>
      <c r="I128" s="34" t="str">
        <f t="shared" si="22"/>
        <v/>
      </c>
      <c r="J128" s="34" t="str">
        <f t="shared" si="23"/>
        <v/>
      </c>
      <c r="K128" s="34" t="str">
        <f t="shared" si="24"/>
        <v/>
      </c>
      <c r="L128" s="26" t="str">
        <f t="shared" si="25"/>
        <v/>
      </c>
      <c r="M128" s="32"/>
      <c r="N128" s="190"/>
      <c r="O128" s="190"/>
      <c r="P128" s="190"/>
      <c r="Q128" s="190"/>
      <c r="R128" s="23"/>
    </row>
    <row r="129" spans="1:18">
      <c r="A129" s="27">
        <f t="shared" ca="1" si="26"/>
        <v>45972</v>
      </c>
      <c r="B129" s="20"/>
      <c r="C129" s="21"/>
      <c r="D129" s="20"/>
      <c r="E129" s="21"/>
      <c r="F129" s="22"/>
      <c r="G129" s="22"/>
      <c r="H129" s="34" t="str">
        <f t="shared" si="21"/>
        <v/>
      </c>
      <c r="I129" s="34" t="str">
        <f t="shared" si="22"/>
        <v/>
      </c>
      <c r="J129" s="34" t="str">
        <f t="shared" si="23"/>
        <v/>
      </c>
      <c r="K129" s="34" t="str">
        <f t="shared" si="24"/>
        <v/>
      </c>
      <c r="L129" s="26" t="str">
        <f t="shared" si="25"/>
        <v/>
      </c>
      <c r="M129" s="32"/>
      <c r="N129" s="190"/>
      <c r="O129" s="190"/>
      <c r="P129" s="190"/>
      <c r="Q129" s="190"/>
      <c r="R129" s="23"/>
    </row>
    <row r="130" spans="1:18">
      <c r="A130" s="27">
        <f t="shared" ca="1" si="26"/>
        <v>45973</v>
      </c>
      <c r="B130" s="20"/>
      <c r="C130" s="21"/>
      <c r="D130" s="20"/>
      <c r="E130" s="21"/>
      <c r="F130" s="22"/>
      <c r="G130" s="22"/>
      <c r="H130" s="34" t="str">
        <f t="shared" si="21"/>
        <v/>
      </c>
      <c r="I130" s="34" t="str">
        <f t="shared" si="22"/>
        <v/>
      </c>
      <c r="J130" s="34" t="str">
        <f t="shared" si="23"/>
        <v/>
      </c>
      <c r="K130" s="34" t="str">
        <f t="shared" si="24"/>
        <v/>
      </c>
      <c r="L130" s="26" t="str">
        <f t="shared" si="25"/>
        <v/>
      </c>
      <c r="M130" s="32"/>
      <c r="N130" s="190"/>
      <c r="O130" s="190"/>
      <c r="P130" s="190"/>
      <c r="Q130" s="190"/>
      <c r="R130" s="23"/>
    </row>
    <row r="131" spans="1:18">
      <c r="A131" s="27">
        <f t="shared" ca="1" si="26"/>
        <v>45974</v>
      </c>
      <c r="B131" s="20"/>
      <c r="C131" s="21"/>
      <c r="D131" s="20"/>
      <c r="E131" s="21"/>
      <c r="F131" s="22"/>
      <c r="G131" s="22"/>
      <c r="H131" s="34" t="str">
        <f t="shared" si="21"/>
        <v/>
      </c>
      <c r="I131" s="34" t="str">
        <f t="shared" si="22"/>
        <v/>
      </c>
      <c r="J131" s="34" t="str">
        <f t="shared" si="23"/>
        <v/>
      </c>
      <c r="K131" s="34" t="str">
        <f t="shared" si="24"/>
        <v/>
      </c>
      <c r="L131" s="26" t="str">
        <f t="shared" si="25"/>
        <v/>
      </c>
      <c r="M131" s="32"/>
      <c r="N131" s="190"/>
      <c r="O131" s="190"/>
      <c r="P131" s="190"/>
      <c r="Q131" s="190"/>
      <c r="R131" s="23"/>
    </row>
    <row r="132" spans="1:18">
      <c r="A132" s="27">
        <f t="shared" ca="1" si="26"/>
        <v>45975</v>
      </c>
      <c r="B132" s="20"/>
      <c r="C132" s="21"/>
      <c r="D132" s="20"/>
      <c r="E132" s="21"/>
      <c r="F132" s="22"/>
      <c r="G132" s="22"/>
      <c r="H132" s="34" t="str">
        <f t="shared" si="21"/>
        <v/>
      </c>
      <c r="I132" s="34" t="str">
        <f t="shared" si="22"/>
        <v/>
      </c>
      <c r="J132" s="34" t="str">
        <f t="shared" si="23"/>
        <v/>
      </c>
      <c r="K132" s="34" t="str">
        <f t="shared" si="24"/>
        <v/>
      </c>
      <c r="L132" s="26" t="str">
        <f t="shared" si="25"/>
        <v/>
      </c>
      <c r="M132" s="32"/>
      <c r="N132" s="190"/>
      <c r="O132" s="190"/>
      <c r="P132" s="190"/>
      <c r="Q132" s="190"/>
      <c r="R132" s="23"/>
    </row>
    <row r="133" spans="1:18">
      <c r="A133" s="27">
        <f t="shared" ca="1" si="26"/>
        <v>45976</v>
      </c>
      <c r="B133" s="20"/>
      <c r="C133" s="21"/>
      <c r="D133" s="20"/>
      <c r="E133" s="21"/>
      <c r="F133" s="22"/>
      <c r="G133" s="22"/>
      <c r="H133" s="34" t="str">
        <f t="shared" si="21"/>
        <v/>
      </c>
      <c r="I133" s="34" t="str">
        <f t="shared" si="22"/>
        <v/>
      </c>
      <c r="J133" s="34" t="str">
        <f t="shared" si="23"/>
        <v/>
      </c>
      <c r="K133" s="34" t="str">
        <f t="shared" si="24"/>
        <v/>
      </c>
      <c r="L133" s="26" t="str">
        <f t="shared" si="25"/>
        <v/>
      </c>
      <c r="M133" s="32"/>
      <c r="N133" s="190"/>
      <c r="O133" s="190"/>
      <c r="P133" s="190"/>
      <c r="Q133" s="190"/>
      <c r="R133" s="23"/>
    </row>
    <row r="134" spans="1:18">
      <c r="A134" s="27">
        <f t="shared" ca="1" si="26"/>
        <v>45977</v>
      </c>
      <c r="B134" s="20"/>
      <c r="C134" s="21"/>
      <c r="D134" s="20"/>
      <c r="E134" s="21"/>
      <c r="F134" s="22"/>
      <c r="G134" s="22"/>
      <c r="H134" s="34" t="str">
        <f t="shared" si="21"/>
        <v/>
      </c>
      <c r="I134" s="34" t="str">
        <f t="shared" si="22"/>
        <v/>
      </c>
      <c r="J134" s="34" t="str">
        <f t="shared" si="23"/>
        <v/>
      </c>
      <c r="K134" s="34" t="str">
        <f t="shared" si="24"/>
        <v/>
      </c>
      <c r="L134" s="26" t="str">
        <f t="shared" si="25"/>
        <v/>
      </c>
      <c r="M134" s="32"/>
      <c r="N134" s="190"/>
      <c r="O134" s="190"/>
      <c r="P134" s="190"/>
      <c r="Q134" s="190"/>
      <c r="R134" s="23"/>
    </row>
    <row r="135" spans="1:18">
      <c r="A135" s="27">
        <f t="shared" ca="1" si="26"/>
        <v>45978</v>
      </c>
      <c r="B135" s="20"/>
      <c r="C135" s="21"/>
      <c r="D135" s="20"/>
      <c r="E135" s="21"/>
      <c r="F135" s="22"/>
      <c r="G135" s="22"/>
      <c r="H135" s="34" t="str">
        <f t="shared" si="21"/>
        <v/>
      </c>
      <c r="I135" s="34" t="str">
        <f t="shared" si="22"/>
        <v/>
      </c>
      <c r="J135" s="34" t="str">
        <f t="shared" si="23"/>
        <v/>
      </c>
      <c r="K135" s="34" t="str">
        <f t="shared" si="24"/>
        <v/>
      </c>
      <c r="L135" s="26" t="str">
        <f t="shared" si="25"/>
        <v/>
      </c>
      <c r="M135" s="32"/>
      <c r="N135" s="190"/>
      <c r="O135" s="190"/>
      <c r="P135" s="190"/>
      <c r="Q135" s="190"/>
      <c r="R135" s="23"/>
    </row>
    <row r="136" spans="1:18">
      <c r="A136" s="27">
        <f t="shared" ca="1" si="26"/>
        <v>45979</v>
      </c>
      <c r="B136" s="20"/>
      <c r="C136" s="21"/>
      <c r="D136" s="20"/>
      <c r="E136" s="21"/>
      <c r="F136" s="22"/>
      <c r="G136" s="22"/>
      <c r="H136" s="34" t="str">
        <f t="shared" si="21"/>
        <v/>
      </c>
      <c r="I136" s="34" t="str">
        <f t="shared" si="22"/>
        <v/>
      </c>
      <c r="J136" s="34" t="str">
        <f t="shared" si="23"/>
        <v/>
      </c>
      <c r="K136" s="34" t="str">
        <f t="shared" si="24"/>
        <v/>
      </c>
      <c r="L136" s="26" t="str">
        <f t="shared" si="25"/>
        <v/>
      </c>
      <c r="M136" s="32"/>
      <c r="N136" s="190"/>
      <c r="O136" s="190"/>
      <c r="P136" s="190"/>
      <c r="Q136" s="190"/>
      <c r="R136" s="23"/>
    </row>
    <row r="137" spans="1:18">
      <c r="A137" s="27">
        <f t="shared" ca="1" si="26"/>
        <v>45980</v>
      </c>
      <c r="B137" s="20"/>
      <c r="C137" s="21"/>
      <c r="D137" s="20"/>
      <c r="E137" s="21"/>
      <c r="F137" s="22"/>
      <c r="G137" s="22"/>
      <c r="H137" s="34" t="str">
        <f t="shared" si="21"/>
        <v/>
      </c>
      <c r="I137" s="34" t="str">
        <f t="shared" si="22"/>
        <v/>
      </c>
      <c r="J137" s="34" t="str">
        <f t="shared" si="23"/>
        <v/>
      </c>
      <c r="K137" s="34" t="str">
        <f t="shared" si="24"/>
        <v/>
      </c>
      <c r="L137" s="26" t="str">
        <f t="shared" si="25"/>
        <v/>
      </c>
      <c r="M137" s="32"/>
      <c r="N137" s="190"/>
      <c r="O137" s="190"/>
      <c r="P137" s="190"/>
      <c r="Q137" s="190"/>
      <c r="R137" s="23"/>
    </row>
    <row r="138" spans="1:18">
      <c r="A138" s="27">
        <f t="shared" ca="1" si="26"/>
        <v>45981</v>
      </c>
      <c r="B138" s="20"/>
      <c r="C138" s="21"/>
      <c r="D138" s="20"/>
      <c r="E138" s="21"/>
      <c r="F138" s="22"/>
      <c r="G138" s="22"/>
      <c r="H138" s="34" t="str">
        <f t="shared" si="21"/>
        <v/>
      </c>
      <c r="I138" s="34" t="str">
        <f t="shared" si="22"/>
        <v/>
      </c>
      <c r="J138" s="34" t="str">
        <f t="shared" si="23"/>
        <v/>
      </c>
      <c r="K138" s="34" t="str">
        <f t="shared" si="24"/>
        <v/>
      </c>
      <c r="L138" s="26" t="str">
        <f t="shared" si="25"/>
        <v/>
      </c>
      <c r="M138" s="32"/>
      <c r="N138" s="190"/>
      <c r="O138" s="190"/>
      <c r="P138" s="190"/>
      <c r="Q138" s="190"/>
      <c r="R138" s="23"/>
    </row>
    <row r="139" spans="1:18">
      <c r="A139" s="27">
        <f t="shared" ca="1" si="26"/>
        <v>45982</v>
      </c>
      <c r="B139" s="20"/>
      <c r="C139" s="21"/>
      <c r="D139" s="20"/>
      <c r="E139" s="21"/>
      <c r="F139" s="22"/>
      <c r="G139" s="22"/>
      <c r="H139" s="34" t="str">
        <f t="shared" si="21"/>
        <v/>
      </c>
      <c r="I139" s="34" t="str">
        <f t="shared" si="22"/>
        <v/>
      </c>
      <c r="J139" s="34" t="str">
        <f t="shared" si="23"/>
        <v/>
      </c>
      <c r="K139" s="34" t="str">
        <f t="shared" si="24"/>
        <v/>
      </c>
      <c r="L139" s="26" t="str">
        <f t="shared" si="25"/>
        <v/>
      </c>
      <c r="M139" s="32"/>
      <c r="N139" s="190"/>
      <c r="O139" s="190"/>
      <c r="P139" s="190"/>
      <c r="Q139" s="190"/>
      <c r="R139" s="23"/>
    </row>
    <row r="140" spans="1:18">
      <c r="A140" s="27">
        <f t="shared" ca="1" si="26"/>
        <v>45983</v>
      </c>
      <c r="B140" s="20"/>
      <c r="C140" s="21"/>
      <c r="D140" s="20"/>
      <c r="E140" s="21"/>
      <c r="F140" s="22"/>
      <c r="G140" s="22"/>
      <c r="H140" s="34" t="str">
        <f t="shared" si="21"/>
        <v/>
      </c>
      <c r="I140" s="34" t="str">
        <f t="shared" si="22"/>
        <v/>
      </c>
      <c r="J140" s="34" t="str">
        <f t="shared" si="23"/>
        <v/>
      </c>
      <c r="K140" s="34" t="str">
        <f t="shared" si="24"/>
        <v/>
      </c>
      <c r="L140" s="26" t="str">
        <f t="shared" si="25"/>
        <v/>
      </c>
      <c r="M140" s="32"/>
      <c r="N140" s="190"/>
      <c r="O140" s="190"/>
      <c r="P140" s="190"/>
      <c r="Q140" s="190"/>
      <c r="R140" s="23"/>
    </row>
    <row r="141" spans="1:18">
      <c r="A141" s="27">
        <f t="shared" ca="1" si="26"/>
        <v>45984</v>
      </c>
      <c r="B141" s="20"/>
      <c r="C141" s="21"/>
      <c r="D141" s="20"/>
      <c r="E141" s="21"/>
      <c r="F141" s="22"/>
      <c r="G141" s="22"/>
      <c r="H141" s="34" t="str">
        <f t="shared" si="21"/>
        <v/>
      </c>
      <c r="I141" s="34" t="str">
        <f t="shared" si="22"/>
        <v/>
      </c>
      <c r="J141" s="34" t="str">
        <f t="shared" si="23"/>
        <v/>
      </c>
      <c r="K141" s="34" t="str">
        <f t="shared" si="24"/>
        <v/>
      </c>
      <c r="L141" s="26" t="str">
        <f t="shared" si="25"/>
        <v/>
      </c>
      <c r="M141" s="32"/>
      <c r="N141" s="190"/>
      <c r="O141" s="190"/>
      <c r="P141" s="190"/>
      <c r="Q141" s="190"/>
      <c r="R141" s="23"/>
    </row>
    <row r="142" spans="1:18">
      <c r="A142" s="27">
        <f t="shared" ca="1" si="26"/>
        <v>45985</v>
      </c>
      <c r="B142" s="20"/>
      <c r="C142" s="21"/>
      <c r="D142" s="20"/>
      <c r="E142" s="21"/>
      <c r="F142" s="22"/>
      <c r="G142" s="22"/>
      <c r="H142" s="34" t="str">
        <f t="shared" si="21"/>
        <v/>
      </c>
      <c r="I142" s="34" t="str">
        <f t="shared" si="22"/>
        <v/>
      </c>
      <c r="J142" s="34" t="str">
        <f t="shared" si="23"/>
        <v/>
      </c>
      <c r="K142" s="34" t="str">
        <f t="shared" si="24"/>
        <v/>
      </c>
      <c r="L142" s="26" t="str">
        <f t="shared" si="25"/>
        <v/>
      </c>
      <c r="M142" s="32"/>
      <c r="N142" s="190"/>
      <c r="O142" s="190"/>
      <c r="P142" s="190"/>
      <c r="Q142" s="190"/>
      <c r="R142" s="23"/>
    </row>
    <row r="143" spans="1:18">
      <c r="A143" s="27">
        <f t="shared" ca="1" si="26"/>
        <v>45986</v>
      </c>
      <c r="B143" s="20"/>
      <c r="C143" s="21"/>
      <c r="D143" s="20"/>
      <c r="E143" s="21"/>
      <c r="F143" s="22"/>
      <c r="G143" s="22"/>
      <c r="H143" s="34" t="str">
        <f t="shared" si="21"/>
        <v/>
      </c>
      <c r="I143" s="34" t="str">
        <f t="shared" si="22"/>
        <v/>
      </c>
      <c r="J143" s="34" t="str">
        <f t="shared" si="23"/>
        <v/>
      </c>
      <c r="K143" s="34" t="str">
        <f t="shared" si="24"/>
        <v/>
      </c>
      <c r="L143" s="26" t="str">
        <f t="shared" si="25"/>
        <v/>
      </c>
      <c r="M143" s="32"/>
      <c r="N143" s="190"/>
      <c r="O143" s="190"/>
      <c r="P143" s="190"/>
      <c r="Q143" s="190"/>
      <c r="R143" s="23"/>
    </row>
    <row r="144" spans="1:18">
      <c r="A144" s="27">
        <f t="shared" ca="1" si="26"/>
        <v>45987</v>
      </c>
      <c r="B144" s="20"/>
      <c r="C144" s="21"/>
      <c r="D144" s="20"/>
      <c r="E144" s="21"/>
      <c r="F144" s="22"/>
      <c r="G144" s="22"/>
      <c r="H144" s="34" t="str">
        <f t="shared" si="21"/>
        <v/>
      </c>
      <c r="I144" s="34" t="str">
        <f t="shared" si="22"/>
        <v/>
      </c>
      <c r="J144" s="34" t="str">
        <f t="shared" si="23"/>
        <v/>
      </c>
      <c r="K144" s="34" t="str">
        <f t="shared" si="24"/>
        <v/>
      </c>
      <c r="L144" s="26" t="str">
        <f t="shared" si="25"/>
        <v/>
      </c>
      <c r="M144" s="32"/>
      <c r="N144" s="190"/>
      <c r="O144" s="190"/>
      <c r="P144" s="190"/>
      <c r="Q144" s="190"/>
      <c r="R144" s="23"/>
    </row>
    <row r="145" spans="1:22">
      <c r="A145" s="27">
        <f t="shared" ca="1" si="26"/>
        <v>45988</v>
      </c>
      <c r="B145" s="20"/>
      <c r="C145" s="21"/>
      <c r="D145" s="20"/>
      <c r="E145" s="21"/>
      <c r="F145" s="22"/>
      <c r="G145" s="22"/>
      <c r="H145" s="34" t="str">
        <f t="shared" si="21"/>
        <v/>
      </c>
      <c r="I145" s="34" t="str">
        <f t="shared" si="22"/>
        <v/>
      </c>
      <c r="J145" s="34" t="str">
        <f t="shared" si="23"/>
        <v/>
      </c>
      <c r="K145" s="34" t="str">
        <f t="shared" si="24"/>
        <v/>
      </c>
      <c r="L145" s="26" t="str">
        <f t="shared" si="25"/>
        <v/>
      </c>
      <c r="M145" s="32"/>
      <c r="N145" s="190"/>
      <c r="O145" s="190"/>
      <c r="P145" s="190"/>
      <c r="Q145" s="190"/>
      <c r="R145" s="23"/>
    </row>
    <row r="146" spans="1:22">
      <c r="A146" s="27">
        <f t="shared" ca="1" si="26"/>
        <v>45989</v>
      </c>
      <c r="B146" s="20"/>
      <c r="C146" s="21"/>
      <c r="D146" s="20"/>
      <c r="E146" s="21"/>
      <c r="F146" s="22"/>
      <c r="G146" s="22"/>
      <c r="H146" s="34" t="str">
        <f t="shared" si="21"/>
        <v/>
      </c>
      <c r="I146" s="34" t="str">
        <f t="shared" si="22"/>
        <v/>
      </c>
      <c r="J146" s="34" t="str">
        <f t="shared" si="23"/>
        <v/>
      </c>
      <c r="K146" s="34" t="str">
        <f t="shared" si="24"/>
        <v/>
      </c>
      <c r="L146" s="26" t="str">
        <f t="shared" si="25"/>
        <v/>
      </c>
      <c r="M146" s="32"/>
      <c r="N146" s="190"/>
      <c r="O146" s="190"/>
      <c r="P146" s="190"/>
      <c r="Q146" s="190"/>
      <c r="R146" s="23"/>
    </row>
    <row r="147" spans="1:22">
      <c r="A147" s="27">
        <f t="shared" ca="1" si="26"/>
        <v>45990</v>
      </c>
      <c r="B147" s="20"/>
      <c r="C147" s="21"/>
      <c r="D147" s="20"/>
      <c r="E147" s="21"/>
      <c r="F147" s="22"/>
      <c r="G147" s="22"/>
      <c r="H147" s="34" t="str">
        <f t="shared" si="21"/>
        <v/>
      </c>
      <c r="I147" s="34" t="str">
        <f t="shared" si="22"/>
        <v/>
      </c>
      <c r="J147" s="34" t="str">
        <f t="shared" si="23"/>
        <v/>
      </c>
      <c r="K147" s="34" t="str">
        <f t="shared" si="24"/>
        <v/>
      </c>
      <c r="L147" s="26" t="str">
        <f t="shared" si="25"/>
        <v/>
      </c>
      <c r="M147" s="32"/>
      <c r="N147" s="190"/>
      <c r="O147" s="190"/>
      <c r="P147" s="190"/>
      <c r="Q147" s="190"/>
      <c r="R147" s="23"/>
    </row>
    <row r="148" spans="1:22">
      <c r="A148" s="27">
        <f t="shared" ca="1" si="26"/>
        <v>45991</v>
      </c>
      <c r="B148" s="20"/>
      <c r="C148" s="21"/>
      <c r="D148" s="20"/>
      <c r="E148" s="21"/>
      <c r="F148" s="22"/>
      <c r="G148" s="22"/>
      <c r="H148" s="34" t="str">
        <f t="shared" si="21"/>
        <v/>
      </c>
      <c r="I148" s="34" t="str">
        <f t="shared" si="22"/>
        <v/>
      </c>
      <c r="J148" s="34" t="str">
        <f t="shared" si="23"/>
        <v/>
      </c>
      <c r="K148" s="34" t="str">
        <f t="shared" si="24"/>
        <v/>
      </c>
      <c r="L148" s="26" t="str">
        <f>IF(AND($B148="",$D148=""),"",($C148-$B148-$F148)+($E148-$D148-$G148))</f>
        <v/>
      </c>
      <c r="M148" s="32"/>
      <c r="N148" s="190"/>
      <c r="O148" s="190"/>
      <c r="P148" s="190"/>
      <c r="Q148" s="190"/>
      <c r="R148" s="23"/>
    </row>
    <row r="149" spans="1:22">
      <c r="A149" s="27">
        <f t="shared" ca="1" si="26"/>
        <v>45992</v>
      </c>
      <c r="B149" s="20"/>
      <c r="C149" s="21"/>
      <c r="D149" s="20"/>
      <c r="E149" s="21"/>
      <c r="F149" s="22"/>
      <c r="G149" s="22"/>
      <c r="H149" s="34" t="str">
        <f t="shared" si="21"/>
        <v/>
      </c>
      <c r="I149" s="34" t="str">
        <f t="shared" si="22"/>
        <v/>
      </c>
      <c r="J149" s="34" t="str">
        <f t="shared" si="23"/>
        <v/>
      </c>
      <c r="K149" s="34" t="str">
        <f t="shared" si="24"/>
        <v/>
      </c>
      <c r="L149" s="26" t="str">
        <f>IF(AND($B149="",$D149=""),"",($C149-$B149-$F149)+($E149-$D149-$G149))</f>
        <v/>
      </c>
      <c r="M149" s="32"/>
      <c r="N149" s="190"/>
      <c r="O149" s="190"/>
      <c r="P149" s="190"/>
      <c r="Q149" s="190"/>
      <c r="R149" s="23"/>
    </row>
    <row r="150" spans="1:22">
      <c r="A150" s="5" t="s">
        <v>11</v>
      </c>
      <c r="B150" s="191"/>
      <c r="C150" s="192"/>
      <c r="D150" s="191"/>
      <c r="E150" s="192"/>
      <c r="F150" s="26" t="str">
        <f>IF(SUM($F119:$F149)=0,"",SUM($F119:$F149))</f>
        <v/>
      </c>
      <c r="G150" s="26" t="str">
        <f>IF(SUM($G119:$G149)=0,"",SUM($G119:$G149))</f>
        <v/>
      </c>
      <c r="H150" s="26" t="str">
        <f>IF(SUM(H119:H149)=0,"",SUM(H119:H149))</f>
        <v/>
      </c>
      <c r="I150" s="26" t="str">
        <f>IF(SUM(I119:I149)=0,"",SUM(I119:I149))</f>
        <v/>
      </c>
      <c r="J150" s="26" t="str">
        <f t="shared" ref="J150:K150" si="27">IF(SUM(J119:J149)=0,"",SUM(J119:J149))</f>
        <v/>
      </c>
      <c r="K150" s="26" t="str">
        <f t="shared" si="27"/>
        <v/>
      </c>
      <c r="L150" s="26" t="str">
        <f>IF(SUM($L119:$L149)=0,"",SUM($L119:$L149))</f>
        <v/>
      </c>
      <c r="M150" s="33"/>
      <c r="N150" s="193"/>
      <c r="O150" s="193"/>
      <c r="P150" s="193"/>
      <c r="Q150" s="193"/>
      <c r="R150" s="6"/>
    </row>
    <row r="152" spans="1:22" ht="27" customHeight="1">
      <c r="A152" s="194" t="s">
        <v>22</v>
      </c>
      <c r="B152" s="189" t="s">
        <v>103</v>
      </c>
      <c r="C152" s="189"/>
      <c r="D152" s="189"/>
      <c r="E152" s="189"/>
      <c r="F152" s="189" t="s">
        <v>23</v>
      </c>
      <c r="G152" s="189"/>
      <c r="H152" s="189" t="s">
        <v>88</v>
      </c>
      <c r="I152" s="189"/>
      <c r="J152" s="189"/>
      <c r="K152" s="189"/>
      <c r="L152" s="189" t="s">
        <v>87</v>
      </c>
      <c r="M152" s="195" t="s">
        <v>96</v>
      </c>
      <c r="N152" s="194" t="s">
        <v>25</v>
      </c>
      <c r="O152" s="194"/>
      <c r="P152" s="194"/>
      <c r="Q152" s="194"/>
      <c r="R152" s="189" t="s">
        <v>100</v>
      </c>
    </row>
    <row r="153" spans="1:22" ht="14.25" customHeight="1">
      <c r="A153" s="194"/>
      <c r="B153" s="189" t="s">
        <v>82</v>
      </c>
      <c r="C153" s="189"/>
      <c r="D153" s="189" t="s">
        <v>84</v>
      </c>
      <c r="E153" s="189"/>
      <c r="F153" s="189"/>
      <c r="G153" s="189"/>
      <c r="H153" s="189" t="s">
        <v>90</v>
      </c>
      <c r="I153" s="189"/>
      <c r="J153" s="189" t="s">
        <v>89</v>
      </c>
      <c r="K153" s="189"/>
      <c r="L153" s="189"/>
      <c r="M153" s="196"/>
      <c r="N153" s="194"/>
      <c r="O153" s="194"/>
      <c r="P153" s="194"/>
      <c r="Q153" s="194"/>
      <c r="R153" s="189"/>
    </row>
    <row r="154" spans="1:22">
      <c r="A154" s="194"/>
      <c r="B154" s="43" t="s">
        <v>26</v>
      </c>
      <c r="C154" s="43" t="s">
        <v>27</v>
      </c>
      <c r="D154" s="43" t="s">
        <v>26</v>
      </c>
      <c r="E154" s="43" t="s">
        <v>27</v>
      </c>
      <c r="F154" s="44" t="s">
        <v>85</v>
      </c>
      <c r="G154" s="44" t="s">
        <v>86</v>
      </c>
      <c r="H154" s="44" t="s">
        <v>81</v>
      </c>
      <c r="I154" s="44" t="s">
        <v>83</v>
      </c>
      <c r="J154" s="44" t="s">
        <v>81</v>
      </c>
      <c r="K154" s="44" t="s">
        <v>95</v>
      </c>
      <c r="L154" s="189"/>
      <c r="M154" s="197"/>
      <c r="N154" s="194"/>
      <c r="O154" s="194"/>
      <c r="P154" s="194"/>
      <c r="Q154" s="194"/>
      <c r="R154" s="194"/>
    </row>
    <row r="155" spans="1:22">
      <c r="A155" s="27" cm="1">
        <f t="array" aca="1" ref="A155" ca="1">DATE("2025","8"+4,IFERROR(INDIRECT(T1),"1"))</f>
        <v>45992</v>
      </c>
      <c r="B155" s="20"/>
      <c r="C155" s="21"/>
      <c r="D155" s="20"/>
      <c r="E155" s="21"/>
      <c r="F155" s="22"/>
      <c r="G155" s="22"/>
      <c r="H155" s="34" t="str">
        <f>IF(OR(B155="",LEFT(M155,1)="✓"),"",C155-B155-F155)</f>
        <v/>
      </c>
      <c r="I155" s="34" t="str">
        <f>IF(OR(D155="",LEFT(M155,1)="✓"),"",E155-D155-G155)</f>
        <v/>
      </c>
      <c r="J155" s="34" t="str">
        <f>IF(AND(B155&lt;&gt;"",M155="✓所定"),C155-B155-F155,"")</f>
        <v/>
      </c>
      <c r="K155" s="34" t="str">
        <f>IF(AND(B155&lt;&gt;"",M155="✓法定"),C155-B155-F155,"")</f>
        <v/>
      </c>
      <c r="L155" s="26" t="str">
        <f t="shared" ref="L155:L185" si="28">IF(AND($B155="",$D155=""),"",($C155-$B155-$F155)+($E155-$D155-$G155))</f>
        <v/>
      </c>
      <c r="M155" s="32"/>
      <c r="N155" s="190"/>
      <c r="O155" s="190"/>
      <c r="P155" s="190"/>
      <c r="Q155" s="190"/>
      <c r="R155" s="23"/>
      <c r="V155" s="1" t="s">
        <v>171</v>
      </c>
    </row>
    <row r="156" spans="1:22">
      <c r="A156" s="27">
        <f ca="1">A155+1</f>
        <v>45993</v>
      </c>
      <c r="B156" s="20"/>
      <c r="C156" s="21"/>
      <c r="D156" s="20"/>
      <c r="E156" s="21"/>
      <c r="F156" s="22"/>
      <c r="G156" s="22"/>
      <c r="H156" s="34" t="str">
        <f t="shared" ref="H156:H185" si="29">IF(OR(B156="",LEFT(M156,1)="✓"),"",C156-B156-F156)</f>
        <v/>
      </c>
      <c r="I156" s="34" t="str">
        <f t="shared" ref="I156:I185" si="30">IF(OR(D156="",LEFT(M156,1)="✓"),"",E156-D156-G156)</f>
        <v/>
      </c>
      <c r="J156" s="34" t="str">
        <f t="shared" ref="J156:J185" si="31">IF(AND(B156&lt;&gt;"",M156="✓所定"),C156-B156-F156,"")</f>
        <v/>
      </c>
      <c r="K156" s="34" t="str">
        <f t="shared" ref="K156:K185" si="32">IF(AND(B156&lt;&gt;"",M156="✓法定"),C156-B156-F156,"")</f>
        <v/>
      </c>
      <c r="L156" s="26" t="str">
        <f t="shared" si="28"/>
        <v/>
      </c>
      <c r="M156" s="32"/>
      <c r="N156" s="190"/>
      <c r="O156" s="190"/>
      <c r="P156" s="190"/>
      <c r="Q156" s="190"/>
      <c r="R156" s="23"/>
      <c r="V156" s="1" t="s">
        <v>172</v>
      </c>
    </row>
    <row r="157" spans="1:22">
      <c r="A157" s="27">
        <f t="shared" ref="A157:A185" ca="1" si="33">A156+1</f>
        <v>45994</v>
      </c>
      <c r="B157" s="20"/>
      <c r="C157" s="21"/>
      <c r="D157" s="20"/>
      <c r="E157" s="21"/>
      <c r="F157" s="22"/>
      <c r="G157" s="22"/>
      <c r="H157" s="34" t="str">
        <f t="shared" si="29"/>
        <v/>
      </c>
      <c r="I157" s="34" t="str">
        <f t="shared" si="30"/>
        <v/>
      </c>
      <c r="J157" s="34" t="str">
        <f t="shared" si="31"/>
        <v/>
      </c>
      <c r="K157" s="34" t="str">
        <f t="shared" si="32"/>
        <v/>
      </c>
      <c r="L157" s="26" t="str">
        <f t="shared" si="28"/>
        <v/>
      </c>
      <c r="M157" s="32"/>
      <c r="N157" s="190"/>
      <c r="O157" s="190"/>
      <c r="P157" s="190"/>
      <c r="Q157" s="190"/>
      <c r="R157" s="23"/>
    </row>
    <row r="158" spans="1:22">
      <c r="A158" s="27">
        <f t="shared" ca="1" si="33"/>
        <v>45995</v>
      </c>
      <c r="B158" s="20"/>
      <c r="C158" s="21"/>
      <c r="D158" s="20"/>
      <c r="E158" s="21"/>
      <c r="F158" s="22"/>
      <c r="G158" s="22"/>
      <c r="H158" s="34" t="str">
        <f t="shared" si="29"/>
        <v/>
      </c>
      <c r="I158" s="34" t="str">
        <f t="shared" si="30"/>
        <v/>
      </c>
      <c r="J158" s="34" t="str">
        <f t="shared" si="31"/>
        <v/>
      </c>
      <c r="K158" s="34" t="str">
        <f t="shared" si="32"/>
        <v/>
      </c>
      <c r="L158" s="26" t="str">
        <f t="shared" si="28"/>
        <v/>
      </c>
      <c r="M158" s="32"/>
      <c r="N158" s="190"/>
      <c r="O158" s="190"/>
      <c r="P158" s="190"/>
      <c r="Q158" s="190"/>
      <c r="R158" s="23"/>
    </row>
    <row r="159" spans="1:22">
      <c r="A159" s="27">
        <f t="shared" ca="1" si="33"/>
        <v>45996</v>
      </c>
      <c r="B159" s="20"/>
      <c r="C159" s="21"/>
      <c r="D159" s="20"/>
      <c r="E159" s="21"/>
      <c r="F159" s="22"/>
      <c r="G159" s="22"/>
      <c r="H159" s="34" t="str">
        <f t="shared" si="29"/>
        <v/>
      </c>
      <c r="I159" s="34" t="str">
        <f t="shared" si="30"/>
        <v/>
      </c>
      <c r="J159" s="34" t="str">
        <f t="shared" si="31"/>
        <v/>
      </c>
      <c r="K159" s="34" t="str">
        <f t="shared" si="32"/>
        <v/>
      </c>
      <c r="L159" s="26" t="str">
        <f t="shared" si="28"/>
        <v/>
      </c>
      <c r="M159" s="32"/>
      <c r="N159" s="190"/>
      <c r="O159" s="190"/>
      <c r="P159" s="190"/>
      <c r="Q159" s="190"/>
      <c r="R159" s="23"/>
    </row>
    <row r="160" spans="1:22">
      <c r="A160" s="27">
        <f t="shared" ca="1" si="33"/>
        <v>45997</v>
      </c>
      <c r="B160" s="20"/>
      <c r="C160" s="21"/>
      <c r="D160" s="20"/>
      <c r="E160" s="21"/>
      <c r="F160" s="22"/>
      <c r="G160" s="22"/>
      <c r="H160" s="34" t="str">
        <f t="shared" si="29"/>
        <v/>
      </c>
      <c r="I160" s="34" t="str">
        <f t="shared" si="30"/>
        <v/>
      </c>
      <c r="J160" s="34" t="str">
        <f t="shared" si="31"/>
        <v/>
      </c>
      <c r="K160" s="34" t="str">
        <f t="shared" si="32"/>
        <v/>
      </c>
      <c r="L160" s="26" t="str">
        <f t="shared" si="28"/>
        <v/>
      </c>
      <c r="M160" s="32"/>
      <c r="N160" s="190"/>
      <c r="O160" s="190"/>
      <c r="P160" s="190"/>
      <c r="Q160" s="190"/>
      <c r="R160" s="23"/>
    </row>
    <row r="161" spans="1:18">
      <c r="A161" s="27">
        <f t="shared" ca="1" si="33"/>
        <v>45998</v>
      </c>
      <c r="B161" s="20"/>
      <c r="C161" s="21"/>
      <c r="D161" s="20"/>
      <c r="E161" s="21"/>
      <c r="F161" s="22"/>
      <c r="G161" s="22"/>
      <c r="H161" s="34" t="str">
        <f t="shared" si="29"/>
        <v/>
      </c>
      <c r="I161" s="34" t="str">
        <f t="shared" si="30"/>
        <v/>
      </c>
      <c r="J161" s="34" t="str">
        <f t="shared" si="31"/>
        <v/>
      </c>
      <c r="K161" s="34" t="str">
        <f t="shared" si="32"/>
        <v/>
      </c>
      <c r="L161" s="26" t="str">
        <f t="shared" si="28"/>
        <v/>
      </c>
      <c r="M161" s="32"/>
      <c r="N161" s="190"/>
      <c r="O161" s="190"/>
      <c r="P161" s="190"/>
      <c r="Q161" s="190"/>
      <c r="R161" s="23"/>
    </row>
    <row r="162" spans="1:18">
      <c r="A162" s="27">
        <f t="shared" ca="1" si="33"/>
        <v>45999</v>
      </c>
      <c r="B162" s="20"/>
      <c r="C162" s="21"/>
      <c r="D162" s="20"/>
      <c r="E162" s="21"/>
      <c r="F162" s="22"/>
      <c r="G162" s="22"/>
      <c r="H162" s="34" t="str">
        <f t="shared" si="29"/>
        <v/>
      </c>
      <c r="I162" s="34" t="str">
        <f t="shared" si="30"/>
        <v/>
      </c>
      <c r="J162" s="34" t="str">
        <f t="shared" si="31"/>
        <v/>
      </c>
      <c r="K162" s="34" t="str">
        <f t="shared" si="32"/>
        <v/>
      </c>
      <c r="L162" s="26" t="str">
        <f t="shared" si="28"/>
        <v/>
      </c>
      <c r="M162" s="32"/>
      <c r="N162" s="190"/>
      <c r="O162" s="190"/>
      <c r="P162" s="190"/>
      <c r="Q162" s="190"/>
      <c r="R162" s="23"/>
    </row>
    <row r="163" spans="1:18">
      <c r="A163" s="27">
        <f t="shared" ca="1" si="33"/>
        <v>46000</v>
      </c>
      <c r="B163" s="20"/>
      <c r="C163" s="21"/>
      <c r="D163" s="20"/>
      <c r="E163" s="21"/>
      <c r="F163" s="22"/>
      <c r="G163" s="22"/>
      <c r="H163" s="34" t="str">
        <f t="shared" si="29"/>
        <v/>
      </c>
      <c r="I163" s="34" t="str">
        <f t="shared" si="30"/>
        <v/>
      </c>
      <c r="J163" s="34" t="str">
        <f t="shared" si="31"/>
        <v/>
      </c>
      <c r="K163" s="34" t="str">
        <f t="shared" si="32"/>
        <v/>
      </c>
      <c r="L163" s="26" t="str">
        <f t="shared" si="28"/>
        <v/>
      </c>
      <c r="M163" s="32"/>
      <c r="N163" s="190"/>
      <c r="O163" s="190"/>
      <c r="P163" s="190"/>
      <c r="Q163" s="190"/>
      <c r="R163" s="23"/>
    </row>
    <row r="164" spans="1:18">
      <c r="A164" s="27">
        <f t="shared" ca="1" si="33"/>
        <v>46001</v>
      </c>
      <c r="B164" s="20"/>
      <c r="C164" s="21"/>
      <c r="D164" s="20"/>
      <c r="E164" s="21"/>
      <c r="F164" s="22"/>
      <c r="G164" s="22"/>
      <c r="H164" s="34" t="str">
        <f t="shared" si="29"/>
        <v/>
      </c>
      <c r="I164" s="34" t="str">
        <f t="shared" si="30"/>
        <v/>
      </c>
      <c r="J164" s="34" t="str">
        <f t="shared" si="31"/>
        <v/>
      </c>
      <c r="K164" s="34" t="str">
        <f t="shared" si="32"/>
        <v/>
      </c>
      <c r="L164" s="26" t="str">
        <f t="shared" si="28"/>
        <v/>
      </c>
      <c r="M164" s="32"/>
      <c r="N164" s="190"/>
      <c r="O164" s="190"/>
      <c r="P164" s="190"/>
      <c r="Q164" s="190"/>
      <c r="R164" s="23"/>
    </row>
    <row r="165" spans="1:18">
      <c r="A165" s="27">
        <f t="shared" ca="1" si="33"/>
        <v>46002</v>
      </c>
      <c r="B165" s="20"/>
      <c r="C165" s="21"/>
      <c r="D165" s="20"/>
      <c r="E165" s="21"/>
      <c r="F165" s="22"/>
      <c r="G165" s="22"/>
      <c r="H165" s="34" t="str">
        <f t="shared" si="29"/>
        <v/>
      </c>
      <c r="I165" s="34" t="str">
        <f t="shared" si="30"/>
        <v/>
      </c>
      <c r="J165" s="34" t="str">
        <f t="shared" si="31"/>
        <v/>
      </c>
      <c r="K165" s="34" t="str">
        <f t="shared" si="32"/>
        <v/>
      </c>
      <c r="L165" s="26" t="str">
        <f t="shared" si="28"/>
        <v/>
      </c>
      <c r="M165" s="32"/>
      <c r="N165" s="190"/>
      <c r="O165" s="190"/>
      <c r="P165" s="190"/>
      <c r="Q165" s="190"/>
      <c r="R165" s="23"/>
    </row>
    <row r="166" spans="1:18">
      <c r="A166" s="27">
        <f t="shared" ca="1" si="33"/>
        <v>46003</v>
      </c>
      <c r="B166" s="20"/>
      <c r="C166" s="21"/>
      <c r="D166" s="20"/>
      <c r="E166" s="21"/>
      <c r="F166" s="22"/>
      <c r="G166" s="22"/>
      <c r="H166" s="34" t="str">
        <f t="shared" si="29"/>
        <v/>
      </c>
      <c r="I166" s="34" t="str">
        <f t="shared" si="30"/>
        <v/>
      </c>
      <c r="J166" s="34" t="str">
        <f t="shared" si="31"/>
        <v/>
      </c>
      <c r="K166" s="34" t="str">
        <f t="shared" si="32"/>
        <v/>
      </c>
      <c r="L166" s="26" t="str">
        <f t="shared" si="28"/>
        <v/>
      </c>
      <c r="M166" s="32"/>
      <c r="N166" s="190"/>
      <c r="O166" s="190"/>
      <c r="P166" s="190"/>
      <c r="Q166" s="190"/>
      <c r="R166" s="23"/>
    </row>
    <row r="167" spans="1:18">
      <c r="A167" s="27">
        <f t="shared" ca="1" si="33"/>
        <v>46004</v>
      </c>
      <c r="B167" s="20"/>
      <c r="C167" s="21"/>
      <c r="D167" s="20"/>
      <c r="E167" s="21"/>
      <c r="F167" s="22"/>
      <c r="G167" s="22"/>
      <c r="H167" s="34" t="str">
        <f t="shared" si="29"/>
        <v/>
      </c>
      <c r="I167" s="34" t="str">
        <f t="shared" si="30"/>
        <v/>
      </c>
      <c r="J167" s="34" t="str">
        <f t="shared" si="31"/>
        <v/>
      </c>
      <c r="K167" s="34" t="str">
        <f t="shared" si="32"/>
        <v/>
      </c>
      <c r="L167" s="26" t="str">
        <f t="shared" si="28"/>
        <v/>
      </c>
      <c r="M167" s="32"/>
      <c r="N167" s="190"/>
      <c r="O167" s="190"/>
      <c r="P167" s="190"/>
      <c r="Q167" s="190"/>
      <c r="R167" s="23"/>
    </row>
    <row r="168" spans="1:18">
      <c r="A168" s="27">
        <f t="shared" ca="1" si="33"/>
        <v>46005</v>
      </c>
      <c r="B168" s="20"/>
      <c r="C168" s="21"/>
      <c r="D168" s="20"/>
      <c r="E168" s="21"/>
      <c r="F168" s="22"/>
      <c r="G168" s="22"/>
      <c r="H168" s="34" t="str">
        <f t="shared" si="29"/>
        <v/>
      </c>
      <c r="I168" s="34" t="str">
        <f t="shared" si="30"/>
        <v/>
      </c>
      <c r="J168" s="34" t="str">
        <f t="shared" si="31"/>
        <v/>
      </c>
      <c r="K168" s="34" t="str">
        <f t="shared" si="32"/>
        <v/>
      </c>
      <c r="L168" s="26" t="str">
        <f t="shared" si="28"/>
        <v/>
      </c>
      <c r="M168" s="32"/>
      <c r="N168" s="190"/>
      <c r="O168" s="190"/>
      <c r="P168" s="190"/>
      <c r="Q168" s="190"/>
      <c r="R168" s="23"/>
    </row>
    <row r="169" spans="1:18">
      <c r="A169" s="27">
        <f t="shared" ca="1" si="33"/>
        <v>46006</v>
      </c>
      <c r="B169" s="20"/>
      <c r="C169" s="21"/>
      <c r="D169" s="20"/>
      <c r="E169" s="21"/>
      <c r="F169" s="22"/>
      <c r="G169" s="22"/>
      <c r="H169" s="34" t="str">
        <f t="shared" si="29"/>
        <v/>
      </c>
      <c r="I169" s="34" t="str">
        <f t="shared" si="30"/>
        <v/>
      </c>
      <c r="J169" s="34" t="str">
        <f t="shared" si="31"/>
        <v/>
      </c>
      <c r="K169" s="34" t="str">
        <f t="shared" si="32"/>
        <v/>
      </c>
      <c r="L169" s="26" t="str">
        <f t="shared" si="28"/>
        <v/>
      </c>
      <c r="M169" s="32"/>
      <c r="N169" s="190"/>
      <c r="O169" s="190"/>
      <c r="P169" s="190"/>
      <c r="Q169" s="190"/>
      <c r="R169" s="23"/>
    </row>
    <row r="170" spans="1:18">
      <c r="A170" s="27">
        <f t="shared" ca="1" si="33"/>
        <v>46007</v>
      </c>
      <c r="B170" s="20"/>
      <c r="C170" s="21"/>
      <c r="D170" s="20"/>
      <c r="E170" s="21"/>
      <c r="F170" s="22"/>
      <c r="G170" s="22"/>
      <c r="H170" s="34" t="str">
        <f t="shared" si="29"/>
        <v/>
      </c>
      <c r="I170" s="34" t="str">
        <f t="shared" si="30"/>
        <v/>
      </c>
      <c r="J170" s="34" t="str">
        <f t="shared" si="31"/>
        <v/>
      </c>
      <c r="K170" s="34" t="str">
        <f t="shared" si="32"/>
        <v/>
      </c>
      <c r="L170" s="26" t="str">
        <f t="shared" si="28"/>
        <v/>
      </c>
      <c r="M170" s="32"/>
      <c r="N170" s="190"/>
      <c r="O170" s="190"/>
      <c r="P170" s="190"/>
      <c r="Q170" s="190"/>
      <c r="R170" s="23"/>
    </row>
    <row r="171" spans="1:18">
      <c r="A171" s="27">
        <f t="shared" ca="1" si="33"/>
        <v>46008</v>
      </c>
      <c r="B171" s="20"/>
      <c r="C171" s="21"/>
      <c r="D171" s="20"/>
      <c r="E171" s="21"/>
      <c r="F171" s="22"/>
      <c r="G171" s="22"/>
      <c r="H171" s="34" t="str">
        <f t="shared" si="29"/>
        <v/>
      </c>
      <c r="I171" s="34" t="str">
        <f t="shared" si="30"/>
        <v/>
      </c>
      <c r="J171" s="34" t="str">
        <f t="shared" si="31"/>
        <v/>
      </c>
      <c r="K171" s="34" t="str">
        <f t="shared" si="32"/>
        <v/>
      </c>
      <c r="L171" s="26" t="str">
        <f t="shared" si="28"/>
        <v/>
      </c>
      <c r="M171" s="32"/>
      <c r="N171" s="190"/>
      <c r="O171" s="190"/>
      <c r="P171" s="190"/>
      <c r="Q171" s="190"/>
      <c r="R171" s="23"/>
    </row>
    <row r="172" spans="1:18">
      <c r="A172" s="27">
        <f t="shared" ca="1" si="33"/>
        <v>46009</v>
      </c>
      <c r="B172" s="20"/>
      <c r="C172" s="21"/>
      <c r="D172" s="20"/>
      <c r="E172" s="21"/>
      <c r="F172" s="22"/>
      <c r="G172" s="22"/>
      <c r="H172" s="34" t="str">
        <f t="shared" si="29"/>
        <v/>
      </c>
      <c r="I172" s="34" t="str">
        <f t="shared" si="30"/>
        <v/>
      </c>
      <c r="J172" s="34" t="str">
        <f t="shared" si="31"/>
        <v/>
      </c>
      <c r="K172" s="34" t="str">
        <f t="shared" si="32"/>
        <v/>
      </c>
      <c r="L172" s="26" t="str">
        <f t="shared" si="28"/>
        <v/>
      </c>
      <c r="M172" s="32"/>
      <c r="N172" s="190"/>
      <c r="O172" s="190"/>
      <c r="P172" s="190"/>
      <c r="Q172" s="190"/>
      <c r="R172" s="23"/>
    </row>
    <row r="173" spans="1:18">
      <c r="A173" s="27">
        <f t="shared" ca="1" si="33"/>
        <v>46010</v>
      </c>
      <c r="B173" s="20"/>
      <c r="C173" s="21"/>
      <c r="D173" s="20"/>
      <c r="E173" s="21"/>
      <c r="F173" s="22"/>
      <c r="G173" s="22"/>
      <c r="H173" s="34" t="str">
        <f t="shared" si="29"/>
        <v/>
      </c>
      <c r="I173" s="34" t="str">
        <f t="shared" si="30"/>
        <v/>
      </c>
      <c r="J173" s="34" t="str">
        <f t="shared" si="31"/>
        <v/>
      </c>
      <c r="K173" s="34" t="str">
        <f t="shared" si="32"/>
        <v/>
      </c>
      <c r="L173" s="26" t="str">
        <f t="shared" si="28"/>
        <v/>
      </c>
      <c r="M173" s="32"/>
      <c r="N173" s="190"/>
      <c r="O173" s="190"/>
      <c r="P173" s="190"/>
      <c r="Q173" s="190"/>
      <c r="R173" s="23"/>
    </row>
    <row r="174" spans="1:18">
      <c r="A174" s="27">
        <f t="shared" ca="1" si="33"/>
        <v>46011</v>
      </c>
      <c r="B174" s="20"/>
      <c r="C174" s="21"/>
      <c r="D174" s="20"/>
      <c r="E174" s="21"/>
      <c r="F174" s="22"/>
      <c r="G174" s="22"/>
      <c r="H174" s="34" t="str">
        <f t="shared" si="29"/>
        <v/>
      </c>
      <c r="I174" s="34" t="str">
        <f t="shared" si="30"/>
        <v/>
      </c>
      <c r="J174" s="34" t="str">
        <f t="shared" si="31"/>
        <v/>
      </c>
      <c r="K174" s="34" t="str">
        <f t="shared" si="32"/>
        <v/>
      </c>
      <c r="L174" s="26" t="str">
        <f t="shared" si="28"/>
        <v/>
      </c>
      <c r="M174" s="32"/>
      <c r="N174" s="190"/>
      <c r="O174" s="190"/>
      <c r="P174" s="190"/>
      <c r="Q174" s="190"/>
      <c r="R174" s="23"/>
    </row>
    <row r="175" spans="1:18">
      <c r="A175" s="27">
        <f t="shared" ca="1" si="33"/>
        <v>46012</v>
      </c>
      <c r="B175" s="20"/>
      <c r="C175" s="21"/>
      <c r="D175" s="20"/>
      <c r="E175" s="21"/>
      <c r="F175" s="22"/>
      <c r="G175" s="22"/>
      <c r="H175" s="34" t="str">
        <f t="shared" si="29"/>
        <v/>
      </c>
      <c r="I175" s="34" t="str">
        <f t="shared" si="30"/>
        <v/>
      </c>
      <c r="J175" s="34" t="str">
        <f t="shared" si="31"/>
        <v/>
      </c>
      <c r="K175" s="34" t="str">
        <f t="shared" si="32"/>
        <v/>
      </c>
      <c r="L175" s="26" t="str">
        <f t="shared" si="28"/>
        <v/>
      </c>
      <c r="M175" s="32"/>
      <c r="N175" s="190"/>
      <c r="O175" s="190"/>
      <c r="P175" s="190"/>
      <c r="Q175" s="190"/>
      <c r="R175" s="23"/>
    </row>
    <row r="176" spans="1:18">
      <c r="A176" s="27">
        <f t="shared" ca="1" si="33"/>
        <v>46013</v>
      </c>
      <c r="B176" s="20"/>
      <c r="C176" s="21"/>
      <c r="D176" s="20"/>
      <c r="E176" s="21"/>
      <c r="F176" s="22"/>
      <c r="G176" s="22"/>
      <c r="H176" s="34" t="str">
        <f t="shared" si="29"/>
        <v/>
      </c>
      <c r="I176" s="34" t="str">
        <f t="shared" si="30"/>
        <v/>
      </c>
      <c r="J176" s="34" t="str">
        <f t="shared" si="31"/>
        <v/>
      </c>
      <c r="K176" s="34" t="str">
        <f t="shared" si="32"/>
        <v/>
      </c>
      <c r="L176" s="26" t="str">
        <f t="shared" si="28"/>
        <v/>
      </c>
      <c r="M176" s="32"/>
      <c r="N176" s="190"/>
      <c r="O176" s="190"/>
      <c r="P176" s="190"/>
      <c r="Q176" s="190"/>
      <c r="R176" s="23"/>
    </row>
    <row r="177" spans="1:22">
      <c r="A177" s="27">
        <f t="shared" ca="1" si="33"/>
        <v>46014</v>
      </c>
      <c r="B177" s="20"/>
      <c r="C177" s="21"/>
      <c r="D177" s="20"/>
      <c r="E177" s="21"/>
      <c r="F177" s="22"/>
      <c r="G177" s="22"/>
      <c r="H177" s="34" t="str">
        <f t="shared" si="29"/>
        <v/>
      </c>
      <c r="I177" s="34" t="str">
        <f t="shared" si="30"/>
        <v/>
      </c>
      <c r="J177" s="34" t="str">
        <f t="shared" si="31"/>
        <v/>
      </c>
      <c r="K177" s="34" t="str">
        <f t="shared" si="32"/>
        <v/>
      </c>
      <c r="L177" s="26" t="str">
        <f t="shared" si="28"/>
        <v/>
      </c>
      <c r="M177" s="32"/>
      <c r="N177" s="190"/>
      <c r="O177" s="190"/>
      <c r="P177" s="190"/>
      <c r="Q177" s="190"/>
      <c r="R177" s="23"/>
    </row>
    <row r="178" spans="1:22">
      <c r="A178" s="27">
        <f t="shared" ca="1" si="33"/>
        <v>46015</v>
      </c>
      <c r="B178" s="20"/>
      <c r="C178" s="21"/>
      <c r="D178" s="20"/>
      <c r="E178" s="21"/>
      <c r="F178" s="22"/>
      <c r="G178" s="22"/>
      <c r="H178" s="34" t="str">
        <f t="shared" si="29"/>
        <v/>
      </c>
      <c r="I178" s="34" t="str">
        <f t="shared" si="30"/>
        <v/>
      </c>
      <c r="J178" s="34" t="str">
        <f t="shared" si="31"/>
        <v/>
      </c>
      <c r="K178" s="34" t="str">
        <f t="shared" si="32"/>
        <v/>
      </c>
      <c r="L178" s="26" t="str">
        <f t="shared" si="28"/>
        <v/>
      </c>
      <c r="M178" s="32"/>
      <c r="N178" s="190"/>
      <c r="O178" s="190"/>
      <c r="P178" s="190"/>
      <c r="Q178" s="190"/>
      <c r="R178" s="23"/>
    </row>
    <row r="179" spans="1:22">
      <c r="A179" s="27">
        <f t="shared" ca="1" si="33"/>
        <v>46016</v>
      </c>
      <c r="B179" s="20"/>
      <c r="C179" s="21"/>
      <c r="D179" s="20"/>
      <c r="E179" s="21"/>
      <c r="F179" s="22"/>
      <c r="G179" s="22"/>
      <c r="H179" s="34" t="str">
        <f t="shared" si="29"/>
        <v/>
      </c>
      <c r="I179" s="34" t="str">
        <f t="shared" si="30"/>
        <v/>
      </c>
      <c r="J179" s="34" t="str">
        <f t="shared" si="31"/>
        <v/>
      </c>
      <c r="K179" s="34" t="str">
        <f t="shared" si="32"/>
        <v/>
      </c>
      <c r="L179" s="26" t="str">
        <f t="shared" si="28"/>
        <v/>
      </c>
      <c r="M179" s="32"/>
      <c r="N179" s="190"/>
      <c r="O179" s="190"/>
      <c r="P179" s="190"/>
      <c r="Q179" s="190"/>
      <c r="R179" s="23"/>
    </row>
    <row r="180" spans="1:22">
      <c r="A180" s="27">
        <f t="shared" ca="1" si="33"/>
        <v>46017</v>
      </c>
      <c r="B180" s="20"/>
      <c r="C180" s="21"/>
      <c r="D180" s="20"/>
      <c r="E180" s="21"/>
      <c r="F180" s="22"/>
      <c r="G180" s="22"/>
      <c r="H180" s="34" t="str">
        <f t="shared" si="29"/>
        <v/>
      </c>
      <c r="I180" s="34" t="str">
        <f t="shared" si="30"/>
        <v/>
      </c>
      <c r="J180" s="34" t="str">
        <f t="shared" si="31"/>
        <v/>
      </c>
      <c r="K180" s="34" t="str">
        <f t="shared" si="32"/>
        <v/>
      </c>
      <c r="L180" s="26" t="str">
        <f t="shared" si="28"/>
        <v/>
      </c>
      <c r="M180" s="32"/>
      <c r="N180" s="190"/>
      <c r="O180" s="190"/>
      <c r="P180" s="190"/>
      <c r="Q180" s="190"/>
      <c r="R180" s="23"/>
    </row>
    <row r="181" spans="1:22">
      <c r="A181" s="27">
        <f t="shared" ca="1" si="33"/>
        <v>46018</v>
      </c>
      <c r="B181" s="20"/>
      <c r="C181" s="21"/>
      <c r="D181" s="20"/>
      <c r="E181" s="21"/>
      <c r="F181" s="22"/>
      <c r="G181" s="22"/>
      <c r="H181" s="34" t="str">
        <f t="shared" si="29"/>
        <v/>
      </c>
      <c r="I181" s="34" t="str">
        <f t="shared" si="30"/>
        <v/>
      </c>
      <c r="J181" s="34" t="str">
        <f t="shared" si="31"/>
        <v/>
      </c>
      <c r="K181" s="34" t="str">
        <f t="shared" si="32"/>
        <v/>
      </c>
      <c r="L181" s="26" t="str">
        <f t="shared" si="28"/>
        <v/>
      </c>
      <c r="M181" s="32"/>
      <c r="N181" s="190"/>
      <c r="O181" s="190"/>
      <c r="P181" s="190"/>
      <c r="Q181" s="190"/>
      <c r="R181" s="23"/>
    </row>
    <row r="182" spans="1:22">
      <c r="A182" s="27">
        <f t="shared" ca="1" si="33"/>
        <v>46019</v>
      </c>
      <c r="B182" s="20"/>
      <c r="C182" s="21"/>
      <c r="D182" s="20"/>
      <c r="E182" s="21"/>
      <c r="F182" s="22"/>
      <c r="G182" s="22"/>
      <c r="H182" s="34" t="str">
        <f t="shared" si="29"/>
        <v/>
      </c>
      <c r="I182" s="34" t="str">
        <f t="shared" si="30"/>
        <v/>
      </c>
      <c r="J182" s="34" t="str">
        <f t="shared" si="31"/>
        <v/>
      </c>
      <c r="K182" s="34" t="str">
        <f t="shared" si="32"/>
        <v/>
      </c>
      <c r="L182" s="26" t="str">
        <f t="shared" si="28"/>
        <v/>
      </c>
      <c r="M182" s="32"/>
      <c r="N182" s="190"/>
      <c r="O182" s="190"/>
      <c r="P182" s="190"/>
      <c r="Q182" s="190"/>
      <c r="R182" s="23"/>
    </row>
    <row r="183" spans="1:22">
      <c r="A183" s="27">
        <f t="shared" ca="1" si="33"/>
        <v>46020</v>
      </c>
      <c r="B183" s="20"/>
      <c r="C183" s="21"/>
      <c r="D183" s="20"/>
      <c r="E183" s="21"/>
      <c r="F183" s="22"/>
      <c r="G183" s="22"/>
      <c r="H183" s="34" t="str">
        <f t="shared" si="29"/>
        <v/>
      </c>
      <c r="I183" s="34" t="str">
        <f t="shared" si="30"/>
        <v/>
      </c>
      <c r="J183" s="34" t="str">
        <f t="shared" si="31"/>
        <v/>
      </c>
      <c r="K183" s="34" t="str">
        <f t="shared" si="32"/>
        <v/>
      </c>
      <c r="L183" s="26" t="str">
        <f t="shared" si="28"/>
        <v/>
      </c>
      <c r="M183" s="32"/>
      <c r="N183" s="190"/>
      <c r="O183" s="190"/>
      <c r="P183" s="190"/>
      <c r="Q183" s="190"/>
      <c r="R183" s="23"/>
    </row>
    <row r="184" spans="1:22">
      <c r="A184" s="27">
        <f t="shared" ca="1" si="33"/>
        <v>46021</v>
      </c>
      <c r="B184" s="20"/>
      <c r="C184" s="21"/>
      <c r="D184" s="20"/>
      <c r="E184" s="21"/>
      <c r="F184" s="22"/>
      <c r="G184" s="22"/>
      <c r="H184" s="34" t="str">
        <f t="shared" si="29"/>
        <v/>
      </c>
      <c r="I184" s="34" t="str">
        <f t="shared" si="30"/>
        <v/>
      </c>
      <c r="J184" s="34" t="str">
        <f t="shared" si="31"/>
        <v/>
      </c>
      <c r="K184" s="34" t="str">
        <f t="shared" si="32"/>
        <v/>
      </c>
      <c r="L184" s="26" t="str">
        <f t="shared" si="28"/>
        <v/>
      </c>
      <c r="M184" s="32"/>
      <c r="N184" s="190"/>
      <c r="O184" s="190"/>
      <c r="P184" s="190"/>
      <c r="Q184" s="190"/>
      <c r="R184" s="23"/>
    </row>
    <row r="185" spans="1:22">
      <c r="A185" s="27">
        <f t="shared" ca="1" si="33"/>
        <v>46022</v>
      </c>
      <c r="B185" s="20"/>
      <c r="C185" s="21"/>
      <c r="D185" s="20"/>
      <c r="E185" s="21"/>
      <c r="F185" s="22"/>
      <c r="G185" s="22"/>
      <c r="H185" s="34" t="str">
        <f t="shared" si="29"/>
        <v/>
      </c>
      <c r="I185" s="34" t="str">
        <f t="shared" si="30"/>
        <v/>
      </c>
      <c r="J185" s="34" t="str">
        <f t="shared" si="31"/>
        <v/>
      </c>
      <c r="K185" s="34" t="str">
        <f t="shared" si="32"/>
        <v/>
      </c>
      <c r="L185" s="26" t="str">
        <f t="shared" si="28"/>
        <v/>
      </c>
      <c r="M185" s="32"/>
      <c r="N185" s="190"/>
      <c r="O185" s="190"/>
      <c r="P185" s="190"/>
      <c r="Q185" s="190"/>
      <c r="R185" s="23"/>
    </row>
    <row r="186" spans="1:22">
      <c r="A186" s="5" t="s">
        <v>11</v>
      </c>
      <c r="B186" s="191"/>
      <c r="C186" s="192"/>
      <c r="D186" s="191"/>
      <c r="E186" s="192"/>
      <c r="F186" s="26" t="str">
        <f>IF(SUM($F155:$F185)=0,"",SUM($F155:$F185))</f>
        <v/>
      </c>
      <c r="G186" s="26" t="str">
        <f>IF(SUM($G155:$G185)=0,"",SUM($G155:$G185))</f>
        <v/>
      </c>
      <c r="H186" s="26" t="str">
        <f>IF(SUM(H155:H185)=0,"",SUM(H155:H185))</f>
        <v/>
      </c>
      <c r="I186" s="26" t="str">
        <f>IF(SUM(I155:I185)=0,"",SUM(I155:I185))</f>
        <v/>
      </c>
      <c r="J186" s="26" t="str">
        <f t="shared" ref="J186:K186" si="34">IF(SUM(J155:J185)=0,"",SUM(J155:J185))</f>
        <v/>
      </c>
      <c r="K186" s="26" t="str">
        <f t="shared" si="34"/>
        <v/>
      </c>
      <c r="L186" s="26" t="str">
        <f>IF(SUM($L155:$L185)=0,"",SUM($L155:$L185))</f>
        <v/>
      </c>
      <c r="M186" s="33"/>
      <c r="N186" s="193"/>
      <c r="O186" s="193"/>
      <c r="P186" s="193"/>
      <c r="Q186" s="193"/>
      <c r="R186" s="6"/>
    </row>
    <row r="188" spans="1:22" ht="27" customHeight="1">
      <c r="A188" s="194" t="s">
        <v>22</v>
      </c>
      <c r="B188" s="189" t="s">
        <v>103</v>
      </c>
      <c r="C188" s="189"/>
      <c r="D188" s="189"/>
      <c r="E188" s="189"/>
      <c r="F188" s="189" t="s">
        <v>23</v>
      </c>
      <c r="G188" s="189"/>
      <c r="H188" s="189" t="s">
        <v>88</v>
      </c>
      <c r="I188" s="189"/>
      <c r="J188" s="189"/>
      <c r="K188" s="189"/>
      <c r="L188" s="189" t="s">
        <v>87</v>
      </c>
      <c r="M188" s="195" t="s">
        <v>96</v>
      </c>
      <c r="N188" s="194" t="s">
        <v>25</v>
      </c>
      <c r="O188" s="194"/>
      <c r="P188" s="194"/>
      <c r="Q188" s="194"/>
      <c r="R188" s="189" t="s">
        <v>100</v>
      </c>
    </row>
    <row r="189" spans="1:22" ht="14.25" customHeight="1">
      <c r="A189" s="194"/>
      <c r="B189" s="189" t="s">
        <v>82</v>
      </c>
      <c r="C189" s="189"/>
      <c r="D189" s="189" t="s">
        <v>84</v>
      </c>
      <c r="E189" s="189"/>
      <c r="F189" s="189"/>
      <c r="G189" s="189"/>
      <c r="H189" s="189" t="s">
        <v>90</v>
      </c>
      <c r="I189" s="189"/>
      <c r="J189" s="189" t="s">
        <v>89</v>
      </c>
      <c r="K189" s="189"/>
      <c r="L189" s="189"/>
      <c r="M189" s="196"/>
      <c r="N189" s="194"/>
      <c r="O189" s="194"/>
      <c r="P189" s="194"/>
      <c r="Q189" s="194"/>
      <c r="R189" s="189"/>
    </row>
    <row r="190" spans="1:22">
      <c r="A190" s="194"/>
      <c r="B190" s="43" t="s">
        <v>26</v>
      </c>
      <c r="C190" s="43" t="s">
        <v>27</v>
      </c>
      <c r="D190" s="43" t="s">
        <v>26</v>
      </c>
      <c r="E190" s="43" t="s">
        <v>27</v>
      </c>
      <c r="F190" s="44" t="s">
        <v>85</v>
      </c>
      <c r="G190" s="44" t="s">
        <v>86</v>
      </c>
      <c r="H190" s="44" t="s">
        <v>81</v>
      </c>
      <c r="I190" s="44" t="s">
        <v>83</v>
      </c>
      <c r="J190" s="44" t="s">
        <v>81</v>
      </c>
      <c r="K190" s="44" t="s">
        <v>95</v>
      </c>
      <c r="L190" s="189"/>
      <c r="M190" s="197"/>
      <c r="N190" s="194"/>
      <c r="O190" s="194"/>
      <c r="P190" s="194"/>
      <c r="Q190" s="194"/>
      <c r="R190" s="194"/>
    </row>
    <row r="191" spans="1:22">
      <c r="A191" s="27" cm="1">
        <f t="array" aca="1" ref="A191" ca="1">DATE("2025","8"+5,IFERROR(INDIRECT(T1),"1"))</f>
        <v>46023</v>
      </c>
      <c r="B191" s="20"/>
      <c r="C191" s="21"/>
      <c r="D191" s="20"/>
      <c r="E191" s="21"/>
      <c r="F191" s="22"/>
      <c r="G191" s="22"/>
      <c r="H191" s="34" t="str">
        <f>IF(OR(B191="",LEFT(M191,1)="✓"),"",C191-B191-F191)</f>
        <v/>
      </c>
      <c r="I191" s="34" t="str">
        <f>IF(OR(D191="",LEFT(M191,1)="✓"),"",E191-D191-G191)</f>
        <v/>
      </c>
      <c r="J191" s="34" t="str">
        <f>IF(AND(B191&lt;&gt;"",M191="✓所定"),C191-B191-F191,"")</f>
        <v/>
      </c>
      <c r="K191" s="34" t="str">
        <f>IF(AND(B191&lt;&gt;"",M191="✓法定"),C191-B191-F191,"")</f>
        <v/>
      </c>
      <c r="L191" s="26" t="str">
        <f>IF(AND($B191="",$D191=""),"",($C191-$B191-$F191)+($E191-$D191-$G191))</f>
        <v/>
      </c>
      <c r="M191" s="32"/>
      <c r="N191" s="190"/>
      <c r="O191" s="190"/>
      <c r="P191" s="190"/>
      <c r="Q191" s="190"/>
      <c r="R191" s="23"/>
      <c r="V191" s="1" t="s">
        <v>171</v>
      </c>
    </row>
    <row r="192" spans="1:22">
      <c r="A192" s="27">
        <f ca="1">A191+1</f>
        <v>46024</v>
      </c>
      <c r="B192" s="20"/>
      <c r="C192" s="21"/>
      <c r="D192" s="20"/>
      <c r="E192" s="21"/>
      <c r="F192" s="22"/>
      <c r="G192" s="22"/>
      <c r="H192" s="34" t="str">
        <f t="shared" ref="H192:H221" si="35">IF(OR(B192="",LEFT(M192,1)="✓"),"",C192-B192-F192)</f>
        <v/>
      </c>
      <c r="I192" s="34" t="str">
        <f t="shared" ref="I192:I221" si="36">IF(OR(D192="",LEFT(M192,1)="✓"),"",E192-D192-G192)</f>
        <v/>
      </c>
      <c r="J192" s="34" t="str">
        <f t="shared" ref="J192:J221" si="37">IF(AND(B192&lt;&gt;"",M192="✓所定"),C192-B192-F192,"")</f>
        <v/>
      </c>
      <c r="K192" s="34" t="str">
        <f t="shared" ref="K192:K221" si="38">IF(AND(B192&lt;&gt;"",M192="✓法定"),C192-B192-F192,"")</f>
        <v/>
      </c>
      <c r="L192" s="26" t="str">
        <f t="shared" ref="L192:L221" si="39">IF(AND($B192="",$D192=""),"",($C192-$B192-$F192)+($E192-$D192-$G192))</f>
        <v/>
      </c>
      <c r="M192" s="32"/>
      <c r="N192" s="190"/>
      <c r="O192" s="190"/>
      <c r="P192" s="190"/>
      <c r="Q192" s="190"/>
      <c r="R192" s="23"/>
      <c r="V192" s="1" t="s">
        <v>172</v>
      </c>
    </row>
    <row r="193" spans="1:18">
      <c r="A193" s="27">
        <f t="shared" ref="A193:A221" ca="1" si="40">A192+1</f>
        <v>46025</v>
      </c>
      <c r="B193" s="20"/>
      <c r="C193" s="21"/>
      <c r="D193" s="20"/>
      <c r="E193" s="21"/>
      <c r="F193" s="22"/>
      <c r="G193" s="22"/>
      <c r="H193" s="34" t="str">
        <f t="shared" si="35"/>
        <v/>
      </c>
      <c r="I193" s="34" t="str">
        <f t="shared" si="36"/>
        <v/>
      </c>
      <c r="J193" s="34" t="str">
        <f t="shared" si="37"/>
        <v/>
      </c>
      <c r="K193" s="34" t="str">
        <f t="shared" si="38"/>
        <v/>
      </c>
      <c r="L193" s="26" t="str">
        <f t="shared" si="39"/>
        <v/>
      </c>
      <c r="M193" s="32"/>
      <c r="N193" s="190"/>
      <c r="O193" s="190"/>
      <c r="P193" s="190"/>
      <c r="Q193" s="190"/>
      <c r="R193" s="23"/>
    </row>
    <row r="194" spans="1:18">
      <c r="A194" s="27">
        <f t="shared" ca="1" si="40"/>
        <v>46026</v>
      </c>
      <c r="B194" s="20"/>
      <c r="C194" s="21"/>
      <c r="D194" s="20"/>
      <c r="E194" s="21"/>
      <c r="F194" s="22"/>
      <c r="G194" s="22"/>
      <c r="H194" s="34" t="str">
        <f t="shared" si="35"/>
        <v/>
      </c>
      <c r="I194" s="34" t="str">
        <f t="shared" si="36"/>
        <v/>
      </c>
      <c r="J194" s="34" t="str">
        <f t="shared" si="37"/>
        <v/>
      </c>
      <c r="K194" s="34" t="str">
        <f t="shared" si="38"/>
        <v/>
      </c>
      <c r="L194" s="26" t="str">
        <f t="shared" si="39"/>
        <v/>
      </c>
      <c r="M194" s="32"/>
      <c r="N194" s="190"/>
      <c r="O194" s="190"/>
      <c r="P194" s="190"/>
      <c r="Q194" s="190"/>
      <c r="R194" s="23"/>
    </row>
    <row r="195" spans="1:18">
      <c r="A195" s="27">
        <f t="shared" ca="1" si="40"/>
        <v>46027</v>
      </c>
      <c r="B195" s="20"/>
      <c r="C195" s="21"/>
      <c r="D195" s="20"/>
      <c r="E195" s="21"/>
      <c r="F195" s="22"/>
      <c r="G195" s="22"/>
      <c r="H195" s="34" t="str">
        <f t="shared" si="35"/>
        <v/>
      </c>
      <c r="I195" s="34" t="str">
        <f t="shared" si="36"/>
        <v/>
      </c>
      <c r="J195" s="34" t="str">
        <f t="shared" si="37"/>
        <v/>
      </c>
      <c r="K195" s="34" t="str">
        <f t="shared" si="38"/>
        <v/>
      </c>
      <c r="L195" s="26" t="str">
        <f t="shared" si="39"/>
        <v/>
      </c>
      <c r="M195" s="32"/>
      <c r="N195" s="190"/>
      <c r="O195" s="190"/>
      <c r="P195" s="190"/>
      <c r="Q195" s="190"/>
      <c r="R195" s="23"/>
    </row>
    <row r="196" spans="1:18">
      <c r="A196" s="27">
        <f t="shared" ca="1" si="40"/>
        <v>46028</v>
      </c>
      <c r="B196" s="20"/>
      <c r="C196" s="21"/>
      <c r="D196" s="20"/>
      <c r="E196" s="21"/>
      <c r="F196" s="22"/>
      <c r="G196" s="22"/>
      <c r="H196" s="34" t="str">
        <f t="shared" si="35"/>
        <v/>
      </c>
      <c r="I196" s="34" t="str">
        <f t="shared" si="36"/>
        <v/>
      </c>
      <c r="J196" s="34" t="str">
        <f t="shared" si="37"/>
        <v/>
      </c>
      <c r="K196" s="34" t="str">
        <f t="shared" si="38"/>
        <v/>
      </c>
      <c r="L196" s="26" t="str">
        <f t="shared" si="39"/>
        <v/>
      </c>
      <c r="M196" s="32"/>
      <c r="N196" s="190"/>
      <c r="O196" s="190"/>
      <c r="P196" s="190"/>
      <c r="Q196" s="190"/>
      <c r="R196" s="23"/>
    </row>
    <row r="197" spans="1:18">
      <c r="A197" s="27">
        <f t="shared" ca="1" si="40"/>
        <v>46029</v>
      </c>
      <c r="B197" s="20"/>
      <c r="C197" s="21"/>
      <c r="D197" s="20"/>
      <c r="E197" s="21"/>
      <c r="F197" s="22"/>
      <c r="G197" s="22"/>
      <c r="H197" s="34" t="str">
        <f t="shared" si="35"/>
        <v/>
      </c>
      <c r="I197" s="34" t="str">
        <f t="shared" si="36"/>
        <v/>
      </c>
      <c r="J197" s="34" t="str">
        <f t="shared" si="37"/>
        <v/>
      </c>
      <c r="K197" s="34" t="str">
        <f t="shared" si="38"/>
        <v/>
      </c>
      <c r="L197" s="26" t="str">
        <f t="shared" si="39"/>
        <v/>
      </c>
      <c r="M197" s="32"/>
      <c r="N197" s="190"/>
      <c r="O197" s="190"/>
      <c r="P197" s="190"/>
      <c r="Q197" s="190"/>
      <c r="R197" s="23"/>
    </row>
    <row r="198" spans="1:18">
      <c r="A198" s="27">
        <f t="shared" ca="1" si="40"/>
        <v>46030</v>
      </c>
      <c r="B198" s="20"/>
      <c r="C198" s="21"/>
      <c r="D198" s="20"/>
      <c r="E198" s="21"/>
      <c r="F198" s="22"/>
      <c r="G198" s="22"/>
      <c r="H198" s="34" t="str">
        <f t="shared" si="35"/>
        <v/>
      </c>
      <c r="I198" s="34" t="str">
        <f t="shared" si="36"/>
        <v/>
      </c>
      <c r="J198" s="34" t="str">
        <f t="shared" si="37"/>
        <v/>
      </c>
      <c r="K198" s="34" t="str">
        <f t="shared" si="38"/>
        <v/>
      </c>
      <c r="L198" s="26" t="str">
        <f t="shared" si="39"/>
        <v/>
      </c>
      <c r="M198" s="32"/>
      <c r="N198" s="190"/>
      <c r="O198" s="190"/>
      <c r="P198" s="190"/>
      <c r="Q198" s="190"/>
      <c r="R198" s="23"/>
    </row>
    <row r="199" spans="1:18">
      <c r="A199" s="27">
        <f t="shared" ca="1" si="40"/>
        <v>46031</v>
      </c>
      <c r="B199" s="20"/>
      <c r="C199" s="21"/>
      <c r="D199" s="20"/>
      <c r="E199" s="21"/>
      <c r="F199" s="22"/>
      <c r="G199" s="22"/>
      <c r="H199" s="34" t="str">
        <f t="shared" si="35"/>
        <v/>
      </c>
      <c r="I199" s="34" t="str">
        <f t="shared" si="36"/>
        <v/>
      </c>
      <c r="J199" s="34" t="str">
        <f t="shared" si="37"/>
        <v/>
      </c>
      <c r="K199" s="34" t="str">
        <f t="shared" si="38"/>
        <v/>
      </c>
      <c r="L199" s="26" t="str">
        <f t="shared" si="39"/>
        <v/>
      </c>
      <c r="M199" s="32"/>
      <c r="N199" s="190"/>
      <c r="O199" s="190"/>
      <c r="P199" s="190"/>
      <c r="Q199" s="190"/>
      <c r="R199" s="23"/>
    </row>
    <row r="200" spans="1:18">
      <c r="A200" s="27">
        <f t="shared" ca="1" si="40"/>
        <v>46032</v>
      </c>
      <c r="B200" s="20"/>
      <c r="C200" s="21"/>
      <c r="D200" s="20"/>
      <c r="E200" s="21"/>
      <c r="F200" s="22"/>
      <c r="G200" s="22"/>
      <c r="H200" s="34" t="str">
        <f t="shared" si="35"/>
        <v/>
      </c>
      <c r="I200" s="34" t="str">
        <f t="shared" si="36"/>
        <v/>
      </c>
      <c r="J200" s="34" t="str">
        <f t="shared" si="37"/>
        <v/>
      </c>
      <c r="K200" s="34" t="str">
        <f t="shared" si="38"/>
        <v/>
      </c>
      <c r="L200" s="26" t="str">
        <f t="shared" si="39"/>
        <v/>
      </c>
      <c r="M200" s="32"/>
      <c r="N200" s="190"/>
      <c r="O200" s="190"/>
      <c r="P200" s="190"/>
      <c r="Q200" s="190"/>
      <c r="R200" s="23"/>
    </row>
    <row r="201" spans="1:18">
      <c r="A201" s="27">
        <f t="shared" ca="1" si="40"/>
        <v>46033</v>
      </c>
      <c r="B201" s="20"/>
      <c r="C201" s="21"/>
      <c r="D201" s="20"/>
      <c r="E201" s="21"/>
      <c r="F201" s="22"/>
      <c r="G201" s="22"/>
      <c r="H201" s="34" t="str">
        <f t="shared" si="35"/>
        <v/>
      </c>
      <c r="I201" s="34" t="str">
        <f t="shared" si="36"/>
        <v/>
      </c>
      <c r="J201" s="34" t="str">
        <f t="shared" si="37"/>
        <v/>
      </c>
      <c r="K201" s="34" t="str">
        <f t="shared" si="38"/>
        <v/>
      </c>
      <c r="L201" s="26" t="str">
        <f t="shared" si="39"/>
        <v/>
      </c>
      <c r="M201" s="32"/>
      <c r="N201" s="190"/>
      <c r="O201" s="190"/>
      <c r="P201" s="190"/>
      <c r="Q201" s="190"/>
      <c r="R201" s="23"/>
    </row>
    <row r="202" spans="1:18">
      <c r="A202" s="27">
        <f t="shared" ca="1" si="40"/>
        <v>46034</v>
      </c>
      <c r="B202" s="20"/>
      <c r="C202" s="21"/>
      <c r="D202" s="20"/>
      <c r="E202" s="21"/>
      <c r="F202" s="22"/>
      <c r="G202" s="22"/>
      <c r="H202" s="34" t="str">
        <f t="shared" si="35"/>
        <v/>
      </c>
      <c r="I202" s="34" t="str">
        <f t="shared" si="36"/>
        <v/>
      </c>
      <c r="J202" s="34" t="str">
        <f t="shared" si="37"/>
        <v/>
      </c>
      <c r="K202" s="34" t="str">
        <f t="shared" si="38"/>
        <v/>
      </c>
      <c r="L202" s="26" t="str">
        <f t="shared" si="39"/>
        <v/>
      </c>
      <c r="M202" s="32"/>
      <c r="N202" s="190"/>
      <c r="O202" s="190"/>
      <c r="P202" s="190"/>
      <c r="Q202" s="190"/>
      <c r="R202" s="23"/>
    </row>
    <row r="203" spans="1:18">
      <c r="A203" s="27">
        <f t="shared" ca="1" si="40"/>
        <v>46035</v>
      </c>
      <c r="B203" s="20"/>
      <c r="C203" s="21"/>
      <c r="D203" s="20"/>
      <c r="E203" s="21"/>
      <c r="F203" s="22"/>
      <c r="G203" s="22"/>
      <c r="H203" s="34" t="str">
        <f t="shared" si="35"/>
        <v/>
      </c>
      <c r="I203" s="34" t="str">
        <f t="shared" si="36"/>
        <v/>
      </c>
      <c r="J203" s="34" t="str">
        <f t="shared" si="37"/>
        <v/>
      </c>
      <c r="K203" s="34" t="str">
        <f t="shared" si="38"/>
        <v/>
      </c>
      <c r="L203" s="26" t="str">
        <f t="shared" si="39"/>
        <v/>
      </c>
      <c r="M203" s="32"/>
      <c r="N203" s="190"/>
      <c r="O203" s="190"/>
      <c r="P203" s="190"/>
      <c r="Q203" s="190"/>
      <c r="R203" s="23"/>
    </row>
    <row r="204" spans="1:18">
      <c r="A204" s="27">
        <f t="shared" ca="1" si="40"/>
        <v>46036</v>
      </c>
      <c r="B204" s="20"/>
      <c r="C204" s="21"/>
      <c r="D204" s="20"/>
      <c r="E204" s="21"/>
      <c r="F204" s="22"/>
      <c r="G204" s="22"/>
      <c r="H204" s="34" t="str">
        <f t="shared" si="35"/>
        <v/>
      </c>
      <c r="I204" s="34" t="str">
        <f t="shared" si="36"/>
        <v/>
      </c>
      <c r="J204" s="34" t="str">
        <f t="shared" si="37"/>
        <v/>
      </c>
      <c r="K204" s="34" t="str">
        <f t="shared" si="38"/>
        <v/>
      </c>
      <c r="L204" s="26" t="str">
        <f t="shared" si="39"/>
        <v/>
      </c>
      <c r="M204" s="32"/>
      <c r="N204" s="190"/>
      <c r="O204" s="190"/>
      <c r="P204" s="190"/>
      <c r="Q204" s="190"/>
      <c r="R204" s="23"/>
    </row>
    <row r="205" spans="1:18">
      <c r="A205" s="27">
        <f t="shared" ca="1" si="40"/>
        <v>46037</v>
      </c>
      <c r="B205" s="20"/>
      <c r="C205" s="21"/>
      <c r="D205" s="20"/>
      <c r="E205" s="21"/>
      <c r="F205" s="22"/>
      <c r="G205" s="22"/>
      <c r="H205" s="34" t="str">
        <f t="shared" si="35"/>
        <v/>
      </c>
      <c r="I205" s="34" t="str">
        <f t="shared" si="36"/>
        <v/>
      </c>
      <c r="J205" s="34" t="str">
        <f t="shared" si="37"/>
        <v/>
      </c>
      <c r="K205" s="34" t="str">
        <f t="shared" si="38"/>
        <v/>
      </c>
      <c r="L205" s="26" t="str">
        <f t="shared" si="39"/>
        <v/>
      </c>
      <c r="M205" s="32"/>
      <c r="N205" s="190"/>
      <c r="O205" s="190"/>
      <c r="P205" s="190"/>
      <c r="Q205" s="190"/>
      <c r="R205" s="23"/>
    </row>
    <row r="206" spans="1:18">
      <c r="A206" s="27">
        <f t="shared" ca="1" si="40"/>
        <v>46038</v>
      </c>
      <c r="B206" s="20"/>
      <c r="C206" s="21"/>
      <c r="D206" s="20"/>
      <c r="E206" s="21"/>
      <c r="F206" s="22"/>
      <c r="G206" s="22"/>
      <c r="H206" s="34" t="str">
        <f t="shared" si="35"/>
        <v/>
      </c>
      <c r="I206" s="34" t="str">
        <f t="shared" si="36"/>
        <v/>
      </c>
      <c r="J206" s="34" t="str">
        <f t="shared" si="37"/>
        <v/>
      </c>
      <c r="K206" s="34" t="str">
        <f t="shared" si="38"/>
        <v/>
      </c>
      <c r="L206" s="26" t="str">
        <f t="shared" si="39"/>
        <v/>
      </c>
      <c r="M206" s="32"/>
      <c r="N206" s="190"/>
      <c r="O206" s="190"/>
      <c r="P206" s="190"/>
      <c r="Q206" s="190"/>
      <c r="R206" s="23"/>
    </row>
    <row r="207" spans="1:18">
      <c r="A207" s="27">
        <f t="shared" ca="1" si="40"/>
        <v>46039</v>
      </c>
      <c r="B207" s="20"/>
      <c r="C207" s="21"/>
      <c r="D207" s="20"/>
      <c r="E207" s="21"/>
      <c r="F207" s="22"/>
      <c r="G207" s="22"/>
      <c r="H207" s="34" t="str">
        <f t="shared" si="35"/>
        <v/>
      </c>
      <c r="I207" s="34" t="str">
        <f t="shared" si="36"/>
        <v/>
      </c>
      <c r="J207" s="34" t="str">
        <f t="shared" si="37"/>
        <v/>
      </c>
      <c r="K207" s="34" t="str">
        <f t="shared" si="38"/>
        <v/>
      </c>
      <c r="L207" s="26" t="str">
        <f t="shared" si="39"/>
        <v/>
      </c>
      <c r="M207" s="32"/>
      <c r="N207" s="190"/>
      <c r="O207" s="190"/>
      <c r="P207" s="190"/>
      <c r="Q207" s="190"/>
      <c r="R207" s="23"/>
    </row>
    <row r="208" spans="1:18">
      <c r="A208" s="27">
        <f t="shared" ca="1" si="40"/>
        <v>46040</v>
      </c>
      <c r="B208" s="20"/>
      <c r="C208" s="21"/>
      <c r="D208" s="20"/>
      <c r="E208" s="21"/>
      <c r="F208" s="22"/>
      <c r="G208" s="22"/>
      <c r="H208" s="34" t="str">
        <f t="shared" si="35"/>
        <v/>
      </c>
      <c r="I208" s="34" t="str">
        <f t="shared" si="36"/>
        <v/>
      </c>
      <c r="J208" s="34" t="str">
        <f t="shared" si="37"/>
        <v/>
      </c>
      <c r="K208" s="34" t="str">
        <f t="shared" si="38"/>
        <v/>
      </c>
      <c r="L208" s="26" t="str">
        <f t="shared" si="39"/>
        <v/>
      </c>
      <c r="M208" s="32"/>
      <c r="N208" s="190"/>
      <c r="O208" s="190"/>
      <c r="P208" s="190"/>
      <c r="Q208" s="190"/>
      <c r="R208" s="23"/>
    </row>
    <row r="209" spans="1:18">
      <c r="A209" s="27">
        <f t="shared" ca="1" si="40"/>
        <v>46041</v>
      </c>
      <c r="B209" s="20"/>
      <c r="C209" s="21"/>
      <c r="D209" s="20"/>
      <c r="E209" s="21"/>
      <c r="F209" s="22"/>
      <c r="G209" s="22"/>
      <c r="H209" s="34" t="str">
        <f t="shared" si="35"/>
        <v/>
      </c>
      <c r="I209" s="34" t="str">
        <f t="shared" si="36"/>
        <v/>
      </c>
      <c r="J209" s="34" t="str">
        <f t="shared" si="37"/>
        <v/>
      </c>
      <c r="K209" s="34" t="str">
        <f t="shared" si="38"/>
        <v/>
      </c>
      <c r="L209" s="26" t="str">
        <f t="shared" si="39"/>
        <v/>
      </c>
      <c r="M209" s="32"/>
      <c r="N209" s="190"/>
      <c r="O209" s="190"/>
      <c r="P209" s="190"/>
      <c r="Q209" s="190"/>
      <c r="R209" s="23"/>
    </row>
    <row r="210" spans="1:18">
      <c r="A210" s="27">
        <f t="shared" ca="1" si="40"/>
        <v>46042</v>
      </c>
      <c r="B210" s="20"/>
      <c r="C210" s="21"/>
      <c r="D210" s="20"/>
      <c r="E210" s="21"/>
      <c r="F210" s="22"/>
      <c r="G210" s="22"/>
      <c r="H210" s="34" t="str">
        <f t="shared" si="35"/>
        <v/>
      </c>
      <c r="I210" s="34" t="str">
        <f t="shared" si="36"/>
        <v/>
      </c>
      <c r="J210" s="34" t="str">
        <f t="shared" si="37"/>
        <v/>
      </c>
      <c r="K210" s="34" t="str">
        <f t="shared" si="38"/>
        <v/>
      </c>
      <c r="L210" s="26" t="str">
        <f t="shared" si="39"/>
        <v/>
      </c>
      <c r="M210" s="32"/>
      <c r="N210" s="190"/>
      <c r="O210" s="190"/>
      <c r="P210" s="190"/>
      <c r="Q210" s="190"/>
      <c r="R210" s="23"/>
    </row>
    <row r="211" spans="1:18">
      <c r="A211" s="27">
        <f t="shared" ca="1" si="40"/>
        <v>46043</v>
      </c>
      <c r="B211" s="20"/>
      <c r="C211" s="21"/>
      <c r="D211" s="20"/>
      <c r="E211" s="21"/>
      <c r="F211" s="22"/>
      <c r="G211" s="22"/>
      <c r="H211" s="34" t="str">
        <f t="shared" si="35"/>
        <v/>
      </c>
      <c r="I211" s="34" t="str">
        <f t="shared" si="36"/>
        <v/>
      </c>
      <c r="J211" s="34" t="str">
        <f t="shared" si="37"/>
        <v/>
      </c>
      <c r="K211" s="34" t="str">
        <f t="shared" si="38"/>
        <v/>
      </c>
      <c r="L211" s="26" t="str">
        <f t="shared" si="39"/>
        <v/>
      </c>
      <c r="M211" s="32"/>
      <c r="N211" s="190"/>
      <c r="O211" s="190"/>
      <c r="P211" s="190"/>
      <c r="Q211" s="190"/>
      <c r="R211" s="23"/>
    </row>
    <row r="212" spans="1:18">
      <c r="A212" s="27">
        <f t="shared" ca="1" si="40"/>
        <v>46044</v>
      </c>
      <c r="B212" s="20"/>
      <c r="C212" s="21"/>
      <c r="D212" s="20"/>
      <c r="E212" s="21"/>
      <c r="F212" s="22"/>
      <c r="G212" s="22"/>
      <c r="H212" s="34" t="str">
        <f t="shared" si="35"/>
        <v/>
      </c>
      <c r="I212" s="34" t="str">
        <f t="shared" si="36"/>
        <v/>
      </c>
      <c r="J212" s="34" t="str">
        <f t="shared" si="37"/>
        <v/>
      </c>
      <c r="K212" s="34" t="str">
        <f t="shared" si="38"/>
        <v/>
      </c>
      <c r="L212" s="26" t="str">
        <f t="shared" si="39"/>
        <v/>
      </c>
      <c r="M212" s="32"/>
      <c r="N212" s="190"/>
      <c r="O212" s="190"/>
      <c r="P212" s="190"/>
      <c r="Q212" s="190"/>
      <c r="R212" s="23"/>
    </row>
    <row r="213" spans="1:18">
      <c r="A213" s="27">
        <f t="shared" ca="1" si="40"/>
        <v>46045</v>
      </c>
      <c r="B213" s="20"/>
      <c r="C213" s="21"/>
      <c r="D213" s="20"/>
      <c r="E213" s="21"/>
      <c r="F213" s="22"/>
      <c r="G213" s="22"/>
      <c r="H213" s="34" t="str">
        <f t="shared" si="35"/>
        <v/>
      </c>
      <c r="I213" s="34" t="str">
        <f t="shared" si="36"/>
        <v/>
      </c>
      <c r="J213" s="34" t="str">
        <f t="shared" si="37"/>
        <v/>
      </c>
      <c r="K213" s="34" t="str">
        <f t="shared" si="38"/>
        <v/>
      </c>
      <c r="L213" s="26" t="str">
        <f t="shared" si="39"/>
        <v/>
      </c>
      <c r="M213" s="32"/>
      <c r="N213" s="190"/>
      <c r="O213" s="190"/>
      <c r="P213" s="190"/>
      <c r="Q213" s="190"/>
      <c r="R213" s="23"/>
    </row>
    <row r="214" spans="1:18">
      <c r="A214" s="27">
        <f t="shared" ca="1" si="40"/>
        <v>46046</v>
      </c>
      <c r="B214" s="20"/>
      <c r="C214" s="21"/>
      <c r="D214" s="20"/>
      <c r="E214" s="21"/>
      <c r="F214" s="22"/>
      <c r="G214" s="22"/>
      <c r="H214" s="34" t="str">
        <f t="shared" si="35"/>
        <v/>
      </c>
      <c r="I214" s="34" t="str">
        <f t="shared" si="36"/>
        <v/>
      </c>
      <c r="J214" s="34" t="str">
        <f t="shared" si="37"/>
        <v/>
      </c>
      <c r="K214" s="34" t="str">
        <f t="shared" si="38"/>
        <v/>
      </c>
      <c r="L214" s="26" t="str">
        <f t="shared" si="39"/>
        <v/>
      </c>
      <c r="M214" s="32"/>
      <c r="N214" s="190"/>
      <c r="O214" s="190"/>
      <c r="P214" s="190"/>
      <c r="Q214" s="190"/>
      <c r="R214" s="23"/>
    </row>
    <row r="215" spans="1:18">
      <c r="A215" s="27">
        <f t="shared" ca="1" si="40"/>
        <v>46047</v>
      </c>
      <c r="B215" s="20"/>
      <c r="C215" s="21"/>
      <c r="D215" s="20"/>
      <c r="E215" s="21"/>
      <c r="F215" s="22"/>
      <c r="G215" s="22"/>
      <c r="H215" s="34" t="str">
        <f t="shared" si="35"/>
        <v/>
      </c>
      <c r="I215" s="34" t="str">
        <f t="shared" si="36"/>
        <v/>
      </c>
      <c r="J215" s="34" t="str">
        <f t="shared" si="37"/>
        <v/>
      </c>
      <c r="K215" s="34" t="str">
        <f t="shared" si="38"/>
        <v/>
      </c>
      <c r="L215" s="26" t="str">
        <f t="shared" si="39"/>
        <v/>
      </c>
      <c r="M215" s="32"/>
      <c r="N215" s="190"/>
      <c r="O215" s="190"/>
      <c r="P215" s="190"/>
      <c r="Q215" s="190"/>
      <c r="R215" s="23"/>
    </row>
    <row r="216" spans="1:18">
      <c r="A216" s="27">
        <f t="shared" ca="1" si="40"/>
        <v>46048</v>
      </c>
      <c r="B216" s="20"/>
      <c r="C216" s="21"/>
      <c r="D216" s="20"/>
      <c r="E216" s="21"/>
      <c r="F216" s="22"/>
      <c r="G216" s="22"/>
      <c r="H216" s="34" t="str">
        <f t="shared" si="35"/>
        <v/>
      </c>
      <c r="I216" s="34" t="str">
        <f t="shared" si="36"/>
        <v/>
      </c>
      <c r="J216" s="34" t="str">
        <f t="shared" si="37"/>
        <v/>
      </c>
      <c r="K216" s="34" t="str">
        <f t="shared" si="38"/>
        <v/>
      </c>
      <c r="L216" s="26" t="str">
        <f t="shared" si="39"/>
        <v/>
      </c>
      <c r="M216" s="32"/>
      <c r="N216" s="190"/>
      <c r="O216" s="190"/>
      <c r="P216" s="190"/>
      <c r="Q216" s="190"/>
      <c r="R216" s="23"/>
    </row>
    <row r="217" spans="1:18">
      <c r="A217" s="27">
        <f t="shared" ca="1" si="40"/>
        <v>46049</v>
      </c>
      <c r="B217" s="20"/>
      <c r="C217" s="21"/>
      <c r="D217" s="20"/>
      <c r="E217" s="21"/>
      <c r="F217" s="22"/>
      <c r="G217" s="22"/>
      <c r="H217" s="34" t="str">
        <f t="shared" si="35"/>
        <v/>
      </c>
      <c r="I217" s="34" t="str">
        <f t="shared" si="36"/>
        <v/>
      </c>
      <c r="J217" s="34" t="str">
        <f t="shared" si="37"/>
        <v/>
      </c>
      <c r="K217" s="34" t="str">
        <f t="shared" si="38"/>
        <v/>
      </c>
      <c r="L217" s="26" t="str">
        <f t="shared" si="39"/>
        <v/>
      </c>
      <c r="M217" s="32"/>
      <c r="N217" s="190"/>
      <c r="O217" s="190"/>
      <c r="P217" s="190"/>
      <c r="Q217" s="190"/>
      <c r="R217" s="23"/>
    </row>
    <row r="218" spans="1:18">
      <c r="A218" s="27">
        <f t="shared" ca="1" si="40"/>
        <v>46050</v>
      </c>
      <c r="B218" s="20"/>
      <c r="C218" s="21"/>
      <c r="D218" s="20"/>
      <c r="E218" s="21"/>
      <c r="F218" s="22"/>
      <c r="G218" s="22"/>
      <c r="H218" s="34" t="str">
        <f t="shared" si="35"/>
        <v/>
      </c>
      <c r="I218" s="34" t="str">
        <f t="shared" si="36"/>
        <v/>
      </c>
      <c r="J218" s="34" t="str">
        <f t="shared" si="37"/>
        <v/>
      </c>
      <c r="K218" s="34" t="str">
        <f t="shared" si="38"/>
        <v/>
      </c>
      <c r="L218" s="26" t="str">
        <f t="shared" si="39"/>
        <v/>
      </c>
      <c r="M218" s="32"/>
      <c r="N218" s="190"/>
      <c r="O218" s="190"/>
      <c r="P218" s="190"/>
      <c r="Q218" s="190"/>
      <c r="R218" s="23"/>
    </row>
    <row r="219" spans="1:18">
      <c r="A219" s="27">
        <f t="shared" ca="1" si="40"/>
        <v>46051</v>
      </c>
      <c r="B219" s="20"/>
      <c r="C219" s="21"/>
      <c r="D219" s="20"/>
      <c r="E219" s="21"/>
      <c r="F219" s="22"/>
      <c r="G219" s="22"/>
      <c r="H219" s="34" t="str">
        <f t="shared" si="35"/>
        <v/>
      </c>
      <c r="I219" s="34" t="str">
        <f t="shared" si="36"/>
        <v/>
      </c>
      <c r="J219" s="34" t="str">
        <f t="shared" si="37"/>
        <v/>
      </c>
      <c r="K219" s="34" t="str">
        <f t="shared" si="38"/>
        <v/>
      </c>
      <c r="L219" s="26" t="str">
        <f t="shared" si="39"/>
        <v/>
      </c>
      <c r="M219" s="32"/>
      <c r="N219" s="190"/>
      <c r="O219" s="190"/>
      <c r="P219" s="190"/>
      <c r="Q219" s="190"/>
      <c r="R219" s="23"/>
    </row>
    <row r="220" spans="1:18">
      <c r="A220" s="27">
        <f t="shared" ca="1" si="40"/>
        <v>46052</v>
      </c>
      <c r="B220" s="20"/>
      <c r="C220" s="21"/>
      <c r="D220" s="20"/>
      <c r="E220" s="21"/>
      <c r="F220" s="22"/>
      <c r="G220" s="22"/>
      <c r="H220" s="34" t="str">
        <f t="shared" si="35"/>
        <v/>
      </c>
      <c r="I220" s="34" t="str">
        <f t="shared" si="36"/>
        <v/>
      </c>
      <c r="J220" s="34" t="str">
        <f t="shared" si="37"/>
        <v/>
      </c>
      <c r="K220" s="34" t="str">
        <f t="shared" si="38"/>
        <v/>
      </c>
      <c r="L220" s="26" t="str">
        <f t="shared" si="39"/>
        <v/>
      </c>
      <c r="M220" s="32"/>
      <c r="N220" s="190"/>
      <c r="O220" s="190"/>
      <c r="P220" s="190"/>
      <c r="Q220" s="190"/>
      <c r="R220" s="23"/>
    </row>
    <row r="221" spans="1:18">
      <c r="A221" s="27">
        <f t="shared" ca="1" si="40"/>
        <v>46053</v>
      </c>
      <c r="B221" s="20"/>
      <c r="C221" s="21"/>
      <c r="D221" s="20"/>
      <c r="E221" s="21"/>
      <c r="F221" s="22"/>
      <c r="G221" s="22"/>
      <c r="H221" s="34" t="str">
        <f t="shared" si="35"/>
        <v/>
      </c>
      <c r="I221" s="34" t="str">
        <f t="shared" si="36"/>
        <v/>
      </c>
      <c r="J221" s="34" t="str">
        <f t="shared" si="37"/>
        <v/>
      </c>
      <c r="K221" s="34" t="str">
        <f t="shared" si="38"/>
        <v/>
      </c>
      <c r="L221" s="26" t="str">
        <f t="shared" si="39"/>
        <v/>
      </c>
      <c r="M221" s="32"/>
      <c r="N221" s="190"/>
      <c r="O221" s="190"/>
      <c r="P221" s="190"/>
      <c r="Q221" s="190"/>
      <c r="R221" s="23"/>
    </row>
    <row r="222" spans="1:18">
      <c r="A222" s="5" t="s">
        <v>11</v>
      </c>
      <c r="B222" s="191"/>
      <c r="C222" s="192"/>
      <c r="D222" s="191"/>
      <c r="E222" s="192"/>
      <c r="F222" s="26" t="str">
        <f>IF(SUM($F191:$F221)=0,"",SUM($F191:$F221))</f>
        <v/>
      </c>
      <c r="G222" s="26" t="str">
        <f>IF(SUM($G191:$G221)=0,"",SUM($G191:$G221))</f>
        <v/>
      </c>
      <c r="H222" s="26" t="str">
        <f>IF(SUM(H191:H221)=0,"",SUM(H191:H221))</f>
        <v/>
      </c>
      <c r="I222" s="26" t="str">
        <f>IF(SUM(I191:I221)=0,"",SUM(I191:I221))</f>
        <v/>
      </c>
      <c r="J222" s="26" t="str">
        <f t="shared" ref="J222:K222" si="41">IF(SUM(J191:J221)=0,"",SUM(J191:J221))</f>
        <v/>
      </c>
      <c r="K222" s="26" t="str">
        <f t="shared" si="41"/>
        <v/>
      </c>
      <c r="L222" s="26" t="str">
        <f>IF(SUM($L191:$L221)=0,"",SUM($L191:$L221))</f>
        <v/>
      </c>
      <c r="M222" s="33"/>
      <c r="N222" s="193"/>
      <c r="O222" s="193"/>
      <c r="P222" s="193"/>
      <c r="Q222" s="193"/>
      <c r="R222" s="6"/>
    </row>
    <row r="224" spans="1:18" ht="27" customHeight="1">
      <c r="A224" s="194" t="s">
        <v>22</v>
      </c>
      <c r="B224" s="189" t="s">
        <v>103</v>
      </c>
      <c r="C224" s="189"/>
      <c r="D224" s="189"/>
      <c r="E224" s="189"/>
      <c r="F224" s="189" t="s">
        <v>23</v>
      </c>
      <c r="G224" s="189"/>
      <c r="H224" s="189" t="s">
        <v>88</v>
      </c>
      <c r="I224" s="189"/>
      <c r="J224" s="189"/>
      <c r="K224" s="189"/>
      <c r="L224" s="189" t="s">
        <v>87</v>
      </c>
      <c r="M224" s="195" t="s">
        <v>96</v>
      </c>
      <c r="N224" s="194" t="s">
        <v>25</v>
      </c>
      <c r="O224" s="194"/>
      <c r="P224" s="194"/>
      <c r="Q224" s="194"/>
      <c r="R224" s="189" t="s">
        <v>100</v>
      </c>
    </row>
    <row r="225" spans="1:22" ht="14.25" customHeight="1">
      <c r="A225" s="194"/>
      <c r="B225" s="189" t="s">
        <v>82</v>
      </c>
      <c r="C225" s="189"/>
      <c r="D225" s="189" t="s">
        <v>84</v>
      </c>
      <c r="E225" s="189"/>
      <c r="F225" s="189"/>
      <c r="G225" s="189"/>
      <c r="H225" s="189" t="s">
        <v>90</v>
      </c>
      <c r="I225" s="189"/>
      <c r="J225" s="189" t="s">
        <v>89</v>
      </c>
      <c r="K225" s="189"/>
      <c r="L225" s="189"/>
      <c r="M225" s="196"/>
      <c r="N225" s="194"/>
      <c r="O225" s="194"/>
      <c r="P225" s="194"/>
      <c r="Q225" s="194"/>
      <c r="R225" s="189"/>
    </row>
    <row r="226" spans="1:22">
      <c r="A226" s="194"/>
      <c r="B226" s="43" t="s">
        <v>26</v>
      </c>
      <c r="C226" s="43" t="s">
        <v>27</v>
      </c>
      <c r="D226" s="43" t="s">
        <v>26</v>
      </c>
      <c r="E226" s="43" t="s">
        <v>27</v>
      </c>
      <c r="F226" s="44" t="s">
        <v>85</v>
      </c>
      <c r="G226" s="44" t="s">
        <v>86</v>
      </c>
      <c r="H226" s="44" t="s">
        <v>81</v>
      </c>
      <c r="I226" s="44" t="s">
        <v>83</v>
      </c>
      <c r="J226" s="44" t="s">
        <v>81</v>
      </c>
      <c r="K226" s="44" t="s">
        <v>95</v>
      </c>
      <c r="L226" s="189"/>
      <c r="M226" s="197"/>
      <c r="N226" s="194"/>
      <c r="O226" s="194"/>
      <c r="P226" s="194"/>
      <c r="Q226" s="194"/>
      <c r="R226" s="194"/>
    </row>
    <row r="227" spans="1:22">
      <c r="A227" s="27" cm="1">
        <f t="array" aca="1" ref="A227" ca="1">DATE("2025","8"+6,IFERROR(INDIRECT(T1),"1"))</f>
        <v>46054</v>
      </c>
      <c r="B227" s="20"/>
      <c r="C227" s="21"/>
      <c r="D227" s="20"/>
      <c r="E227" s="21"/>
      <c r="F227" s="22"/>
      <c r="G227" s="22"/>
      <c r="H227" s="34" t="str">
        <f>IF(OR(B227="",LEFT(M227,1)="✓"),"",C227-B227-F227)</f>
        <v/>
      </c>
      <c r="I227" s="34" t="str">
        <f>IF(OR(D227="",LEFT(M227,1)="✓"),"",E227-D227-G227)</f>
        <v/>
      </c>
      <c r="J227" s="34" t="str">
        <f>IF(AND(B227&lt;&gt;"",M227="✓所定"),C227-B227-F227,"")</f>
        <v/>
      </c>
      <c r="K227" s="34" t="str">
        <f>IF(AND(B227&lt;&gt;"",M227="✓法定"),C227-B227-F227,"")</f>
        <v/>
      </c>
      <c r="L227" s="26" t="str">
        <f t="shared" ref="L227:L253" si="42">IF(AND($B227="",$D227=""),"",($C227-$B227-$F227)+($E227-$D227-$G227))</f>
        <v/>
      </c>
      <c r="M227" s="32"/>
      <c r="N227" s="190"/>
      <c r="O227" s="190"/>
      <c r="P227" s="190"/>
      <c r="Q227" s="190"/>
      <c r="R227" s="23"/>
      <c r="V227" s="1" t="s">
        <v>171</v>
      </c>
    </row>
    <row r="228" spans="1:22">
      <c r="A228" s="27">
        <f ca="1">A227+1</f>
        <v>46055</v>
      </c>
      <c r="B228" s="20"/>
      <c r="C228" s="21"/>
      <c r="D228" s="20"/>
      <c r="E228" s="21"/>
      <c r="F228" s="22"/>
      <c r="G228" s="22"/>
      <c r="H228" s="34" t="str">
        <f t="shared" ref="H228:H257" si="43">IF(OR(B228="",LEFT(M228,1)="✓"),"",C228-B228-F228)</f>
        <v/>
      </c>
      <c r="I228" s="34" t="str">
        <f t="shared" ref="I228:I257" si="44">IF(OR(D228="",LEFT(M228,1)="✓"),"",E228-D228-G228)</f>
        <v/>
      </c>
      <c r="J228" s="34" t="str">
        <f t="shared" ref="J228:J257" si="45">IF(AND(B228&lt;&gt;"",M228="✓所定"),C228-B228-F228,"")</f>
        <v/>
      </c>
      <c r="K228" s="34" t="str">
        <f t="shared" ref="K228:K257" si="46">IF(AND(B228&lt;&gt;"",M228="✓法定"),C228-B228-F228,"")</f>
        <v/>
      </c>
      <c r="L228" s="26" t="str">
        <f t="shared" si="42"/>
        <v/>
      </c>
      <c r="M228" s="32"/>
      <c r="N228" s="190"/>
      <c r="O228" s="190"/>
      <c r="P228" s="190"/>
      <c r="Q228" s="190"/>
      <c r="R228" s="23"/>
      <c r="V228" s="1" t="s">
        <v>172</v>
      </c>
    </row>
    <row r="229" spans="1:22">
      <c r="A229" s="27">
        <f t="shared" ref="A229:A257" ca="1" si="47">A228+1</f>
        <v>46056</v>
      </c>
      <c r="B229" s="20"/>
      <c r="C229" s="21"/>
      <c r="D229" s="20"/>
      <c r="E229" s="21"/>
      <c r="F229" s="22"/>
      <c r="G229" s="22"/>
      <c r="H229" s="34" t="str">
        <f t="shared" si="43"/>
        <v/>
      </c>
      <c r="I229" s="34" t="str">
        <f t="shared" si="44"/>
        <v/>
      </c>
      <c r="J229" s="34" t="str">
        <f t="shared" si="45"/>
        <v/>
      </c>
      <c r="K229" s="34" t="str">
        <f t="shared" si="46"/>
        <v/>
      </c>
      <c r="L229" s="26" t="str">
        <f t="shared" si="42"/>
        <v/>
      </c>
      <c r="M229" s="32"/>
      <c r="N229" s="190"/>
      <c r="O229" s="190"/>
      <c r="P229" s="190"/>
      <c r="Q229" s="190"/>
      <c r="R229" s="23"/>
    </row>
    <row r="230" spans="1:22">
      <c r="A230" s="27">
        <f t="shared" ca="1" si="47"/>
        <v>46057</v>
      </c>
      <c r="B230" s="20"/>
      <c r="C230" s="21"/>
      <c r="D230" s="20"/>
      <c r="E230" s="21"/>
      <c r="F230" s="22"/>
      <c r="G230" s="22"/>
      <c r="H230" s="34" t="str">
        <f t="shared" si="43"/>
        <v/>
      </c>
      <c r="I230" s="34" t="str">
        <f t="shared" si="44"/>
        <v/>
      </c>
      <c r="J230" s="34" t="str">
        <f t="shared" si="45"/>
        <v/>
      </c>
      <c r="K230" s="34" t="str">
        <f t="shared" si="46"/>
        <v/>
      </c>
      <c r="L230" s="26" t="str">
        <f t="shared" si="42"/>
        <v/>
      </c>
      <c r="M230" s="32"/>
      <c r="N230" s="190"/>
      <c r="O230" s="190"/>
      <c r="P230" s="190"/>
      <c r="Q230" s="190"/>
      <c r="R230" s="23"/>
    </row>
    <row r="231" spans="1:22">
      <c r="A231" s="27">
        <f t="shared" ca="1" si="47"/>
        <v>46058</v>
      </c>
      <c r="B231" s="20"/>
      <c r="C231" s="21"/>
      <c r="D231" s="20"/>
      <c r="E231" s="21"/>
      <c r="F231" s="22"/>
      <c r="G231" s="22"/>
      <c r="H231" s="34" t="str">
        <f t="shared" si="43"/>
        <v/>
      </c>
      <c r="I231" s="34" t="str">
        <f t="shared" si="44"/>
        <v/>
      </c>
      <c r="J231" s="34" t="str">
        <f t="shared" si="45"/>
        <v/>
      </c>
      <c r="K231" s="34" t="str">
        <f t="shared" si="46"/>
        <v/>
      </c>
      <c r="L231" s="26" t="str">
        <f t="shared" si="42"/>
        <v/>
      </c>
      <c r="M231" s="32"/>
      <c r="N231" s="190"/>
      <c r="O231" s="190"/>
      <c r="P231" s="190"/>
      <c r="Q231" s="190"/>
      <c r="R231" s="23"/>
    </row>
    <row r="232" spans="1:22">
      <c r="A232" s="27">
        <f t="shared" ca="1" si="47"/>
        <v>46059</v>
      </c>
      <c r="B232" s="20"/>
      <c r="C232" s="21"/>
      <c r="D232" s="20"/>
      <c r="E232" s="21"/>
      <c r="F232" s="22"/>
      <c r="G232" s="22"/>
      <c r="H232" s="34" t="str">
        <f t="shared" si="43"/>
        <v/>
      </c>
      <c r="I232" s="34" t="str">
        <f t="shared" si="44"/>
        <v/>
      </c>
      <c r="J232" s="34" t="str">
        <f t="shared" si="45"/>
        <v/>
      </c>
      <c r="K232" s="34" t="str">
        <f t="shared" si="46"/>
        <v/>
      </c>
      <c r="L232" s="26" t="str">
        <f t="shared" si="42"/>
        <v/>
      </c>
      <c r="M232" s="32"/>
      <c r="N232" s="190"/>
      <c r="O232" s="190"/>
      <c r="P232" s="190"/>
      <c r="Q232" s="190"/>
      <c r="R232" s="23"/>
    </row>
    <row r="233" spans="1:22">
      <c r="A233" s="27">
        <f t="shared" ca="1" si="47"/>
        <v>46060</v>
      </c>
      <c r="B233" s="20"/>
      <c r="C233" s="21"/>
      <c r="D233" s="20"/>
      <c r="E233" s="21"/>
      <c r="F233" s="22"/>
      <c r="G233" s="22"/>
      <c r="H233" s="34" t="str">
        <f t="shared" si="43"/>
        <v/>
      </c>
      <c r="I233" s="34" t="str">
        <f t="shared" si="44"/>
        <v/>
      </c>
      <c r="J233" s="34" t="str">
        <f t="shared" si="45"/>
        <v/>
      </c>
      <c r="K233" s="34" t="str">
        <f t="shared" si="46"/>
        <v/>
      </c>
      <c r="L233" s="26" t="str">
        <f t="shared" si="42"/>
        <v/>
      </c>
      <c r="M233" s="32"/>
      <c r="N233" s="190"/>
      <c r="O233" s="190"/>
      <c r="P233" s="190"/>
      <c r="Q233" s="190"/>
      <c r="R233" s="23"/>
    </row>
    <row r="234" spans="1:22">
      <c r="A234" s="27">
        <f t="shared" ca="1" si="47"/>
        <v>46061</v>
      </c>
      <c r="B234" s="20"/>
      <c r="C234" s="21"/>
      <c r="D234" s="20"/>
      <c r="E234" s="21"/>
      <c r="F234" s="22"/>
      <c r="G234" s="22"/>
      <c r="H234" s="34" t="str">
        <f t="shared" si="43"/>
        <v/>
      </c>
      <c r="I234" s="34" t="str">
        <f t="shared" si="44"/>
        <v/>
      </c>
      <c r="J234" s="34" t="str">
        <f t="shared" si="45"/>
        <v/>
      </c>
      <c r="K234" s="34" t="str">
        <f t="shared" si="46"/>
        <v/>
      </c>
      <c r="L234" s="26" t="str">
        <f t="shared" si="42"/>
        <v/>
      </c>
      <c r="M234" s="32"/>
      <c r="N234" s="190"/>
      <c r="O234" s="190"/>
      <c r="P234" s="190"/>
      <c r="Q234" s="190"/>
      <c r="R234" s="23"/>
    </row>
    <row r="235" spans="1:22">
      <c r="A235" s="27">
        <f t="shared" ca="1" si="47"/>
        <v>46062</v>
      </c>
      <c r="B235" s="20"/>
      <c r="C235" s="21"/>
      <c r="D235" s="20"/>
      <c r="E235" s="21"/>
      <c r="F235" s="22"/>
      <c r="G235" s="22"/>
      <c r="H235" s="34" t="str">
        <f t="shared" si="43"/>
        <v/>
      </c>
      <c r="I235" s="34" t="str">
        <f t="shared" si="44"/>
        <v/>
      </c>
      <c r="J235" s="34" t="str">
        <f t="shared" si="45"/>
        <v/>
      </c>
      <c r="K235" s="34" t="str">
        <f t="shared" si="46"/>
        <v/>
      </c>
      <c r="L235" s="26" t="str">
        <f t="shared" si="42"/>
        <v/>
      </c>
      <c r="M235" s="32"/>
      <c r="N235" s="190"/>
      <c r="O235" s="190"/>
      <c r="P235" s="190"/>
      <c r="Q235" s="190"/>
      <c r="R235" s="23"/>
    </row>
    <row r="236" spans="1:22">
      <c r="A236" s="27">
        <f t="shared" ca="1" si="47"/>
        <v>46063</v>
      </c>
      <c r="B236" s="20"/>
      <c r="C236" s="21"/>
      <c r="D236" s="20"/>
      <c r="E236" s="21"/>
      <c r="F236" s="22"/>
      <c r="G236" s="22"/>
      <c r="H236" s="34" t="str">
        <f t="shared" si="43"/>
        <v/>
      </c>
      <c r="I236" s="34" t="str">
        <f t="shared" si="44"/>
        <v/>
      </c>
      <c r="J236" s="34" t="str">
        <f t="shared" si="45"/>
        <v/>
      </c>
      <c r="K236" s="34" t="str">
        <f t="shared" si="46"/>
        <v/>
      </c>
      <c r="L236" s="26" t="str">
        <f t="shared" si="42"/>
        <v/>
      </c>
      <c r="M236" s="32"/>
      <c r="N236" s="190"/>
      <c r="O236" s="190"/>
      <c r="P236" s="190"/>
      <c r="Q236" s="190"/>
      <c r="R236" s="23"/>
    </row>
    <row r="237" spans="1:22">
      <c r="A237" s="27">
        <f t="shared" ca="1" si="47"/>
        <v>46064</v>
      </c>
      <c r="B237" s="20"/>
      <c r="C237" s="21"/>
      <c r="D237" s="20"/>
      <c r="E237" s="21"/>
      <c r="F237" s="22"/>
      <c r="G237" s="22"/>
      <c r="H237" s="34" t="str">
        <f t="shared" si="43"/>
        <v/>
      </c>
      <c r="I237" s="34" t="str">
        <f t="shared" si="44"/>
        <v/>
      </c>
      <c r="J237" s="34" t="str">
        <f t="shared" si="45"/>
        <v/>
      </c>
      <c r="K237" s="34" t="str">
        <f t="shared" si="46"/>
        <v/>
      </c>
      <c r="L237" s="26" t="str">
        <f t="shared" si="42"/>
        <v/>
      </c>
      <c r="M237" s="32"/>
      <c r="N237" s="190"/>
      <c r="O237" s="190"/>
      <c r="P237" s="190"/>
      <c r="Q237" s="190"/>
      <c r="R237" s="23"/>
    </row>
    <row r="238" spans="1:22">
      <c r="A238" s="27">
        <f t="shared" ca="1" si="47"/>
        <v>46065</v>
      </c>
      <c r="B238" s="20"/>
      <c r="C238" s="21"/>
      <c r="D238" s="20"/>
      <c r="E238" s="21"/>
      <c r="F238" s="22"/>
      <c r="G238" s="22"/>
      <c r="H238" s="34" t="str">
        <f t="shared" si="43"/>
        <v/>
      </c>
      <c r="I238" s="34" t="str">
        <f t="shared" si="44"/>
        <v/>
      </c>
      <c r="J238" s="34" t="str">
        <f t="shared" si="45"/>
        <v/>
      </c>
      <c r="K238" s="34" t="str">
        <f t="shared" si="46"/>
        <v/>
      </c>
      <c r="L238" s="26" t="str">
        <f t="shared" si="42"/>
        <v/>
      </c>
      <c r="M238" s="32"/>
      <c r="N238" s="190"/>
      <c r="O238" s="190"/>
      <c r="P238" s="190"/>
      <c r="Q238" s="190"/>
      <c r="R238" s="23"/>
    </row>
    <row r="239" spans="1:22">
      <c r="A239" s="27">
        <f t="shared" ca="1" si="47"/>
        <v>46066</v>
      </c>
      <c r="B239" s="20"/>
      <c r="C239" s="21"/>
      <c r="D239" s="20"/>
      <c r="E239" s="21"/>
      <c r="F239" s="22"/>
      <c r="G239" s="22"/>
      <c r="H239" s="34" t="str">
        <f t="shared" si="43"/>
        <v/>
      </c>
      <c r="I239" s="34" t="str">
        <f t="shared" si="44"/>
        <v/>
      </c>
      <c r="J239" s="34" t="str">
        <f t="shared" si="45"/>
        <v/>
      </c>
      <c r="K239" s="34" t="str">
        <f t="shared" si="46"/>
        <v/>
      </c>
      <c r="L239" s="26" t="str">
        <f t="shared" si="42"/>
        <v/>
      </c>
      <c r="M239" s="32"/>
      <c r="N239" s="190"/>
      <c r="O239" s="190"/>
      <c r="P239" s="190"/>
      <c r="Q239" s="190"/>
      <c r="R239" s="23"/>
    </row>
    <row r="240" spans="1:22">
      <c r="A240" s="27">
        <f t="shared" ca="1" si="47"/>
        <v>46067</v>
      </c>
      <c r="B240" s="20"/>
      <c r="C240" s="21"/>
      <c r="D240" s="20"/>
      <c r="E240" s="21"/>
      <c r="F240" s="22"/>
      <c r="G240" s="22"/>
      <c r="H240" s="34" t="str">
        <f t="shared" si="43"/>
        <v/>
      </c>
      <c r="I240" s="34" t="str">
        <f t="shared" si="44"/>
        <v/>
      </c>
      <c r="J240" s="34" t="str">
        <f t="shared" si="45"/>
        <v/>
      </c>
      <c r="K240" s="34" t="str">
        <f t="shared" si="46"/>
        <v/>
      </c>
      <c r="L240" s="26" t="str">
        <f t="shared" si="42"/>
        <v/>
      </c>
      <c r="M240" s="32"/>
      <c r="N240" s="190"/>
      <c r="O240" s="190"/>
      <c r="P240" s="190"/>
      <c r="Q240" s="190"/>
      <c r="R240" s="23"/>
    </row>
    <row r="241" spans="1:18">
      <c r="A241" s="27">
        <f t="shared" ca="1" si="47"/>
        <v>46068</v>
      </c>
      <c r="B241" s="20"/>
      <c r="C241" s="21"/>
      <c r="D241" s="20"/>
      <c r="E241" s="21"/>
      <c r="F241" s="22"/>
      <c r="G241" s="22"/>
      <c r="H241" s="34" t="str">
        <f t="shared" si="43"/>
        <v/>
      </c>
      <c r="I241" s="34" t="str">
        <f t="shared" si="44"/>
        <v/>
      </c>
      <c r="J241" s="34" t="str">
        <f t="shared" si="45"/>
        <v/>
      </c>
      <c r="K241" s="34" t="str">
        <f t="shared" si="46"/>
        <v/>
      </c>
      <c r="L241" s="26" t="str">
        <f t="shared" si="42"/>
        <v/>
      </c>
      <c r="M241" s="32"/>
      <c r="N241" s="190"/>
      <c r="O241" s="190"/>
      <c r="P241" s="190"/>
      <c r="Q241" s="190"/>
      <c r="R241" s="23"/>
    </row>
    <row r="242" spans="1:18">
      <c r="A242" s="27">
        <f t="shared" ca="1" si="47"/>
        <v>46069</v>
      </c>
      <c r="B242" s="20"/>
      <c r="C242" s="21"/>
      <c r="D242" s="20"/>
      <c r="E242" s="21"/>
      <c r="F242" s="22"/>
      <c r="G242" s="22"/>
      <c r="H242" s="34" t="str">
        <f t="shared" si="43"/>
        <v/>
      </c>
      <c r="I242" s="34" t="str">
        <f t="shared" si="44"/>
        <v/>
      </c>
      <c r="J242" s="34" t="str">
        <f t="shared" si="45"/>
        <v/>
      </c>
      <c r="K242" s="34" t="str">
        <f t="shared" si="46"/>
        <v/>
      </c>
      <c r="L242" s="26" t="str">
        <f t="shared" si="42"/>
        <v/>
      </c>
      <c r="M242" s="32"/>
      <c r="N242" s="190"/>
      <c r="O242" s="190"/>
      <c r="P242" s="190"/>
      <c r="Q242" s="190"/>
      <c r="R242" s="23"/>
    </row>
    <row r="243" spans="1:18">
      <c r="A243" s="27">
        <f t="shared" ca="1" si="47"/>
        <v>46070</v>
      </c>
      <c r="B243" s="20"/>
      <c r="C243" s="21"/>
      <c r="D243" s="20"/>
      <c r="E243" s="21"/>
      <c r="F243" s="22"/>
      <c r="G243" s="22"/>
      <c r="H243" s="34" t="str">
        <f t="shared" si="43"/>
        <v/>
      </c>
      <c r="I243" s="34" t="str">
        <f t="shared" si="44"/>
        <v/>
      </c>
      <c r="J243" s="34" t="str">
        <f t="shared" si="45"/>
        <v/>
      </c>
      <c r="K243" s="34" t="str">
        <f t="shared" si="46"/>
        <v/>
      </c>
      <c r="L243" s="26" t="str">
        <f t="shared" si="42"/>
        <v/>
      </c>
      <c r="M243" s="32"/>
      <c r="N243" s="190"/>
      <c r="O243" s="190"/>
      <c r="P243" s="190"/>
      <c r="Q243" s="190"/>
      <c r="R243" s="23"/>
    </row>
    <row r="244" spans="1:18">
      <c r="A244" s="27">
        <f t="shared" ca="1" si="47"/>
        <v>46071</v>
      </c>
      <c r="B244" s="20"/>
      <c r="C244" s="21"/>
      <c r="D244" s="20"/>
      <c r="E244" s="21"/>
      <c r="F244" s="22"/>
      <c r="G244" s="22"/>
      <c r="H244" s="34" t="str">
        <f t="shared" si="43"/>
        <v/>
      </c>
      <c r="I244" s="34" t="str">
        <f t="shared" si="44"/>
        <v/>
      </c>
      <c r="J244" s="34" t="str">
        <f t="shared" si="45"/>
        <v/>
      </c>
      <c r="K244" s="34" t="str">
        <f t="shared" si="46"/>
        <v/>
      </c>
      <c r="L244" s="26" t="str">
        <f t="shared" si="42"/>
        <v/>
      </c>
      <c r="M244" s="32"/>
      <c r="N244" s="190"/>
      <c r="O244" s="190"/>
      <c r="P244" s="190"/>
      <c r="Q244" s="190"/>
      <c r="R244" s="23"/>
    </row>
    <row r="245" spans="1:18">
      <c r="A245" s="27">
        <f t="shared" ca="1" si="47"/>
        <v>46072</v>
      </c>
      <c r="B245" s="20"/>
      <c r="C245" s="21"/>
      <c r="D245" s="20"/>
      <c r="E245" s="21"/>
      <c r="F245" s="22"/>
      <c r="G245" s="22"/>
      <c r="H245" s="34" t="str">
        <f t="shared" si="43"/>
        <v/>
      </c>
      <c r="I245" s="34" t="str">
        <f t="shared" si="44"/>
        <v/>
      </c>
      <c r="J245" s="34" t="str">
        <f t="shared" si="45"/>
        <v/>
      </c>
      <c r="K245" s="34" t="str">
        <f t="shared" si="46"/>
        <v/>
      </c>
      <c r="L245" s="26" t="str">
        <f t="shared" si="42"/>
        <v/>
      </c>
      <c r="M245" s="32"/>
      <c r="N245" s="190"/>
      <c r="O245" s="190"/>
      <c r="P245" s="190"/>
      <c r="Q245" s="190"/>
      <c r="R245" s="23"/>
    </row>
    <row r="246" spans="1:18">
      <c r="A246" s="27">
        <f t="shared" ca="1" si="47"/>
        <v>46073</v>
      </c>
      <c r="B246" s="20"/>
      <c r="C246" s="21"/>
      <c r="D246" s="20"/>
      <c r="E246" s="21"/>
      <c r="F246" s="22"/>
      <c r="G246" s="22"/>
      <c r="H246" s="34" t="str">
        <f t="shared" si="43"/>
        <v/>
      </c>
      <c r="I246" s="34" t="str">
        <f t="shared" si="44"/>
        <v/>
      </c>
      <c r="J246" s="34" t="str">
        <f t="shared" si="45"/>
        <v/>
      </c>
      <c r="K246" s="34" t="str">
        <f t="shared" si="46"/>
        <v/>
      </c>
      <c r="L246" s="26" t="str">
        <f t="shared" si="42"/>
        <v/>
      </c>
      <c r="M246" s="32"/>
      <c r="N246" s="190"/>
      <c r="O246" s="190"/>
      <c r="P246" s="190"/>
      <c r="Q246" s="190"/>
      <c r="R246" s="23"/>
    </row>
    <row r="247" spans="1:18">
      <c r="A247" s="27">
        <f t="shared" ca="1" si="47"/>
        <v>46074</v>
      </c>
      <c r="B247" s="20"/>
      <c r="C247" s="21"/>
      <c r="D247" s="20"/>
      <c r="E247" s="21"/>
      <c r="F247" s="22"/>
      <c r="G247" s="22"/>
      <c r="H247" s="34" t="str">
        <f t="shared" si="43"/>
        <v/>
      </c>
      <c r="I247" s="34" t="str">
        <f t="shared" si="44"/>
        <v/>
      </c>
      <c r="J247" s="34" t="str">
        <f t="shared" si="45"/>
        <v/>
      </c>
      <c r="K247" s="34" t="str">
        <f t="shared" si="46"/>
        <v/>
      </c>
      <c r="L247" s="26" t="str">
        <f t="shared" si="42"/>
        <v/>
      </c>
      <c r="M247" s="32"/>
      <c r="N247" s="190"/>
      <c r="O247" s="190"/>
      <c r="P247" s="190"/>
      <c r="Q247" s="190"/>
      <c r="R247" s="23"/>
    </row>
    <row r="248" spans="1:18">
      <c r="A248" s="27">
        <f t="shared" ca="1" si="47"/>
        <v>46075</v>
      </c>
      <c r="B248" s="20"/>
      <c r="C248" s="21"/>
      <c r="D248" s="20"/>
      <c r="E248" s="21"/>
      <c r="F248" s="22"/>
      <c r="G248" s="22"/>
      <c r="H248" s="34" t="str">
        <f t="shared" si="43"/>
        <v/>
      </c>
      <c r="I248" s="34" t="str">
        <f t="shared" si="44"/>
        <v/>
      </c>
      <c r="J248" s="34" t="str">
        <f t="shared" si="45"/>
        <v/>
      </c>
      <c r="K248" s="34" t="str">
        <f t="shared" si="46"/>
        <v/>
      </c>
      <c r="L248" s="26" t="str">
        <f t="shared" si="42"/>
        <v/>
      </c>
      <c r="M248" s="32"/>
      <c r="N248" s="190"/>
      <c r="O248" s="190"/>
      <c r="P248" s="190"/>
      <c r="Q248" s="190"/>
      <c r="R248" s="23"/>
    </row>
    <row r="249" spans="1:18">
      <c r="A249" s="27">
        <f t="shared" ca="1" si="47"/>
        <v>46076</v>
      </c>
      <c r="B249" s="20"/>
      <c r="C249" s="21"/>
      <c r="D249" s="20"/>
      <c r="E249" s="21"/>
      <c r="F249" s="22"/>
      <c r="G249" s="22"/>
      <c r="H249" s="34" t="str">
        <f t="shared" si="43"/>
        <v/>
      </c>
      <c r="I249" s="34" t="str">
        <f t="shared" si="44"/>
        <v/>
      </c>
      <c r="J249" s="34" t="str">
        <f t="shared" si="45"/>
        <v/>
      </c>
      <c r="K249" s="34" t="str">
        <f t="shared" si="46"/>
        <v/>
      </c>
      <c r="L249" s="26" t="str">
        <f t="shared" si="42"/>
        <v/>
      </c>
      <c r="M249" s="32"/>
      <c r="N249" s="190"/>
      <c r="O249" s="190"/>
      <c r="P249" s="190"/>
      <c r="Q249" s="190"/>
      <c r="R249" s="23"/>
    </row>
    <row r="250" spans="1:18">
      <c r="A250" s="27">
        <f t="shared" ca="1" si="47"/>
        <v>46077</v>
      </c>
      <c r="B250" s="20"/>
      <c r="C250" s="21"/>
      <c r="D250" s="20"/>
      <c r="E250" s="21"/>
      <c r="F250" s="22"/>
      <c r="G250" s="22"/>
      <c r="H250" s="34" t="str">
        <f t="shared" si="43"/>
        <v/>
      </c>
      <c r="I250" s="34" t="str">
        <f t="shared" si="44"/>
        <v/>
      </c>
      <c r="J250" s="34" t="str">
        <f t="shared" si="45"/>
        <v/>
      </c>
      <c r="K250" s="34" t="str">
        <f t="shared" si="46"/>
        <v/>
      </c>
      <c r="L250" s="26" t="str">
        <f t="shared" si="42"/>
        <v/>
      </c>
      <c r="M250" s="32"/>
      <c r="N250" s="190"/>
      <c r="O250" s="190"/>
      <c r="P250" s="190"/>
      <c r="Q250" s="190"/>
      <c r="R250" s="23"/>
    </row>
    <row r="251" spans="1:18">
      <c r="A251" s="27">
        <f t="shared" ca="1" si="47"/>
        <v>46078</v>
      </c>
      <c r="B251" s="20"/>
      <c r="C251" s="21"/>
      <c r="D251" s="20"/>
      <c r="E251" s="21"/>
      <c r="F251" s="22"/>
      <c r="G251" s="22"/>
      <c r="H251" s="34" t="str">
        <f t="shared" si="43"/>
        <v/>
      </c>
      <c r="I251" s="34" t="str">
        <f t="shared" si="44"/>
        <v/>
      </c>
      <c r="J251" s="34" t="str">
        <f t="shared" si="45"/>
        <v/>
      </c>
      <c r="K251" s="34" t="str">
        <f t="shared" si="46"/>
        <v/>
      </c>
      <c r="L251" s="26" t="str">
        <f t="shared" si="42"/>
        <v/>
      </c>
      <c r="M251" s="32"/>
      <c r="N251" s="190"/>
      <c r="O251" s="190"/>
      <c r="P251" s="190"/>
      <c r="Q251" s="190"/>
      <c r="R251" s="23"/>
    </row>
    <row r="252" spans="1:18">
      <c r="A252" s="27">
        <f t="shared" ca="1" si="47"/>
        <v>46079</v>
      </c>
      <c r="B252" s="20"/>
      <c r="C252" s="21"/>
      <c r="D252" s="20"/>
      <c r="E252" s="21"/>
      <c r="F252" s="22"/>
      <c r="G252" s="22"/>
      <c r="H252" s="34" t="str">
        <f t="shared" si="43"/>
        <v/>
      </c>
      <c r="I252" s="34" t="str">
        <f t="shared" si="44"/>
        <v/>
      </c>
      <c r="J252" s="34" t="str">
        <f t="shared" si="45"/>
        <v/>
      </c>
      <c r="K252" s="34" t="str">
        <f t="shared" si="46"/>
        <v/>
      </c>
      <c r="L252" s="26" t="str">
        <f t="shared" si="42"/>
        <v/>
      </c>
      <c r="M252" s="32"/>
      <c r="N252" s="190"/>
      <c r="O252" s="190"/>
      <c r="P252" s="190"/>
      <c r="Q252" s="190"/>
      <c r="R252" s="23"/>
    </row>
    <row r="253" spans="1:18">
      <c r="A253" s="27">
        <f t="shared" ca="1" si="47"/>
        <v>46080</v>
      </c>
      <c r="B253" s="20"/>
      <c r="C253" s="21"/>
      <c r="D253" s="20"/>
      <c r="E253" s="21"/>
      <c r="F253" s="22"/>
      <c r="G253" s="22"/>
      <c r="H253" s="34" t="str">
        <f t="shared" si="43"/>
        <v/>
      </c>
      <c r="I253" s="34" t="str">
        <f t="shared" si="44"/>
        <v/>
      </c>
      <c r="J253" s="34" t="str">
        <f t="shared" si="45"/>
        <v/>
      </c>
      <c r="K253" s="34" t="str">
        <f t="shared" si="46"/>
        <v/>
      </c>
      <c r="L253" s="26" t="str">
        <f t="shared" si="42"/>
        <v/>
      </c>
      <c r="M253" s="32"/>
      <c r="N253" s="190"/>
      <c r="O253" s="190"/>
      <c r="P253" s="190"/>
      <c r="Q253" s="190"/>
      <c r="R253" s="23"/>
    </row>
    <row r="254" spans="1:18">
      <c r="A254" s="27">
        <f t="shared" ca="1" si="47"/>
        <v>46081</v>
      </c>
      <c r="B254" s="20"/>
      <c r="C254" s="21"/>
      <c r="D254" s="20"/>
      <c r="E254" s="21"/>
      <c r="F254" s="22"/>
      <c r="G254" s="22"/>
      <c r="H254" s="34" t="str">
        <f t="shared" si="43"/>
        <v/>
      </c>
      <c r="I254" s="34" t="str">
        <f t="shared" si="44"/>
        <v/>
      </c>
      <c r="J254" s="34" t="str">
        <f t="shared" si="45"/>
        <v/>
      </c>
      <c r="K254" s="34" t="str">
        <f t="shared" si="46"/>
        <v/>
      </c>
      <c r="L254" s="26" t="str">
        <f>IF(AND($B254="",$D254=""),"",($C254-$B254-$F254)+($E254-$D254-$G254))</f>
        <v/>
      </c>
      <c r="M254" s="32"/>
      <c r="N254" s="190"/>
      <c r="O254" s="190"/>
      <c r="P254" s="190"/>
      <c r="Q254" s="190"/>
      <c r="R254" s="23"/>
    </row>
    <row r="255" spans="1:18">
      <c r="A255" s="27">
        <f t="shared" ca="1" si="47"/>
        <v>46082</v>
      </c>
      <c r="B255" s="20"/>
      <c r="C255" s="21"/>
      <c r="D255" s="20"/>
      <c r="E255" s="21"/>
      <c r="F255" s="22"/>
      <c r="G255" s="22"/>
      <c r="H255" s="34" t="str">
        <f t="shared" si="43"/>
        <v/>
      </c>
      <c r="I255" s="34" t="str">
        <f t="shared" si="44"/>
        <v/>
      </c>
      <c r="J255" s="34" t="str">
        <f t="shared" si="45"/>
        <v/>
      </c>
      <c r="K255" s="34" t="str">
        <f t="shared" si="46"/>
        <v/>
      </c>
      <c r="L255" s="26" t="str">
        <f>IF(AND($B255="",$D255=""),"",($C255-$B255-$F255)+($E255-$D255-$G255))</f>
        <v/>
      </c>
      <c r="M255" s="32"/>
      <c r="N255" s="190"/>
      <c r="O255" s="190"/>
      <c r="P255" s="190"/>
      <c r="Q255" s="190"/>
      <c r="R255" s="23"/>
    </row>
    <row r="256" spans="1:18">
      <c r="A256" s="27">
        <f t="shared" ca="1" si="47"/>
        <v>46083</v>
      </c>
      <c r="B256" s="20"/>
      <c r="C256" s="21"/>
      <c r="D256" s="20"/>
      <c r="E256" s="21"/>
      <c r="F256" s="22"/>
      <c r="G256" s="22"/>
      <c r="H256" s="34" t="str">
        <f t="shared" si="43"/>
        <v/>
      </c>
      <c r="I256" s="34" t="str">
        <f t="shared" si="44"/>
        <v/>
      </c>
      <c r="J256" s="34" t="str">
        <f t="shared" si="45"/>
        <v/>
      </c>
      <c r="K256" s="34" t="str">
        <f t="shared" si="46"/>
        <v/>
      </c>
      <c r="L256" s="26" t="str">
        <f>IF(AND($B256="",$D256=""),"",($C256-$B256-$F256)+($E256-$D256-$G256))</f>
        <v/>
      </c>
      <c r="M256" s="32"/>
      <c r="N256" s="190"/>
      <c r="O256" s="190"/>
      <c r="P256" s="190"/>
      <c r="Q256" s="190"/>
      <c r="R256" s="23"/>
    </row>
    <row r="257" spans="1:18">
      <c r="A257" s="27">
        <f t="shared" ca="1" si="47"/>
        <v>46084</v>
      </c>
      <c r="B257" s="20"/>
      <c r="C257" s="21"/>
      <c r="D257" s="20"/>
      <c r="E257" s="21"/>
      <c r="F257" s="22"/>
      <c r="G257" s="22"/>
      <c r="H257" s="34" t="str">
        <f t="shared" si="43"/>
        <v/>
      </c>
      <c r="I257" s="34" t="str">
        <f t="shared" si="44"/>
        <v/>
      </c>
      <c r="J257" s="34" t="str">
        <f t="shared" si="45"/>
        <v/>
      </c>
      <c r="K257" s="34" t="str">
        <f t="shared" si="46"/>
        <v/>
      </c>
      <c r="L257" s="26" t="str">
        <f>IF(AND($B257="",$D257=""),"",($C257-$B257-$F257)+($E257-$D257-$G257))</f>
        <v/>
      </c>
      <c r="M257" s="32"/>
      <c r="N257" s="190"/>
      <c r="O257" s="190"/>
      <c r="P257" s="190"/>
      <c r="Q257" s="190"/>
      <c r="R257" s="23"/>
    </row>
    <row r="258" spans="1:18">
      <c r="A258" s="5" t="s">
        <v>11</v>
      </c>
      <c r="B258" s="191"/>
      <c r="C258" s="192"/>
      <c r="D258" s="191"/>
      <c r="E258" s="192"/>
      <c r="F258" s="26" t="str">
        <f>IF(SUM($F227:$F257)=0,"",SUM($F227:$F257))</f>
        <v/>
      </c>
      <c r="G258" s="26" t="str">
        <f>IF(SUM($G227:$G257)=0,"",SUM($G227:$G257))</f>
        <v/>
      </c>
      <c r="H258" s="26" t="str">
        <f>IF(SUM(H227:H257)=0,"",SUM(H227:H257))</f>
        <v/>
      </c>
      <c r="I258" s="26" t="str">
        <f>IF(SUM(I227:I257)=0,"",SUM(I227:I257))</f>
        <v/>
      </c>
      <c r="J258" s="26" t="str">
        <f>IF(SUM(J227:J257)=0,"",SUM(J227:J257))</f>
        <v/>
      </c>
      <c r="K258" s="26" t="str">
        <f>IF(SUM(K227:K257)=0,"",SUM(K227:K257))</f>
        <v/>
      </c>
      <c r="L258" s="26" t="str">
        <f>IF(SUM($L227:$L257)=0,"",SUM($L227:$L257))</f>
        <v/>
      </c>
      <c r="M258" s="33"/>
      <c r="N258" s="193"/>
      <c r="O258" s="193"/>
      <c r="P258" s="193"/>
      <c r="Q258" s="193"/>
      <c r="R258" s="6"/>
    </row>
    <row r="260" spans="1:18" ht="27" customHeight="1">
      <c r="A260" s="194" t="s">
        <v>22</v>
      </c>
      <c r="B260" s="189" t="s">
        <v>103</v>
      </c>
      <c r="C260" s="189"/>
      <c r="D260" s="189"/>
      <c r="E260" s="189"/>
      <c r="F260" s="189" t="s">
        <v>23</v>
      </c>
      <c r="G260" s="189"/>
      <c r="H260" s="189" t="s">
        <v>88</v>
      </c>
      <c r="I260" s="189"/>
      <c r="J260" s="189"/>
      <c r="K260" s="189"/>
      <c r="L260" s="189" t="s">
        <v>87</v>
      </c>
      <c r="M260" s="195" t="s">
        <v>96</v>
      </c>
      <c r="N260" s="194" t="s">
        <v>25</v>
      </c>
      <c r="O260" s="194"/>
      <c r="P260" s="194"/>
      <c r="Q260" s="194"/>
      <c r="R260" s="189" t="s">
        <v>100</v>
      </c>
    </row>
    <row r="261" spans="1:18" ht="14.25" customHeight="1">
      <c r="A261" s="194"/>
      <c r="B261" s="189" t="s">
        <v>82</v>
      </c>
      <c r="C261" s="189"/>
      <c r="D261" s="189" t="s">
        <v>84</v>
      </c>
      <c r="E261" s="189"/>
      <c r="F261" s="189"/>
      <c r="G261" s="189"/>
      <c r="H261" s="189" t="s">
        <v>90</v>
      </c>
      <c r="I261" s="189"/>
      <c r="J261" s="189" t="s">
        <v>89</v>
      </c>
      <c r="K261" s="189"/>
      <c r="L261" s="189"/>
      <c r="M261" s="196"/>
      <c r="N261" s="194"/>
      <c r="O261" s="194"/>
      <c r="P261" s="194"/>
      <c r="Q261" s="194"/>
      <c r="R261" s="189"/>
    </row>
    <row r="262" spans="1:18">
      <c r="A262" s="194"/>
      <c r="B262" s="43" t="s">
        <v>26</v>
      </c>
      <c r="C262" s="43" t="s">
        <v>27</v>
      </c>
      <c r="D262" s="43" t="s">
        <v>26</v>
      </c>
      <c r="E262" s="43" t="s">
        <v>27</v>
      </c>
      <c r="F262" s="44" t="s">
        <v>85</v>
      </c>
      <c r="G262" s="44" t="s">
        <v>86</v>
      </c>
      <c r="H262" s="44" t="s">
        <v>81</v>
      </c>
      <c r="I262" s="44" t="s">
        <v>83</v>
      </c>
      <c r="J262" s="44" t="s">
        <v>81</v>
      </c>
      <c r="K262" s="44" t="s">
        <v>95</v>
      </c>
      <c r="L262" s="189"/>
      <c r="M262" s="197"/>
      <c r="N262" s="194"/>
      <c r="O262" s="194"/>
      <c r="P262" s="194"/>
      <c r="Q262" s="194"/>
      <c r="R262" s="194"/>
    </row>
    <row r="263" spans="1:18">
      <c r="A263" s="27" cm="1">
        <f t="array" aca="1" ref="A263" ca="1">DATE("2025","8"+7,IFERROR(INDIRECT(T1),"1"))</f>
        <v>46082</v>
      </c>
      <c r="B263" s="20"/>
      <c r="C263" s="21"/>
      <c r="D263" s="20"/>
      <c r="E263" s="21"/>
      <c r="F263" s="22"/>
      <c r="G263" s="22"/>
      <c r="H263" s="34" t="str">
        <f>IF(OR(B263="",LEFT(M263,1)="✓"),"",C263-B263-F263)</f>
        <v/>
      </c>
      <c r="I263" s="34" t="str">
        <f>IF(OR(D263="",LEFT(M263,1)="✓"),"",E263-D263-G263)</f>
        <v/>
      </c>
      <c r="J263" s="34" t="str">
        <f>IF(AND(B263&lt;&gt;"",M263="✓所定"),C263-B263-F263,"")</f>
        <v/>
      </c>
      <c r="K263" s="34" t="str">
        <f>IF(AND(B263&lt;&gt;"",M263="✓法定"),C263-B263-F263,"")</f>
        <v/>
      </c>
      <c r="L263" s="34" t="str">
        <f>IF(AND($B263="",$D263=""),"",($C263-$B263-$F263)+($E263-$D263-$G263))</f>
        <v/>
      </c>
      <c r="M263" s="32"/>
      <c r="N263" s="190"/>
      <c r="O263" s="190"/>
      <c r="P263" s="190"/>
      <c r="Q263" s="190"/>
      <c r="R263" s="23"/>
    </row>
    <row r="264" spans="1:18">
      <c r="A264" s="27">
        <f ca="1">A263+1</f>
        <v>46083</v>
      </c>
      <c r="B264" s="20"/>
      <c r="C264" s="21"/>
      <c r="D264" s="20"/>
      <c r="E264" s="21"/>
      <c r="F264" s="22"/>
      <c r="G264" s="22"/>
      <c r="H264" s="34" t="str">
        <f t="shared" ref="H264:H293" si="48">IF(OR(B264="",LEFT(M264,1)="✓"),"",C264-B264-F264)</f>
        <v/>
      </c>
      <c r="I264" s="34" t="str">
        <f t="shared" ref="I264:I293" si="49">IF(OR(D264="",LEFT(M264,1)="✓"),"",E264-D264-G264)</f>
        <v/>
      </c>
      <c r="J264" s="34" t="str">
        <f t="shared" ref="J264:J293" si="50">IF(AND(B264&lt;&gt;"",M264="✓所定"),C264-B264-F264,"")</f>
        <v/>
      </c>
      <c r="K264" s="34" t="str">
        <f t="shared" ref="K264:K293" si="51">IF(AND(B264&lt;&gt;"",M264="✓法定"),C264-B264-F264,"")</f>
        <v/>
      </c>
      <c r="L264" s="34" t="str">
        <f t="shared" ref="L264:L288" si="52">IF(AND($B264="",$D264=""),"",($C264-$B264-$F264)+($E264-$D264-$G264))</f>
        <v/>
      </c>
      <c r="M264" s="32"/>
      <c r="N264" s="190"/>
      <c r="O264" s="190"/>
      <c r="P264" s="190"/>
      <c r="Q264" s="190"/>
      <c r="R264" s="23"/>
    </row>
    <row r="265" spans="1:18">
      <c r="A265" s="27">
        <f t="shared" ref="A265:A293" ca="1" si="53">A264+1</f>
        <v>46084</v>
      </c>
      <c r="B265" s="20"/>
      <c r="C265" s="21"/>
      <c r="D265" s="20"/>
      <c r="E265" s="21"/>
      <c r="F265" s="22"/>
      <c r="G265" s="22"/>
      <c r="H265" s="34" t="str">
        <f t="shared" si="48"/>
        <v/>
      </c>
      <c r="I265" s="34" t="str">
        <f t="shared" si="49"/>
        <v/>
      </c>
      <c r="J265" s="34" t="str">
        <f t="shared" si="50"/>
        <v/>
      </c>
      <c r="K265" s="34" t="str">
        <f t="shared" si="51"/>
        <v/>
      </c>
      <c r="L265" s="34" t="str">
        <f t="shared" si="52"/>
        <v/>
      </c>
      <c r="M265" s="32"/>
      <c r="N265" s="190"/>
      <c r="O265" s="190"/>
      <c r="P265" s="190"/>
      <c r="Q265" s="190"/>
      <c r="R265" s="23"/>
    </row>
    <row r="266" spans="1:18">
      <c r="A266" s="27">
        <f t="shared" ca="1" si="53"/>
        <v>46085</v>
      </c>
      <c r="B266" s="20"/>
      <c r="C266" s="21"/>
      <c r="D266" s="20"/>
      <c r="E266" s="21"/>
      <c r="F266" s="22"/>
      <c r="G266" s="22"/>
      <c r="H266" s="34" t="str">
        <f t="shared" si="48"/>
        <v/>
      </c>
      <c r="I266" s="34" t="str">
        <f t="shared" si="49"/>
        <v/>
      </c>
      <c r="J266" s="34" t="str">
        <f t="shared" si="50"/>
        <v/>
      </c>
      <c r="K266" s="34" t="str">
        <f t="shared" si="51"/>
        <v/>
      </c>
      <c r="L266" s="34" t="str">
        <f t="shared" si="52"/>
        <v/>
      </c>
      <c r="M266" s="32"/>
      <c r="N266" s="190"/>
      <c r="O266" s="190"/>
      <c r="P266" s="190"/>
      <c r="Q266" s="190"/>
      <c r="R266" s="23"/>
    </row>
    <row r="267" spans="1:18">
      <c r="A267" s="27">
        <f t="shared" ca="1" si="53"/>
        <v>46086</v>
      </c>
      <c r="B267" s="20"/>
      <c r="C267" s="21"/>
      <c r="D267" s="20"/>
      <c r="E267" s="21"/>
      <c r="F267" s="22"/>
      <c r="G267" s="22"/>
      <c r="H267" s="34" t="str">
        <f t="shared" si="48"/>
        <v/>
      </c>
      <c r="I267" s="34" t="str">
        <f t="shared" si="49"/>
        <v/>
      </c>
      <c r="J267" s="34" t="str">
        <f t="shared" si="50"/>
        <v/>
      </c>
      <c r="K267" s="34" t="str">
        <f t="shared" si="51"/>
        <v/>
      </c>
      <c r="L267" s="34" t="str">
        <f t="shared" si="52"/>
        <v/>
      </c>
      <c r="M267" s="32"/>
      <c r="N267" s="190"/>
      <c r="O267" s="190"/>
      <c r="P267" s="190"/>
      <c r="Q267" s="190"/>
      <c r="R267" s="23"/>
    </row>
    <row r="268" spans="1:18">
      <c r="A268" s="27">
        <f t="shared" ca="1" si="53"/>
        <v>46087</v>
      </c>
      <c r="B268" s="20"/>
      <c r="C268" s="21"/>
      <c r="D268" s="20"/>
      <c r="E268" s="21"/>
      <c r="F268" s="22"/>
      <c r="G268" s="22"/>
      <c r="H268" s="34" t="str">
        <f t="shared" si="48"/>
        <v/>
      </c>
      <c r="I268" s="34" t="str">
        <f t="shared" si="49"/>
        <v/>
      </c>
      <c r="J268" s="34" t="str">
        <f t="shared" si="50"/>
        <v/>
      </c>
      <c r="K268" s="34" t="str">
        <f t="shared" si="51"/>
        <v/>
      </c>
      <c r="L268" s="34" t="str">
        <f t="shared" si="52"/>
        <v/>
      </c>
      <c r="M268" s="32"/>
      <c r="N268" s="190"/>
      <c r="O268" s="190"/>
      <c r="P268" s="190"/>
      <c r="Q268" s="190"/>
      <c r="R268" s="23"/>
    </row>
    <row r="269" spans="1:18">
      <c r="A269" s="27">
        <f t="shared" ca="1" si="53"/>
        <v>46088</v>
      </c>
      <c r="B269" s="20"/>
      <c r="C269" s="21"/>
      <c r="D269" s="20"/>
      <c r="E269" s="21"/>
      <c r="F269" s="22"/>
      <c r="G269" s="22"/>
      <c r="H269" s="34" t="str">
        <f t="shared" si="48"/>
        <v/>
      </c>
      <c r="I269" s="34" t="str">
        <f t="shared" si="49"/>
        <v/>
      </c>
      <c r="J269" s="34" t="str">
        <f t="shared" si="50"/>
        <v/>
      </c>
      <c r="K269" s="34" t="str">
        <f t="shared" si="51"/>
        <v/>
      </c>
      <c r="L269" s="34" t="str">
        <f t="shared" si="52"/>
        <v/>
      </c>
      <c r="M269" s="32"/>
      <c r="N269" s="190"/>
      <c r="O269" s="190"/>
      <c r="P269" s="190"/>
      <c r="Q269" s="190"/>
      <c r="R269" s="23"/>
    </row>
    <row r="270" spans="1:18">
      <c r="A270" s="27">
        <f t="shared" ca="1" si="53"/>
        <v>46089</v>
      </c>
      <c r="B270" s="20"/>
      <c r="C270" s="21"/>
      <c r="D270" s="20"/>
      <c r="E270" s="21"/>
      <c r="F270" s="22"/>
      <c r="G270" s="22"/>
      <c r="H270" s="34" t="str">
        <f t="shared" si="48"/>
        <v/>
      </c>
      <c r="I270" s="34" t="str">
        <f t="shared" si="49"/>
        <v/>
      </c>
      <c r="J270" s="34" t="str">
        <f t="shared" si="50"/>
        <v/>
      </c>
      <c r="K270" s="34" t="str">
        <f t="shared" si="51"/>
        <v/>
      </c>
      <c r="L270" s="34" t="str">
        <f t="shared" si="52"/>
        <v/>
      </c>
      <c r="M270" s="32"/>
      <c r="N270" s="190"/>
      <c r="O270" s="190"/>
      <c r="P270" s="190"/>
      <c r="Q270" s="190"/>
      <c r="R270" s="23"/>
    </row>
    <row r="271" spans="1:18">
      <c r="A271" s="27">
        <f t="shared" ca="1" si="53"/>
        <v>46090</v>
      </c>
      <c r="B271" s="20"/>
      <c r="C271" s="21"/>
      <c r="D271" s="20"/>
      <c r="E271" s="21"/>
      <c r="F271" s="22"/>
      <c r="G271" s="22"/>
      <c r="H271" s="34" t="str">
        <f t="shared" si="48"/>
        <v/>
      </c>
      <c r="I271" s="34" t="str">
        <f t="shared" si="49"/>
        <v/>
      </c>
      <c r="J271" s="34" t="str">
        <f t="shared" si="50"/>
        <v/>
      </c>
      <c r="K271" s="34" t="str">
        <f t="shared" si="51"/>
        <v/>
      </c>
      <c r="L271" s="34" t="str">
        <f t="shared" si="52"/>
        <v/>
      </c>
      <c r="M271" s="32"/>
      <c r="N271" s="190"/>
      <c r="O271" s="190"/>
      <c r="P271" s="190"/>
      <c r="Q271" s="190"/>
      <c r="R271" s="23"/>
    </row>
    <row r="272" spans="1:18">
      <c r="A272" s="27">
        <f t="shared" ca="1" si="53"/>
        <v>46091</v>
      </c>
      <c r="B272" s="20"/>
      <c r="C272" s="21"/>
      <c r="D272" s="20"/>
      <c r="E272" s="21"/>
      <c r="F272" s="22"/>
      <c r="G272" s="22"/>
      <c r="H272" s="34" t="str">
        <f t="shared" si="48"/>
        <v/>
      </c>
      <c r="I272" s="34" t="str">
        <f t="shared" si="49"/>
        <v/>
      </c>
      <c r="J272" s="34" t="str">
        <f t="shared" si="50"/>
        <v/>
      </c>
      <c r="K272" s="34" t="str">
        <f t="shared" si="51"/>
        <v/>
      </c>
      <c r="L272" s="34" t="str">
        <f t="shared" si="52"/>
        <v/>
      </c>
      <c r="M272" s="32"/>
      <c r="N272" s="190"/>
      <c r="O272" s="190"/>
      <c r="P272" s="190"/>
      <c r="Q272" s="190"/>
      <c r="R272" s="23"/>
    </row>
    <row r="273" spans="1:18">
      <c r="A273" s="27">
        <f t="shared" ca="1" si="53"/>
        <v>46092</v>
      </c>
      <c r="B273" s="20"/>
      <c r="C273" s="21"/>
      <c r="D273" s="20"/>
      <c r="E273" s="21"/>
      <c r="F273" s="22"/>
      <c r="G273" s="22"/>
      <c r="H273" s="34" t="str">
        <f t="shared" si="48"/>
        <v/>
      </c>
      <c r="I273" s="34" t="str">
        <f t="shared" si="49"/>
        <v/>
      </c>
      <c r="J273" s="34" t="str">
        <f t="shared" si="50"/>
        <v/>
      </c>
      <c r="K273" s="34" t="str">
        <f t="shared" si="51"/>
        <v/>
      </c>
      <c r="L273" s="34" t="str">
        <f t="shared" si="52"/>
        <v/>
      </c>
      <c r="M273" s="32"/>
      <c r="N273" s="190"/>
      <c r="O273" s="190"/>
      <c r="P273" s="190"/>
      <c r="Q273" s="190"/>
      <c r="R273" s="23"/>
    </row>
    <row r="274" spans="1:18">
      <c r="A274" s="27">
        <f t="shared" ca="1" si="53"/>
        <v>46093</v>
      </c>
      <c r="B274" s="20"/>
      <c r="C274" s="21"/>
      <c r="D274" s="20"/>
      <c r="E274" s="21"/>
      <c r="F274" s="22"/>
      <c r="G274" s="22"/>
      <c r="H274" s="34" t="str">
        <f t="shared" si="48"/>
        <v/>
      </c>
      <c r="I274" s="34" t="str">
        <f t="shared" si="49"/>
        <v/>
      </c>
      <c r="J274" s="34" t="str">
        <f t="shared" si="50"/>
        <v/>
      </c>
      <c r="K274" s="34" t="str">
        <f t="shared" si="51"/>
        <v/>
      </c>
      <c r="L274" s="34" t="str">
        <f t="shared" si="52"/>
        <v/>
      </c>
      <c r="M274" s="32"/>
      <c r="N274" s="190"/>
      <c r="O274" s="190"/>
      <c r="P274" s="190"/>
      <c r="Q274" s="190"/>
      <c r="R274" s="23"/>
    </row>
    <row r="275" spans="1:18">
      <c r="A275" s="27">
        <f t="shared" ca="1" si="53"/>
        <v>46094</v>
      </c>
      <c r="B275" s="20"/>
      <c r="C275" s="21"/>
      <c r="D275" s="20"/>
      <c r="E275" s="21"/>
      <c r="F275" s="22"/>
      <c r="G275" s="22"/>
      <c r="H275" s="34" t="str">
        <f t="shared" si="48"/>
        <v/>
      </c>
      <c r="I275" s="34" t="str">
        <f t="shared" si="49"/>
        <v/>
      </c>
      <c r="J275" s="34" t="str">
        <f t="shared" si="50"/>
        <v/>
      </c>
      <c r="K275" s="34" t="str">
        <f t="shared" si="51"/>
        <v/>
      </c>
      <c r="L275" s="34" t="str">
        <f t="shared" si="52"/>
        <v/>
      </c>
      <c r="M275" s="32"/>
      <c r="N275" s="190"/>
      <c r="O275" s="190"/>
      <c r="P275" s="190"/>
      <c r="Q275" s="190"/>
      <c r="R275" s="23"/>
    </row>
    <row r="276" spans="1:18">
      <c r="A276" s="27">
        <f t="shared" ca="1" si="53"/>
        <v>46095</v>
      </c>
      <c r="B276" s="20"/>
      <c r="C276" s="21"/>
      <c r="D276" s="20"/>
      <c r="E276" s="21"/>
      <c r="F276" s="22"/>
      <c r="G276" s="22"/>
      <c r="H276" s="34" t="str">
        <f t="shared" si="48"/>
        <v/>
      </c>
      <c r="I276" s="34" t="str">
        <f t="shared" si="49"/>
        <v/>
      </c>
      <c r="J276" s="34" t="str">
        <f t="shared" si="50"/>
        <v/>
      </c>
      <c r="K276" s="34" t="str">
        <f t="shared" si="51"/>
        <v/>
      </c>
      <c r="L276" s="34" t="str">
        <f t="shared" si="52"/>
        <v/>
      </c>
      <c r="M276" s="32"/>
      <c r="N276" s="190"/>
      <c r="O276" s="190"/>
      <c r="P276" s="190"/>
      <c r="Q276" s="190"/>
      <c r="R276" s="23"/>
    </row>
    <row r="277" spans="1:18">
      <c r="A277" s="27">
        <f t="shared" ca="1" si="53"/>
        <v>46096</v>
      </c>
      <c r="B277" s="20"/>
      <c r="C277" s="21"/>
      <c r="D277" s="20"/>
      <c r="E277" s="21"/>
      <c r="F277" s="22"/>
      <c r="G277" s="22"/>
      <c r="H277" s="34" t="str">
        <f t="shared" si="48"/>
        <v/>
      </c>
      <c r="I277" s="34" t="str">
        <f t="shared" si="49"/>
        <v/>
      </c>
      <c r="J277" s="34" t="str">
        <f t="shared" si="50"/>
        <v/>
      </c>
      <c r="K277" s="34" t="str">
        <f t="shared" si="51"/>
        <v/>
      </c>
      <c r="L277" s="34" t="str">
        <f t="shared" si="52"/>
        <v/>
      </c>
      <c r="M277" s="32"/>
      <c r="N277" s="190"/>
      <c r="O277" s="190"/>
      <c r="P277" s="190"/>
      <c r="Q277" s="190"/>
      <c r="R277" s="23"/>
    </row>
    <row r="278" spans="1:18">
      <c r="A278" s="27">
        <f t="shared" ca="1" si="53"/>
        <v>46097</v>
      </c>
      <c r="B278" s="20"/>
      <c r="C278" s="21"/>
      <c r="D278" s="20"/>
      <c r="E278" s="21"/>
      <c r="F278" s="22"/>
      <c r="G278" s="22"/>
      <c r="H278" s="34" t="str">
        <f t="shared" si="48"/>
        <v/>
      </c>
      <c r="I278" s="34" t="str">
        <f t="shared" si="49"/>
        <v/>
      </c>
      <c r="J278" s="34" t="str">
        <f t="shared" si="50"/>
        <v/>
      </c>
      <c r="K278" s="34" t="str">
        <f t="shared" si="51"/>
        <v/>
      </c>
      <c r="L278" s="34" t="str">
        <f t="shared" si="52"/>
        <v/>
      </c>
      <c r="M278" s="32"/>
      <c r="N278" s="190"/>
      <c r="O278" s="190"/>
      <c r="P278" s="190"/>
      <c r="Q278" s="190"/>
      <c r="R278" s="23"/>
    </row>
    <row r="279" spans="1:18">
      <c r="A279" s="27">
        <f t="shared" ca="1" si="53"/>
        <v>46098</v>
      </c>
      <c r="B279" s="20"/>
      <c r="C279" s="21"/>
      <c r="D279" s="20"/>
      <c r="E279" s="21"/>
      <c r="F279" s="22"/>
      <c r="G279" s="22"/>
      <c r="H279" s="34" t="str">
        <f t="shared" si="48"/>
        <v/>
      </c>
      <c r="I279" s="34" t="str">
        <f t="shared" si="49"/>
        <v/>
      </c>
      <c r="J279" s="34" t="str">
        <f t="shared" si="50"/>
        <v/>
      </c>
      <c r="K279" s="34" t="str">
        <f t="shared" si="51"/>
        <v/>
      </c>
      <c r="L279" s="34" t="str">
        <f t="shared" si="52"/>
        <v/>
      </c>
      <c r="M279" s="32"/>
      <c r="N279" s="190"/>
      <c r="O279" s="190"/>
      <c r="P279" s="190"/>
      <c r="Q279" s="190"/>
      <c r="R279" s="23"/>
    </row>
    <row r="280" spans="1:18">
      <c r="A280" s="27">
        <f t="shared" ca="1" si="53"/>
        <v>46099</v>
      </c>
      <c r="B280" s="20"/>
      <c r="C280" s="21"/>
      <c r="D280" s="20"/>
      <c r="E280" s="21"/>
      <c r="F280" s="22"/>
      <c r="G280" s="22"/>
      <c r="H280" s="34" t="str">
        <f t="shared" si="48"/>
        <v/>
      </c>
      <c r="I280" s="34" t="str">
        <f t="shared" si="49"/>
        <v/>
      </c>
      <c r="J280" s="34" t="str">
        <f t="shared" si="50"/>
        <v/>
      </c>
      <c r="K280" s="34" t="str">
        <f t="shared" si="51"/>
        <v/>
      </c>
      <c r="L280" s="34" t="str">
        <f t="shared" si="52"/>
        <v/>
      </c>
      <c r="M280" s="32"/>
      <c r="N280" s="190"/>
      <c r="O280" s="190"/>
      <c r="P280" s="190"/>
      <c r="Q280" s="190"/>
      <c r="R280" s="23"/>
    </row>
    <row r="281" spans="1:18">
      <c r="A281" s="27">
        <f t="shared" ca="1" si="53"/>
        <v>46100</v>
      </c>
      <c r="B281" s="20"/>
      <c r="C281" s="21"/>
      <c r="D281" s="20"/>
      <c r="E281" s="21"/>
      <c r="F281" s="22"/>
      <c r="G281" s="22"/>
      <c r="H281" s="34" t="str">
        <f t="shared" si="48"/>
        <v/>
      </c>
      <c r="I281" s="34" t="str">
        <f t="shared" si="49"/>
        <v/>
      </c>
      <c r="J281" s="34" t="str">
        <f t="shared" si="50"/>
        <v/>
      </c>
      <c r="K281" s="34" t="str">
        <f t="shared" si="51"/>
        <v/>
      </c>
      <c r="L281" s="34" t="str">
        <f t="shared" si="52"/>
        <v/>
      </c>
      <c r="M281" s="32"/>
      <c r="N281" s="190"/>
      <c r="O281" s="190"/>
      <c r="P281" s="190"/>
      <c r="Q281" s="190"/>
      <c r="R281" s="23"/>
    </row>
    <row r="282" spans="1:18">
      <c r="A282" s="27">
        <f t="shared" ca="1" si="53"/>
        <v>46101</v>
      </c>
      <c r="B282" s="20"/>
      <c r="C282" s="21"/>
      <c r="D282" s="20"/>
      <c r="E282" s="21"/>
      <c r="F282" s="22"/>
      <c r="G282" s="22"/>
      <c r="H282" s="34" t="str">
        <f t="shared" si="48"/>
        <v/>
      </c>
      <c r="I282" s="34" t="str">
        <f t="shared" si="49"/>
        <v/>
      </c>
      <c r="J282" s="34" t="str">
        <f t="shared" si="50"/>
        <v/>
      </c>
      <c r="K282" s="34" t="str">
        <f t="shared" si="51"/>
        <v/>
      </c>
      <c r="L282" s="34" t="str">
        <f t="shared" si="52"/>
        <v/>
      </c>
      <c r="M282" s="32"/>
      <c r="N282" s="190"/>
      <c r="O282" s="190"/>
      <c r="P282" s="190"/>
      <c r="Q282" s="190"/>
      <c r="R282" s="23"/>
    </row>
    <row r="283" spans="1:18">
      <c r="A283" s="27">
        <f t="shared" ca="1" si="53"/>
        <v>46102</v>
      </c>
      <c r="B283" s="20"/>
      <c r="C283" s="21"/>
      <c r="D283" s="20"/>
      <c r="E283" s="21"/>
      <c r="F283" s="22"/>
      <c r="G283" s="22"/>
      <c r="H283" s="34" t="str">
        <f t="shared" si="48"/>
        <v/>
      </c>
      <c r="I283" s="34" t="str">
        <f t="shared" si="49"/>
        <v/>
      </c>
      <c r="J283" s="34" t="str">
        <f t="shared" si="50"/>
        <v/>
      </c>
      <c r="K283" s="34" t="str">
        <f t="shared" si="51"/>
        <v/>
      </c>
      <c r="L283" s="34" t="str">
        <f t="shared" si="52"/>
        <v/>
      </c>
      <c r="M283" s="32"/>
      <c r="N283" s="190"/>
      <c r="O283" s="190"/>
      <c r="P283" s="190"/>
      <c r="Q283" s="190"/>
      <c r="R283" s="23"/>
    </row>
    <row r="284" spans="1:18">
      <c r="A284" s="27">
        <f t="shared" ca="1" si="53"/>
        <v>46103</v>
      </c>
      <c r="B284" s="20"/>
      <c r="C284" s="21"/>
      <c r="D284" s="20"/>
      <c r="E284" s="21"/>
      <c r="F284" s="22"/>
      <c r="G284" s="22"/>
      <c r="H284" s="34" t="str">
        <f t="shared" si="48"/>
        <v/>
      </c>
      <c r="I284" s="34" t="str">
        <f t="shared" si="49"/>
        <v/>
      </c>
      <c r="J284" s="34" t="str">
        <f t="shared" si="50"/>
        <v/>
      </c>
      <c r="K284" s="34" t="str">
        <f t="shared" si="51"/>
        <v/>
      </c>
      <c r="L284" s="34" t="str">
        <f t="shared" si="52"/>
        <v/>
      </c>
      <c r="M284" s="32"/>
      <c r="N284" s="190"/>
      <c r="O284" s="190"/>
      <c r="P284" s="190"/>
      <c r="Q284" s="190"/>
      <c r="R284" s="23"/>
    </row>
    <row r="285" spans="1:18">
      <c r="A285" s="27">
        <f t="shared" ca="1" si="53"/>
        <v>46104</v>
      </c>
      <c r="B285" s="20"/>
      <c r="C285" s="21"/>
      <c r="D285" s="20"/>
      <c r="E285" s="21"/>
      <c r="F285" s="22"/>
      <c r="G285" s="22"/>
      <c r="H285" s="34" t="str">
        <f t="shared" si="48"/>
        <v/>
      </c>
      <c r="I285" s="34" t="str">
        <f t="shared" si="49"/>
        <v/>
      </c>
      <c r="J285" s="34" t="str">
        <f t="shared" si="50"/>
        <v/>
      </c>
      <c r="K285" s="34" t="str">
        <f t="shared" si="51"/>
        <v/>
      </c>
      <c r="L285" s="34" t="str">
        <f t="shared" si="52"/>
        <v/>
      </c>
      <c r="M285" s="32"/>
      <c r="N285" s="190"/>
      <c r="O285" s="190"/>
      <c r="P285" s="190"/>
      <c r="Q285" s="190"/>
      <c r="R285" s="23"/>
    </row>
    <row r="286" spans="1:18">
      <c r="A286" s="27">
        <f t="shared" ca="1" si="53"/>
        <v>46105</v>
      </c>
      <c r="B286" s="20"/>
      <c r="C286" s="21"/>
      <c r="D286" s="20"/>
      <c r="E286" s="21"/>
      <c r="F286" s="22"/>
      <c r="G286" s="22"/>
      <c r="H286" s="34" t="str">
        <f t="shared" si="48"/>
        <v/>
      </c>
      <c r="I286" s="34" t="str">
        <f t="shared" si="49"/>
        <v/>
      </c>
      <c r="J286" s="34" t="str">
        <f t="shared" si="50"/>
        <v/>
      </c>
      <c r="K286" s="34" t="str">
        <f t="shared" si="51"/>
        <v/>
      </c>
      <c r="L286" s="34" t="str">
        <f t="shared" si="52"/>
        <v/>
      </c>
      <c r="M286" s="32"/>
      <c r="N286" s="190"/>
      <c r="O286" s="190"/>
      <c r="P286" s="190"/>
      <c r="Q286" s="190"/>
      <c r="R286" s="23"/>
    </row>
    <row r="287" spans="1:18">
      <c r="A287" s="27">
        <f t="shared" ca="1" si="53"/>
        <v>46106</v>
      </c>
      <c r="B287" s="20"/>
      <c r="C287" s="21"/>
      <c r="D287" s="20"/>
      <c r="E287" s="21"/>
      <c r="F287" s="22"/>
      <c r="G287" s="22"/>
      <c r="H287" s="34" t="str">
        <f t="shared" si="48"/>
        <v/>
      </c>
      <c r="I287" s="34" t="str">
        <f t="shared" si="49"/>
        <v/>
      </c>
      <c r="J287" s="34" t="str">
        <f t="shared" si="50"/>
        <v/>
      </c>
      <c r="K287" s="34" t="str">
        <f t="shared" si="51"/>
        <v/>
      </c>
      <c r="L287" s="34" t="str">
        <f t="shared" si="52"/>
        <v/>
      </c>
      <c r="M287" s="32"/>
      <c r="N287" s="190"/>
      <c r="O287" s="190"/>
      <c r="P287" s="190"/>
      <c r="Q287" s="190"/>
      <c r="R287" s="23"/>
    </row>
    <row r="288" spans="1:18">
      <c r="A288" s="27">
        <f t="shared" ca="1" si="53"/>
        <v>46107</v>
      </c>
      <c r="B288" s="20"/>
      <c r="C288" s="21"/>
      <c r="D288" s="20"/>
      <c r="E288" s="21"/>
      <c r="F288" s="22"/>
      <c r="G288" s="22"/>
      <c r="H288" s="34" t="str">
        <f t="shared" si="48"/>
        <v/>
      </c>
      <c r="I288" s="34" t="str">
        <f t="shared" si="49"/>
        <v/>
      </c>
      <c r="J288" s="34" t="str">
        <f t="shared" si="50"/>
        <v/>
      </c>
      <c r="K288" s="34" t="str">
        <f t="shared" si="51"/>
        <v/>
      </c>
      <c r="L288" s="34" t="str">
        <f t="shared" si="52"/>
        <v/>
      </c>
      <c r="M288" s="32"/>
      <c r="N288" s="190"/>
      <c r="O288" s="190"/>
      <c r="P288" s="190"/>
      <c r="Q288" s="190"/>
      <c r="R288" s="23"/>
    </row>
    <row r="289" spans="1:18">
      <c r="A289" s="27">
        <f t="shared" ca="1" si="53"/>
        <v>46108</v>
      </c>
      <c r="B289" s="20"/>
      <c r="C289" s="21"/>
      <c r="D289" s="20"/>
      <c r="E289" s="21"/>
      <c r="F289" s="22"/>
      <c r="G289" s="22"/>
      <c r="H289" s="34" t="str">
        <f t="shared" si="48"/>
        <v/>
      </c>
      <c r="I289" s="34" t="str">
        <f t="shared" si="49"/>
        <v/>
      </c>
      <c r="J289" s="34" t="str">
        <f t="shared" si="50"/>
        <v/>
      </c>
      <c r="K289" s="34" t="str">
        <f t="shared" si="51"/>
        <v/>
      </c>
      <c r="L289" s="34" t="str">
        <f>IF(AND($B289="",$D289=""),"",($C289-$B289-$F289)+($E289-$D289-$G289))</f>
        <v/>
      </c>
      <c r="M289" s="32"/>
      <c r="N289" s="190"/>
      <c r="O289" s="190"/>
      <c r="P289" s="190"/>
      <c r="Q289" s="190"/>
      <c r="R289" s="23"/>
    </row>
    <row r="290" spans="1:18">
      <c r="A290" s="27">
        <f t="shared" ca="1" si="53"/>
        <v>46109</v>
      </c>
      <c r="B290" s="20"/>
      <c r="C290" s="21"/>
      <c r="D290" s="20"/>
      <c r="E290" s="21"/>
      <c r="F290" s="22"/>
      <c r="G290" s="22"/>
      <c r="H290" s="34" t="str">
        <f t="shared" si="48"/>
        <v/>
      </c>
      <c r="I290" s="34" t="str">
        <f t="shared" si="49"/>
        <v/>
      </c>
      <c r="J290" s="34" t="str">
        <f t="shared" si="50"/>
        <v/>
      </c>
      <c r="K290" s="34" t="str">
        <f t="shared" si="51"/>
        <v/>
      </c>
      <c r="L290" s="34" t="str">
        <f>IF(AND($B290="",$D290=""),"",($C290-$B290-$F290)+($E290-$D290-$G290))</f>
        <v/>
      </c>
      <c r="M290" s="32"/>
      <c r="N290" s="190"/>
      <c r="O290" s="190"/>
      <c r="P290" s="190"/>
      <c r="Q290" s="190"/>
      <c r="R290" s="23"/>
    </row>
    <row r="291" spans="1:18">
      <c r="A291" s="27">
        <f t="shared" ca="1" si="53"/>
        <v>46110</v>
      </c>
      <c r="B291" s="20"/>
      <c r="C291" s="21"/>
      <c r="D291" s="20"/>
      <c r="E291" s="21"/>
      <c r="F291" s="22"/>
      <c r="G291" s="22"/>
      <c r="H291" s="34" t="str">
        <f t="shared" si="48"/>
        <v/>
      </c>
      <c r="I291" s="34" t="str">
        <f t="shared" si="49"/>
        <v/>
      </c>
      <c r="J291" s="34" t="str">
        <f t="shared" si="50"/>
        <v/>
      </c>
      <c r="K291" s="34" t="str">
        <f t="shared" si="51"/>
        <v/>
      </c>
      <c r="L291" s="34" t="str">
        <f>IF(AND($B291="",$D291=""),"",($C291-$B291-$F291)+($E291-$D291-$G291))</f>
        <v/>
      </c>
      <c r="M291" s="32"/>
      <c r="N291" s="190"/>
      <c r="O291" s="190"/>
      <c r="P291" s="190"/>
      <c r="Q291" s="190"/>
      <c r="R291" s="23"/>
    </row>
    <row r="292" spans="1:18">
      <c r="A292" s="27">
        <f t="shared" ca="1" si="53"/>
        <v>46111</v>
      </c>
      <c r="B292" s="20"/>
      <c r="C292" s="21"/>
      <c r="D292" s="20"/>
      <c r="E292" s="21"/>
      <c r="F292" s="22"/>
      <c r="G292" s="22"/>
      <c r="H292" s="34" t="str">
        <f t="shared" si="48"/>
        <v/>
      </c>
      <c r="I292" s="34" t="str">
        <f t="shared" si="49"/>
        <v/>
      </c>
      <c r="J292" s="34" t="str">
        <f t="shared" si="50"/>
        <v/>
      </c>
      <c r="K292" s="34" t="str">
        <f t="shared" si="51"/>
        <v/>
      </c>
      <c r="L292" s="34" t="str">
        <f>IF(AND($B292="",$D292=""),"",($C292-$B292-$F292)+($E292-$D292-$G292))</f>
        <v/>
      </c>
      <c r="M292" s="32"/>
      <c r="N292" s="190"/>
      <c r="O292" s="190"/>
      <c r="P292" s="190"/>
      <c r="Q292" s="190"/>
      <c r="R292" s="23"/>
    </row>
    <row r="293" spans="1:18">
      <c r="A293" s="27">
        <f t="shared" ca="1" si="53"/>
        <v>46112</v>
      </c>
      <c r="B293" s="20"/>
      <c r="C293" s="21"/>
      <c r="D293" s="20"/>
      <c r="E293" s="21"/>
      <c r="F293" s="22"/>
      <c r="G293" s="22"/>
      <c r="H293" s="34" t="str">
        <f t="shared" si="48"/>
        <v/>
      </c>
      <c r="I293" s="34" t="str">
        <f t="shared" si="49"/>
        <v/>
      </c>
      <c r="J293" s="34" t="str">
        <f t="shared" si="50"/>
        <v/>
      </c>
      <c r="K293" s="34" t="str">
        <f t="shared" si="51"/>
        <v/>
      </c>
      <c r="L293" s="34" t="str">
        <f>IF(AND($B293="",$D293=""),"",($C293-$B293-$F293)+($E293-$D293-$G293))</f>
        <v/>
      </c>
      <c r="M293" s="32"/>
      <c r="N293" s="190"/>
      <c r="O293" s="190"/>
      <c r="P293" s="190"/>
      <c r="Q293" s="190"/>
      <c r="R293" s="23"/>
    </row>
    <row r="294" spans="1:18">
      <c r="A294" s="5" t="s">
        <v>11</v>
      </c>
      <c r="B294" s="191"/>
      <c r="C294" s="192"/>
      <c r="D294" s="191"/>
      <c r="E294" s="192"/>
      <c r="F294" s="26" t="str">
        <f>IF(SUM($F263:$F293)=0,"",SUM($F263:$F293))</f>
        <v/>
      </c>
      <c r="G294" s="26" t="str">
        <f>IF(SUM($G263:$G293)=0,"",SUM($G263:$G293))</f>
        <v/>
      </c>
      <c r="H294" s="26" t="str">
        <f>IF(SUM(H263:H293)=0,"",SUM(H263:H293))</f>
        <v/>
      </c>
      <c r="I294" s="26" t="str">
        <f>IF(SUM(I263:I293)=0,"",SUM(I263:I293))</f>
        <v/>
      </c>
      <c r="J294" s="26" t="str">
        <f t="shared" ref="J294:K294" si="54">IF(SUM(J263:J293)=0,"",SUM(J263:J293))</f>
        <v/>
      </c>
      <c r="K294" s="26" t="str">
        <f t="shared" si="54"/>
        <v/>
      </c>
      <c r="L294" s="26" t="str">
        <f>IF(SUM($L263:$L293)=0,"",SUM($L263:$L293))</f>
        <v/>
      </c>
      <c r="M294" s="33"/>
      <c r="N294" s="193"/>
      <c r="O294" s="193"/>
      <c r="P294" s="193"/>
      <c r="Q294" s="193"/>
      <c r="R294" s="6"/>
    </row>
  </sheetData>
  <sheetProtection algorithmName="SHA-512" hashValue="8RWs+XZSTdAmssqUB9esKJ8arMvDPQDN6f5gL/75BANgTYJa0OEuyvA+Lf4NqIiCAOXYQZRpS8B6CWzIRi1GNA==" saltValue="o45ScQ7hRafr+437WYcURA==" spinCount="100000" sheet="1" formatRows="0"/>
  <mergeCells count="371">
    <mergeCell ref="A8:A10"/>
    <mergeCell ref="B8:E8"/>
    <mergeCell ref="F8:G9"/>
    <mergeCell ref="H8:K8"/>
    <mergeCell ref="L8:L10"/>
    <mergeCell ref="M8:M10"/>
    <mergeCell ref="N8:Q10"/>
    <mergeCell ref="R8:R10"/>
    <mergeCell ref="B9:C9"/>
    <mergeCell ref="D9:E9"/>
    <mergeCell ref="H9:I9"/>
    <mergeCell ref="J9:K9"/>
    <mergeCell ref="N11:Q11"/>
    <mergeCell ref="B4:L4"/>
    <mergeCell ref="P4:R4"/>
    <mergeCell ref="B5:L5"/>
    <mergeCell ref="N18:Q18"/>
    <mergeCell ref="N19:Q19"/>
    <mergeCell ref="N20:Q20"/>
    <mergeCell ref="N21:Q21"/>
    <mergeCell ref="N22:Q22"/>
    <mergeCell ref="N23:Q23"/>
    <mergeCell ref="N12:Q12"/>
    <mergeCell ref="N13:Q13"/>
    <mergeCell ref="N14:Q14"/>
    <mergeCell ref="N15:Q15"/>
    <mergeCell ref="N16:Q16"/>
    <mergeCell ref="N17:Q17"/>
    <mergeCell ref="N30:Q30"/>
    <mergeCell ref="N31:Q31"/>
    <mergeCell ref="N32:Q32"/>
    <mergeCell ref="N33:Q33"/>
    <mergeCell ref="N34:Q34"/>
    <mergeCell ref="N35:Q35"/>
    <mergeCell ref="N24:Q24"/>
    <mergeCell ref="N25:Q25"/>
    <mergeCell ref="N26:Q26"/>
    <mergeCell ref="N27:Q27"/>
    <mergeCell ref="N28:Q28"/>
    <mergeCell ref="N29:Q29"/>
    <mergeCell ref="A44:A46"/>
    <mergeCell ref="B44:E44"/>
    <mergeCell ref="F44:G45"/>
    <mergeCell ref="H44:K44"/>
    <mergeCell ref="L44:L46"/>
    <mergeCell ref="M44:M46"/>
    <mergeCell ref="N44:Q46"/>
    <mergeCell ref="N36:Q36"/>
    <mergeCell ref="N37:Q37"/>
    <mergeCell ref="N38:Q38"/>
    <mergeCell ref="N39:Q39"/>
    <mergeCell ref="N40:Q40"/>
    <mergeCell ref="N41:Q41"/>
    <mergeCell ref="R44:R46"/>
    <mergeCell ref="B45:C45"/>
    <mergeCell ref="D45:E45"/>
    <mergeCell ref="H45:I45"/>
    <mergeCell ref="J45:K45"/>
    <mergeCell ref="N47:Q47"/>
    <mergeCell ref="B42:C42"/>
    <mergeCell ref="D42:E42"/>
    <mergeCell ref="N42:Q42"/>
    <mergeCell ref="N54:Q54"/>
    <mergeCell ref="N55:Q55"/>
    <mergeCell ref="N56:Q56"/>
    <mergeCell ref="N57:Q57"/>
    <mergeCell ref="N58:Q58"/>
    <mergeCell ref="N59:Q59"/>
    <mergeCell ref="N48:Q48"/>
    <mergeCell ref="N49:Q49"/>
    <mergeCell ref="N50:Q50"/>
    <mergeCell ref="N51:Q51"/>
    <mergeCell ref="N52:Q52"/>
    <mergeCell ref="N53:Q53"/>
    <mergeCell ref="N66:Q66"/>
    <mergeCell ref="N67:Q67"/>
    <mergeCell ref="N68:Q68"/>
    <mergeCell ref="N69:Q69"/>
    <mergeCell ref="N70:Q70"/>
    <mergeCell ref="N71:Q71"/>
    <mergeCell ref="N60:Q60"/>
    <mergeCell ref="N61:Q61"/>
    <mergeCell ref="N62:Q62"/>
    <mergeCell ref="N63:Q63"/>
    <mergeCell ref="N64:Q64"/>
    <mergeCell ref="N65:Q65"/>
    <mergeCell ref="A80:A82"/>
    <mergeCell ref="B80:E80"/>
    <mergeCell ref="F80:G81"/>
    <mergeCell ref="H80:K80"/>
    <mergeCell ref="L80:L82"/>
    <mergeCell ref="M80:M82"/>
    <mergeCell ref="N80:Q82"/>
    <mergeCell ref="N72:Q72"/>
    <mergeCell ref="N73:Q73"/>
    <mergeCell ref="N74:Q74"/>
    <mergeCell ref="N75:Q75"/>
    <mergeCell ref="N76:Q76"/>
    <mergeCell ref="N77:Q77"/>
    <mergeCell ref="R80:R82"/>
    <mergeCell ref="B81:C81"/>
    <mergeCell ref="D81:E81"/>
    <mergeCell ref="H81:I81"/>
    <mergeCell ref="J81:K81"/>
    <mergeCell ref="N83:Q83"/>
    <mergeCell ref="B78:C78"/>
    <mergeCell ref="D78:E78"/>
    <mergeCell ref="N78:Q78"/>
    <mergeCell ref="N90:Q90"/>
    <mergeCell ref="N91:Q91"/>
    <mergeCell ref="N92:Q92"/>
    <mergeCell ref="N93:Q93"/>
    <mergeCell ref="N94:Q94"/>
    <mergeCell ref="N95:Q95"/>
    <mergeCell ref="N84:Q84"/>
    <mergeCell ref="N85:Q85"/>
    <mergeCell ref="N86:Q86"/>
    <mergeCell ref="N87:Q87"/>
    <mergeCell ref="N88:Q88"/>
    <mergeCell ref="N89:Q89"/>
    <mergeCell ref="N102:Q102"/>
    <mergeCell ref="N103:Q103"/>
    <mergeCell ref="N104:Q104"/>
    <mergeCell ref="N105:Q105"/>
    <mergeCell ref="N106:Q106"/>
    <mergeCell ref="N107:Q107"/>
    <mergeCell ref="N96:Q96"/>
    <mergeCell ref="N97:Q97"/>
    <mergeCell ref="N98:Q98"/>
    <mergeCell ref="N99:Q99"/>
    <mergeCell ref="N100:Q100"/>
    <mergeCell ref="N101:Q101"/>
    <mergeCell ref="A116:A118"/>
    <mergeCell ref="B116:E116"/>
    <mergeCell ref="F116:G117"/>
    <mergeCell ref="H116:K116"/>
    <mergeCell ref="L116:L118"/>
    <mergeCell ref="M116:M118"/>
    <mergeCell ref="N116:Q118"/>
    <mergeCell ref="N108:Q108"/>
    <mergeCell ref="N109:Q109"/>
    <mergeCell ref="N110:Q110"/>
    <mergeCell ref="N111:Q111"/>
    <mergeCell ref="N112:Q112"/>
    <mergeCell ref="N113:Q113"/>
    <mergeCell ref="R116:R118"/>
    <mergeCell ref="B117:C117"/>
    <mergeCell ref="D117:E117"/>
    <mergeCell ref="H117:I117"/>
    <mergeCell ref="J117:K117"/>
    <mergeCell ref="N119:Q119"/>
    <mergeCell ref="B114:C114"/>
    <mergeCell ref="D114:E114"/>
    <mergeCell ref="N114:Q114"/>
    <mergeCell ref="N126:Q126"/>
    <mergeCell ref="N127:Q127"/>
    <mergeCell ref="N128:Q128"/>
    <mergeCell ref="N129:Q129"/>
    <mergeCell ref="N130:Q130"/>
    <mergeCell ref="N131:Q131"/>
    <mergeCell ref="N120:Q120"/>
    <mergeCell ref="N121:Q121"/>
    <mergeCell ref="N122:Q122"/>
    <mergeCell ref="N123:Q123"/>
    <mergeCell ref="N124:Q124"/>
    <mergeCell ref="N125:Q125"/>
    <mergeCell ref="N138:Q138"/>
    <mergeCell ref="N139:Q139"/>
    <mergeCell ref="N140:Q140"/>
    <mergeCell ref="N141:Q141"/>
    <mergeCell ref="N142:Q142"/>
    <mergeCell ref="N143:Q143"/>
    <mergeCell ref="N132:Q132"/>
    <mergeCell ref="N133:Q133"/>
    <mergeCell ref="N134:Q134"/>
    <mergeCell ref="N135:Q135"/>
    <mergeCell ref="N136:Q136"/>
    <mergeCell ref="N137:Q137"/>
    <mergeCell ref="A152:A154"/>
    <mergeCell ref="B152:E152"/>
    <mergeCell ref="F152:G153"/>
    <mergeCell ref="H152:K152"/>
    <mergeCell ref="L152:L154"/>
    <mergeCell ref="M152:M154"/>
    <mergeCell ref="N152:Q154"/>
    <mergeCell ref="N144:Q144"/>
    <mergeCell ref="N145:Q145"/>
    <mergeCell ref="N146:Q146"/>
    <mergeCell ref="N147:Q147"/>
    <mergeCell ref="N148:Q148"/>
    <mergeCell ref="N149:Q149"/>
    <mergeCell ref="R152:R154"/>
    <mergeCell ref="B153:C153"/>
    <mergeCell ref="D153:E153"/>
    <mergeCell ref="H153:I153"/>
    <mergeCell ref="J153:K153"/>
    <mergeCell ref="N155:Q155"/>
    <mergeCell ref="B150:C150"/>
    <mergeCell ref="D150:E150"/>
    <mergeCell ref="N150:Q150"/>
    <mergeCell ref="N162:Q162"/>
    <mergeCell ref="N163:Q163"/>
    <mergeCell ref="N164:Q164"/>
    <mergeCell ref="N165:Q165"/>
    <mergeCell ref="N166:Q166"/>
    <mergeCell ref="N167:Q167"/>
    <mergeCell ref="N156:Q156"/>
    <mergeCell ref="N157:Q157"/>
    <mergeCell ref="N158:Q158"/>
    <mergeCell ref="N159:Q159"/>
    <mergeCell ref="N160:Q160"/>
    <mergeCell ref="N161:Q161"/>
    <mergeCell ref="N174:Q174"/>
    <mergeCell ref="N175:Q175"/>
    <mergeCell ref="N176:Q176"/>
    <mergeCell ref="N177:Q177"/>
    <mergeCell ref="N178:Q178"/>
    <mergeCell ref="N179:Q179"/>
    <mergeCell ref="N168:Q168"/>
    <mergeCell ref="N169:Q169"/>
    <mergeCell ref="N170:Q170"/>
    <mergeCell ref="N171:Q171"/>
    <mergeCell ref="N172:Q172"/>
    <mergeCell ref="N173:Q173"/>
    <mergeCell ref="A188:A190"/>
    <mergeCell ref="B188:E188"/>
    <mergeCell ref="F188:G189"/>
    <mergeCell ref="H188:K188"/>
    <mergeCell ref="L188:L190"/>
    <mergeCell ref="M188:M190"/>
    <mergeCell ref="N188:Q190"/>
    <mergeCell ref="N180:Q180"/>
    <mergeCell ref="N181:Q181"/>
    <mergeCell ref="N182:Q182"/>
    <mergeCell ref="N183:Q183"/>
    <mergeCell ref="N184:Q184"/>
    <mergeCell ref="N185:Q185"/>
    <mergeCell ref="R188:R190"/>
    <mergeCell ref="B189:C189"/>
    <mergeCell ref="D189:E189"/>
    <mergeCell ref="H189:I189"/>
    <mergeCell ref="J189:K189"/>
    <mergeCell ref="N191:Q191"/>
    <mergeCell ref="B186:C186"/>
    <mergeCell ref="D186:E186"/>
    <mergeCell ref="N186:Q186"/>
    <mergeCell ref="N198:Q198"/>
    <mergeCell ref="N199:Q199"/>
    <mergeCell ref="N200:Q200"/>
    <mergeCell ref="N201:Q201"/>
    <mergeCell ref="N202:Q202"/>
    <mergeCell ref="N203:Q203"/>
    <mergeCell ref="N192:Q192"/>
    <mergeCell ref="N193:Q193"/>
    <mergeCell ref="N194:Q194"/>
    <mergeCell ref="N195:Q195"/>
    <mergeCell ref="N196:Q196"/>
    <mergeCell ref="N197:Q197"/>
    <mergeCell ref="N210:Q210"/>
    <mergeCell ref="N211:Q211"/>
    <mergeCell ref="N212:Q212"/>
    <mergeCell ref="N213:Q213"/>
    <mergeCell ref="N214:Q214"/>
    <mergeCell ref="N215:Q215"/>
    <mergeCell ref="N204:Q204"/>
    <mergeCell ref="N205:Q205"/>
    <mergeCell ref="N206:Q206"/>
    <mergeCell ref="N207:Q207"/>
    <mergeCell ref="N208:Q208"/>
    <mergeCell ref="N209:Q209"/>
    <mergeCell ref="A224:A226"/>
    <mergeCell ref="B224:E224"/>
    <mergeCell ref="F224:G225"/>
    <mergeCell ref="H224:K224"/>
    <mergeCell ref="L224:L226"/>
    <mergeCell ref="M224:M226"/>
    <mergeCell ref="N224:Q226"/>
    <mergeCell ref="N216:Q216"/>
    <mergeCell ref="N217:Q217"/>
    <mergeCell ref="N218:Q218"/>
    <mergeCell ref="N219:Q219"/>
    <mergeCell ref="N220:Q220"/>
    <mergeCell ref="N221:Q221"/>
    <mergeCell ref="R224:R226"/>
    <mergeCell ref="B225:C225"/>
    <mergeCell ref="D225:E225"/>
    <mergeCell ref="H225:I225"/>
    <mergeCell ref="J225:K225"/>
    <mergeCell ref="N227:Q227"/>
    <mergeCell ref="B222:C222"/>
    <mergeCell ref="D222:E222"/>
    <mergeCell ref="N222:Q222"/>
    <mergeCell ref="N234:Q234"/>
    <mergeCell ref="N235:Q235"/>
    <mergeCell ref="N236:Q236"/>
    <mergeCell ref="N237:Q237"/>
    <mergeCell ref="N238:Q238"/>
    <mergeCell ref="N239:Q239"/>
    <mergeCell ref="N228:Q228"/>
    <mergeCell ref="N229:Q229"/>
    <mergeCell ref="N230:Q230"/>
    <mergeCell ref="N231:Q231"/>
    <mergeCell ref="N232:Q232"/>
    <mergeCell ref="N233:Q233"/>
    <mergeCell ref="N246:Q246"/>
    <mergeCell ref="N247:Q247"/>
    <mergeCell ref="N248:Q248"/>
    <mergeCell ref="N249:Q249"/>
    <mergeCell ref="N250:Q250"/>
    <mergeCell ref="N251:Q251"/>
    <mergeCell ref="N240:Q240"/>
    <mergeCell ref="N241:Q241"/>
    <mergeCell ref="N242:Q242"/>
    <mergeCell ref="N243:Q243"/>
    <mergeCell ref="N244:Q244"/>
    <mergeCell ref="N245:Q245"/>
    <mergeCell ref="A260:A262"/>
    <mergeCell ref="B260:E260"/>
    <mergeCell ref="F260:G261"/>
    <mergeCell ref="H260:K260"/>
    <mergeCell ref="L260:L262"/>
    <mergeCell ref="M260:M262"/>
    <mergeCell ref="N260:Q262"/>
    <mergeCell ref="N252:Q252"/>
    <mergeCell ref="N253:Q253"/>
    <mergeCell ref="N254:Q254"/>
    <mergeCell ref="N255:Q255"/>
    <mergeCell ref="N256:Q256"/>
    <mergeCell ref="N257:Q257"/>
    <mergeCell ref="R260:R262"/>
    <mergeCell ref="B261:C261"/>
    <mergeCell ref="D261:E261"/>
    <mergeCell ref="H261:I261"/>
    <mergeCell ref="J261:K261"/>
    <mergeCell ref="N263:Q263"/>
    <mergeCell ref="B258:C258"/>
    <mergeCell ref="D258:E258"/>
    <mergeCell ref="N258:Q258"/>
    <mergeCell ref="N270:Q270"/>
    <mergeCell ref="N271:Q271"/>
    <mergeCell ref="N272:Q272"/>
    <mergeCell ref="N273:Q273"/>
    <mergeCell ref="N274:Q274"/>
    <mergeCell ref="N275:Q275"/>
    <mergeCell ref="N264:Q264"/>
    <mergeCell ref="N265:Q265"/>
    <mergeCell ref="N266:Q266"/>
    <mergeCell ref="N267:Q267"/>
    <mergeCell ref="N268:Q268"/>
    <mergeCell ref="N269:Q269"/>
    <mergeCell ref="N282:Q282"/>
    <mergeCell ref="N283:Q283"/>
    <mergeCell ref="N284:Q284"/>
    <mergeCell ref="N285:Q285"/>
    <mergeCell ref="N286:Q286"/>
    <mergeCell ref="N287:Q287"/>
    <mergeCell ref="N276:Q276"/>
    <mergeCell ref="N277:Q277"/>
    <mergeCell ref="N278:Q278"/>
    <mergeCell ref="N279:Q279"/>
    <mergeCell ref="N280:Q280"/>
    <mergeCell ref="N281:Q281"/>
    <mergeCell ref="B294:C294"/>
    <mergeCell ref="D294:E294"/>
    <mergeCell ref="N294:Q294"/>
    <mergeCell ref="N288:Q288"/>
    <mergeCell ref="N289:Q289"/>
    <mergeCell ref="N290:Q290"/>
    <mergeCell ref="N291:Q291"/>
    <mergeCell ref="N292:Q292"/>
    <mergeCell ref="N293:Q293"/>
  </mergeCells>
  <phoneticPr fontId="2"/>
  <conditionalFormatting sqref="A12:C13 F12:G13 A14:G41">
    <cfRule type="expression" dxfId="191" priority="9">
      <formula>OR(EDATE($A$11,1)-1&lt;$A12,DATEVALUE("2026/3/31")&lt;$A12)</formula>
    </cfRule>
  </conditionalFormatting>
  <conditionalFormatting sqref="A48:F76 M48:R77 A77:G77 L77">
    <cfRule type="expression" dxfId="190" priority="10">
      <formula>OR(EDATE($A$47,1)-1&lt;$A48,DATEVALUE("2026/3/31")&lt;$A48)</formula>
    </cfRule>
  </conditionalFormatting>
  <conditionalFormatting sqref="A84:G113">
    <cfRule type="expression" dxfId="189" priority="11">
      <formula>OR(EDATE($A$83,1)-1&lt;$A84,DATEVALUE("2026/3/31")&lt;$A84)</formula>
    </cfRule>
  </conditionalFormatting>
  <conditionalFormatting sqref="A120:G149 M120:R149 L149">
    <cfRule type="expression" dxfId="188" priority="12">
      <formula>OR(EDATE($A$119,1)-1&lt;$A120,DATEVALUE("2026/3/31")&lt;$A120)</formula>
    </cfRule>
  </conditionalFormatting>
  <conditionalFormatting sqref="A156:G185">
    <cfRule type="expression" dxfId="187" priority="13">
      <formula>OR(EDATE($A$155,1)-1&lt;$A156,DATEVALUE("2026/3/31")&lt;$A156)</formula>
    </cfRule>
  </conditionalFormatting>
  <conditionalFormatting sqref="A192:G221">
    <cfRule type="expression" dxfId="186" priority="14">
      <formula>OR(EDATE($A$191,1)-1&lt;$A192,DATEVALUE("2026/3/31")&lt;$A192)</formula>
    </cfRule>
  </conditionalFormatting>
  <conditionalFormatting sqref="A228:G257 M228:R257 L255:L257">
    <cfRule type="expression" dxfId="185" priority="15">
      <formula>OR(EDATE($A$227,1)-1&lt;$A228,DATEVALUE("2026/3/31")&lt;$A228)</formula>
    </cfRule>
  </conditionalFormatting>
  <conditionalFormatting sqref="A264:G293 L264:R293">
    <cfRule type="expression" dxfId="184" priority="16">
      <formula>OR(EDATE($A$263,1)-1&lt;$A264,DATEVALUE("2026/3/31")&lt;$A264)</formula>
    </cfRule>
  </conditionalFormatting>
  <conditionalFormatting sqref="B11:C11">
    <cfRule type="expression" dxfId="183" priority="3">
      <formula>OR(EDATE($A$11,1)-1&lt;$A11,DATEVALUE("2026/3/31")&lt;$A11)</formula>
    </cfRule>
  </conditionalFormatting>
  <conditionalFormatting sqref="B4:L5">
    <cfRule type="expression" dxfId="182" priority="8">
      <formula>IF(LEN(B4)&lt;1,TRUE,FALSE)</formula>
    </cfRule>
  </conditionalFormatting>
  <conditionalFormatting sqref="D13:E13">
    <cfRule type="expression" dxfId="181" priority="2">
      <formula>$M$12="✓"</formula>
    </cfRule>
  </conditionalFormatting>
  <conditionalFormatting sqref="M11">
    <cfRule type="expression" dxfId="180" priority="1">
      <formula>OR(EDATE($A$11,1)-1&lt;$A11,DATEVALUE("2026/3/31")&lt;$A11)</formula>
    </cfRule>
  </conditionalFormatting>
  <conditionalFormatting sqref="M12:R41">
    <cfRule type="expression" dxfId="179" priority="4">
      <formula>OR(EDATE($A$11,1)-1&lt;$A12,DATEVALUE("2026/3/31")&lt;$A12)</formula>
    </cfRule>
  </conditionalFormatting>
  <conditionalFormatting sqref="M84:R113">
    <cfRule type="expression" dxfId="178" priority="5">
      <formula>OR(EDATE($A$83,1)-1&lt;$A84,DATEVALUE("2026/3/31")&lt;$A84)</formula>
    </cfRule>
  </conditionalFormatting>
  <conditionalFormatting sqref="M156:R185">
    <cfRule type="expression" dxfId="177" priority="6">
      <formula>OR(EDATE($A$155,1)-1&lt;$A156,DATEVALUE("2026/3/31")&lt;$A156)</formula>
    </cfRule>
  </conditionalFormatting>
  <conditionalFormatting sqref="M192:R221">
    <cfRule type="expression" dxfId="176" priority="7">
      <formula>OR(EDATE($A$191,1)-1&lt;$A192,DATEVALUE("2026/3/31")&lt;$A192)</formula>
    </cfRule>
  </conditionalFormatting>
  <dataValidations count="3">
    <dataValidation operator="greaterThanOrEqual" allowBlank="1" showInputMessage="1" showErrorMessage="1" sqref="H191:K221 H155:K185 H227:K257 H11:K41 H119:K149 H47:K77 H83:K113 H263:K293" xr:uid="{C20DF17D-4B6A-4821-BF17-77D10791635B}"/>
    <dataValidation type="list" allowBlank="1" showInputMessage="1" showErrorMessage="1" sqref="M263:M293 M47:M76 M83:M113 M119:M149 M155:M185 M191:M221 M227:M257 M11:M41" xr:uid="{634D9874-D675-43FB-BC25-2116DCDEF298}">
      <formula1>",✓所定,✓法定"</formula1>
    </dataValidation>
    <dataValidation type="time" operator="greaterThanOrEqual" allowBlank="1" showInputMessage="1" showErrorMessage="1" sqref="H114:K114 H78:K78 G42:K42 H222:K222 H258:K258 H186:K186 H150:K150 G11:G41 L11:L42 B11:F42 B47:G78 L47:L78 B83:G114 L83:L114 B119:G150 L119:L150 B155:G186 L155:L186 B191:G222 L191:L222 B227:G258 L227:L258 B263:G294 L263:L294 H294:K294" xr:uid="{C085F987-636C-4479-8697-CF5D4C9B935E}">
      <formula1>0</formula1>
    </dataValidation>
  </dataValidations>
  <printOptions horizontalCentered="1"/>
  <pageMargins left="0.51181102362204722" right="0.51181102362204722" top="0.55118110236220474" bottom="0.55118110236220474" header="0.31496062992125984" footer="0.31496062992125984"/>
  <pageSetup paperSize="9" scale="76" fitToHeight="0" orientation="portrait" r:id="rId1"/>
  <rowBreaks count="7" manualBreakCount="7">
    <brk id="42" max="16383" man="1"/>
    <brk id="78" max="16383" man="1"/>
    <brk id="114" max="16383" man="1"/>
    <brk id="150" max="16383" man="1"/>
    <brk id="186" max="16383" man="1"/>
    <brk id="222" max="16383" man="1"/>
    <brk id="258" max="16383" man="1"/>
  </row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D08B4A-DD26-43CA-9D90-DB4A1EF127E2}">
  <sheetPr>
    <tabColor rgb="FF66CCFF"/>
    <pageSetUpPr fitToPage="1"/>
  </sheetPr>
  <dimension ref="A1:V294"/>
  <sheetViews>
    <sheetView view="pageBreakPreview" zoomScale="115" zoomScaleNormal="100" zoomScaleSheetLayoutView="115" workbookViewId="0">
      <selection activeCell="B11" sqref="B11"/>
    </sheetView>
  </sheetViews>
  <sheetFormatPr defaultColWidth="8.75" defaultRowHeight="14.25"/>
  <cols>
    <col min="1" max="1" width="10.75" style="1" customWidth="1"/>
    <col min="2" max="7" width="7.125" style="1" customWidth="1"/>
    <col min="8" max="11" width="7.125" style="1" hidden="1" customWidth="1"/>
    <col min="12" max="12" width="7.125" style="1" customWidth="1"/>
    <col min="13" max="13" width="6.125" style="9" customWidth="1"/>
    <col min="14" max="14" width="5.75" style="1" customWidth="1"/>
    <col min="15" max="15" width="9.125" style="1" customWidth="1"/>
    <col min="16" max="17" width="8.75" style="1" customWidth="1"/>
    <col min="18" max="18" width="12.75" style="1" customWidth="1"/>
    <col min="19" max="21" width="8.75" style="1" hidden="1" customWidth="1"/>
    <col min="22" max="16384" width="8.75" style="1"/>
  </cols>
  <sheetData>
    <row r="1" spans="1:22" ht="16.5">
      <c r="A1" s="2" t="str" cm="1">
        <f t="array" aca="1" ref="A1" ca="1">"業務日誌" &amp; RIGHT(CELL("filename", A1),U1)</f>
        <v>業務日誌40</v>
      </c>
      <c r="B1" s="3"/>
      <c r="C1" s="3"/>
      <c r="D1" s="3"/>
      <c r="E1" s="3"/>
      <c r="F1" s="3"/>
      <c r="G1" s="3"/>
      <c r="H1" s="3"/>
      <c r="I1" s="3"/>
      <c r="J1" s="3"/>
      <c r="K1" s="3"/>
      <c r="L1" s="3"/>
      <c r="M1" s="3"/>
      <c r="N1" s="3"/>
      <c r="O1" s="3"/>
      <c r="P1" s="3"/>
      <c r="Q1" s="3"/>
      <c r="R1" s="3"/>
      <c r="S1" s="45" t="str" cm="1">
        <f t="array" aca="1" ref="S1" ca="1">"各月内訳表!$E" &amp; 5+ 27*(RIGHT(CELL("filename", A1),U1)-1)</f>
        <v>各月内訳表!$E1058</v>
      </c>
      <c r="T1" s="45" t="str" cm="1">
        <f t="array" aca="1" ref="T1" ca="1">"各月内訳表!$G" &amp; 6+ 27*(RIGHT(CELL("filename", A1),U1)-1)</f>
        <v>各月内訳表!$G1059</v>
      </c>
      <c r="U1" s="45" cm="1">
        <f t="array" aca="1" ref="U1" ca="1">LEN(CELL("filename",A1))-FIND("日誌",CELL("filename",A1))-1</f>
        <v>2</v>
      </c>
    </row>
    <row r="2" spans="1:22" ht="16.899999999999999" customHeight="1">
      <c r="L2" s="25"/>
      <c r="Q2" s="19" t="s">
        <v>13</v>
      </c>
      <c r="R2" s="163">
        <f>入力ボックス!C8</f>
        <v>0</v>
      </c>
      <c r="S2" s="45"/>
      <c r="T2" s="45"/>
      <c r="U2" s="45" cm="1">
        <f t="array" aca="1" ref="U2" ca="1">LEN(CELL("filename",I2))-FIND("日誌",CELL("filename",I2))-1</f>
        <v>2</v>
      </c>
    </row>
    <row r="3" spans="1:22" ht="16.899999999999999" customHeight="1">
      <c r="L3" s="25"/>
      <c r="Q3" s="19"/>
      <c r="R3" s="28"/>
    </row>
    <row r="4" spans="1:22">
      <c r="A4" s="24" t="s">
        <v>12</v>
      </c>
      <c r="B4" s="201" t="str">
        <f>IF(入力ボックス!$C$4="","",入力ボックス!$C$4)</f>
        <v/>
      </c>
      <c r="C4" s="201"/>
      <c r="D4" s="201"/>
      <c r="E4" s="201"/>
      <c r="F4" s="201"/>
      <c r="G4" s="201"/>
      <c r="H4" s="201"/>
      <c r="I4" s="201"/>
      <c r="J4" s="201"/>
      <c r="K4" s="201"/>
      <c r="L4" s="201"/>
      <c r="O4" s="24" t="s">
        <v>79</v>
      </c>
      <c r="P4" s="202"/>
      <c r="Q4" s="202"/>
      <c r="R4" s="202"/>
    </row>
    <row r="5" spans="1:22" ht="18.75" customHeight="1">
      <c r="A5" s="24" t="s">
        <v>21</v>
      </c>
      <c r="B5" s="201" t="str" cm="1">
        <f t="array" aca="1" ref="B5" ca="1">IF(INDIRECT(S1)="","",INDIRECT(S1))</f>
        <v/>
      </c>
      <c r="C5" s="201"/>
      <c r="D5" s="201"/>
      <c r="E5" s="201"/>
      <c r="F5" s="201"/>
      <c r="G5" s="201"/>
      <c r="H5" s="201"/>
      <c r="I5" s="201"/>
      <c r="J5" s="201"/>
      <c r="K5" s="201"/>
      <c r="L5" s="201"/>
      <c r="O5" s="31" t="s">
        <v>80</v>
      </c>
    </row>
    <row r="6" spans="1:22" ht="18.75" customHeight="1">
      <c r="R6" s="42" t="str">
        <f ca="1">HYPERLINK("#"&amp;S1,"各月内訳表へ")</f>
        <v>各月内訳表へ</v>
      </c>
    </row>
    <row r="8" spans="1:22" ht="27" customHeight="1">
      <c r="A8" s="194" t="s">
        <v>22</v>
      </c>
      <c r="B8" s="189" t="s">
        <v>103</v>
      </c>
      <c r="C8" s="189"/>
      <c r="D8" s="189"/>
      <c r="E8" s="189"/>
      <c r="F8" s="189" t="s">
        <v>23</v>
      </c>
      <c r="G8" s="189"/>
      <c r="H8" s="189" t="s">
        <v>88</v>
      </c>
      <c r="I8" s="189"/>
      <c r="J8" s="189"/>
      <c r="K8" s="189"/>
      <c r="L8" s="189" t="s">
        <v>87</v>
      </c>
      <c r="M8" s="195" t="s">
        <v>96</v>
      </c>
      <c r="N8" s="194" t="s">
        <v>25</v>
      </c>
      <c r="O8" s="194"/>
      <c r="P8" s="194"/>
      <c r="Q8" s="194"/>
      <c r="R8" s="189" t="s">
        <v>100</v>
      </c>
    </row>
    <row r="9" spans="1:22" ht="14.25" customHeight="1">
      <c r="A9" s="194"/>
      <c r="B9" s="189" t="s">
        <v>82</v>
      </c>
      <c r="C9" s="189"/>
      <c r="D9" s="189" t="s">
        <v>84</v>
      </c>
      <c r="E9" s="189"/>
      <c r="F9" s="189"/>
      <c r="G9" s="189"/>
      <c r="H9" s="189" t="s">
        <v>90</v>
      </c>
      <c r="I9" s="189"/>
      <c r="J9" s="189" t="s">
        <v>89</v>
      </c>
      <c r="K9" s="189"/>
      <c r="L9" s="189"/>
      <c r="M9" s="196"/>
      <c r="N9" s="194"/>
      <c r="O9" s="194"/>
      <c r="P9" s="194"/>
      <c r="Q9" s="194"/>
      <c r="R9" s="189"/>
    </row>
    <row r="10" spans="1:22" ht="18" customHeight="1">
      <c r="A10" s="194"/>
      <c r="B10" s="43" t="s">
        <v>26</v>
      </c>
      <c r="C10" s="43" t="s">
        <v>27</v>
      </c>
      <c r="D10" s="43" t="s">
        <v>26</v>
      </c>
      <c r="E10" s="43" t="s">
        <v>27</v>
      </c>
      <c r="F10" s="44" t="s">
        <v>85</v>
      </c>
      <c r="G10" s="44" t="s">
        <v>86</v>
      </c>
      <c r="H10" s="44" t="s">
        <v>81</v>
      </c>
      <c r="I10" s="44" t="s">
        <v>83</v>
      </c>
      <c r="J10" s="44" t="s">
        <v>81</v>
      </c>
      <c r="K10" s="44" t="s">
        <v>95</v>
      </c>
      <c r="L10" s="189"/>
      <c r="M10" s="197"/>
      <c r="N10" s="194"/>
      <c r="O10" s="194"/>
      <c r="P10" s="194"/>
      <c r="Q10" s="194"/>
      <c r="R10" s="194"/>
    </row>
    <row r="11" spans="1:22">
      <c r="A11" s="27" cm="1">
        <f t="array" aca="1" ref="A11" ca="1">DATE("2025","8",IFERROR(INDIRECT(T1),"1"))</f>
        <v>45870</v>
      </c>
      <c r="B11" s="20"/>
      <c r="C11" s="21"/>
      <c r="D11" s="20"/>
      <c r="E11" s="21"/>
      <c r="F11" s="22"/>
      <c r="G11" s="22"/>
      <c r="H11" s="34" t="str">
        <f>IF(OR(B11="",LEFT(M11,1)="✓"),"",C11-B11-F11)</f>
        <v/>
      </c>
      <c r="I11" s="34" t="str">
        <f>IF(OR(D11="",LEFT(M11,1)="✓"),"",E11-D11-G11)</f>
        <v/>
      </c>
      <c r="J11" s="34" t="str">
        <f>IF(AND(B11&lt;&gt;"",M11="✓所定"),C11-B11-F11,"")</f>
        <v/>
      </c>
      <c r="K11" s="34" t="str">
        <f>IF(AND(B11&lt;&gt;"",M11="✓法定"),C11-B11-F11,"")</f>
        <v/>
      </c>
      <c r="L11" s="26" t="str">
        <f>IF(AND($B11="",$D11=""),"",($C11-$B11-$F11)+($E11-$D11-$G11))</f>
        <v/>
      </c>
      <c r="M11" s="32"/>
      <c r="N11" s="190"/>
      <c r="O11" s="190"/>
      <c r="P11" s="190"/>
      <c r="Q11" s="190"/>
      <c r="R11" s="23"/>
      <c r="V11" s="1" t="s">
        <v>171</v>
      </c>
    </row>
    <row r="12" spans="1:22">
      <c r="A12" s="27">
        <f ca="1">A11+1</f>
        <v>45871</v>
      </c>
      <c r="B12" s="20"/>
      <c r="C12" s="21"/>
      <c r="D12" s="20"/>
      <c r="E12" s="21"/>
      <c r="F12" s="22"/>
      <c r="G12" s="22"/>
      <c r="H12" s="34" t="str">
        <f t="shared" ref="H12:H41" si="0">IF(OR(B12="",LEFT(M12,1)="✓"),"",C12-B12-F12)</f>
        <v/>
      </c>
      <c r="I12" s="34" t="str">
        <f t="shared" ref="I12:I41" si="1">IF(OR(D12="",LEFT(M12,1)="✓"),"",E12-D12-G12)</f>
        <v/>
      </c>
      <c r="J12" s="34" t="str">
        <f t="shared" ref="J12:J41" si="2">IF(AND(B12&lt;&gt;"",M12="✓所定"),C12-B12-F12,"")</f>
        <v/>
      </c>
      <c r="K12" s="34" t="str">
        <f t="shared" ref="K12:K41" si="3">IF(AND(B12&lt;&gt;"",M12="✓法定"),C12-B12-F12,"")</f>
        <v/>
      </c>
      <c r="L12" s="26" t="str">
        <f t="shared" ref="L12:L41" si="4">IF(AND($B12="",$D12=""),"",($C12-$B12-$F12)+(E12-D12-G12))</f>
        <v/>
      </c>
      <c r="M12" s="32"/>
      <c r="N12" s="190"/>
      <c r="O12" s="190"/>
      <c r="P12" s="190"/>
      <c r="Q12" s="190"/>
      <c r="R12" s="23"/>
      <c r="V12" s="1" t="s">
        <v>172</v>
      </c>
    </row>
    <row r="13" spans="1:22">
      <c r="A13" s="27">
        <f t="shared" ref="A13:A41" ca="1" si="5">A12+1</f>
        <v>45872</v>
      </c>
      <c r="B13" s="20"/>
      <c r="C13" s="21"/>
      <c r="D13" s="20"/>
      <c r="E13" s="21"/>
      <c r="F13" s="22"/>
      <c r="G13" s="22"/>
      <c r="H13" s="34" t="str">
        <f t="shared" si="0"/>
        <v/>
      </c>
      <c r="I13" s="34" t="str">
        <f t="shared" si="1"/>
        <v/>
      </c>
      <c r="J13" s="34" t="str">
        <f t="shared" si="2"/>
        <v/>
      </c>
      <c r="K13" s="34" t="str">
        <f t="shared" si="3"/>
        <v/>
      </c>
      <c r="L13" s="26" t="str">
        <f t="shared" si="4"/>
        <v/>
      </c>
      <c r="M13" s="32"/>
      <c r="N13" s="190"/>
      <c r="O13" s="190"/>
      <c r="P13" s="190"/>
      <c r="Q13" s="190"/>
      <c r="R13" s="23"/>
    </row>
    <row r="14" spans="1:22">
      <c r="A14" s="27">
        <f t="shared" ca="1" si="5"/>
        <v>45873</v>
      </c>
      <c r="B14" s="20"/>
      <c r="C14" s="21"/>
      <c r="D14" s="20"/>
      <c r="E14" s="21"/>
      <c r="F14" s="22"/>
      <c r="G14" s="22"/>
      <c r="H14" s="34" t="str">
        <f t="shared" si="0"/>
        <v/>
      </c>
      <c r="I14" s="34" t="str">
        <f t="shared" si="1"/>
        <v/>
      </c>
      <c r="J14" s="34" t="str">
        <f t="shared" si="2"/>
        <v/>
      </c>
      <c r="K14" s="34" t="str">
        <f t="shared" si="3"/>
        <v/>
      </c>
      <c r="L14" s="26" t="str">
        <f t="shared" si="4"/>
        <v/>
      </c>
      <c r="M14" s="32"/>
      <c r="N14" s="190"/>
      <c r="O14" s="190"/>
      <c r="P14" s="190"/>
      <c r="Q14" s="190"/>
      <c r="R14" s="23"/>
    </row>
    <row r="15" spans="1:22">
      <c r="A15" s="27">
        <f t="shared" ca="1" si="5"/>
        <v>45874</v>
      </c>
      <c r="B15" s="20"/>
      <c r="C15" s="21"/>
      <c r="D15" s="20"/>
      <c r="E15" s="21"/>
      <c r="F15" s="22"/>
      <c r="G15" s="22"/>
      <c r="H15" s="34" t="str">
        <f t="shared" si="0"/>
        <v/>
      </c>
      <c r="I15" s="34" t="str">
        <f t="shared" si="1"/>
        <v/>
      </c>
      <c r="J15" s="34" t="str">
        <f t="shared" si="2"/>
        <v/>
      </c>
      <c r="K15" s="34" t="str">
        <f t="shared" si="3"/>
        <v/>
      </c>
      <c r="L15" s="26" t="str">
        <f t="shared" si="4"/>
        <v/>
      </c>
      <c r="M15" s="32"/>
      <c r="N15" s="190"/>
      <c r="O15" s="190"/>
      <c r="P15" s="190"/>
      <c r="Q15" s="190"/>
      <c r="R15" s="23"/>
    </row>
    <row r="16" spans="1:22">
      <c r="A16" s="27">
        <f t="shared" ca="1" si="5"/>
        <v>45875</v>
      </c>
      <c r="B16" s="20"/>
      <c r="C16" s="21"/>
      <c r="D16" s="20"/>
      <c r="E16" s="21"/>
      <c r="F16" s="22"/>
      <c r="G16" s="22"/>
      <c r="H16" s="34" t="str">
        <f t="shared" si="0"/>
        <v/>
      </c>
      <c r="I16" s="34" t="str">
        <f t="shared" si="1"/>
        <v/>
      </c>
      <c r="J16" s="34" t="str">
        <f t="shared" si="2"/>
        <v/>
      </c>
      <c r="K16" s="34" t="str">
        <f t="shared" si="3"/>
        <v/>
      </c>
      <c r="L16" s="26" t="str">
        <f t="shared" si="4"/>
        <v/>
      </c>
      <c r="M16" s="32"/>
      <c r="N16" s="190"/>
      <c r="O16" s="190"/>
      <c r="P16" s="190"/>
      <c r="Q16" s="190"/>
      <c r="R16" s="23"/>
    </row>
    <row r="17" spans="1:18">
      <c r="A17" s="27">
        <f t="shared" ca="1" si="5"/>
        <v>45876</v>
      </c>
      <c r="B17" s="20"/>
      <c r="C17" s="21"/>
      <c r="D17" s="20"/>
      <c r="E17" s="21"/>
      <c r="F17" s="22"/>
      <c r="G17" s="22"/>
      <c r="H17" s="34" t="str">
        <f t="shared" si="0"/>
        <v/>
      </c>
      <c r="I17" s="34" t="str">
        <f t="shared" si="1"/>
        <v/>
      </c>
      <c r="J17" s="34" t="str">
        <f t="shared" si="2"/>
        <v/>
      </c>
      <c r="K17" s="34" t="str">
        <f t="shared" si="3"/>
        <v/>
      </c>
      <c r="L17" s="26" t="str">
        <f t="shared" si="4"/>
        <v/>
      </c>
      <c r="M17" s="32"/>
      <c r="N17" s="190"/>
      <c r="O17" s="190"/>
      <c r="P17" s="190"/>
      <c r="Q17" s="190"/>
      <c r="R17" s="23"/>
    </row>
    <row r="18" spans="1:18">
      <c r="A18" s="27">
        <f t="shared" ca="1" si="5"/>
        <v>45877</v>
      </c>
      <c r="B18" s="20"/>
      <c r="C18" s="21"/>
      <c r="D18" s="20"/>
      <c r="E18" s="21"/>
      <c r="F18" s="22"/>
      <c r="G18" s="22"/>
      <c r="H18" s="34" t="str">
        <f t="shared" si="0"/>
        <v/>
      </c>
      <c r="I18" s="34" t="str">
        <f t="shared" si="1"/>
        <v/>
      </c>
      <c r="J18" s="34" t="str">
        <f t="shared" si="2"/>
        <v/>
      </c>
      <c r="K18" s="34" t="str">
        <f t="shared" si="3"/>
        <v/>
      </c>
      <c r="L18" s="26" t="str">
        <f t="shared" si="4"/>
        <v/>
      </c>
      <c r="M18" s="32"/>
      <c r="N18" s="190"/>
      <c r="O18" s="190"/>
      <c r="P18" s="190"/>
      <c r="Q18" s="190"/>
      <c r="R18" s="23"/>
    </row>
    <row r="19" spans="1:18">
      <c r="A19" s="27">
        <f t="shared" ca="1" si="5"/>
        <v>45878</v>
      </c>
      <c r="B19" s="20"/>
      <c r="C19" s="21"/>
      <c r="D19" s="20"/>
      <c r="E19" s="21"/>
      <c r="F19" s="22"/>
      <c r="G19" s="22"/>
      <c r="H19" s="34" t="str">
        <f t="shared" si="0"/>
        <v/>
      </c>
      <c r="I19" s="34" t="str">
        <f t="shared" si="1"/>
        <v/>
      </c>
      <c r="J19" s="34" t="str">
        <f t="shared" si="2"/>
        <v/>
      </c>
      <c r="K19" s="34" t="str">
        <f t="shared" si="3"/>
        <v/>
      </c>
      <c r="L19" s="26" t="str">
        <f t="shared" si="4"/>
        <v/>
      </c>
      <c r="M19" s="32"/>
      <c r="N19" s="190"/>
      <c r="O19" s="190"/>
      <c r="P19" s="190"/>
      <c r="Q19" s="190"/>
      <c r="R19" s="23"/>
    </row>
    <row r="20" spans="1:18">
      <c r="A20" s="27">
        <f t="shared" ca="1" si="5"/>
        <v>45879</v>
      </c>
      <c r="B20" s="20"/>
      <c r="C20" s="21"/>
      <c r="D20" s="20"/>
      <c r="E20" s="21"/>
      <c r="F20" s="22"/>
      <c r="G20" s="22"/>
      <c r="H20" s="34" t="str">
        <f t="shared" si="0"/>
        <v/>
      </c>
      <c r="I20" s="34" t="str">
        <f t="shared" si="1"/>
        <v/>
      </c>
      <c r="J20" s="34" t="str">
        <f t="shared" si="2"/>
        <v/>
      </c>
      <c r="K20" s="34" t="str">
        <f t="shared" si="3"/>
        <v/>
      </c>
      <c r="L20" s="26" t="str">
        <f t="shared" si="4"/>
        <v/>
      </c>
      <c r="M20" s="32"/>
      <c r="N20" s="190"/>
      <c r="O20" s="190"/>
      <c r="P20" s="190"/>
      <c r="Q20" s="190"/>
      <c r="R20" s="23"/>
    </row>
    <row r="21" spans="1:18">
      <c r="A21" s="27">
        <f t="shared" ca="1" si="5"/>
        <v>45880</v>
      </c>
      <c r="B21" s="20"/>
      <c r="C21" s="21"/>
      <c r="D21" s="20"/>
      <c r="E21" s="21"/>
      <c r="F21" s="22"/>
      <c r="G21" s="22"/>
      <c r="H21" s="34" t="str">
        <f t="shared" si="0"/>
        <v/>
      </c>
      <c r="I21" s="34" t="str">
        <f t="shared" si="1"/>
        <v/>
      </c>
      <c r="J21" s="34" t="str">
        <f t="shared" si="2"/>
        <v/>
      </c>
      <c r="K21" s="34" t="str">
        <f t="shared" si="3"/>
        <v/>
      </c>
      <c r="L21" s="26" t="str">
        <f t="shared" si="4"/>
        <v/>
      </c>
      <c r="M21" s="32"/>
      <c r="N21" s="190"/>
      <c r="O21" s="190"/>
      <c r="P21" s="190"/>
      <c r="Q21" s="190"/>
      <c r="R21" s="23"/>
    </row>
    <row r="22" spans="1:18">
      <c r="A22" s="27">
        <f t="shared" ca="1" si="5"/>
        <v>45881</v>
      </c>
      <c r="B22" s="20"/>
      <c r="C22" s="21"/>
      <c r="D22" s="20"/>
      <c r="E22" s="21"/>
      <c r="F22" s="22"/>
      <c r="G22" s="22"/>
      <c r="H22" s="34" t="str">
        <f t="shared" si="0"/>
        <v/>
      </c>
      <c r="I22" s="34" t="str">
        <f t="shared" si="1"/>
        <v/>
      </c>
      <c r="J22" s="34" t="str">
        <f t="shared" si="2"/>
        <v/>
      </c>
      <c r="K22" s="34" t="str">
        <f t="shared" si="3"/>
        <v/>
      </c>
      <c r="L22" s="26" t="str">
        <f t="shared" si="4"/>
        <v/>
      </c>
      <c r="M22" s="32"/>
      <c r="N22" s="190"/>
      <c r="O22" s="190"/>
      <c r="P22" s="190"/>
      <c r="Q22" s="190"/>
      <c r="R22" s="23"/>
    </row>
    <row r="23" spans="1:18">
      <c r="A23" s="27">
        <f t="shared" ca="1" si="5"/>
        <v>45882</v>
      </c>
      <c r="B23" s="20"/>
      <c r="C23" s="21"/>
      <c r="D23" s="20"/>
      <c r="E23" s="21"/>
      <c r="F23" s="22"/>
      <c r="G23" s="22"/>
      <c r="H23" s="34" t="str">
        <f t="shared" si="0"/>
        <v/>
      </c>
      <c r="I23" s="34" t="str">
        <f t="shared" si="1"/>
        <v/>
      </c>
      <c r="J23" s="34" t="str">
        <f t="shared" si="2"/>
        <v/>
      </c>
      <c r="K23" s="34" t="str">
        <f t="shared" si="3"/>
        <v/>
      </c>
      <c r="L23" s="26" t="str">
        <f t="shared" si="4"/>
        <v/>
      </c>
      <c r="M23" s="32"/>
      <c r="N23" s="190"/>
      <c r="O23" s="190"/>
      <c r="P23" s="190"/>
      <c r="Q23" s="190"/>
      <c r="R23" s="23"/>
    </row>
    <row r="24" spans="1:18">
      <c r="A24" s="27">
        <f t="shared" ca="1" si="5"/>
        <v>45883</v>
      </c>
      <c r="B24" s="20"/>
      <c r="C24" s="21"/>
      <c r="D24" s="20"/>
      <c r="E24" s="21"/>
      <c r="F24" s="22"/>
      <c r="G24" s="22"/>
      <c r="H24" s="34" t="str">
        <f t="shared" si="0"/>
        <v/>
      </c>
      <c r="I24" s="34" t="str">
        <f t="shared" si="1"/>
        <v/>
      </c>
      <c r="J24" s="34" t="str">
        <f t="shared" si="2"/>
        <v/>
      </c>
      <c r="K24" s="34" t="str">
        <f t="shared" si="3"/>
        <v/>
      </c>
      <c r="L24" s="26" t="str">
        <f t="shared" si="4"/>
        <v/>
      </c>
      <c r="M24" s="32"/>
      <c r="N24" s="190"/>
      <c r="O24" s="190"/>
      <c r="P24" s="190"/>
      <c r="Q24" s="190"/>
      <c r="R24" s="23"/>
    </row>
    <row r="25" spans="1:18">
      <c r="A25" s="27">
        <f t="shared" ca="1" si="5"/>
        <v>45884</v>
      </c>
      <c r="B25" s="20"/>
      <c r="C25" s="21"/>
      <c r="D25" s="20"/>
      <c r="E25" s="21"/>
      <c r="F25" s="22"/>
      <c r="G25" s="22"/>
      <c r="H25" s="34" t="str">
        <f t="shared" si="0"/>
        <v/>
      </c>
      <c r="I25" s="34" t="str">
        <f t="shared" si="1"/>
        <v/>
      </c>
      <c r="J25" s="34" t="str">
        <f t="shared" si="2"/>
        <v/>
      </c>
      <c r="K25" s="34" t="str">
        <f t="shared" si="3"/>
        <v/>
      </c>
      <c r="L25" s="26" t="str">
        <f t="shared" si="4"/>
        <v/>
      </c>
      <c r="M25" s="32"/>
      <c r="N25" s="190"/>
      <c r="O25" s="190"/>
      <c r="P25" s="190"/>
      <c r="Q25" s="190"/>
      <c r="R25" s="23"/>
    </row>
    <row r="26" spans="1:18">
      <c r="A26" s="27">
        <f t="shared" ca="1" si="5"/>
        <v>45885</v>
      </c>
      <c r="B26" s="20"/>
      <c r="C26" s="21"/>
      <c r="D26" s="20"/>
      <c r="E26" s="21"/>
      <c r="F26" s="22"/>
      <c r="G26" s="22"/>
      <c r="H26" s="34" t="str">
        <f t="shared" si="0"/>
        <v/>
      </c>
      <c r="I26" s="34" t="str">
        <f t="shared" si="1"/>
        <v/>
      </c>
      <c r="J26" s="34" t="str">
        <f t="shared" si="2"/>
        <v/>
      </c>
      <c r="K26" s="34" t="str">
        <f t="shared" si="3"/>
        <v/>
      </c>
      <c r="L26" s="26" t="str">
        <f t="shared" si="4"/>
        <v/>
      </c>
      <c r="M26" s="32"/>
      <c r="N26" s="190"/>
      <c r="O26" s="190"/>
      <c r="P26" s="190"/>
      <c r="Q26" s="190"/>
      <c r="R26" s="23"/>
    </row>
    <row r="27" spans="1:18">
      <c r="A27" s="27">
        <f t="shared" ca="1" si="5"/>
        <v>45886</v>
      </c>
      <c r="B27" s="20"/>
      <c r="C27" s="21"/>
      <c r="D27" s="20"/>
      <c r="E27" s="21"/>
      <c r="F27" s="22"/>
      <c r="G27" s="22"/>
      <c r="H27" s="34" t="str">
        <f t="shared" si="0"/>
        <v/>
      </c>
      <c r="I27" s="34" t="str">
        <f t="shared" si="1"/>
        <v/>
      </c>
      <c r="J27" s="34" t="str">
        <f t="shared" si="2"/>
        <v/>
      </c>
      <c r="K27" s="34" t="str">
        <f t="shared" si="3"/>
        <v/>
      </c>
      <c r="L27" s="26" t="str">
        <f t="shared" si="4"/>
        <v/>
      </c>
      <c r="M27" s="32"/>
      <c r="N27" s="190"/>
      <c r="O27" s="190"/>
      <c r="P27" s="190"/>
      <c r="Q27" s="190"/>
      <c r="R27" s="23"/>
    </row>
    <row r="28" spans="1:18">
      <c r="A28" s="27">
        <f t="shared" ca="1" si="5"/>
        <v>45887</v>
      </c>
      <c r="B28" s="20"/>
      <c r="C28" s="21"/>
      <c r="D28" s="20"/>
      <c r="E28" s="21"/>
      <c r="F28" s="22"/>
      <c r="G28" s="22"/>
      <c r="H28" s="34" t="str">
        <f t="shared" si="0"/>
        <v/>
      </c>
      <c r="I28" s="34" t="str">
        <f t="shared" si="1"/>
        <v/>
      </c>
      <c r="J28" s="34" t="str">
        <f t="shared" si="2"/>
        <v/>
      </c>
      <c r="K28" s="34" t="str">
        <f t="shared" si="3"/>
        <v/>
      </c>
      <c r="L28" s="26" t="str">
        <f t="shared" si="4"/>
        <v/>
      </c>
      <c r="M28" s="32"/>
      <c r="N28" s="190"/>
      <c r="O28" s="190"/>
      <c r="P28" s="190"/>
      <c r="Q28" s="190"/>
      <c r="R28" s="23"/>
    </row>
    <row r="29" spans="1:18">
      <c r="A29" s="27">
        <f t="shared" ca="1" si="5"/>
        <v>45888</v>
      </c>
      <c r="B29" s="20"/>
      <c r="C29" s="21"/>
      <c r="D29" s="20"/>
      <c r="E29" s="21"/>
      <c r="F29" s="22"/>
      <c r="G29" s="22"/>
      <c r="H29" s="34" t="str">
        <f t="shared" si="0"/>
        <v/>
      </c>
      <c r="I29" s="34" t="str">
        <f t="shared" si="1"/>
        <v/>
      </c>
      <c r="J29" s="34" t="str">
        <f t="shared" si="2"/>
        <v/>
      </c>
      <c r="K29" s="34" t="str">
        <f t="shared" si="3"/>
        <v/>
      </c>
      <c r="L29" s="26" t="str">
        <f t="shared" si="4"/>
        <v/>
      </c>
      <c r="M29" s="32"/>
      <c r="N29" s="190"/>
      <c r="O29" s="190"/>
      <c r="P29" s="190"/>
      <c r="Q29" s="190"/>
      <c r="R29" s="23"/>
    </row>
    <row r="30" spans="1:18">
      <c r="A30" s="27">
        <f t="shared" ca="1" si="5"/>
        <v>45889</v>
      </c>
      <c r="B30" s="20"/>
      <c r="C30" s="21"/>
      <c r="D30" s="20"/>
      <c r="E30" s="21"/>
      <c r="F30" s="22"/>
      <c r="G30" s="22"/>
      <c r="H30" s="34" t="str">
        <f t="shared" si="0"/>
        <v/>
      </c>
      <c r="I30" s="34" t="str">
        <f t="shared" si="1"/>
        <v/>
      </c>
      <c r="J30" s="34" t="str">
        <f t="shared" si="2"/>
        <v/>
      </c>
      <c r="K30" s="34" t="str">
        <f t="shared" si="3"/>
        <v/>
      </c>
      <c r="L30" s="26" t="str">
        <f t="shared" si="4"/>
        <v/>
      </c>
      <c r="M30" s="32"/>
      <c r="N30" s="190"/>
      <c r="O30" s="190"/>
      <c r="P30" s="190"/>
      <c r="Q30" s="190"/>
      <c r="R30" s="23"/>
    </row>
    <row r="31" spans="1:18">
      <c r="A31" s="27">
        <f t="shared" ca="1" si="5"/>
        <v>45890</v>
      </c>
      <c r="B31" s="20"/>
      <c r="C31" s="21"/>
      <c r="D31" s="20"/>
      <c r="E31" s="21"/>
      <c r="F31" s="22"/>
      <c r="G31" s="22"/>
      <c r="H31" s="34" t="str">
        <f t="shared" si="0"/>
        <v/>
      </c>
      <c r="I31" s="34" t="str">
        <f t="shared" si="1"/>
        <v/>
      </c>
      <c r="J31" s="34" t="str">
        <f t="shared" si="2"/>
        <v/>
      </c>
      <c r="K31" s="34" t="str">
        <f t="shared" si="3"/>
        <v/>
      </c>
      <c r="L31" s="26" t="str">
        <f t="shared" si="4"/>
        <v/>
      </c>
      <c r="M31" s="32"/>
      <c r="N31" s="190"/>
      <c r="O31" s="190"/>
      <c r="P31" s="190"/>
      <c r="Q31" s="190"/>
      <c r="R31" s="23"/>
    </row>
    <row r="32" spans="1:18">
      <c r="A32" s="27">
        <f t="shared" ca="1" si="5"/>
        <v>45891</v>
      </c>
      <c r="B32" s="20"/>
      <c r="C32" s="21"/>
      <c r="D32" s="20"/>
      <c r="E32" s="21"/>
      <c r="F32" s="22"/>
      <c r="G32" s="22"/>
      <c r="H32" s="34" t="str">
        <f t="shared" si="0"/>
        <v/>
      </c>
      <c r="I32" s="34" t="str">
        <f t="shared" si="1"/>
        <v/>
      </c>
      <c r="J32" s="34" t="str">
        <f t="shared" si="2"/>
        <v/>
      </c>
      <c r="K32" s="34" t="str">
        <f t="shared" si="3"/>
        <v/>
      </c>
      <c r="L32" s="26" t="str">
        <f t="shared" si="4"/>
        <v/>
      </c>
      <c r="M32" s="32"/>
      <c r="N32" s="190"/>
      <c r="O32" s="190"/>
      <c r="P32" s="190"/>
      <c r="Q32" s="190"/>
      <c r="R32" s="23"/>
    </row>
    <row r="33" spans="1:22">
      <c r="A33" s="27">
        <f t="shared" ca="1" si="5"/>
        <v>45892</v>
      </c>
      <c r="B33" s="20"/>
      <c r="C33" s="21"/>
      <c r="D33" s="20"/>
      <c r="E33" s="21"/>
      <c r="F33" s="22"/>
      <c r="G33" s="22"/>
      <c r="H33" s="34" t="str">
        <f t="shared" si="0"/>
        <v/>
      </c>
      <c r="I33" s="34" t="str">
        <f t="shared" si="1"/>
        <v/>
      </c>
      <c r="J33" s="34" t="str">
        <f t="shared" si="2"/>
        <v/>
      </c>
      <c r="K33" s="34" t="str">
        <f t="shared" si="3"/>
        <v/>
      </c>
      <c r="L33" s="26" t="str">
        <f t="shared" si="4"/>
        <v/>
      </c>
      <c r="M33" s="32"/>
      <c r="N33" s="190"/>
      <c r="O33" s="190"/>
      <c r="P33" s="190"/>
      <c r="Q33" s="190"/>
      <c r="R33" s="23"/>
    </row>
    <row r="34" spans="1:22">
      <c r="A34" s="27">
        <f t="shared" ca="1" si="5"/>
        <v>45893</v>
      </c>
      <c r="B34" s="20"/>
      <c r="C34" s="21"/>
      <c r="D34" s="20"/>
      <c r="E34" s="21"/>
      <c r="F34" s="22"/>
      <c r="G34" s="22"/>
      <c r="H34" s="34" t="str">
        <f t="shared" si="0"/>
        <v/>
      </c>
      <c r="I34" s="34" t="str">
        <f t="shared" si="1"/>
        <v/>
      </c>
      <c r="J34" s="34" t="str">
        <f t="shared" si="2"/>
        <v/>
      </c>
      <c r="K34" s="34" t="str">
        <f t="shared" si="3"/>
        <v/>
      </c>
      <c r="L34" s="26" t="str">
        <f t="shared" si="4"/>
        <v/>
      </c>
      <c r="M34" s="32"/>
      <c r="N34" s="190"/>
      <c r="O34" s="190"/>
      <c r="P34" s="190"/>
      <c r="Q34" s="190"/>
      <c r="R34" s="23"/>
    </row>
    <row r="35" spans="1:22">
      <c r="A35" s="27">
        <f t="shared" ca="1" si="5"/>
        <v>45894</v>
      </c>
      <c r="B35" s="20"/>
      <c r="C35" s="21"/>
      <c r="D35" s="20"/>
      <c r="E35" s="21"/>
      <c r="F35" s="22"/>
      <c r="G35" s="22"/>
      <c r="H35" s="34" t="str">
        <f t="shared" si="0"/>
        <v/>
      </c>
      <c r="I35" s="34" t="str">
        <f t="shared" si="1"/>
        <v/>
      </c>
      <c r="J35" s="34" t="str">
        <f t="shared" si="2"/>
        <v/>
      </c>
      <c r="K35" s="34" t="str">
        <f t="shared" si="3"/>
        <v/>
      </c>
      <c r="L35" s="26" t="str">
        <f t="shared" si="4"/>
        <v/>
      </c>
      <c r="M35" s="32"/>
      <c r="N35" s="190"/>
      <c r="O35" s="190"/>
      <c r="P35" s="190"/>
      <c r="Q35" s="190"/>
      <c r="R35" s="23"/>
    </row>
    <row r="36" spans="1:22">
      <c r="A36" s="27">
        <f t="shared" ca="1" si="5"/>
        <v>45895</v>
      </c>
      <c r="B36" s="20"/>
      <c r="C36" s="21"/>
      <c r="D36" s="20"/>
      <c r="E36" s="21"/>
      <c r="F36" s="22"/>
      <c r="G36" s="22"/>
      <c r="H36" s="34" t="str">
        <f t="shared" si="0"/>
        <v/>
      </c>
      <c r="I36" s="34" t="str">
        <f t="shared" si="1"/>
        <v/>
      </c>
      <c r="J36" s="34" t="str">
        <f t="shared" si="2"/>
        <v/>
      </c>
      <c r="K36" s="34" t="str">
        <f t="shared" si="3"/>
        <v/>
      </c>
      <c r="L36" s="26" t="str">
        <f t="shared" si="4"/>
        <v/>
      </c>
      <c r="M36" s="32"/>
      <c r="N36" s="190"/>
      <c r="O36" s="190"/>
      <c r="P36" s="190"/>
      <c r="Q36" s="190"/>
      <c r="R36" s="23"/>
    </row>
    <row r="37" spans="1:22">
      <c r="A37" s="27">
        <f t="shared" ca="1" si="5"/>
        <v>45896</v>
      </c>
      <c r="B37" s="20"/>
      <c r="C37" s="21"/>
      <c r="D37" s="20"/>
      <c r="E37" s="21"/>
      <c r="F37" s="22"/>
      <c r="G37" s="22"/>
      <c r="H37" s="34" t="str">
        <f t="shared" si="0"/>
        <v/>
      </c>
      <c r="I37" s="34" t="str">
        <f t="shared" si="1"/>
        <v/>
      </c>
      <c r="J37" s="34" t="str">
        <f t="shared" si="2"/>
        <v/>
      </c>
      <c r="K37" s="34" t="str">
        <f t="shared" si="3"/>
        <v/>
      </c>
      <c r="L37" s="26" t="str">
        <f t="shared" si="4"/>
        <v/>
      </c>
      <c r="M37" s="32"/>
      <c r="N37" s="190"/>
      <c r="O37" s="190"/>
      <c r="P37" s="190"/>
      <c r="Q37" s="190"/>
      <c r="R37" s="23"/>
    </row>
    <row r="38" spans="1:22">
      <c r="A38" s="27">
        <f t="shared" ca="1" si="5"/>
        <v>45897</v>
      </c>
      <c r="B38" s="20"/>
      <c r="C38" s="21"/>
      <c r="D38" s="20"/>
      <c r="E38" s="21"/>
      <c r="F38" s="22"/>
      <c r="G38" s="22"/>
      <c r="H38" s="34" t="str">
        <f t="shared" si="0"/>
        <v/>
      </c>
      <c r="I38" s="34" t="str">
        <f t="shared" si="1"/>
        <v/>
      </c>
      <c r="J38" s="34" t="str">
        <f t="shared" si="2"/>
        <v/>
      </c>
      <c r="K38" s="34" t="str">
        <f t="shared" si="3"/>
        <v/>
      </c>
      <c r="L38" s="26" t="str">
        <f t="shared" si="4"/>
        <v/>
      </c>
      <c r="M38" s="32"/>
      <c r="N38" s="190"/>
      <c r="O38" s="190"/>
      <c r="P38" s="190"/>
      <c r="Q38" s="190"/>
      <c r="R38" s="23"/>
    </row>
    <row r="39" spans="1:22">
      <c r="A39" s="27">
        <f t="shared" ca="1" si="5"/>
        <v>45898</v>
      </c>
      <c r="B39" s="20"/>
      <c r="C39" s="21"/>
      <c r="D39" s="20"/>
      <c r="E39" s="21"/>
      <c r="F39" s="22"/>
      <c r="G39" s="22"/>
      <c r="H39" s="34" t="str">
        <f t="shared" si="0"/>
        <v/>
      </c>
      <c r="I39" s="34" t="str">
        <f t="shared" si="1"/>
        <v/>
      </c>
      <c r="J39" s="34" t="str">
        <f t="shared" si="2"/>
        <v/>
      </c>
      <c r="K39" s="34" t="str">
        <f t="shared" si="3"/>
        <v/>
      </c>
      <c r="L39" s="26" t="str">
        <f t="shared" si="4"/>
        <v/>
      </c>
      <c r="M39" s="32"/>
      <c r="N39" s="190"/>
      <c r="O39" s="190"/>
      <c r="P39" s="190"/>
      <c r="Q39" s="190"/>
      <c r="R39" s="23"/>
    </row>
    <row r="40" spans="1:22">
      <c r="A40" s="27">
        <f t="shared" ca="1" si="5"/>
        <v>45899</v>
      </c>
      <c r="B40" s="20"/>
      <c r="C40" s="21"/>
      <c r="D40" s="20"/>
      <c r="E40" s="21"/>
      <c r="F40" s="22"/>
      <c r="G40" s="22"/>
      <c r="H40" s="34" t="str">
        <f t="shared" si="0"/>
        <v/>
      </c>
      <c r="I40" s="34" t="str">
        <f t="shared" si="1"/>
        <v/>
      </c>
      <c r="J40" s="34" t="str">
        <f t="shared" si="2"/>
        <v/>
      </c>
      <c r="K40" s="34" t="str">
        <f t="shared" si="3"/>
        <v/>
      </c>
      <c r="L40" s="26" t="str">
        <f t="shared" si="4"/>
        <v/>
      </c>
      <c r="M40" s="32"/>
      <c r="N40" s="190"/>
      <c r="O40" s="190"/>
      <c r="P40" s="190"/>
      <c r="Q40" s="190"/>
      <c r="R40" s="23"/>
    </row>
    <row r="41" spans="1:22">
      <c r="A41" s="27">
        <f t="shared" ca="1" si="5"/>
        <v>45900</v>
      </c>
      <c r="B41" s="20"/>
      <c r="C41" s="21"/>
      <c r="D41" s="20"/>
      <c r="E41" s="21"/>
      <c r="F41" s="22"/>
      <c r="G41" s="22"/>
      <c r="H41" s="34" t="str">
        <f t="shared" si="0"/>
        <v/>
      </c>
      <c r="I41" s="34" t="str">
        <f t="shared" si="1"/>
        <v/>
      </c>
      <c r="J41" s="34" t="str">
        <f t="shared" si="2"/>
        <v/>
      </c>
      <c r="K41" s="34" t="str">
        <f t="shared" si="3"/>
        <v/>
      </c>
      <c r="L41" s="26" t="str">
        <f t="shared" si="4"/>
        <v/>
      </c>
      <c r="M41" s="32"/>
      <c r="N41" s="190"/>
      <c r="O41" s="190"/>
      <c r="P41" s="190"/>
      <c r="Q41" s="190"/>
      <c r="R41" s="23"/>
    </row>
    <row r="42" spans="1:22">
      <c r="A42" s="5" t="s">
        <v>11</v>
      </c>
      <c r="B42" s="191"/>
      <c r="C42" s="192"/>
      <c r="D42" s="191"/>
      <c r="E42" s="192"/>
      <c r="F42" s="26" t="str">
        <f t="shared" ref="F42:K42" si="6">IF(SUM(F11:F41)=0,"",SUM(F11:F41))</f>
        <v/>
      </c>
      <c r="G42" s="26" t="str">
        <f t="shared" si="6"/>
        <v/>
      </c>
      <c r="H42" s="26" t="str">
        <f t="shared" si="6"/>
        <v/>
      </c>
      <c r="I42" s="26" t="str">
        <f t="shared" si="6"/>
        <v/>
      </c>
      <c r="J42" s="26" t="str">
        <f t="shared" si="6"/>
        <v/>
      </c>
      <c r="K42" s="26" t="str">
        <f t="shared" si="6"/>
        <v/>
      </c>
      <c r="L42" s="26" t="str">
        <f>IF(SUM($L11:$L41)=0,"",SUM($L11:$L41))</f>
        <v/>
      </c>
      <c r="M42" s="33"/>
      <c r="N42" s="193"/>
      <c r="O42" s="193"/>
      <c r="P42" s="193"/>
      <c r="Q42" s="193"/>
      <c r="R42" s="6"/>
    </row>
    <row r="44" spans="1:22" ht="27" customHeight="1">
      <c r="A44" s="194" t="s">
        <v>22</v>
      </c>
      <c r="B44" s="189" t="s">
        <v>103</v>
      </c>
      <c r="C44" s="189"/>
      <c r="D44" s="189"/>
      <c r="E44" s="189"/>
      <c r="F44" s="189" t="s">
        <v>23</v>
      </c>
      <c r="G44" s="189"/>
      <c r="H44" s="189" t="s">
        <v>88</v>
      </c>
      <c r="I44" s="189"/>
      <c r="J44" s="189"/>
      <c r="K44" s="189"/>
      <c r="L44" s="189" t="s">
        <v>87</v>
      </c>
      <c r="M44" s="195" t="s">
        <v>96</v>
      </c>
      <c r="N44" s="194" t="s">
        <v>25</v>
      </c>
      <c r="O44" s="194"/>
      <c r="P44" s="194"/>
      <c r="Q44" s="194"/>
      <c r="R44" s="189" t="s">
        <v>100</v>
      </c>
    </row>
    <row r="45" spans="1:22" ht="14.25" customHeight="1">
      <c r="A45" s="194"/>
      <c r="B45" s="189" t="s">
        <v>82</v>
      </c>
      <c r="C45" s="189"/>
      <c r="D45" s="189" t="s">
        <v>84</v>
      </c>
      <c r="E45" s="189"/>
      <c r="F45" s="189"/>
      <c r="G45" s="189"/>
      <c r="H45" s="189" t="s">
        <v>90</v>
      </c>
      <c r="I45" s="189"/>
      <c r="J45" s="189" t="s">
        <v>89</v>
      </c>
      <c r="K45" s="189"/>
      <c r="L45" s="189"/>
      <c r="M45" s="196"/>
      <c r="N45" s="194"/>
      <c r="O45" s="194"/>
      <c r="P45" s="194"/>
      <c r="Q45" s="194"/>
      <c r="R45" s="189"/>
    </row>
    <row r="46" spans="1:22">
      <c r="A46" s="194"/>
      <c r="B46" s="43" t="s">
        <v>26</v>
      </c>
      <c r="C46" s="43" t="s">
        <v>27</v>
      </c>
      <c r="D46" s="43" t="s">
        <v>26</v>
      </c>
      <c r="E46" s="43" t="s">
        <v>27</v>
      </c>
      <c r="F46" s="44" t="s">
        <v>85</v>
      </c>
      <c r="G46" s="44" t="s">
        <v>86</v>
      </c>
      <c r="H46" s="44" t="s">
        <v>81</v>
      </c>
      <c r="I46" s="44" t="s">
        <v>83</v>
      </c>
      <c r="J46" s="44" t="s">
        <v>81</v>
      </c>
      <c r="K46" s="44" t="s">
        <v>95</v>
      </c>
      <c r="L46" s="189"/>
      <c r="M46" s="197"/>
      <c r="N46" s="194"/>
      <c r="O46" s="194"/>
      <c r="P46" s="194"/>
      <c r="Q46" s="194"/>
      <c r="R46" s="194"/>
    </row>
    <row r="47" spans="1:22">
      <c r="A47" s="27" cm="1">
        <f t="array" aca="1" ref="A47" ca="1">DATE("2025","8"+1,IFERROR(INDIRECT(T1),"1"))</f>
        <v>45901</v>
      </c>
      <c r="B47" s="20"/>
      <c r="C47" s="21"/>
      <c r="D47" s="20"/>
      <c r="E47" s="21"/>
      <c r="F47" s="22"/>
      <c r="G47" s="22"/>
      <c r="H47" s="34" t="str">
        <f>IF(OR(B47="",LEFT(M47,1)="✓"),"",C47-B47-F47)</f>
        <v/>
      </c>
      <c r="I47" s="34" t="str">
        <f>IF(OR(D47="",LEFT(M47,1)="✓"),"",E47-D47-G47)</f>
        <v/>
      </c>
      <c r="J47" s="34" t="str">
        <f>IF(AND(B47&lt;&gt;"",M47="✓所定"),C47-B47-F47,"")</f>
        <v/>
      </c>
      <c r="K47" s="34" t="str">
        <f>IF(AND(B47&lt;&gt;"",M47="✓法定"),C47-B47-F47,"")</f>
        <v/>
      </c>
      <c r="L47" s="26" t="str">
        <f>IF(AND($B47="",$D47=""),"",($C47-$B47-$F47)+($E47-$D47-$G47))</f>
        <v/>
      </c>
      <c r="M47" s="32"/>
      <c r="N47" s="190"/>
      <c r="O47" s="190"/>
      <c r="P47" s="190"/>
      <c r="Q47" s="190"/>
      <c r="R47" s="23"/>
      <c r="V47" s="1" t="s">
        <v>171</v>
      </c>
    </row>
    <row r="48" spans="1:22">
      <c r="A48" s="27">
        <f ca="1">A47+1</f>
        <v>45902</v>
      </c>
      <c r="B48" s="20"/>
      <c r="C48" s="21"/>
      <c r="D48" s="20"/>
      <c r="E48" s="21"/>
      <c r="F48" s="22"/>
      <c r="G48" s="22"/>
      <c r="H48" s="34" t="str">
        <f t="shared" ref="H48:H77" si="7">IF(OR(B48="",LEFT(M48,1)="✓"),"",C48-B48-F48)</f>
        <v/>
      </c>
      <c r="I48" s="34" t="str">
        <f t="shared" ref="I48:I77" si="8">IF(OR(D48="",LEFT(M48,1)="✓"),"",E48-D48-G48)</f>
        <v/>
      </c>
      <c r="J48" s="34" t="str">
        <f t="shared" ref="J48:J77" si="9">IF(AND(B48&lt;&gt;"",M48="✓所定"),C48-B48-F48,"")</f>
        <v/>
      </c>
      <c r="K48" s="34" t="str">
        <f t="shared" ref="K48:K77" si="10">IF(AND(B48&lt;&gt;"",M48="✓法定"),C48-B48-F48,"")</f>
        <v/>
      </c>
      <c r="L48" s="26" t="str">
        <f t="shared" ref="L48:L75" si="11">IF(AND($B48="",$D48=""),"",($C48-$B48-$F48)+($E48-$D48-$G48))</f>
        <v/>
      </c>
      <c r="M48" s="32"/>
      <c r="N48" s="190"/>
      <c r="O48" s="190"/>
      <c r="P48" s="190"/>
      <c r="Q48" s="190"/>
      <c r="R48" s="23"/>
      <c r="V48" s="1" t="s">
        <v>172</v>
      </c>
    </row>
    <row r="49" spans="1:18">
      <c r="A49" s="27">
        <f t="shared" ref="A49:A77" ca="1" si="12">A48+1</f>
        <v>45903</v>
      </c>
      <c r="B49" s="20"/>
      <c r="C49" s="21"/>
      <c r="D49" s="20"/>
      <c r="E49" s="21"/>
      <c r="F49" s="22"/>
      <c r="G49" s="22"/>
      <c r="H49" s="34" t="str">
        <f t="shared" si="7"/>
        <v/>
      </c>
      <c r="I49" s="34" t="str">
        <f t="shared" si="8"/>
        <v/>
      </c>
      <c r="J49" s="34" t="str">
        <f t="shared" si="9"/>
        <v/>
      </c>
      <c r="K49" s="34" t="str">
        <f t="shared" si="10"/>
        <v/>
      </c>
      <c r="L49" s="26" t="str">
        <f t="shared" si="11"/>
        <v/>
      </c>
      <c r="M49" s="32"/>
      <c r="N49" s="190"/>
      <c r="O49" s="190"/>
      <c r="P49" s="190"/>
      <c r="Q49" s="190"/>
      <c r="R49" s="23"/>
    </row>
    <row r="50" spans="1:18">
      <c r="A50" s="27">
        <f t="shared" ca="1" si="12"/>
        <v>45904</v>
      </c>
      <c r="B50" s="20"/>
      <c r="C50" s="21"/>
      <c r="D50" s="20"/>
      <c r="E50" s="21"/>
      <c r="F50" s="22"/>
      <c r="G50" s="22"/>
      <c r="H50" s="34" t="str">
        <f t="shared" si="7"/>
        <v/>
      </c>
      <c r="I50" s="34" t="str">
        <f t="shared" si="8"/>
        <v/>
      </c>
      <c r="J50" s="34" t="str">
        <f t="shared" si="9"/>
        <v/>
      </c>
      <c r="K50" s="34" t="str">
        <f t="shared" si="10"/>
        <v/>
      </c>
      <c r="L50" s="26" t="str">
        <f t="shared" si="11"/>
        <v/>
      </c>
      <c r="M50" s="32"/>
      <c r="N50" s="190"/>
      <c r="O50" s="190"/>
      <c r="P50" s="190"/>
      <c r="Q50" s="190"/>
      <c r="R50" s="23"/>
    </row>
    <row r="51" spans="1:18">
      <c r="A51" s="27">
        <f t="shared" ca="1" si="12"/>
        <v>45905</v>
      </c>
      <c r="B51" s="20"/>
      <c r="C51" s="21"/>
      <c r="D51" s="20"/>
      <c r="E51" s="21"/>
      <c r="F51" s="22"/>
      <c r="G51" s="22"/>
      <c r="H51" s="34" t="str">
        <f t="shared" si="7"/>
        <v/>
      </c>
      <c r="I51" s="34" t="str">
        <f t="shared" si="8"/>
        <v/>
      </c>
      <c r="J51" s="34" t="str">
        <f t="shared" si="9"/>
        <v/>
      </c>
      <c r="K51" s="34" t="str">
        <f t="shared" si="10"/>
        <v/>
      </c>
      <c r="L51" s="26" t="str">
        <f t="shared" si="11"/>
        <v/>
      </c>
      <c r="M51" s="32"/>
      <c r="N51" s="190"/>
      <c r="O51" s="190"/>
      <c r="P51" s="190"/>
      <c r="Q51" s="190"/>
      <c r="R51" s="23"/>
    </row>
    <row r="52" spans="1:18">
      <c r="A52" s="27">
        <f t="shared" ca="1" si="12"/>
        <v>45906</v>
      </c>
      <c r="B52" s="20"/>
      <c r="C52" s="21"/>
      <c r="D52" s="20"/>
      <c r="E52" s="21"/>
      <c r="F52" s="22"/>
      <c r="G52" s="22"/>
      <c r="H52" s="34" t="str">
        <f t="shared" si="7"/>
        <v/>
      </c>
      <c r="I52" s="34" t="str">
        <f t="shared" si="8"/>
        <v/>
      </c>
      <c r="J52" s="34" t="str">
        <f t="shared" si="9"/>
        <v/>
      </c>
      <c r="K52" s="34" t="str">
        <f t="shared" si="10"/>
        <v/>
      </c>
      <c r="L52" s="26" t="str">
        <f t="shared" si="11"/>
        <v/>
      </c>
      <c r="M52" s="32"/>
      <c r="N52" s="190"/>
      <c r="O52" s="190"/>
      <c r="P52" s="190"/>
      <c r="Q52" s="190"/>
      <c r="R52" s="23"/>
    </row>
    <row r="53" spans="1:18">
      <c r="A53" s="27">
        <f t="shared" ca="1" si="12"/>
        <v>45907</v>
      </c>
      <c r="B53" s="20"/>
      <c r="C53" s="21"/>
      <c r="D53" s="20"/>
      <c r="E53" s="21"/>
      <c r="F53" s="22"/>
      <c r="G53" s="22"/>
      <c r="H53" s="34" t="str">
        <f t="shared" si="7"/>
        <v/>
      </c>
      <c r="I53" s="34" t="str">
        <f t="shared" si="8"/>
        <v/>
      </c>
      <c r="J53" s="34" t="str">
        <f t="shared" si="9"/>
        <v/>
      </c>
      <c r="K53" s="34" t="str">
        <f t="shared" si="10"/>
        <v/>
      </c>
      <c r="L53" s="26" t="str">
        <f t="shared" si="11"/>
        <v/>
      </c>
      <c r="M53" s="32"/>
      <c r="N53" s="190"/>
      <c r="O53" s="190"/>
      <c r="P53" s="190"/>
      <c r="Q53" s="190"/>
      <c r="R53" s="23"/>
    </row>
    <row r="54" spans="1:18">
      <c r="A54" s="27">
        <f t="shared" ca="1" si="12"/>
        <v>45908</v>
      </c>
      <c r="B54" s="20"/>
      <c r="C54" s="21"/>
      <c r="D54" s="20"/>
      <c r="E54" s="21"/>
      <c r="F54" s="22"/>
      <c r="G54" s="22"/>
      <c r="H54" s="34" t="str">
        <f t="shared" si="7"/>
        <v/>
      </c>
      <c r="I54" s="34" t="str">
        <f t="shared" si="8"/>
        <v/>
      </c>
      <c r="J54" s="34" t="str">
        <f t="shared" si="9"/>
        <v/>
      </c>
      <c r="K54" s="34" t="str">
        <f t="shared" si="10"/>
        <v/>
      </c>
      <c r="L54" s="26" t="str">
        <f t="shared" si="11"/>
        <v/>
      </c>
      <c r="M54" s="32"/>
      <c r="N54" s="190"/>
      <c r="O54" s="190"/>
      <c r="P54" s="190"/>
      <c r="Q54" s="190"/>
      <c r="R54" s="23"/>
    </row>
    <row r="55" spans="1:18">
      <c r="A55" s="27">
        <f t="shared" ca="1" si="12"/>
        <v>45909</v>
      </c>
      <c r="B55" s="20"/>
      <c r="C55" s="21"/>
      <c r="D55" s="20"/>
      <c r="E55" s="21"/>
      <c r="F55" s="22"/>
      <c r="G55" s="22"/>
      <c r="H55" s="34" t="str">
        <f t="shared" si="7"/>
        <v/>
      </c>
      <c r="I55" s="34" t="str">
        <f t="shared" si="8"/>
        <v/>
      </c>
      <c r="J55" s="34" t="str">
        <f t="shared" si="9"/>
        <v/>
      </c>
      <c r="K55" s="34" t="str">
        <f t="shared" si="10"/>
        <v/>
      </c>
      <c r="L55" s="26" t="str">
        <f t="shared" si="11"/>
        <v/>
      </c>
      <c r="M55" s="32"/>
      <c r="N55" s="190"/>
      <c r="O55" s="190"/>
      <c r="P55" s="190"/>
      <c r="Q55" s="190"/>
      <c r="R55" s="23"/>
    </row>
    <row r="56" spans="1:18">
      <c r="A56" s="27">
        <f t="shared" ca="1" si="12"/>
        <v>45910</v>
      </c>
      <c r="B56" s="20"/>
      <c r="C56" s="21"/>
      <c r="D56" s="20"/>
      <c r="E56" s="21"/>
      <c r="F56" s="22"/>
      <c r="G56" s="22"/>
      <c r="H56" s="34" t="str">
        <f t="shared" si="7"/>
        <v/>
      </c>
      <c r="I56" s="34" t="str">
        <f t="shared" si="8"/>
        <v/>
      </c>
      <c r="J56" s="34" t="str">
        <f t="shared" si="9"/>
        <v/>
      </c>
      <c r="K56" s="34" t="str">
        <f t="shared" si="10"/>
        <v/>
      </c>
      <c r="L56" s="26" t="str">
        <f t="shared" si="11"/>
        <v/>
      </c>
      <c r="M56" s="32"/>
      <c r="N56" s="190"/>
      <c r="O56" s="190"/>
      <c r="P56" s="190"/>
      <c r="Q56" s="190"/>
      <c r="R56" s="23"/>
    </row>
    <row r="57" spans="1:18">
      <c r="A57" s="27">
        <f t="shared" ca="1" si="12"/>
        <v>45911</v>
      </c>
      <c r="B57" s="20"/>
      <c r="C57" s="21"/>
      <c r="D57" s="20"/>
      <c r="E57" s="21"/>
      <c r="F57" s="22"/>
      <c r="G57" s="22"/>
      <c r="H57" s="34" t="str">
        <f t="shared" si="7"/>
        <v/>
      </c>
      <c r="I57" s="34" t="str">
        <f t="shared" si="8"/>
        <v/>
      </c>
      <c r="J57" s="34" t="str">
        <f t="shared" si="9"/>
        <v/>
      </c>
      <c r="K57" s="34" t="str">
        <f t="shared" si="10"/>
        <v/>
      </c>
      <c r="L57" s="26" t="str">
        <f t="shared" si="11"/>
        <v/>
      </c>
      <c r="M57" s="32"/>
      <c r="N57" s="190"/>
      <c r="O57" s="190"/>
      <c r="P57" s="190"/>
      <c r="Q57" s="190"/>
      <c r="R57" s="23"/>
    </row>
    <row r="58" spans="1:18">
      <c r="A58" s="27">
        <f t="shared" ca="1" si="12"/>
        <v>45912</v>
      </c>
      <c r="B58" s="20"/>
      <c r="C58" s="21"/>
      <c r="D58" s="20"/>
      <c r="E58" s="21"/>
      <c r="F58" s="22"/>
      <c r="G58" s="22"/>
      <c r="H58" s="34" t="str">
        <f t="shared" si="7"/>
        <v/>
      </c>
      <c r="I58" s="34" t="str">
        <f t="shared" si="8"/>
        <v/>
      </c>
      <c r="J58" s="34" t="str">
        <f t="shared" si="9"/>
        <v/>
      </c>
      <c r="K58" s="34" t="str">
        <f t="shared" si="10"/>
        <v/>
      </c>
      <c r="L58" s="26" t="str">
        <f t="shared" si="11"/>
        <v/>
      </c>
      <c r="M58" s="32"/>
      <c r="N58" s="190"/>
      <c r="O58" s="190"/>
      <c r="P58" s="190"/>
      <c r="Q58" s="190"/>
      <c r="R58" s="23"/>
    </row>
    <row r="59" spans="1:18">
      <c r="A59" s="27">
        <f t="shared" ca="1" si="12"/>
        <v>45913</v>
      </c>
      <c r="B59" s="20"/>
      <c r="C59" s="21"/>
      <c r="D59" s="20"/>
      <c r="E59" s="21"/>
      <c r="F59" s="22"/>
      <c r="G59" s="22"/>
      <c r="H59" s="34" t="str">
        <f t="shared" si="7"/>
        <v/>
      </c>
      <c r="I59" s="34" t="str">
        <f t="shared" si="8"/>
        <v/>
      </c>
      <c r="J59" s="34" t="str">
        <f t="shared" si="9"/>
        <v/>
      </c>
      <c r="K59" s="34" t="str">
        <f t="shared" si="10"/>
        <v/>
      </c>
      <c r="L59" s="26" t="str">
        <f t="shared" si="11"/>
        <v/>
      </c>
      <c r="M59" s="32"/>
      <c r="N59" s="190"/>
      <c r="O59" s="190"/>
      <c r="P59" s="190"/>
      <c r="Q59" s="190"/>
      <c r="R59" s="23"/>
    </row>
    <row r="60" spans="1:18">
      <c r="A60" s="27">
        <f t="shared" ca="1" si="12"/>
        <v>45914</v>
      </c>
      <c r="B60" s="20"/>
      <c r="C60" s="21"/>
      <c r="D60" s="20"/>
      <c r="E60" s="21"/>
      <c r="F60" s="22"/>
      <c r="G60" s="22"/>
      <c r="H60" s="34" t="str">
        <f t="shared" si="7"/>
        <v/>
      </c>
      <c r="I60" s="34" t="str">
        <f t="shared" si="8"/>
        <v/>
      </c>
      <c r="J60" s="34" t="str">
        <f t="shared" si="9"/>
        <v/>
      </c>
      <c r="K60" s="34" t="str">
        <f t="shared" si="10"/>
        <v/>
      </c>
      <c r="L60" s="26" t="str">
        <f t="shared" si="11"/>
        <v/>
      </c>
      <c r="M60" s="32"/>
      <c r="N60" s="190"/>
      <c r="O60" s="190"/>
      <c r="P60" s="190"/>
      <c r="Q60" s="190"/>
      <c r="R60" s="23"/>
    </row>
    <row r="61" spans="1:18">
      <c r="A61" s="27">
        <f t="shared" ca="1" si="12"/>
        <v>45915</v>
      </c>
      <c r="B61" s="20"/>
      <c r="C61" s="21"/>
      <c r="D61" s="20"/>
      <c r="E61" s="21"/>
      <c r="F61" s="22"/>
      <c r="G61" s="22"/>
      <c r="H61" s="34" t="str">
        <f t="shared" si="7"/>
        <v/>
      </c>
      <c r="I61" s="34" t="str">
        <f t="shared" si="8"/>
        <v/>
      </c>
      <c r="J61" s="34" t="str">
        <f t="shared" si="9"/>
        <v/>
      </c>
      <c r="K61" s="34" t="str">
        <f t="shared" si="10"/>
        <v/>
      </c>
      <c r="L61" s="26" t="str">
        <f t="shared" si="11"/>
        <v/>
      </c>
      <c r="M61" s="32"/>
      <c r="N61" s="190"/>
      <c r="O61" s="190"/>
      <c r="P61" s="190"/>
      <c r="Q61" s="190"/>
      <c r="R61" s="23"/>
    </row>
    <row r="62" spans="1:18">
      <c r="A62" s="27">
        <f t="shared" ca="1" si="12"/>
        <v>45916</v>
      </c>
      <c r="B62" s="20"/>
      <c r="C62" s="21"/>
      <c r="D62" s="20"/>
      <c r="E62" s="21"/>
      <c r="F62" s="22"/>
      <c r="G62" s="22"/>
      <c r="H62" s="34" t="str">
        <f t="shared" si="7"/>
        <v/>
      </c>
      <c r="I62" s="34" t="str">
        <f t="shared" si="8"/>
        <v/>
      </c>
      <c r="J62" s="34" t="str">
        <f t="shared" si="9"/>
        <v/>
      </c>
      <c r="K62" s="34" t="str">
        <f t="shared" si="10"/>
        <v/>
      </c>
      <c r="L62" s="26" t="str">
        <f t="shared" si="11"/>
        <v/>
      </c>
      <c r="M62" s="32"/>
      <c r="N62" s="190"/>
      <c r="O62" s="190"/>
      <c r="P62" s="190"/>
      <c r="Q62" s="190"/>
      <c r="R62" s="23"/>
    </row>
    <row r="63" spans="1:18">
      <c r="A63" s="27">
        <f t="shared" ca="1" si="12"/>
        <v>45917</v>
      </c>
      <c r="B63" s="20"/>
      <c r="C63" s="21"/>
      <c r="D63" s="20"/>
      <c r="E63" s="21"/>
      <c r="F63" s="22"/>
      <c r="G63" s="22"/>
      <c r="H63" s="34" t="str">
        <f t="shared" si="7"/>
        <v/>
      </c>
      <c r="I63" s="34" t="str">
        <f t="shared" si="8"/>
        <v/>
      </c>
      <c r="J63" s="34" t="str">
        <f t="shared" si="9"/>
        <v/>
      </c>
      <c r="K63" s="34" t="str">
        <f t="shared" si="10"/>
        <v/>
      </c>
      <c r="L63" s="26" t="str">
        <f t="shared" si="11"/>
        <v/>
      </c>
      <c r="M63" s="32"/>
      <c r="N63" s="190"/>
      <c r="O63" s="190"/>
      <c r="P63" s="190"/>
      <c r="Q63" s="190"/>
      <c r="R63" s="23"/>
    </row>
    <row r="64" spans="1:18">
      <c r="A64" s="27">
        <f t="shared" ca="1" si="12"/>
        <v>45918</v>
      </c>
      <c r="B64" s="20"/>
      <c r="C64" s="21"/>
      <c r="D64" s="20"/>
      <c r="E64" s="21"/>
      <c r="F64" s="22"/>
      <c r="G64" s="22"/>
      <c r="H64" s="34" t="str">
        <f t="shared" si="7"/>
        <v/>
      </c>
      <c r="I64" s="34" t="str">
        <f t="shared" si="8"/>
        <v/>
      </c>
      <c r="J64" s="34" t="str">
        <f t="shared" si="9"/>
        <v/>
      </c>
      <c r="K64" s="34" t="str">
        <f t="shared" si="10"/>
        <v/>
      </c>
      <c r="L64" s="26" t="str">
        <f t="shared" si="11"/>
        <v/>
      </c>
      <c r="M64" s="32"/>
      <c r="N64" s="190"/>
      <c r="O64" s="190"/>
      <c r="P64" s="190"/>
      <c r="Q64" s="190"/>
      <c r="R64" s="23"/>
    </row>
    <row r="65" spans="1:18">
      <c r="A65" s="27">
        <f t="shared" ca="1" si="12"/>
        <v>45919</v>
      </c>
      <c r="B65" s="20"/>
      <c r="C65" s="21"/>
      <c r="D65" s="20"/>
      <c r="E65" s="21"/>
      <c r="F65" s="22"/>
      <c r="G65" s="22"/>
      <c r="H65" s="34" t="str">
        <f t="shared" si="7"/>
        <v/>
      </c>
      <c r="I65" s="34" t="str">
        <f t="shared" si="8"/>
        <v/>
      </c>
      <c r="J65" s="34" t="str">
        <f t="shared" si="9"/>
        <v/>
      </c>
      <c r="K65" s="34" t="str">
        <f t="shared" si="10"/>
        <v/>
      </c>
      <c r="L65" s="26" t="str">
        <f t="shared" si="11"/>
        <v/>
      </c>
      <c r="M65" s="32"/>
      <c r="N65" s="190"/>
      <c r="O65" s="190"/>
      <c r="P65" s="190"/>
      <c r="Q65" s="190"/>
      <c r="R65" s="23"/>
    </row>
    <row r="66" spans="1:18">
      <c r="A66" s="27">
        <f t="shared" ca="1" si="12"/>
        <v>45920</v>
      </c>
      <c r="B66" s="20"/>
      <c r="C66" s="21"/>
      <c r="D66" s="20"/>
      <c r="E66" s="21"/>
      <c r="F66" s="22"/>
      <c r="G66" s="22"/>
      <c r="H66" s="34" t="str">
        <f t="shared" si="7"/>
        <v/>
      </c>
      <c r="I66" s="34" t="str">
        <f t="shared" si="8"/>
        <v/>
      </c>
      <c r="J66" s="34" t="str">
        <f t="shared" si="9"/>
        <v/>
      </c>
      <c r="K66" s="34" t="str">
        <f t="shared" si="10"/>
        <v/>
      </c>
      <c r="L66" s="26" t="str">
        <f t="shared" si="11"/>
        <v/>
      </c>
      <c r="M66" s="32"/>
      <c r="N66" s="190"/>
      <c r="O66" s="190"/>
      <c r="P66" s="190"/>
      <c r="Q66" s="190"/>
      <c r="R66" s="23"/>
    </row>
    <row r="67" spans="1:18">
      <c r="A67" s="27">
        <f t="shared" ca="1" si="12"/>
        <v>45921</v>
      </c>
      <c r="B67" s="20"/>
      <c r="C67" s="21"/>
      <c r="D67" s="20"/>
      <c r="E67" s="21"/>
      <c r="F67" s="22"/>
      <c r="G67" s="22"/>
      <c r="H67" s="34" t="str">
        <f t="shared" si="7"/>
        <v/>
      </c>
      <c r="I67" s="34" t="str">
        <f t="shared" si="8"/>
        <v/>
      </c>
      <c r="J67" s="34" t="str">
        <f t="shared" si="9"/>
        <v/>
      </c>
      <c r="K67" s="34" t="str">
        <f t="shared" si="10"/>
        <v/>
      </c>
      <c r="L67" s="26" t="str">
        <f t="shared" si="11"/>
        <v/>
      </c>
      <c r="M67" s="32"/>
      <c r="N67" s="190"/>
      <c r="O67" s="190"/>
      <c r="P67" s="190"/>
      <c r="Q67" s="190"/>
      <c r="R67" s="23"/>
    </row>
    <row r="68" spans="1:18">
      <c r="A68" s="27">
        <f t="shared" ca="1" si="12"/>
        <v>45922</v>
      </c>
      <c r="B68" s="20"/>
      <c r="C68" s="21"/>
      <c r="D68" s="20"/>
      <c r="E68" s="21"/>
      <c r="F68" s="22"/>
      <c r="G68" s="22"/>
      <c r="H68" s="34" t="str">
        <f t="shared" si="7"/>
        <v/>
      </c>
      <c r="I68" s="34" t="str">
        <f t="shared" si="8"/>
        <v/>
      </c>
      <c r="J68" s="34" t="str">
        <f t="shared" si="9"/>
        <v/>
      </c>
      <c r="K68" s="34" t="str">
        <f t="shared" si="10"/>
        <v/>
      </c>
      <c r="L68" s="26" t="str">
        <f t="shared" si="11"/>
        <v/>
      </c>
      <c r="M68" s="32"/>
      <c r="N68" s="190"/>
      <c r="O68" s="190"/>
      <c r="P68" s="190"/>
      <c r="Q68" s="190"/>
      <c r="R68" s="23"/>
    </row>
    <row r="69" spans="1:18">
      <c r="A69" s="27">
        <f t="shared" ca="1" si="12"/>
        <v>45923</v>
      </c>
      <c r="B69" s="20"/>
      <c r="C69" s="21"/>
      <c r="D69" s="20"/>
      <c r="E69" s="21"/>
      <c r="F69" s="22"/>
      <c r="G69" s="22"/>
      <c r="H69" s="34" t="str">
        <f t="shared" si="7"/>
        <v/>
      </c>
      <c r="I69" s="34" t="str">
        <f t="shared" si="8"/>
        <v/>
      </c>
      <c r="J69" s="34" t="str">
        <f t="shared" si="9"/>
        <v/>
      </c>
      <c r="K69" s="34" t="str">
        <f t="shared" si="10"/>
        <v/>
      </c>
      <c r="L69" s="26" t="str">
        <f t="shared" si="11"/>
        <v/>
      </c>
      <c r="M69" s="32"/>
      <c r="N69" s="190"/>
      <c r="O69" s="190"/>
      <c r="P69" s="190"/>
      <c r="Q69" s="190"/>
      <c r="R69" s="23"/>
    </row>
    <row r="70" spans="1:18">
      <c r="A70" s="27">
        <f t="shared" ca="1" si="12"/>
        <v>45924</v>
      </c>
      <c r="B70" s="20"/>
      <c r="C70" s="21"/>
      <c r="D70" s="20"/>
      <c r="E70" s="21"/>
      <c r="F70" s="22"/>
      <c r="G70" s="22"/>
      <c r="H70" s="34" t="str">
        <f t="shared" si="7"/>
        <v/>
      </c>
      <c r="I70" s="34" t="str">
        <f t="shared" si="8"/>
        <v/>
      </c>
      <c r="J70" s="34" t="str">
        <f t="shared" si="9"/>
        <v/>
      </c>
      <c r="K70" s="34" t="str">
        <f t="shared" si="10"/>
        <v/>
      </c>
      <c r="L70" s="26" t="str">
        <f t="shared" si="11"/>
        <v/>
      </c>
      <c r="M70" s="32"/>
      <c r="N70" s="190"/>
      <c r="O70" s="190"/>
      <c r="P70" s="190"/>
      <c r="Q70" s="190"/>
      <c r="R70" s="23"/>
    </row>
    <row r="71" spans="1:18">
      <c r="A71" s="27">
        <f t="shared" ca="1" si="12"/>
        <v>45925</v>
      </c>
      <c r="B71" s="20"/>
      <c r="C71" s="21"/>
      <c r="D71" s="20"/>
      <c r="E71" s="21"/>
      <c r="F71" s="22"/>
      <c r="G71" s="22"/>
      <c r="H71" s="34" t="str">
        <f t="shared" si="7"/>
        <v/>
      </c>
      <c r="I71" s="34" t="str">
        <f t="shared" si="8"/>
        <v/>
      </c>
      <c r="J71" s="34" t="str">
        <f t="shared" si="9"/>
        <v/>
      </c>
      <c r="K71" s="34" t="str">
        <f t="shared" si="10"/>
        <v/>
      </c>
      <c r="L71" s="26" t="str">
        <f t="shared" si="11"/>
        <v/>
      </c>
      <c r="M71" s="32"/>
      <c r="N71" s="190"/>
      <c r="O71" s="190"/>
      <c r="P71" s="190"/>
      <c r="Q71" s="190"/>
      <c r="R71" s="23"/>
    </row>
    <row r="72" spans="1:18">
      <c r="A72" s="27">
        <f t="shared" ca="1" si="12"/>
        <v>45926</v>
      </c>
      <c r="B72" s="20"/>
      <c r="C72" s="21"/>
      <c r="D72" s="20"/>
      <c r="E72" s="21"/>
      <c r="F72" s="22"/>
      <c r="G72" s="22"/>
      <c r="H72" s="34" t="str">
        <f t="shared" si="7"/>
        <v/>
      </c>
      <c r="I72" s="34" t="str">
        <f t="shared" si="8"/>
        <v/>
      </c>
      <c r="J72" s="34" t="str">
        <f t="shared" si="9"/>
        <v/>
      </c>
      <c r="K72" s="34" t="str">
        <f t="shared" si="10"/>
        <v/>
      </c>
      <c r="L72" s="26" t="str">
        <f t="shared" si="11"/>
        <v/>
      </c>
      <c r="M72" s="32"/>
      <c r="N72" s="190"/>
      <c r="O72" s="190"/>
      <c r="P72" s="190"/>
      <c r="Q72" s="190"/>
      <c r="R72" s="23"/>
    </row>
    <row r="73" spans="1:18">
      <c r="A73" s="27">
        <f t="shared" ca="1" si="12"/>
        <v>45927</v>
      </c>
      <c r="B73" s="20"/>
      <c r="C73" s="21"/>
      <c r="D73" s="20"/>
      <c r="E73" s="21"/>
      <c r="F73" s="22"/>
      <c r="G73" s="22"/>
      <c r="H73" s="34" t="str">
        <f t="shared" si="7"/>
        <v/>
      </c>
      <c r="I73" s="34" t="str">
        <f t="shared" si="8"/>
        <v/>
      </c>
      <c r="J73" s="34" t="str">
        <f t="shared" si="9"/>
        <v/>
      </c>
      <c r="K73" s="34" t="str">
        <f t="shared" si="10"/>
        <v/>
      </c>
      <c r="L73" s="26" t="str">
        <f t="shared" si="11"/>
        <v/>
      </c>
      <c r="M73" s="32"/>
      <c r="N73" s="190"/>
      <c r="O73" s="190"/>
      <c r="P73" s="190"/>
      <c r="Q73" s="190"/>
      <c r="R73" s="23"/>
    </row>
    <row r="74" spans="1:18">
      <c r="A74" s="27">
        <f t="shared" ca="1" si="12"/>
        <v>45928</v>
      </c>
      <c r="B74" s="20"/>
      <c r="C74" s="21"/>
      <c r="D74" s="20"/>
      <c r="E74" s="21"/>
      <c r="F74" s="22"/>
      <c r="G74" s="22"/>
      <c r="H74" s="34" t="str">
        <f t="shared" si="7"/>
        <v/>
      </c>
      <c r="I74" s="34" t="str">
        <f t="shared" si="8"/>
        <v/>
      </c>
      <c r="J74" s="34" t="str">
        <f t="shared" si="9"/>
        <v/>
      </c>
      <c r="K74" s="34" t="str">
        <f t="shared" si="10"/>
        <v/>
      </c>
      <c r="L74" s="26" t="str">
        <f t="shared" si="11"/>
        <v/>
      </c>
      <c r="M74" s="32"/>
      <c r="N74" s="190"/>
      <c r="O74" s="190"/>
      <c r="P74" s="190"/>
      <c r="Q74" s="190"/>
      <c r="R74" s="23"/>
    </row>
    <row r="75" spans="1:18">
      <c r="A75" s="27">
        <f t="shared" ca="1" si="12"/>
        <v>45929</v>
      </c>
      <c r="B75" s="20"/>
      <c r="C75" s="21"/>
      <c r="D75" s="20"/>
      <c r="E75" s="21"/>
      <c r="F75" s="22"/>
      <c r="G75" s="22"/>
      <c r="H75" s="34" t="str">
        <f t="shared" si="7"/>
        <v/>
      </c>
      <c r="I75" s="34" t="str">
        <f t="shared" si="8"/>
        <v/>
      </c>
      <c r="J75" s="34" t="str">
        <f t="shared" si="9"/>
        <v/>
      </c>
      <c r="K75" s="34" t="str">
        <f t="shared" si="10"/>
        <v/>
      </c>
      <c r="L75" s="26" t="str">
        <f t="shared" si="11"/>
        <v/>
      </c>
      <c r="M75" s="32"/>
      <c r="N75" s="190"/>
      <c r="O75" s="190"/>
      <c r="P75" s="190"/>
      <c r="Q75" s="190"/>
      <c r="R75" s="23"/>
    </row>
    <row r="76" spans="1:18">
      <c r="A76" s="27">
        <f t="shared" ca="1" si="12"/>
        <v>45930</v>
      </c>
      <c r="B76" s="20"/>
      <c r="C76" s="21"/>
      <c r="D76" s="20"/>
      <c r="E76" s="21"/>
      <c r="F76" s="22"/>
      <c r="G76" s="22"/>
      <c r="H76" s="34" t="str">
        <f t="shared" si="7"/>
        <v/>
      </c>
      <c r="I76" s="34" t="str">
        <f t="shared" si="8"/>
        <v/>
      </c>
      <c r="J76" s="34" t="str">
        <f t="shared" si="9"/>
        <v/>
      </c>
      <c r="K76" s="34" t="str">
        <f t="shared" si="10"/>
        <v/>
      </c>
      <c r="L76" s="26" t="str">
        <f>IF(AND($B76="",$D76=""),"",($C76-$B76-$F76)+($E76-$D76-$G76))</f>
        <v/>
      </c>
      <c r="M76" s="32"/>
      <c r="N76" s="190"/>
      <c r="O76" s="190"/>
      <c r="P76" s="190"/>
      <c r="Q76" s="190"/>
      <c r="R76" s="23"/>
    </row>
    <row r="77" spans="1:18">
      <c r="A77" s="27">
        <f t="shared" ca="1" si="12"/>
        <v>45931</v>
      </c>
      <c r="B77" s="20"/>
      <c r="C77" s="21"/>
      <c r="D77" s="20"/>
      <c r="E77" s="21"/>
      <c r="F77" s="22"/>
      <c r="G77" s="22"/>
      <c r="H77" s="34" t="str">
        <f t="shared" si="7"/>
        <v/>
      </c>
      <c r="I77" s="34" t="str">
        <f t="shared" si="8"/>
        <v/>
      </c>
      <c r="J77" s="34" t="str">
        <f t="shared" si="9"/>
        <v/>
      </c>
      <c r="K77" s="34" t="str">
        <f t="shared" si="10"/>
        <v/>
      </c>
      <c r="L77" s="26" t="str">
        <f>IF(AND($B77="",$D77=""),"",($C77-$B77-$F77)+($E77-$D77-$G77))</f>
        <v/>
      </c>
      <c r="M77" s="32"/>
      <c r="N77" s="190"/>
      <c r="O77" s="190"/>
      <c r="P77" s="190"/>
      <c r="Q77" s="190"/>
      <c r="R77" s="23"/>
    </row>
    <row r="78" spans="1:18">
      <c r="A78" s="5" t="s">
        <v>11</v>
      </c>
      <c r="B78" s="191"/>
      <c r="C78" s="192"/>
      <c r="D78" s="191"/>
      <c r="E78" s="192"/>
      <c r="F78" s="26" t="str">
        <f>IF(SUM($F47:$F77)=0,"",SUM($F47:$F77))</f>
        <v/>
      </c>
      <c r="G78" s="26" t="str">
        <f>IF(SUM($G47:$G77)=0,"",SUM($G47:$G77))</f>
        <v/>
      </c>
      <c r="H78" s="26" t="str">
        <f>IF(SUM(H47:H77)=0,"",SUM(H47:H77))</f>
        <v/>
      </c>
      <c r="I78" s="26" t="str">
        <f>IF(SUM(I47:I77)=0,"",SUM(I47:I77))</f>
        <v/>
      </c>
      <c r="J78" s="26" t="str">
        <f t="shared" ref="J78:K78" si="13">IF(SUM(J47:J77)=0,"",SUM(J47:J77))</f>
        <v/>
      </c>
      <c r="K78" s="26" t="str">
        <f t="shared" si="13"/>
        <v/>
      </c>
      <c r="L78" s="26" t="str">
        <f>IF(SUM($L47:$L77)=0,"",SUM($L47:$L77))</f>
        <v/>
      </c>
      <c r="M78" s="33"/>
      <c r="N78" s="193"/>
      <c r="O78" s="193"/>
      <c r="P78" s="193"/>
      <c r="Q78" s="193"/>
      <c r="R78" s="6"/>
    </row>
    <row r="80" spans="1:18" ht="27" customHeight="1">
      <c r="A80" s="194" t="s">
        <v>22</v>
      </c>
      <c r="B80" s="189" t="s">
        <v>103</v>
      </c>
      <c r="C80" s="189"/>
      <c r="D80" s="189"/>
      <c r="E80" s="189"/>
      <c r="F80" s="189" t="s">
        <v>23</v>
      </c>
      <c r="G80" s="189"/>
      <c r="H80" s="189" t="s">
        <v>88</v>
      </c>
      <c r="I80" s="189"/>
      <c r="J80" s="189"/>
      <c r="K80" s="189"/>
      <c r="L80" s="189" t="s">
        <v>87</v>
      </c>
      <c r="M80" s="195" t="s">
        <v>96</v>
      </c>
      <c r="N80" s="194" t="s">
        <v>25</v>
      </c>
      <c r="O80" s="194"/>
      <c r="P80" s="194"/>
      <c r="Q80" s="194"/>
      <c r="R80" s="189" t="s">
        <v>100</v>
      </c>
    </row>
    <row r="81" spans="1:22" ht="14.25" customHeight="1">
      <c r="A81" s="194"/>
      <c r="B81" s="189" t="s">
        <v>82</v>
      </c>
      <c r="C81" s="189"/>
      <c r="D81" s="189" t="s">
        <v>84</v>
      </c>
      <c r="E81" s="189"/>
      <c r="F81" s="189"/>
      <c r="G81" s="189"/>
      <c r="H81" s="189" t="s">
        <v>90</v>
      </c>
      <c r="I81" s="189"/>
      <c r="J81" s="189" t="s">
        <v>89</v>
      </c>
      <c r="K81" s="189"/>
      <c r="L81" s="189"/>
      <c r="M81" s="196"/>
      <c r="N81" s="194"/>
      <c r="O81" s="194"/>
      <c r="P81" s="194"/>
      <c r="Q81" s="194"/>
      <c r="R81" s="189"/>
    </row>
    <row r="82" spans="1:22">
      <c r="A82" s="194"/>
      <c r="B82" s="43" t="s">
        <v>26</v>
      </c>
      <c r="C82" s="43" t="s">
        <v>27</v>
      </c>
      <c r="D82" s="43" t="s">
        <v>26</v>
      </c>
      <c r="E82" s="43" t="s">
        <v>27</v>
      </c>
      <c r="F82" s="44" t="s">
        <v>85</v>
      </c>
      <c r="G82" s="44" t="s">
        <v>86</v>
      </c>
      <c r="H82" s="44" t="s">
        <v>81</v>
      </c>
      <c r="I82" s="44" t="s">
        <v>83</v>
      </c>
      <c r="J82" s="44" t="s">
        <v>81</v>
      </c>
      <c r="K82" s="44" t="s">
        <v>95</v>
      </c>
      <c r="L82" s="189"/>
      <c r="M82" s="197"/>
      <c r="N82" s="194"/>
      <c r="O82" s="194"/>
      <c r="P82" s="194"/>
      <c r="Q82" s="194"/>
      <c r="R82" s="194"/>
    </row>
    <row r="83" spans="1:22">
      <c r="A83" s="27" cm="1">
        <f t="array" aca="1" ref="A83" ca="1">DATE("2025","8"+2,IFERROR(INDIRECT(T1),"1"))</f>
        <v>45931</v>
      </c>
      <c r="B83" s="20"/>
      <c r="C83" s="21"/>
      <c r="D83" s="20"/>
      <c r="E83" s="21"/>
      <c r="F83" s="22"/>
      <c r="G83" s="22"/>
      <c r="H83" s="34" t="str">
        <f>IF(OR(B83="",LEFT(M83,1)="✓"),"",C83-B83-F83)</f>
        <v/>
      </c>
      <c r="I83" s="34" t="str">
        <f>IF(OR(D83="",LEFT(M83,1)="✓"),"",E83-D83-G83)</f>
        <v/>
      </c>
      <c r="J83" s="34" t="str">
        <f>IF(AND(B83&lt;&gt;"",M83="✓所定"),C83-B83-F83,"")</f>
        <v/>
      </c>
      <c r="K83" s="34" t="str">
        <f>IF(AND(B83&lt;&gt;"",M83="✓法定"),C83-B83-F83,"")</f>
        <v/>
      </c>
      <c r="L83" s="26" t="str">
        <f>IF(AND($B83="",$D83=""),"",($C83-$B83-$F83)+($E83-$D83-$G83))</f>
        <v/>
      </c>
      <c r="M83" s="32"/>
      <c r="N83" s="190"/>
      <c r="O83" s="190"/>
      <c r="P83" s="190"/>
      <c r="Q83" s="190"/>
      <c r="R83" s="23"/>
      <c r="V83" s="1" t="s">
        <v>171</v>
      </c>
    </row>
    <row r="84" spans="1:22">
      <c r="A84" s="27">
        <f ca="1">A83+1</f>
        <v>45932</v>
      </c>
      <c r="B84" s="20"/>
      <c r="C84" s="21"/>
      <c r="D84" s="20"/>
      <c r="E84" s="21"/>
      <c r="F84" s="22"/>
      <c r="G84" s="22"/>
      <c r="H84" s="34" t="str">
        <f t="shared" ref="H84:H113" si="14">IF(OR(B84="",LEFT(M84,1)="✓"),"",C84-B84-F84)</f>
        <v/>
      </c>
      <c r="I84" s="34" t="str">
        <f t="shared" ref="I84:I113" si="15">IF(OR(D84="",LEFT(M84,1)="✓"),"",E84-D84-G84)</f>
        <v/>
      </c>
      <c r="J84" s="34" t="str">
        <f t="shared" ref="J84:J113" si="16">IF(AND(B84&lt;&gt;"",M84="✓所定"),C84-B84-F84,"")</f>
        <v/>
      </c>
      <c r="K84" s="34" t="str">
        <f t="shared" ref="K84:K113" si="17">IF(AND(B84&lt;&gt;"",M84="✓法定"),C84-B84-F84,"")</f>
        <v/>
      </c>
      <c r="L84" s="26" t="str">
        <f t="shared" ref="L84:L112" si="18">IF(AND($B84="",$D84=""),"",($C84-$B84-$F84)+($E84-$D84-$G84))</f>
        <v/>
      </c>
      <c r="M84" s="32"/>
      <c r="N84" s="190"/>
      <c r="O84" s="190"/>
      <c r="P84" s="190"/>
      <c r="Q84" s="190"/>
      <c r="R84" s="23"/>
      <c r="V84" s="1" t="s">
        <v>172</v>
      </c>
    </row>
    <row r="85" spans="1:22">
      <c r="A85" s="27">
        <f t="shared" ref="A85:A113" ca="1" si="19">A84+1</f>
        <v>45933</v>
      </c>
      <c r="B85" s="20"/>
      <c r="C85" s="21"/>
      <c r="D85" s="20"/>
      <c r="E85" s="21"/>
      <c r="F85" s="22"/>
      <c r="G85" s="22"/>
      <c r="H85" s="34" t="str">
        <f t="shared" si="14"/>
        <v/>
      </c>
      <c r="I85" s="34" t="str">
        <f t="shared" si="15"/>
        <v/>
      </c>
      <c r="J85" s="34" t="str">
        <f t="shared" si="16"/>
        <v/>
      </c>
      <c r="K85" s="34" t="str">
        <f t="shared" si="17"/>
        <v/>
      </c>
      <c r="L85" s="26" t="str">
        <f t="shared" si="18"/>
        <v/>
      </c>
      <c r="M85" s="32"/>
      <c r="N85" s="190"/>
      <c r="O85" s="190"/>
      <c r="P85" s="190"/>
      <c r="Q85" s="190"/>
      <c r="R85" s="23"/>
    </row>
    <row r="86" spans="1:22">
      <c r="A86" s="27">
        <f t="shared" ca="1" si="19"/>
        <v>45934</v>
      </c>
      <c r="B86" s="20"/>
      <c r="C86" s="21"/>
      <c r="D86" s="20"/>
      <c r="E86" s="21"/>
      <c r="F86" s="22"/>
      <c r="G86" s="22"/>
      <c r="H86" s="34" t="str">
        <f t="shared" si="14"/>
        <v/>
      </c>
      <c r="I86" s="34" t="str">
        <f t="shared" si="15"/>
        <v/>
      </c>
      <c r="J86" s="34" t="str">
        <f t="shared" si="16"/>
        <v/>
      </c>
      <c r="K86" s="34" t="str">
        <f t="shared" si="17"/>
        <v/>
      </c>
      <c r="L86" s="26" t="str">
        <f t="shared" si="18"/>
        <v/>
      </c>
      <c r="M86" s="32"/>
      <c r="N86" s="190"/>
      <c r="O86" s="190"/>
      <c r="P86" s="190"/>
      <c r="Q86" s="190"/>
      <c r="R86" s="23"/>
    </row>
    <row r="87" spans="1:22">
      <c r="A87" s="27">
        <f t="shared" ca="1" si="19"/>
        <v>45935</v>
      </c>
      <c r="B87" s="20"/>
      <c r="C87" s="21"/>
      <c r="D87" s="20"/>
      <c r="E87" s="21"/>
      <c r="F87" s="22"/>
      <c r="G87" s="22"/>
      <c r="H87" s="34" t="str">
        <f t="shared" si="14"/>
        <v/>
      </c>
      <c r="I87" s="34" t="str">
        <f t="shared" si="15"/>
        <v/>
      </c>
      <c r="J87" s="34" t="str">
        <f t="shared" si="16"/>
        <v/>
      </c>
      <c r="K87" s="34" t="str">
        <f t="shared" si="17"/>
        <v/>
      </c>
      <c r="L87" s="26" t="str">
        <f t="shared" si="18"/>
        <v/>
      </c>
      <c r="M87" s="32"/>
      <c r="N87" s="190"/>
      <c r="O87" s="190"/>
      <c r="P87" s="190"/>
      <c r="Q87" s="190"/>
      <c r="R87" s="23"/>
    </row>
    <row r="88" spans="1:22">
      <c r="A88" s="27">
        <f t="shared" ca="1" si="19"/>
        <v>45936</v>
      </c>
      <c r="B88" s="20"/>
      <c r="C88" s="21"/>
      <c r="D88" s="20"/>
      <c r="E88" s="21"/>
      <c r="F88" s="22"/>
      <c r="G88" s="22"/>
      <c r="H88" s="34" t="str">
        <f t="shared" si="14"/>
        <v/>
      </c>
      <c r="I88" s="34" t="str">
        <f t="shared" si="15"/>
        <v/>
      </c>
      <c r="J88" s="34" t="str">
        <f t="shared" si="16"/>
        <v/>
      </c>
      <c r="K88" s="34" t="str">
        <f t="shared" si="17"/>
        <v/>
      </c>
      <c r="L88" s="26" t="str">
        <f t="shared" si="18"/>
        <v/>
      </c>
      <c r="M88" s="32"/>
      <c r="N88" s="190"/>
      <c r="O88" s="190"/>
      <c r="P88" s="190"/>
      <c r="Q88" s="190"/>
      <c r="R88" s="23"/>
    </row>
    <row r="89" spans="1:22">
      <c r="A89" s="27">
        <f t="shared" ca="1" si="19"/>
        <v>45937</v>
      </c>
      <c r="B89" s="20"/>
      <c r="C89" s="21"/>
      <c r="D89" s="20"/>
      <c r="E89" s="21"/>
      <c r="F89" s="22"/>
      <c r="G89" s="22"/>
      <c r="H89" s="34" t="str">
        <f t="shared" si="14"/>
        <v/>
      </c>
      <c r="I89" s="34" t="str">
        <f t="shared" si="15"/>
        <v/>
      </c>
      <c r="J89" s="34" t="str">
        <f t="shared" si="16"/>
        <v/>
      </c>
      <c r="K89" s="34" t="str">
        <f t="shared" si="17"/>
        <v/>
      </c>
      <c r="L89" s="26" t="str">
        <f t="shared" si="18"/>
        <v/>
      </c>
      <c r="M89" s="32"/>
      <c r="N89" s="190"/>
      <c r="O89" s="190"/>
      <c r="P89" s="190"/>
      <c r="Q89" s="190"/>
      <c r="R89" s="23"/>
    </row>
    <row r="90" spans="1:22">
      <c r="A90" s="27">
        <f t="shared" ca="1" si="19"/>
        <v>45938</v>
      </c>
      <c r="B90" s="20"/>
      <c r="C90" s="21"/>
      <c r="D90" s="20"/>
      <c r="E90" s="21"/>
      <c r="F90" s="22"/>
      <c r="G90" s="22"/>
      <c r="H90" s="34" t="str">
        <f t="shared" si="14"/>
        <v/>
      </c>
      <c r="I90" s="34" t="str">
        <f t="shared" si="15"/>
        <v/>
      </c>
      <c r="J90" s="34" t="str">
        <f t="shared" si="16"/>
        <v/>
      </c>
      <c r="K90" s="34" t="str">
        <f t="shared" si="17"/>
        <v/>
      </c>
      <c r="L90" s="26" t="str">
        <f t="shared" si="18"/>
        <v/>
      </c>
      <c r="M90" s="32"/>
      <c r="N90" s="190"/>
      <c r="O90" s="190"/>
      <c r="P90" s="190"/>
      <c r="Q90" s="190"/>
      <c r="R90" s="23"/>
    </row>
    <row r="91" spans="1:22">
      <c r="A91" s="27">
        <f t="shared" ca="1" si="19"/>
        <v>45939</v>
      </c>
      <c r="B91" s="20"/>
      <c r="C91" s="21"/>
      <c r="D91" s="20"/>
      <c r="E91" s="21"/>
      <c r="F91" s="22"/>
      <c r="G91" s="22"/>
      <c r="H91" s="34" t="str">
        <f t="shared" si="14"/>
        <v/>
      </c>
      <c r="I91" s="34" t="str">
        <f t="shared" si="15"/>
        <v/>
      </c>
      <c r="J91" s="34" t="str">
        <f t="shared" si="16"/>
        <v/>
      </c>
      <c r="K91" s="34" t="str">
        <f t="shared" si="17"/>
        <v/>
      </c>
      <c r="L91" s="26" t="str">
        <f t="shared" si="18"/>
        <v/>
      </c>
      <c r="M91" s="32"/>
      <c r="N91" s="190"/>
      <c r="O91" s="190"/>
      <c r="P91" s="190"/>
      <c r="Q91" s="190"/>
      <c r="R91" s="23"/>
    </row>
    <row r="92" spans="1:22">
      <c r="A92" s="27">
        <f t="shared" ca="1" si="19"/>
        <v>45940</v>
      </c>
      <c r="B92" s="20"/>
      <c r="C92" s="21"/>
      <c r="D92" s="20"/>
      <c r="E92" s="21"/>
      <c r="F92" s="22"/>
      <c r="G92" s="22"/>
      <c r="H92" s="34" t="str">
        <f t="shared" si="14"/>
        <v/>
      </c>
      <c r="I92" s="34" t="str">
        <f t="shared" si="15"/>
        <v/>
      </c>
      <c r="J92" s="34" t="str">
        <f t="shared" si="16"/>
        <v/>
      </c>
      <c r="K92" s="34" t="str">
        <f t="shared" si="17"/>
        <v/>
      </c>
      <c r="L92" s="26" t="str">
        <f t="shared" si="18"/>
        <v/>
      </c>
      <c r="M92" s="32"/>
      <c r="N92" s="190"/>
      <c r="O92" s="190"/>
      <c r="P92" s="190"/>
      <c r="Q92" s="190"/>
      <c r="R92" s="23"/>
    </row>
    <row r="93" spans="1:22">
      <c r="A93" s="27">
        <f t="shared" ca="1" si="19"/>
        <v>45941</v>
      </c>
      <c r="B93" s="20"/>
      <c r="C93" s="21"/>
      <c r="D93" s="20"/>
      <c r="E93" s="21"/>
      <c r="F93" s="22"/>
      <c r="G93" s="22"/>
      <c r="H93" s="34" t="str">
        <f t="shared" si="14"/>
        <v/>
      </c>
      <c r="I93" s="34" t="str">
        <f t="shared" si="15"/>
        <v/>
      </c>
      <c r="J93" s="34" t="str">
        <f t="shared" si="16"/>
        <v/>
      </c>
      <c r="K93" s="34" t="str">
        <f t="shared" si="17"/>
        <v/>
      </c>
      <c r="L93" s="26" t="str">
        <f t="shared" si="18"/>
        <v/>
      </c>
      <c r="M93" s="32"/>
      <c r="N93" s="190"/>
      <c r="O93" s="190"/>
      <c r="P93" s="190"/>
      <c r="Q93" s="190"/>
      <c r="R93" s="23"/>
    </row>
    <row r="94" spans="1:22">
      <c r="A94" s="27">
        <f t="shared" ca="1" si="19"/>
        <v>45942</v>
      </c>
      <c r="B94" s="20"/>
      <c r="C94" s="21"/>
      <c r="D94" s="20"/>
      <c r="E94" s="21"/>
      <c r="F94" s="22"/>
      <c r="G94" s="22"/>
      <c r="H94" s="34" t="str">
        <f t="shared" si="14"/>
        <v/>
      </c>
      <c r="I94" s="34" t="str">
        <f t="shared" si="15"/>
        <v/>
      </c>
      <c r="J94" s="34" t="str">
        <f t="shared" si="16"/>
        <v/>
      </c>
      <c r="K94" s="34" t="str">
        <f t="shared" si="17"/>
        <v/>
      </c>
      <c r="L94" s="26" t="str">
        <f t="shared" si="18"/>
        <v/>
      </c>
      <c r="M94" s="32"/>
      <c r="N94" s="190"/>
      <c r="O94" s="190"/>
      <c r="P94" s="190"/>
      <c r="Q94" s="190"/>
      <c r="R94" s="23"/>
    </row>
    <row r="95" spans="1:22">
      <c r="A95" s="27">
        <f t="shared" ca="1" si="19"/>
        <v>45943</v>
      </c>
      <c r="B95" s="20"/>
      <c r="C95" s="21"/>
      <c r="D95" s="20"/>
      <c r="E95" s="21"/>
      <c r="F95" s="22"/>
      <c r="G95" s="22"/>
      <c r="H95" s="34" t="str">
        <f t="shared" si="14"/>
        <v/>
      </c>
      <c r="I95" s="34" t="str">
        <f t="shared" si="15"/>
        <v/>
      </c>
      <c r="J95" s="34" t="str">
        <f t="shared" si="16"/>
        <v/>
      </c>
      <c r="K95" s="34" t="str">
        <f t="shared" si="17"/>
        <v/>
      </c>
      <c r="L95" s="26" t="str">
        <f t="shared" si="18"/>
        <v/>
      </c>
      <c r="M95" s="32"/>
      <c r="N95" s="190"/>
      <c r="O95" s="190"/>
      <c r="P95" s="190"/>
      <c r="Q95" s="190"/>
      <c r="R95" s="23"/>
    </row>
    <row r="96" spans="1:22">
      <c r="A96" s="27">
        <f t="shared" ca="1" si="19"/>
        <v>45944</v>
      </c>
      <c r="B96" s="20"/>
      <c r="C96" s="21"/>
      <c r="D96" s="20"/>
      <c r="E96" s="21"/>
      <c r="F96" s="22"/>
      <c r="G96" s="22"/>
      <c r="H96" s="34" t="str">
        <f t="shared" si="14"/>
        <v/>
      </c>
      <c r="I96" s="34" t="str">
        <f t="shared" si="15"/>
        <v/>
      </c>
      <c r="J96" s="34" t="str">
        <f t="shared" si="16"/>
        <v/>
      </c>
      <c r="K96" s="34" t="str">
        <f t="shared" si="17"/>
        <v/>
      </c>
      <c r="L96" s="26" t="str">
        <f t="shared" si="18"/>
        <v/>
      </c>
      <c r="M96" s="32"/>
      <c r="N96" s="190"/>
      <c r="O96" s="190"/>
      <c r="P96" s="190"/>
      <c r="Q96" s="190"/>
      <c r="R96" s="23"/>
    </row>
    <row r="97" spans="1:18">
      <c r="A97" s="27">
        <f t="shared" ca="1" si="19"/>
        <v>45945</v>
      </c>
      <c r="B97" s="20"/>
      <c r="C97" s="21"/>
      <c r="D97" s="20"/>
      <c r="E97" s="21"/>
      <c r="F97" s="22"/>
      <c r="G97" s="22"/>
      <c r="H97" s="34" t="str">
        <f t="shared" si="14"/>
        <v/>
      </c>
      <c r="I97" s="34" t="str">
        <f t="shared" si="15"/>
        <v/>
      </c>
      <c r="J97" s="34" t="str">
        <f t="shared" si="16"/>
        <v/>
      </c>
      <c r="K97" s="34" t="str">
        <f t="shared" si="17"/>
        <v/>
      </c>
      <c r="L97" s="26" t="str">
        <f t="shared" si="18"/>
        <v/>
      </c>
      <c r="M97" s="32"/>
      <c r="N97" s="190"/>
      <c r="O97" s="190"/>
      <c r="P97" s="190"/>
      <c r="Q97" s="190"/>
      <c r="R97" s="23"/>
    </row>
    <row r="98" spans="1:18">
      <c r="A98" s="27">
        <f t="shared" ca="1" si="19"/>
        <v>45946</v>
      </c>
      <c r="B98" s="20"/>
      <c r="C98" s="21"/>
      <c r="D98" s="20"/>
      <c r="E98" s="21"/>
      <c r="F98" s="22"/>
      <c r="G98" s="22"/>
      <c r="H98" s="34" t="str">
        <f t="shared" si="14"/>
        <v/>
      </c>
      <c r="I98" s="34" t="str">
        <f t="shared" si="15"/>
        <v/>
      </c>
      <c r="J98" s="34" t="str">
        <f t="shared" si="16"/>
        <v/>
      </c>
      <c r="K98" s="34" t="str">
        <f t="shared" si="17"/>
        <v/>
      </c>
      <c r="L98" s="26" t="str">
        <f t="shared" si="18"/>
        <v/>
      </c>
      <c r="M98" s="32"/>
      <c r="N98" s="190"/>
      <c r="O98" s="190"/>
      <c r="P98" s="190"/>
      <c r="Q98" s="190"/>
      <c r="R98" s="23"/>
    </row>
    <row r="99" spans="1:18">
      <c r="A99" s="27">
        <f t="shared" ca="1" si="19"/>
        <v>45947</v>
      </c>
      <c r="B99" s="20"/>
      <c r="C99" s="21"/>
      <c r="D99" s="20"/>
      <c r="E99" s="21"/>
      <c r="F99" s="22"/>
      <c r="G99" s="22"/>
      <c r="H99" s="34" t="str">
        <f t="shared" si="14"/>
        <v/>
      </c>
      <c r="I99" s="34" t="str">
        <f t="shared" si="15"/>
        <v/>
      </c>
      <c r="J99" s="34" t="str">
        <f t="shared" si="16"/>
        <v/>
      </c>
      <c r="K99" s="34" t="str">
        <f t="shared" si="17"/>
        <v/>
      </c>
      <c r="L99" s="26" t="str">
        <f t="shared" si="18"/>
        <v/>
      </c>
      <c r="M99" s="32"/>
      <c r="N99" s="190"/>
      <c r="O99" s="190"/>
      <c r="P99" s="190"/>
      <c r="Q99" s="190"/>
      <c r="R99" s="23"/>
    </row>
    <row r="100" spans="1:18">
      <c r="A100" s="27">
        <f t="shared" ca="1" si="19"/>
        <v>45948</v>
      </c>
      <c r="B100" s="20"/>
      <c r="C100" s="21"/>
      <c r="D100" s="20"/>
      <c r="E100" s="21"/>
      <c r="F100" s="22"/>
      <c r="G100" s="22"/>
      <c r="H100" s="34" t="str">
        <f t="shared" si="14"/>
        <v/>
      </c>
      <c r="I100" s="34" t="str">
        <f t="shared" si="15"/>
        <v/>
      </c>
      <c r="J100" s="34" t="str">
        <f t="shared" si="16"/>
        <v/>
      </c>
      <c r="K100" s="34" t="str">
        <f t="shared" si="17"/>
        <v/>
      </c>
      <c r="L100" s="26" t="str">
        <f t="shared" si="18"/>
        <v/>
      </c>
      <c r="M100" s="32"/>
      <c r="N100" s="190"/>
      <c r="O100" s="190"/>
      <c r="P100" s="190"/>
      <c r="Q100" s="190"/>
      <c r="R100" s="23"/>
    </row>
    <row r="101" spans="1:18">
      <c r="A101" s="27">
        <f t="shared" ca="1" si="19"/>
        <v>45949</v>
      </c>
      <c r="B101" s="20"/>
      <c r="C101" s="21"/>
      <c r="D101" s="20"/>
      <c r="E101" s="21"/>
      <c r="F101" s="22"/>
      <c r="G101" s="22"/>
      <c r="H101" s="34" t="str">
        <f t="shared" si="14"/>
        <v/>
      </c>
      <c r="I101" s="34" t="str">
        <f t="shared" si="15"/>
        <v/>
      </c>
      <c r="J101" s="34" t="str">
        <f t="shared" si="16"/>
        <v/>
      </c>
      <c r="K101" s="34" t="str">
        <f t="shared" si="17"/>
        <v/>
      </c>
      <c r="L101" s="26" t="str">
        <f t="shared" si="18"/>
        <v/>
      </c>
      <c r="M101" s="32"/>
      <c r="N101" s="190"/>
      <c r="O101" s="190"/>
      <c r="P101" s="190"/>
      <c r="Q101" s="190"/>
      <c r="R101" s="23"/>
    </row>
    <row r="102" spans="1:18">
      <c r="A102" s="27">
        <f t="shared" ca="1" si="19"/>
        <v>45950</v>
      </c>
      <c r="B102" s="20"/>
      <c r="C102" s="21"/>
      <c r="D102" s="20"/>
      <c r="E102" s="21"/>
      <c r="F102" s="22"/>
      <c r="G102" s="22"/>
      <c r="H102" s="34" t="str">
        <f t="shared" si="14"/>
        <v/>
      </c>
      <c r="I102" s="34" t="str">
        <f t="shared" si="15"/>
        <v/>
      </c>
      <c r="J102" s="34" t="str">
        <f t="shared" si="16"/>
        <v/>
      </c>
      <c r="K102" s="34" t="str">
        <f t="shared" si="17"/>
        <v/>
      </c>
      <c r="L102" s="26" t="str">
        <f t="shared" si="18"/>
        <v/>
      </c>
      <c r="M102" s="32"/>
      <c r="N102" s="190"/>
      <c r="O102" s="190"/>
      <c r="P102" s="190"/>
      <c r="Q102" s="190"/>
      <c r="R102" s="23"/>
    </row>
    <row r="103" spans="1:18">
      <c r="A103" s="27">
        <f t="shared" ca="1" si="19"/>
        <v>45951</v>
      </c>
      <c r="B103" s="20"/>
      <c r="C103" s="21"/>
      <c r="D103" s="20"/>
      <c r="E103" s="21"/>
      <c r="F103" s="22"/>
      <c r="G103" s="22"/>
      <c r="H103" s="34" t="str">
        <f t="shared" si="14"/>
        <v/>
      </c>
      <c r="I103" s="34" t="str">
        <f t="shared" si="15"/>
        <v/>
      </c>
      <c r="J103" s="34" t="str">
        <f t="shared" si="16"/>
        <v/>
      </c>
      <c r="K103" s="34" t="str">
        <f t="shared" si="17"/>
        <v/>
      </c>
      <c r="L103" s="26" t="str">
        <f t="shared" si="18"/>
        <v/>
      </c>
      <c r="M103" s="32"/>
      <c r="N103" s="190"/>
      <c r="O103" s="190"/>
      <c r="P103" s="190"/>
      <c r="Q103" s="190"/>
      <c r="R103" s="23"/>
    </row>
    <row r="104" spans="1:18">
      <c r="A104" s="27">
        <f t="shared" ca="1" si="19"/>
        <v>45952</v>
      </c>
      <c r="B104" s="20"/>
      <c r="C104" s="21"/>
      <c r="D104" s="20"/>
      <c r="E104" s="21"/>
      <c r="F104" s="22"/>
      <c r="G104" s="22"/>
      <c r="H104" s="34" t="str">
        <f t="shared" si="14"/>
        <v/>
      </c>
      <c r="I104" s="34" t="str">
        <f t="shared" si="15"/>
        <v/>
      </c>
      <c r="J104" s="34" t="str">
        <f t="shared" si="16"/>
        <v/>
      </c>
      <c r="K104" s="34" t="str">
        <f t="shared" si="17"/>
        <v/>
      </c>
      <c r="L104" s="26" t="str">
        <f t="shared" si="18"/>
        <v/>
      </c>
      <c r="M104" s="32"/>
      <c r="N104" s="190"/>
      <c r="O104" s="190"/>
      <c r="P104" s="190"/>
      <c r="Q104" s="190"/>
      <c r="R104" s="23"/>
    </row>
    <row r="105" spans="1:18">
      <c r="A105" s="27">
        <f t="shared" ca="1" si="19"/>
        <v>45953</v>
      </c>
      <c r="B105" s="20"/>
      <c r="C105" s="21"/>
      <c r="D105" s="20"/>
      <c r="E105" s="21"/>
      <c r="F105" s="22"/>
      <c r="G105" s="22"/>
      <c r="H105" s="34" t="str">
        <f t="shared" si="14"/>
        <v/>
      </c>
      <c r="I105" s="34" t="str">
        <f t="shared" si="15"/>
        <v/>
      </c>
      <c r="J105" s="34" t="str">
        <f t="shared" si="16"/>
        <v/>
      </c>
      <c r="K105" s="34" t="str">
        <f t="shared" si="17"/>
        <v/>
      </c>
      <c r="L105" s="26" t="str">
        <f t="shared" si="18"/>
        <v/>
      </c>
      <c r="M105" s="32"/>
      <c r="N105" s="190"/>
      <c r="O105" s="190"/>
      <c r="P105" s="190"/>
      <c r="Q105" s="190"/>
      <c r="R105" s="23"/>
    </row>
    <row r="106" spans="1:18">
      <c r="A106" s="27">
        <f t="shared" ca="1" si="19"/>
        <v>45954</v>
      </c>
      <c r="B106" s="20"/>
      <c r="C106" s="21"/>
      <c r="D106" s="20"/>
      <c r="E106" s="21"/>
      <c r="F106" s="22"/>
      <c r="G106" s="22"/>
      <c r="H106" s="34" t="str">
        <f t="shared" si="14"/>
        <v/>
      </c>
      <c r="I106" s="34" t="str">
        <f t="shared" si="15"/>
        <v/>
      </c>
      <c r="J106" s="34" t="str">
        <f t="shared" si="16"/>
        <v/>
      </c>
      <c r="K106" s="34" t="str">
        <f t="shared" si="17"/>
        <v/>
      </c>
      <c r="L106" s="26" t="str">
        <f t="shared" si="18"/>
        <v/>
      </c>
      <c r="M106" s="32"/>
      <c r="N106" s="190"/>
      <c r="O106" s="190"/>
      <c r="P106" s="190"/>
      <c r="Q106" s="190"/>
      <c r="R106" s="23"/>
    </row>
    <row r="107" spans="1:18">
      <c r="A107" s="27">
        <f t="shared" ca="1" si="19"/>
        <v>45955</v>
      </c>
      <c r="B107" s="20"/>
      <c r="C107" s="21"/>
      <c r="D107" s="20"/>
      <c r="E107" s="21"/>
      <c r="F107" s="22"/>
      <c r="G107" s="22"/>
      <c r="H107" s="34" t="str">
        <f t="shared" si="14"/>
        <v/>
      </c>
      <c r="I107" s="34" t="str">
        <f t="shared" si="15"/>
        <v/>
      </c>
      <c r="J107" s="34" t="str">
        <f t="shared" si="16"/>
        <v/>
      </c>
      <c r="K107" s="34" t="str">
        <f t="shared" si="17"/>
        <v/>
      </c>
      <c r="L107" s="26" t="str">
        <f t="shared" si="18"/>
        <v/>
      </c>
      <c r="M107" s="32"/>
      <c r="N107" s="190"/>
      <c r="O107" s="190"/>
      <c r="P107" s="190"/>
      <c r="Q107" s="190"/>
      <c r="R107" s="23"/>
    </row>
    <row r="108" spans="1:18">
      <c r="A108" s="27">
        <f t="shared" ca="1" si="19"/>
        <v>45956</v>
      </c>
      <c r="B108" s="20"/>
      <c r="C108" s="21"/>
      <c r="D108" s="20"/>
      <c r="E108" s="21"/>
      <c r="F108" s="22"/>
      <c r="G108" s="22"/>
      <c r="H108" s="34" t="str">
        <f t="shared" si="14"/>
        <v/>
      </c>
      <c r="I108" s="34" t="str">
        <f t="shared" si="15"/>
        <v/>
      </c>
      <c r="J108" s="34" t="str">
        <f t="shared" si="16"/>
        <v/>
      </c>
      <c r="K108" s="34" t="str">
        <f t="shared" si="17"/>
        <v/>
      </c>
      <c r="L108" s="26" t="str">
        <f t="shared" si="18"/>
        <v/>
      </c>
      <c r="M108" s="32"/>
      <c r="N108" s="190"/>
      <c r="O108" s="190"/>
      <c r="P108" s="190"/>
      <c r="Q108" s="190"/>
      <c r="R108" s="23"/>
    </row>
    <row r="109" spans="1:18">
      <c r="A109" s="27">
        <f t="shared" ca="1" si="19"/>
        <v>45957</v>
      </c>
      <c r="B109" s="20"/>
      <c r="C109" s="21"/>
      <c r="D109" s="20"/>
      <c r="E109" s="21"/>
      <c r="F109" s="22"/>
      <c r="G109" s="22"/>
      <c r="H109" s="34" t="str">
        <f t="shared" si="14"/>
        <v/>
      </c>
      <c r="I109" s="34" t="str">
        <f t="shared" si="15"/>
        <v/>
      </c>
      <c r="J109" s="34" t="str">
        <f t="shared" si="16"/>
        <v/>
      </c>
      <c r="K109" s="34" t="str">
        <f t="shared" si="17"/>
        <v/>
      </c>
      <c r="L109" s="26" t="str">
        <f t="shared" si="18"/>
        <v/>
      </c>
      <c r="M109" s="32"/>
      <c r="N109" s="190"/>
      <c r="O109" s="190"/>
      <c r="P109" s="190"/>
      <c r="Q109" s="190"/>
      <c r="R109" s="23"/>
    </row>
    <row r="110" spans="1:18">
      <c r="A110" s="27">
        <f t="shared" ca="1" si="19"/>
        <v>45958</v>
      </c>
      <c r="B110" s="20"/>
      <c r="C110" s="21"/>
      <c r="D110" s="20"/>
      <c r="E110" s="21"/>
      <c r="F110" s="22"/>
      <c r="G110" s="22"/>
      <c r="H110" s="34" t="str">
        <f t="shared" si="14"/>
        <v/>
      </c>
      <c r="I110" s="34" t="str">
        <f t="shared" si="15"/>
        <v/>
      </c>
      <c r="J110" s="34" t="str">
        <f t="shared" si="16"/>
        <v/>
      </c>
      <c r="K110" s="34" t="str">
        <f t="shared" si="17"/>
        <v/>
      </c>
      <c r="L110" s="26" t="str">
        <f t="shared" si="18"/>
        <v/>
      </c>
      <c r="M110" s="32"/>
      <c r="N110" s="190"/>
      <c r="O110" s="190"/>
      <c r="P110" s="190"/>
      <c r="Q110" s="190"/>
      <c r="R110" s="23"/>
    </row>
    <row r="111" spans="1:18">
      <c r="A111" s="27">
        <f t="shared" ca="1" si="19"/>
        <v>45959</v>
      </c>
      <c r="B111" s="20"/>
      <c r="C111" s="21"/>
      <c r="D111" s="20"/>
      <c r="E111" s="21"/>
      <c r="F111" s="22"/>
      <c r="G111" s="22"/>
      <c r="H111" s="34" t="str">
        <f t="shared" si="14"/>
        <v/>
      </c>
      <c r="I111" s="34" t="str">
        <f t="shared" si="15"/>
        <v/>
      </c>
      <c r="J111" s="34" t="str">
        <f t="shared" si="16"/>
        <v/>
      </c>
      <c r="K111" s="34" t="str">
        <f t="shared" si="17"/>
        <v/>
      </c>
      <c r="L111" s="26" t="str">
        <f t="shared" si="18"/>
        <v/>
      </c>
      <c r="M111" s="32"/>
      <c r="N111" s="190"/>
      <c r="O111" s="190"/>
      <c r="P111" s="190"/>
      <c r="Q111" s="190"/>
      <c r="R111" s="23"/>
    </row>
    <row r="112" spans="1:18">
      <c r="A112" s="27">
        <f t="shared" ca="1" si="19"/>
        <v>45960</v>
      </c>
      <c r="B112" s="20"/>
      <c r="C112" s="21"/>
      <c r="D112" s="20"/>
      <c r="E112" s="21"/>
      <c r="F112" s="22"/>
      <c r="G112" s="22"/>
      <c r="H112" s="34" t="str">
        <f t="shared" si="14"/>
        <v/>
      </c>
      <c r="I112" s="34" t="str">
        <f t="shared" si="15"/>
        <v/>
      </c>
      <c r="J112" s="34" t="str">
        <f t="shared" si="16"/>
        <v/>
      </c>
      <c r="K112" s="34" t="str">
        <f t="shared" si="17"/>
        <v/>
      </c>
      <c r="L112" s="26" t="str">
        <f t="shared" si="18"/>
        <v/>
      </c>
      <c r="M112" s="32"/>
      <c r="N112" s="190"/>
      <c r="O112" s="190"/>
      <c r="P112" s="190"/>
      <c r="Q112" s="190"/>
      <c r="R112" s="23"/>
    </row>
    <row r="113" spans="1:22">
      <c r="A113" s="27">
        <f t="shared" ca="1" si="19"/>
        <v>45961</v>
      </c>
      <c r="B113" s="20"/>
      <c r="C113" s="21"/>
      <c r="D113" s="20"/>
      <c r="E113" s="21"/>
      <c r="F113" s="22"/>
      <c r="G113" s="22"/>
      <c r="H113" s="34" t="str">
        <f t="shared" si="14"/>
        <v/>
      </c>
      <c r="I113" s="34" t="str">
        <f t="shared" si="15"/>
        <v/>
      </c>
      <c r="J113" s="34" t="str">
        <f t="shared" si="16"/>
        <v/>
      </c>
      <c r="K113" s="34" t="str">
        <f t="shared" si="17"/>
        <v/>
      </c>
      <c r="L113" s="26" t="str">
        <f>IF(AND($B113="",$D113=""),"",($C113-$B113-$F113)+($E113-$D113-$G113))</f>
        <v/>
      </c>
      <c r="M113" s="32"/>
      <c r="N113" s="190"/>
      <c r="O113" s="190"/>
      <c r="P113" s="190"/>
      <c r="Q113" s="190"/>
      <c r="R113" s="23"/>
    </row>
    <row r="114" spans="1:22">
      <c r="A114" s="5" t="s">
        <v>11</v>
      </c>
      <c r="B114" s="191"/>
      <c r="C114" s="192"/>
      <c r="D114" s="191"/>
      <c r="E114" s="192"/>
      <c r="F114" s="26" t="str">
        <f>IF(SUM($F83:$F113)=0,"",SUM($F83:$F113))</f>
        <v/>
      </c>
      <c r="G114" s="26" t="str">
        <f>IF(SUM($G83:$G113)=0,"",SUM($G83:$G113))</f>
        <v/>
      </c>
      <c r="H114" s="26" t="str">
        <f>IF(SUM(H83:H113)=0,"",SUM(H83:H113))</f>
        <v/>
      </c>
      <c r="I114" s="26" t="str">
        <f>IF(SUM(I83:I113)=0,"",SUM(I83:I113))</f>
        <v/>
      </c>
      <c r="J114" s="26" t="str">
        <f t="shared" ref="J114:K114" si="20">IF(SUM(J83:J113)=0,"",SUM(J83:J113))</f>
        <v/>
      </c>
      <c r="K114" s="26" t="str">
        <f t="shared" si="20"/>
        <v/>
      </c>
      <c r="L114" s="26" t="str">
        <f>IF(SUM($L83:$L113)=0,"",SUM($L83:$L113))</f>
        <v/>
      </c>
      <c r="M114" s="33"/>
      <c r="N114" s="193"/>
      <c r="O114" s="193"/>
      <c r="P114" s="193"/>
      <c r="Q114" s="193"/>
      <c r="R114" s="6"/>
    </row>
    <row r="116" spans="1:22" ht="27" customHeight="1">
      <c r="A116" s="194" t="s">
        <v>22</v>
      </c>
      <c r="B116" s="189" t="s">
        <v>103</v>
      </c>
      <c r="C116" s="189"/>
      <c r="D116" s="189"/>
      <c r="E116" s="189"/>
      <c r="F116" s="189" t="s">
        <v>23</v>
      </c>
      <c r="G116" s="189"/>
      <c r="H116" s="189" t="s">
        <v>88</v>
      </c>
      <c r="I116" s="189"/>
      <c r="J116" s="189"/>
      <c r="K116" s="189"/>
      <c r="L116" s="189" t="s">
        <v>87</v>
      </c>
      <c r="M116" s="195" t="s">
        <v>96</v>
      </c>
      <c r="N116" s="194" t="s">
        <v>25</v>
      </c>
      <c r="O116" s="194"/>
      <c r="P116" s="194"/>
      <c r="Q116" s="194"/>
      <c r="R116" s="189" t="s">
        <v>100</v>
      </c>
    </row>
    <row r="117" spans="1:22" ht="14.25" customHeight="1">
      <c r="A117" s="194"/>
      <c r="B117" s="189" t="s">
        <v>82</v>
      </c>
      <c r="C117" s="189"/>
      <c r="D117" s="189" t="s">
        <v>84</v>
      </c>
      <c r="E117" s="189"/>
      <c r="F117" s="189"/>
      <c r="G117" s="189"/>
      <c r="H117" s="189" t="s">
        <v>90</v>
      </c>
      <c r="I117" s="189"/>
      <c r="J117" s="189" t="s">
        <v>89</v>
      </c>
      <c r="K117" s="189"/>
      <c r="L117" s="189"/>
      <c r="M117" s="196"/>
      <c r="N117" s="194"/>
      <c r="O117" s="194"/>
      <c r="P117" s="194"/>
      <c r="Q117" s="194"/>
      <c r="R117" s="189"/>
    </row>
    <row r="118" spans="1:22">
      <c r="A118" s="194"/>
      <c r="B118" s="43" t="s">
        <v>26</v>
      </c>
      <c r="C118" s="43" t="s">
        <v>27</v>
      </c>
      <c r="D118" s="43" t="s">
        <v>26</v>
      </c>
      <c r="E118" s="43" t="s">
        <v>27</v>
      </c>
      <c r="F118" s="44" t="s">
        <v>85</v>
      </c>
      <c r="G118" s="44" t="s">
        <v>86</v>
      </c>
      <c r="H118" s="44" t="s">
        <v>81</v>
      </c>
      <c r="I118" s="44" t="s">
        <v>83</v>
      </c>
      <c r="J118" s="44" t="s">
        <v>81</v>
      </c>
      <c r="K118" s="44" t="s">
        <v>95</v>
      </c>
      <c r="L118" s="189"/>
      <c r="M118" s="197"/>
      <c r="N118" s="194"/>
      <c r="O118" s="194"/>
      <c r="P118" s="194"/>
      <c r="Q118" s="194"/>
      <c r="R118" s="194"/>
    </row>
    <row r="119" spans="1:22">
      <c r="A119" s="27" cm="1">
        <f t="array" aca="1" ref="A119" ca="1">DATE("2025","8"+3,IFERROR(INDIRECT(T1),"1"))</f>
        <v>45962</v>
      </c>
      <c r="B119" s="20"/>
      <c r="C119" s="21"/>
      <c r="D119" s="20"/>
      <c r="E119" s="21"/>
      <c r="F119" s="22"/>
      <c r="G119" s="22"/>
      <c r="H119" s="34" t="str">
        <f>IF(OR(B119="",LEFT(M119,1)="✓"),"",C119-B119-F119)</f>
        <v/>
      </c>
      <c r="I119" s="34" t="str">
        <f>IF(OR(D119="",LEFT(M119,1)="✓"),"",E119-D119-G119)</f>
        <v/>
      </c>
      <c r="J119" s="34" t="str">
        <f>IF(AND(B119&lt;&gt;"",M119="✓所定"),C119-B119-F119,"")</f>
        <v/>
      </c>
      <c r="K119" s="34" t="str">
        <f>IF(AND(B119&lt;&gt;"",M119="✓法定"),C119-B119-F119,"")</f>
        <v/>
      </c>
      <c r="L119" s="26" t="str">
        <f>IF(AND($B119="",$D119=""),"",($C119-$B119-$F119)+($E119-$D119-$G119))</f>
        <v/>
      </c>
      <c r="M119" s="32"/>
      <c r="N119" s="198"/>
      <c r="O119" s="199"/>
      <c r="P119" s="199"/>
      <c r="Q119" s="200"/>
      <c r="R119" s="23"/>
      <c r="V119" s="1" t="s">
        <v>171</v>
      </c>
    </row>
    <row r="120" spans="1:22">
      <c r="A120" s="27">
        <f ca="1">A119+1</f>
        <v>45963</v>
      </c>
      <c r="B120" s="20"/>
      <c r="C120" s="21"/>
      <c r="D120" s="20"/>
      <c r="E120" s="21"/>
      <c r="F120" s="22"/>
      <c r="G120" s="22"/>
      <c r="H120" s="34" t="str">
        <f t="shared" ref="H120:H149" si="21">IF(OR(B120="",LEFT(M120,1)="✓"),"",C120-B120-F120)</f>
        <v/>
      </c>
      <c r="I120" s="34" t="str">
        <f t="shared" ref="I120:I149" si="22">IF(OR(D120="",LEFT(M120,1)="✓"),"",E120-D120-G120)</f>
        <v/>
      </c>
      <c r="J120" s="34" t="str">
        <f t="shared" ref="J120:J149" si="23">IF(AND(B120&lt;&gt;"",M120="✓所定"),C120-B120-F120,"")</f>
        <v/>
      </c>
      <c r="K120" s="34" t="str">
        <f t="shared" ref="K120:K149" si="24">IF(AND(B120&lt;&gt;"",M120="✓法定"),C120-B120-F120,"")</f>
        <v/>
      </c>
      <c r="L120" s="26" t="str">
        <f t="shared" ref="L120:L147" si="25">IF(AND($B120="",$D120=""),"",($C120-$B120-$F120)+($E120-$D120-$G120))</f>
        <v/>
      </c>
      <c r="M120" s="32"/>
      <c r="N120" s="190"/>
      <c r="O120" s="190"/>
      <c r="P120" s="190"/>
      <c r="Q120" s="190"/>
      <c r="R120" s="23"/>
      <c r="V120" s="1" t="s">
        <v>172</v>
      </c>
    </row>
    <row r="121" spans="1:22">
      <c r="A121" s="27">
        <f t="shared" ref="A121:A149" ca="1" si="26">A120+1</f>
        <v>45964</v>
      </c>
      <c r="B121" s="20"/>
      <c r="C121" s="21"/>
      <c r="D121" s="20"/>
      <c r="E121" s="21"/>
      <c r="F121" s="22"/>
      <c r="G121" s="22"/>
      <c r="H121" s="34" t="str">
        <f t="shared" si="21"/>
        <v/>
      </c>
      <c r="I121" s="34" t="str">
        <f t="shared" si="22"/>
        <v/>
      </c>
      <c r="J121" s="34" t="str">
        <f t="shared" si="23"/>
        <v/>
      </c>
      <c r="K121" s="34" t="str">
        <f t="shared" si="24"/>
        <v/>
      </c>
      <c r="L121" s="26" t="str">
        <f t="shared" si="25"/>
        <v/>
      </c>
      <c r="M121" s="32"/>
      <c r="N121" s="190"/>
      <c r="O121" s="190"/>
      <c r="P121" s="190"/>
      <c r="Q121" s="190"/>
      <c r="R121" s="23"/>
    </row>
    <row r="122" spans="1:22">
      <c r="A122" s="27">
        <f t="shared" ca="1" si="26"/>
        <v>45965</v>
      </c>
      <c r="B122" s="20"/>
      <c r="C122" s="21"/>
      <c r="D122" s="20"/>
      <c r="E122" s="21"/>
      <c r="F122" s="22"/>
      <c r="G122" s="22"/>
      <c r="H122" s="34" t="str">
        <f t="shared" si="21"/>
        <v/>
      </c>
      <c r="I122" s="34" t="str">
        <f t="shared" si="22"/>
        <v/>
      </c>
      <c r="J122" s="34" t="str">
        <f t="shared" si="23"/>
        <v/>
      </c>
      <c r="K122" s="34" t="str">
        <f t="shared" si="24"/>
        <v/>
      </c>
      <c r="L122" s="26" t="str">
        <f t="shared" si="25"/>
        <v/>
      </c>
      <c r="M122" s="32"/>
      <c r="N122" s="190"/>
      <c r="O122" s="190"/>
      <c r="P122" s="190"/>
      <c r="Q122" s="190"/>
      <c r="R122" s="23"/>
    </row>
    <row r="123" spans="1:22">
      <c r="A123" s="27">
        <f t="shared" ca="1" si="26"/>
        <v>45966</v>
      </c>
      <c r="B123" s="20"/>
      <c r="C123" s="21"/>
      <c r="D123" s="20"/>
      <c r="E123" s="21"/>
      <c r="F123" s="22"/>
      <c r="G123" s="22"/>
      <c r="H123" s="34" t="str">
        <f t="shared" si="21"/>
        <v/>
      </c>
      <c r="I123" s="34" t="str">
        <f t="shared" si="22"/>
        <v/>
      </c>
      <c r="J123" s="34" t="str">
        <f t="shared" si="23"/>
        <v/>
      </c>
      <c r="K123" s="34" t="str">
        <f t="shared" si="24"/>
        <v/>
      </c>
      <c r="L123" s="26" t="str">
        <f t="shared" si="25"/>
        <v/>
      </c>
      <c r="M123" s="32"/>
      <c r="N123" s="190"/>
      <c r="O123" s="190"/>
      <c r="P123" s="190"/>
      <c r="Q123" s="190"/>
      <c r="R123" s="23"/>
    </row>
    <row r="124" spans="1:22">
      <c r="A124" s="27">
        <f t="shared" ca="1" si="26"/>
        <v>45967</v>
      </c>
      <c r="B124" s="20"/>
      <c r="C124" s="21"/>
      <c r="D124" s="20"/>
      <c r="E124" s="21"/>
      <c r="F124" s="22"/>
      <c r="G124" s="22"/>
      <c r="H124" s="34" t="str">
        <f t="shared" si="21"/>
        <v/>
      </c>
      <c r="I124" s="34" t="str">
        <f t="shared" si="22"/>
        <v/>
      </c>
      <c r="J124" s="34" t="str">
        <f t="shared" si="23"/>
        <v/>
      </c>
      <c r="K124" s="34" t="str">
        <f t="shared" si="24"/>
        <v/>
      </c>
      <c r="L124" s="26" t="str">
        <f t="shared" si="25"/>
        <v/>
      </c>
      <c r="M124" s="32"/>
      <c r="N124" s="190"/>
      <c r="O124" s="190"/>
      <c r="P124" s="190"/>
      <c r="Q124" s="190"/>
      <c r="R124" s="23"/>
    </row>
    <row r="125" spans="1:22">
      <c r="A125" s="27">
        <f t="shared" ca="1" si="26"/>
        <v>45968</v>
      </c>
      <c r="B125" s="20"/>
      <c r="C125" s="21"/>
      <c r="D125" s="20"/>
      <c r="E125" s="21"/>
      <c r="F125" s="22"/>
      <c r="G125" s="22"/>
      <c r="H125" s="34" t="str">
        <f t="shared" si="21"/>
        <v/>
      </c>
      <c r="I125" s="34" t="str">
        <f t="shared" si="22"/>
        <v/>
      </c>
      <c r="J125" s="34" t="str">
        <f t="shared" si="23"/>
        <v/>
      </c>
      <c r="K125" s="34" t="str">
        <f t="shared" si="24"/>
        <v/>
      </c>
      <c r="L125" s="26" t="str">
        <f t="shared" si="25"/>
        <v/>
      </c>
      <c r="M125" s="32"/>
      <c r="N125" s="190"/>
      <c r="O125" s="190"/>
      <c r="P125" s="190"/>
      <c r="Q125" s="190"/>
      <c r="R125" s="23"/>
    </row>
    <row r="126" spans="1:22">
      <c r="A126" s="27">
        <f t="shared" ca="1" si="26"/>
        <v>45969</v>
      </c>
      <c r="B126" s="20"/>
      <c r="C126" s="21"/>
      <c r="D126" s="20"/>
      <c r="E126" s="21"/>
      <c r="F126" s="22"/>
      <c r="G126" s="22"/>
      <c r="H126" s="34" t="str">
        <f t="shared" si="21"/>
        <v/>
      </c>
      <c r="I126" s="34" t="str">
        <f t="shared" si="22"/>
        <v/>
      </c>
      <c r="J126" s="34" t="str">
        <f t="shared" si="23"/>
        <v/>
      </c>
      <c r="K126" s="34" t="str">
        <f t="shared" si="24"/>
        <v/>
      </c>
      <c r="L126" s="26" t="str">
        <f t="shared" si="25"/>
        <v/>
      </c>
      <c r="M126" s="32"/>
      <c r="N126" s="190"/>
      <c r="O126" s="190"/>
      <c r="P126" s="190"/>
      <c r="Q126" s="190"/>
      <c r="R126" s="23"/>
    </row>
    <row r="127" spans="1:22">
      <c r="A127" s="27">
        <f t="shared" ca="1" si="26"/>
        <v>45970</v>
      </c>
      <c r="B127" s="20"/>
      <c r="C127" s="21"/>
      <c r="D127" s="20"/>
      <c r="E127" s="21"/>
      <c r="F127" s="22"/>
      <c r="G127" s="22"/>
      <c r="H127" s="34" t="str">
        <f t="shared" si="21"/>
        <v/>
      </c>
      <c r="I127" s="34" t="str">
        <f t="shared" si="22"/>
        <v/>
      </c>
      <c r="J127" s="34" t="str">
        <f t="shared" si="23"/>
        <v/>
      </c>
      <c r="K127" s="34" t="str">
        <f t="shared" si="24"/>
        <v/>
      </c>
      <c r="L127" s="26" t="str">
        <f t="shared" si="25"/>
        <v/>
      </c>
      <c r="M127" s="32"/>
      <c r="N127" s="190"/>
      <c r="O127" s="190"/>
      <c r="P127" s="190"/>
      <c r="Q127" s="190"/>
      <c r="R127" s="23"/>
    </row>
    <row r="128" spans="1:22">
      <c r="A128" s="27">
        <f t="shared" ca="1" si="26"/>
        <v>45971</v>
      </c>
      <c r="B128" s="20"/>
      <c r="C128" s="21"/>
      <c r="D128" s="20"/>
      <c r="E128" s="21"/>
      <c r="F128" s="22"/>
      <c r="G128" s="22"/>
      <c r="H128" s="34" t="str">
        <f t="shared" si="21"/>
        <v/>
      </c>
      <c r="I128" s="34" t="str">
        <f t="shared" si="22"/>
        <v/>
      </c>
      <c r="J128" s="34" t="str">
        <f t="shared" si="23"/>
        <v/>
      </c>
      <c r="K128" s="34" t="str">
        <f t="shared" si="24"/>
        <v/>
      </c>
      <c r="L128" s="26" t="str">
        <f t="shared" si="25"/>
        <v/>
      </c>
      <c r="M128" s="32"/>
      <c r="N128" s="190"/>
      <c r="O128" s="190"/>
      <c r="P128" s="190"/>
      <c r="Q128" s="190"/>
      <c r="R128" s="23"/>
    </row>
    <row r="129" spans="1:18">
      <c r="A129" s="27">
        <f t="shared" ca="1" si="26"/>
        <v>45972</v>
      </c>
      <c r="B129" s="20"/>
      <c r="C129" s="21"/>
      <c r="D129" s="20"/>
      <c r="E129" s="21"/>
      <c r="F129" s="22"/>
      <c r="G129" s="22"/>
      <c r="H129" s="34" t="str">
        <f t="shared" si="21"/>
        <v/>
      </c>
      <c r="I129" s="34" t="str">
        <f t="shared" si="22"/>
        <v/>
      </c>
      <c r="J129" s="34" t="str">
        <f t="shared" si="23"/>
        <v/>
      </c>
      <c r="K129" s="34" t="str">
        <f t="shared" si="24"/>
        <v/>
      </c>
      <c r="L129" s="26" t="str">
        <f t="shared" si="25"/>
        <v/>
      </c>
      <c r="M129" s="32"/>
      <c r="N129" s="190"/>
      <c r="O129" s="190"/>
      <c r="P129" s="190"/>
      <c r="Q129" s="190"/>
      <c r="R129" s="23"/>
    </row>
    <row r="130" spans="1:18">
      <c r="A130" s="27">
        <f t="shared" ca="1" si="26"/>
        <v>45973</v>
      </c>
      <c r="B130" s="20"/>
      <c r="C130" s="21"/>
      <c r="D130" s="20"/>
      <c r="E130" s="21"/>
      <c r="F130" s="22"/>
      <c r="G130" s="22"/>
      <c r="H130" s="34" t="str">
        <f t="shared" si="21"/>
        <v/>
      </c>
      <c r="I130" s="34" t="str">
        <f t="shared" si="22"/>
        <v/>
      </c>
      <c r="J130" s="34" t="str">
        <f t="shared" si="23"/>
        <v/>
      </c>
      <c r="K130" s="34" t="str">
        <f t="shared" si="24"/>
        <v/>
      </c>
      <c r="L130" s="26" t="str">
        <f t="shared" si="25"/>
        <v/>
      </c>
      <c r="M130" s="32"/>
      <c r="N130" s="190"/>
      <c r="O130" s="190"/>
      <c r="P130" s="190"/>
      <c r="Q130" s="190"/>
      <c r="R130" s="23"/>
    </row>
    <row r="131" spans="1:18">
      <c r="A131" s="27">
        <f t="shared" ca="1" si="26"/>
        <v>45974</v>
      </c>
      <c r="B131" s="20"/>
      <c r="C131" s="21"/>
      <c r="D131" s="20"/>
      <c r="E131" s="21"/>
      <c r="F131" s="22"/>
      <c r="G131" s="22"/>
      <c r="H131" s="34" t="str">
        <f t="shared" si="21"/>
        <v/>
      </c>
      <c r="I131" s="34" t="str">
        <f t="shared" si="22"/>
        <v/>
      </c>
      <c r="J131" s="34" t="str">
        <f t="shared" si="23"/>
        <v/>
      </c>
      <c r="K131" s="34" t="str">
        <f t="shared" si="24"/>
        <v/>
      </c>
      <c r="L131" s="26" t="str">
        <f t="shared" si="25"/>
        <v/>
      </c>
      <c r="M131" s="32"/>
      <c r="N131" s="190"/>
      <c r="O131" s="190"/>
      <c r="P131" s="190"/>
      <c r="Q131" s="190"/>
      <c r="R131" s="23"/>
    </row>
    <row r="132" spans="1:18">
      <c r="A132" s="27">
        <f t="shared" ca="1" si="26"/>
        <v>45975</v>
      </c>
      <c r="B132" s="20"/>
      <c r="C132" s="21"/>
      <c r="D132" s="20"/>
      <c r="E132" s="21"/>
      <c r="F132" s="22"/>
      <c r="G132" s="22"/>
      <c r="H132" s="34" t="str">
        <f t="shared" si="21"/>
        <v/>
      </c>
      <c r="I132" s="34" t="str">
        <f t="shared" si="22"/>
        <v/>
      </c>
      <c r="J132" s="34" t="str">
        <f t="shared" si="23"/>
        <v/>
      </c>
      <c r="K132" s="34" t="str">
        <f t="shared" si="24"/>
        <v/>
      </c>
      <c r="L132" s="26" t="str">
        <f t="shared" si="25"/>
        <v/>
      </c>
      <c r="M132" s="32"/>
      <c r="N132" s="190"/>
      <c r="O132" s="190"/>
      <c r="P132" s="190"/>
      <c r="Q132" s="190"/>
      <c r="R132" s="23"/>
    </row>
    <row r="133" spans="1:18">
      <c r="A133" s="27">
        <f t="shared" ca="1" si="26"/>
        <v>45976</v>
      </c>
      <c r="B133" s="20"/>
      <c r="C133" s="21"/>
      <c r="D133" s="20"/>
      <c r="E133" s="21"/>
      <c r="F133" s="22"/>
      <c r="G133" s="22"/>
      <c r="H133" s="34" t="str">
        <f t="shared" si="21"/>
        <v/>
      </c>
      <c r="I133" s="34" t="str">
        <f t="shared" si="22"/>
        <v/>
      </c>
      <c r="J133" s="34" t="str">
        <f t="shared" si="23"/>
        <v/>
      </c>
      <c r="K133" s="34" t="str">
        <f t="shared" si="24"/>
        <v/>
      </c>
      <c r="L133" s="26" t="str">
        <f t="shared" si="25"/>
        <v/>
      </c>
      <c r="M133" s="32"/>
      <c r="N133" s="190"/>
      <c r="O133" s="190"/>
      <c r="P133" s="190"/>
      <c r="Q133" s="190"/>
      <c r="R133" s="23"/>
    </row>
    <row r="134" spans="1:18">
      <c r="A134" s="27">
        <f t="shared" ca="1" si="26"/>
        <v>45977</v>
      </c>
      <c r="B134" s="20"/>
      <c r="C134" s="21"/>
      <c r="D134" s="20"/>
      <c r="E134" s="21"/>
      <c r="F134" s="22"/>
      <c r="G134" s="22"/>
      <c r="H134" s="34" t="str">
        <f t="shared" si="21"/>
        <v/>
      </c>
      <c r="I134" s="34" t="str">
        <f t="shared" si="22"/>
        <v/>
      </c>
      <c r="J134" s="34" t="str">
        <f t="shared" si="23"/>
        <v/>
      </c>
      <c r="K134" s="34" t="str">
        <f t="shared" si="24"/>
        <v/>
      </c>
      <c r="L134" s="26" t="str">
        <f t="shared" si="25"/>
        <v/>
      </c>
      <c r="M134" s="32"/>
      <c r="N134" s="190"/>
      <c r="O134" s="190"/>
      <c r="P134" s="190"/>
      <c r="Q134" s="190"/>
      <c r="R134" s="23"/>
    </row>
    <row r="135" spans="1:18">
      <c r="A135" s="27">
        <f t="shared" ca="1" si="26"/>
        <v>45978</v>
      </c>
      <c r="B135" s="20"/>
      <c r="C135" s="21"/>
      <c r="D135" s="20"/>
      <c r="E135" s="21"/>
      <c r="F135" s="22"/>
      <c r="G135" s="22"/>
      <c r="H135" s="34" t="str">
        <f t="shared" si="21"/>
        <v/>
      </c>
      <c r="I135" s="34" t="str">
        <f t="shared" si="22"/>
        <v/>
      </c>
      <c r="J135" s="34" t="str">
        <f t="shared" si="23"/>
        <v/>
      </c>
      <c r="K135" s="34" t="str">
        <f t="shared" si="24"/>
        <v/>
      </c>
      <c r="L135" s="26" t="str">
        <f t="shared" si="25"/>
        <v/>
      </c>
      <c r="M135" s="32"/>
      <c r="N135" s="190"/>
      <c r="O135" s="190"/>
      <c r="P135" s="190"/>
      <c r="Q135" s="190"/>
      <c r="R135" s="23"/>
    </row>
    <row r="136" spans="1:18">
      <c r="A136" s="27">
        <f t="shared" ca="1" si="26"/>
        <v>45979</v>
      </c>
      <c r="B136" s="20"/>
      <c r="C136" s="21"/>
      <c r="D136" s="20"/>
      <c r="E136" s="21"/>
      <c r="F136" s="22"/>
      <c r="G136" s="22"/>
      <c r="H136" s="34" t="str">
        <f t="shared" si="21"/>
        <v/>
      </c>
      <c r="I136" s="34" t="str">
        <f t="shared" si="22"/>
        <v/>
      </c>
      <c r="J136" s="34" t="str">
        <f t="shared" si="23"/>
        <v/>
      </c>
      <c r="K136" s="34" t="str">
        <f t="shared" si="24"/>
        <v/>
      </c>
      <c r="L136" s="26" t="str">
        <f t="shared" si="25"/>
        <v/>
      </c>
      <c r="M136" s="32"/>
      <c r="N136" s="190"/>
      <c r="O136" s="190"/>
      <c r="P136" s="190"/>
      <c r="Q136" s="190"/>
      <c r="R136" s="23"/>
    </row>
    <row r="137" spans="1:18">
      <c r="A137" s="27">
        <f t="shared" ca="1" si="26"/>
        <v>45980</v>
      </c>
      <c r="B137" s="20"/>
      <c r="C137" s="21"/>
      <c r="D137" s="20"/>
      <c r="E137" s="21"/>
      <c r="F137" s="22"/>
      <c r="G137" s="22"/>
      <c r="H137" s="34" t="str">
        <f t="shared" si="21"/>
        <v/>
      </c>
      <c r="I137" s="34" t="str">
        <f t="shared" si="22"/>
        <v/>
      </c>
      <c r="J137" s="34" t="str">
        <f t="shared" si="23"/>
        <v/>
      </c>
      <c r="K137" s="34" t="str">
        <f t="shared" si="24"/>
        <v/>
      </c>
      <c r="L137" s="26" t="str">
        <f t="shared" si="25"/>
        <v/>
      </c>
      <c r="M137" s="32"/>
      <c r="N137" s="190"/>
      <c r="O137" s="190"/>
      <c r="P137" s="190"/>
      <c r="Q137" s="190"/>
      <c r="R137" s="23"/>
    </row>
    <row r="138" spans="1:18">
      <c r="A138" s="27">
        <f t="shared" ca="1" si="26"/>
        <v>45981</v>
      </c>
      <c r="B138" s="20"/>
      <c r="C138" s="21"/>
      <c r="D138" s="20"/>
      <c r="E138" s="21"/>
      <c r="F138" s="22"/>
      <c r="G138" s="22"/>
      <c r="H138" s="34" t="str">
        <f t="shared" si="21"/>
        <v/>
      </c>
      <c r="I138" s="34" t="str">
        <f t="shared" si="22"/>
        <v/>
      </c>
      <c r="J138" s="34" t="str">
        <f t="shared" si="23"/>
        <v/>
      </c>
      <c r="K138" s="34" t="str">
        <f t="shared" si="24"/>
        <v/>
      </c>
      <c r="L138" s="26" t="str">
        <f t="shared" si="25"/>
        <v/>
      </c>
      <c r="M138" s="32"/>
      <c r="N138" s="190"/>
      <c r="O138" s="190"/>
      <c r="P138" s="190"/>
      <c r="Q138" s="190"/>
      <c r="R138" s="23"/>
    </row>
    <row r="139" spans="1:18">
      <c r="A139" s="27">
        <f t="shared" ca="1" si="26"/>
        <v>45982</v>
      </c>
      <c r="B139" s="20"/>
      <c r="C139" s="21"/>
      <c r="D139" s="20"/>
      <c r="E139" s="21"/>
      <c r="F139" s="22"/>
      <c r="G139" s="22"/>
      <c r="H139" s="34" t="str">
        <f t="shared" si="21"/>
        <v/>
      </c>
      <c r="I139" s="34" t="str">
        <f t="shared" si="22"/>
        <v/>
      </c>
      <c r="J139" s="34" t="str">
        <f t="shared" si="23"/>
        <v/>
      </c>
      <c r="K139" s="34" t="str">
        <f t="shared" si="24"/>
        <v/>
      </c>
      <c r="L139" s="26" t="str">
        <f t="shared" si="25"/>
        <v/>
      </c>
      <c r="M139" s="32"/>
      <c r="N139" s="190"/>
      <c r="O139" s="190"/>
      <c r="P139" s="190"/>
      <c r="Q139" s="190"/>
      <c r="R139" s="23"/>
    </row>
    <row r="140" spans="1:18">
      <c r="A140" s="27">
        <f t="shared" ca="1" si="26"/>
        <v>45983</v>
      </c>
      <c r="B140" s="20"/>
      <c r="C140" s="21"/>
      <c r="D140" s="20"/>
      <c r="E140" s="21"/>
      <c r="F140" s="22"/>
      <c r="G140" s="22"/>
      <c r="H140" s="34" t="str">
        <f t="shared" si="21"/>
        <v/>
      </c>
      <c r="I140" s="34" t="str">
        <f t="shared" si="22"/>
        <v/>
      </c>
      <c r="J140" s="34" t="str">
        <f t="shared" si="23"/>
        <v/>
      </c>
      <c r="K140" s="34" t="str">
        <f t="shared" si="24"/>
        <v/>
      </c>
      <c r="L140" s="26" t="str">
        <f t="shared" si="25"/>
        <v/>
      </c>
      <c r="M140" s="32"/>
      <c r="N140" s="190"/>
      <c r="O140" s="190"/>
      <c r="P140" s="190"/>
      <c r="Q140" s="190"/>
      <c r="R140" s="23"/>
    </row>
    <row r="141" spans="1:18">
      <c r="A141" s="27">
        <f t="shared" ca="1" si="26"/>
        <v>45984</v>
      </c>
      <c r="B141" s="20"/>
      <c r="C141" s="21"/>
      <c r="D141" s="20"/>
      <c r="E141" s="21"/>
      <c r="F141" s="22"/>
      <c r="G141" s="22"/>
      <c r="H141" s="34" t="str">
        <f t="shared" si="21"/>
        <v/>
      </c>
      <c r="I141" s="34" t="str">
        <f t="shared" si="22"/>
        <v/>
      </c>
      <c r="J141" s="34" t="str">
        <f t="shared" si="23"/>
        <v/>
      </c>
      <c r="K141" s="34" t="str">
        <f t="shared" si="24"/>
        <v/>
      </c>
      <c r="L141" s="26" t="str">
        <f t="shared" si="25"/>
        <v/>
      </c>
      <c r="M141" s="32"/>
      <c r="N141" s="190"/>
      <c r="O141" s="190"/>
      <c r="P141" s="190"/>
      <c r="Q141" s="190"/>
      <c r="R141" s="23"/>
    </row>
    <row r="142" spans="1:18">
      <c r="A142" s="27">
        <f t="shared" ca="1" si="26"/>
        <v>45985</v>
      </c>
      <c r="B142" s="20"/>
      <c r="C142" s="21"/>
      <c r="D142" s="20"/>
      <c r="E142" s="21"/>
      <c r="F142" s="22"/>
      <c r="G142" s="22"/>
      <c r="H142" s="34" t="str">
        <f t="shared" si="21"/>
        <v/>
      </c>
      <c r="I142" s="34" t="str">
        <f t="shared" si="22"/>
        <v/>
      </c>
      <c r="J142" s="34" t="str">
        <f t="shared" si="23"/>
        <v/>
      </c>
      <c r="K142" s="34" t="str">
        <f t="shared" si="24"/>
        <v/>
      </c>
      <c r="L142" s="26" t="str">
        <f t="shared" si="25"/>
        <v/>
      </c>
      <c r="M142" s="32"/>
      <c r="N142" s="190"/>
      <c r="O142" s="190"/>
      <c r="P142" s="190"/>
      <c r="Q142" s="190"/>
      <c r="R142" s="23"/>
    </row>
    <row r="143" spans="1:18">
      <c r="A143" s="27">
        <f t="shared" ca="1" si="26"/>
        <v>45986</v>
      </c>
      <c r="B143" s="20"/>
      <c r="C143" s="21"/>
      <c r="D143" s="20"/>
      <c r="E143" s="21"/>
      <c r="F143" s="22"/>
      <c r="G143" s="22"/>
      <c r="H143" s="34" t="str">
        <f t="shared" si="21"/>
        <v/>
      </c>
      <c r="I143" s="34" t="str">
        <f t="shared" si="22"/>
        <v/>
      </c>
      <c r="J143" s="34" t="str">
        <f t="shared" si="23"/>
        <v/>
      </c>
      <c r="K143" s="34" t="str">
        <f t="shared" si="24"/>
        <v/>
      </c>
      <c r="L143" s="26" t="str">
        <f t="shared" si="25"/>
        <v/>
      </c>
      <c r="M143" s="32"/>
      <c r="N143" s="190"/>
      <c r="O143" s="190"/>
      <c r="P143" s="190"/>
      <c r="Q143" s="190"/>
      <c r="R143" s="23"/>
    </row>
    <row r="144" spans="1:18">
      <c r="A144" s="27">
        <f t="shared" ca="1" si="26"/>
        <v>45987</v>
      </c>
      <c r="B144" s="20"/>
      <c r="C144" s="21"/>
      <c r="D144" s="20"/>
      <c r="E144" s="21"/>
      <c r="F144" s="22"/>
      <c r="G144" s="22"/>
      <c r="H144" s="34" t="str">
        <f t="shared" si="21"/>
        <v/>
      </c>
      <c r="I144" s="34" t="str">
        <f t="shared" si="22"/>
        <v/>
      </c>
      <c r="J144" s="34" t="str">
        <f t="shared" si="23"/>
        <v/>
      </c>
      <c r="K144" s="34" t="str">
        <f t="shared" si="24"/>
        <v/>
      </c>
      <c r="L144" s="26" t="str">
        <f t="shared" si="25"/>
        <v/>
      </c>
      <c r="M144" s="32"/>
      <c r="N144" s="190"/>
      <c r="O144" s="190"/>
      <c r="P144" s="190"/>
      <c r="Q144" s="190"/>
      <c r="R144" s="23"/>
    </row>
    <row r="145" spans="1:22">
      <c r="A145" s="27">
        <f t="shared" ca="1" si="26"/>
        <v>45988</v>
      </c>
      <c r="B145" s="20"/>
      <c r="C145" s="21"/>
      <c r="D145" s="20"/>
      <c r="E145" s="21"/>
      <c r="F145" s="22"/>
      <c r="G145" s="22"/>
      <c r="H145" s="34" t="str">
        <f t="shared" si="21"/>
        <v/>
      </c>
      <c r="I145" s="34" t="str">
        <f t="shared" si="22"/>
        <v/>
      </c>
      <c r="J145" s="34" t="str">
        <f t="shared" si="23"/>
        <v/>
      </c>
      <c r="K145" s="34" t="str">
        <f t="shared" si="24"/>
        <v/>
      </c>
      <c r="L145" s="26" t="str">
        <f t="shared" si="25"/>
        <v/>
      </c>
      <c r="M145" s="32"/>
      <c r="N145" s="190"/>
      <c r="O145" s="190"/>
      <c r="P145" s="190"/>
      <c r="Q145" s="190"/>
      <c r="R145" s="23"/>
    </row>
    <row r="146" spans="1:22">
      <c r="A146" s="27">
        <f t="shared" ca="1" si="26"/>
        <v>45989</v>
      </c>
      <c r="B146" s="20"/>
      <c r="C146" s="21"/>
      <c r="D146" s="20"/>
      <c r="E146" s="21"/>
      <c r="F146" s="22"/>
      <c r="G146" s="22"/>
      <c r="H146" s="34" t="str">
        <f t="shared" si="21"/>
        <v/>
      </c>
      <c r="I146" s="34" t="str">
        <f t="shared" si="22"/>
        <v/>
      </c>
      <c r="J146" s="34" t="str">
        <f t="shared" si="23"/>
        <v/>
      </c>
      <c r="K146" s="34" t="str">
        <f t="shared" si="24"/>
        <v/>
      </c>
      <c r="L146" s="26" t="str">
        <f t="shared" si="25"/>
        <v/>
      </c>
      <c r="M146" s="32"/>
      <c r="N146" s="190"/>
      <c r="O146" s="190"/>
      <c r="P146" s="190"/>
      <c r="Q146" s="190"/>
      <c r="R146" s="23"/>
    </row>
    <row r="147" spans="1:22">
      <c r="A147" s="27">
        <f t="shared" ca="1" si="26"/>
        <v>45990</v>
      </c>
      <c r="B147" s="20"/>
      <c r="C147" s="21"/>
      <c r="D147" s="20"/>
      <c r="E147" s="21"/>
      <c r="F147" s="22"/>
      <c r="G147" s="22"/>
      <c r="H147" s="34" t="str">
        <f t="shared" si="21"/>
        <v/>
      </c>
      <c r="I147" s="34" t="str">
        <f t="shared" si="22"/>
        <v/>
      </c>
      <c r="J147" s="34" t="str">
        <f t="shared" si="23"/>
        <v/>
      </c>
      <c r="K147" s="34" t="str">
        <f t="shared" si="24"/>
        <v/>
      </c>
      <c r="L147" s="26" t="str">
        <f t="shared" si="25"/>
        <v/>
      </c>
      <c r="M147" s="32"/>
      <c r="N147" s="190"/>
      <c r="O147" s="190"/>
      <c r="P147" s="190"/>
      <c r="Q147" s="190"/>
      <c r="R147" s="23"/>
    </row>
    <row r="148" spans="1:22">
      <c r="A148" s="27">
        <f t="shared" ca="1" si="26"/>
        <v>45991</v>
      </c>
      <c r="B148" s="20"/>
      <c r="C148" s="21"/>
      <c r="D148" s="20"/>
      <c r="E148" s="21"/>
      <c r="F148" s="22"/>
      <c r="G148" s="22"/>
      <c r="H148" s="34" t="str">
        <f t="shared" si="21"/>
        <v/>
      </c>
      <c r="I148" s="34" t="str">
        <f t="shared" si="22"/>
        <v/>
      </c>
      <c r="J148" s="34" t="str">
        <f t="shared" si="23"/>
        <v/>
      </c>
      <c r="K148" s="34" t="str">
        <f t="shared" si="24"/>
        <v/>
      </c>
      <c r="L148" s="26" t="str">
        <f>IF(AND($B148="",$D148=""),"",($C148-$B148-$F148)+($E148-$D148-$G148))</f>
        <v/>
      </c>
      <c r="M148" s="32"/>
      <c r="N148" s="190"/>
      <c r="O148" s="190"/>
      <c r="P148" s="190"/>
      <c r="Q148" s="190"/>
      <c r="R148" s="23"/>
    </row>
    <row r="149" spans="1:22">
      <c r="A149" s="27">
        <f t="shared" ca="1" si="26"/>
        <v>45992</v>
      </c>
      <c r="B149" s="20"/>
      <c r="C149" s="21"/>
      <c r="D149" s="20"/>
      <c r="E149" s="21"/>
      <c r="F149" s="22"/>
      <c r="G149" s="22"/>
      <c r="H149" s="34" t="str">
        <f t="shared" si="21"/>
        <v/>
      </c>
      <c r="I149" s="34" t="str">
        <f t="shared" si="22"/>
        <v/>
      </c>
      <c r="J149" s="34" t="str">
        <f t="shared" si="23"/>
        <v/>
      </c>
      <c r="K149" s="34" t="str">
        <f t="shared" si="24"/>
        <v/>
      </c>
      <c r="L149" s="26" t="str">
        <f>IF(AND($B149="",$D149=""),"",($C149-$B149-$F149)+($E149-$D149-$G149))</f>
        <v/>
      </c>
      <c r="M149" s="32"/>
      <c r="N149" s="190"/>
      <c r="O149" s="190"/>
      <c r="P149" s="190"/>
      <c r="Q149" s="190"/>
      <c r="R149" s="23"/>
    </row>
    <row r="150" spans="1:22">
      <c r="A150" s="5" t="s">
        <v>11</v>
      </c>
      <c r="B150" s="191"/>
      <c r="C150" s="192"/>
      <c r="D150" s="191"/>
      <c r="E150" s="192"/>
      <c r="F150" s="26" t="str">
        <f>IF(SUM($F119:$F149)=0,"",SUM($F119:$F149))</f>
        <v/>
      </c>
      <c r="G150" s="26" t="str">
        <f>IF(SUM($G119:$G149)=0,"",SUM($G119:$G149))</f>
        <v/>
      </c>
      <c r="H150" s="26" t="str">
        <f>IF(SUM(H119:H149)=0,"",SUM(H119:H149))</f>
        <v/>
      </c>
      <c r="I150" s="26" t="str">
        <f>IF(SUM(I119:I149)=0,"",SUM(I119:I149))</f>
        <v/>
      </c>
      <c r="J150" s="26" t="str">
        <f t="shared" ref="J150:K150" si="27">IF(SUM(J119:J149)=0,"",SUM(J119:J149))</f>
        <v/>
      </c>
      <c r="K150" s="26" t="str">
        <f t="shared" si="27"/>
        <v/>
      </c>
      <c r="L150" s="26" t="str">
        <f>IF(SUM($L119:$L149)=0,"",SUM($L119:$L149))</f>
        <v/>
      </c>
      <c r="M150" s="33"/>
      <c r="N150" s="193"/>
      <c r="O150" s="193"/>
      <c r="P150" s="193"/>
      <c r="Q150" s="193"/>
      <c r="R150" s="6"/>
    </row>
    <row r="152" spans="1:22" ht="27" customHeight="1">
      <c r="A152" s="194" t="s">
        <v>22</v>
      </c>
      <c r="B152" s="189" t="s">
        <v>103</v>
      </c>
      <c r="C152" s="189"/>
      <c r="D152" s="189"/>
      <c r="E152" s="189"/>
      <c r="F152" s="189" t="s">
        <v>23</v>
      </c>
      <c r="G152" s="189"/>
      <c r="H152" s="189" t="s">
        <v>88</v>
      </c>
      <c r="I152" s="189"/>
      <c r="J152" s="189"/>
      <c r="K152" s="189"/>
      <c r="L152" s="189" t="s">
        <v>87</v>
      </c>
      <c r="M152" s="195" t="s">
        <v>96</v>
      </c>
      <c r="N152" s="194" t="s">
        <v>25</v>
      </c>
      <c r="O152" s="194"/>
      <c r="P152" s="194"/>
      <c r="Q152" s="194"/>
      <c r="R152" s="189" t="s">
        <v>100</v>
      </c>
    </row>
    <row r="153" spans="1:22" ht="14.25" customHeight="1">
      <c r="A153" s="194"/>
      <c r="B153" s="189" t="s">
        <v>82</v>
      </c>
      <c r="C153" s="189"/>
      <c r="D153" s="189" t="s">
        <v>84</v>
      </c>
      <c r="E153" s="189"/>
      <c r="F153" s="189"/>
      <c r="G153" s="189"/>
      <c r="H153" s="189" t="s">
        <v>90</v>
      </c>
      <c r="I153" s="189"/>
      <c r="J153" s="189" t="s">
        <v>89</v>
      </c>
      <c r="K153" s="189"/>
      <c r="L153" s="189"/>
      <c r="M153" s="196"/>
      <c r="N153" s="194"/>
      <c r="O153" s="194"/>
      <c r="P153" s="194"/>
      <c r="Q153" s="194"/>
      <c r="R153" s="189"/>
    </row>
    <row r="154" spans="1:22">
      <c r="A154" s="194"/>
      <c r="B154" s="43" t="s">
        <v>26</v>
      </c>
      <c r="C154" s="43" t="s">
        <v>27</v>
      </c>
      <c r="D154" s="43" t="s">
        <v>26</v>
      </c>
      <c r="E154" s="43" t="s">
        <v>27</v>
      </c>
      <c r="F154" s="44" t="s">
        <v>85</v>
      </c>
      <c r="G154" s="44" t="s">
        <v>86</v>
      </c>
      <c r="H154" s="44" t="s">
        <v>81</v>
      </c>
      <c r="I154" s="44" t="s">
        <v>83</v>
      </c>
      <c r="J154" s="44" t="s">
        <v>81</v>
      </c>
      <c r="K154" s="44" t="s">
        <v>95</v>
      </c>
      <c r="L154" s="189"/>
      <c r="M154" s="197"/>
      <c r="N154" s="194"/>
      <c r="O154" s="194"/>
      <c r="P154" s="194"/>
      <c r="Q154" s="194"/>
      <c r="R154" s="194"/>
    </row>
    <row r="155" spans="1:22">
      <c r="A155" s="27" cm="1">
        <f t="array" aca="1" ref="A155" ca="1">DATE("2025","8"+4,IFERROR(INDIRECT(T1),"1"))</f>
        <v>45992</v>
      </c>
      <c r="B155" s="20"/>
      <c r="C155" s="21"/>
      <c r="D155" s="20"/>
      <c r="E155" s="21"/>
      <c r="F155" s="22"/>
      <c r="G155" s="22"/>
      <c r="H155" s="34" t="str">
        <f>IF(OR(B155="",LEFT(M155,1)="✓"),"",C155-B155-F155)</f>
        <v/>
      </c>
      <c r="I155" s="34" t="str">
        <f>IF(OR(D155="",LEFT(M155,1)="✓"),"",E155-D155-G155)</f>
        <v/>
      </c>
      <c r="J155" s="34" t="str">
        <f>IF(AND(B155&lt;&gt;"",M155="✓所定"),C155-B155-F155,"")</f>
        <v/>
      </c>
      <c r="K155" s="34" t="str">
        <f>IF(AND(B155&lt;&gt;"",M155="✓法定"),C155-B155-F155,"")</f>
        <v/>
      </c>
      <c r="L155" s="26" t="str">
        <f t="shared" ref="L155:L185" si="28">IF(AND($B155="",$D155=""),"",($C155-$B155-$F155)+($E155-$D155-$G155))</f>
        <v/>
      </c>
      <c r="M155" s="32"/>
      <c r="N155" s="190"/>
      <c r="O155" s="190"/>
      <c r="P155" s="190"/>
      <c r="Q155" s="190"/>
      <c r="R155" s="23"/>
      <c r="V155" s="1" t="s">
        <v>171</v>
      </c>
    </row>
    <row r="156" spans="1:22">
      <c r="A156" s="27">
        <f ca="1">A155+1</f>
        <v>45993</v>
      </c>
      <c r="B156" s="20"/>
      <c r="C156" s="21"/>
      <c r="D156" s="20"/>
      <c r="E156" s="21"/>
      <c r="F156" s="22"/>
      <c r="G156" s="22"/>
      <c r="H156" s="34" t="str">
        <f t="shared" ref="H156:H185" si="29">IF(OR(B156="",LEFT(M156,1)="✓"),"",C156-B156-F156)</f>
        <v/>
      </c>
      <c r="I156" s="34" t="str">
        <f t="shared" ref="I156:I185" si="30">IF(OR(D156="",LEFT(M156,1)="✓"),"",E156-D156-G156)</f>
        <v/>
      </c>
      <c r="J156" s="34" t="str">
        <f t="shared" ref="J156:J185" si="31">IF(AND(B156&lt;&gt;"",M156="✓所定"),C156-B156-F156,"")</f>
        <v/>
      </c>
      <c r="K156" s="34" t="str">
        <f t="shared" ref="K156:K185" si="32">IF(AND(B156&lt;&gt;"",M156="✓法定"),C156-B156-F156,"")</f>
        <v/>
      </c>
      <c r="L156" s="26" t="str">
        <f t="shared" si="28"/>
        <v/>
      </c>
      <c r="M156" s="32"/>
      <c r="N156" s="190"/>
      <c r="O156" s="190"/>
      <c r="P156" s="190"/>
      <c r="Q156" s="190"/>
      <c r="R156" s="23"/>
      <c r="V156" s="1" t="s">
        <v>172</v>
      </c>
    </row>
    <row r="157" spans="1:22">
      <c r="A157" s="27">
        <f t="shared" ref="A157:A185" ca="1" si="33">A156+1</f>
        <v>45994</v>
      </c>
      <c r="B157" s="20"/>
      <c r="C157" s="21"/>
      <c r="D157" s="20"/>
      <c r="E157" s="21"/>
      <c r="F157" s="22"/>
      <c r="G157" s="22"/>
      <c r="H157" s="34" t="str">
        <f t="shared" si="29"/>
        <v/>
      </c>
      <c r="I157" s="34" t="str">
        <f t="shared" si="30"/>
        <v/>
      </c>
      <c r="J157" s="34" t="str">
        <f t="shared" si="31"/>
        <v/>
      </c>
      <c r="K157" s="34" t="str">
        <f t="shared" si="32"/>
        <v/>
      </c>
      <c r="L157" s="26" t="str">
        <f t="shared" si="28"/>
        <v/>
      </c>
      <c r="M157" s="32"/>
      <c r="N157" s="190"/>
      <c r="O157" s="190"/>
      <c r="P157" s="190"/>
      <c r="Q157" s="190"/>
      <c r="R157" s="23"/>
    </row>
    <row r="158" spans="1:22">
      <c r="A158" s="27">
        <f t="shared" ca="1" si="33"/>
        <v>45995</v>
      </c>
      <c r="B158" s="20"/>
      <c r="C158" s="21"/>
      <c r="D158" s="20"/>
      <c r="E158" s="21"/>
      <c r="F158" s="22"/>
      <c r="G158" s="22"/>
      <c r="H158" s="34" t="str">
        <f t="shared" si="29"/>
        <v/>
      </c>
      <c r="I158" s="34" t="str">
        <f t="shared" si="30"/>
        <v/>
      </c>
      <c r="J158" s="34" t="str">
        <f t="shared" si="31"/>
        <v/>
      </c>
      <c r="K158" s="34" t="str">
        <f t="shared" si="32"/>
        <v/>
      </c>
      <c r="L158" s="26" t="str">
        <f t="shared" si="28"/>
        <v/>
      </c>
      <c r="M158" s="32"/>
      <c r="N158" s="190"/>
      <c r="O158" s="190"/>
      <c r="P158" s="190"/>
      <c r="Q158" s="190"/>
      <c r="R158" s="23"/>
    </row>
    <row r="159" spans="1:22">
      <c r="A159" s="27">
        <f t="shared" ca="1" si="33"/>
        <v>45996</v>
      </c>
      <c r="B159" s="20"/>
      <c r="C159" s="21"/>
      <c r="D159" s="20"/>
      <c r="E159" s="21"/>
      <c r="F159" s="22"/>
      <c r="G159" s="22"/>
      <c r="H159" s="34" t="str">
        <f t="shared" si="29"/>
        <v/>
      </c>
      <c r="I159" s="34" t="str">
        <f t="shared" si="30"/>
        <v/>
      </c>
      <c r="J159" s="34" t="str">
        <f t="shared" si="31"/>
        <v/>
      </c>
      <c r="K159" s="34" t="str">
        <f t="shared" si="32"/>
        <v/>
      </c>
      <c r="L159" s="26" t="str">
        <f t="shared" si="28"/>
        <v/>
      </c>
      <c r="M159" s="32"/>
      <c r="N159" s="190"/>
      <c r="O159" s="190"/>
      <c r="P159" s="190"/>
      <c r="Q159" s="190"/>
      <c r="R159" s="23"/>
    </row>
    <row r="160" spans="1:22">
      <c r="A160" s="27">
        <f t="shared" ca="1" si="33"/>
        <v>45997</v>
      </c>
      <c r="B160" s="20"/>
      <c r="C160" s="21"/>
      <c r="D160" s="20"/>
      <c r="E160" s="21"/>
      <c r="F160" s="22"/>
      <c r="G160" s="22"/>
      <c r="H160" s="34" t="str">
        <f t="shared" si="29"/>
        <v/>
      </c>
      <c r="I160" s="34" t="str">
        <f t="shared" si="30"/>
        <v/>
      </c>
      <c r="J160" s="34" t="str">
        <f t="shared" si="31"/>
        <v/>
      </c>
      <c r="K160" s="34" t="str">
        <f t="shared" si="32"/>
        <v/>
      </c>
      <c r="L160" s="26" t="str">
        <f t="shared" si="28"/>
        <v/>
      </c>
      <c r="M160" s="32"/>
      <c r="N160" s="190"/>
      <c r="O160" s="190"/>
      <c r="P160" s="190"/>
      <c r="Q160" s="190"/>
      <c r="R160" s="23"/>
    </row>
    <row r="161" spans="1:18">
      <c r="A161" s="27">
        <f t="shared" ca="1" si="33"/>
        <v>45998</v>
      </c>
      <c r="B161" s="20"/>
      <c r="C161" s="21"/>
      <c r="D161" s="20"/>
      <c r="E161" s="21"/>
      <c r="F161" s="22"/>
      <c r="G161" s="22"/>
      <c r="H161" s="34" t="str">
        <f t="shared" si="29"/>
        <v/>
      </c>
      <c r="I161" s="34" t="str">
        <f t="shared" si="30"/>
        <v/>
      </c>
      <c r="J161" s="34" t="str">
        <f t="shared" si="31"/>
        <v/>
      </c>
      <c r="K161" s="34" t="str">
        <f t="shared" si="32"/>
        <v/>
      </c>
      <c r="L161" s="26" t="str">
        <f t="shared" si="28"/>
        <v/>
      </c>
      <c r="M161" s="32"/>
      <c r="N161" s="190"/>
      <c r="O161" s="190"/>
      <c r="P161" s="190"/>
      <c r="Q161" s="190"/>
      <c r="R161" s="23"/>
    </row>
    <row r="162" spans="1:18">
      <c r="A162" s="27">
        <f t="shared" ca="1" si="33"/>
        <v>45999</v>
      </c>
      <c r="B162" s="20"/>
      <c r="C162" s="21"/>
      <c r="D162" s="20"/>
      <c r="E162" s="21"/>
      <c r="F162" s="22"/>
      <c r="G162" s="22"/>
      <c r="H162" s="34" t="str">
        <f t="shared" si="29"/>
        <v/>
      </c>
      <c r="I162" s="34" t="str">
        <f t="shared" si="30"/>
        <v/>
      </c>
      <c r="J162" s="34" t="str">
        <f t="shared" si="31"/>
        <v/>
      </c>
      <c r="K162" s="34" t="str">
        <f t="shared" si="32"/>
        <v/>
      </c>
      <c r="L162" s="26" t="str">
        <f t="shared" si="28"/>
        <v/>
      </c>
      <c r="M162" s="32"/>
      <c r="N162" s="190"/>
      <c r="O162" s="190"/>
      <c r="P162" s="190"/>
      <c r="Q162" s="190"/>
      <c r="R162" s="23"/>
    </row>
    <row r="163" spans="1:18">
      <c r="A163" s="27">
        <f t="shared" ca="1" si="33"/>
        <v>46000</v>
      </c>
      <c r="B163" s="20"/>
      <c r="C163" s="21"/>
      <c r="D163" s="20"/>
      <c r="E163" s="21"/>
      <c r="F163" s="22"/>
      <c r="G163" s="22"/>
      <c r="H163" s="34" t="str">
        <f t="shared" si="29"/>
        <v/>
      </c>
      <c r="I163" s="34" t="str">
        <f t="shared" si="30"/>
        <v/>
      </c>
      <c r="J163" s="34" t="str">
        <f t="shared" si="31"/>
        <v/>
      </c>
      <c r="K163" s="34" t="str">
        <f t="shared" si="32"/>
        <v/>
      </c>
      <c r="L163" s="26" t="str">
        <f t="shared" si="28"/>
        <v/>
      </c>
      <c r="M163" s="32"/>
      <c r="N163" s="190"/>
      <c r="O163" s="190"/>
      <c r="P163" s="190"/>
      <c r="Q163" s="190"/>
      <c r="R163" s="23"/>
    </row>
    <row r="164" spans="1:18">
      <c r="A164" s="27">
        <f t="shared" ca="1" si="33"/>
        <v>46001</v>
      </c>
      <c r="B164" s="20"/>
      <c r="C164" s="21"/>
      <c r="D164" s="20"/>
      <c r="E164" s="21"/>
      <c r="F164" s="22"/>
      <c r="G164" s="22"/>
      <c r="H164" s="34" t="str">
        <f t="shared" si="29"/>
        <v/>
      </c>
      <c r="I164" s="34" t="str">
        <f t="shared" si="30"/>
        <v/>
      </c>
      <c r="J164" s="34" t="str">
        <f t="shared" si="31"/>
        <v/>
      </c>
      <c r="K164" s="34" t="str">
        <f t="shared" si="32"/>
        <v/>
      </c>
      <c r="L164" s="26" t="str">
        <f t="shared" si="28"/>
        <v/>
      </c>
      <c r="M164" s="32"/>
      <c r="N164" s="190"/>
      <c r="O164" s="190"/>
      <c r="P164" s="190"/>
      <c r="Q164" s="190"/>
      <c r="R164" s="23"/>
    </row>
    <row r="165" spans="1:18">
      <c r="A165" s="27">
        <f t="shared" ca="1" si="33"/>
        <v>46002</v>
      </c>
      <c r="B165" s="20"/>
      <c r="C165" s="21"/>
      <c r="D165" s="20"/>
      <c r="E165" s="21"/>
      <c r="F165" s="22"/>
      <c r="G165" s="22"/>
      <c r="H165" s="34" t="str">
        <f t="shared" si="29"/>
        <v/>
      </c>
      <c r="I165" s="34" t="str">
        <f t="shared" si="30"/>
        <v/>
      </c>
      <c r="J165" s="34" t="str">
        <f t="shared" si="31"/>
        <v/>
      </c>
      <c r="K165" s="34" t="str">
        <f t="shared" si="32"/>
        <v/>
      </c>
      <c r="L165" s="26" t="str">
        <f t="shared" si="28"/>
        <v/>
      </c>
      <c r="M165" s="32"/>
      <c r="N165" s="190"/>
      <c r="O165" s="190"/>
      <c r="P165" s="190"/>
      <c r="Q165" s="190"/>
      <c r="R165" s="23"/>
    </row>
    <row r="166" spans="1:18">
      <c r="A166" s="27">
        <f t="shared" ca="1" si="33"/>
        <v>46003</v>
      </c>
      <c r="B166" s="20"/>
      <c r="C166" s="21"/>
      <c r="D166" s="20"/>
      <c r="E166" s="21"/>
      <c r="F166" s="22"/>
      <c r="G166" s="22"/>
      <c r="H166" s="34" t="str">
        <f t="shared" si="29"/>
        <v/>
      </c>
      <c r="I166" s="34" t="str">
        <f t="shared" si="30"/>
        <v/>
      </c>
      <c r="J166" s="34" t="str">
        <f t="shared" si="31"/>
        <v/>
      </c>
      <c r="K166" s="34" t="str">
        <f t="shared" si="32"/>
        <v/>
      </c>
      <c r="L166" s="26" t="str">
        <f t="shared" si="28"/>
        <v/>
      </c>
      <c r="M166" s="32"/>
      <c r="N166" s="190"/>
      <c r="O166" s="190"/>
      <c r="P166" s="190"/>
      <c r="Q166" s="190"/>
      <c r="R166" s="23"/>
    </row>
    <row r="167" spans="1:18">
      <c r="A167" s="27">
        <f t="shared" ca="1" si="33"/>
        <v>46004</v>
      </c>
      <c r="B167" s="20"/>
      <c r="C167" s="21"/>
      <c r="D167" s="20"/>
      <c r="E167" s="21"/>
      <c r="F167" s="22"/>
      <c r="G167" s="22"/>
      <c r="H167" s="34" t="str">
        <f t="shared" si="29"/>
        <v/>
      </c>
      <c r="I167" s="34" t="str">
        <f t="shared" si="30"/>
        <v/>
      </c>
      <c r="J167" s="34" t="str">
        <f t="shared" si="31"/>
        <v/>
      </c>
      <c r="K167" s="34" t="str">
        <f t="shared" si="32"/>
        <v/>
      </c>
      <c r="L167" s="26" t="str">
        <f t="shared" si="28"/>
        <v/>
      </c>
      <c r="M167" s="32"/>
      <c r="N167" s="190"/>
      <c r="O167" s="190"/>
      <c r="P167" s="190"/>
      <c r="Q167" s="190"/>
      <c r="R167" s="23"/>
    </row>
    <row r="168" spans="1:18">
      <c r="A168" s="27">
        <f t="shared" ca="1" si="33"/>
        <v>46005</v>
      </c>
      <c r="B168" s="20"/>
      <c r="C168" s="21"/>
      <c r="D168" s="20"/>
      <c r="E168" s="21"/>
      <c r="F168" s="22"/>
      <c r="G168" s="22"/>
      <c r="H168" s="34" t="str">
        <f t="shared" si="29"/>
        <v/>
      </c>
      <c r="I168" s="34" t="str">
        <f t="shared" si="30"/>
        <v/>
      </c>
      <c r="J168" s="34" t="str">
        <f t="shared" si="31"/>
        <v/>
      </c>
      <c r="K168" s="34" t="str">
        <f t="shared" si="32"/>
        <v/>
      </c>
      <c r="L168" s="26" t="str">
        <f t="shared" si="28"/>
        <v/>
      </c>
      <c r="M168" s="32"/>
      <c r="N168" s="190"/>
      <c r="O168" s="190"/>
      <c r="P168" s="190"/>
      <c r="Q168" s="190"/>
      <c r="R168" s="23"/>
    </row>
    <row r="169" spans="1:18">
      <c r="A169" s="27">
        <f t="shared" ca="1" si="33"/>
        <v>46006</v>
      </c>
      <c r="B169" s="20"/>
      <c r="C169" s="21"/>
      <c r="D169" s="20"/>
      <c r="E169" s="21"/>
      <c r="F169" s="22"/>
      <c r="G169" s="22"/>
      <c r="H169" s="34" t="str">
        <f t="shared" si="29"/>
        <v/>
      </c>
      <c r="I169" s="34" t="str">
        <f t="shared" si="30"/>
        <v/>
      </c>
      <c r="J169" s="34" t="str">
        <f t="shared" si="31"/>
        <v/>
      </c>
      <c r="K169" s="34" t="str">
        <f t="shared" si="32"/>
        <v/>
      </c>
      <c r="L169" s="26" t="str">
        <f t="shared" si="28"/>
        <v/>
      </c>
      <c r="M169" s="32"/>
      <c r="N169" s="190"/>
      <c r="O169" s="190"/>
      <c r="P169" s="190"/>
      <c r="Q169" s="190"/>
      <c r="R169" s="23"/>
    </row>
    <row r="170" spans="1:18">
      <c r="A170" s="27">
        <f t="shared" ca="1" si="33"/>
        <v>46007</v>
      </c>
      <c r="B170" s="20"/>
      <c r="C170" s="21"/>
      <c r="D170" s="20"/>
      <c r="E170" s="21"/>
      <c r="F170" s="22"/>
      <c r="G170" s="22"/>
      <c r="H170" s="34" t="str">
        <f t="shared" si="29"/>
        <v/>
      </c>
      <c r="I170" s="34" t="str">
        <f t="shared" si="30"/>
        <v/>
      </c>
      <c r="J170" s="34" t="str">
        <f t="shared" si="31"/>
        <v/>
      </c>
      <c r="K170" s="34" t="str">
        <f t="shared" si="32"/>
        <v/>
      </c>
      <c r="L170" s="26" t="str">
        <f t="shared" si="28"/>
        <v/>
      </c>
      <c r="M170" s="32"/>
      <c r="N170" s="190"/>
      <c r="O170" s="190"/>
      <c r="P170" s="190"/>
      <c r="Q170" s="190"/>
      <c r="R170" s="23"/>
    </row>
    <row r="171" spans="1:18">
      <c r="A171" s="27">
        <f t="shared" ca="1" si="33"/>
        <v>46008</v>
      </c>
      <c r="B171" s="20"/>
      <c r="C171" s="21"/>
      <c r="D171" s="20"/>
      <c r="E171" s="21"/>
      <c r="F171" s="22"/>
      <c r="G171" s="22"/>
      <c r="H171" s="34" t="str">
        <f t="shared" si="29"/>
        <v/>
      </c>
      <c r="I171" s="34" t="str">
        <f t="shared" si="30"/>
        <v/>
      </c>
      <c r="J171" s="34" t="str">
        <f t="shared" si="31"/>
        <v/>
      </c>
      <c r="K171" s="34" t="str">
        <f t="shared" si="32"/>
        <v/>
      </c>
      <c r="L171" s="26" t="str">
        <f t="shared" si="28"/>
        <v/>
      </c>
      <c r="M171" s="32"/>
      <c r="N171" s="190"/>
      <c r="O171" s="190"/>
      <c r="P171" s="190"/>
      <c r="Q171" s="190"/>
      <c r="R171" s="23"/>
    </row>
    <row r="172" spans="1:18">
      <c r="A172" s="27">
        <f t="shared" ca="1" si="33"/>
        <v>46009</v>
      </c>
      <c r="B172" s="20"/>
      <c r="C172" s="21"/>
      <c r="D172" s="20"/>
      <c r="E172" s="21"/>
      <c r="F172" s="22"/>
      <c r="G172" s="22"/>
      <c r="H172" s="34" t="str">
        <f t="shared" si="29"/>
        <v/>
      </c>
      <c r="I172" s="34" t="str">
        <f t="shared" si="30"/>
        <v/>
      </c>
      <c r="J172" s="34" t="str">
        <f t="shared" si="31"/>
        <v/>
      </c>
      <c r="K172" s="34" t="str">
        <f t="shared" si="32"/>
        <v/>
      </c>
      <c r="L172" s="26" t="str">
        <f t="shared" si="28"/>
        <v/>
      </c>
      <c r="M172" s="32"/>
      <c r="N172" s="190"/>
      <c r="O172" s="190"/>
      <c r="P172" s="190"/>
      <c r="Q172" s="190"/>
      <c r="R172" s="23"/>
    </row>
    <row r="173" spans="1:18">
      <c r="A173" s="27">
        <f t="shared" ca="1" si="33"/>
        <v>46010</v>
      </c>
      <c r="B173" s="20"/>
      <c r="C173" s="21"/>
      <c r="D173" s="20"/>
      <c r="E173" s="21"/>
      <c r="F173" s="22"/>
      <c r="G173" s="22"/>
      <c r="H173" s="34" t="str">
        <f t="shared" si="29"/>
        <v/>
      </c>
      <c r="I173" s="34" t="str">
        <f t="shared" si="30"/>
        <v/>
      </c>
      <c r="J173" s="34" t="str">
        <f t="shared" si="31"/>
        <v/>
      </c>
      <c r="K173" s="34" t="str">
        <f t="shared" si="32"/>
        <v/>
      </c>
      <c r="L173" s="26" t="str">
        <f t="shared" si="28"/>
        <v/>
      </c>
      <c r="M173" s="32"/>
      <c r="N173" s="190"/>
      <c r="O173" s="190"/>
      <c r="P173" s="190"/>
      <c r="Q173" s="190"/>
      <c r="R173" s="23"/>
    </row>
    <row r="174" spans="1:18">
      <c r="A174" s="27">
        <f t="shared" ca="1" si="33"/>
        <v>46011</v>
      </c>
      <c r="B174" s="20"/>
      <c r="C174" s="21"/>
      <c r="D174" s="20"/>
      <c r="E174" s="21"/>
      <c r="F174" s="22"/>
      <c r="G174" s="22"/>
      <c r="H174" s="34" t="str">
        <f t="shared" si="29"/>
        <v/>
      </c>
      <c r="I174" s="34" t="str">
        <f t="shared" si="30"/>
        <v/>
      </c>
      <c r="J174" s="34" t="str">
        <f t="shared" si="31"/>
        <v/>
      </c>
      <c r="K174" s="34" t="str">
        <f t="shared" si="32"/>
        <v/>
      </c>
      <c r="L174" s="26" t="str">
        <f t="shared" si="28"/>
        <v/>
      </c>
      <c r="M174" s="32"/>
      <c r="N174" s="190"/>
      <c r="O174" s="190"/>
      <c r="P174" s="190"/>
      <c r="Q174" s="190"/>
      <c r="R174" s="23"/>
    </row>
    <row r="175" spans="1:18">
      <c r="A175" s="27">
        <f t="shared" ca="1" si="33"/>
        <v>46012</v>
      </c>
      <c r="B175" s="20"/>
      <c r="C175" s="21"/>
      <c r="D175" s="20"/>
      <c r="E175" s="21"/>
      <c r="F175" s="22"/>
      <c r="G175" s="22"/>
      <c r="H175" s="34" t="str">
        <f t="shared" si="29"/>
        <v/>
      </c>
      <c r="I175" s="34" t="str">
        <f t="shared" si="30"/>
        <v/>
      </c>
      <c r="J175" s="34" t="str">
        <f t="shared" si="31"/>
        <v/>
      </c>
      <c r="K175" s="34" t="str">
        <f t="shared" si="32"/>
        <v/>
      </c>
      <c r="L175" s="26" t="str">
        <f t="shared" si="28"/>
        <v/>
      </c>
      <c r="M175" s="32"/>
      <c r="N175" s="190"/>
      <c r="O175" s="190"/>
      <c r="P175" s="190"/>
      <c r="Q175" s="190"/>
      <c r="R175" s="23"/>
    </row>
    <row r="176" spans="1:18">
      <c r="A176" s="27">
        <f t="shared" ca="1" si="33"/>
        <v>46013</v>
      </c>
      <c r="B176" s="20"/>
      <c r="C176" s="21"/>
      <c r="D176" s="20"/>
      <c r="E176" s="21"/>
      <c r="F176" s="22"/>
      <c r="G176" s="22"/>
      <c r="H176" s="34" t="str">
        <f t="shared" si="29"/>
        <v/>
      </c>
      <c r="I176" s="34" t="str">
        <f t="shared" si="30"/>
        <v/>
      </c>
      <c r="J176" s="34" t="str">
        <f t="shared" si="31"/>
        <v/>
      </c>
      <c r="K176" s="34" t="str">
        <f t="shared" si="32"/>
        <v/>
      </c>
      <c r="L176" s="26" t="str">
        <f t="shared" si="28"/>
        <v/>
      </c>
      <c r="M176" s="32"/>
      <c r="N176" s="190"/>
      <c r="O176" s="190"/>
      <c r="P176" s="190"/>
      <c r="Q176" s="190"/>
      <c r="R176" s="23"/>
    </row>
    <row r="177" spans="1:22">
      <c r="A177" s="27">
        <f t="shared" ca="1" si="33"/>
        <v>46014</v>
      </c>
      <c r="B177" s="20"/>
      <c r="C177" s="21"/>
      <c r="D177" s="20"/>
      <c r="E177" s="21"/>
      <c r="F177" s="22"/>
      <c r="G177" s="22"/>
      <c r="H177" s="34" t="str">
        <f t="shared" si="29"/>
        <v/>
      </c>
      <c r="I177" s="34" t="str">
        <f t="shared" si="30"/>
        <v/>
      </c>
      <c r="J177" s="34" t="str">
        <f t="shared" si="31"/>
        <v/>
      </c>
      <c r="K177" s="34" t="str">
        <f t="shared" si="32"/>
        <v/>
      </c>
      <c r="L177" s="26" t="str">
        <f t="shared" si="28"/>
        <v/>
      </c>
      <c r="M177" s="32"/>
      <c r="N177" s="190"/>
      <c r="O177" s="190"/>
      <c r="P177" s="190"/>
      <c r="Q177" s="190"/>
      <c r="R177" s="23"/>
    </row>
    <row r="178" spans="1:22">
      <c r="A178" s="27">
        <f t="shared" ca="1" si="33"/>
        <v>46015</v>
      </c>
      <c r="B178" s="20"/>
      <c r="C178" s="21"/>
      <c r="D178" s="20"/>
      <c r="E178" s="21"/>
      <c r="F178" s="22"/>
      <c r="G178" s="22"/>
      <c r="H178" s="34" t="str">
        <f t="shared" si="29"/>
        <v/>
      </c>
      <c r="I178" s="34" t="str">
        <f t="shared" si="30"/>
        <v/>
      </c>
      <c r="J178" s="34" t="str">
        <f t="shared" si="31"/>
        <v/>
      </c>
      <c r="K178" s="34" t="str">
        <f t="shared" si="32"/>
        <v/>
      </c>
      <c r="L178" s="26" t="str">
        <f t="shared" si="28"/>
        <v/>
      </c>
      <c r="M178" s="32"/>
      <c r="N178" s="190"/>
      <c r="O178" s="190"/>
      <c r="P178" s="190"/>
      <c r="Q178" s="190"/>
      <c r="R178" s="23"/>
    </row>
    <row r="179" spans="1:22">
      <c r="A179" s="27">
        <f t="shared" ca="1" si="33"/>
        <v>46016</v>
      </c>
      <c r="B179" s="20"/>
      <c r="C179" s="21"/>
      <c r="D179" s="20"/>
      <c r="E179" s="21"/>
      <c r="F179" s="22"/>
      <c r="G179" s="22"/>
      <c r="H179" s="34" t="str">
        <f t="shared" si="29"/>
        <v/>
      </c>
      <c r="I179" s="34" t="str">
        <f t="shared" si="30"/>
        <v/>
      </c>
      <c r="J179" s="34" t="str">
        <f t="shared" si="31"/>
        <v/>
      </c>
      <c r="K179" s="34" t="str">
        <f t="shared" si="32"/>
        <v/>
      </c>
      <c r="L179" s="26" t="str">
        <f t="shared" si="28"/>
        <v/>
      </c>
      <c r="M179" s="32"/>
      <c r="N179" s="190"/>
      <c r="O179" s="190"/>
      <c r="P179" s="190"/>
      <c r="Q179" s="190"/>
      <c r="R179" s="23"/>
    </row>
    <row r="180" spans="1:22">
      <c r="A180" s="27">
        <f t="shared" ca="1" si="33"/>
        <v>46017</v>
      </c>
      <c r="B180" s="20"/>
      <c r="C180" s="21"/>
      <c r="D180" s="20"/>
      <c r="E180" s="21"/>
      <c r="F180" s="22"/>
      <c r="G180" s="22"/>
      <c r="H180" s="34" t="str">
        <f t="shared" si="29"/>
        <v/>
      </c>
      <c r="I180" s="34" t="str">
        <f t="shared" si="30"/>
        <v/>
      </c>
      <c r="J180" s="34" t="str">
        <f t="shared" si="31"/>
        <v/>
      </c>
      <c r="K180" s="34" t="str">
        <f t="shared" si="32"/>
        <v/>
      </c>
      <c r="L180" s="26" t="str">
        <f t="shared" si="28"/>
        <v/>
      </c>
      <c r="M180" s="32"/>
      <c r="N180" s="190"/>
      <c r="O180" s="190"/>
      <c r="P180" s="190"/>
      <c r="Q180" s="190"/>
      <c r="R180" s="23"/>
    </row>
    <row r="181" spans="1:22">
      <c r="A181" s="27">
        <f t="shared" ca="1" si="33"/>
        <v>46018</v>
      </c>
      <c r="B181" s="20"/>
      <c r="C181" s="21"/>
      <c r="D181" s="20"/>
      <c r="E181" s="21"/>
      <c r="F181" s="22"/>
      <c r="G181" s="22"/>
      <c r="H181" s="34" t="str">
        <f t="shared" si="29"/>
        <v/>
      </c>
      <c r="I181" s="34" t="str">
        <f t="shared" si="30"/>
        <v/>
      </c>
      <c r="J181" s="34" t="str">
        <f t="shared" si="31"/>
        <v/>
      </c>
      <c r="K181" s="34" t="str">
        <f t="shared" si="32"/>
        <v/>
      </c>
      <c r="L181" s="26" t="str">
        <f t="shared" si="28"/>
        <v/>
      </c>
      <c r="M181" s="32"/>
      <c r="N181" s="190"/>
      <c r="O181" s="190"/>
      <c r="P181" s="190"/>
      <c r="Q181" s="190"/>
      <c r="R181" s="23"/>
    </row>
    <row r="182" spans="1:22">
      <c r="A182" s="27">
        <f t="shared" ca="1" si="33"/>
        <v>46019</v>
      </c>
      <c r="B182" s="20"/>
      <c r="C182" s="21"/>
      <c r="D182" s="20"/>
      <c r="E182" s="21"/>
      <c r="F182" s="22"/>
      <c r="G182" s="22"/>
      <c r="H182" s="34" t="str">
        <f t="shared" si="29"/>
        <v/>
      </c>
      <c r="I182" s="34" t="str">
        <f t="shared" si="30"/>
        <v/>
      </c>
      <c r="J182" s="34" t="str">
        <f t="shared" si="31"/>
        <v/>
      </c>
      <c r="K182" s="34" t="str">
        <f t="shared" si="32"/>
        <v/>
      </c>
      <c r="L182" s="26" t="str">
        <f t="shared" si="28"/>
        <v/>
      </c>
      <c r="M182" s="32"/>
      <c r="N182" s="190"/>
      <c r="O182" s="190"/>
      <c r="P182" s="190"/>
      <c r="Q182" s="190"/>
      <c r="R182" s="23"/>
    </row>
    <row r="183" spans="1:22">
      <c r="A183" s="27">
        <f t="shared" ca="1" si="33"/>
        <v>46020</v>
      </c>
      <c r="B183" s="20"/>
      <c r="C183" s="21"/>
      <c r="D183" s="20"/>
      <c r="E183" s="21"/>
      <c r="F183" s="22"/>
      <c r="G183" s="22"/>
      <c r="H183" s="34" t="str">
        <f t="shared" si="29"/>
        <v/>
      </c>
      <c r="I183" s="34" t="str">
        <f t="shared" si="30"/>
        <v/>
      </c>
      <c r="J183" s="34" t="str">
        <f t="shared" si="31"/>
        <v/>
      </c>
      <c r="K183" s="34" t="str">
        <f t="shared" si="32"/>
        <v/>
      </c>
      <c r="L183" s="26" t="str">
        <f t="shared" si="28"/>
        <v/>
      </c>
      <c r="M183" s="32"/>
      <c r="N183" s="190"/>
      <c r="O183" s="190"/>
      <c r="P183" s="190"/>
      <c r="Q183" s="190"/>
      <c r="R183" s="23"/>
    </row>
    <row r="184" spans="1:22">
      <c r="A184" s="27">
        <f t="shared" ca="1" si="33"/>
        <v>46021</v>
      </c>
      <c r="B184" s="20"/>
      <c r="C184" s="21"/>
      <c r="D184" s="20"/>
      <c r="E184" s="21"/>
      <c r="F184" s="22"/>
      <c r="G184" s="22"/>
      <c r="H184" s="34" t="str">
        <f t="shared" si="29"/>
        <v/>
      </c>
      <c r="I184" s="34" t="str">
        <f t="shared" si="30"/>
        <v/>
      </c>
      <c r="J184" s="34" t="str">
        <f t="shared" si="31"/>
        <v/>
      </c>
      <c r="K184" s="34" t="str">
        <f t="shared" si="32"/>
        <v/>
      </c>
      <c r="L184" s="26" t="str">
        <f t="shared" si="28"/>
        <v/>
      </c>
      <c r="M184" s="32"/>
      <c r="N184" s="190"/>
      <c r="O184" s="190"/>
      <c r="P184" s="190"/>
      <c r="Q184" s="190"/>
      <c r="R184" s="23"/>
    </row>
    <row r="185" spans="1:22">
      <c r="A185" s="27">
        <f t="shared" ca="1" si="33"/>
        <v>46022</v>
      </c>
      <c r="B185" s="20"/>
      <c r="C185" s="21"/>
      <c r="D185" s="20"/>
      <c r="E185" s="21"/>
      <c r="F185" s="22"/>
      <c r="G185" s="22"/>
      <c r="H185" s="34" t="str">
        <f t="shared" si="29"/>
        <v/>
      </c>
      <c r="I185" s="34" t="str">
        <f t="shared" si="30"/>
        <v/>
      </c>
      <c r="J185" s="34" t="str">
        <f t="shared" si="31"/>
        <v/>
      </c>
      <c r="K185" s="34" t="str">
        <f t="shared" si="32"/>
        <v/>
      </c>
      <c r="L185" s="26" t="str">
        <f t="shared" si="28"/>
        <v/>
      </c>
      <c r="M185" s="32"/>
      <c r="N185" s="190"/>
      <c r="O185" s="190"/>
      <c r="P185" s="190"/>
      <c r="Q185" s="190"/>
      <c r="R185" s="23"/>
    </row>
    <row r="186" spans="1:22">
      <c r="A186" s="5" t="s">
        <v>11</v>
      </c>
      <c r="B186" s="191"/>
      <c r="C186" s="192"/>
      <c r="D186" s="191"/>
      <c r="E186" s="192"/>
      <c r="F186" s="26" t="str">
        <f>IF(SUM($F155:$F185)=0,"",SUM($F155:$F185))</f>
        <v/>
      </c>
      <c r="G186" s="26" t="str">
        <f>IF(SUM($G155:$G185)=0,"",SUM($G155:$G185))</f>
        <v/>
      </c>
      <c r="H186" s="26" t="str">
        <f>IF(SUM(H155:H185)=0,"",SUM(H155:H185))</f>
        <v/>
      </c>
      <c r="I186" s="26" t="str">
        <f>IF(SUM(I155:I185)=0,"",SUM(I155:I185))</f>
        <v/>
      </c>
      <c r="J186" s="26" t="str">
        <f t="shared" ref="J186:K186" si="34">IF(SUM(J155:J185)=0,"",SUM(J155:J185))</f>
        <v/>
      </c>
      <c r="K186" s="26" t="str">
        <f t="shared" si="34"/>
        <v/>
      </c>
      <c r="L186" s="26" t="str">
        <f>IF(SUM($L155:$L185)=0,"",SUM($L155:$L185))</f>
        <v/>
      </c>
      <c r="M186" s="33"/>
      <c r="N186" s="193"/>
      <c r="O186" s="193"/>
      <c r="P186" s="193"/>
      <c r="Q186" s="193"/>
      <c r="R186" s="6"/>
    </row>
    <row r="188" spans="1:22" ht="27" customHeight="1">
      <c r="A188" s="194" t="s">
        <v>22</v>
      </c>
      <c r="B188" s="189" t="s">
        <v>103</v>
      </c>
      <c r="C188" s="189"/>
      <c r="D188" s="189"/>
      <c r="E188" s="189"/>
      <c r="F188" s="189" t="s">
        <v>23</v>
      </c>
      <c r="G188" s="189"/>
      <c r="H188" s="189" t="s">
        <v>88</v>
      </c>
      <c r="I188" s="189"/>
      <c r="J188" s="189"/>
      <c r="K188" s="189"/>
      <c r="L188" s="189" t="s">
        <v>87</v>
      </c>
      <c r="M188" s="195" t="s">
        <v>96</v>
      </c>
      <c r="N188" s="194" t="s">
        <v>25</v>
      </c>
      <c r="O188" s="194"/>
      <c r="P188" s="194"/>
      <c r="Q188" s="194"/>
      <c r="R188" s="189" t="s">
        <v>100</v>
      </c>
    </row>
    <row r="189" spans="1:22" ht="14.25" customHeight="1">
      <c r="A189" s="194"/>
      <c r="B189" s="189" t="s">
        <v>82</v>
      </c>
      <c r="C189" s="189"/>
      <c r="D189" s="189" t="s">
        <v>84</v>
      </c>
      <c r="E189" s="189"/>
      <c r="F189" s="189"/>
      <c r="G189" s="189"/>
      <c r="H189" s="189" t="s">
        <v>90</v>
      </c>
      <c r="I189" s="189"/>
      <c r="J189" s="189" t="s">
        <v>89</v>
      </c>
      <c r="K189" s="189"/>
      <c r="L189" s="189"/>
      <c r="M189" s="196"/>
      <c r="N189" s="194"/>
      <c r="O189" s="194"/>
      <c r="P189" s="194"/>
      <c r="Q189" s="194"/>
      <c r="R189" s="189"/>
    </row>
    <row r="190" spans="1:22">
      <c r="A190" s="194"/>
      <c r="B190" s="43" t="s">
        <v>26</v>
      </c>
      <c r="C190" s="43" t="s">
        <v>27</v>
      </c>
      <c r="D190" s="43" t="s">
        <v>26</v>
      </c>
      <c r="E190" s="43" t="s">
        <v>27</v>
      </c>
      <c r="F190" s="44" t="s">
        <v>85</v>
      </c>
      <c r="G190" s="44" t="s">
        <v>86</v>
      </c>
      <c r="H190" s="44" t="s">
        <v>81</v>
      </c>
      <c r="I190" s="44" t="s">
        <v>83</v>
      </c>
      <c r="J190" s="44" t="s">
        <v>81</v>
      </c>
      <c r="K190" s="44" t="s">
        <v>95</v>
      </c>
      <c r="L190" s="189"/>
      <c r="M190" s="197"/>
      <c r="N190" s="194"/>
      <c r="O190" s="194"/>
      <c r="P190" s="194"/>
      <c r="Q190" s="194"/>
      <c r="R190" s="194"/>
    </row>
    <row r="191" spans="1:22">
      <c r="A191" s="27" cm="1">
        <f t="array" aca="1" ref="A191" ca="1">DATE("2025","8"+5,IFERROR(INDIRECT(T1),"1"))</f>
        <v>46023</v>
      </c>
      <c r="B191" s="20"/>
      <c r="C191" s="21"/>
      <c r="D191" s="20"/>
      <c r="E191" s="21"/>
      <c r="F191" s="22"/>
      <c r="G191" s="22"/>
      <c r="H191" s="34" t="str">
        <f>IF(OR(B191="",LEFT(M191,1)="✓"),"",C191-B191-F191)</f>
        <v/>
      </c>
      <c r="I191" s="34" t="str">
        <f>IF(OR(D191="",LEFT(M191,1)="✓"),"",E191-D191-G191)</f>
        <v/>
      </c>
      <c r="J191" s="34" t="str">
        <f>IF(AND(B191&lt;&gt;"",M191="✓所定"),C191-B191-F191,"")</f>
        <v/>
      </c>
      <c r="K191" s="34" t="str">
        <f>IF(AND(B191&lt;&gt;"",M191="✓法定"),C191-B191-F191,"")</f>
        <v/>
      </c>
      <c r="L191" s="26" t="str">
        <f>IF(AND($B191="",$D191=""),"",($C191-$B191-$F191)+($E191-$D191-$G191))</f>
        <v/>
      </c>
      <c r="M191" s="32"/>
      <c r="N191" s="190"/>
      <c r="O191" s="190"/>
      <c r="P191" s="190"/>
      <c r="Q191" s="190"/>
      <c r="R191" s="23"/>
      <c r="V191" s="1" t="s">
        <v>171</v>
      </c>
    </row>
    <row r="192" spans="1:22">
      <c r="A192" s="27">
        <f ca="1">A191+1</f>
        <v>46024</v>
      </c>
      <c r="B192" s="20"/>
      <c r="C192" s="21"/>
      <c r="D192" s="20"/>
      <c r="E192" s="21"/>
      <c r="F192" s="22"/>
      <c r="G192" s="22"/>
      <c r="H192" s="34" t="str">
        <f t="shared" ref="H192:H221" si="35">IF(OR(B192="",LEFT(M192,1)="✓"),"",C192-B192-F192)</f>
        <v/>
      </c>
      <c r="I192" s="34" t="str">
        <f t="shared" ref="I192:I221" si="36">IF(OR(D192="",LEFT(M192,1)="✓"),"",E192-D192-G192)</f>
        <v/>
      </c>
      <c r="J192" s="34" t="str">
        <f t="shared" ref="J192:J221" si="37">IF(AND(B192&lt;&gt;"",M192="✓所定"),C192-B192-F192,"")</f>
        <v/>
      </c>
      <c r="K192" s="34" t="str">
        <f t="shared" ref="K192:K221" si="38">IF(AND(B192&lt;&gt;"",M192="✓法定"),C192-B192-F192,"")</f>
        <v/>
      </c>
      <c r="L192" s="26" t="str">
        <f t="shared" ref="L192:L221" si="39">IF(AND($B192="",$D192=""),"",($C192-$B192-$F192)+($E192-$D192-$G192))</f>
        <v/>
      </c>
      <c r="M192" s="32"/>
      <c r="N192" s="190"/>
      <c r="O192" s="190"/>
      <c r="P192" s="190"/>
      <c r="Q192" s="190"/>
      <c r="R192" s="23"/>
      <c r="V192" s="1" t="s">
        <v>172</v>
      </c>
    </row>
    <row r="193" spans="1:18">
      <c r="A193" s="27">
        <f t="shared" ref="A193:A221" ca="1" si="40">A192+1</f>
        <v>46025</v>
      </c>
      <c r="B193" s="20"/>
      <c r="C193" s="21"/>
      <c r="D193" s="20"/>
      <c r="E193" s="21"/>
      <c r="F193" s="22"/>
      <c r="G193" s="22"/>
      <c r="H193" s="34" t="str">
        <f t="shared" si="35"/>
        <v/>
      </c>
      <c r="I193" s="34" t="str">
        <f t="shared" si="36"/>
        <v/>
      </c>
      <c r="J193" s="34" t="str">
        <f t="shared" si="37"/>
        <v/>
      </c>
      <c r="K193" s="34" t="str">
        <f t="shared" si="38"/>
        <v/>
      </c>
      <c r="L193" s="26" t="str">
        <f t="shared" si="39"/>
        <v/>
      </c>
      <c r="M193" s="32"/>
      <c r="N193" s="190"/>
      <c r="O193" s="190"/>
      <c r="P193" s="190"/>
      <c r="Q193" s="190"/>
      <c r="R193" s="23"/>
    </row>
    <row r="194" spans="1:18">
      <c r="A194" s="27">
        <f t="shared" ca="1" si="40"/>
        <v>46026</v>
      </c>
      <c r="B194" s="20"/>
      <c r="C194" s="21"/>
      <c r="D194" s="20"/>
      <c r="E194" s="21"/>
      <c r="F194" s="22"/>
      <c r="G194" s="22"/>
      <c r="H194" s="34" t="str">
        <f t="shared" si="35"/>
        <v/>
      </c>
      <c r="I194" s="34" t="str">
        <f t="shared" si="36"/>
        <v/>
      </c>
      <c r="J194" s="34" t="str">
        <f t="shared" si="37"/>
        <v/>
      </c>
      <c r="K194" s="34" t="str">
        <f t="shared" si="38"/>
        <v/>
      </c>
      <c r="L194" s="26" t="str">
        <f t="shared" si="39"/>
        <v/>
      </c>
      <c r="M194" s="32"/>
      <c r="N194" s="190"/>
      <c r="O194" s="190"/>
      <c r="P194" s="190"/>
      <c r="Q194" s="190"/>
      <c r="R194" s="23"/>
    </row>
    <row r="195" spans="1:18">
      <c r="A195" s="27">
        <f t="shared" ca="1" si="40"/>
        <v>46027</v>
      </c>
      <c r="B195" s="20"/>
      <c r="C195" s="21"/>
      <c r="D195" s="20"/>
      <c r="E195" s="21"/>
      <c r="F195" s="22"/>
      <c r="G195" s="22"/>
      <c r="H195" s="34" t="str">
        <f t="shared" si="35"/>
        <v/>
      </c>
      <c r="I195" s="34" t="str">
        <f t="shared" si="36"/>
        <v/>
      </c>
      <c r="J195" s="34" t="str">
        <f t="shared" si="37"/>
        <v/>
      </c>
      <c r="K195" s="34" t="str">
        <f t="shared" si="38"/>
        <v/>
      </c>
      <c r="L195" s="26" t="str">
        <f t="shared" si="39"/>
        <v/>
      </c>
      <c r="M195" s="32"/>
      <c r="N195" s="190"/>
      <c r="O195" s="190"/>
      <c r="P195" s="190"/>
      <c r="Q195" s="190"/>
      <c r="R195" s="23"/>
    </row>
    <row r="196" spans="1:18">
      <c r="A196" s="27">
        <f t="shared" ca="1" si="40"/>
        <v>46028</v>
      </c>
      <c r="B196" s="20"/>
      <c r="C196" s="21"/>
      <c r="D196" s="20"/>
      <c r="E196" s="21"/>
      <c r="F196" s="22"/>
      <c r="G196" s="22"/>
      <c r="H196" s="34" t="str">
        <f t="shared" si="35"/>
        <v/>
      </c>
      <c r="I196" s="34" t="str">
        <f t="shared" si="36"/>
        <v/>
      </c>
      <c r="J196" s="34" t="str">
        <f t="shared" si="37"/>
        <v/>
      </c>
      <c r="K196" s="34" t="str">
        <f t="shared" si="38"/>
        <v/>
      </c>
      <c r="L196" s="26" t="str">
        <f t="shared" si="39"/>
        <v/>
      </c>
      <c r="M196" s="32"/>
      <c r="N196" s="190"/>
      <c r="O196" s="190"/>
      <c r="P196" s="190"/>
      <c r="Q196" s="190"/>
      <c r="R196" s="23"/>
    </row>
    <row r="197" spans="1:18">
      <c r="A197" s="27">
        <f t="shared" ca="1" si="40"/>
        <v>46029</v>
      </c>
      <c r="B197" s="20"/>
      <c r="C197" s="21"/>
      <c r="D197" s="20"/>
      <c r="E197" s="21"/>
      <c r="F197" s="22"/>
      <c r="G197" s="22"/>
      <c r="H197" s="34" t="str">
        <f t="shared" si="35"/>
        <v/>
      </c>
      <c r="I197" s="34" t="str">
        <f t="shared" si="36"/>
        <v/>
      </c>
      <c r="J197" s="34" t="str">
        <f t="shared" si="37"/>
        <v/>
      </c>
      <c r="K197" s="34" t="str">
        <f t="shared" si="38"/>
        <v/>
      </c>
      <c r="L197" s="26" t="str">
        <f t="shared" si="39"/>
        <v/>
      </c>
      <c r="M197" s="32"/>
      <c r="N197" s="190"/>
      <c r="O197" s="190"/>
      <c r="P197" s="190"/>
      <c r="Q197" s="190"/>
      <c r="R197" s="23"/>
    </row>
    <row r="198" spans="1:18">
      <c r="A198" s="27">
        <f t="shared" ca="1" si="40"/>
        <v>46030</v>
      </c>
      <c r="B198" s="20"/>
      <c r="C198" s="21"/>
      <c r="D198" s="20"/>
      <c r="E198" s="21"/>
      <c r="F198" s="22"/>
      <c r="G198" s="22"/>
      <c r="H198" s="34" t="str">
        <f t="shared" si="35"/>
        <v/>
      </c>
      <c r="I198" s="34" t="str">
        <f t="shared" si="36"/>
        <v/>
      </c>
      <c r="J198" s="34" t="str">
        <f t="shared" si="37"/>
        <v/>
      </c>
      <c r="K198" s="34" t="str">
        <f t="shared" si="38"/>
        <v/>
      </c>
      <c r="L198" s="26" t="str">
        <f t="shared" si="39"/>
        <v/>
      </c>
      <c r="M198" s="32"/>
      <c r="N198" s="190"/>
      <c r="O198" s="190"/>
      <c r="P198" s="190"/>
      <c r="Q198" s="190"/>
      <c r="R198" s="23"/>
    </row>
    <row r="199" spans="1:18">
      <c r="A199" s="27">
        <f t="shared" ca="1" si="40"/>
        <v>46031</v>
      </c>
      <c r="B199" s="20"/>
      <c r="C199" s="21"/>
      <c r="D199" s="20"/>
      <c r="E199" s="21"/>
      <c r="F199" s="22"/>
      <c r="G199" s="22"/>
      <c r="H199" s="34" t="str">
        <f t="shared" si="35"/>
        <v/>
      </c>
      <c r="I199" s="34" t="str">
        <f t="shared" si="36"/>
        <v/>
      </c>
      <c r="J199" s="34" t="str">
        <f t="shared" si="37"/>
        <v/>
      </c>
      <c r="K199" s="34" t="str">
        <f t="shared" si="38"/>
        <v/>
      </c>
      <c r="L199" s="26" t="str">
        <f t="shared" si="39"/>
        <v/>
      </c>
      <c r="M199" s="32"/>
      <c r="N199" s="190"/>
      <c r="O199" s="190"/>
      <c r="P199" s="190"/>
      <c r="Q199" s="190"/>
      <c r="R199" s="23"/>
    </row>
    <row r="200" spans="1:18">
      <c r="A200" s="27">
        <f t="shared" ca="1" si="40"/>
        <v>46032</v>
      </c>
      <c r="B200" s="20"/>
      <c r="C200" s="21"/>
      <c r="D200" s="20"/>
      <c r="E200" s="21"/>
      <c r="F200" s="22"/>
      <c r="G200" s="22"/>
      <c r="H200" s="34" t="str">
        <f t="shared" si="35"/>
        <v/>
      </c>
      <c r="I200" s="34" t="str">
        <f t="shared" si="36"/>
        <v/>
      </c>
      <c r="J200" s="34" t="str">
        <f t="shared" si="37"/>
        <v/>
      </c>
      <c r="K200" s="34" t="str">
        <f t="shared" si="38"/>
        <v/>
      </c>
      <c r="L200" s="26" t="str">
        <f t="shared" si="39"/>
        <v/>
      </c>
      <c r="M200" s="32"/>
      <c r="N200" s="190"/>
      <c r="O200" s="190"/>
      <c r="P200" s="190"/>
      <c r="Q200" s="190"/>
      <c r="R200" s="23"/>
    </row>
    <row r="201" spans="1:18">
      <c r="A201" s="27">
        <f t="shared" ca="1" si="40"/>
        <v>46033</v>
      </c>
      <c r="B201" s="20"/>
      <c r="C201" s="21"/>
      <c r="D201" s="20"/>
      <c r="E201" s="21"/>
      <c r="F201" s="22"/>
      <c r="G201" s="22"/>
      <c r="H201" s="34" t="str">
        <f t="shared" si="35"/>
        <v/>
      </c>
      <c r="I201" s="34" t="str">
        <f t="shared" si="36"/>
        <v/>
      </c>
      <c r="J201" s="34" t="str">
        <f t="shared" si="37"/>
        <v/>
      </c>
      <c r="K201" s="34" t="str">
        <f t="shared" si="38"/>
        <v/>
      </c>
      <c r="L201" s="26" t="str">
        <f t="shared" si="39"/>
        <v/>
      </c>
      <c r="M201" s="32"/>
      <c r="N201" s="190"/>
      <c r="O201" s="190"/>
      <c r="P201" s="190"/>
      <c r="Q201" s="190"/>
      <c r="R201" s="23"/>
    </row>
    <row r="202" spans="1:18">
      <c r="A202" s="27">
        <f t="shared" ca="1" si="40"/>
        <v>46034</v>
      </c>
      <c r="B202" s="20"/>
      <c r="C202" s="21"/>
      <c r="D202" s="20"/>
      <c r="E202" s="21"/>
      <c r="F202" s="22"/>
      <c r="G202" s="22"/>
      <c r="H202" s="34" t="str">
        <f t="shared" si="35"/>
        <v/>
      </c>
      <c r="I202" s="34" t="str">
        <f t="shared" si="36"/>
        <v/>
      </c>
      <c r="J202" s="34" t="str">
        <f t="shared" si="37"/>
        <v/>
      </c>
      <c r="K202" s="34" t="str">
        <f t="shared" si="38"/>
        <v/>
      </c>
      <c r="L202" s="26" t="str">
        <f t="shared" si="39"/>
        <v/>
      </c>
      <c r="M202" s="32"/>
      <c r="N202" s="190"/>
      <c r="O202" s="190"/>
      <c r="P202" s="190"/>
      <c r="Q202" s="190"/>
      <c r="R202" s="23"/>
    </row>
    <row r="203" spans="1:18">
      <c r="A203" s="27">
        <f t="shared" ca="1" si="40"/>
        <v>46035</v>
      </c>
      <c r="B203" s="20"/>
      <c r="C203" s="21"/>
      <c r="D203" s="20"/>
      <c r="E203" s="21"/>
      <c r="F203" s="22"/>
      <c r="G203" s="22"/>
      <c r="H203" s="34" t="str">
        <f t="shared" si="35"/>
        <v/>
      </c>
      <c r="I203" s="34" t="str">
        <f t="shared" si="36"/>
        <v/>
      </c>
      <c r="J203" s="34" t="str">
        <f t="shared" si="37"/>
        <v/>
      </c>
      <c r="K203" s="34" t="str">
        <f t="shared" si="38"/>
        <v/>
      </c>
      <c r="L203" s="26" t="str">
        <f t="shared" si="39"/>
        <v/>
      </c>
      <c r="M203" s="32"/>
      <c r="N203" s="190"/>
      <c r="O203" s="190"/>
      <c r="P203" s="190"/>
      <c r="Q203" s="190"/>
      <c r="R203" s="23"/>
    </row>
    <row r="204" spans="1:18">
      <c r="A204" s="27">
        <f t="shared" ca="1" si="40"/>
        <v>46036</v>
      </c>
      <c r="B204" s="20"/>
      <c r="C204" s="21"/>
      <c r="D204" s="20"/>
      <c r="E204" s="21"/>
      <c r="F204" s="22"/>
      <c r="G204" s="22"/>
      <c r="H204" s="34" t="str">
        <f t="shared" si="35"/>
        <v/>
      </c>
      <c r="I204" s="34" t="str">
        <f t="shared" si="36"/>
        <v/>
      </c>
      <c r="J204" s="34" t="str">
        <f t="shared" si="37"/>
        <v/>
      </c>
      <c r="K204" s="34" t="str">
        <f t="shared" si="38"/>
        <v/>
      </c>
      <c r="L204" s="26" t="str">
        <f t="shared" si="39"/>
        <v/>
      </c>
      <c r="M204" s="32"/>
      <c r="N204" s="190"/>
      <c r="O204" s="190"/>
      <c r="P204" s="190"/>
      <c r="Q204" s="190"/>
      <c r="R204" s="23"/>
    </row>
    <row r="205" spans="1:18">
      <c r="A205" s="27">
        <f t="shared" ca="1" si="40"/>
        <v>46037</v>
      </c>
      <c r="B205" s="20"/>
      <c r="C205" s="21"/>
      <c r="D205" s="20"/>
      <c r="E205" s="21"/>
      <c r="F205" s="22"/>
      <c r="G205" s="22"/>
      <c r="H205" s="34" t="str">
        <f t="shared" si="35"/>
        <v/>
      </c>
      <c r="I205" s="34" t="str">
        <f t="shared" si="36"/>
        <v/>
      </c>
      <c r="J205" s="34" t="str">
        <f t="shared" si="37"/>
        <v/>
      </c>
      <c r="K205" s="34" t="str">
        <f t="shared" si="38"/>
        <v/>
      </c>
      <c r="L205" s="26" t="str">
        <f t="shared" si="39"/>
        <v/>
      </c>
      <c r="M205" s="32"/>
      <c r="N205" s="190"/>
      <c r="O205" s="190"/>
      <c r="P205" s="190"/>
      <c r="Q205" s="190"/>
      <c r="R205" s="23"/>
    </row>
    <row r="206" spans="1:18">
      <c r="A206" s="27">
        <f t="shared" ca="1" si="40"/>
        <v>46038</v>
      </c>
      <c r="B206" s="20"/>
      <c r="C206" s="21"/>
      <c r="D206" s="20"/>
      <c r="E206" s="21"/>
      <c r="F206" s="22"/>
      <c r="G206" s="22"/>
      <c r="H206" s="34" t="str">
        <f t="shared" si="35"/>
        <v/>
      </c>
      <c r="I206" s="34" t="str">
        <f t="shared" si="36"/>
        <v/>
      </c>
      <c r="J206" s="34" t="str">
        <f t="shared" si="37"/>
        <v/>
      </c>
      <c r="K206" s="34" t="str">
        <f t="shared" si="38"/>
        <v/>
      </c>
      <c r="L206" s="26" t="str">
        <f t="shared" si="39"/>
        <v/>
      </c>
      <c r="M206" s="32"/>
      <c r="N206" s="190"/>
      <c r="O206" s="190"/>
      <c r="P206" s="190"/>
      <c r="Q206" s="190"/>
      <c r="R206" s="23"/>
    </row>
    <row r="207" spans="1:18">
      <c r="A207" s="27">
        <f t="shared" ca="1" si="40"/>
        <v>46039</v>
      </c>
      <c r="B207" s="20"/>
      <c r="C207" s="21"/>
      <c r="D207" s="20"/>
      <c r="E207" s="21"/>
      <c r="F207" s="22"/>
      <c r="G207" s="22"/>
      <c r="H207" s="34" t="str">
        <f t="shared" si="35"/>
        <v/>
      </c>
      <c r="I207" s="34" t="str">
        <f t="shared" si="36"/>
        <v/>
      </c>
      <c r="J207" s="34" t="str">
        <f t="shared" si="37"/>
        <v/>
      </c>
      <c r="K207" s="34" t="str">
        <f t="shared" si="38"/>
        <v/>
      </c>
      <c r="L207" s="26" t="str">
        <f t="shared" si="39"/>
        <v/>
      </c>
      <c r="M207" s="32"/>
      <c r="N207" s="190"/>
      <c r="O207" s="190"/>
      <c r="P207" s="190"/>
      <c r="Q207" s="190"/>
      <c r="R207" s="23"/>
    </row>
    <row r="208" spans="1:18">
      <c r="A208" s="27">
        <f t="shared" ca="1" si="40"/>
        <v>46040</v>
      </c>
      <c r="B208" s="20"/>
      <c r="C208" s="21"/>
      <c r="D208" s="20"/>
      <c r="E208" s="21"/>
      <c r="F208" s="22"/>
      <c r="G208" s="22"/>
      <c r="H208" s="34" t="str">
        <f t="shared" si="35"/>
        <v/>
      </c>
      <c r="I208" s="34" t="str">
        <f t="shared" si="36"/>
        <v/>
      </c>
      <c r="J208" s="34" t="str">
        <f t="shared" si="37"/>
        <v/>
      </c>
      <c r="K208" s="34" t="str">
        <f t="shared" si="38"/>
        <v/>
      </c>
      <c r="L208" s="26" t="str">
        <f t="shared" si="39"/>
        <v/>
      </c>
      <c r="M208" s="32"/>
      <c r="N208" s="190"/>
      <c r="O208" s="190"/>
      <c r="P208" s="190"/>
      <c r="Q208" s="190"/>
      <c r="R208" s="23"/>
    </row>
    <row r="209" spans="1:18">
      <c r="A209" s="27">
        <f t="shared" ca="1" si="40"/>
        <v>46041</v>
      </c>
      <c r="B209" s="20"/>
      <c r="C209" s="21"/>
      <c r="D209" s="20"/>
      <c r="E209" s="21"/>
      <c r="F209" s="22"/>
      <c r="G209" s="22"/>
      <c r="H209" s="34" t="str">
        <f t="shared" si="35"/>
        <v/>
      </c>
      <c r="I209" s="34" t="str">
        <f t="shared" si="36"/>
        <v/>
      </c>
      <c r="J209" s="34" t="str">
        <f t="shared" si="37"/>
        <v/>
      </c>
      <c r="K209" s="34" t="str">
        <f t="shared" si="38"/>
        <v/>
      </c>
      <c r="L209" s="26" t="str">
        <f t="shared" si="39"/>
        <v/>
      </c>
      <c r="M209" s="32"/>
      <c r="N209" s="190"/>
      <c r="O209" s="190"/>
      <c r="P209" s="190"/>
      <c r="Q209" s="190"/>
      <c r="R209" s="23"/>
    </row>
    <row r="210" spans="1:18">
      <c r="A210" s="27">
        <f t="shared" ca="1" si="40"/>
        <v>46042</v>
      </c>
      <c r="B210" s="20"/>
      <c r="C210" s="21"/>
      <c r="D210" s="20"/>
      <c r="E210" s="21"/>
      <c r="F210" s="22"/>
      <c r="G210" s="22"/>
      <c r="H210" s="34" t="str">
        <f t="shared" si="35"/>
        <v/>
      </c>
      <c r="I210" s="34" t="str">
        <f t="shared" si="36"/>
        <v/>
      </c>
      <c r="J210" s="34" t="str">
        <f t="shared" si="37"/>
        <v/>
      </c>
      <c r="K210" s="34" t="str">
        <f t="shared" si="38"/>
        <v/>
      </c>
      <c r="L210" s="26" t="str">
        <f t="shared" si="39"/>
        <v/>
      </c>
      <c r="M210" s="32"/>
      <c r="N210" s="190"/>
      <c r="O210" s="190"/>
      <c r="P210" s="190"/>
      <c r="Q210" s="190"/>
      <c r="R210" s="23"/>
    </row>
    <row r="211" spans="1:18">
      <c r="A211" s="27">
        <f t="shared" ca="1" si="40"/>
        <v>46043</v>
      </c>
      <c r="B211" s="20"/>
      <c r="C211" s="21"/>
      <c r="D211" s="20"/>
      <c r="E211" s="21"/>
      <c r="F211" s="22"/>
      <c r="G211" s="22"/>
      <c r="H211" s="34" t="str">
        <f t="shared" si="35"/>
        <v/>
      </c>
      <c r="I211" s="34" t="str">
        <f t="shared" si="36"/>
        <v/>
      </c>
      <c r="J211" s="34" t="str">
        <f t="shared" si="37"/>
        <v/>
      </c>
      <c r="K211" s="34" t="str">
        <f t="shared" si="38"/>
        <v/>
      </c>
      <c r="L211" s="26" t="str">
        <f t="shared" si="39"/>
        <v/>
      </c>
      <c r="M211" s="32"/>
      <c r="N211" s="190"/>
      <c r="O211" s="190"/>
      <c r="P211" s="190"/>
      <c r="Q211" s="190"/>
      <c r="R211" s="23"/>
    </row>
    <row r="212" spans="1:18">
      <c r="A212" s="27">
        <f t="shared" ca="1" si="40"/>
        <v>46044</v>
      </c>
      <c r="B212" s="20"/>
      <c r="C212" s="21"/>
      <c r="D212" s="20"/>
      <c r="E212" s="21"/>
      <c r="F212" s="22"/>
      <c r="G212" s="22"/>
      <c r="H212" s="34" t="str">
        <f t="shared" si="35"/>
        <v/>
      </c>
      <c r="I212" s="34" t="str">
        <f t="shared" si="36"/>
        <v/>
      </c>
      <c r="J212" s="34" t="str">
        <f t="shared" si="37"/>
        <v/>
      </c>
      <c r="K212" s="34" t="str">
        <f t="shared" si="38"/>
        <v/>
      </c>
      <c r="L212" s="26" t="str">
        <f t="shared" si="39"/>
        <v/>
      </c>
      <c r="M212" s="32"/>
      <c r="N212" s="190"/>
      <c r="O212" s="190"/>
      <c r="P212" s="190"/>
      <c r="Q212" s="190"/>
      <c r="R212" s="23"/>
    </row>
    <row r="213" spans="1:18">
      <c r="A213" s="27">
        <f t="shared" ca="1" si="40"/>
        <v>46045</v>
      </c>
      <c r="B213" s="20"/>
      <c r="C213" s="21"/>
      <c r="D213" s="20"/>
      <c r="E213" s="21"/>
      <c r="F213" s="22"/>
      <c r="G213" s="22"/>
      <c r="H213" s="34" t="str">
        <f t="shared" si="35"/>
        <v/>
      </c>
      <c r="I213" s="34" t="str">
        <f t="shared" si="36"/>
        <v/>
      </c>
      <c r="J213" s="34" t="str">
        <f t="shared" si="37"/>
        <v/>
      </c>
      <c r="K213" s="34" t="str">
        <f t="shared" si="38"/>
        <v/>
      </c>
      <c r="L213" s="26" t="str">
        <f t="shared" si="39"/>
        <v/>
      </c>
      <c r="M213" s="32"/>
      <c r="N213" s="190"/>
      <c r="O213" s="190"/>
      <c r="P213" s="190"/>
      <c r="Q213" s="190"/>
      <c r="R213" s="23"/>
    </row>
    <row r="214" spans="1:18">
      <c r="A214" s="27">
        <f t="shared" ca="1" si="40"/>
        <v>46046</v>
      </c>
      <c r="B214" s="20"/>
      <c r="C214" s="21"/>
      <c r="D214" s="20"/>
      <c r="E214" s="21"/>
      <c r="F214" s="22"/>
      <c r="G214" s="22"/>
      <c r="H214" s="34" t="str">
        <f t="shared" si="35"/>
        <v/>
      </c>
      <c r="I214" s="34" t="str">
        <f t="shared" si="36"/>
        <v/>
      </c>
      <c r="J214" s="34" t="str">
        <f t="shared" si="37"/>
        <v/>
      </c>
      <c r="K214" s="34" t="str">
        <f t="shared" si="38"/>
        <v/>
      </c>
      <c r="L214" s="26" t="str">
        <f t="shared" si="39"/>
        <v/>
      </c>
      <c r="M214" s="32"/>
      <c r="N214" s="190"/>
      <c r="O214" s="190"/>
      <c r="P214" s="190"/>
      <c r="Q214" s="190"/>
      <c r="R214" s="23"/>
    </row>
    <row r="215" spans="1:18">
      <c r="A215" s="27">
        <f t="shared" ca="1" si="40"/>
        <v>46047</v>
      </c>
      <c r="B215" s="20"/>
      <c r="C215" s="21"/>
      <c r="D215" s="20"/>
      <c r="E215" s="21"/>
      <c r="F215" s="22"/>
      <c r="G215" s="22"/>
      <c r="H215" s="34" t="str">
        <f t="shared" si="35"/>
        <v/>
      </c>
      <c r="I215" s="34" t="str">
        <f t="shared" si="36"/>
        <v/>
      </c>
      <c r="J215" s="34" t="str">
        <f t="shared" si="37"/>
        <v/>
      </c>
      <c r="K215" s="34" t="str">
        <f t="shared" si="38"/>
        <v/>
      </c>
      <c r="L215" s="26" t="str">
        <f t="shared" si="39"/>
        <v/>
      </c>
      <c r="M215" s="32"/>
      <c r="N215" s="190"/>
      <c r="O215" s="190"/>
      <c r="P215" s="190"/>
      <c r="Q215" s="190"/>
      <c r="R215" s="23"/>
    </row>
    <row r="216" spans="1:18">
      <c r="A216" s="27">
        <f t="shared" ca="1" si="40"/>
        <v>46048</v>
      </c>
      <c r="B216" s="20"/>
      <c r="C216" s="21"/>
      <c r="D216" s="20"/>
      <c r="E216" s="21"/>
      <c r="F216" s="22"/>
      <c r="G216" s="22"/>
      <c r="H216" s="34" t="str">
        <f t="shared" si="35"/>
        <v/>
      </c>
      <c r="I216" s="34" t="str">
        <f t="shared" si="36"/>
        <v/>
      </c>
      <c r="J216" s="34" t="str">
        <f t="shared" si="37"/>
        <v/>
      </c>
      <c r="K216" s="34" t="str">
        <f t="shared" si="38"/>
        <v/>
      </c>
      <c r="L216" s="26" t="str">
        <f t="shared" si="39"/>
        <v/>
      </c>
      <c r="M216" s="32"/>
      <c r="N216" s="190"/>
      <c r="O216" s="190"/>
      <c r="P216" s="190"/>
      <c r="Q216" s="190"/>
      <c r="R216" s="23"/>
    </row>
    <row r="217" spans="1:18">
      <c r="A217" s="27">
        <f t="shared" ca="1" si="40"/>
        <v>46049</v>
      </c>
      <c r="B217" s="20"/>
      <c r="C217" s="21"/>
      <c r="D217" s="20"/>
      <c r="E217" s="21"/>
      <c r="F217" s="22"/>
      <c r="G217" s="22"/>
      <c r="H217" s="34" t="str">
        <f t="shared" si="35"/>
        <v/>
      </c>
      <c r="I217" s="34" t="str">
        <f t="shared" si="36"/>
        <v/>
      </c>
      <c r="J217" s="34" t="str">
        <f t="shared" si="37"/>
        <v/>
      </c>
      <c r="K217" s="34" t="str">
        <f t="shared" si="38"/>
        <v/>
      </c>
      <c r="L217" s="26" t="str">
        <f t="shared" si="39"/>
        <v/>
      </c>
      <c r="M217" s="32"/>
      <c r="N217" s="190"/>
      <c r="O217" s="190"/>
      <c r="P217" s="190"/>
      <c r="Q217" s="190"/>
      <c r="R217" s="23"/>
    </row>
    <row r="218" spans="1:18">
      <c r="A218" s="27">
        <f t="shared" ca="1" si="40"/>
        <v>46050</v>
      </c>
      <c r="B218" s="20"/>
      <c r="C218" s="21"/>
      <c r="D218" s="20"/>
      <c r="E218" s="21"/>
      <c r="F218" s="22"/>
      <c r="G218" s="22"/>
      <c r="H218" s="34" t="str">
        <f t="shared" si="35"/>
        <v/>
      </c>
      <c r="I218" s="34" t="str">
        <f t="shared" si="36"/>
        <v/>
      </c>
      <c r="J218" s="34" t="str">
        <f t="shared" si="37"/>
        <v/>
      </c>
      <c r="K218" s="34" t="str">
        <f t="shared" si="38"/>
        <v/>
      </c>
      <c r="L218" s="26" t="str">
        <f t="shared" si="39"/>
        <v/>
      </c>
      <c r="M218" s="32"/>
      <c r="N218" s="190"/>
      <c r="O218" s="190"/>
      <c r="P218" s="190"/>
      <c r="Q218" s="190"/>
      <c r="R218" s="23"/>
    </row>
    <row r="219" spans="1:18">
      <c r="A219" s="27">
        <f t="shared" ca="1" si="40"/>
        <v>46051</v>
      </c>
      <c r="B219" s="20"/>
      <c r="C219" s="21"/>
      <c r="D219" s="20"/>
      <c r="E219" s="21"/>
      <c r="F219" s="22"/>
      <c r="G219" s="22"/>
      <c r="H219" s="34" t="str">
        <f t="shared" si="35"/>
        <v/>
      </c>
      <c r="I219" s="34" t="str">
        <f t="shared" si="36"/>
        <v/>
      </c>
      <c r="J219" s="34" t="str">
        <f t="shared" si="37"/>
        <v/>
      </c>
      <c r="K219" s="34" t="str">
        <f t="shared" si="38"/>
        <v/>
      </c>
      <c r="L219" s="26" t="str">
        <f t="shared" si="39"/>
        <v/>
      </c>
      <c r="M219" s="32"/>
      <c r="N219" s="190"/>
      <c r="O219" s="190"/>
      <c r="P219" s="190"/>
      <c r="Q219" s="190"/>
      <c r="R219" s="23"/>
    </row>
    <row r="220" spans="1:18">
      <c r="A220" s="27">
        <f t="shared" ca="1" si="40"/>
        <v>46052</v>
      </c>
      <c r="B220" s="20"/>
      <c r="C220" s="21"/>
      <c r="D220" s="20"/>
      <c r="E220" s="21"/>
      <c r="F220" s="22"/>
      <c r="G220" s="22"/>
      <c r="H220" s="34" t="str">
        <f t="shared" si="35"/>
        <v/>
      </c>
      <c r="I220" s="34" t="str">
        <f t="shared" si="36"/>
        <v/>
      </c>
      <c r="J220" s="34" t="str">
        <f t="shared" si="37"/>
        <v/>
      </c>
      <c r="K220" s="34" t="str">
        <f t="shared" si="38"/>
        <v/>
      </c>
      <c r="L220" s="26" t="str">
        <f t="shared" si="39"/>
        <v/>
      </c>
      <c r="M220" s="32"/>
      <c r="N220" s="190"/>
      <c r="O220" s="190"/>
      <c r="P220" s="190"/>
      <c r="Q220" s="190"/>
      <c r="R220" s="23"/>
    </row>
    <row r="221" spans="1:18">
      <c r="A221" s="27">
        <f t="shared" ca="1" si="40"/>
        <v>46053</v>
      </c>
      <c r="B221" s="20"/>
      <c r="C221" s="21"/>
      <c r="D221" s="20"/>
      <c r="E221" s="21"/>
      <c r="F221" s="22"/>
      <c r="G221" s="22"/>
      <c r="H221" s="34" t="str">
        <f t="shared" si="35"/>
        <v/>
      </c>
      <c r="I221" s="34" t="str">
        <f t="shared" si="36"/>
        <v/>
      </c>
      <c r="J221" s="34" t="str">
        <f t="shared" si="37"/>
        <v/>
      </c>
      <c r="K221" s="34" t="str">
        <f t="shared" si="38"/>
        <v/>
      </c>
      <c r="L221" s="26" t="str">
        <f t="shared" si="39"/>
        <v/>
      </c>
      <c r="M221" s="32"/>
      <c r="N221" s="190"/>
      <c r="O221" s="190"/>
      <c r="P221" s="190"/>
      <c r="Q221" s="190"/>
      <c r="R221" s="23"/>
    </row>
    <row r="222" spans="1:18">
      <c r="A222" s="5" t="s">
        <v>11</v>
      </c>
      <c r="B222" s="191"/>
      <c r="C222" s="192"/>
      <c r="D222" s="191"/>
      <c r="E222" s="192"/>
      <c r="F222" s="26" t="str">
        <f>IF(SUM($F191:$F221)=0,"",SUM($F191:$F221))</f>
        <v/>
      </c>
      <c r="G222" s="26" t="str">
        <f>IF(SUM($G191:$G221)=0,"",SUM($G191:$G221))</f>
        <v/>
      </c>
      <c r="H222" s="26" t="str">
        <f>IF(SUM(H191:H221)=0,"",SUM(H191:H221))</f>
        <v/>
      </c>
      <c r="I222" s="26" t="str">
        <f>IF(SUM(I191:I221)=0,"",SUM(I191:I221))</f>
        <v/>
      </c>
      <c r="J222" s="26" t="str">
        <f t="shared" ref="J222:K222" si="41">IF(SUM(J191:J221)=0,"",SUM(J191:J221))</f>
        <v/>
      </c>
      <c r="K222" s="26" t="str">
        <f t="shared" si="41"/>
        <v/>
      </c>
      <c r="L222" s="26" t="str">
        <f>IF(SUM($L191:$L221)=0,"",SUM($L191:$L221))</f>
        <v/>
      </c>
      <c r="M222" s="33"/>
      <c r="N222" s="193"/>
      <c r="O222" s="193"/>
      <c r="P222" s="193"/>
      <c r="Q222" s="193"/>
      <c r="R222" s="6"/>
    </row>
    <row r="224" spans="1:18" ht="27" customHeight="1">
      <c r="A224" s="194" t="s">
        <v>22</v>
      </c>
      <c r="B224" s="189" t="s">
        <v>103</v>
      </c>
      <c r="C224" s="189"/>
      <c r="D224" s="189"/>
      <c r="E224" s="189"/>
      <c r="F224" s="189" t="s">
        <v>23</v>
      </c>
      <c r="G224" s="189"/>
      <c r="H224" s="189" t="s">
        <v>88</v>
      </c>
      <c r="I224" s="189"/>
      <c r="J224" s="189"/>
      <c r="K224" s="189"/>
      <c r="L224" s="189" t="s">
        <v>87</v>
      </c>
      <c r="M224" s="195" t="s">
        <v>96</v>
      </c>
      <c r="N224" s="194" t="s">
        <v>25</v>
      </c>
      <c r="O224" s="194"/>
      <c r="P224" s="194"/>
      <c r="Q224" s="194"/>
      <c r="R224" s="189" t="s">
        <v>100</v>
      </c>
    </row>
    <row r="225" spans="1:22" ht="14.25" customHeight="1">
      <c r="A225" s="194"/>
      <c r="B225" s="189" t="s">
        <v>82</v>
      </c>
      <c r="C225" s="189"/>
      <c r="D225" s="189" t="s">
        <v>84</v>
      </c>
      <c r="E225" s="189"/>
      <c r="F225" s="189"/>
      <c r="G225" s="189"/>
      <c r="H225" s="189" t="s">
        <v>90</v>
      </c>
      <c r="I225" s="189"/>
      <c r="J225" s="189" t="s">
        <v>89</v>
      </c>
      <c r="K225" s="189"/>
      <c r="L225" s="189"/>
      <c r="M225" s="196"/>
      <c r="N225" s="194"/>
      <c r="O225" s="194"/>
      <c r="P225" s="194"/>
      <c r="Q225" s="194"/>
      <c r="R225" s="189"/>
    </row>
    <row r="226" spans="1:22">
      <c r="A226" s="194"/>
      <c r="B226" s="43" t="s">
        <v>26</v>
      </c>
      <c r="C226" s="43" t="s">
        <v>27</v>
      </c>
      <c r="D226" s="43" t="s">
        <v>26</v>
      </c>
      <c r="E226" s="43" t="s">
        <v>27</v>
      </c>
      <c r="F226" s="44" t="s">
        <v>85</v>
      </c>
      <c r="G226" s="44" t="s">
        <v>86</v>
      </c>
      <c r="H226" s="44" t="s">
        <v>81</v>
      </c>
      <c r="I226" s="44" t="s">
        <v>83</v>
      </c>
      <c r="J226" s="44" t="s">
        <v>81</v>
      </c>
      <c r="K226" s="44" t="s">
        <v>95</v>
      </c>
      <c r="L226" s="189"/>
      <c r="M226" s="197"/>
      <c r="N226" s="194"/>
      <c r="O226" s="194"/>
      <c r="P226" s="194"/>
      <c r="Q226" s="194"/>
      <c r="R226" s="194"/>
    </row>
    <row r="227" spans="1:22">
      <c r="A227" s="27" cm="1">
        <f t="array" aca="1" ref="A227" ca="1">DATE("2025","8"+6,IFERROR(INDIRECT(T1),"1"))</f>
        <v>46054</v>
      </c>
      <c r="B227" s="20"/>
      <c r="C227" s="21"/>
      <c r="D227" s="20"/>
      <c r="E227" s="21"/>
      <c r="F227" s="22"/>
      <c r="G227" s="22"/>
      <c r="H227" s="34" t="str">
        <f>IF(OR(B227="",LEFT(M227,1)="✓"),"",C227-B227-F227)</f>
        <v/>
      </c>
      <c r="I227" s="34" t="str">
        <f>IF(OR(D227="",LEFT(M227,1)="✓"),"",E227-D227-G227)</f>
        <v/>
      </c>
      <c r="J227" s="34" t="str">
        <f>IF(AND(B227&lt;&gt;"",M227="✓所定"),C227-B227-F227,"")</f>
        <v/>
      </c>
      <c r="K227" s="34" t="str">
        <f>IF(AND(B227&lt;&gt;"",M227="✓法定"),C227-B227-F227,"")</f>
        <v/>
      </c>
      <c r="L227" s="26" t="str">
        <f t="shared" ref="L227:L253" si="42">IF(AND($B227="",$D227=""),"",($C227-$B227-$F227)+($E227-$D227-$G227))</f>
        <v/>
      </c>
      <c r="M227" s="32"/>
      <c r="N227" s="190"/>
      <c r="O227" s="190"/>
      <c r="P227" s="190"/>
      <c r="Q227" s="190"/>
      <c r="R227" s="23"/>
      <c r="V227" s="1" t="s">
        <v>171</v>
      </c>
    </row>
    <row r="228" spans="1:22">
      <c r="A228" s="27">
        <f ca="1">A227+1</f>
        <v>46055</v>
      </c>
      <c r="B228" s="20"/>
      <c r="C228" s="21"/>
      <c r="D228" s="20"/>
      <c r="E228" s="21"/>
      <c r="F228" s="22"/>
      <c r="G228" s="22"/>
      <c r="H228" s="34" t="str">
        <f t="shared" ref="H228:H257" si="43">IF(OR(B228="",LEFT(M228,1)="✓"),"",C228-B228-F228)</f>
        <v/>
      </c>
      <c r="I228" s="34" t="str">
        <f t="shared" ref="I228:I257" si="44">IF(OR(D228="",LEFT(M228,1)="✓"),"",E228-D228-G228)</f>
        <v/>
      </c>
      <c r="J228" s="34" t="str">
        <f t="shared" ref="J228:J257" si="45">IF(AND(B228&lt;&gt;"",M228="✓所定"),C228-B228-F228,"")</f>
        <v/>
      </c>
      <c r="K228" s="34" t="str">
        <f t="shared" ref="K228:K257" si="46">IF(AND(B228&lt;&gt;"",M228="✓法定"),C228-B228-F228,"")</f>
        <v/>
      </c>
      <c r="L228" s="26" t="str">
        <f t="shared" si="42"/>
        <v/>
      </c>
      <c r="M228" s="32"/>
      <c r="N228" s="190"/>
      <c r="O228" s="190"/>
      <c r="P228" s="190"/>
      <c r="Q228" s="190"/>
      <c r="R228" s="23"/>
      <c r="V228" s="1" t="s">
        <v>172</v>
      </c>
    </row>
    <row r="229" spans="1:22">
      <c r="A229" s="27">
        <f t="shared" ref="A229:A257" ca="1" si="47">A228+1</f>
        <v>46056</v>
      </c>
      <c r="B229" s="20"/>
      <c r="C229" s="21"/>
      <c r="D229" s="20"/>
      <c r="E229" s="21"/>
      <c r="F229" s="22"/>
      <c r="G229" s="22"/>
      <c r="H229" s="34" t="str">
        <f t="shared" si="43"/>
        <v/>
      </c>
      <c r="I229" s="34" t="str">
        <f t="shared" si="44"/>
        <v/>
      </c>
      <c r="J229" s="34" t="str">
        <f t="shared" si="45"/>
        <v/>
      </c>
      <c r="K229" s="34" t="str">
        <f t="shared" si="46"/>
        <v/>
      </c>
      <c r="L229" s="26" t="str">
        <f t="shared" si="42"/>
        <v/>
      </c>
      <c r="M229" s="32"/>
      <c r="N229" s="190"/>
      <c r="O229" s="190"/>
      <c r="P229" s="190"/>
      <c r="Q229" s="190"/>
      <c r="R229" s="23"/>
    </row>
    <row r="230" spans="1:22">
      <c r="A230" s="27">
        <f t="shared" ca="1" si="47"/>
        <v>46057</v>
      </c>
      <c r="B230" s="20"/>
      <c r="C230" s="21"/>
      <c r="D230" s="20"/>
      <c r="E230" s="21"/>
      <c r="F230" s="22"/>
      <c r="G230" s="22"/>
      <c r="H230" s="34" t="str">
        <f t="shared" si="43"/>
        <v/>
      </c>
      <c r="I230" s="34" t="str">
        <f t="shared" si="44"/>
        <v/>
      </c>
      <c r="J230" s="34" t="str">
        <f t="shared" si="45"/>
        <v/>
      </c>
      <c r="K230" s="34" t="str">
        <f t="shared" si="46"/>
        <v/>
      </c>
      <c r="L230" s="26" t="str">
        <f t="shared" si="42"/>
        <v/>
      </c>
      <c r="M230" s="32"/>
      <c r="N230" s="190"/>
      <c r="O230" s="190"/>
      <c r="P230" s="190"/>
      <c r="Q230" s="190"/>
      <c r="R230" s="23"/>
    </row>
    <row r="231" spans="1:22">
      <c r="A231" s="27">
        <f t="shared" ca="1" si="47"/>
        <v>46058</v>
      </c>
      <c r="B231" s="20"/>
      <c r="C231" s="21"/>
      <c r="D231" s="20"/>
      <c r="E231" s="21"/>
      <c r="F231" s="22"/>
      <c r="G231" s="22"/>
      <c r="H231" s="34" t="str">
        <f t="shared" si="43"/>
        <v/>
      </c>
      <c r="I231" s="34" t="str">
        <f t="shared" si="44"/>
        <v/>
      </c>
      <c r="J231" s="34" t="str">
        <f t="shared" si="45"/>
        <v/>
      </c>
      <c r="K231" s="34" t="str">
        <f t="shared" si="46"/>
        <v/>
      </c>
      <c r="L231" s="26" t="str">
        <f t="shared" si="42"/>
        <v/>
      </c>
      <c r="M231" s="32"/>
      <c r="N231" s="190"/>
      <c r="O231" s="190"/>
      <c r="P231" s="190"/>
      <c r="Q231" s="190"/>
      <c r="R231" s="23"/>
    </row>
    <row r="232" spans="1:22">
      <c r="A232" s="27">
        <f t="shared" ca="1" si="47"/>
        <v>46059</v>
      </c>
      <c r="B232" s="20"/>
      <c r="C232" s="21"/>
      <c r="D232" s="20"/>
      <c r="E232" s="21"/>
      <c r="F232" s="22"/>
      <c r="G232" s="22"/>
      <c r="H232" s="34" t="str">
        <f t="shared" si="43"/>
        <v/>
      </c>
      <c r="I232" s="34" t="str">
        <f t="shared" si="44"/>
        <v/>
      </c>
      <c r="J232" s="34" t="str">
        <f t="shared" si="45"/>
        <v/>
      </c>
      <c r="K232" s="34" t="str">
        <f t="shared" si="46"/>
        <v/>
      </c>
      <c r="L232" s="26" t="str">
        <f t="shared" si="42"/>
        <v/>
      </c>
      <c r="M232" s="32"/>
      <c r="N232" s="190"/>
      <c r="O232" s="190"/>
      <c r="P232" s="190"/>
      <c r="Q232" s="190"/>
      <c r="R232" s="23"/>
    </row>
    <row r="233" spans="1:22">
      <c r="A233" s="27">
        <f t="shared" ca="1" si="47"/>
        <v>46060</v>
      </c>
      <c r="B233" s="20"/>
      <c r="C233" s="21"/>
      <c r="D233" s="20"/>
      <c r="E233" s="21"/>
      <c r="F233" s="22"/>
      <c r="G233" s="22"/>
      <c r="H233" s="34" t="str">
        <f t="shared" si="43"/>
        <v/>
      </c>
      <c r="I233" s="34" t="str">
        <f t="shared" si="44"/>
        <v/>
      </c>
      <c r="J233" s="34" t="str">
        <f t="shared" si="45"/>
        <v/>
      </c>
      <c r="K233" s="34" t="str">
        <f t="shared" si="46"/>
        <v/>
      </c>
      <c r="L233" s="26" t="str">
        <f t="shared" si="42"/>
        <v/>
      </c>
      <c r="M233" s="32"/>
      <c r="N233" s="190"/>
      <c r="O233" s="190"/>
      <c r="P233" s="190"/>
      <c r="Q233" s="190"/>
      <c r="R233" s="23"/>
    </row>
    <row r="234" spans="1:22">
      <c r="A234" s="27">
        <f t="shared" ca="1" si="47"/>
        <v>46061</v>
      </c>
      <c r="B234" s="20"/>
      <c r="C234" s="21"/>
      <c r="D234" s="20"/>
      <c r="E234" s="21"/>
      <c r="F234" s="22"/>
      <c r="G234" s="22"/>
      <c r="H234" s="34" t="str">
        <f t="shared" si="43"/>
        <v/>
      </c>
      <c r="I234" s="34" t="str">
        <f t="shared" si="44"/>
        <v/>
      </c>
      <c r="J234" s="34" t="str">
        <f t="shared" si="45"/>
        <v/>
      </c>
      <c r="K234" s="34" t="str">
        <f t="shared" si="46"/>
        <v/>
      </c>
      <c r="L234" s="26" t="str">
        <f t="shared" si="42"/>
        <v/>
      </c>
      <c r="M234" s="32"/>
      <c r="N234" s="190"/>
      <c r="O234" s="190"/>
      <c r="P234" s="190"/>
      <c r="Q234" s="190"/>
      <c r="R234" s="23"/>
    </row>
    <row r="235" spans="1:22">
      <c r="A235" s="27">
        <f t="shared" ca="1" si="47"/>
        <v>46062</v>
      </c>
      <c r="B235" s="20"/>
      <c r="C235" s="21"/>
      <c r="D235" s="20"/>
      <c r="E235" s="21"/>
      <c r="F235" s="22"/>
      <c r="G235" s="22"/>
      <c r="H235" s="34" t="str">
        <f t="shared" si="43"/>
        <v/>
      </c>
      <c r="I235" s="34" t="str">
        <f t="shared" si="44"/>
        <v/>
      </c>
      <c r="J235" s="34" t="str">
        <f t="shared" si="45"/>
        <v/>
      </c>
      <c r="K235" s="34" t="str">
        <f t="shared" si="46"/>
        <v/>
      </c>
      <c r="L235" s="26" t="str">
        <f t="shared" si="42"/>
        <v/>
      </c>
      <c r="M235" s="32"/>
      <c r="N235" s="190"/>
      <c r="O235" s="190"/>
      <c r="P235" s="190"/>
      <c r="Q235" s="190"/>
      <c r="R235" s="23"/>
    </row>
    <row r="236" spans="1:22">
      <c r="A236" s="27">
        <f t="shared" ca="1" si="47"/>
        <v>46063</v>
      </c>
      <c r="B236" s="20"/>
      <c r="C236" s="21"/>
      <c r="D236" s="20"/>
      <c r="E236" s="21"/>
      <c r="F236" s="22"/>
      <c r="G236" s="22"/>
      <c r="H236" s="34" t="str">
        <f t="shared" si="43"/>
        <v/>
      </c>
      <c r="I236" s="34" t="str">
        <f t="shared" si="44"/>
        <v/>
      </c>
      <c r="J236" s="34" t="str">
        <f t="shared" si="45"/>
        <v/>
      </c>
      <c r="K236" s="34" t="str">
        <f t="shared" si="46"/>
        <v/>
      </c>
      <c r="L236" s="26" t="str">
        <f t="shared" si="42"/>
        <v/>
      </c>
      <c r="M236" s="32"/>
      <c r="N236" s="190"/>
      <c r="O236" s="190"/>
      <c r="P236" s="190"/>
      <c r="Q236" s="190"/>
      <c r="R236" s="23"/>
    </row>
    <row r="237" spans="1:22">
      <c r="A237" s="27">
        <f t="shared" ca="1" si="47"/>
        <v>46064</v>
      </c>
      <c r="B237" s="20"/>
      <c r="C237" s="21"/>
      <c r="D237" s="20"/>
      <c r="E237" s="21"/>
      <c r="F237" s="22"/>
      <c r="G237" s="22"/>
      <c r="H237" s="34" t="str">
        <f t="shared" si="43"/>
        <v/>
      </c>
      <c r="I237" s="34" t="str">
        <f t="shared" si="44"/>
        <v/>
      </c>
      <c r="J237" s="34" t="str">
        <f t="shared" si="45"/>
        <v/>
      </c>
      <c r="K237" s="34" t="str">
        <f t="shared" si="46"/>
        <v/>
      </c>
      <c r="L237" s="26" t="str">
        <f t="shared" si="42"/>
        <v/>
      </c>
      <c r="M237" s="32"/>
      <c r="N237" s="190"/>
      <c r="O237" s="190"/>
      <c r="P237" s="190"/>
      <c r="Q237" s="190"/>
      <c r="R237" s="23"/>
    </row>
    <row r="238" spans="1:22">
      <c r="A238" s="27">
        <f t="shared" ca="1" si="47"/>
        <v>46065</v>
      </c>
      <c r="B238" s="20"/>
      <c r="C238" s="21"/>
      <c r="D238" s="20"/>
      <c r="E238" s="21"/>
      <c r="F238" s="22"/>
      <c r="G238" s="22"/>
      <c r="H238" s="34" t="str">
        <f t="shared" si="43"/>
        <v/>
      </c>
      <c r="I238" s="34" t="str">
        <f t="shared" si="44"/>
        <v/>
      </c>
      <c r="J238" s="34" t="str">
        <f t="shared" si="45"/>
        <v/>
      </c>
      <c r="K238" s="34" t="str">
        <f t="shared" si="46"/>
        <v/>
      </c>
      <c r="L238" s="26" t="str">
        <f t="shared" si="42"/>
        <v/>
      </c>
      <c r="M238" s="32"/>
      <c r="N238" s="190"/>
      <c r="O238" s="190"/>
      <c r="P238" s="190"/>
      <c r="Q238" s="190"/>
      <c r="R238" s="23"/>
    </row>
    <row r="239" spans="1:22">
      <c r="A239" s="27">
        <f t="shared" ca="1" si="47"/>
        <v>46066</v>
      </c>
      <c r="B239" s="20"/>
      <c r="C239" s="21"/>
      <c r="D239" s="20"/>
      <c r="E239" s="21"/>
      <c r="F239" s="22"/>
      <c r="G239" s="22"/>
      <c r="H239" s="34" t="str">
        <f t="shared" si="43"/>
        <v/>
      </c>
      <c r="I239" s="34" t="str">
        <f t="shared" si="44"/>
        <v/>
      </c>
      <c r="J239" s="34" t="str">
        <f t="shared" si="45"/>
        <v/>
      </c>
      <c r="K239" s="34" t="str">
        <f t="shared" si="46"/>
        <v/>
      </c>
      <c r="L239" s="26" t="str">
        <f t="shared" si="42"/>
        <v/>
      </c>
      <c r="M239" s="32"/>
      <c r="N239" s="190"/>
      <c r="O239" s="190"/>
      <c r="P239" s="190"/>
      <c r="Q239" s="190"/>
      <c r="R239" s="23"/>
    </row>
    <row r="240" spans="1:22">
      <c r="A240" s="27">
        <f t="shared" ca="1" si="47"/>
        <v>46067</v>
      </c>
      <c r="B240" s="20"/>
      <c r="C240" s="21"/>
      <c r="D240" s="20"/>
      <c r="E240" s="21"/>
      <c r="F240" s="22"/>
      <c r="G240" s="22"/>
      <c r="H240" s="34" t="str">
        <f t="shared" si="43"/>
        <v/>
      </c>
      <c r="I240" s="34" t="str">
        <f t="shared" si="44"/>
        <v/>
      </c>
      <c r="J240" s="34" t="str">
        <f t="shared" si="45"/>
        <v/>
      </c>
      <c r="K240" s="34" t="str">
        <f t="shared" si="46"/>
        <v/>
      </c>
      <c r="L240" s="26" t="str">
        <f t="shared" si="42"/>
        <v/>
      </c>
      <c r="M240" s="32"/>
      <c r="N240" s="190"/>
      <c r="O240" s="190"/>
      <c r="P240" s="190"/>
      <c r="Q240" s="190"/>
      <c r="R240" s="23"/>
    </row>
    <row r="241" spans="1:18">
      <c r="A241" s="27">
        <f t="shared" ca="1" si="47"/>
        <v>46068</v>
      </c>
      <c r="B241" s="20"/>
      <c r="C241" s="21"/>
      <c r="D241" s="20"/>
      <c r="E241" s="21"/>
      <c r="F241" s="22"/>
      <c r="G241" s="22"/>
      <c r="H241" s="34" t="str">
        <f t="shared" si="43"/>
        <v/>
      </c>
      <c r="I241" s="34" t="str">
        <f t="shared" si="44"/>
        <v/>
      </c>
      <c r="J241" s="34" t="str">
        <f t="shared" si="45"/>
        <v/>
      </c>
      <c r="K241" s="34" t="str">
        <f t="shared" si="46"/>
        <v/>
      </c>
      <c r="L241" s="26" t="str">
        <f t="shared" si="42"/>
        <v/>
      </c>
      <c r="M241" s="32"/>
      <c r="N241" s="190"/>
      <c r="O241" s="190"/>
      <c r="P241" s="190"/>
      <c r="Q241" s="190"/>
      <c r="R241" s="23"/>
    </row>
    <row r="242" spans="1:18">
      <c r="A242" s="27">
        <f t="shared" ca="1" si="47"/>
        <v>46069</v>
      </c>
      <c r="B242" s="20"/>
      <c r="C242" s="21"/>
      <c r="D242" s="20"/>
      <c r="E242" s="21"/>
      <c r="F242" s="22"/>
      <c r="G242" s="22"/>
      <c r="H242" s="34" t="str">
        <f t="shared" si="43"/>
        <v/>
      </c>
      <c r="I242" s="34" t="str">
        <f t="shared" si="44"/>
        <v/>
      </c>
      <c r="J242" s="34" t="str">
        <f t="shared" si="45"/>
        <v/>
      </c>
      <c r="K242" s="34" t="str">
        <f t="shared" si="46"/>
        <v/>
      </c>
      <c r="L242" s="26" t="str">
        <f t="shared" si="42"/>
        <v/>
      </c>
      <c r="M242" s="32"/>
      <c r="N242" s="190"/>
      <c r="O242" s="190"/>
      <c r="P242" s="190"/>
      <c r="Q242" s="190"/>
      <c r="R242" s="23"/>
    </row>
    <row r="243" spans="1:18">
      <c r="A243" s="27">
        <f t="shared" ca="1" si="47"/>
        <v>46070</v>
      </c>
      <c r="B243" s="20"/>
      <c r="C243" s="21"/>
      <c r="D243" s="20"/>
      <c r="E243" s="21"/>
      <c r="F243" s="22"/>
      <c r="G243" s="22"/>
      <c r="H243" s="34" t="str">
        <f t="shared" si="43"/>
        <v/>
      </c>
      <c r="I243" s="34" t="str">
        <f t="shared" si="44"/>
        <v/>
      </c>
      <c r="J243" s="34" t="str">
        <f t="shared" si="45"/>
        <v/>
      </c>
      <c r="K243" s="34" t="str">
        <f t="shared" si="46"/>
        <v/>
      </c>
      <c r="L243" s="26" t="str">
        <f t="shared" si="42"/>
        <v/>
      </c>
      <c r="M243" s="32"/>
      <c r="N243" s="190"/>
      <c r="O243" s="190"/>
      <c r="P243" s="190"/>
      <c r="Q243" s="190"/>
      <c r="R243" s="23"/>
    </row>
    <row r="244" spans="1:18">
      <c r="A244" s="27">
        <f t="shared" ca="1" si="47"/>
        <v>46071</v>
      </c>
      <c r="B244" s="20"/>
      <c r="C244" s="21"/>
      <c r="D244" s="20"/>
      <c r="E244" s="21"/>
      <c r="F244" s="22"/>
      <c r="G244" s="22"/>
      <c r="H244" s="34" t="str">
        <f t="shared" si="43"/>
        <v/>
      </c>
      <c r="I244" s="34" t="str">
        <f t="shared" si="44"/>
        <v/>
      </c>
      <c r="J244" s="34" t="str">
        <f t="shared" si="45"/>
        <v/>
      </c>
      <c r="K244" s="34" t="str">
        <f t="shared" si="46"/>
        <v/>
      </c>
      <c r="L244" s="26" t="str">
        <f t="shared" si="42"/>
        <v/>
      </c>
      <c r="M244" s="32"/>
      <c r="N244" s="190"/>
      <c r="O244" s="190"/>
      <c r="P244" s="190"/>
      <c r="Q244" s="190"/>
      <c r="R244" s="23"/>
    </row>
    <row r="245" spans="1:18">
      <c r="A245" s="27">
        <f t="shared" ca="1" si="47"/>
        <v>46072</v>
      </c>
      <c r="B245" s="20"/>
      <c r="C245" s="21"/>
      <c r="D245" s="20"/>
      <c r="E245" s="21"/>
      <c r="F245" s="22"/>
      <c r="G245" s="22"/>
      <c r="H245" s="34" t="str">
        <f t="shared" si="43"/>
        <v/>
      </c>
      <c r="I245" s="34" t="str">
        <f t="shared" si="44"/>
        <v/>
      </c>
      <c r="J245" s="34" t="str">
        <f t="shared" si="45"/>
        <v/>
      </c>
      <c r="K245" s="34" t="str">
        <f t="shared" si="46"/>
        <v/>
      </c>
      <c r="L245" s="26" t="str">
        <f t="shared" si="42"/>
        <v/>
      </c>
      <c r="M245" s="32"/>
      <c r="N245" s="190"/>
      <c r="O245" s="190"/>
      <c r="P245" s="190"/>
      <c r="Q245" s="190"/>
      <c r="R245" s="23"/>
    </row>
    <row r="246" spans="1:18">
      <c r="A246" s="27">
        <f t="shared" ca="1" si="47"/>
        <v>46073</v>
      </c>
      <c r="B246" s="20"/>
      <c r="C246" s="21"/>
      <c r="D246" s="20"/>
      <c r="E246" s="21"/>
      <c r="F246" s="22"/>
      <c r="G246" s="22"/>
      <c r="H246" s="34" t="str">
        <f t="shared" si="43"/>
        <v/>
      </c>
      <c r="I246" s="34" t="str">
        <f t="shared" si="44"/>
        <v/>
      </c>
      <c r="J246" s="34" t="str">
        <f t="shared" si="45"/>
        <v/>
      </c>
      <c r="K246" s="34" t="str">
        <f t="shared" si="46"/>
        <v/>
      </c>
      <c r="L246" s="26" t="str">
        <f t="shared" si="42"/>
        <v/>
      </c>
      <c r="M246" s="32"/>
      <c r="N246" s="190"/>
      <c r="O246" s="190"/>
      <c r="P246" s="190"/>
      <c r="Q246" s="190"/>
      <c r="R246" s="23"/>
    </row>
    <row r="247" spans="1:18">
      <c r="A247" s="27">
        <f t="shared" ca="1" si="47"/>
        <v>46074</v>
      </c>
      <c r="B247" s="20"/>
      <c r="C247" s="21"/>
      <c r="D247" s="20"/>
      <c r="E247" s="21"/>
      <c r="F247" s="22"/>
      <c r="G247" s="22"/>
      <c r="H247" s="34" t="str">
        <f t="shared" si="43"/>
        <v/>
      </c>
      <c r="I247" s="34" t="str">
        <f t="shared" si="44"/>
        <v/>
      </c>
      <c r="J247" s="34" t="str">
        <f t="shared" si="45"/>
        <v/>
      </c>
      <c r="K247" s="34" t="str">
        <f t="shared" si="46"/>
        <v/>
      </c>
      <c r="L247" s="26" t="str">
        <f t="shared" si="42"/>
        <v/>
      </c>
      <c r="M247" s="32"/>
      <c r="N247" s="190"/>
      <c r="O247" s="190"/>
      <c r="P247" s="190"/>
      <c r="Q247" s="190"/>
      <c r="R247" s="23"/>
    </row>
    <row r="248" spans="1:18">
      <c r="A248" s="27">
        <f t="shared" ca="1" si="47"/>
        <v>46075</v>
      </c>
      <c r="B248" s="20"/>
      <c r="C248" s="21"/>
      <c r="D248" s="20"/>
      <c r="E248" s="21"/>
      <c r="F248" s="22"/>
      <c r="G248" s="22"/>
      <c r="H248" s="34" t="str">
        <f t="shared" si="43"/>
        <v/>
      </c>
      <c r="I248" s="34" t="str">
        <f t="shared" si="44"/>
        <v/>
      </c>
      <c r="J248" s="34" t="str">
        <f t="shared" si="45"/>
        <v/>
      </c>
      <c r="K248" s="34" t="str">
        <f t="shared" si="46"/>
        <v/>
      </c>
      <c r="L248" s="26" t="str">
        <f t="shared" si="42"/>
        <v/>
      </c>
      <c r="M248" s="32"/>
      <c r="N248" s="190"/>
      <c r="O248" s="190"/>
      <c r="P248" s="190"/>
      <c r="Q248" s="190"/>
      <c r="R248" s="23"/>
    </row>
    <row r="249" spans="1:18">
      <c r="A249" s="27">
        <f t="shared" ca="1" si="47"/>
        <v>46076</v>
      </c>
      <c r="B249" s="20"/>
      <c r="C249" s="21"/>
      <c r="D249" s="20"/>
      <c r="E249" s="21"/>
      <c r="F249" s="22"/>
      <c r="G249" s="22"/>
      <c r="H249" s="34" t="str">
        <f t="shared" si="43"/>
        <v/>
      </c>
      <c r="I249" s="34" t="str">
        <f t="shared" si="44"/>
        <v/>
      </c>
      <c r="J249" s="34" t="str">
        <f t="shared" si="45"/>
        <v/>
      </c>
      <c r="K249" s="34" t="str">
        <f t="shared" si="46"/>
        <v/>
      </c>
      <c r="L249" s="26" t="str">
        <f t="shared" si="42"/>
        <v/>
      </c>
      <c r="M249" s="32"/>
      <c r="N249" s="190"/>
      <c r="O249" s="190"/>
      <c r="P249" s="190"/>
      <c r="Q249" s="190"/>
      <c r="R249" s="23"/>
    </row>
    <row r="250" spans="1:18">
      <c r="A250" s="27">
        <f t="shared" ca="1" si="47"/>
        <v>46077</v>
      </c>
      <c r="B250" s="20"/>
      <c r="C250" s="21"/>
      <c r="D250" s="20"/>
      <c r="E250" s="21"/>
      <c r="F250" s="22"/>
      <c r="G250" s="22"/>
      <c r="H250" s="34" t="str">
        <f t="shared" si="43"/>
        <v/>
      </c>
      <c r="I250" s="34" t="str">
        <f t="shared" si="44"/>
        <v/>
      </c>
      <c r="J250" s="34" t="str">
        <f t="shared" si="45"/>
        <v/>
      </c>
      <c r="K250" s="34" t="str">
        <f t="shared" si="46"/>
        <v/>
      </c>
      <c r="L250" s="26" t="str">
        <f t="shared" si="42"/>
        <v/>
      </c>
      <c r="M250" s="32"/>
      <c r="N250" s="190"/>
      <c r="O250" s="190"/>
      <c r="P250" s="190"/>
      <c r="Q250" s="190"/>
      <c r="R250" s="23"/>
    </row>
    <row r="251" spans="1:18">
      <c r="A251" s="27">
        <f t="shared" ca="1" si="47"/>
        <v>46078</v>
      </c>
      <c r="B251" s="20"/>
      <c r="C251" s="21"/>
      <c r="D251" s="20"/>
      <c r="E251" s="21"/>
      <c r="F251" s="22"/>
      <c r="G251" s="22"/>
      <c r="H251" s="34" t="str">
        <f t="shared" si="43"/>
        <v/>
      </c>
      <c r="I251" s="34" t="str">
        <f t="shared" si="44"/>
        <v/>
      </c>
      <c r="J251" s="34" t="str">
        <f t="shared" si="45"/>
        <v/>
      </c>
      <c r="K251" s="34" t="str">
        <f t="shared" si="46"/>
        <v/>
      </c>
      <c r="L251" s="26" t="str">
        <f t="shared" si="42"/>
        <v/>
      </c>
      <c r="M251" s="32"/>
      <c r="N251" s="190"/>
      <c r="O251" s="190"/>
      <c r="P251" s="190"/>
      <c r="Q251" s="190"/>
      <c r="R251" s="23"/>
    </row>
    <row r="252" spans="1:18">
      <c r="A252" s="27">
        <f t="shared" ca="1" si="47"/>
        <v>46079</v>
      </c>
      <c r="B252" s="20"/>
      <c r="C252" s="21"/>
      <c r="D252" s="20"/>
      <c r="E252" s="21"/>
      <c r="F252" s="22"/>
      <c r="G252" s="22"/>
      <c r="H252" s="34" t="str">
        <f t="shared" si="43"/>
        <v/>
      </c>
      <c r="I252" s="34" t="str">
        <f t="shared" si="44"/>
        <v/>
      </c>
      <c r="J252" s="34" t="str">
        <f t="shared" si="45"/>
        <v/>
      </c>
      <c r="K252" s="34" t="str">
        <f t="shared" si="46"/>
        <v/>
      </c>
      <c r="L252" s="26" t="str">
        <f t="shared" si="42"/>
        <v/>
      </c>
      <c r="M252" s="32"/>
      <c r="N252" s="190"/>
      <c r="O252" s="190"/>
      <c r="P252" s="190"/>
      <c r="Q252" s="190"/>
      <c r="R252" s="23"/>
    </row>
    <row r="253" spans="1:18">
      <c r="A253" s="27">
        <f t="shared" ca="1" si="47"/>
        <v>46080</v>
      </c>
      <c r="B253" s="20"/>
      <c r="C253" s="21"/>
      <c r="D253" s="20"/>
      <c r="E253" s="21"/>
      <c r="F253" s="22"/>
      <c r="G253" s="22"/>
      <c r="H253" s="34" t="str">
        <f t="shared" si="43"/>
        <v/>
      </c>
      <c r="I253" s="34" t="str">
        <f t="shared" si="44"/>
        <v/>
      </c>
      <c r="J253" s="34" t="str">
        <f t="shared" si="45"/>
        <v/>
      </c>
      <c r="K253" s="34" t="str">
        <f t="shared" si="46"/>
        <v/>
      </c>
      <c r="L253" s="26" t="str">
        <f t="shared" si="42"/>
        <v/>
      </c>
      <c r="M253" s="32"/>
      <c r="N253" s="190"/>
      <c r="O253" s="190"/>
      <c r="P253" s="190"/>
      <c r="Q253" s="190"/>
      <c r="R253" s="23"/>
    </row>
    <row r="254" spans="1:18">
      <c r="A254" s="27">
        <f t="shared" ca="1" si="47"/>
        <v>46081</v>
      </c>
      <c r="B254" s="20"/>
      <c r="C254" s="21"/>
      <c r="D254" s="20"/>
      <c r="E254" s="21"/>
      <c r="F254" s="22"/>
      <c r="G254" s="22"/>
      <c r="H254" s="34" t="str">
        <f t="shared" si="43"/>
        <v/>
      </c>
      <c r="I254" s="34" t="str">
        <f t="shared" si="44"/>
        <v/>
      </c>
      <c r="J254" s="34" t="str">
        <f t="shared" si="45"/>
        <v/>
      </c>
      <c r="K254" s="34" t="str">
        <f t="shared" si="46"/>
        <v/>
      </c>
      <c r="L254" s="26" t="str">
        <f>IF(AND($B254="",$D254=""),"",($C254-$B254-$F254)+($E254-$D254-$G254))</f>
        <v/>
      </c>
      <c r="M254" s="32"/>
      <c r="N254" s="190"/>
      <c r="O254" s="190"/>
      <c r="P254" s="190"/>
      <c r="Q254" s="190"/>
      <c r="R254" s="23"/>
    </row>
    <row r="255" spans="1:18">
      <c r="A255" s="27">
        <f t="shared" ca="1" si="47"/>
        <v>46082</v>
      </c>
      <c r="B255" s="20"/>
      <c r="C255" s="21"/>
      <c r="D255" s="20"/>
      <c r="E255" s="21"/>
      <c r="F255" s="22"/>
      <c r="G255" s="22"/>
      <c r="H255" s="34" t="str">
        <f t="shared" si="43"/>
        <v/>
      </c>
      <c r="I255" s="34" t="str">
        <f t="shared" si="44"/>
        <v/>
      </c>
      <c r="J255" s="34" t="str">
        <f t="shared" si="45"/>
        <v/>
      </c>
      <c r="K255" s="34" t="str">
        <f t="shared" si="46"/>
        <v/>
      </c>
      <c r="L255" s="26" t="str">
        <f>IF(AND($B255="",$D255=""),"",($C255-$B255-$F255)+($E255-$D255-$G255))</f>
        <v/>
      </c>
      <c r="M255" s="32"/>
      <c r="N255" s="190"/>
      <c r="O255" s="190"/>
      <c r="P255" s="190"/>
      <c r="Q255" s="190"/>
      <c r="R255" s="23"/>
    </row>
    <row r="256" spans="1:18">
      <c r="A256" s="27">
        <f t="shared" ca="1" si="47"/>
        <v>46083</v>
      </c>
      <c r="B256" s="20"/>
      <c r="C256" s="21"/>
      <c r="D256" s="20"/>
      <c r="E256" s="21"/>
      <c r="F256" s="22"/>
      <c r="G256" s="22"/>
      <c r="H256" s="34" t="str">
        <f t="shared" si="43"/>
        <v/>
      </c>
      <c r="I256" s="34" t="str">
        <f t="shared" si="44"/>
        <v/>
      </c>
      <c r="J256" s="34" t="str">
        <f t="shared" si="45"/>
        <v/>
      </c>
      <c r="K256" s="34" t="str">
        <f t="shared" si="46"/>
        <v/>
      </c>
      <c r="L256" s="26" t="str">
        <f>IF(AND($B256="",$D256=""),"",($C256-$B256-$F256)+($E256-$D256-$G256))</f>
        <v/>
      </c>
      <c r="M256" s="32"/>
      <c r="N256" s="190"/>
      <c r="O256" s="190"/>
      <c r="P256" s="190"/>
      <c r="Q256" s="190"/>
      <c r="R256" s="23"/>
    </row>
    <row r="257" spans="1:18">
      <c r="A257" s="27">
        <f t="shared" ca="1" si="47"/>
        <v>46084</v>
      </c>
      <c r="B257" s="20"/>
      <c r="C257" s="21"/>
      <c r="D257" s="20"/>
      <c r="E257" s="21"/>
      <c r="F257" s="22"/>
      <c r="G257" s="22"/>
      <c r="H257" s="34" t="str">
        <f t="shared" si="43"/>
        <v/>
      </c>
      <c r="I257" s="34" t="str">
        <f t="shared" si="44"/>
        <v/>
      </c>
      <c r="J257" s="34" t="str">
        <f t="shared" si="45"/>
        <v/>
      </c>
      <c r="K257" s="34" t="str">
        <f t="shared" si="46"/>
        <v/>
      </c>
      <c r="L257" s="26" t="str">
        <f>IF(AND($B257="",$D257=""),"",($C257-$B257-$F257)+($E257-$D257-$G257))</f>
        <v/>
      </c>
      <c r="M257" s="32"/>
      <c r="N257" s="190"/>
      <c r="O257" s="190"/>
      <c r="P257" s="190"/>
      <c r="Q257" s="190"/>
      <c r="R257" s="23"/>
    </row>
    <row r="258" spans="1:18">
      <c r="A258" s="5" t="s">
        <v>11</v>
      </c>
      <c r="B258" s="191"/>
      <c r="C258" s="192"/>
      <c r="D258" s="191"/>
      <c r="E258" s="192"/>
      <c r="F258" s="26" t="str">
        <f>IF(SUM($F227:$F257)=0,"",SUM($F227:$F257))</f>
        <v/>
      </c>
      <c r="G258" s="26" t="str">
        <f>IF(SUM($G227:$G257)=0,"",SUM($G227:$G257))</f>
        <v/>
      </c>
      <c r="H258" s="26" t="str">
        <f>IF(SUM(H227:H257)=0,"",SUM(H227:H257))</f>
        <v/>
      </c>
      <c r="I258" s="26" t="str">
        <f>IF(SUM(I227:I257)=0,"",SUM(I227:I257))</f>
        <v/>
      </c>
      <c r="J258" s="26" t="str">
        <f>IF(SUM(J227:J257)=0,"",SUM(J227:J257))</f>
        <v/>
      </c>
      <c r="K258" s="26" t="str">
        <f>IF(SUM(K227:K257)=0,"",SUM(K227:K257))</f>
        <v/>
      </c>
      <c r="L258" s="26" t="str">
        <f>IF(SUM($L227:$L257)=0,"",SUM($L227:$L257))</f>
        <v/>
      </c>
      <c r="M258" s="33"/>
      <c r="N258" s="193"/>
      <c r="O258" s="193"/>
      <c r="P258" s="193"/>
      <c r="Q258" s="193"/>
      <c r="R258" s="6"/>
    </row>
    <row r="260" spans="1:18" ht="27" customHeight="1">
      <c r="A260" s="194" t="s">
        <v>22</v>
      </c>
      <c r="B260" s="189" t="s">
        <v>103</v>
      </c>
      <c r="C260" s="189"/>
      <c r="D260" s="189"/>
      <c r="E260" s="189"/>
      <c r="F260" s="189" t="s">
        <v>23</v>
      </c>
      <c r="G260" s="189"/>
      <c r="H260" s="189" t="s">
        <v>88</v>
      </c>
      <c r="I260" s="189"/>
      <c r="J260" s="189"/>
      <c r="K260" s="189"/>
      <c r="L260" s="189" t="s">
        <v>87</v>
      </c>
      <c r="M260" s="195" t="s">
        <v>96</v>
      </c>
      <c r="N260" s="194" t="s">
        <v>25</v>
      </c>
      <c r="O260" s="194"/>
      <c r="P260" s="194"/>
      <c r="Q260" s="194"/>
      <c r="R260" s="189" t="s">
        <v>100</v>
      </c>
    </row>
    <row r="261" spans="1:18" ht="14.25" customHeight="1">
      <c r="A261" s="194"/>
      <c r="B261" s="189" t="s">
        <v>82</v>
      </c>
      <c r="C261" s="189"/>
      <c r="D261" s="189" t="s">
        <v>84</v>
      </c>
      <c r="E261" s="189"/>
      <c r="F261" s="189"/>
      <c r="G261" s="189"/>
      <c r="H261" s="189" t="s">
        <v>90</v>
      </c>
      <c r="I261" s="189"/>
      <c r="J261" s="189" t="s">
        <v>89</v>
      </c>
      <c r="K261" s="189"/>
      <c r="L261" s="189"/>
      <c r="M261" s="196"/>
      <c r="N261" s="194"/>
      <c r="O261" s="194"/>
      <c r="P261" s="194"/>
      <c r="Q261" s="194"/>
      <c r="R261" s="189"/>
    </row>
    <row r="262" spans="1:18">
      <c r="A262" s="194"/>
      <c r="B262" s="43" t="s">
        <v>26</v>
      </c>
      <c r="C262" s="43" t="s">
        <v>27</v>
      </c>
      <c r="D262" s="43" t="s">
        <v>26</v>
      </c>
      <c r="E262" s="43" t="s">
        <v>27</v>
      </c>
      <c r="F262" s="44" t="s">
        <v>85</v>
      </c>
      <c r="G262" s="44" t="s">
        <v>86</v>
      </c>
      <c r="H262" s="44" t="s">
        <v>81</v>
      </c>
      <c r="I262" s="44" t="s">
        <v>83</v>
      </c>
      <c r="J262" s="44" t="s">
        <v>81</v>
      </c>
      <c r="K262" s="44" t="s">
        <v>95</v>
      </c>
      <c r="L262" s="189"/>
      <c r="M262" s="197"/>
      <c r="N262" s="194"/>
      <c r="O262" s="194"/>
      <c r="P262" s="194"/>
      <c r="Q262" s="194"/>
      <c r="R262" s="194"/>
    </row>
    <row r="263" spans="1:18">
      <c r="A263" s="27" cm="1">
        <f t="array" aca="1" ref="A263" ca="1">DATE("2025","8"+7,IFERROR(INDIRECT(T1),"1"))</f>
        <v>46082</v>
      </c>
      <c r="B263" s="20"/>
      <c r="C263" s="21"/>
      <c r="D263" s="20"/>
      <c r="E263" s="21"/>
      <c r="F263" s="22"/>
      <c r="G263" s="22"/>
      <c r="H263" s="34" t="str">
        <f>IF(OR(B263="",LEFT(M263,1)="✓"),"",C263-B263-F263)</f>
        <v/>
      </c>
      <c r="I263" s="34" t="str">
        <f>IF(OR(D263="",LEFT(M263,1)="✓"),"",E263-D263-G263)</f>
        <v/>
      </c>
      <c r="J263" s="34" t="str">
        <f>IF(AND(B263&lt;&gt;"",M263="✓所定"),C263-B263-F263,"")</f>
        <v/>
      </c>
      <c r="K263" s="34" t="str">
        <f>IF(AND(B263&lt;&gt;"",M263="✓法定"),C263-B263-F263,"")</f>
        <v/>
      </c>
      <c r="L263" s="34" t="str">
        <f>IF(AND($B263="",$D263=""),"",($C263-$B263-$F263)+($E263-$D263-$G263))</f>
        <v/>
      </c>
      <c r="M263" s="32"/>
      <c r="N263" s="190"/>
      <c r="O263" s="190"/>
      <c r="P263" s="190"/>
      <c r="Q263" s="190"/>
      <c r="R263" s="23"/>
    </row>
    <row r="264" spans="1:18">
      <c r="A264" s="27">
        <f ca="1">A263+1</f>
        <v>46083</v>
      </c>
      <c r="B264" s="20"/>
      <c r="C264" s="21"/>
      <c r="D264" s="20"/>
      <c r="E264" s="21"/>
      <c r="F264" s="22"/>
      <c r="G264" s="22"/>
      <c r="H264" s="34" t="str">
        <f t="shared" ref="H264:H293" si="48">IF(OR(B264="",LEFT(M264,1)="✓"),"",C264-B264-F264)</f>
        <v/>
      </c>
      <c r="I264" s="34" t="str">
        <f t="shared" ref="I264:I293" si="49">IF(OR(D264="",LEFT(M264,1)="✓"),"",E264-D264-G264)</f>
        <v/>
      </c>
      <c r="J264" s="34" t="str">
        <f t="shared" ref="J264:J293" si="50">IF(AND(B264&lt;&gt;"",M264="✓所定"),C264-B264-F264,"")</f>
        <v/>
      </c>
      <c r="K264" s="34" t="str">
        <f t="shared" ref="K264:K293" si="51">IF(AND(B264&lt;&gt;"",M264="✓法定"),C264-B264-F264,"")</f>
        <v/>
      </c>
      <c r="L264" s="34" t="str">
        <f t="shared" ref="L264:L288" si="52">IF(AND($B264="",$D264=""),"",($C264-$B264-$F264)+($E264-$D264-$G264))</f>
        <v/>
      </c>
      <c r="M264" s="32"/>
      <c r="N264" s="190"/>
      <c r="O264" s="190"/>
      <c r="P264" s="190"/>
      <c r="Q264" s="190"/>
      <c r="R264" s="23"/>
    </row>
    <row r="265" spans="1:18">
      <c r="A265" s="27">
        <f t="shared" ref="A265:A293" ca="1" si="53">A264+1</f>
        <v>46084</v>
      </c>
      <c r="B265" s="20"/>
      <c r="C265" s="21"/>
      <c r="D265" s="20"/>
      <c r="E265" s="21"/>
      <c r="F265" s="22"/>
      <c r="G265" s="22"/>
      <c r="H265" s="34" t="str">
        <f t="shared" si="48"/>
        <v/>
      </c>
      <c r="I265" s="34" t="str">
        <f t="shared" si="49"/>
        <v/>
      </c>
      <c r="J265" s="34" t="str">
        <f t="shared" si="50"/>
        <v/>
      </c>
      <c r="K265" s="34" t="str">
        <f t="shared" si="51"/>
        <v/>
      </c>
      <c r="L265" s="34" t="str">
        <f t="shared" si="52"/>
        <v/>
      </c>
      <c r="M265" s="32"/>
      <c r="N265" s="190"/>
      <c r="O265" s="190"/>
      <c r="P265" s="190"/>
      <c r="Q265" s="190"/>
      <c r="R265" s="23"/>
    </row>
    <row r="266" spans="1:18">
      <c r="A266" s="27">
        <f t="shared" ca="1" si="53"/>
        <v>46085</v>
      </c>
      <c r="B266" s="20"/>
      <c r="C266" s="21"/>
      <c r="D266" s="20"/>
      <c r="E266" s="21"/>
      <c r="F266" s="22"/>
      <c r="G266" s="22"/>
      <c r="H266" s="34" t="str">
        <f t="shared" si="48"/>
        <v/>
      </c>
      <c r="I266" s="34" t="str">
        <f t="shared" si="49"/>
        <v/>
      </c>
      <c r="J266" s="34" t="str">
        <f t="shared" si="50"/>
        <v/>
      </c>
      <c r="K266" s="34" t="str">
        <f t="shared" si="51"/>
        <v/>
      </c>
      <c r="L266" s="34" t="str">
        <f t="shared" si="52"/>
        <v/>
      </c>
      <c r="M266" s="32"/>
      <c r="N266" s="190"/>
      <c r="O266" s="190"/>
      <c r="P266" s="190"/>
      <c r="Q266" s="190"/>
      <c r="R266" s="23"/>
    </row>
    <row r="267" spans="1:18">
      <c r="A267" s="27">
        <f t="shared" ca="1" si="53"/>
        <v>46086</v>
      </c>
      <c r="B267" s="20"/>
      <c r="C267" s="21"/>
      <c r="D267" s="20"/>
      <c r="E267" s="21"/>
      <c r="F267" s="22"/>
      <c r="G267" s="22"/>
      <c r="H267" s="34" t="str">
        <f t="shared" si="48"/>
        <v/>
      </c>
      <c r="I267" s="34" t="str">
        <f t="shared" si="49"/>
        <v/>
      </c>
      <c r="J267" s="34" t="str">
        <f t="shared" si="50"/>
        <v/>
      </c>
      <c r="K267" s="34" t="str">
        <f t="shared" si="51"/>
        <v/>
      </c>
      <c r="L267" s="34" t="str">
        <f t="shared" si="52"/>
        <v/>
      </c>
      <c r="M267" s="32"/>
      <c r="N267" s="190"/>
      <c r="O267" s="190"/>
      <c r="P267" s="190"/>
      <c r="Q267" s="190"/>
      <c r="R267" s="23"/>
    </row>
    <row r="268" spans="1:18">
      <c r="A268" s="27">
        <f t="shared" ca="1" si="53"/>
        <v>46087</v>
      </c>
      <c r="B268" s="20"/>
      <c r="C268" s="21"/>
      <c r="D268" s="20"/>
      <c r="E268" s="21"/>
      <c r="F268" s="22"/>
      <c r="G268" s="22"/>
      <c r="H268" s="34" t="str">
        <f t="shared" si="48"/>
        <v/>
      </c>
      <c r="I268" s="34" t="str">
        <f t="shared" si="49"/>
        <v/>
      </c>
      <c r="J268" s="34" t="str">
        <f t="shared" si="50"/>
        <v/>
      </c>
      <c r="K268" s="34" t="str">
        <f t="shared" si="51"/>
        <v/>
      </c>
      <c r="L268" s="34" t="str">
        <f t="shared" si="52"/>
        <v/>
      </c>
      <c r="M268" s="32"/>
      <c r="N268" s="190"/>
      <c r="O268" s="190"/>
      <c r="P268" s="190"/>
      <c r="Q268" s="190"/>
      <c r="R268" s="23"/>
    </row>
    <row r="269" spans="1:18">
      <c r="A269" s="27">
        <f t="shared" ca="1" si="53"/>
        <v>46088</v>
      </c>
      <c r="B269" s="20"/>
      <c r="C269" s="21"/>
      <c r="D269" s="20"/>
      <c r="E269" s="21"/>
      <c r="F269" s="22"/>
      <c r="G269" s="22"/>
      <c r="H269" s="34" t="str">
        <f t="shared" si="48"/>
        <v/>
      </c>
      <c r="I269" s="34" t="str">
        <f t="shared" si="49"/>
        <v/>
      </c>
      <c r="J269" s="34" t="str">
        <f t="shared" si="50"/>
        <v/>
      </c>
      <c r="K269" s="34" t="str">
        <f t="shared" si="51"/>
        <v/>
      </c>
      <c r="L269" s="34" t="str">
        <f t="shared" si="52"/>
        <v/>
      </c>
      <c r="M269" s="32"/>
      <c r="N269" s="190"/>
      <c r="O269" s="190"/>
      <c r="P269" s="190"/>
      <c r="Q269" s="190"/>
      <c r="R269" s="23"/>
    </row>
    <row r="270" spans="1:18">
      <c r="A270" s="27">
        <f t="shared" ca="1" si="53"/>
        <v>46089</v>
      </c>
      <c r="B270" s="20"/>
      <c r="C270" s="21"/>
      <c r="D270" s="20"/>
      <c r="E270" s="21"/>
      <c r="F270" s="22"/>
      <c r="G270" s="22"/>
      <c r="H270" s="34" t="str">
        <f t="shared" si="48"/>
        <v/>
      </c>
      <c r="I270" s="34" t="str">
        <f t="shared" si="49"/>
        <v/>
      </c>
      <c r="J270" s="34" t="str">
        <f t="shared" si="50"/>
        <v/>
      </c>
      <c r="K270" s="34" t="str">
        <f t="shared" si="51"/>
        <v/>
      </c>
      <c r="L270" s="34" t="str">
        <f t="shared" si="52"/>
        <v/>
      </c>
      <c r="M270" s="32"/>
      <c r="N270" s="190"/>
      <c r="O270" s="190"/>
      <c r="P270" s="190"/>
      <c r="Q270" s="190"/>
      <c r="R270" s="23"/>
    </row>
    <row r="271" spans="1:18">
      <c r="A271" s="27">
        <f t="shared" ca="1" si="53"/>
        <v>46090</v>
      </c>
      <c r="B271" s="20"/>
      <c r="C271" s="21"/>
      <c r="D271" s="20"/>
      <c r="E271" s="21"/>
      <c r="F271" s="22"/>
      <c r="G271" s="22"/>
      <c r="H271" s="34" t="str">
        <f t="shared" si="48"/>
        <v/>
      </c>
      <c r="I271" s="34" t="str">
        <f t="shared" si="49"/>
        <v/>
      </c>
      <c r="J271" s="34" t="str">
        <f t="shared" si="50"/>
        <v/>
      </c>
      <c r="K271" s="34" t="str">
        <f t="shared" si="51"/>
        <v/>
      </c>
      <c r="L271" s="34" t="str">
        <f t="shared" si="52"/>
        <v/>
      </c>
      <c r="M271" s="32"/>
      <c r="N271" s="190"/>
      <c r="O271" s="190"/>
      <c r="P271" s="190"/>
      <c r="Q271" s="190"/>
      <c r="R271" s="23"/>
    </row>
    <row r="272" spans="1:18">
      <c r="A272" s="27">
        <f t="shared" ca="1" si="53"/>
        <v>46091</v>
      </c>
      <c r="B272" s="20"/>
      <c r="C272" s="21"/>
      <c r="D272" s="20"/>
      <c r="E272" s="21"/>
      <c r="F272" s="22"/>
      <c r="G272" s="22"/>
      <c r="H272" s="34" t="str">
        <f t="shared" si="48"/>
        <v/>
      </c>
      <c r="I272" s="34" t="str">
        <f t="shared" si="49"/>
        <v/>
      </c>
      <c r="J272" s="34" t="str">
        <f t="shared" si="50"/>
        <v/>
      </c>
      <c r="K272" s="34" t="str">
        <f t="shared" si="51"/>
        <v/>
      </c>
      <c r="L272" s="34" t="str">
        <f t="shared" si="52"/>
        <v/>
      </c>
      <c r="M272" s="32"/>
      <c r="N272" s="190"/>
      <c r="O272" s="190"/>
      <c r="P272" s="190"/>
      <c r="Q272" s="190"/>
      <c r="R272" s="23"/>
    </row>
    <row r="273" spans="1:18">
      <c r="A273" s="27">
        <f t="shared" ca="1" si="53"/>
        <v>46092</v>
      </c>
      <c r="B273" s="20"/>
      <c r="C273" s="21"/>
      <c r="D273" s="20"/>
      <c r="E273" s="21"/>
      <c r="F273" s="22"/>
      <c r="G273" s="22"/>
      <c r="H273" s="34" t="str">
        <f t="shared" si="48"/>
        <v/>
      </c>
      <c r="I273" s="34" t="str">
        <f t="shared" si="49"/>
        <v/>
      </c>
      <c r="J273" s="34" t="str">
        <f t="shared" si="50"/>
        <v/>
      </c>
      <c r="K273" s="34" t="str">
        <f t="shared" si="51"/>
        <v/>
      </c>
      <c r="L273" s="34" t="str">
        <f t="shared" si="52"/>
        <v/>
      </c>
      <c r="M273" s="32"/>
      <c r="N273" s="190"/>
      <c r="O273" s="190"/>
      <c r="P273" s="190"/>
      <c r="Q273" s="190"/>
      <c r="R273" s="23"/>
    </row>
    <row r="274" spans="1:18">
      <c r="A274" s="27">
        <f t="shared" ca="1" si="53"/>
        <v>46093</v>
      </c>
      <c r="B274" s="20"/>
      <c r="C274" s="21"/>
      <c r="D274" s="20"/>
      <c r="E274" s="21"/>
      <c r="F274" s="22"/>
      <c r="G274" s="22"/>
      <c r="H274" s="34" t="str">
        <f t="shared" si="48"/>
        <v/>
      </c>
      <c r="I274" s="34" t="str">
        <f t="shared" si="49"/>
        <v/>
      </c>
      <c r="J274" s="34" t="str">
        <f t="shared" si="50"/>
        <v/>
      </c>
      <c r="K274" s="34" t="str">
        <f t="shared" si="51"/>
        <v/>
      </c>
      <c r="L274" s="34" t="str">
        <f t="shared" si="52"/>
        <v/>
      </c>
      <c r="M274" s="32"/>
      <c r="N274" s="190"/>
      <c r="O274" s="190"/>
      <c r="P274" s="190"/>
      <c r="Q274" s="190"/>
      <c r="R274" s="23"/>
    </row>
    <row r="275" spans="1:18">
      <c r="A275" s="27">
        <f t="shared" ca="1" si="53"/>
        <v>46094</v>
      </c>
      <c r="B275" s="20"/>
      <c r="C275" s="21"/>
      <c r="D275" s="20"/>
      <c r="E275" s="21"/>
      <c r="F275" s="22"/>
      <c r="G275" s="22"/>
      <c r="H275" s="34" t="str">
        <f t="shared" si="48"/>
        <v/>
      </c>
      <c r="I275" s="34" t="str">
        <f t="shared" si="49"/>
        <v/>
      </c>
      <c r="J275" s="34" t="str">
        <f t="shared" si="50"/>
        <v/>
      </c>
      <c r="K275" s="34" t="str">
        <f t="shared" si="51"/>
        <v/>
      </c>
      <c r="L275" s="34" t="str">
        <f t="shared" si="52"/>
        <v/>
      </c>
      <c r="M275" s="32"/>
      <c r="N275" s="190"/>
      <c r="O275" s="190"/>
      <c r="P275" s="190"/>
      <c r="Q275" s="190"/>
      <c r="R275" s="23"/>
    </row>
    <row r="276" spans="1:18">
      <c r="A276" s="27">
        <f t="shared" ca="1" si="53"/>
        <v>46095</v>
      </c>
      <c r="B276" s="20"/>
      <c r="C276" s="21"/>
      <c r="D276" s="20"/>
      <c r="E276" s="21"/>
      <c r="F276" s="22"/>
      <c r="G276" s="22"/>
      <c r="H276" s="34" t="str">
        <f t="shared" si="48"/>
        <v/>
      </c>
      <c r="I276" s="34" t="str">
        <f t="shared" si="49"/>
        <v/>
      </c>
      <c r="J276" s="34" t="str">
        <f t="shared" si="50"/>
        <v/>
      </c>
      <c r="K276" s="34" t="str">
        <f t="shared" si="51"/>
        <v/>
      </c>
      <c r="L276" s="34" t="str">
        <f t="shared" si="52"/>
        <v/>
      </c>
      <c r="M276" s="32"/>
      <c r="N276" s="190"/>
      <c r="O276" s="190"/>
      <c r="P276" s="190"/>
      <c r="Q276" s="190"/>
      <c r="R276" s="23"/>
    </row>
    <row r="277" spans="1:18">
      <c r="A277" s="27">
        <f t="shared" ca="1" si="53"/>
        <v>46096</v>
      </c>
      <c r="B277" s="20"/>
      <c r="C277" s="21"/>
      <c r="D277" s="20"/>
      <c r="E277" s="21"/>
      <c r="F277" s="22"/>
      <c r="G277" s="22"/>
      <c r="H277" s="34" t="str">
        <f t="shared" si="48"/>
        <v/>
      </c>
      <c r="I277" s="34" t="str">
        <f t="shared" si="49"/>
        <v/>
      </c>
      <c r="J277" s="34" t="str">
        <f t="shared" si="50"/>
        <v/>
      </c>
      <c r="K277" s="34" t="str">
        <f t="shared" si="51"/>
        <v/>
      </c>
      <c r="L277" s="34" t="str">
        <f t="shared" si="52"/>
        <v/>
      </c>
      <c r="M277" s="32"/>
      <c r="N277" s="190"/>
      <c r="O277" s="190"/>
      <c r="P277" s="190"/>
      <c r="Q277" s="190"/>
      <c r="R277" s="23"/>
    </row>
    <row r="278" spans="1:18">
      <c r="A278" s="27">
        <f t="shared" ca="1" si="53"/>
        <v>46097</v>
      </c>
      <c r="B278" s="20"/>
      <c r="C278" s="21"/>
      <c r="D278" s="20"/>
      <c r="E278" s="21"/>
      <c r="F278" s="22"/>
      <c r="G278" s="22"/>
      <c r="H278" s="34" t="str">
        <f t="shared" si="48"/>
        <v/>
      </c>
      <c r="I278" s="34" t="str">
        <f t="shared" si="49"/>
        <v/>
      </c>
      <c r="J278" s="34" t="str">
        <f t="shared" si="50"/>
        <v/>
      </c>
      <c r="K278" s="34" t="str">
        <f t="shared" si="51"/>
        <v/>
      </c>
      <c r="L278" s="34" t="str">
        <f t="shared" si="52"/>
        <v/>
      </c>
      <c r="M278" s="32"/>
      <c r="N278" s="190"/>
      <c r="O278" s="190"/>
      <c r="P278" s="190"/>
      <c r="Q278" s="190"/>
      <c r="R278" s="23"/>
    </row>
    <row r="279" spans="1:18">
      <c r="A279" s="27">
        <f t="shared" ca="1" si="53"/>
        <v>46098</v>
      </c>
      <c r="B279" s="20"/>
      <c r="C279" s="21"/>
      <c r="D279" s="20"/>
      <c r="E279" s="21"/>
      <c r="F279" s="22"/>
      <c r="G279" s="22"/>
      <c r="H279" s="34" t="str">
        <f t="shared" si="48"/>
        <v/>
      </c>
      <c r="I279" s="34" t="str">
        <f t="shared" si="49"/>
        <v/>
      </c>
      <c r="J279" s="34" t="str">
        <f t="shared" si="50"/>
        <v/>
      </c>
      <c r="K279" s="34" t="str">
        <f t="shared" si="51"/>
        <v/>
      </c>
      <c r="L279" s="34" t="str">
        <f t="shared" si="52"/>
        <v/>
      </c>
      <c r="M279" s="32"/>
      <c r="N279" s="190"/>
      <c r="O279" s="190"/>
      <c r="P279" s="190"/>
      <c r="Q279" s="190"/>
      <c r="R279" s="23"/>
    </row>
    <row r="280" spans="1:18">
      <c r="A280" s="27">
        <f t="shared" ca="1" si="53"/>
        <v>46099</v>
      </c>
      <c r="B280" s="20"/>
      <c r="C280" s="21"/>
      <c r="D280" s="20"/>
      <c r="E280" s="21"/>
      <c r="F280" s="22"/>
      <c r="G280" s="22"/>
      <c r="H280" s="34" t="str">
        <f t="shared" si="48"/>
        <v/>
      </c>
      <c r="I280" s="34" t="str">
        <f t="shared" si="49"/>
        <v/>
      </c>
      <c r="J280" s="34" t="str">
        <f t="shared" si="50"/>
        <v/>
      </c>
      <c r="K280" s="34" t="str">
        <f t="shared" si="51"/>
        <v/>
      </c>
      <c r="L280" s="34" t="str">
        <f t="shared" si="52"/>
        <v/>
      </c>
      <c r="M280" s="32"/>
      <c r="N280" s="190"/>
      <c r="O280" s="190"/>
      <c r="P280" s="190"/>
      <c r="Q280" s="190"/>
      <c r="R280" s="23"/>
    </row>
    <row r="281" spans="1:18">
      <c r="A281" s="27">
        <f t="shared" ca="1" si="53"/>
        <v>46100</v>
      </c>
      <c r="B281" s="20"/>
      <c r="C281" s="21"/>
      <c r="D281" s="20"/>
      <c r="E281" s="21"/>
      <c r="F281" s="22"/>
      <c r="G281" s="22"/>
      <c r="H281" s="34" t="str">
        <f t="shared" si="48"/>
        <v/>
      </c>
      <c r="I281" s="34" t="str">
        <f t="shared" si="49"/>
        <v/>
      </c>
      <c r="J281" s="34" t="str">
        <f t="shared" si="50"/>
        <v/>
      </c>
      <c r="K281" s="34" t="str">
        <f t="shared" si="51"/>
        <v/>
      </c>
      <c r="L281" s="34" t="str">
        <f t="shared" si="52"/>
        <v/>
      </c>
      <c r="M281" s="32"/>
      <c r="N281" s="190"/>
      <c r="O281" s="190"/>
      <c r="P281" s="190"/>
      <c r="Q281" s="190"/>
      <c r="R281" s="23"/>
    </row>
    <row r="282" spans="1:18">
      <c r="A282" s="27">
        <f t="shared" ca="1" si="53"/>
        <v>46101</v>
      </c>
      <c r="B282" s="20"/>
      <c r="C282" s="21"/>
      <c r="D282" s="20"/>
      <c r="E282" s="21"/>
      <c r="F282" s="22"/>
      <c r="G282" s="22"/>
      <c r="H282" s="34" t="str">
        <f t="shared" si="48"/>
        <v/>
      </c>
      <c r="I282" s="34" t="str">
        <f t="shared" si="49"/>
        <v/>
      </c>
      <c r="J282" s="34" t="str">
        <f t="shared" si="50"/>
        <v/>
      </c>
      <c r="K282" s="34" t="str">
        <f t="shared" si="51"/>
        <v/>
      </c>
      <c r="L282" s="34" t="str">
        <f t="shared" si="52"/>
        <v/>
      </c>
      <c r="M282" s="32"/>
      <c r="N282" s="190"/>
      <c r="O282" s="190"/>
      <c r="P282" s="190"/>
      <c r="Q282" s="190"/>
      <c r="R282" s="23"/>
    </row>
    <row r="283" spans="1:18">
      <c r="A283" s="27">
        <f t="shared" ca="1" si="53"/>
        <v>46102</v>
      </c>
      <c r="B283" s="20"/>
      <c r="C283" s="21"/>
      <c r="D283" s="20"/>
      <c r="E283" s="21"/>
      <c r="F283" s="22"/>
      <c r="G283" s="22"/>
      <c r="H283" s="34" t="str">
        <f t="shared" si="48"/>
        <v/>
      </c>
      <c r="I283" s="34" t="str">
        <f t="shared" si="49"/>
        <v/>
      </c>
      <c r="J283" s="34" t="str">
        <f t="shared" si="50"/>
        <v/>
      </c>
      <c r="K283" s="34" t="str">
        <f t="shared" si="51"/>
        <v/>
      </c>
      <c r="L283" s="34" t="str">
        <f t="shared" si="52"/>
        <v/>
      </c>
      <c r="M283" s="32"/>
      <c r="N283" s="190"/>
      <c r="O283" s="190"/>
      <c r="P283" s="190"/>
      <c r="Q283" s="190"/>
      <c r="R283" s="23"/>
    </row>
    <row r="284" spans="1:18">
      <c r="A284" s="27">
        <f t="shared" ca="1" si="53"/>
        <v>46103</v>
      </c>
      <c r="B284" s="20"/>
      <c r="C284" s="21"/>
      <c r="D284" s="20"/>
      <c r="E284" s="21"/>
      <c r="F284" s="22"/>
      <c r="G284" s="22"/>
      <c r="H284" s="34" t="str">
        <f t="shared" si="48"/>
        <v/>
      </c>
      <c r="I284" s="34" t="str">
        <f t="shared" si="49"/>
        <v/>
      </c>
      <c r="J284" s="34" t="str">
        <f t="shared" si="50"/>
        <v/>
      </c>
      <c r="K284" s="34" t="str">
        <f t="shared" si="51"/>
        <v/>
      </c>
      <c r="L284" s="34" t="str">
        <f t="shared" si="52"/>
        <v/>
      </c>
      <c r="M284" s="32"/>
      <c r="N284" s="190"/>
      <c r="O284" s="190"/>
      <c r="P284" s="190"/>
      <c r="Q284" s="190"/>
      <c r="R284" s="23"/>
    </row>
    <row r="285" spans="1:18">
      <c r="A285" s="27">
        <f t="shared" ca="1" si="53"/>
        <v>46104</v>
      </c>
      <c r="B285" s="20"/>
      <c r="C285" s="21"/>
      <c r="D285" s="20"/>
      <c r="E285" s="21"/>
      <c r="F285" s="22"/>
      <c r="G285" s="22"/>
      <c r="H285" s="34" t="str">
        <f t="shared" si="48"/>
        <v/>
      </c>
      <c r="I285" s="34" t="str">
        <f t="shared" si="49"/>
        <v/>
      </c>
      <c r="J285" s="34" t="str">
        <f t="shared" si="50"/>
        <v/>
      </c>
      <c r="K285" s="34" t="str">
        <f t="shared" si="51"/>
        <v/>
      </c>
      <c r="L285" s="34" t="str">
        <f t="shared" si="52"/>
        <v/>
      </c>
      <c r="M285" s="32"/>
      <c r="N285" s="190"/>
      <c r="O285" s="190"/>
      <c r="P285" s="190"/>
      <c r="Q285" s="190"/>
      <c r="R285" s="23"/>
    </row>
    <row r="286" spans="1:18">
      <c r="A286" s="27">
        <f t="shared" ca="1" si="53"/>
        <v>46105</v>
      </c>
      <c r="B286" s="20"/>
      <c r="C286" s="21"/>
      <c r="D286" s="20"/>
      <c r="E286" s="21"/>
      <c r="F286" s="22"/>
      <c r="G286" s="22"/>
      <c r="H286" s="34" t="str">
        <f t="shared" si="48"/>
        <v/>
      </c>
      <c r="I286" s="34" t="str">
        <f t="shared" si="49"/>
        <v/>
      </c>
      <c r="J286" s="34" t="str">
        <f t="shared" si="50"/>
        <v/>
      </c>
      <c r="K286" s="34" t="str">
        <f t="shared" si="51"/>
        <v/>
      </c>
      <c r="L286" s="34" t="str">
        <f t="shared" si="52"/>
        <v/>
      </c>
      <c r="M286" s="32"/>
      <c r="N286" s="190"/>
      <c r="O286" s="190"/>
      <c r="P286" s="190"/>
      <c r="Q286" s="190"/>
      <c r="R286" s="23"/>
    </row>
    <row r="287" spans="1:18">
      <c r="A287" s="27">
        <f t="shared" ca="1" si="53"/>
        <v>46106</v>
      </c>
      <c r="B287" s="20"/>
      <c r="C287" s="21"/>
      <c r="D287" s="20"/>
      <c r="E287" s="21"/>
      <c r="F287" s="22"/>
      <c r="G287" s="22"/>
      <c r="H287" s="34" t="str">
        <f t="shared" si="48"/>
        <v/>
      </c>
      <c r="I287" s="34" t="str">
        <f t="shared" si="49"/>
        <v/>
      </c>
      <c r="J287" s="34" t="str">
        <f t="shared" si="50"/>
        <v/>
      </c>
      <c r="K287" s="34" t="str">
        <f t="shared" si="51"/>
        <v/>
      </c>
      <c r="L287" s="34" t="str">
        <f t="shared" si="52"/>
        <v/>
      </c>
      <c r="M287" s="32"/>
      <c r="N287" s="190"/>
      <c r="O287" s="190"/>
      <c r="P287" s="190"/>
      <c r="Q287" s="190"/>
      <c r="R287" s="23"/>
    </row>
    <row r="288" spans="1:18">
      <c r="A288" s="27">
        <f t="shared" ca="1" si="53"/>
        <v>46107</v>
      </c>
      <c r="B288" s="20"/>
      <c r="C288" s="21"/>
      <c r="D288" s="20"/>
      <c r="E288" s="21"/>
      <c r="F288" s="22"/>
      <c r="G288" s="22"/>
      <c r="H288" s="34" t="str">
        <f t="shared" si="48"/>
        <v/>
      </c>
      <c r="I288" s="34" t="str">
        <f t="shared" si="49"/>
        <v/>
      </c>
      <c r="J288" s="34" t="str">
        <f t="shared" si="50"/>
        <v/>
      </c>
      <c r="K288" s="34" t="str">
        <f t="shared" si="51"/>
        <v/>
      </c>
      <c r="L288" s="34" t="str">
        <f t="shared" si="52"/>
        <v/>
      </c>
      <c r="M288" s="32"/>
      <c r="N288" s="190"/>
      <c r="O288" s="190"/>
      <c r="P288" s="190"/>
      <c r="Q288" s="190"/>
      <c r="R288" s="23"/>
    </row>
    <row r="289" spans="1:18">
      <c r="A289" s="27">
        <f t="shared" ca="1" si="53"/>
        <v>46108</v>
      </c>
      <c r="B289" s="20"/>
      <c r="C289" s="21"/>
      <c r="D289" s="20"/>
      <c r="E289" s="21"/>
      <c r="F289" s="22"/>
      <c r="G289" s="22"/>
      <c r="H289" s="34" t="str">
        <f t="shared" si="48"/>
        <v/>
      </c>
      <c r="I289" s="34" t="str">
        <f t="shared" si="49"/>
        <v/>
      </c>
      <c r="J289" s="34" t="str">
        <f t="shared" si="50"/>
        <v/>
      </c>
      <c r="K289" s="34" t="str">
        <f t="shared" si="51"/>
        <v/>
      </c>
      <c r="L289" s="34" t="str">
        <f>IF(AND($B289="",$D289=""),"",($C289-$B289-$F289)+($E289-$D289-$G289))</f>
        <v/>
      </c>
      <c r="M289" s="32"/>
      <c r="N289" s="190"/>
      <c r="O289" s="190"/>
      <c r="P289" s="190"/>
      <c r="Q289" s="190"/>
      <c r="R289" s="23"/>
    </row>
    <row r="290" spans="1:18">
      <c r="A290" s="27">
        <f t="shared" ca="1" si="53"/>
        <v>46109</v>
      </c>
      <c r="B290" s="20"/>
      <c r="C290" s="21"/>
      <c r="D290" s="20"/>
      <c r="E290" s="21"/>
      <c r="F290" s="22"/>
      <c r="G290" s="22"/>
      <c r="H290" s="34" t="str">
        <f t="shared" si="48"/>
        <v/>
      </c>
      <c r="I290" s="34" t="str">
        <f t="shared" si="49"/>
        <v/>
      </c>
      <c r="J290" s="34" t="str">
        <f t="shared" si="50"/>
        <v/>
      </c>
      <c r="K290" s="34" t="str">
        <f t="shared" si="51"/>
        <v/>
      </c>
      <c r="L290" s="34" t="str">
        <f>IF(AND($B290="",$D290=""),"",($C290-$B290-$F290)+($E290-$D290-$G290))</f>
        <v/>
      </c>
      <c r="M290" s="32"/>
      <c r="N290" s="190"/>
      <c r="O290" s="190"/>
      <c r="P290" s="190"/>
      <c r="Q290" s="190"/>
      <c r="R290" s="23"/>
    </row>
    <row r="291" spans="1:18">
      <c r="A291" s="27">
        <f t="shared" ca="1" si="53"/>
        <v>46110</v>
      </c>
      <c r="B291" s="20"/>
      <c r="C291" s="21"/>
      <c r="D291" s="20"/>
      <c r="E291" s="21"/>
      <c r="F291" s="22"/>
      <c r="G291" s="22"/>
      <c r="H291" s="34" t="str">
        <f t="shared" si="48"/>
        <v/>
      </c>
      <c r="I291" s="34" t="str">
        <f t="shared" si="49"/>
        <v/>
      </c>
      <c r="J291" s="34" t="str">
        <f t="shared" si="50"/>
        <v/>
      </c>
      <c r="K291" s="34" t="str">
        <f t="shared" si="51"/>
        <v/>
      </c>
      <c r="L291" s="34" t="str">
        <f>IF(AND($B291="",$D291=""),"",($C291-$B291-$F291)+($E291-$D291-$G291))</f>
        <v/>
      </c>
      <c r="M291" s="32"/>
      <c r="N291" s="190"/>
      <c r="O291" s="190"/>
      <c r="P291" s="190"/>
      <c r="Q291" s="190"/>
      <c r="R291" s="23"/>
    </row>
    <row r="292" spans="1:18">
      <c r="A292" s="27">
        <f t="shared" ca="1" si="53"/>
        <v>46111</v>
      </c>
      <c r="B292" s="20"/>
      <c r="C292" s="21"/>
      <c r="D292" s="20"/>
      <c r="E292" s="21"/>
      <c r="F292" s="22"/>
      <c r="G292" s="22"/>
      <c r="H292" s="34" t="str">
        <f t="shared" si="48"/>
        <v/>
      </c>
      <c r="I292" s="34" t="str">
        <f t="shared" si="49"/>
        <v/>
      </c>
      <c r="J292" s="34" t="str">
        <f t="shared" si="50"/>
        <v/>
      </c>
      <c r="K292" s="34" t="str">
        <f t="shared" si="51"/>
        <v/>
      </c>
      <c r="L292" s="34" t="str">
        <f>IF(AND($B292="",$D292=""),"",($C292-$B292-$F292)+($E292-$D292-$G292))</f>
        <v/>
      </c>
      <c r="M292" s="32"/>
      <c r="N292" s="190"/>
      <c r="O292" s="190"/>
      <c r="P292" s="190"/>
      <c r="Q292" s="190"/>
      <c r="R292" s="23"/>
    </row>
    <row r="293" spans="1:18">
      <c r="A293" s="27">
        <f t="shared" ca="1" si="53"/>
        <v>46112</v>
      </c>
      <c r="B293" s="20"/>
      <c r="C293" s="21"/>
      <c r="D293" s="20"/>
      <c r="E293" s="21"/>
      <c r="F293" s="22"/>
      <c r="G293" s="22"/>
      <c r="H293" s="34" t="str">
        <f t="shared" si="48"/>
        <v/>
      </c>
      <c r="I293" s="34" t="str">
        <f t="shared" si="49"/>
        <v/>
      </c>
      <c r="J293" s="34" t="str">
        <f t="shared" si="50"/>
        <v/>
      </c>
      <c r="K293" s="34" t="str">
        <f t="shared" si="51"/>
        <v/>
      </c>
      <c r="L293" s="34" t="str">
        <f>IF(AND($B293="",$D293=""),"",($C293-$B293-$F293)+($E293-$D293-$G293))</f>
        <v/>
      </c>
      <c r="M293" s="32"/>
      <c r="N293" s="190"/>
      <c r="O293" s="190"/>
      <c r="P293" s="190"/>
      <c r="Q293" s="190"/>
      <c r="R293" s="23"/>
    </row>
    <row r="294" spans="1:18">
      <c r="A294" s="5" t="s">
        <v>11</v>
      </c>
      <c r="B294" s="191"/>
      <c r="C294" s="192"/>
      <c r="D294" s="191"/>
      <c r="E294" s="192"/>
      <c r="F294" s="26" t="str">
        <f>IF(SUM($F263:$F293)=0,"",SUM($F263:$F293))</f>
        <v/>
      </c>
      <c r="G294" s="26" t="str">
        <f>IF(SUM($G263:$G293)=0,"",SUM($G263:$G293))</f>
        <v/>
      </c>
      <c r="H294" s="26" t="str">
        <f>IF(SUM(H263:H293)=0,"",SUM(H263:H293))</f>
        <v/>
      </c>
      <c r="I294" s="26" t="str">
        <f>IF(SUM(I263:I293)=0,"",SUM(I263:I293))</f>
        <v/>
      </c>
      <c r="J294" s="26" t="str">
        <f t="shared" ref="J294:K294" si="54">IF(SUM(J263:J293)=0,"",SUM(J263:J293))</f>
        <v/>
      </c>
      <c r="K294" s="26" t="str">
        <f t="shared" si="54"/>
        <v/>
      </c>
      <c r="L294" s="26" t="str">
        <f>IF(SUM($L263:$L293)=0,"",SUM($L263:$L293))</f>
        <v/>
      </c>
      <c r="M294" s="33"/>
      <c r="N294" s="193"/>
      <c r="O294" s="193"/>
      <c r="P294" s="193"/>
      <c r="Q294" s="193"/>
      <c r="R294" s="6"/>
    </row>
  </sheetData>
  <sheetProtection algorithmName="SHA-512" hashValue="8RWs+XZSTdAmssqUB9esKJ8arMvDPQDN6f5gL/75BANgTYJa0OEuyvA+Lf4NqIiCAOXYQZRpS8B6CWzIRi1GNA==" saltValue="o45ScQ7hRafr+437WYcURA==" spinCount="100000" sheet="1" formatRows="0"/>
  <mergeCells count="371">
    <mergeCell ref="A8:A10"/>
    <mergeCell ref="B8:E8"/>
    <mergeCell ref="F8:G9"/>
    <mergeCell ref="H8:K8"/>
    <mergeCell ref="L8:L10"/>
    <mergeCell ref="M8:M10"/>
    <mergeCell ref="N8:Q10"/>
    <mergeCell ref="R8:R10"/>
    <mergeCell ref="B9:C9"/>
    <mergeCell ref="D9:E9"/>
    <mergeCell ref="H9:I9"/>
    <mergeCell ref="J9:K9"/>
    <mergeCell ref="N11:Q11"/>
    <mergeCell ref="B4:L4"/>
    <mergeCell ref="P4:R4"/>
    <mergeCell ref="B5:L5"/>
    <mergeCell ref="N18:Q18"/>
    <mergeCell ref="N19:Q19"/>
    <mergeCell ref="N20:Q20"/>
    <mergeCell ref="N21:Q21"/>
    <mergeCell ref="N22:Q22"/>
    <mergeCell ref="N23:Q23"/>
    <mergeCell ref="N12:Q12"/>
    <mergeCell ref="N13:Q13"/>
    <mergeCell ref="N14:Q14"/>
    <mergeCell ref="N15:Q15"/>
    <mergeCell ref="N16:Q16"/>
    <mergeCell ref="N17:Q17"/>
    <mergeCell ref="N30:Q30"/>
    <mergeCell ref="N31:Q31"/>
    <mergeCell ref="N32:Q32"/>
    <mergeCell ref="N33:Q33"/>
    <mergeCell ref="N34:Q34"/>
    <mergeCell ref="N35:Q35"/>
    <mergeCell ref="N24:Q24"/>
    <mergeCell ref="N25:Q25"/>
    <mergeCell ref="N26:Q26"/>
    <mergeCell ref="N27:Q27"/>
    <mergeCell ref="N28:Q28"/>
    <mergeCell ref="N29:Q29"/>
    <mergeCell ref="A44:A46"/>
    <mergeCell ref="B44:E44"/>
    <mergeCell ref="F44:G45"/>
    <mergeCell ref="H44:K44"/>
    <mergeCell ref="L44:L46"/>
    <mergeCell ref="M44:M46"/>
    <mergeCell ref="N44:Q46"/>
    <mergeCell ref="N36:Q36"/>
    <mergeCell ref="N37:Q37"/>
    <mergeCell ref="N38:Q38"/>
    <mergeCell ref="N39:Q39"/>
    <mergeCell ref="N40:Q40"/>
    <mergeCell ref="N41:Q41"/>
    <mergeCell ref="R44:R46"/>
    <mergeCell ref="B45:C45"/>
    <mergeCell ref="D45:E45"/>
    <mergeCell ref="H45:I45"/>
    <mergeCell ref="J45:K45"/>
    <mergeCell ref="N47:Q47"/>
    <mergeCell ref="B42:C42"/>
    <mergeCell ref="D42:E42"/>
    <mergeCell ref="N42:Q42"/>
    <mergeCell ref="N54:Q54"/>
    <mergeCell ref="N55:Q55"/>
    <mergeCell ref="N56:Q56"/>
    <mergeCell ref="N57:Q57"/>
    <mergeCell ref="N58:Q58"/>
    <mergeCell ref="N59:Q59"/>
    <mergeCell ref="N48:Q48"/>
    <mergeCell ref="N49:Q49"/>
    <mergeCell ref="N50:Q50"/>
    <mergeCell ref="N51:Q51"/>
    <mergeCell ref="N52:Q52"/>
    <mergeCell ref="N53:Q53"/>
    <mergeCell ref="N66:Q66"/>
    <mergeCell ref="N67:Q67"/>
    <mergeCell ref="N68:Q68"/>
    <mergeCell ref="N69:Q69"/>
    <mergeCell ref="N70:Q70"/>
    <mergeCell ref="N71:Q71"/>
    <mergeCell ref="N60:Q60"/>
    <mergeCell ref="N61:Q61"/>
    <mergeCell ref="N62:Q62"/>
    <mergeCell ref="N63:Q63"/>
    <mergeCell ref="N64:Q64"/>
    <mergeCell ref="N65:Q65"/>
    <mergeCell ref="A80:A82"/>
    <mergeCell ref="B80:E80"/>
    <mergeCell ref="F80:G81"/>
    <mergeCell ref="H80:K80"/>
    <mergeCell ref="L80:L82"/>
    <mergeCell ref="M80:M82"/>
    <mergeCell ref="N80:Q82"/>
    <mergeCell ref="N72:Q72"/>
    <mergeCell ref="N73:Q73"/>
    <mergeCell ref="N74:Q74"/>
    <mergeCell ref="N75:Q75"/>
    <mergeCell ref="N76:Q76"/>
    <mergeCell ref="N77:Q77"/>
    <mergeCell ref="R80:R82"/>
    <mergeCell ref="B81:C81"/>
    <mergeCell ref="D81:E81"/>
    <mergeCell ref="H81:I81"/>
    <mergeCell ref="J81:K81"/>
    <mergeCell ref="N83:Q83"/>
    <mergeCell ref="B78:C78"/>
    <mergeCell ref="D78:E78"/>
    <mergeCell ref="N78:Q78"/>
    <mergeCell ref="N90:Q90"/>
    <mergeCell ref="N91:Q91"/>
    <mergeCell ref="N92:Q92"/>
    <mergeCell ref="N93:Q93"/>
    <mergeCell ref="N94:Q94"/>
    <mergeCell ref="N95:Q95"/>
    <mergeCell ref="N84:Q84"/>
    <mergeCell ref="N85:Q85"/>
    <mergeCell ref="N86:Q86"/>
    <mergeCell ref="N87:Q87"/>
    <mergeCell ref="N88:Q88"/>
    <mergeCell ref="N89:Q89"/>
    <mergeCell ref="N102:Q102"/>
    <mergeCell ref="N103:Q103"/>
    <mergeCell ref="N104:Q104"/>
    <mergeCell ref="N105:Q105"/>
    <mergeCell ref="N106:Q106"/>
    <mergeCell ref="N107:Q107"/>
    <mergeCell ref="N96:Q96"/>
    <mergeCell ref="N97:Q97"/>
    <mergeCell ref="N98:Q98"/>
    <mergeCell ref="N99:Q99"/>
    <mergeCell ref="N100:Q100"/>
    <mergeCell ref="N101:Q101"/>
    <mergeCell ref="A116:A118"/>
    <mergeCell ref="B116:E116"/>
    <mergeCell ref="F116:G117"/>
    <mergeCell ref="H116:K116"/>
    <mergeCell ref="L116:L118"/>
    <mergeCell ref="M116:M118"/>
    <mergeCell ref="N116:Q118"/>
    <mergeCell ref="N108:Q108"/>
    <mergeCell ref="N109:Q109"/>
    <mergeCell ref="N110:Q110"/>
    <mergeCell ref="N111:Q111"/>
    <mergeCell ref="N112:Q112"/>
    <mergeCell ref="N113:Q113"/>
    <mergeCell ref="R116:R118"/>
    <mergeCell ref="B117:C117"/>
    <mergeCell ref="D117:E117"/>
    <mergeCell ref="H117:I117"/>
    <mergeCell ref="J117:K117"/>
    <mergeCell ref="N119:Q119"/>
    <mergeCell ref="B114:C114"/>
    <mergeCell ref="D114:E114"/>
    <mergeCell ref="N114:Q114"/>
    <mergeCell ref="N126:Q126"/>
    <mergeCell ref="N127:Q127"/>
    <mergeCell ref="N128:Q128"/>
    <mergeCell ref="N129:Q129"/>
    <mergeCell ref="N130:Q130"/>
    <mergeCell ref="N131:Q131"/>
    <mergeCell ref="N120:Q120"/>
    <mergeCell ref="N121:Q121"/>
    <mergeCell ref="N122:Q122"/>
    <mergeCell ref="N123:Q123"/>
    <mergeCell ref="N124:Q124"/>
    <mergeCell ref="N125:Q125"/>
    <mergeCell ref="N138:Q138"/>
    <mergeCell ref="N139:Q139"/>
    <mergeCell ref="N140:Q140"/>
    <mergeCell ref="N141:Q141"/>
    <mergeCell ref="N142:Q142"/>
    <mergeCell ref="N143:Q143"/>
    <mergeCell ref="N132:Q132"/>
    <mergeCell ref="N133:Q133"/>
    <mergeCell ref="N134:Q134"/>
    <mergeCell ref="N135:Q135"/>
    <mergeCell ref="N136:Q136"/>
    <mergeCell ref="N137:Q137"/>
    <mergeCell ref="A152:A154"/>
    <mergeCell ref="B152:E152"/>
    <mergeCell ref="F152:G153"/>
    <mergeCell ref="H152:K152"/>
    <mergeCell ref="L152:L154"/>
    <mergeCell ref="M152:M154"/>
    <mergeCell ref="N152:Q154"/>
    <mergeCell ref="N144:Q144"/>
    <mergeCell ref="N145:Q145"/>
    <mergeCell ref="N146:Q146"/>
    <mergeCell ref="N147:Q147"/>
    <mergeCell ref="N148:Q148"/>
    <mergeCell ref="N149:Q149"/>
    <mergeCell ref="R152:R154"/>
    <mergeCell ref="B153:C153"/>
    <mergeCell ref="D153:E153"/>
    <mergeCell ref="H153:I153"/>
    <mergeCell ref="J153:K153"/>
    <mergeCell ref="N155:Q155"/>
    <mergeCell ref="B150:C150"/>
    <mergeCell ref="D150:E150"/>
    <mergeCell ref="N150:Q150"/>
    <mergeCell ref="N162:Q162"/>
    <mergeCell ref="N163:Q163"/>
    <mergeCell ref="N164:Q164"/>
    <mergeCell ref="N165:Q165"/>
    <mergeCell ref="N166:Q166"/>
    <mergeCell ref="N167:Q167"/>
    <mergeCell ref="N156:Q156"/>
    <mergeCell ref="N157:Q157"/>
    <mergeCell ref="N158:Q158"/>
    <mergeCell ref="N159:Q159"/>
    <mergeCell ref="N160:Q160"/>
    <mergeCell ref="N161:Q161"/>
    <mergeCell ref="N174:Q174"/>
    <mergeCell ref="N175:Q175"/>
    <mergeCell ref="N176:Q176"/>
    <mergeCell ref="N177:Q177"/>
    <mergeCell ref="N178:Q178"/>
    <mergeCell ref="N179:Q179"/>
    <mergeCell ref="N168:Q168"/>
    <mergeCell ref="N169:Q169"/>
    <mergeCell ref="N170:Q170"/>
    <mergeCell ref="N171:Q171"/>
    <mergeCell ref="N172:Q172"/>
    <mergeCell ref="N173:Q173"/>
    <mergeCell ref="A188:A190"/>
    <mergeCell ref="B188:E188"/>
    <mergeCell ref="F188:G189"/>
    <mergeCell ref="H188:K188"/>
    <mergeCell ref="L188:L190"/>
    <mergeCell ref="M188:M190"/>
    <mergeCell ref="N188:Q190"/>
    <mergeCell ref="N180:Q180"/>
    <mergeCell ref="N181:Q181"/>
    <mergeCell ref="N182:Q182"/>
    <mergeCell ref="N183:Q183"/>
    <mergeCell ref="N184:Q184"/>
    <mergeCell ref="N185:Q185"/>
    <mergeCell ref="R188:R190"/>
    <mergeCell ref="B189:C189"/>
    <mergeCell ref="D189:E189"/>
    <mergeCell ref="H189:I189"/>
    <mergeCell ref="J189:K189"/>
    <mergeCell ref="N191:Q191"/>
    <mergeCell ref="B186:C186"/>
    <mergeCell ref="D186:E186"/>
    <mergeCell ref="N186:Q186"/>
    <mergeCell ref="N198:Q198"/>
    <mergeCell ref="N199:Q199"/>
    <mergeCell ref="N200:Q200"/>
    <mergeCell ref="N201:Q201"/>
    <mergeCell ref="N202:Q202"/>
    <mergeCell ref="N203:Q203"/>
    <mergeCell ref="N192:Q192"/>
    <mergeCell ref="N193:Q193"/>
    <mergeCell ref="N194:Q194"/>
    <mergeCell ref="N195:Q195"/>
    <mergeCell ref="N196:Q196"/>
    <mergeCell ref="N197:Q197"/>
    <mergeCell ref="N210:Q210"/>
    <mergeCell ref="N211:Q211"/>
    <mergeCell ref="N212:Q212"/>
    <mergeCell ref="N213:Q213"/>
    <mergeCell ref="N214:Q214"/>
    <mergeCell ref="N215:Q215"/>
    <mergeCell ref="N204:Q204"/>
    <mergeCell ref="N205:Q205"/>
    <mergeCell ref="N206:Q206"/>
    <mergeCell ref="N207:Q207"/>
    <mergeCell ref="N208:Q208"/>
    <mergeCell ref="N209:Q209"/>
    <mergeCell ref="A224:A226"/>
    <mergeCell ref="B224:E224"/>
    <mergeCell ref="F224:G225"/>
    <mergeCell ref="H224:K224"/>
    <mergeCell ref="L224:L226"/>
    <mergeCell ref="M224:M226"/>
    <mergeCell ref="N224:Q226"/>
    <mergeCell ref="N216:Q216"/>
    <mergeCell ref="N217:Q217"/>
    <mergeCell ref="N218:Q218"/>
    <mergeCell ref="N219:Q219"/>
    <mergeCell ref="N220:Q220"/>
    <mergeCell ref="N221:Q221"/>
    <mergeCell ref="R224:R226"/>
    <mergeCell ref="B225:C225"/>
    <mergeCell ref="D225:E225"/>
    <mergeCell ref="H225:I225"/>
    <mergeCell ref="J225:K225"/>
    <mergeCell ref="N227:Q227"/>
    <mergeCell ref="B222:C222"/>
    <mergeCell ref="D222:E222"/>
    <mergeCell ref="N222:Q222"/>
    <mergeCell ref="N234:Q234"/>
    <mergeCell ref="N235:Q235"/>
    <mergeCell ref="N236:Q236"/>
    <mergeCell ref="N237:Q237"/>
    <mergeCell ref="N238:Q238"/>
    <mergeCell ref="N239:Q239"/>
    <mergeCell ref="N228:Q228"/>
    <mergeCell ref="N229:Q229"/>
    <mergeCell ref="N230:Q230"/>
    <mergeCell ref="N231:Q231"/>
    <mergeCell ref="N232:Q232"/>
    <mergeCell ref="N233:Q233"/>
    <mergeCell ref="N246:Q246"/>
    <mergeCell ref="N247:Q247"/>
    <mergeCell ref="N248:Q248"/>
    <mergeCell ref="N249:Q249"/>
    <mergeCell ref="N250:Q250"/>
    <mergeCell ref="N251:Q251"/>
    <mergeCell ref="N240:Q240"/>
    <mergeCell ref="N241:Q241"/>
    <mergeCell ref="N242:Q242"/>
    <mergeCell ref="N243:Q243"/>
    <mergeCell ref="N244:Q244"/>
    <mergeCell ref="N245:Q245"/>
    <mergeCell ref="A260:A262"/>
    <mergeCell ref="B260:E260"/>
    <mergeCell ref="F260:G261"/>
    <mergeCell ref="H260:K260"/>
    <mergeCell ref="L260:L262"/>
    <mergeCell ref="M260:M262"/>
    <mergeCell ref="N260:Q262"/>
    <mergeCell ref="N252:Q252"/>
    <mergeCell ref="N253:Q253"/>
    <mergeCell ref="N254:Q254"/>
    <mergeCell ref="N255:Q255"/>
    <mergeCell ref="N256:Q256"/>
    <mergeCell ref="N257:Q257"/>
    <mergeCell ref="R260:R262"/>
    <mergeCell ref="B261:C261"/>
    <mergeCell ref="D261:E261"/>
    <mergeCell ref="H261:I261"/>
    <mergeCell ref="J261:K261"/>
    <mergeCell ref="N263:Q263"/>
    <mergeCell ref="B258:C258"/>
    <mergeCell ref="D258:E258"/>
    <mergeCell ref="N258:Q258"/>
    <mergeCell ref="N270:Q270"/>
    <mergeCell ref="N271:Q271"/>
    <mergeCell ref="N272:Q272"/>
    <mergeCell ref="N273:Q273"/>
    <mergeCell ref="N274:Q274"/>
    <mergeCell ref="N275:Q275"/>
    <mergeCell ref="N264:Q264"/>
    <mergeCell ref="N265:Q265"/>
    <mergeCell ref="N266:Q266"/>
    <mergeCell ref="N267:Q267"/>
    <mergeCell ref="N268:Q268"/>
    <mergeCell ref="N269:Q269"/>
    <mergeCell ref="N282:Q282"/>
    <mergeCell ref="N283:Q283"/>
    <mergeCell ref="N284:Q284"/>
    <mergeCell ref="N285:Q285"/>
    <mergeCell ref="N286:Q286"/>
    <mergeCell ref="N287:Q287"/>
    <mergeCell ref="N276:Q276"/>
    <mergeCell ref="N277:Q277"/>
    <mergeCell ref="N278:Q278"/>
    <mergeCell ref="N279:Q279"/>
    <mergeCell ref="N280:Q280"/>
    <mergeCell ref="N281:Q281"/>
    <mergeCell ref="B294:C294"/>
    <mergeCell ref="D294:E294"/>
    <mergeCell ref="N294:Q294"/>
    <mergeCell ref="N288:Q288"/>
    <mergeCell ref="N289:Q289"/>
    <mergeCell ref="N290:Q290"/>
    <mergeCell ref="N291:Q291"/>
    <mergeCell ref="N292:Q292"/>
    <mergeCell ref="N293:Q293"/>
  </mergeCells>
  <phoneticPr fontId="2"/>
  <conditionalFormatting sqref="A12:C13 F12:G13 A14:G41">
    <cfRule type="expression" dxfId="175" priority="9">
      <formula>OR(EDATE($A$11,1)-1&lt;$A12,DATEVALUE("2026/3/31")&lt;$A12)</formula>
    </cfRule>
  </conditionalFormatting>
  <conditionalFormatting sqref="A48:F76 M48:R77 A77:G77 L77">
    <cfRule type="expression" dxfId="174" priority="10">
      <formula>OR(EDATE($A$47,1)-1&lt;$A48,DATEVALUE("2026/3/31")&lt;$A48)</formula>
    </cfRule>
  </conditionalFormatting>
  <conditionalFormatting sqref="A84:G113">
    <cfRule type="expression" dxfId="173" priority="11">
      <formula>OR(EDATE($A$83,1)-1&lt;$A84,DATEVALUE("2026/3/31")&lt;$A84)</formula>
    </cfRule>
  </conditionalFormatting>
  <conditionalFormatting sqref="A120:G149 M120:R149 L149">
    <cfRule type="expression" dxfId="172" priority="12">
      <formula>OR(EDATE($A$119,1)-1&lt;$A120,DATEVALUE("2026/3/31")&lt;$A120)</formula>
    </cfRule>
  </conditionalFormatting>
  <conditionalFormatting sqref="A156:G185">
    <cfRule type="expression" dxfId="171" priority="13">
      <formula>OR(EDATE($A$155,1)-1&lt;$A156,DATEVALUE("2026/3/31")&lt;$A156)</formula>
    </cfRule>
  </conditionalFormatting>
  <conditionalFormatting sqref="A192:G221">
    <cfRule type="expression" dxfId="170" priority="14">
      <formula>OR(EDATE($A$191,1)-1&lt;$A192,DATEVALUE("2026/3/31")&lt;$A192)</formula>
    </cfRule>
  </conditionalFormatting>
  <conditionalFormatting sqref="A228:G257 M228:R257 L255:L257">
    <cfRule type="expression" dxfId="169" priority="15">
      <formula>OR(EDATE($A$227,1)-1&lt;$A228,DATEVALUE("2026/3/31")&lt;$A228)</formula>
    </cfRule>
  </conditionalFormatting>
  <conditionalFormatting sqref="A264:G293 L264:R293">
    <cfRule type="expression" dxfId="168" priority="16">
      <formula>OR(EDATE($A$263,1)-1&lt;$A264,DATEVALUE("2026/3/31")&lt;$A264)</formula>
    </cfRule>
  </conditionalFormatting>
  <conditionalFormatting sqref="B11:C11">
    <cfRule type="expression" dxfId="167" priority="3">
      <formula>OR(EDATE($A$11,1)-1&lt;$A11,DATEVALUE("2026/3/31")&lt;$A11)</formula>
    </cfRule>
  </conditionalFormatting>
  <conditionalFormatting sqref="B4:L5">
    <cfRule type="expression" dxfId="166" priority="8">
      <formula>IF(LEN(B4)&lt;1,TRUE,FALSE)</formula>
    </cfRule>
  </conditionalFormatting>
  <conditionalFormatting sqref="D13:E13">
    <cfRule type="expression" dxfId="165" priority="2">
      <formula>$M$12="✓"</formula>
    </cfRule>
  </conditionalFormatting>
  <conditionalFormatting sqref="M11">
    <cfRule type="expression" dxfId="164" priority="1">
      <formula>OR(EDATE($A$11,1)-1&lt;$A11,DATEVALUE("2026/3/31")&lt;$A11)</formula>
    </cfRule>
  </conditionalFormatting>
  <conditionalFormatting sqref="M12:R41">
    <cfRule type="expression" dxfId="163" priority="4">
      <formula>OR(EDATE($A$11,1)-1&lt;$A12,DATEVALUE("2026/3/31")&lt;$A12)</formula>
    </cfRule>
  </conditionalFormatting>
  <conditionalFormatting sqref="M84:R113">
    <cfRule type="expression" dxfId="162" priority="5">
      <formula>OR(EDATE($A$83,1)-1&lt;$A84,DATEVALUE("2026/3/31")&lt;$A84)</formula>
    </cfRule>
  </conditionalFormatting>
  <conditionalFormatting sqref="M156:R185">
    <cfRule type="expression" dxfId="161" priority="6">
      <formula>OR(EDATE($A$155,1)-1&lt;$A156,DATEVALUE("2026/3/31")&lt;$A156)</formula>
    </cfRule>
  </conditionalFormatting>
  <conditionalFormatting sqref="M192:R221">
    <cfRule type="expression" dxfId="160" priority="7">
      <formula>OR(EDATE($A$191,1)-1&lt;$A192,DATEVALUE("2026/3/31")&lt;$A192)</formula>
    </cfRule>
  </conditionalFormatting>
  <dataValidations count="3">
    <dataValidation type="time" operator="greaterThanOrEqual" allowBlank="1" showInputMessage="1" showErrorMessage="1" sqref="H114:K114 H78:K78 G42:K42 H222:K222 H258:K258 H186:K186 H150:K150 G11:G41 L11:L42 B11:F42 B47:G78 L47:L78 B83:G114 L83:L114 B119:G150 L119:L150 B155:G186 L155:L186 B191:G222 L191:L222 B227:G258 L227:L258 B263:G294 L263:L294 H294:K294" xr:uid="{99725BAC-37FA-4A77-BBCB-0F07046CAE13}">
      <formula1>0</formula1>
    </dataValidation>
    <dataValidation type="list" allowBlank="1" showInputMessage="1" showErrorMessage="1" sqref="M263:M293 M47:M76 M83:M113 M119:M149 M155:M185 M191:M221 M227:M257 M11:M41" xr:uid="{8CBD66E2-BC8F-410D-980C-96FF1499202C}">
      <formula1>",✓所定,✓法定"</formula1>
    </dataValidation>
    <dataValidation operator="greaterThanOrEqual" allowBlank="1" showInputMessage="1" showErrorMessage="1" sqref="H191:K221 H155:K185 H227:K257 H11:K41 H119:K149 H47:K77 H83:K113 H263:K293" xr:uid="{DFDD9963-B687-4190-872A-3D9BD693DC95}"/>
  </dataValidations>
  <printOptions horizontalCentered="1"/>
  <pageMargins left="0.51181102362204722" right="0.51181102362204722" top="0.55118110236220474" bottom="0.55118110236220474" header="0.31496062992125984" footer="0.31496062992125984"/>
  <pageSetup paperSize="9" scale="76" fitToHeight="0" orientation="portrait" r:id="rId1"/>
  <rowBreaks count="7" manualBreakCount="7">
    <brk id="42" max="16383" man="1"/>
    <brk id="78" max="16383" man="1"/>
    <brk id="114" max="16383" man="1"/>
    <brk id="150" max="16383" man="1"/>
    <brk id="186" max="16383" man="1"/>
    <brk id="222" max="16383" man="1"/>
    <brk id="258" max="16383" man="1"/>
  </row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3EC7C0-C81D-447E-BC49-C66B854007CF}">
  <sheetPr>
    <tabColor rgb="FF66CCFF"/>
    <pageSetUpPr fitToPage="1"/>
  </sheetPr>
  <dimension ref="A1:V294"/>
  <sheetViews>
    <sheetView view="pageBreakPreview" zoomScale="115" zoomScaleNormal="100" zoomScaleSheetLayoutView="115" workbookViewId="0">
      <selection activeCell="B11" sqref="B11"/>
    </sheetView>
  </sheetViews>
  <sheetFormatPr defaultColWidth="8.75" defaultRowHeight="14.25"/>
  <cols>
    <col min="1" max="1" width="10.75" style="1" customWidth="1"/>
    <col min="2" max="7" width="7.125" style="1" customWidth="1"/>
    <col min="8" max="11" width="7.125" style="1" hidden="1" customWidth="1"/>
    <col min="12" max="12" width="7.125" style="1" customWidth="1"/>
    <col min="13" max="13" width="6.125" style="9" customWidth="1"/>
    <col min="14" max="14" width="5.75" style="1" customWidth="1"/>
    <col min="15" max="15" width="9.125" style="1" customWidth="1"/>
    <col min="16" max="17" width="8.75" style="1" customWidth="1"/>
    <col min="18" max="18" width="12.75" style="1" customWidth="1"/>
    <col min="19" max="21" width="8.75" style="1" hidden="1" customWidth="1"/>
    <col min="22" max="16384" width="8.75" style="1"/>
  </cols>
  <sheetData>
    <row r="1" spans="1:22" ht="16.5">
      <c r="A1" s="2" t="str" cm="1">
        <f t="array" aca="1" ref="A1" ca="1">"業務日誌" &amp; RIGHT(CELL("filename", A1),U1)</f>
        <v>業務日誌41</v>
      </c>
      <c r="B1" s="3"/>
      <c r="C1" s="3"/>
      <c r="D1" s="3"/>
      <c r="E1" s="3"/>
      <c r="F1" s="3"/>
      <c r="G1" s="3"/>
      <c r="H1" s="3"/>
      <c r="I1" s="3"/>
      <c r="J1" s="3"/>
      <c r="K1" s="3"/>
      <c r="L1" s="3"/>
      <c r="M1" s="3"/>
      <c r="N1" s="3"/>
      <c r="O1" s="3"/>
      <c r="P1" s="3"/>
      <c r="Q1" s="3"/>
      <c r="R1" s="3"/>
      <c r="S1" s="45" t="str" cm="1">
        <f t="array" aca="1" ref="S1" ca="1">"各月内訳表!$E" &amp; 5+ 27*(RIGHT(CELL("filename", A1),U1)-1)</f>
        <v>各月内訳表!$E1085</v>
      </c>
      <c r="T1" s="45" t="str" cm="1">
        <f t="array" aca="1" ref="T1" ca="1">"各月内訳表!$G" &amp; 6+ 27*(RIGHT(CELL("filename", A1),U1)-1)</f>
        <v>各月内訳表!$G1086</v>
      </c>
      <c r="U1" s="45" cm="1">
        <f t="array" aca="1" ref="U1" ca="1">LEN(CELL("filename",A1))-FIND("日誌",CELL("filename",A1))-1</f>
        <v>2</v>
      </c>
    </row>
    <row r="2" spans="1:22" ht="16.899999999999999" customHeight="1">
      <c r="L2" s="25"/>
      <c r="Q2" s="19" t="s">
        <v>13</v>
      </c>
      <c r="R2" s="163">
        <f>入力ボックス!C8</f>
        <v>0</v>
      </c>
      <c r="S2" s="45"/>
      <c r="T2" s="45"/>
      <c r="U2" s="45" cm="1">
        <f t="array" aca="1" ref="U2" ca="1">LEN(CELL("filename",I2))-FIND("日誌",CELL("filename",I2))-1</f>
        <v>2</v>
      </c>
    </row>
    <row r="3" spans="1:22" ht="16.899999999999999" customHeight="1">
      <c r="L3" s="25"/>
      <c r="Q3" s="19"/>
      <c r="R3" s="28"/>
    </row>
    <row r="4" spans="1:22">
      <c r="A4" s="24" t="s">
        <v>12</v>
      </c>
      <c r="B4" s="201" t="str">
        <f>IF(入力ボックス!$C$4="","",入力ボックス!$C$4)</f>
        <v/>
      </c>
      <c r="C4" s="201"/>
      <c r="D4" s="201"/>
      <c r="E4" s="201"/>
      <c r="F4" s="201"/>
      <c r="G4" s="201"/>
      <c r="H4" s="201"/>
      <c r="I4" s="201"/>
      <c r="J4" s="201"/>
      <c r="K4" s="201"/>
      <c r="L4" s="201"/>
      <c r="O4" s="24" t="s">
        <v>79</v>
      </c>
      <c r="P4" s="202"/>
      <c r="Q4" s="202"/>
      <c r="R4" s="202"/>
    </row>
    <row r="5" spans="1:22" ht="18.75" customHeight="1">
      <c r="A5" s="24" t="s">
        <v>21</v>
      </c>
      <c r="B5" s="201" t="str" cm="1">
        <f t="array" aca="1" ref="B5" ca="1">IF(INDIRECT(S1)="","",INDIRECT(S1))</f>
        <v/>
      </c>
      <c r="C5" s="201"/>
      <c r="D5" s="201"/>
      <c r="E5" s="201"/>
      <c r="F5" s="201"/>
      <c r="G5" s="201"/>
      <c r="H5" s="201"/>
      <c r="I5" s="201"/>
      <c r="J5" s="201"/>
      <c r="K5" s="201"/>
      <c r="L5" s="201"/>
      <c r="O5" s="31" t="s">
        <v>80</v>
      </c>
    </row>
    <row r="6" spans="1:22" ht="18.75" customHeight="1">
      <c r="R6" s="42" t="str">
        <f ca="1">HYPERLINK("#"&amp;S1,"各月内訳表へ")</f>
        <v>各月内訳表へ</v>
      </c>
    </row>
    <row r="8" spans="1:22" ht="27" customHeight="1">
      <c r="A8" s="194" t="s">
        <v>22</v>
      </c>
      <c r="B8" s="189" t="s">
        <v>103</v>
      </c>
      <c r="C8" s="189"/>
      <c r="D8" s="189"/>
      <c r="E8" s="189"/>
      <c r="F8" s="189" t="s">
        <v>23</v>
      </c>
      <c r="G8" s="189"/>
      <c r="H8" s="189" t="s">
        <v>88</v>
      </c>
      <c r="I8" s="189"/>
      <c r="J8" s="189"/>
      <c r="K8" s="189"/>
      <c r="L8" s="189" t="s">
        <v>87</v>
      </c>
      <c r="M8" s="195" t="s">
        <v>96</v>
      </c>
      <c r="N8" s="194" t="s">
        <v>25</v>
      </c>
      <c r="O8" s="194"/>
      <c r="P8" s="194"/>
      <c r="Q8" s="194"/>
      <c r="R8" s="189" t="s">
        <v>100</v>
      </c>
    </row>
    <row r="9" spans="1:22" ht="14.25" customHeight="1">
      <c r="A9" s="194"/>
      <c r="B9" s="189" t="s">
        <v>82</v>
      </c>
      <c r="C9" s="189"/>
      <c r="D9" s="189" t="s">
        <v>84</v>
      </c>
      <c r="E9" s="189"/>
      <c r="F9" s="189"/>
      <c r="G9" s="189"/>
      <c r="H9" s="189" t="s">
        <v>90</v>
      </c>
      <c r="I9" s="189"/>
      <c r="J9" s="189" t="s">
        <v>89</v>
      </c>
      <c r="K9" s="189"/>
      <c r="L9" s="189"/>
      <c r="M9" s="196"/>
      <c r="N9" s="194"/>
      <c r="O9" s="194"/>
      <c r="P9" s="194"/>
      <c r="Q9" s="194"/>
      <c r="R9" s="189"/>
    </row>
    <row r="10" spans="1:22" ht="18" customHeight="1">
      <c r="A10" s="194"/>
      <c r="B10" s="43" t="s">
        <v>26</v>
      </c>
      <c r="C10" s="43" t="s">
        <v>27</v>
      </c>
      <c r="D10" s="43" t="s">
        <v>26</v>
      </c>
      <c r="E10" s="43" t="s">
        <v>27</v>
      </c>
      <c r="F10" s="44" t="s">
        <v>85</v>
      </c>
      <c r="G10" s="44" t="s">
        <v>86</v>
      </c>
      <c r="H10" s="44" t="s">
        <v>81</v>
      </c>
      <c r="I10" s="44" t="s">
        <v>83</v>
      </c>
      <c r="J10" s="44" t="s">
        <v>81</v>
      </c>
      <c r="K10" s="44" t="s">
        <v>95</v>
      </c>
      <c r="L10" s="189"/>
      <c r="M10" s="197"/>
      <c r="N10" s="194"/>
      <c r="O10" s="194"/>
      <c r="P10" s="194"/>
      <c r="Q10" s="194"/>
      <c r="R10" s="194"/>
    </row>
    <row r="11" spans="1:22">
      <c r="A11" s="27" cm="1">
        <f t="array" aca="1" ref="A11" ca="1">DATE("2025","8",IFERROR(INDIRECT(T1),"1"))</f>
        <v>45870</v>
      </c>
      <c r="B11" s="20"/>
      <c r="C11" s="21"/>
      <c r="D11" s="20"/>
      <c r="E11" s="21"/>
      <c r="F11" s="22"/>
      <c r="G11" s="22"/>
      <c r="H11" s="34" t="str">
        <f>IF(OR(B11="",LEFT(M11,1)="✓"),"",C11-B11-F11)</f>
        <v/>
      </c>
      <c r="I11" s="34" t="str">
        <f>IF(OR(D11="",LEFT(M11,1)="✓"),"",E11-D11-G11)</f>
        <v/>
      </c>
      <c r="J11" s="34" t="str">
        <f>IF(AND(B11&lt;&gt;"",M11="✓所定"),C11-B11-F11,"")</f>
        <v/>
      </c>
      <c r="K11" s="34" t="str">
        <f>IF(AND(B11&lt;&gt;"",M11="✓法定"),C11-B11-F11,"")</f>
        <v/>
      </c>
      <c r="L11" s="26" t="str">
        <f>IF(AND($B11="",$D11=""),"",($C11-$B11-$F11)+($E11-$D11-$G11))</f>
        <v/>
      </c>
      <c r="M11" s="32"/>
      <c r="N11" s="190"/>
      <c r="O11" s="190"/>
      <c r="P11" s="190"/>
      <c r="Q11" s="190"/>
      <c r="R11" s="23"/>
      <c r="V11" s="1" t="s">
        <v>171</v>
      </c>
    </row>
    <row r="12" spans="1:22">
      <c r="A12" s="27">
        <f ca="1">A11+1</f>
        <v>45871</v>
      </c>
      <c r="B12" s="20"/>
      <c r="C12" s="21"/>
      <c r="D12" s="20"/>
      <c r="E12" s="21"/>
      <c r="F12" s="22"/>
      <c r="G12" s="22"/>
      <c r="H12" s="34" t="str">
        <f t="shared" ref="H12:H41" si="0">IF(OR(B12="",LEFT(M12,1)="✓"),"",C12-B12-F12)</f>
        <v/>
      </c>
      <c r="I12" s="34" t="str">
        <f t="shared" ref="I12:I41" si="1">IF(OR(D12="",LEFT(M12,1)="✓"),"",E12-D12-G12)</f>
        <v/>
      </c>
      <c r="J12" s="34" t="str">
        <f t="shared" ref="J12:J41" si="2">IF(AND(B12&lt;&gt;"",M12="✓所定"),C12-B12-F12,"")</f>
        <v/>
      </c>
      <c r="K12" s="34" t="str">
        <f t="shared" ref="K12:K41" si="3">IF(AND(B12&lt;&gt;"",M12="✓法定"),C12-B12-F12,"")</f>
        <v/>
      </c>
      <c r="L12" s="26" t="str">
        <f t="shared" ref="L12:L41" si="4">IF(AND($B12="",$D12=""),"",($C12-$B12-$F12)+(E12-D12-G12))</f>
        <v/>
      </c>
      <c r="M12" s="32"/>
      <c r="N12" s="190"/>
      <c r="O12" s="190"/>
      <c r="P12" s="190"/>
      <c r="Q12" s="190"/>
      <c r="R12" s="23"/>
      <c r="V12" s="1" t="s">
        <v>172</v>
      </c>
    </row>
    <row r="13" spans="1:22">
      <c r="A13" s="27">
        <f t="shared" ref="A13:A41" ca="1" si="5">A12+1</f>
        <v>45872</v>
      </c>
      <c r="B13" s="20"/>
      <c r="C13" s="21"/>
      <c r="D13" s="20"/>
      <c r="E13" s="21"/>
      <c r="F13" s="22"/>
      <c r="G13" s="22"/>
      <c r="H13" s="34" t="str">
        <f t="shared" si="0"/>
        <v/>
      </c>
      <c r="I13" s="34" t="str">
        <f t="shared" si="1"/>
        <v/>
      </c>
      <c r="J13" s="34" t="str">
        <f t="shared" si="2"/>
        <v/>
      </c>
      <c r="K13" s="34" t="str">
        <f t="shared" si="3"/>
        <v/>
      </c>
      <c r="L13" s="26" t="str">
        <f t="shared" si="4"/>
        <v/>
      </c>
      <c r="M13" s="32"/>
      <c r="N13" s="190"/>
      <c r="O13" s="190"/>
      <c r="P13" s="190"/>
      <c r="Q13" s="190"/>
      <c r="R13" s="23"/>
    </row>
    <row r="14" spans="1:22">
      <c r="A14" s="27">
        <f t="shared" ca="1" si="5"/>
        <v>45873</v>
      </c>
      <c r="B14" s="20"/>
      <c r="C14" s="21"/>
      <c r="D14" s="20"/>
      <c r="E14" s="21"/>
      <c r="F14" s="22"/>
      <c r="G14" s="22"/>
      <c r="H14" s="34" t="str">
        <f t="shared" si="0"/>
        <v/>
      </c>
      <c r="I14" s="34" t="str">
        <f t="shared" si="1"/>
        <v/>
      </c>
      <c r="J14" s="34" t="str">
        <f t="shared" si="2"/>
        <v/>
      </c>
      <c r="K14" s="34" t="str">
        <f t="shared" si="3"/>
        <v/>
      </c>
      <c r="L14" s="26" t="str">
        <f t="shared" si="4"/>
        <v/>
      </c>
      <c r="M14" s="32"/>
      <c r="N14" s="190"/>
      <c r="O14" s="190"/>
      <c r="P14" s="190"/>
      <c r="Q14" s="190"/>
      <c r="R14" s="23"/>
    </row>
    <row r="15" spans="1:22">
      <c r="A15" s="27">
        <f t="shared" ca="1" si="5"/>
        <v>45874</v>
      </c>
      <c r="B15" s="20"/>
      <c r="C15" s="21"/>
      <c r="D15" s="20"/>
      <c r="E15" s="21"/>
      <c r="F15" s="22"/>
      <c r="G15" s="22"/>
      <c r="H15" s="34" t="str">
        <f t="shared" si="0"/>
        <v/>
      </c>
      <c r="I15" s="34" t="str">
        <f t="shared" si="1"/>
        <v/>
      </c>
      <c r="J15" s="34" t="str">
        <f t="shared" si="2"/>
        <v/>
      </c>
      <c r="K15" s="34" t="str">
        <f t="shared" si="3"/>
        <v/>
      </c>
      <c r="L15" s="26" t="str">
        <f t="shared" si="4"/>
        <v/>
      </c>
      <c r="M15" s="32"/>
      <c r="N15" s="190"/>
      <c r="O15" s="190"/>
      <c r="P15" s="190"/>
      <c r="Q15" s="190"/>
      <c r="R15" s="23"/>
    </row>
    <row r="16" spans="1:22">
      <c r="A16" s="27">
        <f t="shared" ca="1" si="5"/>
        <v>45875</v>
      </c>
      <c r="B16" s="20"/>
      <c r="C16" s="21"/>
      <c r="D16" s="20"/>
      <c r="E16" s="21"/>
      <c r="F16" s="22"/>
      <c r="G16" s="22"/>
      <c r="H16" s="34" t="str">
        <f t="shared" si="0"/>
        <v/>
      </c>
      <c r="I16" s="34" t="str">
        <f t="shared" si="1"/>
        <v/>
      </c>
      <c r="J16" s="34" t="str">
        <f t="shared" si="2"/>
        <v/>
      </c>
      <c r="K16" s="34" t="str">
        <f t="shared" si="3"/>
        <v/>
      </c>
      <c r="L16" s="26" t="str">
        <f t="shared" si="4"/>
        <v/>
      </c>
      <c r="M16" s="32"/>
      <c r="N16" s="190"/>
      <c r="O16" s="190"/>
      <c r="P16" s="190"/>
      <c r="Q16" s="190"/>
      <c r="R16" s="23"/>
    </row>
    <row r="17" spans="1:18">
      <c r="A17" s="27">
        <f t="shared" ca="1" si="5"/>
        <v>45876</v>
      </c>
      <c r="B17" s="20"/>
      <c r="C17" s="21"/>
      <c r="D17" s="20"/>
      <c r="E17" s="21"/>
      <c r="F17" s="22"/>
      <c r="G17" s="22"/>
      <c r="H17" s="34" t="str">
        <f t="shared" si="0"/>
        <v/>
      </c>
      <c r="I17" s="34" t="str">
        <f t="shared" si="1"/>
        <v/>
      </c>
      <c r="J17" s="34" t="str">
        <f t="shared" si="2"/>
        <v/>
      </c>
      <c r="K17" s="34" t="str">
        <f t="shared" si="3"/>
        <v/>
      </c>
      <c r="L17" s="26" t="str">
        <f t="shared" si="4"/>
        <v/>
      </c>
      <c r="M17" s="32"/>
      <c r="N17" s="190"/>
      <c r="O17" s="190"/>
      <c r="P17" s="190"/>
      <c r="Q17" s="190"/>
      <c r="R17" s="23"/>
    </row>
    <row r="18" spans="1:18">
      <c r="A18" s="27">
        <f t="shared" ca="1" si="5"/>
        <v>45877</v>
      </c>
      <c r="B18" s="20"/>
      <c r="C18" s="21"/>
      <c r="D18" s="20"/>
      <c r="E18" s="21"/>
      <c r="F18" s="22"/>
      <c r="G18" s="22"/>
      <c r="H18" s="34" t="str">
        <f t="shared" si="0"/>
        <v/>
      </c>
      <c r="I18" s="34" t="str">
        <f t="shared" si="1"/>
        <v/>
      </c>
      <c r="J18" s="34" t="str">
        <f t="shared" si="2"/>
        <v/>
      </c>
      <c r="K18" s="34" t="str">
        <f t="shared" si="3"/>
        <v/>
      </c>
      <c r="L18" s="26" t="str">
        <f t="shared" si="4"/>
        <v/>
      </c>
      <c r="M18" s="32"/>
      <c r="N18" s="190"/>
      <c r="O18" s="190"/>
      <c r="P18" s="190"/>
      <c r="Q18" s="190"/>
      <c r="R18" s="23"/>
    </row>
    <row r="19" spans="1:18">
      <c r="A19" s="27">
        <f t="shared" ca="1" si="5"/>
        <v>45878</v>
      </c>
      <c r="B19" s="20"/>
      <c r="C19" s="21"/>
      <c r="D19" s="20"/>
      <c r="E19" s="21"/>
      <c r="F19" s="22"/>
      <c r="G19" s="22"/>
      <c r="H19" s="34" t="str">
        <f t="shared" si="0"/>
        <v/>
      </c>
      <c r="I19" s="34" t="str">
        <f t="shared" si="1"/>
        <v/>
      </c>
      <c r="J19" s="34" t="str">
        <f t="shared" si="2"/>
        <v/>
      </c>
      <c r="K19" s="34" t="str">
        <f t="shared" si="3"/>
        <v/>
      </c>
      <c r="L19" s="26" t="str">
        <f t="shared" si="4"/>
        <v/>
      </c>
      <c r="M19" s="32"/>
      <c r="N19" s="190"/>
      <c r="O19" s="190"/>
      <c r="P19" s="190"/>
      <c r="Q19" s="190"/>
      <c r="R19" s="23"/>
    </row>
    <row r="20" spans="1:18">
      <c r="A20" s="27">
        <f t="shared" ca="1" si="5"/>
        <v>45879</v>
      </c>
      <c r="B20" s="20"/>
      <c r="C20" s="21"/>
      <c r="D20" s="20"/>
      <c r="E20" s="21"/>
      <c r="F20" s="22"/>
      <c r="G20" s="22"/>
      <c r="H20" s="34" t="str">
        <f t="shared" si="0"/>
        <v/>
      </c>
      <c r="I20" s="34" t="str">
        <f t="shared" si="1"/>
        <v/>
      </c>
      <c r="J20" s="34" t="str">
        <f t="shared" si="2"/>
        <v/>
      </c>
      <c r="K20" s="34" t="str">
        <f t="shared" si="3"/>
        <v/>
      </c>
      <c r="L20" s="26" t="str">
        <f t="shared" si="4"/>
        <v/>
      </c>
      <c r="M20" s="32"/>
      <c r="N20" s="190"/>
      <c r="O20" s="190"/>
      <c r="P20" s="190"/>
      <c r="Q20" s="190"/>
      <c r="R20" s="23"/>
    </row>
    <row r="21" spans="1:18">
      <c r="A21" s="27">
        <f t="shared" ca="1" si="5"/>
        <v>45880</v>
      </c>
      <c r="B21" s="20"/>
      <c r="C21" s="21"/>
      <c r="D21" s="20"/>
      <c r="E21" s="21"/>
      <c r="F21" s="22"/>
      <c r="G21" s="22"/>
      <c r="H21" s="34" t="str">
        <f t="shared" si="0"/>
        <v/>
      </c>
      <c r="I21" s="34" t="str">
        <f t="shared" si="1"/>
        <v/>
      </c>
      <c r="J21" s="34" t="str">
        <f t="shared" si="2"/>
        <v/>
      </c>
      <c r="K21" s="34" t="str">
        <f t="shared" si="3"/>
        <v/>
      </c>
      <c r="L21" s="26" t="str">
        <f t="shared" si="4"/>
        <v/>
      </c>
      <c r="M21" s="32"/>
      <c r="N21" s="190"/>
      <c r="O21" s="190"/>
      <c r="P21" s="190"/>
      <c r="Q21" s="190"/>
      <c r="R21" s="23"/>
    </row>
    <row r="22" spans="1:18">
      <c r="A22" s="27">
        <f t="shared" ca="1" si="5"/>
        <v>45881</v>
      </c>
      <c r="B22" s="20"/>
      <c r="C22" s="21"/>
      <c r="D22" s="20"/>
      <c r="E22" s="21"/>
      <c r="F22" s="22"/>
      <c r="G22" s="22"/>
      <c r="H22" s="34" t="str">
        <f t="shared" si="0"/>
        <v/>
      </c>
      <c r="I22" s="34" t="str">
        <f t="shared" si="1"/>
        <v/>
      </c>
      <c r="J22" s="34" t="str">
        <f t="shared" si="2"/>
        <v/>
      </c>
      <c r="K22" s="34" t="str">
        <f t="shared" si="3"/>
        <v/>
      </c>
      <c r="L22" s="26" t="str">
        <f t="shared" si="4"/>
        <v/>
      </c>
      <c r="M22" s="32"/>
      <c r="N22" s="190"/>
      <c r="O22" s="190"/>
      <c r="P22" s="190"/>
      <c r="Q22" s="190"/>
      <c r="R22" s="23"/>
    </row>
    <row r="23" spans="1:18">
      <c r="A23" s="27">
        <f t="shared" ca="1" si="5"/>
        <v>45882</v>
      </c>
      <c r="B23" s="20"/>
      <c r="C23" s="21"/>
      <c r="D23" s="20"/>
      <c r="E23" s="21"/>
      <c r="F23" s="22"/>
      <c r="G23" s="22"/>
      <c r="H23" s="34" t="str">
        <f t="shared" si="0"/>
        <v/>
      </c>
      <c r="I23" s="34" t="str">
        <f t="shared" si="1"/>
        <v/>
      </c>
      <c r="J23" s="34" t="str">
        <f t="shared" si="2"/>
        <v/>
      </c>
      <c r="K23" s="34" t="str">
        <f t="shared" si="3"/>
        <v/>
      </c>
      <c r="L23" s="26" t="str">
        <f t="shared" si="4"/>
        <v/>
      </c>
      <c r="M23" s="32"/>
      <c r="N23" s="190"/>
      <c r="O23" s="190"/>
      <c r="P23" s="190"/>
      <c r="Q23" s="190"/>
      <c r="R23" s="23"/>
    </row>
    <row r="24" spans="1:18">
      <c r="A24" s="27">
        <f t="shared" ca="1" si="5"/>
        <v>45883</v>
      </c>
      <c r="B24" s="20"/>
      <c r="C24" s="21"/>
      <c r="D24" s="20"/>
      <c r="E24" s="21"/>
      <c r="F24" s="22"/>
      <c r="G24" s="22"/>
      <c r="H24" s="34" t="str">
        <f t="shared" si="0"/>
        <v/>
      </c>
      <c r="I24" s="34" t="str">
        <f t="shared" si="1"/>
        <v/>
      </c>
      <c r="J24" s="34" t="str">
        <f t="shared" si="2"/>
        <v/>
      </c>
      <c r="K24" s="34" t="str">
        <f t="shared" si="3"/>
        <v/>
      </c>
      <c r="L24" s="26" t="str">
        <f t="shared" si="4"/>
        <v/>
      </c>
      <c r="M24" s="32"/>
      <c r="N24" s="190"/>
      <c r="O24" s="190"/>
      <c r="P24" s="190"/>
      <c r="Q24" s="190"/>
      <c r="R24" s="23"/>
    </row>
    <row r="25" spans="1:18">
      <c r="A25" s="27">
        <f t="shared" ca="1" si="5"/>
        <v>45884</v>
      </c>
      <c r="B25" s="20"/>
      <c r="C25" s="21"/>
      <c r="D25" s="20"/>
      <c r="E25" s="21"/>
      <c r="F25" s="22"/>
      <c r="G25" s="22"/>
      <c r="H25" s="34" t="str">
        <f t="shared" si="0"/>
        <v/>
      </c>
      <c r="I25" s="34" t="str">
        <f t="shared" si="1"/>
        <v/>
      </c>
      <c r="J25" s="34" t="str">
        <f t="shared" si="2"/>
        <v/>
      </c>
      <c r="K25" s="34" t="str">
        <f t="shared" si="3"/>
        <v/>
      </c>
      <c r="L25" s="26" t="str">
        <f t="shared" si="4"/>
        <v/>
      </c>
      <c r="M25" s="32"/>
      <c r="N25" s="190"/>
      <c r="O25" s="190"/>
      <c r="P25" s="190"/>
      <c r="Q25" s="190"/>
      <c r="R25" s="23"/>
    </row>
    <row r="26" spans="1:18">
      <c r="A26" s="27">
        <f t="shared" ca="1" si="5"/>
        <v>45885</v>
      </c>
      <c r="B26" s="20"/>
      <c r="C26" s="21"/>
      <c r="D26" s="20"/>
      <c r="E26" s="21"/>
      <c r="F26" s="22"/>
      <c r="G26" s="22"/>
      <c r="H26" s="34" t="str">
        <f t="shared" si="0"/>
        <v/>
      </c>
      <c r="I26" s="34" t="str">
        <f t="shared" si="1"/>
        <v/>
      </c>
      <c r="J26" s="34" t="str">
        <f t="shared" si="2"/>
        <v/>
      </c>
      <c r="K26" s="34" t="str">
        <f t="shared" si="3"/>
        <v/>
      </c>
      <c r="L26" s="26" t="str">
        <f t="shared" si="4"/>
        <v/>
      </c>
      <c r="M26" s="32"/>
      <c r="N26" s="190"/>
      <c r="O26" s="190"/>
      <c r="P26" s="190"/>
      <c r="Q26" s="190"/>
      <c r="R26" s="23"/>
    </row>
    <row r="27" spans="1:18">
      <c r="A27" s="27">
        <f t="shared" ca="1" si="5"/>
        <v>45886</v>
      </c>
      <c r="B27" s="20"/>
      <c r="C27" s="21"/>
      <c r="D27" s="20"/>
      <c r="E27" s="21"/>
      <c r="F27" s="22"/>
      <c r="G27" s="22"/>
      <c r="H27" s="34" t="str">
        <f t="shared" si="0"/>
        <v/>
      </c>
      <c r="I27" s="34" t="str">
        <f t="shared" si="1"/>
        <v/>
      </c>
      <c r="J27" s="34" t="str">
        <f t="shared" si="2"/>
        <v/>
      </c>
      <c r="K27" s="34" t="str">
        <f t="shared" si="3"/>
        <v/>
      </c>
      <c r="L27" s="26" t="str">
        <f t="shared" si="4"/>
        <v/>
      </c>
      <c r="M27" s="32"/>
      <c r="N27" s="190"/>
      <c r="O27" s="190"/>
      <c r="P27" s="190"/>
      <c r="Q27" s="190"/>
      <c r="R27" s="23"/>
    </row>
    <row r="28" spans="1:18">
      <c r="A28" s="27">
        <f t="shared" ca="1" si="5"/>
        <v>45887</v>
      </c>
      <c r="B28" s="20"/>
      <c r="C28" s="21"/>
      <c r="D28" s="20"/>
      <c r="E28" s="21"/>
      <c r="F28" s="22"/>
      <c r="G28" s="22"/>
      <c r="H28" s="34" t="str">
        <f t="shared" si="0"/>
        <v/>
      </c>
      <c r="I28" s="34" t="str">
        <f t="shared" si="1"/>
        <v/>
      </c>
      <c r="J28" s="34" t="str">
        <f t="shared" si="2"/>
        <v/>
      </c>
      <c r="K28" s="34" t="str">
        <f t="shared" si="3"/>
        <v/>
      </c>
      <c r="L28" s="26" t="str">
        <f t="shared" si="4"/>
        <v/>
      </c>
      <c r="M28" s="32"/>
      <c r="N28" s="190"/>
      <c r="O28" s="190"/>
      <c r="P28" s="190"/>
      <c r="Q28" s="190"/>
      <c r="R28" s="23"/>
    </row>
    <row r="29" spans="1:18">
      <c r="A29" s="27">
        <f t="shared" ca="1" si="5"/>
        <v>45888</v>
      </c>
      <c r="B29" s="20"/>
      <c r="C29" s="21"/>
      <c r="D29" s="20"/>
      <c r="E29" s="21"/>
      <c r="F29" s="22"/>
      <c r="G29" s="22"/>
      <c r="H29" s="34" t="str">
        <f t="shared" si="0"/>
        <v/>
      </c>
      <c r="I29" s="34" t="str">
        <f t="shared" si="1"/>
        <v/>
      </c>
      <c r="J29" s="34" t="str">
        <f t="shared" si="2"/>
        <v/>
      </c>
      <c r="K29" s="34" t="str">
        <f t="shared" si="3"/>
        <v/>
      </c>
      <c r="L29" s="26" t="str">
        <f t="shared" si="4"/>
        <v/>
      </c>
      <c r="M29" s="32"/>
      <c r="N29" s="190"/>
      <c r="O29" s="190"/>
      <c r="P29" s="190"/>
      <c r="Q29" s="190"/>
      <c r="R29" s="23"/>
    </row>
    <row r="30" spans="1:18">
      <c r="A30" s="27">
        <f t="shared" ca="1" si="5"/>
        <v>45889</v>
      </c>
      <c r="B30" s="20"/>
      <c r="C30" s="21"/>
      <c r="D30" s="20"/>
      <c r="E30" s="21"/>
      <c r="F30" s="22"/>
      <c r="G30" s="22"/>
      <c r="H30" s="34" t="str">
        <f t="shared" si="0"/>
        <v/>
      </c>
      <c r="I30" s="34" t="str">
        <f t="shared" si="1"/>
        <v/>
      </c>
      <c r="J30" s="34" t="str">
        <f t="shared" si="2"/>
        <v/>
      </c>
      <c r="K30" s="34" t="str">
        <f t="shared" si="3"/>
        <v/>
      </c>
      <c r="L30" s="26" t="str">
        <f t="shared" si="4"/>
        <v/>
      </c>
      <c r="M30" s="32"/>
      <c r="N30" s="190"/>
      <c r="O30" s="190"/>
      <c r="P30" s="190"/>
      <c r="Q30" s="190"/>
      <c r="R30" s="23"/>
    </row>
    <row r="31" spans="1:18">
      <c r="A31" s="27">
        <f t="shared" ca="1" si="5"/>
        <v>45890</v>
      </c>
      <c r="B31" s="20"/>
      <c r="C31" s="21"/>
      <c r="D31" s="20"/>
      <c r="E31" s="21"/>
      <c r="F31" s="22"/>
      <c r="G31" s="22"/>
      <c r="H31" s="34" t="str">
        <f t="shared" si="0"/>
        <v/>
      </c>
      <c r="I31" s="34" t="str">
        <f t="shared" si="1"/>
        <v/>
      </c>
      <c r="J31" s="34" t="str">
        <f t="shared" si="2"/>
        <v/>
      </c>
      <c r="K31" s="34" t="str">
        <f t="shared" si="3"/>
        <v/>
      </c>
      <c r="L31" s="26" t="str">
        <f t="shared" si="4"/>
        <v/>
      </c>
      <c r="M31" s="32"/>
      <c r="N31" s="190"/>
      <c r="O31" s="190"/>
      <c r="P31" s="190"/>
      <c r="Q31" s="190"/>
      <c r="R31" s="23"/>
    </row>
    <row r="32" spans="1:18">
      <c r="A32" s="27">
        <f t="shared" ca="1" si="5"/>
        <v>45891</v>
      </c>
      <c r="B32" s="20"/>
      <c r="C32" s="21"/>
      <c r="D32" s="20"/>
      <c r="E32" s="21"/>
      <c r="F32" s="22"/>
      <c r="G32" s="22"/>
      <c r="H32" s="34" t="str">
        <f t="shared" si="0"/>
        <v/>
      </c>
      <c r="I32" s="34" t="str">
        <f t="shared" si="1"/>
        <v/>
      </c>
      <c r="J32" s="34" t="str">
        <f t="shared" si="2"/>
        <v/>
      </c>
      <c r="K32" s="34" t="str">
        <f t="shared" si="3"/>
        <v/>
      </c>
      <c r="L32" s="26" t="str">
        <f t="shared" si="4"/>
        <v/>
      </c>
      <c r="M32" s="32"/>
      <c r="N32" s="190"/>
      <c r="O32" s="190"/>
      <c r="P32" s="190"/>
      <c r="Q32" s="190"/>
      <c r="R32" s="23"/>
    </row>
    <row r="33" spans="1:22">
      <c r="A33" s="27">
        <f t="shared" ca="1" si="5"/>
        <v>45892</v>
      </c>
      <c r="B33" s="20"/>
      <c r="C33" s="21"/>
      <c r="D33" s="20"/>
      <c r="E33" s="21"/>
      <c r="F33" s="22"/>
      <c r="G33" s="22"/>
      <c r="H33" s="34" t="str">
        <f t="shared" si="0"/>
        <v/>
      </c>
      <c r="I33" s="34" t="str">
        <f t="shared" si="1"/>
        <v/>
      </c>
      <c r="J33" s="34" t="str">
        <f t="shared" si="2"/>
        <v/>
      </c>
      <c r="K33" s="34" t="str">
        <f t="shared" si="3"/>
        <v/>
      </c>
      <c r="L33" s="26" t="str">
        <f t="shared" si="4"/>
        <v/>
      </c>
      <c r="M33" s="32"/>
      <c r="N33" s="190"/>
      <c r="O33" s="190"/>
      <c r="P33" s="190"/>
      <c r="Q33" s="190"/>
      <c r="R33" s="23"/>
    </row>
    <row r="34" spans="1:22">
      <c r="A34" s="27">
        <f t="shared" ca="1" si="5"/>
        <v>45893</v>
      </c>
      <c r="B34" s="20"/>
      <c r="C34" s="21"/>
      <c r="D34" s="20"/>
      <c r="E34" s="21"/>
      <c r="F34" s="22"/>
      <c r="G34" s="22"/>
      <c r="H34" s="34" t="str">
        <f t="shared" si="0"/>
        <v/>
      </c>
      <c r="I34" s="34" t="str">
        <f t="shared" si="1"/>
        <v/>
      </c>
      <c r="J34" s="34" t="str">
        <f t="shared" si="2"/>
        <v/>
      </c>
      <c r="K34" s="34" t="str">
        <f t="shared" si="3"/>
        <v/>
      </c>
      <c r="L34" s="26" t="str">
        <f t="shared" si="4"/>
        <v/>
      </c>
      <c r="M34" s="32"/>
      <c r="N34" s="190"/>
      <c r="O34" s="190"/>
      <c r="P34" s="190"/>
      <c r="Q34" s="190"/>
      <c r="R34" s="23"/>
    </row>
    <row r="35" spans="1:22">
      <c r="A35" s="27">
        <f t="shared" ca="1" si="5"/>
        <v>45894</v>
      </c>
      <c r="B35" s="20"/>
      <c r="C35" s="21"/>
      <c r="D35" s="20"/>
      <c r="E35" s="21"/>
      <c r="F35" s="22"/>
      <c r="G35" s="22"/>
      <c r="H35" s="34" t="str">
        <f t="shared" si="0"/>
        <v/>
      </c>
      <c r="I35" s="34" t="str">
        <f t="shared" si="1"/>
        <v/>
      </c>
      <c r="J35" s="34" t="str">
        <f t="shared" si="2"/>
        <v/>
      </c>
      <c r="K35" s="34" t="str">
        <f t="shared" si="3"/>
        <v/>
      </c>
      <c r="L35" s="26" t="str">
        <f t="shared" si="4"/>
        <v/>
      </c>
      <c r="M35" s="32"/>
      <c r="N35" s="190"/>
      <c r="O35" s="190"/>
      <c r="P35" s="190"/>
      <c r="Q35" s="190"/>
      <c r="R35" s="23"/>
    </row>
    <row r="36" spans="1:22">
      <c r="A36" s="27">
        <f t="shared" ca="1" si="5"/>
        <v>45895</v>
      </c>
      <c r="B36" s="20"/>
      <c r="C36" s="21"/>
      <c r="D36" s="20"/>
      <c r="E36" s="21"/>
      <c r="F36" s="22"/>
      <c r="G36" s="22"/>
      <c r="H36" s="34" t="str">
        <f t="shared" si="0"/>
        <v/>
      </c>
      <c r="I36" s="34" t="str">
        <f t="shared" si="1"/>
        <v/>
      </c>
      <c r="J36" s="34" t="str">
        <f t="shared" si="2"/>
        <v/>
      </c>
      <c r="K36" s="34" t="str">
        <f t="shared" si="3"/>
        <v/>
      </c>
      <c r="L36" s="26" t="str">
        <f t="shared" si="4"/>
        <v/>
      </c>
      <c r="M36" s="32"/>
      <c r="N36" s="190"/>
      <c r="O36" s="190"/>
      <c r="P36" s="190"/>
      <c r="Q36" s="190"/>
      <c r="R36" s="23"/>
    </row>
    <row r="37" spans="1:22">
      <c r="A37" s="27">
        <f t="shared" ca="1" si="5"/>
        <v>45896</v>
      </c>
      <c r="B37" s="20"/>
      <c r="C37" s="21"/>
      <c r="D37" s="20"/>
      <c r="E37" s="21"/>
      <c r="F37" s="22"/>
      <c r="G37" s="22"/>
      <c r="H37" s="34" t="str">
        <f t="shared" si="0"/>
        <v/>
      </c>
      <c r="I37" s="34" t="str">
        <f t="shared" si="1"/>
        <v/>
      </c>
      <c r="J37" s="34" t="str">
        <f t="shared" si="2"/>
        <v/>
      </c>
      <c r="K37" s="34" t="str">
        <f t="shared" si="3"/>
        <v/>
      </c>
      <c r="L37" s="26" t="str">
        <f t="shared" si="4"/>
        <v/>
      </c>
      <c r="M37" s="32"/>
      <c r="N37" s="190"/>
      <c r="O37" s="190"/>
      <c r="P37" s="190"/>
      <c r="Q37" s="190"/>
      <c r="R37" s="23"/>
    </row>
    <row r="38" spans="1:22">
      <c r="A38" s="27">
        <f t="shared" ca="1" si="5"/>
        <v>45897</v>
      </c>
      <c r="B38" s="20"/>
      <c r="C38" s="21"/>
      <c r="D38" s="20"/>
      <c r="E38" s="21"/>
      <c r="F38" s="22"/>
      <c r="G38" s="22"/>
      <c r="H38" s="34" t="str">
        <f t="shared" si="0"/>
        <v/>
      </c>
      <c r="I38" s="34" t="str">
        <f t="shared" si="1"/>
        <v/>
      </c>
      <c r="J38" s="34" t="str">
        <f t="shared" si="2"/>
        <v/>
      </c>
      <c r="K38" s="34" t="str">
        <f t="shared" si="3"/>
        <v/>
      </c>
      <c r="L38" s="26" t="str">
        <f t="shared" si="4"/>
        <v/>
      </c>
      <c r="M38" s="32"/>
      <c r="N38" s="190"/>
      <c r="O38" s="190"/>
      <c r="P38" s="190"/>
      <c r="Q38" s="190"/>
      <c r="R38" s="23"/>
    </row>
    <row r="39" spans="1:22">
      <c r="A39" s="27">
        <f t="shared" ca="1" si="5"/>
        <v>45898</v>
      </c>
      <c r="B39" s="20"/>
      <c r="C39" s="21"/>
      <c r="D39" s="20"/>
      <c r="E39" s="21"/>
      <c r="F39" s="22"/>
      <c r="G39" s="22"/>
      <c r="H39" s="34" t="str">
        <f t="shared" si="0"/>
        <v/>
      </c>
      <c r="I39" s="34" t="str">
        <f t="shared" si="1"/>
        <v/>
      </c>
      <c r="J39" s="34" t="str">
        <f t="shared" si="2"/>
        <v/>
      </c>
      <c r="K39" s="34" t="str">
        <f t="shared" si="3"/>
        <v/>
      </c>
      <c r="L39" s="26" t="str">
        <f t="shared" si="4"/>
        <v/>
      </c>
      <c r="M39" s="32"/>
      <c r="N39" s="190"/>
      <c r="O39" s="190"/>
      <c r="P39" s="190"/>
      <c r="Q39" s="190"/>
      <c r="R39" s="23"/>
    </row>
    <row r="40" spans="1:22">
      <c r="A40" s="27">
        <f t="shared" ca="1" si="5"/>
        <v>45899</v>
      </c>
      <c r="B40" s="20"/>
      <c r="C40" s="21"/>
      <c r="D40" s="20"/>
      <c r="E40" s="21"/>
      <c r="F40" s="22"/>
      <c r="G40" s="22"/>
      <c r="H40" s="34" t="str">
        <f t="shared" si="0"/>
        <v/>
      </c>
      <c r="I40" s="34" t="str">
        <f t="shared" si="1"/>
        <v/>
      </c>
      <c r="J40" s="34" t="str">
        <f t="shared" si="2"/>
        <v/>
      </c>
      <c r="K40" s="34" t="str">
        <f t="shared" si="3"/>
        <v/>
      </c>
      <c r="L40" s="26" t="str">
        <f t="shared" si="4"/>
        <v/>
      </c>
      <c r="M40" s="32"/>
      <c r="N40" s="190"/>
      <c r="O40" s="190"/>
      <c r="P40" s="190"/>
      <c r="Q40" s="190"/>
      <c r="R40" s="23"/>
    </row>
    <row r="41" spans="1:22">
      <c r="A41" s="27">
        <f t="shared" ca="1" si="5"/>
        <v>45900</v>
      </c>
      <c r="B41" s="20"/>
      <c r="C41" s="21"/>
      <c r="D41" s="20"/>
      <c r="E41" s="21"/>
      <c r="F41" s="22"/>
      <c r="G41" s="22"/>
      <c r="H41" s="34" t="str">
        <f t="shared" si="0"/>
        <v/>
      </c>
      <c r="I41" s="34" t="str">
        <f t="shared" si="1"/>
        <v/>
      </c>
      <c r="J41" s="34" t="str">
        <f t="shared" si="2"/>
        <v/>
      </c>
      <c r="K41" s="34" t="str">
        <f t="shared" si="3"/>
        <v/>
      </c>
      <c r="L41" s="26" t="str">
        <f t="shared" si="4"/>
        <v/>
      </c>
      <c r="M41" s="32"/>
      <c r="N41" s="190"/>
      <c r="O41" s="190"/>
      <c r="P41" s="190"/>
      <c r="Q41" s="190"/>
      <c r="R41" s="23"/>
    </row>
    <row r="42" spans="1:22">
      <c r="A42" s="5" t="s">
        <v>11</v>
      </c>
      <c r="B42" s="191"/>
      <c r="C42" s="192"/>
      <c r="D42" s="191"/>
      <c r="E42" s="192"/>
      <c r="F42" s="26" t="str">
        <f t="shared" ref="F42:K42" si="6">IF(SUM(F11:F41)=0,"",SUM(F11:F41))</f>
        <v/>
      </c>
      <c r="G42" s="26" t="str">
        <f t="shared" si="6"/>
        <v/>
      </c>
      <c r="H42" s="26" t="str">
        <f t="shared" si="6"/>
        <v/>
      </c>
      <c r="I42" s="26" t="str">
        <f t="shared" si="6"/>
        <v/>
      </c>
      <c r="J42" s="26" t="str">
        <f t="shared" si="6"/>
        <v/>
      </c>
      <c r="K42" s="26" t="str">
        <f t="shared" si="6"/>
        <v/>
      </c>
      <c r="L42" s="26" t="str">
        <f>IF(SUM($L11:$L41)=0,"",SUM($L11:$L41))</f>
        <v/>
      </c>
      <c r="M42" s="33"/>
      <c r="N42" s="193"/>
      <c r="O42" s="193"/>
      <c r="P42" s="193"/>
      <c r="Q42" s="193"/>
      <c r="R42" s="6"/>
    </row>
    <row r="44" spans="1:22" ht="27" customHeight="1">
      <c r="A44" s="194" t="s">
        <v>22</v>
      </c>
      <c r="B44" s="189" t="s">
        <v>103</v>
      </c>
      <c r="C44" s="189"/>
      <c r="D44" s="189"/>
      <c r="E44" s="189"/>
      <c r="F44" s="189" t="s">
        <v>23</v>
      </c>
      <c r="G44" s="189"/>
      <c r="H44" s="189" t="s">
        <v>88</v>
      </c>
      <c r="I44" s="189"/>
      <c r="J44" s="189"/>
      <c r="K44" s="189"/>
      <c r="L44" s="189" t="s">
        <v>87</v>
      </c>
      <c r="M44" s="195" t="s">
        <v>96</v>
      </c>
      <c r="N44" s="194" t="s">
        <v>25</v>
      </c>
      <c r="O44" s="194"/>
      <c r="P44" s="194"/>
      <c r="Q44" s="194"/>
      <c r="R44" s="189" t="s">
        <v>100</v>
      </c>
    </row>
    <row r="45" spans="1:22" ht="14.25" customHeight="1">
      <c r="A45" s="194"/>
      <c r="B45" s="189" t="s">
        <v>82</v>
      </c>
      <c r="C45" s="189"/>
      <c r="D45" s="189" t="s">
        <v>84</v>
      </c>
      <c r="E45" s="189"/>
      <c r="F45" s="189"/>
      <c r="G45" s="189"/>
      <c r="H45" s="189" t="s">
        <v>90</v>
      </c>
      <c r="I45" s="189"/>
      <c r="J45" s="189" t="s">
        <v>89</v>
      </c>
      <c r="K45" s="189"/>
      <c r="L45" s="189"/>
      <c r="M45" s="196"/>
      <c r="N45" s="194"/>
      <c r="O45" s="194"/>
      <c r="P45" s="194"/>
      <c r="Q45" s="194"/>
      <c r="R45" s="189"/>
    </row>
    <row r="46" spans="1:22">
      <c r="A46" s="194"/>
      <c r="B46" s="43" t="s">
        <v>26</v>
      </c>
      <c r="C46" s="43" t="s">
        <v>27</v>
      </c>
      <c r="D46" s="43" t="s">
        <v>26</v>
      </c>
      <c r="E46" s="43" t="s">
        <v>27</v>
      </c>
      <c r="F46" s="44" t="s">
        <v>85</v>
      </c>
      <c r="G46" s="44" t="s">
        <v>86</v>
      </c>
      <c r="H46" s="44" t="s">
        <v>81</v>
      </c>
      <c r="I46" s="44" t="s">
        <v>83</v>
      </c>
      <c r="J46" s="44" t="s">
        <v>81</v>
      </c>
      <c r="K46" s="44" t="s">
        <v>95</v>
      </c>
      <c r="L46" s="189"/>
      <c r="M46" s="197"/>
      <c r="N46" s="194"/>
      <c r="O46" s="194"/>
      <c r="P46" s="194"/>
      <c r="Q46" s="194"/>
      <c r="R46" s="194"/>
    </row>
    <row r="47" spans="1:22">
      <c r="A47" s="27" cm="1">
        <f t="array" aca="1" ref="A47" ca="1">DATE("2025","8"+1,IFERROR(INDIRECT(T1),"1"))</f>
        <v>45901</v>
      </c>
      <c r="B47" s="20"/>
      <c r="C47" s="21"/>
      <c r="D47" s="20"/>
      <c r="E47" s="21"/>
      <c r="F47" s="22"/>
      <c r="G47" s="22"/>
      <c r="H47" s="34" t="str">
        <f>IF(OR(B47="",LEFT(M47,1)="✓"),"",C47-B47-F47)</f>
        <v/>
      </c>
      <c r="I47" s="34" t="str">
        <f>IF(OR(D47="",LEFT(M47,1)="✓"),"",E47-D47-G47)</f>
        <v/>
      </c>
      <c r="J47" s="34" t="str">
        <f>IF(AND(B47&lt;&gt;"",M47="✓所定"),C47-B47-F47,"")</f>
        <v/>
      </c>
      <c r="K47" s="34" t="str">
        <f>IF(AND(B47&lt;&gt;"",M47="✓法定"),C47-B47-F47,"")</f>
        <v/>
      </c>
      <c r="L47" s="26" t="str">
        <f>IF(AND($B47="",$D47=""),"",($C47-$B47-$F47)+($E47-$D47-$G47))</f>
        <v/>
      </c>
      <c r="M47" s="32"/>
      <c r="N47" s="190"/>
      <c r="O47" s="190"/>
      <c r="P47" s="190"/>
      <c r="Q47" s="190"/>
      <c r="R47" s="23"/>
      <c r="V47" s="1" t="s">
        <v>171</v>
      </c>
    </row>
    <row r="48" spans="1:22">
      <c r="A48" s="27">
        <f ca="1">A47+1</f>
        <v>45902</v>
      </c>
      <c r="B48" s="20"/>
      <c r="C48" s="21"/>
      <c r="D48" s="20"/>
      <c r="E48" s="21"/>
      <c r="F48" s="22"/>
      <c r="G48" s="22"/>
      <c r="H48" s="34" t="str">
        <f t="shared" ref="H48:H77" si="7">IF(OR(B48="",LEFT(M48,1)="✓"),"",C48-B48-F48)</f>
        <v/>
      </c>
      <c r="I48" s="34" t="str">
        <f t="shared" ref="I48:I77" si="8">IF(OR(D48="",LEFT(M48,1)="✓"),"",E48-D48-G48)</f>
        <v/>
      </c>
      <c r="J48" s="34" t="str">
        <f t="shared" ref="J48:J77" si="9">IF(AND(B48&lt;&gt;"",M48="✓所定"),C48-B48-F48,"")</f>
        <v/>
      </c>
      <c r="K48" s="34" t="str">
        <f t="shared" ref="K48:K77" si="10">IF(AND(B48&lt;&gt;"",M48="✓法定"),C48-B48-F48,"")</f>
        <v/>
      </c>
      <c r="L48" s="26" t="str">
        <f t="shared" ref="L48:L75" si="11">IF(AND($B48="",$D48=""),"",($C48-$B48-$F48)+($E48-$D48-$G48))</f>
        <v/>
      </c>
      <c r="M48" s="32"/>
      <c r="N48" s="190"/>
      <c r="O48" s="190"/>
      <c r="P48" s="190"/>
      <c r="Q48" s="190"/>
      <c r="R48" s="23"/>
      <c r="V48" s="1" t="s">
        <v>172</v>
      </c>
    </row>
    <row r="49" spans="1:18">
      <c r="A49" s="27">
        <f t="shared" ref="A49:A77" ca="1" si="12">A48+1</f>
        <v>45903</v>
      </c>
      <c r="B49" s="20"/>
      <c r="C49" s="21"/>
      <c r="D49" s="20"/>
      <c r="E49" s="21"/>
      <c r="F49" s="22"/>
      <c r="G49" s="22"/>
      <c r="H49" s="34" t="str">
        <f t="shared" si="7"/>
        <v/>
      </c>
      <c r="I49" s="34" t="str">
        <f t="shared" si="8"/>
        <v/>
      </c>
      <c r="J49" s="34" t="str">
        <f t="shared" si="9"/>
        <v/>
      </c>
      <c r="K49" s="34" t="str">
        <f t="shared" si="10"/>
        <v/>
      </c>
      <c r="L49" s="26" t="str">
        <f t="shared" si="11"/>
        <v/>
      </c>
      <c r="M49" s="32"/>
      <c r="N49" s="190"/>
      <c r="O49" s="190"/>
      <c r="P49" s="190"/>
      <c r="Q49" s="190"/>
      <c r="R49" s="23"/>
    </row>
    <row r="50" spans="1:18">
      <c r="A50" s="27">
        <f t="shared" ca="1" si="12"/>
        <v>45904</v>
      </c>
      <c r="B50" s="20"/>
      <c r="C50" s="21"/>
      <c r="D50" s="20"/>
      <c r="E50" s="21"/>
      <c r="F50" s="22"/>
      <c r="G50" s="22"/>
      <c r="H50" s="34" t="str">
        <f t="shared" si="7"/>
        <v/>
      </c>
      <c r="I50" s="34" t="str">
        <f t="shared" si="8"/>
        <v/>
      </c>
      <c r="J50" s="34" t="str">
        <f t="shared" si="9"/>
        <v/>
      </c>
      <c r="K50" s="34" t="str">
        <f t="shared" si="10"/>
        <v/>
      </c>
      <c r="L50" s="26" t="str">
        <f t="shared" si="11"/>
        <v/>
      </c>
      <c r="M50" s="32"/>
      <c r="N50" s="190"/>
      <c r="O50" s="190"/>
      <c r="P50" s="190"/>
      <c r="Q50" s="190"/>
      <c r="R50" s="23"/>
    </row>
    <row r="51" spans="1:18">
      <c r="A51" s="27">
        <f t="shared" ca="1" si="12"/>
        <v>45905</v>
      </c>
      <c r="B51" s="20"/>
      <c r="C51" s="21"/>
      <c r="D51" s="20"/>
      <c r="E51" s="21"/>
      <c r="F51" s="22"/>
      <c r="G51" s="22"/>
      <c r="H51" s="34" t="str">
        <f t="shared" si="7"/>
        <v/>
      </c>
      <c r="I51" s="34" t="str">
        <f t="shared" si="8"/>
        <v/>
      </c>
      <c r="J51" s="34" t="str">
        <f t="shared" si="9"/>
        <v/>
      </c>
      <c r="K51" s="34" t="str">
        <f t="shared" si="10"/>
        <v/>
      </c>
      <c r="L51" s="26" t="str">
        <f t="shared" si="11"/>
        <v/>
      </c>
      <c r="M51" s="32"/>
      <c r="N51" s="190"/>
      <c r="O51" s="190"/>
      <c r="P51" s="190"/>
      <c r="Q51" s="190"/>
      <c r="R51" s="23"/>
    </row>
    <row r="52" spans="1:18">
      <c r="A52" s="27">
        <f t="shared" ca="1" si="12"/>
        <v>45906</v>
      </c>
      <c r="B52" s="20"/>
      <c r="C52" s="21"/>
      <c r="D52" s="20"/>
      <c r="E52" s="21"/>
      <c r="F52" s="22"/>
      <c r="G52" s="22"/>
      <c r="H52" s="34" t="str">
        <f t="shared" si="7"/>
        <v/>
      </c>
      <c r="I52" s="34" t="str">
        <f t="shared" si="8"/>
        <v/>
      </c>
      <c r="J52" s="34" t="str">
        <f t="shared" si="9"/>
        <v/>
      </c>
      <c r="K52" s="34" t="str">
        <f t="shared" si="10"/>
        <v/>
      </c>
      <c r="L52" s="26" t="str">
        <f t="shared" si="11"/>
        <v/>
      </c>
      <c r="M52" s="32"/>
      <c r="N52" s="190"/>
      <c r="O52" s="190"/>
      <c r="P52" s="190"/>
      <c r="Q52" s="190"/>
      <c r="R52" s="23"/>
    </row>
    <row r="53" spans="1:18">
      <c r="A53" s="27">
        <f t="shared" ca="1" si="12"/>
        <v>45907</v>
      </c>
      <c r="B53" s="20"/>
      <c r="C53" s="21"/>
      <c r="D53" s="20"/>
      <c r="E53" s="21"/>
      <c r="F53" s="22"/>
      <c r="G53" s="22"/>
      <c r="H53" s="34" t="str">
        <f t="shared" si="7"/>
        <v/>
      </c>
      <c r="I53" s="34" t="str">
        <f t="shared" si="8"/>
        <v/>
      </c>
      <c r="J53" s="34" t="str">
        <f t="shared" si="9"/>
        <v/>
      </c>
      <c r="K53" s="34" t="str">
        <f t="shared" si="10"/>
        <v/>
      </c>
      <c r="L53" s="26" t="str">
        <f t="shared" si="11"/>
        <v/>
      </c>
      <c r="M53" s="32"/>
      <c r="N53" s="190"/>
      <c r="O53" s="190"/>
      <c r="P53" s="190"/>
      <c r="Q53" s="190"/>
      <c r="R53" s="23"/>
    </row>
    <row r="54" spans="1:18">
      <c r="A54" s="27">
        <f t="shared" ca="1" si="12"/>
        <v>45908</v>
      </c>
      <c r="B54" s="20"/>
      <c r="C54" s="21"/>
      <c r="D54" s="20"/>
      <c r="E54" s="21"/>
      <c r="F54" s="22"/>
      <c r="G54" s="22"/>
      <c r="H54" s="34" t="str">
        <f t="shared" si="7"/>
        <v/>
      </c>
      <c r="I54" s="34" t="str">
        <f t="shared" si="8"/>
        <v/>
      </c>
      <c r="J54" s="34" t="str">
        <f t="shared" si="9"/>
        <v/>
      </c>
      <c r="K54" s="34" t="str">
        <f t="shared" si="10"/>
        <v/>
      </c>
      <c r="L54" s="26" t="str">
        <f t="shared" si="11"/>
        <v/>
      </c>
      <c r="M54" s="32"/>
      <c r="N54" s="190"/>
      <c r="O54" s="190"/>
      <c r="P54" s="190"/>
      <c r="Q54" s="190"/>
      <c r="R54" s="23"/>
    </row>
    <row r="55" spans="1:18">
      <c r="A55" s="27">
        <f t="shared" ca="1" si="12"/>
        <v>45909</v>
      </c>
      <c r="B55" s="20"/>
      <c r="C55" s="21"/>
      <c r="D55" s="20"/>
      <c r="E55" s="21"/>
      <c r="F55" s="22"/>
      <c r="G55" s="22"/>
      <c r="H55" s="34" t="str">
        <f t="shared" si="7"/>
        <v/>
      </c>
      <c r="I55" s="34" t="str">
        <f t="shared" si="8"/>
        <v/>
      </c>
      <c r="J55" s="34" t="str">
        <f t="shared" si="9"/>
        <v/>
      </c>
      <c r="K55" s="34" t="str">
        <f t="shared" si="10"/>
        <v/>
      </c>
      <c r="L55" s="26" t="str">
        <f t="shared" si="11"/>
        <v/>
      </c>
      <c r="M55" s="32"/>
      <c r="N55" s="190"/>
      <c r="O55" s="190"/>
      <c r="P55" s="190"/>
      <c r="Q55" s="190"/>
      <c r="R55" s="23"/>
    </row>
    <row r="56" spans="1:18">
      <c r="A56" s="27">
        <f t="shared" ca="1" si="12"/>
        <v>45910</v>
      </c>
      <c r="B56" s="20"/>
      <c r="C56" s="21"/>
      <c r="D56" s="20"/>
      <c r="E56" s="21"/>
      <c r="F56" s="22"/>
      <c r="G56" s="22"/>
      <c r="H56" s="34" t="str">
        <f t="shared" si="7"/>
        <v/>
      </c>
      <c r="I56" s="34" t="str">
        <f t="shared" si="8"/>
        <v/>
      </c>
      <c r="J56" s="34" t="str">
        <f t="shared" si="9"/>
        <v/>
      </c>
      <c r="K56" s="34" t="str">
        <f t="shared" si="10"/>
        <v/>
      </c>
      <c r="L56" s="26" t="str">
        <f t="shared" si="11"/>
        <v/>
      </c>
      <c r="M56" s="32"/>
      <c r="N56" s="190"/>
      <c r="O56" s="190"/>
      <c r="P56" s="190"/>
      <c r="Q56" s="190"/>
      <c r="R56" s="23"/>
    </row>
    <row r="57" spans="1:18">
      <c r="A57" s="27">
        <f t="shared" ca="1" si="12"/>
        <v>45911</v>
      </c>
      <c r="B57" s="20"/>
      <c r="C57" s="21"/>
      <c r="D57" s="20"/>
      <c r="E57" s="21"/>
      <c r="F57" s="22"/>
      <c r="G57" s="22"/>
      <c r="H57" s="34" t="str">
        <f t="shared" si="7"/>
        <v/>
      </c>
      <c r="I57" s="34" t="str">
        <f t="shared" si="8"/>
        <v/>
      </c>
      <c r="J57" s="34" t="str">
        <f t="shared" si="9"/>
        <v/>
      </c>
      <c r="K57" s="34" t="str">
        <f t="shared" si="10"/>
        <v/>
      </c>
      <c r="L57" s="26" t="str">
        <f t="shared" si="11"/>
        <v/>
      </c>
      <c r="M57" s="32"/>
      <c r="N57" s="190"/>
      <c r="O57" s="190"/>
      <c r="P57" s="190"/>
      <c r="Q57" s="190"/>
      <c r="R57" s="23"/>
    </row>
    <row r="58" spans="1:18">
      <c r="A58" s="27">
        <f t="shared" ca="1" si="12"/>
        <v>45912</v>
      </c>
      <c r="B58" s="20"/>
      <c r="C58" s="21"/>
      <c r="D58" s="20"/>
      <c r="E58" s="21"/>
      <c r="F58" s="22"/>
      <c r="G58" s="22"/>
      <c r="H58" s="34" t="str">
        <f t="shared" si="7"/>
        <v/>
      </c>
      <c r="I58" s="34" t="str">
        <f t="shared" si="8"/>
        <v/>
      </c>
      <c r="J58" s="34" t="str">
        <f t="shared" si="9"/>
        <v/>
      </c>
      <c r="K58" s="34" t="str">
        <f t="shared" si="10"/>
        <v/>
      </c>
      <c r="L58" s="26" t="str">
        <f t="shared" si="11"/>
        <v/>
      </c>
      <c r="M58" s="32"/>
      <c r="N58" s="190"/>
      <c r="O58" s="190"/>
      <c r="P58" s="190"/>
      <c r="Q58" s="190"/>
      <c r="R58" s="23"/>
    </row>
    <row r="59" spans="1:18">
      <c r="A59" s="27">
        <f t="shared" ca="1" si="12"/>
        <v>45913</v>
      </c>
      <c r="B59" s="20"/>
      <c r="C59" s="21"/>
      <c r="D59" s="20"/>
      <c r="E59" s="21"/>
      <c r="F59" s="22"/>
      <c r="G59" s="22"/>
      <c r="H59" s="34" t="str">
        <f t="shared" si="7"/>
        <v/>
      </c>
      <c r="I59" s="34" t="str">
        <f t="shared" si="8"/>
        <v/>
      </c>
      <c r="J59" s="34" t="str">
        <f t="shared" si="9"/>
        <v/>
      </c>
      <c r="K59" s="34" t="str">
        <f t="shared" si="10"/>
        <v/>
      </c>
      <c r="L59" s="26" t="str">
        <f t="shared" si="11"/>
        <v/>
      </c>
      <c r="M59" s="32"/>
      <c r="N59" s="190"/>
      <c r="O59" s="190"/>
      <c r="P59" s="190"/>
      <c r="Q59" s="190"/>
      <c r="R59" s="23"/>
    </row>
    <row r="60" spans="1:18">
      <c r="A60" s="27">
        <f t="shared" ca="1" si="12"/>
        <v>45914</v>
      </c>
      <c r="B60" s="20"/>
      <c r="C60" s="21"/>
      <c r="D60" s="20"/>
      <c r="E60" s="21"/>
      <c r="F60" s="22"/>
      <c r="G60" s="22"/>
      <c r="H60" s="34" t="str">
        <f t="shared" si="7"/>
        <v/>
      </c>
      <c r="I60" s="34" t="str">
        <f t="shared" si="8"/>
        <v/>
      </c>
      <c r="J60" s="34" t="str">
        <f t="shared" si="9"/>
        <v/>
      </c>
      <c r="K60" s="34" t="str">
        <f t="shared" si="10"/>
        <v/>
      </c>
      <c r="L60" s="26" t="str">
        <f t="shared" si="11"/>
        <v/>
      </c>
      <c r="M60" s="32"/>
      <c r="N60" s="190"/>
      <c r="O60" s="190"/>
      <c r="P60" s="190"/>
      <c r="Q60" s="190"/>
      <c r="R60" s="23"/>
    </row>
    <row r="61" spans="1:18">
      <c r="A61" s="27">
        <f t="shared" ca="1" si="12"/>
        <v>45915</v>
      </c>
      <c r="B61" s="20"/>
      <c r="C61" s="21"/>
      <c r="D61" s="20"/>
      <c r="E61" s="21"/>
      <c r="F61" s="22"/>
      <c r="G61" s="22"/>
      <c r="H61" s="34" t="str">
        <f t="shared" si="7"/>
        <v/>
      </c>
      <c r="I61" s="34" t="str">
        <f t="shared" si="8"/>
        <v/>
      </c>
      <c r="J61" s="34" t="str">
        <f t="shared" si="9"/>
        <v/>
      </c>
      <c r="K61" s="34" t="str">
        <f t="shared" si="10"/>
        <v/>
      </c>
      <c r="L61" s="26" t="str">
        <f t="shared" si="11"/>
        <v/>
      </c>
      <c r="M61" s="32"/>
      <c r="N61" s="190"/>
      <c r="O61" s="190"/>
      <c r="P61" s="190"/>
      <c r="Q61" s="190"/>
      <c r="R61" s="23"/>
    </row>
    <row r="62" spans="1:18">
      <c r="A62" s="27">
        <f t="shared" ca="1" si="12"/>
        <v>45916</v>
      </c>
      <c r="B62" s="20"/>
      <c r="C62" s="21"/>
      <c r="D62" s="20"/>
      <c r="E62" s="21"/>
      <c r="F62" s="22"/>
      <c r="G62" s="22"/>
      <c r="H62" s="34" t="str">
        <f t="shared" si="7"/>
        <v/>
      </c>
      <c r="I62" s="34" t="str">
        <f t="shared" si="8"/>
        <v/>
      </c>
      <c r="J62" s="34" t="str">
        <f t="shared" si="9"/>
        <v/>
      </c>
      <c r="K62" s="34" t="str">
        <f t="shared" si="10"/>
        <v/>
      </c>
      <c r="L62" s="26" t="str">
        <f t="shared" si="11"/>
        <v/>
      </c>
      <c r="M62" s="32"/>
      <c r="N62" s="190"/>
      <c r="O62" s="190"/>
      <c r="P62" s="190"/>
      <c r="Q62" s="190"/>
      <c r="R62" s="23"/>
    </row>
    <row r="63" spans="1:18">
      <c r="A63" s="27">
        <f t="shared" ca="1" si="12"/>
        <v>45917</v>
      </c>
      <c r="B63" s="20"/>
      <c r="C63" s="21"/>
      <c r="D63" s="20"/>
      <c r="E63" s="21"/>
      <c r="F63" s="22"/>
      <c r="G63" s="22"/>
      <c r="H63" s="34" t="str">
        <f t="shared" si="7"/>
        <v/>
      </c>
      <c r="I63" s="34" t="str">
        <f t="shared" si="8"/>
        <v/>
      </c>
      <c r="J63" s="34" t="str">
        <f t="shared" si="9"/>
        <v/>
      </c>
      <c r="K63" s="34" t="str">
        <f t="shared" si="10"/>
        <v/>
      </c>
      <c r="L63" s="26" t="str">
        <f t="shared" si="11"/>
        <v/>
      </c>
      <c r="M63" s="32"/>
      <c r="N63" s="190"/>
      <c r="O63" s="190"/>
      <c r="P63" s="190"/>
      <c r="Q63" s="190"/>
      <c r="R63" s="23"/>
    </row>
    <row r="64" spans="1:18">
      <c r="A64" s="27">
        <f t="shared" ca="1" si="12"/>
        <v>45918</v>
      </c>
      <c r="B64" s="20"/>
      <c r="C64" s="21"/>
      <c r="D64" s="20"/>
      <c r="E64" s="21"/>
      <c r="F64" s="22"/>
      <c r="G64" s="22"/>
      <c r="H64" s="34" t="str">
        <f t="shared" si="7"/>
        <v/>
      </c>
      <c r="I64" s="34" t="str">
        <f t="shared" si="8"/>
        <v/>
      </c>
      <c r="J64" s="34" t="str">
        <f t="shared" si="9"/>
        <v/>
      </c>
      <c r="K64" s="34" t="str">
        <f t="shared" si="10"/>
        <v/>
      </c>
      <c r="L64" s="26" t="str">
        <f t="shared" si="11"/>
        <v/>
      </c>
      <c r="M64" s="32"/>
      <c r="N64" s="190"/>
      <c r="O64" s="190"/>
      <c r="P64" s="190"/>
      <c r="Q64" s="190"/>
      <c r="R64" s="23"/>
    </row>
    <row r="65" spans="1:18">
      <c r="A65" s="27">
        <f t="shared" ca="1" si="12"/>
        <v>45919</v>
      </c>
      <c r="B65" s="20"/>
      <c r="C65" s="21"/>
      <c r="D65" s="20"/>
      <c r="E65" s="21"/>
      <c r="F65" s="22"/>
      <c r="G65" s="22"/>
      <c r="H65" s="34" t="str">
        <f t="shared" si="7"/>
        <v/>
      </c>
      <c r="I65" s="34" t="str">
        <f t="shared" si="8"/>
        <v/>
      </c>
      <c r="J65" s="34" t="str">
        <f t="shared" si="9"/>
        <v/>
      </c>
      <c r="K65" s="34" t="str">
        <f t="shared" si="10"/>
        <v/>
      </c>
      <c r="L65" s="26" t="str">
        <f t="shared" si="11"/>
        <v/>
      </c>
      <c r="M65" s="32"/>
      <c r="N65" s="190"/>
      <c r="O65" s="190"/>
      <c r="P65" s="190"/>
      <c r="Q65" s="190"/>
      <c r="R65" s="23"/>
    </row>
    <row r="66" spans="1:18">
      <c r="A66" s="27">
        <f t="shared" ca="1" si="12"/>
        <v>45920</v>
      </c>
      <c r="B66" s="20"/>
      <c r="C66" s="21"/>
      <c r="D66" s="20"/>
      <c r="E66" s="21"/>
      <c r="F66" s="22"/>
      <c r="G66" s="22"/>
      <c r="H66" s="34" t="str">
        <f t="shared" si="7"/>
        <v/>
      </c>
      <c r="I66" s="34" t="str">
        <f t="shared" si="8"/>
        <v/>
      </c>
      <c r="J66" s="34" t="str">
        <f t="shared" si="9"/>
        <v/>
      </c>
      <c r="K66" s="34" t="str">
        <f t="shared" si="10"/>
        <v/>
      </c>
      <c r="L66" s="26" t="str">
        <f t="shared" si="11"/>
        <v/>
      </c>
      <c r="M66" s="32"/>
      <c r="N66" s="190"/>
      <c r="O66" s="190"/>
      <c r="P66" s="190"/>
      <c r="Q66" s="190"/>
      <c r="R66" s="23"/>
    </row>
    <row r="67" spans="1:18">
      <c r="A67" s="27">
        <f t="shared" ca="1" si="12"/>
        <v>45921</v>
      </c>
      <c r="B67" s="20"/>
      <c r="C67" s="21"/>
      <c r="D67" s="20"/>
      <c r="E67" s="21"/>
      <c r="F67" s="22"/>
      <c r="G67" s="22"/>
      <c r="H67" s="34" t="str">
        <f t="shared" si="7"/>
        <v/>
      </c>
      <c r="I67" s="34" t="str">
        <f t="shared" si="8"/>
        <v/>
      </c>
      <c r="J67" s="34" t="str">
        <f t="shared" si="9"/>
        <v/>
      </c>
      <c r="K67" s="34" t="str">
        <f t="shared" si="10"/>
        <v/>
      </c>
      <c r="L67" s="26" t="str">
        <f t="shared" si="11"/>
        <v/>
      </c>
      <c r="M67" s="32"/>
      <c r="N67" s="190"/>
      <c r="O67" s="190"/>
      <c r="P67" s="190"/>
      <c r="Q67" s="190"/>
      <c r="R67" s="23"/>
    </row>
    <row r="68" spans="1:18">
      <c r="A68" s="27">
        <f t="shared" ca="1" si="12"/>
        <v>45922</v>
      </c>
      <c r="B68" s="20"/>
      <c r="C68" s="21"/>
      <c r="D68" s="20"/>
      <c r="E68" s="21"/>
      <c r="F68" s="22"/>
      <c r="G68" s="22"/>
      <c r="H68" s="34" t="str">
        <f t="shared" si="7"/>
        <v/>
      </c>
      <c r="I68" s="34" t="str">
        <f t="shared" si="8"/>
        <v/>
      </c>
      <c r="J68" s="34" t="str">
        <f t="shared" si="9"/>
        <v/>
      </c>
      <c r="K68" s="34" t="str">
        <f t="shared" si="10"/>
        <v/>
      </c>
      <c r="L68" s="26" t="str">
        <f t="shared" si="11"/>
        <v/>
      </c>
      <c r="M68" s="32"/>
      <c r="N68" s="190"/>
      <c r="O68" s="190"/>
      <c r="P68" s="190"/>
      <c r="Q68" s="190"/>
      <c r="R68" s="23"/>
    </row>
    <row r="69" spans="1:18">
      <c r="A69" s="27">
        <f t="shared" ca="1" si="12"/>
        <v>45923</v>
      </c>
      <c r="B69" s="20"/>
      <c r="C69" s="21"/>
      <c r="D69" s="20"/>
      <c r="E69" s="21"/>
      <c r="F69" s="22"/>
      <c r="G69" s="22"/>
      <c r="H69" s="34" t="str">
        <f t="shared" si="7"/>
        <v/>
      </c>
      <c r="I69" s="34" t="str">
        <f t="shared" si="8"/>
        <v/>
      </c>
      <c r="J69" s="34" t="str">
        <f t="shared" si="9"/>
        <v/>
      </c>
      <c r="K69" s="34" t="str">
        <f t="shared" si="10"/>
        <v/>
      </c>
      <c r="L69" s="26" t="str">
        <f t="shared" si="11"/>
        <v/>
      </c>
      <c r="M69" s="32"/>
      <c r="N69" s="190"/>
      <c r="O69" s="190"/>
      <c r="P69" s="190"/>
      <c r="Q69" s="190"/>
      <c r="R69" s="23"/>
    </row>
    <row r="70" spans="1:18">
      <c r="A70" s="27">
        <f t="shared" ca="1" si="12"/>
        <v>45924</v>
      </c>
      <c r="B70" s="20"/>
      <c r="C70" s="21"/>
      <c r="D70" s="20"/>
      <c r="E70" s="21"/>
      <c r="F70" s="22"/>
      <c r="G70" s="22"/>
      <c r="H70" s="34" t="str">
        <f t="shared" si="7"/>
        <v/>
      </c>
      <c r="I70" s="34" t="str">
        <f t="shared" si="8"/>
        <v/>
      </c>
      <c r="J70" s="34" t="str">
        <f t="shared" si="9"/>
        <v/>
      </c>
      <c r="K70" s="34" t="str">
        <f t="shared" si="10"/>
        <v/>
      </c>
      <c r="L70" s="26" t="str">
        <f t="shared" si="11"/>
        <v/>
      </c>
      <c r="M70" s="32"/>
      <c r="N70" s="190"/>
      <c r="O70" s="190"/>
      <c r="P70" s="190"/>
      <c r="Q70" s="190"/>
      <c r="R70" s="23"/>
    </row>
    <row r="71" spans="1:18">
      <c r="A71" s="27">
        <f t="shared" ca="1" si="12"/>
        <v>45925</v>
      </c>
      <c r="B71" s="20"/>
      <c r="C71" s="21"/>
      <c r="D71" s="20"/>
      <c r="E71" s="21"/>
      <c r="F71" s="22"/>
      <c r="G71" s="22"/>
      <c r="H71" s="34" t="str">
        <f t="shared" si="7"/>
        <v/>
      </c>
      <c r="I71" s="34" t="str">
        <f t="shared" si="8"/>
        <v/>
      </c>
      <c r="J71" s="34" t="str">
        <f t="shared" si="9"/>
        <v/>
      </c>
      <c r="K71" s="34" t="str">
        <f t="shared" si="10"/>
        <v/>
      </c>
      <c r="L71" s="26" t="str">
        <f t="shared" si="11"/>
        <v/>
      </c>
      <c r="M71" s="32"/>
      <c r="N71" s="190"/>
      <c r="O71" s="190"/>
      <c r="P71" s="190"/>
      <c r="Q71" s="190"/>
      <c r="R71" s="23"/>
    </row>
    <row r="72" spans="1:18">
      <c r="A72" s="27">
        <f t="shared" ca="1" si="12"/>
        <v>45926</v>
      </c>
      <c r="B72" s="20"/>
      <c r="C72" s="21"/>
      <c r="D72" s="20"/>
      <c r="E72" s="21"/>
      <c r="F72" s="22"/>
      <c r="G72" s="22"/>
      <c r="H72" s="34" t="str">
        <f t="shared" si="7"/>
        <v/>
      </c>
      <c r="I72" s="34" t="str">
        <f t="shared" si="8"/>
        <v/>
      </c>
      <c r="J72" s="34" t="str">
        <f t="shared" si="9"/>
        <v/>
      </c>
      <c r="K72" s="34" t="str">
        <f t="shared" si="10"/>
        <v/>
      </c>
      <c r="L72" s="26" t="str">
        <f t="shared" si="11"/>
        <v/>
      </c>
      <c r="M72" s="32"/>
      <c r="N72" s="190"/>
      <c r="O72" s="190"/>
      <c r="P72" s="190"/>
      <c r="Q72" s="190"/>
      <c r="R72" s="23"/>
    </row>
    <row r="73" spans="1:18">
      <c r="A73" s="27">
        <f t="shared" ca="1" si="12"/>
        <v>45927</v>
      </c>
      <c r="B73" s="20"/>
      <c r="C73" s="21"/>
      <c r="D73" s="20"/>
      <c r="E73" s="21"/>
      <c r="F73" s="22"/>
      <c r="G73" s="22"/>
      <c r="H73" s="34" t="str">
        <f t="shared" si="7"/>
        <v/>
      </c>
      <c r="I73" s="34" t="str">
        <f t="shared" si="8"/>
        <v/>
      </c>
      <c r="J73" s="34" t="str">
        <f t="shared" si="9"/>
        <v/>
      </c>
      <c r="K73" s="34" t="str">
        <f t="shared" si="10"/>
        <v/>
      </c>
      <c r="L73" s="26" t="str">
        <f t="shared" si="11"/>
        <v/>
      </c>
      <c r="M73" s="32"/>
      <c r="N73" s="190"/>
      <c r="O73" s="190"/>
      <c r="P73" s="190"/>
      <c r="Q73" s="190"/>
      <c r="R73" s="23"/>
    </row>
    <row r="74" spans="1:18">
      <c r="A74" s="27">
        <f t="shared" ca="1" si="12"/>
        <v>45928</v>
      </c>
      <c r="B74" s="20"/>
      <c r="C74" s="21"/>
      <c r="D74" s="20"/>
      <c r="E74" s="21"/>
      <c r="F74" s="22"/>
      <c r="G74" s="22"/>
      <c r="H74" s="34" t="str">
        <f t="shared" si="7"/>
        <v/>
      </c>
      <c r="I74" s="34" t="str">
        <f t="shared" si="8"/>
        <v/>
      </c>
      <c r="J74" s="34" t="str">
        <f t="shared" si="9"/>
        <v/>
      </c>
      <c r="K74" s="34" t="str">
        <f t="shared" si="10"/>
        <v/>
      </c>
      <c r="L74" s="26" t="str">
        <f t="shared" si="11"/>
        <v/>
      </c>
      <c r="M74" s="32"/>
      <c r="N74" s="190"/>
      <c r="O74" s="190"/>
      <c r="P74" s="190"/>
      <c r="Q74" s="190"/>
      <c r="R74" s="23"/>
    </row>
    <row r="75" spans="1:18">
      <c r="A75" s="27">
        <f t="shared" ca="1" si="12"/>
        <v>45929</v>
      </c>
      <c r="B75" s="20"/>
      <c r="C75" s="21"/>
      <c r="D75" s="20"/>
      <c r="E75" s="21"/>
      <c r="F75" s="22"/>
      <c r="G75" s="22"/>
      <c r="H75" s="34" t="str">
        <f t="shared" si="7"/>
        <v/>
      </c>
      <c r="I75" s="34" t="str">
        <f t="shared" si="8"/>
        <v/>
      </c>
      <c r="J75" s="34" t="str">
        <f t="shared" si="9"/>
        <v/>
      </c>
      <c r="K75" s="34" t="str">
        <f t="shared" si="10"/>
        <v/>
      </c>
      <c r="L75" s="26" t="str">
        <f t="shared" si="11"/>
        <v/>
      </c>
      <c r="M75" s="32"/>
      <c r="N75" s="190"/>
      <c r="O75" s="190"/>
      <c r="P75" s="190"/>
      <c r="Q75" s="190"/>
      <c r="R75" s="23"/>
    </row>
    <row r="76" spans="1:18">
      <c r="A76" s="27">
        <f t="shared" ca="1" si="12"/>
        <v>45930</v>
      </c>
      <c r="B76" s="20"/>
      <c r="C76" s="21"/>
      <c r="D76" s="20"/>
      <c r="E76" s="21"/>
      <c r="F76" s="22"/>
      <c r="G76" s="22"/>
      <c r="H76" s="34" t="str">
        <f t="shared" si="7"/>
        <v/>
      </c>
      <c r="I76" s="34" t="str">
        <f t="shared" si="8"/>
        <v/>
      </c>
      <c r="J76" s="34" t="str">
        <f t="shared" si="9"/>
        <v/>
      </c>
      <c r="K76" s="34" t="str">
        <f t="shared" si="10"/>
        <v/>
      </c>
      <c r="L76" s="26" t="str">
        <f>IF(AND($B76="",$D76=""),"",($C76-$B76-$F76)+($E76-$D76-$G76))</f>
        <v/>
      </c>
      <c r="M76" s="32"/>
      <c r="N76" s="190"/>
      <c r="O76" s="190"/>
      <c r="P76" s="190"/>
      <c r="Q76" s="190"/>
      <c r="R76" s="23"/>
    </row>
    <row r="77" spans="1:18">
      <c r="A77" s="27">
        <f t="shared" ca="1" si="12"/>
        <v>45931</v>
      </c>
      <c r="B77" s="20"/>
      <c r="C77" s="21"/>
      <c r="D77" s="20"/>
      <c r="E77" s="21"/>
      <c r="F77" s="22"/>
      <c r="G77" s="22"/>
      <c r="H77" s="34" t="str">
        <f t="shared" si="7"/>
        <v/>
      </c>
      <c r="I77" s="34" t="str">
        <f t="shared" si="8"/>
        <v/>
      </c>
      <c r="J77" s="34" t="str">
        <f t="shared" si="9"/>
        <v/>
      </c>
      <c r="K77" s="34" t="str">
        <f t="shared" si="10"/>
        <v/>
      </c>
      <c r="L77" s="26" t="str">
        <f>IF(AND($B77="",$D77=""),"",($C77-$B77-$F77)+($E77-$D77-$G77))</f>
        <v/>
      </c>
      <c r="M77" s="32"/>
      <c r="N77" s="190"/>
      <c r="O77" s="190"/>
      <c r="P77" s="190"/>
      <c r="Q77" s="190"/>
      <c r="R77" s="23"/>
    </row>
    <row r="78" spans="1:18">
      <c r="A78" s="5" t="s">
        <v>11</v>
      </c>
      <c r="B78" s="191"/>
      <c r="C78" s="192"/>
      <c r="D78" s="191"/>
      <c r="E78" s="192"/>
      <c r="F78" s="26" t="str">
        <f>IF(SUM($F47:$F77)=0,"",SUM($F47:$F77))</f>
        <v/>
      </c>
      <c r="G78" s="26" t="str">
        <f>IF(SUM($G47:$G77)=0,"",SUM($G47:$G77))</f>
        <v/>
      </c>
      <c r="H78" s="26" t="str">
        <f>IF(SUM(H47:H77)=0,"",SUM(H47:H77))</f>
        <v/>
      </c>
      <c r="I78" s="26" t="str">
        <f>IF(SUM(I47:I77)=0,"",SUM(I47:I77))</f>
        <v/>
      </c>
      <c r="J78" s="26" t="str">
        <f t="shared" ref="J78:K78" si="13">IF(SUM(J47:J77)=0,"",SUM(J47:J77))</f>
        <v/>
      </c>
      <c r="K78" s="26" t="str">
        <f t="shared" si="13"/>
        <v/>
      </c>
      <c r="L78" s="26" t="str">
        <f>IF(SUM($L47:$L77)=0,"",SUM($L47:$L77))</f>
        <v/>
      </c>
      <c r="M78" s="33"/>
      <c r="N78" s="193"/>
      <c r="O78" s="193"/>
      <c r="P78" s="193"/>
      <c r="Q78" s="193"/>
      <c r="R78" s="6"/>
    </row>
    <row r="80" spans="1:18" ht="27" customHeight="1">
      <c r="A80" s="194" t="s">
        <v>22</v>
      </c>
      <c r="B80" s="189" t="s">
        <v>103</v>
      </c>
      <c r="C80" s="189"/>
      <c r="D80" s="189"/>
      <c r="E80" s="189"/>
      <c r="F80" s="189" t="s">
        <v>23</v>
      </c>
      <c r="G80" s="189"/>
      <c r="H80" s="189" t="s">
        <v>88</v>
      </c>
      <c r="I80" s="189"/>
      <c r="J80" s="189"/>
      <c r="K80" s="189"/>
      <c r="L80" s="189" t="s">
        <v>87</v>
      </c>
      <c r="M80" s="195" t="s">
        <v>96</v>
      </c>
      <c r="N80" s="194" t="s">
        <v>25</v>
      </c>
      <c r="O80" s="194"/>
      <c r="P80" s="194"/>
      <c r="Q80" s="194"/>
      <c r="R80" s="189" t="s">
        <v>100</v>
      </c>
    </row>
    <row r="81" spans="1:22" ht="14.25" customHeight="1">
      <c r="A81" s="194"/>
      <c r="B81" s="189" t="s">
        <v>82</v>
      </c>
      <c r="C81" s="189"/>
      <c r="D81" s="189" t="s">
        <v>84</v>
      </c>
      <c r="E81" s="189"/>
      <c r="F81" s="189"/>
      <c r="G81" s="189"/>
      <c r="H81" s="189" t="s">
        <v>90</v>
      </c>
      <c r="I81" s="189"/>
      <c r="J81" s="189" t="s">
        <v>89</v>
      </c>
      <c r="K81" s="189"/>
      <c r="L81" s="189"/>
      <c r="M81" s="196"/>
      <c r="N81" s="194"/>
      <c r="O81" s="194"/>
      <c r="P81" s="194"/>
      <c r="Q81" s="194"/>
      <c r="R81" s="189"/>
    </row>
    <row r="82" spans="1:22">
      <c r="A82" s="194"/>
      <c r="B82" s="43" t="s">
        <v>26</v>
      </c>
      <c r="C82" s="43" t="s">
        <v>27</v>
      </c>
      <c r="D82" s="43" t="s">
        <v>26</v>
      </c>
      <c r="E82" s="43" t="s">
        <v>27</v>
      </c>
      <c r="F82" s="44" t="s">
        <v>85</v>
      </c>
      <c r="G82" s="44" t="s">
        <v>86</v>
      </c>
      <c r="H82" s="44" t="s">
        <v>81</v>
      </c>
      <c r="I82" s="44" t="s">
        <v>83</v>
      </c>
      <c r="J82" s="44" t="s">
        <v>81</v>
      </c>
      <c r="K82" s="44" t="s">
        <v>95</v>
      </c>
      <c r="L82" s="189"/>
      <c r="M82" s="197"/>
      <c r="N82" s="194"/>
      <c r="O82" s="194"/>
      <c r="P82" s="194"/>
      <c r="Q82" s="194"/>
      <c r="R82" s="194"/>
    </row>
    <row r="83" spans="1:22">
      <c r="A83" s="27" cm="1">
        <f t="array" aca="1" ref="A83" ca="1">DATE("2025","8"+2,IFERROR(INDIRECT(T1),"1"))</f>
        <v>45931</v>
      </c>
      <c r="B83" s="20"/>
      <c r="C83" s="21"/>
      <c r="D83" s="20"/>
      <c r="E83" s="21"/>
      <c r="F83" s="22"/>
      <c r="G83" s="22"/>
      <c r="H83" s="34" t="str">
        <f>IF(OR(B83="",LEFT(M83,1)="✓"),"",C83-B83-F83)</f>
        <v/>
      </c>
      <c r="I83" s="34" t="str">
        <f>IF(OR(D83="",LEFT(M83,1)="✓"),"",E83-D83-G83)</f>
        <v/>
      </c>
      <c r="J83" s="34" t="str">
        <f>IF(AND(B83&lt;&gt;"",M83="✓所定"),C83-B83-F83,"")</f>
        <v/>
      </c>
      <c r="K83" s="34" t="str">
        <f>IF(AND(B83&lt;&gt;"",M83="✓法定"),C83-B83-F83,"")</f>
        <v/>
      </c>
      <c r="L83" s="26" t="str">
        <f>IF(AND($B83="",$D83=""),"",($C83-$B83-$F83)+($E83-$D83-$G83))</f>
        <v/>
      </c>
      <c r="M83" s="32"/>
      <c r="N83" s="190"/>
      <c r="O83" s="190"/>
      <c r="P83" s="190"/>
      <c r="Q83" s="190"/>
      <c r="R83" s="23"/>
      <c r="V83" s="1" t="s">
        <v>171</v>
      </c>
    </row>
    <row r="84" spans="1:22">
      <c r="A84" s="27">
        <f ca="1">A83+1</f>
        <v>45932</v>
      </c>
      <c r="B84" s="20"/>
      <c r="C84" s="21"/>
      <c r="D84" s="20"/>
      <c r="E84" s="21"/>
      <c r="F84" s="22"/>
      <c r="G84" s="22"/>
      <c r="H84" s="34" t="str">
        <f t="shared" ref="H84:H113" si="14">IF(OR(B84="",LEFT(M84,1)="✓"),"",C84-B84-F84)</f>
        <v/>
      </c>
      <c r="I84" s="34" t="str">
        <f t="shared" ref="I84:I113" si="15">IF(OR(D84="",LEFT(M84,1)="✓"),"",E84-D84-G84)</f>
        <v/>
      </c>
      <c r="J84" s="34" t="str">
        <f t="shared" ref="J84:J113" si="16">IF(AND(B84&lt;&gt;"",M84="✓所定"),C84-B84-F84,"")</f>
        <v/>
      </c>
      <c r="K84" s="34" t="str">
        <f t="shared" ref="K84:K113" si="17">IF(AND(B84&lt;&gt;"",M84="✓法定"),C84-B84-F84,"")</f>
        <v/>
      </c>
      <c r="L84" s="26" t="str">
        <f t="shared" ref="L84:L112" si="18">IF(AND($B84="",$D84=""),"",($C84-$B84-$F84)+($E84-$D84-$G84))</f>
        <v/>
      </c>
      <c r="M84" s="32"/>
      <c r="N84" s="190"/>
      <c r="O84" s="190"/>
      <c r="P84" s="190"/>
      <c r="Q84" s="190"/>
      <c r="R84" s="23"/>
      <c r="V84" s="1" t="s">
        <v>172</v>
      </c>
    </row>
    <row r="85" spans="1:22">
      <c r="A85" s="27">
        <f t="shared" ref="A85:A113" ca="1" si="19">A84+1</f>
        <v>45933</v>
      </c>
      <c r="B85" s="20"/>
      <c r="C85" s="21"/>
      <c r="D85" s="20"/>
      <c r="E85" s="21"/>
      <c r="F85" s="22"/>
      <c r="G85" s="22"/>
      <c r="H85" s="34" t="str">
        <f t="shared" si="14"/>
        <v/>
      </c>
      <c r="I85" s="34" t="str">
        <f t="shared" si="15"/>
        <v/>
      </c>
      <c r="J85" s="34" t="str">
        <f t="shared" si="16"/>
        <v/>
      </c>
      <c r="K85" s="34" t="str">
        <f t="shared" si="17"/>
        <v/>
      </c>
      <c r="L85" s="26" t="str">
        <f t="shared" si="18"/>
        <v/>
      </c>
      <c r="M85" s="32"/>
      <c r="N85" s="190"/>
      <c r="O85" s="190"/>
      <c r="P85" s="190"/>
      <c r="Q85" s="190"/>
      <c r="R85" s="23"/>
    </row>
    <row r="86" spans="1:22">
      <c r="A86" s="27">
        <f t="shared" ca="1" si="19"/>
        <v>45934</v>
      </c>
      <c r="B86" s="20"/>
      <c r="C86" s="21"/>
      <c r="D86" s="20"/>
      <c r="E86" s="21"/>
      <c r="F86" s="22"/>
      <c r="G86" s="22"/>
      <c r="H86" s="34" t="str">
        <f t="shared" si="14"/>
        <v/>
      </c>
      <c r="I86" s="34" t="str">
        <f t="shared" si="15"/>
        <v/>
      </c>
      <c r="J86" s="34" t="str">
        <f t="shared" si="16"/>
        <v/>
      </c>
      <c r="K86" s="34" t="str">
        <f t="shared" si="17"/>
        <v/>
      </c>
      <c r="L86" s="26" t="str">
        <f t="shared" si="18"/>
        <v/>
      </c>
      <c r="M86" s="32"/>
      <c r="N86" s="190"/>
      <c r="O86" s="190"/>
      <c r="P86" s="190"/>
      <c r="Q86" s="190"/>
      <c r="R86" s="23"/>
    </row>
    <row r="87" spans="1:22">
      <c r="A87" s="27">
        <f t="shared" ca="1" si="19"/>
        <v>45935</v>
      </c>
      <c r="B87" s="20"/>
      <c r="C87" s="21"/>
      <c r="D87" s="20"/>
      <c r="E87" s="21"/>
      <c r="F87" s="22"/>
      <c r="G87" s="22"/>
      <c r="H87" s="34" t="str">
        <f t="shared" si="14"/>
        <v/>
      </c>
      <c r="I87" s="34" t="str">
        <f t="shared" si="15"/>
        <v/>
      </c>
      <c r="J87" s="34" t="str">
        <f t="shared" si="16"/>
        <v/>
      </c>
      <c r="K87" s="34" t="str">
        <f t="shared" si="17"/>
        <v/>
      </c>
      <c r="L87" s="26" t="str">
        <f t="shared" si="18"/>
        <v/>
      </c>
      <c r="M87" s="32"/>
      <c r="N87" s="190"/>
      <c r="O87" s="190"/>
      <c r="P87" s="190"/>
      <c r="Q87" s="190"/>
      <c r="R87" s="23"/>
    </row>
    <row r="88" spans="1:22">
      <c r="A88" s="27">
        <f t="shared" ca="1" si="19"/>
        <v>45936</v>
      </c>
      <c r="B88" s="20"/>
      <c r="C88" s="21"/>
      <c r="D88" s="20"/>
      <c r="E88" s="21"/>
      <c r="F88" s="22"/>
      <c r="G88" s="22"/>
      <c r="H88" s="34" t="str">
        <f t="shared" si="14"/>
        <v/>
      </c>
      <c r="I88" s="34" t="str">
        <f t="shared" si="15"/>
        <v/>
      </c>
      <c r="J88" s="34" t="str">
        <f t="shared" si="16"/>
        <v/>
      </c>
      <c r="K88" s="34" t="str">
        <f t="shared" si="17"/>
        <v/>
      </c>
      <c r="L88" s="26" t="str">
        <f t="shared" si="18"/>
        <v/>
      </c>
      <c r="M88" s="32"/>
      <c r="N88" s="190"/>
      <c r="O88" s="190"/>
      <c r="P88" s="190"/>
      <c r="Q88" s="190"/>
      <c r="R88" s="23"/>
    </row>
    <row r="89" spans="1:22">
      <c r="A89" s="27">
        <f t="shared" ca="1" si="19"/>
        <v>45937</v>
      </c>
      <c r="B89" s="20"/>
      <c r="C89" s="21"/>
      <c r="D89" s="20"/>
      <c r="E89" s="21"/>
      <c r="F89" s="22"/>
      <c r="G89" s="22"/>
      <c r="H89" s="34" t="str">
        <f t="shared" si="14"/>
        <v/>
      </c>
      <c r="I89" s="34" t="str">
        <f t="shared" si="15"/>
        <v/>
      </c>
      <c r="J89" s="34" t="str">
        <f t="shared" si="16"/>
        <v/>
      </c>
      <c r="K89" s="34" t="str">
        <f t="shared" si="17"/>
        <v/>
      </c>
      <c r="L89" s="26" t="str">
        <f t="shared" si="18"/>
        <v/>
      </c>
      <c r="M89" s="32"/>
      <c r="N89" s="190"/>
      <c r="O89" s="190"/>
      <c r="P89" s="190"/>
      <c r="Q89" s="190"/>
      <c r="R89" s="23"/>
    </row>
    <row r="90" spans="1:22">
      <c r="A90" s="27">
        <f t="shared" ca="1" si="19"/>
        <v>45938</v>
      </c>
      <c r="B90" s="20"/>
      <c r="C90" s="21"/>
      <c r="D90" s="20"/>
      <c r="E90" s="21"/>
      <c r="F90" s="22"/>
      <c r="G90" s="22"/>
      <c r="H90" s="34" t="str">
        <f t="shared" si="14"/>
        <v/>
      </c>
      <c r="I90" s="34" t="str">
        <f t="shared" si="15"/>
        <v/>
      </c>
      <c r="J90" s="34" t="str">
        <f t="shared" si="16"/>
        <v/>
      </c>
      <c r="K90" s="34" t="str">
        <f t="shared" si="17"/>
        <v/>
      </c>
      <c r="L90" s="26" t="str">
        <f t="shared" si="18"/>
        <v/>
      </c>
      <c r="M90" s="32"/>
      <c r="N90" s="190"/>
      <c r="O90" s="190"/>
      <c r="P90" s="190"/>
      <c r="Q90" s="190"/>
      <c r="R90" s="23"/>
    </row>
    <row r="91" spans="1:22">
      <c r="A91" s="27">
        <f t="shared" ca="1" si="19"/>
        <v>45939</v>
      </c>
      <c r="B91" s="20"/>
      <c r="C91" s="21"/>
      <c r="D91" s="20"/>
      <c r="E91" s="21"/>
      <c r="F91" s="22"/>
      <c r="G91" s="22"/>
      <c r="H91" s="34" t="str">
        <f t="shared" si="14"/>
        <v/>
      </c>
      <c r="I91" s="34" t="str">
        <f t="shared" si="15"/>
        <v/>
      </c>
      <c r="J91" s="34" t="str">
        <f t="shared" si="16"/>
        <v/>
      </c>
      <c r="K91" s="34" t="str">
        <f t="shared" si="17"/>
        <v/>
      </c>
      <c r="L91" s="26" t="str">
        <f t="shared" si="18"/>
        <v/>
      </c>
      <c r="M91" s="32"/>
      <c r="N91" s="190"/>
      <c r="O91" s="190"/>
      <c r="P91" s="190"/>
      <c r="Q91" s="190"/>
      <c r="R91" s="23"/>
    </row>
    <row r="92" spans="1:22">
      <c r="A92" s="27">
        <f t="shared" ca="1" si="19"/>
        <v>45940</v>
      </c>
      <c r="B92" s="20"/>
      <c r="C92" s="21"/>
      <c r="D92" s="20"/>
      <c r="E92" s="21"/>
      <c r="F92" s="22"/>
      <c r="G92" s="22"/>
      <c r="H92" s="34" t="str">
        <f t="shared" si="14"/>
        <v/>
      </c>
      <c r="I92" s="34" t="str">
        <f t="shared" si="15"/>
        <v/>
      </c>
      <c r="J92" s="34" t="str">
        <f t="shared" si="16"/>
        <v/>
      </c>
      <c r="K92" s="34" t="str">
        <f t="shared" si="17"/>
        <v/>
      </c>
      <c r="L92" s="26" t="str">
        <f t="shared" si="18"/>
        <v/>
      </c>
      <c r="M92" s="32"/>
      <c r="N92" s="190"/>
      <c r="O92" s="190"/>
      <c r="P92" s="190"/>
      <c r="Q92" s="190"/>
      <c r="R92" s="23"/>
    </row>
    <row r="93" spans="1:22">
      <c r="A93" s="27">
        <f t="shared" ca="1" si="19"/>
        <v>45941</v>
      </c>
      <c r="B93" s="20"/>
      <c r="C93" s="21"/>
      <c r="D93" s="20"/>
      <c r="E93" s="21"/>
      <c r="F93" s="22"/>
      <c r="G93" s="22"/>
      <c r="H93" s="34" t="str">
        <f t="shared" si="14"/>
        <v/>
      </c>
      <c r="I93" s="34" t="str">
        <f t="shared" si="15"/>
        <v/>
      </c>
      <c r="J93" s="34" t="str">
        <f t="shared" si="16"/>
        <v/>
      </c>
      <c r="K93" s="34" t="str">
        <f t="shared" si="17"/>
        <v/>
      </c>
      <c r="L93" s="26" t="str">
        <f t="shared" si="18"/>
        <v/>
      </c>
      <c r="M93" s="32"/>
      <c r="N93" s="190"/>
      <c r="O93" s="190"/>
      <c r="P93" s="190"/>
      <c r="Q93" s="190"/>
      <c r="R93" s="23"/>
    </row>
    <row r="94" spans="1:22">
      <c r="A94" s="27">
        <f t="shared" ca="1" si="19"/>
        <v>45942</v>
      </c>
      <c r="B94" s="20"/>
      <c r="C94" s="21"/>
      <c r="D94" s="20"/>
      <c r="E94" s="21"/>
      <c r="F94" s="22"/>
      <c r="G94" s="22"/>
      <c r="H94" s="34" t="str">
        <f t="shared" si="14"/>
        <v/>
      </c>
      <c r="I94" s="34" t="str">
        <f t="shared" si="15"/>
        <v/>
      </c>
      <c r="J94" s="34" t="str">
        <f t="shared" si="16"/>
        <v/>
      </c>
      <c r="K94" s="34" t="str">
        <f t="shared" si="17"/>
        <v/>
      </c>
      <c r="L94" s="26" t="str">
        <f t="shared" si="18"/>
        <v/>
      </c>
      <c r="M94" s="32"/>
      <c r="N94" s="190"/>
      <c r="O94" s="190"/>
      <c r="P94" s="190"/>
      <c r="Q94" s="190"/>
      <c r="R94" s="23"/>
    </row>
    <row r="95" spans="1:22">
      <c r="A95" s="27">
        <f t="shared" ca="1" si="19"/>
        <v>45943</v>
      </c>
      <c r="B95" s="20"/>
      <c r="C95" s="21"/>
      <c r="D95" s="20"/>
      <c r="E95" s="21"/>
      <c r="F95" s="22"/>
      <c r="G95" s="22"/>
      <c r="H95" s="34" t="str">
        <f t="shared" si="14"/>
        <v/>
      </c>
      <c r="I95" s="34" t="str">
        <f t="shared" si="15"/>
        <v/>
      </c>
      <c r="J95" s="34" t="str">
        <f t="shared" si="16"/>
        <v/>
      </c>
      <c r="K95" s="34" t="str">
        <f t="shared" si="17"/>
        <v/>
      </c>
      <c r="L95" s="26" t="str">
        <f t="shared" si="18"/>
        <v/>
      </c>
      <c r="M95" s="32"/>
      <c r="N95" s="190"/>
      <c r="O95" s="190"/>
      <c r="P95" s="190"/>
      <c r="Q95" s="190"/>
      <c r="R95" s="23"/>
    </row>
    <row r="96" spans="1:22">
      <c r="A96" s="27">
        <f t="shared" ca="1" si="19"/>
        <v>45944</v>
      </c>
      <c r="B96" s="20"/>
      <c r="C96" s="21"/>
      <c r="D96" s="20"/>
      <c r="E96" s="21"/>
      <c r="F96" s="22"/>
      <c r="G96" s="22"/>
      <c r="H96" s="34" t="str">
        <f t="shared" si="14"/>
        <v/>
      </c>
      <c r="I96" s="34" t="str">
        <f t="shared" si="15"/>
        <v/>
      </c>
      <c r="J96" s="34" t="str">
        <f t="shared" si="16"/>
        <v/>
      </c>
      <c r="K96" s="34" t="str">
        <f t="shared" si="17"/>
        <v/>
      </c>
      <c r="L96" s="26" t="str">
        <f t="shared" si="18"/>
        <v/>
      </c>
      <c r="M96" s="32"/>
      <c r="N96" s="190"/>
      <c r="O96" s="190"/>
      <c r="P96" s="190"/>
      <c r="Q96" s="190"/>
      <c r="R96" s="23"/>
    </row>
    <row r="97" spans="1:18">
      <c r="A97" s="27">
        <f t="shared" ca="1" si="19"/>
        <v>45945</v>
      </c>
      <c r="B97" s="20"/>
      <c r="C97" s="21"/>
      <c r="D97" s="20"/>
      <c r="E97" s="21"/>
      <c r="F97" s="22"/>
      <c r="G97" s="22"/>
      <c r="H97" s="34" t="str">
        <f t="shared" si="14"/>
        <v/>
      </c>
      <c r="I97" s="34" t="str">
        <f t="shared" si="15"/>
        <v/>
      </c>
      <c r="J97" s="34" t="str">
        <f t="shared" si="16"/>
        <v/>
      </c>
      <c r="K97" s="34" t="str">
        <f t="shared" si="17"/>
        <v/>
      </c>
      <c r="L97" s="26" t="str">
        <f t="shared" si="18"/>
        <v/>
      </c>
      <c r="M97" s="32"/>
      <c r="N97" s="190"/>
      <c r="O97" s="190"/>
      <c r="P97" s="190"/>
      <c r="Q97" s="190"/>
      <c r="R97" s="23"/>
    </row>
    <row r="98" spans="1:18">
      <c r="A98" s="27">
        <f t="shared" ca="1" si="19"/>
        <v>45946</v>
      </c>
      <c r="B98" s="20"/>
      <c r="C98" s="21"/>
      <c r="D98" s="20"/>
      <c r="E98" s="21"/>
      <c r="F98" s="22"/>
      <c r="G98" s="22"/>
      <c r="H98" s="34" t="str">
        <f t="shared" si="14"/>
        <v/>
      </c>
      <c r="I98" s="34" t="str">
        <f t="shared" si="15"/>
        <v/>
      </c>
      <c r="J98" s="34" t="str">
        <f t="shared" si="16"/>
        <v/>
      </c>
      <c r="K98" s="34" t="str">
        <f t="shared" si="17"/>
        <v/>
      </c>
      <c r="L98" s="26" t="str">
        <f t="shared" si="18"/>
        <v/>
      </c>
      <c r="M98" s="32"/>
      <c r="N98" s="190"/>
      <c r="O98" s="190"/>
      <c r="P98" s="190"/>
      <c r="Q98" s="190"/>
      <c r="R98" s="23"/>
    </row>
    <row r="99" spans="1:18">
      <c r="A99" s="27">
        <f t="shared" ca="1" si="19"/>
        <v>45947</v>
      </c>
      <c r="B99" s="20"/>
      <c r="C99" s="21"/>
      <c r="D99" s="20"/>
      <c r="E99" s="21"/>
      <c r="F99" s="22"/>
      <c r="G99" s="22"/>
      <c r="H99" s="34" t="str">
        <f t="shared" si="14"/>
        <v/>
      </c>
      <c r="I99" s="34" t="str">
        <f t="shared" si="15"/>
        <v/>
      </c>
      <c r="J99" s="34" t="str">
        <f t="shared" si="16"/>
        <v/>
      </c>
      <c r="K99" s="34" t="str">
        <f t="shared" si="17"/>
        <v/>
      </c>
      <c r="L99" s="26" t="str">
        <f t="shared" si="18"/>
        <v/>
      </c>
      <c r="M99" s="32"/>
      <c r="N99" s="190"/>
      <c r="O99" s="190"/>
      <c r="P99" s="190"/>
      <c r="Q99" s="190"/>
      <c r="R99" s="23"/>
    </row>
    <row r="100" spans="1:18">
      <c r="A100" s="27">
        <f t="shared" ca="1" si="19"/>
        <v>45948</v>
      </c>
      <c r="B100" s="20"/>
      <c r="C100" s="21"/>
      <c r="D100" s="20"/>
      <c r="E100" s="21"/>
      <c r="F100" s="22"/>
      <c r="G100" s="22"/>
      <c r="H100" s="34" t="str">
        <f t="shared" si="14"/>
        <v/>
      </c>
      <c r="I100" s="34" t="str">
        <f t="shared" si="15"/>
        <v/>
      </c>
      <c r="J100" s="34" t="str">
        <f t="shared" si="16"/>
        <v/>
      </c>
      <c r="K100" s="34" t="str">
        <f t="shared" si="17"/>
        <v/>
      </c>
      <c r="L100" s="26" t="str">
        <f t="shared" si="18"/>
        <v/>
      </c>
      <c r="M100" s="32"/>
      <c r="N100" s="190"/>
      <c r="O100" s="190"/>
      <c r="P100" s="190"/>
      <c r="Q100" s="190"/>
      <c r="R100" s="23"/>
    </row>
    <row r="101" spans="1:18">
      <c r="A101" s="27">
        <f t="shared" ca="1" si="19"/>
        <v>45949</v>
      </c>
      <c r="B101" s="20"/>
      <c r="C101" s="21"/>
      <c r="D101" s="20"/>
      <c r="E101" s="21"/>
      <c r="F101" s="22"/>
      <c r="G101" s="22"/>
      <c r="H101" s="34" t="str">
        <f t="shared" si="14"/>
        <v/>
      </c>
      <c r="I101" s="34" t="str">
        <f t="shared" si="15"/>
        <v/>
      </c>
      <c r="J101" s="34" t="str">
        <f t="shared" si="16"/>
        <v/>
      </c>
      <c r="K101" s="34" t="str">
        <f t="shared" si="17"/>
        <v/>
      </c>
      <c r="L101" s="26" t="str">
        <f t="shared" si="18"/>
        <v/>
      </c>
      <c r="M101" s="32"/>
      <c r="N101" s="190"/>
      <c r="O101" s="190"/>
      <c r="P101" s="190"/>
      <c r="Q101" s="190"/>
      <c r="R101" s="23"/>
    </row>
    <row r="102" spans="1:18">
      <c r="A102" s="27">
        <f t="shared" ca="1" si="19"/>
        <v>45950</v>
      </c>
      <c r="B102" s="20"/>
      <c r="C102" s="21"/>
      <c r="D102" s="20"/>
      <c r="E102" s="21"/>
      <c r="F102" s="22"/>
      <c r="G102" s="22"/>
      <c r="H102" s="34" t="str">
        <f t="shared" si="14"/>
        <v/>
      </c>
      <c r="I102" s="34" t="str">
        <f t="shared" si="15"/>
        <v/>
      </c>
      <c r="J102" s="34" t="str">
        <f t="shared" si="16"/>
        <v/>
      </c>
      <c r="K102" s="34" t="str">
        <f t="shared" si="17"/>
        <v/>
      </c>
      <c r="L102" s="26" t="str">
        <f t="shared" si="18"/>
        <v/>
      </c>
      <c r="M102" s="32"/>
      <c r="N102" s="190"/>
      <c r="O102" s="190"/>
      <c r="P102" s="190"/>
      <c r="Q102" s="190"/>
      <c r="R102" s="23"/>
    </row>
    <row r="103" spans="1:18">
      <c r="A103" s="27">
        <f t="shared" ca="1" si="19"/>
        <v>45951</v>
      </c>
      <c r="B103" s="20"/>
      <c r="C103" s="21"/>
      <c r="D103" s="20"/>
      <c r="E103" s="21"/>
      <c r="F103" s="22"/>
      <c r="G103" s="22"/>
      <c r="H103" s="34" t="str">
        <f t="shared" si="14"/>
        <v/>
      </c>
      <c r="I103" s="34" t="str">
        <f t="shared" si="15"/>
        <v/>
      </c>
      <c r="J103" s="34" t="str">
        <f t="shared" si="16"/>
        <v/>
      </c>
      <c r="K103" s="34" t="str">
        <f t="shared" si="17"/>
        <v/>
      </c>
      <c r="L103" s="26" t="str">
        <f t="shared" si="18"/>
        <v/>
      </c>
      <c r="M103" s="32"/>
      <c r="N103" s="190"/>
      <c r="O103" s="190"/>
      <c r="P103" s="190"/>
      <c r="Q103" s="190"/>
      <c r="R103" s="23"/>
    </row>
    <row r="104" spans="1:18">
      <c r="A104" s="27">
        <f t="shared" ca="1" si="19"/>
        <v>45952</v>
      </c>
      <c r="B104" s="20"/>
      <c r="C104" s="21"/>
      <c r="D104" s="20"/>
      <c r="E104" s="21"/>
      <c r="F104" s="22"/>
      <c r="G104" s="22"/>
      <c r="H104" s="34" t="str">
        <f t="shared" si="14"/>
        <v/>
      </c>
      <c r="I104" s="34" t="str">
        <f t="shared" si="15"/>
        <v/>
      </c>
      <c r="J104" s="34" t="str">
        <f t="shared" si="16"/>
        <v/>
      </c>
      <c r="K104" s="34" t="str">
        <f t="shared" si="17"/>
        <v/>
      </c>
      <c r="L104" s="26" t="str">
        <f t="shared" si="18"/>
        <v/>
      </c>
      <c r="M104" s="32"/>
      <c r="N104" s="190"/>
      <c r="O104" s="190"/>
      <c r="P104" s="190"/>
      <c r="Q104" s="190"/>
      <c r="R104" s="23"/>
    </row>
    <row r="105" spans="1:18">
      <c r="A105" s="27">
        <f t="shared" ca="1" si="19"/>
        <v>45953</v>
      </c>
      <c r="B105" s="20"/>
      <c r="C105" s="21"/>
      <c r="D105" s="20"/>
      <c r="E105" s="21"/>
      <c r="F105" s="22"/>
      <c r="G105" s="22"/>
      <c r="H105" s="34" t="str">
        <f t="shared" si="14"/>
        <v/>
      </c>
      <c r="I105" s="34" t="str">
        <f t="shared" si="15"/>
        <v/>
      </c>
      <c r="J105" s="34" t="str">
        <f t="shared" si="16"/>
        <v/>
      </c>
      <c r="K105" s="34" t="str">
        <f t="shared" si="17"/>
        <v/>
      </c>
      <c r="L105" s="26" t="str">
        <f t="shared" si="18"/>
        <v/>
      </c>
      <c r="M105" s="32"/>
      <c r="N105" s="190"/>
      <c r="O105" s="190"/>
      <c r="P105" s="190"/>
      <c r="Q105" s="190"/>
      <c r="R105" s="23"/>
    </row>
    <row r="106" spans="1:18">
      <c r="A106" s="27">
        <f t="shared" ca="1" si="19"/>
        <v>45954</v>
      </c>
      <c r="B106" s="20"/>
      <c r="C106" s="21"/>
      <c r="D106" s="20"/>
      <c r="E106" s="21"/>
      <c r="F106" s="22"/>
      <c r="G106" s="22"/>
      <c r="H106" s="34" t="str">
        <f t="shared" si="14"/>
        <v/>
      </c>
      <c r="I106" s="34" t="str">
        <f t="shared" si="15"/>
        <v/>
      </c>
      <c r="J106" s="34" t="str">
        <f t="shared" si="16"/>
        <v/>
      </c>
      <c r="K106" s="34" t="str">
        <f t="shared" si="17"/>
        <v/>
      </c>
      <c r="L106" s="26" t="str">
        <f t="shared" si="18"/>
        <v/>
      </c>
      <c r="M106" s="32"/>
      <c r="N106" s="190"/>
      <c r="O106" s="190"/>
      <c r="P106" s="190"/>
      <c r="Q106" s="190"/>
      <c r="R106" s="23"/>
    </row>
    <row r="107" spans="1:18">
      <c r="A107" s="27">
        <f t="shared" ca="1" si="19"/>
        <v>45955</v>
      </c>
      <c r="B107" s="20"/>
      <c r="C107" s="21"/>
      <c r="D107" s="20"/>
      <c r="E107" s="21"/>
      <c r="F107" s="22"/>
      <c r="G107" s="22"/>
      <c r="H107" s="34" t="str">
        <f t="shared" si="14"/>
        <v/>
      </c>
      <c r="I107" s="34" t="str">
        <f t="shared" si="15"/>
        <v/>
      </c>
      <c r="J107" s="34" t="str">
        <f t="shared" si="16"/>
        <v/>
      </c>
      <c r="K107" s="34" t="str">
        <f t="shared" si="17"/>
        <v/>
      </c>
      <c r="L107" s="26" t="str">
        <f t="shared" si="18"/>
        <v/>
      </c>
      <c r="M107" s="32"/>
      <c r="N107" s="190"/>
      <c r="O107" s="190"/>
      <c r="P107" s="190"/>
      <c r="Q107" s="190"/>
      <c r="R107" s="23"/>
    </row>
    <row r="108" spans="1:18">
      <c r="A108" s="27">
        <f t="shared" ca="1" si="19"/>
        <v>45956</v>
      </c>
      <c r="B108" s="20"/>
      <c r="C108" s="21"/>
      <c r="D108" s="20"/>
      <c r="E108" s="21"/>
      <c r="F108" s="22"/>
      <c r="G108" s="22"/>
      <c r="H108" s="34" t="str">
        <f t="shared" si="14"/>
        <v/>
      </c>
      <c r="I108" s="34" t="str">
        <f t="shared" si="15"/>
        <v/>
      </c>
      <c r="J108" s="34" t="str">
        <f t="shared" si="16"/>
        <v/>
      </c>
      <c r="K108" s="34" t="str">
        <f t="shared" si="17"/>
        <v/>
      </c>
      <c r="L108" s="26" t="str">
        <f t="shared" si="18"/>
        <v/>
      </c>
      <c r="M108" s="32"/>
      <c r="N108" s="190"/>
      <c r="O108" s="190"/>
      <c r="P108" s="190"/>
      <c r="Q108" s="190"/>
      <c r="R108" s="23"/>
    </row>
    <row r="109" spans="1:18">
      <c r="A109" s="27">
        <f t="shared" ca="1" si="19"/>
        <v>45957</v>
      </c>
      <c r="B109" s="20"/>
      <c r="C109" s="21"/>
      <c r="D109" s="20"/>
      <c r="E109" s="21"/>
      <c r="F109" s="22"/>
      <c r="G109" s="22"/>
      <c r="H109" s="34" t="str">
        <f t="shared" si="14"/>
        <v/>
      </c>
      <c r="I109" s="34" t="str">
        <f t="shared" si="15"/>
        <v/>
      </c>
      <c r="J109" s="34" t="str">
        <f t="shared" si="16"/>
        <v/>
      </c>
      <c r="K109" s="34" t="str">
        <f t="shared" si="17"/>
        <v/>
      </c>
      <c r="L109" s="26" t="str">
        <f t="shared" si="18"/>
        <v/>
      </c>
      <c r="M109" s="32"/>
      <c r="N109" s="190"/>
      <c r="O109" s="190"/>
      <c r="P109" s="190"/>
      <c r="Q109" s="190"/>
      <c r="R109" s="23"/>
    </row>
    <row r="110" spans="1:18">
      <c r="A110" s="27">
        <f t="shared" ca="1" si="19"/>
        <v>45958</v>
      </c>
      <c r="B110" s="20"/>
      <c r="C110" s="21"/>
      <c r="D110" s="20"/>
      <c r="E110" s="21"/>
      <c r="F110" s="22"/>
      <c r="G110" s="22"/>
      <c r="H110" s="34" t="str">
        <f t="shared" si="14"/>
        <v/>
      </c>
      <c r="I110" s="34" t="str">
        <f t="shared" si="15"/>
        <v/>
      </c>
      <c r="J110" s="34" t="str">
        <f t="shared" si="16"/>
        <v/>
      </c>
      <c r="K110" s="34" t="str">
        <f t="shared" si="17"/>
        <v/>
      </c>
      <c r="L110" s="26" t="str">
        <f t="shared" si="18"/>
        <v/>
      </c>
      <c r="M110" s="32"/>
      <c r="N110" s="190"/>
      <c r="O110" s="190"/>
      <c r="P110" s="190"/>
      <c r="Q110" s="190"/>
      <c r="R110" s="23"/>
    </row>
    <row r="111" spans="1:18">
      <c r="A111" s="27">
        <f t="shared" ca="1" si="19"/>
        <v>45959</v>
      </c>
      <c r="B111" s="20"/>
      <c r="C111" s="21"/>
      <c r="D111" s="20"/>
      <c r="E111" s="21"/>
      <c r="F111" s="22"/>
      <c r="G111" s="22"/>
      <c r="H111" s="34" t="str">
        <f t="shared" si="14"/>
        <v/>
      </c>
      <c r="I111" s="34" t="str">
        <f t="shared" si="15"/>
        <v/>
      </c>
      <c r="J111" s="34" t="str">
        <f t="shared" si="16"/>
        <v/>
      </c>
      <c r="K111" s="34" t="str">
        <f t="shared" si="17"/>
        <v/>
      </c>
      <c r="L111" s="26" t="str">
        <f t="shared" si="18"/>
        <v/>
      </c>
      <c r="M111" s="32"/>
      <c r="N111" s="190"/>
      <c r="O111" s="190"/>
      <c r="P111" s="190"/>
      <c r="Q111" s="190"/>
      <c r="R111" s="23"/>
    </row>
    <row r="112" spans="1:18">
      <c r="A112" s="27">
        <f t="shared" ca="1" si="19"/>
        <v>45960</v>
      </c>
      <c r="B112" s="20"/>
      <c r="C112" s="21"/>
      <c r="D112" s="20"/>
      <c r="E112" s="21"/>
      <c r="F112" s="22"/>
      <c r="G112" s="22"/>
      <c r="H112" s="34" t="str">
        <f t="shared" si="14"/>
        <v/>
      </c>
      <c r="I112" s="34" t="str">
        <f t="shared" si="15"/>
        <v/>
      </c>
      <c r="J112" s="34" t="str">
        <f t="shared" si="16"/>
        <v/>
      </c>
      <c r="K112" s="34" t="str">
        <f t="shared" si="17"/>
        <v/>
      </c>
      <c r="L112" s="26" t="str">
        <f t="shared" si="18"/>
        <v/>
      </c>
      <c r="M112" s="32"/>
      <c r="N112" s="190"/>
      <c r="O112" s="190"/>
      <c r="P112" s="190"/>
      <c r="Q112" s="190"/>
      <c r="R112" s="23"/>
    </row>
    <row r="113" spans="1:22">
      <c r="A113" s="27">
        <f t="shared" ca="1" si="19"/>
        <v>45961</v>
      </c>
      <c r="B113" s="20"/>
      <c r="C113" s="21"/>
      <c r="D113" s="20"/>
      <c r="E113" s="21"/>
      <c r="F113" s="22"/>
      <c r="G113" s="22"/>
      <c r="H113" s="34" t="str">
        <f t="shared" si="14"/>
        <v/>
      </c>
      <c r="I113" s="34" t="str">
        <f t="shared" si="15"/>
        <v/>
      </c>
      <c r="J113" s="34" t="str">
        <f t="shared" si="16"/>
        <v/>
      </c>
      <c r="K113" s="34" t="str">
        <f t="shared" si="17"/>
        <v/>
      </c>
      <c r="L113" s="26" t="str">
        <f>IF(AND($B113="",$D113=""),"",($C113-$B113-$F113)+($E113-$D113-$G113))</f>
        <v/>
      </c>
      <c r="M113" s="32"/>
      <c r="N113" s="190"/>
      <c r="O113" s="190"/>
      <c r="P113" s="190"/>
      <c r="Q113" s="190"/>
      <c r="R113" s="23"/>
    </row>
    <row r="114" spans="1:22">
      <c r="A114" s="5" t="s">
        <v>11</v>
      </c>
      <c r="B114" s="191"/>
      <c r="C114" s="192"/>
      <c r="D114" s="191"/>
      <c r="E114" s="192"/>
      <c r="F114" s="26" t="str">
        <f>IF(SUM($F83:$F113)=0,"",SUM($F83:$F113))</f>
        <v/>
      </c>
      <c r="G114" s="26" t="str">
        <f>IF(SUM($G83:$G113)=0,"",SUM($G83:$G113))</f>
        <v/>
      </c>
      <c r="H114" s="26" t="str">
        <f>IF(SUM(H83:H113)=0,"",SUM(H83:H113))</f>
        <v/>
      </c>
      <c r="I114" s="26" t="str">
        <f>IF(SUM(I83:I113)=0,"",SUM(I83:I113))</f>
        <v/>
      </c>
      <c r="J114" s="26" t="str">
        <f t="shared" ref="J114:K114" si="20">IF(SUM(J83:J113)=0,"",SUM(J83:J113))</f>
        <v/>
      </c>
      <c r="K114" s="26" t="str">
        <f t="shared" si="20"/>
        <v/>
      </c>
      <c r="L114" s="26" t="str">
        <f>IF(SUM($L83:$L113)=0,"",SUM($L83:$L113))</f>
        <v/>
      </c>
      <c r="M114" s="33"/>
      <c r="N114" s="193"/>
      <c r="O114" s="193"/>
      <c r="P114" s="193"/>
      <c r="Q114" s="193"/>
      <c r="R114" s="6"/>
    </row>
    <row r="116" spans="1:22" ht="27" customHeight="1">
      <c r="A116" s="194" t="s">
        <v>22</v>
      </c>
      <c r="B116" s="189" t="s">
        <v>103</v>
      </c>
      <c r="C116" s="189"/>
      <c r="D116" s="189"/>
      <c r="E116" s="189"/>
      <c r="F116" s="189" t="s">
        <v>23</v>
      </c>
      <c r="G116" s="189"/>
      <c r="H116" s="189" t="s">
        <v>88</v>
      </c>
      <c r="I116" s="189"/>
      <c r="J116" s="189"/>
      <c r="K116" s="189"/>
      <c r="L116" s="189" t="s">
        <v>87</v>
      </c>
      <c r="M116" s="195" t="s">
        <v>96</v>
      </c>
      <c r="N116" s="194" t="s">
        <v>25</v>
      </c>
      <c r="O116" s="194"/>
      <c r="P116" s="194"/>
      <c r="Q116" s="194"/>
      <c r="R116" s="189" t="s">
        <v>100</v>
      </c>
    </row>
    <row r="117" spans="1:22" ht="14.25" customHeight="1">
      <c r="A117" s="194"/>
      <c r="B117" s="189" t="s">
        <v>82</v>
      </c>
      <c r="C117" s="189"/>
      <c r="D117" s="189" t="s">
        <v>84</v>
      </c>
      <c r="E117" s="189"/>
      <c r="F117" s="189"/>
      <c r="G117" s="189"/>
      <c r="H117" s="189" t="s">
        <v>90</v>
      </c>
      <c r="I117" s="189"/>
      <c r="J117" s="189" t="s">
        <v>89</v>
      </c>
      <c r="K117" s="189"/>
      <c r="L117" s="189"/>
      <c r="M117" s="196"/>
      <c r="N117" s="194"/>
      <c r="O117" s="194"/>
      <c r="P117" s="194"/>
      <c r="Q117" s="194"/>
      <c r="R117" s="189"/>
    </row>
    <row r="118" spans="1:22">
      <c r="A118" s="194"/>
      <c r="B118" s="43" t="s">
        <v>26</v>
      </c>
      <c r="C118" s="43" t="s">
        <v>27</v>
      </c>
      <c r="D118" s="43" t="s">
        <v>26</v>
      </c>
      <c r="E118" s="43" t="s">
        <v>27</v>
      </c>
      <c r="F118" s="44" t="s">
        <v>85</v>
      </c>
      <c r="G118" s="44" t="s">
        <v>86</v>
      </c>
      <c r="H118" s="44" t="s">
        <v>81</v>
      </c>
      <c r="I118" s="44" t="s">
        <v>83</v>
      </c>
      <c r="J118" s="44" t="s">
        <v>81</v>
      </c>
      <c r="K118" s="44" t="s">
        <v>95</v>
      </c>
      <c r="L118" s="189"/>
      <c r="M118" s="197"/>
      <c r="N118" s="194"/>
      <c r="O118" s="194"/>
      <c r="P118" s="194"/>
      <c r="Q118" s="194"/>
      <c r="R118" s="194"/>
    </row>
    <row r="119" spans="1:22">
      <c r="A119" s="27" cm="1">
        <f t="array" aca="1" ref="A119" ca="1">DATE("2025","8"+3,IFERROR(INDIRECT(T1),"1"))</f>
        <v>45962</v>
      </c>
      <c r="B119" s="20"/>
      <c r="C119" s="21"/>
      <c r="D119" s="20"/>
      <c r="E119" s="21"/>
      <c r="F119" s="22"/>
      <c r="G119" s="22"/>
      <c r="H119" s="34" t="str">
        <f>IF(OR(B119="",LEFT(M119,1)="✓"),"",C119-B119-F119)</f>
        <v/>
      </c>
      <c r="I119" s="34" t="str">
        <f>IF(OR(D119="",LEFT(M119,1)="✓"),"",E119-D119-G119)</f>
        <v/>
      </c>
      <c r="J119" s="34" t="str">
        <f>IF(AND(B119&lt;&gt;"",M119="✓所定"),C119-B119-F119,"")</f>
        <v/>
      </c>
      <c r="K119" s="34" t="str">
        <f>IF(AND(B119&lt;&gt;"",M119="✓法定"),C119-B119-F119,"")</f>
        <v/>
      </c>
      <c r="L119" s="26" t="str">
        <f>IF(AND($B119="",$D119=""),"",($C119-$B119-$F119)+($E119-$D119-$G119))</f>
        <v/>
      </c>
      <c r="M119" s="32"/>
      <c r="N119" s="198"/>
      <c r="O119" s="199"/>
      <c r="P119" s="199"/>
      <c r="Q119" s="200"/>
      <c r="R119" s="23"/>
      <c r="V119" s="1" t="s">
        <v>171</v>
      </c>
    </row>
    <row r="120" spans="1:22">
      <c r="A120" s="27">
        <f ca="1">A119+1</f>
        <v>45963</v>
      </c>
      <c r="B120" s="20"/>
      <c r="C120" s="21"/>
      <c r="D120" s="20"/>
      <c r="E120" s="21"/>
      <c r="F120" s="22"/>
      <c r="G120" s="22"/>
      <c r="H120" s="34" t="str">
        <f t="shared" ref="H120:H149" si="21">IF(OR(B120="",LEFT(M120,1)="✓"),"",C120-B120-F120)</f>
        <v/>
      </c>
      <c r="I120" s="34" t="str">
        <f t="shared" ref="I120:I149" si="22">IF(OR(D120="",LEFT(M120,1)="✓"),"",E120-D120-G120)</f>
        <v/>
      </c>
      <c r="J120" s="34" t="str">
        <f t="shared" ref="J120:J149" si="23">IF(AND(B120&lt;&gt;"",M120="✓所定"),C120-B120-F120,"")</f>
        <v/>
      </c>
      <c r="K120" s="34" t="str">
        <f t="shared" ref="K120:K149" si="24">IF(AND(B120&lt;&gt;"",M120="✓法定"),C120-B120-F120,"")</f>
        <v/>
      </c>
      <c r="L120" s="26" t="str">
        <f t="shared" ref="L120:L147" si="25">IF(AND($B120="",$D120=""),"",($C120-$B120-$F120)+($E120-$D120-$G120))</f>
        <v/>
      </c>
      <c r="M120" s="32"/>
      <c r="N120" s="190"/>
      <c r="O120" s="190"/>
      <c r="P120" s="190"/>
      <c r="Q120" s="190"/>
      <c r="R120" s="23"/>
      <c r="V120" s="1" t="s">
        <v>172</v>
      </c>
    </row>
    <row r="121" spans="1:22">
      <c r="A121" s="27">
        <f t="shared" ref="A121:A149" ca="1" si="26">A120+1</f>
        <v>45964</v>
      </c>
      <c r="B121" s="20"/>
      <c r="C121" s="21"/>
      <c r="D121" s="20"/>
      <c r="E121" s="21"/>
      <c r="F121" s="22"/>
      <c r="G121" s="22"/>
      <c r="H121" s="34" t="str">
        <f t="shared" si="21"/>
        <v/>
      </c>
      <c r="I121" s="34" t="str">
        <f t="shared" si="22"/>
        <v/>
      </c>
      <c r="J121" s="34" t="str">
        <f t="shared" si="23"/>
        <v/>
      </c>
      <c r="K121" s="34" t="str">
        <f t="shared" si="24"/>
        <v/>
      </c>
      <c r="L121" s="26" t="str">
        <f t="shared" si="25"/>
        <v/>
      </c>
      <c r="M121" s="32"/>
      <c r="N121" s="190"/>
      <c r="O121" s="190"/>
      <c r="P121" s="190"/>
      <c r="Q121" s="190"/>
      <c r="R121" s="23"/>
    </row>
    <row r="122" spans="1:22">
      <c r="A122" s="27">
        <f t="shared" ca="1" si="26"/>
        <v>45965</v>
      </c>
      <c r="B122" s="20"/>
      <c r="C122" s="21"/>
      <c r="D122" s="20"/>
      <c r="E122" s="21"/>
      <c r="F122" s="22"/>
      <c r="G122" s="22"/>
      <c r="H122" s="34" t="str">
        <f t="shared" si="21"/>
        <v/>
      </c>
      <c r="I122" s="34" t="str">
        <f t="shared" si="22"/>
        <v/>
      </c>
      <c r="J122" s="34" t="str">
        <f t="shared" si="23"/>
        <v/>
      </c>
      <c r="K122" s="34" t="str">
        <f t="shared" si="24"/>
        <v/>
      </c>
      <c r="L122" s="26" t="str">
        <f t="shared" si="25"/>
        <v/>
      </c>
      <c r="M122" s="32"/>
      <c r="N122" s="190"/>
      <c r="O122" s="190"/>
      <c r="P122" s="190"/>
      <c r="Q122" s="190"/>
      <c r="R122" s="23"/>
    </row>
    <row r="123" spans="1:22">
      <c r="A123" s="27">
        <f t="shared" ca="1" si="26"/>
        <v>45966</v>
      </c>
      <c r="B123" s="20"/>
      <c r="C123" s="21"/>
      <c r="D123" s="20"/>
      <c r="E123" s="21"/>
      <c r="F123" s="22"/>
      <c r="G123" s="22"/>
      <c r="H123" s="34" t="str">
        <f t="shared" si="21"/>
        <v/>
      </c>
      <c r="I123" s="34" t="str">
        <f t="shared" si="22"/>
        <v/>
      </c>
      <c r="J123" s="34" t="str">
        <f t="shared" si="23"/>
        <v/>
      </c>
      <c r="K123" s="34" t="str">
        <f t="shared" si="24"/>
        <v/>
      </c>
      <c r="L123" s="26" t="str">
        <f t="shared" si="25"/>
        <v/>
      </c>
      <c r="M123" s="32"/>
      <c r="N123" s="190"/>
      <c r="O123" s="190"/>
      <c r="P123" s="190"/>
      <c r="Q123" s="190"/>
      <c r="R123" s="23"/>
    </row>
    <row r="124" spans="1:22">
      <c r="A124" s="27">
        <f t="shared" ca="1" si="26"/>
        <v>45967</v>
      </c>
      <c r="B124" s="20"/>
      <c r="C124" s="21"/>
      <c r="D124" s="20"/>
      <c r="E124" s="21"/>
      <c r="F124" s="22"/>
      <c r="G124" s="22"/>
      <c r="H124" s="34" t="str">
        <f t="shared" si="21"/>
        <v/>
      </c>
      <c r="I124" s="34" t="str">
        <f t="shared" si="22"/>
        <v/>
      </c>
      <c r="J124" s="34" t="str">
        <f t="shared" si="23"/>
        <v/>
      </c>
      <c r="K124" s="34" t="str">
        <f t="shared" si="24"/>
        <v/>
      </c>
      <c r="L124" s="26" t="str">
        <f t="shared" si="25"/>
        <v/>
      </c>
      <c r="M124" s="32"/>
      <c r="N124" s="190"/>
      <c r="O124" s="190"/>
      <c r="P124" s="190"/>
      <c r="Q124" s="190"/>
      <c r="R124" s="23"/>
    </row>
    <row r="125" spans="1:22">
      <c r="A125" s="27">
        <f t="shared" ca="1" si="26"/>
        <v>45968</v>
      </c>
      <c r="B125" s="20"/>
      <c r="C125" s="21"/>
      <c r="D125" s="20"/>
      <c r="E125" s="21"/>
      <c r="F125" s="22"/>
      <c r="G125" s="22"/>
      <c r="H125" s="34" t="str">
        <f t="shared" si="21"/>
        <v/>
      </c>
      <c r="I125" s="34" t="str">
        <f t="shared" si="22"/>
        <v/>
      </c>
      <c r="J125" s="34" t="str">
        <f t="shared" si="23"/>
        <v/>
      </c>
      <c r="K125" s="34" t="str">
        <f t="shared" si="24"/>
        <v/>
      </c>
      <c r="L125" s="26" t="str">
        <f t="shared" si="25"/>
        <v/>
      </c>
      <c r="M125" s="32"/>
      <c r="N125" s="190"/>
      <c r="O125" s="190"/>
      <c r="P125" s="190"/>
      <c r="Q125" s="190"/>
      <c r="R125" s="23"/>
    </row>
    <row r="126" spans="1:22">
      <c r="A126" s="27">
        <f t="shared" ca="1" si="26"/>
        <v>45969</v>
      </c>
      <c r="B126" s="20"/>
      <c r="C126" s="21"/>
      <c r="D126" s="20"/>
      <c r="E126" s="21"/>
      <c r="F126" s="22"/>
      <c r="G126" s="22"/>
      <c r="H126" s="34" t="str">
        <f t="shared" si="21"/>
        <v/>
      </c>
      <c r="I126" s="34" t="str">
        <f t="shared" si="22"/>
        <v/>
      </c>
      <c r="J126" s="34" t="str">
        <f t="shared" si="23"/>
        <v/>
      </c>
      <c r="K126" s="34" t="str">
        <f t="shared" si="24"/>
        <v/>
      </c>
      <c r="L126" s="26" t="str">
        <f t="shared" si="25"/>
        <v/>
      </c>
      <c r="M126" s="32"/>
      <c r="N126" s="190"/>
      <c r="O126" s="190"/>
      <c r="P126" s="190"/>
      <c r="Q126" s="190"/>
      <c r="R126" s="23"/>
    </row>
    <row r="127" spans="1:22">
      <c r="A127" s="27">
        <f t="shared" ca="1" si="26"/>
        <v>45970</v>
      </c>
      <c r="B127" s="20"/>
      <c r="C127" s="21"/>
      <c r="D127" s="20"/>
      <c r="E127" s="21"/>
      <c r="F127" s="22"/>
      <c r="G127" s="22"/>
      <c r="H127" s="34" t="str">
        <f t="shared" si="21"/>
        <v/>
      </c>
      <c r="I127" s="34" t="str">
        <f t="shared" si="22"/>
        <v/>
      </c>
      <c r="J127" s="34" t="str">
        <f t="shared" si="23"/>
        <v/>
      </c>
      <c r="K127" s="34" t="str">
        <f t="shared" si="24"/>
        <v/>
      </c>
      <c r="L127" s="26" t="str">
        <f t="shared" si="25"/>
        <v/>
      </c>
      <c r="M127" s="32"/>
      <c r="N127" s="190"/>
      <c r="O127" s="190"/>
      <c r="P127" s="190"/>
      <c r="Q127" s="190"/>
      <c r="R127" s="23"/>
    </row>
    <row r="128" spans="1:22">
      <c r="A128" s="27">
        <f t="shared" ca="1" si="26"/>
        <v>45971</v>
      </c>
      <c r="B128" s="20"/>
      <c r="C128" s="21"/>
      <c r="D128" s="20"/>
      <c r="E128" s="21"/>
      <c r="F128" s="22"/>
      <c r="G128" s="22"/>
      <c r="H128" s="34" t="str">
        <f t="shared" si="21"/>
        <v/>
      </c>
      <c r="I128" s="34" t="str">
        <f t="shared" si="22"/>
        <v/>
      </c>
      <c r="J128" s="34" t="str">
        <f t="shared" si="23"/>
        <v/>
      </c>
      <c r="K128" s="34" t="str">
        <f t="shared" si="24"/>
        <v/>
      </c>
      <c r="L128" s="26" t="str">
        <f t="shared" si="25"/>
        <v/>
      </c>
      <c r="M128" s="32"/>
      <c r="N128" s="190"/>
      <c r="O128" s="190"/>
      <c r="P128" s="190"/>
      <c r="Q128" s="190"/>
      <c r="R128" s="23"/>
    </row>
    <row r="129" spans="1:18">
      <c r="A129" s="27">
        <f t="shared" ca="1" si="26"/>
        <v>45972</v>
      </c>
      <c r="B129" s="20"/>
      <c r="C129" s="21"/>
      <c r="D129" s="20"/>
      <c r="E129" s="21"/>
      <c r="F129" s="22"/>
      <c r="G129" s="22"/>
      <c r="H129" s="34" t="str">
        <f t="shared" si="21"/>
        <v/>
      </c>
      <c r="I129" s="34" t="str">
        <f t="shared" si="22"/>
        <v/>
      </c>
      <c r="J129" s="34" t="str">
        <f t="shared" si="23"/>
        <v/>
      </c>
      <c r="K129" s="34" t="str">
        <f t="shared" si="24"/>
        <v/>
      </c>
      <c r="L129" s="26" t="str">
        <f t="shared" si="25"/>
        <v/>
      </c>
      <c r="M129" s="32"/>
      <c r="N129" s="190"/>
      <c r="O129" s="190"/>
      <c r="P129" s="190"/>
      <c r="Q129" s="190"/>
      <c r="R129" s="23"/>
    </row>
    <row r="130" spans="1:18">
      <c r="A130" s="27">
        <f t="shared" ca="1" si="26"/>
        <v>45973</v>
      </c>
      <c r="B130" s="20"/>
      <c r="C130" s="21"/>
      <c r="D130" s="20"/>
      <c r="E130" s="21"/>
      <c r="F130" s="22"/>
      <c r="G130" s="22"/>
      <c r="H130" s="34" t="str">
        <f t="shared" si="21"/>
        <v/>
      </c>
      <c r="I130" s="34" t="str">
        <f t="shared" si="22"/>
        <v/>
      </c>
      <c r="J130" s="34" t="str">
        <f t="shared" si="23"/>
        <v/>
      </c>
      <c r="K130" s="34" t="str">
        <f t="shared" si="24"/>
        <v/>
      </c>
      <c r="L130" s="26" t="str">
        <f t="shared" si="25"/>
        <v/>
      </c>
      <c r="M130" s="32"/>
      <c r="N130" s="190"/>
      <c r="O130" s="190"/>
      <c r="P130" s="190"/>
      <c r="Q130" s="190"/>
      <c r="R130" s="23"/>
    </row>
    <row r="131" spans="1:18">
      <c r="A131" s="27">
        <f t="shared" ca="1" si="26"/>
        <v>45974</v>
      </c>
      <c r="B131" s="20"/>
      <c r="C131" s="21"/>
      <c r="D131" s="20"/>
      <c r="E131" s="21"/>
      <c r="F131" s="22"/>
      <c r="G131" s="22"/>
      <c r="H131" s="34" t="str">
        <f t="shared" si="21"/>
        <v/>
      </c>
      <c r="I131" s="34" t="str">
        <f t="shared" si="22"/>
        <v/>
      </c>
      <c r="J131" s="34" t="str">
        <f t="shared" si="23"/>
        <v/>
      </c>
      <c r="K131" s="34" t="str">
        <f t="shared" si="24"/>
        <v/>
      </c>
      <c r="L131" s="26" t="str">
        <f t="shared" si="25"/>
        <v/>
      </c>
      <c r="M131" s="32"/>
      <c r="N131" s="190"/>
      <c r="O131" s="190"/>
      <c r="P131" s="190"/>
      <c r="Q131" s="190"/>
      <c r="R131" s="23"/>
    </row>
    <row r="132" spans="1:18">
      <c r="A132" s="27">
        <f t="shared" ca="1" si="26"/>
        <v>45975</v>
      </c>
      <c r="B132" s="20"/>
      <c r="C132" s="21"/>
      <c r="D132" s="20"/>
      <c r="E132" s="21"/>
      <c r="F132" s="22"/>
      <c r="G132" s="22"/>
      <c r="H132" s="34" t="str">
        <f t="shared" si="21"/>
        <v/>
      </c>
      <c r="I132" s="34" t="str">
        <f t="shared" si="22"/>
        <v/>
      </c>
      <c r="J132" s="34" t="str">
        <f t="shared" si="23"/>
        <v/>
      </c>
      <c r="K132" s="34" t="str">
        <f t="shared" si="24"/>
        <v/>
      </c>
      <c r="L132" s="26" t="str">
        <f t="shared" si="25"/>
        <v/>
      </c>
      <c r="M132" s="32"/>
      <c r="N132" s="190"/>
      <c r="O132" s="190"/>
      <c r="P132" s="190"/>
      <c r="Q132" s="190"/>
      <c r="R132" s="23"/>
    </row>
    <row r="133" spans="1:18">
      <c r="A133" s="27">
        <f t="shared" ca="1" si="26"/>
        <v>45976</v>
      </c>
      <c r="B133" s="20"/>
      <c r="C133" s="21"/>
      <c r="D133" s="20"/>
      <c r="E133" s="21"/>
      <c r="F133" s="22"/>
      <c r="G133" s="22"/>
      <c r="H133" s="34" t="str">
        <f t="shared" si="21"/>
        <v/>
      </c>
      <c r="I133" s="34" t="str">
        <f t="shared" si="22"/>
        <v/>
      </c>
      <c r="J133" s="34" t="str">
        <f t="shared" si="23"/>
        <v/>
      </c>
      <c r="K133" s="34" t="str">
        <f t="shared" si="24"/>
        <v/>
      </c>
      <c r="L133" s="26" t="str">
        <f t="shared" si="25"/>
        <v/>
      </c>
      <c r="M133" s="32"/>
      <c r="N133" s="190"/>
      <c r="O133" s="190"/>
      <c r="P133" s="190"/>
      <c r="Q133" s="190"/>
      <c r="R133" s="23"/>
    </row>
    <row r="134" spans="1:18">
      <c r="A134" s="27">
        <f t="shared" ca="1" si="26"/>
        <v>45977</v>
      </c>
      <c r="B134" s="20"/>
      <c r="C134" s="21"/>
      <c r="D134" s="20"/>
      <c r="E134" s="21"/>
      <c r="F134" s="22"/>
      <c r="G134" s="22"/>
      <c r="H134" s="34" t="str">
        <f t="shared" si="21"/>
        <v/>
      </c>
      <c r="I134" s="34" t="str">
        <f t="shared" si="22"/>
        <v/>
      </c>
      <c r="J134" s="34" t="str">
        <f t="shared" si="23"/>
        <v/>
      </c>
      <c r="K134" s="34" t="str">
        <f t="shared" si="24"/>
        <v/>
      </c>
      <c r="L134" s="26" t="str">
        <f t="shared" si="25"/>
        <v/>
      </c>
      <c r="M134" s="32"/>
      <c r="N134" s="190"/>
      <c r="O134" s="190"/>
      <c r="P134" s="190"/>
      <c r="Q134" s="190"/>
      <c r="R134" s="23"/>
    </row>
    <row r="135" spans="1:18">
      <c r="A135" s="27">
        <f t="shared" ca="1" si="26"/>
        <v>45978</v>
      </c>
      <c r="B135" s="20"/>
      <c r="C135" s="21"/>
      <c r="D135" s="20"/>
      <c r="E135" s="21"/>
      <c r="F135" s="22"/>
      <c r="G135" s="22"/>
      <c r="H135" s="34" t="str">
        <f t="shared" si="21"/>
        <v/>
      </c>
      <c r="I135" s="34" t="str">
        <f t="shared" si="22"/>
        <v/>
      </c>
      <c r="J135" s="34" t="str">
        <f t="shared" si="23"/>
        <v/>
      </c>
      <c r="K135" s="34" t="str">
        <f t="shared" si="24"/>
        <v/>
      </c>
      <c r="L135" s="26" t="str">
        <f t="shared" si="25"/>
        <v/>
      </c>
      <c r="M135" s="32"/>
      <c r="N135" s="190"/>
      <c r="O135" s="190"/>
      <c r="P135" s="190"/>
      <c r="Q135" s="190"/>
      <c r="R135" s="23"/>
    </row>
    <row r="136" spans="1:18">
      <c r="A136" s="27">
        <f t="shared" ca="1" si="26"/>
        <v>45979</v>
      </c>
      <c r="B136" s="20"/>
      <c r="C136" s="21"/>
      <c r="D136" s="20"/>
      <c r="E136" s="21"/>
      <c r="F136" s="22"/>
      <c r="G136" s="22"/>
      <c r="H136" s="34" t="str">
        <f t="shared" si="21"/>
        <v/>
      </c>
      <c r="I136" s="34" t="str">
        <f t="shared" si="22"/>
        <v/>
      </c>
      <c r="J136" s="34" t="str">
        <f t="shared" si="23"/>
        <v/>
      </c>
      <c r="K136" s="34" t="str">
        <f t="shared" si="24"/>
        <v/>
      </c>
      <c r="L136" s="26" t="str">
        <f t="shared" si="25"/>
        <v/>
      </c>
      <c r="M136" s="32"/>
      <c r="N136" s="190"/>
      <c r="O136" s="190"/>
      <c r="P136" s="190"/>
      <c r="Q136" s="190"/>
      <c r="R136" s="23"/>
    </row>
    <row r="137" spans="1:18">
      <c r="A137" s="27">
        <f t="shared" ca="1" si="26"/>
        <v>45980</v>
      </c>
      <c r="B137" s="20"/>
      <c r="C137" s="21"/>
      <c r="D137" s="20"/>
      <c r="E137" s="21"/>
      <c r="F137" s="22"/>
      <c r="G137" s="22"/>
      <c r="H137" s="34" t="str">
        <f t="shared" si="21"/>
        <v/>
      </c>
      <c r="I137" s="34" t="str">
        <f t="shared" si="22"/>
        <v/>
      </c>
      <c r="J137" s="34" t="str">
        <f t="shared" si="23"/>
        <v/>
      </c>
      <c r="K137" s="34" t="str">
        <f t="shared" si="24"/>
        <v/>
      </c>
      <c r="L137" s="26" t="str">
        <f t="shared" si="25"/>
        <v/>
      </c>
      <c r="M137" s="32"/>
      <c r="N137" s="190"/>
      <c r="O137" s="190"/>
      <c r="P137" s="190"/>
      <c r="Q137" s="190"/>
      <c r="R137" s="23"/>
    </row>
    <row r="138" spans="1:18">
      <c r="A138" s="27">
        <f t="shared" ca="1" si="26"/>
        <v>45981</v>
      </c>
      <c r="B138" s="20"/>
      <c r="C138" s="21"/>
      <c r="D138" s="20"/>
      <c r="E138" s="21"/>
      <c r="F138" s="22"/>
      <c r="G138" s="22"/>
      <c r="H138" s="34" t="str">
        <f t="shared" si="21"/>
        <v/>
      </c>
      <c r="I138" s="34" t="str">
        <f t="shared" si="22"/>
        <v/>
      </c>
      <c r="J138" s="34" t="str">
        <f t="shared" si="23"/>
        <v/>
      </c>
      <c r="K138" s="34" t="str">
        <f t="shared" si="24"/>
        <v/>
      </c>
      <c r="L138" s="26" t="str">
        <f t="shared" si="25"/>
        <v/>
      </c>
      <c r="M138" s="32"/>
      <c r="N138" s="190"/>
      <c r="O138" s="190"/>
      <c r="P138" s="190"/>
      <c r="Q138" s="190"/>
      <c r="R138" s="23"/>
    </row>
    <row r="139" spans="1:18">
      <c r="A139" s="27">
        <f t="shared" ca="1" si="26"/>
        <v>45982</v>
      </c>
      <c r="B139" s="20"/>
      <c r="C139" s="21"/>
      <c r="D139" s="20"/>
      <c r="E139" s="21"/>
      <c r="F139" s="22"/>
      <c r="G139" s="22"/>
      <c r="H139" s="34" t="str">
        <f t="shared" si="21"/>
        <v/>
      </c>
      <c r="I139" s="34" t="str">
        <f t="shared" si="22"/>
        <v/>
      </c>
      <c r="J139" s="34" t="str">
        <f t="shared" si="23"/>
        <v/>
      </c>
      <c r="K139" s="34" t="str">
        <f t="shared" si="24"/>
        <v/>
      </c>
      <c r="L139" s="26" t="str">
        <f t="shared" si="25"/>
        <v/>
      </c>
      <c r="M139" s="32"/>
      <c r="N139" s="190"/>
      <c r="O139" s="190"/>
      <c r="P139" s="190"/>
      <c r="Q139" s="190"/>
      <c r="R139" s="23"/>
    </row>
    <row r="140" spans="1:18">
      <c r="A140" s="27">
        <f t="shared" ca="1" si="26"/>
        <v>45983</v>
      </c>
      <c r="B140" s="20"/>
      <c r="C140" s="21"/>
      <c r="D140" s="20"/>
      <c r="E140" s="21"/>
      <c r="F140" s="22"/>
      <c r="G140" s="22"/>
      <c r="H140" s="34" t="str">
        <f t="shared" si="21"/>
        <v/>
      </c>
      <c r="I140" s="34" t="str">
        <f t="shared" si="22"/>
        <v/>
      </c>
      <c r="J140" s="34" t="str">
        <f t="shared" si="23"/>
        <v/>
      </c>
      <c r="K140" s="34" t="str">
        <f t="shared" si="24"/>
        <v/>
      </c>
      <c r="L140" s="26" t="str">
        <f t="shared" si="25"/>
        <v/>
      </c>
      <c r="M140" s="32"/>
      <c r="N140" s="190"/>
      <c r="O140" s="190"/>
      <c r="P140" s="190"/>
      <c r="Q140" s="190"/>
      <c r="R140" s="23"/>
    </row>
    <row r="141" spans="1:18">
      <c r="A141" s="27">
        <f t="shared" ca="1" si="26"/>
        <v>45984</v>
      </c>
      <c r="B141" s="20"/>
      <c r="C141" s="21"/>
      <c r="D141" s="20"/>
      <c r="E141" s="21"/>
      <c r="F141" s="22"/>
      <c r="G141" s="22"/>
      <c r="H141" s="34" t="str">
        <f t="shared" si="21"/>
        <v/>
      </c>
      <c r="I141" s="34" t="str">
        <f t="shared" si="22"/>
        <v/>
      </c>
      <c r="J141" s="34" t="str">
        <f t="shared" si="23"/>
        <v/>
      </c>
      <c r="K141" s="34" t="str">
        <f t="shared" si="24"/>
        <v/>
      </c>
      <c r="L141" s="26" t="str">
        <f t="shared" si="25"/>
        <v/>
      </c>
      <c r="M141" s="32"/>
      <c r="N141" s="190"/>
      <c r="O141" s="190"/>
      <c r="P141" s="190"/>
      <c r="Q141" s="190"/>
      <c r="R141" s="23"/>
    </row>
    <row r="142" spans="1:18">
      <c r="A142" s="27">
        <f t="shared" ca="1" si="26"/>
        <v>45985</v>
      </c>
      <c r="B142" s="20"/>
      <c r="C142" s="21"/>
      <c r="D142" s="20"/>
      <c r="E142" s="21"/>
      <c r="F142" s="22"/>
      <c r="G142" s="22"/>
      <c r="H142" s="34" t="str">
        <f t="shared" si="21"/>
        <v/>
      </c>
      <c r="I142" s="34" t="str">
        <f t="shared" si="22"/>
        <v/>
      </c>
      <c r="J142" s="34" t="str">
        <f t="shared" si="23"/>
        <v/>
      </c>
      <c r="K142" s="34" t="str">
        <f t="shared" si="24"/>
        <v/>
      </c>
      <c r="L142" s="26" t="str">
        <f t="shared" si="25"/>
        <v/>
      </c>
      <c r="M142" s="32"/>
      <c r="N142" s="190"/>
      <c r="O142" s="190"/>
      <c r="P142" s="190"/>
      <c r="Q142" s="190"/>
      <c r="R142" s="23"/>
    </row>
    <row r="143" spans="1:18">
      <c r="A143" s="27">
        <f t="shared" ca="1" si="26"/>
        <v>45986</v>
      </c>
      <c r="B143" s="20"/>
      <c r="C143" s="21"/>
      <c r="D143" s="20"/>
      <c r="E143" s="21"/>
      <c r="F143" s="22"/>
      <c r="G143" s="22"/>
      <c r="H143" s="34" t="str">
        <f t="shared" si="21"/>
        <v/>
      </c>
      <c r="I143" s="34" t="str">
        <f t="shared" si="22"/>
        <v/>
      </c>
      <c r="J143" s="34" t="str">
        <f t="shared" si="23"/>
        <v/>
      </c>
      <c r="K143" s="34" t="str">
        <f t="shared" si="24"/>
        <v/>
      </c>
      <c r="L143" s="26" t="str">
        <f t="shared" si="25"/>
        <v/>
      </c>
      <c r="M143" s="32"/>
      <c r="N143" s="190"/>
      <c r="O143" s="190"/>
      <c r="P143" s="190"/>
      <c r="Q143" s="190"/>
      <c r="R143" s="23"/>
    </row>
    <row r="144" spans="1:18">
      <c r="A144" s="27">
        <f t="shared" ca="1" si="26"/>
        <v>45987</v>
      </c>
      <c r="B144" s="20"/>
      <c r="C144" s="21"/>
      <c r="D144" s="20"/>
      <c r="E144" s="21"/>
      <c r="F144" s="22"/>
      <c r="G144" s="22"/>
      <c r="H144" s="34" t="str">
        <f t="shared" si="21"/>
        <v/>
      </c>
      <c r="I144" s="34" t="str">
        <f t="shared" si="22"/>
        <v/>
      </c>
      <c r="J144" s="34" t="str">
        <f t="shared" si="23"/>
        <v/>
      </c>
      <c r="K144" s="34" t="str">
        <f t="shared" si="24"/>
        <v/>
      </c>
      <c r="L144" s="26" t="str">
        <f t="shared" si="25"/>
        <v/>
      </c>
      <c r="M144" s="32"/>
      <c r="N144" s="190"/>
      <c r="O144" s="190"/>
      <c r="P144" s="190"/>
      <c r="Q144" s="190"/>
      <c r="R144" s="23"/>
    </row>
    <row r="145" spans="1:22">
      <c r="A145" s="27">
        <f t="shared" ca="1" si="26"/>
        <v>45988</v>
      </c>
      <c r="B145" s="20"/>
      <c r="C145" s="21"/>
      <c r="D145" s="20"/>
      <c r="E145" s="21"/>
      <c r="F145" s="22"/>
      <c r="G145" s="22"/>
      <c r="H145" s="34" t="str">
        <f t="shared" si="21"/>
        <v/>
      </c>
      <c r="I145" s="34" t="str">
        <f t="shared" si="22"/>
        <v/>
      </c>
      <c r="J145" s="34" t="str">
        <f t="shared" si="23"/>
        <v/>
      </c>
      <c r="K145" s="34" t="str">
        <f t="shared" si="24"/>
        <v/>
      </c>
      <c r="L145" s="26" t="str">
        <f t="shared" si="25"/>
        <v/>
      </c>
      <c r="M145" s="32"/>
      <c r="N145" s="190"/>
      <c r="O145" s="190"/>
      <c r="P145" s="190"/>
      <c r="Q145" s="190"/>
      <c r="R145" s="23"/>
    </row>
    <row r="146" spans="1:22">
      <c r="A146" s="27">
        <f t="shared" ca="1" si="26"/>
        <v>45989</v>
      </c>
      <c r="B146" s="20"/>
      <c r="C146" s="21"/>
      <c r="D146" s="20"/>
      <c r="E146" s="21"/>
      <c r="F146" s="22"/>
      <c r="G146" s="22"/>
      <c r="H146" s="34" t="str">
        <f t="shared" si="21"/>
        <v/>
      </c>
      <c r="I146" s="34" t="str">
        <f t="shared" si="22"/>
        <v/>
      </c>
      <c r="J146" s="34" t="str">
        <f t="shared" si="23"/>
        <v/>
      </c>
      <c r="K146" s="34" t="str">
        <f t="shared" si="24"/>
        <v/>
      </c>
      <c r="L146" s="26" t="str">
        <f t="shared" si="25"/>
        <v/>
      </c>
      <c r="M146" s="32"/>
      <c r="N146" s="190"/>
      <c r="O146" s="190"/>
      <c r="P146" s="190"/>
      <c r="Q146" s="190"/>
      <c r="R146" s="23"/>
    </row>
    <row r="147" spans="1:22">
      <c r="A147" s="27">
        <f t="shared" ca="1" si="26"/>
        <v>45990</v>
      </c>
      <c r="B147" s="20"/>
      <c r="C147" s="21"/>
      <c r="D147" s="20"/>
      <c r="E147" s="21"/>
      <c r="F147" s="22"/>
      <c r="G147" s="22"/>
      <c r="H147" s="34" t="str">
        <f t="shared" si="21"/>
        <v/>
      </c>
      <c r="I147" s="34" t="str">
        <f t="shared" si="22"/>
        <v/>
      </c>
      <c r="J147" s="34" t="str">
        <f t="shared" si="23"/>
        <v/>
      </c>
      <c r="K147" s="34" t="str">
        <f t="shared" si="24"/>
        <v/>
      </c>
      <c r="L147" s="26" t="str">
        <f t="shared" si="25"/>
        <v/>
      </c>
      <c r="M147" s="32"/>
      <c r="N147" s="190"/>
      <c r="O147" s="190"/>
      <c r="P147" s="190"/>
      <c r="Q147" s="190"/>
      <c r="R147" s="23"/>
    </row>
    <row r="148" spans="1:22">
      <c r="A148" s="27">
        <f t="shared" ca="1" si="26"/>
        <v>45991</v>
      </c>
      <c r="B148" s="20"/>
      <c r="C148" s="21"/>
      <c r="D148" s="20"/>
      <c r="E148" s="21"/>
      <c r="F148" s="22"/>
      <c r="G148" s="22"/>
      <c r="H148" s="34" t="str">
        <f t="shared" si="21"/>
        <v/>
      </c>
      <c r="I148" s="34" t="str">
        <f t="shared" si="22"/>
        <v/>
      </c>
      <c r="J148" s="34" t="str">
        <f t="shared" si="23"/>
        <v/>
      </c>
      <c r="K148" s="34" t="str">
        <f t="shared" si="24"/>
        <v/>
      </c>
      <c r="L148" s="26" t="str">
        <f>IF(AND($B148="",$D148=""),"",($C148-$B148-$F148)+($E148-$D148-$G148))</f>
        <v/>
      </c>
      <c r="M148" s="32"/>
      <c r="N148" s="190"/>
      <c r="O148" s="190"/>
      <c r="P148" s="190"/>
      <c r="Q148" s="190"/>
      <c r="R148" s="23"/>
    </row>
    <row r="149" spans="1:22">
      <c r="A149" s="27">
        <f t="shared" ca="1" si="26"/>
        <v>45992</v>
      </c>
      <c r="B149" s="20"/>
      <c r="C149" s="21"/>
      <c r="D149" s="20"/>
      <c r="E149" s="21"/>
      <c r="F149" s="22"/>
      <c r="G149" s="22"/>
      <c r="H149" s="34" t="str">
        <f t="shared" si="21"/>
        <v/>
      </c>
      <c r="I149" s="34" t="str">
        <f t="shared" si="22"/>
        <v/>
      </c>
      <c r="J149" s="34" t="str">
        <f t="shared" si="23"/>
        <v/>
      </c>
      <c r="K149" s="34" t="str">
        <f t="shared" si="24"/>
        <v/>
      </c>
      <c r="L149" s="26" t="str">
        <f>IF(AND($B149="",$D149=""),"",($C149-$B149-$F149)+($E149-$D149-$G149))</f>
        <v/>
      </c>
      <c r="M149" s="32"/>
      <c r="N149" s="190"/>
      <c r="O149" s="190"/>
      <c r="P149" s="190"/>
      <c r="Q149" s="190"/>
      <c r="R149" s="23"/>
    </row>
    <row r="150" spans="1:22">
      <c r="A150" s="5" t="s">
        <v>11</v>
      </c>
      <c r="B150" s="191"/>
      <c r="C150" s="192"/>
      <c r="D150" s="191"/>
      <c r="E150" s="192"/>
      <c r="F150" s="26" t="str">
        <f>IF(SUM($F119:$F149)=0,"",SUM($F119:$F149))</f>
        <v/>
      </c>
      <c r="G150" s="26" t="str">
        <f>IF(SUM($G119:$G149)=0,"",SUM($G119:$G149))</f>
        <v/>
      </c>
      <c r="H150" s="26" t="str">
        <f>IF(SUM(H119:H149)=0,"",SUM(H119:H149))</f>
        <v/>
      </c>
      <c r="I150" s="26" t="str">
        <f>IF(SUM(I119:I149)=0,"",SUM(I119:I149))</f>
        <v/>
      </c>
      <c r="J150" s="26" t="str">
        <f t="shared" ref="J150:K150" si="27">IF(SUM(J119:J149)=0,"",SUM(J119:J149))</f>
        <v/>
      </c>
      <c r="K150" s="26" t="str">
        <f t="shared" si="27"/>
        <v/>
      </c>
      <c r="L150" s="26" t="str">
        <f>IF(SUM($L119:$L149)=0,"",SUM($L119:$L149))</f>
        <v/>
      </c>
      <c r="M150" s="33"/>
      <c r="N150" s="193"/>
      <c r="O150" s="193"/>
      <c r="P150" s="193"/>
      <c r="Q150" s="193"/>
      <c r="R150" s="6"/>
    </row>
    <row r="152" spans="1:22" ht="27" customHeight="1">
      <c r="A152" s="194" t="s">
        <v>22</v>
      </c>
      <c r="B152" s="189" t="s">
        <v>103</v>
      </c>
      <c r="C152" s="189"/>
      <c r="D152" s="189"/>
      <c r="E152" s="189"/>
      <c r="F152" s="189" t="s">
        <v>23</v>
      </c>
      <c r="G152" s="189"/>
      <c r="H152" s="189" t="s">
        <v>88</v>
      </c>
      <c r="I152" s="189"/>
      <c r="J152" s="189"/>
      <c r="K152" s="189"/>
      <c r="L152" s="189" t="s">
        <v>87</v>
      </c>
      <c r="M152" s="195" t="s">
        <v>96</v>
      </c>
      <c r="N152" s="194" t="s">
        <v>25</v>
      </c>
      <c r="O152" s="194"/>
      <c r="P152" s="194"/>
      <c r="Q152" s="194"/>
      <c r="R152" s="189" t="s">
        <v>100</v>
      </c>
    </row>
    <row r="153" spans="1:22" ht="14.25" customHeight="1">
      <c r="A153" s="194"/>
      <c r="B153" s="189" t="s">
        <v>82</v>
      </c>
      <c r="C153" s="189"/>
      <c r="D153" s="189" t="s">
        <v>84</v>
      </c>
      <c r="E153" s="189"/>
      <c r="F153" s="189"/>
      <c r="G153" s="189"/>
      <c r="H153" s="189" t="s">
        <v>90</v>
      </c>
      <c r="I153" s="189"/>
      <c r="J153" s="189" t="s">
        <v>89</v>
      </c>
      <c r="K153" s="189"/>
      <c r="L153" s="189"/>
      <c r="M153" s="196"/>
      <c r="N153" s="194"/>
      <c r="O153" s="194"/>
      <c r="P153" s="194"/>
      <c r="Q153" s="194"/>
      <c r="R153" s="189"/>
    </row>
    <row r="154" spans="1:22">
      <c r="A154" s="194"/>
      <c r="B154" s="43" t="s">
        <v>26</v>
      </c>
      <c r="C154" s="43" t="s">
        <v>27</v>
      </c>
      <c r="D154" s="43" t="s">
        <v>26</v>
      </c>
      <c r="E154" s="43" t="s">
        <v>27</v>
      </c>
      <c r="F154" s="44" t="s">
        <v>85</v>
      </c>
      <c r="G154" s="44" t="s">
        <v>86</v>
      </c>
      <c r="H154" s="44" t="s">
        <v>81</v>
      </c>
      <c r="I154" s="44" t="s">
        <v>83</v>
      </c>
      <c r="J154" s="44" t="s">
        <v>81</v>
      </c>
      <c r="K154" s="44" t="s">
        <v>95</v>
      </c>
      <c r="L154" s="189"/>
      <c r="M154" s="197"/>
      <c r="N154" s="194"/>
      <c r="O154" s="194"/>
      <c r="P154" s="194"/>
      <c r="Q154" s="194"/>
      <c r="R154" s="194"/>
    </row>
    <row r="155" spans="1:22">
      <c r="A155" s="27" cm="1">
        <f t="array" aca="1" ref="A155" ca="1">DATE("2025","8"+4,IFERROR(INDIRECT(T1),"1"))</f>
        <v>45992</v>
      </c>
      <c r="B155" s="20"/>
      <c r="C155" s="21"/>
      <c r="D155" s="20"/>
      <c r="E155" s="21"/>
      <c r="F155" s="22"/>
      <c r="G155" s="22"/>
      <c r="H155" s="34" t="str">
        <f>IF(OR(B155="",LEFT(M155,1)="✓"),"",C155-B155-F155)</f>
        <v/>
      </c>
      <c r="I155" s="34" t="str">
        <f>IF(OR(D155="",LEFT(M155,1)="✓"),"",E155-D155-G155)</f>
        <v/>
      </c>
      <c r="J155" s="34" t="str">
        <f>IF(AND(B155&lt;&gt;"",M155="✓所定"),C155-B155-F155,"")</f>
        <v/>
      </c>
      <c r="K155" s="34" t="str">
        <f>IF(AND(B155&lt;&gt;"",M155="✓法定"),C155-B155-F155,"")</f>
        <v/>
      </c>
      <c r="L155" s="26" t="str">
        <f t="shared" ref="L155:L185" si="28">IF(AND($B155="",$D155=""),"",($C155-$B155-$F155)+($E155-$D155-$G155))</f>
        <v/>
      </c>
      <c r="M155" s="32"/>
      <c r="N155" s="190"/>
      <c r="O155" s="190"/>
      <c r="P155" s="190"/>
      <c r="Q155" s="190"/>
      <c r="R155" s="23"/>
      <c r="V155" s="1" t="s">
        <v>171</v>
      </c>
    </row>
    <row r="156" spans="1:22">
      <c r="A156" s="27">
        <f ca="1">A155+1</f>
        <v>45993</v>
      </c>
      <c r="B156" s="20"/>
      <c r="C156" s="21"/>
      <c r="D156" s="20"/>
      <c r="E156" s="21"/>
      <c r="F156" s="22"/>
      <c r="G156" s="22"/>
      <c r="H156" s="34" t="str">
        <f t="shared" ref="H156:H185" si="29">IF(OR(B156="",LEFT(M156,1)="✓"),"",C156-B156-F156)</f>
        <v/>
      </c>
      <c r="I156" s="34" t="str">
        <f t="shared" ref="I156:I185" si="30">IF(OR(D156="",LEFT(M156,1)="✓"),"",E156-D156-G156)</f>
        <v/>
      </c>
      <c r="J156" s="34" t="str">
        <f t="shared" ref="J156:J185" si="31">IF(AND(B156&lt;&gt;"",M156="✓所定"),C156-B156-F156,"")</f>
        <v/>
      </c>
      <c r="K156" s="34" t="str">
        <f t="shared" ref="K156:K185" si="32">IF(AND(B156&lt;&gt;"",M156="✓法定"),C156-B156-F156,"")</f>
        <v/>
      </c>
      <c r="L156" s="26" t="str">
        <f t="shared" si="28"/>
        <v/>
      </c>
      <c r="M156" s="32"/>
      <c r="N156" s="190"/>
      <c r="O156" s="190"/>
      <c r="P156" s="190"/>
      <c r="Q156" s="190"/>
      <c r="R156" s="23"/>
      <c r="V156" s="1" t="s">
        <v>172</v>
      </c>
    </row>
    <row r="157" spans="1:22">
      <c r="A157" s="27">
        <f t="shared" ref="A157:A185" ca="1" si="33">A156+1</f>
        <v>45994</v>
      </c>
      <c r="B157" s="20"/>
      <c r="C157" s="21"/>
      <c r="D157" s="20"/>
      <c r="E157" s="21"/>
      <c r="F157" s="22"/>
      <c r="G157" s="22"/>
      <c r="H157" s="34" t="str">
        <f t="shared" si="29"/>
        <v/>
      </c>
      <c r="I157" s="34" t="str">
        <f t="shared" si="30"/>
        <v/>
      </c>
      <c r="J157" s="34" t="str">
        <f t="shared" si="31"/>
        <v/>
      </c>
      <c r="K157" s="34" t="str">
        <f t="shared" si="32"/>
        <v/>
      </c>
      <c r="L157" s="26" t="str">
        <f t="shared" si="28"/>
        <v/>
      </c>
      <c r="M157" s="32"/>
      <c r="N157" s="190"/>
      <c r="O157" s="190"/>
      <c r="P157" s="190"/>
      <c r="Q157" s="190"/>
      <c r="R157" s="23"/>
    </row>
    <row r="158" spans="1:22">
      <c r="A158" s="27">
        <f t="shared" ca="1" si="33"/>
        <v>45995</v>
      </c>
      <c r="B158" s="20"/>
      <c r="C158" s="21"/>
      <c r="D158" s="20"/>
      <c r="E158" s="21"/>
      <c r="F158" s="22"/>
      <c r="G158" s="22"/>
      <c r="H158" s="34" t="str">
        <f t="shared" si="29"/>
        <v/>
      </c>
      <c r="I158" s="34" t="str">
        <f t="shared" si="30"/>
        <v/>
      </c>
      <c r="J158" s="34" t="str">
        <f t="shared" si="31"/>
        <v/>
      </c>
      <c r="K158" s="34" t="str">
        <f t="shared" si="32"/>
        <v/>
      </c>
      <c r="L158" s="26" t="str">
        <f t="shared" si="28"/>
        <v/>
      </c>
      <c r="M158" s="32"/>
      <c r="N158" s="190"/>
      <c r="O158" s="190"/>
      <c r="P158" s="190"/>
      <c r="Q158" s="190"/>
      <c r="R158" s="23"/>
    </row>
    <row r="159" spans="1:22">
      <c r="A159" s="27">
        <f t="shared" ca="1" si="33"/>
        <v>45996</v>
      </c>
      <c r="B159" s="20"/>
      <c r="C159" s="21"/>
      <c r="D159" s="20"/>
      <c r="E159" s="21"/>
      <c r="F159" s="22"/>
      <c r="G159" s="22"/>
      <c r="H159" s="34" t="str">
        <f t="shared" si="29"/>
        <v/>
      </c>
      <c r="I159" s="34" t="str">
        <f t="shared" si="30"/>
        <v/>
      </c>
      <c r="J159" s="34" t="str">
        <f t="shared" si="31"/>
        <v/>
      </c>
      <c r="K159" s="34" t="str">
        <f t="shared" si="32"/>
        <v/>
      </c>
      <c r="L159" s="26" t="str">
        <f t="shared" si="28"/>
        <v/>
      </c>
      <c r="M159" s="32"/>
      <c r="N159" s="190"/>
      <c r="O159" s="190"/>
      <c r="P159" s="190"/>
      <c r="Q159" s="190"/>
      <c r="R159" s="23"/>
    </row>
    <row r="160" spans="1:22">
      <c r="A160" s="27">
        <f t="shared" ca="1" si="33"/>
        <v>45997</v>
      </c>
      <c r="B160" s="20"/>
      <c r="C160" s="21"/>
      <c r="D160" s="20"/>
      <c r="E160" s="21"/>
      <c r="F160" s="22"/>
      <c r="G160" s="22"/>
      <c r="H160" s="34" t="str">
        <f t="shared" si="29"/>
        <v/>
      </c>
      <c r="I160" s="34" t="str">
        <f t="shared" si="30"/>
        <v/>
      </c>
      <c r="J160" s="34" t="str">
        <f t="shared" si="31"/>
        <v/>
      </c>
      <c r="K160" s="34" t="str">
        <f t="shared" si="32"/>
        <v/>
      </c>
      <c r="L160" s="26" t="str">
        <f t="shared" si="28"/>
        <v/>
      </c>
      <c r="M160" s="32"/>
      <c r="N160" s="190"/>
      <c r="O160" s="190"/>
      <c r="P160" s="190"/>
      <c r="Q160" s="190"/>
      <c r="R160" s="23"/>
    </row>
    <row r="161" spans="1:18">
      <c r="A161" s="27">
        <f t="shared" ca="1" si="33"/>
        <v>45998</v>
      </c>
      <c r="B161" s="20"/>
      <c r="C161" s="21"/>
      <c r="D161" s="20"/>
      <c r="E161" s="21"/>
      <c r="F161" s="22"/>
      <c r="G161" s="22"/>
      <c r="H161" s="34" t="str">
        <f t="shared" si="29"/>
        <v/>
      </c>
      <c r="I161" s="34" t="str">
        <f t="shared" si="30"/>
        <v/>
      </c>
      <c r="J161" s="34" t="str">
        <f t="shared" si="31"/>
        <v/>
      </c>
      <c r="K161" s="34" t="str">
        <f t="shared" si="32"/>
        <v/>
      </c>
      <c r="L161" s="26" t="str">
        <f t="shared" si="28"/>
        <v/>
      </c>
      <c r="M161" s="32"/>
      <c r="N161" s="190"/>
      <c r="O161" s="190"/>
      <c r="P161" s="190"/>
      <c r="Q161" s="190"/>
      <c r="R161" s="23"/>
    </row>
    <row r="162" spans="1:18">
      <c r="A162" s="27">
        <f t="shared" ca="1" si="33"/>
        <v>45999</v>
      </c>
      <c r="B162" s="20"/>
      <c r="C162" s="21"/>
      <c r="D162" s="20"/>
      <c r="E162" s="21"/>
      <c r="F162" s="22"/>
      <c r="G162" s="22"/>
      <c r="H162" s="34" t="str">
        <f t="shared" si="29"/>
        <v/>
      </c>
      <c r="I162" s="34" t="str">
        <f t="shared" si="30"/>
        <v/>
      </c>
      <c r="J162" s="34" t="str">
        <f t="shared" si="31"/>
        <v/>
      </c>
      <c r="K162" s="34" t="str">
        <f t="shared" si="32"/>
        <v/>
      </c>
      <c r="L162" s="26" t="str">
        <f t="shared" si="28"/>
        <v/>
      </c>
      <c r="M162" s="32"/>
      <c r="N162" s="190"/>
      <c r="O162" s="190"/>
      <c r="P162" s="190"/>
      <c r="Q162" s="190"/>
      <c r="R162" s="23"/>
    </row>
    <row r="163" spans="1:18">
      <c r="A163" s="27">
        <f t="shared" ca="1" si="33"/>
        <v>46000</v>
      </c>
      <c r="B163" s="20"/>
      <c r="C163" s="21"/>
      <c r="D163" s="20"/>
      <c r="E163" s="21"/>
      <c r="F163" s="22"/>
      <c r="G163" s="22"/>
      <c r="H163" s="34" t="str">
        <f t="shared" si="29"/>
        <v/>
      </c>
      <c r="I163" s="34" t="str">
        <f t="shared" si="30"/>
        <v/>
      </c>
      <c r="J163" s="34" t="str">
        <f t="shared" si="31"/>
        <v/>
      </c>
      <c r="K163" s="34" t="str">
        <f t="shared" si="32"/>
        <v/>
      </c>
      <c r="L163" s="26" t="str">
        <f t="shared" si="28"/>
        <v/>
      </c>
      <c r="M163" s="32"/>
      <c r="N163" s="190"/>
      <c r="O163" s="190"/>
      <c r="P163" s="190"/>
      <c r="Q163" s="190"/>
      <c r="R163" s="23"/>
    </row>
    <row r="164" spans="1:18">
      <c r="A164" s="27">
        <f t="shared" ca="1" si="33"/>
        <v>46001</v>
      </c>
      <c r="B164" s="20"/>
      <c r="C164" s="21"/>
      <c r="D164" s="20"/>
      <c r="E164" s="21"/>
      <c r="F164" s="22"/>
      <c r="G164" s="22"/>
      <c r="H164" s="34" t="str">
        <f t="shared" si="29"/>
        <v/>
      </c>
      <c r="I164" s="34" t="str">
        <f t="shared" si="30"/>
        <v/>
      </c>
      <c r="J164" s="34" t="str">
        <f t="shared" si="31"/>
        <v/>
      </c>
      <c r="K164" s="34" t="str">
        <f t="shared" si="32"/>
        <v/>
      </c>
      <c r="L164" s="26" t="str">
        <f t="shared" si="28"/>
        <v/>
      </c>
      <c r="M164" s="32"/>
      <c r="N164" s="190"/>
      <c r="O164" s="190"/>
      <c r="P164" s="190"/>
      <c r="Q164" s="190"/>
      <c r="R164" s="23"/>
    </row>
    <row r="165" spans="1:18">
      <c r="A165" s="27">
        <f t="shared" ca="1" si="33"/>
        <v>46002</v>
      </c>
      <c r="B165" s="20"/>
      <c r="C165" s="21"/>
      <c r="D165" s="20"/>
      <c r="E165" s="21"/>
      <c r="F165" s="22"/>
      <c r="G165" s="22"/>
      <c r="H165" s="34" t="str">
        <f t="shared" si="29"/>
        <v/>
      </c>
      <c r="I165" s="34" t="str">
        <f t="shared" si="30"/>
        <v/>
      </c>
      <c r="J165" s="34" t="str">
        <f t="shared" si="31"/>
        <v/>
      </c>
      <c r="K165" s="34" t="str">
        <f t="shared" si="32"/>
        <v/>
      </c>
      <c r="L165" s="26" t="str">
        <f t="shared" si="28"/>
        <v/>
      </c>
      <c r="M165" s="32"/>
      <c r="N165" s="190"/>
      <c r="O165" s="190"/>
      <c r="P165" s="190"/>
      <c r="Q165" s="190"/>
      <c r="R165" s="23"/>
    </row>
    <row r="166" spans="1:18">
      <c r="A166" s="27">
        <f t="shared" ca="1" si="33"/>
        <v>46003</v>
      </c>
      <c r="B166" s="20"/>
      <c r="C166" s="21"/>
      <c r="D166" s="20"/>
      <c r="E166" s="21"/>
      <c r="F166" s="22"/>
      <c r="G166" s="22"/>
      <c r="H166" s="34" t="str">
        <f t="shared" si="29"/>
        <v/>
      </c>
      <c r="I166" s="34" t="str">
        <f t="shared" si="30"/>
        <v/>
      </c>
      <c r="J166" s="34" t="str">
        <f t="shared" si="31"/>
        <v/>
      </c>
      <c r="K166" s="34" t="str">
        <f t="shared" si="32"/>
        <v/>
      </c>
      <c r="L166" s="26" t="str">
        <f t="shared" si="28"/>
        <v/>
      </c>
      <c r="M166" s="32"/>
      <c r="N166" s="190"/>
      <c r="O166" s="190"/>
      <c r="P166" s="190"/>
      <c r="Q166" s="190"/>
      <c r="R166" s="23"/>
    </row>
    <row r="167" spans="1:18">
      <c r="A167" s="27">
        <f t="shared" ca="1" si="33"/>
        <v>46004</v>
      </c>
      <c r="B167" s="20"/>
      <c r="C167" s="21"/>
      <c r="D167" s="20"/>
      <c r="E167" s="21"/>
      <c r="F167" s="22"/>
      <c r="G167" s="22"/>
      <c r="H167" s="34" t="str">
        <f t="shared" si="29"/>
        <v/>
      </c>
      <c r="I167" s="34" t="str">
        <f t="shared" si="30"/>
        <v/>
      </c>
      <c r="J167" s="34" t="str">
        <f t="shared" si="31"/>
        <v/>
      </c>
      <c r="K167" s="34" t="str">
        <f t="shared" si="32"/>
        <v/>
      </c>
      <c r="L167" s="26" t="str">
        <f t="shared" si="28"/>
        <v/>
      </c>
      <c r="M167" s="32"/>
      <c r="N167" s="190"/>
      <c r="O167" s="190"/>
      <c r="P167" s="190"/>
      <c r="Q167" s="190"/>
      <c r="R167" s="23"/>
    </row>
    <row r="168" spans="1:18">
      <c r="A168" s="27">
        <f t="shared" ca="1" si="33"/>
        <v>46005</v>
      </c>
      <c r="B168" s="20"/>
      <c r="C168" s="21"/>
      <c r="D168" s="20"/>
      <c r="E168" s="21"/>
      <c r="F168" s="22"/>
      <c r="G168" s="22"/>
      <c r="H168" s="34" t="str">
        <f t="shared" si="29"/>
        <v/>
      </c>
      <c r="I168" s="34" t="str">
        <f t="shared" si="30"/>
        <v/>
      </c>
      <c r="J168" s="34" t="str">
        <f t="shared" si="31"/>
        <v/>
      </c>
      <c r="K168" s="34" t="str">
        <f t="shared" si="32"/>
        <v/>
      </c>
      <c r="L168" s="26" t="str">
        <f t="shared" si="28"/>
        <v/>
      </c>
      <c r="M168" s="32"/>
      <c r="N168" s="190"/>
      <c r="O168" s="190"/>
      <c r="P168" s="190"/>
      <c r="Q168" s="190"/>
      <c r="R168" s="23"/>
    </row>
    <row r="169" spans="1:18">
      <c r="A169" s="27">
        <f t="shared" ca="1" si="33"/>
        <v>46006</v>
      </c>
      <c r="B169" s="20"/>
      <c r="C169" s="21"/>
      <c r="D169" s="20"/>
      <c r="E169" s="21"/>
      <c r="F169" s="22"/>
      <c r="G169" s="22"/>
      <c r="H169" s="34" t="str">
        <f t="shared" si="29"/>
        <v/>
      </c>
      <c r="I169" s="34" t="str">
        <f t="shared" si="30"/>
        <v/>
      </c>
      <c r="J169" s="34" t="str">
        <f t="shared" si="31"/>
        <v/>
      </c>
      <c r="K169" s="34" t="str">
        <f t="shared" si="32"/>
        <v/>
      </c>
      <c r="L169" s="26" t="str">
        <f t="shared" si="28"/>
        <v/>
      </c>
      <c r="M169" s="32"/>
      <c r="N169" s="190"/>
      <c r="O169" s="190"/>
      <c r="P169" s="190"/>
      <c r="Q169" s="190"/>
      <c r="R169" s="23"/>
    </row>
    <row r="170" spans="1:18">
      <c r="A170" s="27">
        <f t="shared" ca="1" si="33"/>
        <v>46007</v>
      </c>
      <c r="B170" s="20"/>
      <c r="C170" s="21"/>
      <c r="D170" s="20"/>
      <c r="E170" s="21"/>
      <c r="F170" s="22"/>
      <c r="G170" s="22"/>
      <c r="H170" s="34" t="str">
        <f t="shared" si="29"/>
        <v/>
      </c>
      <c r="I170" s="34" t="str">
        <f t="shared" si="30"/>
        <v/>
      </c>
      <c r="J170" s="34" t="str">
        <f t="shared" si="31"/>
        <v/>
      </c>
      <c r="K170" s="34" t="str">
        <f t="shared" si="32"/>
        <v/>
      </c>
      <c r="L170" s="26" t="str">
        <f t="shared" si="28"/>
        <v/>
      </c>
      <c r="M170" s="32"/>
      <c r="N170" s="190"/>
      <c r="O170" s="190"/>
      <c r="P170" s="190"/>
      <c r="Q170" s="190"/>
      <c r="R170" s="23"/>
    </row>
    <row r="171" spans="1:18">
      <c r="A171" s="27">
        <f t="shared" ca="1" si="33"/>
        <v>46008</v>
      </c>
      <c r="B171" s="20"/>
      <c r="C171" s="21"/>
      <c r="D171" s="20"/>
      <c r="E171" s="21"/>
      <c r="F171" s="22"/>
      <c r="G171" s="22"/>
      <c r="H171" s="34" t="str">
        <f t="shared" si="29"/>
        <v/>
      </c>
      <c r="I171" s="34" t="str">
        <f t="shared" si="30"/>
        <v/>
      </c>
      <c r="J171" s="34" t="str">
        <f t="shared" si="31"/>
        <v/>
      </c>
      <c r="K171" s="34" t="str">
        <f t="shared" si="32"/>
        <v/>
      </c>
      <c r="L171" s="26" t="str">
        <f t="shared" si="28"/>
        <v/>
      </c>
      <c r="M171" s="32"/>
      <c r="N171" s="190"/>
      <c r="O171" s="190"/>
      <c r="P171" s="190"/>
      <c r="Q171" s="190"/>
      <c r="R171" s="23"/>
    </row>
    <row r="172" spans="1:18">
      <c r="A172" s="27">
        <f t="shared" ca="1" si="33"/>
        <v>46009</v>
      </c>
      <c r="B172" s="20"/>
      <c r="C172" s="21"/>
      <c r="D172" s="20"/>
      <c r="E172" s="21"/>
      <c r="F172" s="22"/>
      <c r="G172" s="22"/>
      <c r="H172" s="34" t="str">
        <f t="shared" si="29"/>
        <v/>
      </c>
      <c r="I172" s="34" t="str">
        <f t="shared" si="30"/>
        <v/>
      </c>
      <c r="J172" s="34" t="str">
        <f t="shared" si="31"/>
        <v/>
      </c>
      <c r="K172" s="34" t="str">
        <f t="shared" si="32"/>
        <v/>
      </c>
      <c r="L172" s="26" t="str">
        <f t="shared" si="28"/>
        <v/>
      </c>
      <c r="M172" s="32"/>
      <c r="N172" s="190"/>
      <c r="O172" s="190"/>
      <c r="P172" s="190"/>
      <c r="Q172" s="190"/>
      <c r="R172" s="23"/>
    </row>
    <row r="173" spans="1:18">
      <c r="A173" s="27">
        <f t="shared" ca="1" si="33"/>
        <v>46010</v>
      </c>
      <c r="B173" s="20"/>
      <c r="C173" s="21"/>
      <c r="D173" s="20"/>
      <c r="E173" s="21"/>
      <c r="F173" s="22"/>
      <c r="G173" s="22"/>
      <c r="H173" s="34" t="str">
        <f t="shared" si="29"/>
        <v/>
      </c>
      <c r="I173" s="34" t="str">
        <f t="shared" si="30"/>
        <v/>
      </c>
      <c r="J173" s="34" t="str">
        <f t="shared" si="31"/>
        <v/>
      </c>
      <c r="K173" s="34" t="str">
        <f t="shared" si="32"/>
        <v/>
      </c>
      <c r="L173" s="26" t="str">
        <f t="shared" si="28"/>
        <v/>
      </c>
      <c r="M173" s="32"/>
      <c r="N173" s="190"/>
      <c r="O173" s="190"/>
      <c r="P173" s="190"/>
      <c r="Q173" s="190"/>
      <c r="R173" s="23"/>
    </row>
    <row r="174" spans="1:18">
      <c r="A174" s="27">
        <f t="shared" ca="1" si="33"/>
        <v>46011</v>
      </c>
      <c r="B174" s="20"/>
      <c r="C174" s="21"/>
      <c r="D174" s="20"/>
      <c r="E174" s="21"/>
      <c r="F174" s="22"/>
      <c r="G174" s="22"/>
      <c r="H174" s="34" t="str">
        <f t="shared" si="29"/>
        <v/>
      </c>
      <c r="I174" s="34" t="str">
        <f t="shared" si="30"/>
        <v/>
      </c>
      <c r="J174" s="34" t="str">
        <f t="shared" si="31"/>
        <v/>
      </c>
      <c r="K174" s="34" t="str">
        <f t="shared" si="32"/>
        <v/>
      </c>
      <c r="L174" s="26" t="str">
        <f t="shared" si="28"/>
        <v/>
      </c>
      <c r="M174" s="32"/>
      <c r="N174" s="190"/>
      <c r="O174" s="190"/>
      <c r="P174" s="190"/>
      <c r="Q174" s="190"/>
      <c r="R174" s="23"/>
    </row>
    <row r="175" spans="1:18">
      <c r="A175" s="27">
        <f t="shared" ca="1" si="33"/>
        <v>46012</v>
      </c>
      <c r="B175" s="20"/>
      <c r="C175" s="21"/>
      <c r="D175" s="20"/>
      <c r="E175" s="21"/>
      <c r="F175" s="22"/>
      <c r="G175" s="22"/>
      <c r="H175" s="34" t="str">
        <f t="shared" si="29"/>
        <v/>
      </c>
      <c r="I175" s="34" t="str">
        <f t="shared" si="30"/>
        <v/>
      </c>
      <c r="J175" s="34" t="str">
        <f t="shared" si="31"/>
        <v/>
      </c>
      <c r="K175" s="34" t="str">
        <f t="shared" si="32"/>
        <v/>
      </c>
      <c r="L175" s="26" t="str">
        <f t="shared" si="28"/>
        <v/>
      </c>
      <c r="M175" s="32"/>
      <c r="N175" s="190"/>
      <c r="O175" s="190"/>
      <c r="P175" s="190"/>
      <c r="Q175" s="190"/>
      <c r="R175" s="23"/>
    </row>
    <row r="176" spans="1:18">
      <c r="A176" s="27">
        <f t="shared" ca="1" si="33"/>
        <v>46013</v>
      </c>
      <c r="B176" s="20"/>
      <c r="C176" s="21"/>
      <c r="D176" s="20"/>
      <c r="E176" s="21"/>
      <c r="F176" s="22"/>
      <c r="G176" s="22"/>
      <c r="H176" s="34" t="str">
        <f t="shared" si="29"/>
        <v/>
      </c>
      <c r="I176" s="34" t="str">
        <f t="shared" si="30"/>
        <v/>
      </c>
      <c r="J176" s="34" t="str">
        <f t="shared" si="31"/>
        <v/>
      </c>
      <c r="K176" s="34" t="str">
        <f t="shared" si="32"/>
        <v/>
      </c>
      <c r="L176" s="26" t="str">
        <f t="shared" si="28"/>
        <v/>
      </c>
      <c r="M176" s="32"/>
      <c r="N176" s="190"/>
      <c r="O176" s="190"/>
      <c r="P176" s="190"/>
      <c r="Q176" s="190"/>
      <c r="R176" s="23"/>
    </row>
    <row r="177" spans="1:22">
      <c r="A177" s="27">
        <f t="shared" ca="1" si="33"/>
        <v>46014</v>
      </c>
      <c r="B177" s="20"/>
      <c r="C177" s="21"/>
      <c r="D177" s="20"/>
      <c r="E177" s="21"/>
      <c r="F177" s="22"/>
      <c r="G177" s="22"/>
      <c r="H177" s="34" t="str">
        <f t="shared" si="29"/>
        <v/>
      </c>
      <c r="I177" s="34" t="str">
        <f t="shared" si="30"/>
        <v/>
      </c>
      <c r="J177" s="34" t="str">
        <f t="shared" si="31"/>
        <v/>
      </c>
      <c r="K177" s="34" t="str">
        <f t="shared" si="32"/>
        <v/>
      </c>
      <c r="L177" s="26" t="str">
        <f t="shared" si="28"/>
        <v/>
      </c>
      <c r="M177" s="32"/>
      <c r="N177" s="190"/>
      <c r="O177" s="190"/>
      <c r="P177" s="190"/>
      <c r="Q177" s="190"/>
      <c r="R177" s="23"/>
    </row>
    <row r="178" spans="1:22">
      <c r="A178" s="27">
        <f t="shared" ca="1" si="33"/>
        <v>46015</v>
      </c>
      <c r="B178" s="20"/>
      <c r="C178" s="21"/>
      <c r="D178" s="20"/>
      <c r="E178" s="21"/>
      <c r="F178" s="22"/>
      <c r="G178" s="22"/>
      <c r="H178" s="34" t="str">
        <f t="shared" si="29"/>
        <v/>
      </c>
      <c r="I178" s="34" t="str">
        <f t="shared" si="30"/>
        <v/>
      </c>
      <c r="J178" s="34" t="str">
        <f t="shared" si="31"/>
        <v/>
      </c>
      <c r="K178" s="34" t="str">
        <f t="shared" si="32"/>
        <v/>
      </c>
      <c r="L178" s="26" t="str">
        <f t="shared" si="28"/>
        <v/>
      </c>
      <c r="M178" s="32"/>
      <c r="N178" s="190"/>
      <c r="O178" s="190"/>
      <c r="P178" s="190"/>
      <c r="Q178" s="190"/>
      <c r="R178" s="23"/>
    </row>
    <row r="179" spans="1:22">
      <c r="A179" s="27">
        <f t="shared" ca="1" si="33"/>
        <v>46016</v>
      </c>
      <c r="B179" s="20"/>
      <c r="C179" s="21"/>
      <c r="D179" s="20"/>
      <c r="E179" s="21"/>
      <c r="F179" s="22"/>
      <c r="G179" s="22"/>
      <c r="H179" s="34" t="str">
        <f t="shared" si="29"/>
        <v/>
      </c>
      <c r="I179" s="34" t="str">
        <f t="shared" si="30"/>
        <v/>
      </c>
      <c r="J179" s="34" t="str">
        <f t="shared" si="31"/>
        <v/>
      </c>
      <c r="K179" s="34" t="str">
        <f t="shared" si="32"/>
        <v/>
      </c>
      <c r="L179" s="26" t="str">
        <f t="shared" si="28"/>
        <v/>
      </c>
      <c r="M179" s="32"/>
      <c r="N179" s="190"/>
      <c r="O179" s="190"/>
      <c r="P179" s="190"/>
      <c r="Q179" s="190"/>
      <c r="R179" s="23"/>
    </row>
    <row r="180" spans="1:22">
      <c r="A180" s="27">
        <f t="shared" ca="1" si="33"/>
        <v>46017</v>
      </c>
      <c r="B180" s="20"/>
      <c r="C180" s="21"/>
      <c r="D180" s="20"/>
      <c r="E180" s="21"/>
      <c r="F180" s="22"/>
      <c r="G180" s="22"/>
      <c r="H180" s="34" t="str">
        <f t="shared" si="29"/>
        <v/>
      </c>
      <c r="I180" s="34" t="str">
        <f t="shared" si="30"/>
        <v/>
      </c>
      <c r="J180" s="34" t="str">
        <f t="shared" si="31"/>
        <v/>
      </c>
      <c r="K180" s="34" t="str">
        <f t="shared" si="32"/>
        <v/>
      </c>
      <c r="L180" s="26" t="str">
        <f t="shared" si="28"/>
        <v/>
      </c>
      <c r="M180" s="32"/>
      <c r="N180" s="190"/>
      <c r="O180" s="190"/>
      <c r="P180" s="190"/>
      <c r="Q180" s="190"/>
      <c r="R180" s="23"/>
    </row>
    <row r="181" spans="1:22">
      <c r="A181" s="27">
        <f t="shared" ca="1" si="33"/>
        <v>46018</v>
      </c>
      <c r="B181" s="20"/>
      <c r="C181" s="21"/>
      <c r="D181" s="20"/>
      <c r="E181" s="21"/>
      <c r="F181" s="22"/>
      <c r="G181" s="22"/>
      <c r="H181" s="34" t="str">
        <f t="shared" si="29"/>
        <v/>
      </c>
      <c r="I181" s="34" t="str">
        <f t="shared" si="30"/>
        <v/>
      </c>
      <c r="J181" s="34" t="str">
        <f t="shared" si="31"/>
        <v/>
      </c>
      <c r="K181" s="34" t="str">
        <f t="shared" si="32"/>
        <v/>
      </c>
      <c r="L181" s="26" t="str">
        <f t="shared" si="28"/>
        <v/>
      </c>
      <c r="M181" s="32"/>
      <c r="N181" s="190"/>
      <c r="O181" s="190"/>
      <c r="P181" s="190"/>
      <c r="Q181" s="190"/>
      <c r="R181" s="23"/>
    </row>
    <row r="182" spans="1:22">
      <c r="A182" s="27">
        <f t="shared" ca="1" si="33"/>
        <v>46019</v>
      </c>
      <c r="B182" s="20"/>
      <c r="C182" s="21"/>
      <c r="D182" s="20"/>
      <c r="E182" s="21"/>
      <c r="F182" s="22"/>
      <c r="G182" s="22"/>
      <c r="H182" s="34" t="str">
        <f t="shared" si="29"/>
        <v/>
      </c>
      <c r="I182" s="34" t="str">
        <f t="shared" si="30"/>
        <v/>
      </c>
      <c r="J182" s="34" t="str">
        <f t="shared" si="31"/>
        <v/>
      </c>
      <c r="K182" s="34" t="str">
        <f t="shared" si="32"/>
        <v/>
      </c>
      <c r="L182" s="26" t="str">
        <f t="shared" si="28"/>
        <v/>
      </c>
      <c r="M182" s="32"/>
      <c r="N182" s="190"/>
      <c r="O182" s="190"/>
      <c r="P182" s="190"/>
      <c r="Q182" s="190"/>
      <c r="R182" s="23"/>
    </row>
    <row r="183" spans="1:22">
      <c r="A183" s="27">
        <f t="shared" ca="1" si="33"/>
        <v>46020</v>
      </c>
      <c r="B183" s="20"/>
      <c r="C183" s="21"/>
      <c r="D183" s="20"/>
      <c r="E183" s="21"/>
      <c r="F183" s="22"/>
      <c r="G183" s="22"/>
      <c r="H183" s="34" t="str">
        <f t="shared" si="29"/>
        <v/>
      </c>
      <c r="I183" s="34" t="str">
        <f t="shared" si="30"/>
        <v/>
      </c>
      <c r="J183" s="34" t="str">
        <f t="shared" si="31"/>
        <v/>
      </c>
      <c r="K183" s="34" t="str">
        <f t="shared" si="32"/>
        <v/>
      </c>
      <c r="L183" s="26" t="str">
        <f t="shared" si="28"/>
        <v/>
      </c>
      <c r="M183" s="32"/>
      <c r="N183" s="190"/>
      <c r="O183" s="190"/>
      <c r="P183" s="190"/>
      <c r="Q183" s="190"/>
      <c r="R183" s="23"/>
    </row>
    <row r="184" spans="1:22">
      <c r="A184" s="27">
        <f t="shared" ca="1" si="33"/>
        <v>46021</v>
      </c>
      <c r="B184" s="20"/>
      <c r="C184" s="21"/>
      <c r="D184" s="20"/>
      <c r="E184" s="21"/>
      <c r="F184" s="22"/>
      <c r="G184" s="22"/>
      <c r="H184" s="34" t="str">
        <f t="shared" si="29"/>
        <v/>
      </c>
      <c r="I184" s="34" t="str">
        <f t="shared" si="30"/>
        <v/>
      </c>
      <c r="J184" s="34" t="str">
        <f t="shared" si="31"/>
        <v/>
      </c>
      <c r="K184" s="34" t="str">
        <f t="shared" si="32"/>
        <v/>
      </c>
      <c r="L184" s="26" t="str">
        <f t="shared" si="28"/>
        <v/>
      </c>
      <c r="M184" s="32"/>
      <c r="N184" s="190"/>
      <c r="O184" s="190"/>
      <c r="P184" s="190"/>
      <c r="Q184" s="190"/>
      <c r="R184" s="23"/>
    </row>
    <row r="185" spans="1:22">
      <c r="A185" s="27">
        <f t="shared" ca="1" si="33"/>
        <v>46022</v>
      </c>
      <c r="B185" s="20"/>
      <c r="C185" s="21"/>
      <c r="D185" s="20"/>
      <c r="E185" s="21"/>
      <c r="F185" s="22"/>
      <c r="G185" s="22"/>
      <c r="H185" s="34" t="str">
        <f t="shared" si="29"/>
        <v/>
      </c>
      <c r="I185" s="34" t="str">
        <f t="shared" si="30"/>
        <v/>
      </c>
      <c r="J185" s="34" t="str">
        <f t="shared" si="31"/>
        <v/>
      </c>
      <c r="K185" s="34" t="str">
        <f t="shared" si="32"/>
        <v/>
      </c>
      <c r="L185" s="26" t="str">
        <f t="shared" si="28"/>
        <v/>
      </c>
      <c r="M185" s="32"/>
      <c r="N185" s="190"/>
      <c r="O185" s="190"/>
      <c r="P185" s="190"/>
      <c r="Q185" s="190"/>
      <c r="R185" s="23"/>
    </row>
    <row r="186" spans="1:22">
      <c r="A186" s="5" t="s">
        <v>11</v>
      </c>
      <c r="B186" s="191"/>
      <c r="C186" s="192"/>
      <c r="D186" s="191"/>
      <c r="E186" s="192"/>
      <c r="F186" s="26" t="str">
        <f>IF(SUM($F155:$F185)=0,"",SUM($F155:$F185))</f>
        <v/>
      </c>
      <c r="G186" s="26" t="str">
        <f>IF(SUM($G155:$G185)=0,"",SUM($G155:$G185))</f>
        <v/>
      </c>
      <c r="H186" s="26" t="str">
        <f>IF(SUM(H155:H185)=0,"",SUM(H155:H185))</f>
        <v/>
      </c>
      <c r="I186" s="26" t="str">
        <f>IF(SUM(I155:I185)=0,"",SUM(I155:I185))</f>
        <v/>
      </c>
      <c r="J186" s="26" t="str">
        <f t="shared" ref="J186:K186" si="34">IF(SUM(J155:J185)=0,"",SUM(J155:J185))</f>
        <v/>
      </c>
      <c r="K186" s="26" t="str">
        <f t="shared" si="34"/>
        <v/>
      </c>
      <c r="L186" s="26" t="str">
        <f>IF(SUM($L155:$L185)=0,"",SUM($L155:$L185))</f>
        <v/>
      </c>
      <c r="M186" s="33"/>
      <c r="N186" s="193"/>
      <c r="O186" s="193"/>
      <c r="P186" s="193"/>
      <c r="Q186" s="193"/>
      <c r="R186" s="6"/>
    </row>
    <row r="188" spans="1:22" ht="27" customHeight="1">
      <c r="A188" s="194" t="s">
        <v>22</v>
      </c>
      <c r="B188" s="189" t="s">
        <v>103</v>
      </c>
      <c r="C188" s="189"/>
      <c r="D188" s="189"/>
      <c r="E188" s="189"/>
      <c r="F188" s="189" t="s">
        <v>23</v>
      </c>
      <c r="G188" s="189"/>
      <c r="H188" s="189" t="s">
        <v>88</v>
      </c>
      <c r="I188" s="189"/>
      <c r="J188" s="189"/>
      <c r="K188" s="189"/>
      <c r="L188" s="189" t="s">
        <v>87</v>
      </c>
      <c r="M188" s="195" t="s">
        <v>96</v>
      </c>
      <c r="N188" s="194" t="s">
        <v>25</v>
      </c>
      <c r="O188" s="194"/>
      <c r="P188" s="194"/>
      <c r="Q188" s="194"/>
      <c r="R188" s="189" t="s">
        <v>100</v>
      </c>
    </row>
    <row r="189" spans="1:22" ht="14.25" customHeight="1">
      <c r="A189" s="194"/>
      <c r="B189" s="189" t="s">
        <v>82</v>
      </c>
      <c r="C189" s="189"/>
      <c r="D189" s="189" t="s">
        <v>84</v>
      </c>
      <c r="E189" s="189"/>
      <c r="F189" s="189"/>
      <c r="G189" s="189"/>
      <c r="H189" s="189" t="s">
        <v>90</v>
      </c>
      <c r="I189" s="189"/>
      <c r="J189" s="189" t="s">
        <v>89</v>
      </c>
      <c r="K189" s="189"/>
      <c r="L189" s="189"/>
      <c r="M189" s="196"/>
      <c r="N189" s="194"/>
      <c r="O189" s="194"/>
      <c r="P189" s="194"/>
      <c r="Q189" s="194"/>
      <c r="R189" s="189"/>
    </row>
    <row r="190" spans="1:22">
      <c r="A190" s="194"/>
      <c r="B190" s="43" t="s">
        <v>26</v>
      </c>
      <c r="C190" s="43" t="s">
        <v>27</v>
      </c>
      <c r="D190" s="43" t="s">
        <v>26</v>
      </c>
      <c r="E190" s="43" t="s">
        <v>27</v>
      </c>
      <c r="F190" s="44" t="s">
        <v>85</v>
      </c>
      <c r="G190" s="44" t="s">
        <v>86</v>
      </c>
      <c r="H190" s="44" t="s">
        <v>81</v>
      </c>
      <c r="I190" s="44" t="s">
        <v>83</v>
      </c>
      <c r="J190" s="44" t="s">
        <v>81</v>
      </c>
      <c r="K190" s="44" t="s">
        <v>95</v>
      </c>
      <c r="L190" s="189"/>
      <c r="M190" s="197"/>
      <c r="N190" s="194"/>
      <c r="O190" s="194"/>
      <c r="P190" s="194"/>
      <c r="Q190" s="194"/>
      <c r="R190" s="194"/>
    </row>
    <row r="191" spans="1:22">
      <c r="A191" s="27" cm="1">
        <f t="array" aca="1" ref="A191" ca="1">DATE("2025","8"+5,IFERROR(INDIRECT(T1),"1"))</f>
        <v>46023</v>
      </c>
      <c r="B191" s="20"/>
      <c r="C191" s="21"/>
      <c r="D191" s="20"/>
      <c r="E191" s="21"/>
      <c r="F191" s="22"/>
      <c r="G191" s="22"/>
      <c r="H191" s="34" t="str">
        <f>IF(OR(B191="",LEFT(M191,1)="✓"),"",C191-B191-F191)</f>
        <v/>
      </c>
      <c r="I191" s="34" t="str">
        <f>IF(OR(D191="",LEFT(M191,1)="✓"),"",E191-D191-G191)</f>
        <v/>
      </c>
      <c r="J191" s="34" t="str">
        <f>IF(AND(B191&lt;&gt;"",M191="✓所定"),C191-B191-F191,"")</f>
        <v/>
      </c>
      <c r="K191" s="34" t="str">
        <f>IF(AND(B191&lt;&gt;"",M191="✓法定"),C191-B191-F191,"")</f>
        <v/>
      </c>
      <c r="L191" s="26" t="str">
        <f>IF(AND($B191="",$D191=""),"",($C191-$B191-$F191)+($E191-$D191-$G191))</f>
        <v/>
      </c>
      <c r="M191" s="32"/>
      <c r="N191" s="190"/>
      <c r="O191" s="190"/>
      <c r="P191" s="190"/>
      <c r="Q191" s="190"/>
      <c r="R191" s="23"/>
      <c r="V191" s="1" t="s">
        <v>171</v>
      </c>
    </row>
    <row r="192" spans="1:22">
      <c r="A192" s="27">
        <f ca="1">A191+1</f>
        <v>46024</v>
      </c>
      <c r="B192" s="20"/>
      <c r="C192" s="21"/>
      <c r="D192" s="20"/>
      <c r="E192" s="21"/>
      <c r="F192" s="22"/>
      <c r="G192" s="22"/>
      <c r="H192" s="34" t="str">
        <f t="shared" ref="H192:H221" si="35">IF(OR(B192="",LEFT(M192,1)="✓"),"",C192-B192-F192)</f>
        <v/>
      </c>
      <c r="I192" s="34" t="str">
        <f t="shared" ref="I192:I221" si="36">IF(OR(D192="",LEFT(M192,1)="✓"),"",E192-D192-G192)</f>
        <v/>
      </c>
      <c r="J192" s="34" t="str">
        <f t="shared" ref="J192:J221" si="37">IF(AND(B192&lt;&gt;"",M192="✓所定"),C192-B192-F192,"")</f>
        <v/>
      </c>
      <c r="K192" s="34" t="str">
        <f t="shared" ref="K192:K221" si="38">IF(AND(B192&lt;&gt;"",M192="✓法定"),C192-B192-F192,"")</f>
        <v/>
      </c>
      <c r="L192" s="26" t="str">
        <f t="shared" ref="L192:L221" si="39">IF(AND($B192="",$D192=""),"",($C192-$B192-$F192)+($E192-$D192-$G192))</f>
        <v/>
      </c>
      <c r="M192" s="32"/>
      <c r="N192" s="190"/>
      <c r="O192" s="190"/>
      <c r="P192" s="190"/>
      <c r="Q192" s="190"/>
      <c r="R192" s="23"/>
      <c r="V192" s="1" t="s">
        <v>172</v>
      </c>
    </row>
    <row r="193" spans="1:18">
      <c r="A193" s="27">
        <f t="shared" ref="A193:A221" ca="1" si="40">A192+1</f>
        <v>46025</v>
      </c>
      <c r="B193" s="20"/>
      <c r="C193" s="21"/>
      <c r="D193" s="20"/>
      <c r="E193" s="21"/>
      <c r="F193" s="22"/>
      <c r="G193" s="22"/>
      <c r="H193" s="34" t="str">
        <f t="shared" si="35"/>
        <v/>
      </c>
      <c r="I193" s="34" t="str">
        <f t="shared" si="36"/>
        <v/>
      </c>
      <c r="J193" s="34" t="str">
        <f t="shared" si="37"/>
        <v/>
      </c>
      <c r="K193" s="34" t="str">
        <f t="shared" si="38"/>
        <v/>
      </c>
      <c r="L193" s="26" t="str">
        <f t="shared" si="39"/>
        <v/>
      </c>
      <c r="M193" s="32"/>
      <c r="N193" s="190"/>
      <c r="O193" s="190"/>
      <c r="P193" s="190"/>
      <c r="Q193" s="190"/>
      <c r="R193" s="23"/>
    </row>
    <row r="194" spans="1:18">
      <c r="A194" s="27">
        <f t="shared" ca="1" si="40"/>
        <v>46026</v>
      </c>
      <c r="B194" s="20"/>
      <c r="C194" s="21"/>
      <c r="D194" s="20"/>
      <c r="E194" s="21"/>
      <c r="F194" s="22"/>
      <c r="G194" s="22"/>
      <c r="H194" s="34" t="str">
        <f t="shared" si="35"/>
        <v/>
      </c>
      <c r="I194" s="34" t="str">
        <f t="shared" si="36"/>
        <v/>
      </c>
      <c r="J194" s="34" t="str">
        <f t="shared" si="37"/>
        <v/>
      </c>
      <c r="K194" s="34" t="str">
        <f t="shared" si="38"/>
        <v/>
      </c>
      <c r="L194" s="26" t="str">
        <f t="shared" si="39"/>
        <v/>
      </c>
      <c r="M194" s="32"/>
      <c r="N194" s="190"/>
      <c r="O194" s="190"/>
      <c r="P194" s="190"/>
      <c r="Q194" s="190"/>
      <c r="R194" s="23"/>
    </row>
    <row r="195" spans="1:18">
      <c r="A195" s="27">
        <f t="shared" ca="1" si="40"/>
        <v>46027</v>
      </c>
      <c r="B195" s="20"/>
      <c r="C195" s="21"/>
      <c r="D195" s="20"/>
      <c r="E195" s="21"/>
      <c r="F195" s="22"/>
      <c r="G195" s="22"/>
      <c r="H195" s="34" t="str">
        <f t="shared" si="35"/>
        <v/>
      </c>
      <c r="I195" s="34" t="str">
        <f t="shared" si="36"/>
        <v/>
      </c>
      <c r="J195" s="34" t="str">
        <f t="shared" si="37"/>
        <v/>
      </c>
      <c r="K195" s="34" t="str">
        <f t="shared" si="38"/>
        <v/>
      </c>
      <c r="L195" s="26" t="str">
        <f t="shared" si="39"/>
        <v/>
      </c>
      <c r="M195" s="32"/>
      <c r="N195" s="190"/>
      <c r="O195" s="190"/>
      <c r="P195" s="190"/>
      <c r="Q195" s="190"/>
      <c r="R195" s="23"/>
    </row>
    <row r="196" spans="1:18">
      <c r="A196" s="27">
        <f t="shared" ca="1" si="40"/>
        <v>46028</v>
      </c>
      <c r="B196" s="20"/>
      <c r="C196" s="21"/>
      <c r="D196" s="20"/>
      <c r="E196" s="21"/>
      <c r="F196" s="22"/>
      <c r="G196" s="22"/>
      <c r="H196" s="34" t="str">
        <f t="shared" si="35"/>
        <v/>
      </c>
      <c r="I196" s="34" t="str">
        <f t="shared" si="36"/>
        <v/>
      </c>
      <c r="J196" s="34" t="str">
        <f t="shared" si="37"/>
        <v/>
      </c>
      <c r="K196" s="34" t="str">
        <f t="shared" si="38"/>
        <v/>
      </c>
      <c r="L196" s="26" t="str">
        <f t="shared" si="39"/>
        <v/>
      </c>
      <c r="M196" s="32"/>
      <c r="N196" s="190"/>
      <c r="O196" s="190"/>
      <c r="P196" s="190"/>
      <c r="Q196" s="190"/>
      <c r="R196" s="23"/>
    </row>
    <row r="197" spans="1:18">
      <c r="A197" s="27">
        <f t="shared" ca="1" si="40"/>
        <v>46029</v>
      </c>
      <c r="B197" s="20"/>
      <c r="C197" s="21"/>
      <c r="D197" s="20"/>
      <c r="E197" s="21"/>
      <c r="F197" s="22"/>
      <c r="G197" s="22"/>
      <c r="H197" s="34" t="str">
        <f t="shared" si="35"/>
        <v/>
      </c>
      <c r="I197" s="34" t="str">
        <f t="shared" si="36"/>
        <v/>
      </c>
      <c r="J197" s="34" t="str">
        <f t="shared" si="37"/>
        <v/>
      </c>
      <c r="K197" s="34" t="str">
        <f t="shared" si="38"/>
        <v/>
      </c>
      <c r="L197" s="26" t="str">
        <f t="shared" si="39"/>
        <v/>
      </c>
      <c r="M197" s="32"/>
      <c r="N197" s="190"/>
      <c r="O197" s="190"/>
      <c r="P197" s="190"/>
      <c r="Q197" s="190"/>
      <c r="R197" s="23"/>
    </row>
    <row r="198" spans="1:18">
      <c r="A198" s="27">
        <f t="shared" ca="1" si="40"/>
        <v>46030</v>
      </c>
      <c r="B198" s="20"/>
      <c r="C198" s="21"/>
      <c r="D198" s="20"/>
      <c r="E198" s="21"/>
      <c r="F198" s="22"/>
      <c r="G198" s="22"/>
      <c r="H198" s="34" t="str">
        <f t="shared" si="35"/>
        <v/>
      </c>
      <c r="I198" s="34" t="str">
        <f t="shared" si="36"/>
        <v/>
      </c>
      <c r="J198" s="34" t="str">
        <f t="shared" si="37"/>
        <v/>
      </c>
      <c r="K198" s="34" t="str">
        <f t="shared" si="38"/>
        <v/>
      </c>
      <c r="L198" s="26" t="str">
        <f t="shared" si="39"/>
        <v/>
      </c>
      <c r="M198" s="32"/>
      <c r="N198" s="190"/>
      <c r="O198" s="190"/>
      <c r="P198" s="190"/>
      <c r="Q198" s="190"/>
      <c r="R198" s="23"/>
    </row>
    <row r="199" spans="1:18">
      <c r="A199" s="27">
        <f t="shared" ca="1" si="40"/>
        <v>46031</v>
      </c>
      <c r="B199" s="20"/>
      <c r="C199" s="21"/>
      <c r="D199" s="20"/>
      <c r="E199" s="21"/>
      <c r="F199" s="22"/>
      <c r="G199" s="22"/>
      <c r="H199" s="34" t="str">
        <f t="shared" si="35"/>
        <v/>
      </c>
      <c r="I199" s="34" t="str">
        <f t="shared" si="36"/>
        <v/>
      </c>
      <c r="J199" s="34" t="str">
        <f t="shared" si="37"/>
        <v/>
      </c>
      <c r="K199" s="34" t="str">
        <f t="shared" si="38"/>
        <v/>
      </c>
      <c r="L199" s="26" t="str">
        <f t="shared" si="39"/>
        <v/>
      </c>
      <c r="M199" s="32"/>
      <c r="N199" s="190"/>
      <c r="O199" s="190"/>
      <c r="P199" s="190"/>
      <c r="Q199" s="190"/>
      <c r="R199" s="23"/>
    </row>
    <row r="200" spans="1:18">
      <c r="A200" s="27">
        <f t="shared" ca="1" si="40"/>
        <v>46032</v>
      </c>
      <c r="B200" s="20"/>
      <c r="C200" s="21"/>
      <c r="D200" s="20"/>
      <c r="E200" s="21"/>
      <c r="F200" s="22"/>
      <c r="G200" s="22"/>
      <c r="H200" s="34" t="str">
        <f t="shared" si="35"/>
        <v/>
      </c>
      <c r="I200" s="34" t="str">
        <f t="shared" si="36"/>
        <v/>
      </c>
      <c r="J200" s="34" t="str">
        <f t="shared" si="37"/>
        <v/>
      </c>
      <c r="K200" s="34" t="str">
        <f t="shared" si="38"/>
        <v/>
      </c>
      <c r="L200" s="26" t="str">
        <f t="shared" si="39"/>
        <v/>
      </c>
      <c r="M200" s="32"/>
      <c r="N200" s="190"/>
      <c r="O200" s="190"/>
      <c r="P200" s="190"/>
      <c r="Q200" s="190"/>
      <c r="R200" s="23"/>
    </row>
    <row r="201" spans="1:18">
      <c r="A201" s="27">
        <f t="shared" ca="1" si="40"/>
        <v>46033</v>
      </c>
      <c r="B201" s="20"/>
      <c r="C201" s="21"/>
      <c r="D201" s="20"/>
      <c r="E201" s="21"/>
      <c r="F201" s="22"/>
      <c r="G201" s="22"/>
      <c r="H201" s="34" t="str">
        <f t="shared" si="35"/>
        <v/>
      </c>
      <c r="I201" s="34" t="str">
        <f t="shared" si="36"/>
        <v/>
      </c>
      <c r="J201" s="34" t="str">
        <f t="shared" si="37"/>
        <v/>
      </c>
      <c r="K201" s="34" t="str">
        <f t="shared" si="38"/>
        <v/>
      </c>
      <c r="L201" s="26" t="str">
        <f t="shared" si="39"/>
        <v/>
      </c>
      <c r="M201" s="32"/>
      <c r="N201" s="190"/>
      <c r="O201" s="190"/>
      <c r="P201" s="190"/>
      <c r="Q201" s="190"/>
      <c r="R201" s="23"/>
    </row>
    <row r="202" spans="1:18">
      <c r="A202" s="27">
        <f t="shared" ca="1" si="40"/>
        <v>46034</v>
      </c>
      <c r="B202" s="20"/>
      <c r="C202" s="21"/>
      <c r="D202" s="20"/>
      <c r="E202" s="21"/>
      <c r="F202" s="22"/>
      <c r="G202" s="22"/>
      <c r="H202" s="34" t="str">
        <f t="shared" si="35"/>
        <v/>
      </c>
      <c r="I202" s="34" t="str">
        <f t="shared" si="36"/>
        <v/>
      </c>
      <c r="J202" s="34" t="str">
        <f t="shared" si="37"/>
        <v/>
      </c>
      <c r="K202" s="34" t="str">
        <f t="shared" si="38"/>
        <v/>
      </c>
      <c r="L202" s="26" t="str">
        <f t="shared" si="39"/>
        <v/>
      </c>
      <c r="M202" s="32"/>
      <c r="N202" s="190"/>
      <c r="O202" s="190"/>
      <c r="P202" s="190"/>
      <c r="Q202" s="190"/>
      <c r="R202" s="23"/>
    </row>
    <row r="203" spans="1:18">
      <c r="A203" s="27">
        <f t="shared" ca="1" si="40"/>
        <v>46035</v>
      </c>
      <c r="B203" s="20"/>
      <c r="C203" s="21"/>
      <c r="D203" s="20"/>
      <c r="E203" s="21"/>
      <c r="F203" s="22"/>
      <c r="G203" s="22"/>
      <c r="H203" s="34" t="str">
        <f t="shared" si="35"/>
        <v/>
      </c>
      <c r="I203" s="34" t="str">
        <f t="shared" si="36"/>
        <v/>
      </c>
      <c r="J203" s="34" t="str">
        <f t="shared" si="37"/>
        <v/>
      </c>
      <c r="K203" s="34" t="str">
        <f t="shared" si="38"/>
        <v/>
      </c>
      <c r="L203" s="26" t="str">
        <f t="shared" si="39"/>
        <v/>
      </c>
      <c r="M203" s="32"/>
      <c r="N203" s="190"/>
      <c r="O203" s="190"/>
      <c r="P203" s="190"/>
      <c r="Q203" s="190"/>
      <c r="R203" s="23"/>
    </row>
    <row r="204" spans="1:18">
      <c r="A204" s="27">
        <f t="shared" ca="1" si="40"/>
        <v>46036</v>
      </c>
      <c r="B204" s="20"/>
      <c r="C204" s="21"/>
      <c r="D204" s="20"/>
      <c r="E204" s="21"/>
      <c r="F204" s="22"/>
      <c r="G204" s="22"/>
      <c r="H204" s="34" t="str">
        <f t="shared" si="35"/>
        <v/>
      </c>
      <c r="I204" s="34" t="str">
        <f t="shared" si="36"/>
        <v/>
      </c>
      <c r="J204" s="34" t="str">
        <f t="shared" si="37"/>
        <v/>
      </c>
      <c r="K204" s="34" t="str">
        <f t="shared" si="38"/>
        <v/>
      </c>
      <c r="L204" s="26" t="str">
        <f t="shared" si="39"/>
        <v/>
      </c>
      <c r="M204" s="32"/>
      <c r="N204" s="190"/>
      <c r="O204" s="190"/>
      <c r="P204" s="190"/>
      <c r="Q204" s="190"/>
      <c r="R204" s="23"/>
    </row>
    <row r="205" spans="1:18">
      <c r="A205" s="27">
        <f t="shared" ca="1" si="40"/>
        <v>46037</v>
      </c>
      <c r="B205" s="20"/>
      <c r="C205" s="21"/>
      <c r="D205" s="20"/>
      <c r="E205" s="21"/>
      <c r="F205" s="22"/>
      <c r="G205" s="22"/>
      <c r="H205" s="34" t="str">
        <f t="shared" si="35"/>
        <v/>
      </c>
      <c r="I205" s="34" t="str">
        <f t="shared" si="36"/>
        <v/>
      </c>
      <c r="J205" s="34" t="str">
        <f t="shared" si="37"/>
        <v/>
      </c>
      <c r="K205" s="34" t="str">
        <f t="shared" si="38"/>
        <v/>
      </c>
      <c r="L205" s="26" t="str">
        <f t="shared" si="39"/>
        <v/>
      </c>
      <c r="M205" s="32"/>
      <c r="N205" s="190"/>
      <c r="O205" s="190"/>
      <c r="P205" s="190"/>
      <c r="Q205" s="190"/>
      <c r="R205" s="23"/>
    </row>
    <row r="206" spans="1:18">
      <c r="A206" s="27">
        <f t="shared" ca="1" si="40"/>
        <v>46038</v>
      </c>
      <c r="B206" s="20"/>
      <c r="C206" s="21"/>
      <c r="D206" s="20"/>
      <c r="E206" s="21"/>
      <c r="F206" s="22"/>
      <c r="G206" s="22"/>
      <c r="H206" s="34" t="str">
        <f t="shared" si="35"/>
        <v/>
      </c>
      <c r="I206" s="34" t="str">
        <f t="shared" si="36"/>
        <v/>
      </c>
      <c r="J206" s="34" t="str">
        <f t="shared" si="37"/>
        <v/>
      </c>
      <c r="K206" s="34" t="str">
        <f t="shared" si="38"/>
        <v/>
      </c>
      <c r="L206" s="26" t="str">
        <f t="shared" si="39"/>
        <v/>
      </c>
      <c r="M206" s="32"/>
      <c r="N206" s="190"/>
      <c r="O206" s="190"/>
      <c r="P206" s="190"/>
      <c r="Q206" s="190"/>
      <c r="R206" s="23"/>
    </row>
    <row r="207" spans="1:18">
      <c r="A207" s="27">
        <f t="shared" ca="1" si="40"/>
        <v>46039</v>
      </c>
      <c r="B207" s="20"/>
      <c r="C207" s="21"/>
      <c r="D207" s="20"/>
      <c r="E207" s="21"/>
      <c r="F207" s="22"/>
      <c r="G207" s="22"/>
      <c r="H207" s="34" t="str">
        <f t="shared" si="35"/>
        <v/>
      </c>
      <c r="I207" s="34" t="str">
        <f t="shared" si="36"/>
        <v/>
      </c>
      <c r="J207" s="34" t="str">
        <f t="shared" si="37"/>
        <v/>
      </c>
      <c r="K207" s="34" t="str">
        <f t="shared" si="38"/>
        <v/>
      </c>
      <c r="L207" s="26" t="str">
        <f t="shared" si="39"/>
        <v/>
      </c>
      <c r="M207" s="32"/>
      <c r="N207" s="190"/>
      <c r="O207" s="190"/>
      <c r="P207" s="190"/>
      <c r="Q207" s="190"/>
      <c r="R207" s="23"/>
    </row>
    <row r="208" spans="1:18">
      <c r="A208" s="27">
        <f t="shared" ca="1" si="40"/>
        <v>46040</v>
      </c>
      <c r="B208" s="20"/>
      <c r="C208" s="21"/>
      <c r="D208" s="20"/>
      <c r="E208" s="21"/>
      <c r="F208" s="22"/>
      <c r="G208" s="22"/>
      <c r="H208" s="34" t="str">
        <f t="shared" si="35"/>
        <v/>
      </c>
      <c r="I208" s="34" t="str">
        <f t="shared" si="36"/>
        <v/>
      </c>
      <c r="J208" s="34" t="str">
        <f t="shared" si="37"/>
        <v/>
      </c>
      <c r="K208" s="34" t="str">
        <f t="shared" si="38"/>
        <v/>
      </c>
      <c r="L208" s="26" t="str">
        <f t="shared" si="39"/>
        <v/>
      </c>
      <c r="M208" s="32"/>
      <c r="N208" s="190"/>
      <c r="O208" s="190"/>
      <c r="P208" s="190"/>
      <c r="Q208" s="190"/>
      <c r="R208" s="23"/>
    </row>
    <row r="209" spans="1:18">
      <c r="A209" s="27">
        <f t="shared" ca="1" si="40"/>
        <v>46041</v>
      </c>
      <c r="B209" s="20"/>
      <c r="C209" s="21"/>
      <c r="D209" s="20"/>
      <c r="E209" s="21"/>
      <c r="F209" s="22"/>
      <c r="G209" s="22"/>
      <c r="H209" s="34" t="str">
        <f t="shared" si="35"/>
        <v/>
      </c>
      <c r="I209" s="34" t="str">
        <f t="shared" si="36"/>
        <v/>
      </c>
      <c r="J209" s="34" t="str">
        <f t="shared" si="37"/>
        <v/>
      </c>
      <c r="K209" s="34" t="str">
        <f t="shared" si="38"/>
        <v/>
      </c>
      <c r="L209" s="26" t="str">
        <f t="shared" si="39"/>
        <v/>
      </c>
      <c r="M209" s="32"/>
      <c r="N209" s="190"/>
      <c r="O209" s="190"/>
      <c r="P209" s="190"/>
      <c r="Q209" s="190"/>
      <c r="R209" s="23"/>
    </row>
    <row r="210" spans="1:18">
      <c r="A210" s="27">
        <f t="shared" ca="1" si="40"/>
        <v>46042</v>
      </c>
      <c r="B210" s="20"/>
      <c r="C210" s="21"/>
      <c r="D210" s="20"/>
      <c r="E210" s="21"/>
      <c r="F210" s="22"/>
      <c r="G210" s="22"/>
      <c r="H210" s="34" t="str">
        <f t="shared" si="35"/>
        <v/>
      </c>
      <c r="I210" s="34" t="str">
        <f t="shared" si="36"/>
        <v/>
      </c>
      <c r="J210" s="34" t="str">
        <f t="shared" si="37"/>
        <v/>
      </c>
      <c r="K210" s="34" t="str">
        <f t="shared" si="38"/>
        <v/>
      </c>
      <c r="L210" s="26" t="str">
        <f t="shared" si="39"/>
        <v/>
      </c>
      <c r="M210" s="32"/>
      <c r="N210" s="190"/>
      <c r="O210" s="190"/>
      <c r="P210" s="190"/>
      <c r="Q210" s="190"/>
      <c r="R210" s="23"/>
    </row>
    <row r="211" spans="1:18">
      <c r="A211" s="27">
        <f t="shared" ca="1" si="40"/>
        <v>46043</v>
      </c>
      <c r="B211" s="20"/>
      <c r="C211" s="21"/>
      <c r="D211" s="20"/>
      <c r="E211" s="21"/>
      <c r="F211" s="22"/>
      <c r="G211" s="22"/>
      <c r="H211" s="34" t="str">
        <f t="shared" si="35"/>
        <v/>
      </c>
      <c r="I211" s="34" t="str">
        <f t="shared" si="36"/>
        <v/>
      </c>
      <c r="J211" s="34" t="str">
        <f t="shared" si="37"/>
        <v/>
      </c>
      <c r="K211" s="34" t="str">
        <f t="shared" si="38"/>
        <v/>
      </c>
      <c r="L211" s="26" t="str">
        <f t="shared" si="39"/>
        <v/>
      </c>
      <c r="M211" s="32"/>
      <c r="N211" s="190"/>
      <c r="O211" s="190"/>
      <c r="P211" s="190"/>
      <c r="Q211" s="190"/>
      <c r="R211" s="23"/>
    </row>
    <row r="212" spans="1:18">
      <c r="A212" s="27">
        <f t="shared" ca="1" si="40"/>
        <v>46044</v>
      </c>
      <c r="B212" s="20"/>
      <c r="C212" s="21"/>
      <c r="D212" s="20"/>
      <c r="E212" s="21"/>
      <c r="F212" s="22"/>
      <c r="G212" s="22"/>
      <c r="H212" s="34" t="str">
        <f t="shared" si="35"/>
        <v/>
      </c>
      <c r="I212" s="34" t="str">
        <f t="shared" si="36"/>
        <v/>
      </c>
      <c r="J212" s="34" t="str">
        <f t="shared" si="37"/>
        <v/>
      </c>
      <c r="K212" s="34" t="str">
        <f t="shared" si="38"/>
        <v/>
      </c>
      <c r="L212" s="26" t="str">
        <f t="shared" si="39"/>
        <v/>
      </c>
      <c r="M212" s="32"/>
      <c r="N212" s="190"/>
      <c r="O212" s="190"/>
      <c r="P212" s="190"/>
      <c r="Q212" s="190"/>
      <c r="R212" s="23"/>
    </row>
    <row r="213" spans="1:18">
      <c r="A213" s="27">
        <f t="shared" ca="1" si="40"/>
        <v>46045</v>
      </c>
      <c r="B213" s="20"/>
      <c r="C213" s="21"/>
      <c r="D213" s="20"/>
      <c r="E213" s="21"/>
      <c r="F213" s="22"/>
      <c r="G213" s="22"/>
      <c r="H213" s="34" t="str">
        <f t="shared" si="35"/>
        <v/>
      </c>
      <c r="I213" s="34" t="str">
        <f t="shared" si="36"/>
        <v/>
      </c>
      <c r="J213" s="34" t="str">
        <f t="shared" si="37"/>
        <v/>
      </c>
      <c r="K213" s="34" t="str">
        <f t="shared" si="38"/>
        <v/>
      </c>
      <c r="L213" s="26" t="str">
        <f t="shared" si="39"/>
        <v/>
      </c>
      <c r="M213" s="32"/>
      <c r="N213" s="190"/>
      <c r="O213" s="190"/>
      <c r="P213" s="190"/>
      <c r="Q213" s="190"/>
      <c r="R213" s="23"/>
    </row>
    <row r="214" spans="1:18">
      <c r="A214" s="27">
        <f t="shared" ca="1" si="40"/>
        <v>46046</v>
      </c>
      <c r="B214" s="20"/>
      <c r="C214" s="21"/>
      <c r="D214" s="20"/>
      <c r="E214" s="21"/>
      <c r="F214" s="22"/>
      <c r="G214" s="22"/>
      <c r="H214" s="34" t="str">
        <f t="shared" si="35"/>
        <v/>
      </c>
      <c r="I214" s="34" t="str">
        <f t="shared" si="36"/>
        <v/>
      </c>
      <c r="J214" s="34" t="str">
        <f t="shared" si="37"/>
        <v/>
      </c>
      <c r="K214" s="34" t="str">
        <f t="shared" si="38"/>
        <v/>
      </c>
      <c r="L214" s="26" t="str">
        <f t="shared" si="39"/>
        <v/>
      </c>
      <c r="M214" s="32"/>
      <c r="N214" s="190"/>
      <c r="O214" s="190"/>
      <c r="P214" s="190"/>
      <c r="Q214" s="190"/>
      <c r="R214" s="23"/>
    </row>
    <row r="215" spans="1:18">
      <c r="A215" s="27">
        <f t="shared" ca="1" si="40"/>
        <v>46047</v>
      </c>
      <c r="B215" s="20"/>
      <c r="C215" s="21"/>
      <c r="D215" s="20"/>
      <c r="E215" s="21"/>
      <c r="F215" s="22"/>
      <c r="G215" s="22"/>
      <c r="H215" s="34" t="str">
        <f t="shared" si="35"/>
        <v/>
      </c>
      <c r="I215" s="34" t="str">
        <f t="shared" si="36"/>
        <v/>
      </c>
      <c r="J215" s="34" t="str">
        <f t="shared" si="37"/>
        <v/>
      </c>
      <c r="K215" s="34" t="str">
        <f t="shared" si="38"/>
        <v/>
      </c>
      <c r="L215" s="26" t="str">
        <f t="shared" si="39"/>
        <v/>
      </c>
      <c r="M215" s="32"/>
      <c r="N215" s="190"/>
      <c r="O215" s="190"/>
      <c r="P215" s="190"/>
      <c r="Q215" s="190"/>
      <c r="R215" s="23"/>
    </row>
    <row r="216" spans="1:18">
      <c r="A216" s="27">
        <f t="shared" ca="1" si="40"/>
        <v>46048</v>
      </c>
      <c r="B216" s="20"/>
      <c r="C216" s="21"/>
      <c r="D216" s="20"/>
      <c r="E216" s="21"/>
      <c r="F216" s="22"/>
      <c r="G216" s="22"/>
      <c r="H216" s="34" t="str">
        <f t="shared" si="35"/>
        <v/>
      </c>
      <c r="I216" s="34" t="str">
        <f t="shared" si="36"/>
        <v/>
      </c>
      <c r="J216" s="34" t="str">
        <f t="shared" si="37"/>
        <v/>
      </c>
      <c r="K216" s="34" t="str">
        <f t="shared" si="38"/>
        <v/>
      </c>
      <c r="L216" s="26" t="str">
        <f t="shared" si="39"/>
        <v/>
      </c>
      <c r="M216" s="32"/>
      <c r="N216" s="190"/>
      <c r="O216" s="190"/>
      <c r="P216" s="190"/>
      <c r="Q216" s="190"/>
      <c r="R216" s="23"/>
    </row>
    <row r="217" spans="1:18">
      <c r="A217" s="27">
        <f t="shared" ca="1" si="40"/>
        <v>46049</v>
      </c>
      <c r="B217" s="20"/>
      <c r="C217" s="21"/>
      <c r="D217" s="20"/>
      <c r="E217" s="21"/>
      <c r="F217" s="22"/>
      <c r="G217" s="22"/>
      <c r="H217" s="34" t="str">
        <f t="shared" si="35"/>
        <v/>
      </c>
      <c r="I217" s="34" t="str">
        <f t="shared" si="36"/>
        <v/>
      </c>
      <c r="J217" s="34" t="str">
        <f t="shared" si="37"/>
        <v/>
      </c>
      <c r="K217" s="34" t="str">
        <f t="shared" si="38"/>
        <v/>
      </c>
      <c r="L217" s="26" t="str">
        <f t="shared" si="39"/>
        <v/>
      </c>
      <c r="M217" s="32"/>
      <c r="N217" s="190"/>
      <c r="O217" s="190"/>
      <c r="P217" s="190"/>
      <c r="Q217" s="190"/>
      <c r="R217" s="23"/>
    </row>
    <row r="218" spans="1:18">
      <c r="A218" s="27">
        <f t="shared" ca="1" si="40"/>
        <v>46050</v>
      </c>
      <c r="B218" s="20"/>
      <c r="C218" s="21"/>
      <c r="D218" s="20"/>
      <c r="E218" s="21"/>
      <c r="F218" s="22"/>
      <c r="G218" s="22"/>
      <c r="H218" s="34" t="str">
        <f t="shared" si="35"/>
        <v/>
      </c>
      <c r="I218" s="34" t="str">
        <f t="shared" si="36"/>
        <v/>
      </c>
      <c r="J218" s="34" t="str">
        <f t="shared" si="37"/>
        <v/>
      </c>
      <c r="K218" s="34" t="str">
        <f t="shared" si="38"/>
        <v/>
      </c>
      <c r="L218" s="26" t="str">
        <f t="shared" si="39"/>
        <v/>
      </c>
      <c r="M218" s="32"/>
      <c r="N218" s="190"/>
      <c r="O218" s="190"/>
      <c r="P218" s="190"/>
      <c r="Q218" s="190"/>
      <c r="R218" s="23"/>
    </row>
    <row r="219" spans="1:18">
      <c r="A219" s="27">
        <f t="shared" ca="1" si="40"/>
        <v>46051</v>
      </c>
      <c r="B219" s="20"/>
      <c r="C219" s="21"/>
      <c r="D219" s="20"/>
      <c r="E219" s="21"/>
      <c r="F219" s="22"/>
      <c r="G219" s="22"/>
      <c r="H219" s="34" t="str">
        <f t="shared" si="35"/>
        <v/>
      </c>
      <c r="I219" s="34" t="str">
        <f t="shared" si="36"/>
        <v/>
      </c>
      <c r="J219" s="34" t="str">
        <f t="shared" si="37"/>
        <v/>
      </c>
      <c r="K219" s="34" t="str">
        <f t="shared" si="38"/>
        <v/>
      </c>
      <c r="L219" s="26" t="str">
        <f t="shared" si="39"/>
        <v/>
      </c>
      <c r="M219" s="32"/>
      <c r="N219" s="190"/>
      <c r="O219" s="190"/>
      <c r="P219" s="190"/>
      <c r="Q219" s="190"/>
      <c r="R219" s="23"/>
    </row>
    <row r="220" spans="1:18">
      <c r="A220" s="27">
        <f t="shared" ca="1" si="40"/>
        <v>46052</v>
      </c>
      <c r="B220" s="20"/>
      <c r="C220" s="21"/>
      <c r="D220" s="20"/>
      <c r="E220" s="21"/>
      <c r="F220" s="22"/>
      <c r="G220" s="22"/>
      <c r="H220" s="34" t="str">
        <f t="shared" si="35"/>
        <v/>
      </c>
      <c r="I220" s="34" t="str">
        <f t="shared" si="36"/>
        <v/>
      </c>
      <c r="J220" s="34" t="str">
        <f t="shared" si="37"/>
        <v/>
      </c>
      <c r="K220" s="34" t="str">
        <f t="shared" si="38"/>
        <v/>
      </c>
      <c r="L220" s="26" t="str">
        <f t="shared" si="39"/>
        <v/>
      </c>
      <c r="M220" s="32"/>
      <c r="N220" s="190"/>
      <c r="O220" s="190"/>
      <c r="P220" s="190"/>
      <c r="Q220" s="190"/>
      <c r="R220" s="23"/>
    </row>
    <row r="221" spans="1:18">
      <c r="A221" s="27">
        <f t="shared" ca="1" si="40"/>
        <v>46053</v>
      </c>
      <c r="B221" s="20"/>
      <c r="C221" s="21"/>
      <c r="D221" s="20"/>
      <c r="E221" s="21"/>
      <c r="F221" s="22"/>
      <c r="G221" s="22"/>
      <c r="H221" s="34" t="str">
        <f t="shared" si="35"/>
        <v/>
      </c>
      <c r="I221" s="34" t="str">
        <f t="shared" si="36"/>
        <v/>
      </c>
      <c r="J221" s="34" t="str">
        <f t="shared" si="37"/>
        <v/>
      </c>
      <c r="K221" s="34" t="str">
        <f t="shared" si="38"/>
        <v/>
      </c>
      <c r="L221" s="26" t="str">
        <f t="shared" si="39"/>
        <v/>
      </c>
      <c r="M221" s="32"/>
      <c r="N221" s="190"/>
      <c r="O221" s="190"/>
      <c r="P221" s="190"/>
      <c r="Q221" s="190"/>
      <c r="R221" s="23"/>
    </row>
    <row r="222" spans="1:18">
      <c r="A222" s="5" t="s">
        <v>11</v>
      </c>
      <c r="B222" s="191"/>
      <c r="C222" s="192"/>
      <c r="D222" s="191"/>
      <c r="E222" s="192"/>
      <c r="F222" s="26" t="str">
        <f>IF(SUM($F191:$F221)=0,"",SUM($F191:$F221))</f>
        <v/>
      </c>
      <c r="G222" s="26" t="str">
        <f>IF(SUM($G191:$G221)=0,"",SUM($G191:$G221))</f>
        <v/>
      </c>
      <c r="H222" s="26" t="str">
        <f>IF(SUM(H191:H221)=0,"",SUM(H191:H221))</f>
        <v/>
      </c>
      <c r="I222" s="26" t="str">
        <f>IF(SUM(I191:I221)=0,"",SUM(I191:I221))</f>
        <v/>
      </c>
      <c r="J222" s="26" t="str">
        <f t="shared" ref="J222:K222" si="41">IF(SUM(J191:J221)=0,"",SUM(J191:J221))</f>
        <v/>
      </c>
      <c r="K222" s="26" t="str">
        <f t="shared" si="41"/>
        <v/>
      </c>
      <c r="L222" s="26" t="str">
        <f>IF(SUM($L191:$L221)=0,"",SUM($L191:$L221))</f>
        <v/>
      </c>
      <c r="M222" s="33"/>
      <c r="N222" s="193"/>
      <c r="O222" s="193"/>
      <c r="P222" s="193"/>
      <c r="Q222" s="193"/>
      <c r="R222" s="6"/>
    </row>
    <row r="224" spans="1:18" ht="27" customHeight="1">
      <c r="A224" s="194" t="s">
        <v>22</v>
      </c>
      <c r="B224" s="189" t="s">
        <v>103</v>
      </c>
      <c r="C224" s="189"/>
      <c r="D224" s="189"/>
      <c r="E224" s="189"/>
      <c r="F224" s="189" t="s">
        <v>23</v>
      </c>
      <c r="G224" s="189"/>
      <c r="H224" s="189" t="s">
        <v>88</v>
      </c>
      <c r="I224" s="189"/>
      <c r="J224" s="189"/>
      <c r="K224" s="189"/>
      <c r="L224" s="189" t="s">
        <v>87</v>
      </c>
      <c r="M224" s="195" t="s">
        <v>96</v>
      </c>
      <c r="N224" s="194" t="s">
        <v>25</v>
      </c>
      <c r="O224" s="194"/>
      <c r="P224" s="194"/>
      <c r="Q224" s="194"/>
      <c r="R224" s="189" t="s">
        <v>100</v>
      </c>
    </row>
    <row r="225" spans="1:22" ht="14.25" customHeight="1">
      <c r="A225" s="194"/>
      <c r="B225" s="189" t="s">
        <v>82</v>
      </c>
      <c r="C225" s="189"/>
      <c r="D225" s="189" t="s">
        <v>84</v>
      </c>
      <c r="E225" s="189"/>
      <c r="F225" s="189"/>
      <c r="G225" s="189"/>
      <c r="H225" s="189" t="s">
        <v>90</v>
      </c>
      <c r="I225" s="189"/>
      <c r="J225" s="189" t="s">
        <v>89</v>
      </c>
      <c r="K225" s="189"/>
      <c r="L225" s="189"/>
      <c r="M225" s="196"/>
      <c r="N225" s="194"/>
      <c r="O225" s="194"/>
      <c r="P225" s="194"/>
      <c r="Q225" s="194"/>
      <c r="R225" s="189"/>
    </row>
    <row r="226" spans="1:22">
      <c r="A226" s="194"/>
      <c r="B226" s="43" t="s">
        <v>26</v>
      </c>
      <c r="C226" s="43" t="s">
        <v>27</v>
      </c>
      <c r="D226" s="43" t="s">
        <v>26</v>
      </c>
      <c r="E226" s="43" t="s">
        <v>27</v>
      </c>
      <c r="F226" s="44" t="s">
        <v>85</v>
      </c>
      <c r="G226" s="44" t="s">
        <v>86</v>
      </c>
      <c r="H226" s="44" t="s">
        <v>81</v>
      </c>
      <c r="I226" s="44" t="s">
        <v>83</v>
      </c>
      <c r="J226" s="44" t="s">
        <v>81</v>
      </c>
      <c r="K226" s="44" t="s">
        <v>95</v>
      </c>
      <c r="L226" s="189"/>
      <c r="M226" s="197"/>
      <c r="N226" s="194"/>
      <c r="O226" s="194"/>
      <c r="P226" s="194"/>
      <c r="Q226" s="194"/>
      <c r="R226" s="194"/>
    </row>
    <row r="227" spans="1:22">
      <c r="A227" s="27" cm="1">
        <f t="array" aca="1" ref="A227" ca="1">DATE("2025","8"+6,IFERROR(INDIRECT(T1),"1"))</f>
        <v>46054</v>
      </c>
      <c r="B227" s="20"/>
      <c r="C227" s="21"/>
      <c r="D227" s="20"/>
      <c r="E227" s="21"/>
      <c r="F227" s="22"/>
      <c r="G227" s="22"/>
      <c r="H227" s="34" t="str">
        <f>IF(OR(B227="",LEFT(M227,1)="✓"),"",C227-B227-F227)</f>
        <v/>
      </c>
      <c r="I227" s="34" t="str">
        <f>IF(OR(D227="",LEFT(M227,1)="✓"),"",E227-D227-G227)</f>
        <v/>
      </c>
      <c r="J227" s="34" t="str">
        <f>IF(AND(B227&lt;&gt;"",M227="✓所定"),C227-B227-F227,"")</f>
        <v/>
      </c>
      <c r="K227" s="34" t="str">
        <f>IF(AND(B227&lt;&gt;"",M227="✓法定"),C227-B227-F227,"")</f>
        <v/>
      </c>
      <c r="L227" s="26" t="str">
        <f t="shared" ref="L227:L253" si="42">IF(AND($B227="",$D227=""),"",($C227-$B227-$F227)+($E227-$D227-$G227))</f>
        <v/>
      </c>
      <c r="M227" s="32"/>
      <c r="N227" s="190"/>
      <c r="O227" s="190"/>
      <c r="P227" s="190"/>
      <c r="Q227" s="190"/>
      <c r="R227" s="23"/>
      <c r="V227" s="1" t="s">
        <v>171</v>
      </c>
    </row>
    <row r="228" spans="1:22">
      <c r="A228" s="27">
        <f ca="1">A227+1</f>
        <v>46055</v>
      </c>
      <c r="B228" s="20"/>
      <c r="C228" s="21"/>
      <c r="D228" s="20"/>
      <c r="E228" s="21"/>
      <c r="F228" s="22"/>
      <c r="G228" s="22"/>
      <c r="H228" s="34" t="str">
        <f t="shared" ref="H228:H257" si="43">IF(OR(B228="",LEFT(M228,1)="✓"),"",C228-B228-F228)</f>
        <v/>
      </c>
      <c r="I228" s="34" t="str">
        <f t="shared" ref="I228:I257" si="44">IF(OR(D228="",LEFT(M228,1)="✓"),"",E228-D228-G228)</f>
        <v/>
      </c>
      <c r="J228" s="34" t="str">
        <f t="shared" ref="J228:J257" si="45">IF(AND(B228&lt;&gt;"",M228="✓所定"),C228-B228-F228,"")</f>
        <v/>
      </c>
      <c r="K228" s="34" t="str">
        <f t="shared" ref="K228:K257" si="46">IF(AND(B228&lt;&gt;"",M228="✓法定"),C228-B228-F228,"")</f>
        <v/>
      </c>
      <c r="L228" s="26" t="str">
        <f t="shared" si="42"/>
        <v/>
      </c>
      <c r="M228" s="32"/>
      <c r="N228" s="190"/>
      <c r="O228" s="190"/>
      <c r="P228" s="190"/>
      <c r="Q228" s="190"/>
      <c r="R228" s="23"/>
      <c r="V228" s="1" t="s">
        <v>172</v>
      </c>
    </row>
    <row r="229" spans="1:22">
      <c r="A229" s="27">
        <f t="shared" ref="A229:A257" ca="1" si="47">A228+1</f>
        <v>46056</v>
      </c>
      <c r="B229" s="20"/>
      <c r="C229" s="21"/>
      <c r="D229" s="20"/>
      <c r="E229" s="21"/>
      <c r="F229" s="22"/>
      <c r="G229" s="22"/>
      <c r="H229" s="34" t="str">
        <f t="shared" si="43"/>
        <v/>
      </c>
      <c r="I229" s="34" t="str">
        <f t="shared" si="44"/>
        <v/>
      </c>
      <c r="J229" s="34" t="str">
        <f t="shared" si="45"/>
        <v/>
      </c>
      <c r="K229" s="34" t="str">
        <f t="shared" si="46"/>
        <v/>
      </c>
      <c r="L229" s="26" t="str">
        <f t="shared" si="42"/>
        <v/>
      </c>
      <c r="M229" s="32"/>
      <c r="N229" s="190"/>
      <c r="O229" s="190"/>
      <c r="P229" s="190"/>
      <c r="Q229" s="190"/>
      <c r="R229" s="23"/>
    </row>
    <row r="230" spans="1:22">
      <c r="A230" s="27">
        <f t="shared" ca="1" si="47"/>
        <v>46057</v>
      </c>
      <c r="B230" s="20"/>
      <c r="C230" s="21"/>
      <c r="D230" s="20"/>
      <c r="E230" s="21"/>
      <c r="F230" s="22"/>
      <c r="G230" s="22"/>
      <c r="H230" s="34" t="str">
        <f t="shared" si="43"/>
        <v/>
      </c>
      <c r="I230" s="34" t="str">
        <f t="shared" si="44"/>
        <v/>
      </c>
      <c r="J230" s="34" t="str">
        <f t="shared" si="45"/>
        <v/>
      </c>
      <c r="K230" s="34" t="str">
        <f t="shared" si="46"/>
        <v/>
      </c>
      <c r="L230" s="26" t="str">
        <f t="shared" si="42"/>
        <v/>
      </c>
      <c r="M230" s="32"/>
      <c r="N230" s="190"/>
      <c r="O230" s="190"/>
      <c r="P230" s="190"/>
      <c r="Q230" s="190"/>
      <c r="R230" s="23"/>
    </row>
    <row r="231" spans="1:22">
      <c r="A231" s="27">
        <f t="shared" ca="1" si="47"/>
        <v>46058</v>
      </c>
      <c r="B231" s="20"/>
      <c r="C231" s="21"/>
      <c r="D231" s="20"/>
      <c r="E231" s="21"/>
      <c r="F231" s="22"/>
      <c r="G231" s="22"/>
      <c r="H231" s="34" t="str">
        <f t="shared" si="43"/>
        <v/>
      </c>
      <c r="I231" s="34" t="str">
        <f t="shared" si="44"/>
        <v/>
      </c>
      <c r="J231" s="34" t="str">
        <f t="shared" si="45"/>
        <v/>
      </c>
      <c r="K231" s="34" t="str">
        <f t="shared" si="46"/>
        <v/>
      </c>
      <c r="L231" s="26" t="str">
        <f t="shared" si="42"/>
        <v/>
      </c>
      <c r="M231" s="32"/>
      <c r="N231" s="190"/>
      <c r="O231" s="190"/>
      <c r="P231" s="190"/>
      <c r="Q231" s="190"/>
      <c r="R231" s="23"/>
    </row>
    <row r="232" spans="1:22">
      <c r="A232" s="27">
        <f t="shared" ca="1" si="47"/>
        <v>46059</v>
      </c>
      <c r="B232" s="20"/>
      <c r="C232" s="21"/>
      <c r="D232" s="20"/>
      <c r="E232" s="21"/>
      <c r="F232" s="22"/>
      <c r="G232" s="22"/>
      <c r="H232" s="34" t="str">
        <f t="shared" si="43"/>
        <v/>
      </c>
      <c r="I232" s="34" t="str">
        <f t="shared" si="44"/>
        <v/>
      </c>
      <c r="J232" s="34" t="str">
        <f t="shared" si="45"/>
        <v/>
      </c>
      <c r="K232" s="34" t="str">
        <f t="shared" si="46"/>
        <v/>
      </c>
      <c r="L232" s="26" t="str">
        <f t="shared" si="42"/>
        <v/>
      </c>
      <c r="M232" s="32"/>
      <c r="N232" s="190"/>
      <c r="O232" s="190"/>
      <c r="P232" s="190"/>
      <c r="Q232" s="190"/>
      <c r="R232" s="23"/>
    </row>
    <row r="233" spans="1:22">
      <c r="A233" s="27">
        <f t="shared" ca="1" si="47"/>
        <v>46060</v>
      </c>
      <c r="B233" s="20"/>
      <c r="C233" s="21"/>
      <c r="D233" s="20"/>
      <c r="E233" s="21"/>
      <c r="F233" s="22"/>
      <c r="G233" s="22"/>
      <c r="H233" s="34" t="str">
        <f t="shared" si="43"/>
        <v/>
      </c>
      <c r="I233" s="34" t="str">
        <f t="shared" si="44"/>
        <v/>
      </c>
      <c r="J233" s="34" t="str">
        <f t="shared" si="45"/>
        <v/>
      </c>
      <c r="K233" s="34" t="str">
        <f t="shared" si="46"/>
        <v/>
      </c>
      <c r="L233" s="26" t="str">
        <f t="shared" si="42"/>
        <v/>
      </c>
      <c r="M233" s="32"/>
      <c r="N233" s="190"/>
      <c r="O233" s="190"/>
      <c r="P233" s="190"/>
      <c r="Q233" s="190"/>
      <c r="R233" s="23"/>
    </row>
    <row r="234" spans="1:22">
      <c r="A234" s="27">
        <f t="shared" ca="1" si="47"/>
        <v>46061</v>
      </c>
      <c r="B234" s="20"/>
      <c r="C234" s="21"/>
      <c r="D234" s="20"/>
      <c r="E234" s="21"/>
      <c r="F234" s="22"/>
      <c r="G234" s="22"/>
      <c r="H234" s="34" t="str">
        <f t="shared" si="43"/>
        <v/>
      </c>
      <c r="I234" s="34" t="str">
        <f t="shared" si="44"/>
        <v/>
      </c>
      <c r="J234" s="34" t="str">
        <f t="shared" si="45"/>
        <v/>
      </c>
      <c r="K234" s="34" t="str">
        <f t="shared" si="46"/>
        <v/>
      </c>
      <c r="L234" s="26" t="str">
        <f t="shared" si="42"/>
        <v/>
      </c>
      <c r="M234" s="32"/>
      <c r="N234" s="190"/>
      <c r="O234" s="190"/>
      <c r="P234" s="190"/>
      <c r="Q234" s="190"/>
      <c r="R234" s="23"/>
    </row>
    <row r="235" spans="1:22">
      <c r="A235" s="27">
        <f t="shared" ca="1" si="47"/>
        <v>46062</v>
      </c>
      <c r="B235" s="20"/>
      <c r="C235" s="21"/>
      <c r="D235" s="20"/>
      <c r="E235" s="21"/>
      <c r="F235" s="22"/>
      <c r="G235" s="22"/>
      <c r="H235" s="34" t="str">
        <f t="shared" si="43"/>
        <v/>
      </c>
      <c r="I235" s="34" t="str">
        <f t="shared" si="44"/>
        <v/>
      </c>
      <c r="J235" s="34" t="str">
        <f t="shared" si="45"/>
        <v/>
      </c>
      <c r="K235" s="34" t="str">
        <f t="shared" si="46"/>
        <v/>
      </c>
      <c r="L235" s="26" t="str">
        <f t="shared" si="42"/>
        <v/>
      </c>
      <c r="M235" s="32"/>
      <c r="N235" s="190"/>
      <c r="O235" s="190"/>
      <c r="P235" s="190"/>
      <c r="Q235" s="190"/>
      <c r="R235" s="23"/>
    </row>
    <row r="236" spans="1:22">
      <c r="A236" s="27">
        <f t="shared" ca="1" si="47"/>
        <v>46063</v>
      </c>
      <c r="B236" s="20"/>
      <c r="C236" s="21"/>
      <c r="D236" s="20"/>
      <c r="E236" s="21"/>
      <c r="F236" s="22"/>
      <c r="G236" s="22"/>
      <c r="H236" s="34" t="str">
        <f t="shared" si="43"/>
        <v/>
      </c>
      <c r="I236" s="34" t="str">
        <f t="shared" si="44"/>
        <v/>
      </c>
      <c r="J236" s="34" t="str">
        <f t="shared" si="45"/>
        <v/>
      </c>
      <c r="K236" s="34" t="str">
        <f t="shared" si="46"/>
        <v/>
      </c>
      <c r="L236" s="26" t="str">
        <f t="shared" si="42"/>
        <v/>
      </c>
      <c r="M236" s="32"/>
      <c r="N236" s="190"/>
      <c r="O236" s="190"/>
      <c r="P236" s="190"/>
      <c r="Q236" s="190"/>
      <c r="R236" s="23"/>
    </row>
    <row r="237" spans="1:22">
      <c r="A237" s="27">
        <f t="shared" ca="1" si="47"/>
        <v>46064</v>
      </c>
      <c r="B237" s="20"/>
      <c r="C237" s="21"/>
      <c r="D237" s="20"/>
      <c r="E237" s="21"/>
      <c r="F237" s="22"/>
      <c r="G237" s="22"/>
      <c r="H237" s="34" t="str">
        <f t="shared" si="43"/>
        <v/>
      </c>
      <c r="I237" s="34" t="str">
        <f t="shared" si="44"/>
        <v/>
      </c>
      <c r="J237" s="34" t="str">
        <f t="shared" si="45"/>
        <v/>
      </c>
      <c r="K237" s="34" t="str">
        <f t="shared" si="46"/>
        <v/>
      </c>
      <c r="L237" s="26" t="str">
        <f t="shared" si="42"/>
        <v/>
      </c>
      <c r="M237" s="32"/>
      <c r="N237" s="190"/>
      <c r="O237" s="190"/>
      <c r="P237" s="190"/>
      <c r="Q237" s="190"/>
      <c r="R237" s="23"/>
    </row>
    <row r="238" spans="1:22">
      <c r="A238" s="27">
        <f t="shared" ca="1" si="47"/>
        <v>46065</v>
      </c>
      <c r="B238" s="20"/>
      <c r="C238" s="21"/>
      <c r="D238" s="20"/>
      <c r="E238" s="21"/>
      <c r="F238" s="22"/>
      <c r="G238" s="22"/>
      <c r="H238" s="34" t="str">
        <f t="shared" si="43"/>
        <v/>
      </c>
      <c r="I238" s="34" t="str">
        <f t="shared" si="44"/>
        <v/>
      </c>
      <c r="J238" s="34" t="str">
        <f t="shared" si="45"/>
        <v/>
      </c>
      <c r="K238" s="34" t="str">
        <f t="shared" si="46"/>
        <v/>
      </c>
      <c r="L238" s="26" t="str">
        <f t="shared" si="42"/>
        <v/>
      </c>
      <c r="M238" s="32"/>
      <c r="N238" s="190"/>
      <c r="O238" s="190"/>
      <c r="P238" s="190"/>
      <c r="Q238" s="190"/>
      <c r="R238" s="23"/>
    </row>
    <row r="239" spans="1:22">
      <c r="A239" s="27">
        <f t="shared" ca="1" si="47"/>
        <v>46066</v>
      </c>
      <c r="B239" s="20"/>
      <c r="C239" s="21"/>
      <c r="D239" s="20"/>
      <c r="E239" s="21"/>
      <c r="F239" s="22"/>
      <c r="G239" s="22"/>
      <c r="H239" s="34" t="str">
        <f t="shared" si="43"/>
        <v/>
      </c>
      <c r="I239" s="34" t="str">
        <f t="shared" si="44"/>
        <v/>
      </c>
      <c r="J239" s="34" t="str">
        <f t="shared" si="45"/>
        <v/>
      </c>
      <c r="K239" s="34" t="str">
        <f t="shared" si="46"/>
        <v/>
      </c>
      <c r="L239" s="26" t="str">
        <f t="shared" si="42"/>
        <v/>
      </c>
      <c r="M239" s="32"/>
      <c r="N239" s="190"/>
      <c r="O239" s="190"/>
      <c r="P239" s="190"/>
      <c r="Q239" s="190"/>
      <c r="R239" s="23"/>
    </row>
    <row r="240" spans="1:22">
      <c r="A240" s="27">
        <f t="shared" ca="1" si="47"/>
        <v>46067</v>
      </c>
      <c r="B240" s="20"/>
      <c r="C240" s="21"/>
      <c r="D240" s="20"/>
      <c r="E240" s="21"/>
      <c r="F240" s="22"/>
      <c r="G240" s="22"/>
      <c r="H240" s="34" t="str">
        <f t="shared" si="43"/>
        <v/>
      </c>
      <c r="I240" s="34" t="str">
        <f t="shared" si="44"/>
        <v/>
      </c>
      <c r="J240" s="34" t="str">
        <f t="shared" si="45"/>
        <v/>
      </c>
      <c r="K240" s="34" t="str">
        <f t="shared" si="46"/>
        <v/>
      </c>
      <c r="L240" s="26" t="str">
        <f t="shared" si="42"/>
        <v/>
      </c>
      <c r="M240" s="32"/>
      <c r="N240" s="190"/>
      <c r="O240" s="190"/>
      <c r="P240" s="190"/>
      <c r="Q240" s="190"/>
      <c r="R240" s="23"/>
    </row>
    <row r="241" spans="1:18">
      <c r="A241" s="27">
        <f t="shared" ca="1" si="47"/>
        <v>46068</v>
      </c>
      <c r="B241" s="20"/>
      <c r="C241" s="21"/>
      <c r="D241" s="20"/>
      <c r="E241" s="21"/>
      <c r="F241" s="22"/>
      <c r="G241" s="22"/>
      <c r="H241" s="34" t="str">
        <f t="shared" si="43"/>
        <v/>
      </c>
      <c r="I241" s="34" t="str">
        <f t="shared" si="44"/>
        <v/>
      </c>
      <c r="J241" s="34" t="str">
        <f t="shared" si="45"/>
        <v/>
      </c>
      <c r="K241" s="34" t="str">
        <f t="shared" si="46"/>
        <v/>
      </c>
      <c r="L241" s="26" t="str">
        <f t="shared" si="42"/>
        <v/>
      </c>
      <c r="M241" s="32"/>
      <c r="N241" s="190"/>
      <c r="O241" s="190"/>
      <c r="P241" s="190"/>
      <c r="Q241" s="190"/>
      <c r="R241" s="23"/>
    </row>
    <row r="242" spans="1:18">
      <c r="A242" s="27">
        <f t="shared" ca="1" si="47"/>
        <v>46069</v>
      </c>
      <c r="B242" s="20"/>
      <c r="C242" s="21"/>
      <c r="D242" s="20"/>
      <c r="E242" s="21"/>
      <c r="F242" s="22"/>
      <c r="G242" s="22"/>
      <c r="H242" s="34" t="str">
        <f t="shared" si="43"/>
        <v/>
      </c>
      <c r="I242" s="34" t="str">
        <f t="shared" si="44"/>
        <v/>
      </c>
      <c r="J242" s="34" t="str">
        <f t="shared" si="45"/>
        <v/>
      </c>
      <c r="K242" s="34" t="str">
        <f t="shared" si="46"/>
        <v/>
      </c>
      <c r="L242" s="26" t="str">
        <f t="shared" si="42"/>
        <v/>
      </c>
      <c r="M242" s="32"/>
      <c r="N242" s="190"/>
      <c r="O242" s="190"/>
      <c r="P242" s="190"/>
      <c r="Q242" s="190"/>
      <c r="R242" s="23"/>
    </row>
    <row r="243" spans="1:18">
      <c r="A243" s="27">
        <f t="shared" ca="1" si="47"/>
        <v>46070</v>
      </c>
      <c r="B243" s="20"/>
      <c r="C243" s="21"/>
      <c r="D243" s="20"/>
      <c r="E243" s="21"/>
      <c r="F243" s="22"/>
      <c r="G243" s="22"/>
      <c r="H243" s="34" t="str">
        <f t="shared" si="43"/>
        <v/>
      </c>
      <c r="I243" s="34" t="str">
        <f t="shared" si="44"/>
        <v/>
      </c>
      <c r="J243" s="34" t="str">
        <f t="shared" si="45"/>
        <v/>
      </c>
      <c r="K243" s="34" t="str">
        <f t="shared" si="46"/>
        <v/>
      </c>
      <c r="L243" s="26" t="str">
        <f t="shared" si="42"/>
        <v/>
      </c>
      <c r="M243" s="32"/>
      <c r="N243" s="190"/>
      <c r="O243" s="190"/>
      <c r="P243" s="190"/>
      <c r="Q243" s="190"/>
      <c r="R243" s="23"/>
    </row>
    <row r="244" spans="1:18">
      <c r="A244" s="27">
        <f t="shared" ca="1" si="47"/>
        <v>46071</v>
      </c>
      <c r="B244" s="20"/>
      <c r="C244" s="21"/>
      <c r="D244" s="20"/>
      <c r="E244" s="21"/>
      <c r="F244" s="22"/>
      <c r="G244" s="22"/>
      <c r="H244" s="34" t="str">
        <f t="shared" si="43"/>
        <v/>
      </c>
      <c r="I244" s="34" t="str">
        <f t="shared" si="44"/>
        <v/>
      </c>
      <c r="J244" s="34" t="str">
        <f t="shared" si="45"/>
        <v/>
      </c>
      <c r="K244" s="34" t="str">
        <f t="shared" si="46"/>
        <v/>
      </c>
      <c r="L244" s="26" t="str">
        <f t="shared" si="42"/>
        <v/>
      </c>
      <c r="M244" s="32"/>
      <c r="N244" s="190"/>
      <c r="O244" s="190"/>
      <c r="P244" s="190"/>
      <c r="Q244" s="190"/>
      <c r="R244" s="23"/>
    </row>
    <row r="245" spans="1:18">
      <c r="A245" s="27">
        <f t="shared" ca="1" si="47"/>
        <v>46072</v>
      </c>
      <c r="B245" s="20"/>
      <c r="C245" s="21"/>
      <c r="D245" s="20"/>
      <c r="E245" s="21"/>
      <c r="F245" s="22"/>
      <c r="G245" s="22"/>
      <c r="H245" s="34" t="str">
        <f t="shared" si="43"/>
        <v/>
      </c>
      <c r="I245" s="34" t="str">
        <f t="shared" si="44"/>
        <v/>
      </c>
      <c r="J245" s="34" t="str">
        <f t="shared" si="45"/>
        <v/>
      </c>
      <c r="K245" s="34" t="str">
        <f t="shared" si="46"/>
        <v/>
      </c>
      <c r="L245" s="26" t="str">
        <f t="shared" si="42"/>
        <v/>
      </c>
      <c r="M245" s="32"/>
      <c r="N245" s="190"/>
      <c r="O245" s="190"/>
      <c r="P245" s="190"/>
      <c r="Q245" s="190"/>
      <c r="R245" s="23"/>
    </row>
    <row r="246" spans="1:18">
      <c r="A246" s="27">
        <f t="shared" ca="1" si="47"/>
        <v>46073</v>
      </c>
      <c r="B246" s="20"/>
      <c r="C246" s="21"/>
      <c r="D246" s="20"/>
      <c r="E246" s="21"/>
      <c r="F246" s="22"/>
      <c r="G246" s="22"/>
      <c r="H246" s="34" t="str">
        <f t="shared" si="43"/>
        <v/>
      </c>
      <c r="I246" s="34" t="str">
        <f t="shared" si="44"/>
        <v/>
      </c>
      <c r="J246" s="34" t="str">
        <f t="shared" si="45"/>
        <v/>
      </c>
      <c r="K246" s="34" t="str">
        <f t="shared" si="46"/>
        <v/>
      </c>
      <c r="L246" s="26" t="str">
        <f t="shared" si="42"/>
        <v/>
      </c>
      <c r="M246" s="32"/>
      <c r="N246" s="190"/>
      <c r="O246" s="190"/>
      <c r="P246" s="190"/>
      <c r="Q246" s="190"/>
      <c r="R246" s="23"/>
    </row>
    <row r="247" spans="1:18">
      <c r="A247" s="27">
        <f t="shared" ca="1" si="47"/>
        <v>46074</v>
      </c>
      <c r="B247" s="20"/>
      <c r="C247" s="21"/>
      <c r="D247" s="20"/>
      <c r="E247" s="21"/>
      <c r="F247" s="22"/>
      <c r="G247" s="22"/>
      <c r="H247" s="34" t="str">
        <f t="shared" si="43"/>
        <v/>
      </c>
      <c r="I247" s="34" t="str">
        <f t="shared" si="44"/>
        <v/>
      </c>
      <c r="J247" s="34" t="str">
        <f t="shared" si="45"/>
        <v/>
      </c>
      <c r="K247" s="34" t="str">
        <f t="shared" si="46"/>
        <v/>
      </c>
      <c r="L247" s="26" t="str">
        <f t="shared" si="42"/>
        <v/>
      </c>
      <c r="M247" s="32"/>
      <c r="N247" s="190"/>
      <c r="O247" s="190"/>
      <c r="P247" s="190"/>
      <c r="Q247" s="190"/>
      <c r="R247" s="23"/>
    </row>
    <row r="248" spans="1:18">
      <c r="A248" s="27">
        <f t="shared" ca="1" si="47"/>
        <v>46075</v>
      </c>
      <c r="B248" s="20"/>
      <c r="C248" s="21"/>
      <c r="D248" s="20"/>
      <c r="E248" s="21"/>
      <c r="F248" s="22"/>
      <c r="G248" s="22"/>
      <c r="H248" s="34" t="str">
        <f t="shared" si="43"/>
        <v/>
      </c>
      <c r="I248" s="34" t="str">
        <f t="shared" si="44"/>
        <v/>
      </c>
      <c r="J248" s="34" t="str">
        <f t="shared" si="45"/>
        <v/>
      </c>
      <c r="K248" s="34" t="str">
        <f t="shared" si="46"/>
        <v/>
      </c>
      <c r="L248" s="26" t="str">
        <f t="shared" si="42"/>
        <v/>
      </c>
      <c r="M248" s="32"/>
      <c r="N248" s="190"/>
      <c r="O248" s="190"/>
      <c r="P248" s="190"/>
      <c r="Q248" s="190"/>
      <c r="R248" s="23"/>
    </row>
    <row r="249" spans="1:18">
      <c r="A249" s="27">
        <f t="shared" ca="1" si="47"/>
        <v>46076</v>
      </c>
      <c r="B249" s="20"/>
      <c r="C249" s="21"/>
      <c r="D249" s="20"/>
      <c r="E249" s="21"/>
      <c r="F249" s="22"/>
      <c r="G249" s="22"/>
      <c r="H249" s="34" t="str">
        <f t="shared" si="43"/>
        <v/>
      </c>
      <c r="I249" s="34" t="str">
        <f t="shared" si="44"/>
        <v/>
      </c>
      <c r="J249" s="34" t="str">
        <f t="shared" si="45"/>
        <v/>
      </c>
      <c r="K249" s="34" t="str">
        <f t="shared" si="46"/>
        <v/>
      </c>
      <c r="L249" s="26" t="str">
        <f t="shared" si="42"/>
        <v/>
      </c>
      <c r="M249" s="32"/>
      <c r="N249" s="190"/>
      <c r="O249" s="190"/>
      <c r="P249" s="190"/>
      <c r="Q249" s="190"/>
      <c r="R249" s="23"/>
    </row>
    <row r="250" spans="1:18">
      <c r="A250" s="27">
        <f t="shared" ca="1" si="47"/>
        <v>46077</v>
      </c>
      <c r="B250" s="20"/>
      <c r="C250" s="21"/>
      <c r="D250" s="20"/>
      <c r="E250" s="21"/>
      <c r="F250" s="22"/>
      <c r="G250" s="22"/>
      <c r="H250" s="34" t="str">
        <f t="shared" si="43"/>
        <v/>
      </c>
      <c r="I250" s="34" t="str">
        <f t="shared" si="44"/>
        <v/>
      </c>
      <c r="J250" s="34" t="str">
        <f t="shared" si="45"/>
        <v/>
      </c>
      <c r="K250" s="34" t="str">
        <f t="shared" si="46"/>
        <v/>
      </c>
      <c r="L250" s="26" t="str">
        <f t="shared" si="42"/>
        <v/>
      </c>
      <c r="M250" s="32"/>
      <c r="N250" s="190"/>
      <c r="O250" s="190"/>
      <c r="P250" s="190"/>
      <c r="Q250" s="190"/>
      <c r="R250" s="23"/>
    </row>
    <row r="251" spans="1:18">
      <c r="A251" s="27">
        <f t="shared" ca="1" si="47"/>
        <v>46078</v>
      </c>
      <c r="B251" s="20"/>
      <c r="C251" s="21"/>
      <c r="D251" s="20"/>
      <c r="E251" s="21"/>
      <c r="F251" s="22"/>
      <c r="G251" s="22"/>
      <c r="H251" s="34" t="str">
        <f t="shared" si="43"/>
        <v/>
      </c>
      <c r="I251" s="34" t="str">
        <f t="shared" si="44"/>
        <v/>
      </c>
      <c r="J251" s="34" t="str">
        <f t="shared" si="45"/>
        <v/>
      </c>
      <c r="K251" s="34" t="str">
        <f t="shared" si="46"/>
        <v/>
      </c>
      <c r="L251" s="26" t="str">
        <f t="shared" si="42"/>
        <v/>
      </c>
      <c r="M251" s="32"/>
      <c r="N251" s="190"/>
      <c r="O251" s="190"/>
      <c r="P251" s="190"/>
      <c r="Q251" s="190"/>
      <c r="R251" s="23"/>
    </row>
    <row r="252" spans="1:18">
      <c r="A252" s="27">
        <f t="shared" ca="1" si="47"/>
        <v>46079</v>
      </c>
      <c r="B252" s="20"/>
      <c r="C252" s="21"/>
      <c r="D252" s="20"/>
      <c r="E252" s="21"/>
      <c r="F252" s="22"/>
      <c r="G252" s="22"/>
      <c r="H252" s="34" t="str">
        <f t="shared" si="43"/>
        <v/>
      </c>
      <c r="I252" s="34" t="str">
        <f t="shared" si="44"/>
        <v/>
      </c>
      <c r="J252" s="34" t="str">
        <f t="shared" si="45"/>
        <v/>
      </c>
      <c r="K252" s="34" t="str">
        <f t="shared" si="46"/>
        <v/>
      </c>
      <c r="L252" s="26" t="str">
        <f t="shared" si="42"/>
        <v/>
      </c>
      <c r="M252" s="32"/>
      <c r="N252" s="190"/>
      <c r="O252" s="190"/>
      <c r="P252" s="190"/>
      <c r="Q252" s="190"/>
      <c r="R252" s="23"/>
    </row>
    <row r="253" spans="1:18">
      <c r="A253" s="27">
        <f t="shared" ca="1" si="47"/>
        <v>46080</v>
      </c>
      <c r="B253" s="20"/>
      <c r="C253" s="21"/>
      <c r="D253" s="20"/>
      <c r="E253" s="21"/>
      <c r="F253" s="22"/>
      <c r="G253" s="22"/>
      <c r="H253" s="34" t="str">
        <f t="shared" si="43"/>
        <v/>
      </c>
      <c r="I253" s="34" t="str">
        <f t="shared" si="44"/>
        <v/>
      </c>
      <c r="J253" s="34" t="str">
        <f t="shared" si="45"/>
        <v/>
      </c>
      <c r="K253" s="34" t="str">
        <f t="shared" si="46"/>
        <v/>
      </c>
      <c r="L253" s="26" t="str">
        <f t="shared" si="42"/>
        <v/>
      </c>
      <c r="M253" s="32"/>
      <c r="N253" s="190"/>
      <c r="O253" s="190"/>
      <c r="P253" s="190"/>
      <c r="Q253" s="190"/>
      <c r="R253" s="23"/>
    </row>
    <row r="254" spans="1:18">
      <c r="A254" s="27">
        <f t="shared" ca="1" si="47"/>
        <v>46081</v>
      </c>
      <c r="B254" s="20"/>
      <c r="C254" s="21"/>
      <c r="D254" s="20"/>
      <c r="E254" s="21"/>
      <c r="F254" s="22"/>
      <c r="G254" s="22"/>
      <c r="H254" s="34" t="str">
        <f t="shared" si="43"/>
        <v/>
      </c>
      <c r="I254" s="34" t="str">
        <f t="shared" si="44"/>
        <v/>
      </c>
      <c r="J254" s="34" t="str">
        <f t="shared" si="45"/>
        <v/>
      </c>
      <c r="K254" s="34" t="str">
        <f t="shared" si="46"/>
        <v/>
      </c>
      <c r="L254" s="26" t="str">
        <f>IF(AND($B254="",$D254=""),"",($C254-$B254-$F254)+($E254-$D254-$G254))</f>
        <v/>
      </c>
      <c r="M254" s="32"/>
      <c r="N254" s="190"/>
      <c r="O254" s="190"/>
      <c r="P254" s="190"/>
      <c r="Q254" s="190"/>
      <c r="R254" s="23"/>
    </row>
    <row r="255" spans="1:18">
      <c r="A255" s="27">
        <f t="shared" ca="1" si="47"/>
        <v>46082</v>
      </c>
      <c r="B255" s="20"/>
      <c r="C255" s="21"/>
      <c r="D255" s="20"/>
      <c r="E255" s="21"/>
      <c r="F255" s="22"/>
      <c r="G255" s="22"/>
      <c r="H255" s="34" t="str">
        <f t="shared" si="43"/>
        <v/>
      </c>
      <c r="I255" s="34" t="str">
        <f t="shared" si="44"/>
        <v/>
      </c>
      <c r="J255" s="34" t="str">
        <f t="shared" si="45"/>
        <v/>
      </c>
      <c r="K255" s="34" t="str">
        <f t="shared" si="46"/>
        <v/>
      </c>
      <c r="L255" s="26" t="str">
        <f>IF(AND($B255="",$D255=""),"",($C255-$B255-$F255)+($E255-$D255-$G255))</f>
        <v/>
      </c>
      <c r="M255" s="32"/>
      <c r="N255" s="190"/>
      <c r="O255" s="190"/>
      <c r="P255" s="190"/>
      <c r="Q255" s="190"/>
      <c r="R255" s="23"/>
    </row>
    <row r="256" spans="1:18">
      <c r="A256" s="27">
        <f t="shared" ca="1" si="47"/>
        <v>46083</v>
      </c>
      <c r="B256" s="20"/>
      <c r="C256" s="21"/>
      <c r="D256" s="20"/>
      <c r="E256" s="21"/>
      <c r="F256" s="22"/>
      <c r="G256" s="22"/>
      <c r="H256" s="34" t="str">
        <f t="shared" si="43"/>
        <v/>
      </c>
      <c r="I256" s="34" t="str">
        <f t="shared" si="44"/>
        <v/>
      </c>
      <c r="J256" s="34" t="str">
        <f t="shared" si="45"/>
        <v/>
      </c>
      <c r="K256" s="34" t="str">
        <f t="shared" si="46"/>
        <v/>
      </c>
      <c r="L256" s="26" t="str">
        <f>IF(AND($B256="",$D256=""),"",($C256-$B256-$F256)+($E256-$D256-$G256))</f>
        <v/>
      </c>
      <c r="M256" s="32"/>
      <c r="N256" s="190"/>
      <c r="O256" s="190"/>
      <c r="P256" s="190"/>
      <c r="Q256" s="190"/>
      <c r="R256" s="23"/>
    </row>
    <row r="257" spans="1:18">
      <c r="A257" s="27">
        <f t="shared" ca="1" si="47"/>
        <v>46084</v>
      </c>
      <c r="B257" s="20"/>
      <c r="C257" s="21"/>
      <c r="D257" s="20"/>
      <c r="E257" s="21"/>
      <c r="F257" s="22"/>
      <c r="G257" s="22"/>
      <c r="H257" s="34" t="str">
        <f t="shared" si="43"/>
        <v/>
      </c>
      <c r="I257" s="34" t="str">
        <f t="shared" si="44"/>
        <v/>
      </c>
      <c r="J257" s="34" t="str">
        <f t="shared" si="45"/>
        <v/>
      </c>
      <c r="K257" s="34" t="str">
        <f t="shared" si="46"/>
        <v/>
      </c>
      <c r="L257" s="26" t="str">
        <f>IF(AND($B257="",$D257=""),"",($C257-$B257-$F257)+($E257-$D257-$G257))</f>
        <v/>
      </c>
      <c r="M257" s="32"/>
      <c r="N257" s="190"/>
      <c r="O257" s="190"/>
      <c r="P257" s="190"/>
      <c r="Q257" s="190"/>
      <c r="R257" s="23"/>
    </row>
    <row r="258" spans="1:18">
      <c r="A258" s="5" t="s">
        <v>11</v>
      </c>
      <c r="B258" s="191"/>
      <c r="C258" s="192"/>
      <c r="D258" s="191"/>
      <c r="E258" s="192"/>
      <c r="F258" s="26" t="str">
        <f>IF(SUM($F227:$F257)=0,"",SUM($F227:$F257))</f>
        <v/>
      </c>
      <c r="G258" s="26" t="str">
        <f>IF(SUM($G227:$G257)=0,"",SUM($G227:$G257))</f>
        <v/>
      </c>
      <c r="H258" s="26" t="str">
        <f>IF(SUM(H227:H257)=0,"",SUM(H227:H257))</f>
        <v/>
      </c>
      <c r="I258" s="26" t="str">
        <f>IF(SUM(I227:I257)=0,"",SUM(I227:I257))</f>
        <v/>
      </c>
      <c r="J258" s="26" t="str">
        <f>IF(SUM(J227:J257)=0,"",SUM(J227:J257))</f>
        <v/>
      </c>
      <c r="K258" s="26" t="str">
        <f>IF(SUM(K227:K257)=0,"",SUM(K227:K257))</f>
        <v/>
      </c>
      <c r="L258" s="26" t="str">
        <f>IF(SUM($L227:$L257)=0,"",SUM($L227:$L257))</f>
        <v/>
      </c>
      <c r="M258" s="33"/>
      <c r="N258" s="193"/>
      <c r="O258" s="193"/>
      <c r="P258" s="193"/>
      <c r="Q258" s="193"/>
      <c r="R258" s="6"/>
    </row>
    <row r="260" spans="1:18" ht="27" customHeight="1">
      <c r="A260" s="194" t="s">
        <v>22</v>
      </c>
      <c r="B260" s="189" t="s">
        <v>103</v>
      </c>
      <c r="C260" s="189"/>
      <c r="D260" s="189"/>
      <c r="E260" s="189"/>
      <c r="F260" s="189" t="s">
        <v>23</v>
      </c>
      <c r="G260" s="189"/>
      <c r="H260" s="189" t="s">
        <v>88</v>
      </c>
      <c r="I260" s="189"/>
      <c r="J260" s="189"/>
      <c r="K260" s="189"/>
      <c r="L260" s="189" t="s">
        <v>87</v>
      </c>
      <c r="M260" s="195" t="s">
        <v>96</v>
      </c>
      <c r="N260" s="194" t="s">
        <v>25</v>
      </c>
      <c r="O260" s="194"/>
      <c r="P260" s="194"/>
      <c r="Q260" s="194"/>
      <c r="R260" s="189" t="s">
        <v>100</v>
      </c>
    </row>
    <row r="261" spans="1:18" ht="14.25" customHeight="1">
      <c r="A261" s="194"/>
      <c r="B261" s="189" t="s">
        <v>82</v>
      </c>
      <c r="C261" s="189"/>
      <c r="D261" s="189" t="s">
        <v>84</v>
      </c>
      <c r="E261" s="189"/>
      <c r="F261" s="189"/>
      <c r="G261" s="189"/>
      <c r="H261" s="189" t="s">
        <v>90</v>
      </c>
      <c r="I261" s="189"/>
      <c r="J261" s="189" t="s">
        <v>89</v>
      </c>
      <c r="K261" s="189"/>
      <c r="L261" s="189"/>
      <c r="M261" s="196"/>
      <c r="N261" s="194"/>
      <c r="O261" s="194"/>
      <c r="P261" s="194"/>
      <c r="Q261" s="194"/>
      <c r="R261" s="189"/>
    </row>
    <row r="262" spans="1:18">
      <c r="A262" s="194"/>
      <c r="B262" s="43" t="s">
        <v>26</v>
      </c>
      <c r="C262" s="43" t="s">
        <v>27</v>
      </c>
      <c r="D262" s="43" t="s">
        <v>26</v>
      </c>
      <c r="E262" s="43" t="s">
        <v>27</v>
      </c>
      <c r="F262" s="44" t="s">
        <v>85</v>
      </c>
      <c r="G262" s="44" t="s">
        <v>86</v>
      </c>
      <c r="H262" s="44" t="s">
        <v>81</v>
      </c>
      <c r="I262" s="44" t="s">
        <v>83</v>
      </c>
      <c r="J262" s="44" t="s">
        <v>81</v>
      </c>
      <c r="K262" s="44" t="s">
        <v>95</v>
      </c>
      <c r="L262" s="189"/>
      <c r="M262" s="197"/>
      <c r="N262" s="194"/>
      <c r="O262" s="194"/>
      <c r="P262" s="194"/>
      <c r="Q262" s="194"/>
      <c r="R262" s="194"/>
    </row>
    <row r="263" spans="1:18">
      <c r="A263" s="27" cm="1">
        <f t="array" aca="1" ref="A263" ca="1">DATE("2025","8"+7,IFERROR(INDIRECT(T1),"1"))</f>
        <v>46082</v>
      </c>
      <c r="B263" s="20"/>
      <c r="C263" s="21"/>
      <c r="D263" s="20"/>
      <c r="E263" s="21"/>
      <c r="F263" s="22"/>
      <c r="G263" s="22"/>
      <c r="H263" s="34" t="str">
        <f>IF(OR(B263="",LEFT(M263,1)="✓"),"",C263-B263-F263)</f>
        <v/>
      </c>
      <c r="I263" s="34" t="str">
        <f>IF(OR(D263="",LEFT(M263,1)="✓"),"",E263-D263-G263)</f>
        <v/>
      </c>
      <c r="J263" s="34" t="str">
        <f>IF(AND(B263&lt;&gt;"",M263="✓所定"),C263-B263-F263,"")</f>
        <v/>
      </c>
      <c r="K263" s="34" t="str">
        <f>IF(AND(B263&lt;&gt;"",M263="✓法定"),C263-B263-F263,"")</f>
        <v/>
      </c>
      <c r="L263" s="34" t="str">
        <f>IF(AND($B263="",$D263=""),"",($C263-$B263-$F263)+($E263-$D263-$G263))</f>
        <v/>
      </c>
      <c r="M263" s="32"/>
      <c r="N263" s="190"/>
      <c r="O263" s="190"/>
      <c r="P263" s="190"/>
      <c r="Q263" s="190"/>
      <c r="R263" s="23"/>
    </row>
    <row r="264" spans="1:18">
      <c r="A264" s="27">
        <f ca="1">A263+1</f>
        <v>46083</v>
      </c>
      <c r="B264" s="20"/>
      <c r="C264" s="21"/>
      <c r="D264" s="20"/>
      <c r="E264" s="21"/>
      <c r="F264" s="22"/>
      <c r="G264" s="22"/>
      <c r="H264" s="34" t="str">
        <f t="shared" ref="H264:H293" si="48">IF(OR(B264="",LEFT(M264,1)="✓"),"",C264-B264-F264)</f>
        <v/>
      </c>
      <c r="I264" s="34" t="str">
        <f t="shared" ref="I264:I293" si="49">IF(OR(D264="",LEFT(M264,1)="✓"),"",E264-D264-G264)</f>
        <v/>
      </c>
      <c r="J264" s="34" t="str">
        <f t="shared" ref="J264:J293" si="50">IF(AND(B264&lt;&gt;"",M264="✓所定"),C264-B264-F264,"")</f>
        <v/>
      </c>
      <c r="K264" s="34" t="str">
        <f t="shared" ref="K264:K293" si="51">IF(AND(B264&lt;&gt;"",M264="✓法定"),C264-B264-F264,"")</f>
        <v/>
      </c>
      <c r="L264" s="34" t="str">
        <f t="shared" ref="L264:L288" si="52">IF(AND($B264="",$D264=""),"",($C264-$B264-$F264)+($E264-$D264-$G264))</f>
        <v/>
      </c>
      <c r="M264" s="32"/>
      <c r="N264" s="190"/>
      <c r="O264" s="190"/>
      <c r="P264" s="190"/>
      <c r="Q264" s="190"/>
      <c r="R264" s="23"/>
    </row>
    <row r="265" spans="1:18">
      <c r="A265" s="27">
        <f t="shared" ref="A265:A293" ca="1" si="53">A264+1</f>
        <v>46084</v>
      </c>
      <c r="B265" s="20"/>
      <c r="C265" s="21"/>
      <c r="D265" s="20"/>
      <c r="E265" s="21"/>
      <c r="F265" s="22"/>
      <c r="G265" s="22"/>
      <c r="H265" s="34" t="str">
        <f t="shared" si="48"/>
        <v/>
      </c>
      <c r="I265" s="34" t="str">
        <f t="shared" si="49"/>
        <v/>
      </c>
      <c r="J265" s="34" t="str">
        <f t="shared" si="50"/>
        <v/>
      </c>
      <c r="K265" s="34" t="str">
        <f t="shared" si="51"/>
        <v/>
      </c>
      <c r="L265" s="34" t="str">
        <f t="shared" si="52"/>
        <v/>
      </c>
      <c r="M265" s="32"/>
      <c r="N265" s="190"/>
      <c r="O265" s="190"/>
      <c r="P265" s="190"/>
      <c r="Q265" s="190"/>
      <c r="R265" s="23"/>
    </row>
    <row r="266" spans="1:18">
      <c r="A266" s="27">
        <f t="shared" ca="1" si="53"/>
        <v>46085</v>
      </c>
      <c r="B266" s="20"/>
      <c r="C266" s="21"/>
      <c r="D266" s="20"/>
      <c r="E266" s="21"/>
      <c r="F266" s="22"/>
      <c r="G266" s="22"/>
      <c r="H266" s="34" t="str">
        <f t="shared" si="48"/>
        <v/>
      </c>
      <c r="I266" s="34" t="str">
        <f t="shared" si="49"/>
        <v/>
      </c>
      <c r="J266" s="34" t="str">
        <f t="shared" si="50"/>
        <v/>
      </c>
      <c r="K266" s="34" t="str">
        <f t="shared" si="51"/>
        <v/>
      </c>
      <c r="L266" s="34" t="str">
        <f t="shared" si="52"/>
        <v/>
      </c>
      <c r="M266" s="32"/>
      <c r="N266" s="190"/>
      <c r="O266" s="190"/>
      <c r="P266" s="190"/>
      <c r="Q266" s="190"/>
      <c r="R266" s="23"/>
    </row>
    <row r="267" spans="1:18">
      <c r="A267" s="27">
        <f t="shared" ca="1" si="53"/>
        <v>46086</v>
      </c>
      <c r="B267" s="20"/>
      <c r="C267" s="21"/>
      <c r="D267" s="20"/>
      <c r="E267" s="21"/>
      <c r="F267" s="22"/>
      <c r="G267" s="22"/>
      <c r="H267" s="34" t="str">
        <f t="shared" si="48"/>
        <v/>
      </c>
      <c r="I267" s="34" t="str">
        <f t="shared" si="49"/>
        <v/>
      </c>
      <c r="J267" s="34" t="str">
        <f t="shared" si="50"/>
        <v/>
      </c>
      <c r="K267" s="34" t="str">
        <f t="shared" si="51"/>
        <v/>
      </c>
      <c r="L267" s="34" t="str">
        <f t="shared" si="52"/>
        <v/>
      </c>
      <c r="M267" s="32"/>
      <c r="N267" s="190"/>
      <c r="O267" s="190"/>
      <c r="P267" s="190"/>
      <c r="Q267" s="190"/>
      <c r="R267" s="23"/>
    </row>
    <row r="268" spans="1:18">
      <c r="A268" s="27">
        <f t="shared" ca="1" si="53"/>
        <v>46087</v>
      </c>
      <c r="B268" s="20"/>
      <c r="C268" s="21"/>
      <c r="D268" s="20"/>
      <c r="E268" s="21"/>
      <c r="F268" s="22"/>
      <c r="G268" s="22"/>
      <c r="H268" s="34" t="str">
        <f t="shared" si="48"/>
        <v/>
      </c>
      <c r="I268" s="34" t="str">
        <f t="shared" si="49"/>
        <v/>
      </c>
      <c r="J268" s="34" t="str">
        <f t="shared" si="50"/>
        <v/>
      </c>
      <c r="K268" s="34" t="str">
        <f t="shared" si="51"/>
        <v/>
      </c>
      <c r="L268" s="34" t="str">
        <f t="shared" si="52"/>
        <v/>
      </c>
      <c r="M268" s="32"/>
      <c r="N268" s="190"/>
      <c r="O268" s="190"/>
      <c r="P268" s="190"/>
      <c r="Q268" s="190"/>
      <c r="R268" s="23"/>
    </row>
    <row r="269" spans="1:18">
      <c r="A269" s="27">
        <f t="shared" ca="1" si="53"/>
        <v>46088</v>
      </c>
      <c r="B269" s="20"/>
      <c r="C269" s="21"/>
      <c r="D269" s="20"/>
      <c r="E269" s="21"/>
      <c r="F269" s="22"/>
      <c r="G269" s="22"/>
      <c r="H269" s="34" t="str">
        <f t="shared" si="48"/>
        <v/>
      </c>
      <c r="I269" s="34" t="str">
        <f t="shared" si="49"/>
        <v/>
      </c>
      <c r="J269" s="34" t="str">
        <f t="shared" si="50"/>
        <v/>
      </c>
      <c r="K269" s="34" t="str">
        <f t="shared" si="51"/>
        <v/>
      </c>
      <c r="L269" s="34" t="str">
        <f t="shared" si="52"/>
        <v/>
      </c>
      <c r="M269" s="32"/>
      <c r="N269" s="190"/>
      <c r="O269" s="190"/>
      <c r="P269" s="190"/>
      <c r="Q269" s="190"/>
      <c r="R269" s="23"/>
    </row>
    <row r="270" spans="1:18">
      <c r="A270" s="27">
        <f t="shared" ca="1" si="53"/>
        <v>46089</v>
      </c>
      <c r="B270" s="20"/>
      <c r="C270" s="21"/>
      <c r="D270" s="20"/>
      <c r="E270" s="21"/>
      <c r="F270" s="22"/>
      <c r="G270" s="22"/>
      <c r="H270" s="34" t="str">
        <f t="shared" si="48"/>
        <v/>
      </c>
      <c r="I270" s="34" t="str">
        <f t="shared" si="49"/>
        <v/>
      </c>
      <c r="J270" s="34" t="str">
        <f t="shared" si="50"/>
        <v/>
      </c>
      <c r="K270" s="34" t="str">
        <f t="shared" si="51"/>
        <v/>
      </c>
      <c r="L270" s="34" t="str">
        <f t="shared" si="52"/>
        <v/>
      </c>
      <c r="M270" s="32"/>
      <c r="N270" s="190"/>
      <c r="O270" s="190"/>
      <c r="P270" s="190"/>
      <c r="Q270" s="190"/>
      <c r="R270" s="23"/>
    </row>
    <row r="271" spans="1:18">
      <c r="A271" s="27">
        <f t="shared" ca="1" si="53"/>
        <v>46090</v>
      </c>
      <c r="B271" s="20"/>
      <c r="C271" s="21"/>
      <c r="D271" s="20"/>
      <c r="E271" s="21"/>
      <c r="F271" s="22"/>
      <c r="G271" s="22"/>
      <c r="H271" s="34" t="str">
        <f t="shared" si="48"/>
        <v/>
      </c>
      <c r="I271" s="34" t="str">
        <f t="shared" si="49"/>
        <v/>
      </c>
      <c r="J271" s="34" t="str">
        <f t="shared" si="50"/>
        <v/>
      </c>
      <c r="K271" s="34" t="str">
        <f t="shared" si="51"/>
        <v/>
      </c>
      <c r="L271" s="34" t="str">
        <f t="shared" si="52"/>
        <v/>
      </c>
      <c r="M271" s="32"/>
      <c r="N271" s="190"/>
      <c r="O271" s="190"/>
      <c r="P271" s="190"/>
      <c r="Q271" s="190"/>
      <c r="R271" s="23"/>
    </row>
    <row r="272" spans="1:18">
      <c r="A272" s="27">
        <f t="shared" ca="1" si="53"/>
        <v>46091</v>
      </c>
      <c r="B272" s="20"/>
      <c r="C272" s="21"/>
      <c r="D272" s="20"/>
      <c r="E272" s="21"/>
      <c r="F272" s="22"/>
      <c r="G272" s="22"/>
      <c r="H272" s="34" t="str">
        <f t="shared" si="48"/>
        <v/>
      </c>
      <c r="I272" s="34" t="str">
        <f t="shared" si="49"/>
        <v/>
      </c>
      <c r="J272" s="34" t="str">
        <f t="shared" si="50"/>
        <v/>
      </c>
      <c r="K272" s="34" t="str">
        <f t="shared" si="51"/>
        <v/>
      </c>
      <c r="L272" s="34" t="str">
        <f t="shared" si="52"/>
        <v/>
      </c>
      <c r="M272" s="32"/>
      <c r="N272" s="190"/>
      <c r="O272" s="190"/>
      <c r="P272" s="190"/>
      <c r="Q272" s="190"/>
      <c r="R272" s="23"/>
    </row>
    <row r="273" spans="1:18">
      <c r="A273" s="27">
        <f t="shared" ca="1" si="53"/>
        <v>46092</v>
      </c>
      <c r="B273" s="20"/>
      <c r="C273" s="21"/>
      <c r="D273" s="20"/>
      <c r="E273" s="21"/>
      <c r="F273" s="22"/>
      <c r="G273" s="22"/>
      <c r="H273" s="34" t="str">
        <f t="shared" si="48"/>
        <v/>
      </c>
      <c r="I273" s="34" t="str">
        <f t="shared" si="49"/>
        <v/>
      </c>
      <c r="J273" s="34" t="str">
        <f t="shared" si="50"/>
        <v/>
      </c>
      <c r="K273" s="34" t="str">
        <f t="shared" si="51"/>
        <v/>
      </c>
      <c r="L273" s="34" t="str">
        <f t="shared" si="52"/>
        <v/>
      </c>
      <c r="M273" s="32"/>
      <c r="N273" s="190"/>
      <c r="O273" s="190"/>
      <c r="P273" s="190"/>
      <c r="Q273" s="190"/>
      <c r="R273" s="23"/>
    </row>
    <row r="274" spans="1:18">
      <c r="A274" s="27">
        <f t="shared" ca="1" si="53"/>
        <v>46093</v>
      </c>
      <c r="B274" s="20"/>
      <c r="C274" s="21"/>
      <c r="D274" s="20"/>
      <c r="E274" s="21"/>
      <c r="F274" s="22"/>
      <c r="G274" s="22"/>
      <c r="H274" s="34" t="str">
        <f t="shared" si="48"/>
        <v/>
      </c>
      <c r="I274" s="34" t="str">
        <f t="shared" si="49"/>
        <v/>
      </c>
      <c r="J274" s="34" t="str">
        <f t="shared" si="50"/>
        <v/>
      </c>
      <c r="K274" s="34" t="str">
        <f t="shared" si="51"/>
        <v/>
      </c>
      <c r="L274" s="34" t="str">
        <f t="shared" si="52"/>
        <v/>
      </c>
      <c r="M274" s="32"/>
      <c r="N274" s="190"/>
      <c r="O274" s="190"/>
      <c r="P274" s="190"/>
      <c r="Q274" s="190"/>
      <c r="R274" s="23"/>
    </row>
    <row r="275" spans="1:18">
      <c r="A275" s="27">
        <f t="shared" ca="1" si="53"/>
        <v>46094</v>
      </c>
      <c r="B275" s="20"/>
      <c r="C275" s="21"/>
      <c r="D275" s="20"/>
      <c r="E275" s="21"/>
      <c r="F275" s="22"/>
      <c r="G275" s="22"/>
      <c r="H275" s="34" t="str">
        <f t="shared" si="48"/>
        <v/>
      </c>
      <c r="I275" s="34" t="str">
        <f t="shared" si="49"/>
        <v/>
      </c>
      <c r="J275" s="34" t="str">
        <f t="shared" si="50"/>
        <v/>
      </c>
      <c r="K275" s="34" t="str">
        <f t="shared" si="51"/>
        <v/>
      </c>
      <c r="L275" s="34" t="str">
        <f t="shared" si="52"/>
        <v/>
      </c>
      <c r="M275" s="32"/>
      <c r="N275" s="190"/>
      <c r="O275" s="190"/>
      <c r="P275" s="190"/>
      <c r="Q275" s="190"/>
      <c r="R275" s="23"/>
    </row>
    <row r="276" spans="1:18">
      <c r="A276" s="27">
        <f t="shared" ca="1" si="53"/>
        <v>46095</v>
      </c>
      <c r="B276" s="20"/>
      <c r="C276" s="21"/>
      <c r="D276" s="20"/>
      <c r="E276" s="21"/>
      <c r="F276" s="22"/>
      <c r="G276" s="22"/>
      <c r="H276" s="34" t="str">
        <f t="shared" si="48"/>
        <v/>
      </c>
      <c r="I276" s="34" t="str">
        <f t="shared" si="49"/>
        <v/>
      </c>
      <c r="J276" s="34" t="str">
        <f t="shared" si="50"/>
        <v/>
      </c>
      <c r="K276" s="34" t="str">
        <f t="shared" si="51"/>
        <v/>
      </c>
      <c r="L276" s="34" t="str">
        <f t="shared" si="52"/>
        <v/>
      </c>
      <c r="M276" s="32"/>
      <c r="N276" s="190"/>
      <c r="O276" s="190"/>
      <c r="P276" s="190"/>
      <c r="Q276" s="190"/>
      <c r="R276" s="23"/>
    </row>
    <row r="277" spans="1:18">
      <c r="A277" s="27">
        <f t="shared" ca="1" si="53"/>
        <v>46096</v>
      </c>
      <c r="B277" s="20"/>
      <c r="C277" s="21"/>
      <c r="D277" s="20"/>
      <c r="E277" s="21"/>
      <c r="F277" s="22"/>
      <c r="G277" s="22"/>
      <c r="H277" s="34" t="str">
        <f t="shared" si="48"/>
        <v/>
      </c>
      <c r="I277" s="34" t="str">
        <f t="shared" si="49"/>
        <v/>
      </c>
      <c r="J277" s="34" t="str">
        <f t="shared" si="50"/>
        <v/>
      </c>
      <c r="K277" s="34" t="str">
        <f t="shared" si="51"/>
        <v/>
      </c>
      <c r="L277" s="34" t="str">
        <f t="shared" si="52"/>
        <v/>
      </c>
      <c r="M277" s="32"/>
      <c r="N277" s="190"/>
      <c r="O277" s="190"/>
      <c r="P277" s="190"/>
      <c r="Q277" s="190"/>
      <c r="R277" s="23"/>
    </row>
    <row r="278" spans="1:18">
      <c r="A278" s="27">
        <f t="shared" ca="1" si="53"/>
        <v>46097</v>
      </c>
      <c r="B278" s="20"/>
      <c r="C278" s="21"/>
      <c r="D278" s="20"/>
      <c r="E278" s="21"/>
      <c r="F278" s="22"/>
      <c r="G278" s="22"/>
      <c r="H278" s="34" t="str">
        <f t="shared" si="48"/>
        <v/>
      </c>
      <c r="I278" s="34" t="str">
        <f t="shared" si="49"/>
        <v/>
      </c>
      <c r="J278" s="34" t="str">
        <f t="shared" si="50"/>
        <v/>
      </c>
      <c r="K278" s="34" t="str">
        <f t="shared" si="51"/>
        <v/>
      </c>
      <c r="L278" s="34" t="str">
        <f t="shared" si="52"/>
        <v/>
      </c>
      <c r="M278" s="32"/>
      <c r="N278" s="190"/>
      <c r="O278" s="190"/>
      <c r="P278" s="190"/>
      <c r="Q278" s="190"/>
      <c r="R278" s="23"/>
    </row>
    <row r="279" spans="1:18">
      <c r="A279" s="27">
        <f t="shared" ca="1" si="53"/>
        <v>46098</v>
      </c>
      <c r="B279" s="20"/>
      <c r="C279" s="21"/>
      <c r="D279" s="20"/>
      <c r="E279" s="21"/>
      <c r="F279" s="22"/>
      <c r="G279" s="22"/>
      <c r="H279" s="34" t="str">
        <f t="shared" si="48"/>
        <v/>
      </c>
      <c r="I279" s="34" t="str">
        <f t="shared" si="49"/>
        <v/>
      </c>
      <c r="J279" s="34" t="str">
        <f t="shared" si="50"/>
        <v/>
      </c>
      <c r="K279" s="34" t="str">
        <f t="shared" si="51"/>
        <v/>
      </c>
      <c r="L279" s="34" t="str">
        <f t="shared" si="52"/>
        <v/>
      </c>
      <c r="M279" s="32"/>
      <c r="N279" s="190"/>
      <c r="O279" s="190"/>
      <c r="P279" s="190"/>
      <c r="Q279" s="190"/>
      <c r="R279" s="23"/>
    </row>
    <row r="280" spans="1:18">
      <c r="A280" s="27">
        <f t="shared" ca="1" si="53"/>
        <v>46099</v>
      </c>
      <c r="B280" s="20"/>
      <c r="C280" s="21"/>
      <c r="D280" s="20"/>
      <c r="E280" s="21"/>
      <c r="F280" s="22"/>
      <c r="G280" s="22"/>
      <c r="H280" s="34" t="str">
        <f t="shared" si="48"/>
        <v/>
      </c>
      <c r="I280" s="34" t="str">
        <f t="shared" si="49"/>
        <v/>
      </c>
      <c r="J280" s="34" t="str">
        <f t="shared" si="50"/>
        <v/>
      </c>
      <c r="K280" s="34" t="str">
        <f t="shared" si="51"/>
        <v/>
      </c>
      <c r="L280" s="34" t="str">
        <f t="shared" si="52"/>
        <v/>
      </c>
      <c r="M280" s="32"/>
      <c r="N280" s="190"/>
      <c r="O280" s="190"/>
      <c r="P280" s="190"/>
      <c r="Q280" s="190"/>
      <c r="R280" s="23"/>
    </row>
    <row r="281" spans="1:18">
      <c r="A281" s="27">
        <f t="shared" ca="1" si="53"/>
        <v>46100</v>
      </c>
      <c r="B281" s="20"/>
      <c r="C281" s="21"/>
      <c r="D281" s="20"/>
      <c r="E281" s="21"/>
      <c r="F281" s="22"/>
      <c r="G281" s="22"/>
      <c r="H281" s="34" t="str">
        <f t="shared" si="48"/>
        <v/>
      </c>
      <c r="I281" s="34" t="str">
        <f t="shared" si="49"/>
        <v/>
      </c>
      <c r="J281" s="34" t="str">
        <f t="shared" si="50"/>
        <v/>
      </c>
      <c r="K281" s="34" t="str">
        <f t="shared" si="51"/>
        <v/>
      </c>
      <c r="L281" s="34" t="str">
        <f t="shared" si="52"/>
        <v/>
      </c>
      <c r="M281" s="32"/>
      <c r="N281" s="190"/>
      <c r="O281" s="190"/>
      <c r="P281" s="190"/>
      <c r="Q281" s="190"/>
      <c r="R281" s="23"/>
    </row>
    <row r="282" spans="1:18">
      <c r="A282" s="27">
        <f t="shared" ca="1" si="53"/>
        <v>46101</v>
      </c>
      <c r="B282" s="20"/>
      <c r="C282" s="21"/>
      <c r="D282" s="20"/>
      <c r="E282" s="21"/>
      <c r="F282" s="22"/>
      <c r="G282" s="22"/>
      <c r="H282" s="34" t="str">
        <f t="shared" si="48"/>
        <v/>
      </c>
      <c r="I282" s="34" t="str">
        <f t="shared" si="49"/>
        <v/>
      </c>
      <c r="J282" s="34" t="str">
        <f t="shared" si="50"/>
        <v/>
      </c>
      <c r="K282" s="34" t="str">
        <f t="shared" si="51"/>
        <v/>
      </c>
      <c r="L282" s="34" t="str">
        <f t="shared" si="52"/>
        <v/>
      </c>
      <c r="M282" s="32"/>
      <c r="N282" s="190"/>
      <c r="O282" s="190"/>
      <c r="P282" s="190"/>
      <c r="Q282" s="190"/>
      <c r="R282" s="23"/>
    </row>
    <row r="283" spans="1:18">
      <c r="A283" s="27">
        <f t="shared" ca="1" si="53"/>
        <v>46102</v>
      </c>
      <c r="B283" s="20"/>
      <c r="C283" s="21"/>
      <c r="D283" s="20"/>
      <c r="E283" s="21"/>
      <c r="F283" s="22"/>
      <c r="G283" s="22"/>
      <c r="H283" s="34" t="str">
        <f t="shared" si="48"/>
        <v/>
      </c>
      <c r="I283" s="34" t="str">
        <f t="shared" si="49"/>
        <v/>
      </c>
      <c r="J283" s="34" t="str">
        <f t="shared" si="50"/>
        <v/>
      </c>
      <c r="K283" s="34" t="str">
        <f t="shared" si="51"/>
        <v/>
      </c>
      <c r="L283" s="34" t="str">
        <f t="shared" si="52"/>
        <v/>
      </c>
      <c r="M283" s="32"/>
      <c r="N283" s="190"/>
      <c r="O283" s="190"/>
      <c r="P283" s="190"/>
      <c r="Q283" s="190"/>
      <c r="R283" s="23"/>
    </row>
    <row r="284" spans="1:18">
      <c r="A284" s="27">
        <f t="shared" ca="1" si="53"/>
        <v>46103</v>
      </c>
      <c r="B284" s="20"/>
      <c r="C284" s="21"/>
      <c r="D284" s="20"/>
      <c r="E284" s="21"/>
      <c r="F284" s="22"/>
      <c r="G284" s="22"/>
      <c r="H284" s="34" t="str">
        <f t="shared" si="48"/>
        <v/>
      </c>
      <c r="I284" s="34" t="str">
        <f t="shared" si="49"/>
        <v/>
      </c>
      <c r="J284" s="34" t="str">
        <f t="shared" si="50"/>
        <v/>
      </c>
      <c r="K284" s="34" t="str">
        <f t="shared" si="51"/>
        <v/>
      </c>
      <c r="L284" s="34" t="str">
        <f t="shared" si="52"/>
        <v/>
      </c>
      <c r="M284" s="32"/>
      <c r="N284" s="190"/>
      <c r="O284" s="190"/>
      <c r="P284" s="190"/>
      <c r="Q284" s="190"/>
      <c r="R284" s="23"/>
    </row>
    <row r="285" spans="1:18">
      <c r="A285" s="27">
        <f t="shared" ca="1" si="53"/>
        <v>46104</v>
      </c>
      <c r="B285" s="20"/>
      <c r="C285" s="21"/>
      <c r="D285" s="20"/>
      <c r="E285" s="21"/>
      <c r="F285" s="22"/>
      <c r="G285" s="22"/>
      <c r="H285" s="34" t="str">
        <f t="shared" si="48"/>
        <v/>
      </c>
      <c r="I285" s="34" t="str">
        <f t="shared" si="49"/>
        <v/>
      </c>
      <c r="J285" s="34" t="str">
        <f t="shared" si="50"/>
        <v/>
      </c>
      <c r="K285" s="34" t="str">
        <f t="shared" si="51"/>
        <v/>
      </c>
      <c r="L285" s="34" t="str">
        <f t="shared" si="52"/>
        <v/>
      </c>
      <c r="M285" s="32"/>
      <c r="N285" s="190"/>
      <c r="O285" s="190"/>
      <c r="P285" s="190"/>
      <c r="Q285" s="190"/>
      <c r="R285" s="23"/>
    </row>
    <row r="286" spans="1:18">
      <c r="A286" s="27">
        <f t="shared" ca="1" si="53"/>
        <v>46105</v>
      </c>
      <c r="B286" s="20"/>
      <c r="C286" s="21"/>
      <c r="D286" s="20"/>
      <c r="E286" s="21"/>
      <c r="F286" s="22"/>
      <c r="G286" s="22"/>
      <c r="H286" s="34" t="str">
        <f t="shared" si="48"/>
        <v/>
      </c>
      <c r="I286" s="34" t="str">
        <f t="shared" si="49"/>
        <v/>
      </c>
      <c r="J286" s="34" t="str">
        <f t="shared" si="50"/>
        <v/>
      </c>
      <c r="K286" s="34" t="str">
        <f t="shared" si="51"/>
        <v/>
      </c>
      <c r="L286" s="34" t="str">
        <f t="shared" si="52"/>
        <v/>
      </c>
      <c r="M286" s="32"/>
      <c r="N286" s="190"/>
      <c r="O286" s="190"/>
      <c r="P286" s="190"/>
      <c r="Q286" s="190"/>
      <c r="R286" s="23"/>
    </row>
    <row r="287" spans="1:18">
      <c r="A287" s="27">
        <f t="shared" ca="1" si="53"/>
        <v>46106</v>
      </c>
      <c r="B287" s="20"/>
      <c r="C287" s="21"/>
      <c r="D287" s="20"/>
      <c r="E287" s="21"/>
      <c r="F287" s="22"/>
      <c r="G287" s="22"/>
      <c r="H287" s="34" t="str">
        <f t="shared" si="48"/>
        <v/>
      </c>
      <c r="I287" s="34" t="str">
        <f t="shared" si="49"/>
        <v/>
      </c>
      <c r="J287" s="34" t="str">
        <f t="shared" si="50"/>
        <v/>
      </c>
      <c r="K287" s="34" t="str">
        <f t="shared" si="51"/>
        <v/>
      </c>
      <c r="L287" s="34" t="str">
        <f t="shared" si="52"/>
        <v/>
      </c>
      <c r="M287" s="32"/>
      <c r="N287" s="190"/>
      <c r="O287" s="190"/>
      <c r="P287" s="190"/>
      <c r="Q287" s="190"/>
      <c r="R287" s="23"/>
    </row>
    <row r="288" spans="1:18">
      <c r="A288" s="27">
        <f t="shared" ca="1" si="53"/>
        <v>46107</v>
      </c>
      <c r="B288" s="20"/>
      <c r="C288" s="21"/>
      <c r="D288" s="20"/>
      <c r="E288" s="21"/>
      <c r="F288" s="22"/>
      <c r="G288" s="22"/>
      <c r="H288" s="34" t="str">
        <f t="shared" si="48"/>
        <v/>
      </c>
      <c r="I288" s="34" t="str">
        <f t="shared" si="49"/>
        <v/>
      </c>
      <c r="J288" s="34" t="str">
        <f t="shared" si="50"/>
        <v/>
      </c>
      <c r="K288" s="34" t="str">
        <f t="shared" si="51"/>
        <v/>
      </c>
      <c r="L288" s="34" t="str">
        <f t="shared" si="52"/>
        <v/>
      </c>
      <c r="M288" s="32"/>
      <c r="N288" s="190"/>
      <c r="O288" s="190"/>
      <c r="P288" s="190"/>
      <c r="Q288" s="190"/>
      <c r="R288" s="23"/>
    </row>
    <row r="289" spans="1:18">
      <c r="A289" s="27">
        <f t="shared" ca="1" si="53"/>
        <v>46108</v>
      </c>
      <c r="B289" s="20"/>
      <c r="C289" s="21"/>
      <c r="D289" s="20"/>
      <c r="E289" s="21"/>
      <c r="F289" s="22"/>
      <c r="G289" s="22"/>
      <c r="H289" s="34" t="str">
        <f t="shared" si="48"/>
        <v/>
      </c>
      <c r="I289" s="34" t="str">
        <f t="shared" si="49"/>
        <v/>
      </c>
      <c r="J289" s="34" t="str">
        <f t="shared" si="50"/>
        <v/>
      </c>
      <c r="K289" s="34" t="str">
        <f t="shared" si="51"/>
        <v/>
      </c>
      <c r="L289" s="34" t="str">
        <f>IF(AND($B289="",$D289=""),"",($C289-$B289-$F289)+($E289-$D289-$G289))</f>
        <v/>
      </c>
      <c r="M289" s="32"/>
      <c r="N289" s="190"/>
      <c r="O289" s="190"/>
      <c r="P289" s="190"/>
      <c r="Q289" s="190"/>
      <c r="R289" s="23"/>
    </row>
    <row r="290" spans="1:18">
      <c r="A290" s="27">
        <f t="shared" ca="1" si="53"/>
        <v>46109</v>
      </c>
      <c r="B290" s="20"/>
      <c r="C290" s="21"/>
      <c r="D290" s="20"/>
      <c r="E290" s="21"/>
      <c r="F290" s="22"/>
      <c r="G290" s="22"/>
      <c r="H290" s="34" t="str">
        <f t="shared" si="48"/>
        <v/>
      </c>
      <c r="I290" s="34" t="str">
        <f t="shared" si="49"/>
        <v/>
      </c>
      <c r="J290" s="34" t="str">
        <f t="shared" si="50"/>
        <v/>
      </c>
      <c r="K290" s="34" t="str">
        <f t="shared" si="51"/>
        <v/>
      </c>
      <c r="L290" s="34" t="str">
        <f>IF(AND($B290="",$D290=""),"",($C290-$B290-$F290)+($E290-$D290-$G290))</f>
        <v/>
      </c>
      <c r="M290" s="32"/>
      <c r="N290" s="190"/>
      <c r="O290" s="190"/>
      <c r="P290" s="190"/>
      <c r="Q290" s="190"/>
      <c r="R290" s="23"/>
    </row>
    <row r="291" spans="1:18">
      <c r="A291" s="27">
        <f t="shared" ca="1" si="53"/>
        <v>46110</v>
      </c>
      <c r="B291" s="20"/>
      <c r="C291" s="21"/>
      <c r="D291" s="20"/>
      <c r="E291" s="21"/>
      <c r="F291" s="22"/>
      <c r="G291" s="22"/>
      <c r="H291" s="34" t="str">
        <f t="shared" si="48"/>
        <v/>
      </c>
      <c r="I291" s="34" t="str">
        <f t="shared" si="49"/>
        <v/>
      </c>
      <c r="J291" s="34" t="str">
        <f t="shared" si="50"/>
        <v/>
      </c>
      <c r="K291" s="34" t="str">
        <f t="shared" si="51"/>
        <v/>
      </c>
      <c r="L291" s="34" t="str">
        <f>IF(AND($B291="",$D291=""),"",($C291-$B291-$F291)+($E291-$D291-$G291))</f>
        <v/>
      </c>
      <c r="M291" s="32"/>
      <c r="N291" s="190"/>
      <c r="O291" s="190"/>
      <c r="P291" s="190"/>
      <c r="Q291" s="190"/>
      <c r="R291" s="23"/>
    </row>
    <row r="292" spans="1:18">
      <c r="A292" s="27">
        <f t="shared" ca="1" si="53"/>
        <v>46111</v>
      </c>
      <c r="B292" s="20"/>
      <c r="C292" s="21"/>
      <c r="D292" s="20"/>
      <c r="E292" s="21"/>
      <c r="F292" s="22"/>
      <c r="G292" s="22"/>
      <c r="H292" s="34" t="str">
        <f t="shared" si="48"/>
        <v/>
      </c>
      <c r="I292" s="34" t="str">
        <f t="shared" si="49"/>
        <v/>
      </c>
      <c r="J292" s="34" t="str">
        <f t="shared" si="50"/>
        <v/>
      </c>
      <c r="K292" s="34" t="str">
        <f t="shared" si="51"/>
        <v/>
      </c>
      <c r="L292" s="34" t="str">
        <f>IF(AND($B292="",$D292=""),"",($C292-$B292-$F292)+($E292-$D292-$G292))</f>
        <v/>
      </c>
      <c r="M292" s="32"/>
      <c r="N292" s="190"/>
      <c r="O292" s="190"/>
      <c r="P292" s="190"/>
      <c r="Q292" s="190"/>
      <c r="R292" s="23"/>
    </row>
    <row r="293" spans="1:18">
      <c r="A293" s="27">
        <f t="shared" ca="1" si="53"/>
        <v>46112</v>
      </c>
      <c r="B293" s="20"/>
      <c r="C293" s="21"/>
      <c r="D293" s="20"/>
      <c r="E293" s="21"/>
      <c r="F293" s="22"/>
      <c r="G293" s="22"/>
      <c r="H293" s="34" t="str">
        <f t="shared" si="48"/>
        <v/>
      </c>
      <c r="I293" s="34" t="str">
        <f t="shared" si="49"/>
        <v/>
      </c>
      <c r="J293" s="34" t="str">
        <f t="shared" si="50"/>
        <v/>
      </c>
      <c r="K293" s="34" t="str">
        <f t="shared" si="51"/>
        <v/>
      </c>
      <c r="L293" s="34" t="str">
        <f>IF(AND($B293="",$D293=""),"",($C293-$B293-$F293)+($E293-$D293-$G293))</f>
        <v/>
      </c>
      <c r="M293" s="32"/>
      <c r="N293" s="190"/>
      <c r="O293" s="190"/>
      <c r="P293" s="190"/>
      <c r="Q293" s="190"/>
      <c r="R293" s="23"/>
    </row>
    <row r="294" spans="1:18">
      <c r="A294" s="5" t="s">
        <v>11</v>
      </c>
      <c r="B294" s="191"/>
      <c r="C294" s="192"/>
      <c r="D294" s="191"/>
      <c r="E294" s="192"/>
      <c r="F294" s="26" t="str">
        <f>IF(SUM($F263:$F293)=0,"",SUM($F263:$F293))</f>
        <v/>
      </c>
      <c r="G294" s="26" t="str">
        <f>IF(SUM($G263:$G293)=0,"",SUM($G263:$G293))</f>
        <v/>
      </c>
      <c r="H294" s="26" t="str">
        <f>IF(SUM(H263:H293)=0,"",SUM(H263:H293))</f>
        <v/>
      </c>
      <c r="I294" s="26" t="str">
        <f>IF(SUM(I263:I293)=0,"",SUM(I263:I293))</f>
        <v/>
      </c>
      <c r="J294" s="26" t="str">
        <f t="shared" ref="J294:K294" si="54">IF(SUM(J263:J293)=0,"",SUM(J263:J293))</f>
        <v/>
      </c>
      <c r="K294" s="26" t="str">
        <f t="shared" si="54"/>
        <v/>
      </c>
      <c r="L294" s="26" t="str">
        <f>IF(SUM($L263:$L293)=0,"",SUM($L263:$L293))</f>
        <v/>
      </c>
      <c r="M294" s="33"/>
      <c r="N294" s="193"/>
      <c r="O294" s="193"/>
      <c r="P294" s="193"/>
      <c r="Q294" s="193"/>
      <c r="R294" s="6"/>
    </row>
  </sheetData>
  <sheetProtection algorithmName="SHA-512" hashValue="8RWs+XZSTdAmssqUB9esKJ8arMvDPQDN6f5gL/75BANgTYJa0OEuyvA+Lf4NqIiCAOXYQZRpS8B6CWzIRi1GNA==" saltValue="o45ScQ7hRafr+437WYcURA==" spinCount="100000" sheet="1" formatRows="0"/>
  <mergeCells count="371">
    <mergeCell ref="A8:A10"/>
    <mergeCell ref="B8:E8"/>
    <mergeCell ref="F8:G9"/>
    <mergeCell ref="H8:K8"/>
    <mergeCell ref="L8:L10"/>
    <mergeCell ref="M8:M10"/>
    <mergeCell ref="N8:Q10"/>
    <mergeCell ref="R8:R10"/>
    <mergeCell ref="B9:C9"/>
    <mergeCell ref="D9:E9"/>
    <mergeCell ref="H9:I9"/>
    <mergeCell ref="J9:K9"/>
    <mergeCell ref="N11:Q11"/>
    <mergeCell ref="B4:L4"/>
    <mergeCell ref="P4:R4"/>
    <mergeCell ref="B5:L5"/>
    <mergeCell ref="N18:Q18"/>
    <mergeCell ref="N19:Q19"/>
    <mergeCell ref="N20:Q20"/>
    <mergeCell ref="N21:Q21"/>
    <mergeCell ref="N22:Q22"/>
    <mergeCell ref="N23:Q23"/>
    <mergeCell ref="N12:Q12"/>
    <mergeCell ref="N13:Q13"/>
    <mergeCell ref="N14:Q14"/>
    <mergeCell ref="N15:Q15"/>
    <mergeCell ref="N16:Q16"/>
    <mergeCell ref="N17:Q17"/>
    <mergeCell ref="N30:Q30"/>
    <mergeCell ref="N31:Q31"/>
    <mergeCell ref="N32:Q32"/>
    <mergeCell ref="N33:Q33"/>
    <mergeCell ref="N34:Q34"/>
    <mergeCell ref="N35:Q35"/>
    <mergeCell ref="N24:Q24"/>
    <mergeCell ref="N25:Q25"/>
    <mergeCell ref="N26:Q26"/>
    <mergeCell ref="N27:Q27"/>
    <mergeCell ref="N28:Q28"/>
    <mergeCell ref="N29:Q29"/>
    <mergeCell ref="A44:A46"/>
    <mergeCell ref="B44:E44"/>
    <mergeCell ref="F44:G45"/>
    <mergeCell ref="H44:K44"/>
    <mergeCell ref="L44:L46"/>
    <mergeCell ref="M44:M46"/>
    <mergeCell ref="N44:Q46"/>
    <mergeCell ref="N36:Q36"/>
    <mergeCell ref="N37:Q37"/>
    <mergeCell ref="N38:Q38"/>
    <mergeCell ref="N39:Q39"/>
    <mergeCell ref="N40:Q40"/>
    <mergeCell ref="N41:Q41"/>
    <mergeCell ref="R44:R46"/>
    <mergeCell ref="B45:C45"/>
    <mergeCell ref="D45:E45"/>
    <mergeCell ref="H45:I45"/>
    <mergeCell ref="J45:K45"/>
    <mergeCell ref="N47:Q47"/>
    <mergeCell ref="B42:C42"/>
    <mergeCell ref="D42:E42"/>
    <mergeCell ref="N42:Q42"/>
    <mergeCell ref="N54:Q54"/>
    <mergeCell ref="N55:Q55"/>
    <mergeCell ref="N56:Q56"/>
    <mergeCell ref="N57:Q57"/>
    <mergeCell ref="N58:Q58"/>
    <mergeCell ref="N59:Q59"/>
    <mergeCell ref="N48:Q48"/>
    <mergeCell ref="N49:Q49"/>
    <mergeCell ref="N50:Q50"/>
    <mergeCell ref="N51:Q51"/>
    <mergeCell ref="N52:Q52"/>
    <mergeCell ref="N53:Q53"/>
    <mergeCell ref="N66:Q66"/>
    <mergeCell ref="N67:Q67"/>
    <mergeCell ref="N68:Q68"/>
    <mergeCell ref="N69:Q69"/>
    <mergeCell ref="N70:Q70"/>
    <mergeCell ref="N71:Q71"/>
    <mergeCell ref="N60:Q60"/>
    <mergeCell ref="N61:Q61"/>
    <mergeCell ref="N62:Q62"/>
    <mergeCell ref="N63:Q63"/>
    <mergeCell ref="N64:Q64"/>
    <mergeCell ref="N65:Q65"/>
    <mergeCell ref="A80:A82"/>
    <mergeCell ref="B80:E80"/>
    <mergeCell ref="F80:G81"/>
    <mergeCell ref="H80:K80"/>
    <mergeCell ref="L80:L82"/>
    <mergeCell ref="M80:M82"/>
    <mergeCell ref="N80:Q82"/>
    <mergeCell ref="N72:Q72"/>
    <mergeCell ref="N73:Q73"/>
    <mergeCell ref="N74:Q74"/>
    <mergeCell ref="N75:Q75"/>
    <mergeCell ref="N76:Q76"/>
    <mergeCell ref="N77:Q77"/>
    <mergeCell ref="R80:R82"/>
    <mergeCell ref="B81:C81"/>
    <mergeCell ref="D81:E81"/>
    <mergeCell ref="H81:I81"/>
    <mergeCell ref="J81:K81"/>
    <mergeCell ref="N83:Q83"/>
    <mergeCell ref="B78:C78"/>
    <mergeCell ref="D78:E78"/>
    <mergeCell ref="N78:Q78"/>
    <mergeCell ref="N90:Q90"/>
    <mergeCell ref="N91:Q91"/>
    <mergeCell ref="N92:Q92"/>
    <mergeCell ref="N93:Q93"/>
    <mergeCell ref="N94:Q94"/>
    <mergeCell ref="N95:Q95"/>
    <mergeCell ref="N84:Q84"/>
    <mergeCell ref="N85:Q85"/>
    <mergeCell ref="N86:Q86"/>
    <mergeCell ref="N87:Q87"/>
    <mergeCell ref="N88:Q88"/>
    <mergeCell ref="N89:Q89"/>
    <mergeCell ref="N102:Q102"/>
    <mergeCell ref="N103:Q103"/>
    <mergeCell ref="N104:Q104"/>
    <mergeCell ref="N105:Q105"/>
    <mergeCell ref="N106:Q106"/>
    <mergeCell ref="N107:Q107"/>
    <mergeCell ref="N96:Q96"/>
    <mergeCell ref="N97:Q97"/>
    <mergeCell ref="N98:Q98"/>
    <mergeCell ref="N99:Q99"/>
    <mergeCell ref="N100:Q100"/>
    <mergeCell ref="N101:Q101"/>
    <mergeCell ref="A116:A118"/>
    <mergeCell ref="B116:E116"/>
    <mergeCell ref="F116:G117"/>
    <mergeCell ref="H116:K116"/>
    <mergeCell ref="L116:L118"/>
    <mergeCell ref="M116:M118"/>
    <mergeCell ref="N116:Q118"/>
    <mergeCell ref="N108:Q108"/>
    <mergeCell ref="N109:Q109"/>
    <mergeCell ref="N110:Q110"/>
    <mergeCell ref="N111:Q111"/>
    <mergeCell ref="N112:Q112"/>
    <mergeCell ref="N113:Q113"/>
    <mergeCell ref="R116:R118"/>
    <mergeCell ref="B117:C117"/>
    <mergeCell ref="D117:E117"/>
    <mergeCell ref="H117:I117"/>
    <mergeCell ref="J117:K117"/>
    <mergeCell ref="N119:Q119"/>
    <mergeCell ref="B114:C114"/>
    <mergeCell ref="D114:E114"/>
    <mergeCell ref="N114:Q114"/>
    <mergeCell ref="N126:Q126"/>
    <mergeCell ref="N127:Q127"/>
    <mergeCell ref="N128:Q128"/>
    <mergeCell ref="N129:Q129"/>
    <mergeCell ref="N130:Q130"/>
    <mergeCell ref="N131:Q131"/>
    <mergeCell ref="N120:Q120"/>
    <mergeCell ref="N121:Q121"/>
    <mergeCell ref="N122:Q122"/>
    <mergeCell ref="N123:Q123"/>
    <mergeCell ref="N124:Q124"/>
    <mergeCell ref="N125:Q125"/>
    <mergeCell ref="N138:Q138"/>
    <mergeCell ref="N139:Q139"/>
    <mergeCell ref="N140:Q140"/>
    <mergeCell ref="N141:Q141"/>
    <mergeCell ref="N142:Q142"/>
    <mergeCell ref="N143:Q143"/>
    <mergeCell ref="N132:Q132"/>
    <mergeCell ref="N133:Q133"/>
    <mergeCell ref="N134:Q134"/>
    <mergeCell ref="N135:Q135"/>
    <mergeCell ref="N136:Q136"/>
    <mergeCell ref="N137:Q137"/>
    <mergeCell ref="A152:A154"/>
    <mergeCell ref="B152:E152"/>
    <mergeCell ref="F152:G153"/>
    <mergeCell ref="H152:K152"/>
    <mergeCell ref="L152:L154"/>
    <mergeCell ref="M152:M154"/>
    <mergeCell ref="N152:Q154"/>
    <mergeCell ref="N144:Q144"/>
    <mergeCell ref="N145:Q145"/>
    <mergeCell ref="N146:Q146"/>
    <mergeCell ref="N147:Q147"/>
    <mergeCell ref="N148:Q148"/>
    <mergeCell ref="N149:Q149"/>
    <mergeCell ref="R152:R154"/>
    <mergeCell ref="B153:C153"/>
    <mergeCell ref="D153:E153"/>
    <mergeCell ref="H153:I153"/>
    <mergeCell ref="J153:K153"/>
    <mergeCell ref="N155:Q155"/>
    <mergeCell ref="B150:C150"/>
    <mergeCell ref="D150:E150"/>
    <mergeCell ref="N150:Q150"/>
    <mergeCell ref="N162:Q162"/>
    <mergeCell ref="N163:Q163"/>
    <mergeCell ref="N164:Q164"/>
    <mergeCell ref="N165:Q165"/>
    <mergeCell ref="N166:Q166"/>
    <mergeCell ref="N167:Q167"/>
    <mergeCell ref="N156:Q156"/>
    <mergeCell ref="N157:Q157"/>
    <mergeCell ref="N158:Q158"/>
    <mergeCell ref="N159:Q159"/>
    <mergeCell ref="N160:Q160"/>
    <mergeCell ref="N161:Q161"/>
    <mergeCell ref="N174:Q174"/>
    <mergeCell ref="N175:Q175"/>
    <mergeCell ref="N176:Q176"/>
    <mergeCell ref="N177:Q177"/>
    <mergeCell ref="N178:Q178"/>
    <mergeCell ref="N179:Q179"/>
    <mergeCell ref="N168:Q168"/>
    <mergeCell ref="N169:Q169"/>
    <mergeCell ref="N170:Q170"/>
    <mergeCell ref="N171:Q171"/>
    <mergeCell ref="N172:Q172"/>
    <mergeCell ref="N173:Q173"/>
    <mergeCell ref="A188:A190"/>
    <mergeCell ref="B188:E188"/>
    <mergeCell ref="F188:G189"/>
    <mergeCell ref="H188:K188"/>
    <mergeCell ref="L188:L190"/>
    <mergeCell ref="M188:M190"/>
    <mergeCell ref="N188:Q190"/>
    <mergeCell ref="N180:Q180"/>
    <mergeCell ref="N181:Q181"/>
    <mergeCell ref="N182:Q182"/>
    <mergeCell ref="N183:Q183"/>
    <mergeCell ref="N184:Q184"/>
    <mergeCell ref="N185:Q185"/>
    <mergeCell ref="R188:R190"/>
    <mergeCell ref="B189:C189"/>
    <mergeCell ref="D189:E189"/>
    <mergeCell ref="H189:I189"/>
    <mergeCell ref="J189:K189"/>
    <mergeCell ref="N191:Q191"/>
    <mergeCell ref="B186:C186"/>
    <mergeCell ref="D186:E186"/>
    <mergeCell ref="N186:Q186"/>
    <mergeCell ref="N198:Q198"/>
    <mergeCell ref="N199:Q199"/>
    <mergeCell ref="N200:Q200"/>
    <mergeCell ref="N201:Q201"/>
    <mergeCell ref="N202:Q202"/>
    <mergeCell ref="N203:Q203"/>
    <mergeCell ref="N192:Q192"/>
    <mergeCell ref="N193:Q193"/>
    <mergeCell ref="N194:Q194"/>
    <mergeCell ref="N195:Q195"/>
    <mergeCell ref="N196:Q196"/>
    <mergeCell ref="N197:Q197"/>
    <mergeCell ref="N210:Q210"/>
    <mergeCell ref="N211:Q211"/>
    <mergeCell ref="N212:Q212"/>
    <mergeCell ref="N213:Q213"/>
    <mergeCell ref="N214:Q214"/>
    <mergeCell ref="N215:Q215"/>
    <mergeCell ref="N204:Q204"/>
    <mergeCell ref="N205:Q205"/>
    <mergeCell ref="N206:Q206"/>
    <mergeCell ref="N207:Q207"/>
    <mergeCell ref="N208:Q208"/>
    <mergeCell ref="N209:Q209"/>
    <mergeCell ref="A224:A226"/>
    <mergeCell ref="B224:E224"/>
    <mergeCell ref="F224:G225"/>
    <mergeCell ref="H224:K224"/>
    <mergeCell ref="L224:L226"/>
    <mergeCell ref="M224:M226"/>
    <mergeCell ref="N224:Q226"/>
    <mergeCell ref="N216:Q216"/>
    <mergeCell ref="N217:Q217"/>
    <mergeCell ref="N218:Q218"/>
    <mergeCell ref="N219:Q219"/>
    <mergeCell ref="N220:Q220"/>
    <mergeCell ref="N221:Q221"/>
    <mergeCell ref="R224:R226"/>
    <mergeCell ref="B225:C225"/>
    <mergeCell ref="D225:E225"/>
    <mergeCell ref="H225:I225"/>
    <mergeCell ref="J225:K225"/>
    <mergeCell ref="N227:Q227"/>
    <mergeCell ref="B222:C222"/>
    <mergeCell ref="D222:E222"/>
    <mergeCell ref="N222:Q222"/>
    <mergeCell ref="N234:Q234"/>
    <mergeCell ref="N235:Q235"/>
    <mergeCell ref="N236:Q236"/>
    <mergeCell ref="N237:Q237"/>
    <mergeCell ref="N238:Q238"/>
    <mergeCell ref="N239:Q239"/>
    <mergeCell ref="N228:Q228"/>
    <mergeCell ref="N229:Q229"/>
    <mergeCell ref="N230:Q230"/>
    <mergeCell ref="N231:Q231"/>
    <mergeCell ref="N232:Q232"/>
    <mergeCell ref="N233:Q233"/>
    <mergeCell ref="N246:Q246"/>
    <mergeCell ref="N247:Q247"/>
    <mergeCell ref="N248:Q248"/>
    <mergeCell ref="N249:Q249"/>
    <mergeCell ref="N250:Q250"/>
    <mergeCell ref="N251:Q251"/>
    <mergeCell ref="N240:Q240"/>
    <mergeCell ref="N241:Q241"/>
    <mergeCell ref="N242:Q242"/>
    <mergeCell ref="N243:Q243"/>
    <mergeCell ref="N244:Q244"/>
    <mergeCell ref="N245:Q245"/>
    <mergeCell ref="A260:A262"/>
    <mergeCell ref="B260:E260"/>
    <mergeCell ref="F260:G261"/>
    <mergeCell ref="H260:K260"/>
    <mergeCell ref="L260:L262"/>
    <mergeCell ref="M260:M262"/>
    <mergeCell ref="N260:Q262"/>
    <mergeCell ref="N252:Q252"/>
    <mergeCell ref="N253:Q253"/>
    <mergeCell ref="N254:Q254"/>
    <mergeCell ref="N255:Q255"/>
    <mergeCell ref="N256:Q256"/>
    <mergeCell ref="N257:Q257"/>
    <mergeCell ref="R260:R262"/>
    <mergeCell ref="B261:C261"/>
    <mergeCell ref="D261:E261"/>
    <mergeCell ref="H261:I261"/>
    <mergeCell ref="J261:K261"/>
    <mergeCell ref="N263:Q263"/>
    <mergeCell ref="B258:C258"/>
    <mergeCell ref="D258:E258"/>
    <mergeCell ref="N258:Q258"/>
    <mergeCell ref="N270:Q270"/>
    <mergeCell ref="N271:Q271"/>
    <mergeCell ref="N272:Q272"/>
    <mergeCell ref="N273:Q273"/>
    <mergeCell ref="N274:Q274"/>
    <mergeCell ref="N275:Q275"/>
    <mergeCell ref="N264:Q264"/>
    <mergeCell ref="N265:Q265"/>
    <mergeCell ref="N266:Q266"/>
    <mergeCell ref="N267:Q267"/>
    <mergeCell ref="N268:Q268"/>
    <mergeCell ref="N269:Q269"/>
    <mergeCell ref="N282:Q282"/>
    <mergeCell ref="N283:Q283"/>
    <mergeCell ref="N284:Q284"/>
    <mergeCell ref="N285:Q285"/>
    <mergeCell ref="N286:Q286"/>
    <mergeCell ref="N287:Q287"/>
    <mergeCell ref="N276:Q276"/>
    <mergeCell ref="N277:Q277"/>
    <mergeCell ref="N278:Q278"/>
    <mergeCell ref="N279:Q279"/>
    <mergeCell ref="N280:Q280"/>
    <mergeCell ref="N281:Q281"/>
    <mergeCell ref="B294:C294"/>
    <mergeCell ref="D294:E294"/>
    <mergeCell ref="N294:Q294"/>
    <mergeCell ref="N288:Q288"/>
    <mergeCell ref="N289:Q289"/>
    <mergeCell ref="N290:Q290"/>
    <mergeCell ref="N291:Q291"/>
    <mergeCell ref="N292:Q292"/>
    <mergeCell ref="N293:Q293"/>
  </mergeCells>
  <phoneticPr fontId="2"/>
  <conditionalFormatting sqref="A12:C13 F12:G13 A14:G41">
    <cfRule type="expression" dxfId="159" priority="9">
      <formula>OR(EDATE($A$11,1)-1&lt;$A12,DATEVALUE("2026/3/31")&lt;$A12)</formula>
    </cfRule>
  </conditionalFormatting>
  <conditionalFormatting sqref="A48:F76 M48:R77 A77:G77 L77">
    <cfRule type="expression" dxfId="158" priority="10">
      <formula>OR(EDATE($A$47,1)-1&lt;$A48,DATEVALUE("2026/3/31")&lt;$A48)</formula>
    </cfRule>
  </conditionalFormatting>
  <conditionalFormatting sqref="A84:G113">
    <cfRule type="expression" dxfId="157" priority="11">
      <formula>OR(EDATE($A$83,1)-1&lt;$A84,DATEVALUE("2026/3/31")&lt;$A84)</formula>
    </cfRule>
  </conditionalFormatting>
  <conditionalFormatting sqref="A120:G149 M120:R149 L149">
    <cfRule type="expression" dxfId="156" priority="12">
      <formula>OR(EDATE($A$119,1)-1&lt;$A120,DATEVALUE("2026/3/31")&lt;$A120)</formula>
    </cfRule>
  </conditionalFormatting>
  <conditionalFormatting sqref="A156:G185">
    <cfRule type="expression" dxfId="155" priority="13">
      <formula>OR(EDATE($A$155,1)-1&lt;$A156,DATEVALUE("2026/3/31")&lt;$A156)</formula>
    </cfRule>
  </conditionalFormatting>
  <conditionalFormatting sqref="A192:G221">
    <cfRule type="expression" dxfId="154" priority="14">
      <formula>OR(EDATE($A$191,1)-1&lt;$A192,DATEVALUE("2026/3/31")&lt;$A192)</formula>
    </cfRule>
  </conditionalFormatting>
  <conditionalFormatting sqref="A228:G257 M228:R257 L255:L257">
    <cfRule type="expression" dxfId="153" priority="15">
      <formula>OR(EDATE($A$227,1)-1&lt;$A228,DATEVALUE("2026/3/31")&lt;$A228)</formula>
    </cfRule>
  </conditionalFormatting>
  <conditionalFormatting sqref="A264:G293 L264:R293">
    <cfRule type="expression" dxfId="152" priority="16">
      <formula>OR(EDATE($A$263,1)-1&lt;$A264,DATEVALUE("2026/3/31")&lt;$A264)</formula>
    </cfRule>
  </conditionalFormatting>
  <conditionalFormatting sqref="B11:C11">
    <cfRule type="expression" dxfId="151" priority="3">
      <formula>OR(EDATE($A$11,1)-1&lt;$A11,DATEVALUE("2026/3/31")&lt;$A11)</formula>
    </cfRule>
  </conditionalFormatting>
  <conditionalFormatting sqref="B4:L5">
    <cfRule type="expression" dxfId="150" priority="8">
      <formula>IF(LEN(B4)&lt;1,TRUE,FALSE)</formula>
    </cfRule>
  </conditionalFormatting>
  <conditionalFormatting sqref="D13:E13">
    <cfRule type="expression" dxfId="149" priority="2">
      <formula>$M$12="✓"</formula>
    </cfRule>
  </conditionalFormatting>
  <conditionalFormatting sqref="M11">
    <cfRule type="expression" dxfId="148" priority="1">
      <formula>OR(EDATE($A$11,1)-1&lt;$A11,DATEVALUE("2026/3/31")&lt;$A11)</formula>
    </cfRule>
  </conditionalFormatting>
  <conditionalFormatting sqref="M12:R41">
    <cfRule type="expression" dxfId="147" priority="4">
      <formula>OR(EDATE($A$11,1)-1&lt;$A12,DATEVALUE("2026/3/31")&lt;$A12)</formula>
    </cfRule>
  </conditionalFormatting>
  <conditionalFormatting sqref="M84:R113">
    <cfRule type="expression" dxfId="146" priority="5">
      <formula>OR(EDATE($A$83,1)-1&lt;$A84,DATEVALUE("2026/3/31")&lt;$A84)</formula>
    </cfRule>
  </conditionalFormatting>
  <conditionalFormatting sqref="M156:R185">
    <cfRule type="expression" dxfId="145" priority="6">
      <formula>OR(EDATE($A$155,1)-1&lt;$A156,DATEVALUE("2026/3/31")&lt;$A156)</formula>
    </cfRule>
  </conditionalFormatting>
  <conditionalFormatting sqref="M192:R221">
    <cfRule type="expression" dxfId="144" priority="7">
      <formula>OR(EDATE($A$191,1)-1&lt;$A192,DATEVALUE("2026/3/31")&lt;$A192)</formula>
    </cfRule>
  </conditionalFormatting>
  <dataValidations count="3">
    <dataValidation operator="greaterThanOrEqual" allowBlank="1" showInputMessage="1" showErrorMessage="1" sqref="H191:K221 H155:K185 H227:K257 H11:K41 H119:K149 H47:K77 H83:K113 H263:K293" xr:uid="{DB50A087-D76B-43E2-BACD-C9929B78B9C0}"/>
    <dataValidation type="list" allowBlank="1" showInputMessage="1" showErrorMessage="1" sqref="M263:M293 M47:M76 M83:M113 M119:M149 M155:M185 M191:M221 M227:M257 M11:M41" xr:uid="{E59B4AE4-4C91-4649-936C-F300151EA048}">
      <formula1>",✓所定,✓法定"</formula1>
    </dataValidation>
    <dataValidation type="time" operator="greaterThanOrEqual" allowBlank="1" showInputMessage="1" showErrorMessage="1" sqref="H114:K114 H78:K78 G42:K42 H222:K222 H258:K258 H186:K186 H150:K150 G11:G41 L11:L42 B11:F42 B47:G78 L47:L78 B83:G114 L83:L114 B119:G150 L119:L150 B155:G186 L155:L186 B191:G222 L191:L222 B227:G258 L227:L258 B263:G294 L263:L294 H294:K294" xr:uid="{48B45D6F-32CE-4575-9BEB-68599D305ED5}">
      <formula1>0</formula1>
    </dataValidation>
  </dataValidations>
  <printOptions horizontalCentered="1"/>
  <pageMargins left="0.51181102362204722" right="0.51181102362204722" top="0.55118110236220474" bottom="0.55118110236220474" header="0.31496062992125984" footer="0.31496062992125984"/>
  <pageSetup paperSize="9" scale="76" fitToHeight="0" orientation="portrait" r:id="rId1"/>
  <rowBreaks count="7" manualBreakCount="7">
    <brk id="42" max="16383" man="1"/>
    <brk id="78" max="16383" man="1"/>
    <brk id="114" max="16383" man="1"/>
    <brk id="150" max="16383" man="1"/>
    <brk id="186" max="16383" man="1"/>
    <brk id="222" max="16383" man="1"/>
    <brk id="258" max="16383" man="1"/>
  </row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B6E81C-FB9A-4AA1-82B2-0D9F77122C0C}">
  <sheetPr>
    <tabColor rgb="FF66CCFF"/>
    <pageSetUpPr fitToPage="1"/>
  </sheetPr>
  <dimension ref="A1:V294"/>
  <sheetViews>
    <sheetView view="pageBreakPreview" zoomScale="115" zoomScaleNormal="100" zoomScaleSheetLayoutView="115" workbookViewId="0">
      <selection activeCell="B11" sqref="B11"/>
    </sheetView>
  </sheetViews>
  <sheetFormatPr defaultColWidth="8.75" defaultRowHeight="14.25"/>
  <cols>
    <col min="1" max="1" width="10.75" style="1" customWidth="1"/>
    <col min="2" max="7" width="7.125" style="1" customWidth="1"/>
    <col min="8" max="11" width="7.125" style="1" hidden="1" customWidth="1"/>
    <col min="12" max="12" width="7.125" style="1" customWidth="1"/>
    <col min="13" max="13" width="6.125" style="9" customWidth="1"/>
    <col min="14" max="14" width="5.75" style="1" customWidth="1"/>
    <col min="15" max="15" width="9.125" style="1" customWidth="1"/>
    <col min="16" max="17" width="8.75" style="1" customWidth="1"/>
    <col min="18" max="18" width="12.75" style="1" customWidth="1"/>
    <col min="19" max="21" width="8.75" style="1" hidden="1" customWidth="1"/>
    <col min="22" max="16384" width="8.75" style="1"/>
  </cols>
  <sheetData>
    <row r="1" spans="1:22" ht="16.5">
      <c r="A1" s="2" t="str" cm="1">
        <f t="array" aca="1" ref="A1" ca="1">"業務日誌" &amp; RIGHT(CELL("filename", A1),U1)</f>
        <v>業務日誌42</v>
      </c>
      <c r="B1" s="3"/>
      <c r="C1" s="3"/>
      <c r="D1" s="3"/>
      <c r="E1" s="3"/>
      <c r="F1" s="3"/>
      <c r="G1" s="3"/>
      <c r="H1" s="3"/>
      <c r="I1" s="3"/>
      <c r="J1" s="3"/>
      <c r="K1" s="3"/>
      <c r="L1" s="3"/>
      <c r="M1" s="3"/>
      <c r="N1" s="3"/>
      <c r="O1" s="3"/>
      <c r="P1" s="3"/>
      <c r="Q1" s="3"/>
      <c r="R1" s="3"/>
      <c r="S1" s="45" t="str" cm="1">
        <f t="array" aca="1" ref="S1" ca="1">"各月内訳表!$E" &amp; 5+ 27*(RIGHT(CELL("filename", A1),U1)-1)</f>
        <v>各月内訳表!$E1112</v>
      </c>
      <c r="T1" s="45" t="str" cm="1">
        <f t="array" aca="1" ref="T1" ca="1">"各月内訳表!$G" &amp; 6+ 27*(RIGHT(CELL("filename", A1),U1)-1)</f>
        <v>各月内訳表!$G1113</v>
      </c>
      <c r="U1" s="45" cm="1">
        <f t="array" aca="1" ref="U1" ca="1">LEN(CELL("filename",A1))-FIND("日誌",CELL("filename",A1))-1</f>
        <v>2</v>
      </c>
    </row>
    <row r="2" spans="1:22" ht="16.899999999999999" customHeight="1">
      <c r="L2" s="25"/>
      <c r="Q2" s="19" t="s">
        <v>13</v>
      </c>
      <c r="R2" s="163">
        <f>入力ボックス!C8</f>
        <v>0</v>
      </c>
      <c r="S2" s="45"/>
      <c r="T2" s="45"/>
      <c r="U2" s="45" cm="1">
        <f t="array" aca="1" ref="U2" ca="1">LEN(CELL("filename",I2))-FIND("日誌",CELL("filename",I2))-1</f>
        <v>2</v>
      </c>
    </row>
    <row r="3" spans="1:22" ht="16.899999999999999" customHeight="1">
      <c r="L3" s="25"/>
      <c r="Q3" s="19"/>
      <c r="R3" s="28"/>
    </row>
    <row r="4" spans="1:22">
      <c r="A4" s="24" t="s">
        <v>12</v>
      </c>
      <c r="B4" s="201" t="str">
        <f>IF(入力ボックス!$C$4="","",入力ボックス!$C$4)</f>
        <v/>
      </c>
      <c r="C4" s="201"/>
      <c r="D4" s="201"/>
      <c r="E4" s="201"/>
      <c r="F4" s="201"/>
      <c r="G4" s="201"/>
      <c r="H4" s="201"/>
      <c r="I4" s="201"/>
      <c r="J4" s="201"/>
      <c r="K4" s="201"/>
      <c r="L4" s="201"/>
      <c r="O4" s="24" t="s">
        <v>79</v>
      </c>
      <c r="P4" s="202"/>
      <c r="Q4" s="202"/>
      <c r="R4" s="202"/>
    </row>
    <row r="5" spans="1:22" ht="18.75" customHeight="1">
      <c r="A5" s="24" t="s">
        <v>21</v>
      </c>
      <c r="B5" s="201" t="str" cm="1">
        <f t="array" aca="1" ref="B5" ca="1">IF(INDIRECT(S1)="","",INDIRECT(S1))</f>
        <v/>
      </c>
      <c r="C5" s="201"/>
      <c r="D5" s="201"/>
      <c r="E5" s="201"/>
      <c r="F5" s="201"/>
      <c r="G5" s="201"/>
      <c r="H5" s="201"/>
      <c r="I5" s="201"/>
      <c r="J5" s="201"/>
      <c r="K5" s="201"/>
      <c r="L5" s="201"/>
      <c r="O5" s="31" t="s">
        <v>80</v>
      </c>
    </row>
    <row r="6" spans="1:22" ht="18.75" customHeight="1">
      <c r="R6" s="42" t="str">
        <f ca="1">HYPERLINK("#"&amp;S1,"各月内訳表へ")</f>
        <v>各月内訳表へ</v>
      </c>
    </row>
    <row r="8" spans="1:22" ht="27" customHeight="1">
      <c r="A8" s="194" t="s">
        <v>22</v>
      </c>
      <c r="B8" s="189" t="s">
        <v>103</v>
      </c>
      <c r="C8" s="189"/>
      <c r="D8" s="189"/>
      <c r="E8" s="189"/>
      <c r="F8" s="189" t="s">
        <v>23</v>
      </c>
      <c r="G8" s="189"/>
      <c r="H8" s="189" t="s">
        <v>88</v>
      </c>
      <c r="I8" s="189"/>
      <c r="J8" s="189"/>
      <c r="K8" s="189"/>
      <c r="L8" s="189" t="s">
        <v>87</v>
      </c>
      <c r="M8" s="195" t="s">
        <v>96</v>
      </c>
      <c r="N8" s="194" t="s">
        <v>25</v>
      </c>
      <c r="O8" s="194"/>
      <c r="P8" s="194"/>
      <c r="Q8" s="194"/>
      <c r="R8" s="189" t="s">
        <v>100</v>
      </c>
    </row>
    <row r="9" spans="1:22" ht="14.25" customHeight="1">
      <c r="A9" s="194"/>
      <c r="B9" s="189" t="s">
        <v>82</v>
      </c>
      <c r="C9" s="189"/>
      <c r="D9" s="189" t="s">
        <v>84</v>
      </c>
      <c r="E9" s="189"/>
      <c r="F9" s="189"/>
      <c r="G9" s="189"/>
      <c r="H9" s="189" t="s">
        <v>90</v>
      </c>
      <c r="I9" s="189"/>
      <c r="J9" s="189" t="s">
        <v>89</v>
      </c>
      <c r="K9" s="189"/>
      <c r="L9" s="189"/>
      <c r="M9" s="196"/>
      <c r="N9" s="194"/>
      <c r="O9" s="194"/>
      <c r="P9" s="194"/>
      <c r="Q9" s="194"/>
      <c r="R9" s="189"/>
    </row>
    <row r="10" spans="1:22" ht="18" customHeight="1">
      <c r="A10" s="194"/>
      <c r="B10" s="43" t="s">
        <v>26</v>
      </c>
      <c r="C10" s="43" t="s">
        <v>27</v>
      </c>
      <c r="D10" s="43" t="s">
        <v>26</v>
      </c>
      <c r="E10" s="43" t="s">
        <v>27</v>
      </c>
      <c r="F10" s="44" t="s">
        <v>85</v>
      </c>
      <c r="G10" s="44" t="s">
        <v>86</v>
      </c>
      <c r="H10" s="44" t="s">
        <v>81</v>
      </c>
      <c r="I10" s="44" t="s">
        <v>83</v>
      </c>
      <c r="J10" s="44" t="s">
        <v>81</v>
      </c>
      <c r="K10" s="44" t="s">
        <v>95</v>
      </c>
      <c r="L10" s="189"/>
      <c r="M10" s="197"/>
      <c r="N10" s="194"/>
      <c r="O10" s="194"/>
      <c r="P10" s="194"/>
      <c r="Q10" s="194"/>
      <c r="R10" s="194"/>
    </row>
    <row r="11" spans="1:22">
      <c r="A11" s="27" cm="1">
        <f t="array" aca="1" ref="A11" ca="1">DATE("2025","8",IFERROR(INDIRECT(T1),"1"))</f>
        <v>45870</v>
      </c>
      <c r="B11" s="20"/>
      <c r="C11" s="21"/>
      <c r="D11" s="20"/>
      <c r="E11" s="21"/>
      <c r="F11" s="22"/>
      <c r="G11" s="22"/>
      <c r="H11" s="34" t="str">
        <f>IF(OR(B11="",LEFT(M11,1)="✓"),"",C11-B11-F11)</f>
        <v/>
      </c>
      <c r="I11" s="34" t="str">
        <f>IF(OR(D11="",LEFT(M11,1)="✓"),"",E11-D11-G11)</f>
        <v/>
      </c>
      <c r="J11" s="34" t="str">
        <f>IF(AND(B11&lt;&gt;"",M11="✓所定"),C11-B11-F11,"")</f>
        <v/>
      </c>
      <c r="K11" s="34" t="str">
        <f>IF(AND(B11&lt;&gt;"",M11="✓法定"),C11-B11-F11,"")</f>
        <v/>
      </c>
      <c r="L11" s="26" t="str">
        <f>IF(AND($B11="",$D11=""),"",($C11-$B11-$F11)+($E11-$D11-$G11))</f>
        <v/>
      </c>
      <c r="M11" s="32"/>
      <c r="N11" s="190"/>
      <c r="O11" s="190"/>
      <c r="P11" s="190"/>
      <c r="Q11" s="190"/>
      <c r="R11" s="23"/>
      <c r="V11" s="1" t="s">
        <v>171</v>
      </c>
    </row>
    <row r="12" spans="1:22">
      <c r="A12" s="27">
        <f ca="1">A11+1</f>
        <v>45871</v>
      </c>
      <c r="B12" s="20"/>
      <c r="C12" s="21"/>
      <c r="D12" s="20"/>
      <c r="E12" s="21"/>
      <c r="F12" s="22"/>
      <c r="G12" s="22"/>
      <c r="H12" s="34" t="str">
        <f t="shared" ref="H12:H41" si="0">IF(OR(B12="",LEFT(M12,1)="✓"),"",C12-B12-F12)</f>
        <v/>
      </c>
      <c r="I12" s="34" t="str">
        <f t="shared" ref="I12:I41" si="1">IF(OR(D12="",LEFT(M12,1)="✓"),"",E12-D12-G12)</f>
        <v/>
      </c>
      <c r="J12" s="34" t="str">
        <f t="shared" ref="J12:J41" si="2">IF(AND(B12&lt;&gt;"",M12="✓所定"),C12-B12-F12,"")</f>
        <v/>
      </c>
      <c r="K12" s="34" t="str">
        <f t="shared" ref="K12:K41" si="3">IF(AND(B12&lt;&gt;"",M12="✓法定"),C12-B12-F12,"")</f>
        <v/>
      </c>
      <c r="L12" s="26" t="str">
        <f t="shared" ref="L12:L41" si="4">IF(AND($B12="",$D12=""),"",($C12-$B12-$F12)+(E12-D12-G12))</f>
        <v/>
      </c>
      <c r="M12" s="32"/>
      <c r="N12" s="190"/>
      <c r="O12" s="190"/>
      <c r="P12" s="190"/>
      <c r="Q12" s="190"/>
      <c r="R12" s="23"/>
      <c r="V12" s="1" t="s">
        <v>172</v>
      </c>
    </row>
    <row r="13" spans="1:22">
      <c r="A13" s="27">
        <f t="shared" ref="A13:A41" ca="1" si="5">A12+1</f>
        <v>45872</v>
      </c>
      <c r="B13" s="20"/>
      <c r="C13" s="21"/>
      <c r="D13" s="20"/>
      <c r="E13" s="21"/>
      <c r="F13" s="22"/>
      <c r="G13" s="22"/>
      <c r="H13" s="34" t="str">
        <f t="shared" si="0"/>
        <v/>
      </c>
      <c r="I13" s="34" t="str">
        <f t="shared" si="1"/>
        <v/>
      </c>
      <c r="J13" s="34" t="str">
        <f t="shared" si="2"/>
        <v/>
      </c>
      <c r="K13" s="34" t="str">
        <f t="shared" si="3"/>
        <v/>
      </c>
      <c r="L13" s="26" t="str">
        <f t="shared" si="4"/>
        <v/>
      </c>
      <c r="M13" s="32"/>
      <c r="N13" s="190"/>
      <c r="O13" s="190"/>
      <c r="P13" s="190"/>
      <c r="Q13" s="190"/>
      <c r="R13" s="23"/>
    </row>
    <row r="14" spans="1:22">
      <c r="A14" s="27">
        <f t="shared" ca="1" si="5"/>
        <v>45873</v>
      </c>
      <c r="B14" s="20"/>
      <c r="C14" s="21"/>
      <c r="D14" s="20"/>
      <c r="E14" s="21"/>
      <c r="F14" s="22"/>
      <c r="G14" s="22"/>
      <c r="H14" s="34" t="str">
        <f t="shared" si="0"/>
        <v/>
      </c>
      <c r="I14" s="34" t="str">
        <f t="shared" si="1"/>
        <v/>
      </c>
      <c r="J14" s="34" t="str">
        <f t="shared" si="2"/>
        <v/>
      </c>
      <c r="K14" s="34" t="str">
        <f t="shared" si="3"/>
        <v/>
      </c>
      <c r="L14" s="26" t="str">
        <f t="shared" si="4"/>
        <v/>
      </c>
      <c r="M14" s="32"/>
      <c r="N14" s="190"/>
      <c r="O14" s="190"/>
      <c r="P14" s="190"/>
      <c r="Q14" s="190"/>
      <c r="R14" s="23"/>
    </row>
    <row r="15" spans="1:22">
      <c r="A15" s="27">
        <f t="shared" ca="1" si="5"/>
        <v>45874</v>
      </c>
      <c r="B15" s="20"/>
      <c r="C15" s="21"/>
      <c r="D15" s="20"/>
      <c r="E15" s="21"/>
      <c r="F15" s="22"/>
      <c r="G15" s="22"/>
      <c r="H15" s="34" t="str">
        <f t="shared" si="0"/>
        <v/>
      </c>
      <c r="I15" s="34" t="str">
        <f t="shared" si="1"/>
        <v/>
      </c>
      <c r="J15" s="34" t="str">
        <f t="shared" si="2"/>
        <v/>
      </c>
      <c r="K15" s="34" t="str">
        <f t="shared" si="3"/>
        <v/>
      </c>
      <c r="L15" s="26" t="str">
        <f t="shared" si="4"/>
        <v/>
      </c>
      <c r="M15" s="32"/>
      <c r="N15" s="190"/>
      <c r="O15" s="190"/>
      <c r="P15" s="190"/>
      <c r="Q15" s="190"/>
      <c r="R15" s="23"/>
    </row>
    <row r="16" spans="1:22">
      <c r="A16" s="27">
        <f t="shared" ca="1" si="5"/>
        <v>45875</v>
      </c>
      <c r="B16" s="20"/>
      <c r="C16" s="21"/>
      <c r="D16" s="20"/>
      <c r="E16" s="21"/>
      <c r="F16" s="22"/>
      <c r="G16" s="22"/>
      <c r="H16" s="34" t="str">
        <f t="shared" si="0"/>
        <v/>
      </c>
      <c r="I16" s="34" t="str">
        <f t="shared" si="1"/>
        <v/>
      </c>
      <c r="J16" s="34" t="str">
        <f t="shared" si="2"/>
        <v/>
      </c>
      <c r="K16" s="34" t="str">
        <f t="shared" si="3"/>
        <v/>
      </c>
      <c r="L16" s="26" t="str">
        <f t="shared" si="4"/>
        <v/>
      </c>
      <c r="M16" s="32"/>
      <c r="N16" s="190"/>
      <c r="O16" s="190"/>
      <c r="P16" s="190"/>
      <c r="Q16" s="190"/>
      <c r="R16" s="23"/>
    </row>
    <row r="17" spans="1:18">
      <c r="A17" s="27">
        <f t="shared" ca="1" si="5"/>
        <v>45876</v>
      </c>
      <c r="B17" s="20"/>
      <c r="C17" s="21"/>
      <c r="D17" s="20"/>
      <c r="E17" s="21"/>
      <c r="F17" s="22"/>
      <c r="G17" s="22"/>
      <c r="H17" s="34" t="str">
        <f t="shared" si="0"/>
        <v/>
      </c>
      <c r="I17" s="34" t="str">
        <f t="shared" si="1"/>
        <v/>
      </c>
      <c r="J17" s="34" t="str">
        <f t="shared" si="2"/>
        <v/>
      </c>
      <c r="K17" s="34" t="str">
        <f t="shared" si="3"/>
        <v/>
      </c>
      <c r="L17" s="26" t="str">
        <f t="shared" si="4"/>
        <v/>
      </c>
      <c r="M17" s="32"/>
      <c r="N17" s="190"/>
      <c r="O17" s="190"/>
      <c r="P17" s="190"/>
      <c r="Q17" s="190"/>
      <c r="R17" s="23"/>
    </row>
    <row r="18" spans="1:18">
      <c r="A18" s="27">
        <f t="shared" ca="1" si="5"/>
        <v>45877</v>
      </c>
      <c r="B18" s="20"/>
      <c r="C18" s="21"/>
      <c r="D18" s="20"/>
      <c r="E18" s="21"/>
      <c r="F18" s="22"/>
      <c r="G18" s="22"/>
      <c r="H18" s="34" t="str">
        <f t="shared" si="0"/>
        <v/>
      </c>
      <c r="I18" s="34" t="str">
        <f t="shared" si="1"/>
        <v/>
      </c>
      <c r="J18" s="34" t="str">
        <f t="shared" si="2"/>
        <v/>
      </c>
      <c r="K18" s="34" t="str">
        <f t="shared" si="3"/>
        <v/>
      </c>
      <c r="L18" s="26" t="str">
        <f t="shared" si="4"/>
        <v/>
      </c>
      <c r="M18" s="32"/>
      <c r="N18" s="190"/>
      <c r="O18" s="190"/>
      <c r="P18" s="190"/>
      <c r="Q18" s="190"/>
      <c r="R18" s="23"/>
    </row>
    <row r="19" spans="1:18">
      <c r="A19" s="27">
        <f t="shared" ca="1" si="5"/>
        <v>45878</v>
      </c>
      <c r="B19" s="20"/>
      <c r="C19" s="21"/>
      <c r="D19" s="20"/>
      <c r="E19" s="21"/>
      <c r="F19" s="22"/>
      <c r="G19" s="22"/>
      <c r="H19" s="34" t="str">
        <f t="shared" si="0"/>
        <v/>
      </c>
      <c r="I19" s="34" t="str">
        <f t="shared" si="1"/>
        <v/>
      </c>
      <c r="J19" s="34" t="str">
        <f t="shared" si="2"/>
        <v/>
      </c>
      <c r="K19" s="34" t="str">
        <f t="shared" si="3"/>
        <v/>
      </c>
      <c r="L19" s="26" t="str">
        <f t="shared" si="4"/>
        <v/>
      </c>
      <c r="M19" s="32"/>
      <c r="N19" s="190"/>
      <c r="O19" s="190"/>
      <c r="P19" s="190"/>
      <c r="Q19" s="190"/>
      <c r="R19" s="23"/>
    </row>
    <row r="20" spans="1:18">
      <c r="A20" s="27">
        <f t="shared" ca="1" si="5"/>
        <v>45879</v>
      </c>
      <c r="B20" s="20"/>
      <c r="C20" s="21"/>
      <c r="D20" s="20"/>
      <c r="E20" s="21"/>
      <c r="F20" s="22"/>
      <c r="G20" s="22"/>
      <c r="H20" s="34" t="str">
        <f t="shared" si="0"/>
        <v/>
      </c>
      <c r="I20" s="34" t="str">
        <f t="shared" si="1"/>
        <v/>
      </c>
      <c r="J20" s="34" t="str">
        <f t="shared" si="2"/>
        <v/>
      </c>
      <c r="K20" s="34" t="str">
        <f t="shared" si="3"/>
        <v/>
      </c>
      <c r="L20" s="26" t="str">
        <f t="shared" si="4"/>
        <v/>
      </c>
      <c r="M20" s="32"/>
      <c r="N20" s="190"/>
      <c r="O20" s="190"/>
      <c r="P20" s="190"/>
      <c r="Q20" s="190"/>
      <c r="R20" s="23"/>
    </row>
    <row r="21" spans="1:18">
      <c r="A21" s="27">
        <f t="shared" ca="1" si="5"/>
        <v>45880</v>
      </c>
      <c r="B21" s="20"/>
      <c r="C21" s="21"/>
      <c r="D21" s="20"/>
      <c r="E21" s="21"/>
      <c r="F21" s="22"/>
      <c r="G21" s="22"/>
      <c r="H21" s="34" t="str">
        <f t="shared" si="0"/>
        <v/>
      </c>
      <c r="I21" s="34" t="str">
        <f t="shared" si="1"/>
        <v/>
      </c>
      <c r="J21" s="34" t="str">
        <f t="shared" si="2"/>
        <v/>
      </c>
      <c r="K21" s="34" t="str">
        <f t="shared" si="3"/>
        <v/>
      </c>
      <c r="L21" s="26" t="str">
        <f t="shared" si="4"/>
        <v/>
      </c>
      <c r="M21" s="32"/>
      <c r="N21" s="190"/>
      <c r="O21" s="190"/>
      <c r="P21" s="190"/>
      <c r="Q21" s="190"/>
      <c r="R21" s="23"/>
    </row>
    <row r="22" spans="1:18">
      <c r="A22" s="27">
        <f t="shared" ca="1" si="5"/>
        <v>45881</v>
      </c>
      <c r="B22" s="20"/>
      <c r="C22" s="21"/>
      <c r="D22" s="20"/>
      <c r="E22" s="21"/>
      <c r="F22" s="22"/>
      <c r="G22" s="22"/>
      <c r="H22" s="34" t="str">
        <f t="shared" si="0"/>
        <v/>
      </c>
      <c r="I22" s="34" t="str">
        <f t="shared" si="1"/>
        <v/>
      </c>
      <c r="J22" s="34" t="str">
        <f t="shared" si="2"/>
        <v/>
      </c>
      <c r="K22" s="34" t="str">
        <f t="shared" si="3"/>
        <v/>
      </c>
      <c r="L22" s="26" t="str">
        <f t="shared" si="4"/>
        <v/>
      </c>
      <c r="M22" s="32"/>
      <c r="N22" s="190"/>
      <c r="O22" s="190"/>
      <c r="P22" s="190"/>
      <c r="Q22" s="190"/>
      <c r="R22" s="23"/>
    </row>
    <row r="23" spans="1:18">
      <c r="A23" s="27">
        <f t="shared" ca="1" si="5"/>
        <v>45882</v>
      </c>
      <c r="B23" s="20"/>
      <c r="C23" s="21"/>
      <c r="D23" s="20"/>
      <c r="E23" s="21"/>
      <c r="F23" s="22"/>
      <c r="G23" s="22"/>
      <c r="H23" s="34" t="str">
        <f t="shared" si="0"/>
        <v/>
      </c>
      <c r="I23" s="34" t="str">
        <f t="shared" si="1"/>
        <v/>
      </c>
      <c r="J23" s="34" t="str">
        <f t="shared" si="2"/>
        <v/>
      </c>
      <c r="K23" s="34" t="str">
        <f t="shared" si="3"/>
        <v/>
      </c>
      <c r="L23" s="26" t="str">
        <f t="shared" si="4"/>
        <v/>
      </c>
      <c r="M23" s="32"/>
      <c r="N23" s="190"/>
      <c r="O23" s="190"/>
      <c r="P23" s="190"/>
      <c r="Q23" s="190"/>
      <c r="R23" s="23"/>
    </row>
    <row r="24" spans="1:18">
      <c r="A24" s="27">
        <f t="shared" ca="1" si="5"/>
        <v>45883</v>
      </c>
      <c r="B24" s="20"/>
      <c r="C24" s="21"/>
      <c r="D24" s="20"/>
      <c r="E24" s="21"/>
      <c r="F24" s="22"/>
      <c r="G24" s="22"/>
      <c r="H24" s="34" t="str">
        <f t="shared" si="0"/>
        <v/>
      </c>
      <c r="I24" s="34" t="str">
        <f t="shared" si="1"/>
        <v/>
      </c>
      <c r="J24" s="34" t="str">
        <f t="shared" si="2"/>
        <v/>
      </c>
      <c r="K24" s="34" t="str">
        <f t="shared" si="3"/>
        <v/>
      </c>
      <c r="L24" s="26" t="str">
        <f t="shared" si="4"/>
        <v/>
      </c>
      <c r="M24" s="32"/>
      <c r="N24" s="190"/>
      <c r="O24" s="190"/>
      <c r="P24" s="190"/>
      <c r="Q24" s="190"/>
      <c r="R24" s="23"/>
    </row>
    <row r="25" spans="1:18">
      <c r="A25" s="27">
        <f t="shared" ca="1" si="5"/>
        <v>45884</v>
      </c>
      <c r="B25" s="20"/>
      <c r="C25" s="21"/>
      <c r="D25" s="20"/>
      <c r="E25" s="21"/>
      <c r="F25" s="22"/>
      <c r="G25" s="22"/>
      <c r="H25" s="34" t="str">
        <f t="shared" si="0"/>
        <v/>
      </c>
      <c r="I25" s="34" t="str">
        <f t="shared" si="1"/>
        <v/>
      </c>
      <c r="J25" s="34" t="str">
        <f t="shared" si="2"/>
        <v/>
      </c>
      <c r="K25" s="34" t="str">
        <f t="shared" si="3"/>
        <v/>
      </c>
      <c r="L25" s="26" t="str">
        <f t="shared" si="4"/>
        <v/>
      </c>
      <c r="M25" s="32"/>
      <c r="N25" s="190"/>
      <c r="O25" s="190"/>
      <c r="P25" s="190"/>
      <c r="Q25" s="190"/>
      <c r="R25" s="23"/>
    </row>
    <row r="26" spans="1:18">
      <c r="A26" s="27">
        <f t="shared" ca="1" si="5"/>
        <v>45885</v>
      </c>
      <c r="B26" s="20"/>
      <c r="C26" s="21"/>
      <c r="D26" s="20"/>
      <c r="E26" s="21"/>
      <c r="F26" s="22"/>
      <c r="G26" s="22"/>
      <c r="H26" s="34" t="str">
        <f t="shared" si="0"/>
        <v/>
      </c>
      <c r="I26" s="34" t="str">
        <f t="shared" si="1"/>
        <v/>
      </c>
      <c r="J26" s="34" t="str">
        <f t="shared" si="2"/>
        <v/>
      </c>
      <c r="K26" s="34" t="str">
        <f t="shared" si="3"/>
        <v/>
      </c>
      <c r="L26" s="26" t="str">
        <f t="shared" si="4"/>
        <v/>
      </c>
      <c r="M26" s="32"/>
      <c r="N26" s="190"/>
      <c r="O26" s="190"/>
      <c r="P26" s="190"/>
      <c r="Q26" s="190"/>
      <c r="R26" s="23"/>
    </row>
    <row r="27" spans="1:18">
      <c r="A27" s="27">
        <f t="shared" ca="1" si="5"/>
        <v>45886</v>
      </c>
      <c r="B27" s="20"/>
      <c r="C27" s="21"/>
      <c r="D27" s="20"/>
      <c r="E27" s="21"/>
      <c r="F27" s="22"/>
      <c r="G27" s="22"/>
      <c r="H27" s="34" t="str">
        <f t="shared" si="0"/>
        <v/>
      </c>
      <c r="I27" s="34" t="str">
        <f t="shared" si="1"/>
        <v/>
      </c>
      <c r="J27" s="34" t="str">
        <f t="shared" si="2"/>
        <v/>
      </c>
      <c r="K27" s="34" t="str">
        <f t="shared" si="3"/>
        <v/>
      </c>
      <c r="L27" s="26" t="str">
        <f t="shared" si="4"/>
        <v/>
      </c>
      <c r="M27" s="32"/>
      <c r="N27" s="190"/>
      <c r="O27" s="190"/>
      <c r="P27" s="190"/>
      <c r="Q27" s="190"/>
      <c r="R27" s="23"/>
    </row>
    <row r="28" spans="1:18">
      <c r="A28" s="27">
        <f t="shared" ca="1" si="5"/>
        <v>45887</v>
      </c>
      <c r="B28" s="20"/>
      <c r="C28" s="21"/>
      <c r="D28" s="20"/>
      <c r="E28" s="21"/>
      <c r="F28" s="22"/>
      <c r="G28" s="22"/>
      <c r="H28" s="34" t="str">
        <f t="shared" si="0"/>
        <v/>
      </c>
      <c r="I28" s="34" t="str">
        <f t="shared" si="1"/>
        <v/>
      </c>
      <c r="J28" s="34" t="str">
        <f t="shared" si="2"/>
        <v/>
      </c>
      <c r="K28" s="34" t="str">
        <f t="shared" si="3"/>
        <v/>
      </c>
      <c r="L28" s="26" t="str">
        <f t="shared" si="4"/>
        <v/>
      </c>
      <c r="M28" s="32"/>
      <c r="N28" s="190"/>
      <c r="O28" s="190"/>
      <c r="P28" s="190"/>
      <c r="Q28" s="190"/>
      <c r="R28" s="23"/>
    </row>
    <row r="29" spans="1:18">
      <c r="A29" s="27">
        <f t="shared" ca="1" si="5"/>
        <v>45888</v>
      </c>
      <c r="B29" s="20"/>
      <c r="C29" s="21"/>
      <c r="D29" s="20"/>
      <c r="E29" s="21"/>
      <c r="F29" s="22"/>
      <c r="G29" s="22"/>
      <c r="H29" s="34" t="str">
        <f t="shared" si="0"/>
        <v/>
      </c>
      <c r="I29" s="34" t="str">
        <f t="shared" si="1"/>
        <v/>
      </c>
      <c r="J29" s="34" t="str">
        <f t="shared" si="2"/>
        <v/>
      </c>
      <c r="K29" s="34" t="str">
        <f t="shared" si="3"/>
        <v/>
      </c>
      <c r="L29" s="26" t="str">
        <f t="shared" si="4"/>
        <v/>
      </c>
      <c r="M29" s="32"/>
      <c r="N29" s="190"/>
      <c r="O29" s="190"/>
      <c r="P29" s="190"/>
      <c r="Q29" s="190"/>
      <c r="R29" s="23"/>
    </row>
    <row r="30" spans="1:18">
      <c r="A30" s="27">
        <f t="shared" ca="1" si="5"/>
        <v>45889</v>
      </c>
      <c r="B30" s="20"/>
      <c r="C30" s="21"/>
      <c r="D30" s="20"/>
      <c r="E30" s="21"/>
      <c r="F30" s="22"/>
      <c r="G30" s="22"/>
      <c r="H30" s="34" t="str">
        <f t="shared" si="0"/>
        <v/>
      </c>
      <c r="I30" s="34" t="str">
        <f t="shared" si="1"/>
        <v/>
      </c>
      <c r="J30" s="34" t="str">
        <f t="shared" si="2"/>
        <v/>
      </c>
      <c r="K30" s="34" t="str">
        <f t="shared" si="3"/>
        <v/>
      </c>
      <c r="L30" s="26" t="str">
        <f t="shared" si="4"/>
        <v/>
      </c>
      <c r="M30" s="32"/>
      <c r="N30" s="190"/>
      <c r="O30" s="190"/>
      <c r="P30" s="190"/>
      <c r="Q30" s="190"/>
      <c r="R30" s="23"/>
    </row>
    <row r="31" spans="1:18">
      <c r="A31" s="27">
        <f t="shared" ca="1" si="5"/>
        <v>45890</v>
      </c>
      <c r="B31" s="20"/>
      <c r="C31" s="21"/>
      <c r="D31" s="20"/>
      <c r="E31" s="21"/>
      <c r="F31" s="22"/>
      <c r="G31" s="22"/>
      <c r="H31" s="34" t="str">
        <f t="shared" si="0"/>
        <v/>
      </c>
      <c r="I31" s="34" t="str">
        <f t="shared" si="1"/>
        <v/>
      </c>
      <c r="J31" s="34" t="str">
        <f t="shared" si="2"/>
        <v/>
      </c>
      <c r="K31" s="34" t="str">
        <f t="shared" si="3"/>
        <v/>
      </c>
      <c r="L31" s="26" t="str">
        <f t="shared" si="4"/>
        <v/>
      </c>
      <c r="M31" s="32"/>
      <c r="N31" s="190"/>
      <c r="O31" s="190"/>
      <c r="P31" s="190"/>
      <c r="Q31" s="190"/>
      <c r="R31" s="23"/>
    </row>
    <row r="32" spans="1:18">
      <c r="A32" s="27">
        <f t="shared" ca="1" si="5"/>
        <v>45891</v>
      </c>
      <c r="B32" s="20"/>
      <c r="C32" s="21"/>
      <c r="D32" s="20"/>
      <c r="E32" s="21"/>
      <c r="F32" s="22"/>
      <c r="G32" s="22"/>
      <c r="H32" s="34" t="str">
        <f t="shared" si="0"/>
        <v/>
      </c>
      <c r="I32" s="34" t="str">
        <f t="shared" si="1"/>
        <v/>
      </c>
      <c r="J32" s="34" t="str">
        <f t="shared" si="2"/>
        <v/>
      </c>
      <c r="K32" s="34" t="str">
        <f t="shared" si="3"/>
        <v/>
      </c>
      <c r="L32" s="26" t="str">
        <f t="shared" si="4"/>
        <v/>
      </c>
      <c r="M32" s="32"/>
      <c r="N32" s="190"/>
      <c r="O32" s="190"/>
      <c r="P32" s="190"/>
      <c r="Q32" s="190"/>
      <c r="R32" s="23"/>
    </row>
    <row r="33" spans="1:22">
      <c r="A33" s="27">
        <f t="shared" ca="1" si="5"/>
        <v>45892</v>
      </c>
      <c r="B33" s="20"/>
      <c r="C33" s="21"/>
      <c r="D33" s="20"/>
      <c r="E33" s="21"/>
      <c r="F33" s="22"/>
      <c r="G33" s="22"/>
      <c r="H33" s="34" t="str">
        <f t="shared" si="0"/>
        <v/>
      </c>
      <c r="I33" s="34" t="str">
        <f t="shared" si="1"/>
        <v/>
      </c>
      <c r="J33" s="34" t="str">
        <f t="shared" si="2"/>
        <v/>
      </c>
      <c r="K33" s="34" t="str">
        <f t="shared" si="3"/>
        <v/>
      </c>
      <c r="L33" s="26" t="str">
        <f t="shared" si="4"/>
        <v/>
      </c>
      <c r="M33" s="32"/>
      <c r="N33" s="190"/>
      <c r="O33" s="190"/>
      <c r="P33" s="190"/>
      <c r="Q33" s="190"/>
      <c r="R33" s="23"/>
    </row>
    <row r="34" spans="1:22">
      <c r="A34" s="27">
        <f t="shared" ca="1" si="5"/>
        <v>45893</v>
      </c>
      <c r="B34" s="20"/>
      <c r="C34" s="21"/>
      <c r="D34" s="20"/>
      <c r="E34" s="21"/>
      <c r="F34" s="22"/>
      <c r="G34" s="22"/>
      <c r="H34" s="34" t="str">
        <f t="shared" si="0"/>
        <v/>
      </c>
      <c r="I34" s="34" t="str">
        <f t="shared" si="1"/>
        <v/>
      </c>
      <c r="J34" s="34" t="str">
        <f t="shared" si="2"/>
        <v/>
      </c>
      <c r="K34" s="34" t="str">
        <f t="shared" si="3"/>
        <v/>
      </c>
      <c r="L34" s="26" t="str">
        <f t="shared" si="4"/>
        <v/>
      </c>
      <c r="M34" s="32"/>
      <c r="N34" s="190"/>
      <c r="O34" s="190"/>
      <c r="P34" s="190"/>
      <c r="Q34" s="190"/>
      <c r="R34" s="23"/>
    </row>
    <row r="35" spans="1:22">
      <c r="A35" s="27">
        <f t="shared" ca="1" si="5"/>
        <v>45894</v>
      </c>
      <c r="B35" s="20"/>
      <c r="C35" s="21"/>
      <c r="D35" s="20"/>
      <c r="E35" s="21"/>
      <c r="F35" s="22"/>
      <c r="G35" s="22"/>
      <c r="H35" s="34" t="str">
        <f t="shared" si="0"/>
        <v/>
      </c>
      <c r="I35" s="34" t="str">
        <f t="shared" si="1"/>
        <v/>
      </c>
      <c r="J35" s="34" t="str">
        <f t="shared" si="2"/>
        <v/>
      </c>
      <c r="K35" s="34" t="str">
        <f t="shared" si="3"/>
        <v/>
      </c>
      <c r="L35" s="26" t="str">
        <f t="shared" si="4"/>
        <v/>
      </c>
      <c r="M35" s="32"/>
      <c r="N35" s="190"/>
      <c r="O35" s="190"/>
      <c r="P35" s="190"/>
      <c r="Q35" s="190"/>
      <c r="R35" s="23"/>
    </row>
    <row r="36" spans="1:22">
      <c r="A36" s="27">
        <f t="shared" ca="1" si="5"/>
        <v>45895</v>
      </c>
      <c r="B36" s="20"/>
      <c r="C36" s="21"/>
      <c r="D36" s="20"/>
      <c r="E36" s="21"/>
      <c r="F36" s="22"/>
      <c r="G36" s="22"/>
      <c r="H36" s="34" t="str">
        <f t="shared" si="0"/>
        <v/>
      </c>
      <c r="I36" s="34" t="str">
        <f t="shared" si="1"/>
        <v/>
      </c>
      <c r="J36" s="34" t="str">
        <f t="shared" si="2"/>
        <v/>
      </c>
      <c r="K36" s="34" t="str">
        <f t="shared" si="3"/>
        <v/>
      </c>
      <c r="L36" s="26" t="str">
        <f t="shared" si="4"/>
        <v/>
      </c>
      <c r="M36" s="32"/>
      <c r="N36" s="190"/>
      <c r="O36" s="190"/>
      <c r="P36" s="190"/>
      <c r="Q36" s="190"/>
      <c r="R36" s="23"/>
    </row>
    <row r="37" spans="1:22">
      <c r="A37" s="27">
        <f t="shared" ca="1" si="5"/>
        <v>45896</v>
      </c>
      <c r="B37" s="20"/>
      <c r="C37" s="21"/>
      <c r="D37" s="20"/>
      <c r="E37" s="21"/>
      <c r="F37" s="22"/>
      <c r="G37" s="22"/>
      <c r="H37" s="34" t="str">
        <f t="shared" si="0"/>
        <v/>
      </c>
      <c r="I37" s="34" t="str">
        <f t="shared" si="1"/>
        <v/>
      </c>
      <c r="J37" s="34" t="str">
        <f t="shared" si="2"/>
        <v/>
      </c>
      <c r="K37" s="34" t="str">
        <f t="shared" si="3"/>
        <v/>
      </c>
      <c r="L37" s="26" t="str">
        <f t="shared" si="4"/>
        <v/>
      </c>
      <c r="M37" s="32"/>
      <c r="N37" s="190"/>
      <c r="O37" s="190"/>
      <c r="P37" s="190"/>
      <c r="Q37" s="190"/>
      <c r="R37" s="23"/>
    </row>
    <row r="38" spans="1:22">
      <c r="A38" s="27">
        <f t="shared" ca="1" si="5"/>
        <v>45897</v>
      </c>
      <c r="B38" s="20"/>
      <c r="C38" s="21"/>
      <c r="D38" s="20"/>
      <c r="E38" s="21"/>
      <c r="F38" s="22"/>
      <c r="G38" s="22"/>
      <c r="H38" s="34" t="str">
        <f t="shared" si="0"/>
        <v/>
      </c>
      <c r="I38" s="34" t="str">
        <f t="shared" si="1"/>
        <v/>
      </c>
      <c r="J38" s="34" t="str">
        <f t="shared" si="2"/>
        <v/>
      </c>
      <c r="K38" s="34" t="str">
        <f t="shared" si="3"/>
        <v/>
      </c>
      <c r="L38" s="26" t="str">
        <f t="shared" si="4"/>
        <v/>
      </c>
      <c r="M38" s="32"/>
      <c r="N38" s="190"/>
      <c r="O38" s="190"/>
      <c r="P38" s="190"/>
      <c r="Q38" s="190"/>
      <c r="R38" s="23"/>
    </row>
    <row r="39" spans="1:22">
      <c r="A39" s="27">
        <f t="shared" ca="1" si="5"/>
        <v>45898</v>
      </c>
      <c r="B39" s="20"/>
      <c r="C39" s="21"/>
      <c r="D39" s="20"/>
      <c r="E39" s="21"/>
      <c r="F39" s="22"/>
      <c r="G39" s="22"/>
      <c r="H39" s="34" t="str">
        <f t="shared" si="0"/>
        <v/>
      </c>
      <c r="I39" s="34" t="str">
        <f t="shared" si="1"/>
        <v/>
      </c>
      <c r="J39" s="34" t="str">
        <f t="shared" si="2"/>
        <v/>
      </c>
      <c r="K39" s="34" t="str">
        <f t="shared" si="3"/>
        <v/>
      </c>
      <c r="L39" s="26" t="str">
        <f t="shared" si="4"/>
        <v/>
      </c>
      <c r="M39" s="32"/>
      <c r="N39" s="190"/>
      <c r="O39" s="190"/>
      <c r="P39" s="190"/>
      <c r="Q39" s="190"/>
      <c r="R39" s="23"/>
    </row>
    <row r="40" spans="1:22">
      <c r="A40" s="27">
        <f t="shared" ca="1" si="5"/>
        <v>45899</v>
      </c>
      <c r="B40" s="20"/>
      <c r="C40" s="21"/>
      <c r="D40" s="20"/>
      <c r="E40" s="21"/>
      <c r="F40" s="22"/>
      <c r="G40" s="22"/>
      <c r="H40" s="34" t="str">
        <f t="shared" si="0"/>
        <v/>
      </c>
      <c r="I40" s="34" t="str">
        <f t="shared" si="1"/>
        <v/>
      </c>
      <c r="J40" s="34" t="str">
        <f t="shared" si="2"/>
        <v/>
      </c>
      <c r="K40" s="34" t="str">
        <f t="shared" si="3"/>
        <v/>
      </c>
      <c r="L40" s="26" t="str">
        <f t="shared" si="4"/>
        <v/>
      </c>
      <c r="M40" s="32"/>
      <c r="N40" s="190"/>
      <c r="O40" s="190"/>
      <c r="P40" s="190"/>
      <c r="Q40" s="190"/>
      <c r="R40" s="23"/>
    </row>
    <row r="41" spans="1:22">
      <c r="A41" s="27">
        <f t="shared" ca="1" si="5"/>
        <v>45900</v>
      </c>
      <c r="B41" s="20"/>
      <c r="C41" s="21"/>
      <c r="D41" s="20"/>
      <c r="E41" s="21"/>
      <c r="F41" s="22"/>
      <c r="G41" s="22"/>
      <c r="H41" s="34" t="str">
        <f t="shared" si="0"/>
        <v/>
      </c>
      <c r="I41" s="34" t="str">
        <f t="shared" si="1"/>
        <v/>
      </c>
      <c r="J41" s="34" t="str">
        <f t="shared" si="2"/>
        <v/>
      </c>
      <c r="K41" s="34" t="str">
        <f t="shared" si="3"/>
        <v/>
      </c>
      <c r="L41" s="26" t="str">
        <f t="shared" si="4"/>
        <v/>
      </c>
      <c r="M41" s="32"/>
      <c r="N41" s="190"/>
      <c r="O41" s="190"/>
      <c r="P41" s="190"/>
      <c r="Q41" s="190"/>
      <c r="R41" s="23"/>
    </row>
    <row r="42" spans="1:22">
      <c r="A42" s="5" t="s">
        <v>11</v>
      </c>
      <c r="B42" s="191"/>
      <c r="C42" s="192"/>
      <c r="D42" s="191"/>
      <c r="E42" s="192"/>
      <c r="F42" s="26" t="str">
        <f t="shared" ref="F42:K42" si="6">IF(SUM(F11:F41)=0,"",SUM(F11:F41))</f>
        <v/>
      </c>
      <c r="G42" s="26" t="str">
        <f t="shared" si="6"/>
        <v/>
      </c>
      <c r="H42" s="26" t="str">
        <f t="shared" si="6"/>
        <v/>
      </c>
      <c r="I42" s="26" t="str">
        <f t="shared" si="6"/>
        <v/>
      </c>
      <c r="J42" s="26" t="str">
        <f t="shared" si="6"/>
        <v/>
      </c>
      <c r="K42" s="26" t="str">
        <f t="shared" si="6"/>
        <v/>
      </c>
      <c r="L42" s="26" t="str">
        <f>IF(SUM($L11:$L41)=0,"",SUM($L11:$L41))</f>
        <v/>
      </c>
      <c r="M42" s="33"/>
      <c r="N42" s="193"/>
      <c r="O42" s="193"/>
      <c r="P42" s="193"/>
      <c r="Q42" s="193"/>
      <c r="R42" s="6"/>
    </row>
    <row r="44" spans="1:22" ht="27" customHeight="1">
      <c r="A44" s="194" t="s">
        <v>22</v>
      </c>
      <c r="B44" s="189" t="s">
        <v>103</v>
      </c>
      <c r="C44" s="189"/>
      <c r="D44" s="189"/>
      <c r="E44" s="189"/>
      <c r="F44" s="189" t="s">
        <v>23</v>
      </c>
      <c r="G44" s="189"/>
      <c r="H44" s="189" t="s">
        <v>88</v>
      </c>
      <c r="I44" s="189"/>
      <c r="J44" s="189"/>
      <c r="K44" s="189"/>
      <c r="L44" s="189" t="s">
        <v>87</v>
      </c>
      <c r="M44" s="195" t="s">
        <v>96</v>
      </c>
      <c r="N44" s="194" t="s">
        <v>25</v>
      </c>
      <c r="O44" s="194"/>
      <c r="P44" s="194"/>
      <c r="Q44" s="194"/>
      <c r="R44" s="189" t="s">
        <v>100</v>
      </c>
    </row>
    <row r="45" spans="1:22" ht="14.25" customHeight="1">
      <c r="A45" s="194"/>
      <c r="B45" s="189" t="s">
        <v>82</v>
      </c>
      <c r="C45" s="189"/>
      <c r="D45" s="189" t="s">
        <v>84</v>
      </c>
      <c r="E45" s="189"/>
      <c r="F45" s="189"/>
      <c r="G45" s="189"/>
      <c r="H45" s="189" t="s">
        <v>90</v>
      </c>
      <c r="I45" s="189"/>
      <c r="J45" s="189" t="s">
        <v>89</v>
      </c>
      <c r="K45" s="189"/>
      <c r="L45" s="189"/>
      <c r="M45" s="196"/>
      <c r="N45" s="194"/>
      <c r="O45" s="194"/>
      <c r="P45" s="194"/>
      <c r="Q45" s="194"/>
      <c r="R45" s="189"/>
    </row>
    <row r="46" spans="1:22">
      <c r="A46" s="194"/>
      <c r="B46" s="43" t="s">
        <v>26</v>
      </c>
      <c r="C46" s="43" t="s">
        <v>27</v>
      </c>
      <c r="D46" s="43" t="s">
        <v>26</v>
      </c>
      <c r="E46" s="43" t="s">
        <v>27</v>
      </c>
      <c r="F46" s="44" t="s">
        <v>85</v>
      </c>
      <c r="G46" s="44" t="s">
        <v>86</v>
      </c>
      <c r="H46" s="44" t="s">
        <v>81</v>
      </c>
      <c r="I46" s="44" t="s">
        <v>83</v>
      </c>
      <c r="J46" s="44" t="s">
        <v>81</v>
      </c>
      <c r="K46" s="44" t="s">
        <v>95</v>
      </c>
      <c r="L46" s="189"/>
      <c r="M46" s="197"/>
      <c r="N46" s="194"/>
      <c r="O46" s="194"/>
      <c r="P46" s="194"/>
      <c r="Q46" s="194"/>
      <c r="R46" s="194"/>
    </row>
    <row r="47" spans="1:22">
      <c r="A47" s="27" cm="1">
        <f t="array" aca="1" ref="A47" ca="1">DATE("2025","8"+1,IFERROR(INDIRECT(T1),"1"))</f>
        <v>45901</v>
      </c>
      <c r="B47" s="20"/>
      <c r="C47" s="21"/>
      <c r="D47" s="20"/>
      <c r="E47" s="21"/>
      <c r="F47" s="22"/>
      <c r="G47" s="22"/>
      <c r="H47" s="34" t="str">
        <f>IF(OR(B47="",LEFT(M47,1)="✓"),"",C47-B47-F47)</f>
        <v/>
      </c>
      <c r="I47" s="34" t="str">
        <f>IF(OR(D47="",LEFT(M47,1)="✓"),"",E47-D47-G47)</f>
        <v/>
      </c>
      <c r="J47" s="34" t="str">
        <f>IF(AND(B47&lt;&gt;"",M47="✓所定"),C47-B47-F47,"")</f>
        <v/>
      </c>
      <c r="K47" s="34" t="str">
        <f>IF(AND(B47&lt;&gt;"",M47="✓法定"),C47-B47-F47,"")</f>
        <v/>
      </c>
      <c r="L47" s="26" t="str">
        <f>IF(AND($B47="",$D47=""),"",($C47-$B47-$F47)+($E47-$D47-$G47))</f>
        <v/>
      </c>
      <c r="M47" s="32"/>
      <c r="N47" s="190"/>
      <c r="O47" s="190"/>
      <c r="P47" s="190"/>
      <c r="Q47" s="190"/>
      <c r="R47" s="23"/>
      <c r="V47" s="1" t="s">
        <v>171</v>
      </c>
    </row>
    <row r="48" spans="1:22">
      <c r="A48" s="27">
        <f ca="1">A47+1</f>
        <v>45902</v>
      </c>
      <c r="B48" s="20"/>
      <c r="C48" s="21"/>
      <c r="D48" s="20"/>
      <c r="E48" s="21"/>
      <c r="F48" s="22"/>
      <c r="G48" s="22"/>
      <c r="H48" s="34" t="str">
        <f t="shared" ref="H48:H77" si="7">IF(OR(B48="",LEFT(M48,1)="✓"),"",C48-B48-F48)</f>
        <v/>
      </c>
      <c r="I48" s="34" t="str">
        <f t="shared" ref="I48:I77" si="8">IF(OR(D48="",LEFT(M48,1)="✓"),"",E48-D48-G48)</f>
        <v/>
      </c>
      <c r="J48" s="34" t="str">
        <f t="shared" ref="J48:J77" si="9">IF(AND(B48&lt;&gt;"",M48="✓所定"),C48-B48-F48,"")</f>
        <v/>
      </c>
      <c r="K48" s="34" t="str">
        <f t="shared" ref="K48:K77" si="10">IF(AND(B48&lt;&gt;"",M48="✓法定"),C48-B48-F48,"")</f>
        <v/>
      </c>
      <c r="L48" s="26" t="str">
        <f t="shared" ref="L48:L75" si="11">IF(AND($B48="",$D48=""),"",($C48-$B48-$F48)+($E48-$D48-$G48))</f>
        <v/>
      </c>
      <c r="M48" s="32"/>
      <c r="N48" s="190"/>
      <c r="O48" s="190"/>
      <c r="P48" s="190"/>
      <c r="Q48" s="190"/>
      <c r="R48" s="23"/>
      <c r="V48" s="1" t="s">
        <v>172</v>
      </c>
    </row>
    <row r="49" spans="1:18">
      <c r="A49" s="27">
        <f t="shared" ref="A49:A77" ca="1" si="12">A48+1</f>
        <v>45903</v>
      </c>
      <c r="B49" s="20"/>
      <c r="C49" s="21"/>
      <c r="D49" s="20"/>
      <c r="E49" s="21"/>
      <c r="F49" s="22"/>
      <c r="G49" s="22"/>
      <c r="H49" s="34" t="str">
        <f t="shared" si="7"/>
        <v/>
      </c>
      <c r="I49" s="34" t="str">
        <f t="shared" si="8"/>
        <v/>
      </c>
      <c r="J49" s="34" t="str">
        <f t="shared" si="9"/>
        <v/>
      </c>
      <c r="K49" s="34" t="str">
        <f t="shared" si="10"/>
        <v/>
      </c>
      <c r="L49" s="26" t="str">
        <f t="shared" si="11"/>
        <v/>
      </c>
      <c r="M49" s="32"/>
      <c r="N49" s="190"/>
      <c r="O49" s="190"/>
      <c r="P49" s="190"/>
      <c r="Q49" s="190"/>
      <c r="R49" s="23"/>
    </row>
    <row r="50" spans="1:18">
      <c r="A50" s="27">
        <f t="shared" ca="1" si="12"/>
        <v>45904</v>
      </c>
      <c r="B50" s="20"/>
      <c r="C50" s="21"/>
      <c r="D50" s="20"/>
      <c r="E50" s="21"/>
      <c r="F50" s="22"/>
      <c r="G50" s="22"/>
      <c r="H50" s="34" t="str">
        <f t="shared" si="7"/>
        <v/>
      </c>
      <c r="I50" s="34" t="str">
        <f t="shared" si="8"/>
        <v/>
      </c>
      <c r="J50" s="34" t="str">
        <f t="shared" si="9"/>
        <v/>
      </c>
      <c r="K50" s="34" t="str">
        <f t="shared" si="10"/>
        <v/>
      </c>
      <c r="L50" s="26" t="str">
        <f t="shared" si="11"/>
        <v/>
      </c>
      <c r="M50" s="32"/>
      <c r="N50" s="190"/>
      <c r="O50" s="190"/>
      <c r="P50" s="190"/>
      <c r="Q50" s="190"/>
      <c r="R50" s="23"/>
    </row>
    <row r="51" spans="1:18">
      <c r="A51" s="27">
        <f t="shared" ca="1" si="12"/>
        <v>45905</v>
      </c>
      <c r="B51" s="20"/>
      <c r="C51" s="21"/>
      <c r="D51" s="20"/>
      <c r="E51" s="21"/>
      <c r="F51" s="22"/>
      <c r="G51" s="22"/>
      <c r="H51" s="34" t="str">
        <f t="shared" si="7"/>
        <v/>
      </c>
      <c r="I51" s="34" t="str">
        <f t="shared" si="8"/>
        <v/>
      </c>
      <c r="J51" s="34" t="str">
        <f t="shared" si="9"/>
        <v/>
      </c>
      <c r="K51" s="34" t="str">
        <f t="shared" si="10"/>
        <v/>
      </c>
      <c r="L51" s="26" t="str">
        <f t="shared" si="11"/>
        <v/>
      </c>
      <c r="M51" s="32"/>
      <c r="N51" s="190"/>
      <c r="O51" s="190"/>
      <c r="P51" s="190"/>
      <c r="Q51" s="190"/>
      <c r="R51" s="23"/>
    </row>
    <row r="52" spans="1:18">
      <c r="A52" s="27">
        <f t="shared" ca="1" si="12"/>
        <v>45906</v>
      </c>
      <c r="B52" s="20"/>
      <c r="C52" s="21"/>
      <c r="D52" s="20"/>
      <c r="E52" s="21"/>
      <c r="F52" s="22"/>
      <c r="G52" s="22"/>
      <c r="H52" s="34" t="str">
        <f t="shared" si="7"/>
        <v/>
      </c>
      <c r="I52" s="34" t="str">
        <f t="shared" si="8"/>
        <v/>
      </c>
      <c r="J52" s="34" t="str">
        <f t="shared" si="9"/>
        <v/>
      </c>
      <c r="K52" s="34" t="str">
        <f t="shared" si="10"/>
        <v/>
      </c>
      <c r="L52" s="26" t="str">
        <f t="shared" si="11"/>
        <v/>
      </c>
      <c r="M52" s="32"/>
      <c r="N52" s="190"/>
      <c r="O52" s="190"/>
      <c r="P52" s="190"/>
      <c r="Q52" s="190"/>
      <c r="R52" s="23"/>
    </row>
    <row r="53" spans="1:18">
      <c r="A53" s="27">
        <f t="shared" ca="1" si="12"/>
        <v>45907</v>
      </c>
      <c r="B53" s="20"/>
      <c r="C53" s="21"/>
      <c r="D53" s="20"/>
      <c r="E53" s="21"/>
      <c r="F53" s="22"/>
      <c r="G53" s="22"/>
      <c r="H53" s="34" t="str">
        <f t="shared" si="7"/>
        <v/>
      </c>
      <c r="I53" s="34" t="str">
        <f t="shared" si="8"/>
        <v/>
      </c>
      <c r="J53" s="34" t="str">
        <f t="shared" si="9"/>
        <v/>
      </c>
      <c r="K53" s="34" t="str">
        <f t="shared" si="10"/>
        <v/>
      </c>
      <c r="L53" s="26" t="str">
        <f t="shared" si="11"/>
        <v/>
      </c>
      <c r="M53" s="32"/>
      <c r="N53" s="190"/>
      <c r="O53" s="190"/>
      <c r="P53" s="190"/>
      <c r="Q53" s="190"/>
      <c r="R53" s="23"/>
    </row>
    <row r="54" spans="1:18">
      <c r="A54" s="27">
        <f t="shared" ca="1" si="12"/>
        <v>45908</v>
      </c>
      <c r="B54" s="20"/>
      <c r="C54" s="21"/>
      <c r="D54" s="20"/>
      <c r="E54" s="21"/>
      <c r="F54" s="22"/>
      <c r="G54" s="22"/>
      <c r="H54" s="34" t="str">
        <f t="shared" si="7"/>
        <v/>
      </c>
      <c r="I54" s="34" t="str">
        <f t="shared" si="8"/>
        <v/>
      </c>
      <c r="J54" s="34" t="str">
        <f t="shared" si="9"/>
        <v/>
      </c>
      <c r="K54" s="34" t="str">
        <f t="shared" si="10"/>
        <v/>
      </c>
      <c r="L54" s="26" t="str">
        <f t="shared" si="11"/>
        <v/>
      </c>
      <c r="M54" s="32"/>
      <c r="N54" s="190"/>
      <c r="O54" s="190"/>
      <c r="P54" s="190"/>
      <c r="Q54" s="190"/>
      <c r="R54" s="23"/>
    </row>
    <row r="55" spans="1:18">
      <c r="A55" s="27">
        <f t="shared" ca="1" si="12"/>
        <v>45909</v>
      </c>
      <c r="B55" s="20"/>
      <c r="C55" s="21"/>
      <c r="D55" s="20"/>
      <c r="E55" s="21"/>
      <c r="F55" s="22"/>
      <c r="G55" s="22"/>
      <c r="H55" s="34" t="str">
        <f t="shared" si="7"/>
        <v/>
      </c>
      <c r="I55" s="34" t="str">
        <f t="shared" si="8"/>
        <v/>
      </c>
      <c r="J55" s="34" t="str">
        <f t="shared" si="9"/>
        <v/>
      </c>
      <c r="K55" s="34" t="str">
        <f t="shared" si="10"/>
        <v/>
      </c>
      <c r="L55" s="26" t="str">
        <f t="shared" si="11"/>
        <v/>
      </c>
      <c r="M55" s="32"/>
      <c r="N55" s="190"/>
      <c r="O55" s="190"/>
      <c r="P55" s="190"/>
      <c r="Q55" s="190"/>
      <c r="R55" s="23"/>
    </row>
    <row r="56" spans="1:18">
      <c r="A56" s="27">
        <f t="shared" ca="1" si="12"/>
        <v>45910</v>
      </c>
      <c r="B56" s="20"/>
      <c r="C56" s="21"/>
      <c r="D56" s="20"/>
      <c r="E56" s="21"/>
      <c r="F56" s="22"/>
      <c r="G56" s="22"/>
      <c r="H56" s="34" t="str">
        <f t="shared" si="7"/>
        <v/>
      </c>
      <c r="I56" s="34" t="str">
        <f t="shared" si="8"/>
        <v/>
      </c>
      <c r="J56" s="34" t="str">
        <f t="shared" si="9"/>
        <v/>
      </c>
      <c r="K56" s="34" t="str">
        <f t="shared" si="10"/>
        <v/>
      </c>
      <c r="L56" s="26" t="str">
        <f t="shared" si="11"/>
        <v/>
      </c>
      <c r="M56" s="32"/>
      <c r="N56" s="190"/>
      <c r="O56" s="190"/>
      <c r="P56" s="190"/>
      <c r="Q56" s="190"/>
      <c r="R56" s="23"/>
    </row>
    <row r="57" spans="1:18">
      <c r="A57" s="27">
        <f t="shared" ca="1" si="12"/>
        <v>45911</v>
      </c>
      <c r="B57" s="20"/>
      <c r="C57" s="21"/>
      <c r="D57" s="20"/>
      <c r="E57" s="21"/>
      <c r="F57" s="22"/>
      <c r="G57" s="22"/>
      <c r="H57" s="34" t="str">
        <f t="shared" si="7"/>
        <v/>
      </c>
      <c r="I57" s="34" t="str">
        <f t="shared" si="8"/>
        <v/>
      </c>
      <c r="J57" s="34" t="str">
        <f t="shared" si="9"/>
        <v/>
      </c>
      <c r="K57" s="34" t="str">
        <f t="shared" si="10"/>
        <v/>
      </c>
      <c r="L57" s="26" t="str">
        <f t="shared" si="11"/>
        <v/>
      </c>
      <c r="M57" s="32"/>
      <c r="N57" s="190"/>
      <c r="O57" s="190"/>
      <c r="P57" s="190"/>
      <c r="Q57" s="190"/>
      <c r="R57" s="23"/>
    </row>
    <row r="58" spans="1:18">
      <c r="A58" s="27">
        <f t="shared" ca="1" si="12"/>
        <v>45912</v>
      </c>
      <c r="B58" s="20"/>
      <c r="C58" s="21"/>
      <c r="D58" s="20"/>
      <c r="E58" s="21"/>
      <c r="F58" s="22"/>
      <c r="G58" s="22"/>
      <c r="H58" s="34" t="str">
        <f t="shared" si="7"/>
        <v/>
      </c>
      <c r="I58" s="34" t="str">
        <f t="shared" si="8"/>
        <v/>
      </c>
      <c r="J58" s="34" t="str">
        <f t="shared" si="9"/>
        <v/>
      </c>
      <c r="K58" s="34" t="str">
        <f t="shared" si="10"/>
        <v/>
      </c>
      <c r="L58" s="26" t="str">
        <f t="shared" si="11"/>
        <v/>
      </c>
      <c r="M58" s="32"/>
      <c r="N58" s="190"/>
      <c r="O58" s="190"/>
      <c r="P58" s="190"/>
      <c r="Q58" s="190"/>
      <c r="R58" s="23"/>
    </row>
    <row r="59" spans="1:18">
      <c r="A59" s="27">
        <f t="shared" ca="1" si="12"/>
        <v>45913</v>
      </c>
      <c r="B59" s="20"/>
      <c r="C59" s="21"/>
      <c r="D59" s="20"/>
      <c r="E59" s="21"/>
      <c r="F59" s="22"/>
      <c r="G59" s="22"/>
      <c r="H59" s="34" t="str">
        <f t="shared" si="7"/>
        <v/>
      </c>
      <c r="I59" s="34" t="str">
        <f t="shared" si="8"/>
        <v/>
      </c>
      <c r="J59" s="34" t="str">
        <f t="shared" si="9"/>
        <v/>
      </c>
      <c r="K59" s="34" t="str">
        <f t="shared" si="10"/>
        <v/>
      </c>
      <c r="L59" s="26" t="str">
        <f t="shared" si="11"/>
        <v/>
      </c>
      <c r="M59" s="32"/>
      <c r="N59" s="190"/>
      <c r="O59" s="190"/>
      <c r="P59" s="190"/>
      <c r="Q59" s="190"/>
      <c r="R59" s="23"/>
    </row>
    <row r="60" spans="1:18">
      <c r="A60" s="27">
        <f t="shared" ca="1" si="12"/>
        <v>45914</v>
      </c>
      <c r="B60" s="20"/>
      <c r="C60" s="21"/>
      <c r="D60" s="20"/>
      <c r="E60" s="21"/>
      <c r="F60" s="22"/>
      <c r="G60" s="22"/>
      <c r="H60" s="34" t="str">
        <f t="shared" si="7"/>
        <v/>
      </c>
      <c r="I60" s="34" t="str">
        <f t="shared" si="8"/>
        <v/>
      </c>
      <c r="J60" s="34" t="str">
        <f t="shared" si="9"/>
        <v/>
      </c>
      <c r="K60" s="34" t="str">
        <f t="shared" si="10"/>
        <v/>
      </c>
      <c r="L60" s="26" t="str">
        <f t="shared" si="11"/>
        <v/>
      </c>
      <c r="M60" s="32"/>
      <c r="N60" s="190"/>
      <c r="O60" s="190"/>
      <c r="P60" s="190"/>
      <c r="Q60" s="190"/>
      <c r="R60" s="23"/>
    </row>
    <row r="61" spans="1:18">
      <c r="A61" s="27">
        <f t="shared" ca="1" si="12"/>
        <v>45915</v>
      </c>
      <c r="B61" s="20"/>
      <c r="C61" s="21"/>
      <c r="D61" s="20"/>
      <c r="E61" s="21"/>
      <c r="F61" s="22"/>
      <c r="G61" s="22"/>
      <c r="H61" s="34" t="str">
        <f t="shared" si="7"/>
        <v/>
      </c>
      <c r="I61" s="34" t="str">
        <f t="shared" si="8"/>
        <v/>
      </c>
      <c r="J61" s="34" t="str">
        <f t="shared" si="9"/>
        <v/>
      </c>
      <c r="K61" s="34" t="str">
        <f t="shared" si="10"/>
        <v/>
      </c>
      <c r="L61" s="26" t="str">
        <f t="shared" si="11"/>
        <v/>
      </c>
      <c r="M61" s="32"/>
      <c r="N61" s="190"/>
      <c r="O61" s="190"/>
      <c r="P61" s="190"/>
      <c r="Q61" s="190"/>
      <c r="R61" s="23"/>
    </row>
    <row r="62" spans="1:18">
      <c r="A62" s="27">
        <f t="shared" ca="1" si="12"/>
        <v>45916</v>
      </c>
      <c r="B62" s="20"/>
      <c r="C62" s="21"/>
      <c r="D62" s="20"/>
      <c r="E62" s="21"/>
      <c r="F62" s="22"/>
      <c r="G62" s="22"/>
      <c r="H62" s="34" t="str">
        <f t="shared" si="7"/>
        <v/>
      </c>
      <c r="I62" s="34" t="str">
        <f t="shared" si="8"/>
        <v/>
      </c>
      <c r="J62" s="34" t="str">
        <f t="shared" si="9"/>
        <v/>
      </c>
      <c r="K62" s="34" t="str">
        <f t="shared" si="10"/>
        <v/>
      </c>
      <c r="L62" s="26" t="str">
        <f t="shared" si="11"/>
        <v/>
      </c>
      <c r="M62" s="32"/>
      <c r="N62" s="190"/>
      <c r="O62" s="190"/>
      <c r="P62" s="190"/>
      <c r="Q62" s="190"/>
      <c r="R62" s="23"/>
    </row>
    <row r="63" spans="1:18">
      <c r="A63" s="27">
        <f t="shared" ca="1" si="12"/>
        <v>45917</v>
      </c>
      <c r="B63" s="20"/>
      <c r="C63" s="21"/>
      <c r="D63" s="20"/>
      <c r="E63" s="21"/>
      <c r="F63" s="22"/>
      <c r="G63" s="22"/>
      <c r="H63" s="34" t="str">
        <f t="shared" si="7"/>
        <v/>
      </c>
      <c r="I63" s="34" t="str">
        <f t="shared" si="8"/>
        <v/>
      </c>
      <c r="J63" s="34" t="str">
        <f t="shared" si="9"/>
        <v/>
      </c>
      <c r="K63" s="34" t="str">
        <f t="shared" si="10"/>
        <v/>
      </c>
      <c r="L63" s="26" t="str">
        <f t="shared" si="11"/>
        <v/>
      </c>
      <c r="M63" s="32"/>
      <c r="N63" s="190"/>
      <c r="O63" s="190"/>
      <c r="P63" s="190"/>
      <c r="Q63" s="190"/>
      <c r="R63" s="23"/>
    </row>
    <row r="64" spans="1:18">
      <c r="A64" s="27">
        <f t="shared" ca="1" si="12"/>
        <v>45918</v>
      </c>
      <c r="B64" s="20"/>
      <c r="C64" s="21"/>
      <c r="D64" s="20"/>
      <c r="E64" s="21"/>
      <c r="F64" s="22"/>
      <c r="G64" s="22"/>
      <c r="H64" s="34" t="str">
        <f t="shared" si="7"/>
        <v/>
      </c>
      <c r="I64" s="34" t="str">
        <f t="shared" si="8"/>
        <v/>
      </c>
      <c r="J64" s="34" t="str">
        <f t="shared" si="9"/>
        <v/>
      </c>
      <c r="K64" s="34" t="str">
        <f t="shared" si="10"/>
        <v/>
      </c>
      <c r="L64" s="26" t="str">
        <f t="shared" si="11"/>
        <v/>
      </c>
      <c r="M64" s="32"/>
      <c r="N64" s="190"/>
      <c r="O64" s="190"/>
      <c r="P64" s="190"/>
      <c r="Q64" s="190"/>
      <c r="R64" s="23"/>
    </row>
    <row r="65" spans="1:18">
      <c r="A65" s="27">
        <f t="shared" ca="1" si="12"/>
        <v>45919</v>
      </c>
      <c r="B65" s="20"/>
      <c r="C65" s="21"/>
      <c r="D65" s="20"/>
      <c r="E65" s="21"/>
      <c r="F65" s="22"/>
      <c r="G65" s="22"/>
      <c r="H65" s="34" t="str">
        <f t="shared" si="7"/>
        <v/>
      </c>
      <c r="I65" s="34" t="str">
        <f t="shared" si="8"/>
        <v/>
      </c>
      <c r="J65" s="34" t="str">
        <f t="shared" si="9"/>
        <v/>
      </c>
      <c r="K65" s="34" t="str">
        <f t="shared" si="10"/>
        <v/>
      </c>
      <c r="L65" s="26" t="str">
        <f t="shared" si="11"/>
        <v/>
      </c>
      <c r="M65" s="32"/>
      <c r="N65" s="190"/>
      <c r="O65" s="190"/>
      <c r="P65" s="190"/>
      <c r="Q65" s="190"/>
      <c r="R65" s="23"/>
    </row>
    <row r="66" spans="1:18">
      <c r="A66" s="27">
        <f t="shared" ca="1" si="12"/>
        <v>45920</v>
      </c>
      <c r="B66" s="20"/>
      <c r="C66" s="21"/>
      <c r="D66" s="20"/>
      <c r="E66" s="21"/>
      <c r="F66" s="22"/>
      <c r="G66" s="22"/>
      <c r="H66" s="34" t="str">
        <f t="shared" si="7"/>
        <v/>
      </c>
      <c r="I66" s="34" t="str">
        <f t="shared" si="8"/>
        <v/>
      </c>
      <c r="J66" s="34" t="str">
        <f t="shared" si="9"/>
        <v/>
      </c>
      <c r="K66" s="34" t="str">
        <f t="shared" si="10"/>
        <v/>
      </c>
      <c r="L66" s="26" t="str">
        <f t="shared" si="11"/>
        <v/>
      </c>
      <c r="M66" s="32"/>
      <c r="N66" s="190"/>
      <c r="O66" s="190"/>
      <c r="P66" s="190"/>
      <c r="Q66" s="190"/>
      <c r="R66" s="23"/>
    </row>
    <row r="67" spans="1:18">
      <c r="A67" s="27">
        <f t="shared" ca="1" si="12"/>
        <v>45921</v>
      </c>
      <c r="B67" s="20"/>
      <c r="C67" s="21"/>
      <c r="D67" s="20"/>
      <c r="E67" s="21"/>
      <c r="F67" s="22"/>
      <c r="G67" s="22"/>
      <c r="H67" s="34" t="str">
        <f t="shared" si="7"/>
        <v/>
      </c>
      <c r="I67" s="34" t="str">
        <f t="shared" si="8"/>
        <v/>
      </c>
      <c r="J67" s="34" t="str">
        <f t="shared" si="9"/>
        <v/>
      </c>
      <c r="K67" s="34" t="str">
        <f t="shared" si="10"/>
        <v/>
      </c>
      <c r="L67" s="26" t="str">
        <f t="shared" si="11"/>
        <v/>
      </c>
      <c r="M67" s="32"/>
      <c r="N67" s="190"/>
      <c r="O67" s="190"/>
      <c r="P67" s="190"/>
      <c r="Q67" s="190"/>
      <c r="R67" s="23"/>
    </row>
    <row r="68" spans="1:18">
      <c r="A68" s="27">
        <f t="shared" ca="1" si="12"/>
        <v>45922</v>
      </c>
      <c r="B68" s="20"/>
      <c r="C68" s="21"/>
      <c r="D68" s="20"/>
      <c r="E68" s="21"/>
      <c r="F68" s="22"/>
      <c r="G68" s="22"/>
      <c r="H68" s="34" t="str">
        <f t="shared" si="7"/>
        <v/>
      </c>
      <c r="I68" s="34" t="str">
        <f t="shared" si="8"/>
        <v/>
      </c>
      <c r="J68" s="34" t="str">
        <f t="shared" si="9"/>
        <v/>
      </c>
      <c r="K68" s="34" t="str">
        <f t="shared" si="10"/>
        <v/>
      </c>
      <c r="L68" s="26" t="str">
        <f t="shared" si="11"/>
        <v/>
      </c>
      <c r="M68" s="32"/>
      <c r="N68" s="190"/>
      <c r="O68" s="190"/>
      <c r="P68" s="190"/>
      <c r="Q68" s="190"/>
      <c r="R68" s="23"/>
    </row>
    <row r="69" spans="1:18">
      <c r="A69" s="27">
        <f t="shared" ca="1" si="12"/>
        <v>45923</v>
      </c>
      <c r="B69" s="20"/>
      <c r="C69" s="21"/>
      <c r="D69" s="20"/>
      <c r="E69" s="21"/>
      <c r="F69" s="22"/>
      <c r="G69" s="22"/>
      <c r="H69" s="34" t="str">
        <f t="shared" si="7"/>
        <v/>
      </c>
      <c r="I69" s="34" t="str">
        <f t="shared" si="8"/>
        <v/>
      </c>
      <c r="J69" s="34" t="str">
        <f t="shared" si="9"/>
        <v/>
      </c>
      <c r="K69" s="34" t="str">
        <f t="shared" si="10"/>
        <v/>
      </c>
      <c r="L69" s="26" t="str">
        <f t="shared" si="11"/>
        <v/>
      </c>
      <c r="M69" s="32"/>
      <c r="N69" s="190"/>
      <c r="O69" s="190"/>
      <c r="P69" s="190"/>
      <c r="Q69" s="190"/>
      <c r="R69" s="23"/>
    </row>
    <row r="70" spans="1:18">
      <c r="A70" s="27">
        <f t="shared" ca="1" si="12"/>
        <v>45924</v>
      </c>
      <c r="B70" s="20"/>
      <c r="C70" s="21"/>
      <c r="D70" s="20"/>
      <c r="E70" s="21"/>
      <c r="F70" s="22"/>
      <c r="G70" s="22"/>
      <c r="H70" s="34" t="str">
        <f t="shared" si="7"/>
        <v/>
      </c>
      <c r="I70" s="34" t="str">
        <f t="shared" si="8"/>
        <v/>
      </c>
      <c r="J70" s="34" t="str">
        <f t="shared" si="9"/>
        <v/>
      </c>
      <c r="K70" s="34" t="str">
        <f t="shared" si="10"/>
        <v/>
      </c>
      <c r="L70" s="26" t="str">
        <f t="shared" si="11"/>
        <v/>
      </c>
      <c r="M70" s="32"/>
      <c r="N70" s="190"/>
      <c r="O70" s="190"/>
      <c r="P70" s="190"/>
      <c r="Q70" s="190"/>
      <c r="R70" s="23"/>
    </row>
    <row r="71" spans="1:18">
      <c r="A71" s="27">
        <f t="shared" ca="1" si="12"/>
        <v>45925</v>
      </c>
      <c r="B71" s="20"/>
      <c r="C71" s="21"/>
      <c r="D71" s="20"/>
      <c r="E71" s="21"/>
      <c r="F71" s="22"/>
      <c r="G71" s="22"/>
      <c r="H71" s="34" t="str">
        <f t="shared" si="7"/>
        <v/>
      </c>
      <c r="I71" s="34" t="str">
        <f t="shared" si="8"/>
        <v/>
      </c>
      <c r="J71" s="34" t="str">
        <f t="shared" si="9"/>
        <v/>
      </c>
      <c r="K71" s="34" t="str">
        <f t="shared" si="10"/>
        <v/>
      </c>
      <c r="L71" s="26" t="str">
        <f t="shared" si="11"/>
        <v/>
      </c>
      <c r="M71" s="32"/>
      <c r="N71" s="190"/>
      <c r="O71" s="190"/>
      <c r="P71" s="190"/>
      <c r="Q71" s="190"/>
      <c r="R71" s="23"/>
    </row>
    <row r="72" spans="1:18">
      <c r="A72" s="27">
        <f t="shared" ca="1" si="12"/>
        <v>45926</v>
      </c>
      <c r="B72" s="20"/>
      <c r="C72" s="21"/>
      <c r="D72" s="20"/>
      <c r="E72" s="21"/>
      <c r="F72" s="22"/>
      <c r="G72" s="22"/>
      <c r="H72" s="34" t="str">
        <f t="shared" si="7"/>
        <v/>
      </c>
      <c r="I72" s="34" t="str">
        <f t="shared" si="8"/>
        <v/>
      </c>
      <c r="J72" s="34" t="str">
        <f t="shared" si="9"/>
        <v/>
      </c>
      <c r="K72" s="34" t="str">
        <f t="shared" si="10"/>
        <v/>
      </c>
      <c r="L72" s="26" t="str">
        <f t="shared" si="11"/>
        <v/>
      </c>
      <c r="M72" s="32"/>
      <c r="N72" s="190"/>
      <c r="O72" s="190"/>
      <c r="P72" s="190"/>
      <c r="Q72" s="190"/>
      <c r="R72" s="23"/>
    </row>
    <row r="73" spans="1:18">
      <c r="A73" s="27">
        <f t="shared" ca="1" si="12"/>
        <v>45927</v>
      </c>
      <c r="B73" s="20"/>
      <c r="C73" s="21"/>
      <c r="D73" s="20"/>
      <c r="E73" s="21"/>
      <c r="F73" s="22"/>
      <c r="G73" s="22"/>
      <c r="H73" s="34" t="str">
        <f t="shared" si="7"/>
        <v/>
      </c>
      <c r="I73" s="34" t="str">
        <f t="shared" si="8"/>
        <v/>
      </c>
      <c r="J73" s="34" t="str">
        <f t="shared" si="9"/>
        <v/>
      </c>
      <c r="K73" s="34" t="str">
        <f t="shared" si="10"/>
        <v/>
      </c>
      <c r="L73" s="26" t="str">
        <f t="shared" si="11"/>
        <v/>
      </c>
      <c r="M73" s="32"/>
      <c r="N73" s="190"/>
      <c r="O73" s="190"/>
      <c r="P73" s="190"/>
      <c r="Q73" s="190"/>
      <c r="R73" s="23"/>
    </row>
    <row r="74" spans="1:18">
      <c r="A74" s="27">
        <f t="shared" ca="1" si="12"/>
        <v>45928</v>
      </c>
      <c r="B74" s="20"/>
      <c r="C74" s="21"/>
      <c r="D74" s="20"/>
      <c r="E74" s="21"/>
      <c r="F74" s="22"/>
      <c r="G74" s="22"/>
      <c r="H74" s="34" t="str">
        <f t="shared" si="7"/>
        <v/>
      </c>
      <c r="I74" s="34" t="str">
        <f t="shared" si="8"/>
        <v/>
      </c>
      <c r="J74" s="34" t="str">
        <f t="shared" si="9"/>
        <v/>
      </c>
      <c r="K74" s="34" t="str">
        <f t="shared" si="10"/>
        <v/>
      </c>
      <c r="L74" s="26" t="str">
        <f t="shared" si="11"/>
        <v/>
      </c>
      <c r="M74" s="32"/>
      <c r="N74" s="190"/>
      <c r="O74" s="190"/>
      <c r="P74" s="190"/>
      <c r="Q74" s="190"/>
      <c r="R74" s="23"/>
    </row>
    <row r="75" spans="1:18">
      <c r="A75" s="27">
        <f t="shared" ca="1" si="12"/>
        <v>45929</v>
      </c>
      <c r="B75" s="20"/>
      <c r="C75" s="21"/>
      <c r="D75" s="20"/>
      <c r="E75" s="21"/>
      <c r="F75" s="22"/>
      <c r="G75" s="22"/>
      <c r="H75" s="34" t="str">
        <f t="shared" si="7"/>
        <v/>
      </c>
      <c r="I75" s="34" t="str">
        <f t="shared" si="8"/>
        <v/>
      </c>
      <c r="J75" s="34" t="str">
        <f t="shared" si="9"/>
        <v/>
      </c>
      <c r="K75" s="34" t="str">
        <f t="shared" si="10"/>
        <v/>
      </c>
      <c r="L75" s="26" t="str">
        <f t="shared" si="11"/>
        <v/>
      </c>
      <c r="M75" s="32"/>
      <c r="N75" s="190"/>
      <c r="O75" s="190"/>
      <c r="P75" s="190"/>
      <c r="Q75" s="190"/>
      <c r="R75" s="23"/>
    </row>
    <row r="76" spans="1:18">
      <c r="A76" s="27">
        <f t="shared" ca="1" si="12"/>
        <v>45930</v>
      </c>
      <c r="B76" s="20"/>
      <c r="C76" s="21"/>
      <c r="D76" s="20"/>
      <c r="E76" s="21"/>
      <c r="F76" s="22"/>
      <c r="G76" s="22"/>
      <c r="H76" s="34" t="str">
        <f t="shared" si="7"/>
        <v/>
      </c>
      <c r="I76" s="34" t="str">
        <f t="shared" si="8"/>
        <v/>
      </c>
      <c r="J76" s="34" t="str">
        <f t="shared" si="9"/>
        <v/>
      </c>
      <c r="K76" s="34" t="str">
        <f t="shared" si="10"/>
        <v/>
      </c>
      <c r="L76" s="26" t="str">
        <f>IF(AND($B76="",$D76=""),"",($C76-$B76-$F76)+($E76-$D76-$G76))</f>
        <v/>
      </c>
      <c r="M76" s="32"/>
      <c r="N76" s="190"/>
      <c r="O76" s="190"/>
      <c r="P76" s="190"/>
      <c r="Q76" s="190"/>
      <c r="R76" s="23"/>
    </row>
    <row r="77" spans="1:18">
      <c r="A77" s="27">
        <f t="shared" ca="1" si="12"/>
        <v>45931</v>
      </c>
      <c r="B77" s="20"/>
      <c r="C77" s="21"/>
      <c r="D77" s="20"/>
      <c r="E77" s="21"/>
      <c r="F77" s="22"/>
      <c r="G77" s="22"/>
      <c r="H77" s="34" t="str">
        <f t="shared" si="7"/>
        <v/>
      </c>
      <c r="I77" s="34" t="str">
        <f t="shared" si="8"/>
        <v/>
      </c>
      <c r="J77" s="34" t="str">
        <f t="shared" si="9"/>
        <v/>
      </c>
      <c r="K77" s="34" t="str">
        <f t="shared" si="10"/>
        <v/>
      </c>
      <c r="L77" s="26" t="str">
        <f>IF(AND($B77="",$D77=""),"",($C77-$B77-$F77)+($E77-$D77-$G77))</f>
        <v/>
      </c>
      <c r="M77" s="32"/>
      <c r="N77" s="190"/>
      <c r="O77" s="190"/>
      <c r="P77" s="190"/>
      <c r="Q77" s="190"/>
      <c r="R77" s="23"/>
    </row>
    <row r="78" spans="1:18">
      <c r="A78" s="5" t="s">
        <v>11</v>
      </c>
      <c r="B78" s="191"/>
      <c r="C78" s="192"/>
      <c r="D78" s="191"/>
      <c r="E78" s="192"/>
      <c r="F78" s="26" t="str">
        <f>IF(SUM($F47:$F77)=0,"",SUM($F47:$F77))</f>
        <v/>
      </c>
      <c r="G78" s="26" t="str">
        <f>IF(SUM($G47:$G77)=0,"",SUM($G47:$G77))</f>
        <v/>
      </c>
      <c r="H78" s="26" t="str">
        <f>IF(SUM(H47:H77)=0,"",SUM(H47:H77))</f>
        <v/>
      </c>
      <c r="I78" s="26" t="str">
        <f>IF(SUM(I47:I77)=0,"",SUM(I47:I77))</f>
        <v/>
      </c>
      <c r="J78" s="26" t="str">
        <f t="shared" ref="J78:K78" si="13">IF(SUM(J47:J77)=0,"",SUM(J47:J77))</f>
        <v/>
      </c>
      <c r="K78" s="26" t="str">
        <f t="shared" si="13"/>
        <v/>
      </c>
      <c r="L78" s="26" t="str">
        <f>IF(SUM($L47:$L77)=0,"",SUM($L47:$L77))</f>
        <v/>
      </c>
      <c r="M78" s="33"/>
      <c r="N78" s="193"/>
      <c r="O78" s="193"/>
      <c r="P78" s="193"/>
      <c r="Q78" s="193"/>
      <c r="R78" s="6"/>
    </row>
    <row r="80" spans="1:18" ht="27" customHeight="1">
      <c r="A80" s="194" t="s">
        <v>22</v>
      </c>
      <c r="B80" s="189" t="s">
        <v>103</v>
      </c>
      <c r="C80" s="189"/>
      <c r="D80" s="189"/>
      <c r="E80" s="189"/>
      <c r="F80" s="189" t="s">
        <v>23</v>
      </c>
      <c r="G80" s="189"/>
      <c r="H80" s="189" t="s">
        <v>88</v>
      </c>
      <c r="I80" s="189"/>
      <c r="J80" s="189"/>
      <c r="K80" s="189"/>
      <c r="L80" s="189" t="s">
        <v>87</v>
      </c>
      <c r="M80" s="195" t="s">
        <v>96</v>
      </c>
      <c r="N80" s="194" t="s">
        <v>25</v>
      </c>
      <c r="O80" s="194"/>
      <c r="P80" s="194"/>
      <c r="Q80" s="194"/>
      <c r="R80" s="189" t="s">
        <v>100</v>
      </c>
    </row>
    <row r="81" spans="1:22" ht="14.25" customHeight="1">
      <c r="A81" s="194"/>
      <c r="B81" s="189" t="s">
        <v>82</v>
      </c>
      <c r="C81" s="189"/>
      <c r="D81" s="189" t="s">
        <v>84</v>
      </c>
      <c r="E81" s="189"/>
      <c r="F81" s="189"/>
      <c r="G81" s="189"/>
      <c r="H81" s="189" t="s">
        <v>90</v>
      </c>
      <c r="I81" s="189"/>
      <c r="J81" s="189" t="s">
        <v>89</v>
      </c>
      <c r="K81" s="189"/>
      <c r="L81" s="189"/>
      <c r="M81" s="196"/>
      <c r="N81" s="194"/>
      <c r="O81" s="194"/>
      <c r="P81" s="194"/>
      <c r="Q81" s="194"/>
      <c r="R81" s="189"/>
    </row>
    <row r="82" spans="1:22">
      <c r="A82" s="194"/>
      <c r="B82" s="43" t="s">
        <v>26</v>
      </c>
      <c r="C82" s="43" t="s">
        <v>27</v>
      </c>
      <c r="D82" s="43" t="s">
        <v>26</v>
      </c>
      <c r="E82" s="43" t="s">
        <v>27</v>
      </c>
      <c r="F82" s="44" t="s">
        <v>85</v>
      </c>
      <c r="G82" s="44" t="s">
        <v>86</v>
      </c>
      <c r="H82" s="44" t="s">
        <v>81</v>
      </c>
      <c r="I82" s="44" t="s">
        <v>83</v>
      </c>
      <c r="J82" s="44" t="s">
        <v>81</v>
      </c>
      <c r="K82" s="44" t="s">
        <v>95</v>
      </c>
      <c r="L82" s="189"/>
      <c r="M82" s="197"/>
      <c r="N82" s="194"/>
      <c r="O82" s="194"/>
      <c r="P82" s="194"/>
      <c r="Q82" s="194"/>
      <c r="R82" s="194"/>
    </row>
    <row r="83" spans="1:22">
      <c r="A83" s="27" cm="1">
        <f t="array" aca="1" ref="A83" ca="1">DATE("2025","8"+2,IFERROR(INDIRECT(T1),"1"))</f>
        <v>45931</v>
      </c>
      <c r="B83" s="20"/>
      <c r="C83" s="21"/>
      <c r="D83" s="20"/>
      <c r="E83" s="21"/>
      <c r="F83" s="22"/>
      <c r="G83" s="22"/>
      <c r="H83" s="34" t="str">
        <f>IF(OR(B83="",LEFT(M83,1)="✓"),"",C83-B83-F83)</f>
        <v/>
      </c>
      <c r="I83" s="34" t="str">
        <f>IF(OR(D83="",LEFT(M83,1)="✓"),"",E83-D83-G83)</f>
        <v/>
      </c>
      <c r="J83" s="34" t="str">
        <f>IF(AND(B83&lt;&gt;"",M83="✓所定"),C83-B83-F83,"")</f>
        <v/>
      </c>
      <c r="K83" s="34" t="str">
        <f>IF(AND(B83&lt;&gt;"",M83="✓法定"),C83-B83-F83,"")</f>
        <v/>
      </c>
      <c r="L83" s="26" t="str">
        <f>IF(AND($B83="",$D83=""),"",($C83-$B83-$F83)+($E83-$D83-$G83))</f>
        <v/>
      </c>
      <c r="M83" s="32"/>
      <c r="N83" s="190"/>
      <c r="O83" s="190"/>
      <c r="P83" s="190"/>
      <c r="Q83" s="190"/>
      <c r="R83" s="23"/>
      <c r="V83" s="1" t="s">
        <v>171</v>
      </c>
    </row>
    <row r="84" spans="1:22">
      <c r="A84" s="27">
        <f ca="1">A83+1</f>
        <v>45932</v>
      </c>
      <c r="B84" s="20"/>
      <c r="C84" s="21"/>
      <c r="D84" s="20"/>
      <c r="E84" s="21"/>
      <c r="F84" s="22"/>
      <c r="G84" s="22"/>
      <c r="H84" s="34" t="str">
        <f t="shared" ref="H84:H113" si="14">IF(OR(B84="",LEFT(M84,1)="✓"),"",C84-B84-F84)</f>
        <v/>
      </c>
      <c r="I84" s="34" t="str">
        <f t="shared" ref="I84:I113" si="15">IF(OR(D84="",LEFT(M84,1)="✓"),"",E84-D84-G84)</f>
        <v/>
      </c>
      <c r="J84" s="34" t="str">
        <f t="shared" ref="J84:J113" si="16">IF(AND(B84&lt;&gt;"",M84="✓所定"),C84-B84-F84,"")</f>
        <v/>
      </c>
      <c r="K84" s="34" t="str">
        <f t="shared" ref="K84:K113" si="17">IF(AND(B84&lt;&gt;"",M84="✓法定"),C84-B84-F84,"")</f>
        <v/>
      </c>
      <c r="L84" s="26" t="str">
        <f t="shared" ref="L84:L112" si="18">IF(AND($B84="",$D84=""),"",($C84-$B84-$F84)+($E84-$D84-$G84))</f>
        <v/>
      </c>
      <c r="M84" s="32"/>
      <c r="N84" s="190"/>
      <c r="O84" s="190"/>
      <c r="P84" s="190"/>
      <c r="Q84" s="190"/>
      <c r="R84" s="23"/>
      <c r="V84" s="1" t="s">
        <v>172</v>
      </c>
    </row>
    <row r="85" spans="1:22">
      <c r="A85" s="27">
        <f t="shared" ref="A85:A113" ca="1" si="19">A84+1</f>
        <v>45933</v>
      </c>
      <c r="B85" s="20"/>
      <c r="C85" s="21"/>
      <c r="D85" s="20"/>
      <c r="E85" s="21"/>
      <c r="F85" s="22"/>
      <c r="G85" s="22"/>
      <c r="H85" s="34" t="str">
        <f t="shared" si="14"/>
        <v/>
      </c>
      <c r="I85" s="34" t="str">
        <f t="shared" si="15"/>
        <v/>
      </c>
      <c r="J85" s="34" t="str">
        <f t="shared" si="16"/>
        <v/>
      </c>
      <c r="K85" s="34" t="str">
        <f t="shared" si="17"/>
        <v/>
      </c>
      <c r="L85" s="26" t="str">
        <f t="shared" si="18"/>
        <v/>
      </c>
      <c r="M85" s="32"/>
      <c r="N85" s="190"/>
      <c r="O85" s="190"/>
      <c r="P85" s="190"/>
      <c r="Q85" s="190"/>
      <c r="R85" s="23"/>
    </row>
    <row r="86" spans="1:22">
      <c r="A86" s="27">
        <f t="shared" ca="1" si="19"/>
        <v>45934</v>
      </c>
      <c r="B86" s="20"/>
      <c r="C86" s="21"/>
      <c r="D86" s="20"/>
      <c r="E86" s="21"/>
      <c r="F86" s="22"/>
      <c r="G86" s="22"/>
      <c r="H86" s="34" t="str">
        <f t="shared" si="14"/>
        <v/>
      </c>
      <c r="I86" s="34" t="str">
        <f t="shared" si="15"/>
        <v/>
      </c>
      <c r="J86" s="34" t="str">
        <f t="shared" si="16"/>
        <v/>
      </c>
      <c r="K86" s="34" t="str">
        <f t="shared" si="17"/>
        <v/>
      </c>
      <c r="L86" s="26" t="str">
        <f t="shared" si="18"/>
        <v/>
      </c>
      <c r="M86" s="32"/>
      <c r="N86" s="190"/>
      <c r="O86" s="190"/>
      <c r="P86" s="190"/>
      <c r="Q86" s="190"/>
      <c r="R86" s="23"/>
    </row>
    <row r="87" spans="1:22">
      <c r="A87" s="27">
        <f t="shared" ca="1" si="19"/>
        <v>45935</v>
      </c>
      <c r="B87" s="20"/>
      <c r="C87" s="21"/>
      <c r="D87" s="20"/>
      <c r="E87" s="21"/>
      <c r="F87" s="22"/>
      <c r="G87" s="22"/>
      <c r="H87" s="34" t="str">
        <f t="shared" si="14"/>
        <v/>
      </c>
      <c r="I87" s="34" t="str">
        <f t="shared" si="15"/>
        <v/>
      </c>
      <c r="J87" s="34" t="str">
        <f t="shared" si="16"/>
        <v/>
      </c>
      <c r="K87" s="34" t="str">
        <f t="shared" si="17"/>
        <v/>
      </c>
      <c r="L87" s="26" t="str">
        <f t="shared" si="18"/>
        <v/>
      </c>
      <c r="M87" s="32"/>
      <c r="N87" s="190"/>
      <c r="O87" s="190"/>
      <c r="P87" s="190"/>
      <c r="Q87" s="190"/>
      <c r="R87" s="23"/>
    </row>
    <row r="88" spans="1:22">
      <c r="A88" s="27">
        <f t="shared" ca="1" si="19"/>
        <v>45936</v>
      </c>
      <c r="B88" s="20"/>
      <c r="C88" s="21"/>
      <c r="D88" s="20"/>
      <c r="E88" s="21"/>
      <c r="F88" s="22"/>
      <c r="G88" s="22"/>
      <c r="H88" s="34" t="str">
        <f t="shared" si="14"/>
        <v/>
      </c>
      <c r="I88" s="34" t="str">
        <f t="shared" si="15"/>
        <v/>
      </c>
      <c r="J88" s="34" t="str">
        <f t="shared" si="16"/>
        <v/>
      </c>
      <c r="K88" s="34" t="str">
        <f t="shared" si="17"/>
        <v/>
      </c>
      <c r="L88" s="26" t="str">
        <f t="shared" si="18"/>
        <v/>
      </c>
      <c r="M88" s="32"/>
      <c r="N88" s="190"/>
      <c r="O88" s="190"/>
      <c r="P88" s="190"/>
      <c r="Q88" s="190"/>
      <c r="R88" s="23"/>
    </row>
    <row r="89" spans="1:22">
      <c r="A89" s="27">
        <f t="shared" ca="1" si="19"/>
        <v>45937</v>
      </c>
      <c r="B89" s="20"/>
      <c r="C89" s="21"/>
      <c r="D89" s="20"/>
      <c r="E89" s="21"/>
      <c r="F89" s="22"/>
      <c r="G89" s="22"/>
      <c r="H89" s="34" t="str">
        <f t="shared" si="14"/>
        <v/>
      </c>
      <c r="I89" s="34" t="str">
        <f t="shared" si="15"/>
        <v/>
      </c>
      <c r="J89" s="34" t="str">
        <f t="shared" si="16"/>
        <v/>
      </c>
      <c r="K89" s="34" t="str">
        <f t="shared" si="17"/>
        <v/>
      </c>
      <c r="L89" s="26" t="str">
        <f t="shared" si="18"/>
        <v/>
      </c>
      <c r="M89" s="32"/>
      <c r="N89" s="190"/>
      <c r="O89" s="190"/>
      <c r="P89" s="190"/>
      <c r="Q89" s="190"/>
      <c r="R89" s="23"/>
    </row>
    <row r="90" spans="1:22">
      <c r="A90" s="27">
        <f t="shared" ca="1" si="19"/>
        <v>45938</v>
      </c>
      <c r="B90" s="20"/>
      <c r="C90" s="21"/>
      <c r="D90" s="20"/>
      <c r="E90" s="21"/>
      <c r="F90" s="22"/>
      <c r="G90" s="22"/>
      <c r="H90" s="34" t="str">
        <f t="shared" si="14"/>
        <v/>
      </c>
      <c r="I90" s="34" t="str">
        <f t="shared" si="15"/>
        <v/>
      </c>
      <c r="J90" s="34" t="str">
        <f t="shared" si="16"/>
        <v/>
      </c>
      <c r="K90" s="34" t="str">
        <f t="shared" si="17"/>
        <v/>
      </c>
      <c r="L90" s="26" t="str">
        <f t="shared" si="18"/>
        <v/>
      </c>
      <c r="M90" s="32"/>
      <c r="N90" s="190"/>
      <c r="O90" s="190"/>
      <c r="P90" s="190"/>
      <c r="Q90" s="190"/>
      <c r="R90" s="23"/>
    </row>
    <row r="91" spans="1:22">
      <c r="A91" s="27">
        <f t="shared" ca="1" si="19"/>
        <v>45939</v>
      </c>
      <c r="B91" s="20"/>
      <c r="C91" s="21"/>
      <c r="D91" s="20"/>
      <c r="E91" s="21"/>
      <c r="F91" s="22"/>
      <c r="G91" s="22"/>
      <c r="H91" s="34" t="str">
        <f t="shared" si="14"/>
        <v/>
      </c>
      <c r="I91" s="34" t="str">
        <f t="shared" si="15"/>
        <v/>
      </c>
      <c r="J91" s="34" t="str">
        <f t="shared" si="16"/>
        <v/>
      </c>
      <c r="K91" s="34" t="str">
        <f t="shared" si="17"/>
        <v/>
      </c>
      <c r="L91" s="26" t="str">
        <f t="shared" si="18"/>
        <v/>
      </c>
      <c r="M91" s="32"/>
      <c r="N91" s="190"/>
      <c r="O91" s="190"/>
      <c r="P91" s="190"/>
      <c r="Q91" s="190"/>
      <c r="R91" s="23"/>
    </row>
    <row r="92" spans="1:22">
      <c r="A92" s="27">
        <f t="shared" ca="1" si="19"/>
        <v>45940</v>
      </c>
      <c r="B92" s="20"/>
      <c r="C92" s="21"/>
      <c r="D92" s="20"/>
      <c r="E92" s="21"/>
      <c r="F92" s="22"/>
      <c r="G92" s="22"/>
      <c r="H92" s="34" t="str">
        <f t="shared" si="14"/>
        <v/>
      </c>
      <c r="I92" s="34" t="str">
        <f t="shared" si="15"/>
        <v/>
      </c>
      <c r="J92" s="34" t="str">
        <f t="shared" si="16"/>
        <v/>
      </c>
      <c r="K92" s="34" t="str">
        <f t="shared" si="17"/>
        <v/>
      </c>
      <c r="L92" s="26" t="str">
        <f t="shared" si="18"/>
        <v/>
      </c>
      <c r="M92" s="32"/>
      <c r="N92" s="190"/>
      <c r="O92" s="190"/>
      <c r="P92" s="190"/>
      <c r="Q92" s="190"/>
      <c r="R92" s="23"/>
    </row>
    <row r="93" spans="1:22">
      <c r="A93" s="27">
        <f t="shared" ca="1" si="19"/>
        <v>45941</v>
      </c>
      <c r="B93" s="20"/>
      <c r="C93" s="21"/>
      <c r="D93" s="20"/>
      <c r="E93" s="21"/>
      <c r="F93" s="22"/>
      <c r="G93" s="22"/>
      <c r="H93" s="34" t="str">
        <f t="shared" si="14"/>
        <v/>
      </c>
      <c r="I93" s="34" t="str">
        <f t="shared" si="15"/>
        <v/>
      </c>
      <c r="J93" s="34" t="str">
        <f t="shared" si="16"/>
        <v/>
      </c>
      <c r="K93" s="34" t="str">
        <f t="shared" si="17"/>
        <v/>
      </c>
      <c r="L93" s="26" t="str">
        <f t="shared" si="18"/>
        <v/>
      </c>
      <c r="M93" s="32"/>
      <c r="N93" s="190"/>
      <c r="O93" s="190"/>
      <c r="P93" s="190"/>
      <c r="Q93" s="190"/>
      <c r="R93" s="23"/>
    </row>
    <row r="94" spans="1:22">
      <c r="A94" s="27">
        <f t="shared" ca="1" si="19"/>
        <v>45942</v>
      </c>
      <c r="B94" s="20"/>
      <c r="C94" s="21"/>
      <c r="D94" s="20"/>
      <c r="E94" s="21"/>
      <c r="F94" s="22"/>
      <c r="G94" s="22"/>
      <c r="H94" s="34" t="str">
        <f t="shared" si="14"/>
        <v/>
      </c>
      <c r="I94" s="34" t="str">
        <f t="shared" si="15"/>
        <v/>
      </c>
      <c r="J94" s="34" t="str">
        <f t="shared" si="16"/>
        <v/>
      </c>
      <c r="K94" s="34" t="str">
        <f t="shared" si="17"/>
        <v/>
      </c>
      <c r="L94" s="26" t="str">
        <f t="shared" si="18"/>
        <v/>
      </c>
      <c r="M94" s="32"/>
      <c r="N94" s="190"/>
      <c r="O94" s="190"/>
      <c r="P94" s="190"/>
      <c r="Q94" s="190"/>
      <c r="R94" s="23"/>
    </row>
    <row r="95" spans="1:22">
      <c r="A95" s="27">
        <f t="shared" ca="1" si="19"/>
        <v>45943</v>
      </c>
      <c r="B95" s="20"/>
      <c r="C95" s="21"/>
      <c r="D95" s="20"/>
      <c r="E95" s="21"/>
      <c r="F95" s="22"/>
      <c r="G95" s="22"/>
      <c r="H95" s="34" t="str">
        <f t="shared" si="14"/>
        <v/>
      </c>
      <c r="I95" s="34" t="str">
        <f t="shared" si="15"/>
        <v/>
      </c>
      <c r="J95" s="34" t="str">
        <f t="shared" si="16"/>
        <v/>
      </c>
      <c r="K95" s="34" t="str">
        <f t="shared" si="17"/>
        <v/>
      </c>
      <c r="L95" s="26" t="str">
        <f t="shared" si="18"/>
        <v/>
      </c>
      <c r="M95" s="32"/>
      <c r="N95" s="190"/>
      <c r="O95" s="190"/>
      <c r="P95" s="190"/>
      <c r="Q95" s="190"/>
      <c r="R95" s="23"/>
    </row>
    <row r="96" spans="1:22">
      <c r="A96" s="27">
        <f t="shared" ca="1" si="19"/>
        <v>45944</v>
      </c>
      <c r="B96" s="20"/>
      <c r="C96" s="21"/>
      <c r="D96" s="20"/>
      <c r="E96" s="21"/>
      <c r="F96" s="22"/>
      <c r="G96" s="22"/>
      <c r="H96" s="34" t="str">
        <f t="shared" si="14"/>
        <v/>
      </c>
      <c r="I96" s="34" t="str">
        <f t="shared" si="15"/>
        <v/>
      </c>
      <c r="J96" s="34" t="str">
        <f t="shared" si="16"/>
        <v/>
      </c>
      <c r="K96" s="34" t="str">
        <f t="shared" si="17"/>
        <v/>
      </c>
      <c r="L96" s="26" t="str">
        <f t="shared" si="18"/>
        <v/>
      </c>
      <c r="M96" s="32"/>
      <c r="N96" s="190"/>
      <c r="O96" s="190"/>
      <c r="P96" s="190"/>
      <c r="Q96" s="190"/>
      <c r="R96" s="23"/>
    </row>
    <row r="97" spans="1:18">
      <c r="A97" s="27">
        <f t="shared" ca="1" si="19"/>
        <v>45945</v>
      </c>
      <c r="B97" s="20"/>
      <c r="C97" s="21"/>
      <c r="D97" s="20"/>
      <c r="E97" s="21"/>
      <c r="F97" s="22"/>
      <c r="G97" s="22"/>
      <c r="H97" s="34" t="str">
        <f t="shared" si="14"/>
        <v/>
      </c>
      <c r="I97" s="34" t="str">
        <f t="shared" si="15"/>
        <v/>
      </c>
      <c r="J97" s="34" t="str">
        <f t="shared" si="16"/>
        <v/>
      </c>
      <c r="K97" s="34" t="str">
        <f t="shared" si="17"/>
        <v/>
      </c>
      <c r="L97" s="26" t="str">
        <f t="shared" si="18"/>
        <v/>
      </c>
      <c r="M97" s="32"/>
      <c r="N97" s="190"/>
      <c r="O97" s="190"/>
      <c r="P97" s="190"/>
      <c r="Q97" s="190"/>
      <c r="R97" s="23"/>
    </row>
    <row r="98" spans="1:18">
      <c r="A98" s="27">
        <f t="shared" ca="1" si="19"/>
        <v>45946</v>
      </c>
      <c r="B98" s="20"/>
      <c r="C98" s="21"/>
      <c r="D98" s="20"/>
      <c r="E98" s="21"/>
      <c r="F98" s="22"/>
      <c r="G98" s="22"/>
      <c r="H98" s="34" t="str">
        <f t="shared" si="14"/>
        <v/>
      </c>
      <c r="I98" s="34" t="str">
        <f t="shared" si="15"/>
        <v/>
      </c>
      <c r="J98" s="34" t="str">
        <f t="shared" si="16"/>
        <v/>
      </c>
      <c r="K98" s="34" t="str">
        <f t="shared" si="17"/>
        <v/>
      </c>
      <c r="L98" s="26" t="str">
        <f t="shared" si="18"/>
        <v/>
      </c>
      <c r="M98" s="32"/>
      <c r="N98" s="190"/>
      <c r="O98" s="190"/>
      <c r="P98" s="190"/>
      <c r="Q98" s="190"/>
      <c r="R98" s="23"/>
    </row>
    <row r="99" spans="1:18">
      <c r="A99" s="27">
        <f t="shared" ca="1" si="19"/>
        <v>45947</v>
      </c>
      <c r="B99" s="20"/>
      <c r="C99" s="21"/>
      <c r="D99" s="20"/>
      <c r="E99" s="21"/>
      <c r="F99" s="22"/>
      <c r="G99" s="22"/>
      <c r="H99" s="34" t="str">
        <f t="shared" si="14"/>
        <v/>
      </c>
      <c r="I99" s="34" t="str">
        <f t="shared" si="15"/>
        <v/>
      </c>
      <c r="J99" s="34" t="str">
        <f t="shared" si="16"/>
        <v/>
      </c>
      <c r="K99" s="34" t="str">
        <f t="shared" si="17"/>
        <v/>
      </c>
      <c r="L99" s="26" t="str">
        <f t="shared" si="18"/>
        <v/>
      </c>
      <c r="M99" s="32"/>
      <c r="N99" s="190"/>
      <c r="O99" s="190"/>
      <c r="P99" s="190"/>
      <c r="Q99" s="190"/>
      <c r="R99" s="23"/>
    </row>
    <row r="100" spans="1:18">
      <c r="A100" s="27">
        <f t="shared" ca="1" si="19"/>
        <v>45948</v>
      </c>
      <c r="B100" s="20"/>
      <c r="C100" s="21"/>
      <c r="D100" s="20"/>
      <c r="E100" s="21"/>
      <c r="F100" s="22"/>
      <c r="G100" s="22"/>
      <c r="H100" s="34" t="str">
        <f t="shared" si="14"/>
        <v/>
      </c>
      <c r="I100" s="34" t="str">
        <f t="shared" si="15"/>
        <v/>
      </c>
      <c r="J100" s="34" t="str">
        <f t="shared" si="16"/>
        <v/>
      </c>
      <c r="K100" s="34" t="str">
        <f t="shared" si="17"/>
        <v/>
      </c>
      <c r="L100" s="26" t="str">
        <f t="shared" si="18"/>
        <v/>
      </c>
      <c r="M100" s="32"/>
      <c r="N100" s="190"/>
      <c r="O100" s="190"/>
      <c r="P100" s="190"/>
      <c r="Q100" s="190"/>
      <c r="R100" s="23"/>
    </row>
    <row r="101" spans="1:18">
      <c r="A101" s="27">
        <f t="shared" ca="1" si="19"/>
        <v>45949</v>
      </c>
      <c r="B101" s="20"/>
      <c r="C101" s="21"/>
      <c r="D101" s="20"/>
      <c r="E101" s="21"/>
      <c r="F101" s="22"/>
      <c r="G101" s="22"/>
      <c r="H101" s="34" t="str">
        <f t="shared" si="14"/>
        <v/>
      </c>
      <c r="I101" s="34" t="str">
        <f t="shared" si="15"/>
        <v/>
      </c>
      <c r="J101" s="34" t="str">
        <f t="shared" si="16"/>
        <v/>
      </c>
      <c r="K101" s="34" t="str">
        <f t="shared" si="17"/>
        <v/>
      </c>
      <c r="L101" s="26" t="str">
        <f t="shared" si="18"/>
        <v/>
      </c>
      <c r="M101" s="32"/>
      <c r="N101" s="190"/>
      <c r="O101" s="190"/>
      <c r="P101" s="190"/>
      <c r="Q101" s="190"/>
      <c r="R101" s="23"/>
    </row>
    <row r="102" spans="1:18">
      <c r="A102" s="27">
        <f t="shared" ca="1" si="19"/>
        <v>45950</v>
      </c>
      <c r="B102" s="20"/>
      <c r="C102" s="21"/>
      <c r="D102" s="20"/>
      <c r="E102" s="21"/>
      <c r="F102" s="22"/>
      <c r="G102" s="22"/>
      <c r="H102" s="34" t="str">
        <f t="shared" si="14"/>
        <v/>
      </c>
      <c r="I102" s="34" t="str">
        <f t="shared" si="15"/>
        <v/>
      </c>
      <c r="J102" s="34" t="str">
        <f t="shared" si="16"/>
        <v/>
      </c>
      <c r="K102" s="34" t="str">
        <f t="shared" si="17"/>
        <v/>
      </c>
      <c r="L102" s="26" t="str">
        <f t="shared" si="18"/>
        <v/>
      </c>
      <c r="M102" s="32"/>
      <c r="N102" s="190"/>
      <c r="O102" s="190"/>
      <c r="P102" s="190"/>
      <c r="Q102" s="190"/>
      <c r="R102" s="23"/>
    </row>
    <row r="103" spans="1:18">
      <c r="A103" s="27">
        <f t="shared" ca="1" si="19"/>
        <v>45951</v>
      </c>
      <c r="B103" s="20"/>
      <c r="C103" s="21"/>
      <c r="D103" s="20"/>
      <c r="E103" s="21"/>
      <c r="F103" s="22"/>
      <c r="G103" s="22"/>
      <c r="H103" s="34" t="str">
        <f t="shared" si="14"/>
        <v/>
      </c>
      <c r="I103" s="34" t="str">
        <f t="shared" si="15"/>
        <v/>
      </c>
      <c r="J103" s="34" t="str">
        <f t="shared" si="16"/>
        <v/>
      </c>
      <c r="K103" s="34" t="str">
        <f t="shared" si="17"/>
        <v/>
      </c>
      <c r="L103" s="26" t="str">
        <f t="shared" si="18"/>
        <v/>
      </c>
      <c r="M103" s="32"/>
      <c r="N103" s="190"/>
      <c r="O103" s="190"/>
      <c r="P103" s="190"/>
      <c r="Q103" s="190"/>
      <c r="R103" s="23"/>
    </row>
    <row r="104" spans="1:18">
      <c r="A104" s="27">
        <f t="shared" ca="1" si="19"/>
        <v>45952</v>
      </c>
      <c r="B104" s="20"/>
      <c r="C104" s="21"/>
      <c r="D104" s="20"/>
      <c r="E104" s="21"/>
      <c r="F104" s="22"/>
      <c r="G104" s="22"/>
      <c r="H104" s="34" t="str">
        <f t="shared" si="14"/>
        <v/>
      </c>
      <c r="I104" s="34" t="str">
        <f t="shared" si="15"/>
        <v/>
      </c>
      <c r="J104" s="34" t="str">
        <f t="shared" si="16"/>
        <v/>
      </c>
      <c r="K104" s="34" t="str">
        <f t="shared" si="17"/>
        <v/>
      </c>
      <c r="L104" s="26" t="str">
        <f t="shared" si="18"/>
        <v/>
      </c>
      <c r="M104" s="32"/>
      <c r="N104" s="190"/>
      <c r="O104" s="190"/>
      <c r="P104" s="190"/>
      <c r="Q104" s="190"/>
      <c r="R104" s="23"/>
    </row>
    <row r="105" spans="1:18">
      <c r="A105" s="27">
        <f t="shared" ca="1" si="19"/>
        <v>45953</v>
      </c>
      <c r="B105" s="20"/>
      <c r="C105" s="21"/>
      <c r="D105" s="20"/>
      <c r="E105" s="21"/>
      <c r="F105" s="22"/>
      <c r="G105" s="22"/>
      <c r="H105" s="34" t="str">
        <f t="shared" si="14"/>
        <v/>
      </c>
      <c r="I105" s="34" t="str">
        <f t="shared" si="15"/>
        <v/>
      </c>
      <c r="J105" s="34" t="str">
        <f t="shared" si="16"/>
        <v/>
      </c>
      <c r="K105" s="34" t="str">
        <f t="shared" si="17"/>
        <v/>
      </c>
      <c r="L105" s="26" t="str">
        <f t="shared" si="18"/>
        <v/>
      </c>
      <c r="M105" s="32"/>
      <c r="N105" s="190"/>
      <c r="O105" s="190"/>
      <c r="P105" s="190"/>
      <c r="Q105" s="190"/>
      <c r="R105" s="23"/>
    </row>
    <row r="106" spans="1:18">
      <c r="A106" s="27">
        <f t="shared" ca="1" si="19"/>
        <v>45954</v>
      </c>
      <c r="B106" s="20"/>
      <c r="C106" s="21"/>
      <c r="D106" s="20"/>
      <c r="E106" s="21"/>
      <c r="F106" s="22"/>
      <c r="G106" s="22"/>
      <c r="H106" s="34" t="str">
        <f t="shared" si="14"/>
        <v/>
      </c>
      <c r="I106" s="34" t="str">
        <f t="shared" si="15"/>
        <v/>
      </c>
      <c r="J106" s="34" t="str">
        <f t="shared" si="16"/>
        <v/>
      </c>
      <c r="K106" s="34" t="str">
        <f t="shared" si="17"/>
        <v/>
      </c>
      <c r="L106" s="26" t="str">
        <f t="shared" si="18"/>
        <v/>
      </c>
      <c r="M106" s="32"/>
      <c r="N106" s="190"/>
      <c r="O106" s="190"/>
      <c r="P106" s="190"/>
      <c r="Q106" s="190"/>
      <c r="R106" s="23"/>
    </row>
    <row r="107" spans="1:18">
      <c r="A107" s="27">
        <f t="shared" ca="1" si="19"/>
        <v>45955</v>
      </c>
      <c r="B107" s="20"/>
      <c r="C107" s="21"/>
      <c r="D107" s="20"/>
      <c r="E107" s="21"/>
      <c r="F107" s="22"/>
      <c r="G107" s="22"/>
      <c r="H107" s="34" t="str">
        <f t="shared" si="14"/>
        <v/>
      </c>
      <c r="I107" s="34" t="str">
        <f t="shared" si="15"/>
        <v/>
      </c>
      <c r="J107" s="34" t="str">
        <f t="shared" si="16"/>
        <v/>
      </c>
      <c r="K107" s="34" t="str">
        <f t="shared" si="17"/>
        <v/>
      </c>
      <c r="L107" s="26" t="str">
        <f t="shared" si="18"/>
        <v/>
      </c>
      <c r="M107" s="32"/>
      <c r="N107" s="190"/>
      <c r="O107" s="190"/>
      <c r="P107" s="190"/>
      <c r="Q107" s="190"/>
      <c r="R107" s="23"/>
    </row>
    <row r="108" spans="1:18">
      <c r="A108" s="27">
        <f t="shared" ca="1" si="19"/>
        <v>45956</v>
      </c>
      <c r="B108" s="20"/>
      <c r="C108" s="21"/>
      <c r="D108" s="20"/>
      <c r="E108" s="21"/>
      <c r="F108" s="22"/>
      <c r="G108" s="22"/>
      <c r="H108" s="34" t="str">
        <f t="shared" si="14"/>
        <v/>
      </c>
      <c r="I108" s="34" t="str">
        <f t="shared" si="15"/>
        <v/>
      </c>
      <c r="J108" s="34" t="str">
        <f t="shared" si="16"/>
        <v/>
      </c>
      <c r="K108" s="34" t="str">
        <f t="shared" si="17"/>
        <v/>
      </c>
      <c r="L108" s="26" t="str">
        <f t="shared" si="18"/>
        <v/>
      </c>
      <c r="M108" s="32"/>
      <c r="N108" s="190"/>
      <c r="O108" s="190"/>
      <c r="P108" s="190"/>
      <c r="Q108" s="190"/>
      <c r="R108" s="23"/>
    </row>
    <row r="109" spans="1:18">
      <c r="A109" s="27">
        <f t="shared" ca="1" si="19"/>
        <v>45957</v>
      </c>
      <c r="B109" s="20"/>
      <c r="C109" s="21"/>
      <c r="D109" s="20"/>
      <c r="E109" s="21"/>
      <c r="F109" s="22"/>
      <c r="G109" s="22"/>
      <c r="H109" s="34" t="str">
        <f t="shared" si="14"/>
        <v/>
      </c>
      <c r="I109" s="34" t="str">
        <f t="shared" si="15"/>
        <v/>
      </c>
      <c r="J109" s="34" t="str">
        <f t="shared" si="16"/>
        <v/>
      </c>
      <c r="K109" s="34" t="str">
        <f t="shared" si="17"/>
        <v/>
      </c>
      <c r="L109" s="26" t="str">
        <f t="shared" si="18"/>
        <v/>
      </c>
      <c r="M109" s="32"/>
      <c r="N109" s="190"/>
      <c r="O109" s="190"/>
      <c r="P109" s="190"/>
      <c r="Q109" s="190"/>
      <c r="R109" s="23"/>
    </row>
    <row r="110" spans="1:18">
      <c r="A110" s="27">
        <f t="shared" ca="1" si="19"/>
        <v>45958</v>
      </c>
      <c r="B110" s="20"/>
      <c r="C110" s="21"/>
      <c r="D110" s="20"/>
      <c r="E110" s="21"/>
      <c r="F110" s="22"/>
      <c r="G110" s="22"/>
      <c r="H110" s="34" t="str">
        <f t="shared" si="14"/>
        <v/>
      </c>
      <c r="I110" s="34" t="str">
        <f t="shared" si="15"/>
        <v/>
      </c>
      <c r="J110" s="34" t="str">
        <f t="shared" si="16"/>
        <v/>
      </c>
      <c r="K110" s="34" t="str">
        <f t="shared" si="17"/>
        <v/>
      </c>
      <c r="L110" s="26" t="str">
        <f t="shared" si="18"/>
        <v/>
      </c>
      <c r="M110" s="32"/>
      <c r="N110" s="190"/>
      <c r="O110" s="190"/>
      <c r="P110" s="190"/>
      <c r="Q110" s="190"/>
      <c r="R110" s="23"/>
    </row>
    <row r="111" spans="1:18">
      <c r="A111" s="27">
        <f t="shared" ca="1" si="19"/>
        <v>45959</v>
      </c>
      <c r="B111" s="20"/>
      <c r="C111" s="21"/>
      <c r="D111" s="20"/>
      <c r="E111" s="21"/>
      <c r="F111" s="22"/>
      <c r="G111" s="22"/>
      <c r="H111" s="34" t="str">
        <f t="shared" si="14"/>
        <v/>
      </c>
      <c r="I111" s="34" t="str">
        <f t="shared" si="15"/>
        <v/>
      </c>
      <c r="J111" s="34" t="str">
        <f t="shared" si="16"/>
        <v/>
      </c>
      <c r="K111" s="34" t="str">
        <f t="shared" si="17"/>
        <v/>
      </c>
      <c r="L111" s="26" t="str">
        <f t="shared" si="18"/>
        <v/>
      </c>
      <c r="M111" s="32"/>
      <c r="N111" s="190"/>
      <c r="O111" s="190"/>
      <c r="P111" s="190"/>
      <c r="Q111" s="190"/>
      <c r="R111" s="23"/>
    </row>
    <row r="112" spans="1:18">
      <c r="A112" s="27">
        <f t="shared" ca="1" si="19"/>
        <v>45960</v>
      </c>
      <c r="B112" s="20"/>
      <c r="C112" s="21"/>
      <c r="D112" s="20"/>
      <c r="E112" s="21"/>
      <c r="F112" s="22"/>
      <c r="G112" s="22"/>
      <c r="H112" s="34" t="str">
        <f t="shared" si="14"/>
        <v/>
      </c>
      <c r="I112" s="34" t="str">
        <f t="shared" si="15"/>
        <v/>
      </c>
      <c r="J112" s="34" t="str">
        <f t="shared" si="16"/>
        <v/>
      </c>
      <c r="K112" s="34" t="str">
        <f t="shared" si="17"/>
        <v/>
      </c>
      <c r="L112" s="26" t="str">
        <f t="shared" si="18"/>
        <v/>
      </c>
      <c r="M112" s="32"/>
      <c r="N112" s="190"/>
      <c r="O112" s="190"/>
      <c r="P112" s="190"/>
      <c r="Q112" s="190"/>
      <c r="R112" s="23"/>
    </row>
    <row r="113" spans="1:22">
      <c r="A113" s="27">
        <f t="shared" ca="1" si="19"/>
        <v>45961</v>
      </c>
      <c r="B113" s="20"/>
      <c r="C113" s="21"/>
      <c r="D113" s="20"/>
      <c r="E113" s="21"/>
      <c r="F113" s="22"/>
      <c r="G113" s="22"/>
      <c r="H113" s="34" t="str">
        <f t="shared" si="14"/>
        <v/>
      </c>
      <c r="I113" s="34" t="str">
        <f t="shared" si="15"/>
        <v/>
      </c>
      <c r="J113" s="34" t="str">
        <f t="shared" si="16"/>
        <v/>
      </c>
      <c r="K113" s="34" t="str">
        <f t="shared" si="17"/>
        <v/>
      </c>
      <c r="L113" s="26" t="str">
        <f>IF(AND($B113="",$D113=""),"",($C113-$B113-$F113)+($E113-$D113-$G113))</f>
        <v/>
      </c>
      <c r="M113" s="32"/>
      <c r="N113" s="190"/>
      <c r="O113" s="190"/>
      <c r="P113" s="190"/>
      <c r="Q113" s="190"/>
      <c r="R113" s="23"/>
    </row>
    <row r="114" spans="1:22">
      <c r="A114" s="5" t="s">
        <v>11</v>
      </c>
      <c r="B114" s="191"/>
      <c r="C114" s="192"/>
      <c r="D114" s="191"/>
      <c r="E114" s="192"/>
      <c r="F114" s="26" t="str">
        <f>IF(SUM($F83:$F113)=0,"",SUM($F83:$F113))</f>
        <v/>
      </c>
      <c r="G114" s="26" t="str">
        <f>IF(SUM($G83:$G113)=0,"",SUM($G83:$G113))</f>
        <v/>
      </c>
      <c r="H114" s="26" t="str">
        <f>IF(SUM(H83:H113)=0,"",SUM(H83:H113))</f>
        <v/>
      </c>
      <c r="I114" s="26" t="str">
        <f>IF(SUM(I83:I113)=0,"",SUM(I83:I113))</f>
        <v/>
      </c>
      <c r="J114" s="26" t="str">
        <f t="shared" ref="J114:K114" si="20">IF(SUM(J83:J113)=0,"",SUM(J83:J113))</f>
        <v/>
      </c>
      <c r="K114" s="26" t="str">
        <f t="shared" si="20"/>
        <v/>
      </c>
      <c r="L114" s="26" t="str">
        <f>IF(SUM($L83:$L113)=0,"",SUM($L83:$L113))</f>
        <v/>
      </c>
      <c r="M114" s="33"/>
      <c r="N114" s="193"/>
      <c r="O114" s="193"/>
      <c r="P114" s="193"/>
      <c r="Q114" s="193"/>
      <c r="R114" s="6"/>
    </row>
    <row r="116" spans="1:22" ht="27" customHeight="1">
      <c r="A116" s="194" t="s">
        <v>22</v>
      </c>
      <c r="B116" s="189" t="s">
        <v>103</v>
      </c>
      <c r="C116" s="189"/>
      <c r="D116" s="189"/>
      <c r="E116" s="189"/>
      <c r="F116" s="189" t="s">
        <v>23</v>
      </c>
      <c r="G116" s="189"/>
      <c r="H116" s="189" t="s">
        <v>88</v>
      </c>
      <c r="I116" s="189"/>
      <c r="J116" s="189"/>
      <c r="K116" s="189"/>
      <c r="L116" s="189" t="s">
        <v>87</v>
      </c>
      <c r="M116" s="195" t="s">
        <v>96</v>
      </c>
      <c r="N116" s="194" t="s">
        <v>25</v>
      </c>
      <c r="O116" s="194"/>
      <c r="P116" s="194"/>
      <c r="Q116" s="194"/>
      <c r="R116" s="189" t="s">
        <v>100</v>
      </c>
    </row>
    <row r="117" spans="1:22" ht="14.25" customHeight="1">
      <c r="A117" s="194"/>
      <c r="B117" s="189" t="s">
        <v>82</v>
      </c>
      <c r="C117" s="189"/>
      <c r="D117" s="189" t="s">
        <v>84</v>
      </c>
      <c r="E117" s="189"/>
      <c r="F117" s="189"/>
      <c r="G117" s="189"/>
      <c r="H117" s="189" t="s">
        <v>90</v>
      </c>
      <c r="I117" s="189"/>
      <c r="J117" s="189" t="s">
        <v>89</v>
      </c>
      <c r="K117" s="189"/>
      <c r="L117" s="189"/>
      <c r="M117" s="196"/>
      <c r="N117" s="194"/>
      <c r="O117" s="194"/>
      <c r="P117" s="194"/>
      <c r="Q117" s="194"/>
      <c r="R117" s="189"/>
    </row>
    <row r="118" spans="1:22">
      <c r="A118" s="194"/>
      <c r="B118" s="43" t="s">
        <v>26</v>
      </c>
      <c r="C118" s="43" t="s">
        <v>27</v>
      </c>
      <c r="D118" s="43" t="s">
        <v>26</v>
      </c>
      <c r="E118" s="43" t="s">
        <v>27</v>
      </c>
      <c r="F118" s="44" t="s">
        <v>85</v>
      </c>
      <c r="G118" s="44" t="s">
        <v>86</v>
      </c>
      <c r="H118" s="44" t="s">
        <v>81</v>
      </c>
      <c r="I118" s="44" t="s">
        <v>83</v>
      </c>
      <c r="J118" s="44" t="s">
        <v>81</v>
      </c>
      <c r="K118" s="44" t="s">
        <v>95</v>
      </c>
      <c r="L118" s="189"/>
      <c r="M118" s="197"/>
      <c r="N118" s="194"/>
      <c r="O118" s="194"/>
      <c r="P118" s="194"/>
      <c r="Q118" s="194"/>
      <c r="R118" s="194"/>
    </row>
    <row r="119" spans="1:22">
      <c r="A119" s="27" cm="1">
        <f t="array" aca="1" ref="A119" ca="1">DATE("2025","8"+3,IFERROR(INDIRECT(T1),"1"))</f>
        <v>45962</v>
      </c>
      <c r="B119" s="20"/>
      <c r="C119" s="21"/>
      <c r="D119" s="20"/>
      <c r="E119" s="21"/>
      <c r="F119" s="22"/>
      <c r="G119" s="22"/>
      <c r="H119" s="34" t="str">
        <f>IF(OR(B119="",LEFT(M119,1)="✓"),"",C119-B119-F119)</f>
        <v/>
      </c>
      <c r="I119" s="34" t="str">
        <f>IF(OR(D119="",LEFT(M119,1)="✓"),"",E119-D119-G119)</f>
        <v/>
      </c>
      <c r="J119" s="34" t="str">
        <f>IF(AND(B119&lt;&gt;"",M119="✓所定"),C119-B119-F119,"")</f>
        <v/>
      </c>
      <c r="K119" s="34" t="str">
        <f>IF(AND(B119&lt;&gt;"",M119="✓法定"),C119-B119-F119,"")</f>
        <v/>
      </c>
      <c r="L119" s="26" t="str">
        <f>IF(AND($B119="",$D119=""),"",($C119-$B119-$F119)+($E119-$D119-$G119))</f>
        <v/>
      </c>
      <c r="M119" s="32"/>
      <c r="N119" s="198"/>
      <c r="O119" s="199"/>
      <c r="P119" s="199"/>
      <c r="Q119" s="200"/>
      <c r="R119" s="23"/>
      <c r="V119" s="1" t="s">
        <v>171</v>
      </c>
    </row>
    <row r="120" spans="1:22">
      <c r="A120" s="27">
        <f ca="1">A119+1</f>
        <v>45963</v>
      </c>
      <c r="B120" s="20"/>
      <c r="C120" s="21"/>
      <c r="D120" s="20"/>
      <c r="E120" s="21"/>
      <c r="F120" s="22"/>
      <c r="G120" s="22"/>
      <c r="H120" s="34" t="str">
        <f t="shared" ref="H120:H149" si="21">IF(OR(B120="",LEFT(M120,1)="✓"),"",C120-B120-F120)</f>
        <v/>
      </c>
      <c r="I120" s="34" t="str">
        <f t="shared" ref="I120:I149" si="22">IF(OR(D120="",LEFT(M120,1)="✓"),"",E120-D120-G120)</f>
        <v/>
      </c>
      <c r="J120" s="34" t="str">
        <f t="shared" ref="J120:J149" si="23">IF(AND(B120&lt;&gt;"",M120="✓所定"),C120-B120-F120,"")</f>
        <v/>
      </c>
      <c r="K120" s="34" t="str">
        <f t="shared" ref="K120:K149" si="24">IF(AND(B120&lt;&gt;"",M120="✓法定"),C120-B120-F120,"")</f>
        <v/>
      </c>
      <c r="L120" s="26" t="str">
        <f t="shared" ref="L120:L147" si="25">IF(AND($B120="",$D120=""),"",($C120-$B120-$F120)+($E120-$D120-$G120))</f>
        <v/>
      </c>
      <c r="M120" s="32"/>
      <c r="N120" s="190"/>
      <c r="O120" s="190"/>
      <c r="P120" s="190"/>
      <c r="Q120" s="190"/>
      <c r="R120" s="23"/>
      <c r="V120" s="1" t="s">
        <v>172</v>
      </c>
    </row>
    <row r="121" spans="1:22">
      <c r="A121" s="27">
        <f t="shared" ref="A121:A149" ca="1" si="26">A120+1</f>
        <v>45964</v>
      </c>
      <c r="B121" s="20"/>
      <c r="C121" s="21"/>
      <c r="D121" s="20"/>
      <c r="E121" s="21"/>
      <c r="F121" s="22"/>
      <c r="G121" s="22"/>
      <c r="H121" s="34" t="str">
        <f t="shared" si="21"/>
        <v/>
      </c>
      <c r="I121" s="34" t="str">
        <f t="shared" si="22"/>
        <v/>
      </c>
      <c r="J121" s="34" t="str">
        <f t="shared" si="23"/>
        <v/>
      </c>
      <c r="K121" s="34" t="str">
        <f t="shared" si="24"/>
        <v/>
      </c>
      <c r="L121" s="26" t="str">
        <f t="shared" si="25"/>
        <v/>
      </c>
      <c r="M121" s="32"/>
      <c r="N121" s="190"/>
      <c r="O121" s="190"/>
      <c r="P121" s="190"/>
      <c r="Q121" s="190"/>
      <c r="R121" s="23"/>
    </row>
    <row r="122" spans="1:22">
      <c r="A122" s="27">
        <f t="shared" ca="1" si="26"/>
        <v>45965</v>
      </c>
      <c r="B122" s="20"/>
      <c r="C122" s="21"/>
      <c r="D122" s="20"/>
      <c r="E122" s="21"/>
      <c r="F122" s="22"/>
      <c r="G122" s="22"/>
      <c r="H122" s="34" t="str">
        <f t="shared" si="21"/>
        <v/>
      </c>
      <c r="I122" s="34" t="str">
        <f t="shared" si="22"/>
        <v/>
      </c>
      <c r="J122" s="34" t="str">
        <f t="shared" si="23"/>
        <v/>
      </c>
      <c r="K122" s="34" t="str">
        <f t="shared" si="24"/>
        <v/>
      </c>
      <c r="L122" s="26" t="str">
        <f t="shared" si="25"/>
        <v/>
      </c>
      <c r="M122" s="32"/>
      <c r="N122" s="190"/>
      <c r="O122" s="190"/>
      <c r="P122" s="190"/>
      <c r="Q122" s="190"/>
      <c r="R122" s="23"/>
    </row>
    <row r="123" spans="1:22">
      <c r="A123" s="27">
        <f t="shared" ca="1" si="26"/>
        <v>45966</v>
      </c>
      <c r="B123" s="20"/>
      <c r="C123" s="21"/>
      <c r="D123" s="20"/>
      <c r="E123" s="21"/>
      <c r="F123" s="22"/>
      <c r="G123" s="22"/>
      <c r="H123" s="34" t="str">
        <f t="shared" si="21"/>
        <v/>
      </c>
      <c r="I123" s="34" t="str">
        <f t="shared" si="22"/>
        <v/>
      </c>
      <c r="J123" s="34" t="str">
        <f t="shared" si="23"/>
        <v/>
      </c>
      <c r="K123" s="34" t="str">
        <f t="shared" si="24"/>
        <v/>
      </c>
      <c r="L123" s="26" t="str">
        <f t="shared" si="25"/>
        <v/>
      </c>
      <c r="M123" s="32"/>
      <c r="N123" s="190"/>
      <c r="O123" s="190"/>
      <c r="P123" s="190"/>
      <c r="Q123" s="190"/>
      <c r="R123" s="23"/>
    </row>
    <row r="124" spans="1:22">
      <c r="A124" s="27">
        <f t="shared" ca="1" si="26"/>
        <v>45967</v>
      </c>
      <c r="B124" s="20"/>
      <c r="C124" s="21"/>
      <c r="D124" s="20"/>
      <c r="E124" s="21"/>
      <c r="F124" s="22"/>
      <c r="G124" s="22"/>
      <c r="H124" s="34" t="str">
        <f t="shared" si="21"/>
        <v/>
      </c>
      <c r="I124" s="34" t="str">
        <f t="shared" si="22"/>
        <v/>
      </c>
      <c r="J124" s="34" t="str">
        <f t="shared" si="23"/>
        <v/>
      </c>
      <c r="K124" s="34" t="str">
        <f t="shared" si="24"/>
        <v/>
      </c>
      <c r="L124" s="26" t="str">
        <f t="shared" si="25"/>
        <v/>
      </c>
      <c r="M124" s="32"/>
      <c r="N124" s="190"/>
      <c r="O124" s="190"/>
      <c r="P124" s="190"/>
      <c r="Q124" s="190"/>
      <c r="R124" s="23"/>
    </row>
    <row r="125" spans="1:22">
      <c r="A125" s="27">
        <f t="shared" ca="1" si="26"/>
        <v>45968</v>
      </c>
      <c r="B125" s="20"/>
      <c r="C125" s="21"/>
      <c r="D125" s="20"/>
      <c r="E125" s="21"/>
      <c r="F125" s="22"/>
      <c r="G125" s="22"/>
      <c r="H125" s="34" t="str">
        <f t="shared" si="21"/>
        <v/>
      </c>
      <c r="I125" s="34" t="str">
        <f t="shared" si="22"/>
        <v/>
      </c>
      <c r="J125" s="34" t="str">
        <f t="shared" si="23"/>
        <v/>
      </c>
      <c r="K125" s="34" t="str">
        <f t="shared" si="24"/>
        <v/>
      </c>
      <c r="L125" s="26" t="str">
        <f t="shared" si="25"/>
        <v/>
      </c>
      <c r="M125" s="32"/>
      <c r="N125" s="190"/>
      <c r="O125" s="190"/>
      <c r="P125" s="190"/>
      <c r="Q125" s="190"/>
      <c r="R125" s="23"/>
    </row>
    <row r="126" spans="1:22">
      <c r="A126" s="27">
        <f t="shared" ca="1" si="26"/>
        <v>45969</v>
      </c>
      <c r="B126" s="20"/>
      <c r="C126" s="21"/>
      <c r="D126" s="20"/>
      <c r="E126" s="21"/>
      <c r="F126" s="22"/>
      <c r="G126" s="22"/>
      <c r="H126" s="34" t="str">
        <f t="shared" si="21"/>
        <v/>
      </c>
      <c r="I126" s="34" t="str">
        <f t="shared" si="22"/>
        <v/>
      </c>
      <c r="J126" s="34" t="str">
        <f t="shared" si="23"/>
        <v/>
      </c>
      <c r="K126" s="34" t="str">
        <f t="shared" si="24"/>
        <v/>
      </c>
      <c r="L126" s="26" t="str">
        <f t="shared" si="25"/>
        <v/>
      </c>
      <c r="M126" s="32"/>
      <c r="N126" s="190"/>
      <c r="O126" s="190"/>
      <c r="P126" s="190"/>
      <c r="Q126" s="190"/>
      <c r="R126" s="23"/>
    </row>
    <row r="127" spans="1:22">
      <c r="A127" s="27">
        <f t="shared" ca="1" si="26"/>
        <v>45970</v>
      </c>
      <c r="B127" s="20"/>
      <c r="C127" s="21"/>
      <c r="D127" s="20"/>
      <c r="E127" s="21"/>
      <c r="F127" s="22"/>
      <c r="G127" s="22"/>
      <c r="H127" s="34" t="str">
        <f t="shared" si="21"/>
        <v/>
      </c>
      <c r="I127" s="34" t="str">
        <f t="shared" si="22"/>
        <v/>
      </c>
      <c r="J127" s="34" t="str">
        <f t="shared" si="23"/>
        <v/>
      </c>
      <c r="K127" s="34" t="str">
        <f t="shared" si="24"/>
        <v/>
      </c>
      <c r="L127" s="26" t="str">
        <f t="shared" si="25"/>
        <v/>
      </c>
      <c r="M127" s="32"/>
      <c r="N127" s="190"/>
      <c r="O127" s="190"/>
      <c r="P127" s="190"/>
      <c r="Q127" s="190"/>
      <c r="R127" s="23"/>
    </row>
    <row r="128" spans="1:22">
      <c r="A128" s="27">
        <f t="shared" ca="1" si="26"/>
        <v>45971</v>
      </c>
      <c r="B128" s="20"/>
      <c r="C128" s="21"/>
      <c r="D128" s="20"/>
      <c r="E128" s="21"/>
      <c r="F128" s="22"/>
      <c r="G128" s="22"/>
      <c r="H128" s="34" t="str">
        <f t="shared" si="21"/>
        <v/>
      </c>
      <c r="I128" s="34" t="str">
        <f t="shared" si="22"/>
        <v/>
      </c>
      <c r="J128" s="34" t="str">
        <f t="shared" si="23"/>
        <v/>
      </c>
      <c r="K128" s="34" t="str">
        <f t="shared" si="24"/>
        <v/>
      </c>
      <c r="L128" s="26" t="str">
        <f t="shared" si="25"/>
        <v/>
      </c>
      <c r="M128" s="32"/>
      <c r="N128" s="190"/>
      <c r="O128" s="190"/>
      <c r="P128" s="190"/>
      <c r="Q128" s="190"/>
      <c r="R128" s="23"/>
    </row>
    <row r="129" spans="1:18">
      <c r="A129" s="27">
        <f t="shared" ca="1" si="26"/>
        <v>45972</v>
      </c>
      <c r="B129" s="20"/>
      <c r="C129" s="21"/>
      <c r="D129" s="20"/>
      <c r="E129" s="21"/>
      <c r="F129" s="22"/>
      <c r="G129" s="22"/>
      <c r="H129" s="34" t="str">
        <f t="shared" si="21"/>
        <v/>
      </c>
      <c r="I129" s="34" t="str">
        <f t="shared" si="22"/>
        <v/>
      </c>
      <c r="J129" s="34" t="str">
        <f t="shared" si="23"/>
        <v/>
      </c>
      <c r="K129" s="34" t="str">
        <f t="shared" si="24"/>
        <v/>
      </c>
      <c r="L129" s="26" t="str">
        <f t="shared" si="25"/>
        <v/>
      </c>
      <c r="M129" s="32"/>
      <c r="N129" s="190"/>
      <c r="O129" s="190"/>
      <c r="P129" s="190"/>
      <c r="Q129" s="190"/>
      <c r="R129" s="23"/>
    </row>
    <row r="130" spans="1:18">
      <c r="A130" s="27">
        <f t="shared" ca="1" si="26"/>
        <v>45973</v>
      </c>
      <c r="B130" s="20"/>
      <c r="C130" s="21"/>
      <c r="D130" s="20"/>
      <c r="E130" s="21"/>
      <c r="F130" s="22"/>
      <c r="G130" s="22"/>
      <c r="H130" s="34" t="str">
        <f t="shared" si="21"/>
        <v/>
      </c>
      <c r="I130" s="34" t="str">
        <f t="shared" si="22"/>
        <v/>
      </c>
      <c r="J130" s="34" t="str">
        <f t="shared" si="23"/>
        <v/>
      </c>
      <c r="K130" s="34" t="str">
        <f t="shared" si="24"/>
        <v/>
      </c>
      <c r="L130" s="26" t="str">
        <f t="shared" si="25"/>
        <v/>
      </c>
      <c r="M130" s="32"/>
      <c r="N130" s="190"/>
      <c r="O130" s="190"/>
      <c r="P130" s="190"/>
      <c r="Q130" s="190"/>
      <c r="R130" s="23"/>
    </row>
    <row r="131" spans="1:18">
      <c r="A131" s="27">
        <f t="shared" ca="1" si="26"/>
        <v>45974</v>
      </c>
      <c r="B131" s="20"/>
      <c r="C131" s="21"/>
      <c r="D131" s="20"/>
      <c r="E131" s="21"/>
      <c r="F131" s="22"/>
      <c r="G131" s="22"/>
      <c r="H131" s="34" t="str">
        <f t="shared" si="21"/>
        <v/>
      </c>
      <c r="I131" s="34" t="str">
        <f t="shared" si="22"/>
        <v/>
      </c>
      <c r="J131" s="34" t="str">
        <f t="shared" si="23"/>
        <v/>
      </c>
      <c r="K131" s="34" t="str">
        <f t="shared" si="24"/>
        <v/>
      </c>
      <c r="L131" s="26" t="str">
        <f t="shared" si="25"/>
        <v/>
      </c>
      <c r="M131" s="32"/>
      <c r="N131" s="190"/>
      <c r="O131" s="190"/>
      <c r="P131" s="190"/>
      <c r="Q131" s="190"/>
      <c r="R131" s="23"/>
    </row>
    <row r="132" spans="1:18">
      <c r="A132" s="27">
        <f t="shared" ca="1" si="26"/>
        <v>45975</v>
      </c>
      <c r="B132" s="20"/>
      <c r="C132" s="21"/>
      <c r="D132" s="20"/>
      <c r="E132" s="21"/>
      <c r="F132" s="22"/>
      <c r="G132" s="22"/>
      <c r="H132" s="34" t="str">
        <f t="shared" si="21"/>
        <v/>
      </c>
      <c r="I132" s="34" t="str">
        <f t="shared" si="22"/>
        <v/>
      </c>
      <c r="J132" s="34" t="str">
        <f t="shared" si="23"/>
        <v/>
      </c>
      <c r="K132" s="34" t="str">
        <f t="shared" si="24"/>
        <v/>
      </c>
      <c r="L132" s="26" t="str">
        <f t="shared" si="25"/>
        <v/>
      </c>
      <c r="M132" s="32"/>
      <c r="N132" s="190"/>
      <c r="O132" s="190"/>
      <c r="P132" s="190"/>
      <c r="Q132" s="190"/>
      <c r="R132" s="23"/>
    </row>
    <row r="133" spans="1:18">
      <c r="A133" s="27">
        <f t="shared" ca="1" si="26"/>
        <v>45976</v>
      </c>
      <c r="B133" s="20"/>
      <c r="C133" s="21"/>
      <c r="D133" s="20"/>
      <c r="E133" s="21"/>
      <c r="F133" s="22"/>
      <c r="G133" s="22"/>
      <c r="H133" s="34" t="str">
        <f t="shared" si="21"/>
        <v/>
      </c>
      <c r="I133" s="34" t="str">
        <f t="shared" si="22"/>
        <v/>
      </c>
      <c r="J133" s="34" t="str">
        <f t="shared" si="23"/>
        <v/>
      </c>
      <c r="K133" s="34" t="str">
        <f t="shared" si="24"/>
        <v/>
      </c>
      <c r="L133" s="26" t="str">
        <f t="shared" si="25"/>
        <v/>
      </c>
      <c r="M133" s="32"/>
      <c r="N133" s="190"/>
      <c r="O133" s="190"/>
      <c r="P133" s="190"/>
      <c r="Q133" s="190"/>
      <c r="R133" s="23"/>
    </row>
    <row r="134" spans="1:18">
      <c r="A134" s="27">
        <f t="shared" ca="1" si="26"/>
        <v>45977</v>
      </c>
      <c r="B134" s="20"/>
      <c r="C134" s="21"/>
      <c r="D134" s="20"/>
      <c r="E134" s="21"/>
      <c r="F134" s="22"/>
      <c r="G134" s="22"/>
      <c r="H134" s="34" t="str">
        <f t="shared" si="21"/>
        <v/>
      </c>
      <c r="I134" s="34" t="str">
        <f t="shared" si="22"/>
        <v/>
      </c>
      <c r="J134" s="34" t="str">
        <f t="shared" si="23"/>
        <v/>
      </c>
      <c r="K134" s="34" t="str">
        <f t="shared" si="24"/>
        <v/>
      </c>
      <c r="L134" s="26" t="str">
        <f t="shared" si="25"/>
        <v/>
      </c>
      <c r="M134" s="32"/>
      <c r="N134" s="190"/>
      <c r="O134" s="190"/>
      <c r="P134" s="190"/>
      <c r="Q134" s="190"/>
      <c r="R134" s="23"/>
    </row>
    <row r="135" spans="1:18">
      <c r="A135" s="27">
        <f t="shared" ca="1" si="26"/>
        <v>45978</v>
      </c>
      <c r="B135" s="20"/>
      <c r="C135" s="21"/>
      <c r="D135" s="20"/>
      <c r="E135" s="21"/>
      <c r="F135" s="22"/>
      <c r="G135" s="22"/>
      <c r="H135" s="34" t="str">
        <f t="shared" si="21"/>
        <v/>
      </c>
      <c r="I135" s="34" t="str">
        <f t="shared" si="22"/>
        <v/>
      </c>
      <c r="J135" s="34" t="str">
        <f t="shared" si="23"/>
        <v/>
      </c>
      <c r="K135" s="34" t="str">
        <f t="shared" si="24"/>
        <v/>
      </c>
      <c r="L135" s="26" t="str">
        <f t="shared" si="25"/>
        <v/>
      </c>
      <c r="M135" s="32"/>
      <c r="N135" s="190"/>
      <c r="O135" s="190"/>
      <c r="P135" s="190"/>
      <c r="Q135" s="190"/>
      <c r="R135" s="23"/>
    </row>
    <row r="136" spans="1:18">
      <c r="A136" s="27">
        <f t="shared" ca="1" si="26"/>
        <v>45979</v>
      </c>
      <c r="B136" s="20"/>
      <c r="C136" s="21"/>
      <c r="D136" s="20"/>
      <c r="E136" s="21"/>
      <c r="F136" s="22"/>
      <c r="G136" s="22"/>
      <c r="H136" s="34" t="str">
        <f t="shared" si="21"/>
        <v/>
      </c>
      <c r="I136" s="34" t="str">
        <f t="shared" si="22"/>
        <v/>
      </c>
      <c r="J136" s="34" t="str">
        <f t="shared" si="23"/>
        <v/>
      </c>
      <c r="K136" s="34" t="str">
        <f t="shared" si="24"/>
        <v/>
      </c>
      <c r="L136" s="26" t="str">
        <f t="shared" si="25"/>
        <v/>
      </c>
      <c r="M136" s="32"/>
      <c r="N136" s="190"/>
      <c r="O136" s="190"/>
      <c r="P136" s="190"/>
      <c r="Q136" s="190"/>
      <c r="R136" s="23"/>
    </row>
    <row r="137" spans="1:18">
      <c r="A137" s="27">
        <f t="shared" ca="1" si="26"/>
        <v>45980</v>
      </c>
      <c r="B137" s="20"/>
      <c r="C137" s="21"/>
      <c r="D137" s="20"/>
      <c r="E137" s="21"/>
      <c r="F137" s="22"/>
      <c r="G137" s="22"/>
      <c r="H137" s="34" t="str">
        <f t="shared" si="21"/>
        <v/>
      </c>
      <c r="I137" s="34" t="str">
        <f t="shared" si="22"/>
        <v/>
      </c>
      <c r="J137" s="34" t="str">
        <f t="shared" si="23"/>
        <v/>
      </c>
      <c r="K137" s="34" t="str">
        <f t="shared" si="24"/>
        <v/>
      </c>
      <c r="L137" s="26" t="str">
        <f t="shared" si="25"/>
        <v/>
      </c>
      <c r="M137" s="32"/>
      <c r="N137" s="190"/>
      <c r="O137" s="190"/>
      <c r="P137" s="190"/>
      <c r="Q137" s="190"/>
      <c r="R137" s="23"/>
    </row>
    <row r="138" spans="1:18">
      <c r="A138" s="27">
        <f t="shared" ca="1" si="26"/>
        <v>45981</v>
      </c>
      <c r="B138" s="20"/>
      <c r="C138" s="21"/>
      <c r="D138" s="20"/>
      <c r="E138" s="21"/>
      <c r="F138" s="22"/>
      <c r="G138" s="22"/>
      <c r="H138" s="34" t="str">
        <f t="shared" si="21"/>
        <v/>
      </c>
      <c r="I138" s="34" t="str">
        <f t="shared" si="22"/>
        <v/>
      </c>
      <c r="J138" s="34" t="str">
        <f t="shared" si="23"/>
        <v/>
      </c>
      <c r="K138" s="34" t="str">
        <f t="shared" si="24"/>
        <v/>
      </c>
      <c r="L138" s="26" t="str">
        <f t="shared" si="25"/>
        <v/>
      </c>
      <c r="M138" s="32"/>
      <c r="N138" s="190"/>
      <c r="O138" s="190"/>
      <c r="P138" s="190"/>
      <c r="Q138" s="190"/>
      <c r="R138" s="23"/>
    </row>
    <row r="139" spans="1:18">
      <c r="A139" s="27">
        <f t="shared" ca="1" si="26"/>
        <v>45982</v>
      </c>
      <c r="B139" s="20"/>
      <c r="C139" s="21"/>
      <c r="D139" s="20"/>
      <c r="E139" s="21"/>
      <c r="F139" s="22"/>
      <c r="G139" s="22"/>
      <c r="H139" s="34" t="str">
        <f t="shared" si="21"/>
        <v/>
      </c>
      <c r="I139" s="34" t="str">
        <f t="shared" si="22"/>
        <v/>
      </c>
      <c r="J139" s="34" t="str">
        <f t="shared" si="23"/>
        <v/>
      </c>
      <c r="K139" s="34" t="str">
        <f t="shared" si="24"/>
        <v/>
      </c>
      <c r="L139" s="26" t="str">
        <f t="shared" si="25"/>
        <v/>
      </c>
      <c r="M139" s="32"/>
      <c r="N139" s="190"/>
      <c r="O139" s="190"/>
      <c r="P139" s="190"/>
      <c r="Q139" s="190"/>
      <c r="R139" s="23"/>
    </row>
    <row r="140" spans="1:18">
      <c r="A140" s="27">
        <f t="shared" ca="1" si="26"/>
        <v>45983</v>
      </c>
      <c r="B140" s="20"/>
      <c r="C140" s="21"/>
      <c r="D140" s="20"/>
      <c r="E140" s="21"/>
      <c r="F140" s="22"/>
      <c r="G140" s="22"/>
      <c r="H140" s="34" t="str">
        <f t="shared" si="21"/>
        <v/>
      </c>
      <c r="I140" s="34" t="str">
        <f t="shared" si="22"/>
        <v/>
      </c>
      <c r="J140" s="34" t="str">
        <f t="shared" si="23"/>
        <v/>
      </c>
      <c r="K140" s="34" t="str">
        <f t="shared" si="24"/>
        <v/>
      </c>
      <c r="L140" s="26" t="str">
        <f t="shared" si="25"/>
        <v/>
      </c>
      <c r="M140" s="32"/>
      <c r="N140" s="190"/>
      <c r="O140" s="190"/>
      <c r="P140" s="190"/>
      <c r="Q140" s="190"/>
      <c r="R140" s="23"/>
    </row>
    <row r="141" spans="1:18">
      <c r="A141" s="27">
        <f t="shared" ca="1" si="26"/>
        <v>45984</v>
      </c>
      <c r="B141" s="20"/>
      <c r="C141" s="21"/>
      <c r="D141" s="20"/>
      <c r="E141" s="21"/>
      <c r="F141" s="22"/>
      <c r="G141" s="22"/>
      <c r="H141" s="34" t="str">
        <f t="shared" si="21"/>
        <v/>
      </c>
      <c r="I141" s="34" t="str">
        <f t="shared" si="22"/>
        <v/>
      </c>
      <c r="J141" s="34" t="str">
        <f t="shared" si="23"/>
        <v/>
      </c>
      <c r="K141" s="34" t="str">
        <f t="shared" si="24"/>
        <v/>
      </c>
      <c r="L141" s="26" t="str">
        <f t="shared" si="25"/>
        <v/>
      </c>
      <c r="M141" s="32"/>
      <c r="N141" s="190"/>
      <c r="O141" s="190"/>
      <c r="P141" s="190"/>
      <c r="Q141" s="190"/>
      <c r="R141" s="23"/>
    </row>
    <row r="142" spans="1:18">
      <c r="A142" s="27">
        <f t="shared" ca="1" si="26"/>
        <v>45985</v>
      </c>
      <c r="B142" s="20"/>
      <c r="C142" s="21"/>
      <c r="D142" s="20"/>
      <c r="E142" s="21"/>
      <c r="F142" s="22"/>
      <c r="G142" s="22"/>
      <c r="H142" s="34" t="str">
        <f t="shared" si="21"/>
        <v/>
      </c>
      <c r="I142" s="34" t="str">
        <f t="shared" si="22"/>
        <v/>
      </c>
      <c r="J142" s="34" t="str">
        <f t="shared" si="23"/>
        <v/>
      </c>
      <c r="K142" s="34" t="str">
        <f t="shared" si="24"/>
        <v/>
      </c>
      <c r="L142" s="26" t="str">
        <f t="shared" si="25"/>
        <v/>
      </c>
      <c r="M142" s="32"/>
      <c r="N142" s="190"/>
      <c r="O142" s="190"/>
      <c r="P142" s="190"/>
      <c r="Q142" s="190"/>
      <c r="R142" s="23"/>
    </row>
    <row r="143" spans="1:18">
      <c r="A143" s="27">
        <f t="shared" ca="1" si="26"/>
        <v>45986</v>
      </c>
      <c r="B143" s="20"/>
      <c r="C143" s="21"/>
      <c r="D143" s="20"/>
      <c r="E143" s="21"/>
      <c r="F143" s="22"/>
      <c r="G143" s="22"/>
      <c r="H143" s="34" t="str">
        <f t="shared" si="21"/>
        <v/>
      </c>
      <c r="I143" s="34" t="str">
        <f t="shared" si="22"/>
        <v/>
      </c>
      <c r="J143" s="34" t="str">
        <f t="shared" si="23"/>
        <v/>
      </c>
      <c r="K143" s="34" t="str">
        <f t="shared" si="24"/>
        <v/>
      </c>
      <c r="L143" s="26" t="str">
        <f t="shared" si="25"/>
        <v/>
      </c>
      <c r="M143" s="32"/>
      <c r="N143" s="190"/>
      <c r="O143" s="190"/>
      <c r="P143" s="190"/>
      <c r="Q143" s="190"/>
      <c r="R143" s="23"/>
    </row>
    <row r="144" spans="1:18">
      <c r="A144" s="27">
        <f t="shared" ca="1" si="26"/>
        <v>45987</v>
      </c>
      <c r="B144" s="20"/>
      <c r="C144" s="21"/>
      <c r="D144" s="20"/>
      <c r="E144" s="21"/>
      <c r="F144" s="22"/>
      <c r="G144" s="22"/>
      <c r="H144" s="34" t="str">
        <f t="shared" si="21"/>
        <v/>
      </c>
      <c r="I144" s="34" t="str">
        <f t="shared" si="22"/>
        <v/>
      </c>
      <c r="J144" s="34" t="str">
        <f t="shared" si="23"/>
        <v/>
      </c>
      <c r="K144" s="34" t="str">
        <f t="shared" si="24"/>
        <v/>
      </c>
      <c r="L144" s="26" t="str">
        <f t="shared" si="25"/>
        <v/>
      </c>
      <c r="M144" s="32"/>
      <c r="N144" s="190"/>
      <c r="O144" s="190"/>
      <c r="P144" s="190"/>
      <c r="Q144" s="190"/>
      <c r="R144" s="23"/>
    </row>
    <row r="145" spans="1:22">
      <c r="A145" s="27">
        <f t="shared" ca="1" si="26"/>
        <v>45988</v>
      </c>
      <c r="B145" s="20"/>
      <c r="C145" s="21"/>
      <c r="D145" s="20"/>
      <c r="E145" s="21"/>
      <c r="F145" s="22"/>
      <c r="G145" s="22"/>
      <c r="H145" s="34" t="str">
        <f t="shared" si="21"/>
        <v/>
      </c>
      <c r="I145" s="34" t="str">
        <f t="shared" si="22"/>
        <v/>
      </c>
      <c r="J145" s="34" t="str">
        <f t="shared" si="23"/>
        <v/>
      </c>
      <c r="K145" s="34" t="str">
        <f t="shared" si="24"/>
        <v/>
      </c>
      <c r="L145" s="26" t="str">
        <f t="shared" si="25"/>
        <v/>
      </c>
      <c r="M145" s="32"/>
      <c r="N145" s="190"/>
      <c r="O145" s="190"/>
      <c r="P145" s="190"/>
      <c r="Q145" s="190"/>
      <c r="R145" s="23"/>
    </row>
    <row r="146" spans="1:22">
      <c r="A146" s="27">
        <f t="shared" ca="1" si="26"/>
        <v>45989</v>
      </c>
      <c r="B146" s="20"/>
      <c r="C146" s="21"/>
      <c r="D146" s="20"/>
      <c r="E146" s="21"/>
      <c r="F146" s="22"/>
      <c r="G146" s="22"/>
      <c r="H146" s="34" t="str">
        <f t="shared" si="21"/>
        <v/>
      </c>
      <c r="I146" s="34" t="str">
        <f t="shared" si="22"/>
        <v/>
      </c>
      <c r="J146" s="34" t="str">
        <f t="shared" si="23"/>
        <v/>
      </c>
      <c r="K146" s="34" t="str">
        <f t="shared" si="24"/>
        <v/>
      </c>
      <c r="L146" s="26" t="str">
        <f t="shared" si="25"/>
        <v/>
      </c>
      <c r="M146" s="32"/>
      <c r="N146" s="190"/>
      <c r="O146" s="190"/>
      <c r="P146" s="190"/>
      <c r="Q146" s="190"/>
      <c r="R146" s="23"/>
    </row>
    <row r="147" spans="1:22">
      <c r="A147" s="27">
        <f t="shared" ca="1" si="26"/>
        <v>45990</v>
      </c>
      <c r="B147" s="20"/>
      <c r="C147" s="21"/>
      <c r="D147" s="20"/>
      <c r="E147" s="21"/>
      <c r="F147" s="22"/>
      <c r="G147" s="22"/>
      <c r="H147" s="34" t="str">
        <f t="shared" si="21"/>
        <v/>
      </c>
      <c r="I147" s="34" t="str">
        <f t="shared" si="22"/>
        <v/>
      </c>
      <c r="J147" s="34" t="str">
        <f t="shared" si="23"/>
        <v/>
      </c>
      <c r="K147" s="34" t="str">
        <f t="shared" si="24"/>
        <v/>
      </c>
      <c r="L147" s="26" t="str">
        <f t="shared" si="25"/>
        <v/>
      </c>
      <c r="M147" s="32"/>
      <c r="N147" s="190"/>
      <c r="O147" s="190"/>
      <c r="P147" s="190"/>
      <c r="Q147" s="190"/>
      <c r="R147" s="23"/>
    </row>
    <row r="148" spans="1:22">
      <c r="A148" s="27">
        <f t="shared" ca="1" si="26"/>
        <v>45991</v>
      </c>
      <c r="B148" s="20"/>
      <c r="C148" s="21"/>
      <c r="D148" s="20"/>
      <c r="E148" s="21"/>
      <c r="F148" s="22"/>
      <c r="G148" s="22"/>
      <c r="H148" s="34" t="str">
        <f t="shared" si="21"/>
        <v/>
      </c>
      <c r="I148" s="34" t="str">
        <f t="shared" si="22"/>
        <v/>
      </c>
      <c r="J148" s="34" t="str">
        <f t="shared" si="23"/>
        <v/>
      </c>
      <c r="K148" s="34" t="str">
        <f t="shared" si="24"/>
        <v/>
      </c>
      <c r="L148" s="26" t="str">
        <f>IF(AND($B148="",$D148=""),"",($C148-$B148-$F148)+($E148-$D148-$G148))</f>
        <v/>
      </c>
      <c r="M148" s="32"/>
      <c r="N148" s="190"/>
      <c r="O148" s="190"/>
      <c r="P148" s="190"/>
      <c r="Q148" s="190"/>
      <c r="R148" s="23"/>
    </row>
    <row r="149" spans="1:22">
      <c r="A149" s="27">
        <f t="shared" ca="1" si="26"/>
        <v>45992</v>
      </c>
      <c r="B149" s="20"/>
      <c r="C149" s="21"/>
      <c r="D149" s="20"/>
      <c r="E149" s="21"/>
      <c r="F149" s="22"/>
      <c r="G149" s="22"/>
      <c r="H149" s="34" t="str">
        <f t="shared" si="21"/>
        <v/>
      </c>
      <c r="I149" s="34" t="str">
        <f t="shared" si="22"/>
        <v/>
      </c>
      <c r="J149" s="34" t="str">
        <f t="shared" si="23"/>
        <v/>
      </c>
      <c r="K149" s="34" t="str">
        <f t="shared" si="24"/>
        <v/>
      </c>
      <c r="L149" s="26" t="str">
        <f>IF(AND($B149="",$D149=""),"",($C149-$B149-$F149)+($E149-$D149-$G149))</f>
        <v/>
      </c>
      <c r="M149" s="32"/>
      <c r="N149" s="190"/>
      <c r="O149" s="190"/>
      <c r="P149" s="190"/>
      <c r="Q149" s="190"/>
      <c r="R149" s="23"/>
    </row>
    <row r="150" spans="1:22">
      <c r="A150" s="5" t="s">
        <v>11</v>
      </c>
      <c r="B150" s="191"/>
      <c r="C150" s="192"/>
      <c r="D150" s="191"/>
      <c r="E150" s="192"/>
      <c r="F150" s="26" t="str">
        <f>IF(SUM($F119:$F149)=0,"",SUM($F119:$F149))</f>
        <v/>
      </c>
      <c r="G150" s="26" t="str">
        <f>IF(SUM($G119:$G149)=0,"",SUM($G119:$G149))</f>
        <v/>
      </c>
      <c r="H150" s="26" t="str">
        <f>IF(SUM(H119:H149)=0,"",SUM(H119:H149))</f>
        <v/>
      </c>
      <c r="I150" s="26" t="str">
        <f>IF(SUM(I119:I149)=0,"",SUM(I119:I149))</f>
        <v/>
      </c>
      <c r="J150" s="26" t="str">
        <f t="shared" ref="J150:K150" si="27">IF(SUM(J119:J149)=0,"",SUM(J119:J149))</f>
        <v/>
      </c>
      <c r="K150" s="26" t="str">
        <f t="shared" si="27"/>
        <v/>
      </c>
      <c r="L150" s="26" t="str">
        <f>IF(SUM($L119:$L149)=0,"",SUM($L119:$L149))</f>
        <v/>
      </c>
      <c r="M150" s="33"/>
      <c r="N150" s="193"/>
      <c r="O150" s="193"/>
      <c r="P150" s="193"/>
      <c r="Q150" s="193"/>
      <c r="R150" s="6"/>
    </row>
    <row r="152" spans="1:22" ht="27" customHeight="1">
      <c r="A152" s="194" t="s">
        <v>22</v>
      </c>
      <c r="B152" s="189" t="s">
        <v>103</v>
      </c>
      <c r="C152" s="189"/>
      <c r="D152" s="189"/>
      <c r="E152" s="189"/>
      <c r="F152" s="189" t="s">
        <v>23</v>
      </c>
      <c r="G152" s="189"/>
      <c r="H152" s="189" t="s">
        <v>88</v>
      </c>
      <c r="I152" s="189"/>
      <c r="J152" s="189"/>
      <c r="K152" s="189"/>
      <c r="L152" s="189" t="s">
        <v>87</v>
      </c>
      <c r="M152" s="195" t="s">
        <v>96</v>
      </c>
      <c r="N152" s="194" t="s">
        <v>25</v>
      </c>
      <c r="O152" s="194"/>
      <c r="P152" s="194"/>
      <c r="Q152" s="194"/>
      <c r="R152" s="189" t="s">
        <v>100</v>
      </c>
    </row>
    <row r="153" spans="1:22" ht="14.25" customHeight="1">
      <c r="A153" s="194"/>
      <c r="B153" s="189" t="s">
        <v>82</v>
      </c>
      <c r="C153" s="189"/>
      <c r="D153" s="189" t="s">
        <v>84</v>
      </c>
      <c r="E153" s="189"/>
      <c r="F153" s="189"/>
      <c r="G153" s="189"/>
      <c r="H153" s="189" t="s">
        <v>90</v>
      </c>
      <c r="I153" s="189"/>
      <c r="J153" s="189" t="s">
        <v>89</v>
      </c>
      <c r="K153" s="189"/>
      <c r="L153" s="189"/>
      <c r="M153" s="196"/>
      <c r="N153" s="194"/>
      <c r="O153" s="194"/>
      <c r="P153" s="194"/>
      <c r="Q153" s="194"/>
      <c r="R153" s="189"/>
    </row>
    <row r="154" spans="1:22">
      <c r="A154" s="194"/>
      <c r="B154" s="43" t="s">
        <v>26</v>
      </c>
      <c r="C154" s="43" t="s">
        <v>27</v>
      </c>
      <c r="D154" s="43" t="s">
        <v>26</v>
      </c>
      <c r="E154" s="43" t="s">
        <v>27</v>
      </c>
      <c r="F154" s="44" t="s">
        <v>85</v>
      </c>
      <c r="G154" s="44" t="s">
        <v>86</v>
      </c>
      <c r="H154" s="44" t="s">
        <v>81</v>
      </c>
      <c r="I154" s="44" t="s">
        <v>83</v>
      </c>
      <c r="J154" s="44" t="s">
        <v>81</v>
      </c>
      <c r="K154" s="44" t="s">
        <v>95</v>
      </c>
      <c r="L154" s="189"/>
      <c r="M154" s="197"/>
      <c r="N154" s="194"/>
      <c r="O154" s="194"/>
      <c r="P154" s="194"/>
      <c r="Q154" s="194"/>
      <c r="R154" s="194"/>
    </row>
    <row r="155" spans="1:22">
      <c r="A155" s="27" cm="1">
        <f t="array" aca="1" ref="A155" ca="1">DATE("2025","8"+4,IFERROR(INDIRECT(T1),"1"))</f>
        <v>45992</v>
      </c>
      <c r="B155" s="20"/>
      <c r="C155" s="21"/>
      <c r="D155" s="20"/>
      <c r="E155" s="21"/>
      <c r="F155" s="22"/>
      <c r="G155" s="22"/>
      <c r="H155" s="34" t="str">
        <f>IF(OR(B155="",LEFT(M155,1)="✓"),"",C155-B155-F155)</f>
        <v/>
      </c>
      <c r="I155" s="34" t="str">
        <f>IF(OR(D155="",LEFT(M155,1)="✓"),"",E155-D155-G155)</f>
        <v/>
      </c>
      <c r="J155" s="34" t="str">
        <f>IF(AND(B155&lt;&gt;"",M155="✓所定"),C155-B155-F155,"")</f>
        <v/>
      </c>
      <c r="K155" s="34" t="str">
        <f>IF(AND(B155&lt;&gt;"",M155="✓法定"),C155-B155-F155,"")</f>
        <v/>
      </c>
      <c r="L155" s="26" t="str">
        <f t="shared" ref="L155:L185" si="28">IF(AND($B155="",$D155=""),"",($C155-$B155-$F155)+($E155-$D155-$G155))</f>
        <v/>
      </c>
      <c r="M155" s="32"/>
      <c r="N155" s="190"/>
      <c r="O155" s="190"/>
      <c r="P155" s="190"/>
      <c r="Q155" s="190"/>
      <c r="R155" s="23"/>
      <c r="V155" s="1" t="s">
        <v>171</v>
      </c>
    </row>
    <row r="156" spans="1:22">
      <c r="A156" s="27">
        <f ca="1">A155+1</f>
        <v>45993</v>
      </c>
      <c r="B156" s="20"/>
      <c r="C156" s="21"/>
      <c r="D156" s="20"/>
      <c r="E156" s="21"/>
      <c r="F156" s="22"/>
      <c r="G156" s="22"/>
      <c r="H156" s="34" t="str">
        <f t="shared" ref="H156:H185" si="29">IF(OR(B156="",LEFT(M156,1)="✓"),"",C156-B156-F156)</f>
        <v/>
      </c>
      <c r="I156" s="34" t="str">
        <f t="shared" ref="I156:I185" si="30">IF(OR(D156="",LEFT(M156,1)="✓"),"",E156-D156-G156)</f>
        <v/>
      </c>
      <c r="J156" s="34" t="str">
        <f t="shared" ref="J156:J185" si="31">IF(AND(B156&lt;&gt;"",M156="✓所定"),C156-B156-F156,"")</f>
        <v/>
      </c>
      <c r="K156" s="34" t="str">
        <f t="shared" ref="K156:K185" si="32">IF(AND(B156&lt;&gt;"",M156="✓法定"),C156-B156-F156,"")</f>
        <v/>
      </c>
      <c r="L156" s="26" t="str">
        <f t="shared" si="28"/>
        <v/>
      </c>
      <c r="M156" s="32"/>
      <c r="N156" s="190"/>
      <c r="O156" s="190"/>
      <c r="P156" s="190"/>
      <c r="Q156" s="190"/>
      <c r="R156" s="23"/>
      <c r="V156" s="1" t="s">
        <v>172</v>
      </c>
    </row>
    <row r="157" spans="1:22">
      <c r="A157" s="27">
        <f t="shared" ref="A157:A185" ca="1" si="33">A156+1</f>
        <v>45994</v>
      </c>
      <c r="B157" s="20"/>
      <c r="C157" s="21"/>
      <c r="D157" s="20"/>
      <c r="E157" s="21"/>
      <c r="F157" s="22"/>
      <c r="G157" s="22"/>
      <c r="H157" s="34" t="str">
        <f t="shared" si="29"/>
        <v/>
      </c>
      <c r="I157" s="34" t="str">
        <f t="shared" si="30"/>
        <v/>
      </c>
      <c r="J157" s="34" t="str">
        <f t="shared" si="31"/>
        <v/>
      </c>
      <c r="K157" s="34" t="str">
        <f t="shared" si="32"/>
        <v/>
      </c>
      <c r="L157" s="26" t="str">
        <f t="shared" si="28"/>
        <v/>
      </c>
      <c r="M157" s="32"/>
      <c r="N157" s="190"/>
      <c r="O157" s="190"/>
      <c r="P157" s="190"/>
      <c r="Q157" s="190"/>
      <c r="R157" s="23"/>
    </row>
    <row r="158" spans="1:22">
      <c r="A158" s="27">
        <f t="shared" ca="1" si="33"/>
        <v>45995</v>
      </c>
      <c r="B158" s="20"/>
      <c r="C158" s="21"/>
      <c r="D158" s="20"/>
      <c r="E158" s="21"/>
      <c r="F158" s="22"/>
      <c r="G158" s="22"/>
      <c r="H158" s="34" t="str">
        <f t="shared" si="29"/>
        <v/>
      </c>
      <c r="I158" s="34" t="str">
        <f t="shared" si="30"/>
        <v/>
      </c>
      <c r="J158" s="34" t="str">
        <f t="shared" si="31"/>
        <v/>
      </c>
      <c r="K158" s="34" t="str">
        <f t="shared" si="32"/>
        <v/>
      </c>
      <c r="L158" s="26" t="str">
        <f t="shared" si="28"/>
        <v/>
      </c>
      <c r="M158" s="32"/>
      <c r="N158" s="190"/>
      <c r="O158" s="190"/>
      <c r="P158" s="190"/>
      <c r="Q158" s="190"/>
      <c r="R158" s="23"/>
    </row>
    <row r="159" spans="1:22">
      <c r="A159" s="27">
        <f t="shared" ca="1" si="33"/>
        <v>45996</v>
      </c>
      <c r="B159" s="20"/>
      <c r="C159" s="21"/>
      <c r="D159" s="20"/>
      <c r="E159" s="21"/>
      <c r="F159" s="22"/>
      <c r="G159" s="22"/>
      <c r="H159" s="34" t="str">
        <f t="shared" si="29"/>
        <v/>
      </c>
      <c r="I159" s="34" t="str">
        <f t="shared" si="30"/>
        <v/>
      </c>
      <c r="J159" s="34" t="str">
        <f t="shared" si="31"/>
        <v/>
      </c>
      <c r="K159" s="34" t="str">
        <f t="shared" si="32"/>
        <v/>
      </c>
      <c r="L159" s="26" t="str">
        <f t="shared" si="28"/>
        <v/>
      </c>
      <c r="M159" s="32"/>
      <c r="N159" s="190"/>
      <c r="O159" s="190"/>
      <c r="P159" s="190"/>
      <c r="Q159" s="190"/>
      <c r="R159" s="23"/>
    </row>
    <row r="160" spans="1:22">
      <c r="A160" s="27">
        <f t="shared" ca="1" si="33"/>
        <v>45997</v>
      </c>
      <c r="B160" s="20"/>
      <c r="C160" s="21"/>
      <c r="D160" s="20"/>
      <c r="E160" s="21"/>
      <c r="F160" s="22"/>
      <c r="G160" s="22"/>
      <c r="H160" s="34" t="str">
        <f t="shared" si="29"/>
        <v/>
      </c>
      <c r="I160" s="34" t="str">
        <f t="shared" si="30"/>
        <v/>
      </c>
      <c r="J160" s="34" t="str">
        <f t="shared" si="31"/>
        <v/>
      </c>
      <c r="K160" s="34" t="str">
        <f t="shared" si="32"/>
        <v/>
      </c>
      <c r="L160" s="26" t="str">
        <f t="shared" si="28"/>
        <v/>
      </c>
      <c r="M160" s="32"/>
      <c r="N160" s="190"/>
      <c r="O160" s="190"/>
      <c r="P160" s="190"/>
      <c r="Q160" s="190"/>
      <c r="R160" s="23"/>
    </row>
    <row r="161" spans="1:18">
      <c r="A161" s="27">
        <f t="shared" ca="1" si="33"/>
        <v>45998</v>
      </c>
      <c r="B161" s="20"/>
      <c r="C161" s="21"/>
      <c r="D161" s="20"/>
      <c r="E161" s="21"/>
      <c r="F161" s="22"/>
      <c r="G161" s="22"/>
      <c r="H161" s="34" t="str">
        <f t="shared" si="29"/>
        <v/>
      </c>
      <c r="I161" s="34" t="str">
        <f t="shared" si="30"/>
        <v/>
      </c>
      <c r="J161" s="34" t="str">
        <f t="shared" si="31"/>
        <v/>
      </c>
      <c r="K161" s="34" t="str">
        <f t="shared" si="32"/>
        <v/>
      </c>
      <c r="L161" s="26" t="str">
        <f t="shared" si="28"/>
        <v/>
      </c>
      <c r="M161" s="32"/>
      <c r="N161" s="190"/>
      <c r="O161" s="190"/>
      <c r="P161" s="190"/>
      <c r="Q161" s="190"/>
      <c r="R161" s="23"/>
    </row>
    <row r="162" spans="1:18">
      <c r="A162" s="27">
        <f t="shared" ca="1" si="33"/>
        <v>45999</v>
      </c>
      <c r="B162" s="20"/>
      <c r="C162" s="21"/>
      <c r="D162" s="20"/>
      <c r="E162" s="21"/>
      <c r="F162" s="22"/>
      <c r="G162" s="22"/>
      <c r="H162" s="34" t="str">
        <f t="shared" si="29"/>
        <v/>
      </c>
      <c r="I162" s="34" t="str">
        <f t="shared" si="30"/>
        <v/>
      </c>
      <c r="J162" s="34" t="str">
        <f t="shared" si="31"/>
        <v/>
      </c>
      <c r="K162" s="34" t="str">
        <f t="shared" si="32"/>
        <v/>
      </c>
      <c r="L162" s="26" t="str">
        <f t="shared" si="28"/>
        <v/>
      </c>
      <c r="M162" s="32"/>
      <c r="N162" s="190"/>
      <c r="O162" s="190"/>
      <c r="P162" s="190"/>
      <c r="Q162" s="190"/>
      <c r="R162" s="23"/>
    </row>
    <row r="163" spans="1:18">
      <c r="A163" s="27">
        <f t="shared" ca="1" si="33"/>
        <v>46000</v>
      </c>
      <c r="B163" s="20"/>
      <c r="C163" s="21"/>
      <c r="D163" s="20"/>
      <c r="E163" s="21"/>
      <c r="F163" s="22"/>
      <c r="G163" s="22"/>
      <c r="H163" s="34" t="str">
        <f t="shared" si="29"/>
        <v/>
      </c>
      <c r="I163" s="34" t="str">
        <f t="shared" si="30"/>
        <v/>
      </c>
      <c r="J163" s="34" t="str">
        <f t="shared" si="31"/>
        <v/>
      </c>
      <c r="K163" s="34" t="str">
        <f t="shared" si="32"/>
        <v/>
      </c>
      <c r="L163" s="26" t="str">
        <f t="shared" si="28"/>
        <v/>
      </c>
      <c r="M163" s="32"/>
      <c r="N163" s="190"/>
      <c r="O163" s="190"/>
      <c r="P163" s="190"/>
      <c r="Q163" s="190"/>
      <c r="R163" s="23"/>
    </row>
    <row r="164" spans="1:18">
      <c r="A164" s="27">
        <f t="shared" ca="1" si="33"/>
        <v>46001</v>
      </c>
      <c r="B164" s="20"/>
      <c r="C164" s="21"/>
      <c r="D164" s="20"/>
      <c r="E164" s="21"/>
      <c r="F164" s="22"/>
      <c r="G164" s="22"/>
      <c r="H164" s="34" t="str">
        <f t="shared" si="29"/>
        <v/>
      </c>
      <c r="I164" s="34" t="str">
        <f t="shared" si="30"/>
        <v/>
      </c>
      <c r="J164" s="34" t="str">
        <f t="shared" si="31"/>
        <v/>
      </c>
      <c r="K164" s="34" t="str">
        <f t="shared" si="32"/>
        <v/>
      </c>
      <c r="L164" s="26" t="str">
        <f t="shared" si="28"/>
        <v/>
      </c>
      <c r="M164" s="32"/>
      <c r="N164" s="190"/>
      <c r="O164" s="190"/>
      <c r="P164" s="190"/>
      <c r="Q164" s="190"/>
      <c r="R164" s="23"/>
    </row>
    <row r="165" spans="1:18">
      <c r="A165" s="27">
        <f t="shared" ca="1" si="33"/>
        <v>46002</v>
      </c>
      <c r="B165" s="20"/>
      <c r="C165" s="21"/>
      <c r="D165" s="20"/>
      <c r="E165" s="21"/>
      <c r="F165" s="22"/>
      <c r="G165" s="22"/>
      <c r="H165" s="34" t="str">
        <f t="shared" si="29"/>
        <v/>
      </c>
      <c r="I165" s="34" t="str">
        <f t="shared" si="30"/>
        <v/>
      </c>
      <c r="J165" s="34" t="str">
        <f t="shared" si="31"/>
        <v/>
      </c>
      <c r="K165" s="34" t="str">
        <f t="shared" si="32"/>
        <v/>
      </c>
      <c r="L165" s="26" t="str">
        <f t="shared" si="28"/>
        <v/>
      </c>
      <c r="M165" s="32"/>
      <c r="N165" s="190"/>
      <c r="O165" s="190"/>
      <c r="P165" s="190"/>
      <c r="Q165" s="190"/>
      <c r="R165" s="23"/>
    </row>
    <row r="166" spans="1:18">
      <c r="A166" s="27">
        <f t="shared" ca="1" si="33"/>
        <v>46003</v>
      </c>
      <c r="B166" s="20"/>
      <c r="C166" s="21"/>
      <c r="D166" s="20"/>
      <c r="E166" s="21"/>
      <c r="F166" s="22"/>
      <c r="G166" s="22"/>
      <c r="H166" s="34" t="str">
        <f t="shared" si="29"/>
        <v/>
      </c>
      <c r="I166" s="34" t="str">
        <f t="shared" si="30"/>
        <v/>
      </c>
      <c r="J166" s="34" t="str">
        <f t="shared" si="31"/>
        <v/>
      </c>
      <c r="K166" s="34" t="str">
        <f t="shared" si="32"/>
        <v/>
      </c>
      <c r="L166" s="26" t="str">
        <f t="shared" si="28"/>
        <v/>
      </c>
      <c r="M166" s="32"/>
      <c r="N166" s="190"/>
      <c r="O166" s="190"/>
      <c r="P166" s="190"/>
      <c r="Q166" s="190"/>
      <c r="R166" s="23"/>
    </row>
    <row r="167" spans="1:18">
      <c r="A167" s="27">
        <f t="shared" ca="1" si="33"/>
        <v>46004</v>
      </c>
      <c r="B167" s="20"/>
      <c r="C167" s="21"/>
      <c r="D167" s="20"/>
      <c r="E167" s="21"/>
      <c r="F167" s="22"/>
      <c r="G167" s="22"/>
      <c r="H167" s="34" t="str">
        <f t="shared" si="29"/>
        <v/>
      </c>
      <c r="I167" s="34" t="str">
        <f t="shared" si="30"/>
        <v/>
      </c>
      <c r="J167" s="34" t="str">
        <f t="shared" si="31"/>
        <v/>
      </c>
      <c r="K167" s="34" t="str">
        <f t="shared" si="32"/>
        <v/>
      </c>
      <c r="L167" s="26" t="str">
        <f t="shared" si="28"/>
        <v/>
      </c>
      <c r="M167" s="32"/>
      <c r="N167" s="190"/>
      <c r="O167" s="190"/>
      <c r="P167" s="190"/>
      <c r="Q167" s="190"/>
      <c r="R167" s="23"/>
    </row>
    <row r="168" spans="1:18">
      <c r="A168" s="27">
        <f t="shared" ca="1" si="33"/>
        <v>46005</v>
      </c>
      <c r="B168" s="20"/>
      <c r="C168" s="21"/>
      <c r="D168" s="20"/>
      <c r="E168" s="21"/>
      <c r="F168" s="22"/>
      <c r="G168" s="22"/>
      <c r="H168" s="34" t="str">
        <f t="shared" si="29"/>
        <v/>
      </c>
      <c r="I168" s="34" t="str">
        <f t="shared" si="30"/>
        <v/>
      </c>
      <c r="J168" s="34" t="str">
        <f t="shared" si="31"/>
        <v/>
      </c>
      <c r="K168" s="34" t="str">
        <f t="shared" si="32"/>
        <v/>
      </c>
      <c r="L168" s="26" t="str">
        <f t="shared" si="28"/>
        <v/>
      </c>
      <c r="M168" s="32"/>
      <c r="N168" s="190"/>
      <c r="O168" s="190"/>
      <c r="P168" s="190"/>
      <c r="Q168" s="190"/>
      <c r="R168" s="23"/>
    </row>
    <row r="169" spans="1:18">
      <c r="A169" s="27">
        <f t="shared" ca="1" si="33"/>
        <v>46006</v>
      </c>
      <c r="B169" s="20"/>
      <c r="C169" s="21"/>
      <c r="D169" s="20"/>
      <c r="E169" s="21"/>
      <c r="F169" s="22"/>
      <c r="G169" s="22"/>
      <c r="H169" s="34" t="str">
        <f t="shared" si="29"/>
        <v/>
      </c>
      <c r="I169" s="34" t="str">
        <f t="shared" si="30"/>
        <v/>
      </c>
      <c r="J169" s="34" t="str">
        <f t="shared" si="31"/>
        <v/>
      </c>
      <c r="K169" s="34" t="str">
        <f t="shared" si="32"/>
        <v/>
      </c>
      <c r="L169" s="26" t="str">
        <f t="shared" si="28"/>
        <v/>
      </c>
      <c r="M169" s="32"/>
      <c r="N169" s="190"/>
      <c r="O169" s="190"/>
      <c r="P169" s="190"/>
      <c r="Q169" s="190"/>
      <c r="R169" s="23"/>
    </row>
    <row r="170" spans="1:18">
      <c r="A170" s="27">
        <f t="shared" ca="1" si="33"/>
        <v>46007</v>
      </c>
      <c r="B170" s="20"/>
      <c r="C170" s="21"/>
      <c r="D170" s="20"/>
      <c r="E170" s="21"/>
      <c r="F170" s="22"/>
      <c r="G170" s="22"/>
      <c r="H170" s="34" t="str">
        <f t="shared" si="29"/>
        <v/>
      </c>
      <c r="I170" s="34" t="str">
        <f t="shared" si="30"/>
        <v/>
      </c>
      <c r="J170" s="34" t="str">
        <f t="shared" si="31"/>
        <v/>
      </c>
      <c r="K170" s="34" t="str">
        <f t="shared" si="32"/>
        <v/>
      </c>
      <c r="L170" s="26" t="str">
        <f t="shared" si="28"/>
        <v/>
      </c>
      <c r="M170" s="32"/>
      <c r="N170" s="190"/>
      <c r="O170" s="190"/>
      <c r="P170" s="190"/>
      <c r="Q170" s="190"/>
      <c r="R170" s="23"/>
    </row>
    <row r="171" spans="1:18">
      <c r="A171" s="27">
        <f t="shared" ca="1" si="33"/>
        <v>46008</v>
      </c>
      <c r="B171" s="20"/>
      <c r="C171" s="21"/>
      <c r="D171" s="20"/>
      <c r="E171" s="21"/>
      <c r="F171" s="22"/>
      <c r="G171" s="22"/>
      <c r="H171" s="34" t="str">
        <f t="shared" si="29"/>
        <v/>
      </c>
      <c r="I171" s="34" t="str">
        <f t="shared" si="30"/>
        <v/>
      </c>
      <c r="J171" s="34" t="str">
        <f t="shared" si="31"/>
        <v/>
      </c>
      <c r="K171" s="34" t="str">
        <f t="shared" si="32"/>
        <v/>
      </c>
      <c r="L171" s="26" t="str">
        <f t="shared" si="28"/>
        <v/>
      </c>
      <c r="M171" s="32"/>
      <c r="N171" s="190"/>
      <c r="O171" s="190"/>
      <c r="P171" s="190"/>
      <c r="Q171" s="190"/>
      <c r="R171" s="23"/>
    </row>
    <row r="172" spans="1:18">
      <c r="A172" s="27">
        <f t="shared" ca="1" si="33"/>
        <v>46009</v>
      </c>
      <c r="B172" s="20"/>
      <c r="C172" s="21"/>
      <c r="D172" s="20"/>
      <c r="E172" s="21"/>
      <c r="F172" s="22"/>
      <c r="G172" s="22"/>
      <c r="H172" s="34" t="str">
        <f t="shared" si="29"/>
        <v/>
      </c>
      <c r="I172" s="34" t="str">
        <f t="shared" si="30"/>
        <v/>
      </c>
      <c r="J172" s="34" t="str">
        <f t="shared" si="31"/>
        <v/>
      </c>
      <c r="K172" s="34" t="str">
        <f t="shared" si="32"/>
        <v/>
      </c>
      <c r="L172" s="26" t="str">
        <f t="shared" si="28"/>
        <v/>
      </c>
      <c r="M172" s="32"/>
      <c r="N172" s="190"/>
      <c r="O172" s="190"/>
      <c r="P172" s="190"/>
      <c r="Q172" s="190"/>
      <c r="R172" s="23"/>
    </row>
    <row r="173" spans="1:18">
      <c r="A173" s="27">
        <f t="shared" ca="1" si="33"/>
        <v>46010</v>
      </c>
      <c r="B173" s="20"/>
      <c r="C173" s="21"/>
      <c r="D173" s="20"/>
      <c r="E173" s="21"/>
      <c r="F173" s="22"/>
      <c r="G173" s="22"/>
      <c r="H173" s="34" t="str">
        <f t="shared" si="29"/>
        <v/>
      </c>
      <c r="I173" s="34" t="str">
        <f t="shared" si="30"/>
        <v/>
      </c>
      <c r="J173" s="34" t="str">
        <f t="shared" si="31"/>
        <v/>
      </c>
      <c r="K173" s="34" t="str">
        <f t="shared" si="32"/>
        <v/>
      </c>
      <c r="L173" s="26" t="str">
        <f t="shared" si="28"/>
        <v/>
      </c>
      <c r="M173" s="32"/>
      <c r="N173" s="190"/>
      <c r="O173" s="190"/>
      <c r="P173" s="190"/>
      <c r="Q173" s="190"/>
      <c r="R173" s="23"/>
    </row>
    <row r="174" spans="1:18">
      <c r="A174" s="27">
        <f t="shared" ca="1" si="33"/>
        <v>46011</v>
      </c>
      <c r="B174" s="20"/>
      <c r="C174" s="21"/>
      <c r="D174" s="20"/>
      <c r="E174" s="21"/>
      <c r="F174" s="22"/>
      <c r="G174" s="22"/>
      <c r="H174" s="34" t="str">
        <f t="shared" si="29"/>
        <v/>
      </c>
      <c r="I174" s="34" t="str">
        <f t="shared" si="30"/>
        <v/>
      </c>
      <c r="J174" s="34" t="str">
        <f t="shared" si="31"/>
        <v/>
      </c>
      <c r="K174" s="34" t="str">
        <f t="shared" si="32"/>
        <v/>
      </c>
      <c r="L174" s="26" t="str">
        <f t="shared" si="28"/>
        <v/>
      </c>
      <c r="M174" s="32"/>
      <c r="N174" s="190"/>
      <c r="O174" s="190"/>
      <c r="P174" s="190"/>
      <c r="Q174" s="190"/>
      <c r="R174" s="23"/>
    </row>
    <row r="175" spans="1:18">
      <c r="A175" s="27">
        <f t="shared" ca="1" si="33"/>
        <v>46012</v>
      </c>
      <c r="B175" s="20"/>
      <c r="C175" s="21"/>
      <c r="D175" s="20"/>
      <c r="E175" s="21"/>
      <c r="F175" s="22"/>
      <c r="G175" s="22"/>
      <c r="H175" s="34" t="str">
        <f t="shared" si="29"/>
        <v/>
      </c>
      <c r="I175" s="34" t="str">
        <f t="shared" si="30"/>
        <v/>
      </c>
      <c r="J175" s="34" t="str">
        <f t="shared" si="31"/>
        <v/>
      </c>
      <c r="K175" s="34" t="str">
        <f t="shared" si="32"/>
        <v/>
      </c>
      <c r="L175" s="26" t="str">
        <f t="shared" si="28"/>
        <v/>
      </c>
      <c r="M175" s="32"/>
      <c r="N175" s="190"/>
      <c r="O175" s="190"/>
      <c r="P175" s="190"/>
      <c r="Q175" s="190"/>
      <c r="R175" s="23"/>
    </row>
    <row r="176" spans="1:18">
      <c r="A176" s="27">
        <f t="shared" ca="1" si="33"/>
        <v>46013</v>
      </c>
      <c r="B176" s="20"/>
      <c r="C176" s="21"/>
      <c r="D176" s="20"/>
      <c r="E176" s="21"/>
      <c r="F176" s="22"/>
      <c r="G176" s="22"/>
      <c r="H176" s="34" t="str">
        <f t="shared" si="29"/>
        <v/>
      </c>
      <c r="I176" s="34" t="str">
        <f t="shared" si="30"/>
        <v/>
      </c>
      <c r="J176" s="34" t="str">
        <f t="shared" si="31"/>
        <v/>
      </c>
      <c r="K176" s="34" t="str">
        <f t="shared" si="32"/>
        <v/>
      </c>
      <c r="L176" s="26" t="str">
        <f t="shared" si="28"/>
        <v/>
      </c>
      <c r="M176" s="32"/>
      <c r="N176" s="190"/>
      <c r="O176" s="190"/>
      <c r="P176" s="190"/>
      <c r="Q176" s="190"/>
      <c r="R176" s="23"/>
    </row>
    <row r="177" spans="1:22">
      <c r="A177" s="27">
        <f t="shared" ca="1" si="33"/>
        <v>46014</v>
      </c>
      <c r="B177" s="20"/>
      <c r="C177" s="21"/>
      <c r="D177" s="20"/>
      <c r="E177" s="21"/>
      <c r="F177" s="22"/>
      <c r="G177" s="22"/>
      <c r="H177" s="34" t="str">
        <f t="shared" si="29"/>
        <v/>
      </c>
      <c r="I177" s="34" t="str">
        <f t="shared" si="30"/>
        <v/>
      </c>
      <c r="J177" s="34" t="str">
        <f t="shared" si="31"/>
        <v/>
      </c>
      <c r="K177" s="34" t="str">
        <f t="shared" si="32"/>
        <v/>
      </c>
      <c r="L177" s="26" t="str">
        <f t="shared" si="28"/>
        <v/>
      </c>
      <c r="M177" s="32"/>
      <c r="N177" s="190"/>
      <c r="O177" s="190"/>
      <c r="P177" s="190"/>
      <c r="Q177" s="190"/>
      <c r="R177" s="23"/>
    </row>
    <row r="178" spans="1:22">
      <c r="A178" s="27">
        <f t="shared" ca="1" si="33"/>
        <v>46015</v>
      </c>
      <c r="B178" s="20"/>
      <c r="C178" s="21"/>
      <c r="D178" s="20"/>
      <c r="E178" s="21"/>
      <c r="F178" s="22"/>
      <c r="G178" s="22"/>
      <c r="H178" s="34" t="str">
        <f t="shared" si="29"/>
        <v/>
      </c>
      <c r="I178" s="34" t="str">
        <f t="shared" si="30"/>
        <v/>
      </c>
      <c r="J178" s="34" t="str">
        <f t="shared" si="31"/>
        <v/>
      </c>
      <c r="K178" s="34" t="str">
        <f t="shared" si="32"/>
        <v/>
      </c>
      <c r="L178" s="26" t="str">
        <f t="shared" si="28"/>
        <v/>
      </c>
      <c r="M178" s="32"/>
      <c r="N178" s="190"/>
      <c r="O178" s="190"/>
      <c r="P178" s="190"/>
      <c r="Q178" s="190"/>
      <c r="R178" s="23"/>
    </row>
    <row r="179" spans="1:22">
      <c r="A179" s="27">
        <f t="shared" ca="1" si="33"/>
        <v>46016</v>
      </c>
      <c r="B179" s="20"/>
      <c r="C179" s="21"/>
      <c r="D179" s="20"/>
      <c r="E179" s="21"/>
      <c r="F179" s="22"/>
      <c r="G179" s="22"/>
      <c r="H179" s="34" t="str">
        <f t="shared" si="29"/>
        <v/>
      </c>
      <c r="I179" s="34" t="str">
        <f t="shared" si="30"/>
        <v/>
      </c>
      <c r="J179" s="34" t="str">
        <f t="shared" si="31"/>
        <v/>
      </c>
      <c r="K179" s="34" t="str">
        <f t="shared" si="32"/>
        <v/>
      </c>
      <c r="L179" s="26" t="str">
        <f t="shared" si="28"/>
        <v/>
      </c>
      <c r="M179" s="32"/>
      <c r="N179" s="190"/>
      <c r="O179" s="190"/>
      <c r="P179" s="190"/>
      <c r="Q179" s="190"/>
      <c r="R179" s="23"/>
    </row>
    <row r="180" spans="1:22">
      <c r="A180" s="27">
        <f t="shared" ca="1" si="33"/>
        <v>46017</v>
      </c>
      <c r="B180" s="20"/>
      <c r="C180" s="21"/>
      <c r="D180" s="20"/>
      <c r="E180" s="21"/>
      <c r="F180" s="22"/>
      <c r="G180" s="22"/>
      <c r="H180" s="34" t="str">
        <f t="shared" si="29"/>
        <v/>
      </c>
      <c r="I180" s="34" t="str">
        <f t="shared" si="30"/>
        <v/>
      </c>
      <c r="J180" s="34" t="str">
        <f t="shared" si="31"/>
        <v/>
      </c>
      <c r="K180" s="34" t="str">
        <f t="shared" si="32"/>
        <v/>
      </c>
      <c r="L180" s="26" t="str">
        <f t="shared" si="28"/>
        <v/>
      </c>
      <c r="M180" s="32"/>
      <c r="N180" s="190"/>
      <c r="O180" s="190"/>
      <c r="P180" s="190"/>
      <c r="Q180" s="190"/>
      <c r="R180" s="23"/>
    </row>
    <row r="181" spans="1:22">
      <c r="A181" s="27">
        <f t="shared" ca="1" si="33"/>
        <v>46018</v>
      </c>
      <c r="B181" s="20"/>
      <c r="C181" s="21"/>
      <c r="D181" s="20"/>
      <c r="E181" s="21"/>
      <c r="F181" s="22"/>
      <c r="G181" s="22"/>
      <c r="H181" s="34" t="str">
        <f t="shared" si="29"/>
        <v/>
      </c>
      <c r="I181" s="34" t="str">
        <f t="shared" si="30"/>
        <v/>
      </c>
      <c r="J181" s="34" t="str">
        <f t="shared" si="31"/>
        <v/>
      </c>
      <c r="K181" s="34" t="str">
        <f t="shared" si="32"/>
        <v/>
      </c>
      <c r="L181" s="26" t="str">
        <f t="shared" si="28"/>
        <v/>
      </c>
      <c r="M181" s="32"/>
      <c r="N181" s="190"/>
      <c r="O181" s="190"/>
      <c r="P181" s="190"/>
      <c r="Q181" s="190"/>
      <c r="R181" s="23"/>
    </row>
    <row r="182" spans="1:22">
      <c r="A182" s="27">
        <f t="shared" ca="1" si="33"/>
        <v>46019</v>
      </c>
      <c r="B182" s="20"/>
      <c r="C182" s="21"/>
      <c r="D182" s="20"/>
      <c r="E182" s="21"/>
      <c r="F182" s="22"/>
      <c r="G182" s="22"/>
      <c r="H182" s="34" t="str">
        <f t="shared" si="29"/>
        <v/>
      </c>
      <c r="I182" s="34" t="str">
        <f t="shared" si="30"/>
        <v/>
      </c>
      <c r="J182" s="34" t="str">
        <f t="shared" si="31"/>
        <v/>
      </c>
      <c r="K182" s="34" t="str">
        <f t="shared" si="32"/>
        <v/>
      </c>
      <c r="L182" s="26" t="str">
        <f t="shared" si="28"/>
        <v/>
      </c>
      <c r="M182" s="32"/>
      <c r="N182" s="190"/>
      <c r="O182" s="190"/>
      <c r="P182" s="190"/>
      <c r="Q182" s="190"/>
      <c r="R182" s="23"/>
    </row>
    <row r="183" spans="1:22">
      <c r="A183" s="27">
        <f t="shared" ca="1" si="33"/>
        <v>46020</v>
      </c>
      <c r="B183" s="20"/>
      <c r="C183" s="21"/>
      <c r="D183" s="20"/>
      <c r="E183" s="21"/>
      <c r="F183" s="22"/>
      <c r="G183" s="22"/>
      <c r="H183" s="34" t="str">
        <f t="shared" si="29"/>
        <v/>
      </c>
      <c r="I183" s="34" t="str">
        <f t="shared" si="30"/>
        <v/>
      </c>
      <c r="J183" s="34" t="str">
        <f t="shared" si="31"/>
        <v/>
      </c>
      <c r="K183" s="34" t="str">
        <f t="shared" si="32"/>
        <v/>
      </c>
      <c r="L183" s="26" t="str">
        <f t="shared" si="28"/>
        <v/>
      </c>
      <c r="M183" s="32"/>
      <c r="N183" s="190"/>
      <c r="O183" s="190"/>
      <c r="P183" s="190"/>
      <c r="Q183" s="190"/>
      <c r="R183" s="23"/>
    </row>
    <row r="184" spans="1:22">
      <c r="A184" s="27">
        <f t="shared" ca="1" si="33"/>
        <v>46021</v>
      </c>
      <c r="B184" s="20"/>
      <c r="C184" s="21"/>
      <c r="D184" s="20"/>
      <c r="E184" s="21"/>
      <c r="F184" s="22"/>
      <c r="G184" s="22"/>
      <c r="H184" s="34" t="str">
        <f t="shared" si="29"/>
        <v/>
      </c>
      <c r="I184" s="34" t="str">
        <f t="shared" si="30"/>
        <v/>
      </c>
      <c r="J184" s="34" t="str">
        <f t="shared" si="31"/>
        <v/>
      </c>
      <c r="K184" s="34" t="str">
        <f t="shared" si="32"/>
        <v/>
      </c>
      <c r="L184" s="26" t="str">
        <f t="shared" si="28"/>
        <v/>
      </c>
      <c r="M184" s="32"/>
      <c r="N184" s="190"/>
      <c r="O184" s="190"/>
      <c r="P184" s="190"/>
      <c r="Q184" s="190"/>
      <c r="R184" s="23"/>
    </row>
    <row r="185" spans="1:22">
      <c r="A185" s="27">
        <f t="shared" ca="1" si="33"/>
        <v>46022</v>
      </c>
      <c r="B185" s="20"/>
      <c r="C185" s="21"/>
      <c r="D185" s="20"/>
      <c r="E185" s="21"/>
      <c r="F185" s="22"/>
      <c r="G185" s="22"/>
      <c r="H185" s="34" t="str">
        <f t="shared" si="29"/>
        <v/>
      </c>
      <c r="I185" s="34" t="str">
        <f t="shared" si="30"/>
        <v/>
      </c>
      <c r="J185" s="34" t="str">
        <f t="shared" si="31"/>
        <v/>
      </c>
      <c r="K185" s="34" t="str">
        <f t="shared" si="32"/>
        <v/>
      </c>
      <c r="L185" s="26" t="str">
        <f t="shared" si="28"/>
        <v/>
      </c>
      <c r="M185" s="32"/>
      <c r="N185" s="190"/>
      <c r="O185" s="190"/>
      <c r="P185" s="190"/>
      <c r="Q185" s="190"/>
      <c r="R185" s="23"/>
    </row>
    <row r="186" spans="1:22">
      <c r="A186" s="5" t="s">
        <v>11</v>
      </c>
      <c r="B186" s="191"/>
      <c r="C186" s="192"/>
      <c r="D186" s="191"/>
      <c r="E186" s="192"/>
      <c r="F186" s="26" t="str">
        <f>IF(SUM($F155:$F185)=0,"",SUM($F155:$F185))</f>
        <v/>
      </c>
      <c r="G186" s="26" t="str">
        <f>IF(SUM($G155:$G185)=0,"",SUM($G155:$G185))</f>
        <v/>
      </c>
      <c r="H186" s="26" t="str">
        <f>IF(SUM(H155:H185)=0,"",SUM(H155:H185))</f>
        <v/>
      </c>
      <c r="I186" s="26" t="str">
        <f>IF(SUM(I155:I185)=0,"",SUM(I155:I185))</f>
        <v/>
      </c>
      <c r="J186" s="26" t="str">
        <f t="shared" ref="J186:K186" si="34">IF(SUM(J155:J185)=0,"",SUM(J155:J185))</f>
        <v/>
      </c>
      <c r="K186" s="26" t="str">
        <f t="shared" si="34"/>
        <v/>
      </c>
      <c r="L186" s="26" t="str">
        <f>IF(SUM($L155:$L185)=0,"",SUM($L155:$L185))</f>
        <v/>
      </c>
      <c r="M186" s="33"/>
      <c r="N186" s="193"/>
      <c r="O186" s="193"/>
      <c r="P186" s="193"/>
      <c r="Q186" s="193"/>
      <c r="R186" s="6"/>
    </row>
    <row r="188" spans="1:22" ht="27" customHeight="1">
      <c r="A188" s="194" t="s">
        <v>22</v>
      </c>
      <c r="B188" s="189" t="s">
        <v>103</v>
      </c>
      <c r="C188" s="189"/>
      <c r="D188" s="189"/>
      <c r="E188" s="189"/>
      <c r="F188" s="189" t="s">
        <v>23</v>
      </c>
      <c r="G188" s="189"/>
      <c r="H188" s="189" t="s">
        <v>88</v>
      </c>
      <c r="I188" s="189"/>
      <c r="J188" s="189"/>
      <c r="K188" s="189"/>
      <c r="L188" s="189" t="s">
        <v>87</v>
      </c>
      <c r="M188" s="195" t="s">
        <v>96</v>
      </c>
      <c r="N188" s="194" t="s">
        <v>25</v>
      </c>
      <c r="O188" s="194"/>
      <c r="P188" s="194"/>
      <c r="Q188" s="194"/>
      <c r="R188" s="189" t="s">
        <v>100</v>
      </c>
    </row>
    <row r="189" spans="1:22" ht="14.25" customHeight="1">
      <c r="A189" s="194"/>
      <c r="B189" s="189" t="s">
        <v>82</v>
      </c>
      <c r="C189" s="189"/>
      <c r="D189" s="189" t="s">
        <v>84</v>
      </c>
      <c r="E189" s="189"/>
      <c r="F189" s="189"/>
      <c r="G189" s="189"/>
      <c r="H189" s="189" t="s">
        <v>90</v>
      </c>
      <c r="I189" s="189"/>
      <c r="J189" s="189" t="s">
        <v>89</v>
      </c>
      <c r="K189" s="189"/>
      <c r="L189" s="189"/>
      <c r="M189" s="196"/>
      <c r="N189" s="194"/>
      <c r="O189" s="194"/>
      <c r="P189" s="194"/>
      <c r="Q189" s="194"/>
      <c r="R189" s="189"/>
    </row>
    <row r="190" spans="1:22">
      <c r="A190" s="194"/>
      <c r="B190" s="43" t="s">
        <v>26</v>
      </c>
      <c r="C190" s="43" t="s">
        <v>27</v>
      </c>
      <c r="D190" s="43" t="s">
        <v>26</v>
      </c>
      <c r="E190" s="43" t="s">
        <v>27</v>
      </c>
      <c r="F190" s="44" t="s">
        <v>85</v>
      </c>
      <c r="G190" s="44" t="s">
        <v>86</v>
      </c>
      <c r="H190" s="44" t="s">
        <v>81</v>
      </c>
      <c r="I190" s="44" t="s">
        <v>83</v>
      </c>
      <c r="J190" s="44" t="s">
        <v>81</v>
      </c>
      <c r="K190" s="44" t="s">
        <v>95</v>
      </c>
      <c r="L190" s="189"/>
      <c r="M190" s="197"/>
      <c r="N190" s="194"/>
      <c r="O190" s="194"/>
      <c r="P190" s="194"/>
      <c r="Q190" s="194"/>
      <c r="R190" s="194"/>
    </row>
    <row r="191" spans="1:22">
      <c r="A191" s="27" cm="1">
        <f t="array" aca="1" ref="A191" ca="1">DATE("2025","8"+5,IFERROR(INDIRECT(T1),"1"))</f>
        <v>46023</v>
      </c>
      <c r="B191" s="20"/>
      <c r="C191" s="21"/>
      <c r="D191" s="20"/>
      <c r="E191" s="21"/>
      <c r="F191" s="22"/>
      <c r="G191" s="22"/>
      <c r="H191" s="34" t="str">
        <f>IF(OR(B191="",LEFT(M191,1)="✓"),"",C191-B191-F191)</f>
        <v/>
      </c>
      <c r="I191" s="34" t="str">
        <f>IF(OR(D191="",LEFT(M191,1)="✓"),"",E191-D191-G191)</f>
        <v/>
      </c>
      <c r="J191" s="34" t="str">
        <f>IF(AND(B191&lt;&gt;"",M191="✓所定"),C191-B191-F191,"")</f>
        <v/>
      </c>
      <c r="K191" s="34" t="str">
        <f>IF(AND(B191&lt;&gt;"",M191="✓法定"),C191-B191-F191,"")</f>
        <v/>
      </c>
      <c r="L191" s="26" t="str">
        <f>IF(AND($B191="",$D191=""),"",($C191-$B191-$F191)+($E191-$D191-$G191))</f>
        <v/>
      </c>
      <c r="M191" s="32"/>
      <c r="N191" s="190"/>
      <c r="O191" s="190"/>
      <c r="P191" s="190"/>
      <c r="Q191" s="190"/>
      <c r="R191" s="23"/>
      <c r="V191" s="1" t="s">
        <v>171</v>
      </c>
    </row>
    <row r="192" spans="1:22">
      <c r="A192" s="27">
        <f ca="1">A191+1</f>
        <v>46024</v>
      </c>
      <c r="B192" s="20"/>
      <c r="C192" s="21"/>
      <c r="D192" s="20"/>
      <c r="E192" s="21"/>
      <c r="F192" s="22"/>
      <c r="G192" s="22"/>
      <c r="H192" s="34" t="str">
        <f t="shared" ref="H192:H221" si="35">IF(OR(B192="",LEFT(M192,1)="✓"),"",C192-B192-F192)</f>
        <v/>
      </c>
      <c r="I192" s="34" t="str">
        <f t="shared" ref="I192:I221" si="36">IF(OR(D192="",LEFT(M192,1)="✓"),"",E192-D192-G192)</f>
        <v/>
      </c>
      <c r="J192" s="34" t="str">
        <f t="shared" ref="J192:J221" si="37">IF(AND(B192&lt;&gt;"",M192="✓所定"),C192-B192-F192,"")</f>
        <v/>
      </c>
      <c r="K192" s="34" t="str">
        <f t="shared" ref="K192:K221" si="38">IF(AND(B192&lt;&gt;"",M192="✓法定"),C192-B192-F192,"")</f>
        <v/>
      </c>
      <c r="L192" s="26" t="str">
        <f t="shared" ref="L192:L221" si="39">IF(AND($B192="",$D192=""),"",($C192-$B192-$F192)+($E192-$D192-$G192))</f>
        <v/>
      </c>
      <c r="M192" s="32"/>
      <c r="N192" s="190"/>
      <c r="O192" s="190"/>
      <c r="P192" s="190"/>
      <c r="Q192" s="190"/>
      <c r="R192" s="23"/>
      <c r="V192" s="1" t="s">
        <v>172</v>
      </c>
    </row>
    <row r="193" spans="1:18">
      <c r="A193" s="27">
        <f t="shared" ref="A193:A221" ca="1" si="40">A192+1</f>
        <v>46025</v>
      </c>
      <c r="B193" s="20"/>
      <c r="C193" s="21"/>
      <c r="D193" s="20"/>
      <c r="E193" s="21"/>
      <c r="F193" s="22"/>
      <c r="G193" s="22"/>
      <c r="H193" s="34" t="str">
        <f t="shared" si="35"/>
        <v/>
      </c>
      <c r="I193" s="34" t="str">
        <f t="shared" si="36"/>
        <v/>
      </c>
      <c r="J193" s="34" t="str">
        <f t="shared" si="37"/>
        <v/>
      </c>
      <c r="K193" s="34" t="str">
        <f t="shared" si="38"/>
        <v/>
      </c>
      <c r="L193" s="26" t="str">
        <f t="shared" si="39"/>
        <v/>
      </c>
      <c r="M193" s="32"/>
      <c r="N193" s="190"/>
      <c r="O193" s="190"/>
      <c r="P193" s="190"/>
      <c r="Q193" s="190"/>
      <c r="R193" s="23"/>
    </row>
    <row r="194" spans="1:18">
      <c r="A194" s="27">
        <f t="shared" ca="1" si="40"/>
        <v>46026</v>
      </c>
      <c r="B194" s="20"/>
      <c r="C194" s="21"/>
      <c r="D194" s="20"/>
      <c r="E194" s="21"/>
      <c r="F194" s="22"/>
      <c r="G194" s="22"/>
      <c r="H194" s="34" t="str">
        <f t="shared" si="35"/>
        <v/>
      </c>
      <c r="I194" s="34" t="str">
        <f t="shared" si="36"/>
        <v/>
      </c>
      <c r="J194" s="34" t="str">
        <f t="shared" si="37"/>
        <v/>
      </c>
      <c r="K194" s="34" t="str">
        <f t="shared" si="38"/>
        <v/>
      </c>
      <c r="L194" s="26" t="str">
        <f t="shared" si="39"/>
        <v/>
      </c>
      <c r="M194" s="32"/>
      <c r="N194" s="190"/>
      <c r="O194" s="190"/>
      <c r="P194" s="190"/>
      <c r="Q194" s="190"/>
      <c r="R194" s="23"/>
    </row>
    <row r="195" spans="1:18">
      <c r="A195" s="27">
        <f t="shared" ca="1" si="40"/>
        <v>46027</v>
      </c>
      <c r="B195" s="20"/>
      <c r="C195" s="21"/>
      <c r="D195" s="20"/>
      <c r="E195" s="21"/>
      <c r="F195" s="22"/>
      <c r="G195" s="22"/>
      <c r="H195" s="34" t="str">
        <f t="shared" si="35"/>
        <v/>
      </c>
      <c r="I195" s="34" t="str">
        <f t="shared" si="36"/>
        <v/>
      </c>
      <c r="J195" s="34" t="str">
        <f t="shared" si="37"/>
        <v/>
      </c>
      <c r="K195" s="34" t="str">
        <f t="shared" si="38"/>
        <v/>
      </c>
      <c r="L195" s="26" t="str">
        <f t="shared" si="39"/>
        <v/>
      </c>
      <c r="M195" s="32"/>
      <c r="N195" s="190"/>
      <c r="O195" s="190"/>
      <c r="P195" s="190"/>
      <c r="Q195" s="190"/>
      <c r="R195" s="23"/>
    </row>
    <row r="196" spans="1:18">
      <c r="A196" s="27">
        <f t="shared" ca="1" si="40"/>
        <v>46028</v>
      </c>
      <c r="B196" s="20"/>
      <c r="C196" s="21"/>
      <c r="D196" s="20"/>
      <c r="E196" s="21"/>
      <c r="F196" s="22"/>
      <c r="G196" s="22"/>
      <c r="H196" s="34" t="str">
        <f t="shared" si="35"/>
        <v/>
      </c>
      <c r="I196" s="34" t="str">
        <f t="shared" si="36"/>
        <v/>
      </c>
      <c r="J196" s="34" t="str">
        <f t="shared" si="37"/>
        <v/>
      </c>
      <c r="K196" s="34" t="str">
        <f t="shared" si="38"/>
        <v/>
      </c>
      <c r="L196" s="26" t="str">
        <f t="shared" si="39"/>
        <v/>
      </c>
      <c r="M196" s="32"/>
      <c r="N196" s="190"/>
      <c r="O196" s="190"/>
      <c r="P196" s="190"/>
      <c r="Q196" s="190"/>
      <c r="R196" s="23"/>
    </row>
    <row r="197" spans="1:18">
      <c r="A197" s="27">
        <f t="shared" ca="1" si="40"/>
        <v>46029</v>
      </c>
      <c r="B197" s="20"/>
      <c r="C197" s="21"/>
      <c r="D197" s="20"/>
      <c r="E197" s="21"/>
      <c r="F197" s="22"/>
      <c r="G197" s="22"/>
      <c r="H197" s="34" t="str">
        <f t="shared" si="35"/>
        <v/>
      </c>
      <c r="I197" s="34" t="str">
        <f t="shared" si="36"/>
        <v/>
      </c>
      <c r="J197" s="34" t="str">
        <f t="shared" si="37"/>
        <v/>
      </c>
      <c r="K197" s="34" t="str">
        <f t="shared" si="38"/>
        <v/>
      </c>
      <c r="L197" s="26" t="str">
        <f t="shared" si="39"/>
        <v/>
      </c>
      <c r="M197" s="32"/>
      <c r="N197" s="190"/>
      <c r="O197" s="190"/>
      <c r="P197" s="190"/>
      <c r="Q197" s="190"/>
      <c r="R197" s="23"/>
    </row>
    <row r="198" spans="1:18">
      <c r="A198" s="27">
        <f t="shared" ca="1" si="40"/>
        <v>46030</v>
      </c>
      <c r="B198" s="20"/>
      <c r="C198" s="21"/>
      <c r="D198" s="20"/>
      <c r="E198" s="21"/>
      <c r="F198" s="22"/>
      <c r="G198" s="22"/>
      <c r="H198" s="34" t="str">
        <f t="shared" si="35"/>
        <v/>
      </c>
      <c r="I198" s="34" t="str">
        <f t="shared" si="36"/>
        <v/>
      </c>
      <c r="J198" s="34" t="str">
        <f t="shared" si="37"/>
        <v/>
      </c>
      <c r="K198" s="34" t="str">
        <f t="shared" si="38"/>
        <v/>
      </c>
      <c r="L198" s="26" t="str">
        <f t="shared" si="39"/>
        <v/>
      </c>
      <c r="M198" s="32"/>
      <c r="N198" s="190"/>
      <c r="O198" s="190"/>
      <c r="P198" s="190"/>
      <c r="Q198" s="190"/>
      <c r="R198" s="23"/>
    </row>
    <row r="199" spans="1:18">
      <c r="A199" s="27">
        <f t="shared" ca="1" si="40"/>
        <v>46031</v>
      </c>
      <c r="B199" s="20"/>
      <c r="C199" s="21"/>
      <c r="D199" s="20"/>
      <c r="E199" s="21"/>
      <c r="F199" s="22"/>
      <c r="G199" s="22"/>
      <c r="H199" s="34" t="str">
        <f t="shared" si="35"/>
        <v/>
      </c>
      <c r="I199" s="34" t="str">
        <f t="shared" si="36"/>
        <v/>
      </c>
      <c r="J199" s="34" t="str">
        <f t="shared" si="37"/>
        <v/>
      </c>
      <c r="K199" s="34" t="str">
        <f t="shared" si="38"/>
        <v/>
      </c>
      <c r="L199" s="26" t="str">
        <f t="shared" si="39"/>
        <v/>
      </c>
      <c r="M199" s="32"/>
      <c r="N199" s="190"/>
      <c r="O199" s="190"/>
      <c r="P199" s="190"/>
      <c r="Q199" s="190"/>
      <c r="R199" s="23"/>
    </row>
    <row r="200" spans="1:18">
      <c r="A200" s="27">
        <f t="shared" ca="1" si="40"/>
        <v>46032</v>
      </c>
      <c r="B200" s="20"/>
      <c r="C200" s="21"/>
      <c r="D200" s="20"/>
      <c r="E200" s="21"/>
      <c r="F200" s="22"/>
      <c r="G200" s="22"/>
      <c r="H200" s="34" t="str">
        <f t="shared" si="35"/>
        <v/>
      </c>
      <c r="I200" s="34" t="str">
        <f t="shared" si="36"/>
        <v/>
      </c>
      <c r="J200" s="34" t="str">
        <f t="shared" si="37"/>
        <v/>
      </c>
      <c r="K200" s="34" t="str">
        <f t="shared" si="38"/>
        <v/>
      </c>
      <c r="L200" s="26" t="str">
        <f t="shared" si="39"/>
        <v/>
      </c>
      <c r="M200" s="32"/>
      <c r="N200" s="190"/>
      <c r="O200" s="190"/>
      <c r="P200" s="190"/>
      <c r="Q200" s="190"/>
      <c r="R200" s="23"/>
    </row>
    <row r="201" spans="1:18">
      <c r="A201" s="27">
        <f t="shared" ca="1" si="40"/>
        <v>46033</v>
      </c>
      <c r="B201" s="20"/>
      <c r="C201" s="21"/>
      <c r="D201" s="20"/>
      <c r="E201" s="21"/>
      <c r="F201" s="22"/>
      <c r="G201" s="22"/>
      <c r="H201" s="34" t="str">
        <f t="shared" si="35"/>
        <v/>
      </c>
      <c r="I201" s="34" t="str">
        <f t="shared" si="36"/>
        <v/>
      </c>
      <c r="J201" s="34" t="str">
        <f t="shared" si="37"/>
        <v/>
      </c>
      <c r="K201" s="34" t="str">
        <f t="shared" si="38"/>
        <v/>
      </c>
      <c r="L201" s="26" t="str">
        <f t="shared" si="39"/>
        <v/>
      </c>
      <c r="M201" s="32"/>
      <c r="N201" s="190"/>
      <c r="O201" s="190"/>
      <c r="P201" s="190"/>
      <c r="Q201" s="190"/>
      <c r="R201" s="23"/>
    </row>
    <row r="202" spans="1:18">
      <c r="A202" s="27">
        <f t="shared" ca="1" si="40"/>
        <v>46034</v>
      </c>
      <c r="B202" s="20"/>
      <c r="C202" s="21"/>
      <c r="D202" s="20"/>
      <c r="E202" s="21"/>
      <c r="F202" s="22"/>
      <c r="G202" s="22"/>
      <c r="H202" s="34" t="str">
        <f t="shared" si="35"/>
        <v/>
      </c>
      <c r="I202" s="34" t="str">
        <f t="shared" si="36"/>
        <v/>
      </c>
      <c r="J202" s="34" t="str">
        <f t="shared" si="37"/>
        <v/>
      </c>
      <c r="K202" s="34" t="str">
        <f t="shared" si="38"/>
        <v/>
      </c>
      <c r="L202" s="26" t="str">
        <f t="shared" si="39"/>
        <v/>
      </c>
      <c r="M202" s="32"/>
      <c r="N202" s="190"/>
      <c r="O202" s="190"/>
      <c r="P202" s="190"/>
      <c r="Q202" s="190"/>
      <c r="R202" s="23"/>
    </row>
    <row r="203" spans="1:18">
      <c r="A203" s="27">
        <f t="shared" ca="1" si="40"/>
        <v>46035</v>
      </c>
      <c r="B203" s="20"/>
      <c r="C203" s="21"/>
      <c r="D203" s="20"/>
      <c r="E203" s="21"/>
      <c r="F203" s="22"/>
      <c r="G203" s="22"/>
      <c r="H203" s="34" t="str">
        <f t="shared" si="35"/>
        <v/>
      </c>
      <c r="I203" s="34" t="str">
        <f t="shared" si="36"/>
        <v/>
      </c>
      <c r="J203" s="34" t="str">
        <f t="shared" si="37"/>
        <v/>
      </c>
      <c r="K203" s="34" t="str">
        <f t="shared" si="38"/>
        <v/>
      </c>
      <c r="L203" s="26" t="str">
        <f t="shared" si="39"/>
        <v/>
      </c>
      <c r="M203" s="32"/>
      <c r="N203" s="190"/>
      <c r="O203" s="190"/>
      <c r="P203" s="190"/>
      <c r="Q203" s="190"/>
      <c r="R203" s="23"/>
    </row>
    <row r="204" spans="1:18">
      <c r="A204" s="27">
        <f t="shared" ca="1" si="40"/>
        <v>46036</v>
      </c>
      <c r="B204" s="20"/>
      <c r="C204" s="21"/>
      <c r="D204" s="20"/>
      <c r="E204" s="21"/>
      <c r="F204" s="22"/>
      <c r="G204" s="22"/>
      <c r="H204" s="34" t="str">
        <f t="shared" si="35"/>
        <v/>
      </c>
      <c r="I204" s="34" t="str">
        <f t="shared" si="36"/>
        <v/>
      </c>
      <c r="J204" s="34" t="str">
        <f t="shared" si="37"/>
        <v/>
      </c>
      <c r="K204" s="34" t="str">
        <f t="shared" si="38"/>
        <v/>
      </c>
      <c r="L204" s="26" t="str">
        <f t="shared" si="39"/>
        <v/>
      </c>
      <c r="M204" s="32"/>
      <c r="N204" s="190"/>
      <c r="O204" s="190"/>
      <c r="P204" s="190"/>
      <c r="Q204" s="190"/>
      <c r="R204" s="23"/>
    </row>
    <row r="205" spans="1:18">
      <c r="A205" s="27">
        <f t="shared" ca="1" si="40"/>
        <v>46037</v>
      </c>
      <c r="B205" s="20"/>
      <c r="C205" s="21"/>
      <c r="D205" s="20"/>
      <c r="E205" s="21"/>
      <c r="F205" s="22"/>
      <c r="G205" s="22"/>
      <c r="H205" s="34" t="str">
        <f t="shared" si="35"/>
        <v/>
      </c>
      <c r="I205" s="34" t="str">
        <f t="shared" si="36"/>
        <v/>
      </c>
      <c r="J205" s="34" t="str">
        <f t="shared" si="37"/>
        <v/>
      </c>
      <c r="K205" s="34" t="str">
        <f t="shared" si="38"/>
        <v/>
      </c>
      <c r="L205" s="26" t="str">
        <f t="shared" si="39"/>
        <v/>
      </c>
      <c r="M205" s="32"/>
      <c r="N205" s="190"/>
      <c r="O205" s="190"/>
      <c r="P205" s="190"/>
      <c r="Q205" s="190"/>
      <c r="R205" s="23"/>
    </row>
    <row r="206" spans="1:18">
      <c r="A206" s="27">
        <f t="shared" ca="1" si="40"/>
        <v>46038</v>
      </c>
      <c r="B206" s="20"/>
      <c r="C206" s="21"/>
      <c r="D206" s="20"/>
      <c r="E206" s="21"/>
      <c r="F206" s="22"/>
      <c r="G206" s="22"/>
      <c r="H206" s="34" t="str">
        <f t="shared" si="35"/>
        <v/>
      </c>
      <c r="I206" s="34" t="str">
        <f t="shared" si="36"/>
        <v/>
      </c>
      <c r="J206" s="34" t="str">
        <f t="shared" si="37"/>
        <v/>
      </c>
      <c r="K206" s="34" t="str">
        <f t="shared" si="38"/>
        <v/>
      </c>
      <c r="L206" s="26" t="str">
        <f t="shared" si="39"/>
        <v/>
      </c>
      <c r="M206" s="32"/>
      <c r="N206" s="190"/>
      <c r="O206" s="190"/>
      <c r="P206" s="190"/>
      <c r="Q206" s="190"/>
      <c r="R206" s="23"/>
    </row>
    <row r="207" spans="1:18">
      <c r="A207" s="27">
        <f t="shared" ca="1" si="40"/>
        <v>46039</v>
      </c>
      <c r="B207" s="20"/>
      <c r="C207" s="21"/>
      <c r="D207" s="20"/>
      <c r="E207" s="21"/>
      <c r="F207" s="22"/>
      <c r="G207" s="22"/>
      <c r="H207" s="34" t="str">
        <f t="shared" si="35"/>
        <v/>
      </c>
      <c r="I207" s="34" t="str">
        <f t="shared" si="36"/>
        <v/>
      </c>
      <c r="J207" s="34" t="str">
        <f t="shared" si="37"/>
        <v/>
      </c>
      <c r="K207" s="34" t="str">
        <f t="shared" si="38"/>
        <v/>
      </c>
      <c r="L207" s="26" t="str">
        <f t="shared" si="39"/>
        <v/>
      </c>
      <c r="M207" s="32"/>
      <c r="N207" s="190"/>
      <c r="O207" s="190"/>
      <c r="P207" s="190"/>
      <c r="Q207" s="190"/>
      <c r="R207" s="23"/>
    </row>
    <row r="208" spans="1:18">
      <c r="A208" s="27">
        <f t="shared" ca="1" si="40"/>
        <v>46040</v>
      </c>
      <c r="B208" s="20"/>
      <c r="C208" s="21"/>
      <c r="D208" s="20"/>
      <c r="E208" s="21"/>
      <c r="F208" s="22"/>
      <c r="G208" s="22"/>
      <c r="H208" s="34" t="str">
        <f t="shared" si="35"/>
        <v/>
      </c>
      <c r="I208" s="34" t="str">
        <f t="shared" si="36"/>
        <v/>
      </c>
      <c r="J208" s="34" t="str">
        <f t="shared" si="37"/>
        <v/>
      </c>
      <c r="K208" s="34" t="str">
        <f t="shared" si="38"/>
        <v/>
      </c>
      <c r="L208" s="26" t="str">
        <f t="shared" si="39"/>
        <v/>
      </c>
      <c r="M208" s="32"/>
      <c r="N208" s="190"/>
      <c r="O208" s="190"/>
      <c r="P208" s="190"/>
      <c r="Q208" s="190"/>
      <c r="R208" s="23"/>
    </row>
    <row r="209" spans="1:18">
      <c r="A209" s="27">
        <f t="shared" ca="1" si="40"/>
        <v>46041</v>
      </c>
      <c r="B209" s="20"/>
      <c r="C209" s="21"/>
      <c r="D209" s="20"/>
      <c r="E209" s="21"/>
      <c r="F209" s="22"/>
      <c r="G209" s="22"/>
      <c r="H209" s="34" t="str">
        <f t="shared" si="35"/>
        <v/>
      </c>
      <c r="I209" s="34" t="str">
        <f t="shared" si="36"/>
        <v/>
      </c>
      <c r="J209" s="34" t="str">
        <f t="shared" si="37"/>
        <v/>
      </c>
      <c r="K209" s="34" t="str">
        <f t="shared" si="38"/>
        <v/>
      </c>
      <c r="L209" s="26" t="str">
        <f t="shared" si="39"/>
        <v/>
      </c>
      <c r="M209" s="32"/>
      <c r="N209" s="190"/>
      <c r="O209" s="190"/>
      <c r="P209" s="190"/>
      <c r="Q209" s="190"/>
      <c r="R209" s="23"/>
    </row>
    <row r="210" spans="1:18">
      <c r="A210" s="27">
        <f t="shared" ca="1" si="40"/>
        <v>46042</v>
      </c>
      <c r="B210" s="20"/>
      <c r="C210" s="21"/>
      <c r="D210" s="20"/>
      <c r="E210" s="21"/>
      <c r="F210" s="22"/>
      <c r="G210" s="22"/>
      <c r="H210" s="34" t="str">
        <f t="shared" si="35"/>
        <v/>
      </c>
      <c r="I210" s="34" t="str">
        <f t="shared" si="36"/>
        <v/>
      </c>
      <c r="J210" s="34" t="str">
        <f t="shared" si="37"/>
        <v/>
      </c>
      <c r="K210" s="34" t="str">
        <f t="shared" si="38"/>
        <v/>
      </c>
      <c r="L210" s="26" t="str">
        <f t="shared" si="39"/>
        <v/>
      </c>
      <c r="M210" s="32"/>
      <c r="N210" s="190"/>
      <c r="O210" s="190"/>
      <c r="P210" s="190"/>
      <c r="Q210" s="190"/>
      <c r="R210" s="23"/>
    </row>
    <row r="211" spans="1:18">
      <c r="A211" s="27">
        <f t="shared" ca="1" si="40"/>
        <v>46043</v>
      </c>
      <c r="B211" s="20"/>
      <c r="C211" s="21"/>
      <c r="D211" s="20"/>
      <c r="E211" s="21"/>
      <c r="F211" s="22"/>
      <c r="G211" s="22"/>
      <c r="H211" s="34" t="str">
        <f t="shared" si="35"/>
        <v/>
      </c>
      <c r="I211" s="34" t="str">
        <f t="shared" si="36"/>
        <v/>
      </c>
      <c r="J211" s="34" t="str">
        <f t="shared" si="37"/>
        <v/>
      </c>
      <c r="K211" s="34" t="str">
        <f t="shared" si="38"/>
        <v/>
      </c>
      <c r="L211" s="26" t="str">
        <f t="shared" si="39"/>
        <v/>
      </c>
      <c r="M211" s="32"/>
      <c r="N211" s="190"/>
      <c r="O211" s="190"/>
      <c r="P211" s="190"/>
      <c r="Q211" s="190"/>
      <c r="R211" s="23"/>
    </row>
    <row r="212" spans="1:18">
      <c r="A212" s="27">
        <f t="shared" ca="1" si="40"/>
        <v>46044</v>
      </c>
      <c r="B212" s="20"/>
      <c r="C212" s="21"/>
      <c r="D212" s="20"/>
      <c r="E212" s="21"/>
      <c r="F212" s="22"/>
      <c r="G212" s="22"/>
      <c r="H212" s="34" t="str">
        <f t="shared" si="35"/>
        <v/>
      </c>
      <c r="I212" s="34" t="str">
        <f t="shared" si="36"/>
        <v/>
      </c>
      <c r="J212" s="34" t="str">
        <f t="shared" si="37"/>
        <v/>
      </c>
      <c r="K212" s="34" t="str">
        <f t="shared" si="38"/>
        <v/>
      </c>
      <c r="L212" s="26" t="str">
        <f t="shared" si="39"/>
        <v/>
      </c>
      <c r="M212" s="32"/>
      <c r="N212" s="190"/>
      <c r="O212" s="190"/>
      <c r="P212" s="190"/>
      <c r="Q212" s="190"/>
      <c r="R212" s="23"/>
    </row>
    <row r="213" spans="1:18">
      <c r="A213" s="27">
        <f t="shared" ca="1" si="40"/>
        <v>46045</v>
      </c>
      <c r="B213" s="20"/>
      <c r="C213" s="21"/>
      <c r="D213" s="20"/>
      <c r="E213" s="21"/>
      <c r="F213" s="22"/>
      <c r="G213" s="22"/>
      <c r="H213" s="34" t="str">
        <f t="shared" si="35"/>
        <v/>
      </c>
      <c r="I213" s="34" t="str">
        <f t="shared" si="36"/>
        <v/>
      </c>
      <c r="J213" s="34" t="str">
        <f t="shared" si="37"/>
        <v/>
      </c>
      <c r="K213" s="34" t="str">
        <f t="shared" si="38"/>
        <v/>
      </c>
      <c r="L213" s="26" t="str">
        <f t="shared" si="39"/>
        <v/>
      </c>
      <c r="M213" s="32"/>
      <c r="N213" s="190"/>
      <c r="O213" s="190"/>
      <c r="P213" s="190"/>
      <c r="Q213" s="190"/>
      <c r="R213" s="23"/>
    </row>
    <row r="214" spans="1:18">
      <c r="A214" s="27">
        <f t="shared" ca="1" si="40"/>
        <v>46046</v>
      </c>
      <c r="B214" s="20"/>
      <c r="C214" s="21"/>
      <c r="D214" s="20"/>
      <c r="E214" s="21"/>
      <c r="F214" s="22"/>
      <c r="G214" s="22"/>
      <c r="H214" s="34" t="str">
        <f t="shared" si="35"/>
        <v/>
      </c>
      <c r="I214" s="34" t="str">
        <f t="shared" si="36"/>
        <v/>
      </c>
      <c r="J214" s="34" t="str">
        <f t="shared" si="37"/>
        <v/>
      </c>
      <c r="K214" s="34" t="str">
        <f t="shared" si="38"/>
        <v/>
      </c>
      <c r="L214" s="26" t="str">
        <f t="shared" si="39"/>
        <v/>
      </c>
      <c r="M214" s="32"/>
      <c r="N214" s="190"/>
      <c r="O214" s="190"/>
      <c r="P214" s="190"/>
      <c r="Q214" s="190"/>
      <c r="R214" s="23"/>
    </row>
    <row r="215" spans="1:18">
      <c r="A215" s="27">
        <f t="shared" ca="1" si="40"/>
        <v>46047</v>
      </c>
      <c r="B215" s="20"/>
      <c r="C215" s="21"/>
      <c r="D215" s="20"/>
      <c r="E215" s="21"/>
      <c r="F215" s="22"/>
      <c r="G215" s="22"/>
      <c r="H215" s="34" t="str">
        <f t="shared" si="35"/>
        <v/>
      </c>
      <c r="I215" s="34" t="str">
        <f t="shared" si="36"/>
        <v/>
      </c>
      <c r="J215" s="34" t="str">
        <f t="shared" si="37"/>
        <v/>
      </c>
      <c r="K215" s="34" t="str">
        <f t="shared" si="38"/>
        <v/>
      </c>
      <c r="L215" s="26" t="str">
        <f t="shared" si="39"/>
        <v/>
      </c>
      <c r="M215" s="32"/>
      <c r="N215" s="190"/>
      <c r="O215" s="190"/>
      <c r="P215" s="190"/>
      <c r="Q215" s="190"/>
      <c r="R215" s="23"/>
    </row>
    <row r="216" spans="1:18">
      <c r="A216" s="27">
        <f t="shared" ca="1" si="40"/>
        <v>46048</v>
      </c>
      <c r="B216" s="20"/>
      <c r="C216" s="21"/>
      <c r="D216" s="20"/>
      <c r="E216" s="21"/>
      <c r="F216" s="22"/>
      <c r="G216" s="22"/>
      <c r="H216" s="34" t="str">
        <f t="shared" si="35"/>
        <v/>
      </c>
      <c r="I216" s="34" t="str">
        <f t="shared" si="36"/>
        <v/>
      </c>
      <c r="J216" s="34" t="str">
        <f t="shared" si="37"/>
        <v/>
      </c>
      <c r="K216" s="34" t="str">
        <f t="shared" si="38"/>
        <v/>
      </c>
      <c r="L216" s="26" t="str">
        <f t="shared" si="39"/>
        <v/>
      </c>
      <c r="M216" s="32"/>
      <c r="N216" s="190"/>
      <c r="O216" s="190"/>
      <c r="P216" s="190"/>
      <c r="Q216" s="190"/>
      <c r="R216" s="23"/>
    </row>
    <row r="217" spans="1:18">
      <c r="A217" s="27">
        <f t="shared" ca="1" si="40"/>
        <v>46049</v>
      </c>
      <c r="B217" s="20"/>
      <c r="C217" s="21"/>
      <c r="D217" s="20"/>
      <c r="E217" s="21"/>
      <c r="F217" s="22"/>
      <c r="G217" s="22"/>
      <c r="H217" s="34" t="str">
        <f t="shared" si="35"/>
        <v/>
      </c>
      <c r="I217" s="34" t="str">
        <f t="shared" si="36"/>
        <v/>
      </c>
      <c r="J217" s="34" t="str">
        <f t="shared" si="37"/>
        <v/>
      </c>
      <c r="K217" s="34" t="str">
        <f t="shared" si="38"/>
        <v/>
      </c>
      <c r="L217" s="26" t="str">
        <f t="shared" si="39"/>
        <v/>
      </c>
      <c r="M217" s="32"/>
      <c r="N217" s="190"/>
      <c r="O217" s="190"/>
      <c r="P217" s="190"/>
      <c r="Q217" s="190"/>
      <c r="R217" s="23"/>
    </row>
    <row r="218" spans="1:18">
      <c r="A218" s="27">
        <f t="shared" ca="1" si="40"/>
        <v>46050</v>
      </c>
      <c r="B218" s="20"/>
      <c r="C218" s="21"/>
      <c r="D218" s="20"/>
      <c r="E218" s="21"/>
      <c r="F218" s="22"/>
      <c r="G218" s="22"/>
      <c r="H218" s="34" t="str">
        <f t="shared" si="35"/>
        <v/>
      </c>
      <c r="I218" s="34" t="str">
        <f t="shared" si="36"/>
        <v/>
      </c>
      <c r="J218" s="34" t="str">
        <f t="shared" si="37"/>
        <v/>
      </c>
      <c r="K218" s="34" t="str">
        <f t="shared" si="38"/>
        <v/>
      </c>
      <c r="L218" s="26" t="str">
        <f t="shared" si="39"/>
        <v/>
      </c>
      <c r="M218" s="32"/>
      <c r="N218" s="190"/>
      <c r="O218" s="190"/>
      <c r="P218" s="190"/>
      <c r="Q218" s="190"/>
      <c r="R218" s="23"/>
    </row>
    <row r="219" spans="1:18">
      <c r="A219" s="27">
        <f t="shared" ca="1" si="40"/>
        <v>46051</v>
      </c>
      <c r="B219" s="20"/>
      <c r="C219" s="21"/>
      <c r="D219" s="20"/>
      <c r="E219" s="21"/>
      <c r="F219" s="22"/>
      <c r="G219" s="22"/>
      <c r="H219" s="34" t="str">
        <f t="shared" si="35"/>
        <v/>
      </c>
      <c r="I219" s="34" t="str">
        <f t="shared" si="36"/>
        <v/>
      </c>
      <c r="J219" s="34" t="str">
        <f t="shared" si="37"/>
        <v/>
      </c>
      <c r="K219" s="34" t="str">
        <f t="shared" si="38"/>
        <v/>
      </c>
      <c r="L219" s="26" t="str">
        <f t="shared" si="39"/>
        <v/>
      </c>
      <c r="M219" s="32"/>
      <c r="N219" s="190"/>
      <c r="O219" s="190"/>
      <c r="P219" s="190"/>
      <c r="Q219" s="190"/>
      <c r="R219" s="23"/>
    </row>
    <row r="220" spans="1:18">
      <c r="A220" s="27">
        <f t="shared" ca="1" si="40"/>
        <v>46052</v>
      </c>
      <c r="B220" s="20"/>
      <c r="C220" s="21"/>
      <c r="D220" s="20"/>
      <c r="E220" s="21"/>
      <c r="F220" s="22"/>
      <c r="G220" s="22"/>
      <c r="H220" s="34" t="str">
        <f t="shared" si="35"/>
        <v/>
      </c>
      <c r="I220" s="34" t="str">
        <f t="shared" si="36"/>
        <v/>
      </c>
      <c r="J220" s="34" t="str">
        <f t="shared" si="37"/>
        <v/>
      </c>
      <c r="K220" s="34" t="str">
        <f t="shared" si="38"/>
        <v/>
      </c>
      <c r="L220" s="26" t="str">
        <f t="shared" si="39"/>
        <v/>
      </c>
      <c r="M220" s="32"/>
      <c r="N220" s="190"/>
      <c r="O220" s="190"/>
      <c r="P220" s="190"/>
      <c r="Q220" s="190"/>
      <c r="R220" s="23"/>
    </row>
    <row r="221" spans="1:18">
      <c r="A221" s="27">
        <f t="shared" ca="1" si="40"/>
        <v>46053</v>
      </c>
      <c r="B221" s="20"/>
      <c r="C221" s="21"/>
      <c r="D221" s="20"/>
      <c r="E221" s="21"/>
      <c r="F221" s="22"/>
      <c r="G221" s="22"/>
      <c r="H221" s="34" t="str">
        <f t="shared" si="35"/>
        <v/>
      </c>
      <c r="I221" s="34" t="str">
        <f t="shared" si="36"/>
        <v/>
      </c>
      <c r="J221" s="34" t="str">
        <f t="shared" si="37"/>
        <v/>
      </c>
      <c r="K221" s="34" t="str">
        <f t="shared" si="38"/>
        <v/>
      </c>
      <c r="L221" s="26" t="str">
        <f t="shared" si="39"/>
        <v/>
      </c>
      <c r="M221" s="32"/>
      <c r="N221" s="190"/>
      <c r="O221" s="190"/>
      <c r="P221" s="190"/>
      <c r="Q221" s="190"/>
      <c r="R221" s="23"/>
    </row>
    <row r="222" spans="1:18">
      <c r="A222" s="5" t="s">
        <v>11</v>
      </c>
      <c r="B222" s="191"/>
      <c r="C222" s="192"/>
      <c r="D222" s="191"/>
      <c r="E222" s="192"/>
      <c r="F222" s="26" t="str">
        <f>IF(SUM($F191:$F221)=0,"",SUM($F191:$F221))</f>
        <v/>
      </c>
      <c r="G222" s="26" t="str">
        <f>IF(SUM($G191:$G221)=0,"",SUM($G191:$G221))</f>
        <v/>
      </c>
      <c r="H222" s="26" t="str">
        <f>IF(SUM(H191:H221)=0,"",SUM(H191:H221))</f>
        <v/>
      </c>
      <c r="I222" s="26" t="str">
        <f>IF(SUM(I191:I221)=0,"",SUM(I191:I221))</f>
        <v/>
      </c>
      <c r="J222" s="26" t="str">
        <f t="shared" ref="J222:K222" si="41">IF(SUM(J191:J221)=0,"",SUM(J191:J221))</f>
        <v/>
      </c>
      <c r="K222" s="26" t="str">
        <f t="shared" si="41"/>
        <v/>
      </c>
      <c r="L222" s="26" t="str">
        <f>IF(SUM($L191:$L221)=0,"",SUM($L191:$L221))</f>
        <v/>
      </c>
      <c r="M222" s="33"/>
      <c r="N222" s="193"/>
      <c r="O222" s="193"/>
      <c r="P222" s="193"/>
      <c r="Q222" s="193"/>
      <c r="R222" s="6"/>
    </row>
    <row r="224" spans="1:18" ht="27" customHeight="1">
      <c r="A224" s="194" t="s">
        <v>22</v>
      </c>
      <c r="B224" s="189" t="s">
        <v>103</v>
      </c>
      <c r="C224" s="189"/>
      <c r="D224" s="189"/>
      <c r="E224" s="189"/>
      <c r="F224" s="189" t="s">
        <v>23</v>
      </c>
      <c r="G224" s="189"/>
      <c r="H224" s="189" t="s">
        <v>88</v>
      </c>
      <c r="I224" s="189"/>
      <c r="J224" s="189"/>
      <c r="K224" s="189"/>
      <c r="L224" s="189" t="s">
        <v>87</v>
      </c>
      <c r="M224" s="195" t="s">
        <v>96</v>
      </c>
      <c r="N224" s="194" t="s">
        <v>25</v>
      </c>
      <c r="O224" s="194"/>
      <c r="P224" s="194"/>
      <c r="Q224" s="194"/>
      <c r="R224" s="189" t="s">
        <v>100</v>
      </c>
    </row>
    <row r="225" spans="1:22" ht="14.25" customHeight="1">
      <c r="A225" s="194"/>
      <c r="B225" s="189" t="s">
        <v>82</v>
      </c>
      <c r="C225" s="189"/>
      <c r="D225" s="189" t="s">
        <v>84</v>
      </c>
      <c r="E225" s="189"/>
      <c r="F225" s="189"/>
      <c r="G225" s="189"/>
      <c r="H225" s="189" t="s">
        <v>90</v>
      </c>
      <c r="I225" s="189"/>
      <c r="J225" s="189" t="s">
        <v>89</v>
      </c>
      <c r="K225" s="189"/>
      <c r="L225" s="189"/>
      <c r="M225" s="196"/>
      <c r="N225" s="194"/>
      <c r="O225" s="194"/>
      <c r="P225" s="194"/>
      <c r="Q225" s="194"/>
      <c r="R225" s="189"/>
    </row>
    <row r="226" spans="1:22">
      <c r="A226" s="194"/>
      <c r="B226" s="43" t="s">
        <v>26</v>
      </c>
      <c r="C226" s="43" t="s">
        <v>27</v>
      </c>
      <c r="D226" s="43" t="s">
        <v>26</v>
      </c>
      <c r="E226" s="43" t="s">
        <v>27</v>
      </c>
      <c r="F226" s="44" t="s">
        <v>85</v>
      </c>
      <c r="G226" s="44" t="s">
        <v>86</v>
      </c>
      <c r="H226" s="44" t="s">
        <v>81</v>
      </c>
      <c r="I226" s="44" t="s">
        <v>83</v>
      </c>
      <c r="J226" s="44" t="s">
        <v>81</v>
      </c>
      <c r="K226" s="44" t="s">
        <v>95</v>
      </c>
      <c r="L226" s="189"/>
      <c r="M226" s="197"/>
      <c r="N226" s="194"/>
      <c r="O226" s="194"/>
      <c r="P226" s="194"/>
      <c r="Q226" s="194"/>
      <c r="R226" s="194"/>
    </row>
    <row r="227" spans="1:22">
      <c r="A227" s="27" cm="1">
        <f t="array" aca="1" ref="A227" ca="1">DATE("2025","8"+6,IFERROR(INDIRECT(T1),"1"))</f>
        <v>46054</v>
      </c>
      <c r="B227" s="20"/>
      <c r="C227" s="21"/>
      <c r="D227" s="20"/>
      <c r="E227" s="21"/>
      <c r="F227" s="22"/>
      <c r="G227" s="22"/>
      <c r="H227" s="34" t="str">
        <f>IF(OR(B227="",LEFT(M227,1)="✓"),"",C227-B227-F227)</f>
        <v/>
      </c>
      <c r="I227" s="34" t="str">
        <f>IF(OR(D227="",LEFT(M227,1)="✓"),"",E227-D227-G227)</f>
        <v/>
      </c>
      <c r="J227" s="34" t="str">
        <f>IF(AND(B227&lt;&gt;"",M227="✓所定"),C227-B227-F227,"")</f>
        <v/>
      </c>
      <c r="K227" s="34" t="str">
        <f>IF(AND(B227&lt;&gt;"",M227="✓法定"),C227-B227-F227,"")</f>
        <v/>
      </c>
      <c r="L227" s="26" t="str">
        <f t="shared" ref="L227:L253" si="42">IF(AND($B227="",$D227=""),"",($C227-$B227-$F227)+($E227-$D227-$G227))</f>
        <v/>
      </c>
      <c r="M227" s="32"/>
      <c r="N227" s="190"/>
      <c r="O227" s="190"/>
      <c r="P227" s="190"/>
      <c r="Q227" s="190"/>
      <c r="R227" s="23"/>
      <c r="V227" s="1" t="s">
        <v>171</v>
      </c>
    </row>
    <row r="228" spans="1:22">
      <c r="A228" s="27">
        <f ca="1">A227+1</f>
        <v>46055</v>
      </c>
      <c r="B228" s="20"/>
      <c r="C228" s="21"/>
      <c r="D228" s="20"/>
      <c r="E228" s="21"/>
      <c r="F228" s="22"/>
      <c r="G228" s="22"/>
      <c r="H228" s="34" t="str">
        <f t="shared" ref="H228:H257" si="43">IF(OR(B228="",LEFT(M228,1)="✓"),"",C228-B228-F228)</f>
        <v/>
      </c>
      <c r="I228" s="34" t="str">
        <f t="shared" ref="I228:I257" si="44">IF(OR(D228="",LEFT(M228,1)="✓"),"",E228-D228-G228)</f>
        <v/>
      </c>
      <c r="J228" s="34" t="str">
        <f t="shared" ref="J228:J257" si="45">IF(AND(B228&lt;&gt;"",M228="✓所定"),C228-B228-F228,"")</f>
        <v/>
      </c>
      <c r="K228" s="34" t="str">
        <f t="shared" ref="K228:K257" si="46">IF(AND(B228&lt;&gt;"",M228="✓法定"),C228-B228-F228,"")</f>
        <v/>
      </c>
      <c r="L228" s="26" t="str">
        <f t="shared" si="42"/>
        <v/>
      </c>
      <c r="M228" s="32"/>
      <c r="N228" s="190"/>
      <c r="O228" s="190"/>
      <c r="P228" s="190"/>
      <c r="Q228" s="190"/>
      <c r="R228" s="23"/>
      <c r="V228" s="1" t="s">
        <v>172</v>
      </c>
    </row>
    <row r="229" spans="1:22">
      <c r="A229" s="27">
        <f t="shared" ref="A229:A257" ca="1" si="47">A228+1</f>
        <v>46056</v>
      </c>
      <c r="B229" s="20"/>
      <c r="C229" s="21"/>
      <c r="D229" s="20"/>
      <c r="E229" s="21"/>
      <c r="F229" s="22"/>
      <c r="G229" s="22"/>
      <c r="H229" s="34" t="str">
        <f t="shared" si="43"/>
        <v/>
      </c>
      <c r="I229" s="34" t="str">
        <f t="shared" si="44"/>
        <v/>
      </c>
      <c r="J229" s="34" t="str">
        <f t="shared" si="45"/>
        <v/>
      </c>
      <c r="K229" s="34" t="str">
        <f t="shared" si="46"/>
        <v/>
      </c>
      <c r="L229" s="26" t="str">
        <f t="shared" si="42"/>
        <v/>
      </c>
      <c r="M229" s="32"/>
      <c r="N229" s="190"/>
      <c r="O229" s="190"/>
      <c r="P229" s="190"/>
      <c r="Q229" s="190"/>
      <c r="R229" s="23"/>
    </row>
    <row r="230" spans="1:22">
      <c r="A230" s="27">
        <f t="shared" ca="1" si="47"/>
        <v>46057</v>
      </c>
      <c r="B230" s="20"/>
      <c r="C230" s="21"/>
      <c r="D230" s="20"/>
      <c r="E230" s="21"/>
      <c r="F230" s="22"/>
      <c r="G230" s="22"/>
      <c r="H230" s="34" t="str">
        <f t="shared" si="43"/>
        <v/>
      </c>
      <c r="I230" s="34" t="str">
        <f t="shared" si="44"/>
        <v/>
      </c>
      <c r="J230" s="34" t="str">
        <f t="shared" si="45"/>
        <v/>
      </c>
      <c r="K230" s="34" t="str">
        <f t="shared" si="46"/>
        <v/>
      </c>
      <c r="L230" s="26" t="str">
        <f t="shared" si="42"/>
        <v/>
      </c>
      <c r="M230" s="32"/>
      <c r="N230" s="190"/>
      <c r="O230" s="190"/>
      <c r="P230" s="190"/>
      <c r="Q230" s="190"/>
      <c r="R230" s="23"/>
    </row>
    <row r="231" spans="1:22">
      <c r="A231" s="27">
        <f t="shared" ca="1" si="47"/>
        <v>46058</v>
      </c>
      <c r="B231" s="20"/>
      <c r="C231" s="21"/>
      <c r="D231" s="20"/>
      <c r="E231" s="21"/>
      <c r="F231" s="22"/>
      <c r="G231" s="22"/>
      <c r="H231" s="34" t="str">
        <f t="shared" si="43"/>
        <v/>
      </c>
      <c r="I231" s="34" t="str">
        <f t="shared" si="44"/>
        <v/>
      </c>
      <c r="J231" s="34" t="str">
        <f t="shared" si="45"/>
        <v/>
      </c>
      <c r="K231" s="34" t="str">
        <f t="shared" si="46"/>
        <v/>
      </c>
      <c r="L231" s="26" t="str">
        <f t="shared" si="42"/>
        <v/>
      </c>
      <c r="M231" s="32"/>
      <c r="N231" s="190"/>
      <c r="O231" s="190"/>
      <c r="P231" s="190"/>
      <c r="Q231" s="190"/>
      <c r="R231" s="23"/>
    </row>
    <row r="232" spans="1:22">
      <c r="A232" s="27">
        <f t="shared" ca="1" si="47"/>
        <v>46059</v>
      </c>
      <c r="B232" s="20"/>
      <c r="C232" s="21"/>
      <c r="D232" s="20"/>
      <c r="E232" s="21"/>
      <c r="F232" s="22"/>
      <c r="G232" s="22"/>
      <c r="H232" s="34" t="str">
        <f t="shared" si="43"/>
        <v/>
      </c>
      <c r="I232" s="34" t="str">
        <f t="shared" si="44"/>
        <v/>
      </c>
      <c r="J232" s="34" t="str">
        <f t="shared" si="45"/>
        <v/>
      </c>
      <c r="K232" s="34" t="str">
        <f t="shared" si="46"/>
        <v/>
      </c>
      <c r="L232" s="26" t="str">
        <f t="shared" si="42"/>
        <v/>
      </c>
      <c r="M232" s="32"/>
      <c r="N232" s="190"/>
      <c r="O232" s="190"/>
      <c r="P232" s="190"/>
      <c r="Q232" s="190"/>
      <c r="R232" s="23"/>
    </row>
    <row r="233" spans="1:22">
      <c r="A233" s="27">
        <f t="shared" ca="1" si="47"/>
        <v>46060</v>
      </c>
      <c r="B233" s="20"/>
      <c r="C233" s="21"/>
      <c r="D233" s="20"/>
      <c r="E233" s="21"/>
      <c r="F233" s="22"/>
      <c r="G233" s="22"/>
      <c r="H233" s="34" t="str">
        <f t="shared" si="43"/>
        <v/>
      </c>
      <c r="I233" s="34" t="str">
        <f t="shared" si="44"/>
        <v/>
      </c>
      <c r="J233" s="34" t="str">
        <f t="shared" si="45"/>
        <v/>
      </c>
      <c r="K233" s="34" t="str">
        <f t="shared" si="46"/>
        <v/>
      </c>
      <c r="L233" s="26" t="str">
        <f t="shared" si="42"/>
        <v/>
      </c>
      <c r="M233" s="32"/>
      <c r="N233" s="190"/>
      <c r="O233" s="190"/>
      <c r="P233" s="190"/>
      <c r="Q233" s="190"/>
      <c r="R233" s="23"/>
    </row>
    <row r="234" spans="1:22">
      <c r="A234" s="27">
        <f t="shared" ca="1" si="47"/>
        <v>46061</v>
      </c>
      <c r="B234" s="20"/>
      <c r="C234" s="21"/>
      <c r="D234" s="20"/>
      <c r="E234" s="21"/>
      <c r="F234" s="22"/>
      <c r="G234" s="22"/>
      <c r="H234" s="34" t="str">
        <f t="shared" si="43"/>
        <v/>
      </c>
      <c r="I234" s="34" t="str">
        <f t="shared" si="44"/>
        <v/>
      </c>
      <c r="J234" s="34" t="str">
        <f t="shared" si="45"/>
        <v/>
      </c>
      <c r="K234" s="34" t="str">
        <f t="shared" si="46"/>
        <v/>
      </c>
      <c r="L234" s="26" t="str">
        <f t="shared" si="42"/>
        <v/>
      </c>
      <c r="M234" s="32"/>
      <c r="N234" s="190"/>
      <c r="O234" s="190"/>
      <c r="P234" s="190"/>
      <c r="Q234" s="190"/>
      <c r="R234" s="23"/>
    </row>
    <row r="235" spans="1:22">
      <c r="A235" s="27">
        <f t="shared" ca="1" si="47"/>
        <v>46062</v>
      </c>
      <c r="B235" s="20"/>
      <c r="C235" s="21"/>
      <c r="D235" s="20"/>
      <c r="E235" s="21"/>
      <c r="F235" s="22"/>
      <c r="G235" s="22"/>
      <c r="H235" s="34" t="str">
        <f t="shared" si="43"/>
        <v/>
      </c>
      <c r="I235" s="34" t="str">
        <f t="shared" si="44"/>
        <v/>
      </c>
      <c r="J235" s="34" t="str">
        <f t="shared" si="45"/>
        <v/>
      </c>
      <c r="K235" s="34" t="str">
        <f t="shared" si="46"/>
        <v/>
      </c>
      <c r="L235" s="26" t="str">
        <f t="shared" si="42"/>
        <v/>
      </c>
      <c r="M235" s="32"/>
      <c r="N235" s="190"/>
      <c r="O235" s="190"/>
      <c r="P235" s="190"/>
      <c r="Q235" s="190"/>
      <c r="R235" s="23"/>
    </row>
    <row r="236" spans="1:22">
      <c r="A236" s="27">
        <f t="shared" ca="1" si="47"/>
        <v>46063</v>
      </c>
      <c r="B236" s="20"/>
      <c r="C236" s="21"/>
      <c r="D236" s="20"/>
      <c r="E236" s="21"/>
      <c r="F236" s="22"/>
      <c r="G236" s="22"/>
      <c r="H236" s="34" t="str">
        <f t="shared" si="43"/>
        <v/>
      </c>
      <c r="I236" s="34" t="str">
        <f t="shared" si="44"/>
        <v/>
      </c>
      <c r="J236" s="34" t="str">
        <f t="shared" si="45"/>
        <v/>
      </c>
      <c r="K236" s="34" t="str">
        <f t="shared" si="46"/>
        <v/>
      </c>
      <c r="L236" s="26" t="str">
        <f t="shared" si="42"/>
        <v/>
      </c>
      <c r="M236" s="32"/>
      <c r="N236" s="190"/>
      <c r="O236" s="190"/>
      <c r="P236" s="190"/>
      <c r="Q236" s="190"/>
      <c r="R236" s="23"/>
    </row>
    <row r="237" spans="1:22">
      <c r="A237" s="27">
        <f t="shared" ca="1" si="47"/>
        <v>46064</v>
      </c>
      <c r="B237" s="20"/>
      <c r="C237" s="21"/>
      <c r="D237" s="20"/>
      <c r="E237" s="21"/>
      <c r="F237" s="22"/>
      <c r="G237" s="22"/>
      <c r="H237" s="34" t="str">
        <f t="shared" si="43"/>
        <v/>
      </c>
      <c r="I237" s="34" t="str">
        <f t="shared" si="44"/>
        <v/>
      </c>
      <c r="J237" s="34" t="str">
        <f t="shared" si="45"/>
        <v/>
      </c>
      <c r="K237" s="34" t="str">
        <f t="shared" si="46"/>
        <v/>
      </c>
      <c r="L237" s="26" t="str">
        <f t="shared" si="42"/>
        <v/>
      </c>
      <c r="M237" s="32"/>
      <c r="N237" s="190"/>
      <c r="O237" s="190"/>
      <c r="P237" s="190"/>
      <c r="Q237" s="190"/>
      <c r="R237" s="23"/>
    </row>
    <row r="238" spans="1:22">
      <c r="A238" s="27">
        <f t="shared" ca="1" si="47"/>
        <v>46065</v>
      </c>
      <c r="B238" s="20"/>
      <c r="C238" s="21"/>
      <c r="D238" s="20"/>
      <c r="E238" s="21"/>
      <c r="F238" s="22"/>
      <c r="G238" s="22"/>
      <c r="H238" s="34" t="str">
        <f t="shared" si="43"/>
        <v/>
      </c>
      <c r="I238" s="34" t="str">
        <f t="shared" si="44"/>
        <v/>
      </c>
      <c r="J238" s="34" t="str">
        <f t="shared" si="45"/>
        <v/>
      </c>
      <c r="K238" s="34" t="str">
        <f t="shared" si="46"/>
        <v/>
      </c>
      <c r="L238" s="26" t="str">
        <f t="shared" si="42"/>
        <v/>
      </c>
      <c r="M238" s="32"/>
      <c r="N238" s="190"/>
      <c r="O238" s="190"/>
      <c r="P238" s="190"/>
      <c r="Q238" s="190"/>
      <c r="R238" s="23"/>
    </row>
    <row r="239" spans="1:22">
      <c r="A239" s="27">
        <f t="shared" ca="1" si="47"/>
        <v>46066</v>
      </c>
      <c r="B239" s="20"/>
      <c r="C239" s="21"/>
      <c r="D239" s="20"/>
      <c r="E239" s="21"/>
      <c r="F239" s="22"/>
      <c r="G239" s="22"/>
      <c r="H239" s="34" t="str">
        <f t="shared" si="43"/>
        <v/>
      </c>
      <c r="I239" s="34" t="str">
        <f t="shared" si="44"/>
        <v/>
      </c>
      <c r="J239" s="34" t="str">
        <f t="shared" si="45"/>
        <v/>
      </c>
      <c r="K239" s="34" t="str">
        <f t="shared" si="46"/>
        <v/>
      </c>
      <c r="L239" s="26" t="str">
        <f t="shared" si="42"/>
        <v/>
      </c>
      <c r="M239" s="32"/>
      <c r="N239" s="190"/>
      <c r="O239" s="190"/>
      <c r="P239" s="190"/>
      <c r="Q239" s="190"/>
      <c r="R239" s="23"/>
    </row>
    <row r="240" spans="1:22">
      <c r="A240" s="27">
        <f t="shared" ca="1" si="47"/>
        <v>46067</v>
      </c>
      <c r="B240" s="20"/>
      <c r="C240" s="21"/>
      <c r="D240" s="20"/>
      <c r="E240" s="21"/>
      <c r="F240" s="22"/>
      <c r="G240" s="22"/>
      <c r="H240" s="34" t="str">
        <f t="shared" si="43"/>
        <v/>
      </c>
      <c r="I240" s="34" t="str">
        <f t="shared" si="44"/>
        <v/>
      </c>
      <c r="J240" s="34" t="str">
        <f t="shared" si="45"/>
        <v/>
      </c>
      <c r="K240" s="34" t="str">
        <f t="shared" si="46"/>
        <v/>
      </c>
      <c r="L240" s="26" t="str">
        <f t="shared" si="42"/>
        <v/>
      </c>
      <c r="M240" s="32"/>
      <c r="N240" s="190"/>
      <c r="O240" s="190"/>
      <c r="P240" s="190"/>
      <c r="Q240" s="190"/>
      <c r="R240" s="23"/>
    </row>
    <row r="241" spans="1:18">
      <c r="A241" s="27">
        <f t="shared" ca="1" si="47"/>
        <v>46068</v>
      </c>
      <c r="B241" s="20"/>
      <c r="C241" s="21"/>
      <c r="D241" s="20"/>
      <c r="E241" s="21"/>
      <c r="F241" s="22"/>
      <c r="G241" s="22"/>
      <c r="H241" s="34" t="str">
        <f t="shared" si="43"/>
        <v/>
      </c>
      <c r="I241" s="34" t="str">
        <f t="shared" si="44"/>
        <v/>
      </c>
      <c r="J241" s="34" t="str">
        <f t="shared" si="45"/>
        <v/>
      </c>
      <c r="K241" s="34" t="str">
        <f t="shared" si="46"/>
        <v/>
      </c>
      <c r="L241" s="26" t="str">
        <f t="shared" si="42"/>
        <v/>
      </c>
      <c r="M241" s="32"/>
      <c r="N241" s="190"/>
      <c r="O241" s="190"/>
      <c r="P241" s="190"/>
      <c r="Q241" s="190"/>
      <c r="R241" s="23"/>
    </row>
    <row r="242" spans="1:18">
      <c r="A242" s="27">
        <f t="shared" ca="1" si="47"/>
        <v>46069</v>
      </c>
      <c r="B242" s="20"/>
      <c r="C242" s="21"/>
      <c r="D242" s="20"/>
      <c r="E242" s="21"/>
      <c r="F242" s="22"/>
      <c r="G242" s="22"/>
      <c r="H242" s="34" t="str">
        <f t="shared" si="43"/>
        <v/>
      </c>
      <c r="I242" s="34" t="str">
        <f t="shared" si="44"/>
        <v/>
      </c>
      <c r="J242" s="34" t="str">
        <f t="shared" si="45"/>
        <v/>
      </c>
      <c r="K242" s="34" t="str">
        <f t="shared" si="46"/>
        <v/>
      </c>
      <c r="L242" s="26" t="str">
        <f t="shared" si="42"/>
        <v/>
      </c>
      <c r="M242" s="32"/>
      <c r="N242" s="190"/>
      <c r="O242" s="190"/>
      <c r="P242" s="190"/>
      <c r="Q242" s="190"/>
      <c r="R242" s="23"/>
    </row>
    <row r="243" spans="1:18">
      <c r="A243" s="27">
        <f t="shared" ca="1" si="47"/>
        <v>46070</v>
      </c>
      <c r="B243" s="20"/>
      <c r="C243" s="21"/>
      <c r="D243" s="20"/>
      <c r="E243" s="21"/>
      <c r="F243" s="22"/>
      <c r="G243" s="22"/>
      <c r="H243" s="34" t="str">
        <f t="shared" si="43"/>
        <v/>
      </c>
      <c r="I243" s="34" t="str">
        <f t="shared" si="44"/>
        <v/>
      </c>
      <c r="J243" s="34" t="str">
        <f t="shared" si="45"/>
        <v/>
      </c>
      <c r="K243" s="34" t="str">
        <f t="shared" si="46"/>
        <v/>
      </c>
      <c r="L243" s="26" t="str">
        <f t="shared" si="42"/>
        <v/>
      </c>
      <c r="M243" s="32"/>
      <c r="N243" s="190"/>
      <c r="O243" s="190"/>
      <c r="P243" s="190"/>
      <c r="Q243" s="190"/>
      <c r="R243" s="23"/>
    </row>
    <row r="244" spans="1:18">
      <c r="A244" s="27">
        <f t="shared" ca="1" si="47"/>
        <v>46071</v>
      </c>
      <c r="B244" s="20"/>
      <c r="C244" s="21"/>
      <c r="D244" s="20"/>
      <c r="E244" s="21"/>
      <c r="F244" s="22"/>
      <c r="G244" s="22"/>
      <c r="H244" s="34" t="str">
        <f t="shared" si="43"/>
        <v/>
      </c>
      <c r="I244" s="34" t="str">
        <f t="shared" si="44"/>
        <v/>
      </c>
      <c r="J244" s="34" t="str">
        <f t="shared" si="45"/>
        <v/>
      </c>
      <c r="K244" s="34" t="str">
        <f t="shared" si="46"/>
        <v/>
      </c>
      <c r="L244" s="26" t="str">
        <f t="shared" si="42"/>
        <v/>
      </c>
      <c r="M244" s="32"/>
      <c r="N244" s="190"/>
      <c r="O244" s="190"/>
      <c r="P244" s="190"/>
      <c r="Q244" s="190"/>
      <c r="R244" s="23"/>
    </row>
    <row r="245" spans="1:18">
      <c r="A245" s="27">
        <f t="shared" ca="1" si="47"/>
        <v>46072</v>
      </c>
      <c r="B245" s="20"/>
      <c r="C245" s="21"/>
      <c r="D245" s="20"/>
      <c r="E245" s="21"/>
      <c r="F245" s="22"/>
      <c r="G245" s="22"/>
      <c r="H245" s="34" t="str">
        <f t="shared" si="43"/>
        <v/>
      </c>
      <c r="I245" s="34" t="str">
        <f t="shared" si="44"/>
        <v/>
      </c>
      <c r="J245" s="34" t="str">
        <f t="shared" si="45"/>
        <v/>
      </c>
      <c r="K245" s="34" t="str">
        <f t="shared" si="46"/>
        <v/>
      </c>
      <c r="L245" s="26" t="str">
        <f t="shared" si="42"/>
        <v/>
      </c>
      <c r="M245" s="32"/>
      <c r="N245" s="190"/>
      <c r="O245" s="190"/>
      <c r="P245" s="190"/>
      <c r="Q245" s="190"/>
      <c r="R245" s="23"/>
    </row>
    <row r="246" spans="1:18">
      <c r="A246" s="27">
        <f t="shared" ca="1" si="47"/>
        <v>46073</v>
      </c>
      <c r="B246" s="20"/>
      <c r="C246" s="21"/>
      <c r="D246" s="20"/>
      <c r="E246" s="21"/>
      <c r="F246" s="22"/>
      <c r="G246" s="22"/>
      <c r="H246" s="34" t="str">
        <f t="shared" si="43"/>
        <v/>
      </c>
      <c r="I246" s="34" t="str">
        <f t="shared" si="44"/>
        <v/>
      </c>
      <c r="J246" s="34" t="str">
        <f t="shared" si="45"/>
        <v/>
      </c>
      <c r="K246" s="34" t="str">
        <f t="shared" si="46"/>
        <v/>
      </c>
      <c r="L246" s="26" t="str">
        <f t="shared" si="42"/>
        <v/>
      </c>
      <c r="M246" s="32"/>
      <c r="N246" s="190"/>
      <c r="O246" s="190"/>
      <c r="P246" s="190"/>
      <c r="Q246" s="190"/>
      <c r="R246" s="23"/>
    </row>
    <row r="247" spans="1:18">
      <c r="A247" s="27">
        <f t="shared" ca="1" si="47"/>
        <v>46074</v>
      </c>
      <c r="B247" s="20"/>
      <c r="C247" s="21"/>
      <c r="D247" s="20"/>
      <c r="E247" s="21"/>
      <c r="F247" s="22"/>
      <c r="G247" s="22"/>
      <c r="H247" s="34" t="str">
        <f t="shared" si="43"/>
        <v/>
      </c>
      <c r="I247" s="34" t="str">
        <f t="shared" si="44"/>
        <v/>
      </c>
      <c r="J247" s="34" t="str">
        <f t="shared" si="45"/>
        <v/>
      </c>
      <c r="K247" s="34" t="str">
        <f t="shared" si="46"/>
        <v/>
      </c>
      <c r="L247" s="26" t="str">
        <f t="shared" si="42"/>
        <v/>
      </c>
      <c r="M247" s="32"/>
      <c r="N247" s="190"/>
      <c r="O247" s="190"/>
      <c r="P247" s="190"/>
      <c r="Q247" s="190"/>
      <c r="R247" s="23"/>
    </row>
    <row r="248" spans="1:18">
      <c r="A248" s="27">
        <f t="shared" ca="1" si="47"/>
        <v>46075</v>
      </c>
      <c r="B248" s="20"/>
      <c r="C248" s="21"/>
      <c r="D248" s="20"/>
      <c r="E248" s="21"/>
      <c r="F248" s="22"/>
      <c r="G248" s="22"/>
      <c r="H248" s="34" t="str">
        <f t="shared" si="43"/>
        <v/>
      </c>
      <c r="I248" s="34" t="str">
        <f t="shared" si="44"/>
        <v/>
      </c>
      <c r="J248" s="34" t="str">
        <f t="shared" si="45"/>
        <v/>
      </c>
      <c r="K248" s="34" t="str">
        <f t="shared" si="46"/>
        <v/>
      </c>
      <c r="L248" s="26" t="str">
        <f t="shared" si="42"/>
        <v/>
      </c>
      <c r="M248" s="32"/>
      <c r="N248" s="190"/>
      <c r="O248" s="190"/>
      <c r="P248" s="190"/>
      <c r="Q248" s="190"/>
      <c r="R248" s="23"/>
    </row>
    <row r="249" spans="1:18">
      <c r="A249" s="27">
        <f t="shared" ca="1" si="47"/>
        <v>46076</v>
      </c>
      <c r="B249" s="20"/>
      <c r="C249" s="21"/>
      <c r="D249" s="20"/>
      <c r="E249" s="21"/>
      <c r="F249" s="22"/>
      <c r="G249" s="22"/>
      <c r="H249" s="34" t="str">
        <f t="shared" si="43"/>
        <v/>
      </c>
      <c r="I249" s="34" t="str">
        <f t="shared" si="44"/>
        <v/>
      </c>
      <c r="J249" s="34" t="str">
        <f t="shared" si="45"/>
        <v/>
      </c>
      <c r="K249" s="34" t="str">
        <f t="shared" si="46"/>
        <v/>
      </c>
      <c r="L249" s="26" t="str">
        <f t="shared" si="42"/>
        <v/>
      </c>
      <c r="M249" s="32"/>
      <c r="N249" s="190"/>
      <c r="O249" s="190"/>
      <c r="P249" s="190"/>
      <c r="Q249" s="190"/>
      <c r="R249" s="23"/>
    </row>
    <row r="250" spans="1:18">
      <c r="A250" s="27">
        <f t="shared" ca="1" si="47"/>
        <v>46077</v>
      </c>
      <c r="B250" s="20"/>
      <c r="C250" s="21"/>
      <c r="D250" s="20"/>
      <c r="E250" s="21"/>
      <c r="F250" s="22"/>
      <c r="G250" s="22"/>
      <c r="H250" s="34" t="str">
        <f t="shared" si="43"/>
        <v/>
      </c>
      <c r="I250" s="34" t="str">
        <f t="shared" si="44"/>
        <v/>
      </c>
      <c r="J250" s="34" t="str">
        <f t="shared" si="45"/>
        <v/>
      </c>
      <c r="K250" s="34" t="str">
        <f t="shared" si="46"/>
        <v/>
      </c>
      <c r="L250" s="26" t="str">
        <f t="shared" si="42"/>
        <v/>
      </c>
      <c r="M250" s="32"/>
      <c r="N250" s="190"/>
      <c r="O250" s="190"/>
      <c r="P250" s="190"/>
      <c r="Q250" s="190"/>
      <c r="R250" s="23"/>
    </row>
    <row r="251" spans="1:18">
      <c r="A251" s="27">
        <f t="shared" ca="1" si="47"/>
        <v>46078</v>
      </c>
      <c r="B251" s="20"/>
      <c r="C251" s="21"/>
      <c r="D251" s="20"/>
      <c r="E251" s="21"/>
      <c r="F251" s="22"/>
      <c r="G251" s="22"/>
      <c r="H251" s="34" t="str">
        <f t="shared" si="43"/>
        <v/>
      </c>
      <c r="I251" s="34" t="str">
        <f t="shared" si="44"/>
        <v/>
      </c>
      <c r="J251" s="34" t="str">
        <f t="shared" si="45"/>
        <v/>
      </c>
      <c r="K251" s="34" t="str">
        <f t="shared" si="46"/>
        <v/>
      </c>
      <c r="L251" s="26" t="str">
        <f t="shared" si="42"/>
        <v/>
      </c>
      <c r="M251" s="32"/>
      <c r="N251" s="190"/>
      <c r="O251" s="190"/>
      <c r="P251" s="190"/>
      <c r="Q251" s="190"/>
      <c r="R251" s="23"/>
    </row>
    <row r="252" spans="1:18">
      <c r="A252" s="27">
        <f t="shared" ca="1" si="47"/>
        <v>46079</v>
      </c>
      <c r="B252" s="20"/>
      <c r="C252" s="21"/>
      <c r="D252" s="20"/>
      <c r="E252" s="21"/>
      <c r="F252" s="22"/>
      <c r="G252" s="22"/>
      <c r="H252" s="34" t="str">
        <f t="shared" si="43"/>
        <v/>
      </c>
      <c r="I252" s="34" t="str">
        <f t="shared" si="44"/>
        <v/>
      </c>
      <c r="J252" s="34" t="str">
        <f t="shared" si="45"/>
        <v/>
      </c>
      <c r="K252" s="34" t="str">
        <f t="shared" si="46"/>
        <v/>
      </c>
      <c r="L252" s="26" t="str">
        <f t="shared" si="42"/>
        <v/>
      </c>
      <c r="M252" s="32"/>
      <c r="N252" s="190"/>
      <c r="O252" s="190"/>
      <c r="P252" s="190"/>
      <c r="Q252" s="190"/>
      <c r="R252" s="23"/>
    </row>
    <row r="253" spans="1:18">
      <c r="A253" s="27">
        <f t="shared" ca="1" si="47"/>
        <v>46080</v>
      </c>
      <c r="B253" s="20"/>
      <c r="C253" s="21"/>
      <c r="D253" s="20"/>
      <c r="E253" s="21"/>
      <c r="F253" s="22"/>
      <c r="G253" s="22"/>
      <c r="H253" s="34" t="str">
        <f t="shared" si="43"/>
        <v/>
      </c>
      <c r="I253" s="34" t="str">
        <f t="shared" si="44"/>
        <v/>
      </c>
      <c r="J253" s="34" t="str">
        <f t="shared" si="45"/>
        <v/>
      </c>
      <c r="K253" s="34" t="str">
        <f t="shared" si="46"/>
        <v/>
      </c>
      <c r="L253" s="26" t="str">
        <f t="shared" si="42"/>
        <v/>
      </c>
      <c r="M253" s="32"/>
      <c r="N253" s="190"/>
      <c r="O253" s="190"/>
      <c r="P253" s="190"/>
      <c r="Q253" s="190"/>
      <c r="R253" s="23"/>
    </row>
    <row r="254" spans="1:18">
      <c r="A254" s="27">
        <f t="shared" ca="1" si="47"/>
        <v>46081</v>
      </c>
      <c r="B254" s="20"/>
      <c r="C254" s="21"/>
      <c r="D254" s="20"/>
      <c r="E254" s="21"/>
      <c r="F254" s="22"/>
      <c r="G254" s="22"/>
      <c r="H254" s="34" t="str">
        <f t="shared" si="43"/>
        <v/>
      </c>
      <c r="I254" s="34" t="str">
        <f t="shared" si="44"/>
        <v/>
      </c>
      <c r="J254" s="34" t="str">
        <f t="shared" si="45"/>
        <v/>
      </c>
      <c r="K254" s="34" t="str">
        <f t="shared" si="46"/>
        <v/>
      </c>
      <c r="L254" s="26" t="str">
        <f>IF(AND($B254="",$D254=""),"",($C254-$B254-$F254)+($E254-$D254-$G254))</f>
        <v/>
      </c>
      <c r="M254" s="32"/>
      <c r="N254" s="190"/>
      <c r="O254" s="190"/>
      <c r="P254" s="190"/>
      <c r="Q254" s="190"/>
      <c r="R254" s="23"/>
    </row>
    <row r="255" spans="1:18">
      <c r="A255" s="27">
        <f t="shared" ca="1" si="47"/>
        <v>46082</v>
      </c>
      <c r="B255" s="20"/>
      <c r="C255" s="21"/>
      <c r="D255" s="20"/>
      <c r="E255" s="21"/>
      <c r="F255" s="22"/>
      <c r="G255" s="22"/>
      <c r="H255" s="34" t="str">
        <f t="shared" si="43"/>
        <v/>
      </c>
      <c r="I255" s="34" t="str">
        <f t="shared" si="44"/>
        <v/>
      </c>
      <c r="J255" s="34" t="str">
        <f t="shared" si="45"/>
        <v/>
      </c>
      <c r="K255" s="34" t="str">
        <f t="shared" si="46"/>
        <v/>
      </c>
      <c r="L255" s="26" t="str">
        <f>IF(AND($B255="",$D255=""),"",($C255-$B255-$F255)+($E255-$D255-$G255))</f>
        <v/>
      </c>
      <c r="M255" s="32"/>
      <c r="N255" s="190"/>
      <c r="O255" s="190"/>
      <c r="P255" s="190"/>
      <c r="Q255" s="190"/>
      <c r="R255" s="23"/>
    </row>
    <row r="256" spans="1:18">
      <c r="A256" s="27">
        <f t="shared" ca="1" si="47"/>
        <v>46083</v>
      </c>
      <c r="B256" s="20"/>
      <c r="C256" s="21"/>
      <c r="D256" s="20"/>
      <c r="E256" s="21"/>
      <c r="F256" s="22"/>
      <c r="G256" s="22"/>
      <c r="H256" s="34" t="str">
        <f t="shared" si="43"/>
        <v/>
      </c>
      <c r="I256" s="34" t="str">
        <f t="shared" si="44"/>
        <v/>
      </c>
      <c r="J256" s="34" t="str">
        <f t="shared" si="45"/>
        <v/>
      </c>
      <c r="K256" s="34" t="str">
        <f t="shared" si="46"/>
        <v/>
      </c>
      <c r="L256" s="26" t="str">
        <f>IF(AND($B256="",$D256=""),"",($C256-$B256-$F256)+($E256-$D256-$G256))</f>
        <v/>
      </c>
      <c r="M256" s="32"/>
      <c r="N256" s="190"/>
      <c r="O256" s="190"/>
      <c r="P256" s="190"/>
      <c r="Q256" s="190"/>
      <c r="R256" s="23"/>
    </row>
    <row r="257" spans="1:18">
      <c r="A257" s="27">
        <f t="shared" ca="1" si="47"/>
        <v>46084</v>
      </c>
      <c r="B257" s="20"/>
      <c r="C257" s="21"/>
      <c r="D257" s="20"/>
      <c r="E257" s="21"/>
      <c r="F257" s="22"/>
      <c r="G257" s="22"/>
      <c r="H257" s="34" t="str">
        <f t="shared" si="43"/>
        <v/>
      </c>
      <c r="I257" s="34" t="str">
        <f t="shared" si="44"/>
        <v/>
      </c>
      <c r="J257" s="34" t="str">
        <f t="shared" si="45"/>
        <v/>
      </c>
      <c r="K257" s="34" t="str">
        <f t="shared" si="46"/>
        <v/>
      </c>
      <c r="L257" s="26" t="str">
        <f>IF(AND($B257="",$D257=""),"",($C257-$B257-$F257)+($E257-$D257-$G257))</f>
        <v/>
      </c>
      <c r="M257" s="32"/>
      <c r="N257" s="190"/>
      <c r="O257" s="190"/>
      <c r="P257" s="190"/>
      <c r="Q257" s="190"/>
      <c r="R257" s="23"/>
    </row>
    <row r="258" spans="1:18">
      <c r="A258" s="5" t="s">
        <v>11</v>
      </c>
      <c r="B258" s="191"/>
      <c r="C258" s="192"/>
      <c r="D258" s="191"/>
      <c r="E258" s="192"/>
      <c r="F258" s="26" t="str">
        <f>IF(SUM($F227:$F257)=0,"",SUM($F227:$F257))</f>
        <v/>
      </c>
      <c r="G258" s="26" t="str">
        <f>IF(SUM($G227:$G257)=0,"",SUM($G227:$G257))</f>
        <v/>
      </c>
      <c r="H258" s="26" t="str">
        <f>IF(SUM(H227:H257)=0,"",SUM(H227:H257))</f>
        <v/>
      </c>
      <c r="I258" s="26" t="str">
        <f>IF(SUM(I227:I257)=0,"",SUM(I227:I257))</f>
        <v/>
      </c>
      <c r="J258" s="26" t="str">
        <f>IF(SUM(J227:J257)=0,"",SUM(J227:J257))</f>
        <v/>
      </c>
      <c r="K258" s="26" t="str">
        <f>IF(SUM(K227:K257)=0,"",SUM(K227:K257))</f>
        <v/>
      </c>
      <c r="L258" s="26" t="str">
        <f>IF(SUM($L227:$L257)=0,"",SUM($L227:$L257))</f>
        <v/>
      </c>
      <c r="M258" s="33"/>
      <c r="N258" s="193"/>
      <c r="O258" s="193"/>
      <c r="P258" s="193"/>
      <c r="Q258" s="193"/>
      <c r="R258" s="6"/>
    </row>
    <row r="260" spans="1:18" ht="27" customHeight="1">
      <c r="A260" s="194" t="s">
        <v>22</v>
      </c>
      <c r="B260" s="189" t="s">
        <v>103</v>
      </c>
      <c r="C260" s="189"/>
      <c r="D260" s="189"/>
      <c r="E260" s="189"/>
      <c r="F260" s="189" t="s">
        <v>23</v>
      </c>
      <c r="G260" s="189"/>
      <c r="H260" s="189" t="s">
        <v>88</v>
      </c>
      <c r="I260" s="189"/>
      <c r="J260" s="189"/>
      <c r="K260" s="189"/>
      <c r="L260" s="189" t="s">
        <v>87</v>
      </c>
      <c r="M260" s="195" t="s">
        <v>96</v>
      </c>
      <c r="N260" s="194" t="s">
        <v>25</v>
      </c>
      <c r="O260" s="194"/>
      <c r="P260" s="194"/>
      <c r="Q260" s="194"/>
      <c r="R260" s="189" t="s">
        <v>100</v>
      </c>
    </row>
    <row r="261" spans="1:18" ht="14.25" customHeight="1">
      <c r="A261" s="194"/>
      <c r="B261" s="189" t="s">
        <v>82</v>
      </c>
      <c r="C261" s="189"/>
      <c r="D261" s="189" t="s">
        <v>84</v>
      </c>
      <c r="E261" s="189"/>
      <c r="F261" s="189"/>
      <c r="G261" s="189"/>
      <c r="H261" s="189" t="s">
        <v>90</v>
      </c>
      <c r="I261" s="189"/>
      <c r="J261" s="189" t="s">
        <v>89</v>
      </c>
      <c r="K261" s="189"/>
      <c r="L261" s="189"/>
      <c r="M261" s="196"/>
      <c r="N261" s="194"/>
      <c r="O261" s="194"/>
      <c r="P261" s="194"/>
      <c r="Q261" s="194"/>
      <c r="R261" s="189"/>
    </row>
    <row r="262" spans="1:18">
      <c r="A262" s="194"/>
      <c r="B262" s="43" t="s">
        <v>26</v>
      </c>
      <c r="C262" s="43" t="s">
        <v>27</v>
      </c>
      <c r="D262" s="43" t="s">
        <v>26</v>
      </c>
      <c r="E262" s="43" t="s">
        <v>27</v>
      </c>
      <c r="F262" s="44" t="s">
        <v>85</v>
      </c>
      <c r="G262" s="44" t="s">
        <v>86</v>
      </c>
      <c r="H262" s="44" t="s">
        <v>81</v>
      </c>
      <c r="I262" s="44" t="s">
        <v>83</v>
      </c>
      <c r="J262" s="44" t="s">
        <v>81</v>
      </c>
      <c r="K262" s="44" t="s">
        <v>95</v>
      </c>
      <c r="L262" s="189"/>
      <c r="M262" s="197"/>
      <c r="N262" s="194"/>
      <c r="O262" s="194"/>
      <c r="P262" s="194"/>
      <c r="Q262" s="194"/>
      <c r="R262" s="194"/>
    </row>
    <row r="263" spans="1:18">
      <c r="A263" s="27" cm="1">
        <f t="array" aca="1" ref="A263" ca="1">DATE("2025","8"+7,IFERROR(INDIRECT(T1),"1"))</f>
        <v>46082</v>
      </c>
      <c r="B263" s="20"/>
      <c r="C263" s="21"/>
      <c r="D263" s="20"/>
      <c r="E263" s="21"/>
      <c r="F263" s="22"/>
      <c r="G263" s="22"/>
      <c r="H263" s="34" t="str">
        <f>IF(OR(B263="",LEFT(M263,1)="✓"),"",C263-B263-F263)</f>
        <v/>
      </c>
      <c r="I263" s="34" t="str">
        <f>IF(OR(D263="",LEFT(M263,1)="✓"),"",E263-D263-G263)</f>
        <v/>
      </c>
      <c r="J263" s="34" t="str">
        <f>IF(AND(B263&lt;&gt;"",M263="✓所定"),C263-B263-F263,"")</f>
        <v/>
      </c>
      <c r="K263" s="34" t="str">
        <f>IF(AND(B263&lt;&gt;"",M263="✓法定"),C263-B263-F263,"")</f>
        <v/>
      </c>
      <c r="L263" s="34" t="str">
        <f>IF(AND($B263="",$D263=""),"",($C263-$B263-$F263)+($E263-$D263-$G263))</f>
        <v/>
      </c>
      <c r="M263" s="32"/>
      <c r="N263" s="190"/>
      <c r="O263" s="190"/>
      <c r="P263" s="190"/>
      <c r="Q263" s="190"/>
      <c r="R263" s="23"/>
    </row>
    <row r="264" spans="1:18">
      <c r="A264" s="27">
        <f ca="1">A263+1</f>
        <v>46083</v>
      </c>
      <c r="B264" s="20"/>
      <c r="C264" s="21"/>
      <c r="D264" s="20"/>
      <c r="E264" s="21"/>
      <c r="F264" s="22"/>
      <c r="G264" s="22"/>
      <c r="H264" s="34" t="str">
        <f t="shared" ref="H264:H293" si="48">IF(OR(B264="",LEFT(M264,1)="✓"),"",C264-B264-F264)</f>
        <v/>
      </c>
      <c r="I264" s="34" t="str">
        <f t="shared" ref="I264:I293" si="49">IF(OR(D264="",LEFT(M264,1)="✓"),"",E264-D264-G264)</f>
        <v/>
      </c>
      <c r="J264" s="34" t="str">
        <f t="shared" ref="J264:J293" si="50">IF(AND(B264&lt;&gt;"",M264="✓所定"),C264-B264-F264,"")</f>
        <v/>
      </c>
      <c r="K264" s="34" t="str">
        <f t="shared" ref="K264:K293" si="51">IF(AND(B264&lt;&gt;"",M264="✓法定"),C264-B264-F264,"")</f>
        <v/>
      </c>
      <c r="L264" s="34" t="str">
        <f t="shared" ref="L264:L288" si="52">IF(AND($B264="",$D264=""),"",($C264-$B264-$F264)+($E264-$D264-$G264))</f>
        <v/>
      </c>
      <c r="M264" s="32"/>
      <c r="N264" s="190"/>
      <c r="O264" s="190"/>
      <c r="P264" s="190"/>
      <c r="Q264" s="190"/>
      <c r="R264" s="23"/>
    </row>
    <row r="265" spans="1:18">
      <c r="A265" s="27">
        <f t="shared" ref="A265:A293" ca="1" si="53">A264+1</f>
        <v>46084</v>
      </c>
      <c r="B265" s="20"/>
      <c r="C265" s="21"/>
      <c r="D265" s="20"/>
      <c r="E265" s="21"/>
      <c r="F265" s="22"/>
      <c r="G265" s="22"/>
      <c r="H265" s="34" t="str">
        <f t="shared" si="48"/>
        <v/>
      </c>
      <c r="I265" s="34" t="str">
        <f t="shared" si="49"/>
        <v/>
      </c>
      <c r="J265" s="34" t="str">
        <f t="shared" si="50"/>
        <v/>
      </c>
      <c r="K265" s="34" t="str">
        <f t="shared" si="51"/>
        <v/>
      </c>
      <c r="L265" s="34" t="str">
        <f t="shared" si="52"/>
        <v/>
      </c>
      <c r="M265" s="32"/>
      <c r="N265" s="190"/>
      <c r="O265" s="190"/>
      <c r="P265" s="190"/>
      <c r="Q265" s="190"/>
      <c r="R265" s="23"/>
    </row>
    <row r="266" spans="1:18">
      <c r="A266" s="27">
        <f t="shared" ca="1" si="53"/>
        <v>46085</v>
      </c>
      <c r="B266" s="20"/>
      <c r="C266" s="21"/>
      <c r="D266" s="20"/>
      <c r="E266" s="21"/>
      <c r="F266" s="22"/>
      <c r="G266" s="22"/>
      <c r="H266" s="34" t="str">
        <f t="shared" si="48"/>
        <v/>
      </c>
      <c r="I266" s="34" t="str">
        <f t="shared" si="49"/>
        <v/>
      </c>
      <c r="J266" s="34" t="str">
        <f t="shared" si="50"/>
        <v/>
      </c>
      <c r="K266" s="34" t="str">
        <f t="shared" si="51"/>
        <v/>
      </c>
      <c r="L266" s="34" t="str">
        <f t="shared" si="52"/>
        <v/>
      </c>
      <c r="M266" s="32"/>
      <c r="N266" s="190"/>
      <c r="O266" s="190"/>
      <c r="P266" s="190"/>
      <c r="Q266" s="190"/>
      <c r="R266" s="23"/>
    </row>
    <row r="267" spans="1:18">
      <c r="A267" s="27">
        <f t="shared" ca="1" si="53"/>
        <v>46086</v>
      </c>
      <c r="B267" s="20"/>
      <c r="C267" s="21"/>
      <c r="D267" s="20"/>
      <c r="E267" s="21"/>
      <c r="F267" s="22"/>
      <c r="G267" s="22"/>
      <c r="H267" s="34" t="str">
        <f t="shared" si="48"/>
        <v/>
      </c>
      <c r="I267" s="34" t="str">
        <f t="shared" si="49"/>
        <v/>
      </c>
      <c r="J267" s="34" t="str">
        <f t="shared" si="50"/>
        <v/>
      </c>
      <c r="K267" s="34" t="str">
        <f t="shared" si="51"/>
        <v/>
      </c>
      <c r="L267" s="34" t="str">
        <f t="shared" si="52"/>
        <v/>
      </c>
      <c r="M267" s="32"/>
      <c r="N267" s="190"/>
      <c r="O267" s="190"/>
      <c r="P267" s="190"/>
      <c r="Q267" s="190"/>
      <c r="R267" s="23"/>
    </row>
    <row r="268" spans="1:18">
      <c r="A268" s="27">
        <f t="shared" ca="1" si="53"/>
        <v>46087</v>
      </c>
      <c r="B268" s="20"/>
      <c r="C268" s="21"/>
      <c r="D268" s="20"/>
      <c r="E268" s="21"/>
      <c r="F268" s="22"/>
      <c r="G268" s="22"/>
      <c r="H268" s="34" t="str">
        <f t="shared" si="48"/>
        <v/>
      </c>
      <c r="I268" s="34" t="str">
        <f t="shared" si="49"/>
        <v/>
      </c>
      <c r="J268" s="34" t="str">
        <f t="shared" si="50"/>
        <v/>
      </c>
      <c r="K268" s="34" t="str">
        <f t="shared" si="51"/>
        <v/>
      </c>
      <c r="L268" s="34" t="str">
        <f t="shared" si="52"/>
        <v/>
      </c>
      <c r="M268" s="32"/>
      <c r="N268" s="190"/>
      <c r="O268" s="190"/>
      <c r="P268" s="190"/>
      <c r="Q268" s="190"/>
      <c r="R268" s="23"/>
    </row>
    <row r="269" spans="1:18">
      <c r="A269" s="27">
        <f t="shared" ca="1" si="53"/>
        <v>46088</v>
      </c>
      <c r="B269" s="20"/>
      <c r="C269" s="21"/>
      <c r="D269" s="20"/>
      <c r="E269" s="21"/>
      <c r="F269" s="22"/>
      <c r="G269" s="22"/>
      <c r="H269" s="34" t="str">
        <f t="shared" si="48"/>
        <v/>
      </c>
      <c r="I269" s="34" t="str">
        <f t="shared" si="49"/>
        <v/>
      </c>
      <c r="J269" s="34" t="str">
        <f t="shared" si="50"/>
        <v/>
      </c>
      <c r="K269" s="34" t="str">
        <f t="shared" si="51"/>
        <v/>
      </c>
      <c r="L269" s="34" t="str">
        <f t="shared" si="52"/>
        <v/>
      </c>
      <c r="M269" s="32"/>
      <c r="N269" s="190"/>
      <c r="O269" s="190"/>
      <c r="P269" s="190"/>
      <c r="Q269" s="190"/>
      <c r="R269" s="23"/>
    </row>
    <row r="270" spans="1:18">
      <c r="A270" s="27">
        <f t="shared" ca="1" si="53"/>
        <v>46089</v>
      </c>
      <c r="B270" s="20"/>
      <c r="C270" s="21"/>
      <c r="D270" s="20"/>
      <c r="E270" s="21"/>
      <c r="F270" s="22"/>
      <c r="G270" s="22"/>
      <c r="H270" s="34" t="str">
        <f t="shared" si="48"/>
        <v/>
      </c>
      <c r="I270" s="34" t="str">
        <f t="shared" si="49"/>
        <v/>
      </c>
      <c r="J270" s="34" t="str">
        <f t="shared" si="50"/>
        <v/>
      </c>
      <c r="K270" s="34" t="str">
        <f t="shared" si="51"/>
        <v/>
      </c>
      <c r="L270" s="34" t="str">
        <f t="shared" si="52"/>
        <v/>
      </c>
      <c r="M270" s="32"/>
      <c r="N270" s="190"/>
      <c r="O270" s="190"/>
      <c r="P270" s="190"/>
      <c r="Q270" s="190"/>
      <c r="R270" s="23"/>
    </row>
    <row r="271" spans="1:18">
      <c r="A271" s="27">
        <f t="shared" ca="1" si="53"/>
        <v>46090</v>
      </c>
      <c r="B271" s="20"/>
      <c r="C271" s="21"/>
      <c r="D271" s="20"/>
      <c r="E271" s="21"/>
      <c r="F271" s="22"/>
      <c r="G271" s="22"/>
      <c r="H271" s="34" t="str">
        <f t="shared" si="48"/>
        <v/>
      </c>
      <c r="I271" s="34" t="str">
        <f t="shared" si="49"/>
        <v/>
      </c>
      <c r="J271" s="34" t="str">
        <f t="shared" si="50"/>
        <v/>
      </c>
      <c r="K271" s="34" t="str">
        <f t="shared" si="51"/>
        <v/>
      </c>
      <c r="L271" s="34" t="str">
        <f t="shared" si="52"/>
        <v/>
      </c>
      <c r="M271" s="32"/>
      <c r="N271" s="190"/>
      <c r="O271" s="190"/>
      <c r="P271" s="190"/>
      <c r="Q271" s="190"/>
      <c r="R271" s="23"/>
    </row>
    <row r="272" spans="1:18">
      <c r="A272" s="27">
        <f t="shared" ca="1" si="53"/>
        <v>46091</v>
      </c>
      <c r="B272" s="20"/>
      <c r="C272" s="21"/>
      <c r="D272" s="20"/>
      <c r="E272" s="21"/>
      <c r="F272" s="22"/>
      <c r="G272" s="22"/>
      <c r="H272" s="34" t="str">
        <f t="shared" si="48"/>
        <v/>
      </c>
      <c r="I272" s="34" t="str">
        <f t="shared" si="49"/>
        <v/>
      </c>
      <c r="J272" s="34" t="str">
        <f t="shared" si="50"/>
        <v/>
      </c>
      <c r="K272" s="34" t="str">
        <f t="shared" si="51"/>
        <v/>
      </c>
      <c r="L272" s="34" t="str">
        <f t="shared" si="52"/>
        <v/>
      </c>
      <c r="M272" s="32"/>
      <c r="N272" s="190"/>
      <c r="O272" s="190"/>
      <c r="P272" s="190"/>
      <c r="Q272" s="190"/>
      <c r="R272" s="23"/>
    </row>
    <row r="273" spans="1:18">
      <c r="A273" s="27">
        <f t="shared" ca="1" si="53"/>
        <v>46092</v>
      </c>
      <c r="B273" s="20"/>
      <c r="C273" s="21"/>
      <c r="D273" s="20"/>
      <c r="E273" s="21"/>
      <c r="F273" s="22"/>
      <c r="G273" s="22"/>
      <c r="H273" s="34" t="str">
        <f t="shared" si="48"/>
        <v/>
      </c>
      <c r="I273" s="34" t="str">
        <f t="shared" si="49"/>
        <v/>
      </c>
      <c r="J273" s="34" t="str">
        <f t="shared" si="50"/>
        <v/>
      </c>
      <c r="K273" s="34" t="str">
        <f t="shared" si="51"/>
        <v/>
      </c>
      <c r="L273" s="34" t="str">
        <f t="shared" si="52"/>
        <v/>
      </c>
      <c r="M273" s="32"/>
      <c r="N273" s="190"/>
      <c r="O273" s="190"/>
      <c r="P273" s="190"/>
      <c r="Q273" s="190"/>
      <c r="R273" s="23"/>
    </row>
    <row r="274" spans="1:18">
      <c r="A274" s="27">
        <f t="shared" ca="1" si="53"/>
        <v>46093</v>
      </c>
      <c r="B274" s="20"/>
      <c r="C274" s="21"/>
      <c r="D274" s="20"/>
      <c r="E274" s="21"/>
      <c r="F274" s="22"/>
      <c r="G274" s="22"/>
      <c r="H274" s="34" t="str">
        <f t="shared" si="48"/>
        <v/>
      </c>
      <c r="I274" s="34" t="str">
        <f t="shared" si="49"/>
        <v/>
      </c>
      <c r="J274" s="34" t="str">
        <f t="shared" si="50"/>
        <v/>
      </c>
      <c r="K274" s="34" t="str">
        <f t="shared" si="51"/>
        <v/>
      </c>
      <c r="L274" s="34" t="str">
        <f t="shared" si="52"/>
        <v/>
      </c>
      <c r="M274" s="32"/>
      <c r="N274" s="190"/>
      <c r="O274" s="190"/>
      <c r="P274" s="190"/>
      <c r="Q274" s="190"/>
      <c r="R274" s="23"/>
    </row>
    <row r="275" spans="1:18">
      <c r="A275" s="27">
        <f t="shared" ca="1" si="53"/>
        <v>46094</v>
      </c>
      <c r="B275" s="20"/>
      <c r="C275" s="21"/>
      <c r="D275" s="20"/>
      <c r="E275" s="21"/>
      <c r="F275" s="22"/>
      <c r="G275" s="22"/>
      <c r="H275" s="34" t="str">
        <f t="shared" si="48"/>
        <v/>
      </c>
      <c r="I275" s="34" t="str">
        <f t="shared" si="49"/>
        <v/>
      </c>
      <c r="J275" s="34" t="str">
        <f t="shared" si="50"/>
        <v/>
      </c>
      <c r="K275" s="34" t="str">
        <f t="shared" si="51"/>
        <v/>
      </c>
      <c r="L275" s="34" t="str">
        <f t="shared" si="52"/>
        <v/>
      </c>
      <c r="M275" s="32"/>
      <c r="N275" s="190"/>
      <c r="O275" s="190"/>
      <c r="P275" s="190"/>
      <c r="Q275" s="190"/>
      <c r="R275" s="23"/>
    </row>
    <row r="276" spans="1:18">
      <c r="A276" s="27">
        <f t="shared" ca="1" si="53"/>
        <v>46095</v>
      </c>
      <c r="B276" s="20"/>
      <c r="C276" s="21"/>
      <c r="D276" s="20"/>
      <c r="E276" s="21"/>
      <c r="F276" s="22"/>
      <c r="G276" s="22"/>
      <c r="H276" s="34" t="str">
        <f t="shared" si="48"/>
        <v/>
      </c>
      <c r="I276" s="34" t="str">
        <f t="shared" si="49"/>
        <v/>
      </c>
      <c r="J276" s="34" t="str">
        <f t="shared" si="50"/>
        <v/>
      </c>
      <c r="K276" s="34" t="str">
        <f t="shared" si="51"/>
        <v/>
      </c>
      <c r="L276" s="34" t="str">
        <f t="shared" si="52"/>
        <v/>
      </c>
      <c r="M276" s="32"/>
      <c r="N276" s="190"/>
      <c r="O276" s="190"/>
      <c r="P276" s="190"/>
      <c r="Q276" s="190"/>
      <c r="R276" s="23"/>
    </row>
    <row r="277" spans="1:18">
      <c r="A277" s="27">
        <f t="shared" ca="1" si="53"/>
        <v>46096</v>
      </c>
      <c r="B277" s="20"/>
      <c r="C277" s="21"/>
      <c r="D277" s="20"/>
      <c r="E277" s="21"/>
      <c r="F277" s="22"/>
      <c r="G277" s="22"/>
      <c r="H277" s="34" t="str">
        <f t="shared" si="48"/>
        <v/>
      </c>
      <c r="I277" s="34" t="str">
        <f t="shared" si="49"/>
        <v/>
      </c>
      <c r="J277" s="34" t="str">
        <f t="shared" si="50"/>
        <v/>
      </c>
      <c r="K277" s="34" t="str">
        <f t="shared" si="51"/>
        <v/>
      </c>
      <c r="L277" s="34" t="str">
        <f t="shared" si="52"/>
        <v/>
      </c>
      <c r="M277" s="32"/>
      <c r="N277" s="190"/>
      <c r="O277" s="190"/>
      <c r="P277" s="190"/>
      <c r="Q277" s="190"/>
      <c r="R277" s="23"/>
    </row>
    <row r="278" spans="1:18">
      <c r="A278" s="27">
        <f t="shared" ca="1" si="53"/>
        <v>46097</v>
      </c>
      <c r="B278" s="20"/>
      <c r="C278" s="21"/>
      <c r="D278" s="20"/>
      <c r="E278" s="21"/>
      <c r="F278" s="22"/>
      <c r="G278" s="22"/>
      <c r="H278" s="34" t="str">
        <f t="shared" si="48"/>
        <v/>
      </c>
      <c r="I278" s="34" t="str">
        <f t="shared" si="49"/>
        <v/>
      </c>
      <c r="J278" s="34" t="str">
        <f t="shared" si="50"/>
        <v/>
      </c>
      <c r="K278" s="34" t="str">
        <f t="shared" si="51"/>
        <v/>
      </c>
      <c r="L278" s="34" t="str">
        <f t="shared" si="52"/>
        <v/>
      </c>
      <c r="M278" s="32"/>
      <c r="N278" s="190"/>
      <c r="O278" s="190"/>
      <c r="P278" s="190"/>
      <c r="Q278" s="190"/>
      <c r="R278" s="23"/>
    </row>
    <row r="279" spans="1:18">
      <c r="A279" s="27">
        <f t="shared" ca="1" si="53"/>
        <v>46098</v>
      </c>
      <c r="B279" s="20"/>
      <c r="C279" s="21"/>
      <c r="D279" s="20"/>
      <c r="E279" s="21"/>
      <c r="F279" s="22"/>
      <c r="G279" s="22"/>
      <c r="H279" s="34" t="str">
        <f t="shared" si="48"/>
        <v/>
      </c>
      <c r="I279" s="34" t="str">
        <f t="shared" si="49"/>
        <v/>
      </c>
      <c r="J279" s="34" t="str">
        <f t="shared" si="50"/>
        <v/>
      </c>
      <c r="K279" s="34" t="str">
        <f t="shared" si="51"/>
        <v/>
      </c>
      <c r="L279" s="34" t="str">
        <f t="shared" si="52"/>
        <v/>
      </c>
      <c r="M279" s="32"/>
      <c r="N279" s="190"/>
      <c r="O279" s="190"/>
      <c r="P279" s="190"/>
      <c r="Q279" s="190"/>
      <c r="R279" s="23"/>
    </row>
    <row r="280" spans="1:18">
      <c r="A280" s="27">
        <f t="shared" ca="1" si="53"/>
        <v>46099</v>
      </c>
      <c r="B280" s="20"/>
      <c r="C280" s="21"/>
      <c r="D280" s="20"/>
      <c r="E280" s="21"/>
      <c r="F280" s="22"/>
      <c r="G280" s="22"/>
      <c r="H280" s="34" t="str">
        <f t="shared" si="48"/>
        <v/>
      </c>
      <c r="I280" s="34" t="str">
        <f t="shared" si="49"/>
        <v/>
      </c>
      <c r="J280" s="34" t="str">
        <f t="shared" si="50"/>
        <v/>
      </c>
      <c r="K280" s="34" t="str">
        <f t="shared" si="51"/>
        <v/>
      </c>
      <c r="L280" s="34" t="str">
        <f t="shared" si="52"/>
        <v/>
      </c>
      <c r="M280" s="32"/>
      <c r="N280" s="190"/>
      <c r="O280" s="190"/>
      <c r="P280" s="190"/>
      <c r="Q280" s="190"/>
      <c r="R280" s="23"/>
    </row>
    <row r="281" spans="1:18">
      <c r="A281" s="27">
        <f t="shared" ca="1" si="53"/>
        <v>46100</v>
      </c>
      <c r="B281" s="20"/>
      <c r="C281" s="21"/>
      <c r="D281" s="20"/>
      <c r="E281" s="21"/>
      <c r="F281" s="22"/>
      <c r="G281" s="22"/>
      <c r="H281" s="34" t="str">
        <f t="shared" si="48"/>
        <v/>
      </c>
      <c r="I281" s="34" t="str">
        <f t="shared" si="49"/>
        <v/>
      </c>
      <c r="J281" s="34" t="str">
        <f t="shared" si="50"/>
        <v/>
      </c>
      <c r="K281" s="34" t="str">
        <f t="shared" si="51"/>
        <v/>
      </c>
      <c r="L281" s="34" t="str">
        <f t="shared" si="52"/>
        <v/>
      </c>
      <c r="M281" s="32"/>
      <c r="N281" s="190"/>
      <c r="O281" s="190"/>
      <c r="P281" s="190"/>
      <c r="Q281" s="190"/>
      <c r="R281" s="23"/>
    </row>
    <row r="282" spans="1:18">
      <c r="A282" s="27">
        <f t="shared" ca="1" si="53"/>
        <v>46101</v>
      </c>
      <c r="B282" s="20"/>
      <c r="C282" s="21"/>
      <c r="D282" s="20"/>
      <c r="E282" s="21"/>
      <c r="F282" s="22"/>
      <c r="G282" s="22"/>
      <c r="H282" s="34" t="str">
        <f t="shared" si="48"/>
        <v/>
      </c>
      <c r="I282" s="34" t="str">
        <f t="shared" si="49"/>
        <v/>
      </c>
      <c r="J282" s="34" t="str">
        <f t="shared" si="50"/>
        <v/>
      </c>
      <c r="K282" s="34" t="str">
        <f t="shared" si="51"/>
        <v/>
      </c>
      <c r="L282" s="34" t="str">
        <f t="shared" si="52"/>
        <v/>
      </c>
      <c r="M282" s="32"/>
      <c r="N282" s="190"/>
      <c r="O282" s="190"/>
      <c r="P282" s="190"/>
      <c r="Q282" s="190"/>
      <c r="R282" s="23"/>
    </row>
    <row r="283" spans="1:18">
      <c r="A283" s="27">
        <f t="shared" ca="1" si="53"/>
        <v>46102</v>
      </c>
      <c r="B283" s="20"/>
      <c r="C283" s="21"/>
      <c r="D283" s="20"/>
      <c r="E283" s="21"/>
      <c r="F283" s="22"/>
      <c r="G283" s="22"/>
      <c r="H283" s="34" t="str">
        <f t="shared" si="48"/>
        <v/>
      </c>
      <c r="I283" s="34" t="str">
        <f t="shared" si="49"/>
        <v/>
      </c>
      <c r="J283" s="34" t="str">
        <f t="shared" si="50"/>
        <v/>
      </c>
      <c r="K283" s="34" t="str">
        <f t="shared" si="51"/>
        <v/>
      </c>
      <c r="L283" s="34" t="str">
        <f t="shared" si="52"/>
        <v/>
      </c>
      <c r="M283" s="32"/>
      <c r="N283" s="190"/>
      <c r="O283" s="190"/>
      <c r="P283" s="190"/>
      <c r="Q283" s="190"/>
      <c r="R283" s="23"/>
    </row>
    <row r="284" spans="1:18">
      <c r="A284" s="27">
        <f t="shared" ca="1" si="53"/>
        <v>46103</v>
      </c>
      <c r="B284" s="20"/>
      <c r="C284" s="21"/>
      <c r="D284" s="20"/>
      <c r="E284" s="21"/>
      <c r="F284" s="22"/>
      <c r="G284" s="22"/>
      <c r="H284" s="34" t="str">
        <f t="shared" si="48"/>
        <v/>
      </c>
      <c r="I284" s="34" t="str">
        <f t="shared" si="49"/>
        <v/>
      </c>
      <c r="J284" s="34" t="str">
        <f t="shared" si="50"/>
        <v/>
      </c>
      <c r="K284" s="34" t="str">
        <f t="shared" si="51"/>
        <v/>
      </c>
      <c r="L284" s="34" t="str">
        <f t="shared" si="52"/>
        <v/>
      </c>
      <c r="M284" s="32"/>
      <c r="N284" s="190"/>
      <c r="O284" s="190"/>
      <c r="P284" s="190"/>
      <c r="Q284" s="190"/>
      <c r="R284" s="23"/>
    </row>
    <row r="285" spans="1:18">
      <c r="A285" s="27">
        <f t="shared" ca="1" si="53"/>
        <v>46104</v>
      </c>
      <c r="B285" s="20"/>
      <c r="C285" s="21"/>
      <c r="D285" s="20"/>
      <c r="E285" s="21"/>
      <c r="F285" s="22"/>
      <c r="G285" s="22"/>
      <c r="H285" s="34" t="str">
        <f t="shared" si="48"/>
        <v/>
      </c>
      <c r="I285" s="34" t="str">
        <f t="shared" si="49"/>
        <v/>
      </c>
      <c r="J285" s="34" t="str">
        <f t="shared" si="50"/>
        <v/>
      </c>
      <c r="K285" s="34" t="str">
        <f t="shared" si="51"/>
        <v/>
      </c>
      <c r="L285" s="34" t="str">
        <f t="shared" si="52"/>
        <v/>
      </c>
      <c r="M285" s="32"/>
      <c r="N285" s="190"/>
      <c r="O285" s="190"/>
      <c r="P285" s="190"/>
      <c r="Q285" s="190"/>
      <c r="R285" s="23"/>
    </row>
    <row r="286" spans="1:18">
      <c r="A286" s="27">
        <f t="shared" ca="1" si="53"/>
        <v>46105</v>
      </c>
      <c r="B286" s="20"/>
      <c r="C286" s="21"/>
      <c r="D286" s="20"/>
      <c r="E286" s="21"/>
      <c r="F286" s="22"/>
      <c r="G286" s="22"/>
      <c r="H286" s="34" t="str">
        <f t="shared" si="48"/>
        <v/>
      </c>
      <c r="I286" s="34" t="str">
        <f t="shared" si="49"/>
        <v/>
      </c>
      <c r="J286" s="34" t="str">
        <f t="shared" si="50"/>
        <v/>
      </c>
      <c r="K286" s="34" t="str">
        <f t="shared" si="51"/>
        <v/>
      </c>
      <c r="L286" s="34" t="str">
        <f t="shared" si="52"/>
        <v/>
      </c>
      <c r="M286" s="32"/>
      <c r="N286" s="190"/>
      <c r="O286" s="190"/>
      <c r="P286" s="190"/>
      <c r="Q286" s="190"/>
      <c r="R286" s="23"/>
    </row>
    <row r="287" spans="1:18">
      <c r="A287" s="27">
        <f t="shared" ca="1" si="53"/>
        <v>46106</v>
      </c>
      <c r="B287" s="20"/>
      <c r="C287" s="21"/>
      <c r="D287" s="20"/>
      <c r="E287" s="21"/>
      <c r="F287" s="22"/>
      <c r="G287" s="22"/>
      <c r="H287" s="34" t="str">
        <f t="shared" si="48"/>
        <v/>
      </c>
      <c r="I287" s="34" t="str">
        <f t="shared" si="49"/>
        <v/>
      </c>
      <c r="J287" s="34" t="str">
        <f t="shared" si="50"/>
        <v/>
      </c>
      <c r="K287" s="34" t="str">
        <f t="shared" si="51"/>
        <v/>
      </c>
      <c r="L287" s="34" t="str">
        <f t="shared" si="52"/>
        <v/>
      </c>
      <c r="M287" s="32"/>
      <c r="N287" s="190"/>
      <c r="O287" s="190"/>
      <c r="P287" s="190"/>
      <c r="Q287" s="190"/>
      <c r="R287" s="23"/>
    </row>
    <row r="288" spans="1:18">
      <c r="A288" s="27">
        <f t="shared" ca="1" si="53"/>
        <v>46107</v>
      </c>
      <c r="B288" s="20"/>
      <c r="C288" s="21"/>
      <c r="D288" s="20"/>
      <c r="E288" s="21"/>
      <c r="F288" s="22"/>
      <c r="G288" s="22"/>
      <c r="H288" s="34" t="str">
        <f t="shared" si="48"/>
        <v/>
      </c>
      <c r="I288" s="34" t="str">
        <f t="shared" si="49"/>
        <v/>
      </c>
      <c r="J288" s="34" t="str">
        <f t="shared" si="50"/>
        <v/>
      </c>
      <c r="K288" s="34" t="str">
        <f t="shared" si="51"/>
        <v/>
      </c>
      <c r="L288" s="34" t="str">
        <f t="shared" si="52"/>
        <v/>
      </c>
      <c r="M288" s="32"/>
      <c r="N288" s="190"/>
      <c r="O288" s="190"/>
      <c r="P288" s="190"/>
      <c r="Q288" s="190"/>
      <c r="R288" s="23"/>
    </row>
    <row r="289" spans="1:18">
      <c r="A289" s="27">
        <f t="shared" ca="1" si="53"/>
        <v>46108</v>
      </c>
      <c r="B289" s="20"/>
      <c r="C289" s="21"/>
      <c r="D289" s="20"/>
      <c r="E289" s="21"/>
      <c r="F289" s="22"/>
      <c r="G289" s="22"/>
      <c r="H289" s="34" t="str">
        <f t="shared" si="48"/>
        <v/>
      </c>
      <c r="I289" s="34" t="str">
        <f t="shared" si="49"/>
        <v/>
      </c>
      <c r="J289" s="34" t="str">
        <f t="shared" si="50"/>
        <v/>
      </c>
      <c r="K289" s="34" t="str">
        <f t="shared" si="51"/>
        <v/>
      </c>
      <c r="L289" s="34" t="str">
        <f>IF(AND($B289="",$D289=""),"",($C289-$B289-$F289)+($E289-$D289-$G289))</f>
        <v/>
      </c>
      <c r="M289" s="32"/>
      <c r="N289" s="190"/>
      <c r="O289" s="190"/>
      <c r="P289" s="190"/>
      <c r="Q289" s="190"/>
      <c r="R289" s="23"/>
    </row>
    <row r="290" spans="1:18">
      <c r="A290" s="27">
        <f t="shared" ca="1" si="53"/>
        <v>46109</v>
      </c>
      <c r="B290" s="20"/>
      <c r="C290" s="21"/>
      <c r="D290" s="20"/>
      <c r="E290" s="21"/>
      <c r="F290" s="22"/>
      <c r="G290" s="22"/>
      <c r="H290" s="34" t="str">
        <f t="shared" si="48"/>
        <v/>
      </c>
      <c r="I290" s="34" t="str">
        <f t="shared" si="49"/>
        <v/>
      </c>
      <c r="J290" s="34" t="str">
        <f t="shared" si="50"/>
        <v/>
      </c>
      <c r="K290" s="34" t="str">
        <f t="shared" si="51"/>
        <v/>
      </c>
      <c r="L290" s="34" t="str">
        <f>IF(AND($B290="",$D290=""),"",($C290-$B290-$F290)+($E290-$D290-$G290))</f>
        <v/>
      </c>
      <c r="M290" s="32"/>
      <c r="N290" s="190"/>
      <c r="O290" s="190"/>
      <c r="P290" s="190"/>
      <c r="Q290" s="190"/>
      <c r="R290" s="23"/>
    </row>
    <row r="291" spans="1:18">
      <c r="A291" s="27">
        <f t="shared" ca="1" si="53"/>
        <v>46110</v>
      </c>
      <c r="B291" s="20"/>
      <c r="C291" s="21"/>
      <c r="D291" s="20"/>
      <c r="E291" s="21"/>
      <c r="F291" s="22"/>
      <c r="G291" s="22"/>
      <c r="H291" s="34" t="str">
        <f t="shared" si="48"/>
        <v/>
      </c>
      <c r="I291" s="34" t="str">
        <f t="shared" si="49"/>
        <v/>
      </c>
      <c r="J291" s="34" t="str">
        <f t="shared" si="50"/>
        <v/>
      </c>
      <c r="K291" s="34" t="str">
        <f t="shared" si="51"/>
        <v/>
      </c>
      <c r="L291" s="34" t="str">
        <f>IF(AND($B291="",$D291=""),"",($C291-$B291-$F291)+($E291-$D291-$G291))</f>
        <v/>
      </c>
      <c r="M291" s="32"/>
      <c r="N291" s="190"/>
      <c r="O291" s="190"/>
      <c r="P291" s="190"/>
      <c r="Q291" s="190"/>
      <c r="R291" s="23"/>
    </row>
    <row r="292" spans="1:18">
      <c r="A292" s="27">
        <f t="shared" ca="1" si="53"/>
        <v>46111</v>
      </c>
      <c r="B292" s="20"/>
      <c r="C292" s="21"/>
      <c r="D292" s="20"/>
      <c r="E292" s="21"/>
      <c r="F292" s="22"/>
      <c r="G292" s="22"/>
      <c r="H292" s="34" t="str">
        <f t="shared" si="48"/>
        <v/>
      </c>
      <c r="I292" s="34" t="str">
        <f t="shared" si="49"/>
        <v/>
      </c>
      <c r="J292" s="34" t="str">
        <f t="shared" si="50"/>
        <v/>
      </c>
      <c r="K292" s="34" t="str">
        <f t="shared" si="51"/>
        <v/>
      </c>
      <c r="L292" s="34" t="str">
        <f>IF(AND($B292="",$D292=""),"",($C292-$B292-$F292)+($E292-$D292-$G292))</f>
        <v/>
      </c>
      <c r="M292" s="32"/>
      <c r="N292" s="190"/>
      <c r="O292" s="190"/>
      <c r="P292" s="190"/>
      <c r="Q292" s="190"/>
      <c r="R292" s="23"/>
    </row>
    <row r="293" spans="1:18">
      <c r="A293" s="27">
        <f t="shared" ca="1" si="53"/>
        <v>46112</v>
      </c>
      <c r="B293" s="20"/>
      <c r="C293" s="21"/>
      <c r="D293" s="20"/>
      <c r="E293" s="21"/>
      <c r="F293" s="22"/>
      <c r="G293" s="22"/>
      <c r="H293" s="34" t="str">
        <f t="shared" si="48"/>
        <v/>
      </c>
      <c r="I293" s="34" t="str">
        <f t="shared" si="49"/>
        <v/>
      </c>
      <c r="J293" s="34" t="str">
        <f t="shared" si="50"/>
        <v/>
      </c>
      <c r="K293" s="34" t="str">
        <f t="shared" si="51"/>
        <v/>
      </c>
      <c r="L293" s="34" t="str">
        <f>IF(AND($B293="",$D293=""),"",($C293-$B293-$F293)+($E293-$D293-$G293))</f>
        <v/>
      </c>
      <c r="M293" s="32"/>
      <c r="N293" s="190"/>
      <c r="O293" s="190"/>
      <c r="P293" s="190"/>
      <c r="Q293" s="190"/>
      <c r="R293" s="23"/>
    </row>
    <row r="294" spans="1:18">
      <c r="A294" s="5" t="s">
        <v>11</v>
      </c>
      <c r="B294" s="191"/>
      <c r="C294" s="192"/>
      <c r="D294" s="191"/>
      <c r="E294" s="192"/>
      <c r="F294" s="26" t="str">
        <f>IF(SUM($F263:$F293)=0,"",SUM($F263:$F293))</f>
        <v/>
      </c>
      <c r="G294" s="26" t="str">
        <f>IF(SUM($G263:$G293)=0,"",SUM($G263:$G293))</f>
        <v/>
      </c>
      <c r="H294" s="26" t="str">
        <f>IF(SUM(H263:H293)=0,"",SUM(H263:H293))</f>
        <v/>
      </c>
      <c r="I294" s="26" t="str">
        <f>IF(SUM(I263:I293)=0,"",SUM(I263:I293))</f>
        <v/>
      </c>
      <c r="J294" s="26" t="str">
        <f t="shared" ref="J294:K294" si="54">IF(SUM(J263:J293)=0,"",SUM(J263:J293))</f>
        <v/>
      </c>
      <c r="K294" s="26" t="str">
        <f t="shared" si="54"/>
        <v/>
      </c>
      <c r="L294" s="26" t="str">
        <f>IF(SUM($L263:$L293)=0,"",SUM($L263:$L293))</f>
        <v/>
      </c>
      <c r="M294" s="33"/>
      <c r="N294" s="193"/>
      <c r="O294" s="193"/>
      <c r="P294" s="193"/>
      <c r="Q294" s="193"/>
      <c r="R294" s="6"/>
    </row>
  </sheetData>
  <sheetProtection algorithmName="SHA-512" hashValue="8RWs+XZSTdAmssqUB9esKJ8arMvDPQDN6f5gL/75BANgTYJa0OEuyvA+Lf4NqIiCAOXYQZRpS8B6CWzIRi1GNA==" saltValue="o45ScQ7hRafr+437WYcURA==" spinCount="100000" sheet="1" formatRows="0"/>
  <mergeCells count="371">
    <mergeCell ref="A8:A10"/>
    <mergeCell ref="B8:E8"/>
    <mergeCell ref="F8:G9"/>
    <mergeCell ref="H8:K8"/>
    <mergeCell ref="L8:L10"/>
    <mergeCell ref="M8:M10"/>
    <mergeCell ref="N8:Q10"/>
    <mergeCell ref="R8:R10"/>
    <mergeCell ref="B9:C9"/>
    <mergeCell ref="D9:E9"/>
    <mergeCell ref="H9:I9"/>
    <mergeCell ref="J9:K9"/>
    <mergeCell ref="N11:Q11"/>
    <mergeCell ref="B4:L4"/>
    <mergeCell ref="P4:R4"/>
    <mergeCell ref="B5:L5"/>
    <mergeCell ref="N18:Q18"/>
    <mergeCell ref="N19:Q19"/>
    <mergeCell ref="N20:Q20"/>
    <mergeCell ref="N21:Q21"/>
    <mergeCell ref="N22:Q22"/>
    <mergeCell ref="N23:Q23"/>
    <mergeCell ref="N12:Q12"/>
    <mergeCell ref="N13:Q13"/>
    <mergeCell ref="N14:Q14"/>
    <mergeCell ref="N15:Q15"/>
    <mergeCell ref="N16:Q16"/>
    <mergeCell ref="N17:Q17"/>
    <mergeCell ref="N30:Q30"/>
    <mergeCell ref="N31:Q31"/>
    <mergeCell ref="N32:Q32"/>
    <mergeCell ref="N33:Q33"/>
    <mergeCell ref="N34:Q34"/>
    <mergeCell ref="N35:Q35"/>
    <mergeCell ref="N24:Q24"/>
    <mergeCell ref="N25:Q25"/>
    <mergeCell ref="N26:Q26"/>
    <mergeCell ref="N27:Q27"/>
    <mergeCell ref="N28:Q28"/>
    <mergeCell ref="N29:Q29"/>
    <mergeCell ref="A44:A46"/>
    <mergeCell ref="B44:E44"/>
    <mergeCell ref="F44:G45"/>
    <mergeCell ref="H44:K44"/>
    <mergeCell ref="L44:L46"/>
    <mergeCell ref="M44:M46"/>
    <mergeCell ref="N44:Q46"/>
    <mergeCell ref="N36:Q36"/>
    <mergeCell ref="N37:Q37"/>
    <mergeCell ref="N38:Q38"/>
    <mergeCell ref="N39:Q39"/>
    <mergeCell ref="N40:Q40"/>
    <mergeCell ref="N41:Q41"/>
    <mergeCell ref="R44:R46"/>
    <mergeCell ref="B45:C45"/>
    <mergeCell ref="D45:E45"/>
    <mergeCell ref="H45:I45"/>
    <mergeCell ref="J45:K45"/>
    <mergeCell ref="N47:Q47"/>
    <mergeCell ref="B42:C42"/>
    <mergeCell ref="D42:E42"/>
    <mergeCell ref="N42:Q42"/>
    <mergeCell ref="N54:Q54"/>
    <mergeCell ref="N55:Q55"/>
    <mergeCell ref="N56:Q56"/>
    <mergeCell ref="N57:Q57"/>
    <mergeCell ref="N58:Q58"/>
    <mergeCell ref="N59:Q59"/>
    <mergeCell ref="N48:Q48"/>
    <mergeCell ref="N49:Q49"/>
    <mergeCell ref="N50:Q50"/>
    <mergeCell ref="N51:Q51"/>
    <mergeCell ref="N52:Q52"/>
    <mergeCell ref="N53:Q53"/>
    <mergeCell ref="N66:Q66"/>
    <mergeCell ref="N67:Q67"/>
    <mergeCell ref="N68:Q68"/>
    <mergeCell ref="N69:Q69"/>
    <mergeCell ref="N70:Q70"/>
    <mergeCell ref="N71:Q71"/>
    <mergeCell ref="N60:Q60"/>
    <mergeCell ref="N61:Q61"/>
    <mergeCell ref="N62:Q62"/>
    <mergeCell ref="N63:Q63"/>
    <mergeCell ref="N64:Q64"/>
    <mergeCell ref="N65:Q65"/>
    <mergeCell ref="A80:A82"/>
    <mergeCell ref="B80:E80"/>
    <mergeCell ref="F80:G81"/>
    <mergeCell ref="H80:K80"/>
    <mergeCell ref="L80:L82"/>
    <mergeCell ref="M80:M82"/>
    <mergeCell ref="N80:Q82"/>
    <mergeCell ref="N72:Q72"/>
    <mergeCell ref="N73:Q73"/>
    <mergeCell ref="N74:Q74"/>
    <mergeCell ref="N75:Q75"/>
    <mergeCell ref="N76:Q76"/>
    <mergeCell ref="N77:Q77"/>
    <mergeCell ref="R80:R82"/>
    <mergeCell ref="B81:C81"/>
    <mergeCell ref="D81:E81"/>
    <mergeCell ref="H81:I81"/>
    <mergeCell ref="J81:K81"/>
    <mergeCell ref="N83:Q83"/>
    <mergeCell ref="B78:C78"/>
    <mergeCell ref="D78:E78"/>
    <mergeCell ref="N78:Q78"/>
    <mergeCell ref="N90:Q90"/>
    <mergeCell ref="N91:Q91"/>
    <mergeCell ref="N92:Q92"/>
    <mergeCell ref="N93:Q93"/>
    <mergeCell ref="N94:Q94"/>
    <mergeCell ref="N95:Q95"/>
    <mergeCell ref="N84:Q84"/>
    <mergeCell ref="N85:Q85"/>
    <mergeCell ref="N86:Q86"/>
    <mergeCell ref="N87:Q87"/>
    <mergeCell ref="N88:Q88"/>
    <mergeCell ref="N89:Q89"/>
    <mergeCell ref="N102:Q102"/>
    <mergeCell ref="N103:Q103"/>
    <mergeCell ref="N104:Q104"/>
    <mergeCell ref="N105:Q105"/>
    <mergeCell ref="N106:Q106"/>
    <mergeCell ref="N107:Q107"/>
    <mergeCell ref="N96:Q96"/>
    <mergeCell ref="N97:Q97"/>
    <mergeCell ref="N98:Q98"/>
    <mergeCell ref="N99:Q99"/>
    <mergeCell ref="N100:Q100"/>
    <mergeCell ref="N101:Q101"/>
    <mergeCell ref="A116:A118"/>
    <mergeCell ref="B116:E116"/>
    <mergeCell ref="F116:G117"/>
    <mergeCell ref="H116:K116"/>
    <mergeCell ref="L116:L118"/>
    <mergeCell ref="M116:M118"/>
    <mergeCell ref="N116:Q118"/>
    <mergeCell ref="N108:Q108"/>
    <mergeCell ref="N109:Q109"/>
    <mergeCell ref="N110:Q110"/>
    <mergeCell ref="N111:Q111"/>
    <mergeCell ref="N112:Q112"/>
    <mergeCell ref="N113:Q113"/>
    <mergeCell ref="R116:R118"/>
    <mergeCell ref="B117:C117"/>
    <mergeCell ref="D117:E117"/>
    <mergeCell ref="H117:I117"/>
    <mergeCell ref="J117:K117"/>
    <mergeCell ref="N119:Q119"/>
    <mergeCell ref="B114:C114"/>
    <mergeCell ref="D114:E114"/>
    <mergeCell ref="N114:Q114"/>
    <mergeCell ref="N126:Q126"/>
    <mergeCell ref="N127:Q127"/>
    <mergeCell ref="N128:Q128"/>
    <mergeCell ref="N129:Q129"/>
    <mergeCell ref="N130:Q130"/>
    <mergeCell ref="N131:Q131"/>
    <mergeCell ref="N120:Q120"/>
    <mergeCell ref="N121:Q121"/>
    <mergeCell ref="N122:Q122"/>
    <mergeCell ref="N123:Q123"/>
    <mergeCell ref="N124:Q124"/>
    <mergeCell ref="N125:Q125"/>
    <mergeCell ref="N138:Q138"/>
    <mergeCell ref="N139:Q139"/>
    <mergeCell ref="N140:Q140"/>
    <mergeCell ref="N141:Q141"/>
    <mergeCell ref="N142:Q142"/>
    <mergeCell ref="N143:Q143"/>
    <mergeCell ref="N132:Q132"/>
    <mergeCell ref="N133:Q133"/>
    <mergeCell ref="N134:Q134"/>
    <mergeCell ref="N135:Q135"/>
    <mergeCell ref="N136:Q136"/>
    <mergeCell ref="N137:Q137"/>
    <mergeCell ref="A152:A154"/>
    <mergeCell ref="B152:E152"/>
    <mergeCell ref="F152:G153"/>
    <mergeCell ref="H152:K152"/>
    <mergeCell ref="L152:L154"/>
    <mergeCell ref="M152:M154"/>
    <mergeCell ref="N152:Q154"/>
    <mergeCell ref="N144:Q144"/>
    <mergeCell ref="N145:Q145"/>
    <mergeCell ref="N146:Q146"/>
    <mergeCell ref="N147:Q147"/>
    <mergeCell ref="N148:Q148"/>
    <mergeCell ref="N149:Q149"/>
    <mergeCell ref="R152:R154"/>
    <mergeCell ref="B153:C153"/>
    <mergeCell ref="D153:E153"/>
    <mergeCell ref="H153:I153"/>
    <mergeCell ref="J153:K153"/>
    <mergeCell ref="N155:Q155"/>
    <mergeCell ref="B150:C150"/>
    <mergeCell ref="D150:E150"/>
    <mergeCell ref="N150:Q150"/>
    <mergeCell ref="N162:Q162"/>
    <mergeCell ref="N163:Q163"/>
    <mergeCell ref="N164:Q164"/>
    <mergeCell ref="N165:Q165"/>
    <mergeCell ref="N166:Q166"/>
    <mergeCell ref="N167:Q167"/>
    <mergeCell ref="N156:Q156"/>
    <mergeCell ref="N157:Q157"/>
    <mergeCell ref="N158:Q158"/>
    <mergeCell ref="N159:Q159"/>
    <mergeCell ref="N160:Q160"/>
    <mergeCell ref="N161:Q161"/>
    <mergeCell ref="N174:Q174"/>
    <mergeCell ref="N175:Q175"/>
    <mergeCell ref="N176:Q176"/>
    <mergeCell ref="N177:Q177"/>
    <mergeCell ref="N178:Q178"/>
    <mergeCell ref="N179:Q179"/>
    <mergeCell ref="N168:Q168"/>
    <mergeCell ref="N169:Q169"/>
    <mergeCell ref="N170:Q170"/>
    <mergeCell ref="N171:Q171"/>
    <mergeCell ref="N172:Q172"/>
    <mergeCell ref="N173:Q173"/>
    <mergeCell ref="A188:A190"/>
    <mergeCell ref="B188:E188"/>
    <mergeCell ref="F188:G189"/>
    <mergeCell ref="H188:K188"/>
    <mergeCell ref="L188:L190"/>
    <mergeCell ref="M188:M190"/>
    <mergeCell ref="N188:Q190"/>
    <mergeCell ref="N180:Q180"/>
    <mergeCell ref="N181:Q181"/>
    <mergeCell ref="N182:Q182"/>
    <mergeCell ref="N183:Q183"/>
    <mergeCell ref="N184:Q184"/>
    <mergeCell ref="N185:Q185"/>
    <mergeCell ref="R188:R190"/>
    <mergeCell ref="B189:C189"/>
    <mergeCell ref="D189:E189"/>
    <mergeCell ref="H189:I189"/>
    <mergeCell ref="J189:K189"/>
    <mergeCell ref="N191:Q191"/>
    <mergeCell ref="B186:C186"/>
    <mergeCell ref="D186:E186"/>
    <mergeCell ref="N186:Q186"/>
    <mergeCell ref="N198:Q198"/>
    <mergeCell ref="N199:Q199"/>
    <mergeCell ref="N200:Q200"/>
    <mergeCell ref="N201:Q201"/>
    <mergeCell ref="N202:Q202"/>
    <mergeCell ref="N203:Q203"/>
    <mergeCell ref="N192:Q192"/>
    <mergeCell ref="N193:Q193"/>
    <mergeCell ref="N194:Q194"/>
    <mergeCell ref="N195:Q195"/>
    <mergeCell ref="N196:Q196"/>
    <mergeCell ref="N197:Q197"/>
    <mergeCell ref="N210:Q210"/>
    <mergeCell ref="N211:Q211"/>
    <mergeCell ref="N212:Q212"/>
    <mergeCell ref="N213:Q213"/>
    <mergeCell ref="N214:Q214"/>
    <mergeCell ref="N215:Q215"/>
    <mergeCell ref="N204:Q204"/>
    <mergeCell ref="N205:Q205"/>
    <mergeCell ref="N206:Q206"/>
    <mergeCell ref="N207:Q207"/>
    <mergeCell ref="N208:Q208"/>
    <mergeCell ref="N209:Q209"/>
    <mergeCell ref="A224:A226"/>
    <mergeCell ref="B224:E224"/>
    <mergeCell ref="F224:G225"/>
    <mergeCell ref="H224:K224"/>
    <mergeCell ref="L224:L226"/>
    <mergeCell ref="M224:M226"/>
    <mergeCell ref="N224:Q226"/>
    <mergeCell ref="N216:Q216"/>
    <mergeCell ref="N217:Q217"/>
    <mergeCell ref="N218:Q218"/>
    <mergeCell ref="N219:Q219"/>
    <mergeCell ref="N220:Q220"/>
    <mergeCell ref="N221:Q221"/>
    <mergeCell ref="R224:R226"/>
    <mergeCell ref="B225:C225"/>
    <mergeCell ref="D225:E225"/>
    <mergeCell ref="H225:I225"/>
    <mergeCell ref="J225:K225"/>
    <mergeCell ref="N227:Q227"/>
    <mergeCell ref="B222:C222"/>
    <mergeCell ref="D222:E222"/>
    <mergeCell ref="N222:Q222"/>
    <mergeCell ref="N234:Q234"/>
    <mergeCell ref="N235:Q235"/>
    <mergeCell ref="N236:Q236"/>
    <mergeCell ref="N237:Q237"/>
    <mergeCell ref="N238:Q238"/>
    <mergeCell ref="N239:Q239"/>
    <mergeCell ref="N228:Q228"/>
    <mergeCell ref="N229:Q229"/>
    <mergeCell ref="N230:Q230"/>
    <mergeCell ref="N231:Q231"/>
    <mergeCell ref="N232:Q232"/>
    <mergeCell ref="N233:Q233"/>
    <mergeCell ref="N246:Q246"/>
    <mergeCell ref="N247:Q247"/>
    <mergeCell ref="N248:Q248"/>
    <mergeCell ref="N249:Q249"/>
    <mergeCell ref="N250:Q250"/>
    <mergeCell ref="N251:Q251"/>
    <mergeCell ref="N240:Q240"/>
    <mergeCell ref="N241:Q241"/>
    <mergeCell ref="N242:Q242"/>
    <mergeCell ref="N243:Q243"/>
    <mergeCell ref="N244:Q244"/>
    <mergeCell ref="N245:Q245"/>
    <mergeCell ref="A260:A262"/>
    <mergeCell ref="B260:E260"/>
    <mergeCell ref="F260:G261"/>
    <mergeCell ref="H260:K260"/>
    <mergeCell ref="L260:L262"/>
    <mergeCell ref="M260:M262"/>
    <mergeCell ref="N260:Q262"/>
    <mergeCell ref="N252:Q252"/>
    <mergeCell ref="N253:Q253"/>
    <mergeCell ref="N254:Q254"/>
    <mergeCell ref="N255:Q255"/>
    <mergeCell ref="N256:Q256"/>
    <mergeCell ref="N257:Q257"/>
    <mergeCell ref="R260:R262"/>
    <mergeCell ref="B261:C261"/>
    <mergeCell ref="D261:E261"/>
    <mergeCell ref="H261:I261"/>
    <mergeCell ref="J261:K261"/>
    <mergeCell ref="N263:Q263"/>
    <mergeCell ref="B258:C258"/>
    <mergeCell ref="D258:E258"/>
    <mergeCell ref="N258:Q258"/>
    <mergeCell ref="N270:Q270"/>
    <mergeCell ref="N271:Q271"/>
    <mergeCell ref="N272:Q272"/>
    <mergeCell ref="N273:Q273"/>
    <mergeCell ref="N274:Q274"/>
    <mergeCell ref="N275:Q275"/>
    <mergeCell ref="N264:Q264"/>
    <mergeCell ref="N265:Q265"/>
    <mergeCell ref="N266:Q266"/>
    <mergeCell ref="N267:Q267"/>
    <mergeCell ref="N268:Q268"/>
    <mergeCell ref="N269:Q269"/>
    <mergeCell ref="N282:Q282"/>
    <mergeCell ref="N283:Q283"/>
    <mergeCell ref="N284:Q284"/>
    <mergeCell ref="N285:Q285"/>
    <mergeCell ref="N286:Q286"/>
    <mergeCell ref="N287:Q287"/>
    <mergeCell ref="N276:Q276"/>
    <mergeCell ref="N277:Q277"/>
    <mergeCell ref="N278:Q278"/>
    <mergeCell ref="N279:Q279"/>
    <mergeCell ref="N280:Q280"/>
    <mergeCell ref="N281:Q281"/>
    <mergeCell ref="B294:C294"/>
    <mergeCell ref="D294:E294"/>
    <mergeCell ref="N294:Q294"/>
    <mergeCell ref="N288:Q288"/>
    <mergeCell ref="N289:Q289"/>
    <mergeCell ref="N290:Q290"/>
    <mergeCell ref="N291:Q291"/>
    <mergeCell ref="N292:Q292"/>
    <mergeCell ref="N293:Q293"/>
  </mergeCells>
  <phoneticPr fontId="2"/>
  <conditionalFormatting sqref="A12:C13 F12:G13 A14:G41">
    <cfRule type="expression" dxfId="143" priority="9">
      <formula>OR(EDATE($A$11,1)-1&lt;$A12,DATEVALUE("2026/3/31")&lt;$A12)</formula>
    </cfRule>
  </conditionalFormatting>
  <conditionalFormatting sqref="A48:F76 M48:R77 A77:G77 L77">
    <cfRule type="expression" dxfId="142" priority="10">
      <formula>OR(EDATE($A$47,1)-1&lt;$A48,DATEVALUE("2026/3/31")&lt;$A48)</formula>
    </cfRule>
  </conditionalFormatting>
  <conditionalFormatting sqref="A84:G113">
    <cfRule type="expression" dxfId="141" priority="11">
      <formula>OR(EDATE($A$83,1)-1&lt;$A84,DATEVALUE("2026/3/31")&lt;$A84)</formula>
    </cfRule>
  </conditionalFormatting>
  <conditionalFormatting sqref="A120:G149 M120:R149 L149">
    <cfRule type="expression" dxfId="140" priority="12">
      <formula>OR(EDATE($A$119,1)-1&lt;$A120,DATEVALUE("2026/3/31")&lt;$A120)</formula>
    </cfRule>
  </conditionalFormatting>
  <conditionalFormatting sqref="A156:G185">
    <cfRule type="expression" dxfId="139" priority="13">
      <formula>OR(EDATE($A$155,1)-1&lt;$A156,DATEVALUE("2026/3/31")&lt;$A156)</formula>
    </cfRule>
  </conditionalFormatting>
  <conditionalFormatting sqref="A192:G221">
    <cfRule type="expression" dxfId="138" priority="14">
      <formula>OR(EDATE($A$191,1)-1&lt;$A192,DATEVALUE("2026/3/31")&lt;$A192)</formula>
    </cfRule>
  </conditionalFormatting>
  <conditionalFormatting sqref="A228:G257 M228:R257 L255:L257">
    <cfRule type="expression" dxfId="137" priority="15">
      <formula>OR(EDATE($A$227,1)-1&lt;$A228,DATEVALUE("2026/3/31")&lt;$A228)</formula>
    </cfRule>
  </conditionalFormatting>
  <conditionalFormatting sqref="A264:G293 L264:R293">
    <cfRule type="expression" dxfId="136" priority="16">
      <formula>OR(EDATE($A$263,1)-1&lt;$A264,DATEVALUE("2026/3/31")&lt;$A264)</formula>
    </cfRule>
  </conditionalFormatting>
  <conditionalFormatting sqref="B11:C11">
    <cfRule type="expression" dxfId="135" priority="3">
      <formula>OR(EDATE($A$11,1)-1&lt;$A11,DATEVALUE("2026/3/31")&lt;$A11)</formula>
    </cfRule>
  </conditionalFormatting>
  <conditionalFormatting sqref="B4:L5">
    <cfRule type="expression" dxfId="134" priority="8">
      <formula>IF(LEN(B4)&lt;1,TRUE,FALSE)</formula>
    </cfRule>
  </conditionalFormatting>
  <conditionalFormatting sqref="D13:E13">
    <cfRule type="expression" dxfId="133" priority="2">
      <formula>$M$12="✓"</formula>
    </cfRule>
  </conditionalFormatting>
  <conditionalFormatting sqref="M11">
    <cfRule type="expression" dxfId="132" priority="1">
      <formula>OR(EDATE($A$11,1)-1&lt;$A11,DATEVALUE("2026/3/31")&lt;$A11)</formula>
    </cfRule>
  </conditionalFormatting>
  <conditionalFormatting sqref="M12:R41">
    <cfRule type="expression" dxfId="131" priority="4">
      <formula>OR(EDATE($A$11,1)-1&lt;$A12,DATEVALUE("2026/3/31")&lt;$A12)</formula>
    </cfRule>
  </conditionalFormatting>
  <conditionalFormatting sqref="M84:R113">
    <cfRule type="expression" dxfId="130" priority="5">
      <formula>OR(EDATE($A$83,1)-1&lt;$A84,DATEVALUE("2026/3/31")&lt;$A84)</formula>
    </cfRule>
  </conditionalFormatting>
  <conditionalFormatting sqref="M156:R185">
    <cfRule type="expression" dxfId="129" priority="6">
      <formula>OR(EDATE($A$155,1)-1&lt;$A156,DATEVALUE("2026/3/31")&lt;$A156)</formula>
    </cfRule>
  </conditionalFormatting>
  <conditionalFormatting sqref="M192:R221">
    <cfRule type="expression" dxfId="128" priority="7">
      <formula>OR(EDATE($A$191,1)-1&lt;$A192,DATEVALUE("2026/3/31")&lt;$A192)</formula>
    </cfRule>
  </conditionalFormatting>
  <dataValidations count="3">
    <dataValidation type="time" operator="greaterThanOrEqual" allowBlank="1" showInputMessage="1" showErrorMessage="1" sqref="H114:K114 H78:K78 G42:K42 H222:K222 H258:K258 H186:K186 H150:K150 G11:G41 L11:L42 B11:F42 B47:G78 L47:L78 B83:G114 L83:L114 B119:G150 L119:L150 B155:G186 L155:L186 B191:G222 L191:L222 B227:G258 L227:L258 B263:G294 L263:L294 H294:K294" xr:uid="{A6300F67-39E7-4C33-8FD1-46CFDC41EBD6}">
      <formula1>0</formula1>
    </dataValidation>
    <dataValidation type="list" allowBlank="1" showInputMessage="1" showErrorMessage="1" sqref="M263:M293 M47:M76 M83:M113 M119:M149 M155:M185 M191:M221 M227:M257 M11:M41" xr:uid="{FDE5D4BD-4F4B-4933-9C03-32BF19246E92}">
      <formula1>",✓所定,✓法定"</formula1>
    </dataValidation>
    <dataValidation operator="greaterThanOrEqual" allowBlank="1" showInputMessage="1" showErrorMessage="1" sqref="H191:K221 H155:K185 H227:K257 H11:K41 H119:K149 H47:K77 H83:K113 H263:K293" xr:uid="{8563D930-7CDF-4C5F-97CB-4E3D716A76AD}"/>
  </dataValidations>
  <printOptions horizontalCentered="1"/>
  <pageMargins left="0.51181102362204722" right="0.51181102362204722" top="0.55118110236220474" bottom="0.55118110236220474" header="0.31496062992125984" footer="0.31496062992125984"/>
  <pageSetup paperSize="9" scale="76" fitToHeight="0" orientation="portrait" r:id="rId1"/>
  <rowBreaks count="7" manualBreakCount="7">
    <brk id="42" max="16383" man="1"/>
    <brk id="78" max="16383" man="1"/>
    <brk id="114" max="16383" man="1"/>
    <brk id="150" max="16383" man="1"/>
    <brk id="186" max="16383" man="1"/>
    <brk id="222" max="16383" man="1"/>
    <brk id="258" max="16383" man="1"/>
  </row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D5FAAA-EE87-4A6C-B2A7-AC246D1473AD}">
  <sheetPr>
    <tabColor rgb="FF66CCFF"/>
    <pageSetUpPr fitToPage="1"/>
  </sheetPr>
  <dimension ref="A1:V294"/>
  <sheetViews>
    <sheetView view="pageBreakPreview" zoomScale="115" zoomScaleNormal="100" zoomScaleSheetLayoutView="115" workbookViewId="0">
      <selection activeCell="B11" sqref="B11"/>
    </sheetView>
  </sheetViews>
  <sheetFormatPr defaultColWidth="8.75" defaultRowHeight="14.25"/>
  <cols>
    <col min="1" max="1" width="10.75" style="1" customWidth="1"/>
    <col min="2" max="7" width="7.125" style="1" customWidth="1"/>
    <col min="8" max="11" width="7.125" style="1" hidden="1" customWidth="1"/>
    <col min="12" max="12" width="7.125" style="1" customWidth="1"/>
    <col min="13" max="13" width="6.125" style="9" customWidth="1"/>
    <col min="14" max="14" width="5.75" style="1" customWidth="1"/>
    <col min="15" max="15" width="9.125" style="1" customWidth="1"/>
    <col min="16" max="17" width="8.75" style="1" customWidth="1"/>
    <col min="18" max="18" width="12.75" style="1" customWidth="1"/>
    <col min="19" max="21" width="8.75" style="1" hidden="1" customWidth="1"/>
    <col min="22" max="16384" width="8.75" style="1"/>
  </cols>
  <sheetData>
    <row r="1" spans="1:22" ht="16.5">
      <c r="A1" s="2" t="str" cm="1">
        <f t="array" aca="1" ref="A1" ca="1">"業務日誌" &amp; RIGHT(CELL("filename", A1),U1)</f>
        <v>業務日誌43</v>
      </c>
      <c r="B1" s="3"/>
      <c r="C1" s="3"/>
      <c r="D1" s="3"/>
      <c r="E1" s="3"/>
      <c r="F1" s="3"/>
      <c r="G1" s="3"/>
      <c r="H1" s="3"/>
      <c r="I1" s="3"/>
      <c r="J1" s="3"/>
      <c r="K1" s="3"/>
      <c r="L1" s="3"/>
      <c r="M1" s="3"/>
      <c r="N1" s="3"/>
      <c r="O1" s="3"/>
      <c r="P1" s="3"/>
      <c r="Q1" s="3"/>
      <c r="R1" s="3"/>
      <c r="S1" s="45" t="str" cm="1">
        <f t="array" aca="1" ref="S1" ca="1">"各月内訳表!$E" &amp; 5+ 27*(RIGHT(CELL("filename", A1),U1)-1)</f>
        <v>各月内訳表!$E1139</v>
      </c>
      <c r="T1" s="45" t="str" cm="1">
        <f t="array" aca="1" ref="T1" ca="1">"各月内訳表!$G" &amp; 6+ 27*(RIGHT(CELL("filename", A1),U1)-1)</f>
        <v>各月内訳表!$G1140</v>
      </c>
      <c r="U1" s="45" cm="1">
        <f t="array" aca="1" ref="U1" ca="1">LEN(CELL("filename",A1))-FIND("日誌",CELL("filename",A1))-1</f>
        <v>2</v>
      </c>
    </row>
    <row r="2" spans="1:22" ht="16.899999999999999" customHeight="1">
      <c r="L2" s="25"/>
      <c r="Q2" s="19" t="s">
        <v>13</v>
      </c>
      <c r="R2" s="163">
        <f>入力ボックス!C8</f>
        <v>0</v>
      </c>
      <c r="S2" s="45"/>
      <c r="T2" s="45"/>
      <c r="U2" s="45" cm="1">
        <f t="array" aca="1" ref="U2" ca="1">LEN(CELL("filename",I2))-FIND("日誌",CELL("filename",I2))-1</f>
        <v>2</v>
      </c>
    </row>
    <row r="3" spans="1:22" ht="16.899999999999999" customHeight="1">
      <c r="L3" s="25"/>
      <c r="Q3" s="19"/>
      <c r="R3" s="28"/>
    </row>
    <row r="4" spans="1:22">
      <c r="A4" s="24" t="s">
        <v>12</v>
      </c>
      <c r="B4" s="201" t="str">
        <f>IF(入力ボックス!$C$4="","",入力ボックス!$C$4)</f>
        <v/>
      </c>
      <c r="C4" s="201"/>
      <c r="D4" s="201"/>
      <c r="E4" s="201"/>
      <c r="F4" s="201"/>
      <c r="G4" s="201"/>
      <c r="H4" s="201"/>
      <c r="I4" s="201"/>
      <c r="J4" s="201"/>
      <c r="K4" s="201"/>
      <c r="L4" s="201"/>
      <c r="O4" s="24" t="s">
        <v>79</v>
      </c>
      <c r="P4" s="202"/>
      <c r="Q4" s="202"/>
      <c r="R4" s="202"/>
    </row>
    <row r="5" spans="1:22" ht="18.75" customHeight="1">
      <c r="A5" s="24" t="s">
        <v>21</v>
      </c>
      <c r="B5" s="201" t="str" cm="1">
        <f t="array" aca="1" ref="B5" ca="1">IF(INDIRECT(S1)="","",INDIRECT(S1))</f>
        <v/>
      </c>
      <c r="C5" s="201"/>
      <c r="D5" s="201"/>
      <c r="E5" s="201"/>
      <c r="F5" s="201"/>
      <c r="G5" s="201"/>
      <c r="H5" s="201"/>
      <c r="I5" s="201"/>
      <c r="J5" s="201"/>
      <c r="K5" s="201"/>
      <c r="L5" s="201"/>
      <c r="O5" s="31" t="s">
        <v>80</v>
      </c>
    </row>
    <row r="6" spans="1:22" ht="18.75" customHeight="1">
      <c r="R6" s="42" t="str">
        <f ca="1">HYPERLINK("#"&amp;S1,"各月内訳表へ")</f>
        <v>各月内訳表へ</v>
      </c>
    </row>
    <row r="8" spans="1:22" ht="27" customHeight="1">
      <c r="A8" s="194" t="s">
        <v>22</v>
      </c>
      <c r="B8" s="189" t="s">
        <v>103</v>
      </c>
      <c r="C8" s="189"/>
      <c r="D8" s="189"/>
      <c r="E8" s="189"/>
      <c r="F8" s="189" t="s">
        <v>23</v>
      </c>
      <c r="G8" s="189"/>
      <c r="H8" s="189" t="s">
        <v>88</v>
      </c>
      <c r="I8" s="189"/>
      <c r="J8" s="189"/>
      <c r="K8" s="189"/>
      <c r="L8" s="189" t="s">
        <v>87</v>
      </c>
      <c r="M8" s="195" t="s">
        <v>96</v>
      </c>
      <c r="N8" s="194" t="s">
        <v>25</v>
      </c>
      <c r="O8" s="194"/>
      <c r="P8" s="194"/>
      <c r="Q8" s="194"/>
      <c r="R8" s="189" t="s">
        <v>100</v>
      </c>
    </row>
    <row r="9" spans="1:22" ht="14.25" customHeight="1">
      <c r="A9" s="194"/>
      <c r="B9" s="189" t="s">
        <v>82</v>
      </c>
      <c r="C9" s="189"/>
      <c r="D9" s="189" t="s">
        <v>84</v>
      </c>
      <c r="E9" s="189"/>
      <c r="F9" s="189"/>
      <c r="G9" s="189"/>
      <c r="H9" s="189" t="s">
        <v>90</v>
      </c>
      <c r="I9" s="189"/>
      <c r="J9" s="189" t="s">
        <v>89</v>
      </c>
      <c r="K9" s="189"/>
      <c r="L9" s="189"/>
      <c r="M9" s="196"/>
      <c r="N9" s="194"/>
      <c r="O9" s="194"/>
      <c r="P9" s="194"/>
      <c r="Q9" s="194"/>
      <c r="R9" s="189"/>
    </row>
    <row r="10" spans="1:22" ht="18" customHeight="1">
      <c r="A10" s="194"/>
      <c r="B10" s="43" t="s">
        <v>26</v>
      </c>
      <c r="C10" s="43" t="s">
        <v>27</v>
      </c>
      <c r="D10" s="43" t="s">
        <v>26</v>
      </c>
      <c r="E10" s="43" t="s">
        <v>27</v>
      </c>
      <c r="F10" s="44" t="s">
        <v>85</v>
      </c>
      <c r="G10" s="44" t="s">
        <v>86</v>
      </c>
      <c r="H10" s="44" t="s">
        <v>81</v>
      </c>
      <c r="I10" s="44" t="s">
        <v>83</v>
      </c>
      <c r="J10" s="44" t="s">
        <v>81</v>
      </c>
      <c r="K10" s="44" t="s">
        <v>95</v>
      </c>
      <c r="L10" s="189"/>
      <c r="M10" s="197"/>
      <c r="N10" s="194"/>
      <c r="O10" s="194"/>
      <c r="P10" s="194"/>
      <c r="Q10" s="194"/>
      <c r="R10" s="194"/>
    </row>
    <row r="11" spans="1:22">
      <c r="A11" s="27" cm="1">
        <f t="array" aca="1" ref="A11" ca="1">DATE("2025","8",IFERROR(INDIRECT(T1),"1"))</f>
        <v>45870</v>
      </c>
      <c r="B11" s="20"/>
      <c r="C11" s="21"/>
      <c r="D11" s="20"/>
      <c r="E11" s="21"/>
      <c r="F11" s="22"/>
      <c r="G11" s="22"/>
      <c r="H11" s="34" t="str">
        <f>IF(OR(B11="",LEFT(M11,1)="✓"),"",C11-B11-F11)</f>
        <v/>
      </c>
      <c r="I11" s="34" t="str">
        <f>IF(OR(D11="",LEFT(M11,1)="✓"),"",E11-D11-G11)</f>
        <v/>
      </c>
      <c r="J11" s="34" t="str">
        <f>IF(AND(B11&lt;&gt;"",M11="✓所定"),C11-B11-F11,"")</f>
        <v/>
      </c>
      <c r="K11" s="34" t="str">
        <f>IF(AND(B11&lt;&gt;"",M11="✓法定"),C11-B11-F11,"")</f>
        <v/>
      </c>
      <c r="L11" s="26" t="str">
        <f>IF(AND($B11="",$D11=""),"",($C11-$B11-$F11)+($E11-$D11-$G11))</f>
        <v/>
      </c>
      <c r="M11" s="32"/>
      <c r="N11" s="190"/>
      <c r="O11" s="190"/>
      <c r="P11" s="190"/>
      <c r="Q11" s="190"/>
      <c r="R11" s="23"/>
      <c r="V11" s="1" t="s">
        <v>171</v>
      </c>
    </row>
    <row r="12" spans="1:22">
      <c r="A12" s="27">
        <f ca="1">A11+1</f>
        <v>45871</v>
      </c>
      <c r="B12" s="20"/>
      <c r="C12" s="21"/>
      <c r="D12" s="20"/>
      <c r="E12" s="21"/>
      <c r="F12" s="22"/>
      <c r="G12" s="22"/>
      <c r="H12" s="34" t="str">
        <f t="shared" ref="H12:H41" si="0">IF(OR(B12="",LEFT(M12,1)="✓"),"",C12-B12-F12)</f>
        <v/>
      </c>
      <c r="I12" s="34" t="str">
        <f t="shared" ref="I12:I41" si="1">IF(OR(D12="",LEFT(M12,1)="✓"),"",E12-D12-G12)</f>
        <v/>
      </c>
      <c r="J12" s="34" t="str">
        <f t="shared" ref="J12:J41" si="2">IF(AND(B12&lt;&gt;"",M12="✓所定"),C12-B12-F12,"")</f>
        <v/>
      </c>
      <c r="K12" s="34" t="str">
        <f t="shared" ref="K12:K41" si="3">IF(AND(B12&lt;&gt;"",M12="✓法定"),C12-B12-F12,"")</f>
        <v/>
      </c>
      <c r="L12" s="26" t="str">
        <f t="shared" ref="L12:L41" si="4">IF(AND($B12="",$D12=""),"",($C12-$B12-$F12)+(E12-D12-G12))</f>
        <v/>
      </c>
      <c r="M12" s="32"/>
      <c r="N12" s="190"/>
      <c r="O12" s="190"/>
      <c r="P12" s="190"/>
      <c r="Q12" s="190"/>
      <c r="R12" s="23"/>
      <c r="V12" s="1" t="s">
        <v>172</v>
      </c>
    </row>
    <row r="13" spans="1:22">
      <c r="A13" s="27">
        <f t="shared" ref="A13:A41" ca="1" si="5">A12+1</f>
        <v>45872</v>
      </c>
      <c r="B13" s="20"/>
      <c r="C13" s="21"/>
      <c r="D13" s="20"/>
      <c r="E13" s="21"/>
      <c r="F13" s="22"/>
      <c r="G13" s="22"/>
      <c r="H13" s="34" t="str">
        <f t="shared" si="0"/>
        <v/>
      </c>
      <c r="I13" s="34" t="str">
        <f t="shared" si="1"/>
        <v/>
      </c>
      <c r="J13" s="34" t="str">
        <f t="shared" si="2"/>
        <v/>
      </c>
      <c r="K13" s="34" t="str">
        <f t="shared" si="3"/>
        <v/>
      </c>
      <c r="L13" s="26" t="str">
        <f t="shared" si="4"/>
        <v/>
      </c>
      <c r="M13" s="32"/>
      <c r="N13" s="190"/>
      <c r="O13" s="190"/>
      <c r="P13" s="190"/>
      <c r="Q13" s="190"/>
      <c r="R13" s="23"/>
    </row>
    <row r="14" spans="1:22">
      <c r="A14" s="27">
        <f t="shared" ca="1" si="5"/>
        <v>45873</v>
      </c>
      <c r="B14" s="20"/>
      <c r="C14" s="21"/>
      <c r="D14" s="20"/>
      <c r="E14" s="21"/>
      <c r="F14" s="22"/>
      <c r="G14" s="22"/>
      <c r="H14" s="34" t="str">
        <f t="shared" si="0"/>
        <v/>
      </c>
      <c r="I14" s="34" t="str">
        <f t="shared" si="1"/>
        <v/>
      </c>
      <c r="J14" s="34" t="str">
        <f t="shared" si="2"/>
        <v/>
      </c>
      <c r="K14" s="34" t="str">
        <f t="shared" si="3"/>
        <v/>
      </c>
      <c r="L14" s="26" t="str">
        <f t="shared" si="4"/>
        <v/>
      </c>
      <c r="M14" s="32"/>
      <c r="N14" s="190"/>
      <c r="O14" s="190"/>
      <c r="P14" s="190"/>
      <c r="Q14" s="190"/>
      <c r="R14" s="23"/>
    </row>
    <row r="15" spans="1:22">
      <c r="A15" s="27">
        <f t="shared" ca="1" si="5"/>
        <v>45874</v>
      </c>
      <c r="B15" s="20"/>
      <c r="C15" s="21"/>
      <c r="D15" s="20"/>
      <c r="E15" s="21"/>
      <c r="F15" s="22"/>
      <c r="G15" s="22"/>
      <c r="H15" s="34" t="str">
        <f t="shared" si="0"/>
        <v/>
      </c>
      <c r="I15" s="34" t="str">
        <f t="shared" si="1"/>
        <v/>
      </c>
      <c r="J15" s="34" t="str">
        <f t="shared" si="2"/>
        <v/>
      </c>
      <c r="K15" s="34" t="str">
        <f t="shared" si="3"/>
        <v/>
      </c>
      <c r="L15" s="26" t="str">
        <f t="shared" si="4"/>
        <v/>
      </c>
      <c r="M15" s="32"/>
      <c r="N15" s="190"/>
      <c r="O15" s="190"/>
      <c r="P15" s="190"/>
      <c r="Q15" s="190"/>
      <c r="R15" s="23"/>
    </row>
    <row r="16" spans="1:22">
      <c r="A16" s="27">
        <f t="shared" ca="1" si="5"/>
        <v>45875</v>
      </c>
      <c r="B16" s="20"/>
      <c r="C16" s="21"/>
      <c r="D16" s="20"/>
      <c r="E16" s="21"/>
      <c r="F16" s="22"/>
      <c r="G16" s="22"/>
      <c r="H16" s="34" t="str">
        <f t="shared" si="0"/>
        <v/>
      </c>
      <c r="I16" s="34" t="str">
        <f t="shared" si="1"/>
        <v/>
      </c>
      <c r="J16" s="34" t="str">
        <f t="shared" si="2"/>
        <v/>
      </c>
      <c r="K16" s="34" t="str">
        <f t="shared" si="3"/>
        <v/>
      </c>
      <c r="L16" s="26" t="str">
        <f t="shared" si="4"/>
        <v/>
      </c>
      <c r="M16" s="32"/>
      <c r="N16" s="190"/>
      <c r="O16" s="190"/>
      <c r="P16" s="190"/>
      <c r="Q16" s="190"/>
      <c r="R16" s="23"/>
    </row>
    <row r="17" spans="1:18">
      <c r="A17" s="27">
        <f t="shared" ca="1" si="5"/>
        <v>45876</v>
      </c>
      <c r="B17" s="20"/>
      <c r="C17" s="21"/>
      <c r="D17" s="20"/>
      <c r="E17" s="21"/>
      <c r="F17" s="22"/>
      <c r="G17" s="22"/>
      <c r="H17" s="34" t="str">
        <f t="shared" si="0"/>
        <v/>
      </c>
      <c r="I17" s="34" t="str">
        <f t="shared" si="1"/>
        <v/>
      </c>
      <c r="J17" s="34" t="str">
        <f t="shared" si="2"/>
        <v/>
      </c>
      <c r="K17" s="34" t="str">
        <f t="shared" si="3"/>
        <v/>
      </c>
      <c r="L17" s="26" t="str">
        <f t="shared" si="4"/>
        <v/>
      </c>
      <c r="M17" s="32"/>
      <c r="N17" s="190"/>
      <c r="O17" s="190"/>
      <c r="P17" s="190"/>
      <c r="Q17" s="190"/>
      <c r="R17" s="23"/>
    </row>
    <row r="18" spans="1:18">
      <c r="A18" s="27">
        <f t="shared" ca="1" si="5"/>
        <v>45877</v>
      </c>
      <c r="B18" s="20"/>
      <c r="C18" s="21"/>
      <c r="D18" s="20"/>
      <c r="E18" s="21"/>
      <c r="F18" s="22"/>
      <c r="G18" s="22"/>
      <c r="H18" s="34" t="str">
        <f t="shared" si="0"/>
        <v/>
      </c>
      <c r="I18" s="34" t="str">
        <f t="shared" si="1"/>
        <v/>
      </c>
      <c r="J18" s="34" t="str">
        <f t="shared" si="2"/>
        <v/>
      </c>
      <c r="K18" s="34" t="str">
        <f t="shared" si="3"/>
        <v/>
      </c>
      <c r="L18" s="26" t="str">
        <f t="shared" si="4"/>
        <v/>
      </c>
      <c r="M18" s="32"/>
      <c r="N18" s="190"/>
      <c r="O18" s="190"/>
      <c r="P18" s="190"/>
      <c r="Q18" s="190"/>
      <c r="R18" s="23"/>
    </row>
    <row r="19" spans="1:18">
      <c r="A19" s="27">
        <f t="shared" ca="1" si="5"/>
        <v>45878</v>
      </c>
      <c r="B19" s="20"/>
      <c r="C19" s="21"/>
      <c r="D19" s="20"/>
      <c r="E19" s="21"/>
      <c r="F19" s="22"/>
      <c r="G19" s="22"/>
      <c r="H19" s="34" t="str">
        <f t="shared" si="0"/>
        <v/>
      </c>
      <c r="I19" s="34" t="str">
        <f t="shared" si="1"/>
        <v/>
      </c>
      <c r="J19" s="34" t="str">
        <f t="shared" si="2"/>
        <v/>
      </c>
      <c r="K19" s="34" t="str">
        <f t="shared" si="3"/>
        <v/>
      </c>
      <c r="L19" s="26" t="str">
        <f t="shared" si="4"/>
        <v/>
      </c>
      <c r="M19" s="32"/>
      <c r="N19" s="190"/>
      <c r="O19" s="190"/>
      <c r="P19" s="190"/>
      <c r="Q19" s="190"/>
      <c r="R19" s="23"/>
    </row>
    <row r="20" spans="1:18">
      <c r="A20" s="27">
        <f t="shared" ca="1" si="5"/>
        <v>45879</v>
      </c>
      <c r="B20" s="20"/>
      <c r="C20" s="21"/>
      <c r="D20" s="20"/>
      <c r="E20" s="21"/>
      <c r="F20" s="22"/>
      <c r="G20" s="22"/>
      <c r="H20" s="34" t="str">
        <f t="shared" si="0"/>
        <v/>
      </c>
      <c r="I20" s="34" t="str">
        <f t="shared" si="1"/>
        <v/>
      </c>
      <c r="J20" s="34" t="str">
        <f t="shared" si="2"/>
        <v/>
      </c>
      <c r="K20" s="34" t="str">
        <f t="shared" si="3"/>
        <v/>
      </c>
      <c r="L20" s="26" t="str">
        <f t="shared" si="4"/>
        <v/>
      </c>
      <c r="M20" s="32"/>
      <c r="N20" s="190"/>
      <c r="O20" s="190"/>
      <c r="P20" s="190"/>
      <c r="Q20" s="190"/>
      <c r="R20" s="23"/>
    </row>
    <row r="21" spans="1:18">
      <c r="A21" s="27">
        <f t="shared" ca="1" si="5"/>
        <v>45880</v>
      </c>
      <c r="B21" s="20"/>
      <c r="C21" s="21"/>
      <c r="D21" s="20"/>
      <c r="E21" s="21"/>
      <c r="F21" s="22"/>
      <c r="G21" s="22"/>
      <c r="H21" s="34" t="str">
        <f t="shared" si="0"/>
        <v/>
      </c>
      <c r="I21" s="34" t="str">
        <f t="shared" si="1"/>
        <v/>
      </c>
      <c r="J21" s="34" t="str">
        <f t="shared" si="2"/>
        <v/>
      </c>
      <c r="K21" s="34" t="str">
        <f t="shared" si="3"/>
        <v/>
      </c>
      <c r="L21" s="26" t="str">
        <f t="shared" si="4"/>
        <v/>
      </c>
      <c r="M21" s="32"/>
      <c r="N21" s="190"/>
      <c r="O21" s="190"/>
      <c r="P21" s="190"/>
      <c r="Q21" s="190"/>
      <c r="R21" s="23"/>
    </row>
    <row r="22" spans="1:18">
      <c r="A22" s="27">
        <f t="shared" ca="1" si="5"/>
        <v>45881</v>
      </c>
      <c r="B22" s="20"/>
      <c r="C22" s="21"/>
      <c r="D22" s="20"/>
      <c r="E22" s="21"/>
      <c r="F22" s="22"/>
      <c r="G22" s="22"/>
      <c r="H22" s="34" t="str">
        <f t="shared" si="0"/>
        <v/>
      </c>
      <c r="I22" s="34" t="str">
        <f t="shared" si="1"/>
        <v/>
      </c>
      <c r="J22" s="34" t="str">
        <f t="shared" si="2"/>
        <v/>
      </c>
      <c r="K22" s="34" t="str">
        <f t="shared" si="3"/>
        <v/>
      </c>
      <c r="L22" s="26" t="str">
        <f t="shared" si="4"/>
        <v/>
      </c>
      <c r="M22" s="32"/>
      <c r="N22" s="190"/>
      <c r="O22" s="190"/>
      <c r="P22" s="190"/>
      <c r="Q22" s="190"/>
      <c r="R22" s="23"/>
    </row>
    <row r="23" spans="1:18">
      <c r="A23" s="27">
        <f t="shared" ca="1" si="5"/>
        <v>45882</v>
      </c>
      <c r="B23" s="20"/>
      <c r="C23" s="21"/>
      <c r="D23" s="20"/>
      <c r="E23" s="21"/>
      <c r="F23" s="22"/>
      <c r="G23" s="22"/>
      <c r="H23" s="34" t="str">
        <f t="shared" si="0"/>
        <v/>
      </c>
      <c r="I23" s="34" t="str">
        <f t="shared" si="1"/>
        <v/>
      </c>
      <c r="J23" s="34" t="str">
        <f t="shared" si="2"/>
        <v/>
      </c>
      <c r="K23" s="34" t="str">
        <f t="shared" si="3"/>
        <v/>
      </c>
      <c r="L23" s="26" t="str">
        <f t="shared" si="4"/>
        <v/>
      </c>
      <c r="M23" s="32"/>
      <c r="N23" s="190"/>
      <c r="O23" s="190"/>
      <c r="P23" s="190"/>
      <c r="Q23" s="190"/>
      <c r="R23" s="23"/>
    </row>
    <row r="24" spans="1:18">
      <c r="A24" s="27">
        <f t="shared" ca="1" si="5"/>
        <v>45883</v>
      </c>
      <c r="B24" s="20"/>
      <c r="C24" s="21"/>
      <c r="D24" s="20"/>
      <c r="E24" s="21"/>
      <c r="F24" s="22"/>
      <c r="G24" s="22"/>
      <c r="H24" s="34" t="str">
        <f t="shared" si="0"/>
        <v/>
      </c>
      <c r="I24" s="34" t="str">
        <f t="shared" si="1"/>
        <v/>
      </c>
      <c r="J24" s="34" t="str">
        <f t="shared" si="2"/>
        <v/>
      </c>
      <c r="K24" s="34" t="str">
        <f t="shared" si="3"/>
        <v/>
      </c>
      <c r="L24" s="26" t="str">
        <f t="shared" si="4"/>
        <v/>
      </c>
      <c r="M24" s="32"/>
      <c r="N24" s="190"/>
      <c r="O24" s="190"/>
      <c r="P24" s="190"/>
      <c r="Q24" s="190"/>
      <c r="R24" s="23"/>
    </row>
    <row r="25" spans="1:18">
      <c r="A25" s="27">
        <f t="shared" ca="1" si="5"/>
        <v>45884</v>
      </c>
      <c r="B25" s="20"/>
      <c r="C25" s="21"/>
      <c r="D25" s="20"/>
      <c r="E25" s="21"/>
      <c r="F25" s="22"/>
      <c r="G25" s="22"/>
      <c r="H25" s="34" t="str">
        <f t="shared" si="0"/>
        <v/>
      </c>
      <c r="I25" s="34" t="str">
        <f t="shared" si="1"/>
        <v/>
      </c>
      <c r="J25" s="34" t="str">
        <f t="shared" si="2"/>
        <v/>
      </c>
      <c r="K25" s="34" t="str">
        <f t="shared" si="3"/>
        <v/>
      </c>
      <c r="L25" s="26" t="str">
        <f t="shared" si="4"/>
        <v/>
      </c>
      <c r="M25" s="32"/>
      <c r="N25" s="190"/>
      <c r="O25" s="190"/>
      <c r="P25" s="190"/>
      <c r="Q25" s="190"/>
      <c r="R25" s="23"/>
    </row>
    <row r="26" spans="1:18">
      <c r="A26" s="27">
        <f t="shared" ca="1" si="5"/>
        <v>45885</v>
      </c>
      <c r="B26" s="20"/>
      <c r="C26" s="21"/>
      <c r="D26" s="20"/>
      <c r="E26" s="21"/>
      <c r="F26" s="22"/>
      <c r="G26" s="22"/>
      <c r="H26" s="34" t="str">
        <f t="shared" si="0"/>
        <v/>
      </c>
      <c r="I26" s="34" t="str">
        <f t="shared" si="1"/>
        <v/>
      </c>
      <c r="J26" s="34" t="str">
        <f t="shared" si="2"/>
        <v/>
      </c>
      <c r="K26" s="34" t="str">
        <f t="shared" si="3"/>
        <v/>
      </c>
      <c r="L26" s="26" t="str">
        <f t="shared" si="4"/>
        <v/>
      </c>
      <c r="M26" s="32"/>
      <c r="N26" s="190"/>
      <c r="O26" s="190"/>
      <c r="P26" s="190"/>
      <c r="Q26" s="190"/>
      <c r="R26" s="23"/>
    </row>
    <row r="27" spans="1:18">
      <c r="A27" s="27">
        <f t="shared" ca="1" si="5"/>
        <v>45886</v>
      </c>
      <c r="B27" s="20"/>
      <c r="C27" s="21"/>
      <c r="D27" s="20"/>
      <c r="E27" s="21"/>
      <c r="F27" s="22"/>
      <c r="G27" s="22"/>
      <c r="H27" s="34" t="str">
        <f t="shared" si="0"/>
        <v/>
      </c>
      <c r="I27" s="34" t="str">
        <f t="shared" si="1"/>
        <v/>
      </c>
      <c r="J27" s="34" t="str">
        <f t="shared" si="2"/>
        <v/>
      </c>
      <c r="K27" s="34" t="str">
        <f t="shared" si="3"/>
        <v/>
      </c>
      <c r="L27" s="26" t="str">
        <f t="shared" si="4"/>
        <v/>
      </c>
      <c r="M27" s="32"/>
      <c r="N27" s="190"/>
      <c r="O27" s="190"/>
      <c r="P27" s="190"/>
      <c r="Q27" s="190"/>
      <c r="R27" s="23"/>
    </row>
    <row r="28" spans="1:18">
      <c r="A28" s="27">
        <f t="shared" ca="1" si="5"/>
        <v>45887</v>
      </c>
      <c r="B28" s="20"/>
      <c r="C28" s="21"/>
      <c r="D28" s="20"/>
      <c r="E28" s="21"/>
      <c r="F28" s="22"/>
      <c r="G28" s="22"/>
      <c r="H28" s="34" t="str">
        <f t="shared" si="0"/>
        <v/>
      </c>
      <c r="I28" s="34" t="str">
        <f t="shared" si="1"/>
        <v/>
      </c>
      <c r="J28" s="34" t="str">
        <f t="shared" si="2"/>
        <v/>
      </c>
      <c r="K28" s="34" t="str">
        <f t="shared" si="3"/>
        <v/>
      </c>
      <c r="L28" s="26" t="str">
        <f t="shared" si="4"/>
        <v/>
      </c>
      <c r="M28" s="32"/>
      <c r="N28" s="190"/>
      <c r="O28" s="190"/>
      <c r="P28" s="190"/>
      <c r="Q28" s="190"/>
      <c r="R28" s="23"/>
    </row>
    <row r="29" spans="1:18">
      <c r="A29" s="27">
        <f t="shared" ca="1" si="5"/>
        <v>45888</v>
      </c>
      <c r="B29" s="20"/>
      <c r="C29" s="21"/>
      <c r="D29" s="20"/>
      <c r="E29" s="21"/>
      <c r="F29" s="22"/>
      <c r="G29" s="22"/>
      <c r="H29" s="34" t="str">
        <f t="shared" si="0"/>
        <v/>
      </c>
      <c r="I29" s="34" t="str">
        <f t="shared" si="1"/>
        <v/>
      </c>
      <c r="J29" s="34" t="str">
        <f t="shared" si="2"/>
        <v/>
      </c>
      <c r="K29" s="34" t="str">
        <f t="shared" si="3"/>
        <v/>
      </c>
      <c r="L29" s="26" t="str">
        <f t="shared" si="4"/>
        <v/>
      </c>
      <c r="M29" s="32"/>
      <c r="N29" s="190"/>
      <c r="O29" s="190"/>
      <c r="P29" s="190"/>
      <c r="Q29" s="190"/>
      <c r="R29" s="23"/>
    </row>
    <row r="30" spans="1:18">
      <c r="A30" s="27">
        <f t="shared" ca="1" si="5"/>
        <v>45889</v>
      </c>
      <c r="B30" s="20"/>
      <c r="C30" s="21"/>
      <c r="D30" s="20"/>
      <c r="E30" s="21"/>
      <c r="F30" s="22"/>
      <c r="G30" s="22"/>
      <c r="H30" s="34" t="str">
        <f t="shared" si="0"/>
        <v/>
      </c>
      <c r="I30" s="34" t="str">
        <f t="shared" si="1"/>
        <v/>
      </c>
      <c r="J30" s="34" t="str">
        <f t="shared" si="2"/>
        <v/>
      </c>
      <c r="K30" s="34" t="str">
        <f t="shared" si="3"/>
        <v/>
      </c>
      <c r="L30" s="26" t="str">
        <f t="shared" si="4"/>
        <v/>
      </c>
      <c r="M30" s="32"/>
      <c r="N30" s="190"/>
      <c r="O30" s="190"/>
      <c r="P30" s="190"/>
      <c r="Q30" s="190"/>
      <c r="R30" s="23"/>
    </row>
    <row r="31" spans="1:18">
      <c r="A31" s="27">
        <f t="shared" ca="1" si="5"/>
        <v>45890</v>
      </c>
      <c r="B31" s="20"/>
      <c r="C31" s="21"/>
      <c r="D31" s="20"/>
      <c r="E31" s="21"/>
      <c r="F31" s="22"/>
      <c r="G31" s="22"/>
      <c r="H31" s="34" t="str">
        <f t="shared" si="0"/>
        <v/>
      </c>
      <c r="I31" s="34" t="str">
        <f t="shared" si="1"/>
        <v/>
      </c>
      <c r="J31" s="34" t="str">
        <f t="shared" si="2"/>
        <v/>
      </c>
      <c r="K31" s="34" t="str">
        <f t="shared" si="3"/>
        <v/>
      </c>
      <c r="L31" s="26" t="str">
        <f t="shared" si="4"/>
        <v/>
      </c>
      <c r="M31" s="32"/>
      <c r="N31" s="190"/>
      <c r="O31" s="190"/>
      <c r="P31" s="190"/>
      <c r="Q31" s="190"/>
      <c r="R31" s="23"/>
    </row>
    <row r="32" spans="1:18">
      <c r="A32" s="27">
        <f t="shared" ca="1" si="5"/>
        <v>45891</v>
      </c>
      <c r="B32" s="20"/>
      <c r="C32" s="21"/>
      <c r="D32" s="20"/>
      <c r="E32" s="21"/>
      <c r="F32" s="22"/>
      <c r="G32" s="22"/>
      <c r="H32" s="34" t="str">
        <f t="shared" si="0"/>
        <v/>
      </c>
      <c r="I32" s="34" t="str">
        <f t="shared" si="1"/>
        <v/>
      </c>
      <c r="J32" s="34" t="str">
        <f t="shared" si="2"/>
        <v/>
      </c>
      <c r="K32" s="34" t="str">
        <f t="shared" si="3"/>
        <v/>
      </c>
      <c r="L32" s="26" t="str">
        <f t="shared" si="4"/>
        <v/>
      </c>
      <c r="M32" s="32"/>
      <c r="N32" s="190"/>
      <c r="O32" s="190"/>
      <c r="P32" s="190"/>
      <c r="Q32" s="190"/>
      <c r="R32" s="23"/>
    </row>
    <row r="33" spans="1:22">
      <c r="A33" s="27">
        <f t="shared" ca="1" si="5"/>
        <v>45892</v>
      </c>
      <c r="B33" s="20"/>
      <c r="C33" s="21"/>
      <c r="D33" s="20"/>
      <c r="E33" s="21"/>
      <c r="F33" s="22"/>
      <c r="G33" s="22"/>
      <c r="H33" s="34" t="str">
        <f t="shared" si="0"/>
        <v/>
      </c>
      <c r="I33" s="34" t="str">
        <f t="shared" si="1"/>
        <v/>
      </c>
      <c r="J33" s="34" t="str">
        <f t="shared" si="2"/>
        <v/>
      </c>
      <c r="K33" s="34" t="str">
        <f t="shared" si="3"/>
        <v/>
      </c>
      <c r="L33" s="26" t="str">
        <f t="shared" si="4"/>
        <v/>
      </c>
      <c r="M33" s="32"/>
      <c r="N33" s="190"/>
      <c r="O33" s="190"/>
      <c r="P33" s="190"/>
      <c r="Q33" s="190"/>
      <c r="R33" s="23"/>
    </row>
    <row r="34" spans="1:22">
      <c r="A34" s="27">
        <f t="shared" ca="1" si="5"/>
        <v>45893</v>
      </c>
      <c r="B34" s="20"/>
      <c r="C34" s="21"/>
      <c r="D34" s="20"/>
      <c r="E34" s="21"/>
      <c r="F34" s="22"/>
      <c r="G34" s="22"/>
      <c r="H34" s="34" t="str">
        <f t="shared" si="0"/>
        <v/>
      </c>
      <c r="I34" s="34" t="str">
        <f t="shared" si="1"/>
        <v/>
      </c>
      <c r="J34" s="34" t="str">
        <f t="shared" si="2"/>
        <v/>
      </c>
      <c r="K34" s="34" t="str">
        <f t="shared" si="3"/>
        <v/>
      </c>
      <c r="L34" s="26" t="str">
        <f t="shared" si="4"/>
        <v/>
      </c>
      <c r="M34" s="32"/>
      <c r="N34" s="190"/>
      <c r="O34" s="190"/>
      <c r="P34" s="190"/>
      <c r="Q34" s="190"/>
      <c r="R34" s="23"/>
    </row>
    <row r="35" spans="1:22">
      <c r="A35" s="27">
        <f t="shared" ca="1" si="5"/>
        <v>45894</v>
      </c>
      <c r="B35" s="20"/>
      <c r="C35" s="21"/>
      <c r="D35" s="20"/>
      <c r="E35" s="21"/>
      <c r="F35" s="22"/>
      <c r="G35" s="22"/>
      <c r="H35" s="34" t="str">
        <f t="shared" si="0"/>
        <v/>
      </c>
      <c r="I35" s="34" t="str">
        <f t="shared" si="1"/>
        <v/>
      </c>
      <c r="J35" s="34" t="str">
        <f t="shared" si="2"/>
        <v/>
      </c>
      <c r="K35" s="34" t="str">
        <f t="shared" si="3"/>
        <v/>
      </c>
      <c r="L35" s="26" t="str">
        <f t="shared" si="4"/>
        <v/>
      </c>
      <c r="M35" s="32"/>
      <c r="N35" s="190"/>
      <c r="O35" s="190"/>
      <c r="P35" s="190"/>
      <c r="Q35" s="190"/>
      <c r="R35" s="23"/>
    </row>
    <row r="36" spans="1:22">
      <c r="A36" s="27">
        <f t="shared" ca="1" si="5"/>
        <v>45895</v>
      </c>
      <c r="B36" s="20"/>
      <c r="C36" s="21"/>
      <c r="D36" s="20"/>
      <c r="E36" s="21"/>
      <c r="F36" s="22"/>
      <c r="G36" s="22"/>
      <c r="H36" s="34" t="str">
        <f t="shared" si="0"/>
        <v/>
      </c>
      <c r="I36" s="34" t="str">
        <f t="shared" si="1"/>
        <v/>
      </c>
      <c r="J36" s="34" t="str">
        <f t="shared" si="2"/>
        <v/>
      </c>
      <c r="K36" s="34" t="str">
        <f t="shared" si="3"/>
        <v/>
      </c>
      <c r="L36" s="26" t="str">
        <f t="shared" si="4"/>
        <v/>
      </c>
      <c r="M36" s="32"/>
      <c r="N36" s="190"/>
      <c r="O36" s="190"/>
      <c r="P36" s="190"/>
      <c r="Q36" s="190"/>
      <c r="R36" s="23"/>
    </row>
    <row r="37" spans="1:22">
      <c r="A37" s="27">
        <f t="shared" ca="1" si="5"/>
        <v>45896</v>
      </c>
      <c r="B37" s="20"/>
      <c r="C37" s="21"/>
      <c r="D37" s="20"/>
      <c r="E37" s="21"/>
      <c r="F37" s="22"/>
      <c r="G37" s="22"/>
      <c r="H37" s="34" t="str">
        <f t="shared" si="0"/>
        <v/>
      </c>
      <c r="I37" s="34" t="str">
        <f t="shared" si="1"/>
        <v/>
      </c>
      <c r="J37" s="34" t="str">
        <f t="shared" si="2"/>
        <v/>
      </c>
      <c r="K37" s="34" t="str">
        <f t="shared" si="3"/>
        <v/>
      </c>
      <c r="L37" s="26" t="str">
        <f t="shared" si="4"/>
        <v/>
      </c>
      <c r="M37" s="32"/>
      <c r="N37" s="190"/>
      <c r="O37" s="190"/>
      <c r="P37" s="190"/>
      <c r="Q37" s="190"/>
      <c r="R37" s="23"/>
    </row>
    <row r="38" spans="1:22">
      <c r="A38" s="27">
        <f t="shared" ca="1" si="5"/>
        <v>45897</v>
      </c>
      <c r="B38" s="20"/>
      <c r="C38" s="21"/>
      <c r="D38" s="20"/>
      <c r="E38" s="21"/>
      <c r="F38" s="22"/>
      <c r="G38" s="22"/>
      <c r="H38" s="34" t="str">
        <f t="shared" si="0"/>
        <v/>
      </c>
      <c r="I38" s="34" t="str">
        <f t="shared" si="1"/>
        <v/>
      </c>
      <c r="J38" s="34" t="str">
        <f t="shared" si="2"/>
        <v/>
      </c>
      <c r="K38" s="34" t="str">
        <f t="shared" si="3"/>
        <v/>
      </c>
      <c r="L38" s="26" t="str">
        <f t="shared" si="4"/>
        <v/>
      </c>
      <c r="M38" s="32"/>
      <c r="N38" s="190"/>
      <c r="O38" s="190"/>
      <c r="P38" s="190"/>
      <c r="Q38" s="190"/>
      <c r="R38" s="23"/>
    </row>
    <row r="39" spans="1:22">
      <c r="A39" s="27">
        <f t="shared" ca="1" si="5"/>
        <v>45898</v>
      </c>
      <c r="B39" s="20"/>
      <c r="C39" s="21"/>
      <c r="D39" s="20"/>
      <c r="E39" s="21"/>
      <c r="F39" s="22"/>
      <c r="G39" s="22"/>
      <c r="H39" s="34" t="str">
        <f t="shared" si="0"/>
        <v/>
      </c>
      <c r="I39" s="34" t="str">
        <f t="shared" si="1"/>
        <v/>
      </c>
      <c r="J39" s="34" t="str">
        <f t="shared" si="2"/>
        <v/>
      </c>
      <c r="K39" s="34" t="str">
        <f t="shared" si="3"/>
        <v/>
      </c>
      <c r="L39" s="26" t="str">
        <f t="shared" si="4"/>
        <v/>
      </c>
      <c r="M39" s="32"/>
      <c r="N39" s="190"/>
      <c r="O39" s="190"/>
      <c r="P39" s="190"/>
      <c r="Q39" s="190"/>
      <c r="R39" s="23"/>
    </row>
    <row r="40" spans="1:22">
      <c r="A40" s="27">
        <f t="shared" ca="1" si="5"/>
        <v>45899</v>
      </c>
      <c r="B40" s="20"/>
      <c r="C40" s="21"/>
      <c r="D40" s="20"/>
      <c r="E40" s="21"/>
      <c r="F40" s="22"/>
      <c r="G40" s="22"/>
      <c r="H40" s="34" t="str">
        <f t="shared" si="0"/>
        <v/>
      </c>
      <c r="I40" s="34" t="str">
        <f t="shared" si="1"/>
        <v/>
      </c>
      <c r="J40" s="34" t="str">
        <f t="shared" si="2"/>
        <v/>
      </c>
      <c r="K40" s="34" t="str">
        <f t="shared" si="3"/>
        <v/>
      </c>
      <c r="L40" s="26" t="str">
        <f t="shared" si="4"/>
        <v/>
      </c>
      <c r="M40" s="32"/>
      <c r="N40" s="190"/>
      <c r="O40" s="190"/>
      <c r="P40" s="190"/>
      <c r="Q40" s="190"/>
      <c r="R40" s="23"/>
    </row>
    <row r="41" spans="1:22">
      <c r="A41" s="27">
        <f t="shared" ca="1" si="5"/>
        <v>45900</v>
      </c>
      <c r="B41" s="20"/>
      <c r="C41" s="21"/>
      <c r="D41" s="20"/>
      <c r="E41" s="21"/>
      <c r="F41" s="22"/>
      <c r="G41" s="22"/>
      <c r="H41" s="34" t="str">
        <f t="shared" si="0"/>
        <v/>
      </c>
      <c r="I41" s="34" t="str">
        <f t="shared" si="1"/>
        <v/>
      </c>
      <c r="J41" s="34" t="str">
        <f t="shared" si="2"/>
        <v/>
      </c>
      <c r="K41" s="34" t="str">
        <f t="shared" si="3"/>
        <v/>
      </c>
      <c r="L41" s="26" t="str">
        <f t="shared" si="4"/>
        <v/>
      </c>
      <c r="M41" s="32"/>
      <c r="N41" s="190"/>
      <c r="O41" s="190"/>
      <c r="P41" s="190"/>
      <c r="Q41" s="190"/>
      <c r="R41" s="23"/>
    </row>
    <row r="42" spans="1:22">
      <c r="A42" s="5" t="s">
        <v>11</v>
      </c>
      <c r="B42" s="191"/>
      <c r="C42" s="192"/>
      <c r="D42" s="191"/>
      <c r="E42" s="192"/>
      <c r="F42" s="26" t="str">
        <f t="shared" ref="F42:K42" si="6">IF(SUM(F11:F41)=0,"",SUM(F11:F41))</f>
        <v/>
      </c>
      <c r="G42" s="26" t="str">
        <f t="shared" si="6"/>
        <v/>
      </c>
      <c r="H42" s="26" t="str">
        <f t="shared" si="6"/>
        <v/>
      </c>
      <c r="I42" s="26" t="str">
        <f t="shared" si="6"/>
        <v/>
      </c>
      <c r="J42" s="26" t="str">
        <f t="shared" si="6"/>
        <v/>
      </c>
      <c r="K42" s="26" t="str">
        <f t="shared" si="6"/>
        <v/>
      </c>
      <c r="L42" s="26" t="str">
        <f>IF(SUM($L11:$L41)=0,"",SUM($L11:$L41))</f>
        <v/>
      </c>
      <c r="M42" s="33"/>
      <c r="N42" s="193"/>
      <c r="O42" s="193"/>
      <c r="P42" s="193"/>
      <c r="Q42" s="193"/>
      <c r="R42" s="6"/>
    </row>
    <row r="44" spans="1:22" ht="27" customHeight="1">
      <c r="A44" s="194" t="s">
        <v>22</v>
      </c>
      <c r="B44" s="189" t="s">
        <v>103</v>
      </c>
      <c r="C44" s="189"/>
      <c r="D44" s="189"/>
      <c r="E44" s="189"/>
      <c r="F44" s="189" t="s">
        <v>23</v>
      </c>
      <c r="G44" s="189"/>
      <c r="H44" s="189" t="s">
        <v>88</v>
      </c>
      <c r="I44" s="189"/>
      <c r="J44" s="189"/>
      <c r="K44" s="189"/>
      <c r="L44" s="189" t="s">
        <v>87</v>
      </c>
      <c r="M44" s="195" t="s">
        <v>96</v>
      </c>
      <c r="N44" s="194" t="s">
        <v>25</v>
      </c>
      <c r="O44" s="194"/>
      <c r="P44" s="194"/>
      <c r="Q44" s="194"/>
      <c r="R44" s="189" t="s">
        <v>100</v>
      </c>
    </row>
    <row r="45" spans="1:22" ht="14.25" customHeight="1">
      <c r="A45" s="194"/>
      <c r="B45" s="189" t="s">
        <v>82</v>
      </c>
      <c r="C45" s="189"/>
      <c r="D45" s="189" t="s">
        <v>84</v>
      </c>
      <c r="E45" s="189"/>
      <c r="F45" s="189"/>
      <c r="G45" s="189"/>
      <c r="H45" s="189" t="s">
        <v>90</v>
      </c>
      <c r="I45" s="189"/>
      <c r="J45" s="189" t="s">
        <v>89</v>
      </c>
      <c r="K45" s="189"/>
      <c r="L45" s="189"/>
      <c r="M45" s="196"/>
      <c r="N45" s="194"/>
      <c r="O45" s="194"/>
      <c r="P45" s="194"/>
      <c r="Q45" s="194"/>
      <c r="R45" s="189"/>
    </row>
    <row r="46" spans="1:22">
      <c r="A46" s="194"/>
      <c r="B46" s="43" t="s">
        <v>26</v>
      </c>
      <c r="C46" s="43" t="s">
        <v>27</v>
      </c>
      <c r="D46" s="43" t="s">
        <v>26</v>
      </c>
      <c r="E46" s="43" t="s">
        <v>27</v>
      </c>
      <c r="F46" s="44" t="s">
        <v>85</v>
      </c>
      <c r="G46" s="44" t="s">
        <v>86</v>
      </c>
      <c r="H46" s="44" t="s">
        <v>81</v>
      </c>
      <c r="I46" s="44" t="s">
        <v>83</v>
      </c>
      <c r="J46" s="44" t="s">
        <v>81</v>
      </c>
      <c r="K46" s="44" t="s">
        <v>95</v>
      </c>
      <c r="L46" s="189"/>
      <c r="M46" s="197"/>
      <c r="N46" s="194"/>
      <c r="O46" s="194"/>
      <c r="P46" s="194"/>
      <c r="Q46" s="194"/>
      <c r="R46" s="194"/>
    </row>
    <row r="47" spans="1:22">
      <c r="A47" s="27" cm="1">
        <f t="array" aca="1" ref="A47" ca="1">DATE("2025","8"+1,IFERROR(INDIRECT(T1),"1"))</f>
        <v>45901</v>
      </c>
      <c r="B47" s="20"/>
      <c r="C47" s="21"/>
      <c r="D47" s="20"/>
      <c r="E47" s="21"/>
      <c r="F47" s="22"/>
      <c r="G47" s="22"/>
      <c r="H47" s="34" t="str">
        <f>IF(OR(B47="",LEFT(M47,1)="✓"),"",C47-B47-F47)</f>
        <v/>
      </c>
      <c r="I47" s="34" t="str">
        <f>IF(OR(D47="",LEFT(M47,1)="✓"),"",E47-D47-G47)</f>
        <v/>
      </c>
      <c r="J47" s="34" t="str">
        <f>IF(AND(B47&lt;&gt;"",M47="✓所定"),C47-B47-F47,"")</f>
        <v/>
      </c>
      <c r="K47" s="34" t="str">
        <f>IF(AND(B47&lt;&gt;"",M47="✓法定"),C47-B47-F47,"")</f>
        <v/>
      </c>
      <c r="L47" s="26" t="str">
        <f>IF(AND($B47="",$D47=""),"",($C47-$B47-$F47)+($E47-$D47-$G47))</f>
        <v/>
      </c>
      <c r="M47" s="32"/>
      <c r="N47" s="190"/>
      <c r="O47" s="190"/>
      <c r="P47" s="190"/>
      <c r="Q47" s="190"/>
      <c r="R47" s="23"/>
      <c r="V47" s="1" t="s">
        <v>171</v>
      </c>
    </row>
    <row r="48" spans="1:22">
      <c r="A48" s="27">
        <f ca="1">A47+1</f>
        <v>45902</v>
      </c>
      <c r="B48" s="20"/>
      <c r="C48" s="21"/>
      <c r="D48" s="20"/>
      <c r="E48" s="21"/>
      <c r="F48" s="22"/>
      <c r="G48" s="22"/>
      <c r="H48" s="34" t="str">
        <f t="shared" ref="H48:H77" si="7">IF(OR(B48="",LEFT(M48,1)="✓"),"",C48-B48-F48)</f>
        <v/>
      </c>
      <c r="I48" s="34" t="str">
        <f t="shared" ref="I48:I77" si="8">IF(OR(D48="",LEFT(M48,1)="✓"),"",E48-D48-G48)</f>
        <v/>
      </c>
      <c r="J48" s="34" t="str">
        <f t="shared" ref="J48:J77" si="9">IF(AND(B48&lt;&gt;"",M48="✓所定"),C48-B48-F48,"")</f>
        <v/>
      </c>
      <c r="K48" s="34" t="str">
        <f t="shared" ref="K48:K77" si="10">IF(AND(B48&lt;&gt;"",M48="✓法定"),C48-B48-F48,"")</f>
        <v/>
      </c>
      <c r="L48" s="26" t="str">
        <f t="shared" ref="L48:L75" si="11">IF(AND($B48="",$D48=""),"",($C48-$B48-$F48)+($E48-$D48-$G48))</f>
        <v/>
      </c>
      <c r="M48" s="32"/>
      <c r="N48" s="190"/>
      <c r="O48" s="190"/>
      <c r="P48" s="190"/>
      <c r="Q48" s="190"/>
      <c r="R48" s="23"/>
      <c r="V48" s="1" t="s">
        <v>172</v>
      </c>
    </row>
    <row r="49" spans="1:18">
      <c r="A49" s="27">
        <f t="shared" ref="A49:A77" ca="1" si="12">A48+1</f>
        <v>45903</v>
      </c>
      <c r="B49" s="20"/>
      <c r="C49" s="21"/>
      <c r="D49" s="20"/>
      <c r="E49" s="21"/>
      <c r="F49" s="22"/>
      <c r="G49" s="22"/>
      <c r="H49" s="34" t="str">
        <f t="shared" si="7"/>
        <v/>
      </c>
      <c r="I49" s="34" t="str">
        <f t="shared" si="8"/>
        <v/>
      </c>
      <c r="J49" s="34" t="str">
        <f t="shared" si="9"/>
        <v/>
      </c>
      <c r="K49" s="34" t="str">
        <f t="shared" si="10"/>
        <v/>
      </c>
      <c r="L49" s="26" t="str">
        <f t="shared" si="11"/>
        <v/>
      </c>
      <c r="M49" s="32"/>
      <c r="N49" s="190"/>
      <c r="O49" s="190"/>
      <c r="P49" s="190"/>
      <c r="Q49" s="190"/>
      <c r="R49" s="23"/>
    </row>
    <row r="50" spans="1:18">
      <c r="A50" s="27">
        <f t="shared" ca="1" si="12"/>
        <v>45904</v>
      </c>
      <c r="B50" s="20"/>
      <c r="C50" s="21"/>
      <c r="D50" s="20"/>
      <c r="E50" s="21"/>
      <c r="F50" s="22"/>
      <c r="G50" s="22"/>
      <c r="H50" s="34" t="str">
        <f t="shared" si="7"/>
        <v/>
      </c>
      <c r="I50" s="34" t="str">
        <f t="shared" si="8"/>
        <v/>
      </c>
      <c r="J50" s="34" t="str">
        <f t="shared" si="9"/>
        <v/>
      </c>
      <c r="K50" s="34" t="str">
        <f t="shared" si="10"/>
        <v/>
      </c>
      <c r="L50" s="26" t="str">
        <f t="shared" si="11"/>
        <v/>
      </c>
      <c r="M50" s="32"/>
      <c r="N50" s="190"/>
      <c r="O50" s="190"/>
      <c r="P50" s="190"/>
      <c r="Q50" s="190"/>
      <c r="R50" s="23"/>
    </row>
    <row r="51" spans="1:18">
      <c r="A51" s="27">
        <f t="shared" ca="1" si="12"/>
        <v>45905</v>
      </c>
      <c r="B51" s="20"/>
      <c r="C51" s="21"/>
      <c r="D51" s="20"/>
      <c r="E51" s="21"/>
      <c r="F51" s="22"/>
      <c r="G51" s="22"/>
      <c r="H51" s="34" t="str">
        <f t="shared" si="7"/>
        <v/>
      </c>
      <c r="I51" s="34" t="str">
        <f t="shared" si="8"/>
        <v/>
      </c>
      <c r="J51" s="34" t="str">
        <f t="shared" si="9"/>
        <v/>
      </c>
      <c r="K51" s="34" t="str">
        <f t="shared" si="10"/>
        <v/>
      </c>
      <c r="L51" s="26" t="str">
        <f t="shared" si="11"/>
        <v/>
      </c>
      <c r="M51" s="32"/>
      <c r="N51" s="190"/>
      <c r="O51" s="190"/>
      <c r="P51" s="190"/>
      <c r="Q51" s="190"/>
      <c r="R51" s="23"/>
    </row>
    <row r="52" spans="1:18">
      <c r="A52" s="27">
        <f t="shared" ca="1" si="12"/>
        <v>45906</v>
      </c>
      <c r="B52" s="20"/>
      <c r="C52" s="21"/>
      <c r="D52" s="20"/>
      <c r="E52" s="21"/>
      <c r="F52" s="22"/>
      <c r="G52" s="22"/>
      <c r="H52" s="34" t="str">
        <f t="shared" si="7"/>
        <v/>
      </c>
      <c r="I52" s="34" t="str">
        <f t="shared" si="8"/>
        <v/>
      </c>
      <c r="J52" s="34" t="str">
        <f t="shared" si="9"/>
        <v/>
      </c>
      <c r="K52" s="34" t="str">
        <f t="shared" si="10"/>
        <v/>
      </c>
      <c r="L52" s="26" t="str">
        <f t="shared" si="11"/>
        <v/>
      </c>
      <c r="M52" s="32"/>
      <c r="N52" s="190"/>
      <c r="O52" s="190"/>
      <c r="P52" s="190"/>
      <c r="Q52" s="190"/>
      <c r="R52" s="23"/>
    </row>
    <row r="53" spans="1:18">
      <c r="A53" s="27">
        <f t="shared" ca="1" si="12"/>
        <v>45907</v>
      </c>
      <c r="B53" s="20"/>
      <c r="C53" s="21"/>
      <c r="D53" s="20"/>
      <c r="E53" s="21"/>
      <c r="F53" s="22"/>
      <c r="G53" s="22"/>
      <c r="H53" s="34" t="str">
        <f t="shared" si="7"/>
        <v/>
      </c>
      <c r="I53" s="34" t="str">
        <f t="shared" si="8"/>
        <v/>
      </c>
      <c r="J53" s="34" t="str">
        <f t="shared" si="9"/>
        <v/>
      </c>
      <c r="K53" s="34" t="str">
        <f t="shared" si="10"/>
        <v/>
      </c>
      <c r="L53" s="26" t="str">
        <f t="shared" si="11"/>
        <v/>
      </c>
      <c r="M53" s="32"/>
      <c r="N53" s="190"/>
      <c r="O53" s="190"/>
      <c r="P53" s="190"/>
      <c r="Q53" s="190"/>
      <c r="R53" s="23"/>
    </row>
    <row r="54" spans="1:18">
      <c r="A54" s="27">
        <f t="shared" ca="1" si="12"/>
        <v>45908</v>
      </c>
      <c r="B54" s="20"/>
      <c r="C54" s="21"/>
      <c r="D54" s="20"/>
      <c r="E54" s="21"/>
      <c r="F54" s="22"/>
      <c r="G54" s="22"/>
      <c r="H54" s="34" t="str">
        <f t="shared" si="7"/>
        <v/>
      </c>
      <c r="I54" s="34" t="str">
        <f t="shared" si="8"/>
        <v/>
      </c>
      <c r="J54" s="34" t="str">
        <f t="shared" si="9"/>
        <v/>
      </c>
      <c r="K54" s="34" t="str">
        <f t="shared" si="10"/>
        <v/>
      </c>
      <c r="L54" s="26" t="str">
        <f t="shared" si="11"/>
        <v/>
      </c>
      <c r="M54" s="32"/>
      <c r="N54" s="190"/>
      <c r="O54" s="190"/>
      <c r="P54" s="190"/>
      <c r="Q54" s="190"/>
      <c r="R54" s="23"/>
    </row>
    <row r="55" spans="1:18">
      <c r="A55" s="27">
        <f t="shared" ca="1" si="12"/>
        <v>45909</v>
      </c>
      <c r="B55" s="20"/>
      <c r="C55" s="21"/>
      <c r="D55" s="20"/>
      <c r="E55" s="21"/>
      <c r="F55" s="22"/>
      <c r="G55" s="22"/>
      <c r="H55" s="34" t="str">
        <f t="shared" si="7"/>
        <v/>
      </c>
      <c r="I55" s="34" t="str">
        <f t="shared" si="8"/>
        <v/>
      </c>
      <c r="J55" s="34" t="str">
        <f t="shared" si="9"/>
        <v/>
      </c>
      <c r="K55" s="34" t="str">
        <f t="shared" si="10"/>
        <v/>
      </c>
      <c r="L55" s="26" t="str">
        <f t="shared" si="11"/>
        <v/>
      </c>
      <c r="M55" s="32"/>
      <c r="N55" s="190"/>
      <c r="O55" s="190"/>
      <c r="P55" s="190"/>
      <c r="Q55" s="190"/>
      <c r="R55" s="23"/>
    </row>
    <row r="56" spans="1:18">
      <c r="A56" s="27">
        <f t="shared" ca="1" si="12"/>
        <v>45910</v>
      </c>
      <c r="B56" s="20"/>
      <c r="C56" s="21"/>
      <c r="D56" s="20"/>
      <c r="E56" s="21"/>
      <c r="F56" s="22"/>
      <c r="G56" s="22"/>
      <c r="H56" s="34" t="str">
        <f t="shared" si="7"/>
        <v/>
      </c>
      <c r="I56" s="34" t="str">
        <f t="shared" si="8"/>
        <v/>
      </c>
      <c r="J56" s="34" t="str">
        <f t="shared" si="9"/>
        <v/>
      </c>
      <c r="K56" s="34" t="str">
        <f t="shared" si="10"/>
        <v/>
      </c>
      <c r="L56" s="26" t="str">
        <f t="shared" si="11"/>
        <v/>
      </c>
      <c r="M56" s="32"/>
      <c r="N56" s="190"/>
      <c r="O56" s="190"/>
      <c r="P56" s="190"/>
      <c r="Q56" s="190"/>
      <c r="R56" s="23"/>
    </row>
    <row r="57" spans="1:18">
      <c r="A57" s="27">
        <f t="shared" ca="1" si="12"/>
        <v>45911</v>
      </c>
      <c r="B57" s="20"/>
      <c r="C57" s="21"/>
      <c r="D57" s="20"/>
      <c r="E57" s="21"/>
      <c r="F57" s="22"/>
      <c r="G57" s="22"/>
      <c r="H57" s="34" t="str">
        <f t="shared" si="7"/>
        <v/>
      </c>
      <c r="I57" s="34" t="str">
        <f t="shared" si="8"/>
        <v/>
      </c>
      <c r="J57" s="34" t="str">
        <f t="shared" si="9"/>
        <v/>
      </c>
      <c r="K57" s="34" t="str">
        <f t="shared" si="10"/>
        <v/>
      </c>
      <c r="L57" s="26" t="str">
        <f t="shared" si="11"/>
        <v/>
      </c>
      <c r="M57" s="32"/>
      <c r="N57" s="190"/>
      <c r="O57" s="190"/>
      <c r="P57" s="190"/>
      <c r="Q57" s="190"/>
      <c r="R57" s="23"/>
    </row>
    <row r="58" spans="1:18">
      <c r="A58" s="27">
        <f t="shared" ca="1" si="12"/>
        <v>45912</v>
      </c>
      <c r="B58" s="20"/>
      <c r="C58" s="21"/>
      <c r="D58" s="20"/>
      <c r="E58" s="21"/>
      <c r="F58" s="22"/>
      <c r="G58" s="22"/>
      <c r="H58" s="34" t="str">
        <f t="shared" si="7"/>
        <v/>
      </c>
      <c r="I58" s="34" t="str">
        <f t="shared" si="8"/>
        <v/>
      </c>
      <c r="J58" s="34" t="str">
        <f t="shared" si="9"/>
        <v/>
      </c>
      <c r="K58" s="34" t="str">
        <f t="shared" si="10"/>
        <v/>
      </c>
      <c r="L58" s="26" t="str">
        <f t="shared" si="11"/>
        <v/>
      </c>
      <c r="M58" s="32"/>
      <c r="N58" s="190"/>
      <c r="O58" s="190"/>
      <c r="P58" s="190"/>
      <c r="Q58" s="190"/>
      <c r="R58" s="23"/>
    </row>
    <row r="59" spans="1:18">
      <c r="A59" s="27">
        <f t="shared" ca="1" si="12"/>
        <v>45913</v>
      </c>
      <c r="B59" s="20"/>
      <c r="C59" s="21"/>
      <c r="D59" s="20"/>
      <c r="E59" s="21"/>
      <c r="F59" s="22"/>
      <c r="G59" s="22"/>
      <c r="H59" s="34" t="str">
        <f t="shared" si="7"/>
        <v/>
      </c>
      <c r="I59" s="34" t="str">
        <f t="shared" si="8"/>
        <v/>
      </c>
      <c r="J59" s="34" t="str">
        <f t="shared" si="9"/>
        <v/>
      </c>
      <c r="K59" s="34" t="str">
        <f t="shared" si="10"/>
        <v/>
      </c>
      <c r="L59" s="26" t="str">
        <f t="shared" si="11"/>
        <v/>
      </c>
      <c r="M59" s="32"/>
      <c r="N59" s="190"/>
      <c r="O59" s="190"/>
      <c r="P59" s="190"/>
      <c r="Q59" s="190"/>
      <c r="R59" s="23"/>
    </row>
    <row r="60" spans="1:18">
      <c r="A60" s="27">
        <f t="shared" ca="1" si="12"/>
        <v>45914</v>
      </c>
      <c r="B60" s="20"/>
      <c r="C60" s="21"/>
      <c r="D60" s="20"/>
      <c r="E60" s="21"/>
      <c r="F60" s="22"/>
      <c r="G60" s="22"/>
      <c r="H60" s="34" t="str">
        <f t="shared" si="7"/>
        <v/>
      </c>
      <c r="I60" s="34" t="str">
        <f t="shared" si="8"/>
        <v/>
      </c>
      <c r="J60" s="34" t="str">
        <f t="shared" si="9"/>
        <v/>
      </c>
      <c r="K60" s="34" t="str">
        <f t="shared" si="10"/>
        <v/>
      </c>
      <c r="L60" s="26" t="str">
        <f t="shared" si="11"/>
        <v/>
      </c>
      <c r="M60" s="32"/>
      <c r="N60" s="190"/>
      <c r="O60" s="190"/>
      <c r="P60" s="190"/>
      <c r="Q60" s="190"/>
      <c r="R60" s="23"/>
    </row>
    <row r="61" spans="1:18">
      <c r="A61" s="27">
        <f t="shared" ca="1" si="12"/>
        <v>45915</v>
      </c>
      <c r="B61" s="20"/>
      <c r="C61" s="21"/>
      <c r="D61" s="20"/>
      <c r="E61" s="21"/>
      <c r="F61" s="22"/>
      <c r="G61" s="22"/>
      <c r="H61" s="34" t="str">
        <f t="shared" si="7"/>
        <v/>
      </c>
      <c r="I61" s="34" t="str">
        <f t="shared" si="8"/>
        <v/>
      </c>
      <c r="J61" s="34" t="str">
        <f t="shared" si="9"/>
        <v/>
      </c>
      <c r="K61" s="34" t="str">
        <f t="shared" si="10"/>
        <v/>
      </c>
      <c r="L61" s="26" t="str">
        <f t="shared" si="11"/>
        <v/>
      </c>
      <c r="M61" s="32"/>
      <c r="N61" s="190"/>
      <c r="O61" s="190"/>
      <c r="P61" s="190"/>
      <c r="Q61" s="190"/>
      <c r="R61" s="23"/>
    </row>
    <row r="62" spans="1:18">
      <c r="A62" s="27">
        <f t="shared" ca="1" si="12"/>
        <v>45916</v>
      </c>
      <c r="B62" s="20"/>
      <c r="C62" s="21"/>
      <c r="D62" s="20"/>
      <c r="E62" s="21"/>
      <c r="F62" s="22"/>
      <c r="G62" s="22"/>
      <c r="H62" s="34" t="str">
        <f t="shared" si="7"/>
        <v/>
      </c>
      <c r="I62" s="34" t="str">
        <f t="shared" si="8"/>
        <v/>
      </c>
      <c r="J62" s="34" t="str">
        <f t="shared" si="9"/>
        <v/>
      </c>
      <c r="K62" s="34" t="str">
        <f t="shared" si="10"/>
        <v/>
      </c>
      <c r="L62" s="26" t="str">
        <f t="shared" si="11"/>
        <v/>
      </c>
      <c r="M62" s="32"/>
      <c r="N62" s="190"/>
      <c r="O62" s="190"/>
      <c r="P62" s="190"/>
      <c r="Q62" s="190"/>
      <c r="R62" s="23"/>
    </row>
    <row r="63" spans="1:18">
      <c r="A63" s="27">
        <f t="shared" ca="1" si="12"/>
        <v>45917</v>
      </c>
      <c r="B63" s="20"/>
      <c r="C63" s="21"/>
      <c r="D63" s="20"/>
      <c r="E63" s="21"/>
      <c r="F63" s="22"/>
      <c r="G63" s="22"/>
      <c r="H63" s="34" t="str">
        <f t="shared" si="7"/>
        <v/>
      </c>
      <c r="I63" s="34" t="str">
        <f t="shared" si="8"/>
        <v/>
      </c>
      <c r="J63" s="34" t="str">
        <f t="shared" si="9"/>
        <v/>
      </c>
      <c r="K63" s="34" t="str">
        <f t="shared" si="10"/>
        <v/>
      </c>
      <c r="L63" s="26" t="str">
        <f t="shared" si="11"/>
        <v/>
      </c>
      <c r="M63" s="32"/>
      <c r="N63" s="190"/>
      <c r="O63" s="190"/>
      <c r="P63" s="190"/>
      <c r="Q63" s="190"/>
      <c r="R63" s="23"/>
    </row>
    <row r="64" spans="1:18">
      <c r="A64" s="27">
        <f t="shared" ca="1" si="12"/>
        <v>45918</v>
      </c>
      <c r="B64" s="20"/>
      <c r="C64" s="21"/>
      <c r="D64" s="20"/>
      <c r="E64" s="21"/>
      <c r="F64" s="22"/>
      <c r="G64" s="22"/>
      <c r="H64" s="34" t="str">
        <f t="shared" si="7"/>
        <v/>
      </c>
      <c r="I64" s="34" t="str">
        <f t="shared" si="8"/>
        <v/>
      </c>
      <c r="J64" s="34" t="str">
        <f t="shared" si="9"/>
        <v/>
      </c>
      <c r="K64" s="34" t="str">
        <f t="shared" si="10"/>
        <v/>
      </c>
      <c r="L64" s="26" t="str">
        <f t="shared" si="11"/>
        <v/>
      </c>
      <c r="M64" s="32"/>
      <c r="N64" s="190"/>
      <c r="O64" s="190"/>
      <c r="P64" s="190"/>
      <c r="Q64" s="190"/>
      <c r="R64" s="23"/>
    </row>
    <row r="65" spans="1:18">
      <c r="A65" s="27">
        <f t="shared" ca="1" si="12"/>
        <v>45919</v>
      </c>
      <c r="B65" s="20"/>
      <c r="C65" s="21"/>
      <c r="D65" s="20"/>
      <c r="E65" s="21"/>
      <c r="F65" s="22"/>
      <c r="G65" s="22"/>
      <c r="H65" s="34" t="str">
        <f t="shared" si="7"/>
        <v/>
      </c>
      <c r="I65" s="34" t="str">
        <f t="shared" si="8"/>
        <v/>
      </c>
      <c r="J65" s="34" t="str">
        <f t="shared" si="9"/>
        <v/>
      </c>
      <c r="K65" s="34" t="str">
        <f t="shared" si="10"/>
        <v/>
      </c>
      <c r="L65" s="26" t="str">
        <f t="shared" si="11"/>
        <v/>
      </c>
      <c r="M65" s="32"/>
      <c r="N65" s="190"/>
      <c r="O65" s="190"/>
      <c r="P65" s="190"/>
      <c r="Q65" s="190"/>
      <c r="R65" s="23"/>
    </row>
    <row r="66" spans="1:18">
      <c r="A66" s="27">
        <f t="shared" ca="1" si="12"/>
        <v>45920</v>
      </c>
      <c r="B66" s="20"/>
      <c r="C66" s="21"/>
      <c r="D66" s="20"/>
      <c r="E66" s="21"/>
      <c r="F66" s="22"/>
      <c r="G66" s="22"/>
      <c r="H66" s="34" t="str">
        <f t="shared" si="7"/>
        <v/>
      </c>
      <c r="I66" s="34" t="str">
        <f t="shared" si="8"/>
        <v/>
      </c>
      <c r="J66" s="34" t="str">
        <f t="shared" si="9"/>
        <v/>
      </c>
      <c r="K66" s="34" t="str">
        <f t="shared" si="10"/>
        <v/>
      </c>
      <c r="L66" s="26" t="str">
        <f t="shared" si="11"/>
        <v/>
      </c>
      <c r="M66" s="32"/>
      <c r="N66" s="190"/>
      <c r="O66" s="190"/>
      <c r="P66" s="190"/>
      <c r="Q66" s="190"/>
      <c r="R66" s="23"/>
    </row>
    <row r="67" spans="1:18">
      <c r="A67" s="27">
        <f t="shared" ca="1" si="12"/>
        <v>45921</v>
      </c>
      <c r="B67" s="20"/>
      <c r="C67" s="21"/>
      <c r="D67" s="20"/>
      <c r="E67" s="21"/>
      <c r="F67" s="22"/>
      <c r="G67" s="22"/>
      <c r="H67" s="34" t="str">
        <f t="shared" si="7"/>
        <v/>
      </c>
      <c r="I67" s="34" t="str">
        <f t="shared" si="8"/>
        <v/>
      </c>
      <c r="J67" s="34" t="str">
        <f t="shared" si="9"/>
        <v/>
      </c>
      <c r="K67" s="34" t="str">
        <f t="shared" si="10"/>
        <v/>
      </c>
      <c r="L67" s="26" t="str">
        <f t="shared" si="11"/>
        <v/>
      </c>
      <c r="M67" s="32"/>
      <c r="N67" s="190"/>
      <c r="O67" s="190"/>
      <c r="P67" s="190"/>
      <c r="Q67" s="190"/>
      <c r="R67" s="23"/>
    </row>
    <row r="68" spans="1:18">
      <c r="A68" s="27">
        <f t="shared" ca="1" si="12"/>
        <v>45922</v>
      </c>
      <c r="B68" s="20"/>
      <c r="C68" s="21"/>
      <c r="D68" s="20"/>
      <c r="E68" s="21"/>
      <c r="F68" s="22"/>
      <c r="G68" s="22"/>
      <c r="H68" s="34" t="str">
        <f t="shared" si="7"/>
        <v/>
      </c>
      <c r="I68" s="34" t="str">
        <f t="shared" si="8"/>
        <v/>
      </c>
      <c r="J68" s="34" t="str">
        <f t="shared" si="9"/>
        <v/>
      </c>
      <c r="K68" s="34" t="str">
        <f t="shared" si="10"/>
        <v/>
      </c>
      <c r="L68" s="26" t="str">
        <f t="shared" si="11"/>
        <v/>
      </c>
      <c r="M68" s="32"/>
      <c r="N68" s="190"/>
      <c r="O68" s="190"/>
      <c r="P68" s="190"/>
      <c r="Q68" s="190"/>
      <c r="R68" s="23"/>
    </row>
    <row r="69" spans="1:18">
      <c r="A69" s="27">
        <f t="shared" ca="1" si="12"/>
        <v>45923</v>
      </c>
      <c r="B69" s="20"/>
      <c r="C69" s="21"/>
      <c r="D69" s="20"/>
      <c r="E69" s="21"/>
      <c r="F69" s="22"/>
      <c r="G69" s="22"/>
      <c r="H69" s="34" t="str">
        <f t="shared" si="7"/>
        <v/>
      </c>
      <c r="I69" s="34" t="str">
        <f t="shared" si="8"/>
        <v/>
      </c>
      <c r="J69" s="34" t="str">
        <f t="shared" si="9"/>
        <v/>
      </c>
      <c r="K69" s="34" t="str">
        <f t="shared" si="10"/>
        <v/>
      </c>
      <c r="L69" s="26" t="str">
        <f t="shared" si="11"/>
        <v/>
      </c>
      <c r="M69" s="32"/>
      <c r="N69" s="190"/>
      <c r="O69" s="190"/>
      <c r="P69" s="190"/>
      <c r="Q69" s="190"/>
      <c r="R69" s="23"/>
    </row>
    <row r="70" spans="1:18">
      <c r="A70" s="27">
        <f t="shared" ca="1" si="12"/>
        <v>45924</v>
      </c>
      <c r="B70" s="20"/>
      <c r="C70" s="21"/>
      <c r="D70" s="20"/>
      <c r="E70" s="21"/>
      <c r="F70" s="22"/>
      <c r="G70" s="22"/>
      <c r="H70" s="34" t="str">
        <f t="shared" si="7"/>
        <v/>
      </c>
      <c r="I70" s="34" t="str">
        <f t="shared" si="8"/>
        <v/>
      </c>
      <c r="J70" s="34" t="str">
        <f t="shared" si="9"/>
        <v/>
      </c>
      <c r="K70" s="34" t="str">
        <f t="shared" si="10"/>
        <v/>
      </c>
      <c r="L70" s="26" t="str">
        <f t="shared" si="11"/>
        <v/>
      </c>
      <c r="M70" s="32"/>
      <c r="N70" s="190"/>
      <c r="O70" s="190"/>
      <c r="P70" s="190"/>
      <c r="Q70" s="190"/>
      <c r="R70" s="23"/>
    </row>
    <row r="71" spans="1:18">
      <c r="A71" s="27">
        <f t="shared" ca="1" si="12"/>
        <v>45925</v>
      </c>
      <c r="B71" s="20"/>
      <c r="C71" s="21"/>
      <c r="D71" s="20"/>
      <c r="E71" s="21"/>
      <c r="F71" s="22"/>
      <c r="G71" s="22"/>
      <c r="H71" s="34" t="str">
        <f t="shared" si="7"/>
        <v/>
      </c>
      <c r="I71" s="34" t="str">
        <f t="shared" si="8"/>
        <v/>
      </c>
      <c r="J71" s="34" t="str">
        <f t="shared" si="9"/>
        <v/>
      </c>
      <c r="K71" s="34" t="str">
        <f t="shared" si="10"/>
        <v/>
      </c>
      <c r="L71" s="26" t="str">
        <f t="shared" si="11"/>
        <v/>
      </c>
      <c r="M71" s="32"/>
      <c r="N71" s="190"/>
      <c r="O71" s="190"/>
      <c r="P71" s="190"/>
      <c r="Q71" s="190"/>
      <c r="R71" s="23"/>
    </row>
    <row r="72" spans="1:18">
      <c r="A72" s="27">
        <f t="shared" ca="1" si="12"/>
        <v>45926</v>
      </c>
      <c r="B72" s="20"/>
      <c r="C72" s="21"/>
      <c r="D72" s="20"/>
      <c r="E72" s="21"/>
      <c r="F72" s="22"/>
      <c r="G72" s="22"/>
      <c r="H72" s="34" t="str">
        <f t="shared" si="7"/>
        <v/>
      </c>
      <c r="I72" s="34" t="str">
        <f t="shared" si="8"/>
        <v/>
      </c>
      <c r="J72" s="34" t="str">
        <f t="shared" si="9"/>
        <v/>
      </c>
      <c r="K72" s="34" t="str">
        <f t="shared" si="10"/>
        <v/>
      </c>
      <c r="L72" s="26" t="str">
        <f t="shared" si="11"/>
        <v/>
      </c>
      <c r="M72" s="32"/>
      <c r="N72" s="190"/>
      <c r="O72" s="190"/>
      <c r="P72" s="190"/>
      <c r="Q72" s="190"/>
      <c r="R72" s="23"/>
    </row>
    <row r="73" spans="1:18">
      <c r="A73" s="27">
        <f t="shared" ca="1" si="12"/>
        <v>45927</v>
      </c>
      <c r="B73" s="20"/>
      <c r="C73" s="21"/>
      <c r="D73" s="20"/>
      <c r="E73" s="21"/>
      <c r="F73" s="22"/>
      <c r="G73" s="22"/>
      <c r="H73" s="34" t="str">
        <f t="shared" si="7"/>
        <v/>
      </c>
      <c r="I73" s="34" t="str">
        <f t="shared" si="8"/>
        <v/>
      </c>
      <c r="J73" s="34" t="str">
        <f t="shared" si="9"/>
        <v/>
      </c>
      <c r="K73" s="34" t="str">
        <f t="shared" si="10"/>
        <v/>
      </c>
      <c r="L73" s="26" t="str">
        <f t="shared" si="11"/>
        <v/>
      </c>
      <c r="M73" s="32"/>
      <c r="N73" s="190"/>
      <c r="O73" s="190"/>
      <c r="P73" s="190"/>
      <c r="Q73" s="190"/>
      <c r="R73" s="23"/>
    </row>
    <row r="74" spans="1:18">
      <c r="A74" s="27">
        <f t="shared" ca="1" si="12"/>
        <v>45928</v>
      </c>
      <c r="B74" s="20"/>
      <c r="C74" s="21"/>
      <c r="D74" s="20"/>
      <c r="E74" s="21"/>
      <c r="F74" s="22"/>
      <c r="G74" s="22"/>
      <c r="H74" s="34" t="str">
        <f t="shared" si="7"/>
        <v/>
      </c>
      <c r="I74" s="34" t="str">
        <f t="shared" si="8"/>
        <v/>
      </c>
      <c r="J74" s="34" t="str">
        <f t="shared" si="9"/>
        <v/>
      </c>
      <c r="K74" s="34" t="str">
        <f t="shared" si="10"/>
        <v/>
      </c>
      <c r="L74" s="26" t="str">
        <f t="shared" si="11"/>
        <v/>
      </c>
      <c r="M74" s="32"/>
      <c r="N74" s="190"/>
      <c r="O74" s="190"/>
      <c r="P74" s="190"/>
      <c r="Q74" s="190"/>
      <c r="R74" s="23"/>
    </row>
    <row r="75" spans="1:18">
      <c r="A75" s="27">
        <f t="shared" ca="1" si="12"/>
        <v>45929</v>
      </c>
      <c r="B75" s="20"/>
      <c r="C75" s="21"/>
      <c r="D75" s="20"/>
      <c r="E75" s="21"/>
      <c r="F75" s="22"/>
      <c r="G75" s="22"/>
      <c r="H75" s="34" t="str">
        <f t="shared" si="7"/>
        <v/>
      </c>
      <c r="I75" s="34" t="str">
        <f t="shared" si="8"/>
        <v/>
      </c>
      <c r="J75" s="34" t="str">
        <f t="shared" si="9"/>
        <v/>
      </c>
      <c r="K75" s="34" t="str">
        <f t="shared" si="10"/>
        <v/>
      </c>
      <c r="L75" s="26" t="str">
        <f t="shared" si="11"/>
        <v/>
      </c>
      <c r="M75" s="32"/>
      <c r="N75" s="190"/>
      <c r="O75" s="190"/>
      <c r="P75" s="190"/>
      <c r="Q75" s="190"/>
      <c r="R75" s="23"/>
    </row>
    <row r="76" spans="1:18">
      <c r="A76" s="27">
        <f t="shared" ca="1" si="12"/>
        <v>45930</v>
      </c>
      <c r="B76" s="20"/>
      <c r="C76" s="21"/>
      <c r="D76" s="20"/>
      <c r="E76" s="21"/>
      <c r="F76" s="22"/>
      <c r="G76" s="22"/>
      <c r="H76" s="34" t="str">
        <f t="shared" si="7"/>
        <v/>
      </c>
      <c r="I76" s="34" t="str">
        <f t="shared" si="8"/>
        <v/>
      </c>
      <c r="J76" s="34" t="str">
        <f t="shared" si="9"/>
        <v/>
      </c>
      <c r="K76" s="34" t="str">
        <f t="shared" si="10"/>
        <v/>
      </c>
      <c r="L76" s="26" t="str">
        <f>IF(AND($B76="",$D76=""),"",($C76-$B76-$F76)+($E76-$D76-$G76))</f>
        <v/>
      </c>
      <c r="M76" s="32"/>
      <c r="N76" s="190"/>
      <c r="O76" s="190"/>
      <c r="P76" s="190"/>
      <c r="Q76" s="190"/>
      <c r="R76" s="23"/>
    </row>
    <row r="77" spans="1:18">
      <c r="A77" s="27">
        <f t="shared" ca="1" si="12"/>
        <v>45931</v>
      </c>
      <c r="B77" s="20"/>
      <c r="C77" s="21"/>
      <c r="D77" s="20"/>
      <c r="E77" s="21"/>
      <c r="F77" s="22"/>
      <c r="G77" s="22"/>
      <c r="H77" s="34" t="str">
        <f t="shared" si="7"/>
        <v/>
      </c>
      <c r="I77" s="34" t="str">
        <f t="shared" si="8"/>
        <v/>
      </c>
      <c r="J77" s="34" t="str">
        <f t="shared" si="9"/>
        <v/>
      </c>
      <c r="K77" s="34" t="str">
        <f t="shared" si="10"/>
        <v/>
      </c>
      <c r="L77" s="26" t="str">
        <f>IF(AND($B77="",$D77=""),"",($C77-$B77-$F77)+($E77-$D77-$G77))</f>
        <v/>
      </c>
      <c r="M77" s="32"/>
      <c r="N77" s="190"/>
      <c r="O77" s="190"/>
      <c r="P77" s="190"/>
      <c r="Q77" s="190"/>
      <c r="R77" s="23"/>
    </row>
    <row r="78" spans="1:18">
      <c r="A78" s="5" t="s">
        <v>11</v>
      </c>
      <c r="B78" s="191"/>
      <c r="C78" s="192"/>
      <c r="D78" s="191"/>
      <c r="E78" s="192"/>
      <c r="F78" s="26" t="str">
        <f>IF(SUM($F47:$F77)=0,"",SUM($F47:$F77))</f>
        <v/>
      </c>
      <c r="G78" s="26" t="str">
        <f>IF(SUM($G47:$G77)=0,"",SUM($G47:$G77))</f>
        <v/>
      </c>
      <c r="H78" s="26" t="str">
        <f>IF(SUM(H47:H77)=0,"",SUM(H47:H77))</f>
        <v/>
      </c>
      <c r="I78" s="26" t="str">
        <f>IF(SUM(I47:I77)=0,"",SUM(I47:I77))</f>
        <v/>
      </c>
      <c r="J78" s="26" t="str">
        <f t="shared" ref="J78:K78" si="13">IF(SUM(J47:J77)=0,"",SUM(J47:J77))</f>
        <v/>
      </c>
      <c r="K78" s="26" t="str">
        <f t="shared" si="13"/>
        <v/>
      </c>
      <c r="L78" s="26" t="str">
        <f>IF(SUM($L47:$L77)=0,"",SUM($L47:$L77))</f>
        <v/>
      </c>
      <c r="M78" s="33"/>
      <c r="N78" s="193"/>
      <c r="O78" s="193"/>
      <c r="P78" s="193"/>
      <c r="Q78" s="193"/>
      <c r="R78" s="6"/>
    </row>
    <row r="80" spans="1:18" ht="27" customHeight="1">
      <c r="A80" s="194" t="s">
        <v>22</v>
      </c>
      <c r="B80" s="189" t="s">
        <v>103</v>
      </c>
      <c r="C80" s="189"/>
      <c r="D80" s="189"/>
      <c r="E80" s="189"/>
      <c r="F80" s="189" t="s">
        <v>23</v>
      </c>
      <c r="G80" s="189"/>
      <c r="H80" s="189" t="s">
        <v>88</v>
      </c>
      <c r="I80" s="189"/>
      <c r="J80" s="189"/>
      <c r="K80" s="189"/>
      <c r="L80" s="189" t="s">
        <v>87</v>
      </c>
      <c r="M80" s="195" t="s">
        <v>96</v>
      </c>
      <c r="N80" s="194" t="s">
        <v>25</v>
      </c>
      <c r="O80" s="194"/>
      <c r="P80" s="194"/>
      <c r="Q80" s="194"/>
      <c r="R80" s="189" t="s">
        <v>100</v>
      </c>
    </row>
    <row r="81" spans="1:22" ht="14.25" customHeight="1">
      <c r="A81" s="194"/>
      <c r="B81" s="189" t="s">
        <v>82</v>
      </c>
      <c r="C81" s="189"/>
      <c r="D81" s="189" t="s">
        <v>84</v>
      </c>
      <c r="E81" s="189"/>
      <c r="F81" s="189"/>
      <c r="G81" s="189"/>
      <c r="H81" s="189" t="s">
        <v>90</v>
      </c>
      <c r="I81" s="189"/>
      <c r="J81" s="189" t="s">
        <v>89</v>
      </c>
      <c r="K81" s="189"/>
      <c r="L81" s="189"/>
      <c r="M81" s="196"/>
      <c r="N81" s="194"/>
      <c r="O81" s="194"/>
      <c r="P81" s="194"/>
      <c r="Q81" s="194"/>
      <c r="R81" s="189"/>
    </row>
    <row r="82" spans="1:22">
      <c r="A82" s="194"/>
      <c r="B82" s="43" t="s">
        <v>26</v>
      </c>
      <c r="C82" s="43" t="s">
        <v>27</v>
      </c>
      <c r="D82" s="43" t="s">
        <v>26</v>
      </c>
      <c r="E82" s="43" t="s">
        <v>27</v>
      </c>
      <c r="F82" s="44" t="s">
        <v>85</v>
      </c>
      <c r="G82" s="44" t="s">
        <v>86</v>
      </c>
      <c r="H82" s="44" t="s">
        <v>81</v>
      </c>
      <c r="I82" s="44" t="s">
        <v>83</v>
      </c>
      <c r="J82" s="44" t="s">
        <v>81</v>
      </c>
      <c r="K82" s="44" t="s">
        <v>95</v>
      </c>
      <c r="L82" s="189"/>
      <c r="M82" s="197"/>
      <c r="N82" s="194"/>
      <c r="O82" s="194"/>
      <c r="P82" s="194"/>
      <c r="Q82" s="194"/>
      <c r="R82" s="194"/>
    </row>
    <row r="83" spans="1:22">
      <c r="A83" s="27" cm="1">
        <f t="array" aca="1" ref="A83" ca="1">DATE("2025","8"+2,IFERROR(INDIRECT(T1),"1"))</f>
        <v>45931</v>
      </c>
      <c r="B83" s="20"/>
      <c r="C83" s="21"/>
      <c r="D83" s="20"/>
      <c r="E83" s="21"/>
      <c r="F83" s="22"/>
      <c r="G83" s="22"/>
      <c r="H83" s="34" t="str">
        <f>IF(OR(B83="",LEFT(M83,1)="✓"),"",C83-B83-F83)</f>
        <v/>
      </c>
      <c r="I83" s="34" t="str">
        <f>IF(OR(D83="",LEFT(M83,1)="✓"),"",E83-D83-G83)</f>
        <v/>
      </c>
      <c r="J83" s="34" t="str">
        <f>IF(AND(B83&lt;&gt;"",M83="✓所定"),C83-B83-F83,"")</f>
        <v/>
      </c>
      <c r="K83" s="34" t="str">
        <f>IF(AND(B83&lt;&gt;"",M83="✓法定"),C83-B83-F83,"")</f>
        <v/>
      </c>
      <c r="L83" s="26" t="str">
        <f>IF(AND($B83="",$D83=""),"",($C83-$B83-$F83)+($E83-$D83-$G83))</f>
        <v/>
      </c>
      <c r="M83" s="32"/>
      <c r="N83" s="190"/>
      <c r="O83" s="190"/>
      <c r="P83" s="190"/>
      <c r="Q83" s="190"/>
      <c r="R83" s="23"/>
      <c r="V83" s="1" t="s">
        <v>171</v>
      </c>
    </row>
    <row r="84" spans="1:22">
      <c r="A84" s="27">
        <f ca="1">A83+1</f>
        <v>45932</v>
      </c>
      <c r="B84" s="20"/>
      <c r="C84" s="21"/>
      <c r="D84" s="20"/>
      <c r="E84" s="21"/>
      <c r="F84" s="22"/>
      <c r="G84" s="22"/>
      <c r="H84" s="34" t="str">
        <f t="shared" ref="H84:H113" si="14">IF(OR(B84="",LEFT(M84,1)="✓"),"",C84-B84-F84)</f>
        <v/>
      </c>
      <c r="I84" s="34" t="str">
        <f t="shared" ref="I84:I113" si="15">IF(OR(D84="",LEFT(M84,1)="✓"),"",E84-D84-G84)</f>
        <v/>
      </c>
      <c r="J84" s="34" t="str">
        <f t="shared" ref="J84:J113" si="16">IF(AND(B84&lt;&gt;"",M84="✓所定"),C84-B84-F84,"")</f>
        <v/>
      </c>
      <c r="K84" s="34" t="str">
        <f t="shared" ref="K84:K113" si="17">IF(AND(B84&lt;&gt;"",M84="✓法定"),C84-B84-F84,"")</f>
        <v/>
      </c>
      <c r="L84" s="26" t="str">
        <f t="shared" ref="L84:L112" si="18">IF(AND($B84="",$D84=""),"",($C84-$B84-$F84)+($E84-$D84-$G84))</f>
        <v/>
      </c>
      <c r="M84" s="32"/>
      <c r="N84" s="190"/>
      <c r="O84" s="190"/>
      <c r="P84" s="190"/>
      <c r="Q84" s="190"/>
      <c r="R84" s="23"/>
      <c r="V84" s="1" t="s">
        <v>172</v>
      </c>
    </row>
    <row r="85" spans="1:22">
      <c r="A85" s="27">
        <f t="shared" ref="A85:A113" ca="1" si="19">A84+1</f>
        <v>45933</v>
      </c>
      <c r="B85" s="20"/>
      <c r="C85" s="21"/>
      <c r="D85" s="20"/>
      <c r="E85" s="21"/>
      <c r="F85" s="22"/>
      <c r="G85" s="22"/>
      <c r="H85" s="34" t="str">
        <f t="shared" si="14"/>
        <v/>
      </c>
      <c r="I85" s="34" t="str">
        <f t="shared" si="15"/>
        <v/>
      </c>
      <c r="J85" s="34" t="str">
        <f t="shared" si="16"/>
        <v/>
      </c>
      <c r="K85" s="34" t="str">
        <f t="shared" si="17"/>
        <v/>
      </c>
      <c r="L85" s="26" t="str">
        <f t="shared" si="18"/>
        <v/>
      </c>
      <c r="M85" s="32"/>
      <c r="N85" s="190"/>
      <c r="O85" s="190"/>
      <c r="P85" s="190"/>
      <c r="Q85" s="190"/>
      <c r="R85" s="23"/>
    </row>
    <row r="86" spans="1:22">
      <c r="A86" s="27">
        <f t="shared" ca="1" si="19"/>
        <v>45934</v>
      </c>
      <c r="B86" s="20"/>
      <c r="C86" s="21"/>
      <c r="D86" s="20"/>
      <c r="E86" s="21"/>
      <c r="F86" s="22"/>
      <c r="G86" s="22"/>
      <c r="H86" s="34" t="str">
        <f t="shared" si="14"/>
        <v/>
      </c>
      <c r="I86" s="34" t="str">
        <f t="shared" si="15"/>
        <v/>
      </c>
      <c r="J86" s="34" t="str">
        <f t="shared" si="16"/>
        <v/>
      </c>
      <c r="K86" s="34" t="str">
        <f t="shared" si="17"/>
        <v/>
      </c>
      <c r="L86" s="26" t="str">
        <f t="shared" si="18"/>
        <v/>
      </c>
      <c r="M86" s="32"/>
      <c r="N86" s="190"/>
      <c r="O86" s="190"/>
      <c r="P86" s="190"/>
      <c r="Q86" s="190"/>
      <c r="R86" s="23"/>
    </row>
    <row r="87" spans="1:22">
      <c r="A87" s="27">
        <f t="shared" ca="1" si="19"/>
        <v>45935</v>
      </c>
      <c r="B87" s="20"/>
      <c r="C87" s="21"/>
      <c r="D87" s="20"/>
      <c r="E87" s="21"/>
      <c r="F87" s="22"/>
      <c r="G87" s="22"/>
      <c r="H87" s="34" t="str">
        <f t="shared" si="14"/>
        <v/>
      </c>
      <c r="I87" s="34" t="str">
        <f t="shared" si="15"/>
        <v/>
      </c>
      <c r="J87" s="34" t="str">
        <f t="shared" si="16"/>
        <v/>
      </c>
      <c r="K87" s="34" t="str">
        <f t="shared" si="17"/>
        <v/>
      </c>
      <c r="L87" s="26" t="str">
        <f t="shared" si="18"/>
        <v/>
      </c>
      <c r="M87" s="32"/>
      <c r="N87" s="190"/>
      <c r="O87" s="190"/>
      <c r="P87" s="190"/>
      <c r="Q87" s="190"/>
      <c r="R87" s="23"/>
    </row>
    <row r="88" spans="1:22">
      <c r="A88" s="27">
        <f t="shared" ca="1" si="19"/>
        <v>45936</v>
      </c>
      <c r="B88" s="20"/>
      <c r="C88" s="21"/>
      <c r="D88" s="20"/>
      <c r="E88" s="21"/>
      <c r="F88" s="22"/>
      <c r="G88" s="22"/>
      <c r="H88" s="34" t="str">
        <f t="shared" si="14"/>
        <v/>
      </c>
      <c r="I88" s="34" t="str">
        <f t="shared" si="15"/>
        <v/>
      </c>
      <c r="J88" s="34" t="str">
        <f t="shared" si="16"/>
        <v/>
      </c>
      <c r="K88" s="34" t="str">
        <f t="shared" si="17"/>
        <v/>
      </c>
      <c r="L88" s="26" t="str">
        <f t="shared" si="18"/>
        <v/>
      </c>
      <c r="M88" s="32"/>
      <c r="N88" s="190"/>
      <c r="O88" s="190"/>
      <c r="P88" s="190"/>
      <c r="Q88" s="190"/>
      <c r="R88" s="23"/>
    </row>
    <row r="89" spans="1:22">
      <c r="A89" s="27">
        <f t="shared" ca="1" si="19"/>
        <v>45937</v>
      </c>
      <c r="B89" s="20"/>
      <c r="C89" s="21"/>
      <c r="D89" s="20"/>
      <c r="E89" s="21"/>
      <c r="F89" s="22"/>
      <c r="G89" s="22"/>
      <c r="H89" s="34" t="str">
        <f t="shared" si="14"/>
        <v/>
      </c>
      <c r="I89" s="34" t="str">
        <f t="shared" si="15"/>
        <v/>
      </c>
      <c r="J89" s="34" t="str">
        <f t="shared" si="16"/>
        <v/>
      </c>
      <c r="K89" s="34" t="str">
        <f t="shared" si="17"/>
        <v/>
      </c>
      <c r="L89" s="26" t="str">
        <f t="shared" si="18"/>
        <v/>
      </c>
      <c r="M89" s="32"/>
      <c r="N89" s="190"/>
      <c r="O89" s="190"/>
      <c r="P89" s="190"/>
      <c r="Q89" s="190"/>
      <c r="R89" s="23"/>
    </row>
    <row r="90" spans="1:22">
      <c r="A90" s="27">
        <f t="shared" ca="1" si="19"/>
        <v>45938</v>
      </c>
      <c r="B90" s="20"/>
      <c r="C90" s="21"/>
      <c r="D90" s="20"/>
      <c r="E90" s="21"/>
      <c r="F90" s="22"/>
      <c r="G90" s="22"/>
      <c r="H90" s="34" t="str">
        <f t="shared" si="14"/>
        <v/>
      </c>
      <c r="I90" s="34" t="str">
        <f t="shared" si="15"/>
        <v/>
      </c>
      <c r="J90" s="34" t="str">
        <f t="shared" si="16"/>
        <v/>
      </c>
      <c r="K90" s="34" t="str">
        <f t="shared" si="17"/>
        <v/>
      </c>
      <c r="L90" s="26" t="str">
        <f t="shared" si="18"/>
        <v/>
      </c>
      <c r="M90" s="32"/>
      <c r="N90" s="190"/>
      <c r="O90" s="190"/>
      <c r="P90" s="190"/>
      <c r="Q90" s="190"/>
      <c r="R90" s="23"/>
    </row>
    <row r="91" spans="1:22">
      <c r="A91" s="27">
        <f t="shared" ca="1" si="19"/>
        <v>45939</v>
      </c>
      <c r="B91" s="20"/>
      <c r="C91" s="21"/>
      <c r="D91" s="20"/>
      <c r="E91" s="21"/>
      <c r="F91" s="22"/>
      <c r="G91" s="22"/>
      <c r="H91" s="34" t="str">
        <f t="shared" si="14"/>
        <v/>
      </c>
      <c r="I91" s="34" t="str">
        <f t="shared" si="15"/>
        <v/>
      </c>
      <c r="J91" s="34" t="str">
        <f t="shared" si="16"/>
        <v/>
      </c>
      <c r="K91" s="34" t="str">
        <f t="shared" si="17"/>
        <v/>
      </c>
      <c r="L91" s="26" t="str">
        <f t="shared" si="18"/>
        <v/>
      </c>
      <c r="M91" s="32"/>
      <c r="N91" s="190"/>
      <c r="O91" s="190"/>
      <c r="P91" s="190"/>
      <c r="Q91" s="190"/>
      <c r="R91" s="23"/>
    </row>
    <row r="92" spans="1:22">
      <c r="A92" s="27">
        <f t="shared" ca="1" si="19"/>
        <v>45940</v>
      </c>
      <c r="B92" s="20"/>
      <c r="C92" s="21"/>
      <c r="D92" s="20"/>
      <c r="E92" s="21"/>
      <c r="F92" s="22"/>
      <c r="G92" s="22"/>
      <c r="H92" s="34" t="str">
        <f t="shared" si="14"/>
        <v/>
      </c>
      <c r="I92" s="34" t="str">
        <f t="shared" si="15"/>
        <v/>
      </c>
      <c r="J92" s="34" t="str">
        <f t="shared" si="16"/>
        <v/>
      </c>
      <c r="K92" s="34" t="str">
        <f t="shared" si="17"/>
        <v/>
      </c>
      <c r="L92" s="26" t="str">
        <f t="shared" si="18"/>
        <v/>
      </c>
      <c r="M92" s="32"/>
      <c r="N92" s="190"/>
      <c r="O92" s="190"/>
      <c r="P92" s="190"/>
      <c r="Q92" s="190"/>
      <c r="R92" s="23"/>
    </row>
    <row r="93" spans="1:22">
      <c r="A93" s="27">
        <f t="shared" ca="1" si="19"/>
        <v>45941</v>
      </c>
      <c r="B93" s="20"/>
      <c r="C93" s="21"/>
      <c r="D93" s="20"/>
      <c r="E93" s="21"/>
      <c r="F93" s="22"/>
      <c r="G93" s="22"/>
      <c r="H93" s="34" t="str">
        <f t="shared" si="14"/>
        <v/>
      </c>
      <c r="I93" s="34" t="str">
        <f t="shared" si="15"/>
        <v/>
      </c>
      <c r="J93" s="34" t="str">
        <f t="shared" si="16"/>
        <v/>
      </c>
      <c r="K93" s="34" t="str">
        <f t="shared" si="17"/>
        <v/>
      </c>
      <c r="L93" s="26" t="str">
        <f t="shared" si="18"/>
        <v/>
      </c>
      <c r="M93" s="32"/>
      <c r="N93" s="190"/>
      <c r="O93" s="190"/>
      <c r="P93" s="190"/>
      <c r="Q93" s="190"/>
      <c r="R93" s="23"/>
    </row>
    <row r="94" spans="1:22">
      <c r="A94" s="27">
        <f t="shared" ca="1" si="19"/>
        <v>45942</v>
      </c>
      <c r="B94" s="20"/>
      <c r="C94" s="21"/>
      <c r="D94" s="20"/>
      <c r="E94" s="21"/>
      <c r="F94" s="22"/>
      <c r="G94" s="22"/>
      <c r="H94" s="34" t="str">
        <f t="shared" si="14"/>
        <v/>
      </c>
      <c r="I94" s="34" t="str">
        <f t="shared" si="15"/>
        <v/>
      </c>
      <c r="J94" s="34" t="str">
        <f t="shared" si="16"/>
        <v/>
      </c>
      <c r="K94" s="34" t="str">
        <f t="shared" si="17"/>
        <v/>
      </c>
      <c r="L94" s="26" t="str">
        <f t="shared" si="18"/>
        <v/>
      </c>
      <c r="M94" s="32"/>
      <c r="N94" s="190"/>
      <c r="O94" s="190"/>
      <c r="P94" s="190"/>
      <c r="Q94" s="190"/>
      <c r="R94" s="23"/>
    </row>
    <row r="95" spans="1:22">
      <c r="A95" s="27">
        <f t="shared" ca="1" si="19"/>
        <v>45943</v>
      </c>
      <c r="B95" s="20"/>
      <c r="C95" s="21"/>
      <c r="D95" s="20"/>
      <c r="E95" s="21"/>
      <c r="F95" s="22"/>
      <c r="G95" s="22"/>
      <c r="H95" s="34" t="str">
        <f t="shared" si="14"/>
        <v/>
      </c>
      <c r="I95" s="34" t="str">
        <f t="shared" si="15"/>
        <v/>
      </c>
      <c r="J95" s="34" t="str">
        <f t="shared" si="16"/>
        <v/>
      </c>
      <c r="K95" s="34" t="str">
        <f t="shared" si="17"/>
        <v/>
      </c>
      <c r="L95" s="26" t="str">
        <f t="shared" si="18"/>
        <v/>
      </c>
      <c r="M95" s="32"/>
      <c r="N95" s="190"/>
      <c r="O95" s="190"/>
      <c r="P95" s="190"/>
      <c r="Q95" s="190"/>
      <c r="R95" s="23"/>
    </row>
    <row r="96" spans="1:22">
      <c r="A96" s="27">
        <f t="shared" ca="1" si="19"/>
        <v>45944</v>
      </c>
      <c r="B96" s="20"/>
      <c r="C96" s="21"/>
      <c r="D96" s="20"/>
      <c r="E96" s="21"/>
      <c r="F96" s="22"/>
      <c r="G96" s="22"/>
      <c r="H96" s="34" t="str">
        <f t="shared" si="14"/>
        <v/>
      </c>
      <c r="I96" s="34" t="str">
        <f t="shared" si="15"/>
        <v/>
      </c>
      <c r="J96" s="34" t="str">
        <f t="shared" si="16"/>
        <v/>
      </c>
      <c r="K96" s="34" t="str">
        <f t="shared" si="17"/>
        <v/>
      </c>
      <c r="L96" s="26" t="str">
        <f t="shared" si="18"/>
        <v/>
      </c>
      <c r="M96" s="32"/>
      <c r="N96" s="190"/>
      <c r="O96" s="190"/>
      <c r="P96" s="190"/>
      <c r="Q96" s="190"/>
      <c r="R96" s="23"/>
    </row>
    <row r="97" spans="1:18">
      <c r="A97" s="27">
        <f t="shared" ca="1" si="19"/>
        <v>45945</v>
      </c>
      <c r="B97" s="20"/>
      <c r="C97" s="21"/>
      <c r="D97" s="20"/>
      <c r="E97" s="21"/>
      <c r="F97" s="22"/>
      <c r="G97" s="22"/>
      <c r="H97" s="34" t="str">
        <f t="shared" si="14"/>
        <v/>
      </c>
      <c r="I97" s="34" t="str">
        <f t="shared" si="15"/>
        <v/>
      </c>
      <c r="J97" s="34" t="str">
        <f t="shared" si="16"/>
        <v/>
      </c>
      <c r="K97" s="34" t="str">
        <f t="shared" si="17"/>
        <v/>
      </c>
      <c r="L97" s="26" t="str">
        <f t="shared" si="18"/>
        <v/>
      </c>
      <c r="M97" s="32"/>
      <c r="N97" s="190"/>
      <c r="O97" s="190"/>
      <c r="P97" s="190"/>
      <c r="Q97" s="190"/>
      <c r="R97" s="23"/>
    </row>
    <row r="98" spans="1:18">
      <c r="A98" s="27">
        <f t="shared" ca="1" si="19"/>
        <v>45946</v>
      </c>
      <c r="B98" s="20"/>
      <c r="C98" s="21"/>
      <c r="D98" s="20"/>
      <c r="E98" s="21"/>
      <c r="F98" s="22"/>
      <c r="G98" s="22"/>
      <c r="H98" s="34" t="str">
        <f t="shared" si="14"/>
        <v/>
      </c>
      <c r="I98" s="34" t="str">
        <f t="shared" si="15"/>
        <v/>
      </c>
      <c r="J98" s="34" t="str">
        <f t="shared" si="16"/>
        <v/>
      </c>
      <c r="K98" s="34" t="str">
        <f t="shared" si="17"/>
        <v/>
      </c>
      <c r="L98" s="26" t="str">
        <f t="shared" si="18"/>
        <v/>
      </c>
      <c r="M98" s="32"/>
      <c r="N98" s="190"/>
      <c r="O98" s="190"/>
      <c r="P98" s="190"/>
      <c r="Q98" s="190"/>
      <c r="R98" s="23"/>
    </row>
    <row r="99" spans="1:18">
      <c r="A99" s="27">
        <f t="shared" ca="1" si="19"/>
        <v>45947</v>
      </c>
      <c r="B99" s="20"/>
      <c r="C99" s="21"/>
      <c r="D99" s="20"/>
      <c r="E99" s="21"/>
      <c r="F99" s="22"/>
      <c r="G99" s="22"/>
      <c r="H99" s="34" t="str">
        <f t="shared" si="14"/>
        <v/>
      </c>
      <c r="I99" s="34" t="str">
        <f t="shared" si="15"/>
        <v/>
      </c>
      <c r="J99" s="34" t="str">
        <f t="shared" si="16"/>
        <v/>
      </c>
      <c r="K99" s="34" t="str">
        <f t="shared" si="17"/>
        <v/>
      </c>
      <c r="L99" s="26" t="str">
        <f t="shared" si="18"/>
        <v/>
      </c>
      <c r="M99" s="32"/>
      <c r="N99" s="190"/>
      <c r="O99" s="190"/>
      <c r="P99" s="190"/>
      <c r="Q99" s="190"/>
      <c r="R99" s="23"/>
    </row>
    <row r="100" spans="1:18">
      <c r="A100" s="27">
        <f t="shared" ca="1" si="19"/>
        <v>45948</v>
      </c>
      <c r="B100" s="20"/>
      <c r="C100" s="21"/>
      <c r="D100" s="20"/>
      <c r="E100" s="21"/>
      <c r="F100" s="22"/>
      <c r="G100" s="22"/>
      <c r="H100" s="34" t="str">
        <f t="shared" si="14"/>
        <v/>
      </c>
      <c r="I100" s="34" t="str">
        <f t="shared" si="15"/>
        <v/>
      </c>
      <c r="J100" s="34" t="str">
        <f t="shared" si="16"/>
        <v/>
      </c>
      <c r="K100" s="34" t="str">
        <f t="shared" si="17"/>
        <v/>
      </c>
      <c r="L100" s="26" t="str">
        <f t="shared" si="18"/>
        <v/>
      </c>
      <c r="M100" s="32"/>
      <c r="N100" s="190"/>
      <c r="O100" s="190"/>
      <c r="P100" s="190"/>
      <c r="Q100" s="190"/>
      <c r="R100" s="23"/>
    </row>
    <row r="101" spans="1:18">
      <c r="A101" s="27">
        <f t="shared" ca="1" si="19"/>
        <v>45949</v>
      </c>
      <c r="B101" s="20"/>
      <c r="C101" s="21"/>
      <c r="D101" s="20"/>
      <c r="E101" s="21"/>
      <c r="F101" s="22"/>
      <c r="G101" s="22"/>
      <c r="H101" s="34" t="str">
        <f t="shared" si="14"/>
        <v/>
      </c>
      <c r="I101" s="34" t="str">
        <f t="shared" si="15"/>
        <v/>
      </c>
      <c r="J101" s="34" t="str">
        <f t="shared" si="16"/>
        <v/>
      </c>
      <c r="K101" s="34" t="str">
        <f t="shared" si="17"/>
        <v/>
      </c>
      <c r="L101" s="26" t="str">
        <f t="shared" si="18"/>
        <v/>
      </c>
      <c r="M101" s="32"/>
      <c r="N101" s="190"/>
      <c r="O101" s="190"/>
      <c r="P101" s="190"/>
      <c r="Q101" s="190"/>
      <c r="R101" s="23"/>
    </row>
    <row r="102" spans="1:18">
      <c r="A102" s="27">
        <f t="shared" ca="1" si="19"/>
        <v>45950</v>
      </c>
      <c r="B102" s="20"/>
      <c r="C102" s="21"/>
      <c r="D102" s="20"/>
      <c r="E102" s="21"/>
      <c r="F102" s="22"/>
      <c r="G102" s="22"/>
      <c r="H102" s="34" t="str">
        <f t="shared" si="14"/>
        <v/>
      </c>
      <c r="I102" s="34" t="str">
        <f t="shared" si="15"/>
        <v/>
      </c>
      <c r="J102" s="34" t="str">
        <f t="shared" si="16"/>
        <v/>
      </c>
      <c r="K102" s="34" t="str">
        <f t="shared" si="17"/>
        <v/>
      </c>
      <c r="L102" s="26" t="str">
        <f t="shared" si="18"/>
        <v/>
      </c>
      <c r="M102" s="32"/>
      <c r="N102" s="190"/>
      <c r="O102" s="190"/>
      <c r="P102" s="190"/>
      <c r="Q102" s="190"/>
      <c r="R102" s="23"/>
    </row>
    <row r="103" spans="1:18">
      <c r="A103" s="27">
        <f t="shared" ca="1" si="19"/>
        <v>45951</v>
      </c>
      <c r="B103" s="20"/>
      <c r="C103" s="21"/>
      <c r="D103" s="20"/>
      <c r="E103" s="21"/>
      <c r="F103" s="22"/>
      <c r="G103" s="22"/>
      <c r="H103" s="34" t="str">
        <f t="shared" si="14"/>
        <v/>
      </c>
      <c r="I103" s="34" t="str">
        <f t="shared" si="15"/>
        <v/>
      </c>
      <c r="J103" s="34" t="str">
        <f t="shared" si="16"/>
        <v/>
      </c>
      <c r="K103" s="34" t="str">
        <f t="shared" si="17"/>
        <v/>
      </c>
      <c r="L103" s="26" t="str">
        <f t="shared" si="18"/>
        <v/>
      </c>
      <c r="M103" s="32"/>
      <c r="N103" s="190"/>
      <c r="O103" s="190"/>
      <c r="P103" s="190"/>
      <c r="Q103" s="190"/>
      <c r="R103" s="23"/>
    </row>
    <row r="104" spans="1:18">
      <c r="A104" s="27">
        <f t="shared" ca="1" si="19"/>
        <v>45952</v>
      </c>
      <c r="B104" s="20"/>
      <c r="C104" s="21"/>
      <c r="D104" s="20"/>
      <c r="E104" s="21"/>
      <c r="F104" s="22"/>
      <c r="G104" s="22"/>
      <c r="H104" s="34" t="str">
        <f t="shared" si="14"/>
        <v/>
      </c>
      <c r="I104" s="34" t="str">
        <f t="shared" si="15"/>
        <v/>
      </c>
      <c r="J104" s="34" t="str">
        <f t="shared" si="16"/>
        <v/>
      </c>
      <c r="K104" s="34" t="str">
        <f t="shared" si="17"/>
        <v/>
      </c>
      <c r="L104" s="26" t="str">
        <f t="shared" si="18"/>
        <v/>
      </c>
      <c r="M104" s="32"/>
      <c r="N104" s="190"/>
      <c r="O104" s="190"/>
      <c r="P104" s="190"/>
      <c r="Q104" s="190"/>
      <c r="R104" s="23"/>
    </row>
    <row r="105" spans="1:18">
      <c r="A105" s="27">
        <f t="shared" ca="1" si="19"/>
        <v>45953</v>
      </c>
      <c r="B105" s="20"/>
      <c r="C105" s="21"/>
      <c r="D105" s="20"/>
      <c r="E105" s="21"/>
      <c r="F105" s="22"/>
      <c r="G105" s="22"/>
      <c r="H105" s="34" t="str">
        <f t="shared" si="14"/>
        <v/>
      </c>
      <c r="I105" s="34" t="str">
        <f t="shared" si="15"/>
        <v/>
      </c>
      <c r="J105" s="34" t="str">
        <f t="shared" si="16"/>
        <v/>
      </c>
      <c r="K105" s="34" t="str">
        <f t="shared" si="17"/>
        <v/>
      </c>
      <c r="L105" s="26" t="str">
        <f t="shared" si="18"/>
        <v/>
      </c>
      <c r="M105" s="32"/>
      <c r="N105" s="190"/>
      <c r="O105" s="190"/>
      <c r="P105" s="190"/>
      <c r="Q105" s="190"/>
      <c r="R105" s="23"/>
    </row>
    <row r="106" spans="1:18">
      <c r="A106" s="27">
        <f t="shared" ca="1" si="19"/>
        <v>45954</v>
      </c>
      <c r="B106" s="20"/>
      <c r="C106" s="21"/>
      <c r="D106" s="20"/>
      <c r="E106" s="21"/>
      <c r="F106" s="22"/>
      <c r="G106" s="22"/>
      <c r="H106" s="34" t="str">
        <f t="shared" si="14"/>
        <v/>
      </c>
      <c r="I106" s="34" t="str">
        <f t="shared" si="15"/>
        <v/>
      </c>
      <c r="J106" s="34" t="str">
        <f t="shared" si="16"/>
        <v/>
      </c>
      <c r="K106" s="34" t="str">
        <f t="shared" si="17"/>
        <v/>
      </c>
      <c r="L106" s="26" t="str">
        <f t="shared" si="18"/>
        <v/>
      </c>
      <c r="M106" s="32"/>
      <c r="N106" s="190"/>
      <c r="O106" s="190"/>
      <c r="P106" s="190"/>
      <c r="Q106" s="190"/>
      <c r="R106" s="23"/>
    </row>
    <row r="107" spans="1:18">
      <c r="A107" s="27">
        <f t="shared" ca="1" si="19"/>
        <v>45955</v>
      </c>
      <c r="B107" s="20"/>
      <c r="C107" s="21"/>
      <c r="D107" s="20"/>
      <c r="E107" s="21"/>
      <c r="F107" s="22"/>
      <c r="G107" s="22"/>
      <c r="H107" s="34" t="str">
        <f t="shared" si="14"/>
        <v/>
      </c>
      <c r="I107" s="34" t="str">
        <f t="shared" si="15"/>
        <v/>
      </c>
      <c r="J107" s="34" t="str">
        <f t="shared" si="16"/>
        <v/>
      </c>
      <c r="K107" s="34" t="str">
        <f t="shared" si="17"/>
        <v/>
      </c>
      <c r="L107" s="26" t="str">
        <f t="shared" si="18"/>
        <v/>
      </c>
      <c r="M107" s="32"/>
      <c r="N107" s="190"/>
      <c r="O107" s="190"/>
      <c r="P107" s="190"/>
      <c r="Q107" s="190"/>
      <c r="R107" s="23"/>
    </row>
    <row r="108" spans="1:18">
      <c r="A108" s="27">
        <f t="shared" ca="1" si="19"/>
        <v>45956</v>
      </c>
      <c r="B108" s="20"/>
      <c r="C108" s="21"/>
      <c r="D108" s="20"/>
      <c r="E108" s="21"/>
      <c r="F108" s="22"/>
      <c r="G108" s="22"/>
      <c r="H108" s="34" t="str">
        <f t="shared" si="14"/>
        <v/>
      </c>
      <c r="I108" s="34" t="str">
        <f t="shared" si="15"/>
        <v/>
      </c>
      <c r="J108" s="34" t="str">
        <f t="shared" si="16"/>
        <v/>
      </c>
      <c r="K108" s="34" t="str">
        <f t="shared" si="17"/>
        <v/>
      </c>
      <c r="L108" s="26" t="str">
        <f t="shared" si="18"/>
        <v/>
      </c>
      <c r="M108" s="32"/>
      <c r="N108" s="190"/>
      <c r="O108" s="190"/>
      <c r="P108" s="190"/>
      <c r="Q108" s="190"/>
      <c r="R108" s="23"/>
    </row>
    <row r="109" spans="1:18">
      <c r="A109" s="27">
        <f t="shared" ca="1" si="19"/>
        <v>45957</v>
      </c>
      <c r="B109" s="20"/>
      <c r="C109" s="21"/>
      <c r="D109" s="20"/>
      <c r="E109" s="21"/>
      <c r="F109" s="22"/>
      <c r="G109" s="22"/>
      <c r="H109" s="34" t="str">
        <f t="shared" si="14"/>
        <v/>
      </c>
      <c r="I109" s="34" t="str">
        <f t="shared" si="15"/>
        <v/>
      </c>
      <c r="J109" s="34" t="str">
        <f t="shared" si="16"/>
        <v/>
      </c>
      <c r="K109" s="34" t="str">
        <f t="shared" si="17"/>
        <v/>
      </c>
      <c r="L109" s="26" t="str">
        <f t="shared" si="18"/>
        <v/>
      </c>
      <c r="M109" s="32"/>
      <c r="N109" s="190"/>
      <c r="O109" s="190"/>
      <c r="P109" s="190"/>
      <c r="Q109" s="190"/>
      <c r="R109" s="23"/>
    </row>
    <row r="110" spans="1:18">
      <c r="A110" s="27">
        <f t="shared" ca="1" si="19"/>
        <v>45958</v>
      </c>
      <c r="B110" s="20"/>
      <c r="C110" s="21"/>
      <c r="D110" s="20"/>
      <c r="E110" s="21"/>
      <c r="F110" s="22"/>
      <c r="G110" s="22"/>
      <c r="H110" s="34" t="str">
        <f t="shared" si="14"/>
        <v/>
      </c>
      <c r="I110" s="34" t="str">
        <f t="shared" si="15"/>
        <v/>
      </c>
      <c r="J110" s="34" t="str">
        <f t="shared" si="16"/>
        <v/>
      </c>
      <c r="K110" s="34" t="str">
        <f t="shared" si="17"/>
        <v/>
      </c>
      <c r="L110" s="26" t="str">
        <f t="shared" si="18"/>
        <v/>
      </c>
      <c r="M110" s="32"/>
      <c r="N110" s="190"/>
      <c r="O110" s="190"/>
      <c r="P110" s="190"/>
      <c r="Q110" s="190"/>
      <c r="R110" s="23"/>
    </row>
    <row r="111" spans="1:18">
      <c r="A111" s="27">
        <f t="shared" ca="1" si="19"/>
        <v>45959</v>
      </c>
      <c r="B111" s="20"/>
      <c r="C111" s="21"/>
      <c r="D111" s="20"/>
      <c r="E111" s="21"/>
      <c r="F111" s="22"/>
      <c r="G111" s="22"/>
      <c r="H111" s="34" t="str">
        <f t="shared" si="14"/>
        <v/>
      </c>
      <c r="I111" s="34" t="str">
        <f t="shared" si="15"/>
        <v/>
      </c>
      <c r="J111" s="34" t="str">
        <f t="shared" si="16"/>
        <v/>
      </c>
      <c r="K111" s="34" t="str">
        <f t="shared" si="17"/>
        <v/>
      </c>
      <c r="L111" s="26" t="str">
        <f t="shared" si="18"/>
        <v/>
      </c>
      <c r="M111" s="32"/>
      <c r="N111" s="190"/>
      <c r="O111" s="190"/>
      <c r="P111" s="190"/>
      <c r="Q111" s="190"/>
      <c r="R111" s="23"/>
    </row>
    <row r="112" spans="1:18">
      <c r="A112" s="27">
        <f t="shared" ca="1" si="19"/>
        <v>45960</v>
      </c>
      <c r="B112" s="20"/>
      <c r="C112" s="21"/>
      <c r="D112" s="20"/>
      <c r="E112" s="21"/>
      <c r="F112" s="22"/>
      <c r="G112" s="22"/>
      <c r="H112" s="34" t="str">
        <f t="shared" si="14"/>
        <v/>
      </c>
      <c r="I112" s="34" t="str">
        <f t="shared" si="15"/>
        <v/>
      </c>
      <c r="J112" s="34" t="str">
        <f t="shared" si="16"/>
        <v/>
      </c>
      <c r="K112" s="34" t="str">
        <f t="shared" si="17"/>
        <v/>
      </c>
      <c r="L112" s="26" t="str">
        <f t="shared" si="18"/>
        <v/>
      </c>
      <c r="M112" s="32"/>
      <c r="N112" s="190"/>
      <c r="O112" s="190"/>
      <c r="P112" s="190"/>
      <c r="Q112" s="190"/>
      <c r="R112" s="23"/>
    </row>
    <row r="113" spans="1:22">
      <c r="A113" s="27">
        <f t="shared" ca="1" si="19"/>
        <v>45961</v>
      </c>
      <c r="B113" s="20"/>
      <c r="C113" s="21"/>
      <c r="D113" s="20"/>
      <c r="E113" s="21"/>
      <c r="F113" s="22"/>
      <c r="G113" s="22"/>
      <c r="H113" s="34" t="str">
        <f t="shared" si="14"/>
        <v/>
      </c>
      <c r="I113" s="34" t="str">
        <f t="shared" si="15"/>
        <v/>
      </c>
      <c r="J113" s="34" t="str">
        <f t="shared" si="16"/>
        <v/>
      </c>
      <c r="K113" s="34" t="str">
        <f t="shared" si="17"/>
        <v/>
      </c>
      <c r="L113" s="26" t="str">
        <f>IF(AND($B113="",$D113=""),"",($C113-$B113-$F113)+($E113-$D113-$G113))</f>
        <v/>
      </c>
      <c r="M113" s="32"/>
      <c r="N113" s="190"/>
      <c r="O113" s="190"/>
      <c r="P113" s="190"/>
      <c r="Q113" s="190"/>
      <c r="R113" s="23"/>
    </row>
    <row r="114" spans="1:22">
      <c r="A114" s="5" t="s">
        <v>11</v>
      </c>
      <c r="B114" s="191"/>
      <c r="C114" s="192"/>
      <c r="D114" s="191"/>
      <c r="E114" s="192"/>
      <c r="F114" s="26" t="str">
        <f>IF(SUM($F83:$F113)=0,"",SUM($F83:$F113))</f>
        <v/>
      </c>
      <c r="G114" s="26" t="str">
        <f>IF(SUM($G83:$G113)=0,"",SUM($G83:$G113))</f>
        <v/>
      </c>
      <c r="H114" s="26" t="str">
        <f>IF(SUM(H83:H113)=0,"",SUM(H83:H113))</f>
        <v/>
      </c>
      <c r="I114" s="26" t="str">
        <f>IF(SUM(I83:I113)=0,"",SUM(I83:I113))</f>
        <v/>
      </c>
      <c r="J114" s="26" t="str">
        <f t="shared" ref="J114:K114" si="20">IF(SUM(J83:J113)=0,"",SUM(J83:J113))</f>
        <v/>
      </c>
      <c r="K114" s="26" t="str">
        <f t="shared" si="20"/>
        <v/>
      </c>
      <c r="L114" s="26" t="str">
        <f>IF(SUM($L83:$L113)=0,"",SUM($L83:$L113))</f>
        <v/>
      </c>
      <c r="M114" s="33"/>
      <c r="N114" s="193"/>
      <c r="O114" s="193"/>
      <c r="P114" s="193"/>
      <c r="Q114" s="193"/>
      <c r="R114" s="6"/>
    </row>
    <row r="116" spans="1:22" ht="27" customHeight="1">
      <c r="A116" s="194" t="s">
        <v>22</v>
      </c>
      <c r="B116" s="189" t="s">
        <v>103</v>
      </c>
      <c r="C116" s="189"/>
      <c r="D116" s="189"/>
      <c r="E116" s="189"/>
      <c r="F116" s="189" t="s">
        <v>23</v>
      </c>
      <c r="G116" s="189"/>
      <c r="H116" s="189" t="s">
        <v>88</v>
      </c>
      <c r="I116" s="189"/>
      <c r="J116" s="189"/>
      <c r="K116" s="189"/>
      <c r="L116" s="189" t="s">
        <v>87</v>
      </c>
      <c r="M116" s="195" t="s">
        <v>96</v>
      </c>
      <c r="N116" s="194" t="s">
        <v>25</v>
      </c>
      <c r="O116" s="194"/>
      <c r="P116" s="194"/>
      <c r="Q116" s="194"/>
      <c r="R116" s="189" t="s">
        <v>100</v>
      </c>
    </row>
    <row r="117" spans="1:22" ht="14.25" customHeight="1">
      <c r="A117" s="194"/>
      <c r="B117" s="189" t="s">
        <v>82</v>
      </c>
      <c r="C117" s="189"/>
      <c r="D117" s="189" t="s">
        <v>84</v>
      </c>
      <c r="E117" s="189"/>
      <c r="F117" s="189"/>
      <c r="G117" s="189"/>
      <c r="H117" s="189" t="s">
        <v>90</v>
      </c>
      <c r="I117" s="189"/>
      <c r="J117" s="189" t="s">
        <v>89</v>
      </c>
      <c r="K117" s="189"/>
      <c r="L117" s="189"/>
      <c r="M117" s="196"/>
      <c r="N117" s="194"/>
      <c r="O117" s="194"/>
      <c r="P117" s="194"/>
      <c r="Q117" s="194"/>
      <c r="R117" s="189"/>
    </row>
    <row r="118" spans="1:22">
      <c r="A118" s="194"/>
      <c r="B118" s="43" t="s">
        <v>26</v>
      </c>
      <c r="C118" s="43" t="s">
        <v>27</v>
      </c>
      <c r="D118" s="43" t="s">
        <v>26</v>
      </c>
      <c r="E118" s="43" t="s">
        <v>27</v>
      </c>
      <c r="F118" s="44" t="s">
        <v>85</v>
      </c>
      <c r="G118" s="44" t="s">
        <v>86</v>
      </c>
      <c r="H118" s="44" t="s">
        <v>81</v>
      </c>
      <c r="I118" s="44" t="s">
        <v>83</v>
      </c>
      <c r="J118" s="44" t="s">
        <v>81</v>
      </c>
      <c r="K118" s="44" t="s">
        <v>95</v>
      </c>
      <c r="L118" s="189"/>
      <c r="M118" s="197"/>
      <c r="N118" s="194"/>
      <c r="O118" s="194"/>
      <c r="P118" s="194"/>
      <c r="Q118" s="194"/>
      <c r="R118" s="194"/>
    </row>
    <row r="119" spans="1:22">
      <c r="A119" s="27" cm="1">
        <f t="array" aca="1" ref="A119" ca="1">DATE("2025","8"+3,IFERROR(INDIRECT(T1),"1"))</f>
        <v>45962</v>
      </c>
      <c r="B119" s="20"/>
      <c r="C119" s="21"/>
      <c r="D119" s="20"/>
      <c r="E119" s="21"/>
      <c r="F119" s="22"/>
      <c r="G119" s="22"/>
      <c r="H119" s="34" t="str">
        <f>IF(OR(B119="",LEFT(M119,1)="✓"),"",C119-B119-F119)</f>
        <v/>
      </c>
      <c r="I119" s="34" t="str">
        <f>IF(OR(D119="",LEFT(M119,1)="✓"),"",E119-D119-G119)</f>
        <v/>
      </c>
      <c r="J119" s="34" t="str">
        <f>IF(AND(B119&lt;&gt;"",M119="✓所定"),C119-B119-F119,"")</f>
        <v/>
      </c>
      <c r="K119" s="34" t="str">
        <f>IF(AND(B119&lt;&gt;"",M119="✓法定"),C119-B119-F119,"")</f>
        <v/>
      </c>
      <c r="L119" s="26" t="str">
        <f>IF(AND($B119="",$D119=""),"",($C119-$B119-$F119)+($E119-$D119-$G119))</f>
        <v/>
      </c>
      <c r="M119" s="32"/>
      <c r="N119" s="198"/>
      <c r="O119" s="199"/>
      <c r="P119" s="199"/>
      <c r="Q119" s="200"/>
      <c r="R119" s="23"/>
      <c r="V119" s="1" t="s">
        <v>171</v>
      </c>
    </row>
    <row r="120" spans="1:22">
      <c r="A120" s="27">
        <f ca="1">A119+1</f>
        <v>45963</v>
      </c>
      <c r="B120" s="20"/>
      <c r="C120" s="21"/>
      <c r="D120" s="20"/>
      <c r="E120" s="21"/>
      <c r="F120" s="22"/>
      <c r="G120" s="22"/>
      <c r="H120" s="34" t="str">
        <f t="shared" ref="H120:H149" si="21">IF(OR(B120="",LEFT(M120,1)="✓"),"",C120-B120-F120)</f>
        <v/>
      </c>
      <c r="I120" s="34" t="str">
        <f t="shared" ref="I120:I149" si="22">IF(OR(D120="",LEFT(M120,1)="✓"),"",E120-D120-G120)</f>
        <v/>
      </c>
      <c r="J120" s="34" t="str">
        <f t="shared" ref="J120:J149" si="23">IF(AND(B120&lt;&gt;"",M120="✓所定"),C120-B120-F120,"")</f>
        <v/>
      </c>
      <c r="K120" s="34" t="str">
        <f t="shared" ref="K120:K149" si="24">IF(AND(B120&lt;&gt;"",M120="✓法定"),C120-B120-F120,"")</f>
        <v/>
      </c>
      <c r="L120" s="26" t="str">
        <f t="shared" ref="L120:L147" si="25">IF(AND($B120="",$D120=""),"",($C120-$B120-$F120)+($E120-$D120-$G120))</f>
        <v/>
      </c>
      <c r="M120" s="32"/>
      <c r="N120" s="190"/>
      <c r="O120" s="190"/>
      <c r="P120" s="190"/>
      <c r="Q120" s="190"/>
      <c r="R120" s="23"/>
      <c r="V120" s="1" t="s">
        <v>172</v>
      </c>
    </row>
    <row r="121" spans="1:22">
      <c r="A121" s="27">
        <f t="shared" ref="A121:A149" ca="1" si="26">A120+1</f>
        <v>45964</v>
      </c>
      <c r="B121" s="20"/>
      <c r="C121" s="21"/>
      <c r="D121" s="20"/>
      <c r="E121" s="21"/>
      <c r="F121" s="22"/>
      <c r="G121" s="22"/>
      <c r="H121" s="34" t="str">
        <f t="shared" si="21"/>
        <v/>
      </c>
      <c r="I121" s="34" t="str">
        <f t="shared" si="22"/>
        <v/>
      </c>
      <c r="J121" s="34" t="str">
        <f t="shared" si="23"/>
        <v/>
      </c>
      <c r="K121" s="34" t="str">
        <f t="shared" si="24"/>
        <v/>
      </c>
      <c r="L121" s="26" t="str">
        <f t="shared" si="25"/>
        <v/>
      </c>
      <c r="M121" s="32"/>
      <c r="N121" s="190"/>
      <c r="O121" s="190"/>
      <c r="P121" s="190"/>
      <c r="Q121" s="190"/>
      <c r="R121" s="23"/>
    </row>
    <row r="122" spans="1:22">
      <c r="A122" s="27">
        <f t="shared" ca="1" si="26"/>
        <v>45965</v>
      </c>
      <c r="B122" s="20"/>
      <c r="C122" s="21"/>
      <c r="D122" s="20"/>
      <c r="E122" s="21"/>
      <c r="F122" s="22"/>
      <c r="G122" s="22"/>
      <c r="H122" s="34" t="str">
        <f t="shared" si="21"/>
        <v/>
      </c>
      <c r="I122" s="34" t="str">
        <f t="shared" si="22"/>
        <v/>
      </c>
      <c r="J122" s="34" t="str">
        <f t="shared" si="23"/>
        <v/>
      </c>
      <c r="K122" s="34" t="str">
        <f t="shared" si="24"/>
        <v/>
      </c>
      <c r="L122" s="26" t="str">
        <f t="shared" si="25"/>
        <v/>
      </c>
      <c r="M122" s="32"/>
      <c r="N122" s="190"/>
      <c r="O122" s="190"/>
      <c r="P122" s="190"/>
      <c r="Q122" s="190"/>
      <c r="R122" s="23"/>
    </row>
    <row r="123" spans="1:22">
      <c r="A123" s="27">
        <f t="shared" ca="1" si="26"/>
        <v>45966</v>
      </c>
      <c r="B123" s="20"/>
      <c r="C123" s="21"/>
      <c r="D123" s="20"/>
      <c r="E123" s="21"/>
      <c r="F123" s="22"/>
      <c r="G123" s="22"/>
      <c r="H123" s="34" t="str">
        <f t="shared" si="21"/>
        <v/>
      </c>
      <c r="I123" s="34" t="str">
        <f t="shared" si="22"/>
        <v/>
      </c>
      <c r="J123" s="34" t="str">
        <f t="shared" si="23"/>
        <v/>
      </c>
      <c r="K123" s="34" t="str">
        <f t="shared" si="24"/>
        <v/>
      </c>
      <c r="L123" s="26" t="str">
        <f t="shared" si="25"/>
        <v/>
      </c>
      <c r="M123" s="32"/>
      <c r="N123" s="190"/>
      <c r="O123" s="190"/>
      <c r="P123" s="190"/>
      <c r="Q123" s="190"/>
      <c r="R123" s="23"/>
    </row>
    <row r="124" spans="1:22">
      <c r="A124" s="27">
        <f t="shared" ca="1" si="26"/>
        <v>45967</v>
      </c>
      <c r="B124" s="20"/>
      <c r="C124" s="21"/>
      <c r="D124" s="20"/>
      <c r="E124" s="21"/>
      <c r="F124" s="22"/>
      <c r="G124" s="22"/>
      <c r="H124" s="34" t="str">
        <f t="shared" si="21"/>
        <v/>
      </c>
      <c r="I124" s="34" t="str">
        <f t="shared" si="22"/>
        <v/>
      </c>
      <c r="J124" s="34" t="str">
        <f t="shared" si="23"/>
        <v/>
      </c>
      <c r="K124" s="34" t="str">
        <f t="shared" si="24"/>
        <v/>
      </c>
      <c r="L124" s="26" t="str">
        <f t="shared" si="25"/>
        <v/>
      </c>
      <c r="M124" s="32"/>
      <c r="N124" s="190"/>
      <c r="O124" s="190"/>
      <c r="P124" s="190"/>
      <c r="Q124" s="190"/>
      <c r="R124" s="23"/>
    </row>
    <row r="125" spans="1:22">
      <c r="A125" s="27">
        <f t="shared" ca="1" si="26"/>
        <v>45968</v>
      </c>
      <c r="B125" s="20"/>
      <c r="C125" s="21"/>
      <c r="D125" s="20"/>
      <c r="E125" s="21"/>
      <c r="F125" s="22"/>
      <c r="G125" s="22"/>
      <c r="H125" s="34" t="str">
        <f t="shared" si="21"/>
        <v/>
      </c>
      <c r="I125" s="34" t="str">
        <f t="shared" si="22"/>
        <v/>
      </c>
      <c r="J125" s="34" t="str">
        <f t="shared" si="23"/>
        <v/>
      </c>
      <c r="K125" s="34" t="str">
        <f t="shared" si="24"/>
        <v/>
      </c>
      <c r="L125" s="26" t="str">
        <f t="shared" si="25"/>
        <v/>
      </c>
      <c r="M125" s="32"/>
      <c r="N125" s="190"/>
      <c r="O125" s="190"/>
      <c r="P125" s="190"/>
      <c r="Q125" s="190"/>
      <c r="R125" s="23"/>
    </row>
    <row r="126" spans="1:22">
      <c r="A126" s="27">
        <f t="shared" ca="1" si="26"/>
        <v>45969</v>
      </c>
      <c r="B126" s="20"/>
      <c r="C126" s="21"/>
      <c r="D126" s="20"/>
      <c r="E126" s="21"/>
      <c r="F126" s="22"/>
      <c r="G126" s="22"/>
      <c r="H126" s="34" t="str">
        <f t="shared" si="21"/>
        <v/>
      </c>
      <c r="I126" s="34" t="str">
        <f t="shared" si="22"/>
        <v/>
      </c>
      <c r="J126" s="34" t="str">
        <f t="shared" si="23"/>
        <v/>
      </c>
      <c r="K126" s="34" t="str">
        <f t="shared" si="24"/>
        <v/>
      </c>
      <c r="L126" s="26" t="str">
        <f t="shared" si="25"/>
        <v/>
      </c>
      <c r="M126" s="32"/>
      <c r="N126" s="190"/>
      <c r="O126" s="190"/>
      <c r="P126" s="190"/>
      <c r="Q126" s="190"/>
      <c r="R126" s="23"/>
    </row>
    <row r="127" spans="1:22">
      <c r="A127" s="27">
        <f t="shared" ca="1" si="26"/>
        <v>45970</v>
      </c>
      <c r="B127" s="20"/>
      <c r="C127" s="21"/>
      <c r="D127" s="20"/>
      <c r="E127" s="21"/>
      <c r="F127" s="22"/>
      <c r="G127" s="22"/>
      <c r="H127" s="34" t="str">
        <f t="shared" si="21"/>
        <v/>
      </c>
      <c r="I127" s="34" t="str">
        <f t="shared" si="22"/>
        <v/>
      </c>
      <c r="J127" s="34" t="str">
        <f t="shared" si="23"/>
        <v/>
      </c>
      <c r="K127" s="34" t="str">
        <f t="shared" si="24"/>
        <v/>
      </c>
      <c r="L127" s="26" t="str">
        <f t="shared" si="25"/>
        <v/>
      </c>
      <c r="M127" s="32"/>
      <c r="N127" s="190"/>
      <c r="O127" s="190"/>
      <c r="P127" s="190"/>
      <c r="Q127" s="190"/>
      <c r="R127" s="23"/>
    </row>
    <row r="128" spans="1:22">
      <c r="A128" s="27">
        <f t="shared" ca="1" si="26"/>
        <v>45971</v>
      </c>
      <c r="B128" s="20"/>
      <c r="C128" s="21"/>
      <c r="D128" s="20"/>
      <c r="E128" s="21"/>
      <c r="F128" s="22"/>
      <c r="G128" s="22"/>
      <c r="H128" s="34" t="str">
        <f t="shared" si="21"/>
        <v/>
      </c>
      <c r="I128" s="34" t="str">
        <f t="shared" si="22"/>
        <v/>
      </c>
      <c r="J128" s="34" t="str">
        <f t="shared" si="23"/>
        <v/>
      </c>
      <c r="K128" s="34" t="str">
        <f t="shared" si="24"/>
        <v/>
      </c>
      <c r="L128" s="26" t="str">
        <f t="shared" si="25"/>
        <v/>
      </c>
      <c r="M128" s="32"/>
      <c r="N128" s="190"/>
      <c r="O128" s="190"/>
      <c r="P128" s="190"/>
      <c r="Q128" s="190"/>
      <c r="R128" s="23"/>
    </row>
    <row r="129" spans="1:18">
      <c r="A129" s="27">
        <f t="shared" ca="1" si="26"/>
        <v>45972</v>
      </c>
      <c r="B129" s="20"/>
      <c r="C129" s="21"/>
      <c r="D129" s="20"/>
      <c r="E129" s="21"/>
      <c r="F129" s="22"/>
      <c r="G129" s="22"/>
      <c r="H129" s="34" t="str">
        <f t="shared" si="21"/>
        <v/>
      </c>
      <c r="I129" s="34" t="str">
        <f t="shared" si="22"/>
        <v/>
      </c>
      <c r="J129" s="34" t="str">
        <f t="shared" si="23"/>
        <v/>
      </c>
      <c r="K129" s="34" t="str">
        <f t="shared" si="24"/>
        <v/>
      </c>
      <c r="L129" s="26" t="str">
        <f t="shared" si="25"/>
        <v/>
      </c>
      <c r="M129" s="32"/>
      <c r="N129" s="190"/>
      <c r="O129" s="190"/>
      <c r="P129" s="190"/>
      <c r="Q129" s="190"/>
      <c r="R129" s="23"/>
    </row>
    <row r="130" spans="1:18">
      <c r="A130" s="27">
        <f t="shared" ca="1" si="26"/>
        <v>45973</v>
      </c>
      <c r="B130" s="20"/>
      <c r="C130" s="21"/>
      <c r="D130" s="20"/>
      <c r="E130" s="21"/>
      <c r="F130" s="22"/>
      <c r="G130" s="22"/>
      <c r="H130" s="34" t="str">
        <f t="shared" si="21"/>
        <v/>
      </c>
      <c r="I130" s="34" t="str">
        <f t="shared" si="22"/>
        <v/>
      </c>
      <c r="J130" s="34" t="str">
        <f t="shared" si="23"/>
        <v/>
      </c>
      <c r="K130" s="34" t="str">
        <f t="shared" si="24"/>
        <v/>
      </c>
      <c r="L130" s="26" t="str">
        <f t="shared" si="25"/>
        <v/>
      </c>
      <c r="M130" s="32"/>
      <c r="N130" s="190"/>
      <c r="O130" s="190"/>
      <c r="P130" s="190"/>
      <c r="Q130" s="190"/>
      <c r="R130" s="23"/>
    </row>
    <row r="131" spans="1:18">
      <c r="A131" s="27">
        <f t="shared" ca="1" si="26"/>
        <v>45974</v>
      </c>
      <c r="B131" s="20"/>
      <c r="C131" s="21"/>
      <c r="D131" s="20"/>
      <c r="E131" s="21"/>
      <c r="F131" s="22"/>
      <c r="G131" s="22"/>
      <c r="H131" s="34" t="str">
        <f t="shared" si="21"/>
        <v/>
      </c>
      <c r="I131" s="34" t="str">
        <f t="shared" si="22"/>
        <v/>
      </c>
      <c r="J131" s="34" t="str">
        <f t="shared" si="23"/>
        <v/>
      </c>
      <c r="K131" s="34" t="str">
        <f t="shared" si="24"/>
        <v/>
      </c>
      <c r="L131" s="26" t="str">
        <f t="shared" si="25"/>
        <v/>
      </c>
      <c r="M131" s="32"/>
      <c r="N131" s="190"/>
      <c r="O131" s="190"/>
      <c r="P131" s="190"/>
      <c r="Q131" s="190"/>
      <c r="R131" s="23"/>
    </row>
    <row r="132" spans="1:18">
      <c r="A132" s="27">
        <f t="shared" ca="1" si="26"/>
        <v>45975</v>
      </c>
      <c r="B132" s="20"/>
      <c r="C132" s="21"/>
      <c r="D132" s="20"/>
      <c r="E132" s="21"/>
      <c r="F132" s="22"/>
      <c r="G132" s="22"/>
      <c r="H132" s="34" t="str">
        <f t="shared" si="21"/>
        <v/>
      </c>
      <c r="I132" s="34" t="str">
        <f t="shared" si="22"/>
        <v/>
      </c>
      <c r="J132" s="34" t="str">
        <f t="shared" si="23"/>
        <v/>
      </c>
      <c r="K132" s="34" t="str">
        <f t="shared" si="24"/>
        <v/>
      </c>
      <c r="L132" s="26" t="str">
        <f t="shared" si="25"/>
        <v/>
      </c>
      <c r="M132" s="32"/>
      <c r="N132" s="190"/>
      <c r="O132" s="190"/>
      <c r="P132" s="190"/>
      <c r="Q132" s="190"/>
      <c r="R132" s="23"/>
    </row>
    <row r="133" spans="1:18">
      <c r="A133" s="27">
        <f t="shared" ca="1" si="26"/>
        <v>45976</v>
      </c>
      <c r="B133" s="20"/>
      <c r="C133" s="21"/>
      <c r="D133" s="20"/>
      <c r="E133" s="21"/>
      <c r="F133" s="22"/>
      <c r="G133" s="22"/>
      <c r="H133" s="34" t="str">
        <f t="shared" si="21"/>
        <v/>
      </c>
      <c r="I133" s="34" t="str">
        <f t="shared" si="22"/>
        <v/>
      </c>
      <c r="J133" s="34" t="str">
        <f t="shared" si="23"/>
        <v/>
      </c>
      <c r="K133" s="34" t="str">
        <f t="shared" si="24"/>
        <v/>
      </c>
      <c r="L133" s="26" t="str">
        <f t="shared" si="25"/>
        <v/>
      </c>
      <c r="M133" s="32"/>
      <c r="N133" s="190"/>
      <c r="O133" s="190"/>
      <c r="P133" s="190"/>
      <c r="Q133" s="190"/>
      <c r="R133" s="23"/>
    </row>
    <row r="134" spans="1:18">
      <c r="A134" s="27">
        <f t="shared" ca="1" si="26"/>
        <v>45977</v>
      </c>
      <c r="B134" s="20"/>
      <c r="C134" s="21"/>
      <c r="D134" s="20"/>
      <c r="E134" s="21"/>
      <c r="F134" s="22"/>
      <c r="G134" s="22"/>
      <c r="H134" s="34" t="str">
        <f t="shared" si="21"/>
        <v/>
      </c>
      <c r="I134" s="34" t="str">
        <f t="shared" si="22"/>
        <v/>
      </c>
      <c r="J134" s="34" t="str">
        <f t="shared" si="23"/>
        <v/>
      </c>
      <c r="K134" s="34" t="str">
        <f t="shared" si="24"/>
        <v/>
      </c>
      <c r="L134" s="26" t="str">
        <f t="shared" si="25"/>
        <v/>
      </c>
      <c r="M134" s="32"/>
      <c r="N134" s="190"/>
      <c r="O134" s="190"/>
      <c r="P134" s="190"/>
      <c r="Q134" s="190"/>
      <c r="R134" s="23"/>
    </row>
    <row r="135" spans="1:18">
      <c r="A135" s="27">
        <f t="shared" ca="1" si="26"/>
        <v>45978</v>
      </c>
      <c r="B135" s="20"/>
      <c r="C135" s="21"/>
      <c r="D135" s="20"/>
      <c r="E135" s="21"/>
      <c r="F135" s="22"/>
      <c r="G135" s="22"/>
      <c r="H135" s="34" t="str">
        <f t="shared" si="21"/>
        <v/>
      </c>
      <c r="I135" s="34" t="str">
        <f t="shared" si="22"/>
        <v/>
      </c>
      <c r="J135" s="34" t="str">
        <f t="shared" si="23"/>
        <v/>
      </c>
      <c r="K135" s="34" t="str">
        <f t="shared" si="24"/>
        <v/>
      </c>
      <c r="L135" s="26" t="str">
        <f t="shared" si="25"/>
        <v/>
      </c>
      <c r="M135" s="32"/>
      <c r="N135" s="190"/>
      <c r="O135" s="190"/>
      <c r="P135" s="190"/>
      <c r="Q135" s="190"/>
      <c r="R135" s="23"/>
    </row>
    <row r="136" spans="1:18">
      <c r="A136" s="27">
        <f t="shared" ca="1" si="26"/>
        <v>45979</v>
      </c>
      <c r="B136" s="20"/>
      <c r="C136" s="21"/>
      <c r="D136" s="20"/>
      <c r="E136" s="21"/>
      <c r="F136" s="22"/>
      <c r="G136" s="22"/>
      <c r="H136" s="34" t="str">
        <f t="shared" si="21"/>
        <v/>
      </c>
      <c r="I136" s="34" t="str">
        <f t="shared" si="22"/>
        <v/>
      </c>
      <c r="J136" s="34" t="str">
        <f t="shared" si="23"/>
        <v/>
      </c>
      <c r="K136" s="34" t="str">
        <f t="shared" si="24"/>
        <v/>
      </c>
      <c r="L136" s="26" t="str">
        <f t="shared" si="25"/>
        <v/>
      </c>
      <c r="M136" s="32"/>
      <c r="N136" s="190"/>
      <c r="O136" s="190"/>
      <c r="P136" s="190"/>
      <c r="Q136" s="190"/>
      <c r="R136" s="23"/>
    </row>
    <row r="137" spans="1:18">
      <c r="A137" s="27">
        <f t="shared" ca="1" si="26"/>
        <v>45980</v>
      </c>
      <c r="B137" s="20"/>
      <c r="C137" s="21"/>
      <c r="D137" s="20"/>
      <c r="E137" s="21"/>
      <c r="F137" s="22"/>
      <c r="G137" s="22"/>
      <c r="H137" s="34" t="str">
        <f t="shared" si="21"/>
        <v/>
      </c>
      <c r="I137" s="34" t="str">
        <f t="shared" si="22"/>
        <v/>
      </c>
      <c r="J137" s="34" t="str">
        <f t="shared" si="23"/>
        <v/>
      </c>
      <c r="K137" s="34" t="str">
        <f t="shared" si="24"/>
        <v/>
      </c>
      <c r="L137" s="26" t="str">
        <f t="shared" si="25"/>
        <v/>
      </c>
      <c r="M137" s="32"/>
      <c r="N137" s="190"/>
      <c r="O137" s="190"/>
      <c r="P137" s="190"/>
      <c r="Q137" s="190"/>
      <c r="R137" s="23"/>
    </row>
    <row r="138" spans="1:18">
      <c r="A138" s="27">
        <f t="shared" ca="1" si="26"/>
        <v>45981</v>
      </c>
      <c r="B138" s="20"/>
      <c r="C138" s="21"/>
      <c r="D138" s="20"/>
      <c r="E138" s="21"/>
      <c r="F138" s="22"/>
      <c r="G138" s="22"/>
      <c r="H138" s="34" t="str">
        <f t="shared" si="21"/>
        <v/>
      </c>
      <c r="I138" s="34" t="str">
        <f t="shared" si="22"/>
        <v/>
      </c>
      <c r="J138" s="34" t="str">
        <f t="shared" si="23"/>
        <v/>
      </c>
      <c r="K138" s="34" t="str">
        <f t="shared" si="24"/>
        <v/>
      </c>
      <c r="L138" s="26" t="str">
        <f t="shared" si="25"/>
        <v/>
      </c>
      <c r="M138" s="32"/>
      <c r="N138" s="190"/>
      <c r="O138" s="190"/>
      <c r="P138" s="190"/>
      <c r="Q138" s="190"/>
      <c r="R138" s="23"/>
    </row>
    <row r="139" spans="1:18">
      <c r="A139" s="27">
        <f t="shared" ca="1" si="26"/>
        <v>45982</v>
      </c>
      <c r="B139" s="20"/>
      <c r="C139" s="21"/>
      <c r="D139" s="20"/>
      <c r="E139" s="21"/>
      <c r="F139" s="22"/>
      <c r="G139" s="22"/>
      <c r="H139" s="34" t="str">
        <f t="shared" si="21"/>
        <v/>
      </c>
      <c r="I139" s="34" t="str">
        <f t="shared" si="22"/>
        <v/>
      </c>
      <c r="J139" s="34" t="str">
        <f t="shared" si="23"/>
        <v/>
      </c>
      <c r="K139" s="34" t="str">
        <f t="shared" si="24"/>
        <v/>
      </c>
      <c r="L139" s="26" t="str">
        <f t="shared" si="25"/>
        <v/>
      </c>
      <c r="M139" s="32"/>
      <c r="N139" s="190"/>
      <c r="O139" s="190"/>
      <c r="P139" s="190"/>
      <c r="Q139" s="190"/>
      <c r="R139" s="23"/>
    </row>
    <row r="140" spans="1:18">
      <c r="A140" s="27">
        <f t="shared" ca="1" si="26"/>
        <v>45983</v>
      </c>
      <c r="B140" s="20"/>
      <c r="C140" s="21"/>
      <c r="D140" s="20"/>
      <c r="E140" s="21"/>
      <c r="F140" s="22"/>
      <c r="G140" s="22"/>
      <c r="H140" s="34" t="str">
        <f t="shared" si="21"/>
        <v/>
      </c>
      <c r="I140" s="34" t="str">
        <f t="shared" si="22"/>
        <v/>
      </c>
      <c r="J140" s="34" t="str">
        <f t="shared" si="23"/>
        <v/>
      </c>
      <c r="K140" s="34" t="str">
        <f t="shared" si="24"/>
        <v/>
      </c>
      <c r="L140" s="26" t="str">
        <f t="shared" si="25"/>
        <v/>
      </c>
      <c r="M140" s="32"/>
      <c r="N140" s="190"/>
      <c r="O140" s="190"/>
      <c r="P140" s="190"/>
      <c r="Q140" s="190"/>
      <c r="R140" s="23"/>
    </row>
    <row r="141" spans="1:18">
      <c r="A141" s="27">
        <f t="shared" ca="1" si="26"/>
        <v>45984</v>
      </c>
      <c r="B141" s="20"/>
      <c r="C141" s="21"/>
      <c r="D141" s="20"/>
      <c r="E141" s="21"/>
      <c r="F141" s="22"/>
      <c r="G141" s="22"/>
      <c r="H141" s="34" t="str">
        <f t="shared" si="21"/>
        <v/>
      </c>
      <c r="I141" s="34" t="str">
        <f t="shared" si="22"/>
        <v/>
      </c>
      <c r="J141" s="34" t="str">
        <f t="shared" si="23"/>
        <v/>
      </c>
      <c r="K141" s="34" t="str">
        <f t="shared" si="24"/>
        <v/>
      </c>
      <c r="L141" s="26" t="str">
        <f t="shared" si="25"/>
        <v/>
      </c>
      <c r="M141" s="32"/>
      <c r="N141" s="190"/>
      <c r="O141" s="190"/>
      <c r="P141" s="190"/>
      <c r="Q141" s="190"/>
      <c r="R141" s="23"/>
    </row>
    <row r="142" spans="1:18">
      <c r="A142" s="27">
        <f t="shared" ca="1" si="26"/>
        <v>45985</v>
      </c>
      <c r="B142" s="20"/>
      <c r="C142" s="21"/>
      <c r="D142" s="20"/>
      <c r="E142" s="21"/>
      <c r="F142" s="22"/>
      <c r="G142" s="22"/>
      <c r="H142" s="34" t="str">
        <f t="shared" si="21"/>
        <v/>
      </c>
      <c r="I142" s="34" t="str">
        <f t="shared" si="22"/>
        <v/>
      </c>
      <c r="J142" s="34" t="str">
        <f t="shared" si="23"/>
        <v/>
      </c>
      <c r="K142" s="34" t="str">
        <f t="shared" si="24"/>
        <v/>
      </c>
      <c r="L142" s="26" t="str">
        <f t="shared" si="25"/>
        <v/>
      </c>
      <c r="M142" s="32"/>
      <c r="N142" s="190"/>
      <c r="O142" s="190"/>
      <c r="P142" s="190"/>
      <c r="Q142" s="190"/>
      <c r="R142" s="23"/>
    </row>
    <row r="143" spans="1:18">
      <c r="A143" s="27">
        <f t="shared" ca="1" si="26"/>
        <v>45986</v>
      </c>
      <c r="B143" s="20"/>
      <c r="C143" s="21"/>
      <c r="D143" s="20"/>
      <c r="E143" s="21"/>
      <c r="F143" s="22"/>
      <c r="G143" s="22"/>
      <c r="H143" s="34" t="str">
        <f t="shared" si="21"/>
        <v/>
      </c>
      <c r="I143" s="34" t="str">
        <f t="shared" si="22"/>
        <v/>
      </c>
      <c r="J143" s="34" t="str">
        <f t="shared" si="23"/>
        <v/>
      </c>
      <c r="K143" s="34" t="str">
        <f t="shared" si="24"/>
        <v/>
      </c>
      <c r="L143" s="26" t="str">
        <f t="shared" si="25"/>
        <v/>
      </c>
      <c r="M143" s="32"/>
      <c r="N143" s="190"/>
      <c r="O143" s="190"/>
      <c r="P143" s="190"/>
      <c r="Q143" s="190"/>
      <c r="R143" s="23"/>
    </row>
    <row r="144" spans="1:18">
      <c r="A144" s="27">
        <f t="shared" ca="1" si="26"/>
        <v>45987</v>
      </c>
      <c r="B144" s="20"/>
      <c r="C144" s="21"/>
      <c r="D144" s="20"/>
      <c r="E144" s="21"/>
      <c r="F144" s="22"/>
      <c r="G144" s="22"/>
      <c r="H144" s="34" t="str">
        <f t="shared" si="21"/>
        <v/>
      </c>
      <c r="I144" s="34" t="str">
        <f t="shared" si="22"/>
        <v/>
      </c>
      <c r="J144" s="34" t="str">
        <f t="shared" si="23"/>
        <v/>
      </c>
      <c r="K144" s="34" t="str">
        <f t="shared" si="24"/>
        <v/>
      </c>
      <c r="L144" s="26" t="str">
        <f t="shared" si="25"/>
        <v/>
      </c>
      <c r="M144" s="32"/>
      <c r="N144" s="190"/>
      <c r="O144" s="190"/>
      <c r="P144" s="190"/>
      <c r="Q144" s="190"/>
      <c r="R144" s="23"/>
    </row>
    <row r="145" spans="1:22">
      <c r="A145" s="27">
        <f t="shared" ca="1" si="26"/>
        <v>45988</v>
      </c>
      <c r="B145" s="20"/>
      <c r="C145" s="21"/>
      <c r="D145" s="20"/>
      <c r="E145" s="21"/>
      <c r="F145" s="22"/>
      <c r="G145" s="22"/>
      <c r="H145" s="34" t="str">
        <f t="shared" si="21"/>
        <v/>
      </c>
      <c r="I145" s="34" t="str">
        <f t="shared" si="22"/>
        <v/>
      </c>
      <c r="J145" s="34" t="str">
        <f t="shared" si="23"/>
        <v/>
      </c>
      <c r="K145" s="34" t="str">
        <f t="shared" si="24"/>
        <v/>
      </c>
      <c r="L145" s="26" t="str">
        <f t="shared" si="25"/>
        <v/>
      </c>
      <c r="M145" s="32"/>
      <c r="N145" s="190"/>
      <c r="O145" s="190"/>
      <c r="P145" s="190"/>
      <c r="Q145" s="190"/>
      <c r="R145" s="23"/>
    </row>
    <row r="146" spans="1:22">
      <c r="A146" s="27">
        <f t="shared" ca="1" si="26"/>
        <v>45989</v>
      </c>
      <c r="B146" s="20"/>
      <c r="C146" s="21"/>
      <c r="D146" s="20"/>
      <c r="E146" s="21"/>
      <c r="F146" s="22"/>
      <c r="G146" s="22"/>
      <c r="H146" s="34" t="str">
        <f t="shared" si="21"/>
        <v/>
      </c>
      <c r="I146" s="34" t="str">
        <f t="shared" si="22"/>
        <v/>
      </c>
      <c r="J146" s="34" t="str">
        <f t="shared" si="23"/>
        <v/>
      </c>
      <c r="K146" s="34" t="str">
        <f t="shared" si="24"/>
        <v/>
      </c>
      <c r="L146" s="26" t="str">
        <f t="shared" si="25"/>
        <v/>
      </c>
      <c r="M146" s="32"/>
      <c r="N146" s="190"/>
      <c r="O146" s="190"/>
      <c r="P146" s="190"/>
      <c r="Q146" s="190"/>
      <c r="R146" s="23"/>
    </row>
    <row r="147" spans="1:22">
      <c r="A147" s="27">
        <f t="shared" ca="1" si="26"/>
        <v>45990</v>
      </c>
      <c r="B147" s="20"/>
      <c r="C147" s="21"/>
      <c r="D147" s="20"/>
      <c r="E147" s="21"/>
      <c r="F147" s="22"/>
      <c r="G147" s="22"/>
      <c r="H147" s="34" t="str">
        <f t="shared" si="21"/>
        <v/>
      </c>
      <c r="I147" s="34" t="str">
        <f t="shared" si="22"/>
        <v/>
      </c>
      <c r="J147" s="34" t="str">
        <f t="shared" si="23"/>
        <v/>
      </c>
      <c r="K147" s="34" t="str">
        <f t="shared" si="24"/>
        <v/>
      </c>
      <c r="L147" s="26" t="str">
        <f t="shared" si="25"/>
        <v/>
      </c>
      <c r="M147" s="32"/>
      <c r="N147" s="190"/>
      <c r="O147" s="190"/>
      <c r="P147" s="190"/>
      <c r="Q147" s="190"/>
      <c r="R147" s="23"/>
    </row>
    <row r="148" spans="1:22">
      <c r="A148" s="27">
        <f t="shared" ca="1" si="26"/>
        <v>45991</v>
      </c>
      <c r="B148" s="20"/>
      <c r="C148" s="21"/>
      <c r="D148" s="20"/>
      <c r="E148" s="21"/>
      <c r="F148" s="22"/>
      <c r="G148" s="22"/>
      <c r="H148" s="34" t="str">
        <f t="shared" si="21"/>
        <v/>
      </c>
      <c r="I148" s="34" t="str">
        <f t="shared" si="22"/>
        <v/>
      </c>
      <c r="J148" s="34" t="str">
        <f t="shared" si="23"/>
        <v/>
      </c>
      <c r="K148" s="34" t="str">
        <f t="shared" si="24"/>
        <v/>
      </c>
      <c r="L148" s="26" t="str">
        <f>IF(AND($B148="",$D148=""),"",($C148-$B148-$F148)+($E148-$D148-$G148))</f>
        <v/>
      </c>
      <c r="M148" s="32"/>
      <c r="N148" s="190"/>
      <c r="O148" s="190"/>
      <c r="P148" s="190"/>
      <c r="Q148" s="190"/>
      <c r="R148" s="23"/>
    </row>
    <row r="149" spans="1:22">
      <c r="A149" s="27">
        <f t="shared" ca="1" si="26"/>
        <v>45992</v>
      </c>
      <c r="B149" s="20"/>
      <c r="C149" s="21"/>
      <c r="D149" s="20"/>
      <c r="E149" s="21"/>
      <c r="F149" s="22"/>
      <c r="G149" s="22"/>
      <c r="H149" s="34" t="str">
        <f t="shared" si="21"/>
        <v/>
      </c>
      <c r="I149" s="34" t="str">
        <f t="shared" si="22"/>
        <v/>
      </c>
      <c r="J149" s="34" t="str">
        <f t="shared" si="23"/>
        <v/>
      </c>
      <c r="K149" s="34" t="str">
        <f t="shared" si="24"/>
        <v/>
      </c>
      <c r="L149" s="26" t="str">
        <f>IF(AND($B149="",$D149=""),"",($C149-$B149-$F149)+($E149-$D149-$G149))</f>
        <v/>
      </c>
      <c r="M149" s="32"/>
      <c r="N149" s="190"/>
      <c r="O149" s="190"/>
      <c r="P149" s="190"/>
      <c r="Q149" s="190"/>
      <c r="R149" s="23"/>
    </row>
    <row r="150" spans="1:22">
      <c r="A150" s="5" t="s">
        <v>11</v>
      </c>
      <c r="B150" s="191"/>
      <c r="C150" s="192"/>
      <c r="D150" s="191"/>
      <c r="E150" s="192"/>
      <c r="F150" s="26" t="str">
        <f>IF(SUM($F119:$F149)=0,"",SUM($F119:$F149))</f>
        <v/>
      </c>
      <c r="G150" s="26" t="str">
        <f>IF(SUM($G119:$G149)=0,"",SUM($G119:$G149))</f>
        <v/>
      </c>
      <c r="H150" s="26" t="str">
        <f>IF(SUM(H119:H149)=0,"",SUM(H119:H149))</f>
        <v/>
      </c>
      <c r="I150" s="26" t="str">
        <f>IF(SUM(I119:I149)=0,"",SUM(I119:I149))</f>
        <v/>
      </c>
      <c r="J150" s="26" t="str">
        <f t="shared" ref="J150:K150" si="27">IF(SUM(J119:J149)=0,"",SUM(J119:J149))</f>
        <v/>
      </c>
      <c r="K150" s="26" t="str">
        <f t="shared" si="27"/>
        <v/>
      </c>
      <c r="L150" s="26" t="str">
        <f>IF(SUM($L119:$L149)=0,"",SUM($L119:$L149))</f>
        <v/>
      </c>
      <c r="M150" s="33"/>
      <c r="N150" s="193"/>
      <c r="O150" s="193"/>
      <c r="P150" s="193"/>
      <c r="Q150" s="193"/>
      <c r="R150" s="6"/>
    </row>
    <row r="152" spans="1:22" ht="27" customHeight="1">
      <c r="A152" s="194" t="s">
        <v>22</v>
      </c>
      <c r="B152" s="189" t="s">
        <v>103</v>
      </c>
      <c r="C152" s="189"/>
      <c r="D152" s="189"/>
      <c r="E152" s="189"/>
      <c r="F152" s="189" t="s">
        <v>23</v>
      </c>
      <c r="G152" s="189"/>
      <c r="H152" s="189" t="s">
        <v>88</v>
      </c>
      <c r="I152" s="189"/>
      <c r="J152" s="189"/>
      <c r="K152" s="189"/>
      <c r="L152" s="189" t="s">
        <v>87</v>
      </c>
      <c r="M152" s="195" t="s">
        <v>96</v>
      </c>
      <c r="N152" s="194" t="s">
        <v>25</v>
      </c>
      <c r="O152" s="194"/>
      <c r="P152" s="194"/>
      <c r="Q152" s="194"/>
      <c r="R152" s="189" t="s">
        <v>100</v>
      </c>
    </row>
    <row r="153" spans="1:22" ht="14.25" customHeight="1">
      <c r="A153" s="194"/>
      <c r="B153" s="189" t="s">
        <v>82</v>
      </c>
      <c r="C153" s="189"/>
      <c r="D153" s="189" t="s">
        <v>84</v>
      </c>
      <c r="E153" s="189"/>
      <c r="F153" s="189"/>
      <c r="G153" s="189"/>
      <c r="H153" s="189" t="s">
        <v>90</v>
      </c>
      <c r="I153" s="189"/>
      <c r="J153" s="189" t="s">
        <v>89</v>
      </c>
      <c r="K153" s="189"/>
      <c r="L153" s="189"/>
      <c r="M153" s="196"/>
      <c r="N153" s="194"/>
      <c r="O153" s="194"/>
      <c r="P153" s="194"/>
      <c r="Q153" s="194"/>
      <c r="R153" s="189"/>
    </row>
    <row r="154" spans="1:22">
      <c r="A154" s="194"/>
      <c r="B154" s="43" t="s">
        <v>26</v>
      </c>
      <c r="C154" s="43" t="s">
        <v>27</v>
      </c>
      <c r="D154" s="43" t="s">
        <v>26</v>
      </c>
      <c r="E154" s="43" t="s">
        <v>27</v>
      </c>
      <c r="F154" s="44" t="s">
        <v>85</v>
      </c>
      <c r="G154" s="44" t="s">
        <v>86</v>
      </c>
      <c r="H154" s="44" t="s">
        <v>81</v>
      </c>
      <c r="I154" s="44" t="s">
        <v>83</v>
      </c>
      <c r="J154" s="44" t="s">
        <v>81</v>
      </c>
      <c r="K154" s="44" t="s">
        <v>95</v>
      </c>
      <c r="L154" s="189"/>
      <c r="M154" s="197"/>
      <c r="N154" s="194"/>
      <c r="O154" s="194"/>
      <c r="P154" s="194"/>
      <c r="Q154" s="194"/>
      <c r="R154" s="194"/>
    </row>
    <row r="155" spans="1:22">
      <c r="A155" s="27" cm="1">
        <f t="array" aca="1" ref="A155" ca="1">DATE("2025","8"+4,IFERROR(INDIRECT(T1),"1"))</f>
        <v>45992</v>
      </c>
      <c r="B155" s="20"/>
      <c r="C155" s="21"/>
      <c r="D155" s="20"/>
      <c r="E155" s="21"/>
      <c r="F155" s="22"/>
      <c r="G155" s="22"/>
      <c r="H155" s="34" t="str">
        <f>IF(OR(B155="",LEFT(M155,1)="✓"),"",C155-B155-F155)</f>
        <v/>
      </c>
      <c r="I155" s="34" t="str">
        <f>IF(OR(D155="",LEFT(M155,1)="✓"),"",E155-D155-G155)</f>
        <v/>
      </c>
      <c r="J155" s="34" t="str">
        <f>IF(AND(B155&lt;&gt;"",M155="✓所定"),C155-B155-F155,"")</f>
        <v/>
      </c>
      <c r="K155" s="34" t="str">
        <f>IF(AND(B155&lt;&gt;"",M155="✓法定"),C155-B155-F155,"")</f>
        <v/>
      </c>
      <c r="L155" s="26" t="str">
        <f t="shared" ref="L155:L185" si="28">IF(AND($B155="",$D155=""),"",($C155-$B155-$F155)+($E155-$D155-$G155))</f>
        <v/>
      </c>
      <c r="M155" s="32"/>
      <c r="N155" s="190"/>
      <c r="O155" s="190"/>
      <c r="P155" s="190"/>
      <c r="Q155" s="190"/>
      <c r="R155" s="23"/>
      <c r="V155" s="1" t="s">
        <v>171</v>
      </c>
    </row>
    <row r="156" spans="1:22">
      <c r="A156" s="27">
        <f ca="1">A155+1</f>
        <v>45993</v>
      </c>
      <c r="B156" s="20"/>
      <c r="C156" s="21"/>
      <c r="D156" s="20"/>
      <c r="E156" s="21"/>
      <c r="F156" s="22"/>
      <c r="G156" s="22"/>
      <c r="H156" s="34" t="str">
        <f t="shared" ref="H156:H185" si="29">IF(OR(B156="",LEFT(M156,1)="✓"),"",C156-B156-F156)</f>
        <v/>
      </c>
      <c r="I156" s="34" t="str">
        <f t="shared" ref="I156:I185" si="30">IF(OR(D156="",LEFT(M156,1)="✓"),"",E156-D156-G156)</f>
        <v/>
      </c>
      <c r="J156" s="34" t="str">
        <f t="shared" ref="J156:J185" si="31">IF(AND(B156&lt;&gt;"",M156="✓所定"),C156-B156-F156,"")</f>
        <v/>
      </c>
      <c r="K156" s="34" t="str">
        <f t="shared" ref="K156:K185" si="32">IF(AND(B156&lt;&gt;"",M156="✓法定"),C156-B156-F156,"")</f>
        <v/>
      </c>
      <c r="L156" s="26" t="str">
        <f t="shared" si="28"/>
        <v/>
      </c>
      <c r="M156" s="32"/>
      <c r="N156" s="190"/>
      <c r="O156" s="190"/>
      <c r="P156" s="190"/>
      <c r="Q156" s="190"/>
      <c r="R156" s="23"/>
      <c r="V156" s="1" t="s">
        <v>172</v>
      </c>
    </row>
    <row r="157" spans="1:22">
      <c r="A157" s="27">
        <f t="shared" ref="A157:A185" ca="1" si="33">A156+1</f>
        <v>45994</v>
      </c>
      <c r="B157" s="20"/>
      <c r="C157" s="21"/>
      <c r="D157" s="20"/>
      <c r="E157" s="21"/>
      <c r="F157" s="22"/>
      <c r="G157" s="22"/>
      <c r="H157" s="34" t="str">
        <f t="shared" si="29"/>
        <v/>
      </c>
      <c r="I157" s="34" t="str">
        <f t="shared" si="30"/>
        <v/>
      </c>
      <c r="J157" s="34" t="str">
        <f t="shared" si="31"/>
        <v/>
      </c>
      <c r="K157" s="34" t="str">
        <f t="shared" si="32"/>
        <v/>
      </c>
      <c r="L157" s="26" t="str">
        <f t="shared" si="28"/>
        <v/>
      </c>
      <c r="M157" s="32"/>
      <c r="N157" s="190"/>
      <c r="O157" s="190"/>
      <c r="P157" s="190"/>
      <c r="Q157" s="190"/>
      <c r="R157" s="23"/>
    </row>
    <row r="158" spans="1:22">
      <c r="A158" s="27">
        <f t="shared" ca="1" si="33"/>
        <v>45995</v>
      </c>
      <c r="B158" s="20"/>
      <c r="C158" s="21"/>
      <c r="D158" s="20"/>
      <c r="E158" s="21"/>
      <c r="F158" s="22"/>
      <c r="G158" s="22"/>
      <c r="H158" s="34" t="str">
        <f t="shared" si="29"/>
        <v/>
      </c>
      <c r="I158" s="34" t="str">
        <f t="shared" si="30"/>
        <v/>
      </c>
      <c r="J158" s="34" t="str">
        <f t="shared" si="31"/>
        <v/>
      </c>
      <c r="K158" s="34" t="str">
        <f t="shared" si="32"/>
        <v/>
      </c>
      <c r="L158" s="26" t="str">
        <f t="shared" si="28"/>
        <v/>
      </c>
      <c r="M158" s="32"/>
      <c r="N158" s="190"/>
      <c r="O158" s="190"/>
      <c r="P158" s="190"/>
      <c r="Q158" s="190"/>
      <c r="R158" s="23"/>
    </row>
    <row r="159" spans="1:22">
      <c r="A159" s="27">
        <f t="shared" ca="1" si="33"/>
        <v>45996</v>
      </c>
      <c r="B159" s="20"/>
      <c r="C159" s="21"/>
      <c r="D159" s="20"/>
      <c r="E159" s="21"/>
      <c r="F159" s="22"/>
      <c r="G159" s="22"/>
      <c r="H159" s="34" t="str">
        <f t="shared" si="29"/>
        <v/>
      </c>
      <c r="I159" s="34" t="str">
        <f t="shared" si="30"/>
        <v/>
      </c>
      <c r="J159" s="34" t="str">
        <f t="shared" si="31"/>
        <v/>
      </c>
      <c r="K159" s="34" t="str">
        <f t="shared" si="32"/>
        <v/>
      </c>
      <c r="L159" s="26" t="str">
        <f t="shared" si="28"/>
        <v/>
      </c>
      <c r="M159" s="32"/>
      <c r="N159" s="190"/>
      <c r="O159" s="190"/>
      <c r="P159" s="190"/>
      <c r="Q159" s="190"/>
      <c r="R159" s="23"/>
    </row>
    <row r="160" spans="1:22">
      <c r="A160" s="27">
        <f t="shared" ca="1" si="33"/>
        <v>45997</v>
      </c>
      <c r="B160" s="20"/>
      <c r="C160" s="21"/>
      <c r="D160" s="20"/>
      <c r="E160" s="21"/>
      <c r="F160" s="22"/>
      <c r="G160" s="22"/>
      <c r="H160" s="34" t="str">
        <f t="shared" si="29"/>
        <v/>
      </c>
      <c r="I160" s="34" t="str">
        <f t="shared" si="30"/>
        <v/>
      </c>
      <c r="J160" s="34" t="str">
        <f t="shared" si="31"/>
        <v/>
      </c>
      <c r="K160" s="34" t="str">
        <f t="shared" si="32"/>
        <v/>
      </c>
      <c r="L160" s="26" t="str">
        <f t="shared" si="28"/>
        <v/>
      </c>
      <c r="M160" s="32"/>
      <c r="N160" s="190"/>
      <c r="O160" s="190"/>
      <c r="P160" s="190"/>
      <c r="Q160" s="190"/>
      <c r="R160" s="23"/>
    </row>
    <row r="161" spans="1:18">
      <c r="A161" s="27">
        <f t="shared" ca="1" si="33"/>
        <v>45998</v>
      </c>
      <c r="B161" s="20"/>
      <c r="C161" s="21"/>
      <c r="D161" s="20"/>
      <c r="E161" s="21"/>
      <c r="F161" s="22"/>
      <c r="G161" s="22"/>
      <c r="H161" s="34" t="str">
        <f t="shared" si="29"/>
        <v/>
      </c>
      <c r="I161" s="34" t="str">
        <f t="shared" si="30"/>
        <v/>
      </c>
      <c r="J161" s="34" t="str">
        <f t="shared" si="31"/>
        <v/>
      </c>
      <c r="K161" s="34" t="str">
        <f t="shared" si="32"/>
        <v/>
      </c>
      <c r="L161" s="26" t="str">
        <f t="shared" si="28"/>
        <v/>
      </c>
      <c r="M161" s="32"/>
      <c r="N161" s="190"/>
      <c r="O161" s="190"/>
      <c r="P161" s="190"/>
      <c r="Q161" s="190"/>
      <c r="R161" s="23"/>
    </row>
    <row r="162" spans="1:18">
      <c r="A162" s="27">
        <f t="shared" ca="1" si="33"/>
        <v>45999</v>
      </c>
      <c r="B162" s="20"/>
      <c r="C162" s="21"/>
      <c r="D162" s="20"/>
      <c r="E162" s="21"/>
      <c r="F162" s="22"/>
      <c r="G162" s="22"/>
      <c r="H162" s="34" t="str">
        <f t="shared" si="29"/>
        <v/>
      </c>
      <c r="I162" s="34" t="str">
        <f t="shared" si="30"/>
        <v/>
      </c>
      <c r="J162" s="34" t="str">
        <f t="shared" si="31"/>
        <v/>
      </c>
      <c r="K162" s="34" t="str">
        <f t="shared" si="32"/>
        <v/>
      </c>
      <c r="L162" s="26" t="str">
        <f t="shared" si="28"/>
        <v/>
      </c>
      <c r="M162" s="32"/>
      <c r="N162" s="190"/>
      <c r="O162" s="190"/>
      <c r="P162" s="190"/>
      <c r="Q162" s="190"/>
      <c r="R162" s="23"/>
    </row>
    <row r="163" spans="1:18">
      <c r="A163" s="27">
        <f t="shared" ca="1" si="33"/>
        <v>46000</v>
      </c>
      <c r="B163" s="20"/>
      <c r="C163" s="21"/>
      <c r="D163" s="20"/>
      <c r="E163" s="21"/>
      <c r="F163" s="22"/>
      <c r="G163" s="22"/>
      <c r="H163" s="34" t="str">
        <f t="shared" si="29"/>
        <v/>
      </c>
      <c r="I163" s="34" t="str">
        <f t="shared" si="30"/>
        <v/>
      </c>
      <c r="J163" s="34" t="str">
        <f t="shared" si="31"/>
        <v/>
      </c>
      <c r="K163" s="34" t="str">
        <f t="shared" si="32"/>
        <v/>
      </c>
      <c r="L163" s="26" t="str">
        <f t="shared" si="28"/>
        <v/>
      </c>
      <c r="M163" s="32"/>
      <c r="N163" s="190"/>
      <c r="O163" s="190"/>
      <c r="P163" s="190"/>
      <c r="Q163" s="190"/>
      <c r="R163" s="23"/>
    </row>
    <row r="164" spans="1:18">
      <c r="A164" s="27">
        <f t="shared" ca="1" si="33"/>
        <v>46001</v>
      </c>
      <c r="B164" s="20"/>
      <c r="C164" s="21"/>
      <c r="D164" s="20"/>
      <c r="E164" s="21"/>
      <c r="F164" s="22"/>
      <c r="G164" s="22"/>
      <c r="H164" s="34" t="str">
        <f t="shared" si="29"/>
        <v/>
      </c>
      <c r="I164" s="34" t="str">
        <f t="shared" si="30"/>
        <v/>
      </c>
      <c r="J164" s="34" t="str">
        <f t="shared" si="31"/>
        <v/>
      </c>
      <c r="K164" s="34" t="str">
        <f t="shared" si="32"/>
        <v/>
      </c>
      <c r="L164" s="26" t="str">
        <f t="shared" si="28"/>
        <v/>
      </c>
      <c r="M164" s="32"/>
      <c r="N164" s="190"/>
      <c r="O164" s="190"/>
      <c r="P164" s="190"/>
      <c r="Q164" s="190"/>
      <c r="R164" s="23"/>
    </row>
    <row r="165" spans="1:18">
      <c r="A165" s="27">
        <f t="shared" ca="1" si="33"/>
        <v>46002</v>
      </c>
      <c r="B165" s="20"/>
      <c r="C165" s="21"/>
      <c r="D165" s="20"/>
      <c r="E165" s="21"/>
      <c r="F165" s="22"/>
      <c r="G165" s="22"/>
      <c r="H165" s="34" t="str">
        <f t="shared" si="29"/>
        <v/>
      </c>
      <c r="I165" s="34" t="str">
        <f t="shared" si="30"/>
        <v/>
      </c>
      <c r="J165" s="34" t="str">
        <f t="shared" si="31"/>
        <v/>
      </c>
      <c r="K165" s="34" t="str">
        <f t="shared" si="32"/>
        <v/>
      </c>
      <c r="L165" s="26" t="str">
        <f t="shared" si="28"/>
        <v/>
      </c>
      <c r="M165" s="32"/>
      <c r="N165" s="190"/>
      <c r="O165" s="190"/>
      <c r="P165" s="190"/>
      <c r="Q165" s="190"/>
      <c r="R165" s="23"/>
    </row>
    <row r="166" spans="1:18">
      <c r="A166" s="27">
        <f t="shared" ca="1" si="33"/>
        <v>46003</v>
      </c>
      <c r="B166" s="20"/>
      <c r="C166" s="21"/>
      <c r="D166" s="20"/>
      <c r="E166" s="21"/>
      <c r="F166" s="22"/>
      <c r="G166" s="22"/>
      <c r="H166" s="34" t="str">
        <f t="shared" si="29"/>
        <v/>
      </c>
      <c r="I166" s="34" t="str">
        <f t="shared" si="30"/>
        <v/>
      </c>
      <c r="J166" s="34" t="str">
        <f t="shared" si="31"/>
        <v/>
      </c>
      <c r="K166" s="34" t="str">
        <f t="shared" si="32"/>
        <v/>
      </c>
      <c r="L166" s="26" t="str">
        <f t="shared" si="28"/>
        <v/>
      </c>
      <c r="M166" s="32"/>
      <c r="N166" s="190"/>
      <c r="O166" s="190"/>
      <c r="P166" s="190"/>
      <c r="Q166" s="190"/>
      <c r="R166" s="23"/>
    </row>
    <row r="167" spans="1:18">
      <c r="A167" s="27">
        <f t="shared" ca="1" si="33"/>
        <v>46004</v>
      </c>
      <c r="B167" s="20"/>
      <c r="C167" s="21"/>
      <c r="D167" s="20"/>
      <c r="E167" s="21"/>
      <c r="F167" s="22"/>
      <c r="G167" s="22"/>
      <c r="H167" s="34" t="str">
        <f t="shared" si="29"/>
        <v/>
      </c>
      <c r="I167" s="34" t="str">
        <f t="shared" si="30"/>
        <v/>
      </c>
      <c r="J167" s="34" t="str">
        <f t="shared" si="31"/>
        <v/>
      </c>
      <c r="K167" s="34" t="str">
        <f t="shared" si="32"/>
        <v/>
      </c>
      <c r="L167" s="26" t="str">
        <f t="shared" si="28"/>
        <v/>
      </c>
      <c r="M167" s="32"/>
      <c r="N167" s="190"/>
      <c r="O167" s="190"/>
      <c r="P167" s="190"/>
      <c r="Q167" s="190"/>
      <c r="R167" s="23"/>
    </row>
    <row r="168" spans="1:18">
      <c r="A168" s="27">
        <f t="shared" ca="1" si="33"/>
        <v>46005</v>
      </c>
      <c r="B168" s="20"/>
      <c r="C168" s="21"/>
      <c r="D168" s="20"/>
      <c r="E168" s="21"/>
      <c r="F168" s="22"/>
      <c r="G168" s="22"/>
      <c r="H168" s="34" t="str">
        <f t="shared" si="29"/>
        <v/>
      </c>
      <c r="I168" s="34" t="str">
        <f t="shared" si="30"/>
        <v/>
      </c>
      <c r="J168" s="34" t="str">
        <f t="shared" si="31"/>
        <v/>
      </c>
      <c r="K168" s="34" t="str">
        <f t="shared" si="32"/>
        <v/>
      </c>
      <c r="L168" s="26" t="str">
        <f t="shared" si="28"/>
        <v/>
      </c>
      <c r="M168" s="32"/>
      <c r="N168" s="190"/>
      <c r="O168" s="190"/>
      <c r="P168" s="190"/>
      <c r="Q168" s="190"/>
      <c r="R168" s="23"/>
    </row>
    <row r="169" spans="1:18">
      <c r="A169" s="27">
        <f t="shared" ca="1" si="33"/>
        <v>46006</v>
      </c>
      <c r="B169" s="20"/>
      <c r="C169" s="21"/>
      <c r="D169" s="20"/>
      <c r="E169" s="21"/>
      <c r="F169" s="22"/>
      <c r="G169" s="22"/>
      <c r="H169" s="34" t="str">
        <f t="shared" si="29"/>
        <v/>
      </c>
      <c r="I169" s="34" t="str">
        <f t="shared" si="30"/>
        <v/>
      </c>
      <c r="J169" s="34" t="str">
        <f t="shared" si="31"/>
        <v/>
      </c>
      <c r="K169" s="34" t="str">
        <f t="shared" si="32"/>
        <v/>
      </c>
      <c r="L169" s="26" t="str">
        <f t="shared" si="28"/>
        <v/>
      </c>
      <c r="M169" s="32"/>
      <c r="N169" s="190"/>
      <c r="O169" s="190"/>
      <c r="P169" s="190"/>
      <c r="Q169" s="190"/>
      <c r="R169" s="23"/>
    </row>
    <row r="170" spans="1:18">
      <c r="A170" s="27">
        <f t="shared" ca="1" si="33"/>
        <v>46007</v>
      </c>
      <c r="B170" s="20"/>
      <c r="C170" s="21"/>
      <c r="D170" s="20"/>
      <c r="E170" s="21"/>
      <c r="F170" s="22"/>
      <c r="G170" s="22"/>
      <c r="H170" s="34" t="str">
        <f t="shared" si="29"/>
        <v/>
      </c>
      <c r="I170" s="34" t="str">
        <f t="shared" si="30"/>
        <v/>
      </c>
      <c r="J170" s="34" t="str">
        <f t="shared" si="31"/>
        <v/>
      </c>
      <c r="K170" s="34" t="str">
        <f t="shared" si="32"/>
        <v/>
      </c>
      <c r="L170" s="26" t="str">
        <f t="shared" si="28"/>
        <v/>
      </c>
      <c r="M170" s="32"/>
      <c r="N170" s="190"/>
      <c r="O170" s="190"/>
      <c r="P170" s="190"/>
      <c r="Q170" s="190"/>
      <c r="R170" s="23"/>
    </row>
    <row r="171" spans="1:18">
      <c r="A171" s="27">
        <f t="shared" ca="1" si="33"/>
        <v>46008</v>
      </c>
      <c r="B171" s="20"/>
      <c r="C171" s="21"/>
      <c r="D171" s="20"/>
      <c r="E171" s="21"/>
      <c r="F171" s="22"/>
      <c r="G171" s="22"/>
      <c r="H171" s="34" t="str">
        <f t="shared" si="29"/>
        <v/>
      </c>
      <c r="I171" s="34" t="str">
        <f t="shared" si="30"/>
        <v/>
      </c>
      <c r="J171" s="34" t="str">
        <f t="shared" si="31"/>
        <v/>
      </c>
      <c r="K171" s="34" t="str">
        <f t="shared" si="32"/>
        <v/>
      </c>
      <c r="L171" s="26" t="str">
        <f t="shared" si="28"/>
        <v/>
      </c>
      <c r="M171" s="32"/>
      <c r="N171" s="190"/>
      <c r="O171" s="190"/>
      <c r="P171" s="190"/>
      <c r="Q171" s="190"/>
      <c r="R171" s="23"/>
    </row>
    <row r="172" spans="1:18">
      <c r="A172" s="27">
        <f t="shared" ca="1" si="33"/>
        <v>46009</v>
      </c>
      <c r="B172" s="20"/>
      <c r="C172" s="21"/>
      <c r="D172" s="20"/>
      <c r="E172" s="21"/>
      <c r="F172" s="22"/>
      <c r="G172" s="22"/>
      <c r="H172" s="34" t="str">
        <f t="shared" si="29"/>
        <v/>
      </c>
      <c r="I172" s="34" t="str">
        <f t="shared" si="30"/>
        <v/>
      </c>
      <c r="J172" s="34" t="str">
        <f t="shared" si="31"/>
        <v/>
      </c>
      <c r="K172" s="34" t="str">
        <f t="shared" si="32"/>
        <v/>
      </c>
      <c r="L172" s="26" t="str">
        <f t="shared" si="28"/>
        <v/>
      </c>
      <c r="M172" s="32"/>
      <c r="N172" s="190"/>
      <c r="O172" s="190"/>
      <c r="P172" s="190"/>
      <c r="Q172" s="190"/>
      <c r="R172" s="23"/>
    </row>
    <row r="173" spans="1:18">
      <c r="A173" s="27">
        <f t="shared" ca="1" si="33"/>
        <v>46010</v>
      </c>
      <c r="B173" s="20"/>
      <c r="C173" s="21"/>
      <c r="D173" s="20"/>
      <c r="E173" s="21"/>
      <c r="F173" s="22"/>
      <c r="G173" s="22"/>
      <c r="H173" s="34" t="str">
        <f t="shared" si="29"/>
        <v/>
      </c>
      <c r="I173" s="34" t="str">
        <f t="shared" si="30"/>
        <v/>
      </c>
      <c r="J173" s="34" t="str">
        <f t="shared" si="31"/>
        <v/>
      </c>
      <c r="K173" s="34" t="str">
        <f t="shared" si="32"/>
        <v/>
      </c>
      <c r="L173" s="26" t="str">
        <f t="shared" si="28"/>
        <v/>
      </c>
      <c r="M173" s="32"/>
      <c r="N173" s="190"/>
      <c r="O173" s="190"/>
      <c r="P173" s="190"/>
      <c r="Q173" s="190"/>
      <c r="R173" s="23"/>
    </row>
    <row r="174" spans="1:18">
      <c r="A174" s="27">
        <f t="shared" ca="1" si="33"/>
        <v>46011</v>
      </c>
      <c r="B174" s="20"/>
      <c r="C174" s="21"/>
      <c r="D174" s="20"/>
      <c r="E174" s="21"/>
      <c r="F174" s="22"/>
      <c r="G174" s="22"/>
      <c r="H174" s="34" t="str">
        <f t="shared" si="29"/>
        <v/>
      </c>
      <c r="I174" s="34" t="str">
        <f t="shared" si="30"/>
        <v/>
      </c>
      <c r="J174" s="34" t="str">
        <f t="shared" si="31"/>
        <v/>
      </c>
      <c r="K174" s="34" t="str">
        <f t="shared" si="32"/>
        <v/>
      </c>
      <c r="L174" s="26" t="str">
        <f t="shared" si="28"/>
        <v/>
      </c>
      <c r="M174" s="32"/>
      <c r="N174" s="190"/>
      <c r="O174" s="190"/>
      <c r="P174" s="190"/>
      <c r="Q174" s="190"/>
      <c r="R174" s="23"/>
    </row>
    <row r="175" spans="1:18">
      <c r="A175" s="27">
        <f t="shared" ca="1" si="33"/>
        <v>46012</v>
      </c>
      <c r="B175" s="20"/>
      <c r="C175" s="21"/>
      <c r="D175" s="20"/>
      <c r="E175" s="21"/>
      <c r="F175" s="22"/>
      <c r="G175" s="22"/>
      <c r="H175" s="34" t="str">
        <f t="shared" si="29"/>
        <v/>
      </c>
      <c r="I175" s="34" t="str">
        <f t="shared" si="30"/>
        <v/>
      </c>
      <c r="J175" s="34" t="str">
        <f t="shared" si="31"/>
        <v/>
      </c>
      <c r="K175" s="34" t="str">
        <f t="shared" si="32"/>
        <v/>
      </c>
      <c r="L175" s="26" t="str">
        <f t="shared" si="28"/>
        <v/>
      </c>
      <c r="M175" s="32"/>
      <c r="N175" s="190"/>
      <c r="O175" s="190"/>
      <c r="P175" s="190"/>
      <c r="Q175" s="190"/>
      <c r="R175" s="23"/>
    </row>
    <row r="176" spans="1:18">
      <c r="A176" s="27">
        <f t="shared" ca="1" si="33"/>
        <v>46013</v>
      </c>
      <c r="B176" s="20"/>
      <c r="C176" s="21"/>
      <c r="D176" s="20"/>
      <c r="E176" s="21"/>
      <c r="F176" s="22"/>
      <c r="G176" s="22"/>
      <c r="H176" s="34" t="str">
        <f t="shared" si="29"/>
        <v/>
      </c>
      <c r="I176" s="34" t="str">
        <f t="shared" si="30"/>
        <v/>
      </c>
      <c r="J176" s="34" t="str">
        <f t="shared" si="31"/>
        <v/>
      </c>
      <c r="K176" s="34" t="str">
        <f t="shared" si="32"/>
        <v/>
      </c>
      <c r="L176" s="26" t="str">
        <f t="shared" si="28"/>
        <v/>
      </c>
      <c r="M176" s="32"/>
      <c r="N176" s="190"/>
      <c r="O176" s="190"/>
      <c r="P176" s="190"/>
      <c r="Q176" s="190"/>
      <c r="R176" s="23"/>
    </row>
    <row r="177" spans="1:22">
      <c r="A177" s="27">
        <f t="shared" ca="1" si="33"/>
        <v>46014</v>
      </c>
      <c r="B177" s="20"/>
      <c r="C177" s="21"/>
      <c r="D177" s="20"/>
      <c r="E177" s="21"/>
      <c r="F177" s="22"/>
      <c r="G177" s="22"/>
      <c r="H177" s="34" t="str">
        <f t="shared" si="29"/>
        <v/>
      </c>
      <c r="I177" s="34" t="str">
        <f t="shared" si="30"/>
        <v/>
      </c>
      <c r="J177" s="34" t="str">
        <f t="shared" si="31"/>
        <v/>
      </c>
      <c r="K177" s="34" t="str">
        <f t="shared" si="32"/>
        <v/>
      </c>
      <c r="L177" s="26" t="str">
        <f t="shared" si="28"/>
        <v/>
      </c>
      <c r="M177" s="32"/>
      <c r="N177" s="190"/>
      <c r="O177" s="190"/>
      <c r="P177" s="190"/>
      <c r="Q177" s="190"/>
      <c r="R177" s="23"/>
    </row>
    <row r="178" spans="1:22">
      <c r="A178" s="27">
        <f t="shared" ca="1" si="33"/>
        <v>46015</v>
      </c>
      <c r="B178" s="20"/>
      <c r="C178" s="21"/>
      <c r="D178" s="20"/>
      <c r="E178" s="21"/>
      <c r="F178" s="22"/>
      <c r="G178" s="22"/>
      <c r="H178" s="34" t="str">
        <f t="shared" si="29"/>
        <v/>
      </c>
      <c r="I178" s="34" t="str">
        <f t="shared" si="30"/>
        <v/>
      </c>
      <c r="J178" s="34" t="str">
        <f t="shared" si="31"/>
        <v/>
      </c>
      <c r="K178" s="34" t="str">
        <f t="shared" si="32"/>
        <v/>
      </c>
      <c r="L178" s="26" t="str">
        <f t="shared" si="28"/>
        <v/>
      </c>
      <c r="M178" s="32"/>
      <c r="N178" s="190"/>
      <c r="O178" s="190"/>
      <c r="P178" s="190"/>
      <c r="Q178" s="190"/>
      <c r="R178" s="23"/>
    </row>
    <row r="179" spans="1:22">
      <c r="A179" s="27">
        <f t="shared" ca="1" si="33"/>
        <v>46016</v>
      </c>
      <c r="B179" s="20"/>
      <c r="C179" s="21"/>
      <c r="D179" s="20"/>
      <c r="E179" s="21"/>
      <c r="F179" s="22"/>
      <c r="G179" s="22"/>
      <c r="H179" s="34" t="str">
        <f t="shared" si="29"/>
        <v/>
      </c>
      <c r="I179" s="34" t="str">
        <f t="shared" si="30"/>
        <v/>
      </c>
      <c r="J179" s="34" t="str">
        <f t="shared" si="31"/>
        <v/>
      </c>
      <c r="K179" s="34" t="str">
        <f t="shared" si="32"/>
        <v/>
      </c>
      <c r="L179" s="26" t="str">
        <f t="shared" si="28"/>
        <v/>
      </c>
      <c r="M179" s="32"/>
      <c r="N179" s="190"/>
      <c r="O179" s="190"/>
      <c r="P179" s="190"/>
      <c r="Q179" s="190"/>
      <c r="R179" s="23"/>
    </row>
    <row r="180" spans="1:22">
      <c r="A180" s="27">
        <f t="shared" ca="1" si="33"/>
        <v>46017</v>
      </c>
      <c r="B180" s="20"/>
      <c r="C180" s="21"/>
      <c r="D180" s="20"/>
      <c r="E180" s="21"/>
      <c r="F180" s="22"/>
      <c r="G180" s="22"/>
      <c r="H180" s="34" t="str">
        <f t="shared" si="29"/>
        <v/>
      </c>
      <c r="I180" s="34" t="str">
        <f t="shared" si="30"/>
        <v/>
      </c>
      <c r="J180" s="34" t="str">
        <f t="shared" si="31"/>
        <v/>
      </c>
      <c r="K180" s="34" t="str">
        <f t="shared" si="32"/>
        <v/>
      </c>
      <c r="L180" s="26" t="str">
        <f t="shared" si="28"/>
        <v/>
      </c>
      <c r="M180" s="32"/>
      <c r="N180" s="190"/>
      <c r="O180" s="190"/>
      <c r="P180" s="190"/>
      <c r="Q180" s="190"/>
      <c r="R180" s="23"/>
    </row>
    <row r="181" spans="1:22">
      <c r="A181" s="27">
        <f t="shared" ca="1" si="33"/>
        <v>46018</v>
      </c>
      <c r="B181" s="20"/>
      <c r="C181" s="21"/>
      <c r="D181" s="20"/>
      <c r="E181" s="21"/>
      <c r="F181" s="22"/>
      <c r="G181" s="22"/>
      <c r="H181" s="34" t="str">
        <f t="shared" si="29"/>
        <v/>
      </c>
      <c r="I181" s="34" t="str">
        <f t="shared" si="30"/>
        <v/>
      </c>
      <c r="J181" s="34" t="str">
        <f t="shared" si="31"/>
        <v/>
      </c>
      <c r="K181" s="34" t="str">
        <f t="shared" si="32"/>
        <v/>
      </c>
      <c r="L181" s="26" t="str">
        <f t="shared" si="28"/>
        <v/>
      </c>
      <c r="M181" s="32"/>
      <c r="N181" s="190"/>
      <c r="O181" s="190"/>
      <c r="P181" s="190"/>
      <c r="Q181" s="190"/>
      <c r="R181" s="23"/>
    </row>
    <row r="182" spans="1:22">
      <c r="A182" s="27">
        <f t="shared" ca="1" si="33"/>
        <v>46019</v>
      </c>
      <c r="B182" s="20"/>
      <c r="C182" s="21"/>
      <c r="D182" s="20"/>
      <c r="E182" s="21"/>
      <c r="F182" s="22"/>
      <c r="G182" s="22"/>
      <c r="H182" s="34" t="str">
        <f t="shared" si="29"/>
        <v/>
      </c>
      <c r="I182" s="34" t="str">
        <f t="shared" si="30"/>
        <v/>
      </c>
      <c r="J182" s="34" t="str">
        <f t="shared" si="31"/>
        <v/>
      </c>
      <c r="K182" s="34" t="str">
        <f t="shared" si="32"/>
        <v/>
      </c>
      <c r="L182" s="26" t="str">
        <f t="shared" si="28"/>
        <v/>
      </c>
      <c r="M182" s="32"/>
      <c r="N182" s="190"/>
      <c r="O182" s="190"/>
      <c r="P182" s="190"/>
      <c r="Q182" s="190"/>
      <c r="R182" s="23"/>
    </row>
    <row r="183" spans="1:22">
      <c r="A183" s="27">
        <f t="shared" ca="1" si="33"/>
        <v>46020</v>
      </c>
      <c r="B183" s="20"/>
      <c r="C183" s="21"/>
      <c r="D183" s="20"/>
      <c r="E183" s="21"/>
      <c r="F183" s="22"/>
      <c r="G183" s="22"/>
      <c r="H183" s="34" t="str">
        <f t="shared" si="29"/>
        <v/>
      </c>
      <c r="I183" s="34" t="str">
        <f t="shared" si="30"/>
        <v/>
      </c>
      <c r="J183" s="34" t="str">
        <f t="shared" si="31"/>
        <v/>
      </c>
      <c r="K183" s="34" t="str">
        <f t="shared" si="32"/>
        <v/>
      </c>
      <c r="L183" s="26" t="str">
        <f t="shared" si="28"/>
        <v/>
      </c>
      <c r="M183" s="32"/>
      <c r="N183" s="190"/>
      <c r="O183" s="190"/>
      <c r="P183" s="190"/>
      <c r="Q183" s="190"/>
      <c r="R183" s="23"/>
    </row>
    <row r="184" spans="1:22">
      <c r="A184" s="27">
        <f t="shared" ca="1" si="33"/>
        <v>46021</v>
      </c>
      <c r="B184" s="20"/>
      <c r="C184" s="21"/>
      <c r="D184" s="20"/>
      <c r="E184" s="21"/>
      <c r="F184" s="22"/>
      <c r="G184" s="22"/>
      <c r="H184" s="34" t="str">
        <f t="shared" si="29"/>
        <v/>
      </c>
      <c r="I184" s="34" t="str">
        <f t="shared" si="30"/>
        <v/>
      </c>
      <c r="J184" s="34" t="str">
        <f t="shared" si="31"/>
        <v/>
      </c>
      <c r="K184" s="34" t="str">
        <f t="shared" si="32"/>
        <v/>
      </c>
      <c r="L184" s="26" t="str">
        <f t="shared" si="28"/>
        <v/>
      </c>
      <c r="M184" s="32"/>
      <c r="N184" s="190"/>
      <c r="O184" s="190"/>
      <c r="P184" s="190"/>
      <c r="Q184" s="190"/>
      <c r="R184" s="23"/>
    </row>
    <row r="185" spans="1:22">
      <c r="A185" s="27">
        <f t="shared" ca="1" si="33"/>
        <v>46022</v>
      </c>
      <c r="B185" s="20"/>
      <c r="C185" s="21"/>
      <c r="D185" s="20"/>
      <c r="E185" s="21"/>
      <c r="F185" s="22"/>
      <c r="G185" s="22"/>
      <c r="H185" s="34" t="str">
        <f t="shared" si="29"/>
        <v/>
      </c>
      <c r="I185" s="34" t="str">
        <f t="shared" si="30"/>
        <v/>
      </c>
      <c r="J185" s="34" t="str">
        <f t="shared" si="31"/>
        <v/>
      </c>
      <c r="K185" s="34" t="str">
        <f t="shared" si="32"/>
        <v/>
      </c>
      <c r="L185" s="26" t="str">
        <f t="shared" si="28"/>
        <v/>
      </c>
      <c r="M185" s="32"/>
      <c r="N185" s="190"/>
      <c r="O185" s="190"/>
      <c r="P185" s="190"/>
      <c r="Q185" s="190"/>
      <c r="R185" s="23"/>
    </row>
    <row r="186" spans="1:22">
      <c r="A186" s="5" t="s">
        <v>11</v>
      </c>
      <c r="B186" s="191"/>
      <c r="C186" s="192"/>
      <c r="D186" s="191"/>
      <c r="E186" s="192"/>
      <c r="F186" s="26" t="str">
        <f>IF(SUM($F155:$F185)=0,"",SUM($F155:$F185))</f>
        <v/>
      </c>
      <c r="G186" s="26" t="str">
        <f>IF(SUM($G155:$G185)=0,"",SUM($G155:$G185))</f>
        <v/>
      </c>
      <c r="H186" s="26" t="str">
        <f>IF(SUM(H155:H185)=0,"",SUM(H155:H185))</f>
        <v/>
      </c>
      <c r="I186" s="26" t="str">
        <f>IF(SUM(I155:I185)=0,"",SUM(I155:I185))</f>
        <v/>
      </c>
      <c r="J186" s="26" t="str">
        <f t="shared" ref="J186:K186" si="34">IF(SUM(J155:J185)=0,"",SUM(J155:J185))</f>
        <v/>
      </c>
      <c r="K186" s="26" t="str">
        <f t="shared" si="34"/>
        <v/>
      </c>
      <c r="L186" s="26" t="str">
        <f>IF(SUM($L155:$L185)=0,"",SUM($L155:$L185))</f>
        <v/>
      </c>
      <c r="M186" s="33"/>
      <c r="N186" s="193"/>
      <c r="O186" s="193"/>
      <c r="P186" s="193"/>
      <c r="Q186" s="193"/>
      <c r="R186" s="6"/>
    </row>
    <row r="188" spans="1:22" ht="27" customHeight="1">
      <c r="A188" s="194" t="s">
        <v>22</v>
      </c>
      <c r="B188" s="189" t="s">
        <v>103</v>
      </c>
      <c r="C188" s="189"/>
      <c r="D188" s="189"/>
      <c r="E188" s="189"/>
      <c r="F188" s="189" t="s">
        <v>23</v>
      </c>
      <c r="G188" s="189"/>
      <c r="H188" s="189" t="s">
        <v>88</v>
      </c>
      <c r="I188" s="189"/>
      <c r="J188" s="189"/>
      <c r="K188" s="189"/>
      <c r="L188" s="189" t="s">
        <v>87</v>
      </c>
      <c r="M188" s="195" t="s">
        <v>96</v>
      </c>
      <c r="N188" s="194" t="s">
        <v>25</v>
      </c>
      <c r="O188" s="194"/>
      <c r="P188" s="194"/>
      <c r="Q188" s="194"/>
      <c r="R188" s="189" t="s">
        <v>100</v>
      </c>
    </row>
    <row r="189" spans="1:22" ht="14.25" customHeight="1">
      <c r="A189" s="194"/>
      <c r="B189" s="189" t="s">
        <v>82</v>
      </c>
      <c r="C189" s="189"/>
      <c r="D189" s="189" t="s">
        <v>84</v>
      </c>
      <c r="E189" s="189"/>
      <c r="F189" s="189"/>
      <c r="G189" s="189"/>
      <c r="H189" s="189" t="s">
        <v>90</v>
      </c>
      <c r="I189" s="189"/>
      <c r="J189" s="189" t="s">
        <v>89</v>
      </c>
      <c r="K189" s="189"/>
      <c r="L189" s="189"/>
      <c r="M189" s="196"/>
      <c r="N189" s="194"/>
      <c r="O189" s="194"/>
      <c r="P189" s="194"/>
      <c r="Q189" s="194"/>
      <c r="R189" s="189"/>
    </row>
    <row r="190" spans="1:22">
      <c r="A190" s="194"/>
      <c r="B190" s="43" t="s">
        <v>26</v>
      </c>
      <c r="C190" s="43" t="s">
        <v>27</v>
      </c>
      <c r="D190" s="43" t="s">
        <v>26</v>
      </c>
      <c r="E190" s="43" t="s">
        <v>27</v>
      </c>
      <c r="F190" s="44" t="s">
        <v>85</v>
      </c>
      <c r="G190" s="44" t="s">
        <v>86</v>
      </c>
      <c r="H190" s="44" t="s">
        <v>81</v>
      </c>
      <c r="I190" s="44" t="s">
        <v>83</v>
      </c>
      <c r="J190" s="44" t="s">
        <v>81</v>
      </c>
      <c r="K190" s="44" t="s">
        <v>95</v>
      </c>
      <c r="L190" s="189"/>
      <c r="M190" s="197"/>
      <c r="N190" s="194"/>
      <c r="O190" s="194"/>
      <c r="P190" s="194"/>
      <c r="Q190" s="194"/>
      <c r="R190" s="194"/>
    </row>
    <row r="191" spans="1:22">
      <c r="A191" s="27" cm="1">
        <f t="array" aca="1" ref="A191" ca="1">DATE("2025","8"+5,IFERROR(INDIRECT(T1),"1"))</f>
        <v>46023</v>
      </c>
      <c r="B191" s="20"/>
      <c r="C191" s="21"/>
      <c r="D191" s="20"/>
      <c r="E191" s="21"/>
      <c r="F191" s="22"/>
      <c r="G191" s="22"/>
      <c r="H191" s="34" t="str">
        <f>IF(OR(B191="",LEFT(M191,1)="✓"),"",C191-B191-F191)</f>
        <v/>
      </c>
      <c r="I191" s="34" t="str">
        <f>IF(OR(D191="",LEFT(M191,1)="✓"),"",E191-D191-G191)</f>
        <v/>
      </c>
      <c r="J191" s="34" t="str">
        <f>IF(AND(B191&lt;&gt;"",M191="✓所定"),C191-B191-F191,"")</f>
        <v/>
      </c>
      <c r="K191" s="34" t="str">
        <f>IF(AND(B191&lt;&gt;"",M191="✓法定"),C191-B191-F191,"")</f>
        <v/>
      </c>
      <c r="L191" s="26" t="str">
        <f>IF(AND($B191="",$D191=""),"",($C191-$B191-$F191)+($E191-$D191-$G191))</f>
        <v/>
      </c>
      <c r="M191" s="32"/>
      <c r="N191" s="190"/>
      <c r="O191" s="190"/>
      <c r="P191" s="190"/>
      <c r="Q191" s="190"/>
      <c r="R191" s="23"/>
      <c r="V191" s="1" t="s">
        <v>171</v>
      </c>
    </row>
    <row r="192" spans="1:22">
      <c r="A192" s="27">
        <f ca="1">A191+1</f>
        <v>46024</v>
      </c>
      <c r="B192" s="20"/>
      <c r="C192" s="21"/>
      <c r="D192" s="20"/>
      <c r="E192" s="21"/>
      <c r="F192" s="22"/>
      <c r="G192" s="22"/>
      <c r="H192" s="34" t="str">
        <f t="shared" ref="H192:H221" si="35">IF(OR(B192="",LEFT(M192,1)="✓"),"",C192-B192-F192)</f>
        <v/>
      </c>
      <c r="I192" s="34" t="str">
        <f t="shared" ref="I192:I221" si="36">IF(OR(D192="",LEFT(M192,1)="✓"),"",E192-D192-G192)</f>
        <v/>
      </c>
      <c r="J192" s="34" t="str">
        <f t="shared" ref="J192:J221" si="37">IF(AND(B192&lt;&gt;"",M192="✓所定"),C192-B192-F192,"")</f>
        <v/>
      </c>
      <c r="K192" s="34" t="str">
        <f t="shared" ref="K192:K221" si="38">IF(AND(B192&lt;&gt;"",M192="✓法定"),C192-B192-F192,"")</f>
        <v/>
      </c>
      <c r="L192" s="26" t="str">
        <f t="shared" ref="L192:L221" si="39">IF(AND($B192="",$D192=""),"",($C192-$B192-$F192)+($E192-$D192-$G192))</f>
        <v/>
      </c>
      <c r="M192" s="32"/>
      <c r="N192" s="190"/>
      <c r="O192" s="190"/>
      <c r="P192" s="190"/>
      <c r="Q192" s="190"/>
      <c r="R192" s="23"/>
      <c r="V192" s="1" t="s">
        <v>172</v>
      </c>
    </row>
    <row r="193" spans="1:18">
      <c r="A193" s="27">
        <f t="shared" ref="A193:A221" ca="1" si="40">A192+1</f>
        <v>46025</v>
      </c>
      <c r="B193" s="20"/>
      <c r="C193" s="21"/>
      <c r="D193" s="20"/>
      <c r="E193" s="21"/>
      <c r="F193" s="22"/>
      <c r="G193" s="22"/>
      <c r="H193" s="34" t="str">
        <f t="shared" si="35"/>
        <v/>
      </c>
      <c r="I193" s="34" t="str">
        <f t="shared" si="36"/>
        <v/>
      </c>
      <c r="J193" s="34" t="str">
        <f t="shared" si="37"/>
        <v/>
      </c>
      <c r="K193" s="34" t="str">
        <f t="shared" si="38"/>
        <v/>
      </c>
      <c r="L193" s="26" t="str">
        <f t="shared" si="39"/>
        <v/>
      </c>
      <c r="M193" s="32"/>
      <c r="N193" s="190"/>
      <c r="O193" s="190"/>
      <c r="P193" s="190"/>
      <c r="Q193" s="190"/>
      <c r="R193" s="23"/>
    </row>
    <row r="194" spans="1:18">
      <c r="A194" s="27">
        <f t="shared" ca="1" si="40"/>
        <v>46026</v>
      </c>
      <c r="B194" s="20"/>
      <c r="C194" s="21"/>
      <c r="D194" s="20"/>
      <c r="E194" s="21"/>
      <c r="F194" s="22"/>
      <c r="G194" s="22"/>
      <c r="H194" s="34" t="str">
        <f t="shared" si="35"/>
        <v/>
      </c>
      <c r="I194" s="34" t="str">
        <f t="shared" si="36"/>
        <v/>
      </c>
      <c r="J194" s="34" t="str">
        <f t="shared" si="37"/>
        <v/>
      </c>
      <c r="K194" s="34" t="str">
        <f t="shared" si="38"/>
        <v/>
      </c>
      <c r="L194" s="26" t="str">
        <f t="shared" si="39"/>
        <v/>
      </c>
      <c r="M194" s="32"/>
      <c r="N194" s="190"/>
      <c r="O194" s="190"/>
      <c r="P194" s="190"/>
      <c r="Q194" s="190"/>
      <c r="R194" s="23"/>
    </row>
    <row r="195" spans="1:18">
      <c r="A195" s="27">
        <f t="shared" ca="1" si="40"/>
        <v>46027</v>
      </c>
      <c r="B195" s="20"/>
      <c r="C195" s="21"/>
      <c r="D195" s="20"/>
      <c r="E195" s="21"/>
      <c r="F195" s="22"/>
      <c r="G195" s="22"/>
      <c r="H195" s="34" t="str">
        <f t="shared" si="35"/>
        <v/>
      </c>
      <c r="I195" s="34" t="str">
        <f t="shared" si="36"/>
        <v/>
      </c>
      <c r="J195" s="34" t="str">
        <f t="shared" si="37"/>
        <v/>
      </c>
      <c r="K195" s="34" t="str">
        <f t="shared" si="38"/>
        <v/>
      </c>
      <c r="L195" s="26" t="str">
        <f t="shared" si="39"/>
        <v/>
      </c>
      <c r="M195" s="32"/>
      <c r="N195" s="190"/>
      <c r="O195" s="190"/>
      <c r="P195" s="190"/>
      <c r="Q195" s="190"/>
      <c r="R195" s="23"/>
    </row>
    <row r="196" spans="1:18">
      <c r="A196" s="27">
        <f t="shared" ca="1" si="40"/>
        <v>46028</v>
      </c>
      <c r="B196" s="20"/>
      <c r="C196" s="21"/>
      <c r="D196" s="20"/>
      <c r="E196" s="21"/>
      <c r="F196" s="22"/>
      <c r="G196" s="22"/>
      <c r="H196" s="34" t="str">
        <f t="shared" si="35"/>
        <v/>
      </c>
      <c r="I196" s="34" t="str">
        <f t="shared" si="36"/>
        <v/>
      </c>
      <c r="J196" s="34" t="str">
        <f t="shared" si="37"/>
        <v/>
      </c>
      <c r="K196" s="34" t="str">
        <f t="shared" si="38"/>
        <v/>
      </c>
      <c r="L196" s="26" t="str">
        <f t="shared" si="39"/>
        <v/>
      </c>
      <c r="M196" s="32"/>
      <c r="N196" s="190"/>
      <c r="O196" s="190"/>
      <c r="P196" s="190"/>
      <c r="Q196" s="190"/>
      <c r="R196" s="23"/>
    </row>
    <row r="197" spans="1:18">
      <c r="A197" s="27">
        <f t="shared" ca="1" si="40"/>
        <v>46029</v>
      </c>
      <c r="B197" s="20"/>
      <c r="C197" s="21"/>
      <c r="D197" s="20"/>
      <c r="E197" s="21"/>
      <c r="F197" s="22"/>
      <c r="G197" s="22"/>
      <c r="H197" s="34" t="str">
        <f t="shared" si="35"/>
        <v/>
      </c>
      <c r="I197" s="34" t="str">
        <f t="shared" si="36"/>
        <v/>
      </c>
      <c r="J197" s="34" t="str">
        <f t="shared" si="37"/>
        <v/>
      </c>
      <c r="K197" s="34" t="str">
        <f t="shared" si="38"/>
        <v/>
      </c>
      <c r="L197" s="26" t="str">
        <f t="shared" si="39"/>
        <v/>
      </c>
      <c r="M197" s="32"/>
      <c r="N197" s="190"/>
      <c r="O197" s="190"/>
      <c r="P197" s="190"/>
      <c r="Q197" s="190"/>
      <c r="R197" s="23"/>
    </row>
    <row r="198" spans="1:18">
      <c r="A198" s="27">
        <f t="shared" ca="1" si="40"/>
        <v>46030</v>
      </c>
      <c r="B198" s="20"/>
      <c r="C198" s="21"/>
      <c r="D198" s="20"/>
      <c r="E198" s="21"/>
      <c r="F198" s="22"/>
      <c r="G198" s="22"/>
      <c r="H198" s="34" t="str">
        <f t="shared" si="35"/>
        <v/>
      </c>
      <c r="I198" s="34" t="str">
        <f t="shared" si="36"/>
        <v/>
      </c>
      <c r="J198" s="34" t="str">
        <f t="shared" si="37"/>
        <v/>
      </c>
      <c r="K198" s="34" t="str">
        <f t="shared" si="38"/>
        <v/>
      </c>
      <c r="L198" s="26" t="str">
        <f t="shared" si="39"/>
        <v/>
      </c>
      <c r="M198" s="32"/>
      <c r="N198" s="190"/>
      <c r="O198" s="190"/>
      <c r="P198" s="190"/>
      <c r="Q198" s="190"/>
      <c r="R198" s="23"/>
    </row>
    <row r="199" spans="1:18">
      <c r="A199" s="27">
        <f t="shared" ca="1" si="40"/>
        <v>46031</v>
      </c>
      <c r="B199" s="20"/>
      <c r="C199" s="21"/>
      <c r="D199" s="20"/>
      <c r="E199" s="21"/>
      <c r="F199" s="22"/>
      <c r="G199" s="22"/>
      <c r="H199" s="34" t="str">
        <f t="shared" si="35"/>
        <v/>
      </c>
      <c r="I199" s="34" t="str">
        <f t="shared" si="36"/>
        <v/>
      </c>
      <c r="J199" s="34" t="str">
        <f t="shared" si="37"/>
        <v/>
      </c>
      <c r="K199" s="34" t="str">
        <f t="shared" si="38"/>
        <v/>
      </c>
      <c r="L199" s="26" t="str">
        <f t="shared" si="39"/>
        <v/>
      </c>
      <c r="M199" s="32"/>
      <c r="N199" s="190"/>
      <c r="O199" s="190"/>
      <c r="P199" s="190"/>
      <c r="Q199" s="190"/>
      <c r="R199" s="23"/>
    </row>
    <row r="200" spans="1:18">
      <c r="A200" s="27">
        <f t="shared" ca="1" si="40"/>
        <v>46032</v>
      </c>
      <c r="B200" s="20"/>
      <c r="C200" s="21"/>
      <c r="D200" s="20"/>
      <c r="E200" s="21"/>
      <c r="F200" s="22"/>
      <c r="G200" s="22"/>
      <c r="H200" s="34" t="str">
        <f t="shared" si="35"/>
        <v/>
      </c>
      <c r="I200" s="34" t="str">
        <f t="shared" si="36"/>
        <v/>
      </c>
      <c r="J200" s="34" t="str">
        <f t="shared" si="37"/>
        <v/>
      </c>
      <c r="K200" s="34" t="str">
        <f t="shared" si="38"/>
        <v/>
      </c>
      <c r="L200" s="26" t="str">
        <f t="shared" si="39"/>
        <v/>
      </c>
      <c r="M200" s="32"/>
      <c r="N200" s="190"/>
      <c r="O200" s="190"/>
      <c r="P200" s="190"/>
      <c r="Q200" s="190"/>
      <c r="R200" s="23"/>
    </row>
    <row r="201" spans="1:18">
      <c r="A201" s="27">
        <f t="shared" ca="1" si="40"/>
        <v>46033</v>
      </c>
      <c r="B201" s="20"/>
      <c r="C201" s="21"/>
      <c r="D201" s="20"/>
      <c r="E201" s="21"/>
      <c r="F201" s="22"/>
      <c r="G201" s="22"/>
      <c r="H201" s="34" t="str">
        <f t="shared" si="35"/>
        <v/>
      </c>
      <c r="I201" s="34" t="str">
        <f t="shared" si="36"/>
        <v/>
      </c>
      <c r="J201" s="34" t="str">
        <f t="shared" si="37"/>
        <v/>
      </c>
      <c r="K201" s="34" t="str">
        <f t="shared" si="38"/>
        <v/>
      </c>
      <c r="L201" s="26" t="str">
        <f t="shared" si="39"/>
        <v/>
      </c>
      <c r="M201" s="32"/>
      <c r="N201" s="190"/>
      <c r="O201" s="190"/>
      <c r="P201" s="190"/>
      <c r="Q201" s="190"/>
      <c r="R201" s="23"/>
    </row>
    <row r="202" spans="1:18">
      <c r="A202" s="27">
        <f t="shared" ca="1" si="40"/>
        <v>46034</v>
      </c>
      <c r="B202" s="20"/>
      <c r="C202" s="21"/>
      <c r="D202" s="20"/>
      <c r="E202" s="21"/>
      <c r="F202" s="22"/>
      <c r="G202" s="22"/>
      <c r="H202" s="34" t="str">
        <f t="shared" si="35"/>
        <v/>
      </c>
      <c r="I202" s="34" t="str">
        <f t="shared" si="36"/>
        <v/>
      </c>
      <c r="J202" s="34" t="str">
        <f t="shared" si="37"/>
        <v/>
      </c>
      <c r="K202" s="34" t="str">
        <f t="shared" si="38"/>
        <v/>
      </c>
      <c r="L202" s="26" t="str">
        <f t="shared" si="39"/>
        <v/>
      </c>
      <c r="M202" s="32"/>
      <c r="N202" s="190"/>
      <c r="O202" s="190"/>
      <c r="P202" s="190"/>
      <c r="Q202" s="190"/>
      <c r="R202" s="23"/>
    </row>
    <row r="203" spans="1:18">
      <c r="A203" s="27">
        <f t="shared" ca="1" si="40"/>
        <v>46035</v>
      </c>
      <c r="B203" s="20"/>
      <c r="C203" s="21"/>
      <c r="D203" s="20"/>
      <c r="E203" s="21"/>
      <c r="F203" s="22"/>
      <c r="G203" s="22"/>
      <c r="H203" s="34" t="str">
        <f t="shared" si="35"/>
        <v/>
      </c>
      <c r="I203" s="34" t="str">
        <f t="shared" si="36"/>
        <v/>
      </c>
      <c r="J203" s="34" t="str">
        <f t="shared" si="37"/>
        <v/>
      </c>
      <c r="K203" s="34" t="str">
        <f t="shared" si="38"/>
        <v/>
      </c>
      <c r="L203" s="26" t="str">
        <f t="shared" si="39"/>
        <v/>
      </c>
      <c r="M203" s="32"/>
      <c r="N203" s="190"/>
      <c r="O203" s="190"/>
      <c r="P203" s="190"/>
      <c r="Q203" s="190"/>
      <c r="R203" s="23"/>
    </row>
    <row r="204" spans="1:18">
      <c r="A204" s="27">
        <f t="shared" ca="1" si="40"/>
        <v>46036</v>
      </c>
      <c r="B204" s="20"/>
      <c r="C204" s="21"/>
      <c r="D204" s="20"/>
      <c r="E204" s="21"/>
      <c r="F204" s="22"/>
      <c r="G204" s="22"/>
      <c r="H204" s="34" t="str">
        <f t="shared" si="35"/>
        <v/>
      </c>
      <c r="I204" s="34" t="str">
        <f t="shared" si="36"/>
        <v/>
      </c>
      <c r="J204" s="34" t="str">
        <f t="shared" si="37"/>
        <v/>
      </c>
      <c r="K204" s="34" t="str">
        <f t="shared" si="38"/>
        <v/>
      </c>
      <c r="L204" s="26" t="str">
        <f t="shared" si="39"/>
        <v/>
      </c>
      <c r="M204" s="32"/>
      <c r="N204" s="190"/>
      <c r="O204" s="190"/>
      <c r="P204" s="190"/>
      <c r="Q204" s="190"/>
      <c r="R204" s="23"/>
    </row>
    <row r="205" spans="1:18">
      <c r="A205" s="27">
        <f t="shared" ca="1" si="40"/>
        <v>46037</v>
      </c>
      <c r="B205" s="20"/>
      <c r="C205" s="21"/>
      <c r="D205" s="20"/>
      <c r="E205" s="21"/>
      <c r="F205" s="22"/>
      <c r="G205" s="22"/>
      <c r="H205" s="34" t="str">
        <f t="shared" si="35"/>
        <v/>
      </c>
      <c r="I205" s="34" t="str">
        <f t="shared" si="36"/>
        <v/>
      </c>
      <c r="J205" s="34" t="str">
        <f t="shared" si="37"/>
        <v/>
      </c>
      <c r="K205" s="34" t="str">
        <f t="shared" si="38"/>
        <v/>
      </c>
      <c r="L205" s="26" t="str">
        <f t="shared" si="39"/>
        <v/>
      </c>
      <c r="M205" s="32"/>
      <c r="N205" s="190"/>
      <c r="O205" s="190"/>
      <c r="P205" s="190"/>
      <c r="Q205" s="190"/>
      <c r="R205" s="23"/>
    </row>
    <row r="206" spans="1:18">
      <c r="A206" s="27">
        <f t="shared" ca="1" si="40"/>
        <v>46038</v>
      </c>
      <c r="B206" s="20"/>
      <c r="C206" s="21"/>
      <c r="D206" s="20"/>
      <c r="E206" s="21"/>
      <c r="F206" s="22"/>
      <c r="G206" s="22"/>
      <c r="H206" s="34" t="str">
        <f t="shared" si="35"/>
        <v/>
      </c>
      <c r="I206" s="34" t="str">
        <f t="shared" si="36"/>
        <v/>
      </c>
      <c r="J206" s="34" t="str">
        <f t="shared" si="37"/>
        <v/>
      </c>
      <c r="K206" s="34" t="str">
        <f t="shared" si="38"/>
        <v/>
      </c>
      <c r="L206" s="26" t="str">
        <f t="shared" si="39"/>
        <v/>
      </c>
      <c r="M206" s="32"/>
      <c r="N206" s="190"/>
      <c r="O206" s="190"/>
      <c r="P206" s="190"/>
      <c r="Q206" s="190"/>
      <c r="R206" s="23"/>
    </row>
    <row r="207" spans="1:18">
      <c r="A207" s="27">
        <f t="shared" ca="1" si="40"/>
        <v>46039</v>
      </c>
      <c r="B207" s="20"/>
      <c r="C207" s="21"/>
      <c r="D207" s="20"/>
      <c r="E207" s="21"/>
      <c r="F207" s="22"/>
      <c r="G207" s="22"/>
      <c r="H207" s="34" t="str">
        <f t="shared" si="35"/>
        <v/>
      </c>
      <c r="I207" s="34" t="str">
        <f t="shared" si="36"/>
        <v/>
      </c>
      <c r="J207" s="34" t="str">
        <f t="shared" si="37"/>
        <v/>
      </c>
      <c r="K207" s="34" t="str">
        <f t="shared" si="38"/>
        <v/>
      </c>
      <c r="L207" s="26" t="str">
        <f t="shared" si="39"/>
        <v/>
      </c>
      <c r="M207" s="32"/>
      <c r="N207" s="190"/>
      <c r="O207" s="190"/>
      <c r="P207" s="190"/>
      <c r="Q207" s="190"/>
      <c r="R207" s="23"/>
    </row>
    <row r="208" spans="1:18">
      <c r="A208" s="27">
        <f t="shared" ca="1" si="40"/>
        <v>46040</v>
      </c>
      <c r="B208" s="20"/>
      <c r="C208" s="21"/>
      <c r="D208" s="20"/>
      <c r="E208" s="21"/>
      <c r="F208" s="22"/>
      <c r="G208" s="22"/>
      <c r="H208" s="34" t="str">
        <f t="shared" si="35"/>
        <v/>
      </c>
      <c r="I208" s="34" t="str">
        <f t="shared" si="36"/>
        <v/>
      </c>
      <c r="J208" s="34" t="str">
        <f t="shared" si="37"/>
        <v/>
      </c>
      <c r="K208" s="34" t="str">
        <f t="shared" si="38"/>
        <v/>
      </c>
      <c r="L208" s="26" t="str">
        <f t="shared" si="39"/>
        <v/>
      </c>
      <c r="M208" s="32"/>
      <c r="N208" s="190"/>
      <c r="O208" s="190"/>
      <c r="P208" s="190"/>
      <c r="Q208" s="190"/>
      <c r="R208" s="23"/>
    </row>
    <row r="209" spans="1:18">
      <c r="A209" s="27">
        <f t="shared" ca="1" si="40"/>
        <v>46041</v>
      </c>
      <c r="B209" s="20"/>
      <c r="C209" s="21"/>
      <c r="D209" s="20"/>
      <c r="E209" s="21"/>
      <c r="F209" s="22"/>
      <c r="G209" s="22"/>
      <c r="H209" s="34" t="str">
        <f t="shared" si="35"/>
        <v/>
      </c>
      <c r="I209" s="34" t="str">
        <f t="shared" si="36"/>
        <v/>
      </c>
      <c r="J209" s="34" t="str">
        <f t="shared" si="37"/>
        <v/>
      </c>
      <c r="K209" s="34" t="str">
        <f t="shared" si="38"/>
        <v/>
      </c>
      <c r="L209" s="26" t="str">
        <f t="shared" si="39"/>
        <v/>
      </c>
      <c r="M209" s="32"/>
      <c r="N209" s="190"/>
      <c r="O209" s="190"/>
      <c r="P209" s="190"/>
      <c r="Q209" s="190"/>
      <c r="R209" s="23"/>
    </row>
    <row r="210" spans="1:18">
      <c r="A210" s="27">
        <f t="shared" ca="1" si="40"/>
        <v>46042</v>
      </c>
      <c r="B210" s="20"/>
      <c r="C210" s="21"/>
      <c r="D210" s="20"/>
      <c r="E210" s="21"/>
      <c r="F210" s="22"/>
      <c r="G210" s="22"/>
      <c r="H210" s="34" t="str">
        <f t="shared" si="35"/>
        <v/>
      </c>
      <c r="I210" s="34" t="str">
        <f t="shared" si="36"/>
        <v/>
      </c>
      <c r="J210" s="34" t="str">
        <f t="shared" si="37"/>
        <v/>
      </c>
      <c r="K210" s="34" t="str">
        <f t="shared" si="38"/>
        <v/>
      </c>
      <c r="L210" s="26" t="str">
        <f t="shared" si="39"/>
        <v/>
      </c>
      <c r="M210" s="32"/>
      <c r="N210" s="190"/>
      <c r="O210" s="190"/>
      <c r="P210" s="190"/>
      <c r="Q210" s="190"/>
      <c r="R210" s="23"/>
    </row>
    <row r="211" spans="1:18">
      <c r="A211" s="27">
        <f t="shared" ca="1" si="40"/>
        <v>46043</v>
      </c>
      <c r="B211" s="20"/>
      <c r="C211" s="21"/>
      <c r="D211" s="20"/>
      <c r="E211" s="21"/>
      <c r="F211" s="22"/>
      <c r="G211" s="22"/>
      <c r="H211" s="34" t="str">
        <f t="shared" si="35"/>
        <v/>
      </c>
      <c r="I211" s="34" t="str">
        <f t="shared" si="36"/>
        <v/>
      </c>
      <c r="J211" s="34" t="str">
        <f t="shared" si="37"/>
        <v/>
      </c>
      <c r="K211" s="34" t="str">
        <f t="shared" si="38"/>
        <v/>
      </c>
      <c r="L211" s="26" t="str">
        <f t="shared" si="39"/>
        <v/>
      </c>
      <c r="M211" s="32"/>
      <c r="N211" s="190"/>
      <c r="O211" s="190"/>
      <c r="P211" s="190"/>
      <c r="Q211" s="190"/>
      <c r="R211" s="23"/>
    </row>
    <row r="212" spans="1:18">
      <c r="A212" s="27">
        <f t="shared" ca="1" si="40"/>
        <v>46044</v>
      </c>
      <c r="B212" s="20"/>
      <c r="C212" s="21"/>
      <c r="D212" s="20"/>
      <c r="E212" s="21"/>
      <c r="F212" s="22"/>
      <c r="G212" s="22"/>
      <c r="H212" s="34" t="str">
        <f t="shared" si="35"/>
        <v/>
      </c>
      <c r="I212" s="34" t="str">
        <f t="shared" si="36"/>
        <v/>
      </c>
      <c r="J212" s="34" t="str">
        <f t="shared" si="37"/>
        <v/>
      </c>
      <c r="K212" s="34" t="str">
        <f t="shared" si="38"/>
        <v/>
      </c>
      <c r="L212" s="26" t="str">
        <f t="shared" si="39"/>
        <v/>
      </c>
      <c r="M212" s="32"/>
      <c r="N212" s="190"/>
      <c r="O212" s="190"/>
      <c r="P212" s="190"/>
      <c r="Q212" s="190"/>
      <c r="R212" s="23"/>
    </row>
    <row r="213" spans="1:18">
      <c r="A213" s="27">
        <f t="shared" ca="1" si="40"/>
        <v>46045</v>
      </c>
      <c r="B213" s="20"/>
      <c r="C213" s="21"/>
      <c r="D213" s="20"/>
      <c r="E213" s="21"/>
      <c r="F213" s="22"/>
      <c r="G213" s="22"/>
      <c r="H213" s="34" t="str">
        <f t="shared" si="35"/>
        <v/>
      </c>
      <c r="I213" s="34" t="str">
        <f t="shared" si="36"/>
        <v/>
      </c>
      <c r="J213" s="34" t="str">
        <f t="shared" si="37"/>
        <v/>
      </c>
      <c r="K213" s="34" t="str">
        <f t="shared" si="38"/>
        <v/>
      </c>
      <c r="L213" s="26" t="str">
        <f t="shared" si="39"/>
        <v/>
      </c>
      <c r="M213" s="32"/>
      <c r="N213" s="190"/>
      <c r="O213" s="190"/>
      <c r="P213" s="190"/>
      <c r="Q213" s="190"/>
      <c r="R213" s="23"/>
    </row>
    <row r="214" spans="1:18">
      <c r="A214" s="27">
        <f t="shared" ca="1" si="40"/>
        <v>46046</v>
      </c>
      <c r="B214" s="20"/>
      <c r="C214" s="21"/>
      <c r="D214" s="20"/>
      <c r="E214" s="21"/>
      <c r="F214" s="22"/>
      <c r="G214" s="22"/>
      <c r="H214" s="34" t="str">
        <f t="shared" si="35"/>
        <v/>
      </c>
      <c r="I214" s="34" t="str">
        <f t="shared" si="36"/>
        <v/>
      </c>
      <c r="J214" s="34" t="str">
        <f t="shared" si="37"/>
        <v/>
      </c>
      <c r="K214" s="34" t="str">
        <f t="shared" si="38"/>
        <v/>
      </c>
      <c r="L214" s="26" t="str">
        <f t="shared" si="39"/>
        <v/>
      </c>
      <c r="M214" s="32"/>
      <c r="N214" s="190"/>
      <c r="O214" s="190"/>
      <c r="P214" s="190"/>
      <c r="Q214" s="190"/>
      <c r="R214" s="23"/>
    </row>
    <row r="215" spans="1:18">
      <c r="A215" s="27">
        <f t="shared" ca="1" si="40"/>
        <v>46047</v>
      </c>
      <c r="B215" s="20"/>
      <c r="C215" s="21"/>
      <c r="D215" s="20"/>
      <c r="E215" s="21"/>
      <c r="F215" s="22"/>
      <c r="G215" s="22"/>
      <c r="H215" s="34" t="str">
        <f t="shared" si="35"/>
        <v/>
      </c>
      <c r="I215" s="34" t="str">
        <f t="shared" si="36"/>
        <v/>
      </c>
      <c r="J215" s="34" t="str">
        <f t="shared" si="37"/>
        <v/>
      </c>
      <c r="K215" s="34" t="str">
        <f t="shared" si="38"/>
        <v/>
      </c>
      <c r="L215" s="26" t="str">
        <f t="shared" si="39"/>
        <v/>
      </c>
      <c r="M215" s="32"/>
      <c r="N215" s="190"/>
      <c r="O215" s="190"/>
      <c r="P215" s="190"/>
      <c r="Q215" s="190"/>
      <c r="R215" s="23"/>
    </row>
    <row r="216" spans="1:18">
      <c r="A216" s="27">
        <f t="shared" ca="1" si="40"/>
        <v>46048</v>
      </c>
      <c r="B216" s="20"/>
      <c r="C216" s="21"/>
      <c r="D216" s="20"/>
      <c r="E216" s="21"/>
      <c r="F216" s="22"/>
      <c r="G216" s="22"/>
      <c r="H216" s="34" t="str">
        <f t="shared" si="35"/>
        <v/>
      </c>
      <c r="I216" s="34" t="str">
        <f t="shared" si="36"/>
        <v/>
      </c>
      <c r="J216" s="34" t="str">
        <f t="shared" si="37"/>
        <v/>
      </c>
      <c r="K216" s="34" t="str">
        <f t="shared" si="38"/>
        <v/>
      </c>
      <c r="L216" s="26" t="str">
        <f t="shared" si="39"/>
        <v/>
      </c>
      <c r="M216" s="32"/>
      <c r="N216" s="190"/>
      <c r="O216" s="190"/>
      <c r="P216" s="190"/>
      <c r="Q216" s="190"/>
      <c r="R216" s="23"/>
    </row>
    <row r="217" spans="1:18">
      <c r="A217" s="27">
        <f t="shared" ca="1" si="40"/>
        <v>46049</v>
      </c>
      <c r="B217" s="20"/>
      <c r="C217" s="21"/>
      <c r="D217" s="20"/>
      <c r="E217" s="21"/>
      <c r="F217" s="22"/>
      <c r="G217" s="22"/>
      <c r="H217" s="34" t="str">
        <f t="shared" si="35"/>
        <v/>
      </c>
      <c r="I217" s="34" t="str">
        <f t="shared" si="36"/>
        <v/>
      </c>
      <c r="J217" s="34" t="str">
        <f t="shared" si="37"/>
        <v/>
      </c>
      <c r="K217" s="34" t="str">
        <f t="shared" si="38"/>
        <v/>
      </c>
      <c r="L217" s="26" t="str">
        <f t="shared" si="39"/>
        <v/>
      </c>
      <c r="M217" s="32"/>
      <c r="N217" s="190"/>
      <c r="O217" s="190"/>
      <c r="P217" s="190"/>
      <c r="Q217" s="190"/>
      <c r="R217" s="23"/>
    </row>
    <row r="218" spans="1:18">
      <c r="A218" s="27">
        <f t="shared" ca="1" si="40"/>
        <v>46050</v>
      </c>
      <c r="B218" s="20"/>
      <c r="C218" s="21"/>
      <c r="D218" s="20"/>
      <c r="E218" s="21"/>
      <c r="F218" s="22"/>
      <c r="G218" s="22"/>
      <c r="H218" s="34" t="str">
        <f t="shared" si="35"/>
        <v/>
      </c>
      <c r="I218" s="34" t="str">
        <f t="shared" si="36"/>
        <v/>
      </c>
      <c r="J218" s="34" t="str">
        <f t="shared" si="37"/>
        <v/>
      </c>
      <c r="K218" s="34" t="str">
        <f t="shared" si="38"/>
        <v/>
      </c>
      <c r="L218" s="26" t="str">
        <f t="shared" si="39"/>
        <v/>
      </c>
      <c r="M218" s="32"/>
      <c r="N218" s="190"/>
      <c r="O218" s="190"/>
      <c r="P218" s="190"/>
      <c r="Q218" s="190"/>
      <c r="R218" s="23"/>
    </row>
    <row r="219" spans="1:18">
      <c r="A219" s="27">
        <f t="shared" ca="1" si="40"/>
        <v>46051</v>
      </c>
      <c r="B219" s="20"/>
      <c r="C219" s="21"/>
      <c r="D219" s="20"/>
      <c r="E219" s="21"/>
      <c r="F219" s="22"/>
      <c r="G219" s="22"/>
      <c r="H219" s="34" t="str">
        <f t="shared" si="35"/>
        <v/>
      </c>
      <c r="I219" s="34" t="str">
        <f t="shared" si="36"/>
        <v/>
      </c>
      <c r="J219" s="34" t="str">
        <f t="shared" si="37"/>
        <v/>
      </c>
      <c r="K219" s="34" t="str">
        <f t="shared" si="38"/>
        <v/>
      </c>
      <c r="L219" s="26" t="str">
        <f t="shared" si="39"/>
        <v/>
      </c>
      <c r="M219" s="32"/>
      <c r="N219" s="190"/>
      <c r="O219" s="190"/>
      <c r="P219" s="190"/>
      <c r="Q219" s="190"/>
      <c r="R219" s="23"/>
    </row>
    <row r="220" spans="1:18">
      <c r="A220" s="27">
        <f t="shared" ca="1" si="40"/>
        <v>46052</v>
      </c>
      <c r="B220" s="20"/>
      <c r="C220" s="21"/>
      <c r="D220" s="20"/>
      <c r="E220" s="21"/>
      <c r="F220" s="22"/>
      <c r="G220" s="22"/>
      <c r="H220" s="34" t="str">
        <f t="shared" si="35"/>
        <v/>
      </c>
      <c r="I220" s="34" t="str">
        <f t="shared" si="36"/>
        <v/>
      </c>
      <c r="J220" s="34" t="str">
        <f t="shared" si="37"/>
        <v/>
      </c>
      <c r="K220" s="34" t="str">
        <f t="shared" si="38"/>
        <v/>
      </c>
      <c r="L220" s="26" t="str">
        <f t="shared" si="39"/>
        <v/>
      </c>
      <c r="M220" s="32"/>
      <c r="N220" s="190"/>
      <c r="O220" s="190"/>
      <c r="P220" s="190"/>
      <c r="Q220" s="190"/>
      <c r="R220" s="23"/>
    </row>
    <row r="221" spans="1:18">
      <c r="A221" s="27">
        <f t="shared" ca="1" si="40"/>
        <v>46053</v>
      </c>
      <c r="B221" s="20"/>
      <c r="C221" s="21"/>
      <c r="D221" s="20"/>
      <c r="E221" s="21"/>
      <c r="F221" s="22"/>
      <c r="G221" s="22"/>
      <c r="H221" s="34" t="str">
        <f t="shared" si="35"/>
        <v/>
      </c>
      <c r="I221" s="34" t="str">
        <f t="shared" si="36"/>
        <v/>
      </c>
      <c r="J221" s="34" t="str">
        <f t="shared" si="37"/>
        <v/>
      </c>
      <c r="K221" s="34" t="str">
        <f t="shared" si="38"/>
        <v/>
      </c>
      <c r="L221" s="26" t="str">
        <f t="shared" si="39"/>
        <v/>
      </c>
      <c r="M221" s="32"/>
      <c r="N221" s="190"/>
      <c r="O221" s="190"/>
      <c r="P221" s="190"/>
      <c r="Q221" s="190"/>
      <c r="R221" s="23"/>
    </row>
    <row r="222" spans="1:18">
      <c r="A222" s="5" t="s">
        <v>11</v>
      </c>
      <c r="B222" s="191"/>
      <c r="C222" s="192"/>
      <c r="D222" s="191"/>
      <c r="E222" s="192"/>
      <c r="F222" s="26" t="str">
        <f>IF(SUM($F191:$F221)=0,"",SUM($F191:$F221))</f>
        <v/>
      </c>
      <c r="G222" s="26" t="str">
        <f>IF(SUM($G191:$G221)=0,"",SUM($G191:$G221))</f>
        <v/>
      </c>
      <c r="H222" s="26" t="str">
        <f>IF(SUM(H191:H221)=0,"",SUM(H191:H221))</f>
        <v/>
      </c>
      <c r="I222" s="26" t="str">
        <f>IF(SUM(I191:I221)=0,"",SUM(I191:I221))</f>
        <v/>
      </c>
      <c r="J222" s="26" t="str">
        <f t="shared" ref="J222:K222" si="41">IF(SUM(J191:J221)=0,"",SUM(J191:J221))</f>
        <v/>
      </c>
      <c r="K222" s="26" t="str">
        <f t="shared" si="41"/>
        <v/>
      </c>
      <c r="L222" s="26" t="str">
        <f>IF(SUM($L191:$L221)=0,"",SUM($L191:$L221))</f>
        <v/>
      </c>
      <c r="M222" s="33"/>
      <c r="N222" s="193"/>
      <c r="O222" s="193"/>
      <c r="P222" s="193"/>
      <c r="Q222" s="193"/>
      <c r="R222" s="6"/>
    </row>
    <row r="224" spans="1:18" ht="27" customHeight="1">
      <c r="A224" s="194" t="s">
        <v>22</v>
      </c>
      <c r="B224" s="189" t="s">
        <v>103</v>
      </c>
      <c r="C224" s="189"/>
      <c r="D224" s="189"/>
      <c r="E224" s="189"/>
      <c r="F224" s="189" t="s">
        <v>23</v>
      </c>
      <c r="G224" s="189"/>
      <c r="H224" s="189" t="s">
        <v>88</v>
      </c>
      <c r="I224" s="189"/>
      <c r="J224" s="189"/>
      <c r="K224" s="189"/>
      <c r="L224" s="189" t="s">
        <v>87</v>
      </c>
      <c r="M224" s="195" t="s">
        <v>96</v>
      </c>
      <c r="N224" s="194" t="s">
        <v>25</v>
      </c>
      <c r="O224" s="194"/>
      <c r="P224" s="194"/>
      <c r="Q224" s="194"/>
      <c r="R224" s="189" t="s">
        <v>100</v>
      </c>
    </row>
    <row r="225" spans="1:22" ht="14.25" customHeight="1">
      <c r="A225" s="194"/>
      <c r="B225" s="189" t="s">
        <v>82</v>
      </c>
      <c r="C225" s="189"/>
      <c r="D225" s="189" t="s">
        <v>84</v>
      </c>
      <c r="E225" s="189"/>
      <c r="F225" s="189"/>
      <c r="G225" s="189"/>
      <c r="H225" s="189" t="s">
        <v>90</v>
      </c>
      <c r="I225" s="189"/>
      <c r="J225" s="189" t="s">
        <v>89</v>
      </c>
      <c r="K225" s="189"/>
      <c r="L225" s="189"/>
      <c r="M225" s="196"/>
      <c r="N225" s="194"/>
      <c r="O225" s="194"/>
      <c r="P225" s="194"/>
      <c r="Q225" s="194"/>
      <c r="R225" s="189"/>
    </row>
    <row r="226" spans="1:22">
      <c r="A226" s="194"/>
      <c r="B226" s="43" t="s">
        <v>26</v>
      </c>
      <c r="C226" s="43" t="s">
        <v>27</v>
      </c>
      <c r="D226" s="43" t="s">
        <v>26</v>
      </c>
      <c r="E226" s="43" t="s">
        <v>27</v>
      </c>
      <c r="F226" s="44" t="s">
        <v>85</v>
      </c>
      <c r="G226" s="44" t="s">
        <v>86</v>
      </c>
      <c r="H226" s="44" t="s">
        <v>81</v>
      </c>
      <c r="I226" s="44" t="s">
        <v>83</v>
      </c>
      <c r="J226" s="44" t="s">
        <v>81</v>
      </c>
      <c r="K226" s="44" t="s">
        <v>95</v>
      </c>
      <c r="L226" s="189"/>
      <c r="M226" s="197"/>
      <c r="N226" s="194"/>
      <c r="O226" s="194"/>
      <c r="P226" s="194"/>
      <c r="Q226" s="194"/>
      <c r="R226" s="194"/>
    </row>
    <row r="227" spans="1:22">
      <c r="A227" s="27" cm="1">
        <f t="array" aca="1" ref="A227" ca="1">DATE("2025","8"+6,IFERROR(INDIRECT(T1),"1"))</f>
        <v>46054</v>
      </c>
      <c r="B227" s="20"/>
      <c r="C227" s="21"/>
      <c r="D227" s="20"/>
      <c r="E227" s="21"/>
      <c r="F227" s="22"/>
      <c r="G227" s="22"/>
      <c r="H227" s="34" t="str">
        <f>IF(OR(B227="",LEFT(M227,1)="✓"),"",C227-B227-F227)</f>
        <v/>
      </c>
      <c r="I227" s="34" t="str">
        <f>IF(OR(D227="",LEFT(M227,1)="✓"),"",E227-D227-G227)</f>
        <v/>
      </c>
      <c r="J227" s="34" t="str">
        <f>IF(AND(B227&lt;&gt;"",M227="✓所定"),C227-B227-F227,"")</f>
        <v/>
      </c>
      <c r="K227" s="34" t="str">
        <f>IF(AND(B227&lt;&gt;"",M227="✓法定"),C227-B227-F227,"")</f>
        <v/>
      </c>
      <c r="L227" s="26" t="str">
        <f t="shared" ref="L227:L253" si="42">IF(AND($B227="",$D227=""),"",($C227-$B227-$F227)+($E227-$D227-$G227))</f>
        <v/>
      </c>
      <c r="M227" s="32"/>
      <c r="N227" s="190"/>
      <c r="O227" s="190"/>
      <c r="P227" s="190"/>
      <c r="Q227" s="190"/>
      <c r="R227" s="23"/>
      <c r="V227" s="1" t="s">
        <v>171</v>
      </c>
    </row>
    <row r="228" spans="1:22">
      <c r="A228" s="27">
        <f ca="1">A227+1</f>
        <v>46055</v>
      </c>
      <c r="B228" s="20"/>
      <c r="C228" s="21"/>
      <c r="D228" s="20"/>
      <c r="E228" s="21"/>
      <c r="F228" s="22"/>
      <c r="G228" s="22"/>
      <c r="H228" s="34" t="str">
        <f t="shared" ref="H228:H257" si="43">IF(OR(B228="",LEFT(M228,1)="✓"),"",C228-B228-F228)</f>
        <v/>
      </c>
      <c r="I228" s="34" t="str">
        <f t="shared" ref="I228:I257" si="44">IF(OR(D228="",LEFT(M228,1)="✓"),"",E228-D228-G228)</f>
        <v/>
      </c>
      <c r="J228" s="34" t="str">
        <f t="shared" ref="J228:J257" si="45">IF(AND(B228&lt;&gt;"",M228="✓所定"),C228-B228-F228,"")</f>
        <v/>
      </c>
      <c r="K228" s="34" t="str">
        <f t="shared" ref="K228:K257" si="46">IF(AND(B228&lt;&gt;"",M228="✓法定"),C228-B228-F228,"")</f>
        <v/>
      </c>
      <c r="L228" s="26" t="str">
        <f t="shared" si="42"/>
        <v/>
      </c>
      <c r="M228" s="32"/>
      <c r="N228" s="190"/>
      <c r="O228" s="190"/>
      <c r="P228" s="190"/>
      <c r="Q228" s="190"/>
      <c r="R228" s="23"/>
      <c r="V228" s="1" t="s">
        <v>172</v>
      </c>
    </row>
    <row r="229" spans="1:22">
      <c r="A229" s="27">
        <f t="shared" ref="A229:A257" ca="1" si="47">A228+1</f>
        <v>46056</v>
      </c>
      <c r="B229" s="20"/>
      <c r="C229" s="21"/>
      <c r="D229" s="20"/>
      <c r="E229" s="21"/>
      <c r="F229" s="22"/>
      <c r="G229" s="22"/>
      <c r="H229" s="34" t="str">
        <f t="shared" si="43"/>
        <v/>
      </c>
      <c r="I229" s="34" t="str">
        <f t="shared" si="44"/>
        <v/>
      </c>
      <c r="J229" s="34" t="str">
        <f t="shared" si="45"/>
        <v/>
      </c>
      <c r="K229" s="34" t="str">
        <f t="shared" si="46"/>
        <v/>
      </c>
      <c r="L229" s="26" t="str">
        <f t="shared" si="42"/>
        <v/>
      </c>
      <c r="M229" s="32"/>
      <c r="N229" s="190"/>
      <c r="O229" s="190"/>
      <c r="P229" s="190"/>
      <c r="Q229" s="190"/>
      <c r="R229" s="23"/>
    </row>
    <row r="230" spans="1:22">
      <c r="A230" s="27">
        <f t="shared" ca="1" si="47"/>
        <v>46057</v>
      </c>
      <c r="B230" s="20"/>
      <c r="C230" s="21"/>
      <c r="D230" s="20"/>
      <c r="E230" s="21"/>
      <c r="F230" s="22"/>
      <c r="G230" s="22"/>
      <c r="H230" s="34" t="str">
        <f t="shared" si="43"/>
        <v/>
      </c>
      <c r="I230" s="34" t="str">
        <f t="shared" si="44"/>
        <v/>
      </c>
      <c r="J230" s="34" t="str">
        <f t="shared" si="45"/>
        <v/>
      </c>
      <c r="K230" s="34" t="str">
        <f t="shared" si="46"/>
        <v/>
      </c>
      <c r="L230" s="26" t="str">
        <f t="shared" si="42"/>
        <v/>
      </c>
      <c r="M230" s="32"/>
      <c r="N230" s="190"/>
      <c r="O230" s="190"/>
      <c r="P230" s="190"/>
      <c r="Q230" s="190"/>
      <c r="R230" s="23"/>
    </row>
    <row r="231" spans="1:22">
      <c r="A231" s="27">
        <f t="shared" ca="1" si="47"/>
        <v>46058</v>
      </c>
      <c r="B231" s="20"/>
      <c r="C231" s="21"/>
      <c r="D231" s="20"/>
      <c r="E231" s="21"/>
      <c r="F231" s="22"/>
      <c r="G231" s="22"/>
      <c r="H231" s="34" t="str">
        <f t="shared" si="43"/>
        <v/>
      </c>
      <c r="I231" s="34" t="str">
        <f t="shared" si="44"/>
        <v/>
      </c>
      <c r="J231" s="34" t="str">
        <f t="shared" si="45"/>
        <v/>
      </c>
      <c r="K231" s="34" t="str">
        <f t="shared" si="46"/>
        <v/>
      </c>
      <c r="L231" s="26" t="str">
        <f t="shared" si="42"/>
        <v/>
      </c>
      <c r="M231" s="32"/>
      <c r="N231" s="190"/>
      <c r="O231" s="190"/>
      <c r="P231" s="190"/>
      <c r="Q231" s="190"/>
      <c r="R231" s="23"/>
    </row>
    <row r="232" spans="1:22">
      <c r="A232" s="27">
        <f t="shared" ca="1" si="47"/>
        <v>46059</v>
      </c>
      <c r="B232" s="20"/>
      <c r="C232" s="21"/>
      <c r="D232" s="20"/>
      <c r="E232" s="21"/>
      <c r="F232" s="22"/>
      <c r="G232" s="22"/>
      <c r="H232" s="34" t="str">
        <f t="shared" si="43"/>
        <v/>
      </c>
      <c r="I232" s="34" t="str">
        <f t="shared" si="44"/>
        <v/>
      </c>
      <c r="J232" s="34" t="str">
        <f t="shared" si="45"/>
        <v/>
      </c>
      <c r="K232" s="34" t="str">
        <f t="shared" si="46"/>
        <v/>
      </c>
      <c r="L232" s="26" t="str">
        <f t="shared" si="42"/>
        <v/>
      </c>
      <c r="M232" s="32"/>
      <c r="N232" s="190"/>
      <c r="O232" s="190"/>
      <c r="P232" s="190"/>
      <c r="Q232" s="190"/>
      <c r="R232" s="23"/>
    </row>
    <row r="233" spans="1:22">
      <c r="A233" s="27">
        <f t="shared" ca="1" si="47"/>
        <v>46060</v>
      </c>
      <c r="B233" s="20"/>
      <c r="C233" s="21"/>
      <c r="D233" s="20"/>
      <c r="E233" s="21"/>
      <c r="F233" s="22"/>
      <c r="G233" s="22"/>
      <c r="H233" s="34" t="str">
        <f t="shared" si="43"/>
        <v/>
      </c>
      <c r="I233" s="34" t="str">
        <f t="shared" si="44"/>
        <v/>
      </c>
      <c r="J233" s="34" t="str">
        <f t="shared" si="45"/>
        <v/>
      </c>
      <c r="K233" s="34" t="str">
        <f t="shared" si="46"/>
        <v/>
      </c>
      <c r="L233" s="26" t="str">
        <f t="shared" si="42"/>
        <v/>
      </c>
      <c r="M233" s="32"/>
      <c r="N233" s="190"/>
      <c r="O233" s="190"/>
      <c r="P233" s="190"/>
      <c r="Q233" s="190"/>
      <c r="R233" s="23"/>
    </row>
    <row r="234" spans="1:22">
      <c r="A234" s="27">
        <f t="shared" ca="1" si="47"/>
        <v>46061</v>
      </c>
      <c r="B234" s="20"/>
      <c r="C234" s="21"/>
      <c r="D234" s="20"/>
      <c r="E234" s="21"/>
      <c r="F234" s="22"/>
      <c r="G234" s="22"/>
      <c r="H234" s="34" t="str">
        <f t="shared" si="43"/>
        <v/>
      </c>
      <c r="I234" s="34" t="str">
        <f t="shared" si="44"/>
        <v/>
      </c>
      <c r="J234" s="34" t="str">
        <f t="shared" si="45"/>
        <v/>
      </c>
      <c r="K234" s="34" t="str">
        <f t="shared" si="46"/>
        <v/>
      </c>
      <c r="L234" s="26" t="str">
        <f t="shared" si="42"/>
        <v/>
      </c>
      <c r="M234" s="32"/>
      <c r="N234" s="190"/>
      <c r="O234" s="190"/>
      <c r="P234" s="190"/>
      <c r="Q234" s="190"/>
      <c r="R234" s="23"/>
    </row>
    <row r="235" spans="1:22">
      <c r="A235" s="27">
        <f t="shared" ca="1" si="47"/>
        <v>46062</v>
      </c>
      <c r="B235" s="20"/>
      <c r="C235" s="21"/>
      <c r="D235" s="20"/>
      <c r="E235" s="21"/>
      <c r="F235" s="22"/>
      <c r="G235" s="22"/>
      <c r="H235" s="34" t="str">
        <f t="shared" si="43"/>
        <v/>
      </c>
      <c r="I235" s="34" t="str">
        <f t="shared" si="44"/>
        <v/>
      </c>
      <c r="J235" s="34" t="str">
        <f t="shared" si="45"/>
        <v/>
      </c>
      <c r="K235" s="34" t="str">
        <f t="shared" si="46"/>
        <v/>
      </c>
      <c r="L235" s="26" t="str">
        <f t="shared" si="42"/>
        <v/>
      </c>
      <c r="M235" s="32"/>
      <c r="N235" s="190"/>
      <c r="O235" s="190"/>
      <c r="P235" s="190"/>
      <c r="Q235" s="190"/>
      <c r="R235" s="23"/>
    </row>
    <row r="236" spans="1:22">
      <c r="A236" s="27">
        <f t="shared" ca="1" si="47"/>
        <v>46063</v>
      </c>
      <c r="B236" s="20"/>
      <c r="C236" s="21"/>
      <c r="D236" s="20"/>
      <c r="E236" s="21"/>
      <c r="F236" s="22"/>
      <c r="G236" s="22"/>
      <c r="H236" s="34" t="str">
        <f t="shared" si="43"/>
        <v/>
      </c>
      <c r="I236" s="34" t="str">
        <f t="shared" si="44"/>
        <v/>
      </c>
      <c r="J236" s="34" t="str">
        <f t="shared" si="45"/>
        <v/>
      </c>
      <c r="K236" s="34" t="str">
        <f t="shared" si="46"/>
        <v/>
      </c>
      <c r="L236" s="26" t="str">
        <f t="shared" si="42"/>
        <v/>
      </c>
      <c r="M236" s="32"/>
      <c r="N236" s="190"/>
      <c r="O236" s="190"/>
      <c r="P236" s="190"/>
      <c r="Q236" s="190"/>
      <c r="R236" s="23"/>
    </row>
    <row r="237" spans="1:22">
      <c r="A237" s="27">
        <f t="shared" ca="1" si="47"/>
        <v>46064</v>
      </c>
      <c r="B237" s="20"/>
      <c r="C237" s="21"/>
      <c r="D237" s="20"/>
      <c r="E237" s="21"/>
      <c r="F237" s="22"/>
      <c r="G237" s="22"/>
      <c r="H237" s="34" t="str">
        <f t="shared" si="43"/>
        <v/>
      </c>
      <c r="I237" s="34" t="str">
        <f t="shared" si="44"/>
        <v/>
      </c>
      <c r="J237" s="34" t="str">
        <f t="shared" si="45"/>
        <v/>
      </c>
      <c r="K237" s="34" t="str">
        <f t="shared" si="46"/>
        <v/>
      </c>
      <c r="L237" s="26" t="str">
        <f t="shared" si="42"/>
        <v/>
      </c>
      <c r="M237" s="32"/>
      <c r="N237" s="190"/>
      <c r="O237" s="190"/>
      <c r="P237" s="190"/>
      <c r="Q237" s="190"/>
      <c r="R237" s="23"/>
    </row>
    <row r="238" spans="1:22">
      <c r="A238" s="27">
        <f t="shared" ca="1" si="47"/>
        <v>46065</v>
      </c>
      <c r="B238" s="20"/>
      <c r="C238" s="21"/>
      <c r="D238" s="20"/>
      <c r="E238" s="21"/>
      <c r="F238" s="22"/>
      <c r="G238" s="22"/>
      <c r="H238" s="34" t="str">
        <f t="shared" si="43"/>
        <v/>
      </c>
      <c r="I238" s="34" t="str">
        <f t="shared" si="44"/>
        <v/>
      </c>
      <c r="J238" s="34" t="str">
        <f t="shared" si="45"/>
        <v/>
      </c>
      <c r="K238" s="34" t="str">
        <f t="shared" si="46"/>
        <v/>
      </c>
      <c r="L238" s="26" t="str">
        <f t="shared" si="42"/>
        <v/>
      </c>
      <c r="M238" s="32"/>
      <c r="N238" s="190"/>
      <c r="O238" s="190"/>
      <c r="P238" s="190"/>
      <c r="Q238" s="190"/>
      <c r="R238" s="23"/>
    </row>
    <row r="239" spans="1:22">
      <c r="A239" s="27">
        <f t="shared" ca="1" si="47"/>
        <v>46066</v>
      </c>
      <c r="B239" s="20"/>
      <c r="C239" s="21"/>
      <c r="D239" s="20"/>
      <c r="E239" s="21"/>
      <c r="F239" s="22"/>
      <c r="G239" s="22"/>
      <c r="H239" s="34" t="str">
        <f t="shared" si="43"/>
        <v/>
      </c>
      <c r="I239" s="34" t="str">
        <f t="shared" si="44"/>
        <v/>
      </c>
      <c r="J239" s="34" t="str">
        <f t="shared" si="45"/>
        <v/>
      </c>
      <c r="K239" s="34" t="str">
        <f t="shared" si="46"/>
        <v/>
      </c>
      <c r="L239" s="26" t="str">
        <f t="shared" si="42"/>
        <v/>
      </c>
      <c r="M239" s="32"/>
      <c r="N239" s="190"/>
      <c r="O239" s="190"/>
      <c r="P239" s="190"/>
      <c r="Q239" s="190"/>
      <c r="R239" s="23"/>
    </row>
    <row r="240" spans="1:22">
      <c r="A240" s="27">
        <f t="shared" ca="1" si="47"/>
        <v>46067</v>
      </c>
      <c r="B240" s="20"/>
      <c r="C240" s="21"/>
      <c r="D240" s="20"/>
      <c r="E240" s="21"/>
      <c r="F240" s="22"/>
      <c r="G240" s="22"/>
      <c r="H240" s="34" t="str">
        <f t="shared" si="43"/>
        <v/>
      </c>
      <c r="I240" s="34" t="str">
        <f t="shared" si="44"/>
        <v/>
      </c>
      <c r="J240" s="34" t="str">
        <f t="shared" si="45"/>
        <v/>
      </c>
      <c r="K240" s="34" t="str">
        <f t="shared" si="46"/>
        <v/>
      </c>
      <c r="L240" s="26" t="str">
        <f t="shared" si="42"/>
        <v/>
      </c>
      <c r="M240" s="32"/>
      <c r="N240" s="190"/>
      <c r="O240" s="190"/>
      <c r="P240" s="190"/>
      <c r="Q240" s="190"/>
      <c r="R240" s="23"/>
    </row>
    <row r="241" spans="1:18">
      <c r="A241" s="27">
        <f t="shared" ca="1" si="47"/>
        <v>46068</v>
      </c>
      <c r="B241" s="20"/>
      <c r="C241" s="21"/>
      <c r="D241" s="20"/>
      <c r="E241" s="21"/>
      <c r="F241" s="22"/>
      <c r="G241" s="22"/>
      <c r="H241" s="34" t="str">
        <f t="shared" si="43"/>
        <v/>
      </c>
      <c r="I241" s="34" t="str">
        <f t="shared" si="44"/>
        <v/>
      </c>
      <c r="J241" s="34" t="str">
        <f t="shared" si="45"/>
        <v/>
      </c>
      <c r="K241" s="34" t="str">
        <f t="shared" si="46"/>
        <v/>
      </c>
      <c r="L241" s="26" t="str">
        <f t="shared" si="42"/>
        <v/>
      </c>
      <c r="M241" s="32"/>
      <c r="N241" s="190"/>
      <c r="O241" s="190"/>
      <c r="P241" s="190"/>
      <c r="Q241" s="190"/>
      <c r="R241" s="23"/>
    </row>
    <row r="242" spans="1:18">
      <c r="A242" s="27">
        <f t="shared" ca="1" si="47"/>
        <v>46069</v>
      </c>
      <c r="B242" s="20"/>
      <c r="C242" s="21"/>
      <c r="D242" s="20"/>
      <c r="E242" s="21"/>
      <c r="F242" s="22"/>
      <c r="G242" s="22"/>
      <c r="H242" s="34" t="str">
        <f t="shared" si="43"/>
        <v/>
      </c>
      <c r="I242" s="34" t="str">
        <f t="shared" si="44"/>
        <v/>
      </c>
      <c r="J242" s="34" t="str">
        <f t="shared" si="45"/>
        <v/>
      </c>
      <c r="K242" s="34" t="str">
        <f t="shared" si="46"/>
        <v/>
      </c>
      <c r="L242" s="26" t="str">
        <f t="shared" si="42"/>
        <v/>
      </c>
      <c r="M242" s="32"/>
      <c r="N242" s="190"/>
      <c r="O242" s="190"/>
      <c r="P242" s="190"/>
      <c r="Q242" s="190"/>
      <c r="R242" s="23"/>
    </row>
    <row r="243" spans="1:18">
      <c r="A243" s="27">
        <f t="shared" ca="1" si="47"/>
        <v>46070</v>
      </c>
      <c r="B243" s="20"/>
      <c r="C243" s="21"/>
      <c r="D243" s="20"/>
      <c r="E243" s="21"/>
      <c r="F243" s="22"/>
      <c r="G243" s="22"/>
      <c r="H243" s="34" t="str">
        <f t="shared" si="43"/>
        <v/>
      </c>
      <c r="I243" s="34" t="str">
        <f t="shared" si="44"/>
        <v/>
      </c>
      <c r="J243" s="34" t="str">
        <f t="shared" si="45"/>
        <v/>
      </c>
      <c r="K243" s="34" t="str">
        <f t="shared" si="46"/>
        <v/>
      </c>
      <c r="L243" s="26" t="str">
        <f t="shared" si="42"/>
        <v/>
      </c>
      <c r="M243" s="32"/>
      <c r="N243" s="190"/>
      <c r="O243" s="190"/>
      <c r="P243" s="190"/>
      <c r="Q243" s="190"/>
      <c r="R243" s="23"/>
    </row>
    <row r="244" spans="1:18">
      <c r="A244" s="27">
        <f t="shared" ca="1" si="47"/>
        <v>46071</v>
      </c>
      <c r="B244" s="20"/>
      <c r="C244" s="21"/>
      <c r="D244" s="20"/>
      <c r="E244" s="21"/>
      <c r="F244" s="22"/>
      <c r="G244" s="22"/>
      <c r="H244" s="34" t="str">
        <f t="shared" si="43"/>
        <v/>
      </c>
      <c r="I244" s="34" t="str">
        <f t="shared" si="44"/>
        <v/>
      </c>
      <c r="J244" s="34" t="str">
        <f t="shared" si="45"/>
        <v/>
      </c>
      <c r="K244" s="34" t="str">
        <f t="shared" si="46"/>
        <v/>
      </c>
      <c r="L244" s="26" t="str">
        <f t="shared" si="42"/>
        <v/>
      </c>
      <c r="M244" s="32"/>
      <c r="N244" s="190"/>
      <c r="O244" s="190"/>
      <c r="P244" s="190"/>
      <c r="Q244" s="190"/>
      <c r="R244" s="23"/>
    </row>
    <row r="245" spans="1:18">
      <c r="A245" s="27">
        <f t="shared" ca="1" si="47"/>
        <v>46072</v>
      </c>
      <c r="B245" s="20"/>
      <c r="C245" s="21"/>
      <c r="D245" s="20"/>
      <c r="E245" s="21"/>
      <c r="F245" s="22"/>
      <c r="G245" s="22"/>
      <c r="H245" s="34" t="str">
        <f t="shared" si="43"/>
        <v/>
      </c>
      <c r="I245" s="34" t="str">
        <f t="shared" si="44"/>
        <v/>
      </c>
      <c r="J245" s="34" t="str">
        <f t="shared" si="45"/>
        <v/>
      </c>
      <c r="K245" s="34" t="str">
        <f t="shared" si="46"/>
        <v/>
      </c>
      <c r="L245" s="26" t="str">
        <f t="shared" si="42"/>
        <v/>
      </c>
      <c r="M245" s="32"/>
      <c r="N245" s="190"/>
      <c r="O245" s="190"/>
      <c r="P245" s="190"/>
      <c r="Q245" s="190"/>
      <c r="R245" s="23"/>
    </row>
    <row r="246" spans="1:18">
      <c r="A246" s="27">
        <f t="shared" ca="1" si="47"/>
        <v>46073</v>
      </c>
      <c r="B246" s="20"/>
      <c r="C246" s="21"/>
      <c r="D246" s="20"/>
      <c r="E246" s="21"/>
      <c r="F246" s="22"/>
      <c r="G246" s="22"/>
      <c r="H246" s="34" t="str">
        <f t="shared" si="43"/>
        <v/>
      </c>
      <c r="I246" s="34" t="str">
        <f t="shared" si="44"/>
        <v/>
      </c>
      <c r="J246" s="34" t="str">
        <f t="shared" si="45"/>
        <v/>
      </c>
      <c r="K246" s="34" t="str">
        <f t="shared" si="46"/>
        <v/>
      </c>
      <c r="L246" s="26" t="str">
        <f t="shared" si="42"/>
        <v/>
      </c>
      <c r="M246" s="32"/>
      <c r="N246" s="190"/>
      <c r="O246" s="190"/>
      <c r="P246" s="190"/>
      <c r="Q246" s="190"/>
      <c r="R246" s="23"/>
    </row>
    <row r="247" spans="1:18">
      <c r="A247" s="27">
        <f t="shared" ca="1" si="47"/>
        <v>46074</v>
      </c>
      <c r="B247" s="20"/>
      <c r="C247" s="21"/>
      <c r="D247" s="20"/>
      <c r="E247" s="21"/>
      <c r="F247" s="22"/>
      <c r="G247" s="22"/>
      <c r="H247" s="34" t="str">
        <f t="shared" si="43"/>
        <v/>
      </c>
      <c r="I247" s="34" t="str">
        <f t="shared" si="44"/>
        <v/>
      </c>
      <c r="J247" s="34" t="str">
        <f t="shared" si="45"/>
        <v/>
      </c>
      <c r="K247" s="34" t="str">
        <f t="shared" si="46"/>
        <v/>
      </c>
      <c r="L247" s="26" t="str">
        <f t="shared" si="42"/>
        <v/>
      </c>
      <c r="M247" s="32"/>
      <c r="N247" s="190"/>
      <c r="O247" s="190"/>
      <c r="P247" s="190"/>
      <c r="Q247" s="190"/>
      <c r="R247" s="23"/>
    </row>
    <row r="248" spans="1:18">
      <c r="A248" s="27">
        <f t="shared" ca="1" si="47"/>
        <v>46075</v>
      </c>
      <c r="B248" s="20"/>
      <c r="C248" s="21"/>
      <c r="D248" s="20"/>
      <c r="E248" s="21"/>
      <c r="F248" s="22"/>
      <c r="G248" s="22"/>
      <c r="H248" s="34" t="str">
        <f t="shared" si="43"/>
        <v/>
      </c>
      <c r="I248" s="34" t="str">
        <f t="shared" si="44"/>
        <v/>
      </c>
      <c r="J248" s="34" t="str">
        <f t="shared" si="45"/>
        <v/>
      </c>
      <c r="K248" s="34" t="str">
        <f t="shared" si="46"/>
        <v/>
      </c>
      <c r="L248" s="26" t="str">
        <f t="shared" si="42"/>
        <v/>
      </c>
      <c r="M248" s="32"/>
      <c r="N248" s="190"/>
      <c r="O248" s="190"/>
      <c r="P248" s="190"/>
      <c r="Q248" s="190"/>
      <c r="R248" s="23"/>
    </row>
    <row r="249" spans="1:18">
      <c r="A249" s="27">
        <f t="shared" ca="1" si="47"/>
        <v>46076</v>
      </c>
      <c r="B249" s="20"/>
      <c r="C249" s="21"/>
      <c r="D249" s="20"/>
      <c r="E249" s="21"/>
      <c r="F249" s="22"/>
      <c r="G249" s="22"/>
      <c r="H249" s="34" t="str">
        <f t="shared" si="43"/>
        <v/>
      </c>
      <c r="I249" s="34" t="str">
        <f t="shared" si="44"/>
        <v/>
      </c>
      <c r="J249" s="34" t="str">
        <f t="shared" si="45"/>
        <v/>
      </c>
      <c r="K249" s="34" t="str">
        <f t="shared" si="46"/>
        <v/>
      </c>
      <c r="L249" s="26" t="str">
        <f t="shared" si="42"/>
        <v/>
      </c>
      <c r="M249" s="32"/>
      <c r="N249" s="190"/>
      <c r="O249" s="190"/>
      <c r="P249" s="190"/>
      <c r="Q249" s="190"/>
      <c r="R249" s="23"/>
    </row>
    <row r="250" spans="1:18">
      <c r="A250" s="27">
        <f t="shared" ca="1" si="47"/>
        <v>46077</v>
      </c>
      <c r="B250" s="20"/>
      <c r="C250" s="21"/>
      <c r="D250" s="20"/>
      <c r="E250" s="21"/>
      <c r="F250" s="22"/>
      <c r="G250" s="22"/>
      <c r="H250" s="34" t="str">
        <f t="shared" si="43"/>
        <v/>
      </c>
      <c r="I250" s="34" t="str">
        <f t="shared" si="44"/>
        <v/>
      </c>
      <c r="J250" s="34" t="str">
        <f t="shared" si="45"/>
        <v/>
      </c>
      <c r="K250" s="34" t="str">
        <f t="shared" si="46"/>
        <v/>
      </c>
      <c r="L250" s="26" t="str">
        <f t="shared" si="42"/>
        <v/>
      </c>
      <c r="M250" s="32"/>
      <c r="N250" s="190"/>
      <c r="O250" s="190"/>
      <c r="P250" s="190"/>
      <c r="Q250" s="190"/>
      <c r="R250" s="23"/>
    </row>
    <row r="251" spans="1:18">
      <c r="A251" s="27">
        <f t="shared" ca="1" si="47"/>
        <v>46078</v>
      </c>
      <c r="B251" s="20"/>
      <c r="C251" s="21"/>
      <c r="D251" s="20"/>
      <c r="E251" s="21"/>
      <c r="F251" s="22"/>
      <c r="G251" s="22"/>
      <c r="H251" s="34" t="str">
        <f t="shared" si="43"/>
        <v/>
      </c>
      <c r="I251" s="34" t="str">
        <f t="shared" si="44"/>
        <v/>
      </c>
      <c r="J251" s="34" t="str">
        <f t="shared" si="45"/>
        <v/>
      </c>
      <c r="K251" s="34" t="str">
        <f t="shared" si="46"/>
        <v/>
      </c>
      <c r="L251" s="26" t="str">
        <f t="shared" si="42"/>
        <v/>
      </c>
      <c r="M251" s="32"/>
      <c r="N251" s="190"/>
      <c r="O251" s="190"/>
      <c r="P251" s="190"/>
      <c r="Q251" s="190"/>
      <c r="R251" s="23"/>
    </row>
    <row r="252" spans="1:18">
      <c r="A252" s="27">
        <f t="shared" ca="1" si="47"/>
        <v>46079</v>
      </c>
      <c r="B252" s="20"/>
      <c r="C252" s="21"/>
      <c r="D252" s="20"/>
      <c r="E252" s="21"/>
      <c r="F252" s="22"/>
      <c r="G252" s="22"/>
      <c r="H252" s="34" t="str">
        <f t="shared" si="43"/>
        <v/>
      </c>
      <c r="I252" s="34" t="str">
        <f t="shared" si="44"/>
        <v/>
      </c>
      <c r="J252" s="34" t="str">
        <f t="shared" si="45"/>
        <v/>
      </c>
      <c r="K252" s="34" t="str">
        <f t="shared" si="46"/>
        <v/>
      </c>
      <c r="L252" s="26" t="str">
        <f t="shared" si="42"/>
        <v/>
      </c>
      <c r="M252" s="32"/>
      <c r="N252" s="190"/>
      <c r="O252" s="190"/>
      <c r="P252" s="190"/>
      <c r="Q252" s="190"/>
      <c r="R252" s="23"/>
    </row>
    <row r="253" spans="1:18">
      <c r="A253" s="27">
        <f t="shared" ca="1" si="47"/>
        <v>46080</v>
      </c>
      <c r="B253" s="20"/>
      <c r="C253" s="21"/>
      <c r="D253" s="20"/>
      <c r="E253" s="21"/>
      <c r="F253" s="22"/>
      <c r="G253" s="22"/>
      <c r="H253" s="34" t="str">
        <f t="shared" si="43"/>
        <v/>
      </c>
      <c r="I253" s="34" t="str">
        <f t="shared" si="44"/>
        <v/>
      </c>
      <c r="J253" s="34" t="str">
        <f t="shared" si="45"/>
        <v/>
      </c>
      <c r="K253" s="34" t="str">
        <f t="shared" si="46"/>
        <v/>
      </c>
      <c r="L253" s="26" t="str">
        <f t="shared" si="42"/>
        <v/>
      </c>
      <c r="M253" s="32"/>
      <c r="N253" s="190"/>
      <c r="O253" s="190"/>
      <c r="P253" s="190"/>
      <c r="Q253" s="190"/>
      <c r="R253" s="23"/>
    </row>
    <row r="254" spans="1:18">
      <c r="A254" s="27">
        <f t="shared" ca="1" si="47"/>
        <v>46081</v>
      </c>
      <c r="B254" s="20"/>
      <c r="C254" s="21"/>
      <c r="D254" s="20"/>
      <c r="E254" s="21"/>
      <c r="F254" s="22"/>
      <c r="G254" s="22"/>
      <c r="H254" s="34" t="str">
        <f t="shared" si="43"/>
        <v/>
      </c>
      <c r="I254" s="34" t="str">
        <f t="shared" si="44"/>
        <v/>
      </c>
      <c r="J254" s="34" t="str">
        <f t="shared" si="45"/>
        <v/>
      </c>
      <c r="K254" s="34" t="str">
        <f t="shared" si="46"/>
        <v/>
      </c>
      <c r="L254" s="26" t="str">
        <f>IF(AND($B254="",$D254=""),"",($C254-$B254-$F254)+($E254-$D254-$G254))</f>
        <v/>
      </c>
      <c r="M254" s="32"/>
      <c r="N254" s="190"/>
      <c r="O254" s="190"/>
      <c r="P254" s="190"/>
      <c r="Q254" s="190"/>
      <c r="R254" s="23"/>
    </row>
    <row r="255" spans="1:18">
      <c r="A255" s="27">
        <f t="shared" ca="1" si="47"/>
        <v>46082</v>
      </c>
      <c r="B255" s="20"/>
      <c r="C255" s="21"/>
      <c r="D255" s="20"/>
      <c r="E255" s="21"/>
      <c r="F255" s="22"/>
      <c r="G255" s="22"/>
      <c r="H255" s="34" t="str">
        <f t="shared" si="43"/>
        <v/>
      </c>
      <c r="I255" s="34" t="str">
        <f t="shared" si="44"/>
        <v/>
      </c>
      <c r="J255" s="34" t="str">
        <f t="shared" si="45"/>
        <v/>
      </c>
      <c r="K255" s="34" t="str">
        <f t="shared" si="46"/>
        <v/>
      </c>
      <c r="L255" s="26" t="str">
        <f>IF(AND($B255="",$D255=""),"",($C255-$B255-$F255)+($E255-$D255-$G255))</f>
        <v/>
      </c>
      <c r="M255" s="32"/>
      <c r="N255" s="190"/>
      <c r="O255" s="190"/>
      <c r="P255" s="190"/>
      <c r="Q255" s="190"/>
      <c r="R255" s="23"/>
    </row>
    <row r="256" spans="1:18">
      <c r="A256" s="27">
        <f t="shared" ca="1" si="47"/>
        <v>46083</v>
      </c>
      <c r="B256" s="20"/>
      <c r="C256" s="21"/>
      <c r="D256" s="20"/>
      <c r="E256" s="21"/>
      <c r="F256" s="22"/>
      <c r="G256" s="22"/>
      <c r="H256" s="34" t="str">
        <f t="shared" si="43"/>
        <v/>
      </c>
      <c r="I256" s="34" t="str">
        <f t="shared" si="44"/>
        <v/>
      </c>
      <c r="J256" s="34" t="str">
        <f t="shared" si="45"/>
        <v/>
      </c>
      <c r="K256" s="34" t="str">
        <f t="shared" si="46"/>
        <v/>
      </c>
      <c r="L256" s="26" t="str">
        <f>IF(AND($B256="",$D256=""),"",($C256-$B256-$F256)+($E256-$D256-$G256))</f>
        <v/>
      </c>
      <c r="M256" s="32"/>
      <c r="N256" s="190"/>
      <c r="O256" s="190"/>
      <c r="P256" s="190"/>
      <c r="Q256" s="190"/>
      <c r="R256" s="23"/>
    </row>
    <row r="257" spans="1:18">
      <c r="A257" s="27">
        <f t="shared" ca="1" si="47"/>
        <v>46084</v>
      </c>
      <c r="B257" s="20"/>
      <c r="C257" s="21"/>
      <c r="D257" s="20"/>
      <c r="E257" s="21"/>
      <c r="F257" s="22"/>
      <c r="G257" s="22"/>
      <c r="H257" s="34" t="str">
        <f t="shared" si="43"/>
        <v/>
      </c>
      <c r="I257" s="34" t="str">
        <f t="shared" si="44"/>
        <v/>
      </c>
      <c r="J257" s="34" t="str">
        <f t="shared" si="45"/>
        <v/>
      </c>
      <c r="K257" s="34" t="str">
        <f t="shared" si="46"/>
        <v/>
      </c>
      <c r="L257" s="26" t="str">
        <f>IF(AND($B257="",$D257=""),"",($C257-$B257-$F257)+($E257-$D257-$G257))</f>
        <v/>
      </c>
      <c r="M257" s="32"/>
      <c r="N257" s="190"/>
      <c r="O257" s="190"/>
      <c r="P257" s="190"/>
      <c r="Q257" s="190"/>
      <c r="R257" s="23"/>
    </row>
    <row r="258" spans="1:18">
      <c r="A258" s="5" t="s">
        <v>11</v>
      </c>
      <c r="B258" s="191"/>
      <c r="C258" s="192"/>
      <c r="D258" s="191"/>
      <c r="E258" s="192"/>
      <c r="F258" s="26" t="str">
        <f>IF(SUM($F227:$F257)=0,"",SUM($F227:$F257))</f>
        <v/>
      </c>
      <c r="G258" s="26" t="str">
        <f>IF(SUM($G227:$G257)=0,"",SUM($G227:$G257))</f>
        <v/>
      </c>
      <c r="H258" s="26" t="str">
        <f>IF(SUM(H227:H257)=0,"",SUM(H227:H257))</f>
        <v/>
      </c>
      <c r="I258" s="26" t="str">
        <f>IF(SUM(I227:I257)=0,"",SUM(I227:I257))</f>
        <v/>
      </c>
      <c r="J258" s="26" t="str">
        <f>IF(SUM(J227:J257)=0,"",SUM(J227:J257))</f>
        <v/>
      </c>
      <c r="K258" s="26" t="str">
        <f>IF(SUM(K227:K257)=0,"",SUM(K227:K257))</f>
        <v/>
      </c>
      <c r="L258" s="26" t="str">
        <f>IF(SUM($L227:$L257)=0,"",SUM($L227:$L257))</f>
        <v/>
      </c>
      <c r="M258" s="33"/>
      <c r="N258" s="193"/>
      <c r="O258" s="193"/>
      <c r="P258" s="193"/>
      <c r="Q258" s="193"/>
      <c r="R258" s="6"/>
    </row>
    <row r="260" spans="1:18" ht="27" customHeight="1">
      <c r="A260" s="194" t="s">
        <v>22</v>
      </c>
      <c r="B260" s="189" t="s">
        <v>103</v>
      </c>
      <c r="C260" s="189"/>
      <c r="D260" s="189"/>
      <c r="E260" s="189"/>
      <c r="F260" s="189" t="s">
        <v>23</v>
      </c>
      <c r="G260" s="189"/>
      <c r="H260" s="189" t="s">
        <v>88</v>
      </c>
      <c r="I260" s="189"/>
      <c r="J260" s="189"/>
      <c r="K260" s="189"/>
      <c r="L260" s="189" t="s">
        <v>87</v>
      </c>
      <c r="M260" s="195" t="s">
        <v>96</v>
      </c>
      <c r="N260" s="194" t="s">
        <v>25</v>
      </c>
      <c r="O260" s="194"/>
      <c r="P260" s="194"/>
      <c r="Q260" s="194"/>
      <c r="R260" s="189" t="s">
        <v>100</v>
      </c>
    </row>
    <row r="261" spans="1:18" ht="14.25" customHeight="1">
      <c r="A261" s="194"/>
      <c r="B261" s="189" t="s">
        <v>82</v>
      </c>
      <c r="C261" s="189"/>
      <c r="D261" s="189" t="s">
        <v>84</v>
      </c>
      <c r="E261" s="189"/>
      <c r="F261" s="189"/>
      <c r="G261" s="189"/>
      <c r="H261" s="189" t="s">
        <v>90</v>
      </c>
      <c r="I261" s="189"/>
      <c r="J261" s="189" t="s">
        <v>89</v>
      </c>
      <c r="K261" s="189"/>
      <c r="L261" s="189"/>
      <c r="M261" s="196"/>
      <c r="N261" s="194"/>
      <c r="O261" s="194"/>
      <c r="P261" s="194"/>
      <c r="Q261" s="194"/>
      <c r="R261" s="189"/>
    </row>
    <row r="262" spans="1:18">
      <c r="A262" s="194"/>
      <c r="B262" s="43" t="s">
        <v>26</v>
      </c>
      <c r="C262" s="43" t="s">
        <v>27</v>
      </c>
      <c r="D262" s="43" t="s">
        <v>26</v>
      </c>
      <c r="E262" s="43" t="s">
        <v>27</v>
      </c>
      <c r="F262" s="44" t="s">
        <v>85</v>
      </c>
      <c r="G262" s="44" t="s">
        <v>86</v>
      </c>
      <c r="H262" s="44" t="s">
        <v>81</v>
      </c>
      <c r="I262" s="44" t="s">
        <v>83</v>
      </c>
      <c r="J262" s="44" t="s">
        <v>81</v>
      </c>
      <c r="K262" s="44" t="s">
        <v>95</v>
      </c>
      <c r="L262" s="189"/>
      <c r="M262" s="197"/>
      <c r="N262" s="194"/>
      <c r="O262" s="194"/>
      <c r="P262" s="194"/>
      <c r="Q262" s="194"/>
      <c r="R262" s="194"/>
    </row>
    <row r="263" spans="1:18">
      <c r="A263" s="27" cm="1">
        <f t="array" aca="1" ref="A263" ca="1">DATE("2025","8"+7,IFERROR(INDIRECT(T1),"1"))</f>
        <v>46082</v>
      </c>
      <c r="B263" s="20"/>
      <c r="C263" s="21"/>
      <c r="D263" s="20"/>
      <c r="E263" s="21"/>
      <c r="F263" s="22"/>
      <c r="G263" s="22"/>
      <c r="H263" s="34" t="str">
        <f>IF(OR(B263="",LEFT(M263,1)="✓"),"",C263-B263-F263)</f>
        <v/>
      </c>
      <c r="I263" s="34" t="str">
        <f>IF(OR(D263="",LEFT(M263,1)="✓"),"",E263-D263-G263)</f>
        <v/>
      </c>
      <c r="J263" s="34" t="str">
        <f>IF(AND(B263&lt;&gt;"",M263="✓所定"),C263-B263-F263,"")</f>
        <v/>
      </c>
      <c r="K263" s="34" t="str">
        <f>IF(AND(B263&lt;&gt;"",M263="✓法定"),C263-B263-F263,"")</f>
        <v/>
      </c>
      <c r="L263" s="34" t="str">
        <f>IF(AND($B263="",$D263=""),"",($C263-$B263-$F263)+($E263-$D263-$G263))</f>
        <v/>
      </c>
      <c r="M263" s="32"/>
      <c r="N263" s="190"/>
      <c r="O263" s="190"/>
      <c r="P263" s="190"/>
      <c r="Q263" s="190"/>
      <c r="R263" s="23"/>
    </row>
    <row r="264" spans="1:18">
      <c r="A264" s="27">
        <f ca="1">A263+1</f>
        <v>46083</v>
      </c>
      <c r="B264" s="20"/>
      <c r="C264" s="21"/>
      <c r="D264" s="20"/>
      <c r="E264" s="21"/>
      <c r="F264" s="22"/>
      <c r="G264" s="22"/>
      <c r="H264" s="34" t="str">
        <f t="shared" ref="H264:H293" si="48">IF(OR(B264="",LEFT(M264,1)="✓"),"",C264-B264-F264)</f>
        <v/>
      </c>
      <c r="I264" s="34" t="str">
        <f t="shared" ref="I264:I293" si="49">IF(OR(D264="",LEFT(M264,1)="✓"),"",E264-D264-G264)</f>
        <v/>
      </c>
      <c r="J264" s="34" t="str">
        <f t="shared" ref="J264:J293" si="50">IF(AND(B264&lt;&gt;"",M264="✓所定"),C264-B264-F264,"")</f>
        <v/>
      </c>
      <c r="K264" s="34" t="str">
        <f t="shared" ref="K264:K293" si="51">IF(AND(B264&lt;&gt;"",M264="✓法定"),C264-B264-F264,"")</f>
        <v/>
      </c>
      <c r="L264" s="34" t="str">
        <f t="shared" ref="L264:L288" si="52">IF(AND($B264="",$D264=""),"",($C264-$B264-$F264)+($E264-$D264-$G264))</f>
        <v/>
      </c>
      <c r="M264" s="32"/>
      <c r="N264" s="190"/>
      <c r="O264" s="190"/>
      <c r="P264" s="190"/>
      <c r="Q264" s="190"/>
      <c r="R264" s="23"/>
    </row>
    <row r="265" spans="1:18">
      <c r="A265" s="27">
        <f t="shared" ref="A265:A293" ca="1" si="53">A264+1</f>
        <v>46084</v>
      </c>
      <c r="B265" s="20"/>
      <c r="C265" s="21"/>
      <c r="D265" s="20"/>
      <c r="E265" s="21"/>
      <c r="F265" s="22"/>
      <c r="G265" s="22"/>
      <c r="H265" s="34" t="str">
        <f t="shared" si="48"/>
        <v/>
      </c>
      <c r="I265" s="34" t="str">
        <f t="shared" si="49"/>
        <v/>
      </c>
      <c r="J265" s="34" t="str">
        <f t="shared" si="50"/>
        <v/>
      </c>
      <c r="K265" s="34" t="str">
        <f t="shared" si="51"/>
        <v/>
      </c>
      <c r="L265" s="34" t="str">
        <f t="shared" si="52"/>
        <v/>
      </c>
      <c r="M265" s="32"/>
      <c r="N265" s="190"/>
      <c r="O265" s="190"/>
      <c r="P265" s="190"/>
      <c r="Q265" s="190"/>
      <c r="R265" s="23"/>
    </row>
    <row r="266" spans="1:18">
      <c r="A266" s="27">
        <f t="shared" ca="1" si="53"/>
        <v>46085</v>
      </c>
      <c r="B266" s="20"/>
      <c r="C266" s="21"/>
      <c r="D266" s="20"/>
      <c r="E266" s="21"/>
      <c r="F266" s="22"/>
      <c r="G266" s="22"/>
      <c r="H266" s="34" t="str">
        <f t="shared" si="48"/>
        <v/>
      </c>
      <c r="I266" s="34" t="str">
        <f t="shared" si="49"/>
        <v/>
      </c>
      <c r="J266" s="34" t="str">
        <f t="shared" si="50"/>
        <v/>
      </c>
      <c r="K266" s="34" t="str">
        <f t="shared" si="51"/>
        <v/>
      </c>
      <c r="L266" s="34" t="str">
        <f t="shared" si="52"/>
        <v/>
      </c>
      <c r="M266" s="32"/>
      <c r="N266" s="190"/>
      <c r="O266" s="190"/>
      <c r="P266" s="190"/>
      <c r="Q266" s="190"/>
      <c r="R266" s="23"/>
    </row>
    <row r="267" spans="1:18">
      <c r="A267" s="27">
        <f t="shared" ca="1" si="53"/>
        <v>46086</v>
      </c>
      <c r="B267" s="20"/>
      <c r="C267" s="21"/>
      <c r="D267" s="20"/>
      <c r="E267" s="21"/>
      <c r="F267" s="22"/>
      <c r="G267" s="22"/>
      <c r="H267" s="34" t="str">
        <f t="shared" si="48"/>
        <v/>
      </c>
      <c r="I267" s="34" t="str">
        <f t="shared" si="49"/>
        <v/>
      </c>
      <c r="J267" s="34" t="str">
        <f t="shared" si="50"/>
        <v/>
      </c>
      <c r="K267" s="34" t="str">
        <f t="shared" si="51"/>
        <v/>
      </c>
      <c r="L267" s="34" t="str">
        <f t="shared" si="52"/>
        <v/>
      </c>
      <c r="M267" s="32"/>
      <c r="N267" s="190"/>
      <c r="O267" s="190"/>
      <c r="P267" s="190"/>
      <c r="Q267" s="190"/>
      <c r="R267" s="23"/>
    </row>
    <row r="268" spans="1:18">
      <c r="A268" s="27">
        <f t="shared" ca="1" si="53"/>
        <v>46087</v>
      </c>
      <c r="B268" s="20"/>
      <c r="C268" s="21"/>
      <c r="D268" s="20"/>
      <c r="E268" s="21"/>
      <c r="F268" s="22"/>
      <c r="G268" s="22"/>
      <c r="H268" s="34" t="str">
        <f t="shared" si="48"/>
        <v/>
      </c>
      <c r="I268" s="34" t="str">
        <f t="shared" si="49"/>
        <v/>
      </c>
      <c r="J268" s="34" t="str">
        <f t="shared" si="50"/>
        <v/>
      </c>
      <c r="K268" s="34" t="str">
        <f t="shared" si="51"/>
        <v/>
      </c>
      <c r="L268" s="34" t="str">
        <f t="shared" si="52"/>
        <v/>
      </c>
      <c r="M268" s="32"/>
      <c r="N268" s="190"/>
      <c r="O268" s="190"/>
      <c r="P268" s="190"/>
      <c r="Q268" s="190"/>
      <c r="R268" s="23"/>
    </row>
    <row r="269" spans="1:18">
      <c r="A269" s="27">
        <f t="shared" ca="1" si="53"/>
        <v>46088</v>
      </c>
      <c r="B269" s="20"/>
      <c r="C269" s="21"/>
      <c r="D269" s="20"/>
      <c r="E269" s="21"/>
      <c r="F269" s="22"/>
      <c r="G269" s="22"/>
      <c r="H269" s="34" t="str">
        <f t="shared" si="48"/>
        <v/>
      </c>
      <c r="I269" s="34" t="str">
        <f t="shared" si="49"/>
        <v/>
      </c>
      <c r="J269" s="34" t="str">
        <f t="shared" si="50"/>
        <v/>
      </c>
      <c r="K269" s="34" t="str">
        <f t="shared" si="51"/>
        <v/>
      </c>
      <c r="L269" s="34" t="str">
        <f t="shared" si="52"/>
        <v/>
      </c>
      <c r="M269" s="32"/>
      <c r="N269" s="190"/>
      <c r="O269" s="190"/>
      <c r="P269" s="190"/>
      <c r="Q269" s="190"/>
      <c r="R269" s="23"/>
    </row>
    <row r="270" spans="1:18">
      <c r="A270" s="27">
        <f t="shared" ca="1" si="53"/>
        <v>46089</v>
      </c>
      <c r="B270" s="20"/>
      <c r="C270" s="21"/>
      <c r="D270" s="20"/>
      <c r="E270" s="21"/>
      <c r="F270" s="22"/>
      <c r="G270" s="22"/>
      <c r="H270" s="34" t="str">
        <f t="shared" si="48"/>
        <v/>
      </c>
      <c r="I270" s="34" t="str">
        <f t="shared" si="49"/>
        <v/>
      </c>
      <c r="J270" s="34" t="str">
        <f t="shared" si="50"/>
        <v/>
      </c>
      <c r="K270" s="34" t="str">
        <f t="shared" si="51"/>
        <v/>
      </c>
      <c r="L270" s="34" t="str">
        <f t="shared" si="52"/>
        <v/>
      </c>
      <c r="M270" s="32"/>
      <c r="N270" s="190"/>
      <c r="O270" s="190"/>
      <c r="P270" s="190"/>
      <c r="Q270" s="190"/>
      <c r="R270" s="23"/>
    </row>
    <row r="271" spans="1:18">
      <c r="A271" s="27">
        <f t="shared" ca="1" si="53"/>
        <v>46090</v>
      </c>
      <c r="B271" s="20"/>
      <c r="C271" s="21"/>
      <c r="D271" s="20"/>
      <c r="E271" s="21"/>
      <c r="F271" s="22"/>
      <c r="G271" s="22"/>
      <c r="H271" s="34" t="str">
        <f t="shared" si="48"/>
        <v/>
      </c>
      <c r="I271" s="34" t="str">
        <f t="shared" si="49"/>
        <v/>
      </c>
      <c r="J271" s="34" t="str">
        <f t="shared" si="50"/>
        <v/>
      </c>
      <c r="K271" s="34" t="str">
        <f t="shared" si="51"/>
        <v/>
      </c>
      <c r="L271" s="34" t="str">
        <f t="shared" si="52"/>
        <v/>
      </c>
      <c r="M271" s="32"/>
      <c r="N271" s="190"/>
      <c r="O271" s="190"/>
      <c r="P271" s="190"/>
      <c r="Q271" s="190"/>
      <c r="R271" s="23"/>
    </row>
    <row r="272" spans="1:18">
      <c r="A272" s="27">
        <f t="shared" ca="1" si="53"/>
        <v>46091</v>
      </c>
      <c r="B272" s="20"/>
      <c r="C272" s="21"/>
      <c r="D272" s="20"/>
      <c r="E272" s="21"/>
      <c r="F272" s="22"/>
      <c r="G272" s="22"/>
      <c r="H272" s="34" t="str">
        <f t="shared" si="48"/>
        <v/>
      </c>
      <c r="I272" s="34" t="str">
        <f t="shared" si="49"/>
        <v/>
      </c>
      <c r="J272" s="34" t="str">
        <f t="shared" si="50"/>
        <v/>
      </c>
      <c r="K272" s="34" t="str">
        <f t="shared" si="51"/>
        <v/>
      </c>
      <c r="L272" s="34" t="str">
        <f t="shared" si="52"/>
        <v/>
      </c>
      <c r="M272" s="32"/>
      <c r="N272" s="190"/>
      <c r="O272" s="190"/>
      <c r="P272" s="190"/>
      <c r="Q272" s="190"/>
      <c r="R272" s="23"/>
    </row>
    <row r="273" spans="1:18">
      <c r="A273" s="27">
        <f t="shared" ca="1" si="53"/>
        <v>46092</v>
      </c>
      <c r="B273" s="20"/>
      <c r="C273" s="21"/>
      <c r="D273" s="20"/>
      <c r="E273" s="21"/>
      <c r="F273" s="22"/>
      <c r="G273" s="22"/>
      <c r="H273" s="34" t="str">
        <f t="shared" si="48"/>
        <v/>
      </c>
      <c r="I273" s="34" t="str">
        <f t="shared" si="49"/>
        <v/>
      </c>
      <c r="J273" s="34" t="str">
        <f t="shared" si="50"/>
        <v/>
      </c>
      <c r="K273" s="34" t="str">
        <f t="shared" si="51"/>
        <v/>
      </c>
      <c r="L273" s="34" t="str">
        <f t="shared" si="52"/>
        <v/>
      </c>
      <c r="M273" s="32"/>
      <c r="N273" s="190"/>
      <c r="O273" s="190"/>
      <c r="P273" s="190"/>
      <c r="Q273" s="190"/>
      <c r="R273" s="23"/>
    </row>
    <row r="274" spans="1:18">
      <c r="A274" s="27">
        <f t="shared" ca="1" si="53"/>
        <v>46093</v>
      </c>
      <c r="B274" s="20"/>
      <c r="C274" s="21"/>
      <c r="D274" s="20"/>
      <c r="E274" s="21"/>
      <c r="F274" s="22"/>
      <c r="G274" s="22"/>
      <c r="H274" s="34" t="str">
        <f t="shared" si="48"/>
        <v/>
      </c>
      <c r="I274" s="34" t="str">
        <f t="shared" si="49"/>
        <v/>
      </c>
      <c r="J274" s="34" t="str">
        <f t="shared" si="50"/>
        <v/>
      </c>
      <c r="K274" s="34" t="str">
        <f t="shared" si="51"/>
        <v/>
      </c>
      <c r="L274" s="34" t="str">
        <f t="shared" si="52"/>
        <v/>
      </c>
      <c r="M274" s="32"/>
      <c r="N274" s="190"/>
      <c r="O274" s="190"/>
      <c r="P274" s="190"/>
      <c r="Q274" s="190"/>
      <c r="R274" s="23"/>
    </row>
    <row r="275" spans="1:18">
      <c r="A275" s="27">
        <f t="shared" ca="1" si="53"/>
        <v>46094</v>
      </c>
      <c r="B275" s="20"/>
      <c r="C275" s="21"/>
      <c r="D275" s="20"/>
      <c r="E275" s="21"/>
      <c r="F275" s="22"/>
      <c r="G275" s="22"/>
      <c r="H275" s="34" t="str">
        <f t="shared" si="48"/>
        <v/>
      </c>
      <c r="I275" s="34" t="str">
        <f t="shared" si="49"/>
        <v/>
      </c>
      <c r="J275" s="34" t="str">
        <f t="shared" si="50"/>
        <v/>
      </c>
      <c r="K275" s="34" t="str">
        <f t="shared" si="51"/>
        <v/>
      </c>
      <c r="L275" s="34" t="str">
        <f t="shared" si="52"/>
        <v/>
      </c>
      <c r="M275" s="32"/>
      <c r="N275" s="190"/>
      <c r="O275" s="190"/>
      <c r="P275" s="190"/>
      <c r="Q275" s="190"/>
      <c r="R275" s="23"/>
    </row>
    <row r="276" spans="1:18">
      <c r="A276" s="27">
        <f t="shared" ca="1" si="53"/>
        <v>46095</v>
      </c>
      <c r="B276" s="20"/>
      <c r="C276" s="21"/>
      <c r="D276" s="20"/>
      <c r="E276" s="21"/>
      <c r="F276" s="22"/>
      <c r="G276" s="22"/>
      <c r="H276" s="34" t="str">
        <f t="shared" si="48"/>
        <v/>
      </c>
      <c r="I276" s="34" t="str">
        <f t="shared" si="49"/>
        <v/>
      </c>
      <c r="J276" s="34" t="str">
        <f t="shared" si="50"/>
        <v/>
      </c>
      <c r="K276" s="34" t="str">
        <f t="shared" si="51"/>
        <v/>
      </c>
      <c r="L276" s="34" t="str">
        <f t="shared" si="52"/>
        <v/>
      </c>
      <c r="M276" s="32"/>
      <c r="N276" s="190"/>
      <c r="O276" s="190"/>
      <c r="P276" s="190"/>
      <c r="Q276" s="190"/>
      <c r="R276" s="23"/>
    </row>
    <row r="277" spans="1:18">
      <c r="A277" s="27">
        <f t="shared" ca="1" si="53"/>
        <v>46096</v>
      </c>
      <c r="B277" s="20"/>
      <c r="C277" s="21"/>
      <c r="D277" s="20"/>
      <c r="E277" s="21"/>
      <c r="F277" s="22"/>
      <c r="G277" s="22"/>
      <c r="H277" s="34" t="str">
        <f t="shared" si="48"/>
        <v/>
      </c>
      <c r="I277" s="34" t="str">
        <f t="shared" si="49"/>
        <v/>
      </c>
      <c r="J277" s="34" t="str">
        <f t="shared" si="50"/>
        <v/>
      </c>
      <c r="K277" s="34" t="str">
        <f t="shared" si="51"/>
        <v/>
      </c>
      <c r="L277" s="34" t="str">
        <f t="shared" si="52"/>
        <v/>
      </c>
      <c r="M277" s="32"/>
      <c r="N277" s="190"/>
      <c r="O277" s="190"/>
      <c r="P277" s="190"/>
      <c r="Q277" s="190"/>
      <c r="R277" s="23"/>
    </row>
    <row r="278" spans="1:18">
      <c r="A278" s="27">
        <f t="shared" ca="1" si="53"/>
        <v>46097</v>
      </c>
      <c r="B278" s="20"/>
      <c r="C278" s="21"/>
      <c r="D278" s="20"/>
      <c r="E278" s="21"/>
      <c r="F278" s="22"/>
      <c r="G278" s="22"/>
      <c r="H278" s="34" t="str">
        <f t="shared" si="48"/>
        <v/>
      </c>
      <c r="I278" s="34" t="str">
        <f t="shared" si="49"/>
        <v/>
      </c>
      <c r="J278" s="34" t="str">
        <f t="shared" si="50"/>
        <v/>
      </c>
      <c r="K278" s="34" t="str">
        <f t="shared" si="51"/>
        <v/>
      </c>
      <c r="L278" s="34" t="str">
        <f t="shared" si="52"/>
        <v/>
      </c>
      <c r="M278" s="32"/>
      <c r="N278" s="190"/>
      <c r="O278" s="190"/>
      <c r="P278" s="190"/>
      <c r="Q278" s="190"/>
      <c r="R278" s="23"/>
    </row>
    <row r="279" spans="1:18">
      <c r="A279" s="27">
        <f t="shared" ca="1" si="53"/>
        <v>46098</v>
      </c>
      <c r="B279" s="20"/>
      <c r="C279" s="21"/>
      <c r="D279" s="20"/>
      <c r="E279" s="21"/>
      <c r="F279" s="22"/>
      <c r="G279" s="22"/>
      <c r="H279" s="34" t="str">
        <f t="shared" si="48"/>
        <v/>
      </c>
      <c r="I279" s="34" t="str">
        <f t="shared" si="49"/>
        <v/>
      </c>
      <c r="J279" s="34" t="str">
        <f t="shared" si="50"/>
        <v/>
      </c>
      <c r="K279" s="34" t="str">
        <f t="shared" si="51"/>
        <v/>
      </c>
      <c r="L279" s="34" t="str">
        <f t="shared" si="52"/>
        <v/>
      </c>
      <c r="M279" s="32"/>
      <c r="N279" s="190"/>
      <c r="O279" s="190"/>
      <c r="P279" s="190"/>
      <c r="Q279" s="190"/>
      <c r="R279" s="23"/>
    </row>
    <row r="280" spans="1:18">
      <c r="A280" s="27">
        <f t="shared" ca="1" si="53"/>
        <v>46099</v>
      </c>
      <c r="B280" s="20"/>
      <c r="C280" s="21"/>
      <c r="D280" s="20"/>
      <c r="E280" s="21"/>
      <c r="F280" s="22"/>
      <c r="G280" s="22"/>
      <c r="H280" s="34" t="str">
        <f t="shared" si="48"/>
        <v/>
      </c>
      <c r="I280" s="34" t="str">
        <f t="shared" si="49"/>
        <v/>
      </c>
      <c r="J280" s="34" t="str">
        <f t="shared" si="50"/>
        <v/>
      </c>
      <c r="K280" s="34" t="str">
        <f t="shared" si="51"/>
        <v/>
      </c>
      <c r="L280" s="34" t="str">
        <f t="shared" si="52"/>
        <v/>
      </c>
      <c r="M280" s="32"/>
      <c r="N280" s="190"/>
      <c r="O280" s="190"/>
      <c r="P280" s="190"/>
      <c r="Q280" s="190"/>
      <c r="R280" s="23"/>
    </row>
    <row r="281" spans="1:18">
      <c r="A281" s="27">
        <f t="shared" ca="1" si="53"/>
        <v>46100</v>
      </c>
      <c r="B281" s="20"/>
      <c r="C281" s="21"/>
      <c r="D281" s="20"/>
      <c r="E281" s="21"/>
      <c r="F281" s="22"/>
      <c r="G281" s="22"/>
      <c r="H281" s="34" t="str">
        <f t="shared" si="48"/>
        <v/>
      </c>
      <c r="I281" s="34" t="str">
        <f t="shared" si="49"/>
        <v/>
      </c>
      <c r="J281" s="34" t="str">
        <f t="shared" si="50"/>
        <v/>
      </c>
      <c r="K281" s="34" t="str">
        <f t="shared" si="51"/>
        <v/>
      </c>
      <c r="L281" s="34" t="str">
        <f t="shared" si="52"/>
        <v/>
      </c>
      <c r="M281" s="32"/>
      <c r="N281" s="190"/>
      <c r="O281" s="190"/>
      <c r="P281" s="190"/>
      <c r="Q281" s="190"/>
      <c r="R281" s="23"/>
    </row>
    <row r="282" spans="1:18">
      <c r="A282" s="27">
        <f t="shared" ca="1" si="53"/>
        <v>46101</v>
      </c>
      <c r="B282" s="20"/>
      <c r="C282" s="21"/>
      <c r="D282" s="20"/>
      <c r="E282" s="21"/>
      <c r="F282" s="22"/>
      <c r="G282" s="22"/>
      <c r="H282" s="34" t="str">
        <f t="shared" si="48"/>
        <v/>
      </c>
      <c r="I282" s="34" t="str">
        <f t="shared" si="49"/>
        <v/>
      </c>
      <c r="J282" s="34" t="str">
        <f t="shared" si="50"/>
        <v/>
      </c>
      <c r="K282" s="34" t="str">
        <f t="shared" si="51"/>
        <v/>
      </c>
      <c r="L282" s="34" t="str">
        <f t="shared" si="52"/>
        <v/>
      </c>
      <c r="M282" s="32"/>
      <c r="N282" s="190"/>
      <c r="O282" s="190"/>
      <c r="P282" s="190"/>
      <c r="Q282" s="190"/>
      <c r="R282" s="23"/>
    </row>
    <row r="283" spans="1:18">
      <c r="A283" s="27">
        <f t="shared" ca="1" si="53"/>
        <v>46102</v>
      </c>
      <c r="B283" s="20"/>
      <c r="C283" s="21"/>
      <c r="D283" s="20"/>
      <c r="E283" s="21"/>
      <c r="F283" s="22"/>
      <c r="G283" s="22"/>
      <c r="H283" s="34" t="str">
        <f t="shared" si="48"/>
        <v/>
      </c>
      <c r="I283" s="34" t="str">
        <f t="shared" si="49"/>
        <v/>
      </c>
      <c r="J283" s="34" t="str">
        <f t="shared" si="50"/>
        <v/>
      </c>
      <c r="K283" s="34" t="str">
        <f t="shared" si="51"/>
        <v/>
      </c>
      <c r="L283" s="34" t="str">
        <f t="shared" si="52"/>
        <v/>
      </c>
      <c r="M283" s="32"/>
      <c r="N283" s="190"/>
      <c r="O283" s="190"/>
      <c r="P283" s="190"/>
      <c r="Q283" s="190"/>
      <c r="R283" s="23"/>
    </row>
    <row r="284" spans="1:18">
      <c r="A284" s="27">
        <f t="shared" ca="1" si="53"/>
        <v>46103</v>
      </c>
      <c r="B284" s="20"/>
      <c r="C284" s="21"/>
      <c r="D284" s="20"/>
      <c r="E284" s="21"/>
      <c r="F284" s="22"/>
      <c r="G284" s="22"/>
      <c r="H284" s="34" t="str">
        <f t="shared" si="48"/>
        <v/>
      </c>
      <c r="I284" s="34" t="str">
        <f t="shared" si="49"/>
        <v/>
      </c>
      <c r="J284" s="34" t="str">
        <f t="shared" si="50"/>
        <v/>
      </c>
      <c r="K284" s="34" t="str">
        <f t="shared" si="51"/>
        <v/>
      </c>
      <c r="L284" s="34" t="str">
        <f t="shared" si="52"/>
        <v/>
      </c>
      <c r="M284" s="32"/>
      <c r="N284" s="190"/>
      <c r="O284" s="190"/>
      <c r="P284" s="190"/>
      <c r="Q284" s="190"/>
      <c r="R284" s="23"/>
    </row>
    <row r="285" spans="1:18">
      <c r="A285" s="27">
        <f t="shared" ca="1" si="53"/>
        <v>46104</v>
      </c>
      <c r="B285" s="20"/>
      <c r="C285" s="21"/>
      <c r="D285" s="20"/>
      <c r="E285" s="21"/>
      <c r="F285" s="22"/>
      <c r="G285" s="22"/>
      <c r="H285" s="34" t="str">
        <f t="shared" si="48"/>
        <v/>
      </c>
      <c r="I285" s="34" t="str">
        <f t="shared" si="49"/>
        <v/>
      </c>
      <c r="J285" s="34" t="str">
        <f t="shared" si="50"/>
        <v/>
      </c>
      <c r="K285" s="34" t="str">
        <f t="shared" si="51"/>
        <v/>
      </c>
      <c r="L285" s="34" t="str">
        <f t="shared" si="52"/>
        <v/>
      </c>
      <c r="M285" s="32"/>
      <c r="N285" s="190"/>
      <c r="O285" s="190"/>
      <c r="P285" s="190"/>
      <c r="Q285" s="190"/>
      <c r="R285" s="23"/>
    </row>
    <row r="286" spans="1:18">
      <c r="A286" s="27">
        <f t="shared" ca="1" si="53"/>
        <v>46105</v>
      </c>
      <c r="B286" s="20"/>
      <c r="C286" s="21"/>
      <c r="D286" s="20"/>
      <c r="E286" s="21"/>
      <c r="F286" s="22"/>
      <c r="G286" s="22"/>
      <c r="H286" s="34" t="str">
        <f t="shared" si="48"/>
        <v/>
      </c>
      <c r="I286" s="34" t="str">
        <f t="shared" si="49"/>
        <v/>
      </c>
      <c r="J286" s="34" t="str">
        <f t="shared" si="50"/>
        <v/>
      </c>
      <c r="K286" s="34" t="str">
        <f t="shared" si="51"/>
        <v/>
      </c>
      <c r="L286" s="34" t="str">
        <f t="shared" si="52"/>
        <v/>
      </c>
      <c r="M286" s="32"/>
      <c r="N286" s="190"/>
      <c r="O286" s="190"/>
      <c r="P286" s="190"/>
      <c r="Q286" s="190"/>
      <c r="R286" s="23"/>
    </row>
    <row r="287" spans="1:18">
      <c r="A287" s="27">
        <f t="shared" ca="1" si="53"/>
        <v>46106</v>
      </c>
      <c r="B287" s="20"/>
      <c r="C287" s="21"/>
      <c r="D287" s="20"/>
      <c r="E287" s="21"/>
      <c r="F287" s="22"/>
      <c r="G287" s="22"/>
      <c r="H287" s="34" t="str">
        <f t="shared" si="48"/>
        <v/>
      </c>
      <c r="I287" s="34" t="str">
        <f t="shared" si="49"/>
        <v/>
      </c>
      <c r="J287" s="34" t="str">
        <f t="shared" si="50"/>
        <v/>
      </c>
      <c r="K287" s="34" t="str">
        <f t="shared" si="51"/>
        <v/>
      </c>
      <c r="L287" s="34" t="str">
        <f t="shared" si="52"/>
        <v/>
      </c>
      <c r="M287" s="32"/>
      <c r="N287" s="190"/>
      <c r="O287" s="190"/>
      <c r="P287" s="190"/>
      <c r="Q287" s="190"/>
      <c r="R287" s="23"/>
    </row>
    <row r="288" spans="1:18">
      <c r="A288" s="27">
        <f t="shared" ca="1" si="53"/>
        <v>46107</v>
      </c>
      <c r="B288" s="20"/>
      <c r="C288" s="21"/>
      <c r="D288" s="20"/>
      <c r="E288" s="21"/>
      <c r="F288" s="22"/>
      <c r="G288" s="22"/>
      <c r="H288" s="34" t="str">
        <f t="shared" si="48"/>
        <v/>
      </c>
      <c r="I288" s="34" t="str">
        <f t="shared" si="49"/>
        <v/>
      </c>
      <c r="J288" s="34" t="str">
        <f t="shared" si="50"/>
        <v/>
      </c>
      <c r="K288" s="34" t="str">
        <f t="shared" si="51"/>
        <v/>
      </c>
      <c r="L288" s="34" t="str">
        <f t="shared" si="52"/>
        <v/>
      </c>
      <c r="M288" s="32"/>
      <c r="N288" s="190"/>
      <c r="O288" s="190"/>
      <c r="P288" s="190"/>
      <c r="Q288" s="190"/>
      <c r="R288" s="23"/>
    </row>
    <row r="289" spans="1:18">
      <c r="A289" s="27">
        <f t="shared" ca="1" si="53"/>
        <v>46108</v>
      </c>
      <c r="B289" s="20"/>
      <c r="C289" s="21"/>
      <c r="D289" s="20"/>
      <c r="E289" s="21"/>
      <c r="F289" s="22"/>
      <c r="G289" s="22"/>
      <c r="H289" s="34" t="str">
        <f t="shared" si="48"/>
        <v/>
      </c>
      <c r="I289" s="34" t="str">
        <f t="shared" si="49"/>
        <v/>
      </c>
      <c r="J289" s="34" t="str">
        <f t="shared" si="50"/>
        <v/>
      </c>
      <c r="K289" s="34" t="str">
        <f t="shared" si="51"/>
        <v/>
      </c>
      <c r="L289" s="34" t="str">
        <f>IF(AND($B289="",$D289=""),"",($C289-$B289-$F289)+($E289-$D289-$G289))</f>
        <v/>
      </c>
      <c r="M289" s="32"/>
      <c r="N289" s="190"/>
      <c r="O289" s="190"/>
      <c r="P289" s="190"/>
      <c r="Q289" s="190"/>
      <c r="R289" s="23"/>
    </row>
    <row r="290" spans="1:18">
      <c r="A290" s="27">
        <f t="shared" ca="1" si="53"/>
        <v>46109</v>
      </c>
      <c r="B290" s="20"/>
      <c r="C290" s="21"/>
      <c r="D290" s="20"/>
      <c r="E290" s="21"/>
      <c r="F290" s="22"/>
      <c r="G290" s="22"/>
      <c r="H290" s="34" t="str">
        <f t="shared" si="48"/>
        <v/>
      </c>
      <c r="I290" s="34" t="str">
        <f t="shared" si="49"/>
        <v/>
      </c>
      <c r="J290" s="34" t="str">
        <f t="shared" si="50"/>
        <v/>
      </c>
      <c r="K290" s="34" t="str">
        <f t="shared" si="51"/>
        <v/>
      </c>
      <c r="L290" s="34" t="str">
        <f>IF(AND($B290="",$D290=""),"",($C290-$B290-$F290)+($E290-$D290-$G290))</f>
        <v/>
      </c>
      <c r="M290" s="32"/>
      <c r="N290" s="190"/>
      <c r="O290" s="190"/>
      <c r="P290" s="190"/>
      <c r="Q290" s="190"/>
      <c r="R290" s="23"/>
    </row>
    <row r="291" spans="1:18">
      <c r="A291" s="27">
        <f t="shared" ca="1" si="53"/>
        <v>46110</v>
      </c>
      <c r="B291" s="20"/>
      <c r="C291" s="21"/>
      <c r="D291" s="20"/>
      <c r="E291" s="21"/>
      <c r="F291" s="22"/>
      <c r="G291" s="22"/>
      <c r="H291" s="34" t="str">
        <f t="shared" si="48"/>
        <v/>
      </c>
      <c r="I291" s="34" t="str">
        <f t="shared" si="49"/>
        <v/>
      </c>
      <c r="J291" s="34" t="str">
        <f t="shared" si="50"/>
        <v/>
      </c>
      <c r="K291" s="34" t="str">
        <f t="shared" si="51"/>
        <v/>
      </c>
      <c r="L291" s="34" t="str">
        <f>IF(AND($B291="",$D291=""),"",($C291-$B291-$F291)+($E291-$D291-$G291))</f>
        <v/>
      </c>
      <c r="M291" s="32"/>
      <c r="N291" s="190"/>
      <c r="O291" s="190"/>
      <c r="P291" s="190"/>
      <c r="Q291" s="190"/>
      <c r="R291" s="23"/>
    </row>
    <row r="292" spans="1:18">
      <c r="A292" s="27">
        <f t="shared" ca="1" si="53"/>
        <v>46111</v>
      </c>
      <c r="B292" s="20"/>
      <c r="C292" s="21"/>
      <c r="D292" s="20"/>
      <c r="E292" s="21"/>
      <c r="F292" s="22"/>
      <c r="G292" s="22"/>
      <c r="H292" s="34" t="str">
        <f t="shared" si="48"/>
        <v/>
      </c>
      <c r="I292" s="34" t="str">
        <f t="shared" si="49"/>
        <v/>
      </c>
      <c r="J292" s="34" t="str">
        <f t="shared" si="50"/>
        <v/>
      </c>
      <c r="K292" s="34" t="str">
        <f t="shared" si="51"/>
        <v/>
      </c>
      <c r="L292" s="34" t="str">
        <f>IF(AND($B292="",$D292=""),"",($C292-$B292-$F292)+($E292-$D292-$G292))</f>
        <v/>
      </c>
      <c r="M292" s="32"/>
      <c r="N292" s="190"/>
      <c r="O292" s="190"/>
      <c r="P292" s="190"/>
      <c r="Q292" s="190"/>
      <c r="R292" s="23"/>
    </row>
    <row r="293" spans="1:18">
      <c r="A293" s="27">
        <f t="shared" ca="1" si="53"/>
        <v>46112</v>
      </c>
      <c r="B293" s="20"/>
      <c r="C293" s="21"/>
      <c r="D293" s="20"/>
      <c r="E293" s="21"/>
      <c r="F293" s="22"/>
      <c r="G293" s="22"/>
      <c r="H293" s="34" t="str">
        <f t="shared" si="48"/>
        <v/>
      </c>
      <c r="I293" s="34" t="str">
        <f t="shared" si="49"/>
        <v/>
      </c>
      <c r="J293" s="34" t="str">
        <f t="shared" si="50"/>
        <v/>
      </c>
      <c r="K293" s="34" t="str">
        <f t="shared" si="51"/>
        <v/>
      </c>
      <c r="L293" s="34" t="str">
        <f>IF(AND($B293="",$D293=""),"",($C293-$B293-$F293)+($E293-$D293-$G293))</f>
        <v/>
      </c>
      <c r="M293" s="32"/>
      <c r="N293" s="190"/>
      <c r="O293" s="190"/>
      <c r="P293" s="190"/>
      <c r="Q293" s="190"/>
      <c r="R293" s="23"/>
    </row>
    <row r="294" spans="1:18">
      <c r="A294" s="5" t="s">
        <v>11</v>
      </c>
      <c r="B294" s="191"/>
      <c r="C294" s="192"/>
      <c r="D294" s="191"/>
      <c r="E294" s="192"/>
      <c r="F294" s="26" t="str">
        <f>IF(SUM($F263:$F293)=0,"",SUM($F263:$F293))</f>
        <v/>
      </c>
      <c r="G294" s="26" t="str">
        <f>IF(SUM($G263:$G293)=0,"",SUM($G263:$G293))</f>
        <v/>
      </c>
      <c r="H294" s="26" t="str">
        <f>IF(SUM(H263:H293)=0,"",SUM(H263:H293))</f>
        <v/>
      </c>
      <c r="I294" s="26" t="str">
        <f>IF(SUM(I263:I293)=0,"",SUM(I263:I293))</f>
        <v/>
      </c>
      <c r="J294" s="26" t="str">
        <f t="shared" ref="J294:K294" si="54">IF(SUM(J263:J293)=0,"",SUM(J263:J293))</f>
        <v/>
      </c>
      <c r="K294" s="26" t="str">
        <f t="shared" si="54"/>
        <v/>
      </c>
      <c r="L294" s="26" t="str">
        <f>IF(SUM($L263:$L293)=0,"",SUM($L263:$L293))</f>
        <v/>
      </c>
      <c r="M294" s="33"/>
      <c r="N294" s="193"/>
      <c r="O294" s="193"/>
      <c r="P294" s="193"/>
      <c r="Q294" s="193"/>
      <c r="R294" s="6"/>
    </row>
  </sheetData>
  <sheetProtection algorithmName="SHA-512" hashValue="8RWs+XZSTdAmssqUB9esKJ8arMvDPQDN6f5gL/75BANgTYJa0OEuyvA+Lf4NqIiCAOXYQZRpS8B6CWzIRi1GNA==" saltValue="o45ScQ7hRafr+437WYcURA==" spinCount="100000" sheet="1" formatRows="0"/>
  <mergeCells count="371">
    <mergeCell ref="A8:A10"/>
    <mergeCell ref="B8:E8"/>
    <mergeCell ref="F8:G9"/>
    <mergeCell ref="H8:K8"/>
    <mergeCell ref="L8:L10"/>
    <mergeCell ref="M8:M10"/>
    <mergeCell ref="N8:Q10"/>
    <mergeCell ref="R8:R10"/>
    <mergeCell ref="B9:C9"/>
    <mergeCell ref="D9:E9"/>
    <mergeCell ref="H9:I9"/>
    <mergeCell ref="J9:K9"/>
    <mergeCell ref="N11:Q11"/>
    <mergeCell ref="B4:L4"/>
    <mergeCell ref="P4:R4"/>
    <mergeCell ref="B5:L5"/>
    <mergeCell ref="N18:Q18"/>
    <mergeCell ref="N19:Q19"/>
    <mergeCell ref="N20:Q20"/>
    <mergeCell ref="N21:Q21"/>
    <mergeCell ref="N22:Q22"/>
    <mergeCell ref="N23:Q23"/>
    <mergeCell ref="N12:Q12"/>
    <mergeCell ref="N13:Q13"/>
    <mergeCell ref="N14:Q14"/>
    <mergeCell ref="N15:Q15"/>
    <mergeCell ref="N16:Q16"/>
    <mergeCell ref="N17:Q17"/>
    <mergeCell ref="N30:Q30"/>
    <mergeCell ref="N31:Q31"/>
    <mergeCell ref="N32:Q32"/>
    <mergeCell ref="N33:Q33"/>
    <mergeCell ref="N34:Q34"/>
    <mergeCell ref="N35:Q35"/>
    <mergeCell ref="N24:Q24"/>
    <mergeCell ref="N25:Q25"/>
    <mergeCell ref="N26:Q26"/>
    <mergeCell ref="N27:Q27"/>
    <mergeCell ref="N28:Q28"/>
    <mergeCell ref="N29:Q29"/>
    <mergeCell ref="A44:A46"/>
    <mergeCell ref="B44:E44"/>
    <mergeCell ref="F44:G45"/>
    <mergeCell ref="H44:K44"/>
    <mergeCell ref="L44:L46"/>
    <mergeCell ref="M44:M46"/>
    <mergeCell ref="N44:Q46"/>
    <mergeCell ref="N36:Q36"/>
    <mergeCell ref="N37:Q37"/>
    <mergeCell ref="N38:Q38"/>
    <mergeCell ref="N39:Q39"/>
    <mergeCell ref="N40:Q40"/>
    <mergeCell ref="N41:Q41"/>
    <mergeCell ref="R44:R46"/>
    <mergeCell ref="B45:C45"/>
    <mergeCell ref="D45:E45"/>
    <mergeCell ref="H45:I45"/>
    <mergeCell ref="J45:K45"/>
    <mergeCell ref="N47:Q47"/>
    <mergeCell ref="B42:C42"/>
    <mergeCell ref="D42:E42"/>
    <mergeCell ref="N42:Q42"/>
    <mergeCell ref="N54:Q54"/>
    <mergeCell ref="N55:Q55"/>
    <mergeCell ref="N56:Q56"/>
    <mergeCell ref="N57:Q57"/>
    <mergeCell ref="N58:Q58"/>
    <mergeCell ref="N59:Q59"/>
    <mergeCell ref="N48:Q48"/>
    <mergeCell ref="N49:Q49"/>
    <mergeCell ref="N50:Q50"/>
    <mergeCell ref="N51:Q51"/>
    <mergeCell ref="N52:Q52"/>
    <mergeCell ref="N53:Q53"/>
    <mergeCell ref="N66:Q66"/>
    <mergeCell ref="N67:Q67"/>
    <mergeCell ref="N68:Q68"/>
    <mergeCell ref="N69:Q69"/>
    <mergeCell ref="N70:Q70"/>
    <mergeCell ref="N71:Q71"/>
    <mergeCell ref="N60:Q60"/>
    <mergeCell ref="N61:Q61"/>
    <mergeCell ref="N62:Q62"/>
    <mergeCell ref="N63:Q63"/>
    <mergeCell ref="N64:Q64"/>
    <mergeCell ref="N65:Q65"/>
    <mergeCell ref="A80:A82"/>
    <mergeCell ref="B80:E80"/>
    <mergeCell ref="F80:G81"/>
    <mergeCell ref="H80:K80"/>
    <mergeCell ref="L80:L82"/>
    <mergeCell ref="M80:M82"/>
    <mergeCell ref="N80:Q82"/>
    <mergeCell ref="N72:Q72"/>
    <mergeCell ref="N73:Q73"/>
    <mergeCell ref="N74:Q74"/>
    <mergeCell ref="N75:Q75"/>
    <mergeCell ref="N76:Q76"/>
    <mergeCell ref="N77:Q77"/>
    <mergeCell ref="R80:R82"/>
    <mergeCell ref="B81:C81"/>
    <mergeCell ref="D81:E81"/>
    <mergeCell ref="H81:I81"/>
    <mergeCell ref="J81:K81"/>
    <mergeCell ref="N83:Q83"/>
    <mergeCell ref="B78:C78"/>
    <mergeCell ref="D78:E78"/>
    <mergeCell ref="N78:Q78"/>
    <mergeCell ref="N90:Q90"/>
    <mergeCell ref="N91:Q91"/>
    <mergeCell ref="N92:Q92"/>
    <mergeCell ref="N93:Q93"/>
    <mergeCell ref="N94:Q94"/>
    <mergeCell ref="N95:Q95"/>
    <mergeCell ref="N84:Q84"/>
    <mergeCell ref="N85:Q85"/>
    <mergeCell ref="N86:Q86"/>
    <mergeCell ref="N87:Q87"/>
    <mergeCell ref="N88:Q88"/>
    <mergeCell ref="N89:Q89"/>
    <mergeCell ref="N102:Q102"/>
    <mergeCell ref="N103:Q103"/>
    <mergeCell ref="N104:Q104"/>
    <mergeCell ref="N105:Q105"/>
    <mergeCell ref="N106:Q106"/>
    <mergeCell ref="N107:Q107"/>
    <mergeCell ref="N96:Q96"/>
    <mergeCell ref="N97:Q97"/>
    <mergeCell ref="N98:Q98"/>
    <mergeCell ref="N99:Q99"/>
    <mergeCell ref="N100:Q100"/>
    <mergeCell ref="N101:Q101"/>
    <mergeCell ref="A116:A118"/>
    <mergeCell ref="B116:E116"/>
    <mergeCell ref="F116:G117"/>
    <mergeCell ref="H116:K116"/>
    <mergeCell ref="L116:L118"/>
    <mergeCell ref="M116:M118"/>
    <mergeCell ref="N116:Q118"/>
    <mergeCell ref="N108:Q108"/>
    <mergeCell ref="N109:Q109"/>
    <mergeCell ref="N110:Q110"/>
    <mergeCell ref="N111:Q111"/>
    <mergeCell ref="N112:Q112"/>
    <mergeCell ref="N113:Q113"/>
    <mergeCell ref="R116:R118"/>
    <mergeCell ref="B117:C117"/>
    <mergeCell ref="D117:E117"/>
    <mergeCell ref="H117:I117"/>
    <mergeCell ref="J117:K117"/>
    <mergeCell ref="N119:Q119"/>
    <mergeCell ref="B114:C114"/>
    <mergeCell ref="D114:E114"/>
    <mergeCell ref="N114:Q114"/>
    <mergeCell ref="N126:Q126"/>
    <mergeCell ref="N127:Q127"/>
    <mergeCell ref="N128:Q128"/>
    <mergeCell ref="N129:Q129"/>
    <mergeCell ref="N130:Q130"/>
    <mergeCell ref="N131:Q131"/>
    <mergeCell ref="N120:Q120"/>
    <mergeCell ref="N121:Q121"/>
    <mergeCell ref="N122:Q122"/>
    <mergeCell ref="N123:Q123"/>
    <mergeCell ref="N124:Q124"/>
    <mergeCell ref="N125:Q125"/>
    <mergeCell ref="N138:Q138"/>
    <mergeCell ref="N139:Q139"/>
    <mergeCell ref="N140:Q140"/>
    <mergeCell ref="N141:Q141"/>
    <mergeCell ref="N142:Q142"/>
    <mergeCell ref="N143:Q143"/>
    <mergeCell ref="N132:Q132"/>
    <mergeCell ref="N133:Q133"/>
    <mergeCell ref="N134:Q134"/>
    <mergeCell ref="N135:Q135"/>
    <mergeCell ref="N136:Q136"/>
    <mergeCell ref="N137:Q137"/>
    <mergeCell ref="A152:A154"/>
    <mergeCell ref="B152:E152"/>
    <mergeCell ref="F152:G153"/>
    <mergeCell ref="H152:K152"/>
    <mergeCell ref="L152:L154"/>
    <mergeCell ref="M152:M154"/>
    <mergeCell ref="N152:Q154"/>
    <mergeCell ref="N144:Q144"/>
    <mergeCell ref="N145:Q145"/>
    <mergeCell ref="N146:Q146"/>
    <mergeCell ref="N147:Q147"/>
    <mergeCell ref="N148:Q148"/>
    <mergeCell ref="N149:Q149"/>
    <mergeCell ref="R152:R154"/>
    <mergeCell ref="B153:C153"/>
    <mergeCell ref="D153:E153"/>
    <mergeCell ref="H153:I153"/>
    <mergeCell ref="J153:K153"/>
    <mergeCell ref="N155:Q155"/>
    <mergeCell ref="B150:C150"/>
    <mergeCell ref="D150:E150"/>
    <mergeCell ref="N150:Q150"/>
    <mergeCell ref="N162:Q162"/>
    <mergeCell ref="N163:Q163"/>
    <mergeCell ref="N164:Q164"/>
    <mergeCell ref="N165:Q165"/>
    <mergeCell ref="N166:Q166"/>
    <mergeCell ref="N167:Q167"/>
    <mergeCell ref="N156:Q156"/>
    <mergeCell ref="N157:Q157"/>
    <mergeCell ref="N158:Q158"/>
    <mergeCell ref="N159:Q159"/>
    <mergeCell ref="N160:Q160"/>
    <mergeCell ref="N161:Q161"/>
    <mergeCell ref="N174:Q174"/>
    <mergeCell ref="N175:Q175"/>
    <mergeCell ref="N176:Q176"/>
    <mergeCell ref="N177:Q177"/>
    <mergeCell ref="N178:Q178"/>
    <mergeCell ref="N179:Q179"/>
    <mergeCell ref="N168:Q168"/>
    <mergeCell ref="N169:Q169"/>
    <mergeCell ref="N170:Q170"/>
    <mergeCell ref="N171:Q171"/>
    <mergeCell ref="N172:Q172"/>
    <mergeCell ref="N173:Q173"/>
    <mergeCell ref="A188:A190"/>
    <mergeCell ref="B188:E188"/>
    <mergeCell ref="F188:G189"/>
    <mergeCell ref="H188:K188"/>
    <mergeCell ref="L188:L190"/>
    <mergeCell ref="M188:M190"/>
    <mergeCell ref="N188:Q190"/>
    <mergeCell ref="N180:Q180"/>
    <mergeCell ref="N181:Q181"/>
    <mergeCell ref="N182:Q182"/>
    <mergeCell ref="N183:Q183"/>
    <mergeCell ref="N184:Q184"/>
    <mergeCell ref="N185:Q185"/>
    <mergeCell ref="R188:R190"/>
    <mergeCell ref="B189:C189"/>
    <mergeCell ref="D189:E189"/>
    <mergeCell ref="H189:I189"/>
    <mergeCell ref="J189:K189"/>
    <mergeCell ref="N191:Q191"/>
    <mergeCell ref="B186:C186"/>
    <mergeCell ref="D186:E186"/>
    <mergeCell ref="N186:Q186"/>
    <mergeCell ref="N198:Q198"/>
    <mergeCell ref="N199:Q199"/>
    <mergeCell ref="N200:Q200"/>
    <mergeCell ref="N201:Q201"/>
    <mergeCell ref="N202:Q202"/>
    <mergeCell ref="N203:Q203"/>
    <mergeCell ref="N192:Q192"/>
    <mergeCell ref="N193:Q193"/>
    <mergeCell ref="N194:Q194"/>
    <mergeCell ref="N195:Q195"/>
    <mergeCell ref="N196:Q196"/>
    <mergeCell ref="N197:Q197"/>
    <mergeCell ref="N210:Q210"/>
    <mergeCell ref="N211:Q211"/>
    <mergeCell ref="N212:Q212"/>
    <mergeCell ref="N213:Q213"/>
    <mergeCell ref="N214:Q214"/>
    <mergeCell ref="N215:Q215"/>
    <mergeCell ref="N204:Q204"/>
    <mergeCell ref="N205:Q205"/>
    <mergeCell ref="N206:Q206"/>
    <mergeCell ref="N207:Q207"/>
    <mergeCell ref="N208:Q208"/>
    <mergeCell ref="N209:Q209"/>
    <mergeCell ref="A224:A226"/>
    <mergeCell ref="B224:E224"/>
    <mergeCell ref="F224:G225"/>
    <mergeCell ref="H224:K224"/>
    <mergeCell ref="L224:L226"/>
    <mergeCell ref="M224:M226"/>
    <mergeCell ref="N224:Q226"/>
    <mergeCell ref="N216:Q216"/>
    <mergeCell ref="N217:Q217"/>
    <mergeCell ref="N218:Q218"/>
    <mergeCell ref="N219:Q219"/>
    <mergeCell ref="N220:Q220"/>
    <mergeCell ref="N221:Q221"/>
    <mergeCell ref="R224:R226"/>
    <mergeCell ref="B225:C225"/>
    <mergeCell ref="D225:E225"/>
    <mergeCell ref="H225:I225"/>
    <mergeCell ref="J225:K225"/>
    <mergeCell ref="N227:Q227"/>
    <mergeCell ref="B222:C222"/>
    <mergeCell ref="D222:E222"/>
    <mergeCell ref="N222:Q222"/>
    <mergeCell ref="N234:Q234"/>
    <mergeCell ref="N235:Q235"/>
    <mergeCell ref="N236:Q236"/>
    <mergeCell ref="N237:Q237"/>
    <mergeCell ref="N238:Q238"/>
    <mergeCell ref="N239:Q239"/>
    <mergeCell ref="N228:Q228"/>
    <mergeCell ref="N229:Q229"/>
    <mergeCell ref="N230:Q230"/>
    <mergeCell ref="N231:Q231"/>
    <mergeCell ref="N232:Q232"/>
    <mergeCell ref="N233:Q233"/>
    <mergeCell ref="N246:Q246"/>
    <mergeCell ref="N247:Q247"/>
    <mergeCell ref="N248:Q248"/>
    <mergeCell ref="N249:Q249"/>
    <mergeCell ref="N250:Q250"/>
    <mergeCell ref="N251:Q251"/>
    <mergeCell ref="N240:Q240"/>
    <mergeCell ref="N241:Q241"/>
    <mergeCell ref="N242:Q242"/>
    <mergeCell ref="N243:Q243"/>
    <mergeCell ref="N244:Q244"/>
    <mergeCell ref="N245:Q245"/>
    <mergeCell ref="A260:A262"/>
    <mergeCell ref="B260:E260"/>
    <mergeCell ref="F260:G261"/>
    <mergeCell ref="H260:K260"/>
    <mergeCell ref="L260:L262"/>
    <mergeCell ref="M260:M262"/>
    <mergeCell ref="N260:Q262"/>
    <mergeCell ref="N252:Q252"/>
    <mergeCell ref="N253:Q253"/>
    <mergeCell ref="N254:Q254"/>
    <mergeCell ref="N255:Q255"/>
    <mergeCell ref="N256:Q256"/>
    <mergeCell ref="N257:Q257"/>
    <mergeCell ref="R260:R262"/>
    <mergeCell ref="B261:C261"/>
    <mergeCell ref="D261:E261"/>
    <mergeCell ref="H261:I261"/>
    <mergeCell ref="J261:K261"/>
    <mergeCell ref="N263:Q263"/>
    <mergeCell ref="B258:C258"/>
    <mergeCell ref="D258:E258"/>
    <mergeCell ref="N258:Q258"/>
    <mergeCell ref="N270:Q270"/>
    <mergeCell ref="N271:Q271"/>
    <mergeCell ref="N272:Q272"/>
    <mergeCell ref="N273:Q273"/>
    <mergeCell ref="N274:Q274"/>
    <mergeCell ref="N275:Q275"/>
    <mergeCell ref="N264:Q264"/>
    <mergeCell ref="N265:Q265"/>
    <mergeCell ref="N266:Q266"/>
    <mergeCell ref="N267:Q267"/>
    <mergeCell ref="N268:Q268"/>
    <mergeCell ref="N269:Q269"/>
    <mergeCell ref="N282:Q282"/>
    <mergeCell ref="N283:Q283"/>
    <mergeCell ref="N284:Q284"/>
    <mergeCell ref="N285:Q285"/>
    <mergeCell ref="N286:Q286"/>
    <mergeCell ref="N287:Q287"/>
    <mergeCell ref="N276:Q276"/>
    <mergeCell ref="N277:Q277"/>
    <mergeCell ref="N278:Q278"/>
    <mergeCell ref="N279:Q279"/>
    <mergeCell ref="N280:Q280"/>
    <mergeCell ref="N281:Q281"/>
    <mergeCell ref="B294:C294"/>
    <mergeCell ref="D294:E294"/>
    <mergeCell ref="N294:Q294"/>
    <mergeCell ref="N288:Q288"/>
    <mergeCell ref="N289:Q289"/>
    <mergeCell ref="N290:Q290"/>
    <mergeCell ref="N291:Q291"/>
    <mergeCell ref="N292:Q292"/>
    <mergeCell ref="N293:Q293"/>
  </mergeCells>
  <phoneticPr fontId="2"/>
  <conditionalFormatting sqref="A12:C13 F12:G13 A14:G41">
    <cfRule type="expression" dxfId="127" priority="9">
      <formula>OR(EDATE($A$11,1)-1&lt;$A12,DATEVALUE("2026/3/31")&lt;$A12)</formula>
    </cfRule>
  </conditionalFormatting>
  <conditionalFormatting sqref="A48:F76 M48:R77 A77:G77 L77">
    <cfRule type="expression" dxfId="126" priority="10">
      <formula>OR(EDATE($A$47,1)-1&lt;$A48,DATEVALUE("2026/3/31")&lt;$A48)</formula>
    </cfRule>
  </conditionalFormatting>
  <conditionalFormatting sqref="A84:G113">
    <cfRule type="expression" dxfId="125" priority="11">
      <formula>OR(EDATE($A$83,1)-1&lt;$A84,DATEVALUE("2026/3/31")&lt;$A84)</formula>
    </cfRule>
  </conditionalFormatting>
  <conditionalFormatting sqref="A120:G149 M120:R149 L149">
    <cfRule type="expression" dxfId="124" priority="12">
      <formula>OR(EDATE($A$119,1)-1&lt;$A120,DATEVALUE("2026/3/31")&lt;$A120)</formula>
    </cfRule>
  </conditionalFormatting>
  <conditionalFormatting sqref="A156:G185">
    <cfRule type="expression" dxfId="123" priority="13">
      <formula>OR(EDATE($A$155,1)-1&lt;$A156,DATEVALUE("2026/3/31")&lt;$A156)</formula>
    </cfRule>
  </conditionalFormatting>
  <conditionalFormatting sqref="A192:G221">
    <cfRule type="expression" dxfId="122" priority="14">
      <formula>OR(EDATE($A$191,1)-1&lt;$A192,DATEVALUE("2026/3/31")&lt;$A192)</formula>
    </cfRule>
  </conditionalFormatting>
  <conditionalFormatting sqref="A228:G257 M228:R257 L255:L257">
    <cfRule type="expression" dxfId="121" priority="15">
      <formula>OR(EDATE($A$227,1)-1&lt;$A228,DATEVALUE("2026/3/31")&lt;$A228)</formula>
    </cfRule>
  </conditionalFormatting>
  <conditionalFormatting sqref="A264:G293 L264:R293">
    <cfRule type="expression" dxfId="120" priority="16">
      <formula>OR(EDATE($A$263,1)-1&lt;$A264,DATEVALUE("2026/3/31")&lt;$A264)</formula>
    </cfRule>
  </conditionalFormatting>
  <conditionalFormatting sqref="B11:C11">
    <cfRule type="expression" dxfId="119" priority="3">
      <formula>OR(EDATE($A$11,1)-1&lt;$A11,DATEVALUE("2026/3/31")&lt;$A11)</formula>
    </cfRule>
  </conditionalFormatting>
  <conditionalFormatting sqref="B4:L5">
    <cfRule type="expression" dxfId="118" priority="8">
      <formula>IF(LEN(B4)&lt;1,TRUE,FALSE)</formula>
    </cfRule>
  </conditionalFormatting>
  <conditionalFormatting sqref="D13:E13">
    <cfRule type="expression" dxfId="117" priority="2">
      <formula>$M$12="✓"</formula>
    </cfRule>
  </conditionalFormatting>
  <conditionalFormatting sqref="M11">
    <cfRule type="expression" dxfId="116" priority="1">
      <formula>OR(EDATE($A$11,1)-1&lt;$A11,DATEVALUE("2026/3/31")&lt;$A11)</formula>
    </cfRule>
  </conditionalFormatting>
  <conditionalFormatting sqref="M12:R41">
    <cfRule type="expression" dxfId="115" priority="4">
      <formula>OR(EDATE($A$11,1)-1&lt;$A12,DATEVALUE("2026/3/31")&lt;$A12)</formula>
    </cfRule>
  </conditionalFormatting>
  <conditionalFormatting sqref="M84:R113">
    <cfRule type="expression" dxfId="114" priority="5">
      <formula>OR(EDATE($A$83,1)-1&lt;$A84,DATEVALUE("2026/3/31")&lt;$A84)</formula>
    </cfRule>
  </conditionalFormatting>
  <conditionalFormatting sqref="M156:R185">
    <cfRule type="expression" dxfId="113" priority="6">
      <formula>OR(EDATE($A$155,1)-1&lt;$A156,DATEVALUE("2026/3/31")&lt;$A156)</formula>
    </cfRule>
  </conditionalFormatting>
  <conditionalFormatting sqref="M192:R221">
    <cfRule type="expression" dxfId="112" priority="7">
      <formula>OR(EDATE($A$191,1)-1&lt;$A192,DATEVALUE("2026/3/31")&lt;$A192)</formula>
    </cfRule>
  </conditionalFormatting>
  <dataValidations count="3">
    <dataValidation type="time" operator="greaterThanOrEqual" allowBlank="1" showInputMessage="1" showErrorMessage="1" sqref="H114:K114 H78:K78 G42:K42 H222:K222 H258:K258 H186:K186 H150:K150 G11:G41 L11:L42 B11:F42 B47:G78 L47:L78 B83:G114 L83:L114 B119:G150 L119:L150 B155:G186 L155:L186 B191:G222 L191:L222 B227:G258 L227:L258 B263:G294 L263:L294 H294:K294" xr:uid="{F181587B-007B-49A0-B351-314895123C43}">
      <formula1>0</formula1>
    </dataValidation>
    <dataValidation type="list" allowBlank="1" showInputMessage="1" showErrorMessage="1" sqref="M263:M293 M47:M76 M83:M113 M119:M149 M155:M185 M191:M221 M227:M257 M11:M41" xr:uid="{45141A9B-F03D-4F47-ABF3-F6153C3B6243}">
      <formula1>",✓所定,✓法定"</formula1>
    </dataValidation>
    <dataValidation operator="greaterThanOrEqual" allowBlank="1" showInputMessage="1" showErrorMessage="1" sqref="H191:K221 H155:K185 H227:K257 H11:K41 H119:K149 H47:K77 H83:K113 H263:K293" xr:uid="{448072B3-41BB-48AF-936B-4C4F110A7AA5}"/>
  </dataValidations>
  <printOptions horizontalCentered="1"/>
  <pageMargins left="0.51181102362204722" right="0.51181102362204722" top="0.55118110236220474" bottom="0.55118110236220474" header="0.31496062992125984" footer="0.31496062992125984"/>
  <pageSetup paperSize="9" scale="76" fitToHeight="0" orientation="portrait" r:id="rId1"/>
  <rowBreaks count="7" manualBreakCount="7">
    <brk id="42" max="16383" man="1"/>
    <brk id="78" max="16383" man="1"/>
    <brk id="114" max="16383" man="1"/>
    <brk id="150" max="16383" man="1"/>
    <brk id="186" max="16383" man="1"/>
    <brk id="222" max="16383" man="1"/>
    <brk id="258"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E026B6-90B0-403F-B61A-1A224C8C51B9}">
  <dimension ref="A1:L60"/>
  <sheetViews>
    <sheetView zoomScaleNormal="100" workbookViewId="0">
      <selection activeCell="L3" sqref="L3"/>
    </sheetView>
  </sheetViews>
  <sheetFormatPr defaultColWidth="8.75" defaultRowHeight="14.25"/>
  <cols>
    <col min="1" max="1" width="5.625" style="1" customWidth="1"/>
    <col min="2" max="3" width="9.75" style="1" bestFit="1" customWidth="1"/>
    <col min="4" max="4" width="4.75" style="9" customWidth="1"/>
    <col min="5" max="5" width="9.75" style="1" bestFit="1" customWidth="1"/>
    <col min="6" max="7" width="8.875" style="1" bestFit="1" customWidth="1"/>
    <col min="8" max="8" width="9.75" style="1" bestFit="1" customWidth="1"/>
    <col min="9" max="9" width="4.75" style="9" customWidth="1"/>
    <col min="10" max="10" width="9.75" style="1" bestFit="1" customWidth="1"/>
    <col min="11" max="11" width="0" style="1" hidden="1" customWidth="1"/>
    <col min="12" max="12" width="8.875" style="1" bestFit="1" customWidth="1"/>
    <col min="13" max="16384" width="8.75" style="1"/>
  </cols>
  <sheetData>
    <row r="1" spans="1:12" ht="28.5">
      <c r="A1" s="8" t="s">
        <v>39</v>
      </c>
    </row>
    <row r="2" spans="1:12" ht="9.75" customHeight="1">
      <c r="D2" s="1"/>
      <c r="I2" s="1"/>
    </row>
    <row r="3" spans="1:12" ht="18.75" customHeight="1">
      <c r="A3" s="180" t="s">
        <v>14</v>
      </c>
      <c r="B3" s="181"/>
      <c r="C3" s="182" t="s">
        <v>15</v>
      </c>
      <c r="D3" s="183"/>
      <c r="F3" s="11" t="s">
        <v>16</v>
      </c>
      <c r="G3" s="12" t="s">
        <v>71</v>
      </c>
      <c r="I3" s="1"/>
    </row>
    <row r="4" spans="1:12" ht="9.75" customHeight="1">
      <c r="A4" s="9"/>
      <c r="B4" s="9"/>
      <c r="C4" s="9"/>
      <c r="G4" s="9"/>
      <c r="I4" s="1"/>
    </row>
    <row r="5" spans="1:12" ht="18.75" customHeight="1">
      <c r="A5" s="180" t="str">
        <f>IF($C$3="適用","標準報酬月額","月額")</f>
        <v>標準報酬月額</v>
      </c>
      <c r="B5" s="181"/>
      <c r="C5" s="184">
        <v>300000</v>
      </c>
      <c r="D5" s="185"/>
      <c r="F5" s="10" t="s">
        <v>40</v>
      </c>
      <c r="G5" s="4">
        <f>IFERROR(IF($C$3="適用",IF($G$3="年1～3回",VLOOKUP(C5,B12:G61,6,FALSE),VLOOKUP(C5,B12:G61,5,FALSE)),VLOOKUP(TRUE,K12:L61,2,FALSE)),0)</f>
        <v>1840</v>
      </c>
      <c r="I5" s="1"/>
    </row>
    <row r="6" spans="1:12" ht="9.75" customHeight="1">
      <c r="D6" s="1"/>
      <c r="F6" s="13"/>
      <c r="I6" s="1"/>
    </row>
    <row r="7" spans="1:12">
      <c r="A7" s="1" t="s">
        <v>41</v>
      </c>
    </row>
    <row r="8" spans="1:12">
      <c r="A8" s="186" t="s">
        <v>28</v>
      </c>
      <c r="B8" s="186" t="s">
        <v>29</v>
      </c>
      <c r="C8" s="186"/>
      <c r="D8" s="186"/>
      <c r="E8" s="186"/>
      <c r="F8" s="186"/>
      <c r="G8" s="186"/>
      <c r="H8" s="186" t="s">
        <v>30</v>
      </c>
      <c r="I8" s="186"/>
      <c r="J8" s="186"/>
      <c r="K8" s="186"/>
      <c r="L8" s="186"/>
    </row>
    <row r="9" spans="1:12" ht="18" customHeight="1">
      <c r="A9" s="186"/>
      <c r="B9" s="186" t="s">
        <v>19</v>
      </c>
      <c r="C9" s="186" t="s">
        <v>31</v>
      </c>
      <c r="D9" s="186"/>
      <c r="E9" s="186"/>
      <c r="F9" s="186" t="s">
        <v>32</v>
      </c>
      <c r="G9" s="186"/>
      <c r="H9" s="186" t="s">
        <v>31</v>
      </c>
      <c r="I9" s="186"/>
      <c r="J9" s="186"/>
      <c r="K9" s="5"/>
      <c r="L9" s="187" t="s">
        <v>33</v>
      </c>
    </row>
    <row r="10" spans="1:12" ht="36.6" customHeight="1">
      <c r="A10" s="186"/>
      <c r="B10" s="186"/>
      <c r="C10" s="5" t="s">
        <v>34</v>
      </c>
      <c r="D10" s="5" t="s">
        <v>35</v>
      </c>
      <c r="E10" s="5" t="s">
        <v>36</v>
      </c>
      <c r="F10" s="14" t="s">
        <v>37</v>
      </c>
      <c r="G10" s="14" t="s">
        <v>38</v>
      </c>
      <c r="H10" s="5" t="s">
        <v>34</v>
      </c>
      <c r="I10" s="5" t="s">
        <v>35</v>
      </c>
      <c r="J10" s="5" t="s">
        <v>36</v>
      </c>
      <c r="K10" s="5"/>
      <c r="L10" s="187"/>
    </row>
    <row r="11" spans="1:12">
      <c r="A11" s="15">
        <v>1</v>
      </c>
      <c r="B11" s="16">
        <v>58000</v>
      </c>
      <c r="C11" s="15"/>
      <c r="D11" s="5" t="s">
        <v>35</v>
      </c>
      <c r="E11" s="16">
        <v>63000</v>
      </c>
      <c r="F11" s="15">
        <v>350</v>
      </c>
      <c r="G11" s="15">
        <v>480</v>
      </c>
      <c r="H11" s="15"/>
      <c r="I11" s="5" t="s">
        <v>35</v>
      </c>
      <c r="J11" s="16">
        <v>85050</v>
      </c>
      <c r="K11" s="16" t="b">
        <f>IF(C5&lt;J11,TRUE,FALSE)</f>
        <v>0</v>
      </c>
      <c r="L11" s="15">
        <v>480</v>
      </c>
    </row>
    <row r="12" spans="1:12">
      <c r="A12" s="15">
        <v>2</v>
      </c>
      <c r="B12" s="16">
        <v>68000</v>
      </c>
      <c r="C12" s="16">
        <v>63000</v>
      </c>
      <c r="D12" s="5" t="s">
        <v>35</v>
      </c>
      <c r="E12" s="16">
        <v>73000</v>
      </c>
      <c r="F12" s="15">
        <v>410</v>
      </c>
      <c r="G12" s="15">
        <v>560</v>
      </c>
      <c r="H12" s="16">
        <v>85050</v>
      </c>
      <c r="I12" s="5" t="s">
        <v>35</v>
      </c>
      <c r="J12" s="16">
        <v>98550</v>
      </c>
      <c r="K12" s="16" t="b">
        <f>AND(H12&lt;=$C$5,$C$5&lt;J12)</f>
        <v>0</v>
      </c>
      <c r="L12" s="15">
        <v>560</v>
      </c>
    </row>
    <row r="13" spans="1:12">
      <c r="A13" s="15">
        <v>3</v>
      </c>
      <c r="B13" s="16">
        <v>78000</v>
      </c>
      <c r="C13" s="16">
        <v>73000</v>
      </c>
      <c r="D13" s="5" t="s">
        <v>35</v>
      </c>
      <c r="E13" s="16">
        <v>83000</v>
      </c>
      <c r="F13" s="15">
        <v>480</v>
      </c>
      <c r="G13" s="15">
        <v>640</v>
      </c>
      <c r="H13" s="16">
        <v>98550</v>
      </c>
      <c r="I13" s="5" t="s">
        <v>35</v>
      </c>
      <c r="J13" s="16">
        <v>112050</v>
      </c>
      <c r="K13" s="16" t="b">
        <f t="shared" ref="K13:K59" si="0">AND(H13&lt;=$C$5,$C$5&lt;J13)</f>
        <v>0</v>
      </c>
      <c r="L13" s="15">
        <v>640</v>
      </c>
    </row>
    <row r="14" spans="1:12">
      <c r="A14" s="15">
        <v>4</v>
      </c>
      <c r="B14" s="16">
        <v>88000</v>
      </c>
      <c r="C14" s="16">
        <v>83000</v>
      </c>
      <c r="D14" s="5" t="s">
        <v>35</v>
      </c>
      <c r="E14" s="16">
        <v>93000</v>
      </c>
      <c r="F14" s="15">
        <v>540</v>
      </c>
      <c r="G14" s="15">
        <v>730</v>
      </c>
      <c r="H14" s="16">
        <v>112050</v>
      </c>
      <c r="I14" s="5" t="s">
        <v>35</v>
      </c>
      <c r="J14" s="16">
        <v>125550</v>
      </c>
      <c r="K14" s="16" t="b">
        <f t="shared" si="0"/>
        <v>0</v>
      </c>
      <c r="L14" s="15">
        <v>730</v>
      </c>
    </row>
    <row r="15" spans="1:12">
      <c r="A15" s="15">
        <v>5</v>
      </c>
      <c r="B15" s="16">
        <v>98000</v>
      </c>
      <c r="C15" s="16">
        <v>93000</v>
      </c>
      <c r="D15" s="5" t="s">
        <v>35</v>
      </c>
      <c r="E15" s="16">
        <v>101000</v>
      </c>
      <c r="F15" s="15">
        <v>600</v>
      </c>
      <c r="G15" s="15">
        <v>810</v>
      </c>
      <c r="H15" s="16">
        <v>125550</v>
      </c>
      <c r="I15" s="5" t="s">
        <v>35</v>
      </c>
      <c r="J15" s="16">
        <v>136350</v>
      </c>
      <c r="K15" s="16" t="b">
        <f t="shared" si="0"/>
        <v>0</v>
      </c>
      <c r="L15" s="15">
        <v>810</v>
      </c>
    </row>
    <row r="16" spans="1:12">
      <c r="A16" s="15">
        <v>6</v>
      </c>
      <c r="B16" s="16">
        <v>104000</v>
      </c>
      <c r="C16" s="16">
        <v>101000</v>
      </c>
      <c r="D16" s="5" t="s">
        <v>35</v>
      </c>
      <c r="E16" s="16">
        <v>107000</v>
      </c>
      <c r="F16" s="15">
        <v>640</v>
      </c>
      <c r="G16" s="15">
        <v>860</v>
      </c>
      <c r="H16" s="16">
        <v>136350</v>
      </c>
      <c r="I16" s="5" t="s">
        <v>35</v>
      </c>
      <c r="J16" s="16">
        <v>144450</v>
      </c>
      <c r="K16" s="16" t="b">
        <f t="shared" si="0"/>
        <v>0</v>
      </c>
      <c r="L16" s="15">
        <v>860</v>
      </c>
    </row>
    <row r="17" spans="1:12">
      <c r="A17" s="15">
        <v>7</v>
      </c>
      <c r="B17" s="16">
        <v>110000</v>
      </c>
      <c r="C17" s="16">
        <v>107000</v>
      </c>
      <c r="D17" s="5" t="s">
        <v>35</v>
      </c>
      <c r="E17" s="16">
        <v>114000</v>
      </c>
      <c r="F17" s="15">
        <v>670</v>
      </c>
      <c r="G17" s="15">
        <v>910</v>
      </c>
      <c r="H17" s="16">
        <v>144450</v>
      </c>
      <c r="I17" s="5" t="s">
        <v>35</v>
      </c>
      <c r="J17" s="16">
        <v>153900</v>
      </c>
      <c r="K17" s="16" t="b">
        <f t="shared" si="0"/>
        <v>0</v>
      </c>
      <c r="L17" s="15">
        <v>910</v>
      </c>
    </row>
    <row r="18" spans="1:12">
      <c r="A18" s="15">
        <v>8</v>
      </c>
      <c r="B18" s="16">
        <v>118000</v>
      </c>
      <c r="C18" s="16">
        <v>114000</v>
      </c>
      <c r="D18" s="5" t="s">
        <v>35</v>
      </c>
      <c r="E18" s="16">
        <v>122000</v>
      </c>
      <c r="F18" s="15">
        <v>720</v>
      </c>
      <c r="G18" s="15">
        <v>980</v>
      </c>
      <c r="H18" s="16">
        <v>153900</v>
      </c>
      <c r="I18" s="5" t="s">
        <v>35</v>
      </c>
      <c r="J18" s="16">
        <v>164700</v>
      </c>
      <c r="K18" s="16" t="b">
        <f t="shared" si="0"/>
        <v>0</v>
      </c>
      <c r="L18" s="15">
        <v>980</v>
      </c>
    </row>
    <row r="19" spans="1:12">
      <c r="A19" s="15">
        <v>9</v>
      </c>
      <c r="B19" s="16">
        <v>126000</v>
      </c>
      <c r="C19" s="16">
        <v>122000</v>
      </c>
      <c r="D19" s="5" t="s">
        <v>35</v>
      </c>
      <c r="E19" s="16">
        <v>130000</v>
      </c>
      <c r="F19" s="15">
        <v>770</v>
      </c>
      <c r="G19" s="16">
        <v>1040</v>
      </c>
      <c r="H19" s="16">
        <v>164700</v>
      </c>
      <c r="I19" s="5" t="s">
        <v>35</v>
      </c>
      <c r="J19" s="16">
        <v>175500</v>
      </c>
      <c r="K19" s="16" t="b">
        <f t="shared" si="0"/>
        <v>0</v>
      </c>
      <c r="L19" s="16">
        <v>1040</v>
      </c>
    </row>
    <row r="20" spans="1:12">
      <c r="A20" s="15">
        <v>10</v>
      </c>
      <c r="B20" s="16">
        <v>134000</v>
      </c>
      <c r="C20" s="16">
        <v>130000</v>
      </c>
      <c r="D20" s="5" t="s">
        <v>35</v>
      </c>
      <c r="E20" s="16">
        <v>138000</v>
      </c>
      <c r="F20" s="15">
        <v>820</v>
      </c>
      <c r="G20" s="16">
        <v>1110</v>
      </c>
      <c r="H20" s="16">
        <v>175500</v>
      </c>
      <c r="I20" s="5" t="s">
        <v>35</v>
      </c>
      <c r="J20" s="16">
        <v>186300</v>
      </c>
      <c r="K20" s="16" t="b">
        <f t="shared" si="0"/>
        <v>0</v>
      </c>
      <c r="L20" s="16">
        <v>1110</v>
      </c>
    </row>
    <row r="21" spans="1:12">
      <c r="A21" s="15">
        <v>11</v>
      </c>
      <c r="B21" s="16">
        <v>142000</v>
      </c>
      <c r="C21" s="16">
        <v>138000</v>
      </c>
      <c r="D21" s="5" t="s">
        <v>35</v>
      </c>
      <c r="E21" s="16">
        <v>146000</v>
      </c>
      <c r="F21" s="15">
        <v>870</v>
      </c>
      <c r="G21" s="16">
        <v>1180</v>
      </c>
      <c r="H21" s="16">
        <v>186300</v>
      </c>
      <c r="I21" s="5" t="s">
        <v>35</v>
      </c>
      <c r="J21" s="16">
        <v>197100</v>
      </c>
      <c r="K21" s="16" t="b">
        <f t="shared" si="0"/>
        <v>0</v>
      </c>
      <c r="L21" s="16">
        <v>1180</v>
      </c>
    </row>
    <row r="22" spans="1:12">
      <c r="A22" s="15">
        <v>12</v>
      </c>
      <c r="B22" s="16">
        <v>150000</v>
      </c>
      <c r="C22" s="16">
        <v>146000</v>
      </c>
      <c r="D22" s="5" t="s">
        <v>35</v>
      </c>
      <c r="E22" s="16">
        <v>155000</v>
      </c>
      <c r="F22" s="15">
        <v>920</v>
      </c>
      <c r="G22" s="16">
        <v>1240</v>
      </c>
      <c r="H22" s="16">
        <v>197100</v>
      </c>
      <c r="I22" s="5" t="s">
        <v>35</v>
      </c>
      <c r="J22" s="16">
        <v>209250</v>
      </c>
      <c r="K22" s="16" t="b">
        <f t="shared" si="0"/>
        <v>0</v>
      </c>
      <c r="L22" s="16">
        <v>1240</v>
      </c>
    </row>
    <row r="23" spans="1:12">
      <c r="A23" s="15">
        <v>13</v>
      </c>
      <c r="B23" s="16">
        <v>160000</v>
      </c>
      <c r="C23" s="16">
        <v>155000</v>
      </c>
      <c r="D23" s="5" t="s">
        <v>35</v>
      </c>
      <c r="E23" s="16">
        <v>165000</v>
      </c>
      <c r="F23" s="15">
        <v>980</v>
      </c>
      <c r="G23" s="16">
        <v>1330</v>
      </c>
      <c r="H23" s="16">
        <v>209250</v>
      </c>
      <c r="I23" s="5" t="s">
        <v>35</v>
      </c>
      <c r="J23" s="16">
        <v>222750</v>
      </c>
      <c r="K23" s="16" t="b">
        <f t="shared" si="0"/>
        <v>0</v>
      </c>
      <c r="L23" s="16">
        <v>1330</v>
      </c>
    </row>
    <row r="24" spans="1:12">
      <c r="A24" s="15">
        <v>14</v>
      </c>
      <c r="B24" s="16">
        <v>170000</v>
      </c>
      <c r="C24" s="16">
        <v>165000</v>
      </c>
      <c r="D24" s="5" t="s">
        <v>35</v>
      </c>
      <c r="E24" s="16">
        <v>175000</v>
      </c>
      <c r="F24" s="16">
        <v>1040</v>
      </c>
      <c r="G24" s="16">
        <v>1410</v>
      </c>
      <c r="H24" s="16">
        <v>222750</v>
      </c>
      <c r="I24" s="5" t="s">
        <v>35</v>
      </c>
      <c r="J24" s="16">
        <v>236250</v>
      </c>
      <c r="K24" s="16" t="b">
        <f t="shared" si="0"/>
        <v>0</v>
      </c>
      <c r="L24" s="16">
        <v>1410</v>
      </c>
    </row>
    <row r="25" spans="1:12">
      <c r="A25" s="15">
        <v>15</v>
      </c>
      <c r="B25" s="16">
        <v>180000</v>
      </c>
      <c r="C25" s="16">
        <v>175000</v>
      </c>
      <c r="D25" s="5" t="s">
        <v>35</v>
      </c>
      <c r="E25" s="16">
        <v>185000</v>
      </c>
      <c r="F25" s="16">
        <v>1100</v>
      </c>
      <c r="G25" s="16">
        <v>1490</v>
      </c>
      <c r="H25" s="16">
        <v>236250</v>
      </c>
      <c r="I25" s="5" t="s">
        <v>35</v>
      </c>
      <c r="J25" s="16">
        <v>249750</v>
      </c>
      <c r="K25" s="16" t="b">
        <f t="shared" si="0"/>
        <v>0</v>
      </c>
      <c r="L25" s="16">
        <v>1490</v>
      </c>
    </row>
    <row r="26" spans="1:12">
      <c r="A26" s="15">
        <v>16</v>
      </c>
      <c r="B26" s="16">
        <v>190000</v>
      </c>
      <c r="C26" s="16">
        <v>185000</v>
      </c>
      <c r="D26" s="5" t="s">
        <v>35</v>
      </c>
      <c r="E26" s="16">
        <v>195000</v>
      </c>
      <c r="F26" s="16">
        <v>1170</v>
      </c>
      <c r="G26" s="16">
        <v>1580</v>
      </c>
      <c r="H26" s="16">
        <v>249750</v>
      </c>
      <c r="I26" s="5" t="s">
        <v>35</v>
      </c>
      <c r="J26" s="16">
        <v>263250</v>
      </c>
      <c r="K26" s="16" t="b">
        <f t="shared" si="0"/>
        <v>0</v>
      </c>
      <c r="L26" s="16">
        <v>1580</v>
      </c>
    </row>
    <row r="27" spans="1:12">
      <c r="A27" s="15">
        <v>17</v>
      </c>
      <c r="B27" s="16">
        <v>200000</v>
      </c>
      <c r="C27" s="16">
        <v>195000</v>
      </c>
      <c r="D27" s="5" t="s">
        <v>35</v>
      </c>
      <c r="E27" s="16">
        <v>210000</v>
      </c>
      <c r="F27" s="16">
        <v>1230</v>
      </c>
      <c r="G27" s="16">
        <v>1660</v>
      </c>
      <c r="H27" s="16">
        <v>263250</v>
      </c>
      <c r="I27" s="5" t="s">
        <v>35</v>
      </c>
      <c r="J27" s="16">
        <v>283500</v>
      </c>
      <c r="K27" s="16" t="b">
        <f t="shared" si="0"/>
        <v>0</v>
      </c>
      <c r="L27" s="16">
        <v>1660</v>
      </c>
    </row>
    <row r="28" spans="1:12">
      <c r="A28" s="15">
        <v>18</v>
      </c>
      <c r="B28" s="16">
        <v>220000</v>
      </c>
      <c r="C28" s="16">
        <v>210000</v>
      </c>
      <c r="D28" s="5" t="s">
        <v>35</v>
      </c>
      <c r="E28" s="16">
        <v>230000</v>
      </c>
      <c r="F28" s="16">
        <v>1350</v>
      </c>
      <c r="G28" s="16">
        <v>1830</v>
      </c>
      <c r="H28" s="16">
        <v>283500</v>
      </c>
      <c r="I28" s="5" t="s">
        <v>35</v>
      </c>
      <c r="J28" s="16">
        <v>310500</v>
      </c>
      <c r="K28" s="16" t="b">
        <f t="shared" si="0"/>
        <v>1</v>
      </c>
      <c r="L28" s="16">
        <v>1830</v>
      </c>
    </row>
    <row r="29" spans="1:12">
      <c r="A29" s="15">
        <v>19</v>
      </c>
      <c r="B29" s="16">
        <v>240000</v>
      </c>
      <c r="C29" s="16">
        <v>230000</v>
      </c>
      <c r="D29" s="5" t="s">
        <v>35</v>
      </c>
      <c r="E29" s="16">
        <v>250000</v>
      </c>
      <c r="F29" s="16">
        <v>1470</v>
      </c>
      <c r="G29" s="16">
        <v>1990</v>
      </c>
      <c r="H29" s="16">
        <v>310500</v>
      </c>
      <c r="I29" s="5" t="s">
        <v>35</v>
      </c>
      <c r="J29" s="16">
        <v>337500</v>
      </c>
      <c r="K29" s="16" t="b">
        <f t="shared" si="0"/>
        <v>0</v>
      </c>
      <c r="L29" s="16">
        <v>1990</v>
      </c>
    </row>
    <row r="30" spans="1:12">
      <c r="A30" s="15">
        <v>20</v>
      </c>
      <c r="B30" s="16">
        <v>260000</v>
      </c>
      <c r="C30" s="16">
        <v>250000</v>
      </c>
      <c r="D30" s="5" t="s">
        <v>35</v>
      </c>
      <c r="E30" s="16">
        <v>270000</v>
      </c>
      <c r="F30" s="16">
        <v>1600</v>
      </c>
      <c r="G30" s="16">
        <v>2160</v>
      </c>
      <c r="H30" s="16">
        <v>337500</v>
      </c>
      <c r="I30" s="5" t="s">
        <v>35</v>
      </c>
      <c r="J30" s="16">
        <v>364500</v>
      </c>
      <c r="K30" s="16" t="b">
        <f t="shared" si="0"/>
        <v>0</v>
      </c>
      <c r="L30" s="16">
        <v>2160</v>
      </c>
    </row>
    <row r="31" spans="1:12">
      <c r="A31" s="15">
        <v>21</v>
      </c>
      <c r="B31" s="16">
        <v>280000</v>
      </c>
      <c r="C31" s="16">
        <v>270000</v>
      </c>
      <c r="D31" s="5" t="s">
        <v>35</v>
      </c>
      <c r="E31" s="16">
        <v>290000</v>
      </c>
      <c r="F31" s="16">
        <v>1720</v>
      </c>
      <c r="G31" s="16">
        <v>2330</v>
      </c>
      <c r="H31" s="16">
        <v>364500</v>
      </c>
      <c r="I31" s="5" t="s">
        <v>35</v>
      </c>
      <c r="J31" s="16">
        <v>391500</v>
      </c>
      <c r="K31" s="16" t="b">
        <f t="shared" si="0"/>
        <v>0</v>
      </c>
      <c r="L31" s="16">
        <v>2330</v>
      </c>
    </row>
    <row r="32" spans="1:12">
      <c r="A32" s="15">
        <v>22</v>
      </c>
      <c r="B32" s="16">
        <v>300000</v>
      </c>
      <c r="C32" s="16">
        <v>290000</v>
      </c>
      <c r="D32" s="5" t="s">
        <v>35</v>
      </c>
      <c r="E32" s="16">
        <v>310000</v>
      </c>
      <c r="F32" s="16">
        <v>1840</v>
      </c>
      <c r="G32" s="16">
        <v>2490</v>
      </c>
      <c r="H32" s="16">
        <v>391500</v>
      </c>
      <c r="I32" s="5" t="s">
        <v>35</v>
      </c>
      <c r="J32" s="16">
        <v>418500</v>
      </c>
      <c r="K32" s="16" t="b">
        <f t="shared" si="0"/>
        <v>0</v>
      </c>
      <c r="L32" s="16">
        <v>2490</v>
      </c>
    </row>
    <row r="33" spans="1:12">
      <c r="A33" s="15">
        <v>23</v>
      </c>
      <c r="B33" s="16">
        <v>320000</v>
      </c>
      <c r="C33" s="16">
        <v>310000</v>
      </c>
      <c r="D33" s="5" t="s">
        <v>35</v>
      </c>
      <c r="E33" s="16">
        <v>330000</v>
      </c>
      <c r="F33" s="16">
        <v>1970</v>
      </c>
      <c r="G33" s="16">
        <v>2660</v>
      </c>
      <c r="H33" s="16">
        <v>418500</v>
      </c>
      <c r="I33" s="5" t="s">
        <v>35</v>
      </c>
      <c r="J33" s="16">
        <v>445500</v>
      </c>
      <c r="K33" s="16" t="b">
        <f t="shared" si="0"/>
        <v>0</v>
      </c>
      <c r="L33" s="16">
        <v>2660</v>
      </c>
    </row>
    <row r="34" spans="1:12">
      <c r="A34" s="15">
        <v>24</v>
      </c>
      <c r="B34" s="16">
        <v>340000</v>
      </c>
      <c r="C34" s="16">
        <v>330000</v>
      </c>
      <c r="D34" s="5" t="s">
        <v>35</v>
      </c>
      <c r="E34" s="16">
        <v>350000</v>
      </c>
      <c r="F34" s="16">
        <v>2090</v>
      </c>
      <c r="G34" s="16">
        <v>2820</v>
      </c>
      <c r="H34" s="16">
        <v>445500</v>
      </c>
      <c r="I34" s="5" t="s">
        <v>35</v>
      </c>
      <c r="J34" s="16">
        <v>472500</v>
      </c>
      <c r="K34" s="16" t="b">
        <f t="shared" si="0"/>
        <v>0</v>
      </c>
      <c r="L34" s="16">
        <v>2820</v>
      </c>
    </row>
    <row r="35" spans="1:12">
      <c r="A35" s="15">
        <v>25</v>
      </c>
      <c r="B35" s="16">
        <v>360000</v>
      </c>
      <c r="C35" s="16">
        <v>350000</v>
      </c>
      <c r="D35" s="5" t="s">
        <v>35</v>
      </c>
      <c r="E35" s="16">
        <v>370000</v>
      </c>
      <c r="F35" s="16">
        <v>2210</v>
      </c>
      <c r="G35" s="16">
        <v>2990</v>
      </c>
      <c r="H35" s="16">
        <v>472500</v>
      </c>
      <c r="I35" s="5" t="s">
        <v>35</v>
      </c>
      <c r="J35" s="16">
        <v>499500</v>
      </c>
      <c r="K35" s="16" t="b">
        <f t="shared" si="0"/>
        <v>0</v>
      </c>
      <c r="L35" s="16">
        <v>2990</v>
      </c>
    </row>
    <row r="36" spans="1:12">
      <c r="A36" s="15">
        <v>26</v>
      </c>
      <c r="B36" s="16">
        <v>380000</v>
      </c>
      <c r="C36" s="16">
        <v>370000</v>
      </c>
      <c r="D36" s="5" t="s">
        <v>35</v>
      </c>
      <c r="E36" s="16">
        <v>395000</v>
      </c>
      <c r="F36" s="16">
        <v>2340</v>
      </c>
      <c r="G36" s="16">
        <v>3160</v>
      </c>
      <c r="H36" s="16">
        <v>499500</v>
      </c>
      <c r="I36" s="5" t="s">
        <v>35</v>
      </c>
      <c r="J36" s="16">
        <v>533250</v>
      </c>
      <c r="K36" s="16" t="b">
        <f t="shared" si="0"/>
        <v>0</v>
      </c>
      <c r="L36" s="16">
        <v>3160</v>
      </c>
    </row>
    <row r="37" spans="1:12">
      <c r="A37" s="15">
        <v>27</v>
      </c>
      <c r="B37" s="16">
        <v>410000</v>
      </c>
      <c r="C37" s="16">
        <v>395000</v>
      </c>
      <c r="D37" s="5" t="s">
        <v>35</v>
      </c>
      <c r="E37" s="16">
        <v>425000</v>
      </c>
      <c r="F37" s="16">
        <v>2520</v>
      </c>
      <c r="G37" s="16">
        <v>3410</v>
      </c>
      <c r="H37" s="16">
        <v>533250</v>
      </c>
      <c r="I37" s="5" t="s">
        <v>35</v>
      </c>
      <c r="J37" s="16">
        <v>573750</v>
      </c>
      <c r="K37" s="16" t="b">
        <f t="shared" si="0"/>
        <v>0</v>
      </c>
      <c r="L37" s="16">
        <v>3410</v>
      </c>
    </row>
    <row r="38" spans="1:12">
      <c r="A38" s="15">
        <v>28</v>
      </c>
      <c r="B38" s="16">
        <v>440000</v>
      </c>
      <c r="C38" s="16">
        <v>425000</v>
      </c>
      <c r="D38" s="5" t="s">
        <v>35</v>
      </c>
      <c r="E38" s="16">
        <v>455000</v>
      </c>
      <c r="F38" s="16">
        <v>2710</v>
      </c>
      <c r="G38" s="16">
        <v>3660</v>
      </c>
      <c r="H38" s="16">
        <v>573750</v>
      </c>
      <c r="I38" s="5" t="s">
        <v>35</v>
      </c>
      <c r="J38" s="16">
        <v>614250</v>
      </c>
      <c r="K38" s="16" t="b">
        <f t="shared" si="0"/>
        <v>0</v>
      </c>
      <c r="L38" s="16">
        <v>3660</v>
      </c>
    </row>
    <row r="39" spans="1:12">
      <c r="A39" s="15">
        <v>29</v>
      </c>
      <c r="B39" s="16">
        <v>470000</v>
      </c>
      <c r="C39" s="16">
        <v>455000</v>
      </c>
      <c r="D39" s="5" t="s">
        <v>35</v>
      </c>
      <c r="E39" s="16">
        <v>485000</v>
      </c>
      <c r="F39" s="16">
        <v>2890</v>
      </c>
      <c r="G39" s="16">
        <v>3910</v>
      </c>
      <c r="H39" s="16">
        <v>614250</v>
      </c>
      <c r="I39" s="5" t="s">
        <v>35</v>
      </c>
      <c r="J39" s="16">
        <v>654750</v>
      </c>
      <c r="K39" s="16" t="b">
        <f t="shared" si="0"/>
        <v>0</v>
      </c>
      <c r="L39" s="16">
        <v>3910</v>
      </c>
    </row>
    <row r="40" spans="1:12">
      <c r="A40" s="15">
        <v>30</v>
      </c>
      <c r="B40" s="16">
        <v>500000</v>
      </c>
      <c r="C40" s="16">
        <v>485000</v>
      </c>
      <c r="D40" s="5" t="s">
        <v>35</v>
      </c>
      <c r="E40" s="16">
        <v>515000</v>
      </c>
      <c r="F40" s="16">
        <v>3080</v>
      </c>
      <c r="G40" s="16">
        <v>4160</v>
      </c>
      <c r="H40" s="16">
        <v>654750</v>
      </c>
      <c r="I40" s="5" t="s">
        <v>35</v>
      </c>
      <c r="J40" s="16">
        <v>695250</v>
      </c>
      <c r="K40" s="16" t="b">
        <f t="shared" si="0"/>
        <v>0</v>
      </c>
      <c r="L40" s="16">
        <v>4160</v>
      </c>
    </row>
    <row r="41" spans="1:12">
      <c r="A41" s="15">
        <v>31</v>
      </c>
      <c r="B41" s="16">
        <v>530000</v>
      </c>
      <c r="C41" s="16">
        <v>515000</v>
      </c>
      <c r="D41" s="5" t="s">
        <v>35</v>
      </c>
      <c r="E41" s="16">
        <v>545000</v>
      </c>
      <c r="F41" s="16">
        <v>3260</v>
      </c>
      <c r="G41" s="16">
        <v>4410</v>
      </c>
      <c r="H41" s="16">
        <v>695250</v>
      </c>
      <c r="I41" s="5" t="s">
        <v>35</v>
      </c>
      <c r="J41" s="16">
        <v>735750</v>
      </c>
      <c r="K41" s="16" t="b">
        <f t="shared" si="0"/>
        <v>0</v>
      </c>
      <c r="L41" s="16">
        <v>4410</v>
      </c>
    </row>
    <row r="42" spans="1:12">
      <c r="A42" s="15">
        <v>32</v>
      </c>
      <c r="B42" s="16">
        <v>560000</v>
      </c>
      <c r="C42" s="16">
        <v>545000</v>
      </c>
      <c r="D42" s="5" t="s">
        <v>35</v>
      </c>
      <c r="E42" s="16">
        <v>575000</v>
      </c>
      <c r="F42" s="16">
        <v>3450</v>
      </c>
      <c r="G42" s="16">
        <v>4660</v>
      </c>
      <c r="H42" s="16">
        <v>735750</v>
      </c>
      <c r="I42" s="5" t="s">
        <v>35</v>
      </c>
      <c r="J42" s="16">
        <v>776250</v>
      </c>
      <c r="K42" s="16" t="b">
        <f t="shared" si="0"/>
        <v>0</v>
      </c>
      <c r="L42" s="16">
        <v>4660</v>
      </c>
    </row>
    <row r="43" spans="1:12">
      <c r="A43" s="15">
        <v>33</v>
      </c>
      <c r="B43" s="16">
        <v>590000</v>
      </c>
      <c r="C43" s="16">
        <v>575000</v>
      </c>
      <c r="D43" s="5" t="s">
        <v>35</v>
      </c>
      <c r="E43" s="16">
        <v>605000</v>
      </c>
      <c r="F43" s="16">
        <v>3630</v>
      </c>
      <c r="G43" s="16">
        <v>4910</v>
      </c>
      <c r="H43" s="16">
        <v>776250</v>
      </c>
      <c r="I43" s="5" t="s">
        <v>35</v>
      </c>
      <c r="J43" s="16">
        <v>816750</v>
      </c>
      <c r="K43" s="16" t="b">
        <f t="shared" si="0"/>
        <v>0</v>
      </c>
      <c r="L43" s="16">
        <v>4910</v>
      </c>
    </row>
    <row r="44" spans="1:12">
      <c r="A44" s="15">
        <v>34</v>
      </c>
      <c r="B44" s="16">
        <v>620000</v>
      </c>
      <c r="C44" s="16">
        <v>605000</v>
      </c>
      <c r="D44" s="5" t="s">
        <v>35</v>
      </c>
      <c r="E44" s="16">
        <v>635000</v>
      </c>
      <c r="F44" s="16">
        <v>3820</v>
      </c>
      <c r="G44" s="16">
        <v>5160</v>
      </c>
      <c r="H44" s="16">
        <v>816750</v>
      </c>
      <c r="I44" s="5" t="s">
        <v>35</v>
      </c>
      <c r="J44" s="16">
        <v>857250</v>
      </c>
      <c r="K44" s="16" t="b">
        <f t="shared" si="0"/>
        <v>0</v>
      </c>
      <c r="L44" s="16">
        <v>5160</v>
      </c>
    </row>
    <row r="45" spans="1:12">
      <c r="A45" s="15">
        <v>35</v>
      </c>
      <c r="B45" s="16">
        <v>650000</v>
      </c>
      <c r="C45" s="16">
        <v>635000</v>
      </c>
      <c r="D45" s="5" t="s">
        <v>35</v>
      </c>
      <c r="E45" s="16">
        <v>665000</v>
      </c>
      <c r="F45" s="16">
        <v>4000</v>
      </c>
      <c r="G45" s="16">
        <v>5400</v>
      </c>
      <c r="H45" s="16">
        <v>857250</v>
      </c>
      <c r="I45" s="5" t="s">
        <v>35</v>
      </c>
      <c r="J45" s="16">
        <v>897750</v>
      </c>
      <c r="K45" s="16" t="b">
        <f t="shared" si="0"/>
        <v>0</v>
      </c>
      <c r="L45" s="16">
        <v>5400</v>
      </c>
    </row>
    <row r="46" spans="1:12">
      <c r="A46" s="15">
        <v>36</v>
      </c>
      <c r="B46" s="16">
        <v>680000</v>
      </c>
      <c r="C46" s="16">
        <v>665000</v>
      </c>
      <c r="D46" s="5" t="s">
        <v>35</v>
      </c>
      <c r="E46" s="16">
        <v>695000</v>
      </c>
      <c r="F46" s="16">
        <v>4190</v>
      </c>
      <c r="G46" s="16">
        <v>5650</v>
      </c>
      <c r="H46" s="16">
        <v>897750</v>
      </c>
      <c r="I46" s="5" t="s">
        <v>35</v>
      </c>
      <c r="J46" s="16">
        <v>938250</v>
      </c>
      <c r="K46" s="16" t="b">
        <f t="shared" si="0"/>
        <v>0</v>
      </c>
      <c r="L46" s="16">
        <v>5650</v>
      </c>
    </row>
    <row r="47" spans="1:12">
      <c r="A47" s="15">
        <v>37</v>
      </c>
      <c r="B47" s="16">
        <v>710000</v>
      </c>
      <c r="C47" s="16">
        <v>695000</v>
      </c>
      <c r="D47" s="5" t="s">
        <v>35</v>
      </c>
      <c r="E47" s="16">
        <v>730000</v>
      </c>
      <c r="F47" s="16">
        <v>4370</v>
      </c>
      <c r="G47" s="16">
        <v>5900</v>
      </c>
      <c r="H47" s="16">
        <v>938250</v>
      </c>
      <c r="I47" s="5" t="s">
        <v>35</v>
      </c>
      <c r="J47" s="16">
        <v>985500</v>
      </c>
      <c r="K47" s="16" t="b">
        <f t="shared" si="0"/>
        <v>0</v>
      </c>
      <c r="L47" s="16">
        <v>5900</v>
      </c>
    </row>
    <row r="48" spans="1:12">
      <c r="A48" s="15">
        <v>38</v>
      </c>
      <c r="B48" s="16">
        <v>750000</v>
      </c>
      <c r="C48" s="16">
        <v>730000</v>
      </c>
      <c r="D48" s="5" t="s">
        <v>35</v>
      </c>
      <c r="E48" s="16">
        <v>770000</v>
      </c>
      <c r="F48" s="16">
        <v>4620</v>
      </c>
      <c r="G48" s="16">
        <v>6240</v>
      </c>
      <c r="H48" s="16">
        <v>985500</v>
      </c>
      <c r="I48" s="5" t="s">
        <v>35</v>
      </c>
      <c r="J48" s="16">
        <v>1039500</v>
      </c>
      <c r="K48" s="16" t="b">
        <f t="shared" si="0"/>
        <v>0</v>
      </c>
      <c r="L48" s="16">
        <v>6240</v>
      </c>
    </row>
    <row r="49" spans="1:12">
      <c r="A49" s="15">
        <v>39</v>
      </c>
      <c r="B49" s="16">
        <v>790000</v>
      </c>
      <c r="C49" s="16">
        <v>770000</v>
      </c>
      <c r="D49" s="5" t="s">
        <v>35</v>
      </c>
      <c r="E49" s="16">
        <v>810000</v>
      </c>
      <c r="F49" s="16">
        <v>4870</v>
      </c>
      <c r="G49" s="16">
        <v>6570</v>
      </c>
      <c r="H49" s="16">
        <v>1039500</v>
      </c>
      <c r="I49" s="5" t="s">
        <v>35</v>
      </c>
      <c r="J49" s="16">
        <v>1093500</v>
      </c>
      <c r="K49" s="16" t="b">
        <f t="shared" si="0"/>
        <v>0</v>
      </c>
      <c r="L49" s="16">
        <v>6570</v>
      </c>
    </row>
    <row r="50" spans="1:12">
      <c r="A50" s="15">
        <v>40</v>
      </c>
      <c r="B50" s="16">
        <v>830000</v>
      </c>
      <c r="C50" s="16">
        <v>810000</v>
      </c>
      <c r="D50" s="5" t="s">
        <v>35</v>
      </c>
      <c r="E50" s="16">
        <v>855000</v>
      </c>
      <c r="F50" s="16">
        <v>5110</v>
      </c>
      <c r="G50" s="16">
        <v>6900</v>
      </c>
      <c r="H50" s="16">
        <v>1093500</v>
      </c>
      <c r="I50" s="5" t="s">
        <v>35</v>
      </c>
      <c r="J50" s="16">
        <v>1154250</v>
      </c>
      <c r="K50" s="16" t="b">
        <f t="shared" si="0"/>
        <v>0</v>
      </c>
      <c r="L50" s="16">
        <v>6900</v>
      </c>
    </row>
    <row r="51" spans="1:12">
      <c r="A51" s="15">
        <v>41</v>
      </c>
      <c r="B51" s="16">
        <v>880000</v>
      </c>
      <c r="C51" s="16">
        <v>855000</v>
      </c>
      <c r="D51" s="5" t="s">
        <v>35</v>
      </c>
      <c r="E51" s="16">
        <v>905000</v>
      </c>
      <c r="F51" s="16">
        <v>5420</v>
      </c>
      <c r="G51" s="16">
        <v>7320</v>
      </c>
      <c r="H51" s="16">
        <v>1154250</v>
      </c>
      <c r="I51" s="5" t="s">
        <v>35</v>
      </c>
      <c r="J51" s="16">
        <v>1221750</v>
      </c>
      <c r="K51" s="16" t="b">
        <f t="shared" si="0"/>
        <v>0</v>
      </c>
      <c r="L51" s="16">
        <v>7320</v>
      </c>
    </row>
    <row r="52" spans="1:12">
      <c r="A52" s="15">
        <v>42</v>
      </c>
      <c r="B52" s="16">
        <v>930000</v>
      </c>
      <c r="C52" s="16">
        <v>905000</v>
      </c>
      <c r="D52" s="5" t="s">
        <v>35</v>
      </c>
      <c r="E52" s="16">
        <v>955000</v>
      </c>
      <c r="F52" s="16">
        <v>5730</v>
      </c>
      <c r="G52" s="16">
        <v>7740</v>
      </c>
      <c r="H52" s="16">
        <v>1221750</v>
      </c>
      <c r="I52" s="5" t="s">
        <v>35</v>
      </c>
      <c r="J52" s="16">
        <v>1289250</v>
      </c>
      <c r="K52" s="16" t="b">
        <f t="shared" si="0"/>
        <v>0</v>
      </c>
      <c r="L52" s="16">
        <v>7740</v>
      </c>
    </row>
    <row r="53" spans="1:12">
      <c r="A53" s="15">
        <v>43</v>
      </c>
      <c r="B53" s="16">
        <v>980000</v>
      </c>
      <c r="C53" s="16">
        <v>955000</v>
      </c>
      <c r="D53" s="5" t="s">
        <v>35</v>
      </c>
      <c r="E53" s="16">
        <v>1005000</v>
      </c>
      <c r="F53" s="16">
        <v>6040</v>
      </c>
      <c r="G53" s="16">
        <v>8150</v>
      </c>
      <c r="H53" s="16">
        <v>1289250</v>
      </c>
      <c r="I53" s="5" t="s">
        <v>35</v>
      </c>
      <c r="J53" s="16">
        <v>1356750</v>
      </c>
      <c r="K53" s="16" t="b">
        <f t="shared" si="0"/>
        <v>0</v>
      </c>
      <c r="L53" s="16">
        <v>8150</v>
      </c>
    </row>
    <row r="54" spans="1:12">
      <c r="A54" s="15">
        <v>44</v>
      </c>
      <c r="B54" s="16">
        <v>1030000</v>
      </c>
      <c r="C54" s="16">
        <v>1005000</v>
      </c>
      <c r="D54" s="5" t="s">
        <v>35</v>
      </c>
      <c r="E54" s="16">
        <v>1055000</v>
      </c>
      <c r="F54" s="16">
        <v>6350</v>
      </c>
      <c r="G54" s="16">
        <v>8570</v>
      </c>
      <c r="H54" s="16">
        <v>1356750</v>
      </c>
      <c r="I54" s="5" t="s">
        <v>35</v>
      </c>
      <c r="J54" s="16">
        <v>1424250</v>
      </c>
      <c r="K54" s="16" t="b">
        <f t="shared" si="0"/>
        <v>0</v>
      </c>
      <c r="L54" s="16">
        <v>8570</v>
      </c>
    </row>
    <row r="55" spans="1:12">
      <c r="A55" s="15">
        <v>45</v>
      </c>
      <c r="B55" s="16">
        <v>1090000</v>
      </c>
      <c r="C55" s="16">
        <v>1055000</v>
      </c>
      <c r="D55" s="5" t="s">
        <v>35</v>
      </c>
      <c r="E55" s="16">
        <v>1115000</v>
      </c>
      <c r="F55" s="16">
        <v>6720</v>
      </c>
      <c r="G55" s="16">
        <v>9070</v>
      </c>
      <c r="H55" s="16">
        <v>1424250</v>
      </c>
      <c r="I55" s="5" t="s">
        <v>35</v>
      </c>
      <c r="J55" s="16">
        <v>1505250</v>
      </c>
      <c r="K55" s="16" t="b">
        <f t="shared" si="0"/>
        <v>0</v>
      </c>
      <c r="L55" s="16">
        <v>9070</v>
      </c>
    </row>
    <row r="56" spans="1:12">
      <c r="A56" s="15">
        <v>46</v>
      </c>
      <c r="B56" s="16">
        <v>1150000</v>
      </c>
      <c r="C56" s="16">
        <v>1115000</v>
      </c>
      <c r="D56" s="5" t="s">
        <v>35</v>
      </c>
      <c r="E56" s="16">
        <v>1175000</v>
      </c>
      <c r="F56" s="16">
        <v>7090</v>
      </c>
      <c r="G56" s="16">
        <v>9570</v>
      </c>
      <c r="H56" s="16">
        <v>1505250</v>
      </c>
      <c r="I56" s="5" t="s">
        <v>35</v>
      </c>
      <c r="J56" s="16">
        <v>1586250</v>
      </c>
      <c r="K56" s="16" t="b">
        <f t="shared" si="0"/>
        <v>0</v>
      </c>
      <c r="L56" s="16">
        <v>9570</v>
      </c>
    </row>
    <row r="57" spans="1:12">
      <c r="A57" s="15">
        <v>47</v>
      </c>
      <c r="B57" s="16">
        <v>1210000</v>
      </c>
      <c r="C57" s="16">
        <v>1175000</v>
      </c>
      <c r="D57" s="5" t="s">
        <v>35</v>
      </c>
      <c r="E57" s="16">
        <v>1235000</v>
      </c>
      <c r="F57" s="16">
        <v>7450</v>
      </c>
      <c r="G57" s="16">
        <v>10070</v>
      </c>
      <c r="H57" s="16">
        <v>1586250</v>
      </c>
      <c r="I57" s="5" t="s">
        <v>35</v>
      </c>
      <c r="J57" s="16">
        <v>1667250</v>
      </c>
      <c r="K57" s="16" t="b">
        <f t="shared" si="0"/>
        <v>0</v>
      </c>
      <c r="L57" s="16">
        <v>10070</v>
      </c>
    </row>
    <row r="58" spans="1:12">
      <c r="A58" s="15">
        <v>48</v>
      </c>
      <c r="B58" s="16">
        <v>1270000</v>
      </c>
      <c r="C58" s="16">
        <v>1235000</v>
      </c>
      <c r="D58" s="5" t="s">
        <v>35</v>
      </c>
      <c r="E58" s="16">
        <v>1295000</v>
      </c>
      <c r="F58" s="16">
        <v>7820</v>
      </c>
      <c r="G58" s="16">
        <v>10570</v>
      </c>
      <c r="H58" s="16">
        <v>1667250</v>
      </c>
      <c r="I58" s="5" t="s">
        <v>35</v>
      </c>
      <c r="J58" s="16">
        <v>1748250</v>
      </c>
      <c r="K58" s="16" t="b">
        <f t="shared" si="0"/>
        <v>0</v>
      </c>
      <c r="L58" s="16">
        <v>10570</v>
      </c>
    </row>
    <row r="59" spans="1:12">
      <c r="A59" s="15">
        <v>49</v>
      </c>
      <c r="B59" s="16">
        <v>1330000</v>
      </c>
      <c r="C59" s="16">
        <v>1295000</v>
      </c>
      <c r="D59" s="5" t="s">
        <v>35</v>
      </c>
      <c r="E59" s="16">
        <v>1355000</v>
      </c>
      <c r="F59" s="16">
        <v>8190</v>
      </c>
      <c r="G59" s="16">
        <v>11060</v>
      </c>
      <c r="H59" s="16">
        <v>1748250</v>
      </c>
      <c r="I59" s="5" t="s">
        <v>35</v>
      </c>
      <c r="J59" s="16">
        <v>1829250</v>
      </c>
      <c r="K59" s="16" t="b">
        <f t="shared" si="0"/>
        <v>0</v>
      </c>
      <c r="L59" s="16">
        <v>11060</v>
      </c>
    </row>
    <row r="60" spans="1:12">
      <c r="A60" s="15">
        <v>50</v>
      </c>
      <c r="B60" s="16">
        <v>1390000</v>
      </c>
      <c r="C60" s="16">
        <v>1355000</v>
      </c>
      <c r="D60" s="5" t="s">
        <v>35</v>
      </c>
      <c r="E60" s="15"/>
      <c r="F60" s="16">
        <v>8560</v>
      </c>
      <c r="G60" s="16">
        <v>11560</v>
      </c>
      <c r="H60" s="16">
        <v>1829250</v>
      </c>
      <c r="I60" s="5" t="s">
        <v>35</v>
      </c>
      <c r="J60" s="15"/>
      <c r="K60" s="16" t="b">
        <f>AND(H60&lt;=$C$5)</f>
        <v>0</v>
      </c>
      <c r="L60" s="16">
        <v>11560</v>
      </c>
    </row>
  </sheetData>
  <mergeCells count="12">
    <mergeCell ref="H8:L8"/>
    <mergeCell ref="B9:B10"/>
    <mergeCell ref="C9:E9"/>
    <mergeCell ref="F9:G9"/>
    <mergeCell ref="H9:J9"/>
    <mergeCell ref="L9:L10"/>
    <mergeCell ref="A3:B3"/>
    <mergeCell ref="C3:D3"/>
    <mergeCell ref="A5:B5"/>
    <mergeCell ref="C5:D5"/>
    <mergeCell ref="A8:A10"/>
    <mergeCell ref="B8:G8"/>
  </mergeCells>
  <phoneticPr fontId="2"/>
  <conditionalFormatting sqref="F10:F60">
    <cfRule type="expression" dxfId="804" priority="3">
      <formula>$G$3="年1～3回"</formula>
    </cfRule>
  </conditionalFormatting>
  <conditionalFormatting sqref="F3:G3 B8:G60">
    <cfRule type="expression" dxfId="803" priority="1">
      <formula>$C$3="不適用"</formula>
    </cfRule>
  </conditionalFormatting>
  <conditionalFormatting sqref="G10:G60">
    <cfRule type="expression" dxfId="802" priority="4">
      <formula>AND(NOT($G$3=""),NOT($G$3="年1～3回"))</formula>
    </cfRule>
  </conditionalFormatting>
  <conditionalFormatting sqref="H8:L60">
    <cfRule type="expression" dxfId="801" priority="2">
      <formula>$C$3="適用"</formula>
    </cfRule>
  </conditionalFormatting>
  <dataValidations count="4">
    <dataValidation type="list" allowBlank="1" showInputMessage="1" showErrorMessage="1" sqref="C4" xr:uid="{92F8CD53-9053-4F7F-9432-BDCBAD723AEE}">
      <formula1>"適用,不適応"</formula1>
    </dataValidation>
    <dataValidation type="list" allowBlank="1" showInputMessage="1" showErrorMessage="1" sqref="G3:G4" xr:uid="{9EA46D3E-BF93-4231-B3BF-EEEC3746EEDF}">
      <formula1>"無,年1～3回,年4回以上"</formula1>
    </dataValidation>
    <dataValidation type="whole" allowBlank="1" showInputMessage="1" showErrorMessage="1" sqref="C5:D5" xr:uid="{50472589-7E76-4084-BE45-4CC93CC6F86C}">
      <formula1>0</formula1>
      <formula2>99999999999</formula2>
    </dataValidation>
    <dataValidation type="list" allowBlank="1" showInputMessage="1" showErrorMessage="1" sqref="C3:D3" xr:uid="{AE6BFB7A-4624-4FB4-BBE2-7B190299F24E}">
      <formula1>"適用,不適用"</formula1>
    </dataValidation>
  </dataValidations>
  <pageMargins left="0.7" right="0.7" top="0.75" bottom="0.75" header="0.3" footer="0.3"/>
  <pageSetup paperSize="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99C87C-CF94-4CA6-946D-E5279ADCEDB4}">
  <sheetPr>
    <tabColor rgb="FF66CCFF"/>
    <pageSetUpPr fitToPage="1"/>
  </sheetPr>
  <dimension ref="A1:V294"/>
  <sheetViews>
    <sheetView view="pageBreakPreview" zoomScale="115" zoomScaleNormal="100" zoomScaleSheetLayoutView="115" workbookViewId="0">
      <selection activeCell="B11" sqref="B11"/>
    </sheetView>
  </sheetViews>
  <sheetFormatPr defaultColWidth="8.75" defaultRowHeight="14.25"/>
  <cols>
    <col min="1" max="1" width="10.75" style="1" customWidth="1"/>
    <col min="2" max="7" width="7.125" style="1" customWidth="1"/>
    <col min="8" max="11" width="7.125" style="1" hidden="1" customWidth="1"/>
    <col min="12" max="12" width="7.125" style="1" customWidth="1"/>
    <col min="13" max="13" width="6.125" style="9" customWidth="1"/>
    <col min="14" max="14" width="5.75" style="1" customWidth="1"/>
    <col min="15" max="15" width="9.125" style="1" customWidth="1"/>
    <col min="16" max="17" width="8.75" style="1" customWidth="1"/>
    <col min="18" max="18" width="12.75" style="1" customWidth="1"/>
    <col min="19" max="21" width="8.75" style="1" hidden="1" customWidth="1"/>
    <col min="22" max="16384" width="8.75" style="1"/>
  </cols>
  <sheetData>
    <row r="1" spans="1:22" ht="16.5">
      <c r="A1" s="2" t="str" cm="1">
        <f t="array" aca="1" ref="A1" ca="1">"業務日誌" &amp; RIGHT(CELL("filename", A1),U1)</f>
        <v>業務日誌44</v>
      </c>
      <c r="B1" s="3"/>
      <c r="C1" s="3"/>
      <c r="D1" s="3"/>
      <c r="E1" s="3"/>
      <c r="F1" s="3"/>
      <c r="G1" s="3"/>
      <c r="H1" s="3"/>
      <c r="I1" s="3"/>
      <c r="J1" s="3"/>
      <c r="K1" s="3"/>
      <c r="L1" s="3"/>
      <c r="M1" s="3"/>
      <c r="N1" s="3"/>
      <c r="O1" s="3"/>
      <c r="P1" s="3"/>
      <c r="Q1" s="3"/>
      <c r="R1" s="3"/>
      <c r="S1" s="45" t="str" cm="1">
        <f t="array" aca="1" ref="S1" ca="1">"各月内訳表!$E" &amp; 5+ 27*(RIGHT(CELL("filename", A1),U1)-1)</f>
        <v>各月内訳表!$E1166</v>
      </c>
      <c r="T1" s="45" t="str" cm="1">
        <f t="array" aca="1" ref="T1" ca="1">"各月内訳表!$G" &amp; 6+ 27*(RIGHT(CELL("filename", A1),U1)-1)</f>
        <v>各月内訳表!$G1167</v>
      </c>
      <c r="U1" s="45" cm="1">
        <f t="array" aca="1" ref="U1" ca="1">LEN(CELL("filename",A1))-FIND("日誌",CELL("filename",A1))-1</f>
        <v>2</v>
      </c>
    </row>
    <row r="2" spans="1:22" ht="16.899999999999999" customHeight="1">
      <c r="L2" s="25"/>
      <c r="Q2" s="19" t="s">
        <v>13</v>
      </c>
      <c r="R2" s="163">
        <f>入力ボックス!C8</f>
        <v>0</v>
      </c>
      <c r="S2" s="45"/>
      <c r="T2" s="45"/>
      <c r="U2" s="45" cm="1">
        <f t="array" aca="1" ref="U2" ca="1">LEN(CELL("filename",I2))-FIND("日誌",CELL("filename",I2))-1</f>
        <v>2</v>
      </c>
    </row>
    <row r="3" spans="1:22" ht="16.899999999999999" customHeight="1">
      <c r="L3" s="25"/>
      <c r="Q3" s="19"/>
      <c r="R3" s="28"/>
    </row>
    <row r="4" spans="1:22">
      <c r="A4" s="24" t="s">
        <v>12</v>
      </c>
      <c r="B4" s="201" t="str">
        <f>IF(入力ボックス!$C$4="","",入力ボックス!$C$4)</f>
        <v/>
      </c>
      <c r="C4" s="201"/>
      <c r="D4" s="201"/>
      <c r="E4" s="201"/>
      <c r="F4" s="201"/>
      <c r="G4" s="201"/>
      <c r="H4" s="201"/>
      <c r="I4" s="201"/>
      <c r="J4" s="201"/>
      <c r="K4" s="201"/>
      <c r="L4" s="201"/>
      <c r="O4" s="24" t="s">
        <v>79</v>
      </c>
      <c r="P4" s="202"/>
      <c r="Q4" s="202"/>
      <c r="R4" s="202"/>
    </row>
    <row r="5" spans="1:22" ht="18.75" customHeight="1">
      <c r="A5" s="24" t="s">
        <v>21</v>
      </c>
      <c r="B5" s="201" t="str" cm="1">
        <f t="array" aca="1" ref="B5" ca="1">IF(INDIRECT(S1)="","",INDIRECT(S1))</f>
        <v/>
      </c>
      <c r="C5" s="201"/>
      <c r="D5" s="201"/>
      <c r="E5" s="201"/>
      <c r="F5" s="201"/>
      <c r="G5" s="201"/>
      <c r="H5" s="201"/>
      <c r="I5" s="201"/>
      <c r="J5" s="201"/>
      <c r="K5" s="201"/>
      <c r="L5" s="201"/>
      <c r="O5" s="31" t="s">
        <v>80</v>
      </c>
    </row>
    <row r="6" spans="1:22" ht="18.75" customHeight="1">
      <c r="R6" s="42" t="str">
        <f ca="1">HYPERLINK("#"&amp;S1,"各月内訳表へ")</f>
        <v>各月内訳表へ</v>
      </c>
    </row>
    <row r="8" spans="1:22" ht="27" customHeight="1">
      <c r="A8" s="194" t="s">
        <v>22</v>
      </c>
      <c r="B8" s="189" t="s">
        <v>103</v>
      </c>
      <c r="C8" s="189"/>
      <c r="D8" s="189"/>
      <c r="E8" s="189"/>
      <c r="F8" s="189" t="s">
        <v>23</v>
      </c>
      <c r="G8" s="189"/>
      <c r="H8" s="189" t="s">
        <v>88</v>
      </c>
      <c r="I8" s="189"/>
      <c r="J8" s="189"/>
      <c r="K8" s="189"/>
      <c r="L8" s="189" t="s">
        <v>87</v>
      </c>
      <c r="M8" s="195" t="s">
        <v>96</v>
      </c>
      <c r="N8" s="194" t="s">
        <v>25</v>
      </c>
      <c r="O8" s="194"/>
      <c r="P8" s="194"/>
      <c r="Q8" s="194"/>
      <c r="R8" s="189" t="s">
        <v>100</v>
      </c>
    </row>
    <row r="9" spans="1:22" ht="14.25" customHeight="1">
      <c r="A9" s="194"/>
      <c r="B9" s="189" t="s">
        <v>82</v>
      </c>
      <c r="C9" s="189"/>
      <c r="D9" s="189" t="s">
        <v>84</v>
      </c>
      <c r="E9" s="189"/>
      <c r="F9" s="189"/>
      <c r="G9" s="189"/>
      <c r="H9" s="189" t="s">
        <v>90</v>
      </c>
      <c r="I9" s="189"/>
      <c r="J9" s="189" t="s">
        <v>89</v>
      </c>
      <c r="K9" s="189"/>
      <c r="L9" s="189"/>
      <c r="M9" s="196"/>
      <c r="N9" s="194"/>
      <c r="O9" s="194"/>
      <c r="P9" s="194"/>
      <c r="Q9" s="194"/>
      <c r="R9" s="189"/>
    </row>
    <row r="10" spans="1:22" ht="18" customHeight="1">
      <c r="A10" s="194"/>
      <c r="B10" s="43" t="s">
        <v>26</v>
      </c>
      <c r="C10" s="43" t="s">
        <v>27</v>
      </c>
      <c r="D10" s="43" t="s">
        <v>26</v>
      </c>
      <c r="E10" s="43" t="s">
        <v>27</v>
      </c>
      <c r="F10" s="44" t="s">
        <v>85</v>
      </c>
      <c r="G10" s="44" t="s">
        <v>86</v>
      </c>
      <c r="H10" s="44" t="s">
        <v>81</v>
      </c>
      <c r="I10" s="44" t="s">
        <v>83</v>
      </c>
      <c r="J10" s="44" t="s">
        <v>81</v>
      </c>
      <c r="K10" s="44" t="s">
        <v>95</v>
      </c>
      <c r="L10" s="189"/>
      <c r="M10" s="197"/>
      <c r="N10" s="194"/>
      <c r="O10" s="194"/>
      <c r="P10" s="194"/>
      <c r="Q10" s="194"/>
      <c r="R10" s="194"/>
    </row>
    <row r="11" spans="1:22">
      <c r="A11" s="27" cm="1">
        <f t="array" aca="1" ref="A11" ca="1">DATE("2025","8",IFERROR(INDIRECT(T1),"1"))</f>
        <v>45870</v>
      </c>
      <c r="B11" s="20"/>
      <c r="C11" s="21"/>
      <c r="D11" s="20"/>
      <c r="E11" s="21"/>
      <c r="F11" s="22"/>
      <c r="G11" s="22"/>
      <c r="H11" s="34" t="str">
        <f>IF(OR(B11="",LEFT(M11,1)="✓"),"",C11-B11-F11)</f>
        <v/>
      </c>
      <c r="I11" s="34" t="str">
        <f>IF(OR(D11="",LEFT(M11,1)="✓"),"",E11-D11-G11)</f>
        <v/>
      </c>
      <c r="J11" s="34" t="str">
        <f>IF(AND(B11&lt;&gt;"",M11="✓所定"),C11-B11-F11,"")</f>
        <v/>
      </c>
      <c r="K11" s="34" t="str">
        <f>IF(AND(B11&lt;&gt;"",M11="✓法定"),C11-B11-F11,"")</f>
        <v/>
      </c>
      <c r="L11" s="26" t="str">
        <f>IF(AND($B11="",$D11=""),"",($C11-$B11-$F11)+($E11-$D11-$G11))</f>
        <v/>
      </c>
      <c r="M11" s="32"/>
      <c r="N11" s="190"/>
      <c r="O11" s="190"/>
      <c r="P11" s="190"/>
      <c r="Q11" s="190"/>
      <c r="R11" s="23"/>
      <c r="V11" s="1" t="s">
        <v>171</v>
      </c>
    </row>
    <row r="12" spans="1:22">
      <c r="A12" s="27">
        <f ca="1">A11+1</f>
        <v>45871</v>
      </c>
      <c r="B12" s="20"/>
      <c r="C12" s="21"/>
      <c r="D12" s="20"/>
      <c r="E12" s="21"/>
      <c r="F12" s="22"/>
      <c r="G12" s="22"/>
      <c r="H12" s="34" t="str">
        <f t="shared" ref="H12:H41" si="0">IF(OR(B12="",LEFT(M12,1)="✓"),"",C12-B12-F12)</f>
        <v/>
      </c>
      <c r="I12" s="34" t="str">
        <f t="shared" ref="I12:I41" si="1">IF(OR(D12="",LEFT(M12,1)="✓"),"",E12-D12-G12)</f>
        <v/>
      </c>
      <c r="J12" s="34" t="str">
        <f t="shared" ref="J12:J41" si="2">IF(AND(B12&lt;&gt;"",M12="✓所定"),C12-B12-F12,"")</f>
        <v/>
      </c>
      <c r="K12" s="34" t="str">
        <f t="shared" ref="K12:K41" si="3">IF(AND(B12&lt;&gt;"",M12="✓法定"),C12-B12-F12,"")</f>
        <v/>
      </c>
      <c r="L12" s="26" t="str">
        <f t="shared" ref="L12:L41" si="4">IF(AND($B12="",$D12=""),"",($C12-$B12-$F12)+(E12-D12-G12))</f>
        <v/>
      </c>
      <c r="M12" s="32"/>
      <c r="N12" s="190"/>
      <c r="O12" s="190"/>
      <c r="P12" s="190"/>
      <c r="Q12" s="190"/>
      <c r="R12" s="23"/>
      <c r="V12" s="1" t="s">
        <v>172</v>
      </c>
    </row>
    <row r="13" spans="1:22">
      <c r="A13" s="27">
        <f t="shared" ref="A13:A41" ca="1" si="5">A12+1</f>
        <v>45872</v>
      </c>
      <c r="B13" s="20"/>
      <c r="C13" s="21"/>
      <c r="D13" s="20"/>
      <c r="E13" s="21"/>
      <c r="F13" s="22"/>
      <c r="G13" s="22"/>
      <c r="H13" s="34" t="str">
        <f t="shared" si="0"/>
        <v/>
      </c>
      <c r="I13" s="34" t="str">
        <f t="shared" si="1"/>
        <v/>
      </c>
      <c r="J13" s="34" t="str">
        <f t="shared" si="2"/>
        <v/>
      </c>
      <c r="K13" s="34" t="str">
        <f t="shared" si="3"/>
        <v/>
      </c>
      <c r="L13" s="26" t="str">
        <f t="shared" si="4"/>
        <v/>
      </c>
      <c r="M13" s="32"/>
      <c r="N13" s="190"/>
      <c r="O13" s="190"/>
      <c r="P13" s="190"/>
      <c r="Q13" s="190"/>
      <c r="R13" s="23"/>
    </row>
    <row r="14" spans="1:22">
      <c r="A14" s="27">
        <f t="shared" ca="1" si="5"/>
        <v>45873</v>
      </c>
      <c r="B14" s="20"/>
      <c r="C14" s="21"/>
      <c r="D14" s="20"/>
      <c r="E14" s="21"/>
      <c r="F14" s="22"/>
      <c r="G14" s="22"/>
      <c r="H14" s="34" t="str">
        <f t="shared" si="0"/>
        <v/>
      </c>
      <c r="I14" s="34" t="str">
        <f t="shared" si="1"/>
        <v/>
      </c>
      <c r="J14" s="34" t="str">
        <f t="shared" si="2"/>
        <v/>
      </c>
      <c r="K14" s="34" t="str">
        <f t="shared" si="3"/>
        <v/>
      </c>
      <c r="L14" s="26" t="str">
        <f t="shared" si="4"/>
        <v/>
      </c>
      <c r="M14" s="32"/>
      <c r="N14" s="190"/>
      <c r="O14" s="190"/>
      <c r="P14" s="190"/>
      <c r="Q14" s="190"/>
      <c r="R14" s="23"/>
    </row>
    <row r="15" spans="1:22">
      <c r="A15" s="27">
        <f t="shared" ca="1" si="5"/>
        <v>45874</v>
      </c>
      <c r="B15" s="20"/>
      <c r="C15" s="21"/>
      <c r="D15" s="20"/>
      <c r="E15" s="21"/>
      <c r="F15" s="22"/>
      <c r="G15" s="22"/>
      <c r="H15" s="34" t="str">
        <f t="shared" si="0"/>
        <v/>
      </c>
      <c r="I15" s="34" t="str">
        <f t="shared" si="1"/>
        <v/>
      </c>
      <c r="J15" s="34" t="str">
        <f t="shared" si="2"/>
        <v/>
      </c>
      <c r="K15" s="34" t="str">
        <f t="shared" si="3"/>
        <v/>
      </c>
      <c r="L15" s="26" t="str">
        <f t="shared" si="4"/>
        <v/>
      </c>
      <c r="M15" s="32"/>
      <c r="N15" s="190"/>
      <c r="O15" s="190"/>
      <c r="P15" s="190"/>
      <c r="Q15" s="190"/>
      <c r="R15" s="23"/>
    </row>
    <row r="16" spans="1:22">
      <c r="A16" s="27">
        <f t="shared" ca="1" si="5"/>
        <v>45875</v>
      </c>
      <c r="B16" s="20"/>
      <c r="C16" s="21"/>
      <c r="D16" s="20"/>
      <c r="E16" s="21"/>
      <c r="F16" s="22"/>
      <c r="G16" s="22"/>
      <c r="H16" s="34" t="str">
        <f t="shared" si="0"/>
        <v/>
      </c>
      <c r="I16" s="34" t="str">
        <f t="shared" si="1"/>
        <v/>
      </c>
      <c r="J16" s="34" t="str">
        <f t="shared" si="2"/>
        <v/>
      </c>
      <c r="K16" s="34" t="str">
        <f t="shared" si="3"/>
        <v/>
      </c>
      <c r="L16" s="26" t="str">
        <f t="shared" si="4"/>
        <v/>
      </c>
      <c r="M16" s="32"/>
      <c r="N16" s="190"/>
      <c r="O16" s="190"/>
      <c r="P16" s="190"/>
      <c r="Q16" s="190"/>
      <c r="R16" s="23"/>
    </row>
    <row r="17" spans="1:18">
      <c r="A17" s="27">
        <f t="shared" ca="1" si="5"/>
        <v>45876</v>
      </c>
      <c r="B17" s="20"/>
      <c r="C17" s="21"/>
      <c r="D17" s="20"/>
      <c r="E17" s="21"/>
      <c r="F17" s="22"/>
      <c r="G17" s="22"/>
      <c r="H17" s="34" t="str">
        <f t="shared" si="0"/>
        <v/>
      </c>
      <c r="I17" s="34" t="str">
        <f t="shared" si="1"/>
        <v/>
      </c>
      <c r="J17" s="34" t="str">
        <f t="shared" si="2"/>
        <v/>
      </c>
      <c r="K17" s="34" t="str">
        <f t="shared" si="3"/>
        <v/>
      </c>
      <c r="L17" s="26" t="str">
        <f t="shared" si="4"/>
        <v/>
      </c>
      <c r="M17" s="32"/>
      <c r="N17" s="190"/>
      <c r="O17" s="190"/>
      <c r="P17" s="190"/>
      <c r="Q17" s="190"/>
      <c r="R17" s="23"/>
    </row>
    <row r="18" spans="1:18">
      <c r="A18" s="27">
        <f t="shared" ca="1" si="5"/>
        <v>45877</v>
      </c>
      <c r="B18" s="20"/>
      <c r="C18" s="21"/>
      <c r="D18" s="20"/>
      <c r="E18" s="21"/>
      <c r="F18" s="22"/>
      <c r="G18" s="22"/>
      <c r="H18" s="34" t="str">
        <f t="shared" si="0"/>
        <v/>
      </c>
      <c r="I18" s="34" t="str">
        <f t="shared" si="1"/>
        <v/>
      </c>
      <c r="J18" s="34" t="str">
        <f t="shared" si="2"/>
        <v/>
      </c>
      <c r="K18" s="34" t="str">
        <f t="shared" si="3"/>
        <v/>
      </c>
      <c r="L18" s="26" t="str">
        <f t="shared" si="4"/>
        <v/>
      </c>
      <c r="M18" s="32"/>
      <c r="N18" s="190"/>
      <c r="O18" s="190"/>
      <c r="P18" s="190"/>
      <c r="Q18" s="190"/>
      <c r="R18" s="23"/>
    </row>
    <row r="19" spans="1:18">
      <c r="A19" s="27">
        <f t="shared" ca="1" si="5"/>
        <v>45878</v>
      </c>
      <c r="B19" s="20"/>
      <c r="C19" s="21"/>
      <c r="D19" s="20"/>
      <c r="E19" s="21"/>
      <c r="F19" s="22"/>
      <c r="G19" s="22"/>
      <c r="H19" s="34" t="str">
        <f t="shared" si="0"/>
        <v/>
      </c>
      <c r="I19" s="34" t="str">
        <f t="shared" si="1"/>
        <v/>
      </c>
      <c r="J19" s="34" t="str">
        <f t="shared" si="2"/>
        <v/>
      </c>
      <c r="K19" s="34" t="str">
        <f t="shared" si="3"/>
        <v/>
      </c>
      <c r="L19" s="26" t="str">
        <f t="shared" si="4"/>
        <v/>
      </c>
      <c r="M19" s="32"/>
      <c r="N19" s="190"/>
      <c r="O19" s="190"/>
      <c r="P19" s="190"/>
      <c r="Q19" s="190"/>
      <c r="R19" s="23"/>
    </row>
    <row r="20" spans="1:18">
      <c r="A20" s="27">
        <f t="shared" ca="1" si="5"/>
        <v>45879</v>
      </c>
      <c r="B20" s="20"/>
      <c r="C20" s="21"/>
      <c r="D20" s="20"/>
      <c r="E20" s="21"/>
      <c r="F20" s="22"/>
      <c r="G20" s="22"/>
      <c r="H20" s="34" t="str">
        <f t="shared" si="0"/>
        <v/>
      </c>
      <c r="I20" s="34" t="str">
        <f t="shared" si="1"/>
        <v/>
      </c>
      <c r="J20" s="34" t="str">
        <f t="shared" si="2"/>
        <v/>
      </c>
      <c r="K20" s="34" t="str">
        <f t="shared" si="3"/>
        <v/>
      </c>
      <c r="L20" s="26" t="str">
        <f t="shared" si="4"/>
        <v/>
      </c>
      <c r="M20" s="32"/>
      <c r="N20" s="190"/>
      <c r="O20" s="190"/>
      <c r="P20" s="190"/>
      <c r="Q20" s="190"/>
      <c r="R20" s="23"/>
    </row>
    <row r="21" spans="1:18">
      <c r="A21" s="27">
        <f t="shared" ca="1" si="5"/>
        <v>45880</v>
      </c>
      <c r="B21" s="20"/>
      <c r="C21" s="21"/>
      <c r="D21" s="20"/>
      <c r="E21" s="21"/>
      <c r="F21" s="22"/>
      <c r="G21" s="22"/>
      <c r="H21" s="34" t="str">
        <f t="shared" si="0"/>
        <v/>
      </c>
      <c r="I21" s="34" t="str">
        <f t="shared" si="1"/>
        <v/>
      </c>
      <c r="J21" s="34" t="str">
        <f t="shared" si="2"/>
        <v/>
      </c>
      <c r="K21" s="34" t="str">
        <f t="shared" si="3"/>
        <v/>
      </c>
      <c r="L21" s="26" t="str">
        <f t="shared" si="4"/>
        <v/>
      </c>
      <c r="M21" s="32"/>
      <c r="N21" s="190"/>
      <c r="O21" s="190"/>
      <c r="P21" s="190"/>
      <c r="Q21" s="190"/>
      <c r="R21" s="23"/>
    </row>
    <row r="22" spans="1:18">
      <c r="A22" s="27">
        <f t="shared" ca="1" si="5"/>
        <v>45881</v>
      </c>
      <c r="B22" s="20"/>
      <c r="C22" s="21"/>
      <c r="D22" s="20"/>
      <c r="E22" s="21"/>
      <c r="F22" s="22"/>
      <c r="G22" s="22"/>
      <c r="H22" s="34" t="str">
        <f t="shared" si="0"/>
        <v/>
      </c>
      <c r="I22" s="34" t="str">
        <f t="shared" si="1"/>
        <v/>
      </c>
      <c r="J22" s="34" t="str">
        <f t="shared" si="2"/>
        <v/>
      </c>
      <c r="K22" s="34" t="str">
        <f t="shared" si="3"/>
        <v/>
      </c>
      <c r="L22" s="26" t="str">
        <f t="shared" si="4"/>
        <v/>
      </c>
      <c r="M22" s="32"/>
      <c r="N22" s="190"/>
      <c r="O22" s="190"/>
      <c r="P22" s="190"/>
      <c r="Q22" s="190"/>
      <c r="R22" s="23"/>
    </row>
    <row r="23" spans="1:18">
      <c r="A23" s="27">
        <f t="shared" ca="1" si="5"/>
        <v>45882</v>
      </c>
      <c r="B23" s="20"/>
      <c r="C23" s="21"/>
      <c r="D23" s="20"/>
      <c r="E23" s="21"/>
      <c r="F23" s="22"/>
      <c r="G23" s="22"/>
      <c r="H23" s="34" t="str">
        <f t="shared" si="0"/>
        <v/>
      </c>
      <c r="I23" s="34" t="str">
        <f t="shared" si="1"/>
        <v/>
      </c>
      <c r="J23" s="34" t="str">
        <f t="shared" si="2"/>
        <v/>
      </c>
      <c r="K23" s="34" t="str">
        <f t="shared" si="3"/>
        <v/>
      </c>
      <c r="L23" s="26" t="str">
        <f t="shared" si="4"/>
        <v/>
      </c>
      <c r="M23" s="32"/>
      <c r="N23" s="190"/>
      <c r="O23" s="190"/>
      <c r="P23" s="190"/>
      <c r="Q23" s="190"/>
      <c r="R23" s="23"/>
    </row>
    <row r="24" spans="1:18">
      <c r="A24" s="27">
        <f t="shared" ca="1" si="5"/>
        <v>45883</v>
      </c>
      <c r="B24" s="20"/>
      <c r="C24" s="21"/>
      <c r="D24" s="20"/>
      <c r="E24" s="21"/>
      <c r="F24" s="22"/>
      <c r="G24" s="22"/>
      <c r="H24" s="34" t="str">
        <f t="shared" si="0"/>
        <v/>
      </c>
      <c r="I24" s="34" t="str">
        <f t="shared" si="1"/>
        <v/>
      </c>
      <c r="J24" s="34" t="str">
        <f t="shared" si="2"/>
        <v/>
      </c>
      <c r="K24" s="34" t="str">
        <f t="shared" si="3"/>
        <v/>
      </c>
      <c r="L24" s="26" t="str">
        <f t="shared" si="4"/>
        <v/>
      </c>
      <c r="M24" s="32"/>
      <c r="N24" s="190"/>
      <c r="O24" s="190"/>
      <c r="P24" s="190"/>
      <c r="Q24" s="190"/>
      <c r="R24" s="23"/>
    </row>
    <row r="25" spans="1:18">
      <c r="A25" s="27">
        <f t="shared" ca="1" si="5"/>
        <v>45884</v>
      </c>
      <c r="B25" s="20"/>
      <c r="C25" s="21"/>
      <c r="D25" s="20"/>
      <c r="E25" s="21"/>
      <c r="F25" s="22"/>
      <c r="G25" s="22"/>
      <c r="H25" s="34" t="str">
        <f t="shared" si="0"/>
        <v/>
      </c>
      <c r="I25" s="34" t="str">
        <f t="shared" si="1"/>
        <v/>
      </c>
      <c r="J25" s="34" t="str">
        <f t="shared" si="2"/>
        <v/>
      </c>
      <c r="K25" s="34" t="str">
        <f t="shared" si="3"/>
        <v/>
      </c>
      <c r="L25" s="26" t="str">
        <f t="shared" si="4"/>
        <v/>
      </c>
      <c r="M25" s="32"/>
      <c r="N25" s="190"/>
      <c r="O25" s="190"/>
      <c r="P25" s="190"/>
      <c r="Q25" s="190"/>
      <c r="R25" s="23"/>
    </row>
    <row r="26" spans="1:18">
      <c r="A26" s="27">
        <f t="shared" ca="1" si="5"/>
        <v>45885</v>
      </c>
      <c r="B26" s="20"/>
      <c r="C26" s="21"/>
      <c r="D26" s="20"/>
      <c r="E26" s="21"/>
      <c r="F26" s="22"/>
      <c r="G26" s="22"/>
      <c r="H26" s="34" t="str">
        <f t="shared" si="0"/>
        <v/>
      </c>
      <c r="I26" s="34" t="str">
        <f t="shared" si="1"/>
        <v/>
      </c>
      <c r="J26" s="34" t="str">
        <f t="shared" si="2"/>
        <v/>
      </c>
      <c r="K26" s="34" t="str">
        <f t="shared" si="3"/>
        <v/>
      </c>
      <c r="L26" s="26" t="str">
        <f t="shared" si="4"/>
        <v/>
      </c>
      <c r="M26" s="32"/>
      <c r="N26" s="190"/>
      <c r="O26" s="190"/>
      <c r="P26" s="190"/>
      <c r="Q26" s="190"/>
      <c r="R26" s="23"/>
    </row>
    <row r="27" spans="1:18">
      <c r="A27" s="27">
        <f t="shared" ca="1" si="5"/>
        <v>45886</v>
      </c>
      <c r="B27" s="20"/>
      <c r="C27" s="21"/>
      <c r="D27" s="20"/>
      <c r="E27" s="21"/>
      <c r="F27" s="22"/>
      <c r="G27" s="22"/>
      <c r="H27" s="34" t="str">
        <f t="shared" si="0"/>
        <v/>
      </c>
      <c r="I27" s="34" t="str">
        <f t="shared" si="1"/>
        <v/>
      </c>
      <c r="J27" s="34" t="str">
        <f t="shared" si="2"/>
        <v/>
      </c>
      <c r="K27" s="34" t="str">
        <f t="shared" si="3"/>
        <v/>
      </c>
      <c r="L27" s="26" t="str">
        <f t="shared" si="4"/>
        <v/>
      </c>
      <c r="M27" s="32"/>
      <c r="N27" s="190"/>
      <c r="O27" s="190"/>
      <c r="P27" s="190"/>
      <c r="Q27" s="190"/>
      <c r="R27" s="23"/>
    </row>
    <row r="28" spans="1:18">
      <c r="A28" s="27">
        <f t="shared" ca="1" si="5"/>
        <v>45887</v>
      </c>
      <c r="B28" s="20"/>
      <c r="C28" s="21"/>
      <c r="D28" s="20"/>
      <c r="E28" s="21"/>
      <c r="F28" s="22"/>
      <c r="G28" s="22"/>
      <c r="H28" s="34" t="str">
        <f t="shared" si="0"/>
        <v/>
      </c>
      <c r="I28" s="34" t="str">
        <f t="shared" si="1"/>
        <v/>
      </c>
      <c r="J28" s="34" t="str">
        <f t="shared" si="2"/>
        <v/>
      </c>
      <c r="K28" s="34" t="str">
        <f t="shared" si="3"/>
        <v/>
      </c>
      <c r="L28" s="26" t="str">
        <f t="shared" si="4"/>
        <v/>
      </c>
      <c r="M28" s="32"/>
      <c r="N28" s="190"/>
      <c r="O28" s="190"/>
      <c r="P28" s="190"/>
      <c r="Q28" s="190"/>
      <c r="R28" s="23"/>
    </row>
    <row r="29" spans="1:18">
      <c r="A29" s="27">
        <f t="shared" ca="1" si="5"/>
        <v>45888</v>
      </c>
      <c r="B29" s="20"/>
      <c r="C29" s="21"/>
      <c r="D29" s="20"/>
      <c r="E29" s="21"/>
      <c r="F29" s="22"/>
      <c r="G29" s="22"/>
      <c r="H29" s="34" t="str">
        <f t="shared" si="0"/>
        <v/>
      </c>
      <c r="I29" s="34" t="str">
        <f t="shared" si="1"/>
        <v/>
      </c>
      <c r="J29" s="34" t="str">
        <f t="shared" si="2"/>
        <v/>
      </c>
      <c r="K29" s="34" t="str">
        <f t="shared" si="3"/>
        <v/>
      </c>
      <c r="L29" s="26" t="str">
        <f t="shared" si="4"/>
        <v/>
      </c>
      <c r="M29" s="32"/>
      <c r="N29" s="190"/>
      <c r="O29" s="190"/>
      <c r="P29" s="190"/>
      <c r="Q29" s="190"/>
      <c r="R29" s="23"/>
    </row>
    <row r="30" spans="1:18">
      <c r="A30" s="27">
        <f t="shared" ca="1" si="5"/>
        <v>45889</v>
      </c>
      <c r="B30" s="20"/>
      <c r="C30" s="21"/>
      <c r="D30" s="20"/>
      <c r="E30" s="21"/>
      <c r="F30" s="22"/>
      <c r="G30" s="22"/>
      <c r="H30" s="34" t="str">
        <f t="shared" si="0"/>
        <v/>
      </c>
      <c r="I30" s="34" t="str">
        <f t="shared" si="1"/>
        <v/>
      </c>
      <c r="J30" s="34" t="str">
        <f t="shared" si="2"/>
        <v/>
      </c>
      <c r="K30" s="34" t="str">
        <f t="shared" si="3"/>
        <v/>
      </c>
      <c r="L30" s="26" t="str">
        <f t="shared" si="4"/>
        <v/>
      </c>
      <c r="M30" s="32"/>
      <c r="N30" s="190"/>
      <c r="O30" s="190"/>
      <c r="P30" s="190"/>
      <c r="Q30" s="190"/>
      <c r="R30" s="23"/>
    </row>
    <row r="31" spans="1:18">
      <c r="A31" s="27">
        <f t="shared" ca="1" si="5"/>
        <v>45890</v>
      </c>
      <c r="B31" s="20"/>
      <c r="C31" s="21"/>
      <c r="D31" s="20"/>
      <c r="E31" s="21"/>
      <c r="F31" s="22"/>
      <c r="G31" s="22"/>
      <c r="H31" s="34" t="str">
        <f t="shared" si="0"/>
        <v/>
      </c>
      <c r="I31" s="34" t="str">
        <f t="shared" si="1"/>
        <v/>
      </c>
      <c r="J31" s="34" t="str">
        <f t="shared" si="2"/>
        <v/>
      </c>
      <c r="K31" s="34" t="str">
        <f t="shared" si="3"/>
        <v/>
      </c>
      <c r="L31" s="26" t="str">
        <f t="shared" si="4"/>
        <v/>
      </c>
      <c r="M31" s="32"/>
      <c r="N31" s="190"/>
      <c r="O31" s="190"/>
      <c r="P31" s="190"/>
      <c r="Q31" s="190"/>
      <c r="R31" s="23"/>
    </row>
    <row r="32" spans="1:18">
      <c r="A32" s="27">
        <f t="shared" ca="1" si="5"/>
        <v>45891</v>
      </c>
      <c r="B32" s="20"/>
      <c r="C32" s="21"/>
      <c r="D32" s="20"/>
      <c r="E32" s="21"/>
      <c r="F32" s="22"/>
      <c r="G32" s="22"/>
      <c r="H32" s="34" t="str">
        <f t="shared" si="0"/>
        <v/>
      </c>
      <c r="I32" s="34" t="str">
        <f t="shared" si="1"/>
        <v/>
      </c>
      <c r="J32" s="34" t="str">
        <f t="shared" si="2"/>
        <v/>
      </c>
      <c r="K32" s="34" t="str">
        <f t="shared" si="3"/>
        <v/>
      </c>
      <c r="L32" s="26" t="str">
        <f t="shared" si="4"/>
        <v/>
      </c>
      <c r="M32" s="32"/>
      <c r="N32" s="190"/>
      <c r="O32" s="190"/>
      <c r="P32" s="190"/>
      <c r="Q32" s="190"/>
      <c r="R32" s="23"/>
    </row>
    <row r="33" spans="1:22">
      <c r="A33" s="27">
        <f t="shared" ca="1" si="5"/>
        <v>45892</v>
      </c>
      <c r="B33" s="20"/>
      <c r="C33" s="21"/>
      <c r="D33" s="20"/>
      <c r="E33" s="21"/>
      <c r="F33" s="22"/>
      <c r="G33" s="22"/>
      <c r="H33" s="34" t="str">
        <f t="shared" si="0"/>
        <v/>
      </c>
      <c r="I33" s="34" t="str">
        <f t="shared" si="1"/>
        <v/>
      </c>
      <c r="J33" s="34" t="str">
        <f t="shared" si="2"/>
        <v/>
      </c>
      <c r="K33" s="34" t="str">
        <f t="shared" si="3"/>
        <v/>
      </c>
      <c r="L33" s="26" t="str">
        <f t="shared" si="4"/>
        <v/>
      </c>
      <c r="M33" s="32"/>
      <c r="N33" s="190"/>
      <c r="O33" s="190"/>
      <c r="P33" s="190"/>
      <c r="Q33" s="190"/>
      <c r="R33" s="23"/>
    </row>
    <row r="34" spans="1:22">
      <c r="A34" s="27">
        <f t="shared" ca="1" si="5"/>
        <v>45893</v>
      </c>
      <c r="B34" s="20"/>
      <c r="C34" s="21"/>
      <c r="D34" s="20"/>
      <c r="E34" s="21"/>
      <c r="F34" s="22"/>
      <c r="G34" s="22"/>
      <c r="H34" s="34" t="str">
        <f t="shared" si="0"/>
        <v/>
      </c>
      <c r="I34" s="34" t="str">
        <f t="shared" si="1"/>
        <v/>
      </c>
      <c r="J34" s="34" t="str">
        <f t="shared" si="2"/>
        <v/>
      </c>
      <c r="K34" s="34" t="str">
        <f t="shared" si="3"/>
        <v/>
      </c>
      <c r="L34" s="26" t="str">
        <f t="shared" si="4"/>
        <v/>
      </c>
      <c r="M34" s="32"/>
      <c r="N34" s="190"/>
      <c r="O34" s="190"/>
      <c r="P34" s="190"/>
      <c r="Q34" s="190"/>
      <c r="R34" s="23"/>
    </row>
    <row r="35" spans="1:22">
      <c r="A35" s="27">
        <f t="shared" ca="1" si="5"/>
        <v>45894</v>
      </c>
      <c r="B35" s="20"/>
      <c r="C35" s="21"/>
      <c r="D35" s="20"/>
      <c r="E35" s="21"/>
      <c r="F35" s="22"/>
      <c r="G35" s="22"/>
      <c r="H35" s="34" t="str">
        <f t="shared" si="0"/>
        <v/>
      </c>
      <c r="I35" s="34" t="str">
        <f t="shared" si="1"/>
        <v/>
      </c>
      <c r="J35" s="34" t="str">
        <f t="shared" si="2"/>
        <v/>
      </c>
      <c r="K35" s="34" t="str">
        <f t="shared" si="3"/>
        <v/>
      </c>
      <c r="L35" s="26" t="str">
        <f t="shared" si="4"/>
        <v/>
      </c>
      <c r="M35" s="32"/>
      <c r="N35" s="190"/>
      <c r="O35" s="190"/>
      <c r="P35" s="190"/>
      <c r="Q35" s="190"/>
      <c r="R35" s="23"/>
    </row>
    <row r="36" spans="1:22">
      <c r="A36" s="27">
        <f t="shared" ca="1" si="5"/>
        <v>45895</v>
      </c>
      <c r="B36" s="20"/>
      <c r="C36" s="21"/>
      <c r="D36" s="20"/>
      <c r="E36" s="21"/>
      <c r="F36" s="22"/>
      <c r="G36" s="22"/>
      <c r="H36" s="34" t="str">
        <f t="shared" si="0"/>
        <v/>
      </c>
      <c r="I36" s="34" t="str">
        <f t="shared" si="1"/>
        <v/>
      </c>
      <c r="J36" s="34" t="str">
        <f t="shared" si="2"/>
        <v/>
      </c>
      <c r="K36" s="34" t="str">
        <f t="shared" si="3"/>
        <v/>
      </c>
      <c r="L36" s="26" t="str">
        <f t="shared" si="4"/>
        <v/>
      </c>
      <c r="M36" s="32"/>
      <c r="N36" s="190"/>
      <c r="O36" s="190"/>
      <c r="P36" s="190"/>
      <c r="Q36" s="190"/>
      <c r="R36" s="23"/>
    </row>
    <row r="37" spans="1:22">
      <c r="A37" s="27">
        <f t="shared" ca="1" si="5"/>
        <v>45896</v>
      </c>
      <c r="B37" s="20"/>
      <c r="C37" s="21"/>
      <c r="D37" s="20"/>
      <c r="E37" s="21"/>
      <c r="F37" s="22"/>
      <c r="G37" s="22"/>
      <c r="H37" s="34" t="str">
        <f t="shared" si="0"/>
        <v/>
      </c>
      <c r="I37" s="34" t="str">
        <f t="shared" si="1"/>
        <v/>
      </c>
      <c r="J37" s="34" t="str">
        <f t="shared" si="2"/>
        <v/>
      </c>
      <c r="K37" s="34" t="str">
        <f t="shared" si="3"/>
        <v/>
      </c>
      <c r="L37" s="26" t="str">
        <f t="shared" si="4"/>
        <v/>
      </c>
      <c r="M37" s="32"/>
      <c r="N37" s="190"/>
      <c r="O37" s="190"/>
      <c r="P37" s="190"/>
      <c r="Q37" s="190"/>
      <c r="R37" s="23"/>
    </row>
    <row r="38" spans="1:22">
      <c r="A38" s="27">
        <f t="shared" ca="1" si="5"/>
        <v>45897</v>
      </c>
      <c r="B38" s="20"/>
      <c r="C38" s="21"/>
      <c r="D38" s="20"/>
      <c r="E38" s="21"/>
      <c r="F38" s="22"/>
      <c r="G38" s="22"/>
      <c r="H38" s="34" t="str">
        <f t="shared" si="0"/>
        <v/>
      </c>
      <c r="I38" s="34" t="str">
        <f t="shared" si="1"/>
        <v/>
      </c>
      <c r="J38" s="34" t="str">
        <f t="shared" si="2"/>
        <v/>
      </c>
      <c r="K38" s="34" t="str">
        <f t="shared" si="3"/>
        <v/>
      </c>
      <c r="L38" s="26" t="str">
        <f t="shared" si="4"/>
        <v/>
      </c>
      <c r="M38" s="32"/>
      <c r="N38" s="190"/>
      <c r="O38" s="190"/>
      <c r="P38" s="190"/>
      <c r="Q38" s="190"/>
      <c r="R38" s="23"/>
    </row>
    <row r="39" spans="1:22">
      <c r="A39" s="27">
        <f t="shared" ca="1" si="5"/>
        <v>45898</v>
      </c>
      <c r="B39" s="20"/>
      <c r="C39" s="21"/>
      <c r="D39" s="20"/>
      <c r="E39" s="21"/>
      <c r="F39" s="22"/>
      <c r="G39" s="22"/>
      <c r="H39" s="34" t="str">
        <f t="shared" si="0"/>
        <v/>
      </c>
      <c r="I39" s="34" t="str">
        <f t="shared" si="1"/>
        <v/>
      </c>
      <c r="J39" s="34" t="str">
        <f t="shared" si="2"/>
        <v/>
      </c>
      <c r="K39" s="34" t="str">
        <f t="shared" si="3"/>
        <v/>
      </c>
      <c r="L39" s="26" t="str">
        <f t="shared" si="4"/>
        <v/>
      </c>
      <c r="M39" s="32"/>
      <c r="N39" s="190"/>
      <c r="O39" s="190"/>
      <c r="P39" s="190"/>
      <c r="Q39" s="190"/>
      <c r="R39" s="23"/>
    </row>
    <row r="40" spans="1:22">
      <c r="A40" s="27">
        <f t="shared" ca="1" si="5"/>
        <v>45899</v>
      </c>
      <c r="B40" s="20"/>
      <c r="C40" s="21"/>
      <c r="D40" s="20"/>
      <c r="E40" s="21"/>
      <c r="F40" s="22"/>
      <c r="G40" s="22"/>
      <c r="H40" s="34" t="str">
        <f t="shared" si="0"/>
        <v/>
      </c>
      <c r="I40" s="34" t="str">
        <f t="shared" si="1"/>
        <v/>
      </c>
      <c r="J40" s="34" t="str">
        <f t="shared" si="2"/>
        <v/>
      </c>
      <c r="K40" s="34" t="str">
        <f t="shared" si="3"/>
        <v/>
      </c>
      <c r="L40" s="26" t="str">
        <f t="shared" si="4"/>
        <v/>
      </c>
      <c r="M40" s="32"/>
      <c r="N40" s="190"/>
      <c r="O40" s="190"/>
      <c r="P40" s="190"/>
      <c r="Q40" s="190"/>
      <c r="R40" s="23"/>
    </row>
    <row r="41" spans="1:22">
      <c r="A41" s="27">
        <f t="shared" ca="1" si="5"/>
        <v>45900</v>
      </c>
      <c r="B41" s="20"/>
      <c r="C41" s="21"/>
      <c r="D41" s="20"/>
      <c r="E41" s="21"/>
      <c r="F41" s="22"/>
      <c r="G41" s="22"/>
      <c r="H41" s="34" t="str">
        <f t="shared" si="0"/>
        <v/>
      </c>
      <c r="I41" s="34" t="str">
        <f t="shared" si="1"/>
        <v/>
      </c>
      <c r="J41" s="34" t="str">
        <f t="shared" si="2"/>
        <v/>
      </c>
      <c r="K41" s="34" t="str">
        <f t="shared" si="3"/>
        <v/>
      </c>
      <c r="L41" s="26" t="str">
        <f t="shared" si="4"/>
        <v/>
      </c>
      <c r="M41" s="32"/>
      <c r="N41" s="190"/>
      <c r="O41" s="190"/>
      <c r="P41" s="190"/>
      <c r="Q41" s="190"/>
      <c r="R41" s="23"/>
    </row>
    <row r="42" spans="1:22">
      <c r="A42" s="5" t="s">
        <v>11</v>
      </c>
      <c r="B42" s="191"/>
      <c r="C42" s="192"/>
      <c r="D42" s="191"/>
      <c r="E42" s="192"/>
      <c r="F42" s="26" t="str">
        <f t="shared" ref="F42:K42" si="6">IF(SUM(F11:F41)=0,"",SUM(F11:F41))</f>
        <v/>
      </c>
      <c r="G42" s="26" t="str">
        <f t="shared" si="6"/>
        <v/>
      </c>
      <c r="H42" s="26" t="str">
        <f t="shared" si="6"/>
        <v/>
      </c>
      <c r="I42" s="26" t="str">
        <f t="shared" si="6"/>
        <v/>
      </c>
      <c r="J42" s="26" t="str">
        <f t="shared" si="6"/>
        <v/>
      </c>
      <c r="K42" s="26" t="str">
        <f t="shared" si="6"/>
        <v/>
      </c>
      <c r="L42" s="26" t="str">
        <f>IF(SUM($L11:$L41)=0,"",SUM($L11:$L41))</f>
        <v/>
      </c>
      <c r="M42" s="33"/>
      <c r="N42" s="193"/>
      <c r="O42" s="193"/>
      <c r="P42" s="193"/>
      <c r="Q42" s="193"/>
      <c r="R42" s="6"/>
    </row>
    <row r="44" spans="1:22" ht="27" customHeight="1">
      <c r="A44" s="194" t="s">
        <v>22</v>
      </c>
      <c r="B44" s="189" t="s">
        <v>103</v>
      </c>
      <c r="C44" s="189"/>
      <c r="D44" s="189"/>
      <c r="E44" s="189"/>
      <c r="F44" s="189" t="s">
        <v>23</v>
      </c>
      <c r="G44" s="189"/>
      <c r="H44" s="189" t="s">
        <v>88</v>
      </c>
      <c r="I44" s="189"/>
      <c r="J44" s="189"/>
      <c r="K44" s="189"/>
      <c r="L44" s="189" t="s">
        <v>87</v>
      </c>
      <c r="M44" s="195" t="s">
        <v>96</v>
      </c>
      <c r="N44" s="194" t="s">
        <v>25</v>
      </c>
      <c r="O44" s="194"/>
      <c r="P44" s="194"/>
      <c r="Q44" s="194"/>
      <c r="R44" s="189" t="s">
        <v>100</v>
      </c>
    </row>
    <row r="45" spans="1:22" ht="14.25" customHeight="1">
      <c r="A45" s="194"/>
      <c r="B45" s="189" t="s">
        <v>82</v>
      </c>
      <c r="C45" s="189"/>
      <c r="D45" s="189" t="s">
        <v>84</v>
      </c>
      <c r="E45" s="189"/>
      <c r="F45" s="189"/>
      <c r="G45" s="189"/>
      <c r="H45" s="189" t="s">
        <v>90</v>
      </c>
      <c r="I45" s="189"/>
      <c r="J45" s="189" t="s">
        <v>89</v>
      </c>
      <c r="K45" s="189"/>
      <c r="L45" s="189"/>
      <c r="M45" s="196"/>
      <c r="N45" s="194"/>
      <c r="O45" s="194"/>
      <c r="P45" s="194"/>
      <c r="Q45" s="194"/>
      <c r="R45" s="189"/>
    </row>
    <row r="46" spans="1:22">
      <c r="A46" s="194"/>
      <c r="B46" s="43" t="s">
        <v>26</v>
      </c>
      <c r="C46" s="43" t="s">
        <v>27</v>
      </c>
      <c r="D46" s="43" t="s">
        <v>26</v>
      </c>
      <c r="E46" s="43" t="s">
        <v>27</v>
      </c>
      <c r="F46" s="44" t="s">
        <v>85</v>
      </c>
      <c r="G46" s="44" t="s">
        <v>86</v>
      </c>
      <c r="H46" s="44" t="s">
        <v>81</v>
      </c>
      <c r="I46" s="44" t="s">
        <v>83</v>
      </c>
      <c r="J46" s="44" t="s">
        <v>81</v>
      </c>
      <c r="K46" s="44" t="s">
        <v>95</v>
      </c>
      <c r="L46" s="189"/>
      <c r="M46" s="197"/>
      <c r="N46" s="194"/>
      <c r="O46" s="194"/>
      <c r="P46" s="194"/>
      <c r="Q46" s="194"/>
      <c r="R46" s="194"/>
    </row>
    <row r="47" spans="1:22">
      <c r="A47" s="27" cm="1">
        <f t="array" aca="1" ref="A47" ca="1">DATE("2025","8"+1,IFERROR(INDIRECT(T1),"1"))</f>
        <v>45901</v>
      </c>
      <c r="B47" s="20"/>
      <c r="C47" s="21"/>
      <c r="D47" s="20"/>
      <c r="E47" s="21"/>
      <c r="F47" s="22"/>
      <c r="G47" s="22"/>
      <c r="H47" s="34" t="str">
        <f>IF(OR(B47="",LEFT(M47,1)="✓"),"",C47-B47-F47)</f>
        <v/>
      </c>
      <c r="I47" s="34" t="str">
        <f>IF(OR(D47="",LEFT(M47,1)="✓"),"",E47-D47-G47)</f>
        <v/>
      </c>
      <c r="J47" s="34" t="str">
        <f>IF(AND(B47&lt;&gt;"",M47="✓所定"),C47-B47-F47,"")</f>
        <v/>
      </c>
      <c r="K47" s="34" t="str">
        <f>IF(AND(B47&lt;&gt;"",M47="✓法定"),C47-B47-F47,"")</f>
        <v/>
      </c>
      <c r="L47" s="26" t="str">
        <f>IF(AND($B47="",$D47=""),"",($C47-$B47-$F47)+($E47-$D47-$G47))</f>
        <v/>
      </c>
      <c r="M47" s="32"/>
      <c r="N47" s="190"/>
      <c r="O47" s="190"/>
      <c r="P47" s="190"/>
      <c r="Q47" s="190"/>
      <c r="R47" s="23"/>
      <c r="V47" s="1" t="s">
        <v>171</v>
      </c>
    </row>
    <row r="48" spans="1:22">
      <c r="A48" s="27">
        <f ca="1">A47+1</f>
        <v>45902</v>
      </c>
      <c r="B48" s="20"/>
      <c r="C48" s="21"/>
      <c r="D48" s="20"/>
      <c r="E48" s="21"/>
      <c r="F48" s="22"/>
      <c r="G48" s="22"/>
      <c r="H48" s="34" t="str">
        <f t="shared" ref="H48:H77" si="7">IF(OR(B48="",LEFT(M48,1)="✓"),"",C48-B48-F48)</f>
        <v/>
      </c>
      <c r="I48" s="34" t="str">
        <f t="shared" ref="I48:I77" si="8">IF(OR(D48="",LEFT(M48,1)="✓"),"",E48-D48-G48)</f>
        <v/>
      </c>
      <c r="J48" s="34" t="str">
        <f t="shared" ref="J48:J77" si="9">IF(AND(B48&lt;&gt;"",M48="✓所定"),C48-B48-F48,"")</f>
        <v/>
      </c>
      <c r="K48" s="34" t="str">
        <f t="shared" ref="K48:K77" si="10">IF(AND(B48&lt;&gt;"",M48="✓法定"),C48-B48-F48,"")</f>
        <v/>
      </c>
      <c r="L48" s="26" t="str">
        <f t="shared" ref="L48:L75" si="11">IF(AND($B48="",$D48=""),"",($C48-$B48-$F48)+($E48-$D48-$G48))</f>
        <v/>
      </c>
      <c r="M48" s="32"/>
      <c r="N48" s="190"/>
      <c r="O48" s="190"/>
      <c r="P48" s="190"/>
      <c r="Q48" s="190"/>
      <c r="R48" s="23"/>
      <c r="V48" s="1" t="s">
        <v>172</v>
      </c>
    </row>
    <row r="49" spans="1:18">
      <c r="A49" s="27">
        <f t="shared" ref="A49:A77" ca="1" si="12">A48+1</f>
        <v>45903</v>
      </c>
      <c r="B49" s="20"/>
      <c r="C49" s="21"/>
      <c r="D49" s="20"/>
      <c r="E49" s="21"/>
      <c r="F49" s="22"/>
      <c r="G49" s="22"/>
      <c r="H49" s="34" t="str">
        <f t="shared" si="7"/>
        <v/>
      </c>
      <c r="I49" s="34" t="str">
        <f t="shared" si="8"/>
        <v/>
      </c>
      <c r="J49" s="34" t="str">
        <f t="shared" si="9"/>
        <v/>
      </c>
      <c r="K49" s="34" t="str">
        <f t="shared" si="10"/>
        <v/>
      </c>
      <c r="L49" s="26" t="str">
        <f t="shared" si="11"/>
        <v/>
      </c>
      <c r="M49" s="32"/>
      <c r="N49" s="190"/>
      <c r="O49" s="190"/>
      <c r="P49" s="190"/>
      <c r="Q49" s="190"/>
      <c r="R49" s="23"/>
    </row>
    <row r="50" spans="1:18">
      <c r="A50" s="27">
        <f t="shared" ca="1" si="12"/>
        <v>45904</v>
      </c>
      <c r="B50" s="20"/>
      <c r="C50" s="21"/>
      <c r="D50" s="20"/>
      <c r="E50" s="21"/>
      <c r="F50" s="22"/>
      <c r="G50" s="22"/>
      <c r="H50" s="34" t="str">
        <f t="shared" si="7"/>
        <v/>
      </c>
      <c r="I50" s="34" t="str">
        <f t="shared" si="8"/>
        <v/>
      </c>
      <c r="J50" s="34" t="str">
        <f t="shared" si="9"/>
        <v/>
      </c>
      <c r="K50" s="34" t="str">
        <f t="shared" si="10"/>
        <v/>
      </c>
      <c r="L50" s="26" t="str">
        <f t="shared" si="11"/>
        <v/>
      </c>
      <c r="M50" s="32"/>
      <c r="N50" s="190"/>
      <c r="O50" s="190"/>
      <c r="P50" s="190"/>
      <c r="Q50" s="190"/>
      <c r="R50" s="23"/>
    </row>
    <row r="51" spans="1:18">
      <c r="A51" s="27">
        <f t="shared" ca="1" si="12"/>
        <v>45905</v>
      </c>
      <c r="B51" s="20"/>
      <c r="C51" s="21"/>
      <c r="D51" s="20"/>
      <c r="E51" s="21"/>
      <c r="F51" s="22"/>
      <c r="G51" s="22"/>
      <c r="H51" s="34" t="str">
        <f t="shared" si="7"/>
        <v/>
      </c>
      <c r="I51" s="34" t="str">
        <f t="shared" si="8"/>
        <v/>
      </c>
      <c r="J51" s="34" t="str">
        <f t="shared" si="9"/>
        <v/>
      </c>
      <c r="K51" s="34" t="str">
        <f t="shared" si="10"/>
        <v/>
      </c>
      <c r="L51" s="26" t="str">
        <f t="shared" si="11"/>
        <v/>
      </c>
      <c r="M51" s="32"/>
      <c r="N51" s="190"/>
      <c r="O51" s="190"/>
      <c r="P51" s="190"/>
      <c r="Q51" s="190"/>
      <c r="R51" s="23"/>
    </row>
    <row r="52" spans="1:18">
      <c r="A52" s="27">
        <f t="shared" ca="1" si="12"/>
        <v>45906</v>
      </c>
      <c r="B52" s="20"/>
      <c r="C52" s="21"/>
      <c r="D52" s="20"/>
      <c r="E52" s="21"/>
      <c r="F52" s="22"/>
      <c r="G52" s="22"/>
      <c r="H52" s="34" t="str">
        <f t="shared" si="7"/>
        <v/>
      </c>
      <c r="I52" s="34" t="str">
        <f t="shared" si="8"/>
        <v/>
      </c>
      <c r="J52" s="34" t="str">
        <f t="shared" si="9"/>
        <v/>
      </c>
      <c r="K52" s="34" t="str">
        <f t="shared" si="10"/>
        <v/>
      </c>
      <c r="L52" s="26" t="str">
        <f t="shared" si="11"/>
        <v/>
      </c>
      <c r="M52" s="32"/>
      <c r="N52" s="190"/>
      <c r="O52" s="190"/>
      <c r="P52" s="190"/>
      <c r="Q52" s="190"/>
      <c r="R52" s="23"/>
    </row>
    <row r="53" spans="1:18">
      <c r="A53" s="27">
        <f t="shared" ca="1" si="12"/>
        <v>45907</v>
      </c>
      <c r="B53" s="20"/>
      <c r="C53" s="21"/>
      <c r="D53" s="20"/>
      <c r="E53" s="21"/>
      <c r="F53" s="22"/>
      <c r="G53" s="22"/>
      <c r="H53" s="34" t="str">
        <f t="shared" si="7"/>
        <v/>
      </c>
      <c r="I53" s="34" t="str">
        <f t="shared" si="8"/>
        <v/>
      </c>
      <c r="J53" s="34" t="str">
        <f t="shared" si="9"/>
        <v/>
      </c>
      <c r="K53" s="34" t="str">
        <f t="shared" si="10"/>
        <v/>
      </c>
      <c r="L53" s="26" t="str">
        <f t="shared" si="11"/>
        <v/>
      </c>
      <c r="M53" s="32"/>
      <c r="N53" s="190"/>
      <c r="O53" s="190"/>
      <c r="P53" s="190"/>
      <c r="Q53" s="190"/>
      <c r="R53" s="23"/>
    </row>
    <row r="54" spans="1:18">
      <c r="A54" s="27">
        <f t="shared" ca="1" si="12"/>
        <v>45908</v>
      </c>
      <c r="B54" s="20"/>
      <c r="C54" s="21"/>
      <c r="D54" s="20"/>
      <c r="E54" s="21"/>
      <c r="F54" s="22"/>
      <c r="G54" s="22"/>
      <c r="H54" s="34" t="str">
        <f t="shared" si="7"/>
        <v/>
      </c>
      <c r="I54" s="34" t="str">
        <f t="shared" si="8"/>
        <v/>
      </c>
      <c r="J54" s="34" t="str">
        <f t="shared" si="9"/>
        <v/>
      </c>
      <c r="K54" s="34" t="str">
        <f t="shared" si="10"/>
        <v/>
      </c>
      <c r="L54" s="26" t="str">
        <f t="shared" si="11"/>
        <v/>
      </c>
      <c r="M54" s="32"/>
      <c r="N54" s="190"/>
      <c r="O54" s="190"/>
      <c r="P54" s="190"/>
      <c r="Q54" s="190"/>
      <c r="R54" s="23"/>
    </row>
    <row r="55" spans="1:18">
      <c r="A55" s="27">
        <f t="shared" ca="1" si="12"/>
        <v>45909</v>
      </c>
      <c r="B55" s="20"/>
      <c r="C55" s="21"/>
      <c r="D55" s="20"/>
      <c r="E55" s="21"/>
      <c r="F55" s="22"/>
      <c r="G55" s="22"/>
      <c r="H55" s="34" t="str">
        <f t="shared" si="7"/>
        <v/>
      </c>
      <c r="I55" s="34" t="str">
        <f t="shared" si="8"/>
        <v/>
      </c>
      <c r="J55" s="34" t="str">
        <f t="shared" si="9"/>
        <v/>
      </c>
      <c r="K55" s="34" t="str">
        <f t="shared" si="10"/>
        <v/>
      </c>
      <c r="L55" s="26" t="str">
        <f t="shared" si="11"/>
        <v/>
      </c>
      <c r="M55" s="32"/>
      <c r="N55" s="190"/>
      <c r="O55" s="190"/>
      <c r="P55" s="190"/>
      <c r="Q55" s="190"/>
      <c r="R55" s="23"/>
    </row>
    <row r="56" spans="1:18">
      <c r="A56" s="27">
        <f t="shared" ca="1" si="12"/>
        <v>45910</v>
      </c>
      <c r="B56" s="20"/>
      <c r="C56" s="21"/>
      <c r="D56" s="20"/>
      <c r="E56" s="21"/>
      <c r="F56" s="22"/>
      <c r="G56" s="22"/>
      <c r="H56" s="34" t="str">
        <f t="shared" si="7"/>
        <v/>
      </c>
      <c r="I56" s="34" t="str">
        <f t="shared" si="8"/>
        <v/>
      </c>
      <c r="J56" s="34" t="str">
        <f t="shared" si="9"/>
        <v/>
      </c>
      <c r="K56" s="34" t="str">
        <f t="shared" si="10"/>
        <v/>
      </c>
      <c r="L56" s="26" t="str">
        <f t="shared" si="11"/>
        <v/>
      </c>
      <c r="M56" s="32"/>
      <c r="N56" s="190"/>
      <c r="O56" s="190"/>
      <c r="P56" s="190"/>
      <c r="Q56" s="190"/>
      <c r="R56" s="23"/>
    </row>
    <row r="57" spans="1:18">
      <c r="A57" s="27">
        <f t="shared" ca="1" si="12"/>
        <v>45911</v>
      </c>
      <c r="B57" s="20"/>
      <c r="C57" s="21"/>
      <c r="D57" s="20"/>
      <c r="E57" s="21"/>
      <c r="F57" s="22"/>
      <c r="G57" s="22"/>
      <c r="H57" s="34" t="str">
        <f t="shared" si="7"/>
        <v/>
      </c>
      <c r="I57" s="34" t="str">
        <f t="shared" si="8"/>
        <v/>
      </c>
      <c r="J57" s="34" t="str">
        <f t="shared" si="9"/>
        <v/>
      </c>
      <c r="K57" s="34" t="str">
        <f t="shared" si="10"/>
        <v/>
      </c>
      <c r="L57" s="26" t="str">
        <f t="shared" si="11"/>
        <v/>
      </c>
      <c r="M57" s="32"/>
      <c r="N57" s="190"/>
      <c r="O57" s="190"/>
      <c r="P57" s="190"/>
      <c r="Q57" s="190"/>
      <c r="R57" s="23"/>
    </row>
    <row r="58" spans="1:18">
      <c r="A58" s="27">
        <f t="shared" ca="1" si="12"/>
        <v>45912</v>
      </c>
      <c r="B58" s="20"/>
      <c r="C58" s="21"/>
      <c r="D58" s="20"/>
      <c r="E58" s="21"/>
      <c r="F58" s="22"/>
      <c r="G58" s="22"/>
      <c r="H58" s="34" t="str">
        <f t="shared" si="7"/>
        <v/>
      </c>
      <c r="I58" s="34" t="str">
        <f t="shared" si="8"/>
        <v/>
      </c>
      <c r="J58" s="34" t="str">
        <f t="shared" si="9"/>
        <v/>
      </c>
      <c r="K58" s="34" t="str">
        <f t="shared" si="10"/>
        <v/>
      </c>
      <c r="L58" s="26" t="str">
        <f t="shared" si="11"/>
        <v/>
      </c>
      <c r="M58" s="32"/>
      <c r="N58" s="190"/>
      <c r="O58" s="190"/>
      <c r="P58" s="190"/>
      <c r="Q58" s="190"/>
      <c r="R58" s="23"/>
    </row>
    <row r="59" spans="1:18">
      <c r="A59" s="27">
        <f t="shared" ca="1" si="12"/>
        <v>45913</v>
      </c>
      <c r="B59" s="20"/>
      <c r="C59" s="21"/>
      <c r="D59" s="20"/>
      <c r="E59" s="21"/>
      <c r="F59" s="22"/>
      <c r="G59" s="22"/>
      <c r="H59" s="34" t="str">
        <f t="shared" si="7"/>
        <v/>
      </c>
      <c r="I59" s="34" t="str">
        <f t="shared" si="8"/>
        <v/>
      </c>
      <c r="J59" s="34" t="str">
        <f t="shared" si="9"/>
        <v/>
      </c>
      <c r="K59" s="34" t="str">
        <f t="shared" si="10"/>
        <v/>
      </c>
      <c r="L59" s="26" t="str">
        <f t="shared" si="11"/>
        <v/>
      </c>
      <c r="M59" s="32"/>
      <c r="N59" s="190"/>
      <c r="O59" s="190"/>
      <c r="P59" s="190"/>
      <c r="Q59" s="190"/>
      <c r="R59" s="23"/>
    </row>
    <row r="60" spans="1:18">
      <c r="A60" s="27">
        <f t="shared" ca="1" si="12"/>
        <v>45914</v>
      </c>
      <c r="B60" s="20"/>
      <c r="C60" s="21"/>
      <c r="D60" s="20"/>
      <c r="E60" s="21"/>
      <c r="F60" s="22"/>
      <c r="G60" s="22"/>
      <c r="H60" s="34" t="str">
        <f t="shared" si="7"/>
        <v/>
      </c>
      <c r="I60" s="34" t="str">
        <f t="shared" si="8"/>
        <v/>
      </c>
      <c r="J60" s="34" t="str">
        <f t="shared" si="9"/>
        <v/>
      </c>
      <c r="K60" s="34" t="str">
        <f t="shared" si="10"/>
        <v/>
      </c>
      <c r="L60" s="26" t="str">
        <f t="shared" si="11"/>
        <v/>
      </c>
      <c r="M60" s="32"/>
      <c r="N60" s="190"/>
      <c r="O60" s="190"/>
      <c r="P60" s="190"/>
      <c r="Q60" s="190"/>
      <c r="R60" s="23"/>
    </row>
    <row r="61" spans="1:18">
      <c r="A61" s="27">
        <f t="shared" ca="1" si="12"/>
        <v>45915</v>
      </c>
      <c r="B61" s="20"/>
      <c r="C61" s="21"/>
      <c r="D61" s="20"/>
      <c r="E61" s="21"/>
      <c r="F61" s="22"/>
      <c r="G61" s="22"/>
      <c r="H61" s="34" t="str">
        <f t="shared" si="7"/>
        <v/>
      </c>
      <c r="I61" s="34" t="str">
        <f t="shared" si="8"/>
        <v/>
      </c>
      <c r="J61" s="34" t="str">
        <f t="shared" si="9"/>
        <v/>
      </c>
      <c r="K61" s="34" t="str">
        <f t="shared" si="10"/>
        <v/>
      </c>
      <c r="L61" s="26" t="str">
        <f t="shared" si="11"/>
        <v/>
      </c>
      <c r="M61" s="32"/>
      <c r="N61" s="190"/>
      <c r="O61" s="190"/>
      <c r="P61" s="190"/>
      <c r="Q61" s="190"/>
      <c r="R61" s="23"/>
    </row>
    <row r="62" spans="1:18">
      <c r="A62" s="27">
        <f t="shared" ca="1" si="12"/>
        <v>45916</v>
      </c>
      <c r="B62" s="20"/>
      <c r="C62" s="21"/>
      <c r="D62" s="20"/>
      <c r="E62" s="21"/>
      <c r="F62" s="22"/>
      <c r="G62" s="22"/>
      <c r="H62" s="34" t="str">
        <f t="shared" si="7"/>
        <v/>
      </c>
      <c r="I62" s="34" t="str">
        <f t="shared" si="8"/>
        <v/>
      </c>
      <c r="J62" s="34" t="str">
        <f t="shared" si="9"/>
        <v/>
      </c>
      <c r="K62" s="34" t="str">
        <f t="shared" si="10"/>
        <v/>
      </c>
      <c r="L62" s="26" t="str">
        <f t="shared" si="11"/>
        <v/>
      </c>
      <c r="M62" s="32"/>
      <c r="N62" s="190"/>
      <c r="O62" s="190"/>
      <c r="P62" s="190"/>
      <c r="Q62" s="190"/>
      <c r="R62" s="23"/>
    </row>
    <row r="63" spans="1:18">
      <c r="A63" s="27">
        <f t="shared" ca="1" si="12"/>
        <v>45917</v>
      </c>
      <c r="B63" s="20"/>
      <c r="C63" s="21"/>
      <c r="D63" s="20"/>
      <c r="E63" s="21"/>
      <c r="F63" s="22"/>
      <c r="G63" s="22"/>
      <c r="H63" s="34" t="str">
        <f t="shared" si="7"/>
        <v/>
      </c>
      <c r="I63" s="34" t="str">
        <f t="shared" si="8"/>
        <v/>
      </c>
      <c r="J63" s="34" t="str">
        <f t="shared" si="9"/>
        <v/>
      </c>
      <c r="K63" s="34" t="str">
        <f t="shared" si="10"/>
        <v/>
      </c>
      <c r="L63" s="26" t="str">
        <f t="shared" si="11"/>
        <v/>
      </c>
      <c r="M63" s="32"/>
      <c r="N63" s="190"/>
      <c r="O63" s="190"/>
      <c r="P63" s="190"/>
      <c r="Q63" s="190"/>
      <c r="R63" s="23"/>
    </row>
    <row r="64" spans="1:18">
      <c r="A64" s="27">
        <f t="shared" ca="1" si="12"/>
        <v>45918</v>
      </c>
      <c r="B64" s="20"/>
      <c r="C64" s="21"/>
      <c r="D64" s="20"/>
      <c r="E64" s="21"/>
      <c r="F64" s="22"/>
      <c r="G64" s="22"/>
      <c r="H64" s="34" t="str">
        <f t="shared" si="7"/>
        <v/>
      </c>
      <c r="I64" s="34" t="str">
        <f t="shared" si="8"/>
        <v/>
      </c>
      <c r="J64" s="34" t="str">
        <f t="shared" si="9"/>
        <v/>
      </c>
      <c r="K64" s="34" t="str">
        <f t="shared" si="10"/>
        <v/>
      </c>
      <c r="L64" s="26" t="str">
        <f t="shared" si="11"/>
        <v/>
      </c>
      <c r="M64" s="32"/>
      <c r="N64" s="190"/>
      <c r="O64" s="190"/>
      <c r="P64" s="190"/>
      <c r="Q64" s="190"/>
      <c r="R64" s="23"/>
    </row>
    <row r="65" spans="1:18">
      <c r="A65" s="27">
        <f t="shared" ca="1" si="12"/>
        <v>45919</v>
      </c>
      <c r="B65" s="20"/>
      <c r="C65" s="21"/>
      <c r="D65" s="20"/>
      <c r="E65" s="21"/>
      <c r="F65" s="22"/>
      <c r="G65" s="22"/>
      <c r="H65" s="34" t="str">
        <f t="shared" si="7"/>
        <v/>
      </c>
      <c r="I65" s="34" t="str">
        <f t="shared" si="8"/>
        <v/>
      </c>
      <c r="J65" s="34" t="str">
        <f t="shared" si="9"/>
        <v/>
      </c>
      <c r="K65" s="34" t="str">
        <f t="shared" si="10"/>
        <v/>
      </c>
      <c r="L65" s="26" t="str">
        <f t="shared" si="11"/>
        <v/>
      </c>
      <c r="M65" s="32"/>
      <c r="N65" s="190"/>
      <c r="O65" s="190"/>
      <c r="P65" s="190"/>
      <c r="Q65" s="190"/>
      <c r="R65" s="23"/>
    </row>
    <row r="66" spans="1:18">
      <c r="A66" s="27">
        <f t="shared" ca="1" si="12"/>
        <v>45920</v>
      </c>
      <c r="B66" s="20"/>
      <c r="C66" s="21"/>
      <c r="D66" s="20"/>
      <c r="E66" s="21"/>
      <c r="F66" s="22"/>
      <c r="G66" s="22"/>
      <c r="H66" s="34" t="str">
        <f t="shared" si="7"/>
        <v/>
      </c>
      <c r="I66" s="34" t="str">
        <f t="shared" si="8"/>
        <v/>
      </c>
      <c r="J66" s="34" t="str">
        <f t="shared" si="9"/>
        <v/>
      </c>
      <c r="K66" s="34" t="str">
        <f t="shared" si="10"/>
        <v/>
      </c>
      <c r="L66" s="26" t="str">
        <f t="shared" si="11"/>
        <v/>
      </c>
      <c r="M66" s="32"/>
      <c r="N66" s="190"/>
      <c r="O66" s="190"/>
      <c r="P66" s="190"/>
      <c r="Q66" s="190"/>
      <c r="R66" s="23"/>
    </row>
    <row r="67" spans="1:18">
      <c r="A67" s="27">
        <f t="shared" ca="1" si="12"/>
        <v>45921</v>
      </c>
      <c r="B67" s="20"/>
      <c r="C67" s="21"/>
      <c r="D67" s="20"/>
      <c r="E67" s="21"/>
      <c r="F67" s="22"/>
      <c r="G67" s="22"/>
      <c r="H67" s="34" t="str">
        <f t="shared" si="7"/>
        <v/>
      </c>
      <c r="I67" s="34" t="str">
        <f t="shared" si="8"/>
        <v/>
      </c>
      <c r="J67" s="34" t="str">
        <f t="shared" si="9"/>
        <v/>
      </c>
      <c r="K67" s="34" t="str">
        <f t="shared" si="10"/>
        <v/>
      </c>
      <c r="L67" s="26" t="str">
        <f t="shared" si="11"/>
        <v/>
      </c>
      <c r="M67" s="32"/>
      <c r="N67" s="190"/>
      <c r="O67" s="190"/>
      <c r="P67" s="190"/>
      <c r="Q67" s="190"/>
      <c r="R67" s="23"/>
    </row>
    <row r="68" spans="1:18">
      <c r="A68" s="27">
        <f t="shared" ca="1" si="12"/>
        <v>45922</v>
      </c>
      <c r="B68" s="20"/>
      <c r="C68" s="21"/>
      <c r="D68" s="20"/>
      <c r="E68" s="21"/>
      <c r="F68" s="22"/>
      <c r="G68" s="22"/>
      <c r="H68" s="34" t="str">
        <f t="shared" si="7"/>
        <v/>
      </c>
      <c r="I68" s="34" t="str">
        <f t="shared" si="8"/>
        <v/>
      </c>
      <c r="J68" s="34" t="str">
        <f t="shared" si="9"/>
        <v/>
      </c>
      <c r="K68" s="34" t="str">
        <f t="shared" si="10"/>
        <v/>
      </c>
      <c r="L68" s="26" t="str">
        <f t="shared" si="11"/>
        <v/>
      </c>
      <c r="M68" s="32"/>
      <c r="N68" s="190"/>
      <c r="O68" s="190"/>
      <c r="P68" s="190"/>
      <c r="Q68" s="190"/>
      <c r="R68" s="23"/>
    </row>
    <row r="69" spans="1:18">
      <c r="A69" s="27">
        <f t="shared" ca="1" si="12"/>
        <v>45923</v>
      </c>
      <c r="B69" s="20"/>
      <c r="C69" s="21"/>
      <c r="D69" s="20"/>
      <c r="E69" s="21"/>
      <c r="F69" s="22"/>
      <c r="G69" s="22"/>
      <c r="H69" s="34" t="str">
        <f t="shared" si="7"/>
        <v/>
      </c>
      <c r="I69" s="34" t="str">
        <f t="shared" si="8"/>
        <v/>
      </c>
      <c r="J69" s="34" t="str">
        <f t="shared" si="9"/>
        <v/>
      </c>
      <c r="K69" s="34" t="str">
        <f t="shared" si="10"/>
        <v/>
      </c>
      <c r="L69" s="26" t="str">
        <f t="shared" si="11"/>
        <v/>
      </c>
      <c r="M69" s="32"/>
      <c r="N69" s="190"/>
      <c r="O69" s="190"/>
      <c r="P69" s="190"/>
      <c r="Q69" s="190"/>
      <c r="R69" s="23"/>
    </row>
    <row r="70" spans="1:18">
      <c r="A70" s="27">
        <f t="shared" ca="1" si="12"/>
        <v>45924</v>
      </c>
      <c r="B70" s="20"/>
      <c r="C70" s="21"/>
      <c r="D70" s="20"/>
      <c r="E70" s="21"/>
      <c r="F70" s="22"/>
      <c r="G70" s="22"/>
      <c r="H70" s="34" t="str">
        <f t="shared" si="7"/>
        <v/>
      </c>
      <c r="I70" s="34" t="str">
        <f t="shared" si="8"/>
        <v/>
      </c>
      <c r="J70" s="34" t="str">
        <f t="shared" si="9"/>
        <v/>
      </c>
      <c r="K70" s="34" t="str">
        <f t="shared" si="10"/>
        <v/>
      </c>
      <c r="L70" s="26" t="str">
        <f t="shared" si="11"/>
        <v/>
      </c>
      <c r="M70" s="32"/>
      <c r="N70" s="190"/>
      <c r="O70" s="190"/>
      <c r="P70" s="190"/>
      <c r="Q70" s="190"/>
      <c r="R70" s="23"/>
    </row>
    <row r="71" spans="1:18">
      <c r="A71" s="27">
        <f t="shared" ca="1" si="12"/>
        <v>45925</v>
      </c>
      <c r="B71" s="20"/>
      <c r="C71" s="21"/>
      <c r="D71" s="20"/>
      <c r="E71" s="21"/>
      <c r="F71" s="22"/>
      <c r="G71" s="22"/>
      <c r="H71" s="34" t="str">
        <f t="shared" si="7"/>
        <v/>
      </c>
      <c r="I71" s="34" t="str">
        <f t="shared" si="8"/>
        <v/>
      </c>
      <c r="J71" s="34" t="str">
        <f t="shared" si="9"/>
        <v/>
      </c>
      <c r="K71" s="34" t="str">
        <f t="shared" si="10"/>
        <v/>
      </c>
      <c r="L71" s="26" t="str">
        <f t="shared" si="11"/>
        <v/>
      </c>
      <c r="M71" s="32"/>
      <c r="N71" s="190"/>
      <c r="O71" s="190"/>
      <c r="P71" s="190"/>
      <c r="Q71" s="190"/>
      <c r="R71" s="23"/>
    </row>
    <row r="72" spans="1:18">
      <c r="A72" s="27">
        <f t="shared" ca="1" si="12"/>
        <v>45926</v>
      </c>
      <c r="B72" s="20"/>
      <c r="C72" s="21"/>
      <c r="D72" s="20"/>
      <c r="E72" s="21"/>
      <c r="F72" s="22"/>
      <c r="G72" s="22"/>
      <c r="H72" s="34" t="str">
        <f t="shared" si="7"/>
        <v/>
      </c>
      <c r="I72" s="34" t="str">
        <f t="shared" si="8"/>
        <v/>
      </c>
      <c r="J72" s="34" t="str">
        <f t="shared" si="9"/>
        <v/>
      </c>
      <c r="K72" s="34" t="str">
        <f t="shared" si="10"/>
        <v/>
      </c>
      <c r="L72" s="26" t="str">
        <f t="shared" si="11"/>
        <v/>
      </c>
      <c r="M72" s="32"/>
      <c r="N72" s="190"/>
      <c r="O72" s="190"/>
      <c r="P72" s="190"/>
      <c r="Q72" s="190"/>
      <c r="R72" s="23"/>
    </row>
    <row r="73" spans="1:18">
      <c r="A73" s="27">
        <f t="shared" ca="1" si="12"/>
        <v>45927</v>
      </c>
      <c r="B73" s="20"/>
      <c r="C73" s="21"/>
      <c r="D73" s="20"/>
      <c r="E73" s="21"/>
      <c r="F73" s="22"/>
      <c r="G73" s="22"/>
      <c r="H73" s="34" t="str">
        <f t="shared" si="7"/>
        <v/>
      </c>
      <c r="I73" s="34" t="str">
        <f t="shared" si="8"/>
        <v/>
      </c>
      <c r="J73" s="34" t="str">
        <f t="shared" si="9"/>
        <v/>
      </c>
      <c r="K73" s="34" t="str">
        <f t="shared" si="10"/>
        <v/>
      </c>
      <c r="L73" s="26" t="str">
        <f t="shared" si="11"/>
        <v/>
      </c>
      <c r="M73" s="32"/>
      <c r="N73" s="190"/>
      <c r="O73" s="190"/>
      <c r="P73" s="190"/>
      <c r="Q73" s="190"/>
      <c r="R73" s="23"/>
    </row>
    <row r="74" spans="1:18">
      <c r="A74" s="27">
        <f t="shared" ca="1" si="12"/>
        <v>45928</v>
      </c>
      <c r="B74" s="20"/>
      <c r="C74" s="21"/>
      <c r="D74" s="20"/>
      <c r="E74" s="21"/>
      <c r="F74" s="22"/>
      <c r="G74" s="22"/>
      <c r="H74" s="34" t="str">
        <f t="shared" si="7"/>
        <v/>
      </c>
      <c r="I74" s="34" t="str">
        <f t="shared" si="8"/>
        <v/>
      </c>
      <c r="J74" s="34" t="str">
        <f t="shared" si="9"/>
        <v/>
      </c>
      <c r="K74" s="34" t="str">
        <f t="shared" si="10"/>
        <v/>
      </c>
      <c r="L74" s="26" t="str">
        <f t="shared" si="11"/>
        <v/>
      </c>
      <c r="M74" s="32"/>
      <c r="N74" s="190"/>
      <c r="O74" s="190"/>
      <c r="P74" s="190"/>
      <c r="Q74" s="190"/>
      <c r="R74" s="23"/>
    </row>
    <row r="75" spans="1:18">
      <c r="A75" s="27">
        <f t="shared" ca="1" si="12"/>
        <v>45929</v>
      </c>
      <c r="B75" s="20"/>
      <c r="C75" s="21"/>
      <c r="D75" s="20"/>
      <c r="E75" s="21"/>
      <c r="F75" s="22"/>
      <c r="G75" s="22"/>
      <c r="H75" s="34" t="str">
        <f t="shared" si="7"/>
        <v/>
      </c>
      <c r="I75" s="34" t="str">
        <f t="shared" si="8"/>
        <v/>
      </c>
      <c r="J75" s="34" t="str">
        <f t="shared" si="9"/>
        <v/>
      </c>
      <c r="K75" s="34" t="str">
        <f t="shared" si="10"/>
        <v/>
      </c>
      <c r="L75" s="26" t="str">
        <f t="shared" si="11"/>
        <v/>
      </c>
      <c r="M75" s="32"/>
      <c r="N75" s="190"/>
      <c r="O75" s="190"/>
      <c r="P75" s="190"/>
      <c r="Q75" s="190"/>
      <c r="R75" s="23"/>
    </row>
    <row r="76" spans="1:18">
      <c r="A76" s="27">
        <f t="shared" ca="1" si="12"/>
        <v>45930</v>
      </c>
      <c r="B76" s="20"/>
      <c r="C76" s="21"/>
      <c r="D76" s="20"/>
      <c r="E76" s="21"/>
      <c r="F76" s="22"/>
      <c r="G76" s="22"/>
      <c r="H76" s="34" t="str">
        <f t="shared" si="7"/>
        <v/>
      </c>
      <c r="I76" s="34" t="str">
        <f t="shared" si="8"/>
        <v/>
      </c>
      <c r="J76" s="34" t="str">
        <f t="shared" si="9"/>
        <v/>
      </c>
      <c r="K76" s="34" t="str">
        <f t="shared" si="10"/>
        <v/>
      </c>
      <c r="L76" s="26" t="str">
        <f>IF(AND($B76="",$D76=""),"",($C76-$B76-$F76)+($E76-$D76-$G76))</f>
        <v/>
      </c>
      <c r="M76" s="32"/>
      <c r="N76" s="190"/>
      <c r="O76" s="190"/>
      <c r="P76" s="190"/>
      <c r="Q76" s="190"/>
      <c r="R76" s="23"/>
    </row>
    <row r="77" spans="1:18">
      <c r="A77" s="27">
        <f t="shared" ca="1" si="12"/>
        <v>45931</v>
      </c>
      <c r="B77" s="20"/>
      <c r="C77" s="21"/>
      <c r="D77" s="20"/>
      <c r="E77" s="21"/>
      <c r="F77" s="22"/>
      <c r="G77" s="22"/>
      <c r="H77" s="34" t="str">
        <f t="shared" si="7"/>
        <v/>
      </c>
      <c r="I77" s="34" t="str">
        <f t="shared" si="8"/>
        <v/>
      </c>
      <c r="J77" s="34" t="str">
        <f t="shared" si="9"/>
        <v/>
      </c>
      <c r="K77" s="34" t="str">
        <f t="shared" si="10"/>
        <v/>
      </c>
      <c r="L77" s="26" t="str">
        <f>IF(AND($B77="",$D77=""),"",($C77-$B77-$F77)+($E77-$D77-$G77))</f>
        <v/>
      </c>
      <c r="M77" s="32"/>
      <c r="N77" s="190"/>
      <c r="O77" s="190"/>
      <c r="P77" s="190"/>
      <c r="Q77" s="190"/>
      <c r="R77" s="23"/>
    </row>
    <row r="78" spans="1:18">
      <c r="A78" s="5" t="s">
        <v>11</v>
      </c>
      <c r="B78" s="191"/>
      <c r="C78" s="192"/>
      <c r="D78" s="191"/>
      <c r="E78" s="192"/>
      <c r="F78" s="26" t="str">
        <f>IF(SUM($F47:$F77)=0,"",SUM($F47:$F77))</f>
        <v/>
      </c>
      <c r="G78" s="26" t="str">
        <f>IF(SUM($G47:$G77)=0,"",SUM($G47:$G77))</f>
        <v/>
      </c>
      <c r="H78" s="26" t="str">
        <f>IF(SUM(H47:H77)=0,"",SUM(H47:H77))</f>
        <v/>
      </c>
      <c r="I78" s="26" t="str">
        <f>IF(SUM(I47:I77)=0,"",SUM(I47:I77))</f>
        <v/>
      </c>
      <c r="J78" s="26" t="str">
        <f t="shared" ref="J78:K78" si="13">IF(SUM(J47:J77)=0,"",SUM(J47:J77))</f>
        <v/>
      </c>
      <c r="K78" s="26" t="str">
        <f t="shared" si="13"/>
        <v/>
      </c>
      <c r="L78" s="26" t="str">
        <f>IF(SUM($L47:$L77)=0,"",SUM($L47:$L77))</f>
        <v/>
      </c>
      <c r="M78" s="33"/>
      <c r="N78" s="193"/>
      <c r="O78" s="193"/>
      <c r="P78" s="193"/>
      <c r="Q78" s="193"/>
      <c r="R78" s="6"/>
    </row>
    <row r="80" spans="1:18" ht="27" customHeight="1">
      <c r="A80" s="194" t="s">
        <v>22</v>
      </c>
      <c r="B80" s="189" t="s">
        <v>103</v>
      </c>
      <c r="C80" s="189"/>
      <c r="D80" s="189"/>
      <c r="E80" s="189"/>
      <c r="F80" s="189" t="s">
        <v>23</v>
      </c>
      <c r="G80" s="189"/>
      <c r="H80" s="189" t="s">
        <v>88</v>
      </c>
      <c r="I80" s="189"/>
      <c r="J80" s="189"/>
      <c r="K80" s="189"/>
      <c r="L80" s="189" t="s">
        <v>87</v>
      </c>
      <c r="M80" s="195" t="s">
        <v>96</v>
      </c>
      <c r="N80" s="194" t="s">
        <v>25</v>
      </c>
      <c r="O80" s="194"/>
      <c r="P80" s="194"/>
      <c r="Q80" s="194"/>
      <c r="R80" s="189" t="s">
        <v>100</v>
      </c>
    </row>
    <row r="81" spans="1:22" ht="14.25" customHeight="1">
      <c r="A81" s="194"/>
      <c r="B81" s="189" t="s">
        <v>82</v>
      </c>
      <c r="C81" s="189"/>
      <c r="D81" s="189" t="s">
        <v>84</v>
      </c>
      <c r="E81" s="189"/>
      <c r="F81" s="189"/>
      <c r="G81" s="189"/>
      <c r="H81" s="189" t="s">
        <v>90</v>
      </c>
      <c r="I81" s="189"/>
      <c r="J81" s="189" t="s">
        <v>89</v>
      </c>
      <c r="K81" s="189"/>
      <c r="L81" s="189"/>
      <c r="M81" s="196"/>
      <c r="N81" s="194"/>
      <c r="O81" s="194"/>
      <c r="P81" s="194"/>
      <c r="Q81" s="194"/>
      <c r="R81" s="189"/>
    </row>
    <row r="82" spans="1:22">
      <c r="A82" s="194"/>
      <c r="B82" s="43" t="s">
        <v>26</v>
      </c>
      <c r="C82" s="43" t="s">
        <v>27</v>
      </c>
      <c r="D82" s="43" t="s">
        <v>26</v>
      </c>
      <c r="E82" s="43" t="s">
        <v>27</v>
      </c>
      <c r="F82" s="44" t="s">
        <v>85</v>
      </c>
      <c r="G82" s="44" t="s">
        <v>86</v>
      </c>
      <c r="H82" s="44" t="s">
        <v>81</v>
      </c>
      <c r="I82" s="44" t="s">
        <v>83</v>
      </c>
      <c r="J82" s="44" t="s">
        <v>81</v>
      </c>
      <c r="K82" s="44" t="s">
        <v>95</v>
      </c>
      <c r="L82" s="189"/>
      <c r="M82" s="197"/>
      <c r="N82" s="194"/>
      <c r="O82" s="194"/>
      <c r="P82" s="194"/>
      <c r="Q82" s="194"/>
      <c r="R82" s="194"/>
    </row>
    <row r="83" spans="1:22">
      <c r="A83" s="27" cm="1">
        <f t="array" aca="1" ref="A83" ca="1">DATE("2025","8"+2,IFERROR(INDIRECT(T1),"1"))</f>
        <v>45931</v>
      </c>
      <c r="B83" s="20"/>
      <c r="C83" s="21"/>
      <c r="D83" s="20"/>
      <c r="E83" s="21"/>
      <c r="F83" s="22"/>
      <c r="G83" s="22"/>
      <c r="H83" s="34" t="str">
        <f>IF(OR(B83="",LEFT(M83,1)="✓"),"",C83-B83-F83)</f>
        <v/>
      </c>
      <c r="I83" s="34" t="str">
        <f>IF(OR(D83="",LEFT(M83,1)="✓"),"",E83-D83-G83)</f>
        <v/>
      </c>
      <c r="J83" s="34" t="str">
        <f>IF(AND(B83&lt;&gt;"",M83="✓所定"),C83-B83-F83,"")</f>
        <v/>
      </c>
      <c r="K83" s="34" t="str">
        <f>IF(AND(B83&lt;&gt;"",M83="✓法定"),C83-B83-F83,"")</f>
        <v/>
      </c>
      <c r="L83" s="26" t="str">
        <f>IF(AND($B83="",$D83=""),"",($C83-$B83-$F83)+($E83-$D83-$G83))</f>
        <v/>
      </c>
      <c r="M83" s="32"/>
      <c r="N83" s="190"/>
      <c r="O83" s="190"/>
      <c r="P83" s="190"/>
      <c r="Q83" s="190"/>
      <c r="R83" s="23"/>
      <c r="V83" s="1" t="s">
        <v>171</v>
      </c>
    </row>
    <row r="84" spans="1:22">
      <c r="A84" s="27">
        <f ca="1">A83+1</f>
        <v>45932</v>
      </c>
      <c r="B84" s="20"/>
      <c r="C84" s="21"/>
      <c r="D84" s="20"/>
      <c r="E84" s="21"/>
      <c r="F84" s="22"/>
      <c r="G84" s="22"/>
      <c r="H84" s="34" t="str">
        <f t="shared" ref="H84:H113" si="14">IF(OR(B84="",LEFT(M84,1)="✓"),"",C84-B84-F84)</f>
        <v/>
      </c>
      <c r="I84" s="34" t="str">
        <f t="shared" ref="I84:I113" si="15">IF(OR(D84="",LEFT(M84,1)="✓"),"",E84-D84-G84)</f>
        <v/>
      </c>
      <c r="J84" s="34" t="str">
        <f t="shared" ref="J84:J113" si="16">IF(AND(B84&lt;&gt;"",M84="✓所定"),C84-B84-F84,"")</f>
        <v/>
      </c>
      <c r="K84" s="34" t="str">
        <f t="shared" ref="K84:K113" si="17">IF(AND(B84&lt;&gt;"",M84="✓法定"),C84-B84-F84,"")</f>
        <v/>
      </c>
      <c r="L84" s="26" t="str">
        <f t="shared" ref="L84:L112" si="18">IF(AND($B84="",$D84=""),"",($C84-$B84-$F84)+($E84-$D84-$G84))</f>
        <v/>
      </c>
      <c r="M84" s="32"/>
      <c r="N84" s="190"/>
      <c r="O84" s="190"/>
      <c r="P84" s="190"/>
      <c r="Q84" s="190"/>
      <c r="R84" s="23"/>
      <c r="V84" s="1" t="s">
        <v>172</v>
      </c>
    </row>
    <row r="85" spans="1:22">
      <c r="A85" s="27">
        <f t="shared" ref="A85:A113" ca="1" si="19">A84+1</f>
        <v>45933</v>
      </c>
      <c r="B85" s="20"/>
      <c r="C85" s="21"/>
      <c r="D85" s="20"/>
      <c r="E85" s="21"/>
      <c r="F85" s="22"/>
      <c r="G85" s="22"/>
      <c r="H85" s="34" t="str">
        <f t="shared" si="14"/>
        <v/>
      </c>
      <c r="I85" s="34" t="str">
        <f t="shared" si="15"/>
        <v/>
      </c>
      <c r="J85" s="34" t="str">
        <f t="shared" si="16"/>
        <v/>
      </c>
      <c r="K85" s="34" t="str">
        <f t="shared" si="17"/>
        <v/>
      </c>
      <c r="L85" s="26" t="str">
        <f t="shared" si="18"/>
        <v/>
      </c>
      <c r="M85" s="32"/>
      <c r="N85" s="190"/>
      <c r="O85" s="190"/>
      <c r="P85" s="190"/>
      <c r="Q85" s="190"/>
      <c r="R85" s="23"/>
    </row>
    <row r="86" spans="1:22">
      <c r="A86" s="27">
        <f t="shared" ca="1" si="19"/>
        <v>45934</v>
      </c>
      <c r="B86" s="20"/>
      <c r="C86" s="21"/>
      <c r="D86" s="20"/>
      <c r="E86" s="21"/>
      <c r="F86" s="22"/>
      <c r="G86" s="22"/>
      <c r="H86" s="34" t="str">
        <f t="shared" si="14"/>
        <v/>
      </c>
      <c r="I86" s="34" t="str">
        <f t="shared" si="15"/>
        <v/>
      </c>
      <c r="J86" s="34" t="str">
        <f t="shared" si="16"/>
        <v/>
      </c>
      <c r="K86" s="34" t="str">
        <f t="shared" si="17"/>
        <v/>
      </c>
      <c r="L86" s="26" t="str">
        <f t="shared" si="18"/>
        <v/>
      </c>
      <c r="M86" s="32"/>
      <c r="N86" s="190"/>
      <c r="O86" s="190"/>
      <c r="P86" s="190"/>
      <c r="Q86" s="190"/>
      <c r="R86" s="23"/>
    </row>
    <row r="87" spans="1:22">
      <c r="A87" s="27">
        <f t="shared" ca="1" si="19"/>
        <v>45935</v>
      </c>
      <c r="B87" s="20"/>
      <c r="C87" s="21"/>
      <c r="D87" s="20"/>
      <c r="E87" s="21"/>
      <c r="F87" s="22"/>
      <c r="G87" s="22"/>
      <c r="H87" s="34" t="str">
        <f t="shared" si="14"/>
        <v/>
      </c>
      <c r="I87" s="34" t="str">
        <f t="shared" si="15"/>
        <v/>
      </c>
      <c r="J87" s="34" t="str">
        <f t="shared" si="16"/>
        <v/>
      </c>
      <c r="K87" s="34" t="str">
        <f t="shared" si="17"/>
        <v/>
      </c>
      <c r="L87" s="26" t="str">
        <f t="shared" si="18"/>
        <v/>
      </c>
      <c r="M87" s="32"/>
      <c r="N87" s="190"/>
      <c r="O87" s="190"/>
      <c r="P87" s="190"/>
      <c r="Q87" s="190"/>
      <c r="R87" s="23"/>
    </row>
    <row r="88" spans="1:22">
      <c r="A88" s="27">
        <f t="shared" ca="1" si="19"/>
        <v>45936</v>
      </c>
      <c r="B88" s="20"/>
      <c r="C88" s="21"/>
      <c r="D88" s="20"/>
      <c r="E88" s="21"/>
      <c r="F88" s="22"/>
      <c r="G88" s="22"/>
      <c r="H88" s="34" t="str">
        <f t="shared" si="14"/>
        <v/>
      </c>
      <c r="I88" s="34" t="str">
        <f t="shared" si="15"/>
        <v/>
      </c>
      <c r="J88" s="34" t="str">
        <f t="shared" si="16"/>
        <v/>
      </c>
      <c r="K88" s="34" t="str">
        <f t="shared" si="17"/>
        <v/>
      </c>
      <c r="L88" s="26" t="str">
        <f t="shared" si="18"/>
        <v/>
      </c>
      <c r="M88" s="32"/>
      <c r="N88" s="190"/>
      <c r="O88" s="190"/>
      <c r="P88" s="190"/>
      <c r="Q88" s="190"/>
      <c r="R88" s="23"/>
    </row>
    <row r="89" spans="1:22">
      <c r="A89" s="27">
        <f t="shared" ca="1" si="19"/>
        <v>45937</v>
      </c>
      <c r="B89" s="20"/>
      <c r="C89" s="21"/>
      <c r="D89" s="20"/>
      <c r="E89" s="21"/>
      <c r="F89" s="22"/>
      <c r="G89" s="22"/>
      <c r="H89" s="34" t="str">
        <f t="shared" si="14"/>
        <v/>
      </c>
      <c r="I89" s="34" t="str">
        <f t="shared" si="15"/>
        <v/>
      </c>
      <c r="J89" s="34" t="str">
        <f t="shared" si="16"/>
        <v/>
      </c>
      <c r="K89" s="34" t="str">
        <f t="shared" si="17"/>
        <v/>
      </c>
      <c r="L89" s="26" t="str">
        <f t="shared" si="18"/>
        <v/>
      </c>
      <c r="M89" s="32"/>
      <c r="N89" s="190"/>
      <c r="O89" s="190"/>
      <c r="P89" s="190"/>
      <c r="Q89" s="190"/>
      <c r="R89" s="23"/>
    </row>
    <row r="90" spans="1:22">
      <c r="A90" s="27">
        <f t="shared" ca="1" si="19"/>
        <v>45938</v>
      </c>
      <c r="B90" s="20"/>
      <c r="C90" s="21"/>
      <c r="D90" s="20"/>
      <c r="E90" s="21"/>
      <c r="F90" s="22"/>
      <c r="G90" s="22"/>
      <c r="H90" s="34" t="str">
        <f t="shared" si="14"/>
        <v/>
      </c>
      <c r="I90" s="34" t="str">
        <f t="shared" si="15"/>
        <v/>
      </c>
      <c r="J90" s="34" t="str">
        <f t="shared" si="16"/>
        <v/>
      </c>
      <c r="K90" s="34" t="str">
        <f t="shared" si="17"/>
        <v/>
      </c>
      <c r="L90" s="26" t="str">
        <f t="shared" si="18"/>
        <v/>
      </c>
      <c r="M90" s="32"/>
      <c r="N90" s="190"/>
      <c r="O90" s="190"/>
      <c r="P90" s="190"/>
      <c r="Q90" s="190"/>
      <c r="R90" s="23"/>
    </row>
    <row r="91" spans="1:22">
      <c r="A91" s="27">
        <f t="shared" ca="1" si="19"/>
        <v>45939</v>
      </c>
      <c r="B91" s="20"/>
      <c r="C91" s="21"/>
      <c r="D91" s="20"/>
      <c r="E91" s="21"/>
      <c r="F91" s="22"/>
      <c r="G91" s="22"/>
      <c r="H91" s="34" t="str">
        <f t="shared" si="14"/>
        <v/>
      </c>
      <c r="I91" s="34" t="str">
        <f t="shared" si="15"/>
        <v/>
      </c>
      <c r="J91" s="34" t="str">
        <f t="shared" si="16"/>
        <v/>
      </c>
      <c r="K91" s="34" t="str">
        <f t="shared" si="17"/>
        <v/>
      </c>
      <c r="L91" s="26" t="str">
        <f t="shared" si="18"/>
        <v/>
      </c>
      <c r="M91" s="32"/>
      <c r="N91" s="190"/>
      <c r="O91" s="190"/>
      <c r="P91" s="190"/>
      <c r="Q91" s="190"/>
      <c r="R91" s="23"/>
    </row>
    <row r="92" spans="1:22">
      <c r="A92" s="27">
        <f t="shared" ca="1" si="19"/>
        <v>45940</v>
      </c>
      <c r="B92" s="20"/>
      <c r="C92" s="21"/>
      <c r="D92" s="20"/>
      <c r="E92" s="21"/>
      <c r="F92" s="22"/>
      <c r="G92" s="22"/>
      <c r="H92" s="34" t="str">
        <f t="shared" si="14"/>
        <v/>
      </c>
      <c r="I92" s="34" t="str">
        <f t="shared" si="15"/>
        <v/>
      </c>
      <c r="J92" s="34" t="str">
        <f t="shared" si="16"/>
        <v/>
      </c>
      <c r="K92" s="34" t="str">
        <f t="shared" si="17"/>
        <v/>
      </c>
      <c r="L92" s="26" t="str">
        <f t="shared" si="18"/>
        <v/>
      </c>
      <c r="M92" s="32"/>
      <c r="N92" s="190"/>
      <c r="O92" s="190"/>
      <c r="P92" s="190"/>
      <c r="Q92" s="190"/>
      <c r="R92" s="23"/>
    </row>
    <row r="93" spans="1:22">
      <c r="A93" s="27">
        <f t="shared" ca="1" si="19"/>
        <v>45941</v>
      </c>
      <c r="B93" s="20"/>
      <c r="C93" s="21"/>
      <c r="D93" s="20"/>
      <c r="E93" s="21"/>
      <c r="F93" s="22"/>
      <c r="G93" s="22"/>
      <c r="H93" s="34" t="str">
        <f t="shared" si="14"/>
        <v/>
      </c>
      <c r="I93" s="34" t="str">
        <f t="shared" si="15"/>
        <v/>
      </c>
      <c r="J93" s="34" t="str">
        <f t="shared" si="16"/>
        <v/>
      </c>
      <c r="K93" s="34" t="str">
        <f t="shared" si="17"/>
        <v/>
      </c>
      <c r="L93" s="26" t="str">
        <f t="shared" si="18"/>
        <v/>
      </c>
      <c r="M93" s="32"/>
      <c r="N93" s="190"/>
      <c r="O93" s="190"/>
      <c r="P93" s="190"/>
      <c r="Q93" s="190"/>
      <c r="R93" s="23"/>
    </row>
    <row r="94" spans="1:22">
      <c r="A94" s="27">
        <f t="shared" ca="1" si="19"/>
        <v>45942</v>
      </c>
      <c r="B94" s="20"/>
      <c r="C94" s="21"/>
      <c r="D94" s="20"/>
      <c r="E94" s="21"/>
      <c r="F94" s="22"/>
      <c r="G94" s="22"/>
      <c r="H94" s="34" t="str">
        <f t="shared" si="14"/>
        <v/>
      </c>
      <c r="I94" s="34" t="str">
        <f t="shared" si="15"/>
        <v/>
      </c>
      <c r="J94" s="34" t="str">
        <f t="shared" si="16"/>
        <v/>
      </c>
      <c r="K94" s="34" t="str">
        <f t="shared" si="17"/>
        <v/>
      </c>
      <c r="L94" s="26" t="str">
        <f t="shared" si="18"/>
        <v/>
      </c>
      <c r="M94" s="32"/>
      <c r="N94" s="190"/>
      <c r="O94" s="190"/>
      <c r="P94" s="190"/>
      <c r="Q94" s="190"/>
      <c r="R94" s="23"/>
    </row>
    <row r="95" spans="1:22">
      <c r="A95" s="27">
        <f t="shared" ca="1" si="19"/>
        <v>45943</v>
      </c>
      <c r="B95" s="20"/>
      <c r="C95" s="21"/>
      <c r="D95" s="20"/>
      <c r="E95" s="21"/>
      <c r="F95" s="22"/>
      <c r="G95" s="22"/>
      <c r="H95" s="34" t="str">
        <f t="shared" si="14"/>
        <v/>
      </c>
      <c r="I95" s="34" t="str">
        <f t="shared" si="15"/>
        <v/>
      </c>
      <c r="J95" s="34" t="str">
        <f t="shared" si="16"/>
        <v/>
      </c>
      <c r="K95" s="34" t="str">
        <f t="shared" si="17"/>
        <v/>
      </c>
      <c r="L95" s="26" t="str">
        <f t="shared" si="18"/>
        <v/>
      </c>
      <c r="M95" s="32"/>
      <c r="N95" s="190"/>
      <c r="O95" s="190"/>
      <c r="P95" s="190"/>
      <c r="Q95" s="190"/>
      <c r="R95" s="23"/>
    </row>
    <row r="96" spans="1:22">
      <c r="A96" s="27">
        <f t="shared" ca="1" si="19"/>
        <v>45944</v>
      </c>
      <c r="B96" s="20"/>
      <c r="C96" s="21"/>
      <c r="D96" s="20"/>
      <c r="E96" s="21"/>
      <c r="F96" s="22"/>
      <c r="G96" s="22"/>
      <c r="H96" s="34" t="str">
        <f t="shared" si="14"/>
        <v/>
      </c>
      <c r="I96" s="34" t="str">
        <f t="shared" si="15"/>
        <v/>
      </c>
      <c r="J96" s="34" t="str">
        <f t="shared" si="16"/>
        <v/>
      </c>
      <c r="K96" s="34" t="str">
        <f t="shared" si="17"/>
        <v/>
      </c>
      <c r="L96" s="26" t="str">
        <f t="shared" si="18"/>
        <v/>
      </c>
      <c r="M96" s="32"/>
      <c r="N96" s="190"/>
      <c r="O96" s="190"/>
      <c r="P96" s="190"/>
      <c r="Q96" s="190"/>
      <c r="R96" s="23"/>
    </row>
    <row r="97" spans="1:18">
      <c r="A97" s="27">
        <f t="shared" ca="1" si="19"/>
        <v>45945</v>
      </c>
      <c r="B97" s="20"/>
      <c r="C97" s="21"/>
      <c r="D97" s="20"/>
      <c r="E97" s="21"/>
      <c r="F97" s="22"/>
      <c r="G97" s="22"/>
      <c r="H97" s="34" t="str">
        <f t="shared" si="14"/>
        <v/>
      </c>
      <c r="I97" s="34" t="str">
        <f t="shared" si="15"/>
        <v/>
      </c>
      <c r="J97" s="34" t="str">
        <f t="shared" si="16"/>
        <v/>
      </c>
      <c r="K97" s="34" t="str">
        <f t="shared" si="17"/>
        <v/>
      </c>
      <c r="L97" s="26" t="str">
        <f t="shared" si="18"/>
        <v/>
      </c>
      <c r="M97" s="32"/>
      <c r="N97" s="190"/>
      <c r="O97" s="190"/>
      <c r="P97" s="190"/>
      <c r="Q97" s="190"/>
      <c r="R97" s="23"/>
    </row>
    <row r="98" spans="1:18">
      <c r="A98" s="27">
        <f t="shared" ca="1" si="19"/>
        <v>45946</v>
      </c>
      <c r="B98" s="20"/>
      <c r="C98" s="21"/>
      <c r="D98" s="20"/>
      <c r="E98" s="21"/>
      <c r="F98" s="22"/>
      <c r="G98" s="22"/>
      <c r="H98" s="34" t="str">
        <f t="shared" si="14"/>
        <v/>
      </c>
      <c r="I98" s="34" t="str">
        <f t="shared" si="15"/>
        <v/>
      </c>
      <c r="J98" s="34" t="str">
        <f t="shared" si="16"/>
        <v/>
      </c>
      <c r="K98" s="34" t="str">
        <f t="shared" si="17"/>
        <v/>
      </c>
      <c r="L98" s="26" t="str">
        <f t="shared" si="18"/>
        <v/>
      </c>
      <c r="M98" s="32"/>
      <c r="N98" s="190"/>
      <c r="O98" s="190"/>
      <c r="P98" s="190"/>
      <c r="Q98" s="190"/>
      <c r="R98" s="23"/>
    </row>
    <row r="99" spans="1:18">
      <c r="A99" s="27">
        <f t="shared" ca="1" si="19"/>
        <v>45947</v>
      </c>
      <c r="B99" s="20"/>
      <c r="C99" s="21"/>
      <c r="D99" s="20"/>
      <c r="E99" s="21"/>
      <c r="F99" s="22"/>
      <c r="G99" s="22"/>
      <c r="H99" s="34" t="str">
        <f t="shared" si="14"/>
        <v/>
      </c>
      <c r="I99" s="34" t="str">
        <f t="shared" si="15"/>
        <v/>
      </c>
      <c r="J99" s="34" t="str">
        <f t="shared" si="16"/>
        <v/>
      </c>
      <c r="K99" s="34" t="str">
        <f t="shared" si="17"/>
        <v/>
      </c>
      <c r="L99" s="26" t="str">
        <f t="shared" si="18"/>
        <v/>
      </c>
      <c r="M99" s="32"/>
      <c r="N99" s="190"/>
      <c r="O99" s="190"/>
      <c r="P99" s="190"/>
      <c r="Q99" s="190"/>
      <c r="R99" s="23"/>
    </row>
    <row r="100" spans="1:18">
      <c r="A100" s="27">
        <f t="shared" ca="1" si="19"/>
        <v>45948</v>
      </c>
      <c r="B100" s="20"/>
      <c r="C100" s="21"/>
      <c r="D100" s="20"/>
      <c r="E100" s="21"/>
      <c r="F100" s="22"/>
      <c r="G100" s="22"/>
      <c r="H100" s="34" t="str">
        <f t="shared" si="14"/>
        <v/>
      </c>
      <c r="I100" s="34" t="str">
        <f t="shared" si="15"/>
        <v/>
      </c>
      <c r="J100" s="34" t="str">
        <f t="shared" si="16"/>
        <v/>
      </c>
      <c r="K100" s="34" t="str">
        <f t="shared" si="17"/>
        <v/>
      </c>
      <c r="L100" s="26" t="str">
        <f t="shared" si="18"/>
        <v/>
      </c>
      <c r="M100" s="32"/>
      <c r="N100" s="190"/>
      <c r="O100" s="190"/>
      <c r="P100" s="190"/>
      <c r="Q100" s="190"/>
      <c r="R100" s="23"/>
    </row>
    <row r="101" spans="1:18">
      <c r="A101" s="27">
        <f t="shared" ca="1" si="19"/>
        <v>45949</v>
      </c>
      <c r="B101" s="20"/>
      <c r="C101" s="21"/>
      <c r="D101" s="20"/>
      <c r="E101" s="21"/>
      <c r="F101" s="22"/>
      <c r="G101" s="22"/>
      <c r="H101" s="34" t="str">
        <f t="shared" si="14"/>
        <v/>
      </c>
      <c r="I101" s="34" t="str">
        <f t="shared" si="15"/>
        <v/>
      </c>
      <c r="J101" s="34" t="str">
        <f t="shared" si="16"/>
        <v/>
      </c>
      <c r="K101" s="34" t="str">
        <f t="shared" si="17"/>
        <v/>
      </c>
      <c r="L101" s="26" t="str">
        <f t="shared" si="18"/>
        <v/>
      </c>
      <c r="M101" s="32"/>
      <c r="N101" s="190"/>
      <c r="O101" s="190"/>
      <c r="P101" s="190"/>
      <c r="Q101" s="190"/>
      <c r="R101" s="23"/>
    </row>
    <row r="102" spans="1:18">
      <c r="A102" s="27">
        <f t="shared" ca="1" si="19"/>
        <v>45950</v>
      </c>
      <c r="B102" s="20"/>
      <c r="C102" s="21"/>
      <c r="D102" s="20"/>
      <c r="E102" s="21"/>
      <c r="F102" s="22"/>
      <c r="G102" s="22"/>
      <c r="H102" s="34" t="str">
        <f t="shared" si="14"/>
        <v/>
      </c>
      <c r="I102" s="34" t="str">
        <f t="shared" si="15"/>
        <v/>
      </c>
      <c r="J102" s="34" t="str">
        <f t="shared" si="16"/>
        <v/>
      </c>
      <c r="K102" s="34" t="str">
        <f t="shared" si="17"/>
        <v/>
      </c>
      <c r="L102" s="26" t="str">
        <f t="shared" si="18"/>
        <v/>
      </c>
      <c r="M102" s="32"/>
      <c r="N102" s="190"/>
      <c r="O102" s="190"/>
      <c r="P102" s="190"/>
      <c r="Q102" s="190"/>
      <c r="R102" s="23"/>
    </row>
    <row r="103" spans="1:18">
      <c r="A103" s="27">
        <f t="shared" ca="1" si="19"/>
        <v>45951</v>
      </c>
      <c r="B103" s="20"/>
      <c r="C103" s="21"/>
      <c r="D103" s="20"/>
      <c r="E103" s="21"/>
      <c r="F103" s="22"/>
      <c r="G103" s="22"/>
      <c r="H103" s="34" t="str">
        <f t="shared" si="14"/>
        <v/>
      </c>
      <c r="I103" s="34" t="str">
        <f t="shared" si="15"/>
        <v/>
      </c>
      <c r="J103" s="34" t="str">
        <f t="shared" si="16"/>
        <v/>
      </c>
      <c r="K103" s="34" t="str">
        <f t="shared" si="17"/>
        <v/>
      </c>
      <c r="L103" s="26" t="str">
        <f t="shared" si="18"/>
        <v/>
      </c>
      <c r="M103" s="32"/>
      <c r="N103" s="190"/>
      <c r="O103" s="190"/>
      <c r="P103" s="190"/>
      <c r="Q103" s="190"/>
      <c r="R103" s="23"/>
    </row>
    <row r="104" spans="1:18">
      <c r="A104" s="27">
        <f t="shared" ca="1" si="19"/>
        <v>45952</v>
      </c>
      <c r="B104" s="20"/>
      <c r="C104" s="21"/>
      <c r="D104" s="20"/>
      <c r="E104" s="21"/>
      <c r="F104" s="22"/>
      <c r="G104" s="22"/>
      <c r="H104" s="34" t="str">
        <f t="shared" si="14"/>
        <v/>
      </c>
      <c r="I104" s="34" t="str">
        <f t="shared" si="15"/>
        <v/>
      </c>
      <c r="J104" s="34" t="str">
        <f t="shared" si="16"/>
        <v/>
      </c>
      <c r="K104" s="34" t="str">
        <f t="shared" si="17"/>
        <v/>
      </c>
      <c r="L104" s="26" t="str">
        <f t="shared" si="18"/>
        <v/>
      </c>
      <c r="M104" s="32"/>
      <c r="N104" s="190"/>
      <c r="O104" s="190"/>
      <c r="P104" s="190"/>
      <c r="Q104" s="190"/>
      <c r="R104" s="23"/>
    </row>
    <row r="105" spans="1:18">
      <c r="A105" s="27">
        <f t="shared" ca="1" si="19"/>
        <v>45953</v>
      </c>
      <c r="B105" s="20"/>
      <c r="C105" s="21"/>
      <c r="D105" s="20"/>
      <c r="E105" s="21"/>
      <c r="F105" s="22"/>
      <c r="G105" s="22"/>
      <c r="H105" s="34" t="str">
        <f t="shared" si="14"/>
        <v/>
      </c>
      <c r="I105" s="34" t="str">
        <f t="shared" si="15"/>
        <v/>
      </c>
      <c r="J105" s="34" t="str">
        <f t="shared" si="16"/>
        <v/>
      </c>
      <c r="K105" s="34" t="str">
        <f t="shared" si="17"/>
        <v/>
      </c>
      <c r="L105" s="26" t="str">
        <f t="shared" si="18"/>
        <v/>
      </c>
      <c r="M105" s="32"/>
      <c r="N105" s="190"/>
      <c r="O105" s="190"/>
      <c r="P105" s="190"/>
      <c r="Q105" s="190"/>
      <c r="R105" s="23"/>
    </row>
    <row r="106" spans="1:18">
      <c r="A106" s="27">
        <f t="shared" ca="1" si="19"/>
        <v>45954</v>
      </c>
      <c r="B106" s="20"/>
      <c r="C106" s="21"/>
      <c r="D106" s="20"/>
      <c r="E106" s="21"/>
      <c r="F106" s="22"/>
      <c r="G106" s="22"/>
      <c r="H106" s="34" t="str">
        <f t="shared" si="14"/>
        <v/>
      </c>
      <c r="I106" s="34" t="str">
        <f t="shared" si="15"/>
        <v/>
      </c>
      <c r="J106" s="34" t="str">
        <f t="shared" si="16"/>
        <v/>
      </c>
      <c r="K106" s="34" t="str">
        <f t="shared" si="17"/>
        <v/>
      </c>
      <c r="L106" s="26" t="str">
        <f t="shared" si="18"/>
        <v/>
      </c>
      <c r="M106" s="32"/>
      <c r="N106" s="190"/>
      <c r="O106" s="190"/>
      <c r="P106" s="190"/>
      <c r="Q106" s="190"/>
      <c r="R106" s="23"/>
    </row>
    <row r="107" spans="1:18">
      <c r="A107" s="27">
        <f t="shared" ca="1" si="19"/>
        <v>45955</v>
      </c>
      <c r="B107" s="20"/>
      <c r="C107" s="21"/>
      <c r="D107" s="20"/>
      <c r="E107" s="21"/>
      <c r="F107" s="22"/>
      <c r="G107" s="22"/>
      <c r="H107" s="34" t="str">
        <f t="shared" si="14"/>
        <v/>
      </c>
      <c r="I107" s="34" t="str">
        <f t="shared" si="15"/>
        <v/>
      </c>
      <c r="J107" s="34" t="str">
        <f t="shared" si="16"/>
        <v/>
      </c>
      <c r="K107" s="34" t="str">
        <f t="shared" si="17"/>
        <v/>
      </c>
      <c r="L107" s="26" t="str">
        <f t="shared" si="18"/>
        <v/>
      </c>
      <c r="M107" s="32"/>
      <c r="N107" s="190"/>
      <c r="O107" s="190"/>
      <c r="P107" s="190"/>
      <c r="Q107" s="190"/>
      <c r="R107" s="23"/>
    </row>
    <row r="108" spans="1:18">
      <c r="A108" s="27">
        <f t="shared" ca="1" si="19"/>
        <v>45956</v>
      </c>
      <c r="B108" s="20"/>
      <c r="C108" s="21"/>
      <c r="D108" s="20"/>
      <c r="E108" s="21"/>
      <c r="F108" s="22"/>
      <c r="G108" s="22"/>
      <c r="H108" s="34" t="str">
        <f t="shared" si="14"/>
        <v/>
      </c>
      <c r="I108" s="34" t="str">
        <f t="shared" si="15"/>
        <v/>
      </c>
      <c r="J108" s="34" t="str">
        <f t="shared" si="16"/>
        <v/>
      </c>
      <c r="K108" s="34" t="str">
        <f t="shared" si="17"/>
        <v/>
      </c>
      <c r="L108" s="26" t="str">
        <f t="shared" si="18"/>
        <v/>
      </c>
      <c r="M108" s="32"/>
      <c r="N108" s="190"/>
      <c r="O108" s="190"/>
      <c r="P108" s="190"/>
      <c r="Q108" s="190"/>
      <c r="R108" s="23"/>
    </row>
    <row r="109" spans="1:18">
      <c r="A109" s="27">
        <f t="shared" ca="1" si="19"/>
        <v>45957</v>
      </c>
      <c r="B109" s="20"/>
      <c r="C109" s="21"/>
      <c r="D109" s="20"/>
      <c r="E109" s="21"/>
      <c r="F109" s="22"/>
      <c r="G109" s="22"/>
      <c r="H109" s="34" t="str">
        <f t="shared" si="14"/>
        <v/>
      </c>
      <c r="I109" s="34" t="str">
        <f t="shared" si="15"/>
        <v/>
      </c>
      <c r="J109" s="34" t="str">
        <f t="shared" si="16"/>
        <v/>
      </c>
      <c r="K109" s="34" t="str">
        <f t="shared" si="17"/>
        <v/>
      </c>
      <c r="L109" s="26" t="str">
        <f t="shared" si="18"/>
        <v/>
      </c>
      <c r="M109" s="32"/>
      <c r="N109" s="190"/>
      <c r="O109" s="190"/>
      <c r="P109" s="190"/>
      <c r="Q109" s="190"/>
      <c r="R109" s="23"/>
    </row>
    <row r="110" spans="1:18">
      <c r="A110" s="27">
        <f t="shared" ca="1" si="19"/>
        <v>45958</v>
      </c>
      <c r="B110" s="20"/>
      <c r="C110" s="21"/>
      <c r="D110" s="20"/>
      <c r="E110" s="21"/>
      <c r="F110" s="22"/>
      <c r="G110" s="22"/>
      <c r="H110" s="34" t="str">
        <f t="shared" si="14"/>
        <v/>
      </c>
      <c r="I110" s="34" t="str">
        <f t="shared" si="15"/>
        <v/>
      </c>
      <c r="J110" s="34" t="str">
        <f t="shared" si="16"/>
        <v/>
      </c>
      <c r="K110" s="34" t="str">
        <f t="shared" si="17"/>
        <v/>
      </c>
      <c r="L110" s="26" t="str">
        <f t="shared" si="18"/>
        <v/>
      </c>
      <c r="M110" s="32"/>
      <c r="N110" s="190"/>
      <c r="O110" s="190"/>
      <c r="P110" s="190"/>
      <c r="Q110" s="190"/>
      <c r="R110" s="23"/>
    </row>
    <row r="111" spans="1:18">
      <c r="A111" s="27">
        <f t="shared" ca="1" si="19"/>
        <v>45959</v>
      </c>
      <c r="B111" s="20"/>
      <c r="C111" s="21"/>
      <c r="D111" s="20"/>
      <c r="E111" s="21"/>
      <c r="F111" s="22"/>
      <c r="G111" s="22"/>
      <c r="H111" s="34" t="str">
        <f t="shared" si="14"/>
        <v/>
      </c>
      <c r="I111" s="34" t="str">
        <f t="shared" si="15"/>
        <v/>
      </c>
      <c r="J111" s="34" t="str">
        <f t="shared" si="16"/>
        <v/>
      </c>
      <c r="K111" s="34" t="str">
        <f t="shared" si="17"/>
        <v/>
      </c>
      <c r="L111" s="26" t="str">
        <f t="shared" si="18"/>
        <v/>
      </c>
      <c r="M111" s="32"/>
      <c r="N111" s="190"/>
      <c r="O111" s="190"/>
      <c r="P111" s="190"/>
      <c r="Q111" s="190"/>
      <c r="R111" s="23"/>
    </row>
    <row r="112" spans="1:18">
      <c r="A112" s="27">
        <f t="shared" ca="1" si="19"/>
        <v>45960</v>
      </c>
      <c r="B112" s="20"/>
      <c r="C112" s="21"/>
      <c r="D112" s="20"/>
      <c r="E112" s="21"/>
      <c r="F112" s="22"/>
      <c r="G112" s="22"/>
      <c r="H112" s="34" t="str">
        <f t="shared" si="14"/>
        <v/>
      </c>
      <c r="I112" s="34" t="str">
        <f t="shared" si="15"/>
        <v/>
      </c>
      <c r="J112" s="34" t="str">
        <f t="shared" si="16"/>
        <v/>
      </c>
      <c r="K112" s="34" t="str">
        <f t="shared" si="17"/>
        <v/>
      </c>
      <c r="L112" s="26" t="str">
        <f t="shared" si="18"/>
        <v/>
      </c>
      <c r="M112" s="32"/>
      <c r="N112" s="190"/>
      <c r="O112" s="190"/>
      <c r="P112" s="190"/>
      <c r="Q112" s="190"/>
      <c r="R112" s="23"/>
    </row>
    <row r="113" spans="1:22">
      <c r="A113" s="27">
        <f t="shared" ca="1" si="19"/>
        <v>45961</v>
      </c>
      <c r="B113" s="20"/>
      <c r="C113" s="21"/>
      <c r="D113" s="20"/>
      <c r="E113" s="21"/>
      <c r="F113" s="22"/>
      <c r="G113" s="22"/>
      <c r="H113" s="34" t="str">
        <f t="shared" si="14"/>
        <v/>
      </c>
      <c r="I113" s="34" t="str">
        <f t="shared" si="15"/>
        <v/>
      </c>
      <c r="J113" s="34" t="str">
        <f t="shared" si="16"/>
        <v/>
      </c>
      <c r="K113" s="34" t="str">
        <f t="shared" si="17"/>
        <v/>
      </c>
      <c r="L113" s="26" t="str">
        <f>IF(AND($B113="",$D113=""),"",($C113-$B113-$F113)+($E113-$D113-$G113))</f>
        <v/>
      </c>
      <c r="M113" s="32"/>
      <c r="N113" s="190"/>
      <c r="O113" s="190"/>
      <c r="P113" s="190"/>
      <c r="Q113" s="190"/>
      <c r="R113" s="23"/>
    </row>
    <row r="114" spans="1:22">
      <c r="A114" s="5" t="s">
        <v>11</v>
      </c>
      <c r="B114" s="191"/>
      <c r="C114" s="192"/>
      <c r="D114" s="191"/>
      <c r="E114" s="192"/>
      <c r="F114" s="26" t="str">
        <f>IF(SUM($F83:$F113)=0,"",SUM($F83:$F113))</f>
        <v/>
      </c>
      <c r="G114" s="26" t="str">
        <f>IF(SUM($G83:$G113)=0,"",SUM($G83:$G113))</f>
        <v/>
      </c>
      <c r="H114" s="26" t="str">
        <f>IF(SUM(H83:H113)=0,"",SUM(H83:H113))</f>
        <v/>
      </c>
      <c r="I114" s="26" t="str">
        <f>IF(SUM(I83:I113)=0,"",SUM(I83:I113))</f>
        <v/>
      </c>
      <c r="J114" s="26" t="str">
        <f t="shared" ref="J114:K114" si="20">IF(SUM(J83:J113)=0,"",SUM(J83:J113))</f>
        <v/>
      </c>
      <c r="K114" s="26" t="str">
        <f t="shared" si="20"/>
        <v/>
      </c>
      <c r="L114" s="26" t="str">
        <f>IF(SUM($L83:$L113)=0,"",SUM($L83:$L113))</f>
        <v/>
      </c>
      <c r="M114" s="33"/>
      <c r="N114" s="193"/>
      <c r="O114" s="193"/>
      <c r="P114" s="193"/>
      <c r="Q114" s="193"/>
      <c r="R114" s="6"/>
    </row>
    <row r="116" spans="1:22" ht="27" customHeight="1">
      <c r="A116" s="194" t="s">
        <v>22</v>
      </c>
      <c r="B116" s="189" t="s">
        <v>103</v>
      </c>
      <c r="C116" s="189"/>
      <c r="D116" s="189"/>
      <c r="E116" s="189"/>
      <c r="F116" s="189" t="s">
        <v>23</v>
      </c>
      <c r="G116" s="189"/>
      <c r="H116" s="189" t="s">
        <v>88</v>
      </c>
      <c r="I116" s="189"/>
      <c r="J116" s="189"/>
      <c r="K116" s="189"/>
      <c r="L116" s="189" t="s">
        <v>87</v>
      </c>
      <c r="M116" s="195" t="s">
        <v>96</v>
      </c>
      <c r="N116" s="194" t="s">
        <v>25</v>
      </c>
      <c r="O116" s="194"/>
      <c r="P116" s="194"/>
      <c r="Q116" s="194"/>
      <c r="R116" s="189" t="s">
        <v>100</v>
      </c>
    </row>
    <row r="117" spans="1:22" ht="14.25" customHeight="1">
      <c r="A117" s="194"/>
      <c r="B117" s="189" t="s">
        <v>82</v>
      </c>
      <c r="C117" s="189"/>
      <c r="D117" s="189" t="s">
        <v>84</v>
      </c>
      <c r="E117" s="189"/>
      <c r="F117" s="189"/>
      <c r="G117" s="189"/>
      <c r="H117" s="189" t="s">
        <v>90</v>
      </c>
      <c r="I117" s="189"/>
      <c r="J117" s="189" t="s">
        <v>89</v>
      </c>
      <c r="K117" s="189"/>
      <c r="L117" s="189"/>
      <c r="M117" s="196"/>
      <c r="N117" s="194"/>
      <c r="O117" s="194"/>
      <c r="P117" s="194"/>
      <c r="Q117" s="194"/>
      <c r="R117" s="189"/>
    </row>
    <row r="118" spans="1:22">
      <c r="A118" s="194"/>
      <c r="B118" s="43" t="s">
        <v>26</v>
      </c>
      <c r="C118" s="43" t="s">
        <v>27</v>
      </c>
      <c r="D118" s="43" t="s">
        <v>26</v>
      </c>
      <c r="E118" s="43" t="s">
        <v>27</v>
      </c>
      <c r="F118" s="44" t="s">
        <v>85</v>
      </c>
      <c r="G118" s="44" t="s">
        <v>86</v>
      </c>
      <c r="H118" s="44" t="s">
        <v>81</v>
      </c>
      <c r="I118" s="44" t="s">
        <v>83</v>
      </c>
      <c r="J118" s="44" t="s">
        <v>81</v>
      </c>
      <c r="K118" s="44" t="s">
        <v>95</v>
      </c>
      <c r="L118" s="189"/>
      <c r="M118" s="197"/>
      <c r="N118" s="194"/>
      <c r="O118" s="194"/>
      <c r="P118" s="194"/>
      <c r="Q118" s="194"/>
      <c r="R118" s="194"/>
    </row>
    <row r="119" spans="1:22">
      <c r="A119" s="27" cm="1">
        <f t="array" aca="1" ref="A119" ca="1">DATE("2025","8"+3,IFERROR(INDIRECT(T1),"1"))</f>
        <v>45962</v>
      </c>
      <c r="B119" s="20"/>
      <c r="C119" s="21"/>
      <c r="D119" s="20"/>
      <c r="E119" s="21"/>
      <c r="F119" s="22"/>
      <c r="G119" s="22"/>
      <c r="H119" s="34" t="str">
        <f>IF(OR(B119="",LEFT(M119,1)="✓"),"",C119-B119-F119)</f>
        <v/>
      </c>
      <c r="I119" s="34" t="str">
        <f>IF(OR(D119="",LEFT(M119,1)="✓"),"",E119-D119-G119)</f>
        <v/>
      </c>
      <c r="J119" s="34" t="str">
        <f>IF(AND(B119&lt;&gt;"",M119="✓所定"),C119-B119-F119,"")</f>
        <v/>
      </c>
      <c r="K119" s="34" t="str">
        <f>IF(AND(B119&lt;&gt;"",M119="✓法定"),C119-B119-F119,"")</f>
        <v/>
      </c>
      <c r="L119" s="26" t="str">
        <f>IF(AND($B119="",$D119=""),"",($C119-$B119-$F119)+($E119-$D119-$G119))</f>
        <v/>
      </c>
      <c r="M119" s="32"/>
      <c r="N119" s="198"/>
      <c r="O119" s="199"/>
      <c r="P119" s="199"/>
      <c r="Q119" s="200"/>
      <c r="R119" s="23"/>
      <c r="V119" s="1" t="s">
        <v>171</v>
      </c>
    </row>
    <row r="120" spans="1:22">
      <c r="A120" s="27">
        <f ca="1">A119+1</f>
        <v>45963</v>
      </c>
      <c r="B120" s="20"/>
      <c r="C120" s="21"/>
      <c r="D120" s="20"/>
      <c r="E120" s="21"/>
      <c r="F120" s="22"/>
      <c r="G120" s="22"/>
      <c r="H120" s="34" t="str">
        <f t="shared" ref="H120:H149" si="21">IF(OR(B120="",LEFT(M120,1)="✓"),"",C120-B120-F120)</f>
        <v/>
      </c>
      <c r="I120" s="34" t="str">
        <f t="shared" ref="I120:I149" si="22">IF(OR(D120="",LEFT(M120,1)="✓"),"",E120-D120-G120)</f>
        <v/>
      </c>
      <c r="J120" s="34" t="str">
        <f t="shared" ref="J120:J149" si="23">IF(AND(B120&lt;&gt;"",M120="✓所定"),C120-B120-F120,"")</f>
        <v/>
      </c>
      <c r="K120" s="34" t="str">
        <f t="shared" ref="K120:K149" si="24">IF(AND(B120&lt;&gt;"",M120="✓法定"),C120-B120-F120,"")</f>
        <v/>
      </c>
      <c r="L120" s="26" t="str">
        <f t="shared" ref="L120:L147" si="25">IF(AND($B120="",$D120=""),"",($C120-$B120-$F120)+($E120-$D120-$G120))</f>
        <v/>
      </c>
      <c r="M120" s="32"/>
      <c r="N120" s="190"/>
      <c r="O120" s="190"/>
      <c r="P120" s="190"/>
      <c r="Q120" s="190"/>
      <c r="R120" s="23"/>
      <c r="V120" s="1" t="s">
        <v>172</v>
      </c>
    </row>
    <row r="121" spans="1:22">
      <c r="A121" s="27">
        <f t="shared" ref="A121:A149" ca="1" si="26">A120+1</f>
        <v>45964</v>
      </c>
      <c r="B121" s="20"/>
      <c r="C121" s="21"/>
      <c r="D121" s="20"/>
      <c r="E121" s="21"/>
      <c r="F121" s="22"/>
      <c r="G121" s="22"/>
      <c r="H121" s="34" t="str">
        <f t="shared" si="21"/>
        <v/>
      </c>
      <c r="I121" s="34" t="str">
        <f t="shared" si="22"/>
        <v/>
      </c>
      <c r="J121" s="34" t="str">
        <f t="shared" si="23"/>
        <v/>
      </c>
      <c r="K121" s="34" t="str">
        <f t="shared" si="24"/>
        <v/>
      </c>
      <c r="L121" s="26" t="str">
        <f t="shared" si="25"/>
        <v/>
      </c>
      <c r="M121" s="32"/>
      <c r="N121" s="190"/>
      <c r="O121" s="190"/>
      <c r="P121" s="190"/>
      <c r="Q121" s="190"/>
      <c r="R121" s="23"/>
    </row>
    <row r="122" spans="1:22">
      <c r="A122" s="27">
        <f t="shared" ca="1" si="26"/>
        <v>45965</v>
      </c>
      <c r="B122" s="20"/>
      <c r="C122" s="21"/>
      <c r="D122" s="20"/>
      <c r="E122" s="21"/>
      <c r="F122" s="22"/>
      <c r="G122" s="22"/>
      <c r="H122" s="34" t="str">
        <f t="shared" si="21"/>
        <v/>
      </c>
      <c r="I122" s="34" t="str">
        <f t="shared" si="22"/>
        <v/>
      </c>
      <c r="J122" s="34" t="str">
        <f t="shared" si="23"/>
        <v/>
      </c>
      <c r="K122" s="34" t="str">
        <f t="shared" si="24"/>
        <v/>
      </c>
      <c r="L122" s="26" t="str">
        <f t="shared" si="25"/>
        <v/>
      </c>
      <c r="M122" s="32"/>
      <c r="N122" s="190"/>
      <c r="O122" s="190"/>
      <c r="P122" s="190"/>
      <c r="Q122" s="190"/>
      <c r="R122" s="23"/>
    </row>
    <row r="123" spans="1:22">
      <c r="A123" s="27">
        <f t="shared" ca="1" si="26"/>
        <v>45966</v>
      </c>
      <c r="B123" s="20"/>
      <c r="C123" s="21"/>
      <c r="D123" s="20"/>
      <c r="E123" s="21"/>
      <c r="F123" s="22"/>
      <c r="G123" s="22"/>
      <c r="H123" s="34" t="str">
        <f t="shared" si="21"/>
        <v/>
      </c>
      <c r="I123" s="34" t="str">
        <f t="shared" si="22"/>
        <v/>
      </c>
      <c r="J123" s="34" t="str">
        <f t="shared" si="23"/>
        <v/>
      </c>
      <c r="K123" s="34" t="str">
        <f t="shared" si="24"/>
        <v/>
      </c>
      <c r="L123" s="26" t="str">
        <f t="shared" si="25"/>
        <v/>
      </c>
      <c r="M123" s="32"/>
      <c r="N123" s="190"/>
      <c r="O123" s="190"/>
      <c r="P123" s="190"/>
      <c r="Q123" s="190"/>
      <c r="R123" s="23"/>
    </row>
    <row r="124" spans="1:22">
      <c r="A124" s="27">
        <f t="shared" ca="1" si="26"/>
        <v>45967</v>
      </c>
      <c r="B124" s="20"/>
      <c r="C124" s="21"/>
      <c r="D124" s="20"/>
      <c r="E124" s="21"/>
      <c r="F124" s="22"/>
      <c r="G124" s="22"/>
      <c r="H124" s="34" t="str">
        <f t="shared" si="21"/>
        <v/>
      </c>
      <c r="I124" s="34" t="str">
        <f t="shared" si="22"/>
        <v/>
      </c>
      <c r="J124" s="34" t="str">
        <f t="shared" si="23"/>
        <v/>
      </c>
      <c r="K124" s="34" t="str">
        <f t="shared" si="24"/>
        <v/>
      </c>
      <c r="L124" s="26" t="str">
        <f t="shared" si="25"/>
        <v/>
      </c>
      <c r="M124" s="32"/>
      <c r="N124" s="190"/>
      <c r="O124" s="190"/>
      <c r="P124" s="190"/>
      <c r="Q124" s="190"/>
      <c r="R124" s="23"/>
    </row>
    <row r="125" spans="1:22">
      <c r="A125" s="27">
        <f t="shared" ca="1" si="26"/>
        <v>45968</v>
      </c>
      <c r="B125" s="20"/>
      <c r="C125" s="21"/>
      <c r="D125" s="20"/>
      <c r="E125" s="21"/>
      <c r="F125" s="22"/>
      <c r="G125" s="22"/>
      <c r="H125" s="34" t="str">
        <f t="shared" si="21"/>
        <v/>
      </c>
      <c r="I125" s="34" t="str">
        <f t="shared" si="22"/>
        <v/>
      </c>
      <c r="J125" s="34" t="str">
        <f t="shared" si="23"/>
        <v/>
      </c>
      <c r="K125" s="34" t="str">
        <f t="shared" si="24"/>
        <v/>
      </c>
      <c r="L125" s="26" t="str">
        <f t="shared" si="25"/>
        <v/>
      </c>
      <c r="M125" s="32"/>
      <c r="N125" s="190"/>
      <c r="O125" s="190"/>
      <c r="P125" s="190"/>
      <c r="Q125" s="190"/>
      <c r="R125" s="23"/>
    </row>
    <row r="126" spans="1:22">
      <c r="A126" s="27">
        <f t="shared" ca="1" si="26"/>
        <v>45969</v>
      </c>
      <c r="B126" s="20"/>
      <c r="C126" s="21"/>
      <c r="D126" s="20"/>
      <c r="E126" s="21"/>
      <c r="F126" s="22"/>
      <c r="G126" s="22"/>
      <c r="H126" s="34" t="str">
        <f t="shared" si="21"/>
        <v/>
      </c>
      <c r="I126" s="34" t="str">
        <f t="shared" si="22"/>
        <v/>
      </c>
      <c r="J126" s="34" t="str">
        <f t="shared" si="23"/>
        <v/>
      </c>
      <c r="K126" s="34" t="str">
        <f t="shared" si="24"/>
        <v/>
      </c>
      <c r="L126" s="26" t="str">
        <f t="shared" si="25"/>
        <v/>
      </c>
      <c r="M126" s="32"/>
      <c r="N126" s="190"/>
      <c r="O126" s="190"/>
      <c r="P126" s="190"/>
      <c r="Q126" s="190"/>
      <c r="R126" s="23"/>
    </row>
    <row r="127" spans="1:22">
      <c r="A127" s="27">
        <f t="shared" ca="1" si="26"/>
        <v>45970</v>
      </c>
      <c r="B127" s="20"/>
      <c r="C127" s="21"/>
      <c r="D127" s="20"/>
      <c r="E127" s="21"/>
      <c r="F127" s="22"/>
      <c r="G127" s="22"/>
      <c r="H127" s="34" t="str">
        <f t="shared" si="21"/>
        <v/>
      </c>
      <c r="I127" s="34" t="str">
        <f t="shared" si="22"/>
        <v/>
      </c>
      <c r="J127" s="34" t="str">
        <f t="shared" si="23"/>
        <v/>
      </c>
      <c r="K127" s="34" t="str">
        <f t="shared" si="24"/>
        <v/>
      </c>
      <c r="L127" s="26" t="str">
        <f t="shared" si="25"/>
        <v/>
      </c>
      <c r="M127" s="32"/>
      <c r="N127" s="190"/>
      <c r="O127" s="190"/>
      <c r="P127" s="190"/>
      <c r="Q127" s="190"/>
      <c r="R127" s="23"/>
    </row>
    <row r="128" spans="1:22">
      <c r="A128" s="27">
        <f t="shared" ca="1" si="26"/>
        <v>45971</v>
      </c>
      <c r="B128" s="20"/>
      <c r="C128" s="21"/>
      <c r="D128" s="20"/>
      <c r="E128" s="21"/>
      <c r="F128" s="22"/>
      <c r="G128" s="22"/>
      <c r="H128" s="34" t="str">
        <f t="shared" si="21"/>
        <v/>
      </c>
      <c r="I128" s="34" t="str">
        <f t="shared" si="22"/>
        <v/>
      </c>
      <c r="J128" s="34" t="str">
        <f t="shared" si="23"/>
        <v/>
      </c>
      <c r="K128" s="34" t="str">
        <f t="shared" si="24"/>
        <v/>
      </c>
      <c r="L128" s="26" t="str">
        <f t="shared" si="25"/>
        <v/>
      </c>
      <c r="M128" s="32"/>
      <c r="N128" s="190"/>
      <c r="O128" s="190"/>
      <c r="P128" s="190"/>
      <c r="Q128" s="190"/>
      <c r="R128" s="23"/>
    </row>
    <row r="129" spans="1:18">
      <c r="A129" s="27">
        <f t="shared" ca="1" si="26"/>
        <v>45972</v>
      </c>
      <c r="B129" s="20"/>
      <c r="C129" s="21"/>
      <c r="D129" s="20"/>
      <c r="E129" s="21"/>
      <c r="F129" s="22"/>
      <c r="G129" s="22"/>
      <c r="H129" s="34" t="str">
        <f t="shared" si="21"/>
        <v/>
      </c>
      <c r="I129" s="34" t="str">
        <f t="shared" si="22"/>
        <v/>
      </c>
      <c r="J129" s="34" t="str">
        <f t="shared" si="23"/>
        <v/>
      </c>
      <c r="K129" s="34" t="str">
        <f t="shared" si="24"/>
        <v/>
      </c>
      <c r="L129" s="26" t="str">
        <f t="shared" si="25"/>
        <v/>
      </c>
      <c r="M129" s="32"/>
      <c r="N129" s="190"/>
      <c r="O129" s="190"/>
      <c r="P129" s="190"/>
      <c r="Q129" s="190"/>
      <c r="R129" s="23"/>
    </row>
    <row r="130" spans="1:18">
      <c r="A130" s="27">
        <f t="shared" ca="1" si="26"/>
        <v>45973</v>
      </c>
      <c r="B130" s="20"/>
      <c r="C130" s="21"/>
      <c r="D130" s="20"/>
      <c r="E130" s="21"/>
      <c r="F130" s="22"/>
      <c r="G130" s="22"/>
      <c r="H130" s="34" t="str">
        <f t="shared" si="21"/>
        <v/>
      </c>
      <c r="I130" s="34" t="str">
        <f t="shared" si="22"/>
        <v/>
      </c>
      <c r="J130" s="34" t="str">
        <f t="shared" si="23"/>
        <v/>
      </c>
      <c r="K130" s="34" t="str">
        <f t="shared" si="24"/>
        <v/>
      </c>
      <c r="L130" s="26" t="str">
        <f t="shared" si="25"/>
        <v/>
      </c>
      <c r="M130" s="32"/>
      <c r="N130" s="190"/>
      <c r="O130" s="190"/>
      <c r="P130" s="190"/>
      <c r="Q130" s="190"/>
      <c r="R130" s="23"/>
    </row>
    <row r="131" spans="1:18">
      <c r="A131" s="27">
        <f t="shared" ca="1" si="26"/>
        <v>45974</v>
      </c>
      <c r="B131" s="20"/>
      <c r="C131" s="21"/>
      <c r="D131" s="20"/>
      <c r="E131" s="21"/>
      <c r="F131" s="22"/>
      <c r="G131" s="22"/>
      <c r="H131" s="34" t="str">
        <f t="shared" si="21"/>
        <v/>
      </c>
      <c r="I131" s="34" t="str">
        <f t="shared" si="22"/>
        <v/>
      </c>
      <c r="J131" s="34" t="str">
        <f t="shared" si="23"/>
        <v/>
      </c>
      <c r="K131" s="34" t="str">
        <f t="shared" si="24"/>
        <v/>
      </c>
      <c r="L131" s="26" t="str">
        <f t="shared" si="25"/>
        <v/>
      </c>
      <c r="M131" s="32"/>
      <c r="N131" s="190"/>
      <c r="O131" s="190"/>
      <c r="P131" s="190"/>
      <c r="Q131" s="190"/>
      <c r="R131" s="23"/>
    </row>
    <row r="132" spans="1:18">
      <c r="A132" s="27">
        <f t="shared" ca="1" si="26"/>
        <v>45975</v>
      </c>
      <c r="B132" s="20"/>
      <c r="C132" s="21"/>
      <c r="D132" s="20"/>
      <c r="E132" s="21"/>
      <c r="F132" s="22"/>
      <c r="G132" s="22"/>
      <c r="H132" s="34" t="str">
        <f t="shared" si="21"/>
        <v/>
      </c>
      <c r="I132" s="34" t="str">
        <f t="shared" si="22"/>
        <v/>
      </c>
      <c r="J132" s="34" t="str">
        <f t="shared" si="23"/>
        <v/>
      </c>
      <c r="K132" s="34" t="str">
        <f t="shared" si="24"/>
        <v/>
      </c>
      <c r="L132" s="26" t="str">
        <f t="shared" si="25"/>
        <v/>
      </c>
      <c r="M132" s="32"/>
      <c r="N132" s="190"/>
      <c r="O132" s="190"/>
      <c r="P132" s="190"/>
      <c r="Q132" s="190"/>
      <c r="R132" s="23"/>
    </row>
    <row r="133" spans="1:18">
      <c r="A133" s="27">
        <f t="shared" ca="1" si="26"/>
        <v>45976</v>
      </c>
      <c r="B133" s="20"/>
      <c r="C133" s="21"/>
      <c r="D133" s="20"/>
      <c r="E133" s="21"/>
      <c r="F133" s="22"/>
      <c r="G133" s="22"/>
      <c r="H133" s="34" t="str">
        <f t="shared" si="21"/>
        <v/>
      </c>
      <c r="I133" s="34" t="str">
        <f t="shared" si="22"/>
        <v/>
      </c>
      <c r="J133" s="34" t="str">
        <f t="shared" si="23"/>
        <v/>
      </c>
      <c r="K133" s="34" t="str">
        <f t="shared" si="24"/>
        <v/>
      </c>
      <c r="L133" s="26" t="str">
        <f t="shared" si="25"/>
        <v/>
      </c>
      <c r="M133" s="32"/>
      <c r="N133" s="190"/>
      <c r="O133" s="190"/>
      <c r="P133" s="190"/>
      <c r="Q133" s="190"/>
      <c r="R133" s="23"/>
    </row>
    <row r="134" spans="1:18">
      <c r="A134" s="27">
        <f t="shared" ca="1" si="26"/>
        <v>45977</v>
      </c>
      <c r="B134" s="20"/>
      <c r="C134" s="21"/>
      <c r="D134" s="20"/>
      <c r="E134" s="21"/>
      <c r="F134" s="22"/>
      <c r="G134" s="22"/>
      <c r="H134" s="34" t="str">
        <f t="shared" si="21"/>
        <v/>
      </c>
      <c r="I134" s="34" t="str">
        <f t="shared" si="22"/>
        <v/>
      </c>
      <c r="J134" s="34" t="str">
        <f t="shared" si="23"/>
        <v/>
      </c>
      <c r="K134" s="34" t="str">
        <f t="shared" si="24"/>
        <v/>
      </c>
      <c r="L134" s="26" t="str">
        <f t="shared" si="25"/>
        <v/>
      </c>
      <c r="M134" s="32"/>
      <c r="N134" s="190"/>
      <c r="O134" s="190"/>
      <c r="P134" s="190"/>
      <c r="Q134" s="190"/>
      <c r="R134" s="23"/>
    </row>
    <row r="135" spans="1:18">
      <c r="A135" s="27">
        <f t="shared" ca="1" si="26"/>
        <v>45978</v>
      </c>
      <c r="B135" s="20"/>
      <c r="C135" s="21"/>
      <c r="D135" s="20"/>
      <c r="E135" s="21"/>
      <c r="F135" s="22"/>
      <c r="G135" s="22"/>
      <c r="H135" s="34" t="str">
        <f t="shared" si="21"/>
        <v/>
      </c>
      <c r="I135" s="34" t="str">
        <f t="shared" si="22"/>
        <v/>
      </c>
      <c r="J135" s="34" t="str">
        <f t="shared" si="23"/>
        <v/>
      </c>
      <c r="K135" s="34" t="str">
        <f t="shared" si="24"/>
        <v/>
      </c>
      <c r="L135" s="26" t="str">
        <f t="shared" si="25"/>
        <v/>
      </c>
      <c r="M135" s="32"/>
      <c r="N135" s="190"/>
      <c r="O135" s="190"/>
      <c r="P135" s="190"/>
      <c r="Q135" s="190"/>
      <c r="R135" s="23"/>
    </row>
    <row r="136" spans="1:18">
      <c r="A136" s="27">
        <f t="shared" ca="1" si="26"/>
        <v>45979</v>
      </c>
      <c r="B136" s="20"/>
      <c r="C136" s="21"/>
      <c r="D136" s="20"/>
      <c r="E136" s="21"/>
      <c r="F136" s="22"/>
      <c r="G136" s="22"/>
      <c r="H136" s="34" t="str">
        <f t="shared" si="21"/>
        <v/>
      </c>
      <c r="I136" s="34" t="str">
        <f t="shared" si="22"/>
        <v/>
      </c>
      <c r="J136" s="34" t="str">
        <f t="shared" si="23"/>
        <v/>
      </c>
      <c r="K136" s="34" t="str">
        <f t="shared" si="24"/>
        <v/>
      </c>
      <c r="L136" s="26" t="str">
        <f t="shared" si="25"/>
        <v/>
      </c>
      <c r="M136" s="32"/>
      <c r="N136" s="190"/>
      <c r="O136" s="190"/>
      <c r="P136" s="190"/>
      <c r="Q136" s="190"/>
      <c r="R136" s="23"/>
    </row>
    <row r="137" spans="1:18">
      <c r="A137" s="27">
        <f t="shared" ca="1" si="26"/>
        <v>45980</v>
      </c>
      <c r="B137" s="20"/>
      <c r="C137" s="21"/>
      <c r="D137" s="20"/>
      <c r="E137" s="21"/>
      <c r="F137" s="22"/>
      <c r="G137" s="22"/>
      <c r="H137" s="34" t="str">
        <f t="shared" si="21"/>
        <v/>
      </c>
      <c r="I137" s="34" t="str">
        <f t="shared" si="22"/>
        <v/>
      </c>
      <c r="J137" s="34" t="str">
        <f t="shared" si="23"/>
        <v/>
      </c>
      <c r="K137" s="34" t="str">
        <f t="shared" si="24"/>
        <v/>
      </c>
      <c r="L137" s="26" t="str">
        <f t="shared" si="25"/>
        <v/>
      </c>
      <c r="M137" s="32"/>
      <c r="N137" s="190"/>
      <c r="O137" s="190"/>
      <c r="P137" s="190"/>
      <c r="Q137" s="190"/>
      <c r="R137" s="23"/>
    </row>
    <row r="138" spans="1:18">
      <c r="A138" s="27">
        <f t="shared" ca="1" si="26"/>
        <v>45981</v>
      </c>
      <c r="B138" s="20"/>
      <c r="C138" s="21"/>
      <c r="D138" s="20"/>
      <c r="E138" s="21"/>
      <c r="F138" s="22"/>
      <c r="G138" s="22"/>
      <c r="H138" s="34" t="str">
        <f t="shared" si="21"/>
        <v/>
      </c>
      <c r="I138" s="34" t="str">
        <f t="shared" si="22"/>
        <v/>
      </c>
      <c r="J138" s="34" t="str">
        <f t="shared" si="23"/>
        <v/>
      </c>
      <c r="K138" s="34" t="str">
        <f t="shared" si="24"/>
        <v/>
      </c>
      <c r="L138" s="26" t="str">
        <f t="shared" si="25"/>
        <v/>
      </c>
      <c r="M138" s="32"/>
      <c r="N138" s="190"/>
      <c r="O138" s="190"/>
      <c r="P138" s="190"/>
      <c r="Q138" s="190"/>
      <c r="R138" s="23"/>
    </row>
    <row r="139" spans="1:18">
      <c r="A139" s="27">
        <f t="shared" ca="1" si="26"/>
        <v>45982</v>
      </c>
      <c r="B139" s="20"/>
      <c r="C139" s="21"/>
      <c r="D139" s="20"/>
      <c r="E139" s="21"/>
      <c r="F139" s="22"/>
      <c r="G139" s="22"/>
      <c r="H139" s="34" t="str">
        <f t="shared" si="21"/>
        <v/>
      </c>
      <c r="I139" s="34" t="str">
        <f t="shared" si="22"/>
        <v/>
      </c>
      <c r="J139" s="34" t="str">
        <f t="shared" si="23"/>
        <v/>
      </c>
      <c r="K139" s="34" t="str">
        <f t="shared" si="24"/>
        <v/>
      </c>
      <c r="L139" s="26" t="str">
        <f t="shared" si="25"/>
        <v/>
      </c>
      <c r="M139" s="32"/>
      <c r="N139" s="190"/>
      <c r="O139" s="190"/>
      <c r="P139" s="190"/>
      <c r="Q139" s="190"/>
      <c r="R139" s="23"/>
    </row>
    <row r="140" spans="1:18">
      <c r="A140" s="27">
        <f t="shared" ca="1" si="26"/>
        <v>45983</v>
      </c>
      <c r="B140" s="20"/>
      <c r="C140" s="21"/>
      <c r="D140" s="20"/>
      <c r="E140" s="21"/>
      <c r="F140" s="22"/>
      <c r="G140" s="22"/>
      <c r="H140" s="34" t="str">
        <f t="shared" si="21"/>
        <v/>
      </c>
      <c r="I140" s="34" t="str">
        <f t="shared" si="22"/>
        <v/>
      </c>
      <c r="J140" s="34" t="str">
        <f t="shared" si="23"/>
        <v/>
      </c>
      <c r="K140" s="34" t="str">
        <f t="shared" si="24"/>
        <v/>
      </c>
      <c r="L140" s="26" t="str">
        <f t="shared" si="25"/>
        <v/>
      </c>
      <c r="M140" s="32"/>
      <c r="N140" s="190"/>
      <c r="O140" s="190"/>
      <c r="P140" s="190"/>
      <c r="Q140" s="190"/>
      <c r="R140" s="23"/>
    </row>
    <row r="141" spans="1:18">
      <c r="A141" s="27">
        <f t="shared" ca="1" si="26"/>
        <v>45984</v>
      </c>
      <c r="B141" s="20"/>
      <c r="C141" s="21"/>
      <c r="D141" s="20"/>
      <c r="E141" s="21"/>
      <c r="F141" s="22"/>
      <c r="G141" s="22"/>
      <c r="H141" s="34" t="str">
        <f t="shared" si="21"/>
        <v/>
      </c>
      <c r="I141" s="34" t="str">
        <f t="shared" si="22"/>
        <v/>
      </c>
      <c r="J141" s="34" t="str">
        <f t="shared" si="23"/>
        <v/>
      </c>
      <c r="K141" s="34" t="str">
        <f t="shared" si="24"/>
        <v/>
      </c>
      <c r="L141" s="26" t="str">
        <f t="shared" si="25"/>
        <v/>
      </c>
      <c r="M141" s="32"/>
      <c r="N141" s="190"/>
      <c r="O141" s="190"/>
      <c r="P141" s="190"/>
      <c r="Q141" s="190"/>
      <c r="R141" s="23"/>
    </row>
    <row r="142" spans="1:18">
      <c r="A142" s="27">
        <f t="shared" ca="1" si="26"/>
        <v>45985</v>
      </c>
      <c r="B142" s="20"/>
      <c r="C142" s="21"/>
      <c r="D142" s="20"/>
      <c r="E142" s="21"/>
      <c r="F142" s="22"/>
      <c r="G142" s="22"/>
      <c r="H142" s="34" t="str">
        <f t="shared" si="21"/>
        <v/>
      </c>
      <c r="I142" s="34" t="str">
        <f t="shared" si="22"/>
        <v/>
      </c>
      <c r="J142" s="34" t="str">
        <f t="shared" si="23"/>
        <v/>
      </c>
      <c r="K142" s="34" t="str">
        <f t="shared" si="24"/>
        <v/>
      </c>
      <c r="L142" s="26" t="str">
        <f t="shared" si="25"/>
        <v/>
      </c>
      <c r="M142" s="32"/>
      <c r="N142" s="190"/>
      <c r="O142" s="190"/>
      <c r="P142" s="190"/>
      <c r="Q142" s="190"/>
      <c r="R142" s="23"/>
    </row>
    <row r="143" spans="1:18">
      <c r="A143" s="27">
        <f t="shared" ca="1" si="26"/>
        <v>45986</v>
      </c>
      <c r="B143" s="20"/>
      <c r="C143" s="21"/>
      <c r="D143" s="20"/>
      <c r="E143" s="21"/>
      <c r="F143" s="22"/>
      <c r="G143" s="22"/>
      <c r="H143" s="34" t="str">
        <f t="shared" si="21"/>
        <v/>
      </c>
      <c r="I143" s="34" t="str">
        <f t="shared" si="22"/>
        <v/>
      </c>
      <c r="J143" s="34" t="str">
        <f t="shared" si="23"/>
        <v/>
      </c>
      <c r="K143" s="34" t="str">
        <f t="shared" si="24"/>
        <v/>
      </c>
      <c r="L143" s="26" t="str">
        <f t="shared" si="25"/>
        <v/>
      </c>
      <c r="M143" s="32"/>
      <c r="N143" s="190"/>
      <c r="O143" s="190"/>
      <c r="P143" s="190"/>
      <c r="Q143" s="190"/>
      <c r="R143" s="23"/>
    </row>
    <row r="144" spans="1:18">
      <c r="A144" s="27">
        <f t="shared" ca="1" si="26"/>
        <v>45987</v>
      </c>
      <c r="B144" s="20"/>
      <c r="C144" s="21"/>
      <c r="D144" s="20"/>
      <c r="E144" s="21"/>
      <c r="F144" s="22"/>
      <c r="G144" s="22"/>
      <c r="H144" s="34" t="str">
        <f t="shared" si="21"/>
        <v/>
      </c>
      <c r="I144" s="34" t="str">
        <f t="shared" si="22"/>
        <v/>
      </c>
      <c r="J144" s="34" t="str">
        <f t="shared" si="23"/>
        <v/>
      </c>
      <c r="K144" s="34" t="str">
        <f t="shared" si="24"/>
        <v/>
      </c>
      <c r="L144" s="26" t="str">
        <f t="shared" si="25"/>
        <v/>
      </c>
      <c r="M144" s="32"/>
      <c r="N144" s="190"/>
      <c r="O144" s="190"/>
      <c r="P144" s="190"/>
      <c r="Q144" s="190"/>
      <c r="R144" s="23"/>
    </row>
    <row r="145" spans="1:22">
      <c r="A145" s="27">
        <f t="shared" ca="1" si="26"/>
        <v>45988</v>
      </c>
      <c r="B145" s="20"/>
      <c r="C145" s="21"/>
      <c r="D145" s="20"/>
      <c r="E145" s="21"/>
      <c r="F145" s="22"/>
      <c r="G145" s="22"/>
      <c r="H145" s="34" t="str">
        <f t="shared" si="21"/>
        <v/>
      </c>
      <c r="I145" s="34" t="str">
        <f t="shared" si="22"/>
        <v/>
      </c>
      <c r="J145" s="34" t="str">
        <f t="shared" si="23"/>
        <v/>
      </c>
      <c r="K145" s="34" t="str">
        <f t="shared" si="24"/>
        <v/>
      </c>
      <c r="L145" s="26" t="str">
        <f t="shared" si="25"/>
        <v/>
      </c>
      <c r="M145" s="32"/>
      <c r="N145" s="190"/>
      <c r="O145" s="190"/>
      <c r="P145" s="190"/>
      <c r="Q145" s="190"/>
      <c r="R145" s="23"/>
    </row>
    <row r="146" spans="1:22">
      <c r="A146" s="27">
        <f t="shared" ca="1" si="26"/>
        <v>45989</v>
      </c>
      <c r="B146" s="20"/>
      <c r="C146" s="21"/>
      <c r="D146" s="20"/>
      <c r="E146" s="21"/>
      <c r="F146" s="22"/>
      <c r="G146" s="22"/>
      <c r="H146" s="34" t="str">
        <f t="shared" si="21"/>
        <v/>
      </c>
      <c r="I146" s="34" t="str">
        <f t="shared" si="22"/>
        <v/>
      </c>
      <c r="J146" s="34" t="str">
        <f t="shared" si="23"/>
        <v/>
      </c>
      <c r="K146" s="34" t="str">
        <f t="shared" si="24"/>
        <v/>
      </c>
      <c r="L146" s="26" t="str">
        <f t="shared" si="25"/>
        <v/>
      </c>
      <c r="M146" s="32"/>
      <c r="N146" s="190"/>
      <c r="O146" s="190"/>
      <c r="P146" s="190"/>
      <c r="Q146" s="190"/>
      <c r="R146" s="23"/>
    </row>
    <row r="147" spans="1:22">
      <c r="A147" s="27">
        <f t="shared" ca="1" si="26"/>
        <v>45990</v>
      </c>
      <c r="B147" s="20"/>
      <c r="C147" s="21"/>
      <c r="D147" s="20"/>
      <c r="E147" s="21"/>
      <c r="F147" s="22"/>
      <c r="G147" s="22"/>
      <c r="H147" s="34" t="str">
        <f t="shared" si="21"/>
        <v/>
      </c>
      <c r="I147" s="34" t="str">
        <f t="shared" si="22"/>
        <v/>
      </c>
      <c r="J147" s="34" t="str">
        <f t="shared" si="23"/>
        <v/>
      </c>
      <c r="K147" s="34" t="str">
        <f t="shared" si="24"/>
        <v/>
      </c>
      <c r="L147" s="26" t="str">
        <f t="shared" si="25"/>
        <v/>
      </c>
      <c r="M147" s="32"/>
      <c r="N147" s="190"/>
      <c r="O147" s="190"/>
      <c r="P147" s="190"/>
      <c r="Q147" s="190"/>
      <c r="R147" s="23"/>
    </row>
    <row r="148" spans="1:22">
      <c r="A148" s="27">
        <f t="shared" ca="1" si="26"/>
        <v>45991</v>
      </c>
      <c r="B148" s="20"/>
      <c r="C148" s="21"/>
      <c r="D148" s="20"/>
      <c r="E148" s="21"/>
      <c r="F148" s="22"/>
      <c r="G148" s="22"/>
      <c r="H148" s="34" t="str">
        <f t="shared" si="21"/>
        <v/>
      </c>
      <c r="I148" s="34" t="str">
        <f t="shared" si="22"/>
        <v/>
      </c>
      <c r="J148" s="34" t="str">
        <f t="shared" si="23"/>
        <v/>
      </c>
      <c r="K148" s="34" t="str">
        <f t="shared" si="24"/>
        <v/>
      </c>
      <c r="L148" s="26" t="str">
        <f>IF(AND($B148="",$D148=""),"",($C148-$B148-$F148)+($E148-$D148-$G148))</f>
        <v/>
      </c>
      <c r="M148" s="32"/>
      <c r="N148" s="190"/>
      <c r="O148" s="190"/>
      <c r="P148" s="190"/>
      <c r="Q148" s="190"/>
      <c r="R148" s="23"/>
    </row>
    <row r="149" spans="1:22">
      <c r="A149" s="27">
        <f t="shared" ca="1" si="26"/>
        <v>45992</v>
      </c>
      <c r="B149" s="20"/>
      <c r="C149" s="21"/>
      <c r="D149" s="20"/>
      <c r="E149" s="21"/>
      <c r="F149" s="22"/>
      <c r="G149" s="22"/>
      <c r="H149" s="34" t="str">
        <f t="shared" si="21"/>
        <v/>
      </c>
      <c r="I149" s="34" t="str">
        <f t="shared" si="22"/>
        <v/>
      </c>
      <c r="J149" s="34" t="str">
        <f t="shared" si="23"/>
        <v/>
      </c>
      <c r="K149" s="34" t="str">
        <f t="shared" si="24"/>
        <v/>
      </c>
      <c r="L149" s="26" t="str">
        <f>IF(AND($B149="",$D149=""),"",($C149-$B149-$F149)+($E149-$D149-$G149))</f>
        <v/>
      </c>
      <c r="M149" s="32"/>
      <c r="N149" s="190"/>
      <c r="O149" s="190"/>
      <c r="P149" s="190"/>
      <c r="Q149" s="190"/>
      <c r="R149" s="23"/>
    </row>
    <row r="150" spans="1:22">
      <c r="A150" s="5" t="s">
        <v>11</v>
      </c>
      <c r="B150" s="191"/>
      <c r="C150" s="192"/>
      <c r="D150" s="191"/>
      <c r="E150" s="192"/>
      <c r="F150" s="26" t="str">
        <f>IF(SUM($F119:$F149)=0,"",SUM($F119:$F149))</f>
        <v/>
      </c>
      <c r="G150" s="26" t="str">
        <f>IF(SUM($G119:$G149)=0,"",SUM($G119:$G149))</f>
        <v/>
      </c>
      <c r="H150" s="26" t="str">
        <f>IF(SUM(H119:H149)=0,"",SUM(H119:H149))</f>
        <v/>
      </c>
      <c r="I150" s="26" t="str">
        <f>IF(SUM(I119:I149)=0,"",SUM(I119:I149))</f>
        <v/>
      </c>
      <c r="J150" s="26" t="str">
        <f t="shared" ref="J150:K150" si="27">IF(SUM(J119:J149)=0,"",SUM(J119:J149))</f>
        <v/>
      </c>
      <c r="K150" s="26" t="str">
        <f t="shared" si="27"/>
        <v/>
      </c>
      <c r="L150" s="26" t="str">
        <f>IF(SUM($L119:$L149)=0,"",SUM($L119:$L149))</f>
        <v/>
      </c>
      <c r="M150" s="33"/>
      <c r="N150" s="193"/>
      <c r="O150" s="193"/>
      <c r="P150" s="193"/>
      <c r="Q150" s="193"/>
      <c r="R150" s="6"/>
    </row>
    <row r="152" spans="1:22" ht="27" customHeight="1">
      <c r="A152" s="194" t="s">
        <v>22</v>
      </c>
      <c r="B152" s="189" t="s">
        <v>103</v>
      </c>
      <c r="C152" s="189"/>
      <c r="D152" s="189"/>
      <c r="E152" s="189"/>
      <c r="F152" s="189" t="s">
        <v>23</v>
      </c>
      <c r="G152" s="189"/>
      <c r="H152" s="189" t="s">
        <v>88</v>
      </c>
      <c r="I152" s="189"/>
      <c r="J152" s="189"/>
      <c r="K152" s="189"/>
      <c r="L152" s="189" t="s">
        <v>87</v>
      </c>
      <c r="M152" s="195" t="s">
        <v>96</v>
      </c>
      <c r="N152" s="194" t="s">
        <v>25</v>
      </c>
      <c r="O152" s="194"/>
      <c r="P152" s="194"/>
      <c r="Q152" s="194"/>
      <c r="R152" s="189" t="s">
        <v>100</v>
      </c>
    </row>
    <row r="153" spans="1:22" ht="14.25" customHeight="1">
      <c r="A153" s="194"/>
      <c r="B153" s="189" t="s">
        <v>82</v>
      </c>
      <c r="C153" s="189"/>
      <c r="D153" s="189" t="s">
        <v>84</v>
      </c>
      <c r="E153" s="189"/>
      <c r="F153" s="189"/>
      <c r="G153" s="189"/>
      <c r="H153" s="189" t="s">
        <v>90</v>
      </c>
      <c r="I153" s="189"/>
      <c r="J153" s="189" t="s">
        <v>89</v>
      </c>
      <c r="K153" s="189"/>
      <c r="L153" s="189"/>
      <c r="M153" s="196"/>
      <c r="N153" s="194"/>
      <c r="O153" s="194"/>
      <c r="P153" s="194"/>
      <c r="Q153" s="194"/>
      <c r="R153" s="189"/>
    </row>
    <row r="154" spans="1:22">
      <c r="A154" s="194"/>
      <c r="B154" s="43" t="s">
        <v>26</v>
      </c>
      <c r="C154" s="43" t="s">
        <v>27</v>
      </c>
      <c r="D154" s="43" t="s">
        <v>26</v>
      </c>
      <c r="E154" s="43" t="s">
        <v>27</v>
      </c>
      <c r="F154" s="44" t="s">
        <v>85</v>
      </c>
      <c r="G154" s="44" t="s">
        <v>86</v>
      </c>
      <c r="H154" s="44" t="s">
        <v>81</v>
      </c>
      <c r="I154" s="44" t="s">
        <v>83</v>
      </c>
      <c r="J154" s="44" t="s">
        <v>81</v>
      </c>
      <c r="K154" s="44" t="s">
        <v>95</v>
      </c>
      <c r="L154" s="189"/>
      <c r="M154" s="197"/>
      <c r="N154" s="194"/>
      <c r="O154" s="194"/>
      <c r="P154" s="194"/>
      <c r="Q154" s="194"/>
      <c r="R154" s="194"/>
    </row>
    <row r="155" spans="1:22">
      <c r="A155" s="27" cm="1">
        <f t="array" aca="1" ref="A155" ca="1">DATE("2025","8"+4,IFERROR(INDIRECT(T1),"1"))</f>
        <v>45992</v>
      </c>
      <c r="B155" s="20"/>
      <c r="C155" s="21"/>
      <c r="D155" s="20"/>
      <c r="E155" s="21"/>
      <c r="F155" s="22"/>
      <c r="G155" s="22"/>
      <c r="H155" s="34" t="str">
        <f>IF(OR(B155="",LEFT(M155,1)="✓"),"",C155-B155-F155)</f>
        <v/>
      </c>
      <c r="I155" s="34" t="str">
        <f>IF(OR(D155="",LEFT(M155,1)="✓"),"",E155-D155-G155)</f>
        <v/>
      </c>
      <c r="J155" s="34" t="str">
        <f>IF(AND(B155&lt;&gt;"",M155="✓所定"),C155-B155-F155,"")</f>
        <v/>
      </c>
      <c r="K155" s="34" t="str">
        <f>IF(AND(B155&lt;&gt;"",M155="✓法定"),C155-B155-F155,"")</f>
        <v/>
      </c>
      <c r="L155" s="26" t="str">
        <f t="shared" ref="L155:L185" si="28">IF(AND($B155="",$D155=""),"",($C155-$B155-$F155)+($E155-$D155-$G155))</f>
        <v/>
      </c>
      <c r="M155" s="32"/>
      <c r="N155" s="190"/>
      <c r="O155" s="190"/>
      <c r="P155" s="190"/>
      <c r="Q155" s="190"/>
      <c r="R155" s="23"/>
      <c r="V155" s="1" t="s">
        <v>171</v>
      </c>
    </row>
    <row r="156" spans="1:22">
      <c r="A156" s="27">
        <f ca="1">A155+1</f>
        <v>45993</v>
      </c>
      <c r="B156" s="20"/>
      <c r="C156" s="21"/>
      <c r="D156" s="20"/>
      <c r="E156" s="21"/>
      <c r="F156" s="22"/>
      <c r="G156" s="22"/>
      <c r="H156" s="34" t="str">
        <f t="shared" ref="H156:H185" si="29">IF(OR(B156="",LEFT(M156,1)="✓"),"",C156-B156-F156)</f>
        <v/>
      </c>
      <c r="I156" s="34" t="str">
        <f t="shared" ref="I156:I185" si="30">IF(OR(D156="",LEFT(M156,1)="✓"),"",E156-D156-G156)</f>
        <v/>
      </c>
      <c r="J156" s="34" t="str">
        <f t="shared" ref="J156:J185" si="31">IF(AND(B156&lt;&gt;"",M156="✓所定"),C156-B156-F156,"")</f>
        <v/>
      </c>
      <c r="K156" s="34" t="str">
        <f t="shared" ref="K156:K185" si="32">IF(AND(B156&lt;&gt;"",M156="✓法定"),C156-B156-F156,"")</f>
        <v/>
      </c>
      <c r="L156" s="26" t="str">
        <f t="shared" si="28"/>
        <v/>
      </c>
      <c r="M156" s="32"/>
      <c r="N156" s="190"/>
      <c r="O156" s="190"/>
      <c r="P156" s="190"/>
      <c r="Q156" s="190"/>
      <c r="R156" s="23"/>
      <c r="V156" s="1" t="s">
        <v>172</v>
      </c>
    </row>
    <row r="157" spans="1:22">
      <c r="A157" s="27">
        <f t="shared" ref="A157:A185" ca="1" si="33">A156+1</f>
        <v>45994</v>
      </c>
      <c r="B157" s="20"/>
      <c r="C157" s="21"/>
      <c r="D157" s="20"/>
      <c r="E157" s="21"/>
      <c r="F157" s="22"/>
      <c r="G157" s="22"/>
      <c r="H157" s="34" t="str">
        <f t="shared" si="29"/>
        <v/>
      </c>
      <c r="I157" s="34" t="str">
        <f t="shared" si="30"/>
        <v/>
      </c>
      <c r="J157" s="34" t="str">
        <f t="shared" si="31"/>
        <v/>
      </c>
      <c r="K157" s="34" t="str">
        <f t="shared" si="32"/>
        <v/>
      </c>
      <c r="L157" s="26" t="str">
        <f t="shared" si="28"/>
        <v/>
      </c>
      <c r="M157" s="32"/>
      <c r="N157" s="190"/>
      <c r="O157" s="190"/>
      <c r="P157" s="190"/>
      <c r="Q157" s="190"/>
      <c r="R157" s="23"/>
    </row>
    <row r="158" spans="1:22">
      <c r="A158" s="27">
        <f t="shared" ca="1" si="33"/>
        <v>45995</v>
      </c>
      <c r="B158" s="20"/>
      <c r="C158" s="21"/>
      <c r="D158" s="20"/>
      <c r="E158" s="21"/>
      <c r="F158" s="22"/>
      <c r="G158" s="22"/>
      <c r="H158" s="34" t="str">
        <f t="shared" si="29"/>
        <v/>
      </c>
      <c r="I158" s="34" t="str">
        <f t="shared" si="30"/>
        <v/>
      </c>
      <c r="J158" s="34" t="str">
        <f t="shared" si="31"/>
        <v/>
      </c>
      <c r="K158" s="34" t="str">
        <f t="shared" si="32"/>
        <v/>
      </c>
      <c r="L158" s="26" t="str">
        <f t="shared" si="28"/>
        <v/>
      </c>
      <c r="M158" s="32"/>
      <c r="N158" s="190"/>
      <c r="O158" s="190"/>
      <c r="P158" s="190"/>
      <c r="Q158" s="190"/>
      <c r="R158" s="23"/>
    </row>
    <row r="159" spans="1:22">
      <c r="A159" s="27">
        <f t="shared" ca="1" si="33"/>
        <v>45996</v>
      </c>
      <c r="B159" s="20"/>
      <c r="C159" s="21"/>
      <c r="D159" s="20"/>
      <c r="E159" s="21"/>
      <c r="F159" s="22"/>
      <c r="G159" s="22"/>
      <c r="H159" s="34" t="str">
        <f t="shared" si="29"/>
        <v/>
      </c>
      <c r="I159" s="34" t="str">
        <f t="shared" si="30"/>
        <v/>
      </c>
      <c r="J159" s="34" t="str">
        <f t="shared" si="31"/>
        <v/>
      </c>
      <c r="K159" s="34" t="str">
        <f t="shared" si="32"/>
        <v/>
      </c>
      <c r="L159" s="26" t="str">
        <f t="shared" si="28"/>
        <v/>
      </c>
      <c r="M159" s="32"/>
      <c r="N159" s="190"/>
      <c r="O159" s="190"/>
      <c r="P159" s="190"/>
      <c r="Q159" s="190"/>
      <c r="R159" s="23"/>
    </row>
    <row r="160" spans="1:22">
      <c r="A160" s="27">
        <f t="shared" ca="1" si="33"/>
        <v>45997</v>
      </c>
      <c r="B160" s="20"/>
      <c r="C160" s="21"/>
      <c r="D160" s="20"/>
      <c r="E160" s="21"/>
      <c r="F160" s="22"/>
      <c r="G160" s="22"/>
      <c r="H160" s="34" t="str">
        <f t="shared" si="29"/>
        <v/>
      </c>
      <c r="I160" s="34" t="str">
        <f t="shared" si="30"/>
        <v/>
      </c>
      <c r="J160" s="34" t="str">
        <f t="shared" si="31"/>
        <v/>
      </c>
      <c r="K160" s="34" t="str">
        <f t="shared" si="32"/>
        <v/>
      </c>
      <c r="L160" s="26" t="str">
        <f t="shared" si="28"/>
        <v/>
      </c>
      <c r="M160" s="32"/>
      <c r="N160" s="190"/>
      <c r="O160" s="190"/>
      <c r="P160" s="190"/>
      <c r="Q160" s="190"/>
      <c r="R160" s="23"/>
    </row>
    <row r="161" spans="1:18">
      <c r="A161" s="27">
        <f t="shared" ca="1" si="33"/>
        <v>45998</v>
      </c>
      <c r="B161" s="20"/>
      <c r="C161" s="21"/>
      <c r="D161" s="20"/>
      <c r="E161" s="21"/>
      <c r="F161" s="22"/>
      <c r="G161" s="22"/>
      <c r="H161" s="34" t="str">
        <f t="shared" si="29"/>
        <v/>
      </c>
      <c r="I161" s="34" t="str">
        <f t="shared" si="30"/>
        <v/>
      </c>
      <c r="J161" s="34" t="str">
        <f t="shared" si="31"/>
        <v/>
      </c>
      <c r="K161" s="34" t="str">
        <f t="shared" si="32"/>
        <v/>
      </c>
      <c r="L161" s="26" t="str">
        <f t="shared" si="28"/>
        <v/>
      </c>
      <c r="M161" s="32"/>
      <c r="N161" s="190"/>
      <c r="O161" s="190"/>
      <c r="P161" s="190"/>
      <c r="Q161" s="190"/>
      <c r="R161" s="23"/>
    </row>
    <row r="162" spans="1:18">
      <c r="A162" s="27">
        <f t="shared" ca="1" si="33"/>
        <v>45999</v>
      </c>
      <c r="B162" s="20"/>
      <c r="C162" s="21"/>
      <c r="D162" s="20"/>
      <c r="E162" s="21"/>
      <c r="F162" s="22"/>
      <c r="G162" s="22"/>
      <c r="H162" s="34" t="str">
        <f t="shared" si="29"/>
        <v/>
      </c>
      <c r="I162" s="34" t="str">
        <f t="shared" si="30"/>
        <v/>
      </c>
      <c r="J162" s="34" t="str">
        <f t="shared" si="31"/>
        <v/>
      </c>
      <c r="K162" s="34" t="str">
        <f t="shared" si="32"/>
        <v/>
      </c>
      <c r="L162" s="26" t="str">
        <f t="shared" si="28"/>
        <v/>
      </c>
      <c r="M162" s="32"/>
      <c r="N162" s="190"/>
      <c r="O162" s="190"/>
      <c r="P162" s="190"/>
      <c r="Q162" s="190"/>
      <c r="R162" s="23"/>
    </row>
    <row r="163" spans="1:18">
      <c r="A163" s="27">
        <f t="shared" ca="1" si="33"/>
        <v>46000</v>
      </c>
      <c r="B163" s="20"/>
      <c r="C163" s="21"/>
      <c r="D163" s="20"/>
      <c r="E163" s="21"/>
      <c r="F163" s="22"/>
      <c r="G163" s="22"/>
      <c r="H163" s="34" t="str">
        <f t="shared" si="29"/>
        <v/>
      </c>
      <c r="I163" s="34" t="str">
        <f t="shared" si="30"/>
        <v/>
      </c>
      <c r="J163" s="34" t="str">
        <f t="shared" si="31"/>
        <v/>
      </c>
      <c r="K163" s="34" t="str">
        <f t="shared" si="32"/>
        <v/>
      </c>
      <c r="L163" s="26" t="str">
        <f t="shared" si="28"/>
        <v/>
      </c>
      <c r="M163" s="32"/>
      <c r="N163" s="190"/>
      <c r="O163" s="190"/>
      <c r="P163" s="190"/>
      <c r="Q163" s="190"/>
      <c r="R163" s="23"/>
    </row>
    <row r="164" spans="1:18">
      <c r="A164" s="27">
        <f t="shared" ca="1" si="33"/>
        <v>46001</v>
      </c>
      <c r="B164" s="20"/>
      <c r="C164" s="21"/>
      <c r="D164" s="20"/>
      <c r="E164" s="21"/>
      <c r="F164" s="22"/>
      <c r="G164" s="22"/>
      <c r="H164" s="34" t="str">
        <f t="shared" si="29"/>
        <v/>
      </c>
      <c r="I164" s="34" t="str">
        <f t="shared" si="30"/>
        <v/>
      </c>
      <c r="J164" s="34" t="str">
        <f t="shared" si="31"/>
        <v/>
      </c>
      <c r="K164" s="34" t="str">
        <f t="shared" si="32"/>
        <v/>
      </c>
      <c r="L164" s="26" t="str">
        <f t="shared" si="28"/>
        <v/>
      </c>
      <c r="M164" s="32"/>
      <c r="N164" s="190"/>
      <c r="O164" s="190"/>
      <c r="P164" s="190"/>
      <c r="Q164" s="190"/>
      <c r="R164" s="23"/>
    </row>
    <row r="165" spans="1:18">
      <c r="A165" s="27">
        <f t="shared" ca="1" si="33"/>
        <v>46002</v>
      </c>
      <c r="B165" s="20"/>
      <c r="C165" s="21"/>
      <c r="D165" s="20"/>
      <c r="E165" s="21"/>
      <c r="F165" s="22"/>
      <c r="G165" s="22"/>
      <c r="H165" s="34" t="str">
        <f t="shared" si="29"/>
        <v/>
      </c>
      <c r="I165" s="34" t="str">
        <f t="shared" si="30"/>
        <v/>
      </c>
      <c r="J165" s="34" t="str">
        <f t="shared" si="31"/>
        <v/>
      </c>
      <c r="K165" s="34" t="str">
        <f t="shared" si="32"/>
        <v/>
      </c>
      <c r="L165" s="26" t="str">
        <f t="shared" si="28"/>
        <v/>
      </c>
      <c r="M165" s="32"/>
      <c r="N165" s="190"/>
      <c r="O165" s="190"/>
      <c r="P165" s="190"/>
      <c r="Q165" s="190"/>
      <c r="R165" s="23"/>
    </row>
    <row r="166" spans="1:18">
      <c r="A166" s="27">
        <f t="shared" ca="1" si="33"/>
        <v>46003</v>
      </c>
      <c r="B166" s="20"/>
      <c r="C166" s="21"/>
      <c r="D166" s="20"/>
      <c r="E166" s="21"/>
      <c r="F166" s="22"/>
      <c r="G166" s="22"/>
      <c r="H166" s="34" t="str">
        <f t="shared" si="29"/>
        <v/>
      </c>
      <c r="I166" s="34" t="str">
        <f t="shared" si="30"/>
        <v/>
      </c>
      <c r="J166" s="34" t="str">
        <f t="shared" si="31"/>
        <v/>
      </c>
      <c r="K166" s="34" t="str">
        <f t="shared" si="32"/>
        <v/>
      </c>
      <c r="L166" s="26" t="str">
        <f t="shared" si="28"/>
        <v/>
      </c>
      <c r="M166" s="32"/>
      <c r="N166" s="190"/>
      <c r="O166" s="190"/>
      <c r="P166" s="190"/>
      <c r="Q166" s="190"/>
      <c r="R166" s="23"/>
    </row>
    <row r="167" spans="1:18">
      <c r="A167" s="27">
        <f t="shared" ca="1" si="33"/>
        <v>46004</v>
      </c>
      <c r="B167" s="20"/>
      <c r="C167" s="21"/>
      <c r="D167" s="20"/>
      <c r="E167" s="21"/>
      <c r="F167" s="22"/>
      <c r="G167" s="22"/>
      <c r="H167" s="34" t="str">
        <f t="shared" si="29"/>
        <v/>
      </c>
      <c r="I167" s="34" t="str">
        <f t="shared" si="30"/>
        <v/>
      </c>
      <c r="J167" s="34" t="str">
        <f t="shared" si="31"/>
        <v/>
      </c>
      <c r="K167" s="34" t="str">
        <f t="shared" si="32"/>
        <v/>
      </c>
      <c r="L167" s="26" t="str">
        <f t="shared" si="28"/>
        <v/>
      </c>
      <c r="M167" s="32"/>
      <c r="N167" s="190"/>
      <c r="O167" s="190"/>
      <c r="P167" s="190"/>
      <c r="Q167" s="190"/>
      <c r="R167" s="23"/>
    </row>
    <row r="168" spans="1:18">
      <c r="A168" s="27">
        <f t="shared" ca="1" si="33"/>
        <v>46005</v>
      </c>
      <c r="B168" s="20"/>
      <c r="C168" s="21"/>
      <c r="D168" s="20"/>
      <c r="E168" s="21"/>
      <c r="F168" s="22"/>
      <c r="G168" s="22"/>
      <c r="H168" s="34" t="str">
        <f t="shared" si="29"/>
        <v/>
      </c>
      <c r="I168" s="34" t="str">
        <f t="shared" si="30"/>
        <v/>
      </c>
      <c r="J168" s="34" t="str">
        <f t="shared" si="31"/>
        <v/>
      </c>
      <c r="K168" s="34" t="str">
        <f t="shared" si="32"/>
        <v/>
      </c>
      <c r="L168" s="26" t="str">
        <f t="shared" si="28"/>
        <v/>
      </c>
      <c r="M168" s="32"/>
      <c r="N168" s="190"/>
      <c r="O168" s="190"/>
      <c r="P168" s="190"/>
      <c r="Q168" s="190"/>
      <c r="R168" s="23"/>
    </row>
    <row r="169" spans="1:18">
      <c r="A169" s="27">
        <f t="shared" ca="1" si="33"/>
        <v>46006</v>
      </c>
      <c r="B169" s="20"/>
      <c r="C169" s="21"/>
      <c r="D169" s="20"/>
      <c r="E169" s="21"/>
      <c r="F169" s="22"/>
      <c r="G169" s="22"/>
      <c r="H169" s="34" t="str">
        <f t="shared" si="29"/>
        <v/>
      </c>
      <c r="I169" s="34" t="str">
        <f t="shared" si="30"/>
        <v/>
      </c>
      <c r="J169" s="34" t="str">
        <f t="shared" si="31"/>
        <v/>
      </c>
      <c r="K169" s="34" t="str">
        <f t="shared" si="32"/>
        <v/>
      </c>
      <c r="L169" s="26" t="str">
        <f t="shared" si="28"/>
        <v/>
      </c>
      <c r="M169" s="32"/>
      <c r="N169" s="190"/>
      <c r="O169" s="190"/>
      <c r="P169" s="190"/>
      <c r="Q169" s="190"/>
      <c r="R169" s="23"/>
    </row>
    <row r="170" spans="1:18">
      <c r="A170" s="27">
        <f t="shared" ca="1" si="33"/>
        <v>46007</v>
      </c>
      <c r="B170" s="20"/>
      <c r="C170" s="21"/>
      <c r="D170" s="20"/>
      <c r="E170" s="21"/>
      <c r="F170" s="22"/>
      <c r="G170" s="22"/>
      <c r="H170" s="34" t="str">
        <f t="shared" si="29"/>
        <v/>
      </c>
      <c r="I170" s="34" t="str">
        <f t="shared" si="30"/>
        <v/>
      </c>
      <c r="J170" s="34" t="str">
        <f t="shared" si="31"/>
        <v/>
      </c>
      <c r="K170" s="34" t="str">
        <f t="shared" si="32"/>
        <v/>
      </c>
      <c r="L170" s="26" t="str">
        <f t="shared" si="28"/>
        <v/>
      </c>
      <c r="M170" s="32"/>
      <c r="N170" s="190"/>
      <c r="O170" s="190"/>
      <c r="P170" s="190"/>
      <c r="Q170" s="190"/>
      <c r="R170" s="23"/>
    </row>
    <row r="171" spans="1:18">
      <c r="A171" s="27">
        <f t="shared" ca="1" si="33"/>
        <v>46008</v>
      </c>
      <c r="B171" s="20"/>
      <c r="C171" s="21"/>
      <c r="D171" s="20"/>
      <c r="E171" s="21"/>
      <c r="F171" s="22"/>
      <c r="G171" s="22"/>
      <c r="H171" s="34" t="str">
        <f t="shared" si="29"/>
        <v/>
      </c>
      <c r="I171" s="34" t="str">
        <f t="shared" si="30"/>
        <v/>
      </c>
      <c r="J171" s="34" t="str">
        <f t="shared" si="31"/>
        <v/>
      </c>
      <c r="K171" s="34" t="str">
        <f t="shared" si="32"/>
        <v/>
      </c>
      <c r="L171" s="26" t="str">
        <f t="shared" si="28"/>
        <v/>
      </c>
      <c r="M171" s="32"/>
      <c r="N171" s="190"/>
      <c r="O171" s="190"/>
      <c r="P171" s="190"/>
      <c r="Q171" s="190"/>
      <c r="R171" s="23"/>
    </row>
    <row r="172" spans="1:18">
      <c r="A172" s="27">
        <f t="shared" ca="1" si="33"/>
        <v>46009</v>
      </c>
      <c r="B172" s="20"/>
      <c r="C172" s="21"/>
      <c r="D172" s="20"/>
      <c r="E172" s="21"/>
      <c r="F172" s="22"/>
      <c r="G172" s="22"/>
      <c r="H172" s="34" t="str">
        <f t="shared" si="29"/>
        <v/>
      </c>
      <c r="I172" s="34" t="str">
        <f t="shared" si="30"/>
        <v/>
      </c>
      <c r="J172" s="34" t="str">
        <f t="shared" si="31"/>
        <v/>
      </c>
      <c r="K172" s="34" t="str">
        <f t="shared" si="32"/>
        <v/>
      </c>
      <c r="L172" s="26" t="str">
        <f t="shared" si="28"/>
        <v/>
      </c>
      <c r="M172" s="32"/>
      <c r="N172" s="190"/>
      <c r="O172" s="190"/>
      <c r="P172" s="190"/>
      <c r="Q172" s="190"/>
      <c r="R172" s="23"/>
    </row>
    <row r="173" spans="1:18">
      <c r="A173" s="27">
        <f t="shared" ca="1" si="33"/>
        <v>46010</v>
      </c>
      <c r="B173" s="20"/>
      <c r="C173" s="21"/>
      <c r="D173" s="20"/>
      <c r="E173" s="21"/>
      <c r="F173" s="22"/>
      <c r="G173" s="22"/>
      <c r="H173" s="34" t="str">
        <f t="shared" si="29"/>
        <v/>
      </c>
      <c r="I173" s="34" t="str">
        <f t="shared" si="30"/>
        <v/>
      </c>
      <c r="J173" s="34" t="str">
        <f t="shared" si="31"/>
        <v/>
      </c>
      <c r="K173" s="34" t="str">
        <f t="shared" si="32"/>
        <v/>
      </c>
      <c r="L173" s="26" t="str">
        <f t="shared" si="28"/>
        <v/>
      </c>
      <c r="M173" s="32"/>
      <c r="N173" s="190"/>
      <c r="O173" s="190"/>
      <c r="P173" s="190"/>
      <c r="Q173" s="190"/>
      <c r="R173" s="23"/>
    </row>
    <row r="174" spans="1:18">
      <c r="A174" s="27">
        <f t="shared" ca="1" si="33"/>
        <v>46011</v>
      </c>
      <c r="B174" s="20"/>
      <c r="C174" s="21"/>
      <c r="D174" s="20"/>
      <c r="E174" s="21"/>
      <c r="F174" s="22"/>
      <c r="G174" s="22"/>
      <c r="H174" s="34" t="str">
        <f t="shared" si="29"/>
        <v/>
      </c>
      <c r="I174" s="34" t="str">
        <f t="shared" si="30"/>
        <v/>
      </c>
      <c r="J174" s="34" t="str">
        <f t="shared" si="31"/>
        <v/>
      </c>
      <c r="K174" s="34" t="str">
        <f t="shared" si="32"/>
        <v/>
      </c>
      <c r="L174" s="26" t="str">
        <f t="shared" si="28"/>
        <v/>
      </c>
      <c r="M174" s="32"/>
      <c r="N174" s="190"/>
      <c r="O174" s="190"/>
      <c r="P174" s="190"/>
      <c r="Q174" s="190"/>
      <c r="R174" s="23"/>
    </row>
    <row r="175" spans="1:18">
      <c r="A175" s="27">
        <f t="shared" ca="1" si="33"/>
        <v>46012</v>
      </c>
      <c r="B175" s="20"/>
      <c r="C175" s="21"/>
      <c r="D175" s="20"/>
      <c r="E175" s="21"/>
      <c r="F175" s="22"/>
      <c r="G175" s="22"/>
      <c r="H175" s="34" t="str">
        <f t="shared" si="29"/>
        <v/>
      </c>
      <c r="I175" s="34" t="str">
        <f t="shared" si="30"/>
        <v/>
      </c>
      <c r="J175" s="34" t="str">
        <f t="shared" si="31"/>
        <v/>
      </c>
      <c r="K175" s="34" t="str">
        <f t="shared" si="32"/>
        <v/>
      </c>
      <c r="L175" s="26" t="str">
        <f t="shared" si="28"/>
        <v/>
      </c>
      <c r="M175" s="32"/>
      <c r="N175" s="190"/>
      <c r="O175" s="190"/>
      <c r="P175" s="190"/>
      <c r="Q175" s="190"/>
      <c r="R175" s="23"/>
    </row>
    <row r="176" spans="1:18">
      <c r="A176" s="27">
        <f t="shared" ca="1" si="33"/>
        <v>46013</v>
      </c>
      <c r="B176" s="20"/>
      <c r="C176" s="21"/>
      <c r="D176" s="20"/>
      <c r="E176" s="21"/>
      <c r="F176" s="22"/>
      <c r="G176" s="22"/>
      <c r="H176" s="34" t="str">
        <f t="shared" si="29"/>
        <v/>
      </c>
      <c r="I176" s="34" t="str">
        <f t="shared" si="30"/>
        <v/>
      </c>
      <c r="J176" s="34" t="str">
        <f t="shared" si="31"/>
        <v/>
      </c>
      <c r="K176" s="34" t="str">
        <f t="shared" si="32"/>
        <v/>
      </c>
      <c r="L176" s="26" t="str">
        <f t="shared" si="28"/>
        <v/>
      </c>
      <c r="M176" s="32"/>
      <c r="N176" s="190"/>
      <c r="O176" s="190"/>
      <c r="P176" s="190"/>
      <c r="Q176" s="190"/>
      <c r="R176" s="23"/>
    </row>
    <row r="177" spans="1:22">
      <c r="A177" s="27">
        <f t="shared" ca="1" si="33"/>
        <v>46014</v>
      </c>
      <c r="B177" s="20"/>
      <c r="C177" s="21"/>
      <c r="D177" s="20"/>
      <c r="E177" s="21"/>
      <c r="F177" s="22"/>
      <c r="G177" s="22"/>
      <c r="H177" s="34" t="str">
        <f t="shared" si="29"/>
        <v/>
      </c>
      <c r="I177" s="34" t="str">
        <f t="shared" si="30"/>
        <v/>
      </c>
      <c r="J177" s="34" t="str">
        <f t="shared" si="31"/>
        <v/>
      </c>
      <c r="K177" s="34" t="str">
        <f t="shared" si="32"/>
        <v/>
      </c>
      <c r="L177" s="26" t="str">
        <f t="shared" si="28"/>
        <v/>
      </c>
      <c r="M177" s="32"/>
      <c r="N177" s="190"/>
      <c r="O177" s="190"/>
      <c r="P177" s="190"/>
      <c r="Q177" s="190"/>
      <c r="R177" s="23"/>
    </row>
    <row r="178" spans="1:22">
      <c r="A178" s="27">
        <f t="shared" ca="1" si="33"/>
        <v>46015</v>
      </c>
      <c r="B178" s="20"/>
      <c r="C178" s="21"/>
      <c r="D178" s="20"/>
      <c r="E178" s="21"/>
      <c r="F178" s="22"/>
      <c r="G178" s="22"/>
      <c r="H178" s="34" t="str">
        <f t="shared" si="29"/>
        <v/>
      </c>
      <c r="I178" s="34" t="str">
        <f t="shared" si="30"/>
        <v/>
      </c>
      <c r="J178" s="34" t="str">
        <f t="shared" si="31"/>
        <v/>
      </c>
      <c r="K178" s="34" t="str">
        <f t="shared" si="32"/>
        <v/>
      </c>
      <c r="L178" s="26" t="str">
        <f t="shared" si="28"/>
        <v/>
      </c>
      <c r="M178" s="32"/>
      <c r="N178" s="190"/>
      <c r="O178" s="190"/>
      <c r="P178" s="190"/>
      <c r="Q178" s="190"/>
      <c r="R178" s="23"/>
    </row>
    <row r="179" spans="1:22">
      <c r="A179" s="27">
        <f t="shared" ca="1" si="33"/>
        <v>46016</v>
      </c>
      <c r="B179" s="20"/>
      <c r="C179" s="21"/>
      <c r="D179" s="20"/>
      <c r="E179" s="21"/>
      <c r="F179" s="22"/>
      <c r="G179" s="22"/>
      <c r="H179" s="34" t="str">
        <f t="shared" si="29"/>
        <v/>
      </c>
      <c r="I179" s="34" t="str">
        <f t="shared" si="30"/>
        <v/>
      </c>
      <c r="J179" s="34" t="str">
        <f t="shared" si="31"/>
        <v/>
      </c>
      <c r="K179" s="34" t="str">
        <f t="shared" si="32"/>
        <v/>
      </c>
      <c r="L179" s="26" t="str">
        <f t="shared" si="28"/>
        <v/>
      </c>
      <c r="M179" s="32"/>
      <c r="N179" s="190"/>
      <c r="O179" s="190"/>
      <c r="P179" s="190"/>
      <c r="Q179" s="190"/>
      <c r="R179" s="23"/>
    </row>
    <row r="180" spans="1:22">
      <c r="A180" s="27">
        <f t="shared" ca="1" si="33"/>
        <v>46017</v>
      </c>
      <c r="B180" s="20"/>
      <c r="C180" s="21"/>
      <c r="D180" s="20"/>
      <c r="E180" s="21"/>
      <c r="F180" s="22"/>
      <c r="G180" s="22"/>
      <c r="H180" s="34" t="str">
        <f t="shared" si="29"/>
        <v/>
      </c>
      <c r="I180" s="34" t="str">
        <f t="shared" si="30"/>
        <v/>
      </c>
      <c r="J180" s="34" t="str">
        <f t="shared" si="31"/>
        <v/>
      </c>
      <c r="K180" s="34" t="str">
        <f t="shared" si="32"/>
        <v/>
      </c>
      <c r="L180" s="26" t="str">
        <f t="shared" si="28"/>
        <v/>
      </c>
      <c r="M180" s="32"/>
      <c r="N180" s="190"/>
      <c r="O180" s="190"/>
      <c r="P180" s="190"/>
      <c r="Q180" s="190"/>
      <c r="R180" s="23"/>
    </row>
    <row r="181" spans="1:22">
      <c r="A181" s="27">
        <f t="shared" ca="1" si="33"/>
        <v>46018</v>
      </c>
      <c r="B181" s="20"/>
      <c r="C181" s="21"/>
      <c r="D181" s="20"/>
      <c r="E181" s="21"/>
      <c r="F181" s="22"/>
      <c r="G181" s="22"/>
      <c r="H181" s="34" t="str">
        <f t="shared" si="29"/>
        <v/>
      </c>
      <c r="I181" s="34" t="str">
        <f t="shared" si="30"/>
        <v/>
      </c>
      <c r="J181" s="34" t="str">
        <f t="shared" si="31"/>
        <v/>
      </c>
      <c r="K181" s="34" t="str">
        <f t="shared" si="32"/>
        <v/>
      </c>
      <c r="L181" s="26" t="str">
        <f t="shared" si="28"/>
        <v/>
      </c>
      <c r="M181" s="32"/>
      <c r="N181" s="190"/>
      <c r="O181" s="190"/>
      <c r="P181" s="190"/>
      <c r="Q181" s="190"/>
      <c r="R181" s="23"/>
    </row>
    <row r="182" spans="1:22">
      <c r="A182" s="27">
        <f t="shared" ca="1" si="33"/>
        <v>46019</v>
      </c>
      <c r="B182" s="20"/>
      <c r="C182" s="21"/>
      <c r="D182" s="20"/>
      <c r="E182" s="21"/>
      <c r="F182" s="22"/>
      <c r="G182" s="22"/>
      <c r="H182" s="34" t="str">
        <f t="shared" si="29"/>
        <v/>
      </c>
      <c r="I182" s="34" t="str">
        <f t="shared" si="30"/>
        <v/>
      </c>
      <c r="J182" s="34" t="str">
        <f t="shared" si="31"/>
        <v/>
      </c>
      <c r="K182" s="34" t="str">
        <f t="shared" si="32"/>
        <v/>
      </c>
      <c r="L182" s="26" t="str">
        <f t="shared" si="28"/>
        <v/>
      </c>
      <c r="M182" s="32"/>
      <c r="N182" s="190"/>
      <c r="O182" s="190"/>
      <c r="P182" s="190"/>
      <c r="Q182" s="190"/>
      <c r="R182" s="23"/>
    </row>
    <row r="183" spans="1:22">
      <c r="A183" s="27">
        <f t="shared" ca="1" si="33"/>
        <v>46020</v>
      </c>
      <c r="B183" s="20"/>
      <c r="C183" s="21"/>
      <c r="D183" s="20"/>
      <c r="E183" s="21"/>
      <c r="F183" s="22"/>
      <c r="G183" s="22"/>
      <c r="H183" s="34" t="str">
        <f t="shared" si="29"/>
        <v/>
      </c>
      <c r="I183" s="34" t="str">
        <f t="shared" si="30"/>
        <v/>
      </c>
      <c r="J183" s="34" t="str">
        <f t="shared" si="31"/>
        <v/>
      </c>
      <c r="K183" s="34" t="str">
        <f t="shared" si="32"/>
        <v/>
      </c>
      <c r="L183" s="26" t="str">
        <f t="shared" si="28"/>
        <v/>
      </c>
      <c r="M183" s="32"/>
      <c r="N183" s="190"/>
      <c r="O183" s="190"/>
      <c r="P183" s="190"/>
      <c r="Q183" s="190"/>
      <c r="R183" s="23"/>
    </row>
    <row r="184" spans="1:22">
      <c r="A184" s="27">
        <f t="shared" ca="1" si="33"/>
        <v>46021</v>
      </c>
      <c r="B184" s="20"/>
      <c r="C184" s="21"/>
      <c r="D184" s="20"/>
      <c r="E184" s="21"/>
      <c r="F184" s="22"/>
      <c r="G184" s="22"/>
      <c r="H184" s="34" t="str">
        <f t="shared" si="29"/>
        <v/>
      </c>
      <c r="I184" s="34" t="str">
        <f t="shared" si="30"/>
        <v/>
      </c>
      <c r="J184" s="34" t="str">
        <f t="shared" si="31"/>
        <v/>
      </c>
      <c r="K184" s="34" t="str">
        <f t="shared" si="32"/>
        <v/>
      </c>
      <c r="L184" s="26" t="str">
        <f t="shared" si="28"/>
        <v/>
      </c>
      <c r="M184" s="32"/>
      <c r="N184" s="190"/>
      <c r="O184" s="190"/>
      <c r="P184" s="190"/>
      <c r="Q184" s="190"/>
      <c r="R184" s="23"/>
    </row>
    <row r="185" spans="1:22">
      <c r="A185" s="27">
        <f t="shared" ca="1" si="33"/>
        <v>46022</v>
      </c>
      <c r="B185" s="20"/>
      <c r="C185" s="21"/>
      <c r="D185" s="20"/>
      <c r="E185" s="21"/>
      <c r="F185" s="22"/>
      <c r="G185" s="22"/>
      <c r="H185" s="34" t="str">
        <f t="shared" si="29"/>
        <v/>
      </c>
      <c r="I185" s="34" t="str">
        <f t="shared" si="30"/>
        <v/>
      </c>
      <c r="J185" s="34" t="str">
        <f t="shared" si="31"/>
        <v/>
      </c>
      <c r="K185" s="34" t="str">
        <f t="shared" si="32"/>
        <v/>
      </c>
      <c r="L185" s="26" t="str">
        <f t="shared" si="28"/>
        <v/>
      </c>
      <c r="M185" s="32"/>
      <c r="N185" s="190"/>
      <c r="O185" s="190"/>
      <c r="P185" s="190"/>
      <c r="Q185" s="190"/>
      <c r="R185" s="23"/>
    </row>
    <row r="186" spans="1:22">
      <c r="A186" s="5" t="s">
        <v>11</v>
      </c>
      <c r="B186" s="191"/>
      <c r="C186" s="192"/>
      <c r="D186" s="191"/>
      <c r="E186" s="192"/>
      <c r="F186" s="26" t="str">
        <f>IF(SUM($F155:$F185)=0,"",SUM($F155:$F185))</f>
        <v/>
      </c>
      <c r="G186" s="26" t="str">
        <f>IF(SUM($G155:$G185)=0,"",SUM($G155:$G185))</f>
        <v/>
      </c>
      <c r="H186" s="26" t="str">
        <f>IF(SUM(H155:H185)=0,"",SUM(H155:H185))</f>
        <v/>
      </c>
      <c r="I186" s="26" t="str">
        <f>IF(SUM(I155:I185)=0,"",SUM(I155:I185))</f>
        <v/>
      </c>
      <c r="J186" s="26" t="str">
        <f t="shared" ref="J186:K186" si="34">IF(SUM(J155:J185)=0,"",SUM(J155:J185))</f>
        <v/>
      </c>
      <c r="K186" s="26" t="str">
        <f t="shared" si="34"/>
        <v/>
      </c>
      <c r="L186" s="26" t="str">
        <f>IF(SUM($L155:$L185)=0,"",SUM($L155:$L185))</f>
        <v/>
      </c>
      <c r="M186" s="33"/>
      <c r="N186" s="193"/>
      <c r="O186" s="193"/>
      <c r="P186" s="193"/>
      <c r="Q186" s="193"/>
      <c r="R186" s="6"/>
    </row>
    <row r="188" spans="1:22" ht="27" customHeight="1">
      <c r="A188" s="194" t="s">
        <v>22</v>
      </c>
      <c r="B188" s="189" t="s">
        <v>103</v>
      </c>
      <c r="C188" s="189"/>
      <c r="D188" s="189"/>
      <c r="E188" s="189"/>
      <c r="F188" s="189" t="s">
        <v>23</v>
      </c>
      <c r="G188" s="189"/>
      <c r="H188" s="189" t="s">
        <v>88</v>
      </c>
      <c r="I188" s="189"/>
      <c r="J188" s="189"/>
      <c r="K188" s="189"/>
      <c r="L188" s="189" t="s">
        <v>87</v>
      </c>
      <c r="M188" s="195" t="s">
        <v>96</v>
      </c>
      <c r="N188" s="194" t="s">
        <v>25</v>
      </c>
      <c r="O188" s="194"/>
      <c r="P188" s="194"/>
      <c r="Q188" s="194"/>
      <c r="R188" s="189" t="s">
        <v>100</v>
      </c>
    </row>
    <row r="189" spans="1:22" ht="14.25" customHeight="1">
      <c r="A189" s="194"/>
      <c r="B189" s="189" t="s">
        <v>82</v>
      </c>
      <c r="C189" s="189"/>
      <c r="D189" s="189" t="s">
        <v>84</v>
      </c>
      <c r="E189" s="189"/>
      <c r="F189" s="189"/>
      <c r="G189" s="189"/>
      <c r="H189" s="189" t="s">
        <v>90</v>
      </c>
      <c r="I189" s="189"/>
      <c r="J189" s="189" t="s">
        <v>89</v>
      </c>
      <c r="K189" s="189"/>
      <c r="L189" s="189"/>
      <c r="M189" s="196"/>
      <c r="N189" s="194"/>
      <c r="O189" s="194"/>
      <c r="P189" s="194"/>
      <c r="Q189" s="194"/>
      <c r="R189" s="189"/>
    </row>
    <row r="190" spans="1:22">
      <c r="A190" s="194"/>
      <c r="B190" s="43" t="s">
        <v>26</v>
      </c>
      <c r="C190" s="43" t="s">
        <v>27</v>
      </c>
      <c r="D190" s="43" t="s">
        <v>26</v>
      </c>
      <c r="E190" s="43" t="s">
        <v>27</v>
      </c>
      <c r="F190" s="44" t="s">
        <v>85</v>
      </c>
      <c r="G190" s="44" t="s">
        <v>86</v>
      </c>
      <c r="H190" s="44" t="s">
        <v>81</v>
      </c>
      <c r="I190" s="44" t="s">
        <v>83</v>
      </c>
      <c r="J190" s="44" t="s">
        <v>81</v>
      </c>
      <c r="K190" s="44" t="s">
        <v>95</v>
      </c>
      <c r="L190" s="189"/>
      <c r="M190" s="197"/>
      <c r="N190" s="194"/>
      <c r="O190" s="194"/>
      <c r="P190" s="194"/>
      <c r="Q190" s="194"/>
      <c r="R190" s="194"/>
    </row>
    <row r="191" spans="1:22">
      <c r="A191" s="27" cm="1">
        <f t="array" aca="1" ref="A191" ca="1">DATE("2025","8"+5,IFERROR(INDIRECT(T1),"1"))</f>
        <v>46023</v>
      </c>
      <c r="B191" s="20"/>
      <c r="C191" s="21"/>
      <c r="D191" s="20"/>
      <c r="E191" s="21"/>
      <c r="F191" s="22"/>
      <c r="G191" s="22"/>
      <c r="H191" s="34" t="str">
        <f>IF(OR(B191="",LEFT(M191,1)="✓"),"",C191-B191-F191)</f>
        <v/>
      </c>
      <c r="I191" s="34" t="str">
        <f>IF(OR(D191="",LEFT(M191,1)="✓"),"",E191-D191-G191)</f>
        <v/>
      </c>
      <c r="J191" s="34" t="str">
        <f>IF(AND(B191&lt;&gt;"",M191="✓所定"),C191-B191-F191,"")</f>
        <v/>
      </c>
      <c r="K191" s="34" t="str">
        <f>IF(AND(B191&lt;&gt;"",M191="✓法定"),C191-B191-F191,"")</f>
        <v/>
      </c>
      <c r="L191" s="26" t="str">
        <f>IF(AND($B191="",$D191=""),"",($C191-$B191-$F191)+($E191-$D191-$G191))</f>
        <v/>
      </c>
      <c r="M191" s="32"/>
      <c r="N191" s="190"/>
      <c r="O191" s="190"/>
      <c r="P191" s="190"/>
      <c r="Q191" s="190"/>
      <c r="R191" s="23"/>
      <c r="V191" s="1" t="s">
        <v>171</v>
      </c>
    </row>
    <row r="192" spans="1:22">
      <c r="A192" s="27">
        <f ca="1">A191+1</f>
        <v>46024</v>
      </c>
      <c r="B192" s="20"/>
      <c r="C192" s="21"/>
      <c r="D192" s="20"/>
      <c r="E192" s="21"/>
      <c r="F192" s="22"/>
      <c r="G192" s="22"/>
      <c r="H192" s="34" t="str">
        <f t="shared" ref="H192:H221" si="35">IF(OR(B192="",LEFT(M192,1)="✓"),"",C192-B192-F192)</f>
        <v/>
      </c>
      <c r="I192" s="34" t="str">
        <f t="shared" ref="I192:I221" si="36">IF(OR(D192="",LEFT(M192,1)="✓"),"",E192-D192-G192)</f>
        <v/>
      </c>
      <c r="J192" s="34" t="str">
        <f t="shared" ref="J192:J221" si="37">IF(AND(B192&lt;&gt;"",M192="✓所定"),C192-B192-F192,"")</f>
        <v/>
      </c>
      <c r="K192" s="34" t="str">
        <f t="shared" ref="K192:K221" si="38">IF(AND(B192&lt;&gt;"",M192="✓法定"),C192-B192-F192,"")</f>
        <v/>
      </c>
      <c r="L192" s="26" t="str">
        <f t="shared" ref="L192:L221" si="39">IF(AND($B192="",$D192=""),"",($C192-$B192-$F192)+($E192-$D192-$G192))</f>
        <v/>
      </c>
      <c r="M192" s="32"/>
      <c r="N192" s="190"/>
      <c r="O192" s="190"/>
      <c r="P192" s="190"/>
      <c r="Q192" s="190"/>
      <c r="R192" s="23"/>
      <c r="V192" s="1" t="s">
        <v>172</v>
      </c>
    </row>
    <row r="193" spans="1:18">
      <c r="A193" s="27">
        <f t="shared" ref="A193:A221" ca="1" si="40">A192+1</f>
        <v>46025</v>
      </c>
      <c r="B193" s="20"/>
      <c r="C193" s="21"/>
      <c r="D193" s="20"/>
      <c r="E193" s="21"/>
      <c r="F193" s="22"/>
      <c r="G193" s="22"/>
      <c r="H193" s="34" t="str">
        <f t="shared" si="35"/>
        <v/>
      </c>
      <c r="I193" s="34" t="str">
        <f t="shared" si="36"/>
        <v/>
      </c>
      <c r="J193" s="34" t="str">
        <f t="shared" si="37"/>
        <v/>
      </c>
      <c r="K193" s="34" t="str">
        <f t="shared" si="38"/>
        <v/>
      </c>
      <c r="L193" s="26" t="str">
        <f t="shared" si="39"/>
        <v/>
      </c>
      <c r="M193" s="32"/>
      <c r="N193" s="190"/>
      <c r="O193" s="190"/>
      <c r="P193" s="190"/>
      <c r="Q193" s="190"/>
      <c r="R193" s="23"/>
    </row>
    <row r="194" spans="1:18">
      <c r="A194" s="27">
        <f t="shared" ca="1" si="40"/>
        <v>46026</v>
      </c>
      <c r="B194" s="20"/>
      <c r="C194" s="21"/>
      <c r="D194" s="20"/>
      <c r="E194" s="21"/>
      <c r="F194" s="22"/>
      <c r="G194" s="22"/>
      <c r="H194" s="34" t="str">
        <f t="shared" si="35"/>
        <v/>
      </c>
      <c r="I194" s="34" t="str">
        <f t="shared" si="36"/>
        <v/>
      </c>
      <c r="J194" s="34" t="str">
        <f t="shared" si="37"/>
        <v/>
      </c>
      <c r="K194" s="34" t="str">
        <f t="shared" si="38"/>
        <v/>
      </c>
      <c r="L194" s="26" t="str">
        <f t="shared" si="39"/>
        <v/>
      </c>
      <c r="M194" s="32"/>
      <c r="N194" s="190"/>
      <c r="O194" s="190"/>
      <c r="P194" s="190"/>
      <c r="Q194" s="190"/>
      <c r="R194" s="23"/>
    </row>
    <row r="195" spans="1:18">
      <c r="A195" s="27">
        <f t="shared" ca="1" si="40"/>
        <v>46027</v>
      </c>
      <c r="B195" s="20"/>
      <c r="C195" s="21"/>
      <c r="D195" s="20"/>
      <c r="E195" s="21"/>
      <c r="F195" s="22"/>
      <c r="G195" s="22"/>
      <c r="H195" s="34" t="str">
        <f t="shared" si="35"/>
        <v/>
      </c>
      <c r="I195" s="34" t="str">
        <f t="shared" si="36"/>
        <v/>
      </c>
      <c r="J195" s="34" t="str">
        <f t="shared" si="37"/>
        <v/>
      </c>
      <c r="K195" s="34" t="str">
        <f t="shared" si="38"/>
        <v/>
      </c>
      <c r="L195" s="26" t="str">
        <f t="shared" si="39"/>
        <v/>
      </c>
      <c r="M195" s="32"/>
      <c r="N195" s="190"/>
      <c r="O195" s="190"/>
      <c r="P195" s="190"/>
      <c r="Q195" s="190"/>
      <c r="R195" s="23"/>
    </row>
    <row r="196" spans="1:18">
      <c r="A196" s="27">
        <f t="shared" ca="1" si="40"/>
        <v>46028</v>
      </c>
      <c r="B196" s="20"/>
      <c r="C196" s="21"/>
      <c r="D196" s="20"/>
      <c r="E196" s="21"/>
      <c r="F196" s="22"/>
      <c r="G196" s="22"/>
      <c r="H196" s="34" t="str">
        <f t="shared" si="35"/>
        <v/>
      </c>
      <c r="I196" s="34" t="str">
        <f t="shared" si="36"/>
        <v/>
      </c>
      <c r="J196" s="34" t="str">
        <f t="shared" si="37"/>
        <v/>
      </c>
      <c r="K196" s="34" t="str">
        <f t="shared" si="38"/>
        <v/>
      </c>
      <c r="L196" s="26" t="str">
        <f t="shared" si="39"/>
        <v/>
      </c>
      <c r="M196" s="32"/>
      <c r="N196" s="190"/>
      <c r="O196" s="190"/>
      <c r="P196" s="190"/>
      <c r="Q196" s="190"/>
      <c r="R196" s="23"/>
    </row>
    <row r="197" spans="1:18">
      <c r="A197" s="27">
        <f t="shared" ca="1" si="40"/>
        <v>46029</v>
      </c>
      <c r="B197" s="20"/>
      <c r="C197" s="21"/>
      <c r="D197" s="20"/>
      <c r="E197" s="21"/>
      <c r="F197" s="22"/>
      <c r="G197" s="22"/>
      <c r="H197" s="34" t="str">
        <f t="shared" si="35"/>
        <v/>
      </c>
      <c r="I197" s="34" t="str">
        <f t="shared" si="36"/>
        <v/>
      </c>
      <c r="J197" s="34" t="str">
        <f t="shared" si="37"/>
        <v/>
      </c>
      <c r="K197" s="34" t="str">
        <f t="shared" si="38"/>
        <v/>
      </c>
      <c r="L197" s="26" t="str">
        <f t="shared" si="39"/>
        <v/>
      </c>
      <c r="M197" s="32"/>
      <c r="N197" s="190"/>
      <c r="O197" s="190"/>
      <c r="P197" s="190"/>
      <c r="Q197" s="190"/>
      <c r="R197" s="23"/>
    </row>
    <row r="198" spans="1:18">
      <c r="A198" s="27">
        <f t="shared" ca="1" si="40"/>
        <v>46030</v>
      </c>
      <c r="B198" s="20"/>
      <c r="C198" s="21"/>
      <c r="D198" s="20"/>
      <c r="E198" s="21"/>
      <c r="F198" s="22"/>
      <c r="G198" s="22"/>
      <c r="H198" s="34" t="str">
        <f t="shared" si="35"/>
        <v/>
      </c>
      <c r="I198" s="34" t="str">
        <f t="shared" si="36"/>
        <v/>
      </c>
      <c r="J198" s="34" t="str">
        <f t="shared" si="37"/>
        <v/>
      </c>
      <c r="K198" s="34" t="str">
        <f t="shared" si="38"/>
        <v/>
      </c>
      <c r="L198" s="26" t="str">
        <f t="shared" si="39"/>
        <v/>
      </c>
      <c r="M198" s="32"/>
      <c r="N198" s="190"/>
      <c r="O198" s="190"/>
      <c r="P198" s="190"/>
      <c r="Q198" s="190"/>
      <c r="R198" s="23"/>
    </row>
    <row r="199" spans="1:18">
      <c r="A199" s="27">
        <f t="shared" ca="1" si="40"/>
        <v>46031</v>
      </c>
      <c r="B199" s="20"/>
      <c r="C199" s="21"/>
      <c r="D199" s="20"/>
      <c r="E199" s="21"/>
      <c r="F199" s="22"/>
      <c r="G199" s="22"/>
      <c r="H199" s="34" t="str">
        <f t="shared" si="35"/>
        <v/>
      </c>
      <c r="I199" s="34" t="str">
        <f t="shared" si="36"/>
        <v/>
      </c>
      <c r="J199" s="34" t="str">
        <f t="shared" si="37"/>
        <v/>
      </c>
      <c r="K199" s="34" t="str">
        <f t="shared" si="38"/>
        <v/>
      </c>
      <c r="L199" s="26" t="str">
        <f t="shared" si="39"/>
        <v/>
      </c>
      <c r="M199" s="32"/>
      <c r="N199" s="190"/>
      <c r="O199" s="190"/>
      <c r="P199" s="190"/>
      <c r="Q199" s="190"/>
      <c r="R199" s="23"/>
    </row>
    <row r="200" spans="1:18">
      <c r="A200" s="27">
        <f t="shared" ca="1" si="40"/>
        <v>46032</v>
      </c>
      <c r="B200" s="20"/>
      <c r="C200" s="21"/>
      <c r="D200" s="20"/>
      <c r="E200" s="21"/>
      <c r="F200" s="22"/>
      <c r="G200" s="22"/>
      <c r="H200" s="34" t="str">
        <f t="shared" si="35"/>
        <v/>
      </c>
      <c r="I200" s="34" t="str">
        <f t="shared" si="36"/>
        <v/>
      </c>
      <c r="J200" s="34" t="str">
        <f t="shared" si="37"/>
        <v/>
      </c>
      <c r="K200" s="34" t="str">
        <f t="shared" si="38"/>
        <v/>
      </c>
      <c r="L200" s="26" t="str">
        <f t="shared" si="39"/>
        <v/>
      </c>
      <c r="M200" s="32"/>
      <c r="N200" s="190"/>
      <c r="O200" s="190"/>
      <c r="P200" s="190"/>
      <c r="Q200" s="190"/>
      <c r="R200" s="23"/>
    </row>
    <row r="201" spans="1:18">
      <c r="A201" s="27">
        <f t="shared" ca="1" si="40"/>
        <v>46033</v>
      </c>
      <c r="B201" s="20"/>
      <c r="C201" s="21"/>
      <c r="D201" s="20"/>
      <c r="E201" s="21"/>
      <c r="F201" s="22"/>
      <c r="G201" s="22"/>
      <c r="H201" s="34" t="str">
        <f t="shared" si="35"/>
        <v/>
      </c>
      <c r="I201" s="34" t="str">
        <f t="shared" si="36"/>
        <v/>
      </c>
      <c r="J201" s="34" t="str">
        <f t="shared" si="37"/>
        <v/>
      </c>
      <c r="K201" s="34" t="str">
        <f t="shared" si="38"/>
        <v/>
      </c>
      <c r="L201" s="26" t="str">
        <f t="shared" si="39"/>
        <v/>
      </c>
      <c r="M201" s="32"/>
      <c r="N201" s="190"/>
      <c r="O201" s="190"/>
      <c r="P201" s="190"/>
      <c r="Q201" s="190"/>
      <c r="R201" s="23"/>
    </row>
    <row r="202" spans="1:18">
      <c r="A202" s="27">
        <f t="shared" ca="1" si="40"/>
        <v>46034</v>
      </c>
      <c r="B202" s="20"/>
      <c r="C202" s="21"/>
      <c r="D202" s="20"/>
      <c r="E202" s="21"/>
      <c r="F202" s="22"/>
      <c r="G202" s="22"/>
      <c r="H202" s="34" t="str">
        <f t="shared" si="35"/>
        <v/>
      </c>
      <c r="I202" s="34" t="str">
        <f t="shared" si="36"/>
        <v/>
      </c>
      <c r="J202" s="34" t="str">
        <f t="shared" si="37"/>
        <v/>
      </c>
      <c r="K202" s="34" t="str">
        <f t="shared" si="38"/>
        <v/>
      </c>
      <c r="L202" s="26" t="str">
        <f t="shared" si="39"/>
        <v/>
      </c>
      <c r="M202" s="32"/>
      <c r="N202" s="190"/>
      <c r="O202" s="190"/>
      <c r="P202" s="190"/>
      <c r="Q202" s="190"/>
      <c r="R202" s="23"/>
    </row>
    <row r="203" spans="1:18">
      <c r="A203" s="27">
        <f t="shared" ca="1" si="40"/>
        <v>46035</v>
      </c>
      <c r="B203" s="20"/>
      <c r="C203" s="21"/>
      <c r="D203" s="20"/>
      <c r="E203" s="21"/>
      <c r="F203" s="22"/>
      <c r="G203" s="22"/>
      <c r="H203" s="34" t="str">
        <f t="shared" si="35"/>
        <v/>
      </c>
      <c r="I203" s="34" t="str">
        <f t="shared" si="36"/>
        <v/>
      </c>
      <c r="J203" s="34" t="str">
        <f t="shared" si="37"/>
        <v/>
      </c>
      <c r="K203" s="34" t="str">
        <f t="shared" si="38"/>
        <v/>
      </c>
      <c r="L203" s="26" t="str">
        <f t="shared" si="39"/>
        <v/>
      </c>
      <c r="M203" s="32"/>
      <c r="N203" s="190"/>
      <c r="O203" s="190"/>
      <c r="P203" s="190"/>
      <c r="Q203" s="190"/>
      <c r="R203" s="23"/>
    </row>
    <row r="204" spans="1:18">
      <c r="A204" s="27">
        <f t="shared" ca="1" si="40"/>
        <v>46036</v>
      </c>
      <c r="B204" s="20"/>
      <c r="C204" s="21"/>
      <c r="D204" s="20"/>
      <c r="E204" s="21"/>
      <c r="F204" s="22"/>
      <c r="G204" s="22"/>
      <c r="H204" s="34" t="str">
        <f t="shared" si="35"/>
        <v/>
      </c>
      <c r="I204" s="34" t="str">
        <f t="shared" si="36"/>
        <v/>
      </c>
      <c r="J204" s="34" t="str">
        <f t="shared" si="37"/>
        <v/>
      </c>
      <c r="K204" s="34" t="str">
        <f t="shared" si="38"/>
        <v/>
      </c>
      <c r="L204" s="26" t="str">
        <f t="shared" si="39"/>
        <v/>
      </c>
      <c r="M204" s="32"/>
      <c r="N204" s="190"/>
      <c r="O204" s="190"/>
      <c r="P204" s="190"/>
      <c r="Q204" s="190"/>
      <c r="R204" s="23"/>
    </row>
    <row r="205" spans="1:18">
      <c r="A205" s="27">
        <f t="shared" ca="1" si="40"/>
        <v>46037</v>
      </c>
      <c r="B205" s="20"/>
      <c r="C205" s="21"/>
      <c r="D205" s="20"/>
      <c r="E205" s="21"/>
      <c r="F205" s="22"/>
      <c r="G205" s="22"/>
      <c r="H205" s="34" t="str">
        <f t="shared" si="35"/>
        <v/>
      </c>
      <c r="I205" s="34" t="str">
        <f t="shared" si="36"/>
        <v/>
      </c>
      <c r="J205" s="34" t="str">
        <f t="shared" si="37"/>
        <v/>
      </c>
      <c r="K205" s="34" t="str">
        <f t="shared" si="38"/>
        <v/>
      </c>
      <c r="L205" s="26" t="str">
        <f t="shared" si="39"/>
        <v/>
      </c>
      <c r="M205" s="32"/>
      <c r="N205" s="190"/>
      <c r="O205" s="190"/>
      <c r="P205" s="190"/>
      <c r="Q205" s="190"/>
      <c r="R205" s="23"/>
    </row>
    <row r="206" spans="1:18">
      <c r="A206" s="27">
        <f t="shared" ca="1" si="40"/>
        <v>46038</v>
      </c>
      <c r="B206" s="20"/>
      <c r="C206" s="21"/>
      <c r="D206" s="20"/>
      <c r="E206" s="21"/>
      <c r="F206" s="22"/>
      <c r="G206" s="22"/>
      <c r="H206" s="34" t="str">
        <f t="shared" si="35"/>
        <v/>
      </c>
      <c r="I206" s="34" t="str">
        <f t="shared" si="36"/>
        <v/>
      </c>
      <c r="J206" s="34" t="str">
        <f t="shared" si="37"/>
        <v/>
      </c>
      <c r="K206" s="34" t="str">
        <f t="shared" si="38"/>
        <v/>
      </c>
      <c r="L206" s="26" t="str">
        <f t="shared" si="39"/>
        <v/>
      </c>
      <c r="M206" s="32"/>
      <c r="N206" s="190"/>
      <c r="O206" s="190"/>
      <c r="P206" s="190"/>
      <c r="Q206" s="190"/>
      <c r="R206" s="23"/>
    </row>
    <row r="207" spans="1:18">
      <c r="A207" s="27">
        <f t="shared" ca="1" si="40"/>
        <v>46039</v>
      </c>
      <c r="B207" s="20"/>
      <c r="C207" s="21"/>
      <c r="D207" s="20"/>
      <c r="E207" s="21"/>
      <c r="F207" s="22"/>
      <c r="G207" s="22"/>
      <c r="H207" s="34" t="str">
        <f t="shared" si="35"/>
        <v/>
      </c>
      <c r="I207" s="34" t="str">
        <f t="shared" si="36"/>
        <v/>
      </c>
      <c r="J207" s="34" t="str">
        <f t="shared" si="37"/>
        <v/>
      </c>
      <c r="K207" s="34" t="str">
        <f t="shared" si="38"/>
        <v/>
      </c>
      <c r="L207" s="26" t="str">
        <f t="shared" si="39"/>
        <v/>
      </c>
      <c r="M207" s="32"/>
      <c r="N207" s="190"/>
      <c r="O207" s="190"/>
      <c r="P207" s="190"/>
      <c r="Q207" s="190"/>
      <c r="R207" s="23"/>
    </row>
    <row r="208" spans="1:18">
      <c r="A208" s="27">
        <f t="shared" ca="1" si="40"/>
        <v>46040</v>
      </c>
      <c r="B208" s="20"/>
      <c r="C208" s="21"/>
      <c r="D208" s="20"/>
      <c r="E208" s="21"/>
      <c r="F208" s="22"/>
      <c r="G208" s="22"/>
      <c r="H208" s="34" t="str">
        <f t="shared" si="35"/>
        <v/>
      </c>
      <c r="I208" s="34" t="str">
        <f t="shared" si="36"/>
        <v/>
      </c>
      <c r="J208" s="34" t="str">
        <f t="shared" si="37"/>
        <v/>
      </c>
      <c r="K208" s="34" t="str">
        <f t="shared" si="38"/>
        <v/>
      </c>
      <c r="L208" s="26" t="str">
        <f t="shared" si="39"/>
        <v/>
      </c>
      <c r="M208" s="32"/>
      <c r="N208" s="190"/>
      <c r="O208" s="190"/>
      <c r="P208" s="190"/>
      <c r="Q208" s="190"/>
      <c r="R208" s="23"/>
    </row>
    <row r="209" spans="1:18">
      <c r="A209" s="27">
        <f t="shared" ca="1" si="40"/>
        <v>46041</v>
      </c>
      <c r="B209" s="20"/>
      <c r="C209" s="21"/>
      <c r="D209" s="20"/>
      <c r="E209" s="21"/>
      <c r="F209" s="22"/>
      <c r="G209" s="22"/>
      <c r="H209" s="34" t="str">
        <f t="shared" si="35"/>
        <v/>
      </c>
      <c r="I209" s="34" t="str">
        <f t="shared" si="36"/>
        <v/>
      </c>
      <c r="J209" s="34" t="str">
        <f t="shared" si="37"/>
        <v/>
      </c>
      <c r="K209" s="34" t="str">
        <f t="shared" si="38"/>
        <v/>
      </c>
      <c r="L209" s="26" t="str">
        <f t="shared" si="39"/>
        <v/>
      </c>
      <c r="M209" s="32"/>
      <c r="N209" s="190"/>
      <c r="O209" s="190"/>
      <c r="P209" s="190"/>
      <c r="Q209" s="190"/>
      <c r="R209" s="23"/>
    </row>
    <row r="210" spans="1:18">
      <c r="A210" s="27">
        <f t="shared" ca="1" si="40"/>
        <v>46042</v>
      </c>
      <c r="B210" s="20"/>
      <c r="C210" s="21"/>
      <c r="D210" s="20"/>
      <c r="E210" s="21"/>
      <c r="F210" s="22"/>
      <c r="G210" s="22"/>
      <c r="H210" s="34" t="str">
        <f t="shared" si="35"/>
        <v/>
      </c>
      <c r="I210" s="34" t="str">
        <f t="shared" si="36"/>
        <v/>
      </c>
      <c r="J210" s="34" t="str">
        <f t="shared" si="37"/>
        <v/>
      </c>
      <c r="K210" s="34" t="str">
        <f t="shared" si="38"/>
        <v/>
      </c>
      <c r="L210" s="26" t="str">
        <f t="shared" si="39"/>
        <v/>
      </c>
      <c r="M210" s="32"/>
      <c r="N210" s="190"/>
      <c r="O210" s="190"/>
      <c r="P210" s="190"/>
      <c r="Q210" s="190"/>
      <c r="R210" s="23"/>
    </row>
    <row r="211" spans="1:18">
      <c r="A211" s="27">
        <f t="shared" ca="1" si="40"/>
        <v>46043</v>
      </c>
      <c r="B211" s="20"/>
      <c r="C211" s="21"/>
      <c r="D211" s="20"/>
      <c r="E211" s="21"/>
      <c r="F211" s="22"/>
      <c r="G211" s="22"/>
      <c r="H211" s="34" t="str">
        <f t="shared" si="35"/>
        <v/>
      </c>
      <c r="I211" s="34" t="str">
        <f t="shared" si="36"/>
        <v/>
      </c>
      <c r="J211" s="34" t="str">
        <f t="shared" si="37"/>
        <v/>
      </c>
      <c r="K211" s="34" t="str">
        <f t="shared" si="38"/>
        <v/>
      </c>
      <c r="L211" s="26" t="str">
        <f t="shared" si="39"/>
        <v/>
      </c>
      <c r="M211" s="32"/>
      <c r="N211" s="190"/>
      <c r="O211" s="190"/>
      <c r="P211" s="190"/>
      <c r="Q211" s="190"/>
      <c r="R211" s="23"/>
    </row>
    <row r="212" spans="1:18">
      <c r="A212" s="27">
        <f t="shared" ca="1" si="40"/>
        <v>46044</v>
      </c>
      <c r="B212" s="20"/>
      <c r="C212" s="21"/>
      <c r="D212" s="20"/>
      <c r="E212" s="21"/>
      <c r="F212" s="22"/>
      <c r="G212" s="22"/>
      <c r="H212" s="34" t="str">
        <f t="shared" si="35"/>
        <v/>
      </c>
      <c r="I212" s="34" t="str">
        <f t="shared" si="36"/>
        <v/>
      </c>
      <c r="J212" s="34" t="str">
        <f t="shared" si="37"/>
        <v/>
      </c>
      <c r="K212" s="34" t="str">
        <f t="shared" si="38"/>
        <v/>
      </c>
      <c r="L212" s="26" t="str">
        <f t="shared" si="39"/>
        <v/>
      </c>
      <c r="M212" s="32"/>
      <c r="N212" s="190"/>
      <c r="O212" s="190"/>
      <c r="P212" s="190"/>
      <c r="Q212" s="190"/>
      <c r="R212" s="23"/>
    </row>
    <row r="213" spans="1:18">
      <c r="A213" s="27">
        <f t="shared" ca="1" si="40"/>
        <v>46045</v>
      </c>
      <c r="B213" s="20"/>
      <c r="C213" s="21"/>
      <c r="D213" s="20"/>
      <c r="E213" s="21"/>
      <c r="F213" s="22"/>
      <c r="G213" s="22"/>
      <c r="H213" s="34" t="str">
        <f t="shared" si="35"/>
        <v/>
      </c>
      <c r="I213" s="34" t="str">
        <f t="shared" si="36"/>
        <v/>
      </c>
      <c r="J213" s="34" t="str">
        <f t="shared" si="37"/>
        <v/>
      </c>
      <c r="K213" s="34" t="str">
        <f t="shared" si="38"/>
        <v/>
      </c>
      <c r="L213" s="26" t="str">
        <f t="shared" si="39"/>
        <v/>
      </c>
      <c r="M213" s="32"/>
      <c r="N213" s="190"/>
      <c r="O213" s="190"/>
      <c r="P213" s="190"/>
      <c r="Q213" s="190"/>
      <c r="R213" s="23"/>
    </row>
    <row r="214" spans="1:18">
      <c r="A214" s="27">
        <f t="shared" ca="1" si="40"/>
        <v>46046</v>
      </c>
      <c r="B214" s="20"/>
      <c r="C214" s="21"/>
      <c r="D214" s="20"/>
      <c r="E214" s="21"/>
      <c r="F214" s="22"/>
      <c r="G214" s="22"/>
      <c r="H214" s="34" t="str">
        <f t="shared" si="35"/>
        <v/>
      </c>
      <c r="I214" s="34" t="str">
        <f t="shared" si="36"/>
        <v/>
      </c>
      <c r="J214" s="34" t="str">
        <f t="shared" si="37"/>
        <v/>
      </c>
      <c r="K214" s="34" t="str">
        <f t="shared" si="38"/>
        <v/>
      </c>
      <c r="L214" s="26" t="str">
        <f t="shared" si="39"/>
        <v/>
      </c>
      <c r="M214" s="32"/>
      <c r="N214" s="190"/>
      <c r="O214" s="190"/>
      <c r="P214" s="190"/>
      <c r="Q214" s="190"/>
      <c r="R214" s="23"/>
    </row>
    <row r="215" spans="1:18">
      <c r="A215" s="27">
        <f t="shared" ca="1" si="40"/>
        <v>46047</v>
      </c>
      <c r="B215" s="20"/>
      <c r="C215" s="21"/>
      <c r="D215" s="20"/>
      <c r="E215" s="21"/>
      <c r="F215" s="22"/>
      <c r="G215" s="22"/>
      <c r="H215" s="34" t="str">
        <f t="shared" si="35"/>
        <v/>
      </c>
      <c r="I215" s="34" t="str">
        <f t="shared" si="36"/>
        <v/>
      </c>
      <c r="J215" s="34" t="str">
        <f t="shared" si="37"/>
        <v/>
      </c>
      <c r="K215" s="34" t="str">
        <f t="shared" si="38"/>
        <v/>
      </c>
      <c r="L215" s="26" t="str">
        <f t="shared" si="39"/>
        <v/>
      </c>
      <c r="M215" s="32"/>
      <c r="N215" s="190"/>
      <c r="O215" s="190"/>
      <c r="P215" s="190"/>
      <c r="Q215" s="190"/>
      <c r="R215" s="23"/>
    </row>
    <row r="216" spans="1:18">
      <c r="A216" s="27">
        <f t="shared" ca="1" si="40"/>
        <v>46048</v>
      </c>
      <c r="B216" s="20"/>
      <c r="C216" s="21"/>
      <c r="D216" s="20"/>
      <c r="E216" s="21"/>
      <c r="F216" s="22"/>
      <c r="G216" s="22"/>
      <c r="H216" s="34" t="str">
        <f t="shared" si="35"/>
        <v/>
      </c>
      <c r="I216" s="34" t="str">
        <f t="shared" si="36"/>
        <v/>
      </c>
      <c r="J216" s="34" t="str">
        <f t="shared" si="37"/>
        <v/>
      </c>
      <c r="K216" s="34" t="str">
        <f t="shared" si="38"/>
        <v/>
      </c>
      <c r="L216" s="26" t="str">
        <f t="shared" si="39"/>
        <v/>
      </c>
      <c r="M216" s="32"/>
      <c r="N216" s="190"/>
      <c r="O216" s="190"/>
      <c r="P216" s="190"/>
      <c r="Q216" s="190"/>
      <c r="R216" s="23"/>
    </row>
    <row r="217" spans="1:18">
      <c r="A217" s="27">
        <f t="shared" ca="1" si="40"/>
        <v>46049</v>
      </c>
      <c r="B217" s="20"/>
      <c r="C217" s="21"/>
      <c r="D217" s="20"/>
      <c r="E217" s="21"/>
      <c r="F217" s="22"/>
      <c r="G217" s="22"/>
      <c r="H217" s="34" t="str">
        <f t="shared" si="35"/>
        <v/>
      </c>
      <c r="I217" s="34" t="str">
        <f t="shared" si="36"/>
        <v/>
      </c>
      <c r="J217" s="34" t="str">
        <f t="shared" si="37"/>
        <v/>
      </c>
      <c r="K217" s="34" t="str">
        <f t="shared" si="38"/>
        <v/>
      </c>
      <c r="L217" s="26" t="str">
        <f t="shared" si="39"/>
        <v/>
      </c>
      <c r="M217" s="32"/>
      <c r="N217" s="190"/>
      <c r="O217" s="190"/>
      <c r="P217" s="190"/>
      <c r="Q217" s="190"/>
      <c r="R217" s="23"/>
    </row>
    <row r="218" spans="1:18">
      <c r="A218" s="27">
        <f t="shared" ca="1" si="40"/>
        <v>46050</v>
      </c>
      <c r="B218" s="20"/>
      <c r="C218" s="21"/>
      <c r="D218" s="20"/>
      <c r="E218" s="21"/>
      <c r="F218" s="22"/>
      <c r="G218" s="22"/>
      <c r="H218" s="34" t="str">
        <f t="shared" si="35"/>
        <v/>
      </c>
      <c r="I218" s="34" t="str">
        <f t="shared" si="36"/>
        <v/>
      </c>
      <c r="J218" s="34" t="str">
        <f t="shared" si="37"/>
        <v/>
      </c>
      <c r="K218" s="34" t="str">
        <f t="shared" si="38"/>
        <v/>
      </c>
      <c r="L218" s="26" t="str">
        <f t="shared" si="39"/>
        <v/>
      </c>
      <c r="M218" s="32"/>
      <c r="N218" s="190"/>
      <c r="O218" s="190"/>
      <c r="P218" s="190"/>
      <c r="Q218" s="190"/>
      <c r="R218" s="23"/>
    </row>
    <row r="219" spans="1:18">
      <c r="A219" s="27">
        <f t="shared" ca="1" si="40"/>
        <v>46051</v>
      </c>
      <c r="B219" s="20"/>
      <c r="C219" s="21"/>
      <c r="D219" s="20"/>
      <c r="E219" s="21"/>
      <c r="F219" s="22"/>
      <c r="G219" s="22"/>
      <c r="H219" s="34" t="str">
        <f t="shared" si="35"/>
        <v/>
      </c>
      <c r="I219" s="34" t="str">
        <f t="shared" si="36"/>
        <v/>
      </c>
      <c r="J219" s="34" t="str">
        <f t="shared" si="37"/>
        <v/>
      </c>
      <c r="K219" s="34" t="str">
        <f t="shared" si="38"/>
        <v/>
      </c>
      <c r="L219" s="26" t="str">
        <f t="shared" si="39"/>
        <v/>
      </c>
      <c r="M219" s="32"/>
      <c r="N219" s="190"/>
      <c r="O219" s="190"/>
      <c r="P219" s="190"/>
      <c r="Q219" s="190"/>
      <c r="R219" s="23"/>
    </row>
    <row r="220" spans="1:18">
      <c r="A220" s="27">
        <f t="shared" ca="1" si="40"/>
        <v>46052</v>
      </c>
      <c r="B220" s="20"/>
      <c r="C220" s="21"/>
      <c r="D220" s="20"/>
      <c r="E220" s="21"/>
      <c r="F220" s="22"/>
      <c r="G220" s="22"/>
      <c r="H220" s="34" t="str">
        <f t="shared" si="35"/>
        <v/>
      </c>
      <c r="I220" s="34" t="str">
        <f t="shared" si="36"/>
        <v/>
      </c>
      <c r="J220" s="34" t="str">
        <f t="shared" si="37"/>
        <v/>
      </c>
      <c r="K220" s="34" t="str">
        <f t="shared" si="38"/>
        <v/>
      </c>
      <c r="L220" s="26" t="str">
        <f t="shared" si="39"/>
        <v/>
      </c>
      <c r="M220" s="32"/>
      <c r="N220" s="190"/>
      <c r="O220" s="190"/>
      <c r="P220" s="190"/>
      <c r="Q220" s="190"/>
      <c r="R220" s="23"/>
    </row>
    <row r="221" spans="1:18">
      <c r="A221" s="27">
        <f t="shared" ca="1" si="40"/>
        <v>46053</v>
      </c>
      <c r="B221" s="20"/>
      <c r="C221" s="21"/>
      <c r="D221" s="20"/>
      <c r="E221" s="21"/>
      <c r="F221" s="22"/>
      <c r="G221" s="22"/>
      <c r="H221" s="34" t="str">
        <f t="shared" si="35"/>
        <v/>
      </c>
      <c r="I221" s="34" t="str">
        <f t="shared" si="36"/>
        <v/>
      </c>
      <c r="J221" s="34" t="str">
        <f t="shared" si="37"/>
        <v/>
      </c>
      <c r="K221" s="34" t="str">
        <f t="shared" si="38"/>
        <v/>
      </c>
      <c r="L221" s="26" t="str">
        <f t="shared" si="39"/>
        <v/>
      </c>
      <c r="M221" s="32"/>
      <c r="N221" s="190"/>
      <c r="O221" s="190"/>
      <c r="P221" s="190"/>
      <c r="Q221" s="190"/>
      <c r="R221" s="23"/>
    </row>
    <row r="222" spans="1:18">
      <c r="A222" s="5" t="s">
        <v>11</v>
      </c>
      <c r="B222" s="191"/>
      <c r="C222" s="192"/>
      <c r="D222" s="191"/>
      <c r="E222" s="192"/>
      <c r="F222" s="26" t="str">
        <f>IF(SUM($F191:$F221)=0,"",SUM($F191:$F221))</f>
        <v/>
      </c>
      <c r="G222" s="26" t="str">
        <f>IF(SUM($G191:$G221)=0,"",SUM($G191:$G221))</f>
        <v/>
      </c>
      <c r="H222" s="26" t="str">
        <f>IF(SUM(H191:H221)=0,"",SUM(H191:H221))</f>
        <v/>
      </c>
      <c r="I222" s="26" t="str">
        <f>IF(SUM(I191:I221)=0,"",SUM(I191:I221))</f>
        <v/>
      </c>
      <c r="J222" s="26" t="str">
        <f t="shared" ref="J222:K222" si="41">IF(SUM(J191:J221)=0,"",SUM(J191:J221))</f>
        <v/>
      </c>
      <c r="K222" s="26" t="str">
        <f t="shared" si="41"/>
        <v/>
      </c>
      <c r="L222" s="26" t="str">
        <f>IF(SUM($L191:$L221)=0,"",SUM($L191:$L221))</f>
        <v/>
      </c>
      <c r="M222" s="33"/>
      <c r="N222" s="193"/>
      <c r="O222" s="193"/>
      <c r="P222" s="193"/>
      <c r="Q222" s="193"/>
      <c r="R222" s="6"/>
    </row>
    <row r="224" spans="1:18" ht="27" customHeight="1">
      <c r="A224" s="194" t="s">
        <v>22</v>
      </c>
      <c r="B224" s="189" t="s">
        <v>103</v>
      </c>
      <c r="C224" s="189"/>
      <c r="D224" s="189"/>
      <c r="E224" s="189"/>
      <c r="F224" s="189" t="s">
        <v>23</v>
      </c>
      <c r="G224" s="189"/>
      <c r="H224" s="189" t="s">
        <v>88</v>
      </c>
      <c r="I224" s="189"/>
      <c r="J224" s="189"/>
      <c r="K224" s="189"/>
      <c r="L224" s="189" t="s">
        <v>87</v>
      </c>
      <c r="M224" s="195" t="s">
        <v>96</v>
      </c>
      <c r="N224" s="194" t="s">
        <v>25</v>
      </c>
      <c r="O224" s="194"/>
      <c r="P224" s="194"/>
      <c r="Q224" s="194"/>
      <c r="R224" s="189" t="s">
        <v>100</v>
      </c>
    </row>
    <row r="225" spans="1:22" ht="14.25" customHeight="1">
      <c r="A225" s="194"/>
      <c r="B225" s="189" t="s">
        <v>82</v>
      </c>
      <c r="C225" s="189"/>
      <c r="D225" s="189" t="s">
        <v>84</v>
      </c>
      <c r="E225" s="189"/>
      <c r="F225" s="189"/>
      <c r="G225" s="189"/>
      <c r="H225" s="189" t="s">
        <v>90</v>
      </c>
      <c r="I225" s="189"/>
      <c r="J225" s="189" t="s">
        <v>89</v>
      </c>
      <c r="K225" s="189"/>
      <c r="L225" s="189"/>
      <c r="M225" s="196"/>
      <c r="N225" s="194"/>
      <c r="O225" s="194"/>
      <c r="P225" s="194"/>
      <c r="Q225" s="194"/>
      <c r="R225" s="189"/>
    </row>
    <row r="226" spans="1:22">
      <c r="A226" s="194"/>
      <c r="B226" s="43" t="s">
        <v>26</v>
      </c>
      <c r="C226" s="43" t="s">
        <v>27</v>
      </c>
      <c r="D226" s="43" t="s">
        <v>26</v>
      </c>
      <c r="E226" s="43" t="s">
        <v>27</v>
      </c>
      <c r="F226" s="44" t="s">
        <v>85</v>
      </c>
      <c r="G226" s="44" t="s">
        <v>86</v>
      </c>
      <c r="H226" s="44" t="s">
        <v>81</v>
      </c>
      <c r="I226" s="44" t="s">
        <v>83</v>
      </c>
      <c r="J226" s="44" t="s">
        <v>81</v>
      </c>
      <c r="K226" s="44" t="s">
        <v>95</v>
      </c>
      <c r="L226" s="189"/>
      <c r="M226" s="197"/>
      <c r="N226" s="194"/>
      <c r="O226" s="194"/>
      <c r="P226" s="194"/>
      <c r="Q226" s="194"/>
      <c r="R226" s="194"/>
    </row>
    <row r="227" spans="1:22">
      <c r="A227" s="27" cm="1">
        <f t="array" aca="1" ref="A227" ca="1">DATE("2025","8"+6,IFERROR(INDIRECT(T1),"1"))</f>
        <v>46054</v>
      </c>
      <c r="B227" s="20"/>
      <c r="C227" s="21"/>
      <c r="D227" s="20"/>
      <c r="E227" s="21"/>
      <c r="F227" s="22"/>
      <c r="G227" s="22"/>
      <c r="H227" s="34" t="str">
        <f>IF(OR(B227="",LEFT(M227,1)="✓"),"",C227-B227-F227)</f>
        <v/>
      </c>
      <c r="I227" s="34" t="str">
        <f>IF(OR(D227="",LEFT(M227,1)="✓"),"",E227-D227-G227)</f>
        <v/>
      </c>
      <c r="J227" s="34" t="str">
        <f>IF(AND(B227&lt;&gt;"",M227="✓所定"),C227-B227-F227,"")</f>
        <v/>
      </c>
      <c r="K227" s="34" t="str">
        <f>IF(AND(B227&lt;&gt;"",M227="✓法定"),C227-B227-F227,"")</f>
        <v/>
      </c>
      <c r="L227" s="26" t="str">
        <f t="shared" ref="L227:L253" si="42">IF(AND($B227="",$D227=""),"",($C227-$B227-$F227)+($E227-$D227-$G227))</f>
        <v/>
      </c>
      <c r="M227" s="32"/>
      <c r="N227" s="190"/>
      <c r="O227" s="190"/>
      <c r="P227" s="190"/>
      <c r="Q227" s="190"/>
      <c r="R227" s="23"/>
      <c r="V227" s="1" t="s">
        <v>171</v>
      </c>
    </row>
    <row r="228" spans="1:22">
      <c r="A228" s="27">
        <f ca="1">A227+1</f>
        <v>46055</v>
      </c>
      <c r="B228" s="20"/>
      <c r="C228" s="21"/>
      <c r="D228" s="20"/>
      <c r="E228" s="21"/>
      <c r="F228" s="22"/>
      <c r="G228" s="22"/>
      <c r="H228" s="34" t="str">
        <f t="shared" ref="H228:H257" si="43">IF(OR(B228="",LEFT(M228,1)="✓"),"",C228-B228-F228)</f>
        <v/>
      </c>
      <c r="I228" s="34" t="str">
        <f t="shared" ref="I228:I257" si="44">IF(OR(D228="",LEFT(M228,1)="✓"),"",E228-D228-G228)</f>
        <v/>
      </c>
      <c r="J228" s="34" t="str">
        <f t="shared" ref="J228:J257" si="45">IF(AND(B228&lt;&gt;"",M228="✓所定"),C228-B228-F228,"")</f>
        <v/>
      </c>
      <c r="K228" s="34" t="str">
        <f t="shared" ref="K228:K257" si="46">IF(AND(B228&lt;&gt;"",M228="✓法定"),C228-B228-F228,"")</f>
        <v/>
      </c>
      <c r="L228" s="26" t="str">
        <f t="shared" si="42"/>
        <v/>
      </c>
      <c r="M228" s="32"/>
      <c r="N228" s="190"/>
      <c r="O228" s="190"/>
      <c r="P228" s="190"/>
      <c r="Q228" s="190"/>
      <c r="R228" s="23"/>
      <c r="V228" s="1" t="s">
        <v>172</v>
      </c>
    </row>
    <row r="229" spans="1:22">
      <c r="A229" s="27">
        <f t="shared" ref="A229:A257" ca="1" si="47">A228+1</f>
        <v>46056</v>
      </c>
      <c r="B229" s="20"/>
      <c r="C229" s="21"/>
      <c r="D229" s="20"/>
      <c r="E229" s="21"/>
      <c r="F229" s="22"/>
      <c r="G229" s="22"/>
      <c r="H229" s="34" t="str">
        <f t="shared" si="43"/>
        <v/>
      </c>
      <c r="I229" s="34" t="str">
        <f t="shared" si="44"/>
        <v/>
      </c>
      <c r="J229" s="34" t="str">
        <f t="shared" si="45"/>
        <v/>
      </c>
      <c r="K229" s="34" t="str">
        <f t="shared" si="46"/>
        <v/>
      </c>
      <c r="L229" s="26" t="str">
        <f t="shared" si="42"/>
        <v/>
      </c>
      <c r="M229" s="32"/>
      <c r="N229" s="190"/>
      <c r="O229" s="190"/>
      <c r="P229" s="190"/>
      <c r="Q229" s="190"/>
      <c r="R229" s="23"/>
    </row>
    <row r="230" spans="1:22">
      <c r="A230" s="27">
        <f t="shared" ca="1" si="47"/>
        <v>46057</v>
      </c>
      <c r="B230" s="20"/>
      <c r="C230" s="21"/>
      <c r="D230" s="20"/>
      <c r="E230" s="21"/>
      <c r="F230" s="22"/>
      <c r="G230" s="22"/>
      <c r="H230" s="34" t="str">
        <f t="shared" si="43"/>
        <v/>
      </c>
      <c r="I230" s="34" t="str">
        <f t="shared" si="44"/>
        <v/>
      </c>
      <c r="J230" s="34" t="str">
        <f t="shared" si="45"/>
        <v/>
      </c>
      <c r="K230" s="34" t="str">
        <f t="shared" si="46"/>
        <v/>
      </c>
      <c r="L230" s="26" t="str">
        <f t="shared" si="42"/>
        <v/>
      </c>
      <c r="M230" s="32"/>
      <c r="N230" s="190"/>
      <c r="O230" s="190"/>
      <c r="P230" s="190"/>
      <c r="Q230" s="190"/>
      <c r="R230" s="23"/>
    </row>
    <row r="231" spans="1:22">
      <c r="A231" s="27">
        <f t="shared" ca="1" si="47"/>
        <v>46058</v>
      </c>
      <c r="B231" s="20"/>
      <c r="C231" s="21"/>
      <c r="D231" s="20"/>
      <c r="E231" s="21"/>
      <c r="F231" s="22"/>
      <c r="G231" s="22"/>
      <c r="H231" s="34" t="str">
        <f t="shared" si="43"/>
        <v/>
      </c>
      <c r="I231" s="34" t="str">
        <f t="shared" si="44"/>
        <v/>
      </c>
      <c r="J231" s="34" t="str">
        <f t="shared" si="45"/>
        <v/>
      </c>
      <c r="K231" s="34" t="str">
        <f t="shared" si="46"/>
        <v/>
      </c>
      <c r="L231" s="26" t="str">
        <f t="shared" si="42"/>
        <v/>
      </c>
      <c r="M231" s="32"/>
      <c r="N231" s="190"/>
      <c r="O231" s="190"/>
      <c r="P231" s="190"/>
      <c r="Q231" s="190"/>
      <c r="R231" s="23"/>
    </row>
    <row r="232" spans="1:22">
      <c r="A232" s="27">
        <f t="shared" ca="1" si="47"/>
        <v>46059</v>
      </c>
      <c r="B232" s="20"/>
      <c r="C232" s="21"/>
      <c r="D232" s="20"/>
      <c r="E232" s="21"/>
      <c r="F232" s="22"/>
      <c r="G232" s="22"/>
      <c r="H232" s="34" t="str">
        <f t="shared" si="43"/>
        <v/>
      </c>
      <c r="I232" s="34" t="str">
        <f t="shared" si="44"/>
        <v/>
      </c>
      <c r="J232" s="34" t="str">
        <f t="shared" si="45"/>
        <v/>
      </c>
      <c r="K232" s="34" t="str">
        <f t="shared" si="46"/>
        <v/>
      </c>
      <c r="L232" s="26" t="str">
        <f t="shared" si="42"/>
        <v/>
      </c>
      <c r="M232" s="32"/>
      <c r="N232" s="190"/>
      <c r="O232" s="190"/>
      <c r="P232" s="190"/>
      <c r="Q232" s="190"/>
      <c r="R232" s="23"/>
    </row>
    <row r="233" spans="1:22">
      <c r="A233" s="27">
        <f t="shared" ca="1" si="47"/>
        <v>46060</v>
      </c>
      <c r="B233" s="20"/>
      <c r="C233" s="21"/>
      <c r="D233" s="20"/>
      <c r="E233" s="21"/>
      <c r="F233" s="22"/>
      <c r="G233" s="22"/>
      <c r="H233" s="34" t="str">
        <f t="shared" si="43"/>
        <v/>
      </c>
      <c r="I233" s="34" t="str">
        <f t="shared" si="44"/>
        <v/>
      </c>
      <c r="J233" s="34" t="str">
        <f t="shared" si="45"/>
        <v/>
      </c>
      <c r="K233" s="34" t="str">
        <f t="shared" si="46"/>
        <v/>
      </c>
      <c r="L233" s="26" t="str">
        <f t="shared" si="42"/>
        <v/>
      </c>
      <c r="M233" s="32"/>
      <c r="N233" s="190"/>
      <c r="O233" s="190"/>
      <c r="P233" s="190"/>
      <c r="Q233" s="190"/>
      <c r="R233" s="23"/>
    </row>
    <row r="234" spans="1:22">
      <c r="A234" s="27">
        <f t="shared" ca="1" si="47"/>
        <v>46061</v>
      </c>
      <c r="B234" s="20"/>
      <c r="C234" s="21"/>
      <c r="D234" s="20"/>
      <c r="E234" s="21"/>
      <c r="F234" s="22"/>
      <c r="G234" s="22"/>
      <c r="H234" s="34" t="str">
        <f t="shared" si="43"/>
        <v/>
      </c>
      <c r="I234" s="34" t="str">
        <f t="shared" si="44"/>
        <v/>
      </c>
      <c r="J234" s="34" t="str">
        <f t="shared" si="45"/>
        <v/>
      </c>
      <c r="K234" s="34" t="str">
        <f t="shared" si="46"/>
        <v/>
      </c>
      <c r="L234" s="26" t="str">
        <f t="shared" si="42"/>
        <v/>
      </c>
      <c r="M234" s="32"/>
      <c r="N234" s="190"/>
      <c r="O234" s="190"/>
      <c r="P234" s="190"/>
      <c r="Q234" s="190"/>
      <c r="R234" s="23"/>
    </row>
    <row r="235" spans="1:22">
      <c r="A235" s="27">
        <f t="shared" ca="1" si="47"/>
        <v>46062</v>
      </c>
      <c r="B235" s="20"/>
      <c r="C235" s="21"/>
      <c r="D235" s="20"/>
      <c r="E235" s="21"/>
      <c r="F235" s="22"/>
      <c r="G235" s="22"/>
      <c r="H235" s="34" t="str">
        <f t="shared" si="43"/>
        <v/>
      </c>
      <c r="I235" s="34" t="str">
        <f t="shared" si="44"/>
        <v/>
      </c>
      <c r="J235" s="34" t="str">
        <f t="shared" si="45"/>
        <v/>
      </c>
      <c r="K235" s="34" t="str">
        <f t="shared" si="46"/>
        <v/>
      </c>
      <c r="L235" s="26" t="str">
        <f t="shared" si="42"/>
        <v/>
      </c>
      <c r="M235" s="32"/>
      <c r="N235" s="190"/>
      <c r="O235" s="190"/>
      <c r="P235" s="190"/>
      <c r="Q235" s="190"/>
      <c r="R235" s="23"/>
    </row>
    <row r="236" spans="1:22">
      <c r="A236" s="27">
        <f t="shared" ca="1" si="47"/>
        <v>46063</v>
      </c>
      <c r="B236" s="20"/>
      <c r="C236" s="21"/>
      <c r="D236" s="20"/>
      <c r="E236" s="21"/>
      <c r="F236" s="22"/>
      <c r="G236" s="22"/>
      <c r="H236" s="34" t="str">
        <f t="shared" si="43"/>
        <v/>
      </c>
      <c r="I236" s="34" t="str">
        <f t="shared" si="44"/>
        <v/>
      </c>
      <c r="J236" s="34" t="str">
        <f t="shared" si="45"/>
        <v/>
      </c>
      <c r="K236" s="34" t="str">
        <f t="shared" si="46"/>
        <v/>
      </c>
      <c r="L236" s="26" t="str">
        <f t="shared" si="42"/>
        <v/>
      </c>
      <c r="M236" s="32"/>
      <c r="N236" s="190"/>
      <c r="O236" s="190"/>
      <c r="P236" s="190"/>
      <c r="Q236" s="190"/>
      <c r="R236" s="23"/>
    </row>
    <row r="237" spans="1:22">
      <c r="A237" s="27">
        <f t="shared" ca="1" si="47"/>
        <v>46064</v>
      </c>
      <c r="B237" s="20"/>
      <c r="C237" s="21"/>
      <c r="D237" s="20"/>
      <c r="E237" s="21"/>
      <c r="F237" s="22"/>
      <c r="G237" s="22"/>
      <c r="H237" s="34" t="str">
        <f t="shared" si="43"/>
        <v/>
      </c>
      <c r="I237" s="34" t="str">
        <f t="shared" si="44"/>
        <v/>
      </c>
      <c r="J237" s="34" t="str">
        <f t="shared" si="45"/>
        <v/>
      </c>
      <c r="K237" s="34" t="str">
        <f t="shared" si="46"/>
        <v/>
      </c>
      <c r="L237" s="26" t="str">
        <f t="shared" si="42"/>
        <v/>
      </c>
      <c r="M237" s="32"/>
      <c r="N237" s="190"/>
      <c r="O237" s="190"/>
      <c r="P237" s="190"/>
      <c r="Q237" s="190"/>
      <c r="R237" s="23"/>
    </row>
    <row r="238" spans="1:22">
      <c r="A238" s="27">
        <f t="shared" ca="1" si="47"/>
        <v>46065</v>
      </c>
      <c r="B238" s="20"/>
      <c r="C238" s="21"/>
      <c r="D238" s="20"/>
      <c r="E238" s="21"/>
      <c r="F238" s="22"/>
      <c r="G238" s="22"/>
      <c r="H238" s="34" t="str">
        <f t="shared" si="43"/>
        <v/>
      </c>
      <c r="I238" s="34" t="str">
        <f t="shared" si="44"/>
        <v/>
      </c>
      <c r="J238" s="34" t="str">
        <f t="shared" si="45"/>
        <v/>
      </c>
      <c r="K238" s="34" t="str">
        <f t="shared" si="46"/>
        <v/>
      </c>
      <c r="L238" s="26" t="str">
        <f t="shared" si="42"/>
        <v/>
      </c>
      <c r="M238" s="32"/>
      <c r="N238" s="190"/>
      <c r="O238" s="190"/>
      <c r="P238" s="190"/>
      <c r="Q238" s="190"/>
      <c r="R238" s="23"/>
    </row>
    <row r="239" spans="1:22">
      <c r="A239" s="27">
        <f t="shared" ca="1" si="47"/>
        <v>46066</v>
      </c>
      <c r="B239" s="20"/>
      <c r="C239" s="21"/>
      <c r="D239" s="20"/>
      <c r="E239" s="21"/>
      <c r="F239" s="22"/>
      <c r="G239" s="22"/>
      <c r="H239" s="34" t="str">
        <f t="shared" si="43"/>
        <v/>
      </c>
      <c r="I239" s="34" t="str">
        <f t="shared" si="44"/>
        <v/>
      </c>
      <c r="J239" s="34" t="str">
        <f t="shared" si="45"/>
        <v/>
      </c>
      <c r="K239" s="34" t="str">
        <f t="shared" si="46"/>
        <v/>
      </c>
      <c r="L239" s="26" t="str">
        <f t="shared" si="42"/>
        <v/>
      </c>
      <c r="M239" s="32"/>
      <c r="N239" s="190"/>
      <c r="O239" s="190"/>
      <c r="P239" s="190"/>
      <c r="Q239" s="190"/>
      <c r="R239" s="23"/>
    </row>
    <row r="240" spans="1:22">
      <c r="A240" s="27">
        <f t="shared" ca="1" si="47"/>
        <v>46067</v>
      </c>
      <c r="B240" s="20"/>
      <c r="C240" s="21"/>
      <c r="D240" s="20"/>
      <c r="E240" s="21"/>
      <c r="F240" s="22"/>
      <c r="G240" s="22"/>
      <c r="H240" s="34" t="str">
        <f t="shared" si="43"/>
        <v/>
      </c>
      <c r="I240" s="34" t="str">
        <f t="shared" si="44"/>
        <v/>
      </c>
      <c r="J240" s="34" t="str">
        <f t="shared" si="45"/>
        <v/>
      </c>
      <c r="K240" s="34" t="str">
        <f t="shared" si="46"/>
        <v/>
      </c>
      <c r="L240" s="26" t="str">
        <f t="shared" si="42"/>
        <v/>
      </c>
      <c r="M240" s="32"/>
      <c r="N240" s="190"/>
      <c r="O240" s="190"/>
      <c r="P240" s="190"/>
      <c r="Q240" s="190"/>
      <c r="R240" s="23"/>
    </row>
    <row r="241" spans="1:18">
      <c r="A241" s="27">
        <f t="shared" ca="1" si="47"/>
        <v>46068</v>
      </c>
      <c r="B241" s="20"/>
      <c r="C241" s="21"/>
      <c r="D241" s="20"/>
      <c r="E241" s="21"/>
      <c r="F241" s="22"/>
      <c r="G241" s="22"/>
      <c r="H241" s="34" t="str">
        <f t="shared" si="43"/>
        <v/>
      </c>
      <c r="I241" s="34" t="str">
        <f t="shared" si="44"/>
        <v/>
      </c>
      <c r="J241" s="34" t="str">
        <f t="shared" si="45"/>
        <v/>
      </c>
      <c r="K241" s="34" t="str">
        <f t="shared" si="46"/>
        <v/>
      </c>
      <c r="L241" s="26" t="str">
        <f t="shared" si="42"/>
        <v/>
      </c>
      <c r="M241" s="32"/>
      <c r="N241" s="190"/>
      <c r="O241" s="190"/>
      <c r="P241" s="190"/>
      <c r="Q241" s="190"/>
      <c r="R241" s="23"/>
    </row>
    <row r="242" spans="1:18">
      <c r="A242" s="27">
        <f t="shared" ca="1" si="47"/>
        <v>46069</v>
      </c>
      <c r="B242" s="20"/>
      <c r="C242" s="21"/>
      <c r="D242" s="20"/>
      <c r="E242" s="21"/>
      <c r="F242" s="22"/>
      <c r="G242" s="22"/>
      <c r="H242" s="34" t="str">
        <f t="shared" si="43"/>
        <v/>
      </c>
      <c r="I242" s="34" t="str">
        <f t="shared" si="44"/>
        <v/>
      </c>
      <c r="J242" s="34" t="str">
        <f t="shared" si="45"/>
        <v/>
      </c>
      <c r="K242" s="34" t="str">
        <f t="shared" si="46"/>
        <v/>
      </c>
      <c r="L242" s="26" t="str">
        <f t="shared" si="42"/>
        <v/>
      </c>
      <c r="M242" s="32"/>
      <c r="N242" s="190"/>
      <c r="O242" s="190"/>
      <c r="P242" s="190"/>
      <c r="Q242" s="190"/>
      <c r="R242" s="23"/>
    </row>
    <row r="243" spans="1:18">
      <c r="A243" s="27">
        <f t="shared" ca="1" si="47"/>
        <v>46070</v>
      </c>
      <c r="B243" s="20"/>
      <c r="C243" s="21"/>
      <c r="D243" s="20"/>
      <c r="E243" s="21"/>
      <c r="F243" s="22"/>
      <c r="G243" s="22"/>
      <c r="H243" s="34" t="str">
        <f t="shared" si="43"/>
        <v/>
      </c>
      <c r="I243" s="34" t="str">
        <f t="shared" si="44"/>
        <v/>
      </c>
      <c r="J243" s="34" t="str">
        <f t="shared" si="45"/>
        <v/>
      </c>
      <c r="K243" s="34" t="str">
        <f t="shared" si="46"/>
        <v/>
      </c>
      <c r="L243" s="26" t="str">
        <f t="shared" si="42"/>
        <v/>
      </c>
      <c r="M243" s="32"/>
      <c r="N243" s="190"/>
      <c r="O243" s="190"/>
      <c r="P243" s="190"/>
      <c r="Q243" s="190"/>
      <c r="R243" s="23"/>
    </row>
    <row r="244" spans="1:18">
      <c r="A244" s="27">
        <f t="shared" ca="1" si="47"/>
        <v>46071</v>
      </c>
      <c r="B244" s="20"/>
      <c r="C244" s="21"/>
      <c r="D244" s="20"/>
      <c r="E244" s="21"/>
      <c r="F244" s="22"/>
      <c r="G244" s="22"/>
      <c r="H244" s="34" t="str">
        <f t="shared" si="43"/>
        <v/>
      </c>
      <c r="I244" s="34" t="str">
        <f t="shared" si="44"/>
        <v/>
      </c>
      <c r="J244" s="34" t="str">
        <f t="shared" si="45"/>
        <v/>
      </c>
      <c r="K244" s="34" t="str">
        <f t="shared" si="46"/>
        <v/>
      </c>
      <c r="L244" s="26" t="str">
        <f t="shared" si="42"/>
        <v/>
      </c>
      <c r="M244" s="32"/>
      <c r="N244" s="190"/>
      <c r="O244" s="190"/>
      <c r="P244" s="190"/>
      <c r="Q244" s="190"/>
      <c r="R244" s="23"/>
    </row>
    <row r="245" spans="1:18">
      <c r="A245" s="27">
        <f t="shared" ca="1" si="47"/>
        <v>46072</v>
      </c>
      <c r="B245" s="20"/>
      <c r="C245" s="21"/>
      <c r="D245" s="20"/>
      <c r="E245" s="21"/>
      <c r="F245" s="22"/>
      <c r="G245" s="22"/>
      <c r="H245" s="34" t="str">
        <f t="shared" si="43"/>
        <v/>
      </c>
      <c r="I245" s="34" t="str">
        <f t="shared" si="44"/>
        <v/>
      </c>
      <c r="J245" s="34" t="str">
        <f t="shared" si="45"/>
        <v/>
      </c>
      <c r="K245" s="34" t="str">
        <f t="shared" si="46"/>
        <v/>
      </c>
      <c r="L245" s="26" t="str">
        <f t="shared" si="42"/>
        <v/>
      </c>
      <c r="M245" s="32"/>
      <c r="N245" s="190"/>
      <c r="O245" s="190"/>
      <c r="P245" s="190"/>
      <c r="Q245" s="190"/>
      <c r="R245" s="23"/>
    </row>
    <row r="246" spans="1:18">
      <c r="A246" s="27">
        <f t="shared" ca="1" si="47"/>
        <v>46073</v>
      </c>
      <c r="B246" s="20"/>
      <c r="C246" s="21"/>
      <c r="D246" s="20"/>
      <c r="E246" s="21"/>
      <c r="F246" s="22"/>
      <c r="G246" s="22"/>
      <c r="H246" s="34" t="str">
        <f t="shared" si="43"/>
        <v/>
      </c>
      <c r="I246" s="34" t="str">
        <f t="shared" si="44"/>
        <v/>
      </c>
      <c r="J246" s="34" t="str">
        <f t="shared" si="45"/>
        <v/>
      </c>
      <c r="K246" s="34" t="str">
        <f t="shared" si="46"/>
        <v/>
      </c>
      <c r="L246" s="26" t="str">
        <f t="shared" si="42"/>
        <v/>
      </c>
      <c r="M246" s="32"/>
      <c r="N246" s="190"/>
      <c r="O246" s="190"/>
      <c r="P246" s="190"/>
      <c r="Q246" s="190"/>
      <c r="R246" s="23"/>
    </row>
    <row r="247" spans="1:18">
      <c r="A247" s="27">
        <f t="shared" ca="1" si="47"/>
        <v>46074</v>
      </c>
      <c r="B247" s="20"/>
      <c r="C247" s="21"/>
      <c r="D247" s="20"/>
      <c r="E247" s="21"/>
      <c r="F247" s="22"/>
      <c r="G247" s="22"/>
      <c r="H247" s="34" t="str">
        <f t="shared" si="43"/>
        <v/>
      </c>
      <c r="I247" s="34" t="str">
        <f t="shared" si="44"/>
        <v/>
      </c>
      <c r="J247" s="34" t="str">
        <f t="shared" si="45"/>
        <v/>
      </c>
      <c r="K247" s="34" t="str">
        <f t="shared" si="46"/>
        <v/>
      </c>
      <c r="L247" s="26" t="str">
        <f t="shared" si="42"/>
        <v/>
      </c>
      <c r="M247" s="32"/>
      <c r="N247" s="190"/>
      <c r="O247" s="190"/>
      <c r="P247" s="190"/>
      <c r="Q247" s="190"/>
      <c r="R247" s="23"/>
    </row>
    <row r="248" spans="1:18">
      <c r="A248" s="27">
        <f t="shared" ca="1" si="47"/>
        <v>46075</v>
      </c>
      <c r="B248" s="20"/>
      <c r="C248" s="21"/>
      <c r="D248" s="20"/>
      <c r="E248" s="21"/>
      <c r="F248" s="22"/>
      <c r="G248" s="22"/>
      <c r="H248" s="34" t="str">
        <f t="shared" si="43"/>
        <v/>
      </c>
      <c r="I248" s="34" t="str">
        <f t="shared" si="44"/>
        <v/>
      </c>
      <c r="J248" s="34" t="str">
        <f t="shared" si="45"/>
        <v/>
      </c>
      <c r="K248" s="34" t="str">
        <f t="shared" si="46"/>
        <v/>
      </c>
      <c r="L248" s="26" t="str">
        <f t="shared" si="42"/>
        <v/>
      </c>
      <c r="M248" s="32"/>
      <c r="N248" s="190"/>
      <c r="O248" s="190"/>
      <c r="P248" s="190"/>
      <c r="Q248" s="190"/>
      <c r="R248" s="23"/>
    </row>
    <row r="249" spans="1:18">
      <c r="A249" s="27">
        <f t="shared" ca="1" si="47"/>
        <v>46076</v>
      </c>
      <c r="B249" s="20"/>
      <c r="C249" s="21"/>
      <c r="D249" s="20"/>
      <c r="E249" s="21"/>
      <c r="F249" s="22"/>
      <c r="G249" s="22"/>
      <c r="H249" s="34" t="str">
        <f t="shared" si="43"/>
        <v/>
      </c>
      <c r="I249" s="34" t="str">
        <f t="shared" si="44"/>
        <v/>
      </c>
      <c r="J249" s="34" t="str">
        <f t="shared" si="45"/>
        <v/>
      </c>
      <c r="K249" s="34" t="str">
        <f t="shared" si="46"/>
        <v/>
      </c>
      <c r="L249" s="26" t="str">
        <f t="shared" si="42"/>
        <v/>
      </c>
      <c r="M249" s="32"/>
      <c r="N249" s="190"/>
      <c r="O249" s="190"/>
      <c r="P249" s="190"/>
      <c r="Q249" s="190"/>
      <c r="R249" s="23"/>
    </row>
    <row r="250" spans="1:18">
      <c r="A250" s="27">
        <f t="shared" ca="1" si="47"/>
        <v>46077</v>
      </c>
      <c r="B250" s="20"/>
      <c r="C250" s="21"/>
      <c r="D250" s="20"/>
      <c r="E250" s="21"/>
      <c r="F250" s="22"/>
      <c r="G250" s="22"/>
      <c r="H250" s="34" t="str">
        <f t="shared" si="43"/>
        <v/>
      </c>
      <c r="I250" s="34" t="str">
        <f t="shared" si="44"/>
        <v/>
      </c>
      <c r="J250" s="34" t="str">
        <f t="shared" si="45"/>
        <v/>
      </c>
      <c r="K250" s="34" t="str">
        <f t="shared" si="46"/>
        <v/>
      </c>
      <c r="L250" s="26" t="str">
        <f t="shared" si="42"/>
        <v/>
      </c>
      <c r="M250" s="32"/>
      <c r="N250" s="190"/>
      <c r="O250" s="190"/>
      <c r="P250" s="190"/>
      <c r="Q250" s="190"/>
      <c r="R250" s="23"/>
    </row>
    <row r="251" spans="1:18">
      <c r="A251" s="27">
        <f t="shared" ca="1" si="47"/>
        <v>46078</v>
      </c>
      <c r="B251" s="20"/>
      <c r="C251" s="21"/>
      <c r="D251" s="20"/>
      <c r="E251" s="21"/>
      <c r="F251" s="22"/>
      <c r="G251" s="22"/>
      <c r="H251" s="34" t="str">
        <f t="shared" si="43"/>
        <v/>
      </c>
      <c r="I251" s="34" t="str">
        <f t="shared" si="44"/>
        <v/>
      </c>
      <c r="J251" s="34" t="str">
        <f t="shared" si="45"/>
        <v/>
      </c>
      <c r="K251" s="34" t="str">
        <f t="shared" si="46"/>
        <v/>
      </c>
      <c r="L251" s="26" t="str">
        <f t="shared" si="42"/>
        <v/>
      </c>
      <c r="M251" s="32"/>
      <c r="N251" s="190"/>
      <c r="O251" s="190"/>
      <c r="P251" s="190"/>
      <c r="Q251" s="190"/>
      <c r="R251" s="23"/>
    </row>
    <row r="252" spans="1:18">
      <c r="A252" s="27">
        <f t="shared" ca="1" si="47"/>
        <v>46079</v>
      </c>
      <c r="B252" s="20"/>
      <c r="C252" s="21"/>
      <c r="D252" s="20"/>
      <c r="E252" s="21"/>
      <c r="F252" s="22"/>
      <c r="G252" s="22"/>
      <c r="H252" s="34" t="str">
        <f t="shared" si="43"/>
        <v/>
      </c>
      <c r="I252" s="34" t="str">
        <f t="shared" si="44"/>
        <v/>
      </c>
      <c r="J252" s="34" t="str">
        <f t="shared" si="45"/>
        <v/>
      </c>
      <c r="K252" s="34" t="str">
        <f t="shared" si="46"/>
        <v/>
      </c>
      <c r="L252" s="26" t="str">
        <f t="shared" si="42"/>
        <v/>
      </c>
      <c r="M252" s="32"/>
      <c r="N252" s="190"/>
      <c r="O252" s="190"/>
      <c r="P252" s="190"/>
      <c r="Q252" s="190"/>
      <c r="R252" s="23"/>
    </row>
    <row r="253" spans="1:18">
      <c r="A253" s="27">
        <f t="shared" ca="1" si="47"/>
        <v>46080</v>
      </c>
      <c r="B253" s="20"/>
      <c r="C253" s="21"/>
      <c r="D253" s="20"/>
      <c r="E253" s="21"/>
      <c r="F253" s="22"/>
      <c r="G253" s="22"/>
      <c r="H253" s="34" t="str">
        <f t="shared" si="43"/>
        <v/>
      </c>
      <c r="I253" s="34" t="str">
        <f t="shared" si="44"/>
        <v/>
      </c>
      <c r="J253" s="34" t="str">
        <f t="shared" si="45"/>
        <v/>
      </c>
      <c r="K253" s="34" t="str">
        <f t="shared" si="46"/>
        <v/>
      </c>
      <c r="L253" s="26" t="str">
        <f t="shared" si="42"/>
        <v/>
      </c>
      <c r="M253" s="32"/>
      <c r="N253" s="190"/>
      <c r="O253" s="190"/>
      <c r="P253" s="190"/>
      <c r="Q253" s="190"/>
      <c r="R253" s="23"/>
    </row>
    <row r="254" spans="1:18">
      <c r="A254" s="27">
        <f t="shared" ca="1" si="47"/>
        <v>46081</v>
      </c>
      <c r="B254" s="20"/>
      <c r="C254" s="21"/>
      <c r="D254" s="20"/>
      <c r="E254" s="21"/>
      <c r="F254" s="22"/>
      <c r="G254" s="22"/>
      <c r="H254" s="34" t="str">
        <f t="shared" si="43"/>
        <v/>
      </c>
      <c r="I254" s="34" t="str">
        <f t="shared" si="44"/>
        <v/>
      </c>
      <c r="J254" s="34" t="str">
        <f t="shared" si="45"/>
        <v/>
      </c>
      <c r="K254" s="34" t="str">
        <f t="shared" si="46"/>
        <v/>
      </c>
      <c r="L254" s="26" t="str">
        <f>IF(AND($B254="",$D254=""),"",($C254-$B254-$F254)+($E254-$D254-$G254))</f>
        <v/>
      </c>
      <c r="M254" s="32"/>
      <c r="N254" s="190"/>
      <c r="O254" s="190"/>
      <c r="P254" s="190"/>
      <c r="Q254" s="190"/>
      <c r="R254" s="23"/>
    </row>
    <row r="255" spans="1:18">
      <c r="A255" s="27">
        <f t="shared" ca="1" si="47"/>
        <v>46082</v>
      </c>
      <c r="B255" s="20"/>
      <c r="C255" s="21"/>
      <c r="D255" s="20"/>
      <c r="E255" s="21"/>
      <c r="F255" s="22"/>
      <c r="G255" s="22"/>
      <c r="H255" s="34" t="str">
        <f t="shared" si="43"/>
        <v/>
      </c>
      <c r="I255" s="34" t="str">
        <f t="shared" si="44"/>
        <v/>
      </c>
      <c r="J255" s="34" t="str">
        <f t="shared" si="45"/>
        <v/>
      </c>
      <c r="K255" s="34" t="str">
        <f t="shared" si="46"/>
        <v/>
      </c>
      <c r="L255" s="26" t="str">
        <f>IF(AND($B255="",$D255=""),"",($C255-$B255-$F255)+($E255-$D255-$G255))</f>
        <v/>
      </c>
      <c r="M255" s="32"/>
      <c r="N255" s="190"/>
      <c r="O255" s="190"/>
      <c r="P255" s="190"/>
      <c r="Q255" s="190"/>
      <c r="R255" s="23"/>
    </row>
    <row r="256" spans="1:18">
      <c r="A256" s="27">
        <f t="shared" ca="1" si="47"/>
        <v>46083</v>
      </c>
      <c r="B256" s="20"/>
      <c r="C256" s="21"/>
      <c r="D256" s="20"/>
      <c r="E256" s="21"/>
      <c r="F256" s="22"/>
      <c r="G256" s="22"/>
      <c r="H256" s="34" t="str">
        <f t="shared" si="43"/>
        <v/>
      </c>
      <c r="I256" s="34" t="str">
        <f t="shared" si="44"/>
        <v/>
      </c>
      <c r="J256" s="34" t="str">
        <f t="shared" si="45"/>
        <v/>
      </c>
      <c r="K256" s="34" t="str">
        <f t="shared" si="46"/>
        <v/>
      </c>
      <c r="L256" s="26" t="str">
        <f>IF(AND($B256="",$D256=""),"",($C256-$B256-$F256)+($E256-$D256-$G256))</f>
        <v/>
      </c>
      <c r="M256" s="32"/>
      <c r="N256" s="190"/>
      <c r="O256" s="190"/>
      <c r="P256" s="190"/>
      <c r="Q256" s="190"/>
      <c r="R256" s="23"/>
    </row>
    <row r="257" spans="1:18">
      <c r="A257" s="27">
        <f t="shared" ca="1" si="47"/>
        <v>46084</v>
      </c>
      <c r="B257" s="20"/>
      <c r="C257" s="21"/>
      <c r="D257" s="20"/>
      <c r="E257" s="21"/>
      <c r="F257" s="22"/>
      <c r="G257" s="22"/>
      <c r="H257" s="34" t="str">
        <f t="shared" si="43"/>
        <v/>
      </c>
      <c r="I257" s="34" t="str">
        <f t="shared" si="44"/>
        <v/>
      </c>
      <c r="J257" s="34" t="str">
        <f t="shared" si="45"/>
        <v/>
      </c>
      <c r="K257" s="34" t="str">
        <f t="shared" si="46"/>
        <v/>
      </c>
      <c r="L257" s="26" t="str">
        <f>IF(AND($B257="",$D257=""),"",($C257-$B257-$F257)+($E257-$D257-$G257))</f>
        <v/>
      </c>
      <c r="M257" s="32"/>
      <c r="N257" s="190"/>
      <c r="O257" s="190"/>
      <c r="P257" s="190"/>
      <c r="Q257" s="190"/>
      <c r="R257" s="23"/>
    </row>
    <row r="258" spans="1:18">
      <c r="A258" s="5" t="s">
        <v>11</v>
      </c>
      <c r="B258" s="191"/>
      <c r="C258" s="192"/>
      <c r="D258" s="191"/>
      <c r="E258" s="192"/>
      <c r="F258" s="26" t="str">
        <f>IF(SUM($F227:$F257)=0,"",SUM($F227:$F257))</f>
        <v/>
      </c>
      <c r="G258" s="26" t="str">
        <f>IF(SUM($G227:$G257)=0,"",SUM($G227:$G257))</f>
        <v/>
      </c>
      <c r="H258" s="26" t="str">
        <f>IF(SUM(H227:H257)=0,"",SUM(H227:H257))</f>
        <v/>
      </c>
      <c r="I258" s="26" t="str">
        <f>IF(SUM(I227:I257)=0,"",SUM(I227:I257))</f>
        <v/>
      </c>
      <c r="J258" s="26" t="str">
        <f>IF(SUM(J227:J257)=0,"",SUM(J227:J257))</f>
        <v/>
      </c>
      <c r="K258" s="26" t="str">
        <f>IF(SUM(K227:K257)=0,"",SUM(K227:K257))</f>
        <v/>
      </c>
      <c r="L258" s="26" t="str">
        <f>IF(SUM($L227:$L257)=0,"",SUM($L227:$L257))</f>
        <v/>
      </c>
      <c r="M258" s="33"/>
      <c r="N258" s="193"/>
      <c r="O258" s="193"/>
      <c r="P258" s="193"/>
      <c r="Q258" s="193"/>
      <c r="R258" s="6"/>
    </row>
    <row r="260" spans="1:18" ht="27" customHeight="1">
      <c r="A260" s="194" t="s">
        <v>22</v>
      </c>
      <c r="B260" s="189" t="s">
        <v>103</v>
      </c>
      <c r="C260" s="189"/>
      <c r="D260" s="189"/>
      <c r="E260" s="189"/>
      <c r="F260" s="189" t="s">
        <v>23</v>
      </c>
      <c r="G260" s="189"/>
      <c r="H260" s="189" t="s">
        <v>88</v>
      </c>
      <c r="I260" s="189"/>
      <c r="J260" s="189"/>
      <c r="K260" s="189"/>
      <c r="L260" s="189" t="s">
        <v>87</v>
      </c>
      <c r="M260" s="195" t="s">
        <v>96</v>
      </c>
      <c r="N260" s="194" t="s">
        <v>25</v>
      </c>
      <c r="O260" s="194"/>
      <c r="P260" s="194"/>
      <c r="Q260" s="194"/>
      <c r="R260" s="189" t="s">
        <v>100</v>
      </c>
    </row>
    <row r="261" spans="1:18" ht="14.25" customHeight="1">
      <c r="A261" s="194"/>
      <c r="B261" s="189" t="s">
        <v>82</v>
      </c>
      <c r="C261" s="189"/>
      <c r="D261" s="189" t="s">
        <v>84</v>
      </c>
      <c r="E261" s="189"/>
      <c r="F261" s="189"/>
      <c r="G261" s="189"/>
      <c r="H261" s="189" t="s">
        <v>90</v>
      </c>
      <c r="I261" s="189"/>
      <c r="J261" s="189" t="s">
        <v>89</v>
      </c>
      <c r="K261" s="189"/>
      <c r="L261" s="189"/>
      <c r="M261" s="196"/>
      <c r="N261" s="194"/>
      <c r="O261" s="194"/>
      <c r="P261" s="194"/>
      <c r="Q261" s="194"/>
      <c r="R261" s="189"/>
    </row>
    <row r="262" spans="1:18">
      <c r="A262" s="194"/>
      <c r="B262" s="43" t="s">
        <v>26</v>
      </c>
      <c r="C262" s="43" t="s">
        <v>27</v>
      </c>
      <c r="D262" s="43" t="s">
        <v>26</v>
      </c>
      <c r="E262" s="43" t="s">
        <v>27</v>
      </c>
      <c r="F262" s="44" t="s">
        <v>85</v>
      </c>
      <c r="G262" s="44" t="s">
        <v>86</v>
      </c>
      <c r="H262" s="44" t="s">
        <v>81</v>
      </c>
      <c r="I262" s="44" t="s">
        <v>83</v>
      </c>
      <c r="J262" s="44" t="s">
        <v>81</v>
      </c>
      <c r="K262" s="44" t="s">
        <v>95</v>
      </c>
      <c r="L262" s="189"/>
      <c r="M262" s="197"/>
      <c r="N262" s="194"/>
      <c r="O262" s="194"/>
      <c r="P262" s="194"/>
      <c r="Q262" s="194"/>
      <c r="R262" s="194"/>
    </row>
    <row r="263" spans="1:18">
      <c r="A263" s="27" cm="1">
        <f t="array" aca="1" ref="A263" ca="1">DATE("2025","8"+7,IFERROR(INDIRECT(T1),"1"))</f>
        <v>46082</v>
      </c>
      <c r="B263" s="20"/>
      <c r="C263" s="21"/>
      <c r="D263" s="20"/>
      <c r="E263" s="21"/>
      <c r="F263" s="22"/>
      <c r="G263" s="22"/>
      <c r="H263" s="34" t="str">
        <f>IF(OR(B263="",LEFT(M263,1)="✓"),"",C263-B263-F263)</f>
        <v/>
      </c>
      <c r="I263" s="34" t="str">
        <f>IF(OR(D263="",LEFT(M263,1)="✓"),"",E263-D263-G263)</f>
        <v/>
      </c>
      <c r="J263" s="34" t="str">
        <f>IF(AND(B263&lt;&gt;"",M263="✓所定"),C263-B263-F263,"")</f>
        <v/>
      </c>
      <c r="K263" s="34" t="str">
        <f>IF(AND(B263&lt;&gt;"",M263="✓法定"),C263-B263-F263,"")</f>
        <v/>
      </c>
      <c r="L263" s="34" t="str">
        <f>IF(AND($B263="",$D263=""),"",($C263-$B263-$F263)+($E263-$D263-$G263))</f>
        <v/>
      </c>
      <c r="M263" s="32"/>
      <c r="N263" s="190"/>
      <c r="O263" s="190"/>
      <c r="P263" s="190"/>
      <c r="Q263" s="190"/>
      <c r="R263" s="23"/>
    </row>
    <row r="264" spans="1:18">
      <c r="A264" s="27">
        <f ca="1">A263+1</f>
        <v>46083</v>
      </c>
      <c r="B264" s="20"/>
      <c r="C264" s="21"/>
      <c r="D264" s="20"/>
      <c r="E264" s="21"/>
      <c r="F264" s="22"/>
      <c r="G264" s="22"/>
      <c r="H264" s="34" t="str">
        <f t="shared" ref="H264:H293" si="48">IF(OR(B264="",LEFT(M264,1)="✓"),"",C264-B264-F264)</f>
        <v/>
      </c>
      <c r="I264" s="34" t="str">
        <f t="shared" ref="I264:I293" si="49">IF(OR(D264="",LEFT(M264,1)="✓"),"",E264-D264-G264)</f>
        <v/>
      </c>
      <c r="J264" s="34" t="str">
        <f t="shared" ref="J264:J293" si="50">IF(AND(B264&lt;&gt;"",M264="✓所定"),C264-B264-F264,"")</f>
        <v/>
      </c>
      <c r="K264" s="34" t="str">
        <f t="shared" ref="K264:K293" si="51">IF(AND(B264&lt;&gt;"",M264="✓法定"),C264-B264-F264,"")</f>
        <v/>
      </c>
      <c r="L264" s="34" t="str">
        <f t="shared" ref="L264:L288" si="52">IF(AND($B264="",$D264=""),"",($C264-$B264-$F264)+($E264-$D264-$G264))</f>
        <v/>
      </c>
      <c r="M264" s="32"/>
      <c r="N264" s="190"/>
      <c r="O264" s="190"/>
      <c r="P264" s="190"/>
      <c r="Q264" s="190"/>
      <c r="R264" s="23"/>
    </row>
    <row r="265" spans="1:18">
      <c r="A265" s="27">
        <f t="shared" ref="A265:A293" ca="1" si="53">A264+1</f>
        <v>46084</v>
      </c>
      <c r="B265" s="20"/>
      <c r="C265" s="21"/>
      <c r="D265" s="20"/>
      <c r="E265" s="21"/>
      <c r="F265" s="22"/>
      <c r="G265" s="22"/>
      <c r="H265" s="34" t="str">
        <f t="shared" si="48"/>
        <v/>
      </c>
      <c r="I265" s="34" t="str">
        <f t="shared" si="49"/>
        <v/>
      </c>
      <c r="J265" s="34" t="str">
        <f t="shared" si="50"/>
        <v/>
      </c>
      <c r="K265" s="34" t="str">
        <f t="shared" si="51"/>
        <v/>
      </c>
      <c r="L265" s="34" t="str">
        <f t="shared" si="52"/>
        <v/>
      </c>
      <c r="M265" s="32"/>
      <c r="N265" s="190"/>
      <c r="O265" s="190"/>
      <c r="P265" s="190"/>
      <c r="Q265" s="190"/>
      <c r="R265" s="23"/>
    </row>
    <row r="266" spans="1:18">
      <c r="A266" s="27">
        <f t="shared" ca="1" si="53"/>
        <v>46085</v>
      </c>
      <c r="B266" s="20"/>
      <c r="C266" s="21"/>
      <c r="D266" s="20"/>
      <c r="E266" s="21"/>
      <c r="F266" s="22"/>
      <c r="G266" s="22"/>
      <c r="H266" s="34" t="str">
        <f t="shared" si="48"/>
        <v/>
      </c>
      <c r="I266" s="34" t="str">
        <f t="shared" si="49"/>
        <v/>
      </c>
      <c r="J266" s="34" t="str">
        <f t="shared" si="50"/>
        <v/>
      </c>
      <c r="K266" s="34" t="str">
        <f t="shared" si="51"/>
        <v/>
      </c>
      <c r="L266" s="34" t="str">
        <f t="shared" si="52"/>
        <v/>
      </c>
      <c r="M266" s="32"/>
      <c r="N266" s="190"/>
      <c r="O266" s="190"/>
      <c r="P266" s="190"/>
      <c r="Q266" s="190"/>
      <c r="R266" s="23"/>
    </row>
    <row r="267" spans="1:18">
      <c r="A267" s="27">
        <f t="shared" ca="1" si="53"/>
        <v>46086</v>
      </c>
      <c r="B267" s="20"/>
      <c r="C267" s="21"/>
      <c r="D267" s="20"/>
      <c r="E267" s="21"/>
      <c r="F267" s="22"/>
      <c r="G267" s="22"/>
      <c r="H267" s="34" t="str">
        <f t="shared" si="48"/>
        <v/>
      </c>
      <c r="I267" s="34" t="str">
        <f t="shared" si="49"/>
        <v/>
      </c>
      <c r="J267" s="34" t="str">
        <f t="shared" si="50"/>
        <v/>
      </c>
      <c r="K267" s="34" t="str">
        <f t="shared" si="51"/>
        <v/>
      </c>
      <c r="L267" s="34" t="str">
        <f t="shared" si="52"/>
        <v/>
      </c>
      <c r="M267" s="32"/>
      <c r="N267" s="190"/>
      <c r="O267" s="190"/>
      <c r="P267" s="190"/>
      <c r="Q267" s="190"/>
      <c r="R267" s="23"/>
    </row>
    <row r="268" spans="1:18">
      <c r="A268" s="27">
        <f t="shared" ca="1" si="53"/>
        <v>46087</v>
      </c>
      <c r="B268" s="20"/>
      <c r="C268" s="21"/>
      <c r="D268" s="20"/>
      <c r="E268" s="21"/>
      <c r="F268" s="22"/>
      <c r="G268" s="22"/>
      <c r="H268" s="34" t="str">
        <f t="shared" si="48"/>
        <v/>
      </c>
      <c r="I268" s="34" t="str">
        <f t="shared" si="49"/>
        <v/>
      </c>
      <c r="J268" s="34" t="str">
        <f t="shared" si="50"/>
        <v/>
      </c>
      <c r="K268" s="34" t="str">
        <f t="shared" si="51"/>
        <v/>
      </c>
      <c r="L268" s="34" t="str">
        <f t="shared" si="52"/>
        <v/>
      </c>
      <c r="M268" s="32"/>
      <c r="N268" s="190"/>
      <c r="O268" s="190"/>
      <c r="P268" s="190"/>
      <c r="Q268" s="190"/>
      <c r="R268" s="23"/>
    </row>
    <row r="269" spans="1:18">
      <c r="A269" s="27">
        <f t="shared" ca="1" si="53"/>
        <v>46088</v>
      </c>
      <c r="B269" s="20"/>
      <c r="C269" s="21"/>
      <c r="D269" s="20"/>
      <c r="E269" s="21"/>
      <c r="F269" s="22"/>
      <c r="G269" s="22"/>
      <c r="H269" s="34" t="str">
        <f t="shared" si="48"/>
        <v/>
      </c>
      <c r="I269" s="34" t="str">
        <f t="shared" si="49"/>
        <v/>
      </c>
      <c r="J269" s="34" t="str">
        <f t="shared" si="50"/>
        <v/>
      </c>
      <c r="K269" s="34" t="str">
        <f t="shared" si="51"/>
        <v/>
      </c>
      <c r="L269" s="34" t="str">
        <f t="shared" si="52"/>
        <v/>
      </c>
      <c r="M269" s="32"/>
      <c r="N269" s="190"/>
      <c r="O269" s="190"/>
      <c r="P269" s="190"/>
      <c r="Q269" s="190"/>
      <c r="R269" s="23"/>
    </row>
    <row r="270" spans="1:18">
      <c r="A270" s="27">
        <f t="shared" ca="1" si="53"/>
        <v>46089</v>
      </c>
      <c r="B270" s="20"/>
      <c r="C270" s="21"/>
      <c r="D270" s="20"/>
      <c r="E270" s="21"/>
      <c r="F270" s="22"/>
      <c r="G270" s="22"/>
      <c r="H270" s="34" t="str">
        <f t="shared" si="48"/>
        <v/>
      </c>
      <c r="I270" s="34" t="str">
        <f t="shared" si="49"/>
        <v/>
      </c>
      <c r="J270" s="34" t="str">
        <f t="shared" si="50"/>
        <v/>
      </c>
      <c r="K270" s="34" t="str">
        <f t="shared" si="51"/>
        <v/>
      </c>
      <c r="L270" s="34" t="str">
        <f t="shared" si="52"/>
        <v/>
      </c>
      <c r="M270" s="32"/>
      <c r="N270" s="190"/>
      <c r="O270" s="190"/>
      <c r="P270" s="190"/>
      <c r="Q270" s="190"/>
      <c r="R270" s="23"/>
    </row>
    <row r="271" spans="1:18">
      <c r="A271" s="27">
        <f t="shared" ca="1" si="53"/>
        <v>46090</v>
      </c>
      <c r="B271" s="20"/>
      <c r="C271" s="21"/>
      <c r="D271" s="20"/>
      <c r="E271" s="21"/>
      <c r="F271" s="22"/>
      <c r="G271" s="22"/>
      <c r="H271" s="34" t="str">
        <f t="shared" si="48"/>
        <v/>
      </c>
      <c r="I271" s="34" t="str">
        <f t="shared" si="49"/>
        <v/>
      </c>
      <c r="J271" s="34" t="str">
        <f t="shared" si="50"/>
        <v/>
      </c>
      <c r="K271" s="34" t="str">
        <f t="shared" si="51"/>
        <v/>
      </c>
      <c r="L271" s="34" t="str">
        <f t="shared" si="52"/>
        <v/>
      </c>
      <c r="M271" s="32"/>
      <c r="N271" s="190"/>
      <c r="O271" s="190"/>
      <c r="P271" s="190"/>
      <c r="Q271" s="190"/>
      <c r="R271" s="23"/>
    </row>
    <row r="272" spans="1:18">
      <c r="A272" s="27">
        <f t="shared" ca="1" si="53"/>
        <v>46091</v>
      </c>
      <c r="B272" s="20"/>
      <c r="C272" s="21"/>
      <c r="D272" s="20"/>
      <c r="E272" s="21"/>
      <c r="F272" s="22"/>
      <c r="G272" s="22"/>
      <c r="H272" s="34" t="str">
        <f t="shared" si="48"/>
        <v/>
      </c>
      <c r="I272" s="34" t="str">
        <f t="shared" si="49"/>
        <v/>
      </c>
      <c r="J272" s="34" t="str">
        <f t="shared" si="50"/>
        <v/>
      </c>
      <c r="K272" s="34" t="str">
        <f t="shared" si="51"/>
        <v/>
      </c>
      <c r="L272" s="34" t="str">
        <f t="shared" si="52"/>
        <v/>
      </c>
      <c r="M272" s="32"/>
      <c r="N272" s="190"/>
      <c r="O272" s="190"/>
      <c r="P272" s="190"/>
      <c r="Q272" s="190"/>
      <c r="R272" s="23"/>
    </row>
    <row r="273" spans="1:18">
      <c r="A273" s="27">
        <f t="shared" ca="1" si="53"/>
        <v>46092</v>
      </c>
      <c r="B273" s="20"/>
      <c r="C273" s="21"/>
      <c r="D273" s="20"/>
      <c r="E273" s="21"/>
      <c r="F273" s="22"/>
      <c r="G273" s="22"/>
      <c r="H273" s="34" t="str">
        <f t="shared" si="48"/>
        <v/>
      </c>
      <c r="I273" s="34" t="str">
        <f t="shared" si="49"/>
        <v/>
      </c>
      <c r="J273" s="34" t="str">
        <f t="shared" si="50"/>
        <v/>
      </c>
      <c r="K273" s="34" t="str">
        <f t="shared" si="51"/>
        <v/>
      </c>
      <c r="L273" s="34" t="str">
        <f t="shared" si="52"/>
        <v/>
      </c>
      <c r="M273" s="32"/>
      <c r="N273" s="190"/>
      <c r="O273" s="190"/>
      <c r="P273" s="190"/>
      <c r="Q273" s="190"/>
      <c r="R273" s="23"/>
    </row>
    <row r="274" spans="1:18">
      <c r="A274" s="27">
        <f t="shared" ca="1" si="53"/>
        <v>46093</v>
      </c>
      <c r="B274" s="20"/>
      <c r="C274" s="21"/>
      <c r="D274" s="20"/>
      <c r="E274" s="21"/>
      <c r="F274" s="22"/>
      <c r="G274" s="22"/>
      <c r="H274" s="34" t="str">
        <f t="shared" si="48"/>
        <v/>
      </c>
      <c r="I274" s="34" t="str">
        <f t="shared" si="49"/>
        <v/>
      </c>
      <c r="J274" s="34" t="str">
        <f t="shared" si="50"/>
        <v/>
      </c>
      <c r="K274" s="34" t="str">
        <f t="shared" si="51"/>
        <v/>
      </c>
      <c r="L274" s="34" t="str">
        <f t="shared" si="52"/>
        <v/>
      </c>
      <c r="M274" s="32"/>
      <c r="N274" s="190"/>
      <c r="O274" s="190"/>
      <c r="P274" s="190"/>
      <c r="Q274" s="190"/>
      <c r="R274" s="23"/>
    </row>
    <row r="275" spans="1:18">
      <c r="A275" s="27">
        <f t="shared" ca="1" si="53"/>
        <v>46094</v>
      </c>
      <c r="B275" s="20"/>
      <c r="C275" s="21"/>
      <c r="D275" s="20"/>
      <c r="E275" s="21"/>
      <c r="F275" s="22"/>
      <c r="G275" s="22"/>
      <c r="H275" s="34" t="str">
        <f t="shared" si="48"/>
        <v/>
      </c>
      <c r="I275" s="34" t="str">
        <f t="shared" si="49"/>
        <v/>
      </c>
      <c r="J275" s="34" t="str">
        <f t="shared" si="50"/>
        <v/>
      </c>
      <c r="K275" s="34" t="str">
        <f t="shared" si="51"/>
        <v/>
      </c>
      <c r="L275" s="34" t="str">
        <f t="shared" si="52"/>
        <v/>
      </c>
      <c r="M275" s="32"/>
      <c r="N275" s="190"/>
      <c r="O275" s="190"/>
      <c r="P275" s="190"/>
      <c r="Q275" s="190"/>
      <c r="R275" s="23"/>
    </row>
    <row r="276" spans="1:18">
      <c r="A276" s="27">
        <f t="shared" ca="1" si="53"/>
        <v>46095</v>
      </c>
      <c r="B276" s="20"/>
      <c r="C276" s="21"/>
      <c r="D276" s="20"/>
      <c r="E276" s="21"/>
      <c r="F276" s="22"/>
      <c r="G276" s="22"/>
      <c r="H276" s="34" t="str">
        <f t="shared" si="48"/>
        <v/>
      </c>
      <c r="I276" s="34" t="str">
        <f t="shared" si="49"/>
        <v/>
      </c>
      <c r="J276" s="34" t="str">
        <f t="shared" si="50"/>
        <v/>
      </c>
      <c r="K276" s="34" t="str">
        <f t="shared" si="51"/>
        <v/>
      </c>
      <c r="L276" s="34" t="str">
        <f t="shared" si="52"/>
        <v/>
      </c>
      <c r="M276" s="32"/>
      <c r="N276" s="190"/>
      <c r="O276" s="190"/>
      <c r="P276" s="190"/>
      <c r="Q276" s="190"/>
      <c r="R276" s="23"/>
    </row>
    <row r="277" spans="1:18">
      <c r="A277" s="27">
        <f t="shared" ca="1" si="53"/>
        <v>46096</v>
      </c>
      <c r="B277" s="20"/>
      <c r="C277" s="21"/>
      <c r="D277" s="20"/>
      <c r="E277" s="21"/>
      <c r="F277" s="22"/>
      <c r="G277" s="22"/>
      <c r="H277" s="34" t="str">
        <f t="shared" si="48"/>
        <v/>
      </c>
      <c r="I277" s="34" t="str">
        <f t="shared" si="49"/>
        <v/>
      </c>
      <c r="J277" s="34" t="str">
        <f t="shared" si="50"/>
        <v/>
      </c>
      <c r="K277" s="34" t="str">
        <f t="shared" si="51"/>
        <v/>
      </c>
      <c r="L277" s="34" t="str">
        <f t="shared" si="52"/>
        <v/>
      </c>
      <c r="M277" s="32"/>
      <c r="N277" s="190"/>
      <c r="O277" s="190"/>
      <c r="P277" s="190"/>
      <c r="Q277" s="190"/>
      <c r="R277" s="23"/>
    </row>
    <row r="278" spans="1:18">
      <c r="A278" s="27">
        <f t="shared" ca="1" si="53"/>
        <v>46097</v>
      </c>
      <c r="B278" s="20"/>
      <c r="C278" s="21"/>
      <c r="D278" s="20"/>
      <c r="E278" s="21"/>
      <c r="F278" s="22"/>
      <c r="G278" s="22"/>
      <c r="H278" s="34" t="str">
        <f t="shared" si="48"/>
        <v/>
      </c>
      <c r="I278" s="34" t="str">
        <f t="shared" si="49"/>
        <v/>
      </c>
      <c r="J278" s="34" t="str">
        <f t="shared" si="50"/>
        <v/>
      </c>
      <c r="K278" s="34" t="str">
        <f t="shared" si="51"/>
        <v/>
      </c>
      <c r="L278" s="34" t="str">
        <f t="shared" si="52"/>
        <v/>
      </c>
      <c r="M278" s="32"/>
      <c r="N278" s="190"/>
      <c r="O278" s="190"/>
      <c r="P278" s="190"/>
      <c r="Q278" s="190"/>
      <c r="R278" s="23"/>
    </row>
    <row r="279" spans="1:18">
      <c r="A279" s="27">
        <f t="shared" ca="1" si="53"/>
        <v>46098</v>
      </c>
      <c r="B279" s="20"/>
      <c r="C279" s="21"/>
      <c r="D279" s="20"/>
      <c r="E279" s="21"/>
      <c r="F279" s="22"/>
      <c r="G279" s="22"/>
      <c r="H279" s="34" t="str">
        <f t="shared" si="48"/>
        <v/>
      </c>
      <c r="I279" s="34" t="str">
        <f t="shared" si="49"/>
        <v/>
      </c>
      <c r="J279" s="34" t="str">
        <f t="shared" si="50"/>
        <v/>
      </c>
      <c r="K279" s="34" t="str">
        <f t="shared" si="51"/>
        <v/>
      </c>
      <c r="L279" s="34" t="str">
        <f t="shared" si="52"/>
        <v/>
      </c>
      <c r="M279" s="32"/>
      <c r="N279" s="190"/>
      <c r="O279" s="190"/>
      <c r="P279" s="190"/>
      <c r="Q279" s="190"/>
      <c r="R279" s="23"/>
    </row>
    <row r="280" spans="1:18">
      <c r="A280" s="27">
        <f t="shared" ca="1" si="53"/>
        <v>46099</v>
      </c>
      <c r="B280" s="20"/>
      <c r="C280" s="21"/>
      <c r="D280" s="20"/>
      <c r="E280" s="21"/>
      <c r="F280" s="22"/>
      <c r="G280" s="22"/>
      <c r="H280" s="34" t="str">
        <f t="shared" si="48"/>
        <v/>
      </c>
      <c r="I280" s="34" t="str">
        <f t="shared" si="49"/>
        <v/>
      </c>
      <c r="J280" s="34" t="str">
        <f t="shared" si="50"/>
        <v/>
      </c>
      <c r="K280" s="34" t="str">
        <f t="shared" si="51"/>
        <v/>
      </c>
      <c r="L280" s="34" t="str">
        <f t="shared" si="52"/>
        <v/>
      </c>
      <c r="M280" s="32"/>
      <c r="N280" s="190"/>
      <c r="O280" s="190"/>
      <c r="P280" s="190"/>
      <c r="Q280" s="190"/>
      <c r="R280" s="23"/>
    </row>
    <row r="281" spans="1:18">
      <c r="A281" s="27">
        <f t="shared" ca="1" si="53"/>
        <v>46100</v>
      </c>
      <c r="B281" s="20"/>
      <c r="C281" s="21"/>
      <c r="D281" s="20"/>
      <c r="E281" s="21"/>
      <c r="F281" s="22"/>
      <c r="G281" s="22"/>
      <c r="H281" s="34" t="str">
        <f t="shared" si="48"/>
        <v/>
      </c>
      <c r="I281" s="34" t="str">
        <f t="shared" si="49"/>
        <v/>
      </c>
      <c r="J281" s="34" t="str">
        <f t="shared" si="50"/>
        <v/>
      </c>
      <c r="K281" s="34" t="str">
        <f t="shared" si="51"/>
        <v/>
      </c>
      <c r="L281" s="34" t="str">
        <f t="shared" si="52"/>
        <v/>
      </c>
      <c r="M281" s="32"/>
      <c r="N281" s="190"/>
      <c r="O281" s="190"/>
      <c r="P281" s="190"/>
      <c r="Q281" s="190"/>
      <c r="R281" s="23"/>
    </row>
    <row r="282" spans="1:18">
      <c r="A282" s="27">
        <f t="shared" ca="1" si="53"/>
        <v>46101</v>
      </c>
      <c r="B282" s="20"/>
      <c r="C282" s="21"/>
      <c r="D282" s="20"/>
      <c r="E282" s="21"/>
      <c r="F282" s="22"/>
      <c r="G282" s="22"/>
      <c r="H282" s="34" t="str">
        <f t="shared" si="48"/>
        <v/>
      </c>
      <c r="I282" s="34" t="str">
        <f t="shared" si="49"/>
        <v/>
      </c>
      <c r="J282" s="34" t="str">
        <f t="shared" si="50"/>
        <v/>
      </c>
      <c r="K282" s="34" t="str">
        <f t="shared" si="51"/>
        <v/>
      </c>
      <c r="L282" s="34" t="str">
        <f t="shared" si="52"/>
        <v/>
      </c>
      <c r="M282" s="32"/>
      <c r="N282" s="190"/>
      <c r="O282" s="190"/>
      <c r="P282" s="190"/>
      <c r="Q282" s="190"/>
      <c r="R282" s="23"/>
    </row>
    <row r="283" spans="1:18">
      <c r="A283" s="27">
        <f t="shared" ca="1" si="53"/>
        <v>46102</v>
      </c>
      <c r="B283" s="20"/>
      <c r="C283" s="21"/>
      <c r="D283" s="20"/>
      <c r="E283" s="21"/>
      <c r="F283" s="22"/>
      <c r="G283" s="22"/>
      <c r="H283" s="34" t="str">
        <f t="shared" si="48"/>
        <v/>
      </c>
      <c r="I283" s="34" t="str">
        <f t="shared" si="49"/>
        <v/>
      </c>
      <c r="J283" s="34" t="str">
        <f t="shared" si="50"/>
        <v/>
      </c>
      <c r="K283" s="34" t="str">
        <f t="shared" si="51"/>
        <v/>
      </c>
      <c r="L283" s="34" t="str">
        <f t="shared" si="52"/>
        <v/>
      </c>
      <c r="M283" s="32"/>
      <c r="N283" s="190"/>
      <c r="O283" s="190"/>
      <c r="P283" s="190"/>
      <c r="Q283" s="190"/>
      <c r="R283" s="23"/>
    </row>
    <row r="284" spans="1:18">
      <c r="A284" s="27">
        <f t="shared" ca="1" si="53"/>
        <v>46103</v>
      </c>
      <c r="B284" s="20"/>
      <c r="C284" s="21"/>
      <c r="D284" s="20"/>
      <c r="E284" s="21"/>
      <c r="F284" s="22"/>
      <c r="G284" s="22"/>
      <c r="H284" s="34" t="str">
        <f t="shared" si="48"/>
        <v/>
      </c>
      <c r="I284" s="34" t="str">
        <f t="shared" si="49"/>
        <v/>
      </c>
      <c r="J284" s="34" t="str">
        <f t="shared" si="50"/>
        <v/>
      </c>
      <c r="K284" s="34" t="str">
        <f t="shared" si="51"/>
        <v/>
      </c>
      <c r="L284" s="34" t="str">
        <f t="shared" si="52"/>
        <v/>
      </c>
      <c r="M284" s="32"/>
      <c r="N284" s="190"/>
      <c r="O284" s="190"/>
      <c r="P284" s="190"/>
      <c r="Q284" s="190"/>
      <c r="R284" s="23"/>
    </row>
    <row r="285" spans="1:18">
      <c r="A285" s="27">
        <f t="shared" ca="1" si="53"/>
        <v>46104</v>
      </c>
      <c r="B285" s="20"/>
      <c r="C285" s="21"/>
      <c r="D285" s="20"/>
      <c r="E285" s="21"/>
      <c r="F285" s="22"/>
      <c r="G285" s="22"/>
      <c r="H285" s="34" t="str">
        <f t="shared" si="48"/>
        <v/>
      </c>
      <c r="I285" s="34" t="str">
        <f t="shared" si="49"/>
        <v/>
      </c>
      <c r="J285" s="34" t="str">
        <f t="shared" si="50"/>
        <v/>
      </c>
      <c r="K285" s="34" t="str">
        <f t="shared" si="51"/>
        <v/>
      </c>
      <c r="L285" s="34" t="str">
        <f t="shared" si="52"/>
        <v/>
      </c>
      <c r="M285" s="32"/>
      <c r="N285" s="190"/>
      <c r="O285" s="190"/>
      <c r="P285" s="190"/>
      <c r="Q285" s="190"/>
      <c r="R285" s="23"/>
    </row>
    <row r="286" spans="1:18">
      <c r="A286" s="27">
        <f t="shared" ca="1" si="53"/>
        <v>46105</v>
      </c>
      <c r="B286" s="20"/>
      <c r="C286" s="21"/>
      <c r="D286" s="20"/>
      <c r="E286" s="21"/>
      <c r="F286" s="22"/>
      <c r="G286" s="22"/>
      <c r="H286" s="34" t="str">
        <f t="shared" si="48"/>
        <v/>
      </c>
      <c r="I286" s="34" t="str">
        <f t="shared" si="49"/>
        <v/>
      </c>
      <c r="J286" s="34" t="str">
        <f t="shared" si="50"/>
        <v/>
      </c>
      <c r="K286" s="34" t="str">
        <f t="shared" si="51"/>
        <v/>
      </c>
      <c r="L286" s="34" t="str">
        <f t="shared" si="52"/>
        <v/>
      </c>
      <c r="M286" s="32"/>
      <c r="N286" s="190"/>
      <c r="O286" s="190"/>
      <c r="P286" s="190"/>
      <c r="Q286" s="190"/>
      <c r="R286" s="23"/>
    </row>
    <row r="287" spans="1:18">
      <c r="A287" s="27">
        <f t="shared" ca="1" si="53"/>
        <v>46106</v>
      </c>
      <c r="B287" s="20"/>
      <c r="C287" s="21"/>
      <c r="D287" s="20"/>
      <c r="E287" s="21"/>
      <c r="F287" s="22"/>
      <c r="G287" s="22"/>
      <c r="H287" s="34" t="str">
        <f t="shared" si="48"/>
        <v/>
      </c>
      <c r="I287" s="34" t="str">
        <f t="shared" si="49"/>
        <v/>
      </c>
      <c r="J287" s="34" t="str">
        <f t="shared" si="50"/>
        <v/>
      </c>
      <c r="K287" s="34" t="str">
        <f t="shared" si="51"/>
        <v/>
      </c>
      <c r="L287" s="34" t="str">
        <f t="shared" si="52"/>
        <v/>
      </c>
      <c r="M287" s="32"/>
      <c r="N287" s="190"/>
      <c r="O287" s="190"/>
      <c r="P287" s="190"/>
      <c r="Q287" s="190"/>
      <c r="R287" s="23"/>
    </row>
    <row r="288" spans="1:18">
      <c r="A288" s="27">
        <f t="shared" ca="1" si="53"/>
        <v>46107</v>
      </c>
      <c r="B288" s="20"/>
      <c r="C288" s="21"/>
      <c r="D288" s="20"/>
      <c r="E288" s="21"/>
      <c r="F288" s="22"/>
      <c r="G288" s="22"/>
      <c r="H288" s="34" t="str">
        <f t="shared" si="48"/>
        <v/>
      </c>
      <c r="I288" s="34" t="str">
        <f t="shared" si="49"/>
        <v/>
      </c>
      <c r="J288" s="34" t="str">
        <f t="shared" si="50"/>
        <v/>
      </c>
      <c r="K288" s="34" t="str">
        <f t="shared" si="51"/>
        <v/>
      </c>
      <c r="L288" s="34" t="str">
        <f t="shared" si="52"/>
        <v/>
      </c>
      <c r="M288" s="32"/>
      <c r="N288" s="190"/>
      <c r="O288" s="190"/>
      <c r="P288" s="190"/>
      <c r="Q288" s="190"/>
      <c r="R288" s="23"/>
    </row>
    <row r="289" spans="1:18">
      <c r="A289" s="27">
        <f t="shared" ca="1" si="53"/>
        <v>46108</v>
      </c>
      <c r="B289" s="20"/>
      <c r="C289" s="21"/>
      <c r="D289" s="20"/>
      <c r="E289" s="21"/>
      <c r="F289" s="22"/>
      <c r="G289" s="22"/>
      <c r="H289" s="34" t="str">
        <f t="shared" si="48"/>
        <v/>
      </c>
      <c r="I289" s="34" t="str">
        <f t="shared" si="49"/>
        <v/>
      </c>
      <c r="J289" s="34" t="str">
        <f t="shared" si="50"/>
        <v/>
      </c>
      <c r="K289" s="34" t="str">
        <f t="shared" si="51"/>
        <v/>
      </c>
      <c r="L289" s="34" t="str">
        <f>IF(AND($B289="",$D289=""),"",($C289-$B289-$F289)+($E289-$D289-$G289))</f>
        <v/>
      </c>
      <c r="M289" s="32"/>
      <c r="N289" s="190"/>
      <c r="O289" s="190"/>
      <c r="P289" s="190"/>
      <c r="Q289" s="190"/>
      <c r="R289" s="23"/>
    </row>
    <row r="290" spans="1:18">
      <c r="A290" s="27">
        <f t="shared" ca="1" si="53"/>
        <v>46109</v>
      </c>
      <c r="B290" s="20"/>
      <c r="C290" s="21"/>
      <c r="D290" s="20"/>
      <c r="E290" s="21"/>
      <c r="F290" s="22"/>
      <c r="G290" s="22"/>
      <c r="H290" s="34" t="str">
        <f t="shared" si="48"/>
        <v/>
      </c>
      <c r="I290" s="34" t="str">
        <f t="shared" si="49"/>
        <v/>
      </c>
      <c r="J290" s="34" t="str">
        <f t="shared" si="50"/>
        <v/>
      </c>
      <c r="K290" s="34" t="str">
        <f t="shared" si="51"/>
        <v/>
      </c>
      <c r="L290" s="34" t="str">
        <f>IF(AND($B290="",$D290=""),"",($C290-$B290-$F290)+($E290-$D290-$G290))</f>
        <v/>
      </c>
      <c r="M290" s="32"/>
      <c r="N290" s="190"/>
      <c r="O290" s="190"/>
      <c r="P290" s="190"/>
      <c r="Q290" s="190"/>
      <c r="R290" s="23"/>
    </row>
    <row r="291" spans="1:18">
      <c r="A291" s="27">
        <f t="shared" ca="1" si="53"/>
        <v>46110</v>
      </c>
      <c r="B291" s="20"/>
      <c r="C291" s="21"/>
      <c r="D291" s="20"/>
      <c r="E291" s="21"/>
      <c r="F291" s="22"/>
      <c r="G291" s="22"/>
      <c r="H291" s="34" t="str">
        <f t="shared" si="48"/>
        <v/>
      </c>
      <c r="I291" s="34" t="str">
        <f t="shared" si="49"/>
        <v/>
      </c>
      <c r="J291" s="34" t="str">
        <f t="shared" si="50"/>
        <v/>
      </c>
      <c r="K291" s="34" t="str">
        <f t="shared" si="51"/>
        <v/>
      </c>
      <c r="L291" s="34" t="str">
        <f>IF(AND($B291="",$D291=""),"",($C291-$B291-$F291)+($E291-$D291-$G291))</f>
        <v/>
      </c>
      <c r="M291" s="32"/>
      <c r="N291" s="190"/>
      <c r="O291" s="190"/>
      <c r="P291" s="190"/>
      <c r="Q291" s="190"/>
      <c r="R291" s="23"/>
    </row>
    <row r="292" spans="1:18">
      <c r="A292" s="27">
        <f t="shared" ca="1" si="53"/>
        <v>46111</v>
      </c>
      <c r="B292" s="20"/>
      <c r="C292" s="21"/>
      <c r="D292" s="20"/>
      <c r="E292" s="21"/>
      <c r="F292" s="22"/>
      <c r="G292" s="22"/>
      <c r="H292" s="34" t="str">
        <f t="shared" si="48"/>
        <v/>
      </c>
      <c r="I292" s="34" t="str">
        <f t="shared" si="49"/>
        <v/>
      </c>
      <c r="J292" s="34" t="str">
        <f t="shared" si="50"/>
        <v/>
      </c>
      <c r="K292" s="34" t="str">
        <f t="shared" si="51"/>
        <v/>
      </c>
      <c r="L292" s="34" t="str">
        <f>IF(AND($B292="",$D292=""),"",($C292-$B292-$F292)+($E292-$D292-$G292))</f>
        <v/>
      </c>
      <c r="M292" s="32"/>
      <c r="N292" s="190"/>
      <c r="O292" s="190"/>
      <c r="P292" s="190"/>
      <c r="Q292" s="190"/>
      <c r="R292" s="23"/>
    </row>
    <row r="293" spans="1:18">
      <c r="A293" s="27">
        <f t="shared" ca="1" si="53"/>
        <v>46112</v>
      </c>
      <c r="B293" s="20"/>
      <c r="C293" s="21"/>
      <c r="D293" s="20"/>
      <c r="E293" s="21"/>
      <c r="F293" s="22"/>
      <c r="G293" s="22"/>
      <c r="H293" s="34" t="str">
        <f t="shared" si="48"/>
        <v/>
      </c>
      <c r="I293" s="34" t="str">
        <f t="shared" si="49"/>
        <v/>
      </c>
      <c r="J293" s="34" t="str">
        <f t="shared" si="50"/>
        <v/>
      </c>
      <c r="K293" s="34" t="str">
        <f t="shared" si="51"/>
        <v/>
      </c>
      <c r="L293" s="34" t="str">
        <f>IF(AND($B293="",$D293=""),"",($C293-$B293-$F293)+($E293-$D293-$G293))</f>
        <v/>
      </c>
      <c r="M293" s="32"/>
      <c r="N293" s="190"/>
      <c r="O293" s="190"/>
      <c r="P293" s="190"/>
      <c r="Q293" s="190"/>
      <c r="R293" s="23"/>
    </row>
    <row r="294" spans="1:18">
      <c r="A294" s="5" t="s">
        <v>11</v>
      </c>
      <c r="B294" s="191"/>
      <c r="C294" s="192"/>
      <c r="D294" s="191"/>
      <c r="E294" s="192"/>
      <c r="F294" s="26" t="str">
        <f>IF(SUM($F263:$F293)=0,"",SUM($F263:$F293))</f>
        <v/>
      </c>
      <c r="G294" s="26" t="str">
        <f>IF(SUM($G263:$G293)=0,"",SUM($G263:$G293))</f>
        <v/>
      </c>
      <c r="H294" s="26" t="str">
        <f>IF(SUM(H263:H293)=0,"",SUM(H263:H293))</f>
        <v/>
      </c>
      <c r="I294" s="26" t="str">
        <f>IF(SUM(I263:I293)=0,"",SUM(I263:I293))</f>
        <v/>
      </c>
      <c r="J294" s="26" t="str">
        <f t="shared" ref="J294:K294" si="54">IF(SUM(J263:J293)=0,"",SUM(J263:J293))</f>
        <v/>
      </c>
      <c r="K294" s="26" t="str">
        <f t="shared" si="54"/>
        <v/>
      </c>
      <c r="L294" s="26" t="str">
        <f>IF(SUM($L263:$L293)=0,"",SUM($L263:$L293))</f>
        <v/>
      </c>
      <c r="M294" s="33"/>
      <c r="N294" s="193"/>
      <c r="O294" s="193"/>
      <c r="P294" s="193"/>
      <c r="Q294" s="193"/>
      <c r="R294" s="6"/>
    </row>
  </sheetData>
  <sheetProtection algorithmName="SHA-512" hashValue="8RWs+XZSTdAmssqUB9esKJ8arMvDPQDN6f5gL/75BANgTYJa0OEuyvA+Lf4NqIiCAOXYQZRpS8B6CWzIRi1GNA==" saltValue="o45ScQ7hRafr+437WYcURA==" spinCount="100000" sheet="1" formatRows="0"/>
  <mergeCells count="371">
    <mergeCell ref="A8:A10"/>
    <mergeCell ref="B8:E8"/>
    <mergeCell ref="F8:G9"/>
    <mergeCell ref="H8:K8"/>
    <mergeCell ref="L8:L10"/>
    <mergeCell ref="M8:M10"/>
    <mergeCell ref="N8:Q10"/>
    <mergeCell ref="R8:R10"/>
    <mergeCell ref="B9:C9"/>
    <mergeCell ref="D9:E9"/>
    <mergeCell ref="H9:I9"/>
    <mergeCell ref="J9:K9"/>
    <mergeCell ref="N11:Q11"/>
    <mergeCell ref="B4:L4"/>
    <mergeCell ref="P4:R4"/>
    <mergeCell ref="B5:L5"/>
    <mergeCell ref="N18:Q18"/>
    <mergeCell ref="N19:Q19"/>
    <mergeCell ref="N20:Q20"/>
    <mergeCell ref="N21:Q21"/>
    <mergeCell ref="N22:Q22"/>
    <mergeCell ref="N23:Q23"/>
    <mergeCell ref="N12:Q12"/>
    <mergeCell ref="N13:Q13"/>
    <mergeCell ref="N14:Q14"/>
    <mergeCell ref="N15:Q15"/>
    <mergeCell ref="N16:Q16"/>
    <mergeCell ref="N17:Q17"/>
    <mergeCell ref="N30:Q30"/>
    <mergeCell ref="N31:Q31"/>
    <mergeCell ref="N32:Q32"/>
    <mergeCell ref="N33:Q33"/>
    <mergeCell ref="N34:Q34"/>
    <mergeCell ref="N35:Q35"/>
    <mergeCell ref="N24:Q24"/>
    <mergeCell ref="N25:Q25"/>
    <mergeCell ref="N26:Q26"/>
    <mergeCell ref="N27:Q27"/>
    <mergeCell ref="N28:Q28"/>
    <mergeCell ref="N29:Q29"/>
    <mergeCell ref="A44:A46"/>
    <mergeCell ref="B44:E44"/>
    <mergeCell ref="F44:G45"/>
    <mergeCell ref="H44:K44"/>
    <mergeCell ref="L44:L46"/>
    <mergeCell ref="M44:M46"/>
    <mergeCell ref="N44:Q46"/>
    <mergeCell ref="N36:Q36"/>
    <mergeCell ref="N37:Q37"/>
    <mergeCell ref="N38:Q38"/>
    <mergeCell ref="N39:Q39"/>
    <mergeCell ref="N40:Q40"/>
    <mergeCell ref="N41:Q41"/>
    <mergeCell ref="R44:R46"/>
    <mergeCell ref="B45:C45"/>
    <mergeCell ref="D45:E45"/>
    <mergeCell ref="H45:I45"/>
    <mergeCell ref="J45:K45"/>
    <mergeCell ref="N47:Q47"/>
    <mergeCell ref="B42:C42"/>
    <mergeCell ref="D42:E42"/>
    <mergeCell ref="N42:Q42"/>
    <mergeCell ref="N54:Q54"/>
    <mergeCell ref="N55:Q55"/>
    <mergeCell ref="N56:Q56"/>
    <mergeCell ref="N57:Q57"/>
    <mergeCell ref="N58:Q58"/>
    <mergeCell ref="N59:Q59"/>
    <mergeCell ref="N48:Q48"/>
    <mergeCell ref="N49:Q49"/>
    <mergeCell ref="N50:Q50"/>
    <mergeCell ref="N51:Q51"/>
    <mergeCell ref="N52:Q52"/>
    <mergeCell ref="N53:Q53"/>
    <mergeCell ref="N66:Q66"/>
    <mergeCell ref="N67:Q67"/>
    <mergeCell ref="N68:Q68"/>
    <mergeCell ref="N69:Q69"/>
    <mergeCell ref="N70:Q70"/>
    <mergeCell ref="N71:Q71"/>
    <mergeCell ref="N60:Q60"/>
    <mergeCell ref="N61:Q61"/>
    <mergeCell ref="N62:Q62"/>
    <mergeCell ref="N63:Q63"/>
    <mergeCell ref="N64:Q64"/>
    <mergeCell ref="N65:Q65"/>
    <mergeCell ref="A80:A82"/>
    <mergeCell ref="B80:E80"/>
    <mergeCell ref="F80:G81"/>
    <mergeCell ref="H80:K80"/>
    <mergeCell ref="L80:L82"/>
    <mergeCell ref="M80:M82"/>
    <mergeCell ref="N80:Q82"/>
    <mergeCell ref="N72:Q72"/>
    <mergeCell ref="N73:Q73"/>
    <mergeCell ref="N74:Q74"/>
    <mergeCell ref="N75:Q75"/>
    <mergeCell ref="N76:Q76"/>
    <mergeCell ref="N77:Q77"/>
    <mergeCell ref="R80:R82"/>
    <mergeCell ref="B81:C81"/>
    <mergeCell ref="D81:E81"/>
    <mergeCell ref="H81:I81"/>
    <mergeCell ref="J81:K81"/>
    <mergeCell ref="N83:Q83"/>
    <mergeCell ref="B78:C78"/>
    <mergeCell ref="D78:E78"/>
    <mergeCell ref="N78:Q78"/>
    <mergeCell ref="N90:Q90"/>
    <mergeCell ref="N91:Q91"/>
    <mergeCell ref="N92:Q92"/>
    <mergeCell ref="N93:Q93"/>
    <mergeCell ref="N94:Q94"/>
    <mergeCell ref="N95:Q95"/>
    <mergeCell ref="N84:Q84"/>
    <mergeCell ref="N85:Q85"/>
    <mergeCell ref="N86:Q86"/>
    <mergeCell ref="N87:Q87"/>
    <mergeCell ref="N88:Q88"/>
    <mergeCell ref="N89:Q89"/>
    <mergeCell ref="N102:Q102"/>
    <mergeCell ref="N103:Q103"/>
    <mergeCell ref="N104:Q104"/>
    <mergeCell ref="N105:Q105"/>
    <mergeCell ref="N106:Q106"/>
    <mergeCell ref="N107:Q107"/>
    <mergeCell ref="N96:Q96"/>
    <mergeCell ref="N97:Q97"/>
    <mergeCell ref="N98:Q98"/>
    <mergeCell ref="N99:Q99"/>
    <mergeCell ref="N100:Q100"/>
    <mergeCell ref="N101:Q101"/>
    <mergeCell ref="A116:A118"/>
    <mergeCell ref="B116:E116"/>
    <mergeCell ref="F116:G117"/>
    <mergeCell ref="H116:K116"/>
    <mergeCell ref="L116:L118"/>
    <mergeCell ref="M116:M118"/>
    <mergeCell ref="N116:Q118"/>
    <mergeCell ref="N108:Q108"/>
    <mergeCell ref="N109:Q109"/>
    <mergeCell ref="N110:Q110"/>
    <mergeCell ref="N111:Q111"/>
    <mergeCell ref="N112:Q112"/>
    <mergeCell ref="N113:Q113"/>
    <mergeCell ref="R116:R118"/>
    <mergeCell ref="B117:C117"/>
    <mergeCell ref="D117:E117"/>
    <mergeCell ref="H117:I117"/>
    <mergeCell ref="J117:K117"/>
    <mergeCell ref="N119:Q119"/>
    <mergeCell ref="B114:C114"/>
    <mergeCell ref="D114:E114"/>
    <mergeCell ref="N114:Q114"/>
    <mergeCell ref="N126:Q126"/>
    <mergeCell ref="N127:Q127"/>
    <mergeCell ref="N128:Q128"/>
    <mergeCell ref="N129:Q129"/>
    <mergeCell ref="N130:Q130"/>
    <mergeCell ref="N131:Q131"/>
    <mergeCell ref="N120:Q120"/>
    <mergeCell ref="N121:Q121"/>
    <mergeCell ref="N122:Q122"/>
    <mergeCell ref="N123:Q123"/>
    <mergeCell ref="N124:Q124"/>
    <mergeCell ref="N125:Q125"/>
    <mergeCell ref="N138:Q138"/>
    <mergeCell ref="N139:Q139"/>
    <mergeCell ref="N140:Q140"/>
    <mergeCell ref="N141:Q141"/>
    <mergeCell ref="N142:Q142"/>
    <mergeCell ref="N143:Q143"/>
    <mergeCell ref="N132:Q132"/>
    <mergeCell ref="N133:Q133"/>
    <mergeCell ref="N134:Q134"/>
    <mergeCell ref="N135:Q135"/>
    <mergeCell ref="N136:Q136"/>
    <mergeCell ref="N137:Q137"/>
    <mergeCell ref="A152:A154"/>
    <mergeCell ref="B152:E152"/>
    <mergeCell ref="F152:G153"/>
    <mergeCell ref="H152:K152"/>
    <mergeCell ref="L152:L154"/>
    <mergeCell ref="M152:M154"/>
    <mergeCell ref="N152:Q154"/>
    <mergeCell ref="N144:Q144"/>
    <mergeCell ref="N145:Q145"/>
    <mergeCell ref="N146:Q146"/>
    <mergeCell ref="N147:Q147"/>
    <mergeCell ref="N148:Q148"/>
    <mergeCell ref="N149:Q149"/>
    <mergeCell ref="R152:R154"/>
    <mergeCell ref="B153:C153"/>
    <mergeCell ref="D153:E153"/>
    <mergeCell ref="H153:I153"/>
    <mergeCell ref="J153:K153"/>
    <mergeCell ref="N155:Q155"/>
    <mergeCell ref="B150:C150"/>
    <mergeCell ref="D150:E150"/>
    <mergeCell ref="N150:Q150"/>
    <mergeCell ref="N162:Q162"/>
    <mergeCell ref="N163:Q163"/>
    <mergeCell ref="N164:Q164"/>
    <mergeCell ref="N165:Q165"/>
    <mergeCell ref="N166:Q166"/>
    <mergeCell ref="N167:Q167"/>
    <mergeCell ref="N156:Q156"/>
    <mergeCell ref="N157:Q157"/>
    <mergeCell ref="N158:Q158"/>
    <mergeCell ref="N159:Q159"/>
    <mergeCell ref="N160:Q160"/>
    <mergeCell ref="N161:Q161"/>
    <mergeCell ref="N174:Q174"/>
    <mergeCell ref="N175:Q175"/>
    <mergeCell ref="N176:Q176"/>
    <mergeCell ref="N177:Q177"/>
    <mergeCell ref="N178:Q178"/>
    <mergeCell ref="N179:Q179"/>
    <mergeCell ref="N168:Q168"/>
    <mergeCell ref="N169:Q169"/>
    <mergeCell ref="N170:Q170"/>
    <mergeCell ref="N171:Q171"/>
    <mergeCell ref="N172:Q172"/>
    <mergeCell ref="N173:Q173"/>
    <mergeCell ref="A188:A190"/>
    <mergeCell ref="B188:E188"/>
    <mergeCell ref="F188:G189"/>
    <mergeCell ref="H188:K188"/>
    <mergeCell ref="L188:L190"/>
    <mergeCell ref="M188:M190"/>
    <mergeCell ref="N188:Q190"/>
    <mergeCell ref="N180:Q180"/>
    <mergeCell ref="N181:Q181"/>
    <mergeCell ref="N182:Q182"/>
    <mergeCell ref="N183:Q183"/>
    <mergeCell ref="N184:Q184"/>
    <mergeCell ref="N185:Q185"/>
    <mergeCell ref="R188:R190"/>
    <mergeCell ref="B189:C189"/>
    <mergeCell ref="D189:E189"/>
    <mergeCell ref="H189:I189"/>
    <mergeCell ref="J189:K189"/>
    <mergeCell ref="N191:Q191"/>
    <mergeCell ref="B186:C186"/>
    <mergeCell ref="D186:E186"/>
    <mergeCell ref="N186:Q186"/>
    <mergeCell ref="N198:Q198"/>
    <mergeCell ref="N199:Q199"/>
    <mergeCell ref="N200:Q200"/>
    <mergeCell ref="N201:Q201"/>
    <mergeCell ref="N202:Q202"/>
    <mergeCell ref="N203:Q203"/>
    <mergeCell ref="N192:Q192"/>
    <mergeCell ref="N193:Q193"/>
    <mergeCell ref="N194:Q194"/>
    <mergeCell ref="N195:Q195"/>
    <mergeCell ref="N196:Q196"/>
    <mergeCell ref="N197:Q197"/>
    <mergeCell ref="N210:Q210"/>
    <mergeCell ref="N211:Q211"/>
    <mergeCell ref="N212:Q212"/>
    <mergeCell ref="N213:Q213"/>
    <mergeCell ref="N214:Q214"/>
    <mergeCell ref="N215:Q215"/>
    <mergeCell ref="N204:Q204"/>
    <mergeCell ref="N205:Q205"/>
    <mergeCell ref="N206:Q206"/>
    <mergeCell ref="N207:Q207"/>
    <mergeCell ref="N208:Q208"/>
    <mergeCell ref="N209:Q209"/>
    <mergeCell ref="A224:A226"/>
    <mergeCell ref="B224:E224"/>
    <mergeCell ref="F224:G225"/>
    <mergeCell ref="H224:K224"/>
    <mergeCell ref="L224:L226"/>
    <mergeCell ref="M224:M226"/>
    <mergeCell ref="N224:Q226"/>
    <mergeCell ref="N216:Q216"/>
    <mergeCell ref="N217:Q217"/>
    <mergeCell ref="N218:Q218"/>
    <mergeCell ref="N219:Q219"/>
    <mergeCell ref="N220:Q220"/>
    <mergeCell ref="N221:Q221"/>
    <mergeCell ref="R224:R226"/>
    <mergeCell ref="B225:C225"/>
    <mergeCell ref="D225:E225"/>
    <mergeCell ref="H225:I225"/>
    <mergeCell ref="J225:K225"/>
    <mergeCell ref="N227:Q227"/>
    <mergeCell ref="B222:C222"/>
    <mergeCell ref="D222:E222"/>
    <mergeCell ref="N222:Q222"/>
    <mergeCell ref="N234:Q234"/>
    <mergeCell ref="N235:Q235"/>
    <mergeCell ref="N236:Q236"/>
    <mergeCell ref="N237:Q237"/>
    <mergeCell ref="N238:Q238"/>
    <mergeCell ref="N239:Q239"/>
    <mergeCell ref="N228:Q228"/>
    <mergeCell ref="N229:Q229"/>
    <mergeCell ref="N230:Q230"/>
    <mergeCell ref="N231:Q231"/>
    <mergeCell ref="N232:Q232"/>
    <mergeCell ref="N233:Q233"/>
    <mergeCell ref="N246:Q246"/>
    <mergeCell ref="N247:Q247"/>
    <mergeCell ref="N248:Q248"/>
    <mergeCell ref="N249:Q249"/>
    <mergeCell ref="N250:Q250"/>
    <mergeCell ref="N251:Q251"/>
    <mergeCell ref="N240:Q240"/>
    <mergeCell ref="N241:Q241"/>
    <mergeCell ref="N242:Q242"/>
    <mergeCell ref="N243:Q243"/>
    <mergeCell ref="N244:Q244"/>
    <mergeCell ref="N245:Q245"/>
    <mergeCell ref="A260:A262"/>
    <mergeCell ref="B260:E260"/>
    <mergeCell ref="F260:G261"/>
    <mergeCell ref="H260:K260"/>
    <mergeCell ref="L260:L262"/>
    <mergeCell ref="M260:M262"/>
    <mergeCell ref="N260:Q262"/>
    <mergeCell ref="N252:Q252"/>
    <mergeCell ref="N253:Q253"/>
    <mergeCell ref="N254:Q254"/>
    <mergeCell ref="N255:Q255"/>
    <mergeCell ref="N256:Q256"/>
    <mergeCell ref="N257:Q257"/>
    <mergeCell ref="R260:R262"/>
    <mergeCell ref="B261:C261"/>
    <mergeCell ref="D261:E261"/>
    <mergeCell ref="H261:I261"/>
    <mergeCell ref="J261:K261"/>
    <mergeCell ref="N263:Q263"/>
    <mergeCell ref="B258:C258"/>
    <mergeCell ref="D258:E258"/>
    <mergeCell ref="N258:Q258"/>
    <mergeCell ref="N270:Q270"/>
    <mergeCell ref="N271:Q271"/>
    <mergeCell ref="N272:Q272"/>
    <mergeCell ref="N273:Q273"/>
    <mergeCell ref="N274:Q274"/>
    <mergeCell ref="N275:Q275"/>
    <mergeCell ref="N264:Q264"/>
    <mergeCell ref="N265:Q265"/>
    <mergeCell ref="N266:Q266"/>
    <mergeCell ref="N267:Q267"/>
    <mergeCell ref="N268:Q268"/>
    <mergeCell ref="N269:Q269"/>
    <mergeCell ref="N282:Q282"/>
    <mergeCell ref="N283:Q283"/>
    <mergeCell ref="N284:Q284"/>
    <mergeCell ref="N285:Q285"/>
    <mergeCell ref="N286:Q286"/>
    <mergeCell ref="N287:Q287"/>
    <mergeCell ref="N276:Q276"/>
    <mergeCell ref="N277:Q277"/>
    <mergeCell ref="N278:Q278"/>
    <mergeCell ref="N279:Q279"/>
    <mergeCell ref="N280:Q280"/>
    <mergeCell ref="N281:Q281"/>
    <mergeCell ref="B294:C294"/>
    <mergeCell ref="D294:E294"/>
    <mergeCell ref="N294:Q294"/>
    <mergeCell ref="N288:Q288"/>
    <mergeCell ref="N289:Q289"/>
    <mergeCell ref="N290:Q290"/>
    <mergeCell ref="N291:Q291"/>
    <mergeCell ref="N292:Q292"/>
    <mergeCell ref="N293:Q293"/>
  </mergeCells>
  <phoneticPr fontId="2"/>
  <conditionalFormatting sqref="A12:C13 F12:G13 A14:G41">
    <cfRule type="expression" dxfId="111" priority="9">
      <formula>OR(EDATE($A$11,1)-1&lt;$A12,DATEVALUE("2026/3/31")&lt;$A12)</formula>
    </cfRule>
  </conditionalFormatting>
  <conditionalFormatting sqref="A48:F76 M48:R77 A77:G77 L77">
    <cfRule type="expression" dxfId="110" priority="10">
      <formula>OR(EDATE($A$47,1)-1&lt;$A48,DATEVALUE("2026/3/31")&lt;$A48)</formula>
    </cfRule>
  </conditionalFormatting>
  <conditionalFormatting sqref="A84:G113">
    <cfRule type="expression" dxfId="109" priority="11">
      <formula>OR(EDATE($A$83,1)-1&lt;$A84,DATEVALUE("2026/3/31")&lt;$A84)</formula>
    </cfRule>
  </conditionalFormatting>
  <conditionalFormatting sqref="A120:G149 M120:R149 L149">
    <cfRule type="expression" dxfId="108" priority="12">
      <formula>OR(EDATE($A$119,1)-1&lt;$A120,DATEVALUE("2026/3/31")&lt;$A120)</formula>
    </cfRule>
  </conditionalFormatting>
  <conditionalFormatting sqref="A156:G185">
    <cfRule type="expression" dxfId="107" priority="13">
      <formula>OR(EDATE($A$155,1)-1&lt;$A156,DATEVALUE("2026/3/31")&lt;$A156)</formula>
    </cfRule>
  </conditionalFormatting>
  <conditionalFormatting sqref="A192:G221">
    <cfRule type="expression" dxfId="106" priority="14">
      <formula>OR(EDATE($A$191,1)-1&lt;$A192,DATEVALUE("2026/3/31")&lt;$A192)</formula>
    </cfRule>
  </conditionalFormatting>
  <conditionalFormatting sqref="A228:G257 M228:R257 L255:L257">
    <cfRule type="expression" dxfId="105" priority="15">
      <formula>OR(EDATE($A$227,1)-1&lt;$A228,DATEVALUE("2026/3/31")&lt;$A228)</formula>
    </cfRule>
  </conditionalFormatting>
  <conditionalFormatting sqref="A264:G293 L264:R293">
    <cfRule type="expression" dxfId="104" priority="16">
      <formula>OR(EDATE($A$263,1)-1&lt;$A264,DATEVALUE("2026/3/31")&lt;$A264)</formula>
    </cfRule>
  </conditionalFormatting>
  <conditionalFormatting sqref="B11:C11">
    <cfRule type="expression" dxfId="103" priority="3">
      <formula>OR(EDATE($A$11,1)-1&lt;$A11,DATEVALUE("2026/3/31")&lt;$A11)</formula>
    </cfRule>
  </conditionalFormatting>
  <conditionalFormatting sqref="B4:L5">
    <cfRule type="expression" dxfId="102" priority="8">
      <formula>IF(LEN(B4)&lt;1,TRUE,FALSE)</formula>
    </cfRule>
  </conditionalFormatting>
  <conditionalFormatting sqref="D13:E13">
    <cfRule type="expression" dxfId="101" priority="2">
      <formula>$M$12="✓"</formula>
    </cfRule>
  </conditionalFormatting>
  <conditionalFormatting sqref="M11">
    <cfRule type="expression" dxfId="100" priority="1">
      <formula>OR(EDATE($A$11,1)-1&lt;$A11,DATEVALUE("2026/3/31")&lt;$A11)</formula>
    </cfRule>
  </conditionalFormatting>
  <conditionalFormatting sqref="M12:R41">
    <cfRule type="expression" dxfId="99" priority="4">
      <formula>OR(EDATE($A$11,1)-1&lt;$A12,DATEVALUE("2026/3/31")&lt;$A12)</formula>
    </cfRule>
  </conditionalFormatting>
  <conditionalFormatting sqref="M84:R113">
    <cfRule type="expression" dxfId="98" priority="5">
      <formula>OR(EDATE($A$83,1)-1&lt;$A84,DATEVALUE("2026/3/31")&lt;$A84)</formula>
    </cfRule>
  </conditionalFormatting>
  <conditionalFormatting sqref="M156:R185">
    <cfRule type="expression" dxfId="97" priority="6">
      <formula>OR(EDATE($A$155,1)-1&lt;$A156,DATEVALUE("2026/3/31")&lt;$A156)</formula>
    </cfRule>
  </conditionalFormatting>
  <conditionalFormatting sqref="M192:R221">
    <cfRule type="expression" dxfId="96" priority="7">
      <formula>OR(EDATE($A$191,1)-1&lt;$A192,DATEVALUE("2026/3/31")&lt;$A192)</formula>
    </cfRule>
  </conditionalFormatting>
  <dataValidations count="3">
    <dataValidation operator="greaterThanOrEqual" allowBlank="1" showInputMessage="1" showErrorMessage="1" sqref="H191:K221 H155:K185 H227:K257 H11:K41 H119:K149 H47:K77 H83:K113 H263:K293" xr:uid="{789659BB-2726-4624-8C6E-A907F299B7C8}"/>
    <dataValidation type="list" allowBlank="1" showInputMessage="1" showErrorMessage="1" sqref="M263:M293 M47:M76 M83:M113 M119:M149 M155:M185 M191:M221 M227:M257 M11:M41" xr:uid="{C706F3CB-1BBF-4848-B2F7-75416928B36C}">
      <formula1>",✓所定,✓法定"</formula1>
    </dataValidation>
    <dataValidation type="time" operator="greaterThanOrEqual" allowBlank="1" showInputMessage="1" showErrorMessage="1" sqref="H114:K114 H78:K78 G42:K42 H222:K222 H258:K258 H186:K186 H150:K150 G11:G41 L11:L42 B11:F42 B47:G78 L47:L78 B83:G114 L83:L114 B119:G150 L119:L150 B155:G186 L155:L186 B191:G222 L191:L222 B227:G258 L227:L258 B263:G294 L263:L294 H294:K294" xr:uid="{29B26797-1EA7-4EA0-92F0-9119BB7AD780}">
      <formula1>0</formula1>
    </dataValidation>
  </dataValidations>
  <printOptions horizontalCentered="1"/>
  <pageMargins left="0.51181102362204722" right="0.51181102362204722" top="0.55118110236220474" bottom="0.55118110236220474" header="0.31496062992125984" footer="0.31496062992125984"/>
  <pageSetup paperSize="9" scale="76" fitToHeight="0" orientation="portrait" r:id="rId1"/>
  <rowBreaks count="7" manualBreakCount="7">
    <brk id="42" max="16383" man="1"/>
    <brk id="78" max="16383" man="1"/>
    <brk id="114" max="16383" man="1"/>
    <brk id="150" max="16383" man="1"/>
    <brk id="186" max="16383" man="1"/>
    <brk id="222" max="16383" man="1"/>
    <brk id="258" max="16383" man="1"/>
  </rowBreak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B2FA76-CB05-4DC5-9565-E06756956309}">
  <sheetPr>
    <tabColor rgb="FF66CCFF"/>
    <pageSetUpPr fitToPage="1"/>
  </sheetPr>
  <dimension ref="A1:V294"/>
  <sheetViews>
    <sheetView view="pageBreakPreview" zoomScale="115" zoomScaleNormal="100" zoomScaleSheetLayoutView="115" workbookViewId="0">
      <selection activeCell="B11" sqref="B11"/>
    </sheetView>
  </sheetViews>
  <sheetFormatPr defaultColWidth="8.75" defaultRowHeight="14.25"/>
  <cols>
    <col min="1" max="1" width="10.75" style="1" customWidth="1"/>
    <col min="2" max="7" width="7.125" style="1" customWidth="1"/>
    <col min="8" max="11" width="7.125" style="1" hidden="1" customWidth="1"/>
    <col min="12" max="12" width="7.125" style="1" customWidth="1"/>
    <col min="13" max="13" width="6.125" style="9" customWidth="1"/>
    <col min="14" max="14" width="5.75" style="1" customWidth="1"/>
    <col min="15" max="15" width="9.125" style="1" customWidth="1"/>
    <col min="16" max="17" width="8.75" style="1" customWidth="1"/>
    <col min="18" max="18" width="12.75" style="1" customWidth="1"/>
    <col min="19" max="21" width="8.75" style="1" hidden="1" customWidth="1"/>
    <col min="22" max="16384" width="8.75" style="1"/>
  </cols>
  <sheetData>
    <row r="1" spans="1:22" ht="16.5">
      <c r="A1" s="2" t="str" cm="1">
        <f t="array" aca="1" ref="A1" ca="1">"業務日誌" &amp; RIGHT(CELL("filename", A1),U1)</f>
        <v>業務日誌45</v>
      </c>
      <c r="B1" s="3"/>
      <c r="C1" s="3"/>
      <c r="D1" s="3"/>
      <c r="E1" s="3"/>
      <c r="F1" s="3"/>
      <c r="G1" s="3"/>
      <c r="H1" s="3"/>
      <c r="I1" s="3"/>
      <c r="J1" s="3"/>
      <c r="K1" s="3"/>
      <c r="L1" s="3"/>
      <c r="M1" s="3"/>
      <c r="N1" s="3"/>
      <c r="O1" s="3"/>
      <c r="P1" s="3"/>
      <c r="Q1" s="3"/>
      <c r="R1" s="3"/>
      <c r="S1" s="45" t="str" cm="1">
        <f t="array" aca="1" ref="S1" ca="1">"各月内訳表!$E" &amp; 5+ 27*(RIGHT(CELL("filename", A1),U1)-1)</f>
        <v>各月内訳表!$E1193</v>
      </c>
      <c r="T1" s="45" t="str" cm="1">
        <f t="array" aca="1" ref="T1" ca="1">"各月内訳表!$G" &amp; 6+ 27*(RIGHT(CELL("filename", A1),U1)-1)</f>
        <v>各月内訳表!$G1194</v>
      </c>
      <c r="U1" s="45" cm="1">
        <f t="array" aca="1" ref="U1" ca="1">LEN(CELL("filename",A1))-FIND("日誌",CELL("filename",A1))-1</f>
        <v>2</v>
      </c>
    </row>
    <row r="2" spans="1:22" ht="16.899999999999999" customHeight="1">
      <c r="L2" s="25"/>
      <c r="Q2" s="19" t="s">
        <v>13</v>
      </c>
      <c r="R2" s="163">
        <f>入力ボックス!C8</f>
        <v>0</v>
      </c>
      <c r="S2" s="45"/>
      <c r="T2" s="45"/>
      <c r="U2" s="45" cm="1">
        <f t="array" aca="1" ref="U2" ca="1">LEN(CELL("filename",I2))-FIND("日誌",CELL("filename",I2))-1</f>
        <v>2</v>
      </c>
    </row>
    <row r="3" spans="1:22" ht="16.899999999999999" customHeight="1">
      <c r="L3" s="25"/>
      <c r="Q3" s="19"/>
      <c r="R3" s="28"/>
    </row>
    <row r="4" spans="1:22">
      <c r="A4" s="24" t="s">
        <v>12</v>
      </c>
      <c r="B4" s="201" t="str">
        <f>IF(入力ボックス!$C$4="","",入力ボックス!$C$4)</f>
        <v/>
      </c>
      <c r="C4" s="201"/>
      <c r="D4" s="201"/>
      <c r="E4" s="201"/>
      <c r="F4" s="201"/>
      <c r="G4" s="201"/>
      <c r="H4" s="201"/>
      <c r="I4" s="201"/>
      <c r="J4" s="201"/>
      <c r="K4" s="201"/>
      <c r="L4" s="201"/>
      <c r="O4" s="24" t="s">
        <v>79</v>
      </c>
      <c r="P4" s="202"/>
      <c r="Q4" s="202"/>
      <c r="R4" s="202"/>
    </row>
    <row r="5" spans="1:22" ht="18.75" customHeight="1">
      <c r="A5" s="24" t="s">
        <v>21</v>
      </c>
      <c r="B5" s="201" t="str" cm="1">
        <f t="array" aca="1" ref="B5" ca="1">IF(INDIRECT(S1)="","",INDIRECT(S1))</f>
        <v/>
      </c>
      <c r="C5" s="201"/>
      <c r="D5" s="201"/>
      <c r="E5" s="201"/>
      <c r="F5" s="201"/>
      <c r="G5" s="201"/>
      <c r="H5" s="201"/>
      <c r="I5" s="201"/>
      <c r="J5" s="201"/>
      <c r="K5" s="201"/>
      <c r="L5" s="201"/>
      <c r="O5" s="31" t="s">
        <v>80</v>
      </c>
    </row>
    <row r="6" spans="1:22" ht="18.75" customHeight="1">
      <c r="R6" s="42" t="str">
        <f ca="1">HYPERLINK("#"&amp;S1,"各月内訳表へ")</f>
        <v>各月内訳表へ</v>
      </c>
    </row>
    <row r="8" spans="1:22" ht="27" customHeight="1">
      <c r="A8" s="194" t="s">
        <v>22</v>
      </c>
      <c r="B8" s="189" t="s">
        <v>103</v>
      </c>
      <c r="C8" s="189"/>
      <c r="D8" s="189"/>
      <c r="E8" s="189"/>
      <c r="F8" s="189" t="s">
        <v>23</v>
      </c>
      <c r="G8" s="189"/>
      <c r="H8" s="189" t="s">
        <v>88</v>
      </c>
      <c r="I8" s="189"/>
      <c r="J8" s="189"/>
      <c r="K8" s="189"/>
      <c r="L8" s="189" t="s">
        <v>87</v>
      </c>
      <c r="M8" s="195" t="s">
        <v>96</v>
      </c>
      <c r="N8" s="194" t="s">
        <v>25</v>
      </c>
      <c r="O8" s="194"/>
      <c r="P8" s="194"/>
      <c r="Q8" s="194"/>
      <c r="R8" s="189" t="s">
        <v>100</v>
      </c>
    </row>
    <row r="9" spans="1:22" ht="14.25" customHeight="1">
      <c r="A9" s="194"/>
      <c r="B9" s="189" t="s">
        <v>82</v>
      </c>
      <c r="C9" s="189"/>
      <c r="D9" s="189" t="s">
        <v>84</v>
      </c>
      <c r="E9" s="189"/>
      <c r="F9" s="189"/>
      <c r="G9" s="189"/>
      <c r="H9" s="189" t="s">
        <v>90</v>
      </c>
      <c r="I9" s="189"/>
      <c r="J9" s="189" t="s">
        <v>89</v>
      </c>
      <c r="K9" s="189"/>
      <c r="L9" s="189"/>
      <c r="M9" s="196"/>
      <c r="N9" s="194"/>
      <c r="O9" s="194"/>
      <c r="P9" s="194"/>
      <c r="Q9" s="194"/>
      <c r="R9" s="189"/>
    </row>
    <row r="10" spans="1:22" ht="18" customHeight="1">
      <c r="A10" s="194"/>
      <c r="B10" s="43" t="s">
        <v>26</v>
      </c>
      <c r="C10" s="43" t="s">
        <v>27</v>
      </c>
      <c r="D10" s="43" t="s">
        <v>26</v>
      </c>
      <c r="E10" s="43" t="s">
        <v>27</v>
      </c>
      <c r="F10" s="44" t="s">
        <v>85</v>
      </c>
      <c r="G10" s="44" t="s">
        <v>86</v>
      </c>
      <c r="H10" s="44" t="s">
        <v>81</v>
      </c>
      <c r="I10" s="44" t="s">
        <v>83</v>
      </c>
      <c r="J10" s="44" t="s">
        <v>81</v>
      </c>
      <c r="K10" s="44" t="s">
        <v>95</v>
      </c>
      <c r="L10" s="189"/>
      <c r="M10" s="197"/>
      <c r="N10" s="194"/>
      <c r="O10" s="194"/>
      <c r="P10" s="194"/>
      <c r="Q10" s="194"/>
      <c r="R10" s="194"/>
    </row>
    <row r="11" spans="1:22">
      <c r="A11" s="27" cm="1">
        <f t="array" aca="1" ref="A11" ca="1">DATE("2025","8",IFERROR(INDIRECT(T1),"1"))</f>
        <v>45870</v>
      </c>
      <c r="B11" s="20"/>
      <c r="C11" s="21"/>
      <c r="D11" s="20"/>
      <c r="E11" s="21"/>
      <c r="F11" s="22"/>
      <c r="G11" s="22"/>
      <c r="H11" s="34" t="str">
        <f>IF(OR(B11="",LEFT(M11,1)="✓"),"",C11-B11-F11)</f>
        <v/>
      </c>
      <c r="I11" s="34" t="str">
        <f>IF(OR(D11="",LEFT(M11,1)="✓"),"",E11-D11-G11)</f>
        <v/>
      </c>
      <c r="J11" s="34" t="str">
        <f>IF(AND(B11&lt;&gt;"",M11="✓所定"),C11-B11-F11,"")</f>
        <v/>
      </c>
      <c r="K11" s="34" t="str">
        <f>IF(AND(B11&lt;&gt;"",M11="✓法定"),C11-B11-F11,"")</f>
        <v/>
      </c>
      <c r="L11" s="26" t="str">
        <f>IF(AND($B11="",$D11=""),"",($C11-$B11-$F11)+($E11-$D11-$G11))</f>
        <v/>
      </c>
      <c r="M11" s="32"/>
      <c r="N11" s="190"/>
      <c r="O11" s="190"/>
      <c r="P11" s="190"/>
      <c r="Q11" s="190"/>
      <c r="R11" s="23"/>
      <c r="V11" s="1" t="s">
        <v>171</v>
      </c>
    </row>
    <row r="12" spans="1:22">
      <c r="A12" s="27">
        <f ca="1">A11+1</f>
        <v>45871</v>
      </c>
      <c r="B12" s="20"/>
      <c r="C12" s="21"/>
      <c r="D12" s="20"/>
      <c r="E12" s="21"/>
      <c r="F12" s="22"/>
      <c r="G12" s="22"/>
      <c r="H12" s="34" t="str">
        <f t="shared" ref="H12:H41" si="0">IF(OR(B12="",LEFT(M12,1)="✓"),"",C12-B12-F12)</f>
        <v/>
      </c>
      <c r="I12" s="34" t="str">
        <f t="shared" ref="I12:I41" si="1">IF(OR(D12="",LEFT(M12,1)="✓"),"",E12-D12-G12)</f>
        <v/>
      </c>
      <c r="J12" s="34" t="str">
        <f t="shared" ref="J12:J41" si="2">IF(AND(B12&lt;&gt;"",M12="✓所定"),C12-B12-F12,"")</f>
        <v/>
      </c>
      <c r="K12" s="34" t="str">
        <f t="shared" ref="K12:K41" si="3">IF(AND(B12&lt;&gt;"",M12="✓法定"),C12-B12-F12,"")</f>
        <v/>
      </c>
      <c r="L12" s="26" t="str">
        <f t="shared" ref="L12:L41" si="4">IF(AND($B12="",$D12=""),"",($C12-$B12-$F12)+(E12-D12-G12))</f>
        <v/>
      </c>
      <c r="M12" s="32"/>
      <c r="N12" s="190"/>
      <c r="O12" s="190"/>
      <c r="P12" s="190"/>
      <c r="Q12" s="190"/>
      <c r="R12" s="23"/>
      <c r="V12" s="1" t="s">
        <v>172</v>
      </c>
    </row>
    <row r="13" spans="1:22">
      <c r="A13" s="27">
        <f t="shared" ref="A13:A41" ca="1" si="5">A12+1</f>
        <v>45872</v>
      </c>
      <c r="B13" s="20"/>
      <c r="C13" s="21"/>
      <c r="D13" s="20"/>
      <c r="E13" s="21"/>
      <c r="F13" s="22"/>
      <c r="G13" s="22"/>
      <c r="H13" s="34" t="str">
        <f t="shared" si="0"/>
        <v/>
      </c>
      <c r="I13" s="34" t="str">
        <f t="shared" si="1"/>
        <v/>
      </c>
      <c r="J13" s="34" t="str">
        <f t="shared" si="2"/>
        <v/>
      </c>
      <c r="K13" s="34" t="str">
        <f t="shared" si="3"/>
        <v/>
      </c>
      <c r="L13" s="26" t="str">
        <f t="shared" si="4"/>
        <v/>
      </c>
      <c r="M13" s="32"/>
      <c r="N13" s="190"/>
      <c r="O13" s="190"/>
      <c r="P13" s="190"/>
      <c r="Q13" s="190"/>
      <c r="R13" s="23"/>
    </row>
    <row r="14" spans="1:22">
      <c r="A14" s="27">
        <f t="shared" ca="1" si="5"/>
        <v>45873</v>
      </c>
      <c r="B14" s="20"/>
      <c r="C14" s="21"/>
      <c r="D14" s="20"/>
      <c r="E14" s="21"/>
      <c r="F14" s="22"/>
      <c r="G14" s="22"/>
      <c r="H14" s="34" t="str">
        <f t="shared" si="0"/>
        <v/>
      </c>
      <c r="I14" s="34" t="str">
        <f t="shared" si="1"/>
        <v/>
      </c>
      <c r="J14" s="34" t="str">
        <f t="shared" si="2"/>
        <v/>
      </c>
      <c r="K14" s="34" t="str">
        <f t="shared" si="3"/>
        <v/>
      </c>
      <c r="L14" s="26" t="str">
        <f t="shared" si="4"/>
        <v/>
      </c>
      <c r="M14" s="32"/>
      <c r="N14" s="190"/>
      <c r="O14" s="190"/>
      <c r="P14" s="190"/>
      <c r="Q14" s="190"/>
      <c r="R14" s="23"/>
    </row>
    <row r="15" spans="1:22">
      <c r="A15" s="27">
        <f t="shared" ca="1" si="5"/>
        <v>45874</v>
      </c>
      <c r="B15" s="20"/>
      <c r="C15" s="21"/>
      <c r="D15" s="20"/>
      <c r="E15" s="21"/>
      <c r="F15" s="22"/>
      <c r="G15" s="22"/>
      <c r="H15" s="34" t="str">
        <f t="shared" si="0"/>
        <v/>
      </c>
      <c r="I15" s="34" t="str">
        <f t="shared" si="1"/>
        <v/>
      </c>
      <c r="J15" s="34" t="str">
        <f t="shared" si="2"/>
        <v/>
      </c>
      <c r="K15" s="34" t="str">
        <f t="shared" si="3"/>
        <v/>
      </c>
      <c r="L15" s="26" t="str">
        <f t="shared" si="4"/>
        <v/>
      </c>
      <c r="M15" s="32"/>
      <c r="N15" s="190"/>
      <c r="O15" s="190"/>
      <c r="P15" s="190"/>
      <c r="Q15" s="190"/>
      <c r="R15" s="23"/>
    </row>
    <row r="16" spans="1:22">
      <c r="A16" s="27">
        <f t="shared" ca="1" si="5"/>
        <v>45875</v>
      </c>
      <c r="B16" s="20"/>
      <c r="C16" s="21"/>
      <c r="D16" s="20"/>
      <c r="E16" s="21"/>
      <c r="F16" s="22"/>
      <c r="G16" s="22"/>
      <c r="H16" s="34" t="str">
        <f t="shared" si="0"/>
        <v/>
      </c>
      <c r="I16" s="34" t="str">
        <f t="shared" si="1"/>
        <v/>
      </c>
      <c r="J16" s="34" t="str">
        <f t="shared" si="2"/>
        <v/>
      </c>
      <c r="K16" s="34" t="str">
        <f t="shared" si="3"/>
        <v/>
      </c>
      <c r="L16" s="26" t="str">
        <f t="shared" si="4"/>
        <v/>
      </c>
      <c r="M16" s="32"/>
      <c r="N16" s="190"/>
      <c r="O16" s="190"/>
      <c r="P16" s="190"/>
      <c r="Q16" s="190"/>
      <c r="R16" s="23"/>
    </row>
    <row r="17" spans="1:18">
      <c r="A17" s="27">
        <f t="shared" ca="1" si="5"/>
        <v>45876</v>
      </c>
      <c r="B17" s="20"/>
      <c r="C17" s="21"/>
      <c r="D17" s="20"/>
      <c r="E17" s="21"/>
      <c r="F17" s="22"/>
      <c r="G17" s="22"/>
      <c r="H17" s="34" t="str">
        <f t="shared" si="0"/>
        <v/>
      </c>
      <c r="I17" s="34" t="str">
        <f t="shared" si="1"/>
        <v/>
      </c>
      <c r="J17" s="34" t="str">
        <f t="shared" si="2"/>
        <v/>
      </c>
      <c r="K17" s="34" t="str">
        <f t="shared" si="3"/>
        <v/>
      </c>
      <c r="L17" s="26" t="str">
        <f t="shared" si="4"/>
        <v/>
      </c>
      <c r="M17" s="32"/>
      <c r="N17" s="190"/>
      <c r="O17" s="190"/>
      <c r="P17" s="190"/>
      <c r="Q17" s="190"/>
      <c r="R17" s="23"/>
    </row>
    <row r="18" spans="1:18">
      <c r="A18" s="27">
        <f t="shared" ca="1" si="5"/>
        <v>45877</v>
      </c>
      <c r="B18" s="20"/>
      <c r="C18" s="21"/>
      <c r="D18" s="20"/>
      <c r="E18" s="21"/>
      <c r="F18" s="22"/>
      <c r="G18" s="22"/>
      <c r="H18" s="34" t="str">
        <f t="shared" si="0"/>
        <v/>
      </c>
      <c r="I18" s="34" t="str">
        <f t="shared" si="1"/>
        <v/>
      </c>
      <c r="J18" s="34" t="str">
        <f t="shared" si="2"/>
        <v/>
      </c>
      <c r="K18" s="34" t="str">
        <f t="shared" si="3"/>
        <v/>
      </c>
      <c r="L18" s="26" t="str">
        <f t="shared" si="4"/>
        <v/>
      </c>
      <c r="M18" s="32"/>
      <c r="N18" s="190"/>
      <c r="O18" s="190"/>
      <c r="P18" s="190"/>
      <c r="Q18" s="190"/>
      <c r="R18" s="23"/>
    </row>
    <row r="19" spans="1:18">
      <c r="A19" s="27">
        <f t="shared" ca="1" si="5"/>
        <v>45878</v>
      </c>
      <c r="B19" s="20"/>
      <c r="C19" s="21"/>
      <c r="D19" s="20"/>
      <c r="E19" s="21"/>
      <c r="F19" s="22"/>
      <c r="G19" s="22"/>
      <c r="H19" s="34" t="str">
        <f t="shared" si="0"/>
        <v/>
      </c>
      <c r="I19" s="34" t="str">
        <f t="shared" si="1"/>
        <v/>
      </c>
      <c r="J19" s="34" t="str">
        <f t="shared" si="2"/>
        <v/>
      </c>
      <c r="K19" s="34" t="str">
        <f t="shared" si="3"/>
        <v/>
      </c>
      <c r="L19" s="26" t="str">
        <f t="shared" si="4"/>
        <v/>
      </c>
      <c r="M19" s="32"/>
      <c r="N19" s="190"/>
      <c r="O19" s="190"/>
      <c r="P19" s="190"/>
      <c r="Q19" s="190"/>
      <c r="R19" s="23"/>
    </row>
    <row r="20" spans="1:18">
      <c r="A20" s="27">
        <f t="shared" ca="1" si="5"/>
        <v>45879</v>
      </c>
      <c r="B20" s="20"/>
      <c r="C20" s="21"/>
      <c r="D20" s="20"/>
      <c r="E20" s="21"/>
      <c r="F20" s="22"/>
      <c r="G20" s="22"/>
      <c r="H20" s="34" t="str">
        <f t="shared" si="0"/>
        <v/>
      </c>
      <c r="I20" s="34" t="str">
        <f t="shared" si="1"/>
        <v/>
      </c>
      <c r="J20" s="34" t="str">
        <f t="shared" si="2"/>
        <v/>
      </c>
      <c r="K20" s="34" t="str">
        <f t="shared" si="3"/>
        <v/>
      </c>
      <c r="L20" s="26" t="str">
        <f t="shared" si="4"/>
        <v/>
      </c>
      <c r="M20" s="32"/>
      <c r="N20" s="190"/>
      <c r="O20" s="190"/>
      <c r="P20" s="190"/>
      <c r="Q20" s="190"/>
      <c r="R20" s="23"/>
    </row>
    <row r="21" spans="1:18">
      <c r="A21" s="27">
        <f t="shared" ca="1" si="5"/>
        <v>45880</v>
      </c>
      <c r="B21" s="20"/>
      <c r="C21" s="21"/>
      <c r="D21" s="20"/>
      <c r="E21" s="21"/>
      <c r="F21" s="22"/>
      <c r="G21" s="22"/>
      <c r="H21" s="34" t="str">
        <f t="shared" si="0"/>
        <v/>
      </c>
      <c r="I21" s="34" t="str">
        <f t="shared" si="1"/>
        <v/>
      </c>
      <c r="J21" s="34" t="str">
        <f t="shared" si="2"/>
        <v/>
      </c>
      <c r="K21" s="34" t="str">
        <f t="shared" si="3"/>
        <v/>
      </c>
      <c r="L21" s="26" t="str">
        <f t="shared" si="4"/>
        <v/>
      </c>
      <c r="M21" s="32"/>
      <c r="N21" s="190"/>
      <c r="O21" s="190"/>
      <c r="P21" s="190"/>
      <c r="Q21" s="190"/>
      <c r="R21" s="23"/>
    </row>
    <row r="22" spans="1:18">
      <c r="A22" s="27">
        <f t="shared" ca="1" si="5"/>
        <v>45881</v>
      </c>
      <c r="B22" s="20"/>
      <c r="C22" s="21"/>
      <c r="D22" s="20"/>
      <c r="E22" s="21"/>
      <c r="F22" s="22"/>
      <c r="G22" s="22"/>
      <c r="H22" s="34" t="str">
        <f t="shared" si="0"/>
        <v/>
      </c>
      <c r="I22" s="34" t="str">
        <f t="shared" si="1"/>
        <v/>
      </c>
      <c r="J22" s="34" t="str">
        <f t="shared" si="2"/>
        <v/>
      </c>
      <c r="K22" s="34" t="str">
        <f t="shared" si="3"/>
        <v/>
      </c>
      <c r="L22" s="26" t="str">
        <f t="shared" si="4"/>
        <v/>
      </c>
      <c r="M22" s="32"/>
      <c r="N22" s="190"/>
      <c r="O22" s="190"/>
      <c r="P22" s="190"/>
      <c r="Q22" s="190"/>
      <c r="R22" s="23"/>
    </row>
    <row r="23" spans="1:18">
      <c r="A23" s="27">
        <f t="shared" ca="1" si="5"/>
        <v>45882</v>
      </c>
      <c r="B23" s="20"/>
      <c r="C23" s="21"/>
      <c r="D23" s="20"/>
      <c r="E23" s="21"/>
      <c r="F23" s="22"/>
      <c r="G23" s="22"/>
      <c r="H23" s="34" t="str">
        <f t="shared" si="0"/>
        <v/>
      </c>
      <c r="I23" s="34" t="str">
        <f t="shared" si="1"/>
        <v/>
      </c>
      <c r="J23" s="34" t="str">
        <f t="shared" si="2"/>
        <v/>
      </c>
      <c r="K23" s="34" t="str">
        <f t="shared" si="3"/>
        <v/>
      </c>
      <c r="L23" s="26" t="str">
        <f t="shared" si="4"/>
        <v/>
      </c>
      <c r="M23" s="32"/>
      <c r="N23" s="190"/>
      <c r="O23" s="190"/>
      <c r="P23" s="190"/>
      <c r="Q23" s="190"/>
      <c r="R23" s="23"/>
    </row>
    <row r="24" spans="1:18">
      <c r="A24" s="27">
        <f t="shared" ca="1" si="5"/>
        <v>45883</v>
      </c>
      <c r="B24" s="20"/>
      <c r="C24" s="21"/>
      <c r="D24" s="20"/>
      <c r="E24" s="21"/>
      <c r="F24" s="22"/>
      <c r="G24" s="22"/>
      <c r="H24" s="34" t="str">
        <f t="shared" si="0"/>
        <v/>
      </c>
      <c r="I24" s="34" t="str">
        <f t="shared" si="1"/>
        <v/>
      </c>
      <c r="J24" s="34" t="str">
        <f t="shared" si="2"/>
        <v/>
      </c>
      <c r="K24" s="34" t="str">
        <f t="shared" si="3"/>
        <v/>
      </c>
      <c r="L24" s="26" t="str">
        <f t="shared" si="4"/>
        <v/>
      </c>
      <c r="M24" s="32"/>
      <c r="N24" s="190"/>
      <c r="O24" s="190"/>
      <c r="P24" s="190"/>
      <c r="Q24" s="190"/>
      <c r="R24" s="23"/>
    </row>
    <row r="25" spans="1:18">
      <c r="A25" s="27">
        <f t="shared" ca="1" si="5"/>
        <v>45884</v>
      </c>
      <c r="B25" s="20"/>
      <c r="C25" s="21"/>
      <c r="D25" s="20"/>
      <c r="E25" s="21"/>
      <c r="F25" s="22"/>
      <c r="G25" s="22"/>
      <c r="H25" s="34" t="str">
        <f t="shared" si="0"/>
        <v/>
      </c>
      <c r="I25" s="34" t="str">
        <f t="shared" si="1"/>
        <v/>
      </c>
      <c r="J25" s="34" t="str">
        <f t="shared" si="2"/>
        <v/>
      </c>
      <c r="K25" s="34" t="str">
        <f t="shared" si="3"/>
        <v/>
      </c>
      <c r="L25" s="26" t="str">
        <f t="shared" si="4"/>
        <v/>
      </c>
      <c r="M25" s="32"/>
      <c r="N25" s="190"/>
      <c r="O25" s="190"/>
      <c r="P25" s="190"/>
      <c r="Q25" s="190"/>
      <c r="R25" s="23"/>
    </row>
    <row r="26" spans="1:18">
      <c r="A26" s="27">
        <f t="shared" ca="1" si="5"/>
        <v>45885</v>
      </c>
      <c r="B26" s="20"/>
      <c r="C26" s="21"/>
      <c r="D26" s="20"/>
      <c r="E26" s="21"/>
      <c r="F26" s="22"/>
      <c r="G26" s="22"/>
      <c r="H26" s="34" t="str">
        <f t="shared" si="0"/>
        <v/>
      </c>
      <c r="I26" s="34" t="str">
        <f t="shared" si="1"/>
        <v/>
      </c>
      <c r="J26" s="34" t="str">
        <f t="shared" si="2"/>
        <v/>
      </c>
      <c r="K26" s="34" t="str">
        <f t="shared" si="3"/>
        <v/>
      </c>
      <c r="L26" s="26" t="str">
        <f t="shared" si="4"/>
        <v/>
      </c>
      <c r="M26" s="32"/>
      <c r="N26" s="190"/>
      <c r="O26" s="190"/>
      <c r="P26" s="190"/>
      <c r="Q26" s="190"/>
      <c r="R26" s="23"/>
    </row>
    <row r="27" spans="1:18">
      <c r="A27" s="27">
        <f t="shared" ca="1" si="5"/>
        <v>45886</v>
      </c>
      <c r="B27" s="20"/>
      <c r="C27" s="21"/>
      <c r="D27" s="20"/>
      <c r="E27" s="21"/>
      <c r="F27" s="22"/>
      <c r="G27" s="22"/>
      <c r="H27" s="34" t="str">
        <f t="shared" si="0"/>
        <v/>
      </c>
      <c r="I27" s="34" t="str">
        <f t="shared" si="1"/>
        <v/>
      </c>
      <c r="J27" s="34" t="str">
        <f t="shared" si="2"/>
        <v/>
      </c>
      <c r="K27" s="34" t="str">
        <f t="shared" si="3"/>
        <v/>
      </c>
      <c r="L27" s="26" t="str">
        <f t="shared" si="4"/>
        <v/>
      </c>
      <c r="M27" s="32"/>
      <c r="N27" s="190"/>
      <c r="O27" s="190"/>
      <c r="P27" s="190"/>
      <c r="Q27" s="190"/>
      <c r="R27" s="23"/>
    </row>
    <row r="28" spans="1:18">
      <c r="A28" s="27">
        <f t="shared" ca="1" si="5"/>
        <v>45887</v>
      </c>
      <c r="B28" s="20"/>
      <c r="C28" s="21"/>
      <c r="D28" s="20"/>
      <c r="E28" s="21"/>
      <c r="F28" s="22"/>
      <c r="G28" s="22"/>
      <c r="H28" s="34" t="str">
        <f t="shared" si="0"/>
        <v/>
      </c>
      <c r="I28" s="34" t="str">
        <f t="shared" si="1"/>
        <v/>
      </c>
      <c r="J28" s="34" t="str">
        <f t="shared" si="2"/>
        <v/>
      </c>
      <c r="K28" s="34" t="str">
        <f t="shared" si="3"/>
        <v/>
      </c>
      <c r="L28" s="26" t="str">
        <f t="shared" si="4"/>
        <v/>
      </c>
      <c r="M28" s="32"/>
      <c r="N28" s="190"/>
      <c r="O28" s="190"/>
      <c r="P28" s="190"/>
      <c r="Q28" s="190"/>
      <c r="R28" s="23"/>
    </row>
    <row r="29" spans="1:18">
      <c r="A29" s="27">
        <f t="shared" ca="1" si="5"/>
        <v>45888</v>
      </c>
      <c r="B29" s="20"/>
      <c r="C29" s="21"/>
      <c r="D29" s="20"/>
      <c r="E29" s="21"/>
      <c r="F29" s="22"/>
      <c r="G29" s="22"/>
      <c r="H29" s="34" t="str">
        <f t="shared" si="0"/>
        <v/>
      </c>
      <c r="I29" s="34" t="str">
        <f t="shared" si="1"/>
        <v/>
      </c>
      <c r="J29" s="34" t="str">
        <f t="shared" si="2"/>
        <v/>
      </c>
      <c r="K29" s="34" t="str">
        <f t="shared" si="3"/>
        <v/>
      </c>
      <c r="L29" s="26" t="str">
        <f t="shared" si="4"/>
        <v/>
      </c>
      <c r="M29" s="32"/>
      <c r="N29" s="190"/>
      <c r="O29" s="190"/>
      <c r="P29" s="190"/>
      <c r="Q29" s="190"/>
      <c r="R29" s="23"/>
    </row>
    <row r="30" spans="1:18">
      <c r="A30" s="27">
        <f t="shared" ca="1" si="5"/>
        <v>45889</v>
      </c>
      <c r="B30" s="20"/>
      <c r="C30" s="21"/>
      <c r="D30" s="20"/>
      <c r="E30" s="21"/>
      <c r="F30" s="22"/>
      <c r="G30" s="22"/>
      <c r="H30" s="34" t="str">
        <f t="shared" si="0"/>
        <v/>
      </c>
      <c r="I30" s="34" t="str">
        <f t="shared" si="1"/>
        <v/>
      </c>
      <c r="J30" s="34" t="str">
        <f t="shared" si="2"/>
        <v/>
      </c>
      <c r="K30" s="34" t="str">
        <f t="shared" si="3"/>
        <v/>
      </c>
      <c r="L30" s="26" t="str">
        <f t="shared" si="4"/>
        <v/>
      </c>
      <c r="M30" s="32"/>
      <c r="N30" s="190"/>
      <c r="O30" s="190"/>
      <c r="P30" s="190"/>
      <c r="Q30" s="190"/>
      <c r="R30" s="23"/>
    </row>
    <row r="31" spans="1:18">
      <c r="A31" s="27">
        <f t="shared" ca="1" si="5"/>
        <v>45890</v>
      </c>
      <c r="B31" s="20"/>
      <c r="C31" s="21"/>
      <c r="D31" s="20"/>
      <c r="E31" s="21"/>
      <c r="F31" s="22"/>
      <c r="G31" s="22"/>
      <c r="H31" s="34" t="str">
        <f t="shared" si="0"/>
        <v/>
      </c>
      <c r="I31" s="34" t="str">
        <f t="shared" si="1"/>
        <v/>
      </c>
      <c r="J31" s="34" t="str">
        <f t="shared" si="2"/>
        <v/>
      </c>
      <c r="K31" s="34" t="str">
        <f t="shared" si="3"/>
        <v/>
      </c>
      <c r="L31" s="26" t="str">
        <f t="shared" si="4"/>
        <v/>
      </c>
      <c r="M31" s="32"/>
      <c r="N31" s="190"/>
      <c r="O31" s="190"/>
      <c r="P31" s="190"/>
      <c r="Q31" s="190"/>
      <c r="R31" s="23"/>
    </row>
    <row r="32" spans="1:18">
      <c r="A32" s="27">
        <f t="shared" ca="1" si="5"/>
        <v>45891</v>
      </c>
      <c r="B32" s="20"/>
      <c r="C32" s="21"/>
      <c r="D32" s="20"/>
      <c r="E32" s="21"/>
      <c r="F32" s="22"/>
      <c r="G32" s="22"/>
      <c r="H32" s="34" t="str">
        <f t="shared" si="0"/>
        <v/>
      </c>
      <c r="I32" s="34" t="str">
        <f t="shared" si="1"/>
        <v/>
      </c>
      <c r="J32" s="34" t="str">
        <f t="shared" si="2"/>
        <v/>
      </c>
      <c r="K32" s="34" t="str">
        <f t="shared" si="3"/>
        <v/>
      </c>
      <c r="L32" s="26" t="str">
        <f t="shared" si="4"/>
        <v/>
      </c>
      <c r="M32" s="32"/>
      <c r="N32" s="190"/>
      <c r="O32" s="190"/>
      <c r="P32" s="190"/>
      <c r="Q32" s="190"/>
      <c r="R32" s="23"/>
    </row>
    <row r="33" spans="1:22">
      <c r="A33" s="27">
        <f t="shared" ca="1" si="5"/>
        <v>45892</v>
      </c>
      <c r="B33" s="20"/>
      <c r="C33" s="21"/>
      <c r="D33" s="20"/>
      <c r="E33" s="21"/>
      <c r="F33" s="22"/>
      <c r="G33" s="22"/>
      <c r="H33" s="34" t="str">
        <f t="shared" si="0"/>
        <v/>
      </c>
      <c r="I33" s="34" t="str">
        <f t="shared" si="1"/>
        <v/>
      </c>
      <c r="J33" s="34" t="str">
        <f t="shared" si="2"/>
        <v/>
      </c>
      <c r="K33" s="34" t="str">
        <f t="shared" si="3"/>
        <v/>
      </c>
      <c r="L33" s="26" t="str">
        <f t="shared" si="4"/>
        <v/>
      </c>
      <c r="M33" s="32"/>
      <c r="N33" s="190"/>
      <c r="O33" s="190"/>
      <c r="P33" s="190"/>
      <c r="Q33" s="190"/>
      <c r="R33" s="23"/>
    </row>
    <row r="34" spans="1:22">
      <c r="A34" s="27">
        <f t="shared" ca="1" si="5"/>
        <v>45893</v>
      </c>
      <c r="B34" s="20"/>
      <c r="C34" s="21"/>
      <c r="D34" s="20"/>
      <c r="E34" s="21"/>
      <c r="F34" s="22"/>
      <c r="G34" s="22"/>
      <c r="H34" s="34" t="str">
        <f t="shared" si="0"/>
        <v/>
      </c>
      <c r="I34" s="34" t="str">
        <f t="shared" si="1"/>
        <v/>
      </c>
      <c r="J34" s="34" t="str">
        <f t="shared" si="2"/>
        <v/>
      </c>
      <c r="K34" s="34" t="str">
        <f t="shared" si="3"/>
        <v/>
      </c>
      <c r="L34" s="26" t="str">
        <f t="shared" si="4"/>
        <v/>
      </c>
      <c r="M34" s="32"/>
      <c r="N34" s="190"/>
      <c r="O34" s="190"/>
      <c r="P34" s="190"/>
      <c r="Q34" s="190"/>
      <c r="R34" s="23"/>
    </row>
    <row r="35" spans="1:22">
      <c r="A35" s="27">
        <f t="shared" ca="1" si="5"/>
        <v>45894</v>
      </c>
      <c r="B35" s="20"/>
      <c r="C35" s="21"/>
      <c r="D35" s="20"/>
      <c r="E35" s="21"/>
      <c r="F35" s="22"/>
      <c r="G35" s="22"/>
      <c r="H35" s="34" t="str">
        <f t="shared" si="0"/>
        <v/>
      </c>
      <c r="I35" s="34" t="str">
        <f t="shared" si="1"/>
        <v/>
      </c>
      <c r="J35" s="34" t="str">
        <f t="shared" si="2"/>
        <v/>
      </c>
      <c r="K35" s="34" t="str">
        <f t="shared" si="3"/>
        <v/>
      </c>
      <c r="L35" s="26" t="str">
        <f t="shared" si="4"/>
        <v/>
      </c>
      <c r="M35" s="32"/>
      <c r="N35" s="190"/>
      <c r="O35" s="190"/>
      <c r="P35" s="190"/>
      <c r="Q35" s="190"/>
      <c r="R35" s="23"/>
    </row>
    <row r="36" spans="1:22">
      <c r="A36" s="27">
        <f t="shared" ca="1" si="5"/>
        <v>45895</v>
      </c>
      <c r="B36" s="20"/>
      <c r="C36" s="21"/>
      <c r="D36" s="20"/>
      <c r="E36" s="21"/>
      <c r="F36" s="22"/>
      <c r="G36" s="22"/>
      <c r="H36" s="34" t="str">
        <f t="shared" si="0"/>
        <v/>
      </c>
      <c r="I36" s="34" t="str">
        <f t="shared" si="1"/>
        <v/>
      </c>
      <c r="J36" s="34" t="str">
        <f t="shared" si="2"/>
        <v/>
      </c>
      <c r="K36" s="34" t="str">
        <f t="shared" si="3"/>
        <v/>
      </c>
      <c r="L36" s="26" t="str">
        <f t="shared" si="4"/>
        <v/>
      </c>
      <c r="M36" s="32"/>
      <c r="N36" s="190"/>
      <c r="O36" s="190"/>
      <c r="P36" s="190"/>
      <c r="Q36" s="190"/>
      <c r="R36" s="23"/>
    </row>
    <row r="37" spans="1:22">
      <c r="A37" s="27">
        <f t="shared" ca="1" si="5"/>
        <v>45896</v>
      </c>
      <c r="B37" s="20"/>
      <c r="C37" s="21"/>
      <c r="D37" s="20"/>
      <c r="E37" s="21"/>
      <c r="F37" s="22"/>
      <c r="G37" s="22"/>
      <c r="H37" s="34" t="str">
        <f t="shared" si="0"/>
        <v/>
      </c>
      <c r="I37" s="34" t="str">
        <f t="shared" si="1"/>
        <v/>
      </c>
      <c r="J37" s="34" t="str">
        <f t="shared" si="2"/>
        <v/>
      </c>
      <c r="K37" s="34" t="str">
        <f t="shared" si="3"/>
        <v/>
      </c>
      <c r="L37" s="26" t="str">
        <f t="shared" si="4"/>
        <v/>
      </c>
      <c r="M37" s="32"/>
      <c r="N37" s="190"/>
      <c r="O37" s="190"/>
      <c r="P37" s="190"/>
      <c r="Q37" s="190"/>
      <c r="R37" s="23"/>
    </row>
    <row r="38" spans="1:22">
      <c r="A38" s="27">
        <f t="shared" ca="1" si="5"/>
        <v>45897</v>
      </c>
      <c r="B38" s="20"/>
      <c r="C38" s="21"/>
      <c r="D38" s="20"/>
      <c r="E38" s="21"/>
      <c r="F38" s="22"/>
      <c r="G38" s="22"/>
      <c r="H38" s="34" t="str">
        <f t="shared" si="0"/>
        <v/>
      </c>
      <c r="I38" s="34" t="str">
        <f t="shared" si="1"/>
        <v/>
      </c>
      <c r="J38" s="34" t="str">
        <f t="shared" si="2"/>
        <v/>
      </c>
      <c r="K38" s="34" t="str">
        <f t="shared" si="3"/>
        <v/>
      </c>
      <c r="L38" s="26" t="str">
        <f t="shared" si="4"/>
        <v/>
      </c>
      <c r="M38" s="32"/>
      <c r="N38" s="190"/>
      <c r="O38" s="190"/>
      <c r="P38" s="190"/>
      <c r="Q38" s="190"/>
      <c r="R38" s="23"/>
    </row>
    <row r="39" spans="1:22">
      <c r="A39" s="27">
        <f t="shared" ca="1" si="5"/>
        <v>45898</v>
      </c>
      <c r="B39" s="20"/>
      <c r="C39" s="21"/>
      <c r="D39" s="20"/>
      <c r="E39" s="21"/>
      <c r="F39" s="22"/>
      <c r="G39" s="22"/>
      <c r="H39" s="34" t="str">
        <f t="shared" si="0"/>
        <v/>
      </c>
      <c r="I39" s="34" t="str">
        <f t="shared" si="1"/>
        <v/>
      </c>
      <c r="J39" s="34" t="str">
        <f t="shared" si="2"/>
        <v/>
      </c>
      <c r="K39" s="34" t="str">
        <f t="shared" si="3"/>
        <v/>
      </c>
      <c r="L39" s="26" t="str">
        <f t="shared" si="4"/>
        <v/>
      </c>
      <c r="M39" s="32"/>
      <c r="N39" s="190"/>
      <c r="O39" s="190"/>
      <c r="P39" s="190"/>
      <c r="Q39" s="190"/>
      <c r="R39" s="23"/>
    </row>
    <row r="40" spans="1:22">
      <c r="A40" s="27">
        <f t="shared" ca="1" si="5"/>
        <v>45899</v>
      </c>
      <c r="B40" s="20"/>
      <c r="C40" s="21"/>
      <c r="D40" s="20"/>
      <c r="E40" s="21"/>
      <c r="F40" s="22"/>
      <c r="G40" s="22"/>
      <c r="H40" s="34" t="str">
        <f t="shared" si="0"/>
        <v/>
      </c>
      <c r="I40" s="34" t="str">
        <f t="shared" si="1"/>
        <v/>
      </c>
      <c r="J40" s="34" t="str">
        <f t="shared" si="2"/>
        <v/>
      </c>
      <c r="K40" s="34" t="str">
        <f t="shared" si="3"/>
        <v/>
      </c>
      <c r="L40" s="26" t="str">
        <f t="shared" si="4"/>
        <v/>
      </c>
      <c r="M40" s="32"/>
      <c r="N40" s="190"/>
      <c r="O40" s="190"/>
      <c r="P40" s="190"/>
      <c r="Q40" s="190"/>
      <c r="R40" s="23"/>
    </row>
    <row r="41" spans="1:22">
      <c r="A41" s="27">
        <f t="shared" ca="1" si="5"/>
        <v>45900</v>
      </c>
      <c r="B41" s="20"/>
      <c r="C41" s="21"/>
      <c r="D41" s="20"/>
      <c r="E41" s="21"/>
      <c r="F41" s="22"/>
      <c r="G41" s="22"/>
      <c r="H41" s="34" t="str">
        <f t="shared" si="0"/>
        <v/>
      </c>
      <c r="I41" s="34" t="str">
        <f t="shared" si="1"/>
        <v/>
      </c>
      <c r="J41" s="34" t="str">
        <f t="shared" si="2"/>
        <v/>
      </c>
      <c r="K41" s="34" t="str">
        <f t="shared" si="3"/>
        <v/>
      </c>
      <c r="L41" s="26" t="str">
        <f t="shared" si="4"/>
        <v/>
      </c>
      <c r="M41" s="32"/>
      <c r="N41" s="190"/>
      <c r="O41" s="190"/>
      <c r="P41" s="190"/>
      <c r="Q41" s="190"/>
      <c r="R41" s="23"/>
    </row>
    <row r="42" spans="1:22">
      <c r="A42" s="5" t="s">
        <v>11</v>
      </c>
      <c r="B42" s="191"/>
      <c r="C42" s="192"/>
      <c r="D42" s="191"/>
      <c r="E42" s="192"/>
      <c r="F42" s="26" t="str">
        <f t="shared" ref="F42:K42" si="6">IF(SUM(F11:F41)=0,"",SUM(F11:F41))</f>
        <v/>
      </c>
      <c r="G42" s="26" t="str">
        <f t="shared" si="6"/>
        <v/>
      </c>
      <c r="H42" s="26" t="str">
        <f t="shared" si="6"/>
        <v/>
      </c>
      <c r="I42" s="26" t="str">
        <f t="shared" si="6"/>
        <v/>
      </c>
      <c r="J42" s="26" t="str">
        <f t="shared" si="6"/>
        <v/>
      </c>
      <c r="K42" s="26" t="str">
        <f t="shared" si="6"/>
        <v/>
      </c>
      <c r="L42" s="26" t="str">
        <f>IF(SUM($L11:$L41)=0,"",SUM($L11:$L41))</f>
        <v/>
      </c>
      <c r="M42" s="33"/>
      <c r="N42" s="193"/>
      <c r="O42" s="193"/>
      <c r="P42" s="193"/>
      <c r="Q42" s="193"/>
      <c r="R42" s="6"/>
    </row>
    <row r="44" spans="1:22" ht="27" customHeight="1">
      <c r="A44" s="194" t="s">
        <v>22</v>
      </c>
      <c r="B44" s="189" t="s">
        <v>103</v>
      </c>
      <c r="C44" s="189"/>
      <c r="D44" s="189"/>
      <c r="E44" s="189"/>
      <c r="F44" s="189" t="s">
        <v>23</v>
      </c>
      <c r="G44" s="189"/>
      <c r="H44" s="189" t="s">
        <v>88</v>
      </c>
      <c r="I44" s="189"/>
      <c r="J44" s="189"/>
      <c r="K44" s="189"/>
      <c r="L44" s="189" t="s">
        <v>87</v>
      </c>
      <c r="M44" s="195" t="s">
        <v>96</v>
      </c>
      <c r="N44" s="194" t="s">
        <v>25</v>
      </c>
      <c r="O44" s="194"/>
      <c r="P44" s="194"/>
      <c r="Q44" s="194"/>
      <c r="R44" s="189" t="s">
        <v>100</v>
      </c>
    </row>
    <row r="45" spans="1:22" ht="14.25" customHeight="1">
      <c r="A45" s="194"/>
      <c r="B45" s="189" t="s">
        <v>82</v>
      </c>
      <c r="C45" s="189"/>
      <c r="D45" s="189" t="s">
        <v>84</v>
      </c>
      <c r="E45" s="189"/>
      <c r="F45" s="189"/>
      <c r="G45" s="189"/>
      <c r="H45" s="189" t="s">
        <v>90</v>
      </c>
      <c r="I45" s="189"/>
      <c r="J45" s="189" t="s">
        <v>89</v>
      </c>
      <c r="K45" s="189"/>
      <c r="L45" s="189"/>
      <c r="M45" s="196"/>
      <c r="N45" s="194"/>
      <c r="O45" s="194"/>
      <c r="P45" s="194"/>
      <c r="Q45" s="194"/>
      <c r="R45" s="189"/>
    </row>
    <row r="46" spans="1:22">
      <c r="A46" s="194"/>
      <c r="B46" s="43" t="s">
        <v>26</v>
      </c>
      <c r="C46" s="43" t="s">
        <v>27</v>
      </c>
      <c r="D46" s="43" t="s">
        <v>26</v>
      </c>
      <c r="E46" s="43" t="s">
        <v>27</v>
      </c>
      <c r="F46" s="44" t="s">
        <v>85</v>
      </c>
      <c r="G46" s="44" t="s">
        <v>86</v>
      </c>
      <c r="H46" s="44" t="s">
        <v>81</v>
      </c>
      <c r="I46" s="44" t="s">
        <v>83</v>
      </c>
      <c r="J46" s="44" t="s">
        <v>81</v>
      </c>
      <c r="K46" s="44" t="s">
        <v>95</v>
      </c>
      <c r="L46" s="189"/>
      <c r="M46" s="197"/>
      <c r="N46" s="194"/>
      <c r="O46" s="194"/>
      <c r="P46" s="194"/>
      <c r="Q46" s="194"/>
      <c r="R46" s="194"/>
    </row>
    <row r="47" spans="1:22">
      <c r="A47" s="27" cm="1">
        <f t="array" aca="1" ref="A47" ca="1">DATE("2025","8"+1,IFERROR(INDIRECT(T1),"1"))</f>
        <v>45901</v>
      </c>
      <c r="B47" s="20"/>
      <c r="C47" s="21"/>
      <c r="D47" s="20"/>
      <c r="E47" s="21"/>
      <c r="F47" s="22"/>
      <c r="G47" s="22"/>
      <c r="H47" s="34" t="str">
        <f>IF(OR(B47="",LEFT(M47,1)="✓"),"",C47-B47-F47)</f>
        <v/>
      </c>
      <c r="I47" s="34" t="str">
        <f>IF(OR(D47="",LEFT(M47,1)="✓"),"",E47-D47-G47)</f>
        <v/>
      </c>
      <c r="J47" s="34" t="str">
        <f>IF(AND(B47&lt;&gt;"",M47="✓所定"),C47-B47-F47,"")</f>
        <v/>
      </c>
      <c r="K47" s="34" t="str">
        <f>IF(AND(B47&lt;&gt;"",M47="✓法定"),C47-B47-F47,"")</f>
        <v/>
      </c>
      <c r="L47" s="26" t="str">
        <f>IF(AND($B47="",$D47=""),"",($C47-$B47-$F47)+($E47-$D47-$G47))</f>
        <v/>
      </c>
      <c r="M47" s="32"/>
      <c r="N47" s="190"/>
      <c r="O47" s="190"/>
      <c r="P47" s="190"/>
      <c r="Q47" s="190"/>
      <c r="R47" s="23"/>
      <c r="V47" s="1" t="s">
        <v>171</v>
      </c>
    </row>
    <row r="48" spans="1:22">
      <c r="A48" s="27">
        <f ca="1">A47+1</f>
        <v>45902</v>
      </c>
      <c r="B48" s="20"/>
      <c r="C48" s="21"/>
      <c r="D48" s="20"/>
      <c r="E48" s="21"/>
      <c r="F48" s="22"/>
      <c r="G48" s="22"/>
      <c r="H48" s="34" t="str">
        <f t="shared" ref="H48:H77" si="7">IF(OR(B48="",LEFT(M48,1)="✓"),"",C48-B48-F48)</f>
        <v/>
      </c>
      <c r="I48" s="34" t="str">
        <f t="shared" ref="I48:I77" si="8">IF(OR(D48="",LEFT(M48,1)="✓"),"",E48-D48-G48)</f>
        <v/>
      </c>
      <c r="J48" s="34" t="str">
        <f t="shared" ref="J48:J77" si="9">IF(AND(B48&lt;&gt;"",M48="✓所定"),C48-B48-F48,"")</f>
        <v/>
      </c>
      <c r="K48" s="34" t="str">
        <f t="shared" ref="K48:K77" si="10">IF(AND(B48&lt;&gt;"",M48="✓法定"),C48-B48-F48,"")</f>
        <v/>
      </c>
      <c r="L48" s="26" t="str">
        <f t="shared" ref="L48:L75" si="11">IF(AND($B48="",$D48=""),"",($C48-$B48-$F48)+($E48-$D48-$G48))</f>
        <v/>
      </c>
      <c r="M48" s="32"/>
      <c r="N48" s="190"/>
      <c r="O48" s="190"/>
      <c r="P48" s="190"/>
      <c r="Q48" s="190"/>
      <c r="R48" s="23"/>
      <c r="V48" s="1" t="s">
        <v>172</v>
      </c>
    </row>
    <row r="49" spans="1:18">
      <c r="A49" s="27">
        <f t="shared" ref="A49:A77" ca="1" si="12">A48+1</f>
        <v>45903</v>
      </c>
      <c r="B49" s="20"/>
      <c r="C49" s="21"/>
      <c r="D49" s="20"/>
      <c r="E49" s="21"/>
      <c r="F49" s="22"/>
      <c r="G49" s="22"/>
      <c r="H49" s="34" t="str">
        <f t="shared" si="7"/>
        <v/>
      </c>
      <c r="I49" s="34" t="str">
        <f t="shared" si="8"/>
        <v/>
      </c>
      <c r="J49" s="34" t="str">
        <f t="shared" si="9"/>
        <v/>
      </c>
      <c r="K49" s="34" t="str">
        <f t="shared" si="10"/>
        <v/>
      </c>
      <c r="L49" s="26" t="str">
        <f t="shared" si="11"/>
        <v/>
      </c>
      <c r="M49" s="32"/>
      <c r="N49" s="190"/>
      <c r="O49" s="190"/>
      <c r="P49" s="190"/>
      <c r="Q49" s="190"/>
      <c r="R49" s="23"/>
    </row>
    <row r="50" spans="1:18">
      <c r="A50" s="27">
        <f t="shared" ca="1" si="12"/>
        <v>45904</v>
      </c>
      <c r="B50" s="20"/>
      <c r="C50" s="21"/>
      <c r="D50" s="20"/>
      <c r="E50" s="21"/>
      <c r="F50" s="22"/>
      <c r="G50" s="22"/>
      <c r="H50" s="34" t="str">
        <f t="shared" si="7"/>
        <v/>
      </c>
      <c r="I50" s="34" t="str">
        <f t="shared" si="8"/>
        <v/>
      </c>
      <c r="J50" s="34" t="str">
        <f t="shared" si="9"/>
        <v/>
      </c>
      <c r="K50" s="34" t="str">
        <f t="shared" si="10"/>
        <v/>
      </c>
      <c r="L50" s="26" t="str">
        <f t="shared" si="11"/>
        <v/>
      </c>
      <c r="M50" s="32"/>
      <c r="N50" s="190"/>
      <c r="O50" s="190"/>
      <c r="P50" s="190"/>
      <c r="Q50" s="190"/>
      <c r="R50" s="23"/>
    </row>
    <row r="51" spans="1:18">
      <c r="A51" s="27">
        <f t="shared" ca="1" si="12"/>
        <v>45905</v>
      </c>
      <c r="B51" s="20"/>
      <c r="C51" s="21"/>
      <c r="D51" s="20"/>
      <c r="E51" s="21"/>
      <c r="F51" s="22"/>
      <c r="G51" s="22"/>
      <c r="H51" s="34" t="str">
        <f t="shared" si="7"/>
        <v/>
      </c>
      <c r="I51" s="34" t="str">
        <f t="shared" si="8"/>
        <v/>
      </c>
      <c r="J51" s="34" t="str">
        <f t="shared" si="9"/>
        <v/>
      </c>
      <c r="K51" s="34" t="str">
        <f t="shared" si="10"/>
        <v/>
      </c>
      <c r="L51" s="26" t="str">
        <f t="shared" si="11"/>
        <v/>
      </c>
      <c r="M51" s="32"/>
      <c r="N51" s="190"/>
      <c r="O51" s="190"/>
      <c r="P51" s="190"/>
      <c r="Q51" s="190"/>
      <c r="R51" s="23"/>
    </row>
    <row r="52" spans="1:18">
      <c r="A52" s="27">
        <f t="shared" ca="1" si="12"/>
        <v>45906</v>
      </c>
      <c r="B52" s="20"/>
      <c r="C52" s="21"/>
      <c r="D52" s="20"/>
      <c r="E52" s="21"/>
      <c r="F52" s="22"/>
      <c r="G52" s="22"/>
      <c r="H52" s="34" t="str">
        <f t="shared" si="7"/>
        <v/>
      </c>
      <c r="I52" s="34" t="str">
        <f t="shared" si="8"/>
        <v/>
      </c>
      <c r="J52" s="34" t="str">
        <f t="shared" si="9"/>
        <v/>
      </c>
      <c r="K52" s="34" t="str">
        <f t="shared" si="10"/>
        <v/>
      </c>
      <c r="L52" s="26" t="str">
        <f t="shared" si="11"/>
        <v/>
      </c>
      <c r="M52" s="32"/>
      <c r="N52" s="190"/>
      <c r="O52" s="190"/>
      <c r="P52" s="190"/>
      <c r="Q52" s="190"/>
      <c r="R52" s="23"/>
    </row>
    <row r="53" spans="1:18">
      <c r="A53" s="27">
        <f t="shared" ca="1" si="12"/>
        <v>45907</v>
      </c>
      <c r="B53" s="20"/>
      <c r="C53" s="21"/>
      <c r="D53" s="20"/>
      <c r="E53" s="21"/>
      <c r="F53" s="22"/>
      <c r="G53" s="22"/>
      <c r="H53" s="34" t="str">
        <f t="shared" si="7"/>
        <v/>
      </c>
      <c r="I53" s="34" t="str">
        <f t="shared" si="8"/>
        <v/>
      </c>
      <c r="J53" s="34" t="str">
        <f t="shared" si="9"/>
        <v/>
      </c>
      <c r="K53" s="34" t="str">
        <f t="shared" si="10"/>
        <v/>
      </c>
      <c r="L53" s="26" t="str">
        <f t="shared" si="11"/>
        <v/>
      </c>
      <c r="M53" s="32"/>
      <c r="N53" s="190"/>
      <c r="O53" s="190"/>
      <c r="P53" s="190"/>
      <c r="Q53" s="190"/>
      <c r="R53" s="23"/>
    </row>
    <row r="54" spans="1:18">
      <c r="A54" s="27">
        <f t="shared" ca="1" si="12"/>
        <v>45908</v>
      </c>
      <c r="B54" s="20"/>
      <c r="C54" s="21"/>
      <c r="D54" s="20"/>
      <c r="E54" s="21"/>
      <c r="F54" s="22"/>
      <c r="G54" s="22"/>
      <c r="H54" s="34" t="str">
        <f t="shared" si="7"/>
        <v/>
      </c>
      <c r="I54" s="34" t="str">
        <f t="shared" si="8"/>
        <v/>
      </c>
      <c r="J54" s="34" t="str">
        <f t="shared" si="9"/>
        <v/>
      </c>
      <c r="K54" s="34" t="str">
        <f t="shared" si="10"/>
        <v/>
      </c>
      <c r="L54" s="26" t="str">
        <f t="shared" si="11"/>
        <v/>
      </c>
      <c r="M54" s="32"/>
      <c r="N54" s="190"/>
      <c r="O54" s="190"/>
      <c r="P54" s="190"/>
      <c r="Q54" s="190"/>
      <c r="R54" s="23"/>
    </row>
    <row r="55" spans="1:18">
      <c r="A55" s="27">
        <f t="shared" ca="1" si="12"/>
        <v>45909</v>
      </c>
      <c r="B55" s="20"/>
      <c r="C55" s="21"/>
      <c r="D55" s="20"/>
      <c r="E55" s="21"/>
      <c r="F55" s="22"/>
      <c r="G55" s="22"/>
      <c r="H55" s="34" t="str">
        <f t="shared" si="7"/>
        <v/>
      </c>
      <c r="I55" s="34" t="str">
        <f t="shared" si="8"/>
        <v/>
      </c>
      <c r="J55" s="34" t="str">
        <f t="shared" si="9"/>
        <v/>
      </c>
      <c r="K55" s="34" t="str">
        <f t="shared" si="10"/>
        <v/>
      </c>
      <c r="L55" s="26" t="str">
        <f t="shared" si="11"/>
        <v/>
      </c>
      <c r="M55" s="32"/>
      <c r="N55" s="190"/>
      <c r="O55" s="190"/>
      <c r="P55" s="190"/>
      <c r="Q55" s="190"/>
      <c r="R55" s="23"/>
    </row>
    <row r="56" spans="1:18">
      <c r="A56" s="27">
        <f t="shared" ca="1" si="12"/>
        <v>45910</v>
      </c>
      <c r="B56" s="20"/>
      <c r="C56" s="21"/>
      <c r="D56" s="20"/>
      <c r="E56" s="21"/>
      <c r="F56" s="22"/>
      <c r="G56" s="22"/>
      <c r="H56" s="34" t="str">
        <f t="shared" si="7"/>
        <v/>
      </c>
      <c r="I56" s="34" t="str">
        <f t="shared" si="8"/>
        <v/>
      </c>
      <c r="J56" s="34" t="str">
        <f t="shared" si="9"/>
        <v/>
      </c>
      <c r="K56" s="34" t="str">
        <f t="shared" si="10"/>
        <v/>
      </c>
      <c r="L56" s="26" t="str">
        <f t="shared" si="11"/>
        <v/>
      </c>
      <c r="M56" s="32"/>
      <c r="N56" s="190"/>
      <c r="O56" s="190"/>
      <c r="P56" s="190"/>
      <c r="Q56" s="190"/>
      <c r="R56" s="23"/>
    </row>
    <row r="57" spans="1:18">
      <c r="A57" s="27">
        <f t="shared" ca="1" si="12"/>
        <v>45911</v>
      </c>
      <c r="B57" s="20"/>
      <c r="C57" s="21"/>
      <c r="D57" s="20"/>
      <c r="E57" s="21"/>
      <c r="F57" s="22"/>
      <c r="G57" s="22"/>
      <c r="H57" s="34" t="str">
        <f t="shared" si="7"/>
        <v/>
      </c>
      <c r="I57" s="34" t="str">
        <f t="shared" si="8"/>
        <v/>
      </c>
      <c r="J57" s="34" t="str">
        <f t="shared" si="9"/>
        <v/>
      </c>
      <c r="K57" s="34" t="str">
        <f t="shared" si="10"/>
        <v/>
      </c>
      <c r="L57" s="26" t="str">
        <f t="shared" si="11"/>
        <v/>
      </c>
      <c r="M57" s="32"/>
      <c r="N57" s="190"/>
      <c r="O57" s="190"/>
      <c r="P57" s="190"/>
      <c r="Q57" s="190"/>
      <c r="R57" s="23"/>
    </row>
    <row r="58" spans="1:18">
      <c r="A58" s="27">
        <f t="shared" ca="1" si="12"/>
        <v>45912</v>
      </c>
      <c r="B58" s="20"/>
      <c r="C58" s="21"/>
      <c r="D58" s="20"/>
      <c r="E58" s="21"/>
      <c r="F58" s="22"/>
      <c r="G58" s="22"/>
      <c r="H58" s="34" t="str">
        <f t="shared" si="7"/>
        <v/>
      </c>
      <c r="I58" s="34" t="str">
        <f t="shared" si="8"/>
        <v/>
      </c>
      <c r="J58" s="34" t="str">
        <f t="shared" si="9"/>
        <v/>
      </c>
      <c r="K58" s="34" t="str">
        <f t="shared" si="10"/>
        <v/>
      </c>
      <c r="L58" s="26" t="str">
        <f t="shared" si="11"/>
        <v/>
      </c>
      <c r="M58" s="32"/>
      <c r="N58" s="190"/>
      <c r="O58" s="190"/>
      <c r="P58" s="190"/>
      <c r="Q58" s="190"/>
      <c r="R58" s="23"/>
    </row>
    <row r="59" spans="1:18">
      <c r="A59" s="27">
        <f t="shared" ca="1" si="12"/>
        <v>45913</v>
      </c>
      <c r="B59" s="20"/>
      <c r="C59" s="21"/>
      <c r="D59" s="20"/>
      <c r="E59" s="21"/>
      <c r="F59" s="22"/>
      <c r="G59" s="22"/>
      <c r="H59" s="34" t="str">
        <f t="shared" si="7"/>
        <v/>
      </c>
      <c r="I59" s="34" t="str">
        <f t="shared" si="8"/>
        <v/>
      </c>
      <c r="J59" s="34" t="str">
        <f t="shared" si="9"/>
        <v/>
      </c>
      <c r="K59" s="34" t="str">
        <f t="shared" si="10"/>
        <v/>
      </c>
      <c r="L59" s="26" t="str">
        <f t="shared" si="11"/>
        <v/>
      </c>
      <c r="M59" s="32"/>
      <c r="N59" s="190"/>
      <c r="O59" s="190"/>
      <c r="P59" s="190"/>
      <c r="Q59" s="190"/>
      <c r="R59" s="23"/>
    </row>
    <row r="60" spans="1:18">
      <c r="A60" s="27">
        <f t="shared" ca="1" si="12"/>
        <v>45914</v>
      </c>
      <c r="B60" s="20"/>
      <c r="C60" s="21"/>
      <c r="D60" s="20"/>
      <c r="E60" s="21"/>
      <c r="F60" s="22"/>
      <c r="G60" s="22"/>
      <c r="H60" s="34" t="str">
        <f t="shared" si="7"/>
        <v/>
      </c>
      <c r="I60" s="34" t="str">
        <f t="shared" si="8"/>
        <v/>
      </c>
      <c r="J60" s="34" t="str">
        <f t="shared" si="9"/>
        <v/>
      </c>
      <c r="K60" s="34" t="str">
        <f t="shared" si="10"/>
        <v/>
      </c>
      <c r="L60" s="26" t="str">
        <f t="shared" si="11"/>
        <v/>
      </c>
      <c r="M60" s="32"/>
      <c r="N60" s="190"/>
      <c r="O60" s="190"/>
      <c r="P60" s="190"/>
      <c r="Q60" s="190"/>
      <c r="R60" s="23"/>
    </row>
    <row r="61" spans="1:18">
      <c r="A61" s="27">
        <f t="shared" ca="1" si="12"/>
        <v>45915</v>
      </c>
      <c r="B61" s="20"/>
      <c r="C61" s="21"/>
      <c r="D61" s="20"/>
      <c r="E61" s="21"/>
      <c r="F61" s="22"/>
      <c r="G61" s="22"/>
      <c r="H61" s="34" t="str">
        <f t="shared" si="7"/>
        <v/>
      </c>
      <c r="I61" s="34" t="str">
        <f t="shared" si="8"/>
        <v/>
      </c>
      <c r="J61" s="34" t="str">
        <f t="shared" si="9"/>
        <v/>
      </c>
      <c r="K61" s="34" t="str">
        <f t="shared" si="10"/>
        <v/>
      </c>
      <c r="L61" s="26" t="str">
        <f t="shared" si="11"/>
        <v/>
      </c>
      <c r="M61" s="32"/>
      <c r="N61" s="190"/>
      <c r="O61" s="190"/>
      <c r="P61" s="190"/>
      <c r="Q61" s="190"/>
      <c r="R61" s="23"/>
    </row>
    <row r="62" spans="1:18">
      <c r="A62" s="27">
        <f t="shared" ca="1" si="12"/>
        <v>45916</v>
      </c>
      <c r="B62" s="20"/>
      <c r="C62" s="21"/>
      <c r="D62" s="20"/>
      <c r="E62" s="21"/>
      <c r="F62" s="22"/>
      <c r="G62" s="22"/>
      <c r="H62" s="34" t="str">
        <f t="shared" si="7"/>
        <v/>
      </c>
      <c r="I62" s="34" t="str">
        <f t="shared" si="8"/>
        <v/>
      </c>
      <c r="J62" s="34" t="str">
        <f t="shared" si="9"/>
        <v/>
      </c>
      <c r="K62" s="34" t="str">
        <f t="shared" si="10"/>
        <v/>
      </c>
      <c r="L62" s="26" t="str">
        <f t="shared" si="11"/>
        <v/>
      </c>
      <c r="M62" s="32"/>
      <c r="N62" s="190"/>
      <c r="O62" s="190"/>
      <c r="P62" s="190"/>
      <c r="Q62" s="190"/>
      <c r="R62" s="23"/>
    </row>
    <row r="63" spans="1:18">
      <c r="A63" s="27">
        <f t="shared" ca="1" si="12"/>
        <v>45917</v>
      </c>
      <c r="B63" s="20"/>
      <c r="C63" s="21"/>
      <c r="D63" s="20"/>
      <c r="E63" s="21"/>
      <c r="F63" s="22"/>
      <c r="G63" s="22"/>
      <c r="H63" s="34" t="str">
        <f t="shared" si="7"/>
        <v/>
      </c>
      <c r="I63" s="34" t="str">
        <f t="shared" si="8"/>
        <v/>
      </c>
      <c r="J63" s="34" t="str">
        <f t="shared" si="9"/>
        <v/>
      </c>
      <c r="K63" s="34" t="str">
        <f t="shared" si="10"/>
        <v/>
      </c>
      <c r="L63" s="26" t="str">
        <f t="shared" si="11"/>
        <v/>
      </c>
      <c r="M63" s="32"/>
      <c r="N63" s="190"/>
      <c r="O63" s="190"/>
      <c r="P63" s="190"/>
      <c r="Q63" s="190"/>
      <c r="R63" s="23"/>
    </row>
    <row r="64" spans="1:18">
      <c r="A64" s="27">
        <f t="shared" ca="1" si="12"/>
        <v>45918</v>
      </c>
      <c r="B64" s="20"/>
      <c r="C64" s="21"/>
      <c r="D64" s="20"/>
      <c r="E64" s="21"/>
      <c r="F64" s="22"/>
      <c r="G64" s="22"/>
      <c r="H64" s="34" t="str">
        <f t="shared" si="7"/>
        <v/>
      </c>
      <c r="I64" s="34" t="str">
        <f t="shared" si="8"/>
        <v/>
      </c>
      <c r="J64" s="34" t="str">
        <f t="shared" si="9"/>
        <v/>
      </c>
      <c r="K64" s="34" t="str">
        <f t="shared" si="10"/>
        <v/>
      </c>
      <c r="L64" s="26" t="str">
        <f t="shared" si="11"/>
        <v/>
      </c>
      <c r="M64" s="32"/>
      <c r="N64" s="190"/>
      <c r="O64" s="190"/>
      <c r="P64" s="190"/>
      <c r="Q64" s="190"/>
      <c r="R64" s="23"/>
    </row>
    <row r="65" spans="1:18">
      <c r="A65" s="27">
        <f t="shared" ca="1" si="12"/>
        <v>45919</v>
      </c>
      <c r="B65" s="20"/>
      <c r="C65" s="21"/>
      <c r="D65" s="20"/>
      <c r="E65" s="21"/>
      <c r="F65" s="22"/>
      <c r="G65" s="22"/>
      <c r="H65" s="34" t="str">
        <f t="shared" si="7"/>
        <v/>
      </c>
      <c r="I65" s="34" t="str">
        <f t="shared" si="8"/>
        <v/>
      </c>
      <c r="J65" s="34" t="str">
        <f t="shared" si="9"/>
        <v/>
      </c>
      <c r="K65" s="34" t="str">
        <f t="shared" si="10"/>
        <v/>
      </c>
      <c r="L65" s="26" t="str">
        <f t="shared" si="11"/>
        <v/>
      </c>
      <c r="M65" s="32"/>
      <c r="N65" s="190"/>
      <c r="O65" s="190"/>
      <c r="P65" s="190"/>
      <c r="Q65" s="190"/>
      <c r="R65" s="23"/>
    </row>
    <row r="66" spans="1:18">
      <c r="A66" s="27">
        <f t="shared" ca="1" si="12"/>
        <v>45920</v>
      </c>
      <c r="B66" s="20"/>
      <c r="C66" s="21"/>
      <c r="D66" s="20"/>
      <c r="E66" s="21"/>
      <c r="F66" s="22"/>
      <c r="G66" s="22"/>
      <c r="H66" s="34" t="str">
        <f t="shared" si="7"/>
        <v/>
      </c>
      <c r="I66" s="34" t="str">
        <f t="shared" si="8"/>
        <v/>
      </c>
      <c r="J66" s="34" t="str">
        <f t="shared" si="9"/>
        <v/>
      </c>
      <c r="K66" s="34" t="str">
        <f t="shared" si="10"/>
        <v/>
      </c>
      <c r="L66" s="26" t="str">
        <f t="shared" si="11"/>
        <v/>
      </c>
      <c r="M66" s="32"/>
      <c r="N66" s="190"/>
      <c r="O66" s="190"/>
      <c r="P66" s="190"/>
      <c r="Q66" s="190"/>
      <c r="R66" s="23"/>
    </row>
    <row r="67" spans="1:18">
      <c r="A67" s="27">
        <f t="shared" ca="1" si="12"/>
        <v>45921</v>
      </c>
      <c r="B67" s="20"/>
      <c r="C67" s="21"/>
      <c r="D67" s="20"/>
      <c r="E67" s="21"/>
      <c r="F67" s="22"/>
      <c r="G67" s="22"/>
      <c r="H67" s="34" t="str">
        <f t="shared" si="7"/>
        <v/>
      </c>
      <c r="I67" s="34" t="str">
        <f t="shared" si="8"/>
        <v/>
      </c>
      <c r="J67" s="34" t="str">
        <f t="shared" si="9"/>
        <v/>
      </c>
      <c r="K67" s="34" t="str">
        <f t="shared" si="10"/>
        <v/>
      </c>
      <c r="L67" s="26" t="str">
        <f t="shared" si="11"/>
        <v/>
      </c>
      <c r="M67" s="32"/>
      <c r="N67" s="190"/>
      <c r="O67" s="190"/>
      <c r="P67" s="190"/>
      <c r="Q67" s="190"/>
      <c r="R67" s="23"/>
    </row>
    <row r="68" spans="1:18">
      <c r="A68" s="27">
        <f t="shared" ca="1" si="12"/>
        <v>45922</v>
      </c>
      <c r="B68" s="20"/>
      <c r="C68" s="21"/>
      <c r="D68" s="20"/>
      <c r="E68" s="21"/>
      <c r="F68" s="22"/>
      <c r="G68" s="22"/>
      <c r="H68" s="34" t="str">
        <f t="shared" si="7"/>
        <v/>
      </c>
      <c r="I68" s="34" t="str">
        <f t="shared" si="8"/>
        <v/>
      </c>
      <c r="J68" s="34" t="str">
        <f t="shared" si="9"/>
        <v/>
      </c>
      <c r="K68" s="34" t="str">
        <f t="shared" si="10"/>
        <v/>
      </c>
      <c r="L68" s="26" t="str">
        <f t="shared" si="11"/>
        <v/>
      </c>
      <c r="M68" s="32"/>
      <c r="N68" s="190"/>
      <c r="O68" s="190"/>
      <c r="P68" s="190"/>
      <c r="Q68" s="190"/>
      <c r="R68" s="23"/>
    </row>
    <row r="69" spans="1:18">
      <c r="A69" s="27">
        <f t="shared" ca="1" si="12"/>
        <v>45923</v>
      </c>
      <c r="B69" s="20"/>
      <c r="C69" s="21"/>
      <c r="D69" s="20"/>
      <c r="E69" s="21"/>
      <c r="F69" s="22"/>
      <c r="G69" s="22"/>
      <c r="H69" s="34" t="str">
        <f t="shared" si="7"/>
        <v/>
      </c>
      <c r="I69" s="34" t="str">
        <f t="shared" si="8"/>
        <v/>
      </c>
      <c r="J69" s="34" t="str">
        <f t="shared" si="9"/>
        <v/>
      </c>
      <c r="K69" s="34" t="str">
        <f t="shared" si="10"/>
        <v/>
      </c>
      <c r="L69" s="26" t="str">
        <f t="shared" si="11"/>
        <v/>
      </c>
      <c r="M69" s="32"/>
      <c r="N69" s="190"/>
      <c r="O69" s="190"/>
      <c r="P69" s="190"/>
      <c r="Q69" s="190"/>
      <c r="R69" s="23"/>
    </row>
    <row r="70" spans="1:18">
      <c r="A70" s="27">
        <f t="shared" ca="1" si="12"/>
        <v>45924</v>
      </c>
      <c r="B70" s="20"/>
      <c r="C70" s="21"/>
      <c r="D70" s="20"/>
      <c r="E70" s="21"/>
      <c r="F70" s="22"/>
      <c r="G70" s="22"/>
      <c r="H70" s="34" t="str">
        <f t="shared" si="7"/>
        <v/>
      </c>
      <c r="I70" s="34" t="str">
        <f t="shared" si="8"/>
        <v/>
      </c>
      <c r="J70" s="34" t="str">
        <f t="shared" si="9"/>
        <v/>
      </c>
      <c r="K70" s="34" t="str">
        <f t="shared" si="10"/>
        <v/>
      </c>
      <c r="L70" s="26" t="str">
        <f t="shared" si="11"/>
        <v/>
      </c>
      <c r="M70" s="32"/>
      <c r="N70" s="190"/>
      <c r="O70" s="190"/>
      <c r="P70" s="190"/>
      <c r="Q70" s="190"/>
      <c r="R70" s="23"/>
    </row>
    <row r="71" spans="1:18">
      <c r="A71" s="27">
        <f t="shared" ca="1" si="12"/>
        <v>45925</v>
      </c>
      <c r="B71" s="20"/>
      <c r="C71" s="21"/>
      <c r="D71" s="20"/>
      <c r="E71" s="21"/>
      <c r="F71" s="22"/>
      <c r="G71" s="22"/>
      <c r="H71" s="34" t="str">
        <f t="shared" si="7"/>
        <v/>
      </c>
      <c r="I71" s="34" t="str">
        <f t="shared" si="8"/>
        <v/>
      </c>
      <c r="J71" s="34" t="str">
        <f t="shared" si="9"/>
        <v/>
      </c>
      <c r="K71" s="34" t="str">
        <f t="shared" si="10"/>
        <v/>
      </c>
      <c r="L71" s="26" t="str">
        <f t="shared" si="11"/>
        <v/>
      </c>
      <c r="M71" s="32"/>
      <c r="N71" s="190"/>
      <c r="O71" s="190"/>
      <c r="P71" s="190"/>
      <c r="Q71" s="190"/>
      <c r="R71" s="23"/>
    </row>
    <row r="72" spans="1:18">
      <c r="A72" s="27">
        <f t="shared" ca="1" si="12"/>
        <v>45926</v>
      </c>
      <c r="B72" s="20"/>
      <c r="C72" s="21"/>
      <c r="D72" s="20"/>
      <c r="E72" s="21"/>
      <c r="F72" s="22"/>
      <c r="G72" s="22"/>
      <c r="H72" s="34" t="str">
        <f t="shared" si="7"/>
        <v/>
      </c>
      <c r="I72" s="34" t="str">
        <f t="shared" si="8"/>
        <v/>
      </c>
      <c r="J72" s="34" t="str">
        <f t="shared" si="9"/>
        <v/>
      </c>
      <c r="K72" s="34" t="str">
        <f t="shared" si="10"/>
        <v/>
      </c>
      <c r="L72" s="26" t="str">
        <f t="shared" si="11"/>
        <v/>
      </c>
      <c r="M72" s="32"/>
      <c r="N72" s="190"/>
      <c r="O72" s="190"/>
      <c r="P72" s="190"/>
      <c r="Q72" s="190"/>
      <c r="R72" s="23"/>
    </row>
    <row r="73" spans="1:18">
      <c r="A73" s="27">
        <f t="shared" ca="1" si="12"/>
        <v>45927</v>
      </c>
      <c r="B73" s="20"/>
      <c r="C73" s="21"/>
      <c r="D73" s="20"/>
      <c r="E73" s="21"/>
      <c r="F73" s="22"/>
      <c r="G73" s="22"/>
      <c r="H73" s="34" t="str">
        <f t="shared" si="7"/>
        <v/>
      </c>
      <c r="I73" s="34" t="str">
        <f t="shared" si="8"/>
        <v/>
      </c>
      <c r="J73" s="34" t="str">
        <f t="shared" si="9"/>
        <v/>
      </c>
      <c r="K73" s="34" t="str">
        <f t="shared" si="10"/>
        <v/>
      </c>
      <c r="L73" s="26" t="str">
        <f t="shared" si="11"/>
        <v/>
      </c>
      <c r="M73" s="32"/>
      <c r="N73" s="190"/>
      <c r="O73" s="190"/>
      <c r="P73" s="190"/>
      <c r="Q73" s="190"/>
      <c r="R73" s="23"/>
    </row>
    <row r="74" spans="1:18">
      <c r="A74" s="27">
        <f t="shared" ca="1" si="12"/>
        <v>45928</v>
      </c>
      <c r="B74" s="20"/>
      <c r="C74" s="21"/>
      <c r="D74" s="20"/>
      <c r="E74" s="21"/>
      <c r="F74" s="22"/>
      <c r="G74" s="22"/>
      <c r="H74" s="34" t="str">
        <f t="shared" si="7"/>
        <v/>
      </c>
      <c r="I74" s="34" t="str">
        <f t="shared" si="8"/>
        <v/>
      </c>
      <c r="J74" s="34" t="str">
        <f t="shared" si="9"/>
        <v/>
      </c>
      <c r="K74" s="34" t="str">
        <f t="shared" si="10"/>
        <v/>
      </c>
      <c r="L74" s="26" t="str">
        <f t="shared" si="11"/>
        <v/>
      </c>
      <c r="M74" s="32"/>
      <c r="N74" s="190"/>
      <c r="O74" s="190"/>
      <c r="P74" s="190"/>
      <c r="Q74" s="190"/>
      <c r="R74" s="23"/>
    </row>
    <row r="75" spans="1:18">
      <c r="A75" s="27">
        <f t="shared" ca="1" si="12"/>
        <v>45929</v>
      </c>
      <c r="B75" s="20"/>
      <c r="C75" s="21"/>
      <c r="D75" s="20"/>
      <c r="E75" s="21"/>
      <c r="F75" s="22"/>
      <c r="G75" s="22"/>
      <c r="H75" s="34" t="str">
        <f t="shared" si="7"/>
        <v/>
      </c>
      <c r="I75" s="34" t="str">
        <f t="shared" si="8"/>
        <v/>
      </c>
      <c r="J75" s="34" t="str">
        <f t="shared" si="9"/>
        <v/>
      </c>
      <c r="K75" s="34" t="str">
        <f t="shared" si="10"/>
        <v/>
      </c>
      <c r="L75" s="26" t="str">
        <f t="shared" si="11"/>
        <v/>
      </c>
      <c r="M75" s="32"/>
      <c r="N75" s="190"/>
      <c r="O75" s="190"/>
      <c r="P75" s="190"/>
      <c r="Q75" s="190"/>
      <c r="R75" s="23"/>
    </row>
    <row r="76" spans="1:18">
      <c r="A76" s="27">
        <f t="shared" ca="1" si="12"/>
        <v>45930</v>
      </c>
      <c r="B76" s="20"/>
      <c r="C76" s="21"/>
      <c r="D76" s="20"/>
      <c r="E76" s="21"/>
      <c r="F76" s="22"/>
      <c r="G76" s="22"/>
      <c r="H76" s="34" t="str">
        <f t="shared" si="7"/>
        <v/>
      </c>
      <c r="I76" s="34" t="str">
        <f t="shared" si="8"/>
        <v/>
      </c>
      <c r="J76" s="34" t="str">
        <f t="shared" si="9"/>
        <v/>
      </c>
      <c r="K76" s="34" t="str">
        <f t="shared" si="10"/>
        <v/>
      </c>
      <c r="L76" s="26" t="str">
        <f>IF(AND($B76="",$D76=""),"",($C76-$B76-$F76)+($E76-$D76-$G76))</f>
        <v/>
      </c>
      <c r="M76" s="32"/>
      <c r="N76" s="190"/>
      <c r="O76" s="190"/>
      <c r="P76" s="190"/>
      <c r="Q76" s="190"/>
      <c r="R76" s="23"/>
    </row>
    <row r="77" spans="1:18">
      <c r="A77" s="27">
        <f t="shared" ca="1" si="12"/>
        <v>45931</v>
      </c>
      <c r="B77" s="20"/>
      <c r="C77" s="21"/>
      <c r="D77" s="20"/>
      <c r="E77" s="21"/>
      <c r="F77" s="22"/>
      <c r="G77" s="22"/>
      <c r="H77" s="34" t="str">
        <f t="shared" si="7"/>
        <v/>
      </c>
      <c r="I77" s="34" t="str">
        <f t="shared" si="8"/>
        <v/>
      </c>
      <c r="J77" s="34" t="str">
        <f t="shared" si="9"/>
        <v/>
      </c>
      <c r="K77" s="34" t="str">
        <f t="shared" si="10"/>
        <v/>
      </c>
      <c r="L77" s="26" t="str">
        <f>IF(AND($B77="",$D77=""),"",($C77-$B77-$F77)+($E77-$D77-$G77))</f>
        <v/>
      </c>
      <c r="M77" s="32"/>
      <c r="N77" s="190"/>
      <c r="O77" s="190"/>
      <c r="P77" s="190"/>
      <c r="Q77" s="190"/>
      <c r="R77" s="23"/>
    </row>
    <row r="78" spans="1:18">
      <c r="A78" s="5" t="s">
        <v>11</v>
      </c>
      <c r="B78" s="191"/>
      <c r="C78" s="192"/>
      <c r="D78" s="191"/>
      <c r="E78" s="192"/>
      <c r="F78" s="26" t="str">
        <f>IF(SUM($F47:$F77)=0,"",SUM($F47:$F77))</f>
        <v/>
      </c>
      <c r="G78" s="26" t="str">
        <f>IF(SUM($G47:$G77)=0,"",SUM($G47:$G77))</f>
        <v/>
      </c>
      <c r="H78" s="26" t="str">
        <f>IF(SUM(H47:H77)=0,"",SUM(H47:H77))</f>
        <v/>
      </c>
      <c r="I78" s="26" t="str">
        <f>IF(SUM(I47:I77)=0,"",SUM(I47:I77))</f>
        <v/>
      </c>
      <c r="J78" s="26" t="str">
        <f t="shared" ref="J78:K78" si="13">IF(SUM(J47:J77)=0,"",SUM(J47:J77))</f>
        <v/>
      </c>
      <c r="K78" s="26" t="str">
        <f t="shared" si="13"/>
        <v/>
      </c>
      <c r="L78" s="26" t="str">
        <f>IF(SUM($L47:$L77)=0,"",SUM($L47:$L77))</f>
        <v/>
      </c>
      <c r="M78" s="33"/>
      <c r="N78" s="193"/>
      <c r="O78" s="193"/>
      <c r="P78" s="193"/>
      <c r="Q78" s="193"/>
      <c r="R78" s="6"/>
    </row>
    <row r="80" spans="1:18" ht="27" customHeight="1">
      <c r="A80" s="194" t="s">
        <v>22</v>
      </c>
      <c r="B80" s="189" t="s">
        <v>103</v>
      </c>
      <c r="C80" s="189"/>
      <c r="D80" s="189"/>
      <c r="E80" s="189"/>
      <c r="F80" s="189" t="s">
        <v>23</v>
      </c>
      <c r="G80" s="189"/>
      <c r="H80" s="189" t="s">
        <v>88</v>
      </c>
      <c r="I80" s="189"/>
      <c r="J80" s="189"/>
      <c r="K80" s="189"/>
      <c r="L80" s="189" t="s">
        <v>87</v>
      </c>
      <c r="M80" s="195" t="s">
        <v>96</v>
      </c>
      <c r="N80" s="194" t="s">
        <v>25</v>
      </c>
      <c r="O80" s="194"/>
      <c r="P80" s="194"/>
      <c r="Q80" s="194"/>
      <c r="R80" s="189" t="s">
        <v>100</v>
      </c>
    </row>
    <row r="81" spans="1:22" ht="14.25" customHeight="1">
      <c r="A81" s="194"/>
      <c r="B81" s="189" t="s">
        <v>82</v>
      </c>
      <c r="C81" s="189"/>
      <c r="D81" s="189" t="s">
        <v>84</v>
      </c>
      <c r="E81" s="189"/>
      <c r="F81" s="189"/>
      <c r="G81" s="189"/>
      <c r="H81" s="189" t="s">
        <v>90</v>
      </c>
      <c r="I81" s="189"/>
      <c r="J81" s="189" t="s">
        <v>89</v>
      </c>
      <c r="K81" s="189"/>
      <c r="L81" s="189"/>
      <c r="M81" s="196"/>
      <c r="N81" s="194"/>
      <c r="O81" s="194"/>
      <c r="P81" s="194"/>
      <c r="Q81" s="194"/>
      <c r="R81" s="189"/>
    </row>
    <row r="82" spans="1:22">
      <c r="A82" s="194"/>
      <c r="B82" s="43" t="s">
        <v>26</v>
      </c>
      <c r="C82" s="43" t="s">
        <v>27</v>
      </c>
      <c r="D82" s="43" t="s">
        <v>26</v>
      </c>
      <c r="E82" s="43" t="s">
        <v>27</v>
      </c>
      <c r="F82" s="44" t="s">
        <v>85</v>
      </c>
      <c r="G82" s="44" t="s">
        <v>86</v>
      </c>
      <c r="H82" s="44" t="s">
        <v>81</v>
      </c>
      <c r="I82" s="44" t="s">
        <v>83</v>
      </c>
      <c r="J82" s="44" t="s">
        <v>81</v>
      </c>
      <c r="K82" s="44" t="s">
        <v>95</v>
      </c>
      <c r="L82" s="189"/>
      <c r="M82" s="197"/>
      <c r="N82" s="194"/>
      <c r="O82" s="194"/>
      <c r="P82" s="194"/>
      <c r="Q82" s="194"/>
      <c r="R82" s="194"/>
    </row>
    <row r="83" spans="1:22">
      <c r="A83" s="27" cm="1">
        <f t="array" aca="1" ref="A83" ca="1">DATE("2025","8"+2,IFERROR(INDIRECT(T1),"1"))</f>
        <v>45931</v>
      </c>
      <c r="B83" s="20"/>
      <c r="C83" s="21"/>
      <c r="D83" s="20"/>
      <c r="E83" s="21"/>
      <c r="F83" s="22"/>
      <c r="G83" s="22"/>
      <c r="H83" s="34" t="str">
        <f>IF(OR(B83="",LEFT(M83,1)="✓"),"",C83-B83-F83)</f>
        <v/>
      </c>
      <c r="I83" s="34" t="str">
        <f>IF(OR(D83="",LEFT(M83,1)="✓"),"",E83-D83-G83)</f>
        <v/>
      </c>
      <c r="J83" s="34" t="str">
        <f>IF(AND(B83&lt;&gt;"",M83="✓所定"),C83-B83-F83,"")</f>
        <v/>
      </c>
      <c r="K83" s="34" t="str">
        <f>IF(AND(B83&lt;&gt;"",M83="✓法定"),C83-B83-F83,"")</f>
        <v/>
      </c>
      <c r="L83" s="26" t="str">
        <f>IF(AND($B83="",$D83=""),"",($C83-$B83-$F83)+($E83-$D83-$G83))</f>
        <v/>
      </c>
      <c r="M83" s="32"/>
      <c r="N83" s="190"/>
      <c r="O83" s="190"/>
      <c r="P83" s="190"/>
      <c r="Q83" s="190"/>
      <c r="R83" s="23"/>
      <c r="V83" s="1" t="s">
        <v>171</v>
      </c>
    </row>
    <row r="84" spans="1:22">
      <c r="A84" s="27">
        <f ca="1">A83+1</f>
        <v>45932</v>
      </c>
      <c r="B84" s="20"/>
      <c r="C84" s="21"/>
      <c r="D84" s="20"/>
      <c r="E84" s="21"/>
      <c r="F84" s="22"/>
      <c r="G84" s="22"/>
      <c r="H84" s="34" t="str">
        <f t="shared" ref="H84:H113" si="14">IF(OR(B84="",LEFT(M84,1)="✓"),"",C84-B84-F84)</f>
        <v/>
      </c>
      <c r="I84" s="34" t="str">
        <f t="shared" ref="I84:I113" si="15">IF(OR(D84="",LEFT(M84,1)="✓"),"",E84-D84-G84)</f>
        <v/>
      </c>
      <c r="J84" s="34" t="str">
        <f t="shared" ref="J84:J113" si="16">IF(AND(B84&lt;&gt;"",M84="✓所定"),C84-B84-F84,"")</f>
        <v/>
      </c>
      <c r="K84" s="34" t="str">
        <f t="shared" ref="K84:K113" si="17">IF(AND(B84&lt;&gt;"",M84="✓法定"),C84-B84-F84,"")</f>
        <v/>
      </c>
      <c r="L84" s="26" t="str">
        <f t="shared" ref="L84:L112" si="18">IF(AND($B84="",$D84=""),"",($C84-$B84-$F84)+($E84-$D84-$G84))</f>
        <v/>
      </c>
      <c r="M84" s="32"/>
      <c r="N84" s="190"/>
      <c r="O84" s="190"/>
      <c r="P84" s="190"/>
      <c r="Q84" s="190"/>
      <c r="R84" s="23"/>
      <c r="V84" s="1" t="s">
        <v>172</v>
      </c>
    </row>
    <row r="85" spans="1:22">
      <c r="A85" s="27">
        <f t="shared" ref="A85:A113" ca="1" si="19">A84+1</f>
        <v>45933</v>
      </c>
      <c r="B85" s="20"/>
      <c r="C85" s="21"/>
      <c r="D85" s="20"/>
      <c r="E85" s="21"/>
      <c r="F85" s="22"/>
      <c r="G85" s="22"/>
      <c r="H85" s="34" t="str">
        <f t="shared" si="14"/>
        <v/>
      </c>
      <c r="I85" s="34" t="str">
        <f t="shared" si="15"/>
        <v/>
      </c>
      <c r="J85" s="34" t="str">
        <f t="shared" si="16"/>
        <v/>
      </c>
      <c r="K85" s="34" t="str">
        <f t="shared" si="17"/>
        <v/>
      </c>
      <c r="L85" s="26" t="str">
        <f t="shared" si="18"/>
        <v/>
      </c>
      <c r="M85" s="32"/>
      <c r="N85" s="190"/>
      <c r="O85" s="190"/>
      <c r="P85" s="190"/>
      <c r="Q85" s="190"/>
      <c r="R85" s="23"/>
    </row>
    <row r="86" spans="1:22">
      <c r="A86" s="27">
        <f t="shared" ca="1" si="19"/>
        <v>45934</v>
      </c>
      <c r="B86" s="20"/>
      <c r="C86" s="21"/>
      <c r="D86" s="20"/>
      <c r="E86" s="21"/>
      <c r="F86" s="22"/>
      <c r="G86" s="22"/>
      <c r="H86" s="34" t="str">
        <f t="shared" si="14"/>
        <v/>
      </c>
      <c r="I86" s="34" t="str">
        <f t="shared" si="15"/>
        <v/>
      </c>
      <c r="J86" s="34" t="str">
        <f t="shared" si="16"/>
        <v/>
      </c>
      <c r="K86" s="34" t="str">
        <f t="shared" si="17"/>
        <v/>
      </c>
      <c r="L86" s="26" t="str">
        <f t="shared" si="18"/>
        <v/>
      </c>
      <c r="M86" s="32"/>
      <c r="N86" s="190"/>
      <c r="O86" s="190"/>
      <c r="P86" s="190"/>
      <c r="Q86" s="190"/>
      <c r="R86" s="23"/>
    </row>
    <row r="87" spans="1:22">
      <c r="A87" s="27">
        <f t="shared" ca="1" si="19"/>
        <v>45935</v>
      </c>
      <c r="B87" s="20"/>
      <c r="C87" s="21"/>
      <c r="D87" s="20"/>
      <c r="E87" s="21"/>
      <c r="F87" s="22"/>
      <c r="G87" s="22"/>
      <c r="H87" s="34" t="str">
        <f t="shared" si="14"/>
        <v/>
      </c>
      <c r="I87" s="34" t="str">
        <f t="shared" si="15"/>
        <v/>
      </c>
      <c r="J87" s="34" t="str">
        <f t="shared" si="16"/>
        <v/>
      </c>
      <c r="K87" s="34" t="str">
        <f t="shared" si="17"/>
        <v/>
      </c>
      <c r="L87" s="26" t="str">
        <f t="shared" si="18"/>
        <v/>
      </c>
      <c r="M87" s="32"/>
      <c r="N87" s="190"/>
      <c r="O87" s="190"/>
      <c r="P87" s="190"/>
      <c r="Q87" s="190"/>
      <c r="R87" s="23"/>
    </row>
    <row r="88" spans="1:22">
      <c r="A88" s="27">
        <f t="shared" ca="1" si="19"/>
        <v>45936</v>
      </c>
      <c r="B88" s="20"/>
      <c r="C88" s="21"/>
      <c r="D88" s="20"/>
      <c r="E88" s="21"/>
      <c r="F88" s="22"/>
      <c r="G88" s="22"/>
      <c r="H88" s="34" t="str">
        <f t="shared" si="14"/>
        <v/>
      </c>
      <c r="I88" s="34" t="str">
        <f t="shared" si="15"/>
        <v/>
      </c>
      <c r="J88" s="34" t="str">
        <f t="shared" si="16"/>
        <v/>
      </c>
      <c r="K88" s="34" t="str">
        <f t="shared" si="17"/>
        <v/>
      </c>
      <c r="L88" s="26" t="str">
        <f t="shared" si="18"/>
        <v/>
      </c>
      <c r="M88" s="32"/>
      <c r="N88" s="190"/>
      <c r="O88" s="190"/>
      <c r="P88" s="190"/>
      <c r="Q88" s="190"/>
      <c r="R88" s="23"/>
    </row>
    <row r="89" spans="1:22">
      <c r="A89" s="27">
        <f t="shared" ca="1" si="19"/>
        <v>45937</v>
      </c>
      <c r="B89" s="20"/>
      <c r="C89" s="21"/>
      <c r="D89" s="20"/>
      <c r="E89" s="21"/>
      <c r="F89" s="22"/>
      <c r="G89" s="22"/>
      <c r="H89" s="34" t="str">
        <f t="shared" si="14"/>
        <v/>
      </c>
      <c r="I89" s="34" t="str">
        <f t="shared" si="15"/>
        <v/>
      </c>
      <c r="J89" s="34" t="str">
        <f t="shared" si="16"/>
        <v/>
      </c>
      <c r="K89" s="34" t="str">
        <f t="shared" si="17"/>
        <v/>
      </c>
      <c r="L89" s="26" t="str">
        <f t="shared" si="18"/>
        <v/>
      </c>
      <c r="M89" s="32"/>
      <c r="N89" s="190"/>
      <c r="O89" s="190"/>
      <c r="P89" s="190"/>
      <c r="Q89" s="190"/>
      <c r="R89" s="23"/>
    </row>
    <row r="90" spans="1:22">
      <c r="A90" s="27">
        <f t="shared" ca="1" si="19"/>
        <v>45938</v>
      </c>
      <c r="B90" s="20"/>
      <c r="C90" s="21"/>
      <c r="D90" s="20"/>
      <c r="E90" s="21"/>
      <c r="F90" s="22"/>
      <c r="G90" s="22"/>
      <c r="H90" s="34" t="str">
        <f t="shared" si="14"/>
        <v/>
      </c>
      <c r="I90" s="34" t="str">
        <f t="shared" si="15"/>
        <v/>
      </c>
      <c r="J90" s="34" t="str">
        <f t="shared" si="16"/>
        <v/>
      </c>
      <c r="K90" s="34" t="str">
        <f t="shared" si="17"/>
        <v/>
      </c>
      <c r="L90" s="26" t="str">
        <f t="shared" si="18"/>
        <v/>
      </c>
      <c r="M90" s="32"/>
      <c r="N90" s="190"/>
      <c r="O90" s="190"/>
      <c r="P90" s="190"/>
      <c r="Q90" s="190"/>
      <c r="R90" s="23"/>
    </row>
    <row r="91" spans="1:22">
      <c r="A91" s="27">
        <f t="shared" ca="1" si="19"/>
        <v>45939</v>
      </c>
      <c r="B91" s="20"/>
      <c r="C91" s="21"/>
      <c r="D91" s="20"/>
      <c r="E91" s="21"/>
      <c r="F91" s="22"/>
      <c r="G91" s="22"/>
      <c r="H91" s="34" t="str">
        <f t="shared" si="14"/>
        <v/>
      </c>
      <c r="I91" s="34" t="str">
        <f t="shared" si="15"/>
        <v/>
      </c>
      <c r="J91" s="34" t="str">
        <f t="shared" si="16"/>
        <v/>
      </c>
      <c r="K91" s="34" t="str">
        <f t="shared" si="17"/>
        <v/>
      </c>
      <c r="L91" s="26" t="str">
        <f t="shared" si="18"/>
        <v/>
      </c>
      <c r="M91" s="32"/>
      <c r="N91" s="190"/>
      <c r="O91" s="190"/>
      <c r="P91" s="190"/>
      <c r="Q91" s="190"/>
      <c r="R91" s="23"/>
    </row>
    <row r="92" spans="1:22">
      <c r="A92" s="27">
        <f t="shared" ca="1" si="19"/>
        <v>45940</v>
      </c>
      <c r="B92" s="20"/>
      <c r="C92" s="21"/>
      <c r="D92" s="20"/>
      <c r="E92" s="21"/>
      <c r="F92" s="22"/>
      <c r="G92" s="22"/>
      <c r="H92" s="34" t="str">
        <f t="shared" si="14"/>
        <v/>
      </c>
      <c r="I92" s="34" t="str">
        <f t="shared" si="15"/>
        <v/>
      </c>
      <c r="J92" s="34" t="str">
        <f t="shared" si="16"/>
        <v/>
      </c>
      <c r="K92" s="34" t="str">
        <f t="shared" si="17"/>
        <v/>
      </c>
      <c r="L92" s="26" t="str">
        <f t="shared" si="18"/>
        <v/>
      </c>
      <c r="M92" s="32"/>
      <c r="N92" s="190"/>
      <c r="O92" s="190"/>
      <c r="P92" s="190"/>
      <c r="Q92" s="190"/>
      <c r="R92" s="23"/>
    </row>
    <row r="93" spans="1:22">
      <c r="A93" s="27">
        <f t="shared" ca="1" si="19"/>
        <v>45941</v>
      </c>
      <c r="B93" s="20"/>
      <c r="C93" s="21"/>
      <c r="D93" s="20"/>
      <c r="E93" s="21"/>
      <c r="F93" s="22"/>
      <c r="G93" s="22"/>
      <c r="H93" s="34" t="str">
        <f t="shared" si="14"/>
        <v/>
      </c>
      <c r="I93" s="34" t="str">
        <f t="shared" si="15"/>
        <v/>
      </c>
      <c r="J93" s="34" t="str">
        <f t="shared" si="16"/>
        <v/>
      </c>
      <c r="K93" s="34" t="str">
        <f t="shared" si="17"/>
        <v/>
      </c>
      <c r="L93" s="26" t="str">
        <f t="shared" si="18"/>
        <v/>
      </c>
      <c r="M93" s="32"/>
      <c r="N93" s="190"/>
      <c r="O93" s="190"/>
      <c r="P93" s="190"/>
      <c r="Q93" s="190"/>
      <c r="R93" s="23"/>
    </row>
    <row r="94" spans="1:22">
      <c r="A94" s="27">
        <f t="shared" ca="1" si="19"/>
        <v>45942</v>
      </c>
      <c r="B94" s="20"/>
      <c r="C94" s="21"/>
      <c r="D94" s="20"/>
      <c r="E94" s="21"/>
      <c r="F94" s="22"/>
      <c r="G94" s="22"/>
      <c r="H94" s="34" t="str">
        <f t="shared" si="14"/>
        <v/>
      </c>
      <c r="I94" s="34" t="str">
        <f t="shared" si="15"/>
        <v/>
      </c>
      <c r="J94" s="34" t="str">
        <f t="shared" si="16"/>
        <v/>
      </c>
      <c r="K94" s="34" t="str">
        <f t="shared" si="17"/>
        <v/>
      </c>
      <c r="L94" s="26" t="str">
        <f t="shared" si="18"/>
        <v/>
      </c>
      <c r="M94" s="32"/>
      <c r="N94" s="190"/>
      <c r="O94" s="190"/>
      <c r="P94" s="190"/>
      <c r="Q94" s="190"/>
      <c r="R94" s="23"/>
    </row>
    <row r="95" spans="1:22">
      <c r="A95" s="27">
        <f t="shared" ca="1" si="19"/>
        <v>45943</v>
      </c>
      <c r="B95" s="20"/>
      <c r="C95" s="21"/>
      <c r="D95" s="20"/>
      <c r="E95" s="21"/>
      <c r="F95" s="22"/>
      <c r="G95" s="22"/>
      <c r="H95" s="34" t="str">
        <f t="shared" si="14"/>
        <v/>
      </c>
      <c r="I95" s="34" t="str">
        <f t="shared" si="15"/>
        <v/>
      </c>
      <c r="J95" s="34" t="str">
        <f t="shared" si="16"/>
        <v/>
      </c>
      <c r="K95" s="34" t="str">
        <f t="shared" si="17"/>
        <v/>
      </c>
      <c r="L95" s="26" t="str">
        <f t="shared" si="18"/>
        <v/>
      </c>
      <c r="M95" s="32"/>
      <c r="N95" s="190"/>
      <c r="O95" s="190"/>
      <c r="P95" s="190"/>
      <c r="Q95" s="190"/>
      <c r="R95" s="23"/>
    </row>
    <row r="96" spans="1:22">
      <c r="A96" s="27">
        <f t="shared" ca="1" si="19"/>
        <v>45944</v>
      </c>
      <c r="B96" s="20"/>
      <c r="C96" s="21"/>
      <c r="D96" s="20"/>
      <c r="E96" s="21"/>
      <c r="F96" s="22"/>
      <c r="G96" s="22"/>
      <c r="H96" s="34" t="str">
        <f t="shared" si="14"/>
        <v/>
      </c>
      <c r="I96" s="34" t="str">
        <f t="shared" si="15"/>
        <v/>
      </c>
      <c r="J96" s="34" t="str">
        <f t="shared" si="16"/>
        <v/>
      </c>
      <c r="K96" s="34" t="str">
        <f t="shared" si="17"/>
        <v/>
      </c>
      <c r="L96" s="26" t="str">
        <f t="shared" si="18"/>
        <v/>
      </c>
      <c r="M96" s="32"/>
      <c r="N96" s="190"/>
      <c r="O96" s="190"/>
      <c r="P96" s="190"/>
      <c r="Q96" s="190"/>
      <c r="R96" s="23"/>
    </row>
    <row r="97" spans="1:18">
      <c r="A97" s="27">
        <f t="shared" ca="1" si="19"/>
        <v>45945</v>
      </c>
      <c r="B97" s="20"/>
      <c r="C97" s="21"/>
      <c r="D97" s="20"/>
      <c r="E97" s="21"/>
      <c r="F97" s="22"/>
      <c r="G97" s="22"/>
      <c r="H97" s="34" t="str">
        <f t="shared" si="14"/>
        <v/>
      </c>
      <c r="I97" s="34" t="str">
        <f t="shared" si="15"/>
        <v/>
      </c>
      <c r="J97" s="34" t="str">
        <f t="shared" si="16"/>
        <v/>
      </c>
      <c r="K97" s="34" t="str">
        <f t="shared" si="17"/>
        <v/>
      </c>
      <c r="L97" s="26" t="str">
        <f t="shared" si="18"/>
        <v/>
      </c>
      <c r="M97" s="32"/>
      <c r="N97" s="190"/>
      <c r="O97" s="190"/>
      <c r="P97" s="190"/>
      <c r="Q97" s="190"/>
      <c r="R97" s="23"/>
    </row>
    <row r="98" spans="1:18">
      <c r="A98" s="27">
        <f t="shared" ca="1" si="19"/>
        <v>45946</v>
      </c>
      <c r="B98" s="20"/>
      <c r="C98" s="21"/>
      <c r="D98" s="20"/>
      <c r="E98" s="21"/>
      <c r="F98" s="22"/>
      <c r="G98" s="22"/>
      <c r="H98" s="34" t="str">
        <f t="shared" si="14"/>
        <v/>
      </c>
      <c r="I98" s="34" t="str">
        <f t="shared" si="15"/>
        <v/>
      </c>
      <c r="J98" s="34" t="str">
        <f t="shared" si="16"/>
        <v/>
      </c>
      <c r="K98" s="34" t="str">
        <f t="shared" si="17"/>
        <v/>
      </c>
      <c r="L98" s="26" t="str">
        <f t="shared" si="18"/>
        <v/>
      </c>
      <c r="M98" s="32"/>
      <c r="N98" s="190"/>
      <c r="O98" s="190"/>
      <c r="P98" s="190"/>
      <c r="Q98" s="190"/>
      <c r="R98" s="23"/>
    </row>
    <row r="99" spans="1:18">
      <c r="A99" s="27">
        <f t="shared" ca="1" si="19"/>
        <v>45947</v>
      </c>
      <c r="B99" s="20"/>
      <c r="C99" s="21"/>
      <c r="D99" s="20"/>
      <c r="E99" s="21"/>
      <c r="F99" s="22"/>
      <c r="G99" s="22"/>
      <c r="H99" s="34" t="str">
        <f t="shared" si="14"/>
        <v/>
      </c>
      <c r="I99" s="34" t="str">
        <f t="shared" si="15"/>
        <v/>
      </c>
      <c r="J99" s="34" t="str">
        <f t="shared" si="16"/>
        <v/>
      </c>
      <c r="K99" s="34" t="str">
        <f t="shared" si="17"/>
        <v/>
      </c>
      <c r="L99" s="26" t="str">
        <f t="shared" si="18"/>
        <v/>
      </c>
      <c r="M99" s="32"/>
      <c r="N99" s="190"/>
      <c r="O99" s="190"/>
      <c r="P99" s="190"/>
      <c r="Q99" s="190"/>
      <c r="R99" s="23"/>
    </row>
    <row r="100" spans="1:18">
      <c r="A100" s="27">
        <f t="shared" ca="1" si="19"/>
        <v>45948</v>
      </c>
      <c r="B100" s="20"/>
      <c r="C100" s="21"/>
      <c r="D100" s="20"/>
      <c r="E100" s="21"/>
      <c r="F100" s="22"/>
      <c r="G100" s="22"/>
      <c r="H100" s="34" t="str">
        <f t="shared" si="14"/>
        <v/>
      </c>
      <c r="I100" s="34" t="str">
        <f t="shared" si="15"/>
        <v/>
      </c>
      <c r="J100" s="34" t="str">
        <f t="shared" si="16"/>
        <v/>
      </c>
      <c r="K100" s="34" t="str">
        <f t="shared" si="17"/>
        <v/>
      </c>
      <c r="L100" s="26" t="str">
        <f t="shared" si="18"/>
        <v/>
      </c>
      <c r="M100" s="32"/>
      <c r="N100" s="190"/>
      <c r="O100" s="190"/>
      <c r="P100" s="190"/>
      <c r="Q100" s="190"/>
      <c r="R100" s="23"/>
    </row>
    <row r="101" spans="1:18">
      <c r="A101" s="27">
        <f t="shared" ca="1" si="19"/>
        <v>45949</v>
      </c>
      <c r="B101" s="20"/>
      <c r="C101" s="21"/>
      <c r="D101" s="20"/>
      <c r="E101" s="21"/>
      <c r="F101" s="22"/>
      <c r="G101" s="22"/>
      <c r="H101" s="34" t="str">
        <f t="shared" si="14"/>
        <v/>
      </c>
      <c r="I101" s="34" t="str">
        <f t="shared" si="15"/>
        <v/>
      </c>
      <c r="J101" s="34" t="str">
        <f t="shared" si="16"/>
        <v/>
      </c>
      <c r="K101" s="34" t="str">
        <f t="shared" si="17"/>
        <v/>
      </c>
      <c r="L101" s="26" t="str">
        <f t="shared" si="18"/>
        <v/>
      </c>
      <c r="M101" s="32"/>
      <c r="N101" s="190"/>
      <c r="O101" s="190"/>
      <c r="P101" s="190"/>
      <c r="Q101" s="190"/>
      <c r="R101" s="23"/>
    </row>
    <row r="102" spans="1:18">
      <c r="A102" s="27">
        <f t="shared" ca="1" si="19"/>
        <v>45950</v>
      </c>
      <c r="B102" s="20"/>
      <c r="C102" s="21"/>
      <c r="D102" s="20"/>
      <c r="E102" s="21"/>
      <c r="F102" s="22"/>
      <c r="G102" s="22"/>
      <c r="H102" s="34" t="str">
        <f t="shared" si="14"/>
        <v/>
      </c>
      <c r="I102" s="34" t="str">
        <f t="shared" si="15"/>
        <v/>
      </c>
      <c r="J102" s="34" t="str">
        <f t="shared" si="16"/>
        <v/>
      </c>
      <c r="K102" s="34" t="str">
        <f t="shared" si="17"/>
        <v/>
      </c>
      <c r="L102" s="26" t="str">
        <f t="shared" si="18"/>
        <v/>
      </c>
      <c r="M102" s="32"/>
      <c r="N102" s="190"/>
      <c r="O102" s="190"/>
      <c r="P102" s="190"/>
      <c r="Q102" s="190"/>
      <c r="R102" s="23"/>
    </row>
    <row r="103" spans="1:18">
      <c r="A103" s="27">
        <f t="shared" ca="1" si="19"/>
        <v>45951</v>
      </c>
      <c r="B103" s="20"/>
      <c r="C103" s="21"/>
      <c r="D103" s="20"/>
      <c r="E103" s="21"/>
      <c r="F103" s="22"/>
      <c r="G103" s="22"/>
      <c r="H103" s="34" t="str">
        <f t="shared" si="14"/>
        <v/>
      </c>
      <c r="I103" s="34" t="str">
        <f t="shared" si="15"/>
        <v/>
      </c>
      <c r="J103" s="34" t="str">
        <f t="shared" si="16"/>
        <v/>
      </c>
      <c r="K103" s="34" t="str">
        <f t="shared" si="17"/>
        <v/>
      </c>
      <c r="L103" s="26" t="str">
        <f t="shared" si="18"/>
        <v/>
      </c>
      <c r="M103" s="32"/>
      <c r="N103" s="190"/>
      <c r="O103" s="190"/>
      <c r="P103" s="190"/>
      <c r="Q103" s="190"/>
      <c r="R103" s="23"/>
    </row>
    <row r="104" spans="1:18">
      <c r="A104" s="27">
        <f t="shared" ca="1" si="19"/>
        <v>45952</v>
      </c>
      <c r="B104" s="20"/>
      <c r="C104" s="21"/>
      <c r="D104" s="20"/>
      <c r="E104" s="21"/>
      <c r="F104" s="22"/>
      <c r="G104" s="22"/>
      <c r="H104" s="34" t="str">
        <f t="shared" si="14"/>
        <v/>
      </c>
      <c r="I104" s="34" t="str">
        <f t="shared" si="15"/>
        <v/>
      </c>
      <c r="J104" s="34" t="str">
        <f t="shared" si="16"/>
        <v/>
      </c>
      <c r="K104" s="34" t="str">
        <f t="shared" si="17"/>
        <v/>
      </c>
      <c r="L104" s="26" t="str">
        <f t="shared" si="18"/>
        <v/>
      </c>
      <c r="M104" s="32"/>
      <c r="N104" s="190"/>
      <c r="O104" s="190"/>
      <c r="P104" s="190"/>
      <c r="Q104" s="190"/>
      <c r="R104" s="23"/>
    </row>
    <row r="105" spans="1:18">
      <c r="A105" s="27">
        <f t="shared" ca="1" si="19"/>
        <v>45953</v>
      </c>
      <c r="B105" s="20"/>
      <c r="C105" s="21"/>
      <c r="D105" s="20"/>
      <c r="E105" s="21"/>
      <c r="F105" s="22"/>
      <c r="G105" s="22"/>
      <c r="H105" s="34" t="str">
        <f t="shared" si="14"/>
        <v/>
      </c>
      <c r="I105" s="34" t="str">
        <f t="shared" si="15"/>
        <v/>
      </c>
      <c r="J105" s="34" t="str">
        <f t="shared" si="16"/>
        <v/>
      </c>
      <c r="K105" s="34" t="str">
        <f t="shared" si="17"/>
        <v/>
      </c>
      <c r="L105" s="26" t="str">
        <f t="shared" si="18"/>
        <v/>
      </c>
      <c r="M105" s="32"/>
      <c r="N105" s="190"/>
      <c r="O105" s="190"/>
      <c r="P105" s="190"/>
      <c r="Q105" s="190"/>
      <c r="R105" s="23"/>
    </row>
    <row r="106" spans="1:18">
      <c r="A106" s="27">
        <f t="shared" ca="1" si="19"/>
        <v>45954</v>
      </c>
      <c r="B106" s="20"/>
      <c r="C106" s="21"/>
      <c r="D106" s="20"/>
      <c r="E106" s="21"/>
      <c r="F106" s="22"/>
      <c r="G106" s="22"/>
      <c r="H106" s="34" t="str">
        <f t="shared" si="14"/>
        <v/>
      </c>
      <c r="I106" s="34" t="str">
        <f t="shared" si="15"/>
        <v/>
      </c>
      <c r="J106" s="34" t="str">
        <f t="shared" si="16"/>
        <v/>
      </c>
      <c r="K106" s="34" t="str">
        <f t="shared" si="17"/>
        <v/>
      </c>
      <c r="L106" s="26" t="str">
        <f t="shared" si="18"/>
        <v/>
      </c>
      <c r="M106" s="32"/>
      <c r="N106" s="190"/>
      <c r="O106" s="190"/>
      <c r="P106" s="190"/>
      <c r="Q106" s="190"/>
      <c r="R106" s="23"/>
    </row>
    <row r="107" spans="1:18">
      <c r="A107" s="27">
        <f t="shared" ca="1" si="19"/>
        <v>45955</v>
      </c>
      <c r="B107" s="20"/>
      <c r="C107" s="21"/>
      <c r="D107" s="20"/>
      <c r="E107" s="21"/>
      <c r="F107" s="22"/>
      <c r="G107" s="22"/>
      <c r="H107" s="34" t="str">
        <f t="shared" si="14"/>
        <v/>
      </c>
      <c r="I107" s="34" t="str">
        <f t="shared" si="15"/>
        <v/>
      </c>
      <c r="J107" s="34" t="str">
        <f t="shared" si="16"/>
        <v/>
      </c>
      <c r="K107" s="34" t="str">
        <f t="shared" si="17"/>
        <v/>
      </c>
      <c r="L107" s="26" t="str">
        <f t="shared" si="18"/>
        <v/>
      </c>
      <c r="M107" s="32"/>
      <c r="N107" s="190"/>
      <c r="O107" s="190"/>
      <c r="P107" s="190"/>
      <c r="Q107" s="190"/>
      <c r="R107" s="23"/>
    </row>
    <row r="108" spans="1:18">
      <c r="A108" s="27">
        <f t="shared" ca="1" si="19"/>
        <v>45956</v>
      </c>
      <c r="B108" s="20"/>
      <c r="C108" s="21"/>
      <c r="D108" s="20"/>
      <c r="E108" s="21"/>
      <c r="F108" s="22"/>
      <c r="G108" s="22"/>
      <c r="H108" s="34" t="str">
        <f t="shared" si="14"/>
        <v/>
      </c>
      <c r="I108" s="34" t="str">
        <f t="shared" si="15"/>
        <v/>
      </c>
      <c r="J108" s="34" t="str">
        <f t="shared" si="16"/>
        <v/>
      </c>
      <c r="K108" s="34" t="str">
        <f t="shared" si="17"/>
        <v/>
      </c>
      <c r="L108" s="26" t="str">
        <f t="shared" si="18"/>
        <v/>
      </c>
      <c r="M108" s="32"/>
      <c r="N108" s="190"/>
      <c r="O108" s="190"/>
      <c r="P108" s="190"/>
      <c r="Q108" s="190"/>
      <c r="R108" s="23"/>
    </row>
    <row r="109" spans="1:18">
      <c r="A109" s="27">
        <f t="shared" ca="1" si="19"/>
        <v>45957</v>
      </c>
      <c r="B109" s="20"/>
      <c r="C109" s="21"/>
      <c r="D109" s="20"/>
      <c r="E109" s="21"/>
      <c r="F109" s="22"/>
      <c r="G109" s="22"/>
      <c r="H109" s="34" t="str">
        <f t="shared" si="14"/>
        <v/>
      </c>
      <c r="I109" s="34" t="str">
        <f t="shared" si="15"/>
        <v/>
      </c>
      <c r="J109" s="34" t="str">
        <f t="shared" si="16"/>
        <v/>
      </c>
      <c r="K109" s="34" t="str">
        <f t="shared" si="17"/>
        <v/>
      </c>
      <c r="L109" s="26" t="str">
        <f t="shared" si="18"/>
        <v/>
      </c>
      <c r="M109" s="32"/>
      <c r="N109" s="190"/>
      <c r="O109" s="190"/>
      <c r="P109" s="190"/>
      <c r="Q109" s="190"/>
      <c r="R109" s="23"/>
    </row>
    <row r="110" spans="1:18">
      <c r="A110" s="27">
        <f t="shared" ca="1" si="19"/>
        <v>45958</v>
      </c>
      <c r="B110" s="20"/>
      <c r="C110" s="21"/>
      <c r="D110" s="20"/>
      <c r="E110" s="21"/>
      <c r="F110" s="22"/>
      <c r="G110" s="22"/>
      <c r="H110" s="34" t="str">
        <f t="shared" si="14"/>
        <v/>
      </c>
      <c r="I110" s="34" t="str">
        <f t="shared" si="15"/>
        <v/>
      </c>
      <c r="J110" s="34" t="str">
        <f t="shared" si="16"/>
        <v/>
      </c>
      <c r="K110" s="34" t="str">
        <f t="shared" si="17"/>
        <v/>
      </c>
      <c r="L110" s="26" t="str">
        <f t="shared" si="18"/>
        <v/>
      </c>
      <c r="M110" s="32"/>
      <c r="N110" s="190"/>
      <c r="O110" s="190"/>
      <c r="P110" s="190"/>
      <c r="Q110" s="190"/>
      <c r="R110" s="23"/>
    </row>
    <row r="111" spans="1:18">
      <c r="A111" s="27">
        <f t="shared" ca="1" si="19"/>
        <v>45959</v>
      </c>
      <c r="B111" s="20"/>
      <c r="C111" s="21"/>
      <c r="D111" s="20"/>
      <c r="E111" s="21"/>
      <c r="F111" s="22"/>
      <c r="G111" s="22"/>
      <c r="H111" s="34" t="str">
        <f t="shared" si="14"/>
        <v/>
      </c>
      <c r="I111" s="34" t="str">
        <f t="shared" si="15"/>
        <v/>
      </c>
      <c r="J111" s="34" t="str">
        <f t="shared" si="16"/>
        <v/>
      </c>
      <c r="K111" s="34" t="str">
        <f t="shared" si="17"/>
        <v/>
      </c>
      <c r="L111" s="26" t="str">
        <f t="shared" si="18"/>
        <v/>
      </c>
      <c r="M111" s="32"/>
      <c r="N111" s="190"/>
      <c r="O111" s="190"/>
      <c r="P111" s="190"/>
      <c r="Q111" s="190"/>
      <c r="R111" s="23"/>
    </row>
    <row r="112" spans="1:18">
      <c r="A112" s="27">
        <f t="shared" ca="1" si="19"/>
        <v>45960</v>
      </c>
      <c r="B112" s="20"/>
      <c r="C112" s="21"/>
      <c r="D112" s="20"/>
      <c r="E112" s="21"/>
      <c r="F112" s="22"/>
      <c r="G112" s="22"/>
      <c r="H112" s="34" t="str">
        <f t="shared" si="14"/>
        <v/>
      </c>
      <c r="I112" s="34" t="str">
        <f t="shared" si="15"/>
        <v/>
      </c>
      <c r="J112" s="34" t="str">
        <f t="shared" si="16"/>
        <v/>
      </c>
      <c r="K112" s="34" t="str">
        <f t="shared" si="17"/>
        <v/>
      </c>
      <c r="L112" s="26" t="str">
        <f t="shared" si="18"/>
        <v/>
      </c>
      <c r="M112" s="32"/>
      <c r="N112" s="190"/>
      <c r="O112" s="190"/>
      <c r="P112" s="190"/>
      <c r="Q112" s="190"/>
      <c r="R112" s="23"/>
    </row>
    <row r="113" spans="1:22">
      <c r="A113" s="27">
        <f t="shared" ca="1" si="19"/>
        <v>45961</v>
      </c>
      <c r="B113" s="20"/>
      <c r="C113" s="21"/>
      <c r="D113" s="20"/>
      <c r="E113" s="21"/>
      <c r="F113" s="22"/>
      <c r="G113" s="22"/>
      <c r="H113" s="34" t="str">
        <f t="shared" si="14"/>
        <v/>
      </c>
      <c r="I113" s="34" t="str">
        <f t="shared" si="15"/>
        <v/>
      </c>
      <c r="J113" s="34" t="str">
        <f t="shared" si="16"/>
        <v/>
      </c>
      <c r="K113" s="34" t="str">
        <f t="shared" si="17"/>
        <v/>
      </c>
      <c r="L113" s="26" t="str">
        <f>IF(AND($B113="",$D113=""),"",($C113-$B113-$F113)+($E113-$D113-$G113))</f>
        <v/>
      </c>
      <c r="M113" s="32"/>
      <c r="N113" s="190"/>
      <c r="O113" s="190"/>
      <c r="P113" s="190"/>
      <c r="Q113" s="190"/>
      <c r="R113" s="23"/>
    </row>
    <row r="114" spans="1:22">
      <c r="A114" s="5" t="s">
        <v>11</v>
      </c>
      <c r="B114" s="191"/>
      <c r="C114" s="192"/>
      <c r="D114" s="191"/>
      <c r="E114" s="192"/>
      <c r="F114" s="26" t="str">
        <f>IF(SUM($F83:$F113)=0,"",SUM($F83:$F113))</f>
        <v/>
      </c>
      <c r="G114" s="26" t="str">
        <f>IF(SUM($G83:$G113)=0,"",SUM($G83:$G113))</f>
        <v/>
      </c>
      <c r="H114" s="26" t="str">
        <f>IF(SUM(H83:H113)=0,"",SUM(H83:H113))</f>
        <v/>
      </c>
      <c r="I114" s="26" t="str">
        <f>IF(SUM(I83:I113)=0,"",SUM(I83:I113))</f>
        <v/>
      </c>
      <c r="J114" s="26" t="str">
        <f t="shared" ref="J114:K114" si="20">IF(SUM(J83:J113)=0,"",SUM(J83:J113))</f>
        <v/>
      </c>
      <c r="K114" s="26" t="str">
        <f t="shared" si="20"/>
        <v/>
      </c>
      <c r="L114" s="26" t="str">
        <f>IF(SUM($L83:$L113)=0,"",SUM($L83:$L113))</f>
        <v/>
      </c>
      <c r="M114" s="33"/>
      <c r="N114" s="193"/>
      <c r="O114" s="193"/>
      <c r="P114" s="193"/>
      <c r="Q114" s="193"/>
      <c r="R114" s="6"/>
    </row>
    <row r="116" spans="1:22" ht="27" customHeight="1">
      <c r="A116" s="194" t="s">
        <v>22</v>
      </c>
      <c r="B116" s="189" t="s">
        <v>103</v>
      </c>
      <c r="C116" s="189"/>
      <c r="D116" s="189"/>
      <c r="E116" s="189"/>
      <c r="F116" s="189" t="s">
        <v>23</v>
      </c>
      <c r="G116" s="189"/>
      <c r="H116" s="189" t="s">
        <v>88</v>
      </c>
      <c r="I116" s="189"/>
      <c r="J116" s="189"/>
      <c r="K116" s="189"/>
      <c r="L116" s="189" t="s">
        <v>87</v>
      </c>
      <c r="M116" s="195" t="s">
        <v>96</v>
      </c>
      <c r="N116" s="194" t="s">
        <v>25</v>
      </c>
      <c r="O116" s="194"/>
      <c r="P116" s="194"/>
      <c r="Q116" s="194"/>
      <c r="R116" s="189" t="s">
        <v>100</v>
      </c>
    </row>
    <row r="117" spans="1:22" ht="14.25" customHeight="1">
      <c r="A117" s="194"/>
      <c r="B117" s="189" t="s">
        <v>82</v>
      </c>
      <c r="C117" s="189"/>
      <c r="D117" s="189" t="s">
        <v>84</v>
      </c>
      <c r="E117" s="189"/>
      <c r="F117" s="189"/>
      <c r="G117" s="189"/>
      <c r="H117" s="189" t="s">
        <v>90</v>
      </c>
      <c r="I117" s="189"/>
      <c r="J117" s="189" t="s">
        <v>89</v>
      </c>
      <c r="K117" s="189"/>
      <c r="L117" s="189"/>
      <c r="M117" s="196"/>
      <c r="N117" s="194"/>
      <c r="O117" s="194"/>
      <c r="P117" s="194"/>
      <c r="Q117" s="194"/>
      <c r="R117" s="189"/>
    </row>
    <row r="118" spans="1:22">
      <c r="A118" s="194"/>
      <c r="B118" s="43" t="s">
        <v>26</v>
      </c>
      <c r="C118" s="43" t="s">
        <v>27</v>
      </c>
      <c r="D118" s="43" t="s">
        <v>26</v>
      </c>
      <c r="E118" s="43" t="s">
        <v>27</v>
      </c>
      <c r="F118" s="44" t="s">
        <v>85</v>
      </c>
      <c r="G118" s="44" t="s">
        <v>86</v>
      </c>
      <c r="H118" s="44" t="s">
        <v>81</v>
      </c>
      <c r="I118" s="44" t="s">
        <v>83</v>
      </c>
      <c r="J118" s="44" t="s">
        <v>81</v>
      </c>
      <c r="K118" s="44" t="s">
        <v>95</v>
      </c>
      <c r="L118" s="189"/>
      <c r="M118" s="197"/>
      <c r="N118" s="194"/>
      <c r="O118" s="194"/>
      <c r="P118" s="194"/>
      <c r="Q118" s="194"/>
      <c r="R118" s="194"/>
    </row>
    <row r="119" spans="1:22">
      <c r="A119" s="27" cm="1">
        <f t="array" aca="1" ref="A119" ca="1">DATE("2025","8"+3,IFERROR(INDIRECT(T1),"1"))</f>
        <v>45962</v>
      </c>
      <c r="B119" s="20"/>
      <c r="C119" s="21"/>
      <c r="D119" s="20"/>
      <c r="E119" s="21"/>
      <c r="F119" s="22"/>
      <c r="G119" s="22"/>
      <c r="H119" s="34" t="str">
        <f>IF(OR(B119="",LEFT(M119,1)="✓"),"",C119-B119-F119)</f>
        <v/>
      </c>
      <c r="I119" s="34" t="str">
        <f>IF(OR(D119="",LEFT(M119,1)="✓"),"",E119-D119-G119)</f>
        <v/>
      </c>
      <c r="J119" s="34" t="str">
        <f>IF(AND(B119&lt;&gt;"",M119="✓所定"),C119-B119-F119,"")</f>
        <v/>
      </c>
      <c r="K119" s="34" t="str">
        <f>IF(AND(B119&lt;&gt;"",M119="✓法定"),C119-B119-F119,"")</f>
        <v/>
      </c>
      <c r="L119" s="26" t="str">
        <f>IF(AND($B119="",$D119=""),"",($C119-$B119-$F119)+($E119-$D119-$G119))</f>
        <v/>
      </c>
      <c r="M119" s="32"/>
      <c r="N119" s="198"/>
      <c r="O119" s="199"/>
      <c r="P119" s="199"/>
      <c r="Q119" s="200"/>
      <c r="R119" s="23"/>
      <c r="V119" s="1" t="s">
        <v>171</v>
      </c>
    </row>
    <row r="120" spans="1:22">
      <c r="A120" s="27">
        <f ca="1">A119+1</f>
        <v>45963</v>
      </c>
      <c r="B120" s="20"/>
      <c r="C120" s="21"/>
      <c r="D120" s="20"/>
      <c r="E120" s="21"/>
      <c r="F120" s="22"/>
      <c r="G120" s="22"/>
      <c r="H120" s="34" t="str">
        <f t="shared" ref="H120:H149" si="21">IF(OR(B120="",LEFT(M120,1)="✓"),"",C120-B120-F120)</f>
        <v/>
      </c>
      <c r="I120" s="34" t="str">
        <f t="shared" ref="I120:I149" si="22">IF(OR(D120="",LEFT(M120,1)="✓"),"",E120-D120-G120)</f>
        <v/>
      </c>
      <c r="J120" s="34" t="str">
        <f t="shared" ref="J120:J149" si="23">IF(AND(B120&lt;&gt;"",M120="✓所定"),C120-B120-F120,"")</f>
        <v/>
      </c>
      <c r="K120" s="34" t="str">
        <f t="shared" ref="K120:K149" si="24">IF(AND(B120&lt;&gt;"",M120="✓法定"),C120-B120-F120,"")</f>
        <v/>
      </c>
      <c r="L120" s="26" t="str">
        <f t="shared" ref="L120:L147" si="25">IF(AND($B120="",$D120=""),"",($C120-$B120-$F120)+($E120-$D120-$G120))</f>
        <v/>
      </c>
      <c r="M120" s="32"/>
      <c r="N120" s="190"/>
      <c r="O120" s="190"/>
      <c r="P120" s="190"/>
      <c r="Q120" s="190"/>
      <c r="R120" s="23"/>
      <c r="V120" s="1" t="s">
        <v>172</v>
      </c>
    </row>
    <row r="121" spans="1:22">
      <c r="A121" s="27">
        <f t="shared" ref="A121:A149" ca="1" si="26">A120+1</f>
        <v>45964</v>
      </c>
      <c r="B121" s="20"/>
      <c r="C121" s="21"/>
      <c r="D121" s="20"/>
      <c r="E121" s="21"/>
      <c r="F121" s="22"/>
      <c r="G121" s="22"/>
      <c r="H121" s="34" t="str">
        <f t="shared" si="21"/>
        <v/>
      </c>
      <c r="I121" s="34" t="str">
        <f t="shared" si="22"/>
        <v/>
      </c>
      <c r="J121" s="34" t="str">
        <f t="shared" si="23"/>
        <v/>
      </c>
      <c r="K121" s="34" t="str">
        <f t="shared" si="24"/>
        <v/>
      </c>
      <c r="L121" s="26" t="str">
        <f t="shared" si="25"/>
        <v/>
      </c>
      <c r="M121" s="32"/>
      <c r="N121" s="190"/>
      <c r="O121" s="190"/>
      <c r="P121" s="190"/>
      <c r="Q121" s="190"/>
      <c r="R121" s="23"/>
    </row>
    <row r="122" spans="1:22">
      <c r="A122" s="27">
        <f t="shared" ca="1" si="26"/>
        <v>45965</v>
      </c>
      <c r="B122" s="20"/>
      <c r="C122" s="21"/>
      <c r="D122" s="20"/>
      <c r="E122" s="21"/>
      <c r="F122" s="22"/>
      <c r="G122" s="22"/>
      <c r="H122" s="34" t="str">
        <f t="shared" si="21"/>
        <v/>
      </c>
      <c r="I122" s="34" t="str">
        <f t="shared" si="22"/>
        <v/>
      </c>
      <c r="J122" s="34" t="str">
        <f t="shared" si="23"/>
        <v/>
      </c>
      <c r="K122" s="34" t="str">
        <f t="shared" si="24"/>
        <v/>
      </c>
      <c r="L122" s="26" t="str">
        <f t="shared" si="25"/>
        <v/>
      </c>
      <c r="M122" s="32"/>
      <c r="N122" s="190"/>
      <c r="O122" s="190"/>
      <c r="P122" s="190"/>
      <c r="Q122" s="190"/>
      <c r="R122" s="23"/>
    </row>
    <row r="123" spans="1:22">
      <c r="A123" s="27">
        <f t="shared" ca="1" si="26"/>
        <v>45966</v>
      </c>
      <c r="B123" s="20"/>
      <c r="C123" s="21"/>
      <c r="D123" s="20"/>
      <c r="E123" s="21"/>
      <c r="F123" s="22"/>
      <c r="G123" s="22"/>
      <c r="H123" s="34" t="str">
        <f t="shared" si="21"/>
        <v/>
      </c>
      <c r="I123" s="34" t="str">
        <f t="shared" si="22"/>
        <v/>
      </c>
      <c r="J123" s="34" t="str">
        <f t="shared" si="23"/>
        <v/>
      </c>
      <c r="K123" s="34" t="str">
        <f t="shared" si="24"/>
        <v/>
      </c>
      <c r="L123" s="26" t="str">
        <f t="shared" si="25"/>
        <v/>
      </c>
      <c r="M123" s="32"/>
      <c r="N123" s="190"/>
      <c r="O123" s="190"/>
      <c r="P123" s="190"/>
      <c r="Q123" s="190"/>
      <c r="R123" s="23"/>
    </row>
    <row r="124" spans="1:22">
      <c r="A124" s="27">
        <f t="shared" ca="1" si="26"/>
        <v>45967</v>
      </c>
      <c r="B124" s="20"/>
      <c r="C124" s="21"/>
      <c r="D124" s="20"/>
      <c r="E124" s="21"/>
      <c r="F124" s="22"/>
      <c r="G124" s="22"/>
      <c r="H124" s="34" t="str">
        <f t="shared" si="21"/>
        <v/>
      </c>
      <c r="I124" s="34" t="str">
        <f t="shared" si="22"/>
        <v/>
      </c>
      <c r="J124" s="34" t="str">
        <f t="shared" si="23"/>
        <v/>
      </c>
      <c r="K124" s="34" t="str">
        <f t="shared" si="24"/>
        <v/>
      </c>
      <c r="L124" s="26" t="str">
        <f t="shared" si="25"/>
        <v/>
      </c>
      <c r="M124" s="32"/>
      <c r="N124" s="190"/>
      <c r="O124" s="190"/>
      <c r="P124" s="190"/>
      <c r="Q124" s="190"/>
      <c r="R124" s="23"/>
    </row>
    <row r="125" spans="1:22">
      <c r="A125" s="27">
        <f t="shared" ca="1" si="26"/>
        <v>45968</v>
      </c>
      <c r="B125" s="20"/>
      <c r="C125" s="21"/>
      <c r="D125" s="20"/>
      <c r="E125" s="21"/>
      <c r="F125" s="22"/>
      <c r="G125" s="22"/>
      <c r="H125" s="34" t="str">
        <f t="shared" si="21"/>
        <v/>
      </c>
      <c r="I125" s="34" t="str">
        <f t="shared" si="22"/>
        <v/>
      </c>
      <c r="J125" s="34" t="str">
        <f t="shared" si="23"/>
        <v/>
      </c>
      <c r="K125" s="34" t="str">
        <f t="shared" si="24"/>
        <v/>
      </c>
      <c r="L125" s="26" t="str">
        <f t="shared" si="25"/>
        <v/>
      </c>
      <c r="M125" s="32"/>
      <c r="N125" s="190"/>
      <c r="O125" s="190"/>
      <c r="P125" s="190"/>
      <c r="Q125" s="190"/>
      <c r="R125" s="23"/>
    </row>
    <row r="126" spans="1:22">
      <c r="A126" s="27">
        <f t="shared" ca="1" si="26"/>
        <v>45969</v>
      </c>
      <c r="B126" s="20"/>
      <c r="C126" s="21"/>
      <c r="D126" s="20"/>
      <c r="E126" s="21"/>
      <c r="F126" s="22"/>
      <c r="G126" s="22"/>
      <c r="H126" s="34" t="str">
        <f t="shared" si="21"/>
        <v/>
      </c>
      <c r="I126" s="34" t="str">
        <f t="shared" si="22"/>
        <v/>
      </c>
      <c r="J126" s="34" t="str">
        <f t="shared" si="23"/>
        <v/>
      </c>
      <c r="K126" s="34" t="str">
        <f t="shared" si="24"/>
        <v/>
      </c>
      <c r="L126" s="26" t="str">
        <f t="shared" si="25"/>
        <v/>
      </c>
      <c r="M126" s="32"/>
      <c r="N126" s="190"/>
      <c r="O126" s="190"/>
      <c r="P126" s="190"/>
      <c r="Q126" s="190"/>
      <c r="R126" s="23"/>
    </row>
    <row r="127" spans="1:22">
      <c r="A127" s="27">
        <f t="shared" ca="1" si="26"/>
        <v>45970</v>
      </c>
      <c r="B127" s="20"/>
      <c r="C127" s="21"/>
      <c r="D127" s="20"/>
      <c r="E127" s="21"/>
      <c r="F127" s="22"/>
      <c r="G127" s="22"/>
      <c r="H127" s="34" t="str">
        <f t="shared" si="21"/>
        <v/>
      </c>
      <c r="I127" s="34" t="str">
        <f t="shared" si="22"/>
        <v/>
      </c>
      <c r="J127" s="34" t="str">
        <f t="shared" si="23"/>
        <v/>
      </c>
      <c r="K127" s="34" t="str">
        <f t="shared" si="24"/>
        <v/>
      </c>
      <c r="L127" s="26" t="str">
        <f t="shared" si="25"/>
        <v/>
      </c>
      <c r="M127" s="32"/>
      <c r="N127" s="190"/>
      <c r="O127" s="190"/>
      <c r="P127" s="190"/>
      <c r="Q127" s="190"/>
      <c r="R127" s="23"/>
    </row>
    <row r="128" spans="1:22">
      <c r="A128" s="27">
        <f t="shared" ca="1" si="26"/>
        <v>45971</v>
      </c>
      <c r="B128" s="20"/>
      <c r="C128" s="21"/>
      <c r="D128" s="20"/>
      <c r="E128" s="21"/>
      <c r="F128" s="22"/>
      <c r="G128" s="22"/>
      <c r="H128" s="34" t="str">
        <f t="shared" si="21"/>
        <v/>
      </c>
      <c r="I128" s="34" t="str">
        <f t="shared" si="22"/>
        <v/>
      </c>
      <c r="J128" s="34" t="str">
        <f t="shared" si="23"/>
        <v/>
      </c>
      <c r="K128" s="34" t="str">
        <f t="shared" si="24"/>
        <v/>
      </c>
      <c r="L128" s="26" t="str">
        <f t="shared" si="25"/>
        <v/>
      </c>
      <c r="M128" s="32"/>
      <c r="N128" s="190"/>
      <c r="O128" s="190"/>
      <c r="P128" s="190"/>
      <c r="Q128" s="190"/>
      <c r="R128" s="23"/>
    </row>
    <row r="129" spans="1:18">
      <c r="A129" s="27">
        <f t="shared" ca="1" si="26"/>
        <v>45972</v>
      </c>
      <c r="B129" s="20"/>
      <c r="C129" s="21"/>
      <c r="D129" s="20"/>
      <c r="E129" s="21"/>
      <c r="F129" s="22"/>
      <c r="G129" s="22"/>
      <c r="H129" s="34" t="str">
        <f t="shared" si="21"/>
        <v/>
      </c>
      <c r="I129" s="34" t="str">
        <f t="shared" si="22"/>
        <v/>
      </c>
      <c r="J129" s="34" t="str">
        <f t="shared" si="23"/>
        <v/>
      </c>
      <c r="K129" s="34" t="str">
        <f t="shared" si="24"/>
        <v/>
      </c>
      <c r="L129" s="26" t="str">
        <f t="shared" si="25"/>
        <v/>
      </c>
      <c r="M129" s="32"/>
      <c r="N129" s="190"/>
      <c r="O129" s="190"/>
      <c r="P129" s="190"/>
      <c r="Q129" s="190"/>
      <c r="R129" s="23"/>
    </row>
    <row r="130" spans="1:18">
      <c r="A130" s="27">
        <f t="shared" ca="1" si="26"/>
        <v>45973</v>
      </c>
      <c r="B130" s="20"/>
      <c r="C130" s="21"/>
      <c r="D130" s="20"/>
      <c r="E130" s="21"/>
      <c r="F130" s="22"/>
      <c r="G130" s="22"/>
      <c r="H130" s="34" t="str">
        <f t="shared" si="21"/>
        <v/>
      </c>
      <c r="I130" s="34" t="str">
        <f t="shared" si="22"/>
        <v/>
      </c>
      <c r="J130" s="34" t="str">
        <f t="shared" si="23"/>
        <v/>
      </c>
      <c r="K130" s="34" t="str">
        <f t="shared" si="24"/>
        <v/>
      </c>
      <c r="L130" s="26" t="str">
        <f t="shared" si="25"/>
        <v/>
      </c>
      <c r="M130" s="32"/>
      <c r="N130" s="190"/>
      <c r="O130" s="190"/>
      <c r="P130" s="190"/>
      <c r="Q130" s="190"/>
      <c r="R130" s="23"/>
    </row>
    <row r="131" spans="1:18">
      <c r="A131" s="27">
        <f t="shared" ca="1" si="26"/>
        <v>45974</v>
      </c>
      <c r="B131" s="20"/>
      <c r="C131" s="21"/>
      <c r="D131" s="20"/>
      <c r="E131" s="21"/>
      <c r="F131" s="22"/>
      <c r="G131" s="22"/>
      <c r="H131" s="34" t="str">
        <f t="shared" si="21"/>
        <v/>
      </c>
      <c r="I131" s="34" t="str">
        <f t="shared" si="22"/>
        <v/>
      </c>
      <c r="J131" s="34" t="str">
        <f t="shared" si="23"/>
        <v/>
      </c>
      <c r="K131" s="34" t="str">
        <f t="shared" si="24"/>
        <v/>
      </c>
      <c r="L131" s="26" t="str">
        <f t="shared" si="25"/>
        <v/>
      </c>
      <c r="M131" s="32"/>
      <c r="N131" s="190"/>
      <c r="O131" s="190"/>
      <c r="P131" s="190"/>
      <c r="Q131" s="190"/>
      <c r="R131" s="23"/>
    </row>
    <row r="132" spans="1:18">
      <c r="A132" s="27">
        <f t="shared" ca="1" si="26"/>
        <v>45975</v>
      </c>
      <c r="B132" s="20"/>
      <c r="C132" s="21"/>
      <c r="D132" s="20"/>
      <c r="E132" s="21"/>
      <c r="F132" s="22"/>
      <c r="G132" s="22"/>
      <c r="H132" s="34" t="str">
        <f t="shared" si="21"/>
        <v/>
      </c>
      <c r="I132" s="34" t="str">
        <f t="shared" si="22"/>
        <v/>
      </c>
      <c r="J132" s="34" t="str">
        <f t="shared" si="23"/>
        <v/>
      </c>
      <c r="K132" s="34" t="str">
        <f t="shared" si="24"/>
        <v/>
      </c>
      <c r="L132" s="26" t="str">
        <f t="shared" si="25"/>
        <v/>
      </c>
      <c r="M132" s="32"/>
      <c r="N132" s="190"/>
      <c r="O132" s="190"/>
      <c r="P132" s="190"/>
      <c r="Q132" s="190"/>
      <c r="R132" s="23"/>
    </row>
    <row r="133" spans="1:18">
      <c r="A133" s="27">
        <f t="shared" ca="1" si="26"/>
        <v>45976</v>
      </c>
      <c r="B133" s="20"/>
      <c r="C133" s="21"/>
      <c r="D133" s="20"/>
      <c r="E133" s="21"/>
      <c r="F133" s="22"/>
      <c r="G133" s="22"/>
      <c r="H133" s="34" t="str">
        <f t="shared" si="21"/>
        <v/>
      </c>
      <c r="I133" s="34" t="str">
        <f t="shared" si="22"/>
        <v/>
      </c>
      <c r="J133" s="34" t="str">
        <f t="shared" si="23"/>
        <v/>
      </c>
      <c r="K133" s="34" t="str">
        <f t="shared" si="24"/>
        <v/>
      </c>
      <c r="L133" s="26" t="str">
        <f t="shared" si="25"/>
        <v/>
      </c>
      <c r="M133" s="32"/>
      <c r="N133" s="190"/>
      <c r="O133" s="190"/>
      <c r="P133" s="190"/>
      <c r="Q133" s="190"/>
      <c r="R133" s="23"/>
    </row>
    <row r="134" spans="1:18">
      <c r="A134" s="27">
        <f t="shared" ca="1" si="26"/>
        <v>45977</v>
      </c>
      <c r="B134" s="20"/>
      <c r="C134" s="21"/>
      <c r="D134" s="20"/>
      <c r="E134" s="21"/>
      <c r="F134" s="22"/>
      <c r="G134" s="22"/>
      <c r="H134" s="34" t="str">
        <f t="shared" si="21"/>
        <v/>
      </c>
      <c r="I134" s="34" t="str">
        <f t="shared" si="22"/>
        <v/>
      </c>
      <c r="J134" s="34" t="str">
        <f t="shared" si="23"/>
        <v/>
      </c>
      <c r="K134" s="34" t="str">
        <f t="shared" si="24"/>
        <v/>
      </c>
      <c r="L134" s="26" t="str">
        <f t="shared" si="25"/>
        <v/>
      </c>
      <c r="M134" s="32"/>
      <c r="N134" s="190"/>
      <c r="O134" s="190"/>
      <c r="P134" s="190"/>
      <c r="Q134" s="190"/>
      <c r="R134" s="23"/>
    </row>
    <row r="135" spans="1:18">
      <c r="A135" s="27">
        <f t="shared" ca="1" si="26"/>
        <v>45978</v>
      </c>
      <c r="B135" s="20"/>
      <c r="C135" s="21"/>
      <c r="D135" s="20"/>
      <c r="E135" s="21"/>
      <c r="F135" s="22"/>
      <c r="G135" s="22"/>
      <c r="H135" s="34" t="str">
        <f t="shared" si="21"/>
        <v/>
      </c>
      <c r="I135" s="34" t="str">
        <f t="shared" si="22"/>
        <v/>
      </c>
      <c r="J135" s="34" t="str">
        <f t="shared" si="23"/>
        <v/>
      </c>
      <c r="K135" s="34" t="str">
        <f t="shared" si="24"/>
        <v/>
      </c>
      <c r="L135" s="26" t="str">
        <f t="shared" si="25"/>
        <v/>
      </c>
      <c r="M135" s="32"/>
      <c r="N135" s="190"/>
      <c r="O135" s="190"/>
      <c r="P135" s="190"/>
      <c r="Q135" s="190"/>
      <c r="R135" s="23"/>
    </row>
    <row r="136" spans="1:18">
      <c r="A136" s="27">
        <f t="shared" ca="1" si="26"/>
        <v>45979</v>
      </c>
      <c r="B136" s="20"/>
      <c r="C136" s="21"/>
      <c r="D136" s="20"/>
      <c r="E136" s="21"/>
      <c r="F136" s="22"/>
      <c r="G136" s="22"/>
      <c r="H136" s="34" t="str">
        <f t="shared" si="21"/>
        <v/>
      </c>
      <c r="I136" s="34" t="str">
        <f t="shared" si="22"/>
        <v/>
      </c>
      <c r="J136" s="34" t="str">
        <f t="shared" si="23"/>
        <v/>
      </c>
      <c r="K136" s="34" t="str">
        <f t="shared" si="24"/>
        <v/>
      </c>
      <c r="L136" s="26" t="str">
        <f t="shared" si="25"/>
        <v/>
      </c>
      <c r="M136" s="32"/>
      <c r="N136" s="190"/>
      <c r="O136" s="190"/>
      <c r="P136" s="190"/>
      <c r="Q136" s="190"/>
      <c r="R136" s="23"/>
    </row>
    <row r="137" spans="1:18">
      <c r="A137" s="27">
        <f t="shared" ca="1" si="26"/>
        <v>45980</v>
      </c>
      <c r="B137" s="20"/>
      <c r="C137" s="21"/>
      <c r="D137" s="20"/>
      <c r="E137" s="21"/>
      <c r="F137" s="22"/>
      <c r="G137" s="22"/>
      <c r="H137" s="34" t="str">
        <f t="shared" si="21"/>
        <v/>
      </c>
      <c r="I137" s="34" t="str">
        <f t="shared" si="22"/>
        <v/>
      </c>
      <c r="J137" s="34" t="str">
        <f t="shared" si="23"/>
        <v/>
      </c>
      <c r="K137" s="34" t="str">
        <f t="shared" si="24"/>
        <v/>
      </c>
      <c r="L137" s="26" t="str">
        <f t="shared" si="25"/>
        <v/>
      </c>
      <c r="M137" s="32"/>
      <c r="N137" s="190"/>
      <c r="O137" s="190"/>
      <c r="P137" s="190"/>
      <c r="Q137" s="190"/>
      <c r="R137" s="23"/>
    </row>
    <row r="138" spans="1:18">
      <c r="A138" s="27">
        <f t="shared" ca="1" si="26"/>
        <v>45981</v>
      </c>
      <c r="B138" s="20"/>
      <c r="C138" s="21"/>
      <c r="D138" s="20"/>
      <c r="E138" s="21"/>
      <c r="F138" s="22"/>
      <c r="G138" s="22"/>
      <c r="H138" s="34" t="str">
        <f t="shared" si="21"/>
        <v/>
      </c>
      <c r="I138" s="34" t="str">
        <f t="shared" si="22"/>
        <v/>
      </c>
      <c r="J138" s="34" t="str">
        <f t="shared" si="23"/>
        <v/>
      </c>
      <c r="K138" s="34" t="str">
        <f t="shared" si="24"/>
        <v/>
      </c>
      <c r="L138" s="26" t="str">
        <f t="shared" si="25"/>
        <v/>
      </c>
      <c r="M138" s="32"/>
      <c r="N138" s="190"/>
      <c r="O138" s="190"/>
      <c r="P138" s="190"/>
      <c r="Q138" s="190"/>
      <c r="R138" s="23"/>
    </row>
    <row r="139" spans="1:18">
      <c r="A139" s="27">
        <f t="shared" ca="1" si="26"/>
        <v>45982</v>
      </c>
      <c r="B139" s="20"/>
      <c r="C139" s="21"/>
      <c r="D139" s="20"/>
      <c r="E139" s="21"/>
      <c r="F139" s="22"/>
      <c r="G139" s="22"/>
      <c r="H139" s="34" t="str">
        <f t="shared" si="21"/>
        <v/>
      </c>
      <c r="I139" s="34" t="str">
        <f t="shared" si="22"/>
        <v/>
      </c>
      <c r="J139" s="34" t="str">
        <f t="shared" si="23"/>
        <v/>
      </c>
      <c r="K139" s="34" t="str">
        <f t="shared" si="24"/>
        <v/>
      </c>
      <c r="L139" s="26" t="str">
        <f t="shared" si="25"/>
        <v/>
      </c>
      <c r="M139" s="32"/>
      <c r="N139" s="190"/>
      <c r="O139" s="190"/>
      <c r="P139" s="190"/>
      <c r="Q139" s="190"/>
      <c r="R139" s="23"/>
    </row>
    <row r="140" spans="1:18">
      <c r="A140" s="27">
        <f t="shared" ca="1" si="26"/>
        <v>45983</v>
      </c>
      <c r="B140" s="20"/>
      <c r="C140" s="21"/>
      <c r="D140" s="20"/>
      <c r="E140" s="21"/>
      <c r="F140" s="22"/>
      <c r="G140" s="22"/>
      <c r="H140" s="34" t="str">
        <f t="shared" si="21"/>
        <v/>
      </c>
      <c r="I140" s="34" t="str">
        <f t="shared" si="22"/>
        <v/>
      </c>
      <c r="J140" s="34" t="str">
        <f t="shared" si="23"/>
        <v/>
      </c>
      <c r="K140" s="34" t="str">
        <f t="shared" si="24"/>
        <v/>
      </c>
      <c r="L140" s="26" t="str">
        <f t="shared" si="25"/>
        <v/>
      </c>
      <c r="M140" s="32"/>
      <c r="N140" s="190"/>
      <c r="O140" s="190"/>
      <c r="P140" s="190"/>
      <c r="Q140" s="190"/>
      <c r="R140" s="23"/>
    </row>
    <row r="141" spans="1:18">
      <c r="A141" s="27">
        <f t="shared" ca="1" si="26"/>
        <v>45984</v>
      </c>
      <c r="B141" s="20"/>
      <c r="C141" s="21"/>
      <c r="D141" s="20"/>
      <c r="E141" s="21"/>
      <c r="F141" s="22"/>
      <c r="G141" s="22"/>
      <c r="H141" s="34" t="str">
        <f t="shared" si="21"/>
        <v/>
      </c>
      <c r="I141" s="34" t="str">
        <f t="shared" si="22"/>
        <v/>
      </c>
      <c r="J141" s="34" t="str">
        <f t="shared" si="23"/>
        <v/>
      </c>
      <c r="K141" s="34" t="str">
        <f t="shared" si="24"/>
        <v/>
      </c>
      <c r="L141" s="26" t="str">
        <f t="shared" si="25"/>
        <v/>
      </c>
      <c r="M141" s="32"/>
      <c r="N141" s="190"/>
      <c r="O141" s="190"/>
      <c r="P141" s="190"/>
      <c r="Q141" s="190"/>
      <c r="R141" s="23"/>
    </row>
    <row r="142" spans="1:18">
      <c r="A142" s="27">
        <f t="shared" ca="1" si="26"/>
        <v>45985</v>
      </c>
      <c r="B142" s="20"/>
      <c r="C142" s="21"/>
      <c r="D142" s="20"/>
      <c r="E142" s="21"/>
      <c r="F142" s="22"/>
      <c r="G142" s="22"/>
      <c r="H142" s="34" t="str">
        <f t="shared" si="21"/>
        <v/>
      </c>
      <c r="I142" s="34" t="str">
        <f t="shared" si="22"/>
        <v/>
      </c>
      <c r="J142" s="34" t="str">
        <f t="shared" si="23"/>
        <v/>
      </c>
      <c r="K142" s="34" t="str">
        <f t="shared" si="24"/>
        <v/>
      </c>
      <c r="L142" s="26" t="str">
        <f t="shared" si="25"/>
        <v/>
      </c>
      <c r="M142" s="32"/>
      <c r="N142" s="190"/>
      <c r="O142" s="190"/>
      <c r="P142" s="190"/>
      <c r="Q142" s="190"/>
      <c r="R142" s="23"/>
    </row>
    <row r="143" spans="1:18">
      <c r="A143" s="27">
        <f t="shared" ca="1" si="26"/>
        <v>45986</v>
      </c>
      <c r="B143" s="20"/>
      <c r="C143" s="21"/>
      <c r="D143" s="20"/>
      <c r="E143" s="21"/>
      <c r="F143" s="22"/>
      <c r="G143" s="22"/>
      <c r="H143" s="34" t="str">
        <f t="shared" si="21"/>
        <v/>
      </c>
      <c r="I143" s="34" t="str">
        <f t="shared" si="22"/>
        <v/>
      </c>
      <c r="J143" s="34" t="str">
        <f t="shared" si="23"/>
        <v/>
      </c>
      <c r="K143" s="34" t="str">
        <f t="shared" si="24"/>
        <v/>
      </c>
      <c r="L143" s="26" t="str">
        <f t="shared" si="25"/>
        <v/>
      </c>
      <c r="M143" s="32"/>
      <c r="N143" s="190"/>
      <c r="O143" s="190"/>
      <c r="P143" s="190"/>
      <c r="Q143" s="190"/>
      <c r="R143" s="23"/>
    </row>
    <row r="144" spans="1:18">
      <c r="A144" s="27">
        <f t="shared" ca="1" si="26"/>
        <v>45987</v>
      </c>
      <c r="B144" s="20"/>
      <c r="C144" s="21"/>
      <c r="D144" s="20"/>
      <c r="E144" s="21"/>
      <c r="F144" s="22"/>
      <c r="G144" s="22"/>
      <c r="H144" s="34" t="str">
        <f t="shared" si="21"/>
        <v/>
      </c>
      <c r="I144" s="34" t="str">
        <f t="shared" si="22"/>
        <v/>
      </c>
      <c r="J144" s="34" t="str">
        <f t="shared" si="23"/>
        <v/>
      </c>
      <c r="K144" s="34" t="str">
        <f t="shared" si="24"/>
        <v/>
      </c>
      <c r="L144" s="26" t="str">
        <f t="shared" si="25"/>
        <v/>
      </c>
      <c r="M144" s="32"/>
      <c r="N144" s="190"/>
      <c r="O144" s="190"/>
      <c r="P144" s="190"/>
      <c r="Q144" s="190"/>
      <c r="R144" s="23"/>
    </row>
    <row r="145" spans="1:22">
      <c r="A145" s="27">
        <f t="shared" ca="1" si="26"/>
        <v>45988</v>
      </c>
      <c r="B145" s="20"/>
      <c r="C145" s="21"/>
      <c r="D145" s="20"/>
      <c r="E145" s="21"/>
      <c r="F145" s="22"/>
      <c r="G145" s="22"/>
      <c r="H145" s="34" t="str">
        <f t="shared" si="21"/>
        <v/>
      </c>
      <c r="I145" s="34" t="str">
        <f t="shared" si="22"/>
        <v/>
      </c>
      <c r="J145" s="34" t="str">
        <f t="shared" si="23"/>
        <v/>
      </c>
      <c r="K145" s="34" t="str">
        <f t="shared" si="24"/>
        <v/>
      </c>
      <c r="L145" s="26" t="str">
        <f t="shared" si="25"/>
        <v/>
      </c>
      <c r="M145" s="32"/>
      <c r="N145" s="190"/>
      <c r="O145" s="190"/>
      <c r="P145" s="190"/>
      <c r="Q145" s="190"/>
      <c r="R145" s="23"/>
    </row>
    <row r="146" spans="1:22">
      <c r="A146" s="27">
        <f t="shared" ca="1" si="26"/>
        <v>45989</v>
      </c>
      <c r="B146" s="20"/>
      <c r="C146" s="21"/>
      <c r="D146" s="20"/>
      <c r="E146" s="21"/>
      <c r="F146" s="22"/>
      <c r="G146" s="22"/>
      <c r="H146" s="34" t="str">
        <f t="shared" si="21"/>
        <v/>
      </c>
      <c r="I146" s="34" t="str">
        <f t="shared" si="22"/>
        <v/>
      </c>
      <c r="J146" s="34" t="str">
        <f t="shared" si="23"/>
        <v/>
      </c>
      <c r="K146" s="34" t="str">
        <f t="shared" si="24"/>
        <v/>
      </c>
      <c r="L146" s="26" t="str">
        <f t="shared" si="25"/>
        <v/>
      </c>
      <c r="M146" s="32"/>
      <c r="N146" s="190"/>
      <c r="O146" s="190"/>
      <c r="P146" s="190"/>
      <c r="Q146" s="190"/>
      <c r="R146" s="23"/>
    </row>
    <row r="147" spans="1:22">
      <c r="A147" s="27">
        <f t="shared" ca="1" si="26"/>
        <v>45990</v>
      </c>
      <c r="B147" s="20"/>
      <c r="C147" s="21"/>
      <c r="D147" s="20"/>
      <c r="E147" s="21"/>
      <c r="F147" s="22"/>
      <c r="G147" s="22"/>
      <c r="H147" s="34" t="str">
        <f t="shared" si="21"/>
        <v/>
      </c>
      <c r="I147" s="34" t="str">
        <f t="shared" si="22"/>
        <v/>
      </c>
      <c r="J147" s="34" t="str">
        <f t="shared" si="23"/>
        <v/>
      </c>
      <c r="K147" s="34" t="str">
        <f t="shared" si="24"/>
        <v/>
      </c>
      <c r="L147" s="26" t="str">
        <f t="shared" si="25"/>
        <v/>
      </c>
      <c r="M147" s="32"/>
      <c r="N147" s="190"/>
      <c r="O147" s="190"/>
      <c r="P147" s="190"/>
      <c r="Q147" s="190"/>
      <c r="R147" s="23"/>
    </row>
    <row r="148" spans="1:22">
      <c r="A148" s="27">
        <f t="shared" ca="1" si="26"/>
        <v>45991</v>
      </c>
      <c r="B148" s="20"/>
      <c r="C148" s="21"/>
      <c r="D148" s="20"/>
      <c r="E148" s="21"/>
      <c r="F148" s="22"/>
      <c r="G148" s="22"/>
      <c r="H148" s="34" t="str">
        <f t="shared" si="21"/>
        <v/>
      </c>
      <c r="I148" s="34" t="str">
        <f t="shared" si="22"/>
        <v/>
      </c>
      <c r="J148" s="34" t="str">
        <f t="shared" si="23"/>
        <v/>
      </c>
      <c r="K148" s="34" t="str">
        <f t="shared" si="24"/>
        <v/>
      </c>
      <c r="L148" s="26" t="str">
        <f>IF(AND($B148="",$D148=""),"",($C148-$B148-$F148)+($E148-$D148-$G148))</f>
        <v/>
      </c>
      <c r="M148" s="32"/>
      <c r="N148" s="190"/>
      <c r="O148" s="190"/>
      <c r="P148" s="190"/>
      <c r="Q148" s="190"/>
      <c r="R148" s="23"/>
    </row>
    <row r="149" spans="1:22">
      <c r="A149" s="27">
        <f t="shared" ca="1" si="26"/>
        <v>45992</v>
      </c>
      <c r="B149" s="20"/>
      <c r="C149" s="21"/>
      <c r="D149" s="20"/>
      <c r="E149" s="21"/>
      <c r="F149" s="22"/>
      <c r="G149" s="22"/>
      <c r="H149" s="34" t="str">
        <f t="shared" si="21"/>
        <v/>
      </c>
      <c r="I149" s="34" t="str">
        <f t="shared" si="22"/>
        <v/>
      </c>
      <c r="J149" s="34" t="str">
        <f t="shared" si="23"/>
        <v/>
      </c>
      <c r="K149" s="34" t="str">
        <f t="shared" si="24"/>
        <v/>
      </c>
      <c r="L149" s="26" t="str">
        <f>IF(AND($B149="",$D149=""),"",($C149-$B149-$F149)+($E149-$D149-$G149))</f>
        <v/>
      </c>
      <c r="M149" s="32"/>
      <c r="N149" s="190"/>
      <c r="O149" s="190"/>
      <c r="P149" s="190"/>
      <c r="Q149" s="190"/>
      <c r="R149" s="23"/>
    </row>
    <row r="150" spans="1:22">
      <c r="A150" s="5" t="s">
        <v>11</v>
      </c>
      <c r="B150" s="191"/>
      <c r="C150" s="192"/>
      <c r="D150" s="191"/>
      <c r="E150" s="192"/>
      <c r="F150" s="26" t="str">
        <f>IF(SUM($F119:$F149)=0,"",SUM($F119:$F149))</f>
        <v/>
      </c>
      <c r="G150" s="26" t="str">
        <f>IF(SUM($G119:$G149)=0,"",SUM($G119:$G149))</f>
        <v/>
      </c>
      <c r="H150" s="26" t="str">
        <f>IF(SUM(H119:H149)=0,"",SUM(H119:H149))</f>
        <v/>
      </c>
      <c r="I150" s="26" t="str">
        <f>IF(SUM(I119:I149)=0,"",SUM(I119:I149))</f>
        <v/>
      </c>
      <c r="J150" s="26" t="str">
        <f t="shared" ref="J150:K150" si="27">IF(SUM(J119:J149)=0,"",SUM(J119:J149))</f>
        <v/>
      </c>
      <c r="K150" s="26" t="str">
        <f t="shared" si="27"/>
        <v/>
      </c>
      <c r="L150" s="26" t="str">
        <f>IF(SUM($L119:$L149)=0,"",SUM($L119:$L149))</f>
        <v/>
      </c>
      <c r="M150" s="33"/>
      <c r="N150" s="193"/>
      <c r="O150" s="193"/>
      <c r="P150" s="193"/>
      <c r="Q150" s="193"/>
      <c r="R150" s="6"/>
    </row>
    <row r="152" spans="1:22" ht="27" customHeight="1">
      <c r="A152" s="194" t="s">
        <v>22</v>
      </c>
      <c r="B152" s="189" t="s">
        <v>103</v>
      </c>
      <c r="C152" s="189"/>
      <c r="D152" s="189"/>
      <c r="E152" s="189"/>
      <c r="F152" s="189" t="s">
        <v>23</v>
      </c>
      <c r="G152" s="189"/>
      <c r="H152" s="189" t="s">
        <v>88</v>
      </c>
      <c r="I152" s="189"/>
      <c r="J152" s="189"/>
      <c r="K152" s="189"/>
      <c r="L152" s="189" t="s">
        <v>87</v>
      </c>
      <c r="M152" s="195" t="s">
        <v>96</v>
      </c>
      <c r="N152" s="194" t="s">
        <v>25</v>
      </c>
      <c r="O152" s="194"/>
      <c r="P152" s="194"/>
      <c r="Q152" s="194"/>
      <c r="R152" s="189" t="s">
        <v>100</v>
      </c>
    </row>
    <row r="153" spans="1:22" ht="14.25" customHeight="1">
      <c r="A153" s="194"/>
      <c r="B153" s="189" t="s">
        <v>82</v>
      </c>
      <c r="C153" s="189"/>
      <c r="D153" s="189" t="s">
        <v>84</v>
      </c>
      <c r="E153" s="189"/>
      <c r="F153" s="189"/>
      <c r="G153" s="189"/>
      <c r="H153" s="189" t="s">
        <v>90</v>
      </c>
      <c r="I153" s="189"/>
      <c r="J153" s="189" t="s">
        <v>89</v>
      </c>
      <c r="K153" s="189"/>
      <c r="L153" s="189"/>
      <c r="M153" s="196"/>
      <c r="N153" s="194"/>
      <c r="O153" s="194"/>
      <c r="P153" s="194"/>
      <c r="Q153" s="194"/>
      <c r="R153" s="189"/>
    </row>
    <row r="154" spans="1:22">
      <c r="A154" s="194"/>
      <c r="B154" s="43" t="s">
        <v>26</v>
      </c>
      <c r="C154" s="43" t="s">
        <v>27</v>
      </c>
      <c r="D154" s="43" t="s">
        <v>26</v>
      </c>
      <c r="E154" s="43" t="s">
        <v>27</v>
      </c>
      <c r="F154" s="44" t="s">
        <v>85</v>
      </c>
      <c r="G154" s="44" t="s">
        <v>86</v>
      </c>
      <c r="H154" s="44" t="s">
        <v>81</v>
      </c>
      <c r="I154" s="44" t="s">
        <v>83</v>
      </c>
      <c r="J154" s="44" t="s">
        <v>81</v>
      </c>
      <c r="K154" s="44" t="s">
        <v>95</v>
      </c>
      <c r="L154" s="189"/>
      <c r="M154" s="197"/>
      <c r="N154" s="194"/>
      <c r="O154" s="194"/>
      <c r="P154" s="194"/>
      <c r="Q154" s="194"/>
      <c r="R154" s="194"/>
    </row>
    <row r="155" spans="1:22">
      <c r="A155" s="27" cm="1">
        <f t="array" aca="1" ref="A155" ca="1">DATE("2025","8"+4,IFERROR(INDIRECT(T1),"1"))</f>
        <v>45992</v>
      </c>
      <c r="B155" s="20"/>
      <c r="C155" s="21"/>
      <c r="D155" s="20"/>
      <c r="E155" s="21"/>
      <c r="F155" s="22"/>
      <c r="G155" s="22"/>
      <c r="H155" s="34" t="str">
        <f>IF(OR(B155="",LEFT(M155,1)="✓"),"",C155-B155-F155)</f>
        <v/>
      </c>
      <c r="I155" s="34" t="str">
        <f>IF(OR(D155="",LEFT(M155,1)="✓"),"",E155-D155-G155)</f>
        <v/>
      </c>
      <c r="J155" s="34" t="str">
        <f>IF(AND(B155&lt;&gt;"",M155="✓所定"),C155-B155-F155,"")</f>
        <v/>
      </c>
      <c r="K155" s="34" t="str">
        <f>IF(AND(B155&lt;&gt;"",M155="✓法定"),C155-B155-F155,"")</f>
        <v/>
      </c>
      <c r="L155" s="26" t="str">
        <f t="shared" ref="L155:L185" si="28">IF(AND($B155="",$D155=""),"",($C155-$B155-$F155)+($E155-$D155-$G155))</f>
        <v/>
      </c>
      <c r="M155" s="32"/>
      <c r="N155" s="190"/>
      <c r="O155" s="190"/>
      <c r="P155" s="190"/>
      <c r="Q155" s="190"/>
      <c r="R155" s="23"/>
      <c r="V155" s="1" t="s">
        <v>171</v>
      </c>
    </row>
    <row r="156" spans="1:22">
      <c r="A156" s="27">
        <f ca="1">A155+1</f>
        <v>45993</v>
      </c>
      <c r="B156" s="20"/>
      <c r="C156" s="21"/>
      <c r="D156" s="20"/>
      <c r="E156" s="21"/>
      <c r="F156" s="22"/>
      <c r="G156" s="22"/>
      <c r="H156" s="34" t="str">
        <f t="shared" ref="H156:H185" si="29">IF(OR(B156="",LEFT(M156,1)="✓"),"",C156-B156-F156)</f>
        <v/>
      </c>
      <c r="I156" s="34" t="str">
        <f t="shared" ref="I156:I185" si="30">IF(OR(D156="",LEFT(M156,1)="✓"),"",E156-D156-G156)</f>
        <v/>
      </c>
      <c r="J156" s="34" t="str">
        <f t="shared" ref="J156:J185" si="31">IF(AND(B156&lt;&gt;"",M156="✓所定"),C156-B156-F156,"")</f>
        <v/>
      </c>
      <c r="K156" s="34" t="str">
        <f t="shared" ref="K156:K185" si="32">IF(AND(B156&lt;&gt;"",M156="✓法定"),C156-B156-F156,"")</f>
        <v/>
      </c>
      <c r="L156" s="26" t="str">
        <f t="shared" si="28"/>
        <v/>
      </c>
      <c r="M156" s="32"/>
      <c r="N156" s="190"/>
      <c r="O156" s="190"/>
      <c r="P156" s="190"/>
      <c r="Q156" s="190"/>
      <c r="R156" s="23"/>
      <c r="V156" s="1" t="s">
        <v>172</v>
      </c>
    </row>
    <row r="157" spans="1:22">
      <c r="A157" s="27">
        <f t="shared" ref="A157:A185" ca="1" si="33">A156+1</f>
        <v>45994</v>
      </c>
      <c r="B157" s="20"/>
      <c r="C157" s="21"/>
      <c r="D157" s="20"/>
      <c r="E157" s="21"/>
      <c r="F157" s="22"/>
      <c r="G157" s="22"/>
      <c r="H157" s="34" t="str">
        <f t="shared" si="29"/>
        <v/>
      </c>
      <c r="I157" s="34" t="str">
        <f t="shared" si="30"/>
        <v/>
      </c>
      <c r="J157" s="34" t="str">
        <f t="shared" si="31"/>
        <v/>
      </c>
      <c r="K157" s="34" t="str">
        <f t="shared" si="32"/>
        <v/>
      </c>
      <c r="L157" s="26" t="str">
        <f t="shared" si="28"/>
        <v/>
      </c>
      <c r="M157" s="32"/>
      <c r="N157" s="190"/>
      <c r="O157" s="190"/>
      <c r="P157" s="190"/>
      <c r="Q157" s="190"/>
      <c r="R157" s="23"/>
    </row>
    <row r="158" spans="1:22">
      <c r="A158" s="27">
        <f t="shared" ca="1" si="33"/>
        <v>45995</v>
      </c>
      <c r="B158" s="20"/>
      <c r="C158" s="21"/>
      <c r="D158" s="20"/>
      <c r="E158" s="21"/>
      <c r="F158" s="22"/>
      <c r="G158" s="22"/>
      <c r="H158" s="34" t="str">
        <f t="shared" si="29"/>
        <v/>
      </c>
      <c r="I158" s="34" t="str">
        <f t="shared" si="30"/>
        <v/>
      </c>
      <c r="J158" s="34" t="str">
        <f t="shared" si="31"/>
        <v/>
      </c>
      <c r="K158" s="34" t="str">
        <f t="shared" si="32"/>
        <v/>
      </c>
      <c r="L158" s="26" t="str">
        <f t="shared" si="28"/>
        <v/>
      </c>
      <c r="M158" s="32"/>
      <c r="N158" s="190"/>
      <c r="O158" s="190"/>
      <c r="P158" s="190"/>
      <c r="Q158" s="190"/>
      <c r="R158" s="23"/>
    </row>
    <row r="159" spans="1:22">
      <c r="A159" s="27">
        <f t="shared" ca="1" si="33"/>
        <v>45996</v>
      </c>
      <c r="B159" s="20"/>
      <c r="C159" s="21"/>
      <c r="D159" s="20"/>
      <c r="E159" s="21"/>
      <c r="F159" s="22"/>
      <c r="G159" s="22"/>
      <c r="H159" s="34" t="str">
        <f t="shared" si="29"/>
        <v/>
      </c>
      <c r="I159" s="34" t="str">
        <f t="shared" si="30"/>
        <v/>
      </c>
      <c r="J159" s="34" t="str">
        <f t="shared" si="31"/>
        <v/>
      </c>
      <c r="K159" s="34" t="str">
        <f t="shared" si="32"/>
        <v/>
      </c>
      <c r="L159" s="26" t="str">
        <f t="shared" si="28"/>
        <v/>
      </c>
      <c r="M159" s="32"/>
      <c r="N159" s="190"/>
      <c r="O159" s="190"/>
      <c r="P159" s="190"/>
      <c r="Q159" s="190"/>
      <c r="R159" s="23"/>
    </row>
    <row r="160" spans="1:22">
      <c r="A160" s="27">
        <f t="shared" ca="1" si="33"/>
        <v>45997</v>
      </c>
      <c r="B160" s="20"/>
      <c r="C160" s="21"/>
      <c r="D160" s="20"/>
      <c r="E160" s="21"/>
      <c r="F160" s="22"/>
      <c r="G160" s="22"/>
      <c r="H160" s="34" t="str">
        <f t="shared" si="29"/>
        <v/>
      </c>
      <c r="I160" s="34" t="str">
        <f t="shared" si="30"/>
        <v/>
      </c>
      <c r="J160" s="34" t="str">
        <f t="shared" si="31"/>
        <v/>
      </c>
      <c r="K160" s="34" t="str">
        <f t="shared" si="32"/>
        <v/>
      </c>
      <c r="L160" s="26" t="str">
        <f t="shared" si="28"/>
        <v/>
      </c>
      <c r="M160" s="32"/>
      <c r="N160" s="190"/>
      <c r="O160" s="190"/>
      <c r="P160" s="190"/>
      <c r="Q160" s="190"/>
      <c r="R160" s="23"/>
    </row>
    <row r="161" spans="1:18">
      <c r="A161" s="27">
        <f t="shared" ca="1" si="33"/>
        <v>45998</v>
      </c>
      <c r="B161" s="20"/>
      <c r="C161" s="21"/>
      <c r="D161" s="20"/>
      <c r="E161" s="21"/>
      <c r="F161" s="22"/>
      <c r="G161" s="22"/>
      <c r="H161" s="34" t="str">
        <f t="shared" si="29"/>
        <v/>
      </c>
      <c r="I161" s="34" t="str">
        <f t="shared" si="30"/>
        <v/>
      </c>
      <c r="J161" s="34" t="str">
        <f t="shared" si="31"/>
        <v/>
      </c>
      <c r="K161" s="34" t="str">
        <f t="shared" si="32"/>
        <v/>
      </c>
      <c r="L161" s="26" t="str">
        <f t="shared" si="28"/>
        <v/>
      </c>
      <c r="M161" s="32"/>
      <c r="N161" s="190"/>
      <c r="O161" s="190"/>
      <c r="P161" s="190"/>
      <c r="Q161" s="190"/>
      <c r="R161" s="23"/>
    </row>
    <row r="162" spans="1:18">
      <c r="A162" s="27">
        <f t="shared" ca="1" si="33"/>
        <v>45999</v>
      </c>
      <c r="B162" s="20"/>
      <c r="C162" s="21"/>
      <c r="D162" s="20"/>
      <c r="E162" s="21"/>
      <c r="F162" s="22"/>
      <c r="G162" s="22"/>
      <c r="H162" s="34" t="str">
        <f t="shared" si="29"/>
        <v/>
      </c>
      <c r="I162" s="34" t="str">
        <f t="shared" si="30"/>
        <v/>
      </c>
      <c r="J162" s="34" t="str">
        <f t="shared" si="31"/>
        <v/>
      </c>
      <c r="K162" s="34" t="str">
        <f t="shared" si="32"/>
        <v/>
      </c>
      <c r="L162" s="26" t="str">
        <f t="shared" si="28"/>
        <v/>
      </c>
      <c r="M162" s="32"/>
      <c r="N162" s="190"/>
      <c r="O162" s="190"/>
      <c r="P162" s="190"/>
      <c r="Q162" s="190"/>
      <c r="R162" s="23"/>
    </row>
    <row r="163" spans="1:18">
      <c r="A163" s="27">
        <f t="shared" ca="1" si="33"/>
        <v>46000</v>
      </c>
      <c r="B163" s="20"/>
      <c r="C163" s="21"/>
      <c r="D163" s="20"/>
      <c r="E163" s="21"/>
      <c r="F163" s="22"/>
      <c r="G163" s="22"/>
      <c r="H163" s="34" t="str">
        <f t="shared" si="29"/>
        <v/>
      </c>
      <c r="I163" s="34" t="str">
        <f t="shared" si="30"/>
        <v/>
      </c>
      <c r="J163" s="34" t="str">
        <f t="shared" si="31"/>
        <v/>
      </c>
      <c r="K163" s="34" t="str">
        <f t="shared" si="32"/>
        <v/>
      </c>
      <c r="L163" s="26" t="str">
        <f t="shared" si="28"/>
        <v/>
      </c>
      <c r="M163" s="32"/>
      <c r="N163" s="190"/>
      <c r="O163" s="190"/>
      <c r="P163" s="190"/>
      <c r="Q163" s="190"/>
      <c r="R163" s="23"/>
    </row>
    <row r="164" spans="1:18">
      <c r="A164" s="27">
        <f t="shared" ca="1" si="33"/>
        <v>46001</v>
      </c>
      <c r="B164" s="20"/>
      <c r="C164" s="21"/>
      <c r="D164" s="20"/>
      <c r="E164" s="21"/>
      <c r="F164" s="22"/>
      <c r="G164" s="22"/>
      <c r="H164" s="34" t="str">
        <f t="shared" si="29"/>
        <v/>
      </c>
      <c r="I164" s="34" t="str">
        <f t="shared" si="30"/>
        <v/>
      </c>
      <c r="J164" s="34" t="str">
        <f t="shared" si="31"/>
        <v/>
      </c>
      <c r="K164" s="34" t="str">
        <f t="shared" si="32"/>
        <v/>
      </c>
      <c r="L164" s="26" t="str">
        <f t="shared" si="28"/>
        <v/>
      </c>
      <c r="M164" s="32"/>
      <c r="N164" s="190"/>
      <c r="O164" s="190"/>
      <c r="P164" s="190"/>
      <c r="Q164" s="190"/>
      <c r="R164" s="23"/>
    </row>
    <row r="165" spans="1:18">
      <c r="A165" s="27">
        <f t="shared" ca="1" si="33"/>
        <v>46002</v>
      </c>
      <c r="B165" s="20"/>
      <c r="C165" s="21"/>
      <c r="D165" s="20"/>
      <c r="E165" s="21"/>
      <c r="F165" s="22"/>
      <c r="G165" s="22"/>
      <c r="H165" s="34" t="str">
        <f t="shared" si="29"/>
        <v/>
      </c>
      <c r="I165" s="34" t="str">
        <f t="shared" si="30"/>
        <v/>
      </c>
      <c r="J165" s="34" t="str">
        <f t="shared" si="31"/>
        <v/>
      </c>
      <c r="K165" s="34" t="str">
        <f t="shared" si="32"/>
        <v/>
      </c>
      <c r="L165" s="26" t="str">
        <f t="shared" si="28"/>
        <v/>
      </c>
      <c r="M165" s="32"/>
      <c r="N165" s="190"/>
      <c r="O165" s="190"/>
      <c r="P165" s="190"/>
      <c r="Q165" s="190"/>
      <c r="R165" s="23"/>
    </row>
    <row r="166" spans="1:18">
      <c r="A166" s="27">
        <f t="shared" ca="1" si="33"/>
        <v>46003</v>
      </c>
      <c r="B166" s="20"/>
      <c r="C166" s="21"/>
      <c r="D166" s="20"/>
      <c r="E166" s="21"/>
      <c r="F166" s="22"/>
      <c r="G166" s="22"/>
      <c r="H166" s="34" t="str">
        <f t="shared" si="29"/>
        <v/>
      </c>
      <c r="I166" s="34" t="str">
        <f t="shared" si="30"/>
        <v/>
      </c>
      <c r="J166" s="34" t="str">
        <f t="shared" si="31"/>
        <v/>
      </c>
      <c r="K166" s="34" t="str">
        <f t="shared" si="32"/>
        <v/>
      </c>
      <c r="L166" s="26" t="str">
        <f t="shared" si="28"/>
        <v/>
      </c>
      <c r="M166" s="32"/>
      <c r="N166" s="190"/>
      <c r="O166" s="190"/>
      <c r="P166" s="190"/>
      <c r="Q166" s="190"/>
      <c r="R166" s="23"/>
    </row>
    <row r="167" spans="1:18">
      <c r="A167" s="27">
        <f t="shared" ca="1" si="33"/>
        <v>46004</v>
      </c>
      <c r="B167" s="20"/>
      <c r="C167" s="21"/>
      <c r="D167" s="20"/>
      <c r="E167" s="21"/>
      <c r="F167" s="22"/>
      <c r="G167" s="22"/>
      <c r="H167" s="34" t="str">
        <f t="shared" si="29"/>
        <v/>
      </c>
      <c r="I167" s="34" t="str">
        <f t="shared" si="30"/>
        <v/>
      </c>
      <c r="J167" s="34" t="str">
        <f t="shared" si="31"/>
        <v/>
      </c>
      <c r="K167" s="34" t="str">
        <f t="shared" si="32"/>
        <v/>
      </c>
      <c r="L167" s="26" t="str">
        <f t="shared" si="28"/>
        <v/>
      </c>
      <c r="M167" s="32"/>
      <c r="N167" s="190"/>
      <c r="O167" s="190"/>
      <c r="P167" s="190"/>
      <c r="Q167" s="190"/>
      <c r="R167" s="23"/>
    </row>
    <row r="168" spans="1:18">
      <c r="A168" s="27">
        <f t="shared" ca="1" si="33"/>
        <v>46005</v>
      </c>
      <c r="B168" s="20"/>
      <c r="C168" s="21"/>
      <c r="D168" s="20"/>
      <c r="E168" s="21"/>
      <c r="F168" s="22"/>
      <c r="G168" s="22"/>
      <c r="H168" s="34" t="str">
        <f t="shared" si="29"/>
        <v/>
      </c>
      <c r="I168" s="34" t="str">
        <f t="shared" si="30"/>
        <v/>
      </c>
      <c r="J168" s="34" t="str">
        <f t="shared" si="31"/>
        <v/>
      </c>
      <c r="K168" s="34" t="str">
        <f t="shared" si="32"/>
        <v/>
      </c>
      <c r="L168" s="26" t="str">
        <f t="shared" si="28"/>
        <v/>
      </c>
      <c r="M168" s="32"/>
      <c r="N168" s="190"/>
      <c r="O168" s="190"/>
      <c r="P168" s="190"/>
      <c r="Q168" s="190"/>
      <c r="R168" s="23"/>
    </row>
    <row r="169" spans="1:18">
      <c r="A169" s="27">
        <f t="shared" ca="1" si="33"/>
        <v>46006</v>
      </c>
      <c r="B169" s="20"/>
      <c r="C169" s="21"/>
      <c r="D169" s="20"/>
      <c r="E169" s="21"/>
      <c r="F169" s="22"/>
      <c r="G169" s="22"/>
      <c r="H169" s="34" t="str">
        <f t="shared" si="29"/>
        <v/>
      </c>
      <c r="I169" s="34" t="str">
        <f t="shared" si="30"/>
        <v/>
      </c>
      <c r="J169" s="34" t="str">
        <f t="shared" si="31"/>
        <v/>
      </c>
      <c r="K169" s="34" t="str">
        <f t="shared" si="32"/>
        <v/>
      </c>
      <c r="L169" s="26" t="str">
        <f t="shared" si="28"/>
        <v/>
      </c>
      <c r="M169" s="32"/>
      <c r="N169" s="190"/>
      <c r="O169" s="190"/>
      <c r="P169" s="190"/>
      <c r="Q169" s="190"/>
      <c r="R169" s="23"/>
    </row>
    <row r="170" spans="1:18">
      <c r="A170" s="27">
        <f t="shared" ca="1" si="33"/>
        <v>46007</v>
      </c>
      <c r="B170" s="20"/>
      <c r="C170" s="21"/>
      <c r="D170" s="20"/>
      <c r="E170" s="21"/>
      <c r="F170" s="22"/>
      <c r="G170" s="22"/>
      <c r="H170" s="34" t="str">
        <f t="shared" si="29"/>
        <v/>
      </c>
      <c r="I170" s="34" t="str">
        <f t="shared" si="30"/>
        <v/>
      </c>
      <c r="J170" s="34" t="str">
        <f t="shared" si="31"/>
        <v/>
      </c>
      <c r="K170" s="34" t="str">
        <f t="shared" si="32"/>
        <v/>
      </c>
      <c r="L170" s="26" t="str">
        <f t="shared" si="28"/>
        <v/>
      </c>
      <c r="M170" s="32"/>
      <c r="N170" s="190"/>
      <c r="O170" s="190"/>
      <c r="P170" s="190"/>
      <c r="Q170" s="190"/>
      <c r="R170" s="23"/>
    </row>
    <row r="171" spans="1:18">
      <c r="A171" s="27">
        <f t="shared" ca="1" si="33"/>
        <v>46008</v>
      </c>
      <c r="B171" s="20"/>
      <c r="C171" s="21"/>
      <c r="D171" s="20"/>
      <c r="E171" s="21"/>
      <c r="F171" s="22"/>
      <c r="G171" s="22"/>
      <c r="H171" s="34" t="str">
        <f t="shared" si="29"/>
        <v/>
      </c>
      <c r="I171" s="34" t="str">
        <f t="shared" si="30"/>
        <v/>
      </c>
      <c r="J171" s="34" t="str">
        <f t="shared" si="31"/>
        <v/>
      </c>
      <c r="K171" s="34" t="str">
        <f t="shared" si="32"/>
        <v/>
      </c>
      <c r="L171" s="26" t="str">
        <f t="shared" si="28"/>
        <v/>
      </c>
      <c r="M171" s="32"/>
      <c r="N171" s="190"/>
      <c r="O171" s="190"/>
      <c r="P171" s="190"/>
      <c r="Q171" s="190"/>
      <c r="R171" s="23"/>
    </row>
    <row r="172" spans="1:18">
      <c r="A172" s="27">
        <f t="shared" ca="1" si="33"/>
        <v>46009</v>
      </c>
      <c r="B172" s="20"/>
      <c r="C172" s="21"/>
      <c r="D172" s="20"/>
      <c r="E172" s="21"/>
      <c r="F172" s="22"/>
      <c r="G172" s="22"/>
      <c r="H172" s="34" t="str">
        <f t="shared" si="29"/>
        <v/>
      </c>
      <c r="I172" s="34" t="str">
        <f t="shared" si="30"/>
        <v/>
      </c>
      <c r="J172" s="34" t="str">
        <f t="shared" si="31"/>
        <v/>
      </c>
      <c r="K172" s="34" t="str">
        <f t="shared" si="32"/>
        <v/>
      </c>
      <c r="L172" s="26" t="str">
        <f t="shared" si="28"/>
        <v/>
      </c>
      <c r="M172" s="32"/>
      <c r="N172" s="190"/>
      <c r="O172" s="190"/>
      <c r="P172" s="190"/>
      <c r="Q172" s="190"/>
      <c r="R172" s="23"/>
    </row>
    <row r="173" spans="1:18">
      <c r="A173" s="27">
        <f t="shared" ca="1" si="33"/>
        <v>46010</v>
      </c>
      <c r="B173" s="20"/>
      <c r="C173" s="21"/>
      <c r="D173" s="20"/>
      <c r="E173" s="21"/>
      <c r="F173" s="22"/>
      <c r="G173" s="22"/>
      <c r="H173" s="34" t="str">
        <f t="shared" si="29"/>
        <v/>
      </c>
      <c r="I173" s="34" t="str">
        <f t="shared" si="30"/>
        <v/>
      </c>
      <c r="J173" s="34" t="str">
        <f t="shared" si="31"/>
        <v/>
      </c>
      <c r="K173" s="34" t="str">
        <f t="shared" si="32"/>
        <v/>
      </c>
      <c r="L173" s="26" t="str">
        <f t="shared" si="28"/>
        <v/>
      </c>
      <c r="M173" s="32"/>
      <c r="N173" s="190"/>
      <c r="O173" s="190"/>
      <c r="P173" s="190"/>
      <c r="Q173" s="190"/>
      <c r="R173" s="23"/>
    </row>
    <row r="174" spans="1:18">
      <c r="A174" s="27">
        <f t="shared" ca="1" si="33"/>
        <v>46011</v>
      </c>
      <c r="B174" s="20"/>
      <c r="C174" s="21"/>
      <c r="D174" s="20"/>
      <c r="E174" s="21"/>
      <c r="F174" s="22"/>
      <c r="G174" s="22"/>
      <c r="H174" s="34" t="str">
        <f t="shared" si="29"/>
        <v/>
      </c>
      <c r="I174" s="34" t="str">
        <f t="shared" si="30"/>
        <v/>
      </c>
      <c r="J174" s="34" t="str">
        <f t="shared" si="31"/>
        <v/>
      </c>
      <c r="K174" s="34" t="str">
        <f t="shared" si="32"/>
        <v/>
      </c>
      <c r="L174" s="26" t="str">
        <f t="shared" si="28"/>
        <v/>
      </c>
      <c r="M174" s="32"/>
      <c r="N174" s="190"/>
      <c r="O174" s="190"/>
      <c r="P174" s="190"/>
      <c r="Q174" s="190"/>
      <c r="R174" s="23"/>
    </row>
    <row r="175" spans="1:18">
      <c r="A175" s="27">
        <f t="shared" ca="1" si="33"/>
        <v>46012</v>
      </c>
      <c r="B175" s="20"/>
      <c r="C175" s="21"/>
      <c r="D175" s="20"/>
      <c r="E175" s="21"/>
      <c r="F175" s="22"/>
      <c r="G175" s="22"/>
      <c r="H175" s="34" t="str">
        <f t="shared" si="29"/>
        <v/>
      </c>
      <c r="I175" s="34" t="str">
        <f t="shared" si="30"/>
        <v/>
      </c>
      <c r="J175" s="34" t="str">
        <f t="shared" si="31"/>
        <v/>
      </c>
      <c r="K175" s="34" t="str">
        <f t="shared" si="32"/>
        <v/>
      </c>
      <c r="L175" s="26" t="str">
        <f t="shared" si="28"/>
        <v/>
      </c>
      <c r="M175" s="32"/>
      <c r="N175" s="190"/>
      <c r="O175" s="190"/>
      <c r="P175" s="190"/>
      <c r="Q175" s="190"/>
      <c r="R175" s="23"/>
    </row>
    <row r="176" spans="1:18">
      <c r="A176" s="27">
        <f t="shared" ca="1" si="33"/>
        <v>46013</v>
      </c>
      <c r="B176" s="20"/>
      <c r="C176" s="21"/>
      <c r="D176" s="20"/>
      <c r="E176" s="21"/>
      <c r="F176" s="22"/>
      <c r="G176" s="22"/>
      <c r="H176" s="34" t="str">
        <f t="shared" si="29"/>
        <v/>
      </c>
      <c r="I176" s="34" t="str">
        <f t="shared" si="30"/>
        <v/>
      </c>
      <c r="J176" s="34" t="str">
        <f t="shared" si="31"/>
        <v/>
      </c>
      <c r="K176" s="34" t="str">
        <f t="shared" si="32"/>
        <v/>
      </c>
      <c r="L176" s="26" t="str">
        <f t="shared" si="28"/>
        <v/>
      </c>
      <c r="M176" s="32"/>
      <c r="N176" s="190"/>
      <c r="O176" s="190"/>
      <c r="P176" s="190"/>
      <c r="Q176" s="190"/>
      <c r="R176" s="23"/>
    </row>
    <row r="177" spans="1:22">
      <c r="A177" s="27">
        <f t="shared" ca="1" si="33"/>
        <v>46014</v>
      </c>
      <c r="B177" s="20"/>
      <c r="C177" s="21"/>
      <c r="D177" s="20"/>
      <c r="E177" s="21"/>
      <c r="F177" s="22"/>
      <c r="G177" s="22"/>
      <c r="H177" s="34" t="str">
        <f t="shared" si="29"/>
        <v/>
      </c>
      <c r="I177" s="34" t="str">
        <f t="shared" si="30"/>
        <v/>
      </c>
      <c r="J177" s="34" t="str">
        <f t="shared" si="31"/>
        <v/>
      </c>
      <c r="K177" s="34" t="str">
        <f t="shared" si="32"/>
        <v/>
      </c>
      <c r="L177" s="26" t="str">
        <f t="shared" si="28"/>
        <v/>
      </c>
      <c r="M177" s="32"/>
      <c r="N177" s="190"/>
      <c r="O177" s="190"/>
      <c r="P177" s="190"/>
      <c r="Q177" s="190"/>
      <c r="R177" s="23"/>
    </row>
    <row r="178" spans="1:22">
      <c r="A178" s="27">
        <f t="shared" ca="1" si="33"/>
        <v>46015</v>
      </c>
      <c r="B178" s="20"/>
      <c r="C178" s="21"/>
      <c r="D178" s="20"/>
      <c r="E178" s="21"/>
      <c r="F178" s="22"/>
      <c r="G178" s="22"/>
      <c r="H178" s="34" t="str">
        <f t="shared" si="29"/>
        <v/>
      </c>
      <c r="I178" s="34" t="str">
        <f t="shared" si="30"/>
        <v/>
      </c>
      <c r="J178" s="34" t="str">
        <f t="shared" si="31"/>
        <v/>
      </c>
      <c r="K178" s="34" t="str">
        <f t="shared" si="32"/>
        <v/>
      </c>
      <c r="L178" s="26" t="str">
        <f t="shared" si="28"/>
        <v/>
      </c>
      <c r="M178" s="32"/>
      <c r="N178" s="190"/>
      <c r="O178" s="190"/>
      <c r="P178" s="190"/>
      <c r="Q178" s="190"/>
      <c r="R178" s="23"/>
    </row>
    <row r="179" spans="1:22">
      <c r="A179" s="27">
        <f t="shared" ca="1" si="33"/>
        <v>46016</v>
      </c>
      <c r="B179" s="20"/>
      <c r="C179" s="21"/>
      <c r="D179" s="20"/>
      <c r="E179" s="21"/>
      <c r="F179" s="22"/>
      <c r="G179" s="22"/>
      <c r="H179" s="34" t="str">
        <f t="shared" si="29"/>
        <v/>
      </c>
      <c r="I179" s="34" t="str">
        <f t="shared" si="30"/>
        <v/>
      </c>
      <c r="J179" s="34" t="str">
        <f t="shared" si="31"/>
        <v/>
      </c>
      <c r="K179" s="34" t="str">
        <f t="shared" si="32"/>
        <v/>
      </c>
      <c r="L179" s="26" t="str">
        <f t="shared" si="28"/>
        <v/>
      </c>
      <c r="M179" s="32"/>
      <c r="N179" s="190"/>
      <c r="O179" s="190"/>
      <c r="P179" s="190"/>
      <c r="Q179" s="190"/>
      <c r="R179" s="23"/>
    </row>
    <row r="180" spans="1:22">
      <c r="A180" s="27">
        <f t="shared" ca="1" si="33"/>
        <v>46017</v>
      </c>
      <c r="B180" s="20"/>
      <c r="C180" s="21"/>
      <c r="D180" s="20"/>
      <c r="E180" s="21"/>
      <c r="F180" s="22"/>
      <c r="G180" s="22"/>
      <c r="H180" s="34" t="str">
        <f t="shared" si="29"/>
        <v/>
      </c>
      <c r="I180" s="34" t="str">
        <f t="shared" si="30"/>
        <v/>
      </c>
      <c r="J180" s="34" t="str">
        <f t="shared" si="31"/>
        <v/>
      </c>
      <c r="K180" s="34" t="str">
        <f t="shared" si="32"/>
        <v/>
      </c>
      <c r="L180" s="26" t="str">
        <f t="shared" si="28"/>
        <v/>
      </c>
      <c r="M180" s="32"/>
      <c r="N180" s="190"/>
      <c r="O180" s="190"/>
      <c r="P180" s="190"/>
      <c r="Q180" s="190"/>
      <c r="R180" s="23"/>
    </row>
    <row r="181" spans="1:22">
      <c r="A181" s="27">
        <f t="shared" ca="1" si="33"/>
        <v>46018</v>
      </c>
      <c r="B181" s="20"/>
      <c r="C181" s="21"/>
      <c r="D181" s="20"/>
      <c r="E181" s="21"/>
      <c r="F181" s="22"/>
      <c r="G181" s="22"/>
      <c r="H181" s="34" t="str">
        <f t="shared" si="29"/>
        <v/>
      </c>
      <c r="I181" s="34" t="str">
        <f t="shared" si="30"/>
        <v/>
      </c>
      <c r="J181" s="34" t="str">
        <f t="shared" si="31"/>
        <v/>
      </c>
      <c r="K181" s="34" t="str">
        <f t="shared" si="32"/>
        <v/>
      </c>
      <c r="L181" s="26" t="str">
        <f t="shared" si="28"/>
        <v/>
      </c>
      <c r="M181" s="32"/>
      <c r="N181" s="190"/>
      <c r="O181" s="190"/>
      <c r="P181" s="190"/>
      <c r="Q181" s="190"/>
      <c r="R181" s="23"/>
    </row>
    <row r="182" spans="1:22">
      <c r="A182" s="27">
        <f t="shared" ca="1" si="33"/>
        <v>46019</v>
      </c>
      <c r="B182" s="20"/>
      <c r="C182" s="21"/>
      <c r="D182" s="20"/>
      <c r="E182" s="21"/>
      <c r="F182" s="22"/>
      <c r="G182" s="22"/>
      <c r="H182" s="34" t="str">
        <f t="shared" si="29"/>
        <v/>
      </c>
      <c r="I182" s="34" t="str">
        <f t="shared" si="30"/>
        <v/>
      </c>
      <c r="J182" s="34" t="str">
        <f t="shared" si="31"/>
        <v/>
      </c>
      <c r="K182" s="34" t="str">
        <f t="shared" si="32"/>
        <v/>
      </c>
      <c r="L182" s="26" t="str">
        <f t="shared" si="28"/>
        <v/>
      </c>
      <c r="M182" s="32"/>
      <c r="N182" s="190"/>
      <c r="O182" s="190"/>
      <c r="P182" s="190"/>
      <c r="Q182" s="190"/>
      <c r="R182" s="23"/>
    </row>
    <row r="183" spans="1:22">
      <c r="A183" s="27">
        <f t="shared" ca="1" si="33"/>
        <v>46020</v>
      </c>
      <c r="B183" s="20"/>
      <c r="C183" s="21"/>
      <c r="D183" s="20"/>
      <c r="E183" s="21"/>
      <c r="F183" s="22"/>
      <c r="G183" s="22"/>
      <c r="H183" s="34" t="str">
        <f t="shared" si="29"/>
        <v/>
      </c>
      <c r="I183" s="34" t="str">
        <f t="shared" si="30"/>
        <v/>
      </c>
      <c r="J183" s="34" t="str">
        <f t="shared" si="31"/>
        <v/>
      </c>
      <c r="K183" s="34" t="str">
        <f t="shared" si="32"/>
        <v/>
      </c>
      <c r="L183" s="26" t="str">
        <f t="shared" si="28"/>
        <v/>
      </c>
      <c r="M183" s="32"/>
      <c r="N183" s="190"/>
      <c r="O183" s="190"/>
      <c r="P183" s="190"/>
      <c r="Q183" s="190"/>
      <c r="R183" s="23"/>
    </row>
    <row r="184" spans="1:22">
      <c r="A184" s="27">
        <f t="shared" ca="1" si="33"/>
        <v>46021</v>
      </c>
      <c r="B184" s="20"/>
      <c r="C184" s="21"/>
      <c r="D184" s="20"/>
      <c r="E184" s="21"/>
      <c r="F184" s="22"/>
      <c r="G184" s="22"/>
      <c r="H184" s="34" t="str">
        <f t="shared" si="29"/>
        <v/>
      </c>
      <c r="I184" s="34" t="str">
        <f t="shared" si="30"/>
        <v/>
      </c>
      <c r="J184" s="34" t="str">
        <f t="shared" si="31"/>
        <v/>
      </c>
      <c r="K184" s="34" t="str">
        <f t="shared" si="32"/>
        <v/>
      </c>
      <c r="L184" s="26" t="str">
        <f t="shared" si="28"/>
        <v/>
      </c>
      <c r="M184" s="32"/>
      <c r="N184" s="190"/>
      <c r="O184" s="190"/>
      <c r="P184" s="190"/>
      <c r="Q184" s="190"/>
      <c r="R184" s="23"/>
    </row>
    <row r="185" spans="1:22">
      <c r="A185" s="27">
        <f t="shared" ca="1" si="33"/>
        <v>46022</v>
      </c>
      <c r="B185" s="20"/>
      <c r="C185" s="21"/>
      <c r="D185" s="20"/>
      <c r="E185" s="21"/>
      <c r="F185" s="22"/>
      <c r="G185" s="22"/>
      <c r="H185" s="34" t="str">
        <f t="shared" si="29"/>
        <v/>
      </c>
      <c r="I185" s="34" t="str">
        <f t="shared" si="30"/>
        <v/>
      </c>
      <c r="J185" s="34" t="str">
        <f t="shared" si="31"/>
        <v/>
      </c>
      <c r="K185" s="34" t="str">
        <f t="shared" si="32"/>
        <v/>
      </c>
      <c r="L185" s="26" t="str">
        <f t="shared" si="28"/>
        <v/>
      </c>
      <c r="M185" s="32"/>
      <c r="N185" s="190"/>
      <c r="O185" s="190"/>
      <c r="P185" s="190"/>
      <c r="Q185" s="190"/>
      <c r="R185" s="23"/>
    </row>
    <row r="186" spans="1:22">
      <c r="A186" s="5" t="s">
        <v>11</v>
      </c>
      <c r="B186" s="191"/>
      <c r="C186" s="192"/>
      <c r="D186" s="191"/>
      <c r="E186" s="192"/>
      <c r="F186" s="26" t="str">
        <f>IF(SUM($F155:$F185)=0,"",SUM($F155:$F185))</f>
        <v/>
      </c>
      <c r="G186" s="26" t="str">
        <f>IF(SUM($G155:$G185)=0,"",SUM($G155:$G185))</f>
        <v/>
      </c>
      <c r="H186" s="26" t="str">
        <f>IF(SUM(H155:H185)=0,"",SUM(H155:H185))</f>
        <v/>
      </c>
      <c r="I186" s="26" t="str">
        <f>IF(SUM(I155:I185)=0,"",SUM(I155:I185))</f>
        <v/>
      </c>
      <c r="J186" s="26" t="str">
        <f t="shared" ref="J186:K186" si="34">IF(SUM(J155:J185)=0,"",SUM(J155:J185))</f>
        <v/>
      </c>
      <c r="K186" s="26" t="str">
        <f t="shared" si="34"/>
        <v/>
      </c>
      <c r="L186" s="26" t="str">
        <f>IF(SUM($L155:$L185)=0,"",SUM($L155:$L185))</f>
        <v/>
      </c>
      <c r="M186" s="33"/>
      <c r="N186" s="193"/>
      <c r="O186" s="193"/>
      <c r="P186" s="193"/>
      <c r="Q186" s="193"/>
      <c r="R186" s="6"/>
    </row>
    <row r="188" spans="1:22" ht="27" customHeight="1">
      <c r="A188" s="194" t="s">
        <v>22</v>
      </c>
      <c r="B188" s="189" t="s">
        <v>103</v>
      </c>
      <c r="C188" s="189"/>
      <c r="D188" s="189"/>
      <c r="E188" s="189"/>
      <c r="F188" s="189" t="s">
        <v>23</v>
      </c>
      <c r="G188" s="189"/>
      <c r="H188" s="189" t="s">
        <v>88</v>
      </c>
      <c r="I188" s="189"/>
      <c r="J188" s="189"/>
      <c r="K188" s="189"/>
      <c r="L188" s="189" t="s">
        <v>87</v>
      </c>
      <c r="M188" s="195" t="s">
        <v>96</v>
      </c>
      <c r="N188" s="194" t="s">
        <v>25</v>
      </c>
      <c r="O188" s="194"/>
      <c r="P188" s="194"/>
      <c r="Q188" s="194"/>
      <c r="R188" s="189" t="s">
        <v>100</v>
      </c>
    </row>
    <row r="189" spans="1:22" ht="14.25" customHeight="1">
      <c r="A189" s="194"/>
      <c r="B189" s="189" t="s">
        <v>82</v>
      </c>
      <c r="C189" s="189"/>
      <c r="D189" s="189" t="s">
        <v>84</v>
      </c>
      <c r="E189" s="189"/>
      <c r="F189" s="189"/>
      <c r="G189" s="189"/>
      <c r="H189" s="189" t="s">
        <v>90</v>
      </c>
      <c r="I189" s="189"/>
      <c r="J189" s="189" t="s">
        <v>89</v>
      </c>
      <c r="K189" s="189"/>
      <c r="L189" s="189"/>
      <c r="M189" s="196"/>
      <c r="N189" s="194"/>
      <c r="O189" s="194"/>
      <c r="P189" s="194"/>
      <c r="Q189" s="194"/>
      <c r="R189" s="189"/>
    </row>
    <row r="190" spans="1:22">
      <c r="A190" s="194"/>
      <c r="B190" s="43" t="s">
        <v>26</v>
      </c>
      <c r="C190" s="43" t="s">
        <v>27</v>
      </c>
      <c r="D190" s="43" t="s">
        <v>26</v>
      </c>
      <c r="E190" s="43" t="s">
        <v>27</v>
      </c>
      <c r="F190" s="44" t="s">
        <v>85</v>
      </c>
      <c r="G190" s="44" t="s">
        <v>86</v>
      </c>
      <c r="H190" s="44" t="s">
        <v>81</v>
      </c>
      <c r="I190" s="44" t="s">
        <v>83</v>
      </c>
      <c r="J190" s="44" t="s">
        <v>81</v>
      </c>
      <c r="K190" s="44" t="s">
        <v>95</v>
      </c>
      <c r="L190" s="189"/>
      <c r="M190" s="197"/>
      <c r="N190" s="194"/>
      <c r="O190" s="194"/>
      <c r="P190" s="194"/>
      <c r="Q190" s="194"/>
      <c r="R190" s="194"/>
    </row>
    <row r="191" spans="1:22">
      <c r="A191" s="27" cm="1">
        <f t="array" aca="1" ref="A191" ca="1">DATE("2025","8"+5,IFERROR(INDIRECT(T1),"1"))</f>
        <v>46023</v>
      </c>
      <c r="B191" s="20"/>
      <c r="C191" s="21"/>
      <c r="D191" s="20"/>
      <c r="E191" s="21"/>
      <c r="F191" s="22"/>
      <c r="G191" s="22"/>
      <c r="H191" s="34" t="str">
        <f>IF(OR(B191="",LEFT(M191,1)="✓"),"",C191-B191-F191)</f>
        <v/>
      </c>
      <c r="I191" s="34" t="str">
        <f>IF(OR(D191="",LEFT(M191,1)="✓"),"",E191-D191-G191)</f>
        <v/>
      </c>
      <c r="J191" s="34" t="str">
        <f>IF(AND(B191&lt;&gt;"",M191="✓所定"),C191-B191-F191,"")</f>
        <v/>
      </c>
      <c r="K191" s="34" t="str">
        <f>IF(AND(B191&lt;&gt;"",M191="✓法定"),C191-B191-F191,"")</f>
        <v/>
      </c>
      <c r="L191" s="26" t="str">
        <f>IF(AND($B191="",$D191=""),"",($C191-$B191-$F191)+($E191-$D191-$G191))</f>
        <v/>
      </c>
      <c r="M191" s="32"/>
      <c r="N191" s="190"/>
      <c r="O191" s="190"/>
      <c r="P191" s="190"/>
      <c r="Q191" s="190"/>
      <c r="R191" s="23"/>
      <c r="V191" s="1" t="s">
        <v>171</v>
      </c>
    </row>
    <row r="192" spans="1:22">
      <c r="A192" s="27">
        <f ca="1">A191+1</f>
        <v>46024</v>
      </c>
      <c r="B192" s="20"/>
      <c r="C192" s="21"/>
      <c r="D192" s="20"/>
      <c r="E192" s="21"/>
      <c r="F192" s="22"/>
      <c r="G192" s="22"/>
      <c r="H192" s="34" t="str">
        <f t="shared" ref="H192:H221" si="35">IF(OR(B192="",LEFT(M192,1)="✓"),"",C192-B192-F192)</f>
        <v/>
      </c>
      <c r="I192" s="34" t="str">
        <f t="shared" ref="I192:I221" si="36">IF(OR(D192="",LEFT(M192,1)="✓"),"",E192-D192-G192)</f>
        <v/>
      </c>
      <c r="J192" s="34" t="str">
        <f t="shared" ref="J192:J221" si="37">IF(AND(B192&lt;&gt;"",M192="✓所定"),C192-B192-F192,"")</f>
        <v/>
      </c>
      <c r="K192" s="34" t="str">
        <f t="shared" ref="K192:K221" si="38">IF(AND(B192&lt;&gt;"",M192="✓法定"),C192-B192-F192,"")</f>
        <v/>
      </c>
      <c r="L192" s="26" t="str">
        <f t="shared" ref="L192:L221" si="39">IF(AND($B192="",$D192=""),"",($C192-$B192-$F192)+($E192-$D192-$G192))</f>
        <v/>
      </c>
      <c r="M192" s="32"/>
      <c r="N192" s="190"/>
      <c r="O192" s="190"/>
      <c r="P192" s="190"/>
      <c r="Q192" s="190"/>
      <c r="R192" s="23"/>
      <c r="V192" s="1" t="s">
        <v>172</v>
      </c>
    </row>
    <row r="193" spans="1:18">
      <c r="A193" s="27">
        <f t="shared" ref="A193:A221" ca="1" si="40">A192+1</f>
        <v>46025</v>
      </c>
      <c r="B193" s="20"/>
      <c r="C193" s="21"/>
      <c r="D193" s="20"/>
      <c r="E193" s="21"/>
      <c r="F193" s="22"/>
      <c r="G193" s="22"/>
      <c r="H193" s="34" t="str">
        <f t="shared" si="35"/>
        <v/>
      </c>
      <c r="I193" s="34" t="str">
        <f t="shared" si="36"/>
        <v/>
      </c>
      <c r="J193" s="34" t="str">
        <f t="shared" si="37"/>
        <v/>
      </c>
      <c r="K193" s="34" t="str">
        <f t="shared" si="38"/>
        <v/>
      </c>
      <c r="L193" s="26" t="str">
        <f t="shared" si="39"/>
        <v/>
      </c>
      <c r="M193" s="32"/>
      <c r="N193" s="190"/>
      <c r="O193" s="190"/>
      <c r="P193" s="190"/>
      <c r="Q193" s="190"/>
      <c r="R193" s="23"/>
    </row>
    <row r="194" spans="1:18">
      <c r="A194" s="27">
        <f t="shared" ca="1" si="40"/>
        <v>46026</v>
      </c>
      <c r="B194" s="20"/>
      <c r="C194" s="21"/>
      <c r="D194" s="20"/>
      <c r="E194" s="21"/>
      <c r="F194" s="22"/>
      <c r="G194" s="22"/>
      <c r="H194" s="34" t="str">
        <f t="shared" si="35"/>
        <v/>
      </c>
      <c r="I194" s="34" t="str">
        <f t="shared" si="36"/>
        <v/>
      </c>
      <c r="J194" s="34" t="str">
        <f t="shared" si="37"/>
        <v/>
      </c>
      <c r="K194" s="34" t="str">
        <f t="shared" si="38"/>
        <v/>
      </c>
      <c r="L194" s="26" t="str">
        <f t="shared" si="39"/>
        <v/>
      </c>
      <c r="M194" s="32"/>
      <c r="N194" s="190"/>
      <c r="O194" s="190"/>
      <c r="P194" s="190"/>
      <c r="Q194" s="190"/>
      <c r="R194" s="23"/>
    </row>
    <row r="195" spans="1:18">
      <c r="A195" s="27">
        <f t="shared" ca="1" si="40"/>
        <v>46027</v>
      </c>
      <c r="B195" s="20"/>
      <c r="C195" s="21"/>
      <c r="D195" s="20"/>
      <c r="E195" s="21"/>
      <c r="F195" s="22"/>
      <c r="G195" s="22"/>
      <c r="H195" s="34" t="str">
        <f t="shared" si="35"/>
        <v/>
      </c>
      <c r="I195" s="34" t="str">
        <f t="shared" si="36"/>
        <v/>
      </c>
      <c r="J195" s="34" t="str">
        <f t="shared" si="37"/>
        <v/>
      </c>
      <c r="K195" s="34" t="str">
        <f t="shared" si="38"/>
        <v/>
      </c>
      <c r="L195" s="26" t="str">
        <f t="shared" si="39"/>
        <v/>
      </c>
      <c r="M195" s="32"/>
      <c r="N195" s="190"/>
      <c r="O195" s="190"/>
      <c r="P195" s="190"/>
      <c r="Q195" s="190"/>
      <c r="R195" s="23"/>
    </row>
    <row r="196" spans="1:18">
      <c r="A196" s="27">
        <f t="shared" ca="1" si="40"/>
        <v>46028</v>
      </c>
      <c r="B196" s="20"/>
      <c r="C196" s="21"/>
      <c r="D196" s="20"/>
      <c r="E196" s="21"/>
      <c r="F196" s="22"/>
      <c r="G196" s="22"/>
      <c r="H196" s="34" t="str">
        <f t="shared" si="35"/>
        <v/>
      </c>
      <c r="I196" s="34" t="str">
        <f t="shared" si="36"/>
        <v/>
      </c>
      <c r="J196" s="34" t="str">
        <f t="shared" si="37"/>
        <v/>
      </c>
      <c r="K196" s="34" t="str">
        <f t="shared" si="38"/>
        <v/>
      </c>
      <c r="L196" s="26" t="str">
        <f t="shared" si="39"/>
        <v/>
      </c>
      <c r="M196" s="32"/>
      <c r="N196" s="190"/>
      <c r="O196" s="190"/>
      <c r="P196" s="190"/>
      <c r="Q196" s="190"/>
      <c r="R196" s="23"/>
    </row>
    <row r="197" spans="1:18">
      <c r="A197" s="27">
        <f t="shared" ca="1" si="40"/>
        <v>46029</v>
      </c>
      <c r="B197" s="20"/>
      <c r="C197" s="21"/>
      <c r="D197" s="20"/>
      <c r="E197" s="21"/>
      <c r="F197" s="22"/>
      <c r="G197" s="22"/>
      <c r="H197" s="34" t="str">
        <f t="shared" si="35"/>
        <v/>
      </c>
      <c r="I197" s="34" t="str">
        <f t="shared" si="36"/>
        <v/>
      </c>
      <c r="J197" s="34" t="str">
        <f t="shared" si="37"/>
        <v/>
      </c>
      <c r="K197" s="34" t="str">
        <f t="shared" si="38"/>
        <v/>
      </c>
      <c r="L197" s="26" t="str">
        <f t="shared" si="39"/>
        <v/>
      </c>
      <c r="M197" s="32"/>
      <c r="N197" s="190"/>
      <c r="O197" s="190"/>
      <c r="P197" s="190"/>
      <c r="Q197" s="190"/>
      <c r="R197" s="23"/>
    </row>
    <row r="198" spans="1:18">
      <c r="A198" s="27">
        <f t="shared" ca="1" si="40"/>
        <v>46030</v>
      </c>
      <c r="B198" s="20"/>
      <c r="C198" s="21"/>
      <c r="D198" s="20"/>
      <c r="E198" s="21"/>
      <c r="F198" s="22"/>
      <c r="G198" s="22"/>
      <c r="H198" s="34" t="str">
        <f t="shared" si="35"/>
        <v/>
      </c>
      <c r="I198" s="34" t="str">
        <f t="shared" si="36"/>
        <v/>
      </c>
      <c r="J198" s="34" t="str">
        <f t="shared" si="37"/>
        <v/>
      </c>
      <c r="K198" s="34" t="str">
        <f t="shared" si="38"/>
        <v/>
      </c>
      <c r="L198" s="26" t="str">
        <f t="shared" si="39"/>
        <v/>
      </c>
      <c r="M198" s="32"/>
      <c r="N198" s="190"/>
      <c r="O198" s="190"/>
      <c r="P198" s="190"/>
      <c r="Q198" s="190"/>
      <c r="R198" s="23"/>
    </row>
    <row r="199" spans="1:18">
      <c r="A199" s="27">
        <f t="shared" ca="1" si="40"/>
        <v>46031</v>
      </c>
      <c r="B199" s="20"/>
      <c r="C199" s="21"/>
      <c r="D199" s="20"/>
      <c r="E199" s="21"/>
      <c r="F199" s="22"/>
      <c r="G199" s="22"/>
      <c r="H199" s="34" t="str">
        <f t="shared" si="35"/>
        <v/>
      </c>
      <c r="I199" s="34" t="str">
        <f t="shared" si="36"/>
        <v/>
      </c>
      <c r="J199" s="34" t="str">
        <f t="shared" si="37"/>
        <v/>
      </c>
      <c r="K199" s="34" t="str">
        <f t="shared" si="38"/>
        <v/>
      </c>
      <c r="L199" s="26" t="str">
        <f t="shared" si="39"/>
        <v/>
      </c>
      <c r="M199" s="32"/>
      <c r="N199" s="190"/>
      <c r="O199" s="190"/>
      <c r="P199" s="190"/>
      <c r="Q199" s="190"/>
      <c r="R199" s="23"/>
    </row>
    <row r="200" spans="1:18">
      <c r="A200" s="27">
        <f t="shared" ca="1" si="40"/>
        <v>46032</v>
      </c>
      <c r="B200" s="20"/>
      <c r="C200" s="21"/>
      <c r="D200" s="20"/>
      <c r="E200" s="21"/>
      <c r="F200" s="22"/>
      <c r="G200" s="22"/>
      <c r="H200" s="34" t="str">
        <f t="shared" si="35"/>
        <v/>
      </c>
      <c r="I200" s="34" t="str">
        <f t="shared" si="36"/>
        <v/>
      </c>
      <c r="J200" s="34" t="str">
        <f t="shared" si="37"/>
        <v/>
      </c>
      <c r="K200" s="34" t="str">
        <f t="shared" si="38"/>
        <v/>
      </c>
      <c r="L200" s="26" t="str">
        <f t="shared" si="39"/>
        <v/>
      </c>
      <c r="M200" s="32"/>
      <c r="N200" s="190"/>
      <c r="O200" s="190"/>
      <c r="P200" s="190"/>
      <c r="Q200" s="190"/>
      <c r="R200" s="23"/>
    </row>
    <row r="201" spans="1:18">
      <c r="A201" s="27">
        <f t="shared" ca="1" si="40"/>
        <v>46033</v>
      </c>
      <c r="B201" s="20"/>
      <c r="C201" s="21"/>
      <c r="D201" s="20"/>
      <c r="E201" s="21"/>
      <c r="F201" s="22"/>
      <c r="G201" s="22"/>
      <c r="H201" s="34" t="str">
        <f t="shared" si="35"/>
        <v/>
      </c>
      <c r="I201" s="34" t="str">
        <f t="shared" si="36"/>
        <v/>
      </c>
      <c r="J201" s="34" t="str">
        <f t="shared" si="37"/>
        <v/>
      </c>
      <c r="K201" s="34" t="str">
        <f t="shared" si="38"/>
        <v/>
      </c>
      <c r="L201" s="26" t="str">
        <f t="shared" si="39"/>
        <v/>
      </c>
      <c r="M201" s="32"/>
      <c r="N201" s="190"/>
      <c r="O201" s="190"/>
      <c r="P201" s="190"/>
      <c r="Q201" s="190"/>
      <c r="R201" s="23"/>
    </row>
    <row r="202" spans="1:18">
      <c r="A202" s="27">
        <f t="shared" ca="1" si="40"/>
        <v>46034</v>
      </c>
      <c r="B202" s="20"/>
      <c r="C202" s="21"/>
      <c r="D202" s="20"/>
      <c r="E202" s="21"/>
      <c r="F202" s="22"/>
      <c r="G202" s="22"/>
      <c r="H202" s="34" t="str">
        <f t="shared" si="35"/>
        <v/>
      </c>
      <c r="I202" s="34" t="str">
        <f t="shared" si="36"/>
        <v/>
      </c>
      <c r="J202" s="34" t="str">
        <f t="shared" si="37"/>
        <v/>
      </c>
      <c r="K202" s="34" t="str">
        <f t="shared" si="38"/>
        <v/>
      </c>
      <c r="L202" s="26" t="str">
        <f t="shared" si="39"/>
        <v/>
      </c>
      <c r="M202" s="32"/>
      <c r="N202" s="190"/>
      <c r="O202" s="190"/>
      <c r="P202" s="190"/>
      <c r="Q202" s="190"/>
      <c r="R202" s="23"/>
    </row>
    <row r="203" spans="1:18">
      <c r="A203" s="27">
        <f t="shared" ca="1" si="40"/>
        <v>46035</v>
      </c>
      <c r="B203" s="20"/>
      <c r="C203" s="21"/>
      <c r="D203" s="20"/>
      <c r="E203" s="21"/>
      <c r="F203" s="22"/>
      <c r="G203" s="22"/>
      <c r="H203" s="34" t="str">
        <f t="shared" si="35"/>
        <v/>
      </c>
      <c r="I203" s="34" t="str">
        <f t="shared" si="36"/>
        <v/>
      </c>
      <c r="J203" s="34" t="str">
        <f t="shared" si="37"/>
        <v/>
      </c>
      <c r="K203" s="34" t="str">
        <f t="shared" si="38"/>
        <v/>
      </c>
      <c r="L203" s="26" t="str">
        <f t="shared" si="39"/>
        <v/>
      </c>
      <c r="M203" s="32"/>
      <c r="N203" s="190"/>
      <c r="O203" s="190"/>
      <c r="P203" s="190"/>
      <c r="Q203" s="190"/>
      <c r="R203" s="23"/>
    </row>
    <row r="204" spans="1:18">
      <c r="A204" s="27">
        <f t="shared" ca="1" si="40"/>
        <v>46036</v>
      </c>
      <c r="B204" s="20"/>
      <c r="C204" s="21"/>
      <c r="D204" s="20"/>
      <c r="E204" s="21"/>
      <c r="F204" s="22"/>
      <c r="G204" s="22"/>
      <c r="H204" s="34" t="str">
        <f t="shared" si="35"/>
        <v/>
      </c>
      <c r="I204" s="34" t="str">
        <f t="shared" si="36"/>
        <v/>
      </c>
      <c r="J204" s="34" t="str">
        <f t="shared" si="37"/>
        <v/>
      </c>
      <c r="K204" s="34" t="str">
        <f t="shared" si="38"/>
        <v/>
      </c>
      <c r="L204" s="26" t="str">
        <f t="shared" si="39"/>
        <v/>
      </c>
      <c r="M204" s="32"/>
      <c r="N204" s="190"/>
      <c r="O204" s="190"/>
      <c r="P204" s="190"/>
      <c r="Q204" s="190"/>
      <c r="R204" s="23"/>
    </row>
    <row r="205" spans="1:18">
      <c r="A205" s="27">
        <f t="shared" ca="1" si="40"/>
        <v>46037</v>
      </c>
      <c r="B205" s="20"/>
      <c r="C205" s="21"/>
      <c r="D205" s="20"/>
      <c r="E205" s="21"/>
      <c r="F205" s="22"/>
      <c r="G205" s="22"/>
      <c r="H205" s="34" t="str">
        <f t="shared" si="35"/>
        <v/>
      </c>
      <c r="I205" s="34" t="str">
        <f t="shared" si="36"/>
        <v/>
      </c>
      <c r="J205" s="34" t="str">
        <f t="shared" si="37"/>
        <v/>
      </c>
      <c r="K205" s="34" t="str">
        <f t="shared" si="38"/>
        <v/>
      </c>
      <c r="L205" s="26" t="str">
        <f t="shared" si="39"/>
        <v/>
      </c>
      <c r="M205" s="32"/>
      <c r="N205" s="190"/>
      <c r="O205" s="190"/>
      <c r="P205" s="190"/>
      <c r="Q205" s="190"/>
      <c r="R205" s="23"/>
    </row>
    <row r="206" spans="1:18">
      <c r="A206" s="27">
        <f t="shared" ca="1" si="40"/>
        <v>46038</v>
      </c>
      <c r="B206" s="20"/>
      <c r="C206" s="21"/>
      <c r="D206" s="20"/>
      <c r="E206" s="21"/>
      <c r="F206" s="22"/>
      <c r="G206" s="22"/>
      <c r="H206" s="34" t="str">
        <f t="shared" si="35"/>
        <v/>
      </c>
      <c r="I206" s="34" t="str">
        <f t="shared" si="36"/>
        <v/>
      </c>
      <c r="J206" s="34" t="str">
        <f t="shared" si="37"/>
        <v/>
      </c>
      <c r="K206" s="34" t="str">
        <f t="shared" si="38"/>
        <v/>
      </c>
      <c r="L206" s="26" t="str">
        <f t="shared" si="39"/>
        <v/>
      </c>
      <c r="M206" s="32"/>
      <c r="N206" s="190"/>
      <c r="O206" s="190"/>
      <c r="P206" s="190"/>
      <c r="Q206" s="190"/>
      <c r="R206" s="23"/>
    </row>
    <row r="207" spans="1:18">
      <c r="A207" s="27">
        <f t="shared" ca="1" si="40"/>
        <v>46039</v>
      </c>
      <c r="B207" s="20"/>
      <c r="C207" s="21"/>
      <c r="D207" s="20"/>
      <c r="E207" s="21"/>
      <c r="F207" s="22"/>
      <c r="G207" s="22"/>
      <c r="H207" s="34" t="str">
        <f t="shared" si="35"/>
        <v/>
      </c>
      <c r="I207" s="34" t="str">
        <f t="shared" si="36"/>
        <v/>
      </c>
      <c r="J207" s="34" t="str">
        <f t="shared" si="37"/>
        <v/>
      </c>
      <c r="K207" s="34" t="str">
        <f t="shared" si="38"/>
        <v/>
      </c>
      <c r="L207" s="26" t="str">
        <f t="shared" si="39"/>
        <v/>
      </c>
      <c r="M207" s="32"/>
      <c r="N207" s="190"/>
      <c r="O207" s="190"/>
      <c r="P207" s="190"/>
      <c r="Q207" s="190"/>
      <c r="R207" s="23"/>
    </row>
    <row r="208" spans="1:18">
      <c r="A208" s="27">
        <f t="shared" ca="1" si="40"/>
        <v>46040</v>
      </c>
      <c r="B208" s="20"/>
      <c r="C208" s="21"/>
      <c r="D208" s="20"/>
      <c r="E208" s="21"/>
      <c r="F208" s="22"/>
      <c r="G208" s="22"/>
      <c r="H208" s="34" t="str">
        <f t="shared" si="35"/>
        <v/>
      </c>
      <c r="I208" s="34" t="str">
        <f t="shared" si="36"/>
        <v/>
      </c>
      <c r="J208" s="34" t="str">
        <f t="shared" si="37"/>
        <v/>
      </c>
      <c r="K208" s="34" t="str">
        <f t="shared" si="38"/>
        <v/>
      </c>
      <c r="L208" s="26" t="str">
        <f t="shared" si="39"/>
        <v/>
      </c>
      <c r="M208" s="32"/>
      <c r="N208" s="190"/>
      <c r="O208" s="190"/>
      <c r="P208" s="190"/>
      <c r="Q208" s="190"/>
      <c r="R208" s="23"/>
    </row>
    <row r="209" spans="1:18">
      <c r="A209" s="27">
        <f t="shared" ca="1" si="40"/>
        <v>46041</v>
      </c>
      <c r="B209" s="20"/>
      <c r="C209" s="21"/>
      <c r="D209" s="20"/>
      <c r="E209" s="21"/>
      <c r="F209" s="22"/>
      <c r="G209" s="22"/>
      <c r="H209" s="34" t="str">
        <f t="shared" si="35"/>
        <v/>
      </c>
      <c r="I209" s="34" t="str">
        <f t="shared" si="36"/>
        <v/>
      </c>
      <c r="J209" s="34" t="str">
        <f t="shared" si="37"/>
        <v/>
      </c>
      <c r="K209" s="34" t="str">
        <f t="shared" si="38"/>
        <v/>
      </c>
      <c r="L209" s="26" t="str">
        <f t="shared" si="39"/>
        <v/>
      </c>
      <c r="M209" s="32"/>
      <c r="N209" s="190"/>
      <c r="O209" s="190"/>
      <c r="P209" s="190"/>
      <c r="Q209" s="190"/>
      <c r="R209" s="23"/>
    </row>
    <row r="210" spans="1:18">
      <c r="A210" s="27">
        <f t="shared" ca="1" si="40"/>
        <v>46042</v>
      </c>
      <c r="B210" s="20"/>
      <c r="C210" s="21"/>
      <c r="D210" s="20"/>
      <c r="E210" s="21"/>
      <c r="F210" s="22"/>
      <c r="G210" s="22"/>
      <c r="H210" s="34" t="str">
        <f t="shared" si="35"/>
        <v/>
      </c>
      <c r="I210" s="34" t="str">
        <f t="shared" si="36"/>
        <v/>
      </c>
      <c r="J210" s="34" t="str">
        <f t="shared" si="37"/>
        <v/>
      </c>
      <c r="K210" s="34" t="str">
        <f t="shared" si="38"/>
        <v/>
      </c>
      <c r="L210" s="26" t="str">
        <f t="shared" si="39"/>
        <v/>
      </c>
      <c r="M210" s="32"/>
      <c r="N210" s="190"/>
      <c r="O210" s="190"/>
      <c r="P210" s="190"/>
      <c r="Q210" s="190"/>
      <c r="R210" s="23"/>
    </row>
    <row r="211" spans="1:18">
      <c r="A211" s="27">
        <f t="shared" ca="1" si="40"/>
        <v>46043</v>
      </c>
      <c r="B211" s="20"/>
      <c r="C211" s="21"/>
      <c r="D211" s="20"/>
      <c r="E211" s="21"/>
      <c r="F211" s="22"/>
      <c r="G211" s="22"/>
      <c r="H211" s="34" t="str">
        <f t="shared" si="35"/>
        <v/>
      </c>
      <c r="I211" s="34" t="str">
        <f t="shared" si="36"/>
        <v/>
      </c>
      <c r="J211" s="34" t="str">
        <f t="shared" si="37"/>
        <v/>
      </c>
      <c r="K211" s="34" t="str">
        <f t="shared" si="38"/>
        <v/>
      </c>
      <c r="L211" s="26" t="str">
        <f t="shared" si="39"/>
        <v/>
      </c>
      <c r="M211" s="32"/>
      <c r="N211" s="190"/>
      <c r="O211" s="190"/>
      <c r="P211" s="190"/>
      <c r="Q211" s="190"/>
      <c r="R211" s="23"/>
    </row>
    <row r="212" spans="1:18">
      <c r="A212" s="27">
        <f t="shared" ca="1" si="40"/>
        <v>46044</v>
      </c>
      <c r="B212" s="20"/>
      <c r="C212" s="21"/>
      <c r="D212" s="20"/>
      <c r="E212" s="21"/>
      <c r="F212" s="22"/>
      <c r="G212" s="22"/>
      <c r="H212" s="34" t="str">
        <f t="shared" si="35"/>
        <v/>
      </c>
      <c r="I212" s="34" t="str">
        <f t="shared" si="36"/>
        <v/>
      </c>
      <c r="J212" s="34" t="str">
        <f t="shared" si="37"/>
        <v/>
      </c>
      <c r="K212" s="34" t="str">
        <f t="shared" si="38"/>
        <v/>
      </c>
      <c r="L212" s="26" t="str">
        <f t="shared" si="39"/>
        <v/>
      </c>
      <c r="M212" s="32"/>
      <c r="N212" s="190"/>
      <c r="O212" s="190"/>
      <c r="P212" s="190"/>
      <c r="Q212" s="190"/>
      <c r="R212" s="23"/>
    </row>
    <row r="213" spans="1:18">
      <c r="A213" s="27">
        <f t="shared" ca="1" si="40"/>
        <v>46045</v>
      </c>
      <c r="B213" s="20"/>
      <c r="C213" s="21"/>
      <c r="D213" s="20"/>
      <c r="E213" s="21"/>
      <c r="F213" s="22"/>
      <c r="G213" s="22"/>
      <c r="H213" s="34" t="str">
        <f t="shared" si="35"/>
        <v/>
      </c>
      <c r="I213" s="34" t="str">
        <f t="shared" si="36"/>
        <v/>
      </c>
      <c r="J213" s="34" t="str">
        <f t="shared" si="37"/>
        <v/>
      </c>
      <c r="K213" s="34" t="str">
        <f t="shared" si="38"/>
        <v/>
      </c>
      <c r="L213" s="26" t="str">
        <f t="shared" si="39"/>
        <v/>
      </c>
      <c r="M213" s="32"/>
      <c r="N213" s="190"/>
      <c r="O213" s="190"/>
      <c r="P213" s="190"/>
      <c r="Q213" s="190"/>
      <c r="R213" s="23"/>
    </row>
    <row r="214" spans="1:18">
      <c r="A214" s="27">
        <f t="shared" ca="1" si="40"/>
        <v>46046</v>
      </c>
      <c r="B214" s="20"/>
      <c r="C214" s="21"/>
      <c r="D214" s="20"/>
      <c r="E214" s="21"/>
      <c r="F214" s="22"/>
      <c r="G214" s="22"/>
      <c r="H214" s="34" t="str">
        <f t="shared" si="35"/>
        <v/>
      </c>
      <c r="I214" s="34" t="str">
        <f t="shared" si="36"/>
        <v/>
      </c>
      <c r="J214" s="34" t="str">
        <f t="shared" si="37"/>
        <v/>
      </c>
      <c r="K214" s="34" t="str">
        <f t="shared" si="38"/>
        <v/>
      </c>
      <c r="L214" s="26" t="str">
        <f t="shared" si="39"/>
        <v/>
      </c>
      <c r="M214" s="32"/>
      <c r="N214" s="190"/>
      <c r="O214" s="190"/>
      <c r="P214" s="190"/>
      <c r="Q214" s="190"/>
      <c r="R214" s="23"/>
    </row>
    <row r="215" spans="1:18">
      <c r="A215" s="27">
        <f t="shared" ca="1" si="40"/>
        <v>46047</v>
      </c>
      <c r="B215" s="20"/>
      <c r="C215" s="21"/>
      <c r="D215" s="20"/>
      <c r="E215" s="21"/>
      <c r="F215" s="22"/>
      <c r="G215" s="22"/>
      <c r="H215" s="34" t="str">
        <f t="shared" si="35"/>
        <v/>
      </c>
      <c r="I215" s="34" t="str">
        <f t="shared" si="36"/>
        <v/>
      </c>
      <c r="J215" s="34" t="str">
        <f t="shared" si="37"/>
        <v/>
      </c>
      <c r="K215" s="34" t="str">
        <f t="shared" si="38"/>
        <v/>
      </c>
      <c r="L215" s="26" t="str">
        <f t="shared" si="39"/>
        <v/>
      </c>
      <c r="M215" s="32"/>
      <c r="N215" s="190"/>
      <c r="O215" s="190"/>
      <c r="P215" s="190"/>
      <c r="Q215" s="190"/>
      <c r="R215" s="23"/>
    </row>
    <row r="216" spans="1:18">
      <c r="A216" s="27">
        <f t="shared" ca="1" si="40"/>
        <v>46048</v>
      </c>
      <c r="B216" s="20"/>
      <c r="C216" s="21"/>
      <c r="D216" s="20"/>
      <c r="E216" s="21"/>
      <c r="F216" s="22"/>
      <c r="G216" s="22"/>
      <c r="H216" s="34" t="str">
        <f t="shared" si="35"/>
        <v/>
      </c>
      <c r="I216" s="34" t="str">
        <f t="shared" si="36"/>
        <v/>
      </c>
      <c r="J216" s="34" t="str">
        <f t="shared" si="37"/>
        <v/>
      </c>
      <c r="K216" s="34" t="str">
        <f t="shared" si="38"/>
        <v/>
      </c>
      <c r="L216" s="26" t="str">
        <f t="shared" si="39"/>
        <v/>
      </c>
      <c r="M216" s="32"/>
      <c r="N216" s="190"/>
      <c r="O216" s="190"/>
      <c r="P216" s="190"/>
      <c r="Q216" s="190"/>
      <c r="R216" s="23"/>
    </row>
    <row r="217" spans="1:18">
      <c r="A217" s="27">
        <f t="shared" ca="1" si="40"/>
        <v>46049</v>
      </c>
      <c r="B217" s="20"/>
      <c r="C217" s="21"/>
      <c r="D217" s="20"/>
      <c r="E217" s="21"/>
      <c r="F217" s="22"/>
      <c r="G217" s="22"/>
      <c r="H217" s="34" t="str">
        <f t="shared" si="35"/>
        <v/>
      </c>
      <c r="I217" s="34" t="str">
        <f t="shared" si="36"/>
        <v/>
      </c>
      <c r="J217" s="34" t="str">
        <f t="shared" si="37"/>
        <v/>
      </c>
      <c r="K217" s="34" t="str">
        <f t="shared" si="38"/>
        <v/>
      </c>
      <c r="L217" s="26" t="str">
        <f t="shared" si="39"/>
        <v/>
      </c>
      <c r="M217" s="32"/>
      <c r="N217" s="190"/>
      <c r="O217" s="190"/>
      <c r="P217" s="190"/>
      <c r="Q217" s="190"/>
      <c r="R217" s="23"/>
    </row>
    <row r="218" spans="1:18">
      <c r="A218" s="27">
        <f t="shared" ca="1" si="40"/>
        <v>46050</v>
      </c>
      <c r="B218" s="20"/>
      <c r="C218" s="21"/>
      <c r="D218" s="20"/>
      <c r="E218" s="21"/>
      <c r="F218" s="22"/>
      <c r="G218" s="22"/>
      <c r="H218" s="34" t="str">
        <f t="shared" si="35"/>
        <v/>
      </c>
      <c r="I218" s="34" t="str">
        <f t="shared" si="36"/>
        <v/>
      </c>
      <c r="J218" s="34" t="str">
        <f t="shared" si="37"/>
        <v/>
      </c>
      <c r="K218" s="34" t="str">
        <f t="shared" si="38"/>
        <v/>
      </c>
      <c r="L218" s="26" t="str">
        <f t="shared" si="39"/>
        <v/>
      </c>
      <c r="M218" s="32"/>
      <c r="N218" s="190"/>
      <c r="O218" s="190"/>
      <c r="P218" s="190"/>
      <c r="Q218" s="190"/>
      <c r="R218" s="23"/>
    </row>
    <row r="219" spans="1:18">
      <c r="A219" s="27">
        <f t="shared" ca="1" si="40"/>
        <v>46051</v>
      </c>
      <c r="B219" s="20"/>
      <c r="C219" s="21"/>
      <c r="D219" s="20"/>
      <c r="E219" s="21"/>
      <c r="F219" s="22"/>
      <c r="G219" s="22"/>
      <c r="H219" s="34" t="str">
        <f t="shared" si="35"/>
        <v/>
      </c>
      <c r="I219" s="34" t="str">
        <f t="shared" si="36"/>
        <v/>
      </c>
      <c r="J219" s="34" t="str">
        <f t="shared" si="37"/>
        <v/>
      </c>
      <c r="K219" s="34" t="str">
        <f t="shared" si="38"/>
        <v/>
      </c>
      <c r="L219" s="26" t="str">
        <f t="shared" si="39"/>
        <v/>
      </c>
      <c r="M219" s="32"/>
      <c r="N219" s="190"/>
      <c r="O219" s="190"/>
      <c r="P219" s="190"/>
      <c r="Q219" s="190"/>
      <c r="R219" s="23"/>
    </row>
    <row r="220" spans="1:18">
      <c r="A220" s="27">
        <f t="shared" ca="1" si="40"/>
        <v>46052</v>
      </c>
      <c r="B220" s="20"/>
      <c r="C220" s="21"/>
      <c r="D220" s="20"/>
      <c r="E220" s="21"/>
      <c r="F220" s="22"/>
      <c r="G220" s="22"/>
      <c r="H220" s="34" t="str">
        <f t="shared" si="35"/>
        <v/>
      </c>
      <c r="I220" s="34" t="str">
        <f t="shared" si="36"/>
        <v/>
      </c>
      <c r="J220" s="34" t="str">
        <f t="shared" si="37"/>
        <v/>
      </c>
      <c r="K220" s="34" t="str">
        <f t="shared" si="38"/>
        <v/>
      </c>
      <c r="L220" s="26" t="str">
        <f t="shared" si="39"/>
        <v/>
      </c>
      <c r="M220" s="32"/>
      <c r="N220" s="190"/>
      <c r="O220" s="190"/>
      <c r="P220" s="190"/>
      <c r="Q220" s="190"/>
      <c r="R220" s="23"/>
    </row>
    <row r="221" spans="1:18">
      <c r="A221" s="27">
        <f t="shared" ca="1" si="40"/>
        <v>46053</v>
      </c>
      <c r="B221" s="20"/>
      <c r="C221" s="21"/>
      <c r="D221" s="20"/>
      <c r="E221" s="21"/>
      <c r="F221" s="22"/>
      <c r="G221" s="22"/>
      <c r="H221" s="34" t="str">
        <f t="shared" si="35"/>
        <v/>
      </c>
      <c r="I221" s="34" t="str">
        <f t="shared" si="36"/>
        <v/>
      </c>
      <c r="J221" s="34" t="str">
        <f t="shared" si="37"/>
        <v/>
      </c>
      <c r="K221" s="34" t="str">
        <f t="shared" si="38"/>
        <v/>
      </c>
      <c r="L221" s="26" t="str">
        <f t="shared" si="39"/>
        <v/>
      </c>
      <c r="M221" s="32"/>
      <c r="N221" s="190"/>
      <c r="O221" s="190"/>
      <c r="P221" s="190"/>
      <c r="Q221" s="190"/>
      <c r="R221" s="23"/>
    </row>
    <row r="222" spans="1:18">
      <c r="A222" s="5" t="s">
        <v>11</v>
      </c>
      <c r="B222" s="191"/>
      <c r="C222" s="192"/>
      <c r="D222" s="191"/>
      <c r="E222" s="192"/>
      <c r="F222" s="26" t="str">
        <f>IF(SUM($F191:$F221)=0,"",SUM($F191:$F221))</f>
        <v/>
      </c>
      <c r="G222" s="26" t="str">
        <f>IF(SUM($G191:$G221)=0,"",SUM($G191:$G221))</f>
        <v/>
      </c>
      <c r="H222" s="26" t="str">
        <f>IF(SUM(H191:H221)=0,"",SUM(H191:H221))</f>
        <v/>
      </c>
      <c r="I222" s="26" t="str">
        <f>IF(SUM(I191:I221)=0,"",SUM(I191:I221))</f>
        <v/>
      </c>
      <c r="J222" s="26" t="str">
        <f t="shared" ref="J222:K222" si="41">IF(SUM(J191:J221)=0,"",SUM(J191:J221))</f>
        <v/>
      </c>
      <c r="K222" s="26" t="str">
        <f t="shared" si="41"/>
        <v/>
      </c>
      <c r="L222" s="26" t="str">
        <f>IF(SUM($L191:$L221)=0,"",SUM($L191:$L221))</f>
        <v/>
      </c>
      <c r="M222" s="33"/>
      <c r="N222" s="193"/>
      <c r="O222" s="193"/>
      <c r="P222" s="193"/>
      <c r="Q222" s="193"/>
      <c r="R222" s="6"/>
    </row>
    <row r="224" spans="1:18" ht="27" customHeight="1">
      <c r="A224" s="194" t="s">
        <v>22</v>
      </c>
      <c r="B224" s="189" t="s">
        <v>103</v>
      </c>
      <c r="C224" s="189"/>
      <c r="D224" s="189"/>
      <c r="E224" s="189"/>
      <c r="F224" s="189" t="s">
        <v>23</v>
      </c>
      <c r="G224" s="189"/>
      <c r="H224" s="189" t="s">
        <v>88</v>
      </c>
      <c r="I224" s="189"/>
      <c r="J224" s="189"/>
      <c r="K224" s="189"/>
      <c r="L224" s="189" t="s">
        <v>87</v>
      </c>
      <c r="M224" s="195" t="s">
        <v>96</v>
      </c>
      <c r="N224" s="194" t="s">
        <v>25</v>
      </c>
      <c r="O224" s="194"/>
      <c r="P224" s="194"/>
      <c r="Q224" s="194"/>
      <c r="R224" s="189" t="s">
        <v>100</v>
      </c>
    </row>
    <row r="225" spans="1:22" ht="14.25" customHeight="1">
      <c r="A225" s="194"/>
      <c r="B225" s="189" t="s">
        <v>82</v>
      </c>
      <c r="C225" s="189"/>
      <c r="D225" s="189" t="s">
        <v>84</v>
      </c>
      <c r="E225" s="189"/>
      <c r="F225" s="189"/>
      <c r="G225" s="189"/>
      <c r="H225" s="189" t="s">
        <v>90</v>
      </c>
      <c r="I225" s="189"/>
      <c r="J225" s="189" t="s">
        <v>89</v>
      </c>
      <c r="K225" s="189"/>
      <c r="L225" s="189"/>
      <c r="M225" s="196"/>
      <c r="N225" s="194"/>
      <c r="O225" s="194"/>
      <c r="P225" s="194"/>
      <c r="Q225" s="194"/>
      <c r="R225" s="189"/>
    </row>
    <row r="226" spans="1:22">
      <c r="A226" s="194"/>
      <c r="B226" s="43" t="s">
        <v>26</v>
      </c>
      <c r="C226" s="43" t="s">
        <v>27</v>
      </c>
      <c r="D226" s="43" t="s">
        <v>26</v>
      </c>
      <c r="E226" s="43" t="s">
        <v>27</v>
      </c>
      <c r="F226" s="44" t="s">
        <v>85</v>
      </c>
      <c r="G226" s="44" t="s">
        <v>86</v>
      </c>
      <c r="H226" s="44" t="s">
        <v>81</v>
      </c>
      <c r="I226" s="44" t="s">
        <v>83</v>
      </c>
      <c r="J226" s="44" t="s">
        <v>81</v>
      </c>
      <c r="K226" s="44" t="s">
        <v>95</v>
      </c>
      <c r="L226" s="189"/>
      <c r="M226" s="197"/>
      <c r="N226" s="194"/>
      <c r="O226" s="194"/>
      <c r="P226" s="194"/>
      <c r="Q226" s="194"/>
      <c r="R226" s="194"/>
    </row>
    <row r="227" spans="1:22">
      <c r="A227" s="27" cm="1">
        <f t="array" aca="1" ref="A227" ca="1">DATE("2025","8"+6,IFERROR(INDIRECT(T1),"1"))</f>
        <v>46054</v>
      </c>
      <c r="B227" s="20"/>
      <c r="C227" s="21"/>
      <c r="D227" s="20"/>
      <c r="E227" s="21"/>
      <c r="F227" s="22"/>
      <c r="G227" s="22"/>
      <c r="H227" s="34" t="str">
        <f>IF(OR(B227="",LEFT(M227,1)="✓"),"",C227-B227-F227)</f>
        <v/>
      </c>
      <c r="I227" s="34" t="str">
        <f>IF(OR(D227="",LEFT(M227,1)="✓"),"",E227-D227-G227)</f>
        <v/>
      </c>
      <c r="J227" s="34" t="str">
        <f>IF(AND(B227&lt;&gt;"",M227="✓所定"),C227-B227-F227,"")</f>
        <v/>
      </c>
      <c r="K227" s="34" t="str">
        <f>IF(AND(B227&lt;&gt;"",M227="✓法定"),C227-B227-F227,"")</f>
        <v/>
      </c>
      <c r="L227" s="26" t="str">
        <f t="shared" ref="L227:L253" si="42">IF(AND($B227="",$D227=""),"",($C227-$B227-$F227)+($E227-$D227-$G227))</f>
        <v/>
      </c>
      <c r="M227" s="32"/>
      <c r="N227" s="190"/>
      <c r="O227" s="190"/>
      <c r="P227" s="190"/>
      <c r="Q227" s="190"/>
      <c r="R227" s="23"/>
      <c r="V227" s="1" t="s">
        <v>171</v>
      </c>
    </row>
    <row r="228" spans="1:22">
      <c r="A228" s="27">
        <f ca="1">A227+1</f>
        <v>46055</v>
      </c>
      <c r="B228" s="20"/>
      <c r="C228" s="21"/>
      <c r="D228" s="20"/>
      <c r="E228" s="21"/>
      <c r="F228" s="22"/>
      <c r="G228" s="22"/>
      <c r="H228" s="34" t="str">
        <f t="shared" ref="H228:H257" si="43">IF(OR(B228="",LEFT(M228,1)="✓"),"",C228-B228-F228)</f>
        <v/>
      </c>
      <c r="I228" s="34" t="str">
        <f t="shared" ref="I228:I257" si="44">IF(OR(D228="",LEFT(M228,1)="✓"),"",E228-D228-G228)</f>
        <v/>
      </c>
      <c r="J228" s="34" t="str">
        <f t="shared" ref="J228:J257" si="45">IF(AND(B228&lt;&gt;"",M228="✓所定"),C228-B228-F228,"")</f>
        <v/>
      </c>
      <c r="K228" s="34" t="str">
        <f t="shared" ref="K228:K257" si="46">IF(AND(B228&lt;&gt;"",M228="✓法定"),C228-B228-F228,"")</f>
        <v/>
      </c>
      <c r="L228" s="26" t="str">
        <f t="shared" si="42"/>
        <v/>
      </c>
      <c r="M228" s="32"/>
      <c r="N228" s="190"/>
      <c r="O228" s="190"/>
      <c r="P228" s="190"/>
      <c r="Q228" s="190"/>
      <c r="R228" s="23"/>
      <c r="V228" s="1" t="s">
        <v>172</v>
      </c>
    </row>
    <row r="229" spans="1:22">
      <c r="A229" s="27">
        <f t="shared" ref="A229:A257" ca="1" si="47">A228+1</f>
        <v>46056</v>
      </c>
      <c r="B229" s="20"/>
      <c r="C229" s="21"/>
      <c r="D229" s="20"/>
      <c r="E229" s="21"/>
      <c r="F229" s="22"/>
      <c r="G229" s="22"/>
      <c r="H229" s="34" t="str">
        <f t="shared" si="43"/>
        <v/>
      </c>
      <c r="I229" s="34" t="str">
        <f t="shared" si="44"/>
        <v/>
      </c>
      <c r="J229" s="34" t="str">
        <f t="shared" si="45"/>
        <v/>
      </c>
      <c r="K229" s="34" t="str">
        <f t="shared" si="46"/>
        <v/>
      </c>
      <c r="L229" s="26" t="str">
        <f t="shared" si="42"/>
        <v/>
      </c>
      <c r="M229" s="32"/>
      <c r="N229" s="190"/>
      <c r="O229" s="190"/>
      <c r="P229" s="190"/>
      <c r="Q229" s="190"/>
      <c r="R229" s="23"/>
    </row>
    <row r="230" spans="1:22">
      <c r="A230" s="27">
        <f t="shared" ca="1" si="47"/>
        <v>46057</v>
      </c>
      <c r="B230" s="20"/>
      <c r="C230" s="21"/>
      <c r="D230" s="20"/>
      <c r="E230" s="21"/>
      <c r="F230" s="22"/>
      <c r="G230" s="22"/>
      <c r="H230" s="34" t="str">
        <f t="shared" si="43"/>
        <v/>
      </c>
      <c r="I230" s="34" t="str">
        <f t="shared" si="44"/>
        <v/>
      </c>
      <c r="J230" s="34" t="str">
        <f t="shared" si="45"/>
        <v/>
      </c>
      <c r="K230" s="34" t="str">
        <f t="shared" si="46"/>
        <v/>
      </c>
      <c r="L230" s="26" t="str">
        <f t="shared" si="42"/>
        <v/>
      </c>
      <c r="M230" s="32"/>
      <c r="N230" s="190"/>
      <c r="O230" s="190"/>
      <c r="P230" s="190"/>
      <c r="Q230" s="190"/>
      <c r="R230" s="23"/>
    </row>
    <row r="231" spans="1:22">
      <c r="A231" s="27">
        <f t="shared" ca="1" si="47"/>
        <v>46058</v>
      </c>
      <c r="B231" s="20"/>
      <c r="C231" s="21"/>
      <c r="D231" s="20"/>
      <c r="E231" s="21"/>
      <c r="F231" s="22"/>
      <c r="G231" s="22"/>
      <c r="H231" s="34" t="str">
        <f t="shared" si="43"/>
        <v/>
      </c>
      <c r="I231" s="34" t="str">
        <f t="shared" si="44"/>
        <v/>
      </c>
      <c r="J231" s="34" t="str">
        <f t="shared" si="45"/>
        <v/>
      </c>
      <c r="K231" s="34" t="str">
        <f t="shared" si="46"/>
        <v/>
      </c>
      <c r="L231" s="26" t="str">
        <f t="shared" si="42"/>
        <v/>
      </c>
      <c r="M231" s="32"/>
      <c r="N231" s="190"/>
      <c r="O231" s="190"/>
      <c r="P231" s="190"/>
      <c r="Q231" s="190"/>
      <c r="R231" s="23"/>
    </row>
    <row r="232" spans="1:22">
      <c r="A232" s="27">
        <f t="shared" ca="1" si="47"/>
        <v>46059</v>
      </c>
      <c r="B232" s="20"/>
      <c r="C232" s="21"/>
      <c r="D232" s="20"/>
      <c r="E232" s="21"/>
      <c r="F232" s="22"/>
      <c r="G232" s="22"/>
      <c r="H232" s="34" t="str">
        <f t="shared" si="43"/>
        <v/>
      </c>
      <c r="I232" s="34" t="str">
        <f t="shared" si="44"/>
        <v/>
      </c>
      <c r="J232" s="34" t="str">
        <f t="shared" si="45"/>
        <v/>
      </c>
      <c r="K232" s="34" t="str">
        <f t="shared" si="46"/>
        <v/>
      </c>
      <c r="L232" s="26" t="str">
        <f t="shared" si="42"/>
        <v/>
      </c>
      <c r="M232" s="32"/>
      <c r="N232" s="190"/>
      <c r="O232" s="190"/>
      <c r="P232" s="190"/>
      <c r="Q232" s="190"/>
      <c r="R232" s="23"/>
    </row>
    <row r="233" spans="1:22">
      <c r="A233" s="27">
        <f t="shared" ca="1" si="47"/>
        <v>46060</v>
      </c>
      <c r="B233" s="20"/>
      <c r="C233" s="21"/>
      <c r="D233" s="20"/>
      <c r="E233" s="21"/>
      <c r="F233" s="22"/>
      <c r="G233" s="22"/>
      <c r="H233" s="34" t="str">
        <f t="shared" si="43"/>
        <v/>
      </c>
      <c r="I233" s="34" t="str">
        <f t="shared" si="44"/>
        <v/>
      </c>
      <c r="J233" s="34" t="str">
        <f t="shared" si="45"/>
        <v/>
      </c>
      <c r="K233" s="34" t="str">
        <f t="shared" si="46"/>
        <v/>
      </c>
      <c r="L233" s="26" t="str">
        <f t="shared" si="42"/>
        <v/>
      </c>
      <c r="M233" s="32"/>
      <c r="N233" s="190"/>
      <c r="O233" s="190"/>
      <c r="P233" s="190"/>
      <c r="Q233" s="190"/>
      <c r="R233" s="23"/>
    </row>
    <row r="234" spans="1:22">
      <c r="A234" s="27">
        <f t="shared" ca="1" si="47"/>
        <v>46061</v>
      </c>
      <c r="B234" s="20"/>
      <c r="C234" s="21"/>
      <c r="D234" s="20"/>
      <c r="E234" s="21"/>
      <c r="F234" s="22"/>
      <c r="G234" s="22"/>
      <c r="H234" s="34" t="str">
        <f t="shared" si="43"/>
        <v/>
      </c>
      <c r="I234" s="34" t="str">
        <f t="shared" si="44"/>
        <v/>
      </c>
      <c r="J234" s="34" t="str">
        <f t="shared" si="45"/>
        <v/>
      </c>
      <c r="K234" s="34" t="str">
        <f t="shared" si="46"/>
        <v/>
      </c>
      <c r="L234" s="26" t="str">
        <f t="shared" si="42"/>
        <v/>
      </c>
      <c r="M234" s="32"/>
      <c r="N234" s="190"/>
      <c r="O234" s="190"/>
      <c r="P234" s="190"/>
      <c r="Q234" s="190"/>
      <c r="R234" s="23"/>
    </row>
    <row r="235" spans="1:22">
      <c r="A235" s="27">
        <f t="shared" ca="1" si="47"/>
        <v>46062</v>
      </c>
      <c r="B235" s="20"/>
      <c r="C235" s="21"/>
      <c r="D235" s="20"/>
      <c r="E235" s="21"/>
      <c r="F235" s="22"/>
      <c r="G235" s="22"/>
      <c r="H235" s="34" t="str">
        <f t="shared" si="43"/>
        <v/>
      </c>
      <c r="I235" s="34" t="str">
        <f t="shared" si="44"/>
        <v/>
      </c>
      <c r="J235" s="34" t="str">
        <f t="shared" si="45"/>
        <v/>
      </c>
      <c r="K235" s="34" t="str">
        <f t="shared" si="46"/>
        <v/>
      </c>
      <c r="L235" s="26" t="str">
        <f t="shared" si="42"/>
        <v/>
      </c>
      <c r="M235" s="32"/>
      <c r="N235" s="190"/>
      <c r="O235" s="190"/>
      <c r="P235" s="190"/>
      <c r="Q235" s="190"/>
      <c r="R235" s="23"/>
    </row>
    <row r="236" spans="1:22">
      <c r="A236" s="27">
        <f t="shared" ca="1" si="47"/>
        <v>46063</v>
      </c>
      <c r="B236" s="20"/>
      <c r="C236" s="21"/>
      <c r="D236" s="20"/>
      <c r="E236" s="21"/>
      <c r="F236" s="22"/>
      <c r="G236" s="22"/>
      <c r="H236" s="34" t="str">
        <f t="shared" si="43"/>
        <v/>
      </c>
      <c r="I236" s="34" t="str">
        <f t="shared" si="44"/>
        <v/>
      </c>
      <c r="J236" s="34" t="str">
        <f t="shared" si="45"/>
        <v/>
      </c>
      <c r="K236" s="34" t="str">
        <f t="shared" si="46"/>
        <v/>
      </c>
      <c r="L236" s="26" t="str">
        <f t="shared" si="42"/>
        <v/>
      </c>
      <c r="M236" s="32"/>
      <c r="N236" s="190"/>
      <c r="O236" s="190"/>
      <c r="P236" s="190"/>
      <c r="Q236" s="190"/>
      <c r="R236" s="23"/>
    </row>
    <row r="237" spans="1:22">
      <c r="A237" s="27">
        <f t="shared" ca="1" si="47"/>
        <v>46064</v>
      </c>
      <c r="B237" s="20"/>
      <c r="C237" s="21"/>
      <c r="D237" s="20"/>
      <c r="E237" s="21"/>
      <c r="F237" s="22"/>
      <c r="G237" s="22"/>
      <c r="H237" s="34" t="str">
        <f t="shared" si="43"/>
        <v/>
      </c>
      <c r="I237" s="34" t="str">
        <f t="shared" si="44"/>
        <v/>
      </c>
      <c r="J237" s="34" t="str">
        <f t="shared" si="45"/>
        <v/>
      </c>
      <c r="K237" s="34" t="str">
        <f t="shared" si="46"/>
        <v/>
      </c>
      <c r="L237" s="26" t="str">
        <f t="shared" si="42"/>
        <v/>
      </c>
      <c r="M237" s="32"/>
      <c r="N237" s="190"/>
      <c r="O237" s="190"/>
      <c r="P237" s="190"/>
      <c r="Q237" s="190"/>
      <c r="R237" s="23"/>
    </row>
    <row r="238" spans="1:22">
      <c r="A238" s="27">
        <f t="shared" ca="1" si="47"/>
        <v>46065</v>
      </c>
      <c r="B238" s="20"/>
      <c r="C238" s="21"/>
      <c r="D238" s="20"/>
      <c r="E238" s="21"/>
      <c r="F238" s="22"/>
      <c r="G238" s="22"/>
      <c r="H238" s="34" t="str">
        <f t="shared" si="43"/>
        <v/>
      </c>
      <c r="I238" s="34" t="str">
        <f t="shared" si="44"/>
        <v/>
      </c>
      <c r="J238" s="34" t="str">
        <f t="shared" si="45"/>
        <v/>
      </c>
      <c r="K238" s="34" t="str">
        <f t="shared" si="46"/>
        <v/>
      </c>
      <c r="L238" s="26" t="str">
        <f t="shared" si="42"/>
        <v/>
      </c>
      <c r="M238" s="32"/>
      <c r="N238" s="190"/>
      <c r="O238" s="190"/>
      <c r="P238" s="190"/>
      <c r="Q238" s="190"/>
      <c r="R238" s="23"/>
    </row>
    <row r="239" spans="1:22">
      <c r="A239" s="27">
        <f t="shared" ca="1" si="47"/>
        <v>46066</v>
      </c>
      <c r="B239" s="20"/>
      <c r="C239" s="21"/>
      <c r="D239" s="20"/>
      <c r="E239" s="21"/>
      <c r="F239" s="22"/>
      <c r="G239" s="22"/>
      <c r="H239" s="34" t="str">
        <f t="shared" si="43"/>
        <v/>
      </c>
      <c r="I239" s="34" t="str">
        <f t="shared" si="44"/>
        <v/>
      </c>
      <c r="J239" s="34" t="str">
        <f t="shared" si="45"/>
        <v/>
      </c>
      <c r="K239" s="34" t="str">
        <f t="shared" si="46"/>
        <v/>
      </c>
      <c r="L239" s="26" t="str">
        <f t="shared" si="42"/>
        <v/>
      </c>
      <c r="M239" s="32"/>
      <c r="N239" s="190"/>
      <c r="O239" s="190"/>
      <c r="P239" s="190"/>
      <c r="Q239" s="190"/>
      <c r="R239" s="23"/>
    </row>
    <row r="240" spans="1:22">
      <c r="A240" s="27">
        <f t="shared" ca="1" si="47"/>
        <v>46067</v>
      </c>
      <c r="B240" s="20"/>
      <c r="C240" s="21"/>
      <c r="D240" s="20"/>
      <c r="E240" s="21"/>
      <c r="F240" s="22"/>
      <c r="G240" s="22"/>
      <c r="H240" s="34" t="str">
        <f t="shared" si="43"/>
        <v/>
      </c>
      <c r="I240" s="34" t="str">
        <f t="shared" si="44"/>
        <v/>
      </c>
      <c r="J240" s="34" t="str">
        <f t="shared" si="45"/>
        <v/>
      </c>
      <c r="K240" s="34" t="str">
        <f t="shared" si="46"/>
        <v/>
      </c>
      <c r="L240" s="26" t="str">
        <f t="shared" si="42"/>
        <v/>
      </c>
      <c r="M240" s="32"/>
      <c r="N240" s="190"/>
      <c r="O240" s="190"/>
      <c r="P240" s="190"/>
      <c r="Q240" s="190"/>
      <c r="R240" s="23"/>
    </row>
    <row r="241" spans="1:18">
      <c r="A241" s="27">
        <f t="shared" ca="1" si="47"/>
        <v>46068</v>
      </c>
      <c r="B241" s="20"/>
      <c r="C241" s="21"/>
      <c r="D241" s="20"/>
      <c r="E241" s="21"/>
      <c r="F241" s="22"/>
      <c r="G241" s="22"/>
      <c r="H241" s="34" t="str">
        <f t="shared" si="43"/>
        <v/>
      </c>
      <c r="I241" s="34" t="str">
        <f t="shared" si="44"/>
        <v/>
      </c>
      <c r="J241" s="34" t="str">
        <f t="shared" si="45"/>
        <v/>
      </c>
      <c r="K241" s="34" t="str">
        <f t="shared" si="46"/>
        <v/>
      </c>
      <c r="L241" s="26" t="str">
        <f t="shared" si="42"/>
        <v/>
      </c>
      <c r="M241" s="32"/>
      <c r="N241" s="190"/>
      <c r="O241" s="190"/>
      <c r="P241" s="190"/>
      <c r="Q241" s="190"/>
      <c r="R241" s="23"/>
    </row>
    <row r="242" spans="1:18">
      <c r="A242" s="27">
        <f t="shared" ca="1" si="47"/>
        <v>46069</v>
      </c>
      <c r="B242" s="20"/>
      <c r="C242" s="21"/>
      <c r="D242" s="20"/>
      <c r="E242" s="21"/>
      <c r="F242" s="22"/>
      <c r="G242" s="22"/>
      <c r="H242" s="34" t="str">
        <f t="shared" si="43"/>
        <v/>
      </c>
      <c r="I242" s="34" t="str">
        <f t="shared" si="44"/>
        <v/>
      </c>
      <c r="J242" s="34" t="str">
        <f t="shared" si="45"/>
        <v/>
      </c>
      <c r="K242" s="34" t="str">
        <f t="shared" si="46"/>
        <v/>
      </c>
      <c r="L242" s="26" t="str">
        <f t="shared" si="42"/>
        <v/>
      </c>
      <c r="M242" s="32"/>
      <c r="N242" s="190"/>
      <c r="O242" s="190"/>
      <c r="P242" s="190"/>
      <c r="Q242" s="190"/>
      <c r="R242" s="23"/>
    </row>
    <row r="243" spans="1:18">
      <c r="A243" s="27">
        <f t="shared" ca="1" si="47"/>
        <v>46070</v>
      </c>
      <c r="B243" s="20"/>
      <c r="C243" s="21"/>
      <c r="D243" s="20"/>
      <c r="E243" s="21"/>
      <c r="F243" s="22"/>
      <c r="G243" s="22"/>
      <c r="H243" s="34" t="str">
        <f t="shared" si="43"/>
        <v/>
      </c>
      <c r="I243" s="34" t="str">
        <f t="shared" si="44"/>
        <v/>
      </c>
      <c r="J243" s="34" t="str">
        <f t="shared" si="45"/>
        <v/>
      </c>
      <c r="K243" s="34" t="str">
        <f t="shared" si="46"/>
        <v/>
      </c>
      <c r="L243" s="26" t="str">
        <f t="shared" si="42"/>
        <v/>
      </c>
      <c r="M243" s="32"/>
      <c r="N243" s="190"/>
      <c r="O243" s="190"/>
      <c r="P243" s="190"/>
      <c r="Q243" s="190"/>
      <c r="R243" s="23"/>
    </row>
    <row r="244" spans="1:18">
      <c r="A244" s="27">
        <f t="shared" ca="1" si="47"/>
        <v>46071</v>
      </c>
      <c r="B244" s="20"/>
      <c r="C244" s="21"/>
      <c r="D244" s="20"/>
      <c r="E244" s="21"/>
      <c r="F244" s="22"/>
      <c r="G244" s="22"/>
      <c r="H244" s="34" t="str">
        <f t="shared" si="43"/>
        <v/>
      </c>
      <c r="I244" s="34" t="str">
        <f t="shared" si="44"/>
        <v/>
      </c>
      <c r="J244" s="34" t="str">
        <f t="shared" si="45"/>
        <v/>
      </c>
      <c r="K244" s="34" t="str">
        <f t="shared" si="46"/>
        <v/>
      </c>
      <c r="L244" s="26" t="str">
        <f t="shared" si="42"/>
        <v/>
      </c>
      <c r="M244" s="32"/>
      <c r="N244" s="190"/>
      <c r="O244" s="190"/>
      <c r="P244" s="190"/>
      <c r="Q244" s="190"/>
      <c r="R244" s="23"/>
    </row>
    <row r="245" spans="1:18">
      <c r="A245" s="27">
        <f t="shared" ca="1" si="47"/>
        <v>46072</v>
      </c>
      <c r="B245" s="20"/>
      <c r="C245" s="21"/>
      <c r="D245" s="20"/>
      <c r="E245" s="21"/>
      <c r="F245" s="22"/>
      <c r="G245" s="22"/>
      <c r="H245" s="34" t="str">
        <f t="shared" si="43"/>
        <v/>
      </c>
      <c r="I245" s="34" t="str">
        <f t="shared" si="44"/>
        <v/>
      </c>
      <c r="J245" s="34" t="str">
        <f t="shared" si="45"/>
        <v/>
      </c>
      <c r="K245" s="34" t="str">
        <f t="shared" si="46"/>
        <v/>
      </c>
      <c r="L245" s="26" t="str">
        <f t="shared" si="42"/>
        <v/>
      </c>
      <c r="M245" s="32"/>
      <c r="N245" s="190"/>
      <c r="O245" s="190"/>
      <c r="P245" s="190"/>
      <c r="Q245" s="190"/>
      <c r="R245" s="23"/>
    </row>
    <row r="246" spans="1:18">
      <c r="A246" s="27">
        <f t="shared" ca="1" si="47"/>
        <v>46073</v>
      </c>
      <c r="B246" s="20"/>
      <c r="C246" s="21"/>
      <c r="D246" s="20"/>
      <c r="E246" s="21"/>
      <c r="F246" s="22"/>
      <c r="G246" s="22"/>
      <c r="H246" s="34" t="str">
        <f t="shared" si="43"/>
        <v/>
      </c>
      <c r="I246" s="34" t="str">
        <f t="shared" si="44"/>
        <v/>
      </c>
      <c r="J246" s="34" t="str">
        <f t="shared" si="45"/>
        <v/>
      </c>
      <c r="K246" s="34" t="str">
        <f t="shared" si="46"/>
        <v/>
      </c>
      <c r="L246" s="26" t="str">
        <f t="shared" si="42"/>
        <v/>
      </c>
      <c r="M246" s="32"/>
      <c r="N246" s="190"/>
      <c r="O246" s="190"/>
      <c r="P246" s="190"/>
      <c r="Q246" s="190"/>
      <c r="R246" s="23"/>
    </row>
    <row r="247" spans="1:18">
      <c r="A247" s="27">
        <f t="shared" ca="1" si="47"/>
        <v>46074</v>
      </c>
      <c r="B247" s="20"/>
      <c r="C247" s="21"/>
      <c r="D247" s="20"/>
      <c r="E247" s="21"/>
      <c r="F247" s="22"/>
      <c r="G247" s="22"/>
      <c r="H247" s="34" t="str">
        <f t="shared" si="43"/>
        <v/>
      </c>
      <c r="I247" s="34" t="str">
        <f t="shared" si="44"/>
        <v/>
      </c>
      <c r="J247" s="34" t="str">
        <f t="shared" si="45"/>
        <v/>
      </c>
      <c r="K247" s="34" t="str">
        <f t="shared" si="46"/>
        <v/>
      </c>
      <c r="L247" s="26" t="str">
        <f t="shared" si="42"/>
        <v/>
      </c>
      <c r="M247" s="32"/>
      <c r="N247" s="190"/>
      <c r="O247" s="190"/>
      <c r="P247" s="190"/>
      <c r="Q247" s="190"/>
      <c r="R247" s="23"/>
    </row>
    <row r="248" spans="1:18">
      <c r="A248" s="27">
        <f t="shared" ca="1" si="47"/>
        <v>46075</v>
      </c>
      <c r="B248" s="20"/>
      <c r="C248" s="21"/>
      <c r="D248" s="20"/>
      <c r="E248" s="21"/>
      <c r="F248" s="22"/>
      <c r="G248" s="22"/>
      <c r="H248" s="34" t="str">
        <f t="shared" si="43"/>
        <v/>
      </c>
      <c r="I248" s="34" t="str">
        <f t="shared" si="44"/>
        <v/>
      </c>
      <c r="J248" s="34" t="str">
        <f t="shared" si="45"/>
        <v/>
      </c>
      <c r="K248" s="34" t="str">
        <f t="shared" si="46"/>
        <v/>
      </c>
      <c r="L248" s="26" t="str">
        <f t="shared" si="42"/>
        <v/>
      </c>
      <c r="M248" s="32"/>
      <c r="N248" s="190"/>
      <c r="O248" s="190"/>
      <c r="P248" s="190"/>
      <c r="Q248" s="190"/>
      <c r="R248" s="23"/>
    </row>
    <row r="249" spans="1:18">
      <c r="A249" s="27">
        <f t="shared" ca="1" si="47"/>
        <v>46076</v>
      </c>
      <c r="B249" s="20"/>
      <c r="C249" s="21"/>
      <c r="D249" s="20"/>
      <c r="E249" s="21"/>
      <c r="F249" s="22"/>
      <c r="G249" s="22"/>
      <c r="H249" s="34" t="str">
        <f t="shared" si="43"/>
        <v/>
      </c>
      <c r="I249" s="34" t="str">
        <f t="shared" si="44"/>
        <v/>
      </c>
      <c r="J249" s="34" t="str">
        <f t="shared" si="45"/>
        <v/>
      </c>
      <c r="K249" s="34" t="str">
        <f t="shared" si="46"/>
        <v/>
      </c>
      <c r="L249" s="26" t="str">
        <f t="shared" si="42"/>
        <v/>
      </c>
      <c r="M249" s="32"/>
      <c r="N249" s="190"/>
      <c r="O249" s="190"/>
      <c r="P249" s="190"/>
      <c r="Q249" s="190"/>
      <c r="R249" s="23"/>
    </row>
    <row r="250" spans="1:18">
      <c r="A250" s="27">
        <f t="shared" ca="1" si="47"/>
        <v>46077</v>
      </c>
      <c r="B250" s="20"/>
      <c r="C250" s="21"/>
      <c r="D250" s="20"/>
      <c r="E250" s="21"/>
      <c r="F250" s="22"/>
      <c r="G250" s="22"/>
      <c r="H250" s="34" t="str">
        <f t="shared" si="43"/>
        <v/>
      </c>
      <c r="I250" s="34" t="str">
        <f t="shared" si="44"/>
        <v/>
      </c>
      <c r="J250" s="34" t="str">
        <f t="shared" si="45"/>
        <v/>
      </c>
      <c r="K250" s="34" t="str">
        <f t="shared" si="46"/>
        <v/>
      </c>
      <c r="L250" s="26" t="str">
        <f t="shared" si="42"/>
        <v/>
      </c>
      <c r="M250" s="32"/>
      <c r="N250" s="190"/>
      <c r="O250" s="190"/>
      <c r="P250" s="190"/>
      <c r="Q250" s="190"/>
      <c r="R250" s="23"/>
    </row>
    <row r="251" spans="1:18">
      <c r="A251" s="27">
        <f t="shared" ca="1" si="47"/>
        <v>46078</v>
      </c>
      <c r="B251" s="20"/>
      <c r="C251" s="21"/>
      <c r="D251" s="20"/>
      <c r="E251" s="21"/>
      <c r="F251" s="22"/>
      <c r="G251" s="22"/>
      <c r="H251" s="34" t="str">
        <f t="shared" si="43"/>
        <v/>
      </c>
      <c r="I251" s="34" t="str">
        <f t="shared" si="44"/>
        <v/>
      </c>
      <c r="J251" s="34" t="str">
        <f t="shared" si="45"/>
        <v/>
      </c>
      <c r="K251" s="34" t="str">
        <f t="shared" si="46"/>
        <v/>
      </c>
      <c r="L251" s="26" t="str">
        <f t="shared" si="42"/>
        <v/>
      </c>
      <c r="M251" s="32"/>
      <c r="N251" s="190"/>
      <c r="O251" s="190"/>
      <c r="P251" s="190"/>
      <c r="Q251" s="190"/>
      <c r="R251" s="23"/>
    </row>
    <row r="252" spans="1:18">
      <c r="A252" s="27">
        <f t="shared" ca="1" si="47"/>
        <v>46079</v>
      </c>
      <c r="B252" s="20"/>
      <c r="C252" s="21"/>
      <c r="D252" s="20"/>
      <c r="E252" s="21"/>
      <c r="F252" s="22"/>
      <c r="G252" s="22"/>
      <c r="H252" s="34" t="str">
        <f t="shared" si="43"/>
        <v/>
      </c>
      <c r="I252" s="34" t="str">
        <f t="shared" si="44"/>
        <v/>
      </c>
      <c r="J252" s="34" t="str">
        <f t="shared" si="45"/>
        <v/>
      </c>
      <c r="K252" s="34" t="str">
        <f t="shared" si="46"/>
        <v/>
      </c>
      <c r="L252" s="26" t="str">
        <f t="shared" si="42"/>
        <v/>
      </c>
      <c r="M252" s="32"/>
      <c r="N252" s="190"/>
      <c r="O252" s="190"/>
      <c r="P252" s="190"/>
      <c r="Q252" s="190"/>
      <c r="R252" s="23"/>
    </row>
    <row r="253" spans="1:18">
      <c r="A253" s="27">
        <f t="shared" ca="1" si="47"/>
        <v>46080</v>
      </c>
      <c r="B253" s="20"/>
      <c r="C253" s="21"/>
      <c r="D253" s="20"/>
      <c r="E253" s="21"/>
      <c r="F253" s="22"/>
      <c r="G253" s="22"/>
      <c r="H253" s="34" t="str">
        <f t="shared" si="43"/>
        <v/>
      </c>
      <c r="I253" s="34" t="str">
        <f t="shared" si="44"/>
        <v/>
      </c>
      <c r="J253" s="34" t="str">
        <f t="shared" si="45"/>
        <v/>
      </c>
      <c r="K253" s="34" t="str">
        <f t="shared" si="46"/>
        <v/>
      </c>
      <c r="L253" s="26" t="str">
        <f t="shared" si="42"/>
        <v/>
      </c>
      <c r="M253" s="32"/>
      <c r="N253" s="190"/>
      <c r="O253" s="190"/>
      <c r="P253" s="190"/>
      <c r="Q253" s="190"/>
      <c r="R253" s="23"/>
    </row>
    <row r="254" spans="1:18">
      <c r="A254" s="27">
        <f t="shared" ca="1" si="47"/>
        <v>46081</v>
      </c>
      <c r="B254" s="20"/>
      <c r="C254" s="21"/>
      <c r="D254" s="20"/>
      <c r="E254" s="21"/>
      <c r="F254" s="22"/>
      <c r="G254" s="22"/>
      <c r="H254" s="34" t="str">
        <f t="shared" si="43"/>
        <v/>
      </c>
      <c r="I254" s="34" t="str">
        <f t="shared" si="44"/>
        <v/>
      </c>
      <c r="J254" s="34" t="str">
        <f t="shared" si="45"/>
        <v/>
      </c>
      <c r="K254" s="34" t="str">
        <f t="shared" si="46"/>
        <v/>
      </c>
      <c r="L254" s="26" t="str">
        <f>IF(AND($B254="",$D254=""),"",($C254-$B254-$F254)+($E254-$D254-$G254))</f>
        <v/>
      </c>
      <c r="M254" s="32"/>
      <c r="N254" s="190"/>
      <c r="O254" s="190"/>
      <c r="P254" s="190"/>
      <c r="Q254" s="190"/>
      <c r="R254" s="23"/>
    </row>
    <row r="255" spans="1:18">
      <c r="A255" s="27">
        <f t="shared" ca="1" si="47"/>
        <v>46082</v>
      </c>
      <c r="B255" s="20"/>
      <c r="C255" s="21"/>
      <c r="D255" s="20"/>
      <c r="E255" s="21"/>
      <c r="F255" s="22"/>
      <c r="G255" s="22"/>
      <c r="H255" s="34" t="str">
        <f t="shared" si="43"/>
        <v/>
      </c>
      <c r="I255" s="34" t="str">
        <f t="shared" si="44"/>
        <v/>
      </c>
      <c r="J255" s="34" t="str">
        <f t="shared" si="45"/>
        <v/>
      </c>
      <c r="K255" s="34" t="str">
        <f t="shared" si="46"/>
        <v/>
      </c>
      <c r="L255" s="26" t="str">
        <f>IF(AND($B255="",$D255=""),"",($C255-$B255-$F255)+($E255-$D255-$G255))</f>
        <v/>
      </c>
      <c r="M255" s="32"/>
      <c r="N255" s="190"/>
      <c r="O255" s="190"/>
      <c r="P255" s="190"/>
      <c r="Q255" s="190"/>
      <c r="R255" s="23"/>
    </row>
    <row r="256" spans="1:18">
      <c r="A256" s="27">
        <f t="shared" ca="1" si="47"/>
        <v>46083</v>
      </c>
      <c r="B256" s="20"/>
      <c r="C256" s="21"/>
      <c r="D256" s="20"/>
      <c r="E256" s="21"/>
      <c r="F256" s="22"/>
      <c r="G256" s="22"/>
      <c r="H256" s="34" t="str">
        <f t="shared" si="43"/>
        <v/>
      </c>
      <c r="I256" s="34" t="str">
        <f t="shared" si="44"/>
        <v/>
      </c>
      <c r="J256" s="34" t="str">
        <f t="shared" si="45"/>
        <v/>
      </c>
      <c r="K256" s="34" t="str">
        <f t="shared" si="46"/>
        <v/>
      </c>
      <c r="L256" s="26" t="str">
        <f>IF(AND($B256="",$D256=""),"",($C256-$B256-$F256)+($E256-$D256-$G256))</f>
        <v/>
      </c>
      <c r="M256" s="32"/>
      <c r="N256" s="190"/>
      <c r="O256" s="190"/>
      <c r="P256" s="190"/>
      <c r="Q256" s="190"/>
      <c r="R256" s="23"/>
    </row>
    <row r="257" spans="1:18">
      <c r="A257" s="27">
        <f t="shared" ca="1" si="47"/>
        <v>46084</v>
      </c>
      <c r="B257" s="20"/>
      <c r="C257" s="21"/>
      <c r="D257" s="20"/>
      <c r="E257" s="21"/>
      <c r="F257" s="22"/>
      <c r="G257" s="22"/>
      <c r="H257" s="34" t="str">
        <f t="shared" si="43"/>
        <v/>
      </c>
      <c r="I257" s="34" t="str">
        <f t="shared" si="44"/>
        <v/>
      </c>
      <c r="J257" s="34" t="str">
        <f t="shared" si="45"/>
        <v/>
      </c>
      <c r="K257" s="34" t="str">
        <f t="shared" si="46"/>
        <v/>
      </c>
      <c r="L257" s="26" t="str">
        <f>IF(AND($B257="",$D257=""),"",($C257-$B257-$F257)+($E257-$D257-$G257))</f>
        <v/>
      </c>
      <c r="M257" s="32"/>
      <c r="N257" s="190"/>
      <c r="O257" s="190"/>
      <c r="P257" s="190"/>
      <c r="Q257" s="190"/>
      <c r="R257" s="23"/>
    </row>
    <row r="258" spans="1:18">
      <c r="A258" s="5" t="s">
        <v>11</v>
      </c>
      <c r="B258" s="191"/>
      <c r="C258" s="192"/>
      <c r="D258" s="191"/>
      <c r="E258" s="192"/>
      <c r="F258" s="26" t="str">
        <f>IF(SUM($F227:$F257)=0,"",SUM($F227:$F257))</f>
        <v/>
      </c>
      <c r="G258" s="26" t="str">
        <f>IF(SUM($G227:$G257)=0,"",SUM($G227:$G257))</f>
        <v/>
      </c>
      <c r="H258" s="26" t="str">
        <f>IF(SUM(H227:H257)=0,"",SUM(H227:H257))</f>
        <v/>
      </c>
      <c r="I258" s="26" t="str">
        <f>IF(SUM(I227:I257)=0,"",SUM(I227:I257))</f>
        <v/>
      </c>
      <c r="J258" s="26" t="str">
        <f>IF(SUM(J227:J257)=0,"",SUM(J227:J257))</f>
        <v/>
      </c>
      <c r="K258" s="26" t="str">
        <f>IF(SUM(K227:K257)=0,"",SUM(K227:K257))</f>
        <v/>
      </c>
      <c r="L258" s="26" t="str">
        <f>IF(SUM($L227:$L257)=0,"",SUM($L227:$L257))</f>
        <v/>
      </c>
      <c r="M258" s="33"/>
      <c r="N258" s="193"/>
      <c r="O258" s="193"/>
      <c r="P258" s="193"/>
      <c r="Q258" s="193"/>
      <c r="R258" s="6"/>
    </row>
    <row r="260" spans="1:18" ht="27" customHeight="1">
      <c r="A260" s="194" t="s">
        <v>22</v>
      </c>
      <c r="B260" s="189" t="s">
        <v>103</v>
      </c>
      <c r="C260" s="189"/>
      <c r="D260" s="189"/>
      <c r="E260" s="189"/>
      <c r="F260" s="189" t="s">
        <v>23</v>
      </c>
      <c r="G260" s="189"/>
      <c r="H260" s="189" t="s">
        <v>88</v>
      </c>
      <c r="I260" s="189"/>
      <c r="J260" s="189"/>
      <c r="K260" s="189"/>
      <c r="L260" s="189" t="s">
        <v>87</v>
      </c>
      <c r="M260" s="195" t="s">
        <v>96</v>
      </c>
      <c r="N260" s="194" t="s">
        <v>25</v>
      </c>
      <c r="O260" s="194"/>
      <c r="P260" s="194"/>
      <c r="Q260" s="194"/>
      <c r="R260" s="189" t="s">
        <v>100</v>
      </c>
    </row>
    <row r="261" spans="1:18" ht="14.25" customHeight="1">
      <c r="A261" s="194"/>
      <c r="B261" s="189" t="s">
        <v>82</v>
      </c>
      <c r="C261" s="189"/>
      <c r="D261" s="189" t="s">
        <v>84</v>
      </c>
      <c r="E261" s="189"/>
      <c r="F261" s="189"/>
      <c r="G261" s="189"/>
      <c r="H261" s="189" t="s">
        <v>90</v>
      </c>
      <c r="I261" s="189"/>
      <c r="J261" s="189" t="s">
        <v>89</v>
      </c>
      <c r="K261" s="189"/>
      <c r="L261" s="189"/>
      <c r="M261" s="196"/>
      <c r="N261" s="194"/>
      <c r="O261" s="194"/>
      <c r="P261" s="194"/>
      <c r="Q261" s="194"/>
      <c r="R261" s="189"/>
    </row>
    <row r="262" spans="1:18">
      <c r="A262" s="194"/>
      <c r="B262" s="43" t="s">
        <v>26</v>
      </c>
      <c r="C262" s="43" t="s">
        <v>27</v>
      </c>
      <c r="D262" s="43" t="s">
        <v>26</v>
      </c>
      <c r="E262" s="43" t="s">
        <v>27</v>
      </c>
      <c r="F262" s="44" t="s">
        <v>85</v>
      </c>
      <c r="G262" s="44" t="s">
        <v>86</v>
      </c>
      <c r="H262" s="44" t="s">
        <v>81</v>
      </c>
      <c r="I262" s="44" t="s">
        <v>83</v>
      </c>
      <c r="J262" s="44" t="s">
        <v>81</v>
      </c>
      <c r="K262" s="44" t="s">
        <v>95</v>
      </c>
      <c r="L262" s="189"/>
      <c r="M262" s="197"/>
      <c r="N262" s="194"/>
      <c r="O262" s="194"/>
      <c r="P262" s="194"/>
      <c r="Q262" s="194"/>
      <c r="R262" s="194"/>
    </row>
    <row r="263" spans="1:18">
      <c r="A263" s="27" cm="1">
        <f t="array" aca="1" ref="A263" ca="1">DATE("2025","8"+7,IFERROR(INDIRECT(T1),"1"))</f>
        <v>46082</v>
      </c>
      <c r="B263" s="20"/>
      <c r="C263" s="21"/>
      <c r="D263" s="20"/>
      <c r="E263" s="21"/>
      <c r="F263" s="22"/>
      <c r="G263" s="22"/>
      <c r="H263" s="34" t="str">
        <f>IF(OR(B263="",LEFT(M263,1)="✓"),"",C263-B263-F263)</f>
        <v/>
      </c>
      <c r="I263" s="34" t="str">
        <f>IF(OR(D263="",LEFT(M263,1)="✓"),"",E263-D263-G263)</f>
        <v/>
      </c>
      <c r="J263" s="34" t="str">
        <f>IF(AND(B263&lt;&gt;"",M263="✓所定"),C263-B263-F263,"")</f>
        <v/>
      </c>
      <c r="K263" s="34" t="str">
        <f>IF(AND(B263&lt;&gt;"",M263="✓法定"),C263-B263-F263,"")</f>
        <v/>
      </c>
      <c r="L263" s="34" t="str">
        <f>IF(AND($B263="",$D263=""),"",($C263-$B263-$F263)+($E263-$D263-$G263))</f>
        <v/>
      </c>
      <c r="M263" s="32"/>
      <c r="N263" s="190"/>
      <c r="O263" s="190"/>
      <c r="P263" s="190"/>
      <c r="Q263" s="190"/>
      <c r="R263" s="23"/>
    </row>
    <row r="264" spans="1:18">
      <c r="A264" s="27">
        <f ca="1">A263+1</f>
        <v>46083</v>
      </c>
      <c r="B264" s="20"/>
      <c r="C264" s="21"/>
      <c r="D264" s="20"/>
      <c r="E264" s="21"/>
      <c r="F264" s="22"/>
      <c r="G264" s="22"/>
      <c r="H264" s="34" t="str">
        <f t="shared" ref="H264:H293" si="48">IF(OR(B264="",LEFT(M264,1)="✓"),"",C264-B264-F264)</f>
        <v/>
      </c>
      <c r="I264" s="34" t="str">
        <f t="shared" ref="I264:I293" si="49">IF(OR(D264="",LEFT(M264,1)="✓"),"",E264-D264-G264)</f>
        <v/>
      </c>
      <c r="J264" s="34" t="str">
        <f t="shared" ref="J264:J293" si="50">IF(AND(B264&lt;&gt;"",M264="✓所定"),C264-B264-F264,"")</f>
        <v/>
      </c>
      <c r="K264" s="34" t="str">
        <f t="shared" ref="K264:K293" si="51">IF(AND(B264&lt;&gt;"",M264="✓法定"),C264-B264-F264,"")</f>
        <v/>
      </c>
      <c r="L264" s="34" t="str">
        <f t="shared" ref="L264:L288" si="52">IF(AND($B264="",$D264=""),"",($C264-$B264-$F264)+($E264-$D264-$G264))</f>
        <v/>
      </c>
      <c r="M264" s="32"/>
      <c r="N264" s="190"/>
      <c r="O264" s="190"/>
      <c r="P264" s="190"/>
      <c r="Q264" s="190"/>
      <c r="R264" s="23"/>
    </row>
    <row r="265" spans="1:18">
      <c r="A265" s="27">
        <f t="shared" ref="A265:A293" ca="1" si="53">A264+1</f>
        <v>46084</v>
      </c>
      <c r="B265" s="20"/>
      <c r="C265" s="21"/>
      <c r="D265" s="20"/>
      <c r="E265" s="21"/>
      <c r="F265" s="22"/>
      <c r="G265" s="22"/>
      <c r="H265" s="34" t="str">
        <f t="shared" si="48"/>
        <v/>
      </c>
      <c r="I265" s="34" t="str">
        <f t="shared" si="49"/>
        <v/>
      </c>
      <c r="J265" s="34" t="str">
        <f t="shared" si="50"/>
        <v/>
      </c>
      <c r="K265" s="34" t="str">
        <f t="shared" si="51"/>
        <v/>
      </c>
      <c r="L265" s="34" t="str">
        <f t="shared" si="52"/>
        <v/>
      </c>
      <c r="M265" s="32"/>
      <c r="N265" s="190"/>
      <c r="O265" s="190"/>
      <c r="P265" s="190"/>
      <c r="Q265" s="190"/>
      <c r="R265" s="23"/>
    </row>
    <row r="266" spans="1:18">
      <c r="A266" s="27">
        <f t="shared" ca="1" si="53"/>
        <v>46085</v>
      </c>
      <c r="B266" s="20"/>
      <c r="C266" s="21"/>
      <c r="D266" s="20"/>
      <c r="E266" s="21"/>
      <c r="F266" s="22"/>
      <c r="G266" s="22"/>
      <c r="H266" s="34" t="str">
        <f t="shared" si="48"/>
        <v/>
      </c>
      <c r="I266" s="34" t="str">
        <f t="shared" si="49"/>
        <v/>
      </c>
      <c r="J266" s="34" t="str">
        <f t="shared" si="50"/>
        <v/>
      </c>
      <c r="K266" s="34" t="str">
        <f t="shared" si="51"/>
        <v/>
      </c>
      <c r="L266" s="34" t="str">
        <f t="shared" si="52"/>
        <v/>
      </c>
      <c r="M266" s="32"/>
      <c r="N266" s="190"/>
      <c r="O266" s="190"/>
      <c r="P266" s="190"/>
      <c r="Q266" s="190"/>
      <c r="R266" s="23"/>
    </row>
    <row r="267" spans="1:18">
      <c r="A267" s="27">
        <f t="shared" ca="1" si="53"/>
        <v>46086</v>
      </c>
      <c r="B267" s="20"/>
      <c r="C267" s="21"/>
      <c r="D267" s="20"/>
      <c r="E267" s="21"/>
      <c r="F267" s="22"/>
      <c r="G267" s="22"/>
      <c r="H267" s="34" t="str">
        <f t="shared" si="48"/>
        <v/>
      </c>
      <c r="I267" s="34" t="str">
        <f t="shared" si="49"/>
        <v/>
      </c>
      <c r="J267" s="34" t="str">
        <f t="shared" si="50"/>
        <v/>
      </c>
      <c r="K267" s="34" t="str">
        <f t="shared" si="51"/>
        <v/>
      </c>
      <c r="L267" s="34" t="str">
        <f t="shared" si="52"/>
        <v/>
      </c>
      <c r="M267" s="32"/>
      <c r="N267" s="190"/>
      <c r="O267" s="190"/>
      <c r="P267" s="190"/>
      <c r="Q267" s="190"/>
      <c r="R267" s="23"/>
    </row>
    <row r="268" spans="1:18">
      <c r="A268" s="27">
        <f t="shared" ca="1" si="53"/>
        <v>46087</v>
      </c>
      <c r="B268" s="20"/>
      <c r="C268" s="21"/>
      <c r="D268" s="20"/>
      <c r="E268" s="21"/>
      <c r="F268" s="22"/>
      <c r="G268" s="22"/>
      <c r="H268" s="34" t="str">
        <f t="shared" si="48"/>
        <v/>
      </c>
      <c r="I268" s="34" t="str">
        <f t="shared" si="49"/>
        <v/>
      </c>
      <c r="J268" s="34" t="str">
        <f t="shared" si="50"/>
        <v/>
      </c>
      <c r="K268" s="34" t="str">
        <f t="shared" si="51"/>
        <v/>
      </c>
      <c r="L268" s="34" t="str">
        <f t="shared" si="52"/>
        <v/>
      </c>
      <c r="M268" s="32"/>
      <c r="N268" s="190"/>
      <c r="O268" s="190"/>
      <c r="P268" s="190"/>
      <c r="Q268" s="190"/>
      <c r="R268" s="23"/>
    </row>
    <row r="269" spans="1:18">
      <c r="A269" s="27">
        <f t="shared" ca="1" si="53"/>
        <v>46088</v>
      </c>
      <c r="B269" s="20"/>
      <c r="C269" s="21"/>
      <c r="D269" s="20"/>
      <c r="E269" s="21"/>
      <c r="F269" s="22"/>
      <c r="G269" s="22"/>
      <c r="H269" s="34" t="str">
        <f t="shared" si="48"/>
        <v/>
      </c>
      <c r="I269" s="34" t="str">
        <f t="shared" si="49"/>
        <v/>
      </c>
      <c r="J269" s="34" t="str">
        <f t="shared" si="50"/>
        <v/>
      </c>
      <c r="K269" s="34" t="str">
        <f t="shared" si="51"/>
        <v/>
      </c>
      <c r="L269" s="34" t="str">
        <f t="shared" si="52"/>
        <v/>
      </c>
      <c r="M269" s="32"/>
      <c r="N269" s="190"/>
      <c r="O269" s="190"/>
      <c r="P269" s="190"/>
      <c r="Q269" s="190"/>
      <c r="R269" s="23"/>
    </row>
    <row r="270" spans="1:18">
      <c r="A270" s="27">
        <f t="shared" ca="1" si="53"/>
        <v>46089</v>
      </c>
      <c r="B270" s="20"/>
      <c r="C270" s="21"/>
      <c r="D270" s="20"/>
      <c r="E270" s="21"/>
      <c r="F270" s="22"/>
      <c r="G270" s="22"/>
      <c r="H270" s="34" t="str">
        <f t="shared" si="48"/>
        <v/>
      </c>
      <c r="I270" s="34" t="str">
        <f t="shared" si="49"/>
        <v/>
      </c>
      <c r="J270" s="34" t="str">
        <f t="shared" si="50"/>
        <v/>
      </c>
      <c r="K270" s="34" t="str">
        <f t="shared" si="51"/>
        <v/>
      </c>
      <c r="L270" s="34" t="str">
        <f t="shared" si="52"/>
        <v/>
      </c>
      <c r="M270" s="32"/>
      <c r="N270" s="190"/>
      <c r="O270" s="190"/>
      <c r="P270" s="190"/>
      <c r="Q270" s="190"/>
      <c r="R270" s="23"/>
    </row>
    <row r="271" spans="1:18">
      <c r="A271" s="27">
        <f t="shared" ca="1" si="53"/>
        <v>46090</v>
      </c>
      <c r="B271" s="20"/>
      <c r="C271" s="21"/>
      <c r="D271" s="20"/>
      <c r="E271" s="21"/>
      <c r="F271" s="22"/>
      <c r="G271" s="22"/>
      <c r="H271" s="34" t="str">
        <f t="shared" si="48"/>
        <v/>
      </c>
      <c r="I271" s="34" t="str">
        <f t="shared" si="49"/>
        <v/>
      </c>
      <c r="J271" s="34" t="str">
        <f t="shared" si="50"/>
        <v/>
      </c>
      <c r="K271" s="34" t="str">
        <f t="shared" si="51"/>
        <v/>
      </c>
      <c r="L271" s="34" t="str">
        <f t="shared" si="52"/>
        <v/>
      </c>
      <c r="M271" s="32"/>
      <c r="N271" s="190"/>
      <c r="O271" s="190"/>
      <c r="P271" s="190"/>
      <c r="Q271" s="190"/>
      <c r="R271" s="23"/>
    </row>
    <row r="272" spans="1:18">
      <c r="A272" s="27">
        <f t="shared" ca="1" si="53"/>
        <v>46091</v>
      </c>
      <c r="B272" s="20"/>
      <c r="C272" s="21"/>
      <c r="D272" s="20"/>
      <c r="E272" s="21"/>
      <c r="F272" s="22"/>
      <c r="G272" s="22"/>
      <c r="H272" s="34" t="str">
        <f t="shared" si="48"/>
        <v/>
      </c>
      <c r="I272" s="34" t="str">
        <f t="shared" si="49"/>
        <v/>
      </c>
      <c r="J272" s="34" t="str">
        <f t="shared" si="50"/>
        <v/>
      </c>
      <c r="K272" s="34" t="str">
        <f t="shared" si="51"/>
        <v/>
      </c>
      <c r="L272" s="34" t="str">
        <f t="shared" si="52"/>
        <v/>
      </c>
      <c r="M272" s="32"/>
      <c r="N272" s="190"/>
      <c r="O272" s="190"/>
      <c r="P272" s="190"/>
      <c r="Q272" s="190"/>
      <c r="R272" s="23"/>
    </row>
    <row r="273" spans="1:18">
      <c r="A273" s="27">
        <f t="shared" ca="1" si="53"/>
        <v>46092</v>
      </c>
      <c r="B273" s="20"/>
      <c r="C273" s="21"/>
      <c r="D273" s="20"/>
      <c r="E273" s="21"/>
      <c r="F273" s="22"/>
      <c r="G273" s="22"/>
      <c r="H273" s="34" t="str">
        <f t="shared" si="48"/>
        <v/>
      </c>
      <c r="I273" s="34" t="str">
        <f t="shared" si="49"/>
        <v/>
      </c>
      <c r="J273" s="34" t="str">
        <f t="shared" si="50"/>
        <v/>
      </c>
      <c r="K273" s="34" t="str">
        <f t="shared" si="51"/>
        <v/>
      </c>
      <c r="L273" s="34" t="str">
        <f t="shared" si="52"/>
        <v/>
      </c>
      <c r="M273" s="32"/>
      <c r="N273" s="190"/>
      <c r="O273" s="190"/>
      <c r="P273" s="190"/>
      <c r="Q273" s="190"/>
      <c r="R273" s="23"/>
    </row>
    <row r="274" spans="1:18">
      <c r="A274" s="27">
        <f t="shared" ca="1" si="53"/>
        <v>46093</v>
      </c>
      <c r="B274" s="20"/>
      <c r="C274" s="21"/>
      <c r="D274" s="20"/>
      <c r="E274" s="21"/>
      <c r="F274" s="22"/>
      <c r="G274" s="22"/>
      <c r="H274" s="34" t="str">
        <f t="shared" si="48"/>
        <v/>
      </c>
      <c r="I274" s="34" t="str">
        <f t="shared" si="49"/>
        <v/>
      </c>
      <c r="J274" s="34" t="str">
        <f t="shared" si="50"/>
        <v/>
      </c>
      <c r="K274" s="34" t="str">
        <f t="shared" si="51"/>
        <v/>
      </c>
      <c r="L274" s="34" t="str">
        <f t="shared" si="52"/>
        <v/>
      </c>
      <c r="M274" s="32"/>
      <c r="N274" s="190"/>
      <c r="O274" s="190"/>
      <c r="P274" s="190"/>
      <c r="Q274" s="190"/>
      <c r="R274" s="23"/>
    </row>
    <row r="275" spans="1:18">
      <c r="A275" s="27">
        <f t="shared" ca="1" si="53"/>
        <v>46094</v>
      </c>
      <c r="B275" s="20"/>
      <c r="C275" s="21"/>
      <c r="D275" s="20"/>
      <c r="E275" s="21"/>
      <c r="F275" s="22"/>
      <c r="G275" s="22"/>
      <c r="H275" s="34" t="str">
        <f t="shared" si="48"/>
        <v/>
      </c>
      <c r="I275" s="34" t="str">
        <f t="shared" si="49"/>
        <v/>
      </c>
      <c r="J275" s="34" t="str">
        <f t="shared" si="50"/>
        <v/>
      </c>
      <c r="K275" s="34" t="str">
        <f t="shared" si="51"/>
        <v/>
      </c>
      <c r="L275" s="34" t="str">
        <f t="shared" si="52"/>
        <v/>
      </c>
      <c r="M275" s="32"/>
      <c r="N275" s="190"/>
      <c r="O275" s="190"/>
      <c r="P275" s="190"/>
      <c r="Q275" s="190"/>
      <c r="R275" s="23"/>
    </row>
    <row r="276" spans="1:18">
      <c r="A276" s="27">
        <f t="shared" ca="1" si="53"/>
        <v>46095</v>
      </c>
      <c r="B276" s="20"/>
      <c r="C276" s="21"/>
      <c r="D276" s="20"/>
      <c r="E276" s="21"/>
      <c r="F276" s="22"/>
      <c r="G276" s="22"/>
      <c r="H276" s="34" t="str">
        <f t="shared" si="48"/>
        <v/>
      </c>
      <c r="I276" s="34" t="str">
        <f t="shared" si="49"/>
        <v/>
      </c>
      <c r="J276" s="34" t="str">
        <f t="shared" si="50"/>
        <v/>
      </c>
      <c r="K276" s="34" t="str">
        <f t="shared" si="51"/>
        <v/>
      </c>
      <c r="L276" s="34" t="str">
        <f t="shared" si="52"/>
        <v/>
      </c>
      <c r="M276" s="32"/>
      <c r="N276" s="190"/>
      <c r="O276" s="190"/>
      <c r="P276" s="190"/>
      <c r="Q276" s="190"/>
      <c r="R276" s="23"/>
    </row>
    <row r="277" spans="1:18">
      <c r="A277" s="27">
        <f t="shared" ca="1" si="53"/>
        <v>46096</v>
      </c>
      <c r="B277" s="20"/>
      <c r="C277" s="21"/>
      <c r="D277" s="20"/>
      <c r="E277" s="21"/>
      <c r="F277" s="22"/>
      <c r="G277" s="22"/>
      <c r="H277" s="34" t="str">
        <f t="shared" si="48"/>
        <v/>
      </c>
      <c r="I277" s="34" t="str">
        <f t="shared" si="49"/>
        <v/>
      </c>
      <c r="J277" s="34" t="str">
        <f t="shared" si="50"/>
        <v/>
      </c>
      <c r="K277" s="34" t="str">
        <f t="shared" si="51"/>
        <v/>
      </c>
      <c r="L277" s="34" t="str">
        <f t="shared" si="52"/>
        <v/>
      </c>
      <c r="M277" s="32"/>
      <c r="N277" s="190"/>
      <c r="O277" s="190"/>
      <c r="P277" s="190"/>
      <c r="Q277" s="190"/>
      <c r="R277" s="23"/>
    </row>
    <row r="278" spans="1:18">
      <c r="A278" s="27">
        <f t="shared" ca="1" si="53"/>
        <v>46097</v>
      </c>
      <c r="B278" s="20"/>
      <c r="C278" s="21"/>
      <c r="D278" s="20"/>
      <c r="E278" s="21"/>
      <c r="F278" s="22"/>
      <c r="G278" s="22"/>
      <c r="H278" s="34" t="str">
        <f t="shared" si="48"/>
        <v/>
      </c>
      <c r="I278" s="34" t="str">
        <f t="shared" si="49"/>
        <v/>
      </c>
      <c r="J278" s="34" t="str">
        <f t="shared" si="50"/>
        <v/>
      </c>
      <c r="K278" s="34" t="str">
        <f t="shared" si="51"/>
        <v/>
      </c>
      <c r="L278" s="34" t="str">
        <f t="shared" si="52"/>
        <v/>
      </c>
      <c r="M278" s="32"/>
      <c r="N278" s="190"/>
      <c r="O278" s="190"/>
      <c r="P278" s="190"/>
      <c r="Q278" s="190"/>
      <c r="R278" s="23"/>
    </row>
    <row r="279" spans="1:18">
      <c r="A279" s="27">
        <f t="shared" ca="1" si="53"/>
        <v>46098</v>
      </c>
      <c r="B279" s="20"/>
      <c r="C279" s="21"/>
      <c r="D279" s="20"/>
      <c r="E279" s="21"/>
      <c r="F279" s="22"/>
      <c r="G279" s="22"/>
      <c r="H279" s="34" t="str">
        <f t="shared" si="48"/>
        <v/>
      </c>
      <c r="I279" s="34" t="str">
        <f t="shared" si="49"/>
        <v/>
      </c>
      <c r="J279" s="34" t="str">
        <f t="shared" si="50"/>
        <v/>
      </c>
      <c r="K279" s="34" t="str">
        <f t="shared" si="51"/>
        <v/>
      </c>
      <c r="L279" s="34" t="str">
        <f t="shared" si="52"/>
        <v/>
      </c>
      <c r="M279" s="32"/>
      <c r="N279" s="190"/>
      <c r="O279" s="190"/>
      <c r="P279" s="190"/>
      <c r="Q279" s="190"/>
      <c r="R279" s="23"/>
    </row>
    <row r="280" spans="1:18">
      <c r="A280" s="27">
        <f t="shared" ca="1" si="53"/>
        <v>46099</v>
      </c>
      <c r="B280" s="20"/>
      <c r="C280" s="21"/>
      <c r="D280" s="20"/>
      <c r="E280" s="21"/>
      <c r="F280" s="22"/>
      <c r="G280" s="22"/>
      <c r="H280" s="34" t="str">
        <f t="shared" si="48"/>
        <v/>
      </c>
      <c r="I280" s="34" t="str">
        <f t="shared" si="49"/>
        <v/>
      </c>
      <c r="J280" s="34" t="str">
        <f t="shared" si="50"/>
        <v/>
      </c>
      <c r="K280" s="34" t="str">
        <f t="shared" si="51"/>
        <v/>
      </c>
      <c r="L280" s="34" t="str">
        <f t="shared" si="52"/>
        <v/>
      </c>
      <c r="M280" s="32"/>
      <c r="N280" s="190"/>
      <c r="O280" s="190"/>
      <c r="P280" s="190"/>
      <c r="Q280" s="190"/>
      <c r="R280" s="23"/>
    </row>
    <row r="281" spans="1:18">
      <c r="A281" s="27">
        <f t="shared" ca="1" si="53"/>
        <v>46100</v>
      </c>
      <c r="B281" s="20"/>
      <c r="C281" s="21"/>
      <c r="D281" s="20"/>
      <c r="E281" s="21"/>
      <c r="F281" s="22"/>
      <c r="G281" s="22"/>
      <c r="H281" s="34" t="str">
        <f t="shared" si="48"/>
        <v/>
      </c>
      <c r="I281" s="34" t="str">
        <f t="shared" si="49"/>
        <v/>
      </c>
      <c r="J281" s="34" t="str">
        <f t="shared" si="50"/>
        <v/>
      </c>
      <c r="K281" s="34" t="str">
        <f t="shared" si="51"/>
        <v/>
      </c>
      <c r="L281" s="34" t="str">
        <f t="shared" si="52"/>
        <v/>
      </c>
      <c r="M281" s="32"/>
      <c r="N281" s="190"/>
      <c r="O281" s="190"/>
      <c r="P281" s="190"/>
      <c r="Q281" s="190"/>
      <c r="R281" s="23"/>
    </row>
    <row r="282" spans="1:18">
      <c r="A282" s="27">
        <f t="shared" ca="1" si="53"/>
        <v>46101</v>
      </c>
      <c r="B282" s="20"/>
      <c r="C282" s="21"/>
      <c r="D282" s="20"/>
      <c r="E282" s="21"/>
      <c r="F282" s="22"/>
      <c r="G282" s="22"/>
      <c r="H282" s="34" t="str">
        <f t="shared" si="48"/>
        <v/>
      </c>
      <c r="I282" s="34" t="str">
        <f t="shared" si="49"/>
        <v/>
      </c>
      <c r="J282" s="34" t="str">
        <f t="shared" si="50"/>
        <v/>
      </c>
      <c r="K282" s="34" t="str">
        <f t="shared" si="51"/>
        <v/>
      </c>
      <c r="L282" s="34" t="str">
        <f t="shared" si="52"/>
        <v/>
      </c>
      <c r="M282" s="32"/>
      <c r="N282" s="190"/>
      <c r="O282" s="190"/>
      <c r="P282" s="190"/>
      <c r="Q282" s="190"/>
      <c r="R282" s="23"/>
    </row>
    <row r="283" spans="1:18">
      <c r="A283" s="27">
        <f t="shared" ca="1" si="53"/>
        <v>46102</v>
      </c>
      <c r="B283" s="20"/>
      <c r="C283" s="21"/>
      <c r="D283" s="20"/>
      <c r="E283" s="21"/>
      <c r="F283" s="22"/>
      <c r="G283" s="22"/>
      <c r="H283" s="34" t="str">
        <f t="shared" si="48"/>
        <v/>
      </c>
      <c r="I283" s="34" t="str">
        <f t="shared" si="49"/>
        <v/>
      </c>
      <c r="J283" s="34" t="str">
        <f t="shared" si="50"/>
        <v/>
      </c>
      <c r="K283" s="34" t="str">
        <f t="shared" si="51"/>
        <v/>
      </c>
      <c r="L283" s="34" t="str">
        <f t="shared" si="52"/>
        <v/>
      </c>
      <c r="M283" s="32"/>
      <c r="N283" s="190"/>
      <c r="O283" s="190"/>
      <c r="P283" s="190"/>
      <c r="Q283" s="190"/>
      <c r="R283" s="23"/>
    </row>
    <row r="284" spans="1:18">
      <c r="A284" s="27">
        <f t="shared" ca="1" si="53"/>
        <v>46103</v>
      </c>
      <c r="B284" s="20"/>
      <c r="C284" s="21"/>
      <c r="D284" s="20"/>
      <c r="E284" s="21"/>
      <c r="F284" s="22"/>
      <c r="G284" s="22"/>
      <c r="H284" s="34" t="str">
        <f t="shared" si="48"/>
        <v/>
      </c>
      <c r="I284" s="34" t="str">
        <f t="shared" si="49"/>
        <v/>
      </c>
      <c r="J284" s="34" t="str">
        <f t="shared" si="50"/>
        <v/>
      </c>
      <c r="K284" s="34" t="str">
        <f t="shared" si="51"/>
        <v/>
      </c>
      <c r="L284" s="34" t="str">
        <f t="shared" si="52"/>
        <v/>
      </c>
      <c r="M284" s="32"/>
      <c r="N284" s="190"/>
      <c r="O284" s="190"/>
      <c r="P284" s="190"/>
      <c r="Q284" s="190"/>
      <c r="R284" s="23"/>
    </row>
    <row r="285" spans="1:18">
      <c r="A285" s="27">
        <f t="shared" ca="1" si="53"/>
        <v>46104</v>
      </c>
      <c r="B285" s="20"/>
      <c r="C285" s="21"/>
      <c r="D285" s="20"/>
      <c r="E285" s="21"/>
      <c r="F285" s="22"/>
      <c r="G285" s="22"/>
      <c r="H285" s="34" t="str">
        <f t="shared" si="48"/>
        <v/>
      </c>
      <c r="I285" s="34" t="str">
        <f t="shared" si="49"/>
        <v/>
      </c>
      <c r="J285" s="34" t="str">
        <f t="shared" si="50"/>
        <v/>
      </c>
      <c r="K285" s="34" t="str">
        <f t="shared" si="51"/>
        <v/>
      </c>
      <c r="L285" s="34" t="str">
        <f t="shared" si="52"/>
        <v/>
      </c>
      <c r="M285" s="32"/>
      <c r="N285" s="190"/>
      <c r="O285" s="190"/>
      <c r="P285" s="190"/>
      <c r="Q285" s="190"/>
      <c r="R285" s="23"/>
    </row>
    <row r="286" spans="1:18">
      <c r="A286" s="27">
        <f t="shared" ca="1" si="53"/>
        <v>46105</v>
      </c>
      <c r="B286" s="20"/>
      <c r="C286" s="21"/>
      <c r="D286" s="20"/>
      <c r="E286" s="21"/>
      <c r="F286" s="22"/>
      <c r="G286" s="22"/>
      <c r="H286" s="34" t="str">
        <f t="shared" si="48"/>
        <v/>
      </c>
      <c r="I286" s="34" t="str">
        <f t="shared" si="49"/>
        <v/>
      </c>
      <c r="J286" s="34" t="str">
        <f t="shared" si="50"/>
        <v/>
      </c>
      <c r="K286" s="34" t="str">
        <f t="shared" si="51"/>
        <v/>
      </c>
      <c r="L286" s="34" t="str">
        <f t="shared" si="52"/>
        <v/>
      </c>
      <c r="M286" s="32"/>
      <c r="N286" s="190"/>
      <c r="O286" s="190"/>
      <c r="P286" s="190"/>
      <c r="Q286" s="190"/>
      <c r="R286" s="23"/>
    </row>
    <row r="287" spans="1:18">
      <c r="A287" s="27">
        <f t="shared" ca="1" si="53"/>
        <v>46106</v>
      </c>
      <c r="B287" s="20"/>
      <c r="C287" s="21"/>
      <c r="D287" s="20"/>
      <c r="E287" s="21"/>
      <c r="F287" s="22"/>
      <c r="G287" s="22"/>
      <c r="H287" s="34" t="str">
        <f t="shared" si="48"/>
        <v/>
      </c>
      <c r="I287" s="34" t="str">
        <f t="shared" si="49"/>
        <v/>
      </c>
      <c r="J287" s="34" t="str">
        <f t="shared" si="50"/>
        <v/>
      </c>
      <c r="K287" s="34" t="str">
        <f t="shared" si="51"/>
        <v/>
      </c>
      <c r="L287" s="34" t="str">
        <f t="shared" si="52"/>
        <v/>
      </c>
      <c r="M287" s="32"/>
      <c r="N287" s="190"/>
      <c r="O287" s="190"/>
      <c r="P287" s="190"/>
      <c r="Q287" s="190"/>
      <c r="R287" s="23"/>
    </row>
    <row r="288" spans="1:18">
      <c r="A288" s="27">
        <f t="shared" ca="1" si="53"/>
        <v>46107</v>
      </c>
      <c r="B288" s="20"/>
      <c r="C288" s="21"/>
      <c r="D288" s="20"/>
      <c r="E288" s="21"/>
      <c r="F288" s="22"/>
      <c r="G288" s="22"/>
      <c r="H288" s="34" t="str">
        <f t="shared" si="48"/>
        <v/>
      </c>
      <c r="I288" s="34" t="str">
        <f t="shared" si="49"/>
        <v/>
      </c>
      <c r="J288" s="34" t="str">
        <f t="shared" si="50"/>
        <v/>
      </c>
      <c r="K288" s="34" t="str">
        <f t="shared" si="51"/>
        <v/>
      </c>
      <c r="L288" s="34" t="str">
        <f t="shared" si="52"/>
        <v/>
      </c>
      <c r="M288" s="32"/>
      <c r="N288" s="190"/>
      <c r="O288" s="190"/>
      <c r="P288" s="190"/>
      <c r="Q288" s="190"/>
      <c r="R288" s="23"/>
    </row>
    <row r="289" spans="1:18">
      <c r="A289" s="27">
        <f t="shared" ca="1" si="53"/>
        <v>46108</v>
      </c>
      <c r="B289" s="20"/>
      <c r="C289" s="21"/>
      <c r="D289" s="20"/>
      <c r="E289" s="21"/>
      <c r="F289" s="22"/>
      <c r="G289" s="22"/>
      <c r="H289" s="34" t="str">
        <f t="shared" si="48"/>
        <v/>
      </c>
      <c r="I289" s="34" t="str">
        <f t="shared" si="49"/>
        <v/>
      </c>
      <c r="J289" s="34" t="str">
        <f t="shared" si="50"/>
        <v/>
      </c>
      <c r="K289" s="34" t="str">
        <f t="shared" si="51"/>
        <v/>
      </c>
      <c r="L289" s="34" t="str">
        <f>IF(AND($B289="",$D289=""),"",($C289-$B289-$F289)+($E289-$D289-$G289))</f>
        <v/>
      </c>
      <c r="M289" s="32"/>
      <c r="N289" s="190"/>
      <c r="O289" s="190"/>
      <c r="P289" s="190"/>
      <c r="Q289" s="190"/>
      <c r="R289" s="23"/>
    </row>
    <row r="290" spans="1:18">
      <c r="A290" s="27">
        <f t="shared" ca="1" si="53"/>
        <v>46109</v>
      </c>
      <c r="B290" s="20"/>
      <c r="C290" s="21"/>
      <c r="D290" s="20"/>
      <c r="E290" s="21"/>
      <c r="F290" s="22"/>
      <c r="G290" s="22"/>
      <c r="H290" s="34" t="str">
        <f t="shared" si="48"/>
        <v/>
      </c>
      <c r="I290" s="34" t="str">
        <f t="shared" si="49"/>
        <v/>
      </c>
      <c r="J290" s="34" t="str">
        <f t="shared" si="50"/>
        <v/>
      </c>
      <c r="K290" s="34" t="str">
        <f t="shared" si="51"/>
        <v/>
      </c>
      <c r="L290" s="34" t="str">
        <f>IF(AND($B290="",$D290=""),"",($C290-$B290-$F290)+($E290-$D290-$G290))</f>
        <v/>
      </c>
      <c r="M290" s="32"/>
      <c r="N290" s="190"/>
      <c r="O290" s="190"/>
      <c r="P290" s="190"/>
      <c r="Q290" s="190"/>
      <c r="R290" s="23"/>
    </row>
    <row r="291" spans="1:18">
      <c r="A291" s="27">
        <f t="shared" ca="1" si="53"/>
        <v>46110</v>
      </c>
      <c r="B291" s="20"/>
      <c r="C291" s="21"/>
      <c r="D291" s="20"/>
      <c r="E291" s="21"/>
      <c r="F291" s="22"/>
      <c r="G291" s="22"/>
      <c r="H291" s="34" t="str">
        <f t="shared" si="48"/>
        <v/>
      </c>
      <c r="I291" s="34" t="str">
        <f t="shared" si="49"/>
        <v/>
      </c>
      <c r="J291" s="34" t="str">
        <f t="shared" si="50"/>
        <v/>
      </c>
      <c r="K291" s="34" t="str">
        <f t="shared" si="51"/>
        <v/>
      </c>
      <c r="L291" s="34" t="str">
        <f>IF(AND($B291="",$D291=""),"",($C291-$B291-$F291)+($E291-$D291-$G291))</f>
        <v/>
      </c>
      <c r="M291" s="32"/>
      <c r="N291" s="190"/>
      <c r="O291" s="190"/>
      <c r="P291" s="190"/>
      <c r="Q291" s="190"/>
      <c r="R291" s="23"/>
    </row>
    <row r="292" spans="1:18">
      <c r="A292" s="27">
        <f t="shared" ca="1" si="53"/>
        <v>46111</v>
      </c>
      <c r="B292" s="20"/>
      <c r="C292" s="21"/>
      <c r="D292" s="20"/>
      <c r="E292" s="21"/>
      <c r="F292" s="22"/>
      <c r="G292" s="22"/>
      <c r="H292" s="34" t="str">
        <f t="shared" si="48"/>
        <v/>
      </c>
      <c r="I292" s="34" t="str">
        <f t="shared" si="49"/>
        <v/>
      </c>
      <c r="J292" s="34" t="str">
        <f t="shared" si="50"/>
        <v/>
      </c>
      <c r="K292" s="34" t="str">
        <f t="shared" si="51"/>
        <v/>
      </c>
      <c r="L292" s="34" t="str">
        <f>IF(AND($B292="",$D292=""),"",($C292-$B292-$F292)+($E292-$D292-$G292))</f>
        <v/>
      </c>
      <c r="M292" s="32"/>
      <c r="N292" s="190"/>
      <c r="O292" s="190"/>
      <c r="P292" s="190"/>
      <c r="Q292" s="190"/>
      <c r="R292" s="23"/>
    </row>
    <row r="293" spans="1:18">
      <c r="A293" s="27">
        <f t="shared" ca="1" si="53"/>
        <v>46112</v>
      </c>
      <c r="B293" s="20"/>
      <c r="C293" s="21"/>
      <c r="D293" s="20"/>
      <c r="E293" s="21"/>
      <c r="F293" s="22"/>
      <c r="G293" s="22"/>
      <c r="H293" s="34" t="str">
        <f t="shared" si="48"/>
        <v/>
      </c>
      <c r="I293" s="34" t="str">
        <f t="shared" si="49"/>
        <v/>
      </c>
      <c r="J293" s="34" t="str">
        <f t="shared" si="50"/>
        <v/>
      </c>
      <c r="K293" s="34" t="str">
        <f t="shared" si="51"/>
        <v/>
      </c>
      <c r="L293" s="34" t="str">
        <f>IF(AND($B293="",$D293=""),"",($C293-$B293-$F293)+($E293-$D293-$G293))</f>
        <v/>
      </c>
      <c r="M293" s="32"/>
      <c r="N293" s="190"/>
      <c r="O293" s="190"/>
      <c r="P293" s="190"/>
      <c r="Q293" s="190"/>
      <c r="R293" s="23"/>
    </row>
    <row r="294" spans="1:18">
      <c r="A294" s="5" t="s">
        <v>11</v>
      </c>
      <c r="B294" s="191"/>
      <c r="C294" s="192"/>
      <c r="D294" s="191"/>
      <c r="E294" s="192"/>
      <c r="F294" s="26" t="str">
        <f>IF(SUM($F263:$F293)=0,"",SUM($F263:$F293))</f>
        <v/>
      </c>
      <c r="G294" s="26" t="str">
        <f>IF(SUM($G263:$G293)=0,"",SUM($G263:$G293))</f>
        <v/>
      </c>
      <c r="H294" s="26" t="str">
        <f>IF(SUM(H263:H293)=0,"",SUM(H263:H293))</f>
        <v/>
      </c>
      <c r="I294" s="26" t="str">
        <f>IF(SUM(I263:I293)=0,"",SUM(I263:I293))</f>
        <v/>
      </c>
      <c r="J294" s="26" t="str">
        <f t="shared" ref="J294:K294" si="54">IF(SUM(J263:J293)=0,"",SUM(J263:J293))</f>
        <v/>
      </c>
      <c r="K294" s="26" t="str">
        <f t="shared" si="54"/>
        <v/>
      </c>
      <c r="L294" s="26" t="str">
        <f>IF(SUM($L263:$L293)=0,"",SUM($L263:$L293))</f>
        <v/>
      </c>
      <c r="M294" s="33"/>
      <c r="N294" s="193"/>
      <c r="O294" s="193"/>
      <c r="P294" s="193"/>
      <c r="Q294" s="193"/>
      <c r="R294" s="6"/>
    </row>
  </sheetData>
  <sheetProtection algorithmName="SHA-512" hashValue="8RWs+XZSTdAmssqUB9esKJ8arMvDPQDN6f5gL/75BANgTYJa0OEuyvA+Lf4NqIiCAOXYQZRpS8B6CWzIRi1GNA==" saltValue="o45ScQ7hRafr+437WYcURA==" spinCount="100000" sheet="1" formatRows="0"/>
  <mergeCells count="371">
    <mergeCell ref="A8:A10"/>
    <mergeCell ref="B8:E8"/>
    <mergeCell ref="F8:G9"/>
    <mergeCell ref="H8:K8"/>
    <mergeCell ref="L8:L10"/>
    <mergeCell ref="M8:M10"/>
    <mergeCell ref="N8:Q10"/>
    <mergeCell ref="R8:R10"/>
    <mergeCell ref="B9:C9"/>
    <mergeCell ref="D9:E9"/>
    <mergeCell ref="H9:I9"/>
    <mergeCell ref="J9:K9"/>
    <mergeCell ref="N11:Q11"/>
    <mergeCell ref="B4:L4"/>
    <mergeCell ref="P4:R4"/>
    <mergeCell ref="B5:L5"/>
    <mergeCell ref="N18:Q18"/>
    <mergeCell ref="N19:Q19"/>
    <mergeCell ref="N20:Q20"/>
    <mergeCell ref="N21:Q21"/>
    <mergeCell ref="N22:Q22"/>
    <mergeCell ref="N23:Q23"/>
    <mergeCell ref="N12:Q12"/>
    <mergeCell ref="N13:Q13"/>
    <mergeCell ref="N14:Q14"/>
    <mergeCell ref="N15:Q15"/>
    <mergeCell ref="N16:Q16"/>
    <mergeCell ref="N17:Q17"/>
    <mergeCell ref="N30:Q30"/>
    <mergeCell ref="N31:Q31"/>
    <mergeCell ref="N32:Q32"/>
    <mergeCell ref="N33:Q33"/>
    <mergeCell ref="N34:Q34"/>
    <mergeCell ref="N35:Q35"/>
    <mergeCell ref="N24:Q24"/>
    <mergeCell ref="N25:Q25"/>
    <mergeCell ref="N26:Q26"/>
    <mergeCell ref="N27:Q27"/>
    <mergeCell ref="N28:Q28"/>
    <mergeCell ref="N29:Q29"/>
    <mergeCell ref="A44:A46"/>
    <mergeCell ref="B44:E44"/>
    <mergeCell ref="F44:G45"/>
    <mergeCell ref="H44:K44"/>
    <mergeCell ref="L44:L46"/>
    <mergeCell ref="M44:M46"/>
    <mergeCell ref="N44:Q46"/>
    <mergeCell ref="N36:Q36"/>
    <mergeCell ref="N37:Q37"/>
    <mergeCell ref="N38:Q38"/>
    <mergeCell ref="N39:Q39"/>
    <mergeCell ref="N40:Q40"/>
    <mergeCell ref="N41:Q41"/>
    <mergeCell ref="R44:R46"/>
    <mergeCell ref="B45:C45"/>
    <mergeCell ref="D45:E45"/>
    <mergeCell ref="H45:I45"/>
    <mergeCell ref="J45:K45"/>
    <mergeCell ref="N47:Q47"/>
    <mergeCell ref="B42:C42"/>
    <mergeCell ref="D42:E42"/>
    <mergeCell ref="N42:Q42"/>
    <mergeCell ref="N54:Q54"/>
    <mergeCell ref="N55:Q55"/>
    <mergeCell ref="N56:Q56"/>
    <mergeCell ref="N57:Q57"/>
    <mergeCell ref="N58:Q58"/>
    <mergeCell ref="N59:Q59"/>
    <mergeCell ref="N48:Q48"/>
    <mergeCell ref="N49:Q49"/>
    <mergeCell ref="N50:Q50"/>
    <mergeCell ref="N51:Q51"/>
    <mergeCell ref="N52:Q52"/>
    <mergeCell ref="N53:Q53"/>
    <mergeCell ref="N66:Q66"/>
    <mergeCell ref="N67:Q67"/>
    <mergeCell ref="N68:Q68"/>
    <mergeCell ref="N69:Q69"/>
    <mergeCell ref="N70:Q70"/>
    <mergeCell ref="N71:Q71"/>
    <mergeCell ref="N60:Q60"/>
    <mergeCell ref="N61:Q61"/>
    <mergeCell ref="N62:Q62"/>
    <mergeCell ref="N63:Q63"/>
    <mergeCell ref="N64:Q64"/>
    <mergeCell ref="N65:Q65"/>
    <mergeCell ref="A80:A82"/>
    <mergeCell ref="B80:E80"/>
    <mergeCell ref="F80:G81"/>
    <mergeCell ref="H80:K80"/>
    <mergeCell ref="L80:L82"/>
    <mergeCell ref="M80:M82"/>
    <mergeCell ref="N80:Q82"/>
    <mergeCell ref="N72:Q72"/>
    <mergeCell ref="N73:Q73"/>
    <mergeCell ref="N74:Q74"/>
    <mergeCell ref="N75:Q75"/>
    <mergeCell ref="N76:Q76"/>
    <mergeCell ref="N77:Q77"/>
    <mergeCell ref="R80:R82"/>
    <mergeCell ref="B81:C81"/>
    <mergeCell ref="D81:E81"/>
    <mergeCell ref="H81:I81"/>
    <mergeCell ref="J81:K81"/>
    <mergeCell ref="N83:Q83"/>
    <mergeCell ref="B78:C78"/>
    <mergeCell ref="D78:E78"/>
    <mergeCell ref="N78:Q78"/>
    <mergeCell ref="N90:Q90"/>
    <mergeCell ref="N91:Q91"/>
    <mergeCell ref="N92:Q92"/>
    <mergeCell ref="N93:Q93"/>
    <mergeCell ref="N94:Q94"/>
    <mergeCell ref="N95:Q95"/>
    <mergeCell ref="N84:Q84"/>
    <mergeCell ref="N85:Q85"/>
    <mergeCell ref="N86:Q86"/>
    <mergeCell ref="N87:Q87"/>
    <mergeCell ref="N88:Q88"/>
    <mergeCell ref="N89:Q89"/>
    <mergeCell ref="N102:Q102"/>
    <mergeCell ref="N103:Q103"/>
    <mergeCell ref="N104:Q104"/>
    <mergeCell ref="N105:Q105"/>
    <mergeCell ref="N106:Q106"/>
    <mergeCell ref="N107:Q107"/>
    <mergeCell ref="N96:Q96"/>
    <mergeCell ref="N97:Q97"/>
    <mergeCell ref="N98:Q98"/>
    <mergeCell ref="N99:Q99"/>
    <mergeCell ref="N100:Q100"/>
    <mergeCell ref="N101:Q101"/>
    <mergeCell ref="A116:A118"/>
    <mergeCell ref="B116:E116"/>
    <mergeCell ref="F116:G117"/>
    <mergeCell ref="H116:K116"/>
    <mergeCell ref="L116:L118"/>
    <mergeCell ref="M116:M118"/>
    <mergeCell ref="N116:Q118"/>
    <mergeCell ref="N108:Q108"/>
    <mergeCell ref="N109:Q109"/>
    <mergeCell ref="N110:Q110"/>
    <mergeCell ref="N111:Q111"/>
    <mergeCell ref="N112:Q112"/>
    <mergeCell ref="N113:Q113"/>
    <mergeCell ref="R116:R118"/>
    <mergeCell ref="B117:C117"/>
    <mergeCell ref="D117:E117"/>
    <mergeCell ref="H117:I117"/>
    <mergeCell ref="J117:K117"/>
    <mergeCell ref="N119:Q119"/>
    <mergeCell ref="B114:C114"/>
    <mergeCell ref="D114:E114"/>
    <mergeCell ref="N114:Q114"/>
    <mergeCell ref="N126:Q126"/>
    <mergeCell ref="N127:Q127"/>
    <mergeCell ref="N128:Q128"/>
    <mergeCell ref="N129:Q129"/>
    <mergeCell ref="N130:Q130"/>
    <mergeCell ref="N131:Q131"/>
    <mergeCell ref="N120:Q120"/>
    <mergeCell ref="N121:Q121"/>
    <mergeCell ref="N122:Q122"/>
    <mergeCell ref="N123:Q123"/>
    <mergeCell ref="N124:Q124"/>
    <mergeCell ref="N125:Q125"/>
    <mergeCell ref="N138:Q138"/>
    <mergeCell ref="N139:Q139"/>
    <mergeCell ref="N140:Q140"/>
    <mergeCell ref="N141:Q141"/>
    <mergeCell ref="N142:Q142"/>
    <mergeCell ref="N143:Q143"/>
    <mergeCell ref="N132:Q132"/>
    <mergeCell ref="N133:Q133"/>
    <mergeCell ref="N134:Q134"/>
    <mergeCell ref="N135:Q135"/>
    <mergeCell ref="N136:Q136"/>
    <mergeCell ref="N137:Q137"/>
    <mergeCell ref="A152:A154"/>
    <mergeCell ref="B152:E152"/>
    <mergeCell ref="F152:G153"/>
    <mergeCell ref="H152:K152"/>
    <mergeCell ref="L152:L154"/>
    <mergeCell ref="M152:M154"/>
    <mergeCell ref="N152:Q154"/>
    <mergeCell ref="N144:Q144"/>
    <mergeCell ref="N145:Q145"/>
    <mergeCell ref="N146:Q146"/>
    <mergeCell ref="N147:Q147"/>
    <mergeCell ref="N148:Q148"/>
    <mergeCell ref="N149:Q149"/>
    <mergeCell ref="R152:R154"/>
    <mergeCell ref="B153:C153"/>
    <mergeCell ref="D153:E153"/>
    <mergeCell ref="H153:I153"/>
    <mergeCell ref="J153:K153"/>
    <mergeCell ref="N155:Q155"/>
    <mergeCell ref="B150:C150"/>
    <mergeCell ref="D150:E150"/>
    <mergeCell ref="N150:Q150"/>
    <mergeCell ref="N162:Q162"/>
    <mergeCell ref="N163:Q163"/>
    <mergeCell ref="N164:Q164"/>
    <mergeCell ref="N165:Q165"/>
    <mergeCell ref="N166:Q166"/>
    <mergeCell ref="N167:Q167"/>
    <mergeCell ref="N156:Q156"/>
    <mergeCell ref="N157:Q157"/>
    <mergeCell ref="N158:Q158"/>
    <mergeCell ref="N159:Q159"/>
    <mergeCell ref="N160:Q160"/>
    <mergeCell ref="N161:Q161"/>
    <mergeCell ref="N174:Q174"/>
    <mergeCell ref="N175:Q175"/>
    <mergeCell ref="N176:Q176"/>
    <mergeCell ref="N177:Q177"/>
    <mergeCell ref="N178:Q178"/>
    <mergeCell ref="N179:Q179"/>
    <mergeCell ref="N168:Q168"/>
    <mergeCell ref="N169:Q169"/>
    <mergeCell ref="N170:Q170"/>
    <mergeCell ref="N171:Q171"/>
    <mergeCell ref="N172:Q172"/>
    <mergeCell ref="N173:Q173"/>
    <mergeCell ref="A188:A190"/>
    <mergeCell ref="B188:E188"/>
    <mergeCell ref="F188:G189"/>
    <mergeCell ref="H188:K188"/>
    <mergeCell ref="L188:L190"/>
    <mergeCell ref="M188:M190"/>
    <mergeCell ref="N188:Q190"/>
    <mergeCell ref="N180:Q180"/>
    <mergeCell ref="N181:Q181"/>
    <mergeCell ref="N182:Q182"/>
    <mergeCell ref="N183:Q183"/>
    <mergeCell ref="N184:Q184"/>
    <mergeCell ref="N185:Q185"/>
    <mergeCell ref="R188:R190"/>
    <mergeCell ref="B189:C189"/>
    <mergeCell ref="D189:E189"/>
    <mergeCell ref="H189:I189"/>
    <mergeCell ref="J189:K189"/>
    <mergeCell ref="N191:Q191"/>
    <mergeCell ref="B186:C186"/>
    <mergeCell ref="D186:E186"/>
    <mergeCell ref="N186:Q186"/>
    <mergeCell ref="N198:Q198"/>
    <mergeCell ref="N199:Q199"/>
    <mergeCell ref="N200:Q200"/>
    <mergeCell ref="N201:Q201"/>
    <mergeCell ref="N202:Q202"/>
    <mergeCell ref="N203:Q203"/>
    <mergeCell ref="N192:Q192"/>
    <mergeCell ref="N193:Q193"/>
    <mergeCell ref="N194:Q194"/>
    <mergeCell ref="N195:Q195"/>
    <mergeCell ref="N196:Q196"/>
    <mergeCell ref="N197:Q197"/>
    <mergeCell ref="N210:Q210"/>
    <mergeCell ref="N211:Q211"/>
    <mergeCell ref="N212:Q212"/>
    <mergeCell ref="N213:Q213"/>
    <mergeCell ref="N214:Q214"/>
    <mergeCell ref="N215:Q215"/>
    <mergeCell ref="N204:Q204"/>
    <mergeCell ref="N205:Q205"/>
    <mergeCell ref="N206:Q206"/>
    <mergeCell ref="N207:Q207"/>
    <mergeCell ref="N208:Q208"/>
    <mergeCell ref="N209:Q209"/>
    <mergeCell ref="A224:A226"/>
    <mergeCell ref="B224:E224"/>
    <mergeCell ref="F224:G225"/>
    <mergeCell ref="H224:K224"/>
    <mergeCell ref="L224:L226"/>
    <mergeCell ref="M224:M226"/>
    <mergeCell ref="N224:Q226"/>
    <mergeCell ref="N216:Q216"/>
    <mergeCell ref="N217:Q217"/>
    <mergeCell ref="N218:Q218"/>
    <mergeCell ref="N219:Q219"/>
    <mergeCell ref="N220:Q220"/>
    <mergeCell ref="N221:Q221"/>
    <mergeCell ref="R224:R226"/>
    <mergeCell ref="B225:C225"/>
    <mergeCell ref="D225:E225"/>
    <mergeCell ref="H225:I225"/>
    <mergeCell ref="J225:K225"/>
    <mergeCell ref="N227:Q227"/>
    <mergeCell ref="B222:C222"/>
    <mergeCell ref="D222:E222"/>
    <mergeCell ref="N222:Q222"/>
    <mergeCell ref="N234:Q234"/>
    <mergeCell ref="N235:Q235"/>
    <mergeCell ref="N236:Q236"/>
    <mergeCell ref="N237:Q237"/>
    <mergeCell ref="N238:Q238"/>
    <mergeCell ref="N239:Q239"/>
    <mergeCell ref="N228:Q228"/>
    <mergeCell ref="N229:Q229"/>
    <mergeCell ref="N230:Q230"/>
    <mergeCell ref="N231:Q231"/>
    <mergeCell ref="N232:Q232"/>
    <mergeCell ref="N233:Q233"/>
    <mergeCell ref="N246:Q246"/>
    <mergeCell ref="N247:Q247"/>
    <mergeCell ref="N248:Q248"/>
    <mergeCell ref="N249:Q249"/>
    <mergeCell ref="N250:Q250"/>
    <mergeCell ref="N251:Q251"/>
    <mergeCell ref="N240:Q240"/>
    <mergeCell ref="N241:Q241"/>
    <mergeCell ref="N242:Q242"/>
    <mergeCell ref="N243:Q243"/>
    <mergeCell ref="N244:Q244"/>
    <mergeCell ref="N245:Q245"/>
    <mergeCell ref="A260:A262"/>
    <mergeCell ref="B260:E260"/>
    <mergeCell ref="F260:G261"/>
    <mergeCell ref="H260:K260"/>
    <mergeCell ref="L260:L262"/>
    <mergeCell ref="M260:M262"/>
    <mergeCell ref="N260:Q262"/>
    <mergeCell ref="N252:Q252"/>
    <mergeCell ref="N253:Q253"/>
    <mergeCell ref="N254:Q254"/>
    <mergeCell ref="N255:Q255"/>
    <mergeCell ref="N256:Q256"/>
    <mergeCell ref="N257:Q257"/>
    <mergeCell ref="R260:R262"/>
    <mergeCell ref="B261:C261"/>
    <mergeCell ref="D261:E261"/>
    <mergeCell ref="H261:I261"/>
    <mergeCell ref="J261:K261"/>
    <mergeCell ref="N263:Q263"/>
    <mergeCell ref="B258:C258"/>
    <mergeCell ref="D258:E258"/>
    <mergeCell ref="N258:Q258"/>
    <mergeCell ref="N270:Q270"/>
    <mergeCell ref="N271:Q271"/>
    <mergeCell ref="N272:Q272"/>
    <mergeCell ref="N273:Q273"/>
    <mergeCell ref="N274:Q274"/>
    <mergeCell ref="N275:Q275"/>
    <mergeCell ref="N264:Q264"/>
    <mergeCell ref="N265:Q265"/>
    <mergeCell ref="N266:Q266"/>
    <mergeCell ref="N267:Q267"/>
    <mergeCell ref="N268:Q268"/>
    <mergeCell ref="N269:Q269"/>
    <mergeCell ref="N282:Q282"/>
    <mergeCell ref="N283:Q283"/>
    <mergeCell ref="N284:Q284"/>
    <mergeCell ref="N285:Q285"/>
    <mergeCell ref="N286:Q286"/>
    <mergeCell ref="N287:Q287"/>
    <mergeCell ref="N276:Q276"/>
    <mergeCell ref="N277:Q277"/>
    <mergeCell ref="N278:Q278"/>
    <mergeCell ref="N279:Q279"/>
    <mergeCell ref="N280:Q280"/>
    <mergeCell ref="N281:Q281"/>
    <mergeCell ref="B294:C294"/>
    <mergeCell ref="D294:E294"/>
    <mergeCell ref="N294:Q294"/>
    <mergeCell ref="N288:Q288"/>
    <mergeCell ref="N289:Q289"/>
    <mergeCell ref="N290:Q290"/>
    <mergeCell ref="N291:Q291"/>
    <mergeCell ref="N292:Q292"/>
    <mergeCell ref="N293:Q293"/>
  </mergeCells>
  <phoneticPr fontId="2"/>
  <conditionalFormatting sqref="A12:C13 F12:G13 A14:G41">
    <cfRule type="expression" dxfId="95" priority="9">
      <formula>OR(EDATE($A$11,1)-1&lt;$A12,DATEVALUE("2026/3/31")&lt;$A12)</formula>
    </cfRule>
  </conditionalFormatting>
  <conditionalFormatting sqref="A48:F76 M48:R77 A77:G77 L77">
    <cfRule type="expression" dxfId="94" priority="10">
      <formula>OR(EDATE($A$47,1)-1&lt;$A48,DATEVALUE("2026/3/31")&lt;$A48)</formula>
    </cfRule>
  </conditionalFormatting>
  <conditionalFormatting sqref="A84:G113">
    <cfRule type="expression" dxfId="93" priority="11">
      <formula>OR(EDATE($A$83,1)-1&lt;$A84,DATEVALUE("2026/3/31")&lt;$A84)</formula>
    </cfRule>
  </conditionalFormatting>
  <conditionalFormatting sqref="A120:G149 M120:R149 L149">
    <cfRule type="expression" dxfId="92" priority="12">
      <formula>OR(EDATE($A$119,1)-1&lt;$A120,DATEVALUE("2026/3/31")&lt;$A120)</formula>
    </cfRule>
  </conditionalFormatting>
  <conditionalFormatting sqref="A156:G185">
    <cfRule type="expression" dxfId="91" priority="13">
      <formula>OR(EDATE($A$155,1)-1&lt;$A156,DATEVALUE("2026/3/31")&lt;$A156)</formula>
    </cfRule>
  </conditionalFormatting>
  <conditionalFormatting sqref="A192:G221">
    <cfRule type="expression" dxfId="90" priority="14">
      <formula>OR(EDATE($A$191,1)-1&lt;$A192,DATEVALUE("2026/3/31")&lt;$A192)</formula>
    </cfRule>
  </conditionalFormatting>
  <conditionalFormatting sqref="A228:G257 M228:R257 L255:L257">
    <cfRule type="expression" dxfId="89" priority="15">
      <formula>OR(EDATE($A$227,1)-1&lt;$A228,DATEVALUE("2026/3/31")&lt;$A228)</formula>
    </cfRule>
  </conditionalFormatting>
  <conditionalFormatting sqref="A264:G293 L264:R293">
    <cfRule type="expression" dxfId="88" priority="16">
      <formula>OR(EDATE($A$263,1)-1&lt;$A264,DATEVALUE("2026/3/31")&lt;$A264)</formula>
    </cfRule>
  </conditionalFormatting>
  <conditionalFormatting sqref="B11:C11">
    <cfRule type="expression" dxfId="87" priority="3">
      <formula>OR(EDATE($A$11,1)-1&lt;$A11,DATEVALUE("2026/3/31")&lt;$A11)</formula>
    </cfRule>
  </conditionalFormatting>
  <conditionalFormatting sqref="B4:L5">
    <cfRule type="expression" dxfId="86" priority="8">
      <formula>IF(LEN(B4)&lt;1,TRUE,FALSE)</formula>
    </cfRule>
  </conditionalFormatting>
  <conditionalFormatting sqref="D13:E13">
    <cfRule type="expression" dxfId="85" priority="2">
      <formula>$M$12="✓"</formula>
    </cfRule>
  </conditionalFormatting>
  <conditionalFormatting sqref="M11">
    <cfRule type="expression" dxfId="84" priority="1">
      <formula>OR(EDATE($A$11,1)-1&lt;$A11,DATEVALUE("2026/3/31")&lt;$A11)</formula>
    </cfRule>
  </conditionalFormatting>
  <conditionalFormatting sqref="M12:R41">
    <cfRule type="expression" dxfId="83" priority="4">
      <formula>OR(EDATE($A$11,1)-1&lt;$A12,DATEVALUE("2026/3/31")&lt;$A12)</formula>
    </cfRule>
  </conditionalFormatting>
  <conditionalFormatting sqref="M84:R113">
    <cfRule type="expression" dxfId="82" priority="5">
      <formula>OR(EDATE($A$83,1)-1&lt;$A84,DATEVALUE("2026/3/31")&lt;$A84)</formula>
    </cfRule>
  </conditionalFormatting>
  <conditionalFormatting sqref="M156:R185">
    <cfRule type="expression" dxfId="81" priority="6">
      <formula>OR(EDATE($A$155,1)-1&lt;$A156,DATEVALUE("2026/3/31")&lt;$A156)</formula>
    </cfRule>
  </conditionalFormatting>
  <conditionalFormatting sqref="M192:R221">
    <cfRule type="expression" dxfId="80" priority="7">
      <formula>OR(EDATE($A$191,1)-1&lt;$A192,DATEVALUE("2026/3/31")&lt;$A192)</formula>
    </cfRule>
  </conditionalFormatting>
  <dataValidations count="3">
    <dataValidation type="time" operator="greaterThanOrEqual" allowBlank="1" showInputMessage="1" showErrorMessage="1" sqref="H114:K114 H78:K78 G42:K42 H222:K222 H258:K258 H186:K186 H150:K150 G11:G41 L11:L42 B11:F42 B47:G78 L47:L78 B83:G114 L83:L114 B119:G150 L119:L150 B155:G186 L155:L186 B191:G222 L191:L222 B227:G258 L227:L258 B263:G294 L263:L294 H294:K294" xr:uid="{5B5EFADA-32AB-4111-9450-10DE30B03096}">
      <formula1>0</formula1>
    </dataValidation>
    <dataValidation type="list" allowBlank="1" showInputMessage="1" showErrorMessage="1" sqref="M263:M293 M47:M76 M83:M113 M119:M149 M155:M185 M191:M221 M227:M257 M11:M41" xr:uid="{67072531-2FE7-412C-A310-80366A488C49}">
      <formula1>",✓所定,✓法定"</formula1>
    </dataValidation>
    <dataValidation operator="greaterThanOrEqual" allowBlank="1" showInputMessage="1" showErrorMessage="1" sqref="H191:K221 H155:K185 H227:K257 H11:K41 H119:K149 H47:K77 H83:K113 H263:K293" xr:uid="{2F99DFC4-A01F-47E6-8BDE-52287F082C6D}"/>
  </dataValidations>
  <printOptions horizontalCentered="1"/>
  <pageMargins left="0.51181102362204722" right="0.51181102362204722" top="0.55118110236220474" bottom="0.55118110236220474" header="0.31496062992125984" footer="0.31496062992125984"/>
  <pageSetup paperSize="9" scale="76" fitToHeight="0" orientation="portrait" r:id="rId1"/>
  <rowBreaks count="7" manualBreakCount="7">
    <brk id="42" max="16383" man="1"/>
    <brk id="78" max="16383" man="1"/>
    <brk id="114" max="16383" man="1"/>
    <brk id="150" max="16383" man="1"/>
    <brk id="186" max="16383" man="1"/>
    <brk id="222" max="16383" man="1"/>
    <brk id="258" max="16383" man="1"/>
  </row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18E528-6D72-4B20-A121-E5FE033C2F13}">
  <sheetPr>
    <tabColor rgb="FF66CCFF"/>
    <pageSetUpPr fitToPage="1"/>
  </sheetPr>
  <dimension ref="A1:V294"/>
  <sheetViews>
    <sheetView view="pageBreakPreview" zoomScale="115" zoomScaleNormal="100" zoomScaleSheetLayoutView="115" workbookViewId="0">
      <selection activeCell="B11" sqref="B11"/>
    </sheetView>
  </sheetViews>
  <sheetFormatPr defaultColWidth="8.75" defaultRowHeight="14.25"/>
  <cols>
    <col min="1" max="1" width="10.75" style="1" customWidth="1"/>
    <col min="2" max="7" width="7.125" style="1" customWidth="1"/>
    <col min="8" max="11" width="7.125" style="1" hidden="1" customWidth="1"/>
    <col min="12" max="12" width="7.125" style="1" customWidth="1"/>
    <col min="13" max="13" width="6.125" style="9" customWidth="1"/>
    <col min="14" max="14" width="5.75" style="1" customWidth="1"/>
    <col min="15" max="15" width="9.125" style="1" customWidth="1"/>
    <col min="16" max="17" width="8.75" style="1" customWidth="1"/>
    <col min="18" max="18" width="12.75" style="1" customWidth="1"/>
    <col min="19" max="21" width="8.75" style="1" hidden="1" customWidth="1"/>
    <col min="22" max="16384" width="8.75" style="1"/>
  </cols>
  <sheetData>
    <row r="1" spans="1:22" ht="16.5">
      <c r="A1" s="2" t="str" cm="1">
        <f t="array" aca="1" ref="A1" ca="1">"業務日誌" &amp; RIGHT(CELL("filename", A1),U1)</f>
        <v>業務日誌46</v>
      </c>
      <c r="B1" s="3"/>
      <c r="C1" s="3"/>
      <c r="D1" s="3"/>
      <c r="E1" s="3"/>
      <c r="F1" s="3"/>
      <c r="G1" s="3"/>
      <c r="H1" s="3"/>
      <c r="I1" s="3"/>
      <c r="J1" s="3"/>
      <c r="K1" s="3"/>
      <c r="L1" s="3"/>
      <c r="M1" s="3"/>
      <c r="N1" s="3"/>
      <c r="O1" s="3"/>
      <c r="P1" s="3"/>
      <c r="Q1" s="3"/>
      <c r="R1" s="3"/>
      <c r="S1" s="45" t="str" cm="1">
        <f t="array" aca="1" ref="S1" ca="1">"各月内訳表!$E" &amp; 5+ 27*(RIGHT(CELL("filename", A1),U1)-1)</f>
        <v>各月内訳表!$E1220</v>
      </c>
      <c r="T1" s="45" t="str" cm="1">
        <f t="array" aca="1" ref="T1" ca="1">"各月内訳表!$G" &amp; 6+ 27*(RIGHT(CELL("filename", A1),U1)-1)</f>
        <v>各月内訳表!$G1221</v>
      </c>
      <c r="U1" s="45" cm="1">
        <f t="array" aca="1" ref="U1" ca="1">LEN(CELL("filename",A1))-FIND("日誌",CELL("filename",A1))-1</f>
        <v>2</v>
      </c>
    </row>
    <row r="2" spans="1:22" ht="16.899999999999999" customHeight="1">
      <c r="L2" s="25"/>
      <c r="Q2" s="19" t="s">
        <v>13</v>
      </c>
      <c r="R2" s="163">
        <f>入力ボックス!C8</f>
        <v>0</v>
      </c>
      <c r="S2" s="45"/>
      <c r="T2" s="45"/>
      <c r="U2" s="45" cm="1">
        <f t="array" aca="1" ref="U2" ca="1">LEN(CELL("filename",I2))-FIND("日誌",CELL("filename",I2))-1</f>
        <v>2</v>
      </c>
    </row>
    <row r="3" spans="1:22" ht="16.899999999999999" customHeight="1">
      <c r="L3" s="25"/>
      <c r="Q3" s="19"/>
      <c r="R3" s="28"/>
    </row>
    <row r="4" spans="1:22">
      <c r="A4" s="24" t="s">
        <v>12</v>
      </c>
      <c r="B4" s="201" t="str">
        <f>IF(入力ボックス!$C$4="","",入力ボックス!$C$4)</f>
        <v/>
      </c>
      <c r="C4" s="201"/>
      <c r="D4" s="201"/>
      <c r="E4" s="201"/>
      <c r="F4" s="201"/>
      <c r="G4" s="201"/>
      <c r="H4" s="201"/>
      <c r="I4" s="201"/>
      <c r="J4" s="201"/>
      <c r="K4" s="201"/>
      <c r="L4" s="201"/>
      <c r="O4" s="24" t="s">
        <v>79</v>
      </c>
      <c r="P4" s="202"/>
      <c r="Q4" s="202"/>
      <c r="R4" s="202"/>
    </row>
    <row r="5" spans="1:22" ht="18.75" customHeight="1">
      <c r="A5" s="24" t="s">
        <v>21</v>
      </c>
      <c r="B5" s="201" t="str" cm="1">
        <f t="array" aca="1" ref="B5" ca="1">IF(INDIRECT(S1)="","",INDIRECT(S1))</f>
        <v/>
      </c>
      <c r="C5" s="201"/>
      <c r="D5" s="201"/>
      <c r="E5" s="201"/>
      <c r="F5" s="201"/>
      <c r="G5" s="201"/>
      <c r="H5" s="201"/>
      <c r="I5" s="201"/>
      <c r="J5" s="201"/>
      <c r="K5" s="201"/>
      <c r="L5" s="201"/>
      <c r="O5" s="31" t="s">
        <v>80</v>
      </c>
    </row>
    <row r="6" spans="1:22" ht="18.75" customHeight="1">
      <c r="R6" s="42" t="str">
        <f ca="1">HYPERLINK("#"&amp;S1,"各月内訳表へ")</f>
        <v>各月内訳表へ</v>
      </c>
    </row>
    <row r="8" spans="1:22" ht="27" customHeight="1">
      <c r="A8" s="194" t="s">
        <v>22</v>
      </c>
      <c r="B8" s="189" t="s">
        <v>103</v>
      </c>
      <c r="C8" s="189"/>
      <c r="D8" s="189"/>
      <c r="E8" s="189"/>
      <c r="F8" s="189" t="s">
        <v>23</v>
      </c>
      <c r="G8" s="189"/>
      <c r="H8" s="189" t="s">
        <v>88</v>
      </c>
      <c r="I8" s="189"/>
      <c r="J8" s="189"/>
      <c r="K8" s="189"/>
      <c r="L8" s="189" t="s">
        <v>87</v>
      </c>
      <c r="M8" s="195" t="s">
        <v>96</v>
      </c>
      <c r="N8" s="194" t="s">
        <v>25</v>
      </c>
      <c r="O8" s="194"/>
      <c r="P8" s="194"/>
      <c r="Q8" s="194"/>
      <c r="R8" s="189" t="s">
        <v>100</v>
      </c>
    </row>
    <row r="9" spans="1:22" ht="14.25" customHeight="1">
      <c r="A9" s="194"/>
      <c r="B9" s="189" t="s">
        <v>82</v>
      </c>
      <c r="C9" s="189"/>
      <c r="D9" s="189" t="s">
        <v>84</v>
      </c>
      <c r="E9" s="189"/>
      <c r="F9" s="189"/>
      <c r="G9" s="189"/>
      <c r="H9" s="189" t="s">
        <v>90</v>
      </c>
      <c r="I9" s="189"/>
      <c r="J9" s="189" t="s">
        <v>89</v>
      </c>
      <c r="K9" s="189"/>
      <c r="L9" s="189"/>
      <c r="M9" s="196"/>
      <c r="N9" s="194"/>
      <c r="O9" s="194"/>
      <c r="P9" s="194"/>
      <c r="Q9" s="194"/>
      <c r="R9" s="189"/>
    </row>
    <row r="10" spans="1:22" ht="18" customHeight="1">
      <c r="A10" s="194"/>
      <c r="B10" s="43" t="s">
        <v>26</v>
      </c>
      <c r="C10" s="43" t="s">
        <v>27</v>
      </c>
      <c r="D10" s="43" t="s">
        <v>26</v>
      </c>
      <c r="E10" s="43" t="s">
        <v>27</v>
      </c>
      <c r="F10" s="44" t="s">
        <v>85</v>
      </c>
      <c r="G10" s="44" t="s">
        <v>86</v>
      </c>
      <c r="H10" s="44" t="s">
        <v>81</v>
      </c>
      <c r="I10" s="44" t="s">
        <v>83</v>
      </c>
      <c r="J10" s="44" t="s">
        <v>81</v>
      </c>
      <c r="K10" s="44" t="s">
        <v>95</v>
      </c>
      <c r="L10" s="189"/>
      <c r="M10" s="197"/>
      <c r="N10" s="194"/>
      <c r="O10" s="194"/>
      <c r="P10" s="194"/>
      <c r="Q10" s="194"/>
      <c r="R10" s="194"/>
    </row>
    <row r="11" spans="1:22">
      <c r="A11" s="27" cm="1">
        <f t="array" aca="1" ref="A11" ca="1">DATE("2025","8",IFERROR(INDIRECT(T1),"1"))</f>
        <v>45870</v>
      </c>
      <c r="B11" s="20"/>
      <c r="C11" s="21"/>
      <c r="D11" s="20"/>
      <c r="E11" s="21"/>
      <c r="F11" s="22"/>
      <c r="G11" s="22"/>
      <c r="H11" s="34" t="str">
        <f>IF(OR(B11="",LEFT(M11,1)="✓"),"",C11-B11-F11)</f>
        <v/>
      </c>
      <c r="I11" s="34" t="str">
        <f>IF(OR(D11="",LEFT(M11,1)="✓"),"",E11-D11-G11)</f>
        <v/>
      </c>
      <c r="J11" s="34" t="str">
        <f>IF(AND(B11&lt;&gt;"",M11="✓所定"),C11-B11-F11,"")</f>
        <v/>
      </c>
      <c r="K11" s="34" t="str">
        <f>IF(AND(B11&lt;&gt;"",M11="✓法定"),C11-B11-F11,"")</f>
        <v/>
      </c>
      <c r="L11" s="26" t="str">
        <f>IF(AND($B11="",$D11=""),"",($C11-$B11-$F11)+($E11-$D11-$G11))</f>
        <v/>
      </c>
      <c r="M11" s="32"/>
      <c r="N11" s="190"/>
      <c r="O11" s="190"/>
      <c r="P11" s="190"/>
      <c r="Q11" s="190"/>
      <c r="R11" s="23"/>
      <c r="V11" s="1" t="s">
        <v>171</v>
      </c>
    </row>
    <row r="12" spans="1:22">
      <c r="A12" s="27">
        <f ca="1">A11+1</f>
        <v>45871</v>
      </c>
      <c r="B12" s="20"/>
      <c r="C12" s="21"/>
      <c r="D12" s="20"/>
      <c r="E12" s="21"/>
      <c r="F12" s="22"/>
      <c r="G12" s="22"/>
      <c r="H12" s="34" t="str">
        <f t="shared" ref="H12:H41" si="0">IF(OR(B12="",LEFT(M12,1)="✓"),"",C12-B12-F12)</f>
        <v/>
      </c>
      <c r="I12" s="34" t="str">
        <f t="shared" ref="I12:I41" si="1">IF(OR(D12="",LEFT(M12,1)="✓"),"",E12-D12-G12)</f>
        <v/>
      </c>
      <c r="J12" s="34" t="str">
        <f t="shared" ref="J12:J41" si="2">IF(AND(B12&lt;&gt;"",M12="✓所定"),C12-B12-F12,"")</f>
        <v/>
      </c>
      <c r="K12" s="34" t="str">
        <f t="shared" ref="K12:K41" si="3">IF(AND(B12&lt;&gt;"",M12="✓法定"),C12-B12-F12,"")</f>
        <v/>
      </c>
      <c r="L12" s="26" t="str">
        <f t="shared" ref="L12:L41" si="4">IF(AND($B12="",$D12=""),"",($C12-$B12-$F12)+(E12-D12-G12))</f>
        <v/>
      </c>
      <c r="M12" s="32"/>
      <c r="N12" s="190"/>
      <c r="O12" s="190"/>
      <c r="P12" s="190"/>
      <c r="Q12" s="190"/>
      <c r="R12" s="23"/>
      <c r="V12" s="1" t="s">
        <v>172</v>
      </c>
    </row>
    <row r="13" spans="1:22">
      <c r="A13" s="27">
        <f t="shared" ref="A13:A41" ca="1" si="5">A12+1</f>
        <v>45872</v>
      </c>
      <c r="B13" s="20"/>
      <c r="C13" s="21"/>
      <c r="D13" s="20"/>
      <c r="E13" s="21"/>
      <c r="F13" s="22"/>
      <c r="G13" s="22"/>
      <c r="H13" s="34" t="str">
        <f t="shared" si="0"/>
        <v/>
      </c>
      <c r="I13" s="34" t="str">
        <f t="shared" si="1"/>
        <v/>
      </c>
      <c r="J13" s="34" t="str">
        <f t="shared" si="2"/>
        <v/>
      </c>
      <c r="K13" s="34" t="str">
        <f t="shared" si="3"/>
        <v/>
      </c>
      <c r="L13" s="26" t="str">
        <f t="shared" si="4"/>
        <v/>
      </c>
      <c r="M13" s="32"/>
      <c r="N13" s="190"/>
      <c r="O13" s="190"/>
      <c r="P13" s="190"/>
      <c r="Q13" s="190"/>
      <c r="R13" s="23"/>
    </row>
    <row r="14" spans="1:22">
      <c r="A14" s="27">
        <f t="shared" ca="1" si="5"/>
        <v>45873</v>
      </c>
      <c r="B14" s="20"/>
      <c r="C14" s="21"/>
      <c r="D14" s="20"/>
      <c r="E14" s="21"/>
      <c r="F14" s="22"/>
      <c r="G14" s="22"/>
      <c r="H14" s="34" t="str">
        <f t="shared" si="0"/>
        <v/>
      </c>
      <c r="I14" s="34" t="str">
        <f t="shared" si="1"/>
        <v/>
      </c>
      <c r="J14" s="34" t="str">
        <f t="shared" si="2"/>
        <v/>
      </c>
      <c r="K14" s="34" t="str">
        <f t="shared" si="3"/>
        <v/>
      </c>
      <c r="L14" s="26" t="str">
        <f t="shared" si="4"/>
        <v/>
      </c>
      <c r="M14" s="32"/>
      <c r="N14" s="190"/>
      <c r="O14" s="190"/>
      <c r="P14" s="190"/>
      <c r="Q14" s="190"/>
      <c r="R14" s="23"/>
    </row>
    <row r="15" spans="1:22">
      <c r="A15" s="27">
        <f t="shared" ca="1" si="5"/>
        <v>45874</v>
      </c>
      <c r="B15" s="20"/>
      <c r="C15" s="21"/>
      <c r="D15" s="20"/>
      <c r="E15" s="21"/>
      <c r="F15" s="22"/>
      <c r="G15" s="22"/>
      <c r="H15" s="34" t="str">
        <f t="shared" si="0"/>
        <v/>
      </c>
      <c r="I15" s="34" t="str">
        <f t="shared" si="1"/>
        <v/>
      </c>
      <c r="J15" s="34" t="str">
        <f t="shared" si="2"/>
        <v/>
      </c>
      <c r="K15" s="34" t="str">
        <f t="shared" si="3"/>
        <v/>
      </c>
      <c r="L15" s="26" t="str">
        <f t="shared" si="4"/>
        <v/>
      </c>
      <c r="M15" s="32"/>
      <c r="N15" s="190"/>
      <c r="O15" s="190"/>
      <c r="P15" s="190"/>
      <c r="Q15" s="190"/>
      <c r="R15" s="23"/>
    </row>
    <row r="16" spans="1:22">
      <c r="A16" s="27">
        <f t="shared" ca="1" si="5"/>
        <v>45875</v>
      </c>
      <c r="B16" s="20"/>
      <c r="C16" s="21"/>
      <c r="D16" s="20"/>
      <c r="E16" s="21"/>
      <c r="F16" s="22"/>
      <c r="G16" s="22"/>
      <c r="H16" s="34" t="str">
        <f t="shared" si="0"/>
        <v/>
      </c>
      <c r="I16" s="34" t="str">
        <f t="shared" si="1"/>
        <v/>
      </c>
      <c r="J16" s="34" t="str">
        <f t="shared" si="2"/>
        <v/>
      </c>
      <c r="K16" s="34" t="str">
        <f t="shared" si="3"/>
        <v/>
      </c>
      <c r="L16" s="26" t="str">
        <f t="shared" si="4"/>
        <v/>
      </c>
      <c r="M16" s="32"/>
      <c r="N16" s="190"/>
      <c r="O16" s="190"/>
      <c r="P16" s="190"/>
      <c r="Q16" s="190"/>
      <c r="R16" s="23"/>
    </row>
    <row r="17" spans="1:18">
      <c r="A17" s="27">
        <f t="shared" ca="1" si="5"/>
        <v>45876</v>
      </c>
      <c r="B17" s="20"/>
      <c r="C17" s="21"/>
      <c r="D17" s="20"/>
      <c r="E17" s="21"/>
      <c r="F17" s="22"/>
      <c r="G17" s="22"/>
      <c r="H17" s="34" t="str">
        <f t="shared" si="0"/>
        <v/>
      </c>
      <c r="I17" s="34" t="str">
        <f t="shared" si="1"/>
        <v/>
      </c>
      <c r="J17" s="34" t="str">
        <f t="shared" si="2"/>
        <v/>
      </c>
      <c r="K17" s="34" t="str">
        <f t="shared" si="3"/>
        <v/>
      </c>
      <c r="L17" s="26" t="str">
        <f t="shared" si="4"/>
        <v/>
      </c>
      <c r="M17" s="32"/>
      <c r="N17" s="190"/>
      <c r="O17" s="190"/>
      <c r="P17" s="190"/>
      <c r="Q17" s="190"/>
      <c r="R17" s="23"/>
    </row>
    <row r="18" spans="1:18">
      <c r="A18" s="27">
        <f t="shared" ca="1" si="5"/>
        <v>45877</v>
      </c>
      <c r="B18" s="20"/>
      <c r="C18" s="21"/>
      <c r="D18" s="20"/>
      <c r="E18" s="21"/>
      <c r="F18" s="22"/>
      <c r="G18" s="22"/>
      <c r="H18" s="34" t="str">
        <f t="shared" si="0"/>
        <v/>
      </c>
      <c r="I18" s="34" t="str">
        <f t="shared" si="1"/>
        <v/>
      </c>
      <c r="J18" s="34" t="str">
        <f t="shared" si="2"/>
        <v/>
      </c>
      <c r="K18" s="34" t="str">
        <f t="shared" si="3"/>
        <v/>
      </c>
      <c r="L18" s="26" t="str">
        <f t="shared" si="4"/>
        <v/>
      </c>
      <c r="M18" s="32"/>
      <c r="N18" s="190"/>
      <c r="O18" s="190"/>
      <c r="P18" s="190"/>
      <c r="Q18" s="190"/>
      <c r="R18" s="23"/>
    </row>
    <row r="19" spans="1:18">
      <c r="A19" s="27">
        <f t="shared" ca="1" si="5"/>
        <v>45878</v>
      </c>
      <c r="B19" s="20"/>
      <c r="C19" s="21"/>
      <c r="D19" s="20"/>
      <c r="E19" s="21"/>
      <c r="F19" s="22"/>
      <c r="G19" s="22"/>
      <c r="H19" s="34" t="str">
        <f t="shared" si="0"/>
        <v/>
      </c>
      <c r="I19" s="34" t="str">
        <f t="shared" si="1"/>
        <v/>
      </c>
      <c r="J19" s="34" t="str">
        <f t="shared" si="2"/>
        <v/>
      </c>
      <c r="K19" s="34" t="str">
        <f t="shared" si="3"/>
        <v/>
      </c>
      <c r="L19" s="26" t="str">
        <f t="shared" si="4"/>
        <v/>
      </c>
      <c r="M19" s="32"/>
      <c r="N19" s="190"/>
      <c r="O19" s="190"/>
      <c r="P19" s="190"/>
      <c r="Q19" s="190"/>
      <c r="R19" s="23"/>
    </row>
    <row r="20" spans="1:18">
      <c r="A20" s="27">
        <f t="shared" ca="1" si="5"/>
        <v>45879</v>
      </c>
      <c r="B20" s="20"/>
      <c r="C20" s="21"/>
      <c r="D20" s="20"/>
      <c r="E20" s="21"/>
      <c r="F20" s="22"/>
      <c r="G20" s="22"/>
      <c r="H20" s="34" t="str">
        <f t="shared" si="0"/>
        <v/>
      </c>
      <c r="I20" s="34" t="str">
        <f t="shared" si="1"/>
        <v/>
      </c>
      <c r="J20" s="34" t="str">
        <f t="shared" si="2"/>
        <v/>
      </c>
      <c r="K20" s="34" t="str">
        <f t="shared" si="3"/>
        <v/>
      </c>
      <c r="L20" s="26" t="str">
        <f t="shared" si="4"/>
        <v/>
      </c>
      <c r="M20" s="32"/>
      <c r="N20" s="190"/>
      <c r="O20" s="190"/>
      <c r="P20" s="190"/>
      <c r="Q20" s="190"/>
      <c r="R20" s="23"/>
    </row>
    <row r="21" spans="1:18">
      <c r="A21" s="27">
        <f t="shared" ca="1" si="5"/>
        <v>45880</v>
      </c>
      <c r="B21" s="20"/>
      <c r="C21" s="21"/>
      <c r="D21" s="20"/>
      <c r="E21" s="21"/>
      <c r="F21" s="22"/>
      <c r="G21" s="22"/>
      <c r="H21" s="34" t="str">
        <f t="shared" si="0"/>
        <v/>
      </c>
      <c r="I21" s="34" t="str">
        <f t="shared" si="1"/>
        <v/>
      </c>
      <c r="J21" s="34" t="str">
        <f t="shared" si="2"/>
        <v/>
      </c>
      <c r="K21" s="34" t="str">
        <f t="shared" si="3"/>
        <v/>
      </c>
      <c r="L21" s="26" t="str">
        <f t="shared" si="4"/>
        <v/>
      </c>
      <c r="M21" s="32"/>
      <c r="N21" s="190"/>
      <c r="O21" s="190"/>
      <c r="P21" s="190"/>
      <c r="Q21" s="190"/>
      <c r="R21" s="23"/>
    </row>
    <row r="22" spans="1:18">
      <c r="A22" s="27">
        <f t="shared" ca="1" si="5"/>
        <v>45881</v>
      </c>
      <c r="B22" s="20"/>
      <c r="C22" s="21"/>
      <c r="D22" s="20"/>
      <c r="E22" s="21"/>
      <c r="F22" s="22"/>
      <c r="G22" s="22"/>
      <c r="H22" s="34" t="str">
        <f t="shared" si="0"/>
        <v/>
      </c>
      <c r="I22" s="34" t="str">
        <f t="shared" si="1"/>
        <v/>
      </c>
      <c r="J22" s="34" t="str">
        <f t="shared" si="2"/>
        <v/>
      </c>
      <c r="K22" s="34" t="str">
        <f t="shared" si="3"/>
        <v/>
      </c>
      <c r="L22" s="26" t="str">
        <f t="shared" si="4"/>
        <v/>
      </c>
      <c r="M22" s="32"/>
      <c r="N22" s="190"/>
      <c r="O22" s="190"/>
      <c r="P22" s="190"/>
      <c r="Q22" s="190"/>
      <c r="R22" s="23"/>
    </row>
    <row r="23" spans="1:18">
      <c r="A23" s="27">
        <f t="shared" ca="1" si="5"/>
        <v>45882</v>
      </c>
      <c r="B23" s="20"/>
      <c r="C23" s="21"/>
      <c r="D23" s="20"/>
      <c r="E23" s="21"/>
      <c r="F23" s="22"/>
      <c r="G23" s="22"/>
      <c r="H23" s="34" t="str">
        <f t="shared" si="0"/>
        <v/>
      </c>
      <c r="I23" s="34" t="str">
        <f t="shared" si="1"/>
        <v/>
      </c>
      <c r="J23" s="34" t="str">
        <f t="shared" si="2"/>
        <v/>
      </c>
      <c r="K23" s="34" t="str">
        <f t="shared" si="3"/>
        <v/>
      </c>
      <c r="L23" s="26" t="str">
        <f t="shared" si="4"/>
        <v/>
      </c>
      <c r="M23" s="32"/>
      <c r="N23" s="190"/>
      <c r="O23" s="190"/>
      <c r="P23" s="190"/>
      <c r="Q23" s="190"/>
      <c r="R23" s="23"/>
    </row>
    <row r="24" spans="1:18">
      <c r="A24" s="27">
        <f t="shared" ca="1" si="5"/>
        <v>45883</v>
      </c>
      <c r="B24" s="20"/>
      <c r="C24" s="21"/>
      <c r="D24" s="20"/>
      <c r="E24" s="21"/>
      <c r="F24" s="22"/>
      <c r="G24" s="22"/>
      <c r="H24" s="34" t="str">
        <f t="shared" si="0"/>
        <v/>
      </c>
      <c r="I24" s="34" t="str">
        <f t="shared" si="1"/>
        <v/>
      </c>
      <c r="J24" s="34" t="str">
        <f t="shared" si="2"/>
        <v/>
      </c>
      <c r="K24" s="34" t="str">
        <f t="shared" si="3"/>
        <v/>
      </c>
      <c r="L24" s="26" t="str">
        <f t="shared" si="4"/>
        <v/>
      </c>
      <c r="M24" s="32"/>
      <c r="N24" s="190"/>
      <c r="O24" s="190"/>
      <c r="P24" s="190"/>
      <c r="Q24" s="190"/>
      <c r="R24" s="23"/>
    </row>
    <row r="25" spans="1:18">
      <c r="A25" s="27">
        <f t="shared" ca="1" si="5"/>
        <v>45884</v>
      </c>
      <c r="B25" s="20"/>
      <c r="C25" s="21"/>
      <c r="D25" s="20"/>
      <c r="E25" s="21"/>
      <c r="F25" s="22"/>
      <c r="G25" s="22"/>
      <c r="H25" s="34" t="str">
        <f t="shared" si="0"/>
        <v/>
      </c>
      <c r="I25" s="34" t="str">
        <f t="shared" si="1"/>
        <v/>
      </c>
      <c r="J25" s="34" t="str">
        <f t="shared" si="2"/>
        <v/>
      </c>
      <c r="K25" s="34" t="str">
        <f t="shared" si="3"/>
        <v/>
      </c>
      <c r="L25" s="26" t="str">
        <f t="shared" si="4"/>
        <v/>
      </c>
      <c r="M25" s="32"/>
      <c r="N25" s="190"/>
      <c r="O25" s="190"/>
      <c r="P25" s="190"/>
      <c r="Q25" s="190"/>
      <c r="R25" s="23"/>
    </row>
    <row r="26" spans="1:18">
      <c r="A26" s="27">
        <f t="shared" ca="1" si="5"/>
        <v>45885</v>
      </c>
      <c r="B26" s="20"/>
      <c r="C26" s="21"/>
      <c r="D26" s="20"/>
      <c r="E26" s="21"/>
      <c r="F26" s="22"/>
      <c r="G26" s="22"/>
      <c r="H26" s="34" t="str">
        <f t="shared" si="0"/>
        <v/>
      </c>
      <c r="I26" s="34" t="str">
        <f t="shared" si="1"/>
        <v/>
      </c>
      <c r="J26" s="34" t="str">
        <f t="shared" si="2"/>
        <v/>
      </c>
      <c r="K26" s="34" t="str">
        <f t="shared" si="3"/>
        <v/>
      </c>
      <c r="L26" s="26" t="str">
        <f t="shared" si="4"/>
        <v/>
      </c>
      <c r="M26" s="32"/>
      <c r="N26" s="190"/>
      <c r="O26" s="190"/>
      <c r="P26" s="190"/>
      <c r="Q26" s="190"/>
      <c r="R26" s="23"/>
    </row>
    <row r="27" spans="1:18">
      <c r="A27" s="27">
        <f t="shared" ca="1" si="5"/>
        <v>45886</v>
      </c>
      <c r="B27" s="20"/>
      <c r="C27" s="21"/>
      <c r="D27" s="20"/>
      <c r="E27" s="21"/>
      <c r="F27" s="22"/>
      <c r="G27" s="22"/>
      <c r="H27" s="34" t="str">
        <f t="shared" si="0"/>
        <v/>
      </c>
      <c r="I27" s="34" t="str">
        <f t="shared" si="1"/>
        <v/>
      </c>
      <c r="J27" s="34" t="str">
        <f t="shared" si="2"/>
        <v/>
      </c>
      <c r="K27" s="34" t="str">
        <f t="shared" si="3"/>
        <v/>
      </c>
      <c r="L27" s="26" t="str">
        <f t="shared" si="4"/>
        <v/>
      </c>
      <c r="M27" s="32"/>
      <c r="N27" s="190"/>
      <c r="O27" s="190"/>
      <c r="P27" s="190"/>
      <c r="Q27" s="190"/>
      <c r="R27" s="23"/>
    </row>
    <row r="28" spans="1:18">
      <c r="A28" s="27">
        <f t="shared" ca="1" si="5"/>
        <v>45887</v>
      </c>
      <c r="B28" s="20"/>
      <c r="C28" s="21"/>
      <c r="D28" s="20"/>
      <c r="E28" s="21"/>
      <c r="F28" s="22"/>
      <c r="G28" s="22"/>
      <c r="H28" s="34" t="str">
        <f t="shared" si="0"/>
        <v/>
      </c>
      <c r="I28" s="34" t="str">
        <f t="shared" si="1"/>
        <v/>
      </c>
      <c r="J28" s="34" t="str">
        <f t="shared" si="2"/>
        <v/>
      </c>
      <c r="K28" s="34" t="str">
        <f t="shared" si="3"/>
        <v/>
      </c>
      <c r="L28" s="26" t="str">
        <f t="shared" si="4"/>
        <v/>
      </c>
      <c r="M28" s="32"/>
      <c r="N28" s="190"/>
      <c r="O28" s="190"/>
      <c r="P28" s="190"/>
      <c r="Q28" s="190"/>
      <c r="R28" s="23"/>
    </row>
    <row r="29" spans="1:18">
      <c r="A29" s="27">
        <f t="shared" ca="1" si="5"/>
        <v>45888</v>
      </c>
      <c r="B29" s="20"/>
      <c r="C29" s="21"/>
      <c r="D29" s="20"/>
      <c r="E29" s="21"/>
      <c r="F29" s="22"/>
      <c r="G29" s="22"/>
      <c r="H29" s="34" t="str">
        <f t="shared" si="0"/>
        <v/>
      </c>
      <c r="I29" s="34" t="str">
        <f t="shared" si="1"/>
        <v/>
      </c>
      <c r="J29" s="34" t="str">
        <f t="shared" si="2"/>
        <v/>
      </c>
      <c r="K29" s="34" t="str">
        <f t="shared" si="3"/>
        <v/>
      </c>
      <c r="L29" s="26" t="str">
        <f t="shared" si="4"/>
        <v/>
      </c>
      <c r="M29" s="32"/>
      <c r="N29" s="190"/>
      <c r="O29" s="190"/>
      <c r="P29" s="190"/>
      <c r="Q29" s="190"/>
      <c r="R29" s="23"/>
    </row>
    <row r="30" spans="1:18">
      <c r="A30" s="27">
        <f t="shared" ca="1" si="5"/>
        <v>45889</v>
      </c>
      <c r="B30" s="20"/>
      <c r="C30" s="21"/>
      <c r="D30" s="20"/>
      <c r="E30" s="21"/>
      <c r="F30" s="22"/>
      <c r="G30" s="22"/>
      <c r="H30" s="34" t="str">
        <f t="shared" si="0"/>
        <v/>
      </c>
      <c r="I30" s="34" t="str">
        <f t="shared" si="1"/>
        <v/>
      </c>
      <c r="J30" s="34" t="str">
        <f t="shared" si="2"/>
        <v/>
      </c>
      <c r="K30" s="34" t="str">
        <f t="shared" si="3"/>
        <v/>
      </c>
      <c r="L30" s="26" t="str">
        <f t="shared" si="4"/>
        <v/>
      </c>
      <c r="M30" s="32"/>
      <c r="N30" s="190"/>
      <c r="O30" s="190"/>
      <c r="P30" s="190"/>
      <c r="Q30" s="190"/>
      <c r="R30" s="23"/>
    </row>
    <row r="31" spans="1:18">
      <c r="A31" s="27">
        <f t="shared" ca="1" si="5"/>
        <v>45890</v>
      </c>
      <c r="B31" s="20"/>
      <c r="C31" s="21"/>
      <c r="D31" s="20"/>
      <c r="E31" s="21"/>
      <c r="F31" s="22"/>
      <c r="G31" s="22"/>
      <c r="H31" s="34" t="str">
        <f t="shared" si="0"/>
        <v/>
      </c>
      <c r="I31" s="34" t="str">
        <f t="shared" si="1"/>
        <v/>
      </c>
      <c r="J31" s="34" t="str">
        <f t="shared" si="2"/>
        <v/>
      </c>
      <c r="K31" s="34" t="str">
        <f t="shared" si="3"/>
        <v/>
      </c>
      <c r="L31" s="26" t="str">
        <f t="shared" si="4"/>
        <v/>
      </c>
      <c r="M31" s="32"/>
      <c r="N31" s="190"/>
      <c r="O31" s="190"/>
      <c r="P31" s="190"/>
      <c r="Q31" s="190"/>
      <c r="R31" s="23"/>
    </row>
    <row r="32" spans="1:18">
      <c r="A32" s="27">
        <f t="shared" ca="1" si="5"/>
        <v>45891</v>
      </c>
      <c r="B32" s="20"/>
      <c r="C32" s="21"/>
      <c r="D32" s="20"/>
      <c r="E32" s="21"/>
      <c r="F32" s="22"/>
      <c r="G32" s="22"/>
      <c r="H32" s="34" t="str">
        <f t="shared" si="0"/>
        <v/>
      </c>
      <c r="I32" s="34" t="str">
        <f t="shared" si="1"/>
        <v/>
      </c>
      <c r="J32" s="34" t="str">
        <f t="shared" si="2"/>
        <v/>
      </c>
      <c r="K32" s="34" t="str">
        <f t="shared" si="3"/>
        <v/>
      </c>
      <c r="L32" s="26" t="str">
        <f t="shared" si="4"/>
        <v/>
      </c>
      <c r="M32" s="32"/>
      <c r="N32" s="190"/>
      <c r="O32" s="190"/>
      <c r="P32" s="190"/>
      <c r="Q32" s="190"/>
      <c r="R32" s="23"/>
    </row>
    <row r="33" spans="1:22">
      <c r="A33" s="27">
        <f t="shared" ca="1" si="5"/>
        <v>45892</v>
      </c>
      <c r="B33" s="20"/>
      <c r="C33" s="21"/>
      <c r="D33" s="20"/>
      <c r="E33" s="21"/>
      <c r="F33" s="22"/>
      <c r="G33" s="22"/>
      <c r="H33" s="34" t="str">
        <f t="shared" si="0"/>
        <v/>
      </c>
      <c r="I33" s="34" t="str">
        <f t="shared" si="1"/>
        <v/>
      </c>
      <c r="J33" s="34" t="str">
        <f t="shared" si="2"/>
        <v/>
      </c>
      <c r="K33" s="34" t="str">
        <f t="shared" si="3"/>
        <v/>
      </c>
      <c r="L33" s="26" t="str">
        <f t="shared" si="4"/>
        <v/>
      </c>
      <c r="M33" s="32"/>
      <c r="N33" s="190"/>
      <c r="O33" s="190"/>
      <c r="P33" s="190"/>
      <c r="Q33" s="190"/>
      <c r="R33" s="23"/>
    </row>
    <row r="34" spans="1:22">
      <c r="A34" s="27">
        <f t="shared" ca="1" si="5"/>
        <v>45893</v>
      </c>
      <c r="B34" s="20"/>
      <c r="C34" s="21"/>
      <c r="D34" s="20"/>
      <c r="E34" s="21"/>
      <c r="F34" s="22"/>
      <c r="G34" s="22"/>
      <c r="H34" s="34" t="str">
        <f t="shared" si="0"/>
        <v/>
      </c>
      <c r="I34" s="34" t="str">
        <f t="shared" si="1"/>
        <v/>
      </c>
      <c r="J34" s="34" t="str">
        <f t="shared" si="2"/>
        <v/>
      </c>
      <c r="K34" s="34" t="str">
        <f t="shared" si="3"/>
        <v/>
      </c>
      <c r="L34" s="26" t="str">
        <f t="shared" si="4"/>
        <v/>
      </c>
      <c r="M34" s="32"/>
      <c r="N34" s="190"/>
      <c r="O34" s="190"/>
      <c r="P34" s="190"/>
      <c r="Q34" s="190"/>
      <c r="R34" s="23"/>
    </row>
    <row r="35" spans="1:22">
      <c r="A35" s="27">
        <f t="shared" ca="1" si="5"/>
        <v>45894</v>
      </c>
      <c r="B35" s="20"/>
      <c r="C35" s="21"/>
      <c r="D35" s="20"/>
      <c r="E35" s="21"/>
      <c r="F35" s="22"/>
      <c r="G35" s="22"/>
      <c r="H35" s="34" t="str">
        <f t="shared" si="0"/>
        <v/>
      </c>
      <c r="I35" s="34" t="str">
        <f t="shared" si="1"/>
        <v/>
      </c>
      <c r="J35" s="34" t="str">
        <f t="shared" si="2"/>
        <v/>
      </c>
      <c r="K35" s="34" t="str">
        <f t="shared" si="3"/>
        <v/>
      </c>
      <c r="L35" s="26" t="str">
        <f t="shared" si="4"/>
        <v/>
      </c>
      <c r="M35" s="32"/>
      <c r="N35" s="190"/>
      <c r="O35" s="190"/>
      <c r="P35" s="190"/>
      <c r="Q35" s="190"/>
      <c r="R35" s="23"/>
    </row>
    <row r="36" spans="1:22">
      <c r="A36" s="27">
        <f t="shared" ca="1" si="5"/>
        <v>45895</v>
      </c>
      <c r="B36" s="20"/>
      <c r="C36" s="21"/>
      <c r="D36" s="20"/>
      <c r="E36" s="21"/>
      <c r="F36" s="22"/>
      <c r="G36" s="22"/>
      <c r="H36" s="34" t="str">
        <f t="shared" si="0"/>
        <v/>
      </c>
      <c r="I36" s="34" t="str">
        <f t="shared" si="1"/>
        <v/>
      </c>
      <c r="J36" s="34" t="str">
        <f t="shared" si="2"/>
        <v/>
      </c>
      <c r="K36" s="34" t="str">
        <f t="shared" si="3"/>
        <v/>
      </c>
      <c r="L36" s="26" t="str">
        <f t="shared" si="4"/>
        <v/>
      </c>
      <c r="M36" s="32"/>
      <c r="N36" s="190"/>
      <c r="O36" s="190"/>
      <c r="P36" s="190"/>
      <c r="Q36" s="190"/>
      <c r="R36" s="23"/>
    </row>
    <row r="37" spans="1:22">
      <c r="A37" s="27">
        <f t="shared" ca="1" si="5"/>
        <v>45896</v>
      </c>
      <c r="B37" s="20"/>
      <c r="C37" s="21"/>
      <c r="D37" s="20"/>
      <c r="E37" s="21"/>
      <c r="F37" s="22"/>
      <c r="G37" s="22"/>
      <c r="H37" s="34" t="str">
        <f t="shared" si="0"/>
        <v/>
      </c>
      <c r="I37" s="34" t="str">
        <f t="shared" si="1"/>
        <v/>
      </c>
      <c r="J37" s="34" t="str">
        <f t="shared" si="2"/>
        <v/>
      </c>
      <c r="K37" s="34" t="str">
        <f t="shared" si="3"/>
        <v/>
      </c>
      <c r="L37" s="26" t="str">
        <f t="shared" si="4"/>
        <v/>
      </c>
      <c r="M37" s="32"/>
      <c r="N37" s="190"/>
      <c r="O37" s="190"/>
      <c r="P37" s="190"/>
      <c r="Q37" s="190"/>
      <c r="R37" s="23"/>
    </row>
    <row r="38" spans="1:22">
      <c r="A38" s="27">
        <f t="shared" ca="1" si="5"/>
        <v>45897</v>
      </c>
      <c r="B38" s="20"/>
      <c r="C38" s="21"/>
      <c r="D38" s="20"/>
      <c r="E38" s="21"/>
      <c r="F38" s="22"/>
      <c r="G38" s="22"/>
      <c r="H38" s="34" t="str">
        <f t="shared" si="0"/>
        <v/>
      </c>
      <c r="I38" s="34" t="str">
        <f t="shared" si="1"/>
        <v/>
      </c>
      <c r="J38" s="34" t="str">
        <f t="shared" si="2"/>
        <v/>
      </c>
      <c r="K38" s="34" t="str">
        <f t="shared" si="3"/>
        <v/>
      </c>
      <c r="L38" s="26" t="str">
        <f t="shared" si="4"/>
        <v/>
      </c>
      <c r="M38" s="32"/>
      <c r="N38" s="190"/>
      <c r="O38" s="190"/>
      <c r="P38" s="190"/>
      <c r="Q38" s="190"/>
      <c r="R38" s="23"/>
    </row>
    <row r="39" spans="1:22">
      <c r="A39" s="27">
        <f t="shared" ca="1" si="5"/>
        <v>45898</v>
      </c>
      <c r="B39" s="20"/>
      <c r="C39" s="21"/>
      <c r="D39" s="20"/>
      <c r="E39" s="21"/>
      <c r="F39" s="22"/>
      <c r="G39" s="22"/>
      <c r="H39" s="34" t="str">
        <f t="shared" si="0"/>
        <v/>
      </c>
      <c r="I39" s="34" t="str">
        <f t="shared" si="1"/>
        <v/>
      </c>
      <c r="J39" s="34" t="str">
        <f t="shared" si="2"/>
        <v/>
      </c>
      <c r="K39" s="34" t="str">
        <f t="shared" si="3"/>
        <v/>
      </c>
      <c r="L39" s="26" t="str">
        <f t="shared" si="4"/>
        <v/>
      </c>
      <c r="M39" s="32"/>
      <c r="N39" s="190"/>
      <c r="O39" s="190"/>
      <c r="P39" s="190"/>
      <c r="Q39" s="190"/>
      <c r="R39" s="23"/>
    </row>
    <row r="40" spans="1:22">
      <c r="A40" s="27">
        <f t="shared" ca="1" si="5"/>
        <v>45899</v>
      </c>
      <c r="B40" s="20"/>
      <c r="C40" s="21"/>
      <c r="D40" s="20"/>
      <c r="E40" s="21"/>
      <c r="F40" s="22"/>
      <c r="G40" s="22"/>
      <c r="H40" s="34" t="str">
        <f t="shared" si="0"/>
        <v/>
      </c>
      <c r="I40" s="34" t="str">
        <f t="shared" si="1"/>
        <v/>
      </c>
      <c r="J40" s="34" t="str">
        <f t="shared" si="2"/>
        <v/>
      </c>
      <c r="K40" s="34" t="str">
        <f t="shared" si="3"/>
        <v/>
      </c>
      <c r="L40" s="26" t="str">
        <f t="shared" si="4"/>
        <v/>
      </c>
      <c r="M40" s="32"/>
      <c r="N40" s="190"/>
      <c r="O40" s="190"/>
      <c r="P40" s="190"/>
      <c r="Q40" s="190"/>
      <c r="R40" s="23"/>
    </row>
    <row r="41" spans="1:22">
      <c r="A41" s="27">
        <f t="shared" ca="1" si="5"/>
        <v>45900</v>
      </c>
      <c r="B41" s="20"/>
      <c r="C41" s="21"/>
      <c r="D41" s="20"/>
      <c r="E41" s="21"/>
      <c r="F41" s="22"/>
      <c r="G41" s="22"/>
      <c r="H41" s="34" t="str">
        <f t="shared" si="0"/>
        <v/>
      </c>
      <c r="I41" s="34" t="str">
        <f t="shared" si="1"/>
        <v/>
      </c>
      <c r="J41" s="34" t="str">
        <f t="shared" si="2"/>
        <v/>
      </c>
      <c r="K41" s="34" t="str">
        <f t="shared" si="3"/>
        <v/>
      </c>
      <c r="L41" s="26" t="str">
        <f t="shared" si="4"/>
        <v/>
      </c>
      <c r="M41" s="32"/>
      <c r="N41" s="190"/>
      <c r="O41" s="190"/>
      <c r="P41" s="190"/>
      <c r="Q41" s="190"/>
      <c r="R41" s="23"/>
    </row>
    <row r="42" spans="1:22">
      <c r="A42" s="5" t="s">
        <v>11</v>
      </c>
      <c r="B42" s="191"/>
      <c r="C42" s="192"/>
      <c r="D42" s="191"/>
      <c r="E42" s="192"/>
      <c r="F42" s="26" t="str">
        <f t="shared" ref="F42:K42" si="6">IF(SUM(F11:F41)=0,"",SUM(F11:F41))</f>
        <v/>
      </c>
      <c r="G42" s="26" t="str">
        <f t="shared" si="6"/>
        <v/>
      </c>
      <c r="H42" s="26" t="str">
        <f t="shared" si="6"/>
        <v/>
      </c>
      <c r="I42" s="26" t="str">
        <f t="shared" si="6"/>
        <v/>
      </c>
      <c r="J42" s="26" t="str">
        <f t="shared" si="6"/>
        <v/>
      </c>
      <c r="K42" s="26" t="str">
        <f t="shared" si="6"/>
        <v/>
      </c>
      <c r="L42" s="26" t="str">
        <f>IF(SUM($L11:$L41)=0,"",SUM($L11:$L41))</f>
        <v/>
      </c>
      <c r="M42" s="33"/>
      <c r="N42" s="193"/>
      <c r="O42" s="193"/>
      <c r="P42" s="193"/>
      <c r="Q42" s="193"/>
      <c r="R42" s="6"/>
    </row>
    <row r="44" spans="1:22" ht="27" customHeight="1">
      <c r="A44" s="194" t="s">
        <v>22</v>
      </c>
      <c r="B44" s="189" t="s">
        <v>103</v>
      </c>
      <c r="C44" s="189"/>
      <c r="D44" s="189"/>
      <c r="E44" s="189"/>
      <c r="F44" s="189" t="s">
        <v>23</v>
      </c>
      <c r="G44" s="189"/>
      <c r="H44" s="189" t="s">
        <v>88</v>
      </c>
      <c r="I44" s="189"/>
      <c r="J44" s="189"/>
      <c r="K44" s="189"/>
      <c r="L44" s="189" t="s">
        <v>87</v>
      </c>
      <c r="M44" s="195" t="s">
        <v>96</v>
      </c>
      <c r="N44" s="194" t="s">
        <v>25</v>
      </c>
      <c r="O44" s="194"/>
      <c r="P44" s="194"/>
      <c r="Q44" s="194"/>
      <c r="R44" s="189" t="s">
        <v>100</v>
      </c>
    </row>
    <row r="45" spans="1:22" ht="14.25" customHeight="1">
      <c r="A45" s="194"/>
      <c r="B45" s="189" t="s">
        <v>82</v>
      </c>
      <c r="C45" s="189"/>
      <c r="D45" s="189" t="s">
        <v>84</v>
      </c>
      <c r="E45" s="189"/>
      <c r="F45" s="189"/>
      <c r="G45" s="189"/>
      <c r="H45" s="189" t="s">
        <v>90</v>
      </c>
      <c r="I45" s="189"/>
      <c r="J45" s="189" t="s">
        <v>89</v>
      </c>
      <c r="K45" s="189"/>
      <c r="L45" s="189"/>
      <c r="M45" s="196"/>
      <c r="N45" s="194"/>
      <c r="O45" s="194"/>
      <c r="P45" s="194"/>
      <c r="Q45" s="194"/>
      <c r="R45" s="189"/>
    </row>
    <row r="46" spans="1:22">
      <c r="A46" s="194"/>
      <c r="B46" s="43" t="s">
        <v>26</v>
      </c>
      <c r="C46" s="43" t="s">
        <v>27</v>
      </c>
      <c r="D46" s="43" t="s">
        <v>26</v>
      </c>
      <c r="E46" s="43" t="s">
        <v>27</v>
      </c>
      <c r="F46" s="44" t="s">
        <v>85</v>
      </c>
      <c r="G46" s="44" t="s">
        <v>86</v>
      </c>
      <c r="H46" s="44" t="s">
        <v>81</v>
      </c>
      <c r="I46" s="44" t="s">
        <v>83</v>
      </c>
      <c r="J46" s="44" t="s">
        <v>81</v>
      </c>
      <c r="K46" s="44" t="s">
        <v>95</v>
      </c>
      <c r="L46" s="189"/>
      <c r="M46" s="197"/>
      <c r="N46" s="194"/>
      <c r="O46" s="194"/>
      <c r="P46" s="194"/>
      <c r="Q46" s="194"/>
      <c r="R46" s="194"/>
    </row>
    <row r="47" spans="1:22">
      <c r="A47" s="27" cm="1">
        <f t="array" aca="1" ref="A47" ca="1">DATE("2025","8"+1,IFERROR(INDIRECT(T1),"1"))</f>
        <v>45901</v>
      </c>
      <c r="B47" s="20"/>
      <c r="C47" s="21"/>
      <c r="D47" s="20"/>
      <c r="E47" s="21"/>
      <c r="F47" s="22"/>
      <c r="G47" s="22"/>
      <c r="H47" s="34" t="str">
        <f>IF(OR(B47="",LEFT(M47,1)="✓"),"",C47-B47-F47)</f>
        <v/>
      </c>
      <c r="I47" s="34" t="str">
        <f>IF(OR(D47="",LEFT(M47,1)="✓"),"",E47-D47-G47)</f>
        <v/>
      </c>
      <c r="J47" s="34" t="str">
        <f>IF(AND(B47&lt;&gt;"",M47="✓所定"),C47-B47-F47,"")</f>
        <v/>
      </c>
      <c r="K47" s="34" t="str">
        <f>IF(AND(B47&lt;&gt;"",M47="✓法定"),C47-B47-F47,"")</f>
        <v/>
      </c>
      <c r="L47" s="26" t="str">
        <f>IF(AND($B47="",$D47=""),"",($C47-$B47-$F47)+($E47-$D47-$G47))</f>
        <v/>
      </c>
      <c r="M47" s="32"/>
      <c r="N47" s="190"/>
      <c r="O47" s="190"/>
      <c r="P47" s="190"/>
      <c r="Q47" s="190"/>
      <c r="R47" s="23"/>
      <c r="V47" s="1" t="s">
        <v>171</v>
      </c>
    </row>
    <row r="48" spans="1:22">
      <c r="A48" s="27">
        <f ca="1">A47+1</f>
        <v>45902</v>
      </c>
      <c r="B48" s="20"/>
      <c r="C48" s="21"/>
      <c r="D48" s="20"/>
      <c r="E48" s="21"/>
      <c r="F48" s="22"/>
      <c r="G48" s="22"/>
      <c r="H48" s="34" t="str">
        <f t="shared" ref="H48:H77" si="7">IF(OR(B48="",LEFT(M48,1)="✓"),"",C48-B48-F48)</f>
        <v/>
      </c>
      <c r="I48" s="34" t="str">
        <f t="shared" ref="I48:I77" si="8">IF(OR(D48="",LEFT(M48,1)="✓"),"",E48-D48-G48)</f>
        <v/>
      </c>
      <c r="J48" s="34" t="str">
        <f t="shared" ref="J48:J77" si="9">IF(AND(B48&lt;&gt;"",M48="✓所定"),C48-B48-F48,"")</f>
        <v/>
      </c>
      <c r="K48" s="34" t="str">
        <f t="shared" ref="K48:K77" si="10">IF(AND(B48&lt;&gt;"",M48="✓法定"),C48-B48-F48,"")</f>
        <v/>
      </c>
      <c r="L48" s="26" t="str">
        <f t="shared" ref="L48:L75" si="11">IF(AND($B48="",$D48=""),"",($C48-$B48-$F48)+($E48-$D48-$G48))</f>
        <v/>
      </c>
      <c r="M48" s="32"/>
      <c r="N48" s="190"/>
      <c r="O48" s="190"/>
      <c r="P48" s="190"/>
      <c r="Q48" s="190"/>
      <c r="R48" s="23"/>
      <c r="V48" s="1" t="s">
        <v>172</v>
      </c>
    </row>
    <row r="49" spans="1:18">
      <c r="A49" s="27">
        <f t="shared" ref="A49:A77" ca="1" si="12">A48+1</f>
        <v>45903</v>
      </c>
      <c r="B49" s="20"/>
      <c r="C49" s="21"/>
      <c r="D49" s="20"/>
      <c r="E49" s="21"/>
      <c r="F49" s="22"/>
      <c r="G49" s="22"/>
      <c r="H49" s="34" t="str">
        <f t="shared" si="7"/>
        <v/>
      </c>
      <c r="I49" s="34" t="str">
        <f t="shared" si="8"/>
        <v/>
      </c>
      <c r="J49" s="34" t="str">
        <f t="shared" si="9"/>
        <v/>
      </c>
      <c r="K49" s="34" t="str">
        <f t="shared" si="10"/>
        <v/>
      </c>
      <c r="L49" s="26" t="str">
        <f t="shared" si="11"/>
        <v/>
      </c>
      <c r="M49" s="32"/>
      <c r="N49" s="190"/>
      <c r="O49" s="190"/>
      <c r="P49" s="190"/>
      <c r="Q49" s="190"/>
      <c r="R49" s="23"/>
    </row>
    <row r="50" spans="1:18">
      <c r="A50" s="27">
        <f t="shared" ca="1" si="12"/>
        <v>45904</v>
      </c>
      <c r="B50" s="20"/>
      <c r="C50" s="21"/>
      <c r="D50" s="20"/>
      <c r="E50" s="21"/>
      <c r="F50" s="22"/>
      <c r="G50" s="22"/>
      <c r="H50" s="34" t="str">
        <f t="shared" si="7"/>
        <v/>
      </c>
      <c r="I50" s="34" t="str">
        <f t="shared" si="8"/>
        <v/>
      </c>
      <c r="J50" s="34" t="str">
        <f t="shared" si="9"/>
        <v/>
      </c>
      <c r="K50" s="34" t="str">
        <f t="shared" si="10"/>
        <v/>
      </c>
      <c r="L50" s="26" t="str">
        <f t="shared" si="11"/>
        <v/>
      </c>
      <c r="M50" s="32"/>
      <c r="N50" s="190"/>
      <c r="O50" s="190"/>
      <c r="P50" s="190"/>
      <c r="Q50" s="190"/>
      <c r="R50" s="23"/>
    </row>
    <row r="51" spans="1:18">
      <c r="A51" s="27">
        <f t="shared" ca="1" si="12"/>
        <v>45905</v>
      </c>
      <c r="B51" s="20"/>
      <c r="C51" s="21"/>
      <c r="D51" s="20"/>
      <c r="E51" s="21"/>
      <c r="F51" s="22"/>
      <c r="G51" s="22"/>
      <c r="H51" s="34" t="str">
        <f t="shared" si="7"/>
        <v/>
      </c>
      <c r="I51" s="34" t="str">
        <f t="shared" si="8"/>
        <v/>
      </c>
      <c r="J51" s="34" t="str">
        <f t="shared" si="9"/>
        <v/>
      </c>
      <c r="K51" s="34" t="str">
        <f t="shared" si="10"/>
        <v/>
      </c>
      <c r="L51" s="26" t="str">
        <f t="shared" si="11"/>
        <v/>
      </c>
      <c r="M51" s="32"/>
      <c r="N51" s="190"/>
      <c r="O51" s="190"/>
      <c r="P51" s="190"/>
      <c r="Q51" s="190"/>
      <c r="R51" s="23"/>
    </row>
    <row r="52" spans="1:18">
      <c r="A52" s="27">
        <f t="shared" ca="1" si="12"/>
        <v>45906</v>
      </c>
      <c r="B52" s="20"/>
      <c r="C52" s="21"/>
      <c r="D52" s="20"/>
      <c r="E52" s="21"/>
      <c r="F52" s="22"/>
      <c r="G52" s="22"/>
      <c r="H52" s="34" t="str">
        <f t="shared" si="7"/>
        <v/>
      </c>
      <c r="I52" s="34" t="str">
        <f t="shared" si="8"/>
        <v/>
      </c>
      <c r="J52" s="34" t="str">
        <f t="shared" si="9"/>
        <v/>
      </c>
      <c r="K52" s="34" t="str">
        <f t="shared" si="10"/>
        <v/>
      </c>
      <c r="L52" s="26" t="str">
        <f t="shared" si="11"/>
        <v/>
      </c>
      <c r="M52" s="32"/>
      <c r="N52" s="190"/>
      <c r="O52" s="190"/>
      <c r="P52" s="190"/>
      <c r="Q52" s="190"/>
      <c r="R52" s="23"/>
    </row>
    <row r="53" spans="1:18">
      <c r="A53" s="27">
        <f t="shared" ca="1" si="12"/>
        <v>45907</v>
      </c>
      <c r="B53" s="20"/>
      <c r="C53" s="21"/>
      <c r="D53" s="20"/>
      <c r="E53" s="21"/>
      <c r="F53" s="22"/>
      <c r="G53" s="22"/>
      <c r="H53" s="34" t="str">
        <f t="shared" si="7"/>
        <v/>
      </c>
      <c r="I53" s="34" t="str">
        <f t="shared" si="8"/>
        <v/>
      </c>
      <c r="J53" s="34" t="str">
        <f t="shared" si="9"/>
        <v/>
      </c>
      <c r="K53" s="34" t="str">
        <f t="shared" si="10"/>
        <v/>
      </c>
      <c r="L53" s="26" t="str">
        <f t="shared" si="11"/>
        <v/>
      </c>
      <c r="M53" s="32"/>
      <c r="N53" s="190"/>
      <c r="O53" s="190"/>
      <c r="P53" s="190"/>
      <c r="Q53" s="190"/>
      <c r="R53" s="23"/>
    </row>
    <row r="54" spans="1:18">
      <c r="A54" s="27">
        <f t="shared" ca="1" si="12"/>
        <v>45908</v>
      </c>
      <c r="B54" s="20"/>
      <c r="C54" s="21"/>
      <c r="D54" s="20"/>
      <c r="E54" s="21"/>
      <c r="F54" s="22"/>
      <c r="G54" s="22"/>
      <c r="H54" s="34" t="str">
        <f t="shared" si="7"/>
        <v/>
      </c>
      <c r="I54" s="34" t="str">
        <f t="shared" si="8"/>
        <v/>
      </c>
      <c r="J54" s="34" t="str">
        <f t="shared" si="9"/>
        <v/>
      </c>
      <c r="K54" s="34" t="str">
        <f t="shared" si="10"/>
        <v/>
      </c>
      <c r="L54" s="26" t="str">
        <f t="shared" si="11"/>
        <v/>
      </c>
      <c r="M54" s="32"/>
      <c r="N54" s="190"/>
      <c r="O54" s="190"/>
      <c r="P54" s="190"/>
      <c r="Q54" s="190"/>
      <c r="R54" s="23"/>
    </row>
    <row r="55" spans="1:18">
      <c r="A55" s="27">
        <f t="shared" ca="1" si="12"/>
        <v>45909</v>
      </c>
      <c r="B55" s="20"/>
      <c r="C55" s="21"/>
      <c r="D55" s="20"/>
      <c r="E55" s="21"/>
      <c r="F55" s="22"/>
      <c r="G55" s="22"/>
      <c r="H55" s="34" t="str">
        <f t="shared" si="7"/>
        <v/>
      </c>
      <c r="I55" s="34" t="str">
        <f t="shared" si="8"/>
        <v/>
      </c>
      <c r="J55" s="34" t="str">
        <f t="shared" si="9"/>
        <v/>
      </c>
      <c r="K55" s="34" t="str">
        <f t="shared" si="10"/>
        <v/>
      </c>
      <c r="L55" s="26" t="str">
        <f t="shared" si="11"/>
        <v/>
      </c>
      <c r="M55" s="32"/>
      <c r="N55" s="190"/>
      <c r="O55" s="190"/>
      <c r="P55" s="190"/>
      <c r="Q55" s="190"/>
      <c r="R55" s="23"/>
    </row>
    <row r="56" spans="1:18">
      <c r="A56" s="27">
        <f t="shared" ca="1" si="12"/>
        <v>45910</v>
      </c>
      <c r="B56" s="20"/>
      <c r="C56" s="21"/>
      <c r="D56" s="20"/>
      <c r="E56" s="21"/>
      <c r="F56" s="22"/>
      <c r="G56" s="22"/>
      <c r="H56" s="34" t="str">
        <f t="shared" si="7"/>
        <v/>
      </c>
      <c r="I56" s="34" t="str">
        <f t="shared" si="8"/>
        <v/>
      </c>
      <c r="J56" s="34" t="str">
        <f t="shared" si="9"/>
        <v/>
      </c>
      <c r="K56" s="34" t="str">
        <f t="shared" si="10"/>
        <v/>
      </c>
      <c r="L56" s="26" t="str">
        <f t="shared" si="11"/>
        <v/>
      </c>
      <c r="M56" s="32"/>
      <c r="N56" s="190"/>
      <c r="O56" s="190"/>
      <c r="P56" s="190"/>
      <c r="Q56" s="190"/>
      <c r="R56" s="23"/>
    </row>
    <row r="57" spans="1:18">
      <c r="A57" s="27">
        <f t="shared" ca="1" si="12"/>
        <v>45911</v>
      </c>
      <c r="B57" s="20"/>
      <c r="C57" s="21"/>
      <c r="D57" s="20"/>
      <c r="E57" s="21"/>
      <c r="F57" s="22"/>
      <c r="G57" s="22"/>
      <c r="H57" s="34" t="str">
        <f t="shared" si="7"/>
        <v/>
      </c>
      <c r="I57" s="34" t="str">
        <f t="shared" si="8"/>
        <v/>
      </c>
      <c r="J57" s="34" t="str">
        <f t="shared" si="9"/>
        <v/>
      </c>
      <c r="K57" s="34" t="str">
        <f t="shared" si="10"/>
        <v/>
      </c>
      <c r="L57" s="26" t="str">
        <f t="shared" si="11"/>
        <v/>
      </c>
      <c r="M57" s="32"/>
      <c r="N57" s="190"/>
      <c r="O57" s="190"/>
      <c r="P57" s="190"/>
      <c r="Q57" s="190"/>
      <c r="R57" s="23"/>
    </row>
    <row r="58" spans="1:18">
      <c r="A58" s="27">
        <f t="shared" ca="1" si="12"/>
        <v>45912</v>
      </c>
      <c r="B58" s="20"/>
      <c r="C58" s="21"/>
      <c r="D58" s="20"/>
      <c r="E58" s="21"/>
      <c r="F58" s="22"/>
      <c r="G58" s="22"/>
      <c r="H58" s="34" t="str">
        <f t="shared" si="7"/>
        <v/>
      </c>
      <c r="I58" s="34" t="str">
        <f t="shared" si="8"/>
        <v/>
      </c>
      <c r="J58" s="34" t="str">
        <f t="shared" si="9"/>
        <v/>
      </c>
      <c r="K58" s="34" t="str">
        <f t="shared" si="10"/>
        <v/>
      </c>
      <c r="L58" s="26" t="str">
        <f t="shared" si="11"/>
        <v/>
      </c>
      <c r="M58" s="32"/>
      <c r="N58" s="190"/>
      <c r="O58" s="190"/>
      <c r="P58" s="190"/>
      <c r="Q58" s="190"/>
      <c r="R58" s="23"/>
    </row>
    <row r="59" spans="1:18">
      <c r="A59" s="27">
        <f t="shared" ca="1" si="12"/>
        <v>45913</v>
      </c>
      <c r="B59" s="20"/>
      <c r="C59" s="21"/>
      <c r="D59" s="20"/>
      <c r="E59" s="21"/>
      <c r="F59" s="22"/>
      <c r="G59" s="22"/>
      <c r="H59" s="34" t="str">
        <f t="shared" si="7"/>
        <v/>
      </c>
      <c r="I59" s="34" t="str">
        <f t="shared" si="8"/>
        <v/>
      </c>
      <c r="J59" s="34" t="str">
        <f t="shared" si="9"/>
        <v/>
      </c>
      <c r="K59" s="34" t="str">
        <f t="shared" si="10"/>
        <v/>
      </c>
      <c r="L59" s="26" t="str">
        <f t="shared" si="11"/>
        <v/>
      </c>
      <c r="M59" s="32"/>
      <c r="N59" s="190"/>
      <c r="O59" s="190"/>
      <c r="P59" s="190"/>
      <c r="Q59" s="190"/>
      <c r="R59" s="23"/>
    </row>
    <row r="60" spans="1:18">
      <c r="A60" s="27">
        <f t="shared" ca="1" si="12"/>
        <v>45914</v>
      </c>
      <c r="B60" s="20"/>
      <c r="C60" s="21"/>
      <c r="D60" s="20"/>
      <c r="E60" s="21"/>
      <c r="F60" s="22"/>
      <c r="G60" s="22"/>
      <c r="H60" s="34" t="str">
        <f t="shared" si="7"/>
        <v/>
      </c>
      <c r="I60" s="34" t="str">
        <f t="shared" si="8"/>
        <v/>
      </c>
      <c r="J60" s="34" t="str">
        <f t="shared" si="9"/>
        <v/>
      </c>
      <c r="K60" s="34" t="str">
        <f t="shared" si="10"/>
        <v/>
      </c>
      <c r="L60" s="26" t="str">
        <f t="shared" si="11"/>
        <v/>
      </c>
      <c r="M60" s="32"/>
      <c r="N60" s="190"/>
      <c r="O60" s="190"/>
      <c r="P60" s="190"/>
      <c r="Q60" s="190"/>
      <c r="R60" s="23"/>
    </row>
    <row r="61" spans="1:18">
      <c r="A61" s="27">
        <f t="shared" ca="1" si="12"/>
        <v>45915</v>
      </c>
      <c r="B61" s="20"/>
      <c r="C61" s="21"/>
      <c r="D61" s="20"/>
      <c r="E61" s="21"/>
      <c r="F61" s="22"/>
      <c r="G61" s="22"/>
      <c r="H61" s="34" t="str">
        <f t="shared" si="7"/>
        <v/>
      </c>
      <c r="I61" s="34" t="str">
        <f t="shared" si="8"/>
        <v/>
      </c>
      <c r="J61" s="34" t="str">
        <f t="shared" si="9"/>
        <v/>
      </c>
      <c r="K61" s="34" t="str">
        <f t="shared" si="10"/>
        <v/>
      </c>
      <c r="L61" s="26" t="str">
        <f t="shared" si="11"/>
        <v/>
      </c>
      <c r="M61" s="32"/>
      <c r="N61" s="190"/>
      <c r="O61" s="190"/>
      <c r="P61" s="190"/>
      <c r="Q61" s="190"/>
      <c r="R61" s="23"/>
    </row>
    <row r="62" spans="1:18">
      <c r="A62" s="27">
        <f t="shared" ca="1" si="12"/>
        <v>45916</v>
      </c>
      <c r="B62" s="20"/>
      <c r="C62" s="21"/>
      <c r="D62" s="20"/>
      <c r="E62" s="21"/>
      <c r="F62" s="22"/>
      <c r="G62" s="22"/>
      <c r="H62" s="34" t="str">
        <f t="shared" si="7"/>
        <v/>
      </c>
      <c r="I62" s="34" t="str">
        <f t="shared" si="8"/>
        <v/>
      </c>
      <c r="J62" s="34" t="str">
        <f t="shared" si="9"/>
        <v/>
      </c>
      <c r="K62" s="34" t="str">
        <f t="shared" si="10"/>
        <v/>
      </c>
      <c r="L62" s="26" t="str">
        <f t="shared" si="11"/>
        <v/>
      </c>
      <c r="M62" s="32"/>
      <c r="N62" s="190"/>
      <c r="O62" s="190"/>
      <c r="P62" s="190"/>
      <c r="Q62" s="190"/>
      <c r="R62" s="23"/>
    </row>
    <row r="63" spans="1:18">
      <c r="A63" s="27">
        <f t="shared" ca="1" si="12"/>
        <v>45917</v>
      </c>
      <c r="B63" s="20"/>
      <c r="C63" s="21"/>
      <c r="D63" s="20"/>
      <c r="E63" s="21"/>
      <c r="F63" s="22"/>
      <c r="G63" s="22"/>
      <c r="H63" s="34" t="str">
        <f t="shared" si="7"/>
        <v/>
      </c>
      <c r="I63" s="34" t="str">
        <f t="shared" si="8"/>
        <v/>
      </c>
      <c r="J63" s="34" t="str">
        <f t="shared" si="9"/>
        <v/>
      </c>
      <c r="K63" s="34" t="str">
        <f t="shared" si="10"/>
        <v/>
      </c>
      <c r="L63" s="26" t="str">
        <f t="shared" si="11"/>
        <v/>
      </c>
      <c r="M63" s="32"/>
      <c r="N63" s="190"/>
      <c r="O63" s="190"/>
      <c r="P63" s="190"/>
      <c r="Q63" s="190"/>
      <c r="R63" s="23"/>
    </row>
    <row r="64" spans="1:18">
      <c r="A64" s="27">
        <f t="shared" ca="1" si="12"/>
        <v>45918</v>
      </c>
      <c r="B64" s="20"/>
      <c r="C64" s="21"/>
      <c r="D64" s="20"/>
      <c r="E64" s="21"/>
      <c r="F64" s="22"/>
      <c r="G64" s="22"/>
      <c r="H64" s="34" t="str">
        <f t="shared" si="7"/>
        <v/>
      </c>
      <c r="I64" s="34" t="str">
        <f t="shared" si="8"/>
        <v/>
      </c>
      <c r="J64" s="34" t="str">
        <f t="shared" si="9"/>
        <v/>
      </c>
      <c r="K64" s="34" t="str">
        <f t="shared" si="10"/>
        <v/>
      </c>
      <c r="L64" s="26" t="str">
        <f t="shared" si="11"/>
        <v/>
      </c>
      <c r="M64" s="32"/>
      <c r="N64" s="190"/>
      <c r="O64" s="190"/>
      <c r="P64" s="190"/>
      <c r="Q64" s="190"/>
      <c r="R64" s="23"/>
    </row>
    <row r="65" spans="1:18">
      <c r="A65" s="27">
        <f t="shared" ca="1" si="12"/>
        <v>45919</v>
      </c>
      <c r="B65" s="20"/>
      <c r="C65" s="21"/>
      <c r="D65" s="20"/>
      <c r="E65" s="21"/>
      <c r="F65" s="22"/>
      <c r="G65" s="22"/>
      <c r="H65" s="34" t="str">
        <f t="shared" si="7"/>
        <v/>
      </c>
      <c r="I65" s="34" t="str">
        <f t="shared" si="8"/>
        <v/>
      </c>
      <c r="J65" s="34" t="str">
        <f t="shared" si="9"/>
        <v/>
      </c>
      <c r="K65" s="34" t="str">
        <f t="shared" si="10"/>
        <v/>
      </c>
      <c r="L65" s="26" t="str">
        <f t="shared" si="11"/>
        <v/>
      </c>
      <c r="M65" s="32"/>
      <c r="N65" s="190"/>
      <c r="O65" s="190"/>
      <c r="P65" s="190"/>
      <c r="Q65" s="190"/>
      <c r="R65" s="23"/>
    </row>
    <row r="66" spans="1:18">
      <c r="A66" s="27">
        <f t="shared" ca="1" si="12"/>
        <v>45920</v>
      </c>
      <c r="B66" s="20"/>
      <c r="C66" s="21"/>
      <c r="D66" s="20"/>
      <c r="E66" s="21"/>
      <c r="F66" s="22"/>
      <c r="G66" s="22"/>
      <c r="H66" s="34" t="str">
        <f t="shared" si="7"/>
        <v/>
      </c>
      <c r="I66" s="34" t="str">
        <f t="shared" si="8"/>
        <v/>
      </c>
      <c r="J66" s="34" t="str">
        <f t="shared" si="9"/>
        <v/>
      </c>
      <c r="K66" s="34" t="str">
        <f t="shared" si="10"/>
        <v/>
      </c>
      <c r="L66" s="26" t="str">
        <f t="shared" si="11"/>
        <v/>
      </c>
      <c r="M66" s="32"/>
      <c r="N66" s="190"/>
      <c r="O66" s="190"/>
      <c r="P66" s="190"/>
      <c r="Q66" s="190"/>
      <c r="R66" s="23"/>
    </row>
    <row r="67" spans="1:18">
      <c r="A67" s="27">
        <f t="shared" ca="1" si="12"/>
        <v>45921</v>
      </c>
      <c r="B67" s="20"/>
      <c r="C67" s="21"/>
      <c r="D67" s="20"/>
      <c r="E67" s="21"/>
      <c r="F67" s="22"/>
      <c r="G67" s="22"/>
      <c r="H67" s="34" t="str">
        <f t="shared" si="7"/>
        <v/>
      </c>
      <c r="I67" s="34" t="str">
        <f t="shared" si="8"/>
        <v/>
      </c>
      <c r="J67" s="34" t="str">
        <f t="shared" si="9"/>
        <v/>
      </c>
      <c r="K67" s="34" t="str">
        <f t="shared" si="10"/>
        <v/>
      </c>
      <c r="L67" s="26" t="str">
        <f t="shared" si="11"/>
        <v/>
      </c>
      <c r="M67" s="32"/>
      <c r="N67" s="190"/>
      <c r="O67" s="190"/>
      <c r="P67" s="190"/>
      <c r="Q67" s="190"/>
      <c r="R67" s="23"/>
    </row>
    <row r="68" spans="1:18">
      <c r="A68" s="27">
        <f t="shared" ca="1" si="12"/>
        <v>45922</v>
      </c>
      <c r="B68" s="20"/>
      <c r="C68" s="21"/>
      <c r="D68" s="20"/>
      <c r="E68" s="21"/>
      <c r="F68" s="22"/>
      <c r="G68" s="22"/>
      <c r="H68" s="34" t="str">
        <f t="shared" si="7"/>
        <v/>
      </c>
      <c r="I68" s="34" t="str">
        <f t="shared" si="8"/>
        <v/>
      </c>
      <c r="J68" s="34" t="str">
        <f t="shared" si="9"/>
        <v/>
      </c>
      <c r="K68" s="34" t="str">
        <f t="shared" si="10"/>
        <v/>
      </c>
      <c r="L68" s="26" t="str">
        <f t="shared" si="11"/>
        <v/>
      </c>
      <c r="M68" s="32"/>
      <c r="N68" s="190"/>
      <c r="O68" s="190"/>
      <c r="P68" s="190"/>
      <c r="Q68" s="190"/>
      <c r="R68" s="23"/>
    </row>
    <row r="69" spans="1:18">
      <c r="A69" s="27">
        <f t="shared" ca="1" si="12"/>
        <v>45923</v>
      </c>
      <c r="B69" s="20"/>
      <c r="C69" s="21"/>
      <c r="D69" s="20"/>
      <c r="E69" s="21"/>
      <c r="F69" s="22"/>
      <c r="G69" s="22"/>
      <c r="H69" s="34" t="str">
        <f t="shared" si="7"/>
        <v/>
      </c>
      <c r="I69" s="34" t="str">
        <f t="shared" si="8"/>
        <v/>
      </c>
      <c r="J69" s="34" t="str">
        <f t="shared" si="9"/>
        <v/>
      </c>
      <c r="K69" s="34" t="str">
        <f t="shared" si="10"/>
        <v/>
      </c>
      <c r="L69" s="26" t="str">
        <f t="shared" si="11"/>
        <v/>
      </c>
      <c r="M69" s="32"/>
      <c r="N69" s="190"/>
      <c r="O69" s="190"/>
      <c r="P69" s="190"/>
      <c r="Q69" s="190"/>
      <c r="R69" s="23"/>
    </row>
    <row r="70" spans="1:18">
      <c r="A70" s="27">
        <f t="shared" ca="1" si="12"/>
        <v>45924</v>
      </c>
      <c r="B70" s="20"/>
      <c r="C70" s="21"/>
      <c r="D70" s="20"/>
      <c r="E70" s="21"/>
      <c r="F70" s="22"/>
      <c r="G70" s="22"/>
      <c r="H70" s="34" t="str">
        <f t="shared" si="7"/>
        <v/>
      </c>
      <c r="I70" s="34" t="str">
        <f t="shared" si="8"/>
        <v/>
      </c>
      <c r="J70" s="34" t="str">
        <f t="shared" si="9"/>
        <v/>
      </c>
      <c r="K70" s="34" t="str">
        <f t="shared" si="10"/>
        <v/>
      </c>
      <c r="L70" s="26" t="str">
        <f t="shared" si="11"/>
        <v/>
      </c>
      <c r="M70" s="32"/>
      <c r="N70" s="190"/>
      <c r="O70" s="190"/>
      <c r="P70" s="190"/>
      <c r="Q70" s="190"/>
      <c r="R70" s="23"/>
    </row>
    <row r="71" spans="1:18">
      <c r="A71" s="27">
        <f t="shared" ca="1" si="12"/>
        <v>45925</v>
      </c>
      <c r="B71" s="20"/>
      <c r="C71" s="21"/>
      <c r="D71" s="20"/>
      <c r="E71" s="21"/>
      <c r="F71" s="22"/>
      <c r="G71" s="22"/>
      <c r="H71" s="34" t="str">
        <f t="shared" si="7"/>
        <v/>
      </c>
      <c r="I71" s="34" t="str">
        <f t="shared" si="8"/>
        <v/>
      </c>
      <c r="J71" s="34" t="str">
        <f t="shared" si="9"/>
        <v/>
      </c>
      <c r="K71" s="34" t="str">
        <f t="shared" si="10"/>
        <v/>
      </c>
      <c r="L71" s="26" t="str">
        <f t="shared" si="11"/>
        <v/>
      </c>
      <c r="M71" s="32"/>
      <c r="N71" s="190"/>
      <c r="O71" s="190"/>
      <c r="P71" s="190"/>
      <c r="Q71" s="190"/>
      <c r="R71" s="23"/>
    </row>
    <row r="72" spans="1:18">
      <c r="A72" s="27">
        <f t="shared" ca="1" si="12"/>
        <v>45926</v>
      </c>
      <c r="B72" s="20"/>
      <c r="C72" s="21"/>
      <c r="D72" s="20"/>
      <c r="E72" s="21"/>
      <c r="F72" s="22"/>
      <c r="G72" s="22"/>
      <c r="H72" s="34" t="str">
        <f t="shared" si="7"/>
        <v/>
      </c>
      <c r="I72" s="34" t="str">
        <f t="shared" si="8"/>
        <v/>
      </c>
      <c r="J72" s="34" t="str">
        <f t="shared" si="9"/>
        <v/>
      </c>
      <c r="K72" s="34" t="str">
        <f t="shared" si="10"/>
        <v/>
      </c>
      <c r="L72" s="26" t="str">
        <f t="shared" si="11"/>
        <v/>
      </c>
      <c r="M72" s="32"/>
      <c r="N72" s="190"/>
      <c r="O72" s="190"/>
      <c r="P72" s="190"/>
      <c r="Q72" s="190"/>
      <c r="R72" s="23"/>
    </row>
    <row r="73" spans="1:18">
      <c r="A73" s="27">
        <f t="shared" ca="1" si="12"/>
        <v>45927</v>
      </c>
      <c r="B73" s="20"/>
      <c r="C73" s="21"/>
      <c r="D73" s="20"/>
      <c r="E73" s="21"/>
      <c r="F73" s="22"/>
      <c r="G73" s="22"/>
      <c r="H73" s="34" t="str">
        <f t="shared" si="7"/>
        <v/>
      </c>
      <c r="I73" s="34" t="str">
        <f t="shared" si="8"/>
        <v/>
      </c>
      <c r="J73" s="34" t="str">
        <f t="shared" si="9"/>
        <v/>
      </c>
      <c r="K73" s="34" t="str">
        <f t="shared" si="10"/>
        <v/>
      </c>
      <c r="L73" s="26" t="str">
        <f t="shared" si="11"/>
        <v/>
      </c>
      <c r="M73" s="32"/>
      <c r="N73" s="190"/>
      <c r="O73" s="190"/>
      <c r="P73" s="190"/>
      <c r="Q73" s="190"/>
      <c r="R73" s="23"/>
    </row>
    <row r="74" spans="1:18">
      <c r="A74" s="27">
        <f t="shared" ca="1" si="12"/>
        <v>45928</v>
      </c>
      <c r="B74" s="20"/>
      <c r="C74" s="21"/>
      <c r="D74" s="20"/>
      <c r="E74" s="21"/>
      <c r="F74" s="22"/>
      <c r="G74" s="22"/>
      <c r="H74" s="34" t="str">
        <f t="shared" si="7"/>
        <v/>
      </c>
      <c r="I74" s="34" t="str">
        <f t="shared" si="8"/>
        <v/>
      </c>
      <c r="J74" s="34" t="str">
        <f t="shared" si="9"/>
        <v/>
      </c>
      <c r="K74" s="34" t="str">
        <f t="shared" si="10"/>
        <v/>
      </c>
      <c r="L74" s="26" t="str">
        <f t="shared" si="11"/>
        <v/>
      </c>
      <c r="M74" s="32"/>
      <c r="N74" s="190"/>
      <c r="O74" s="190"/>
      <c r="P74" s="190"/>
      <c r="Q74" s="190"/>
      <c r="R74" s="23"/>
    </row>
    <row r="75" spans="1:18">
      <c r="A75" s="27">
        <f t="shared" ca="1" si="12"/>
        <v>45929</v>
      </c>
      <c r="B75" s="20"/>
      <c r="C75" s="21"/>
      <c r="D75" s="20"/>
      <c r="E75" s="21"/>
      <c r="F75" s="22"/>
      <c r="G75" s="22"/>
      <c r="H75" s="34" t="str">
        <f t="shared" si="7"/>
        <v/>
      </c>
      <c r="I75" s="34" t="str">
        <f t="shared" si="8"/>
        <v/>
      </c>
      <c r="J75" s="34" t="str">
        <f t="shared" si="9"/>
        <v/>
      </c>
      <c r="K75" s="34" t="str">
        <f t="shared" si="10"/>
        <v/>
      </c>
      <c r="L75" s="26" t="str">
        <f t="shared" si="11"/>
        <v/>
      </c>
      <c r="M75" s="32"/>
      <c r="N75" s="190"/>
      <c r="O75" s="190"/>
      <c r="P75" s="190"/>
      <c r="Q75" s="190"/>
      <c r="R75" s="23"/>
    </row>
    <row r="76" spans="1:18">
      <c r="A76" s="27">
        <f t="shared" ca="1" si="12"/>
        <v>45930</v>
      </c>
      <c r="B76" s="20"/>
      <c r="C76" s="21"/>
      <c r="D76" s="20"/>
      <c r="E76" s="21"/>
      <c r="F76" s="22"/>
      <c r="G76" s="22"/>
      <c r="H76" s="34" t="str">
        <f t="shared" si="7"/>
        <v/>
      </c>
      <c r="I76" s="34" t="str">
        <f t="shared" si="8"/>
        <v/>
      </c>
      <c r="J76" s="34" t="str">
        <f t="shared" si="9"/>
        <v/>
      </c>
      <c r="K76" s="34" t="str">
        <f t="shared" si="10"/>
        <v/>
      </c>
      <c r="L76" s="26" t="str">
        <f>IF(AND($B76="",$D76=""),"",($C76-$B76-$F76)+($E76-$D76-$G76))</f>
        <v/>
      </c>
      <c r="M76" s="32"/>
      <c r="N76" s="190"/>
      <c r="O76" s="190"/>
      <c r="P76" s="190"/>
      <c r="Q76" s="190"/>
      <c r="R76" s="23"/>
    </row>
    <row r="77" spans="1:18">
      <c r="A77" s="27">
        <f t="shared" ca="1" si="12"/>
        <v>45931</v>
      </c>
      <c r="B77" s="20"/>
      <c r="C77" s="21"/>
      <c r="D77" s="20"/>
      <c r="E77" s="21"/>
      <c r="F77" s="22"/>
      <c r="G77" s="22"/>
      <c r="H77" s="34" t="str">
        <f t="shared" si="7"/>
        <v/>
      </c>
      <c r="I77" s="34" t="str">
        <f t="shared" si="8"/>
        <v/>
      </c>
      <c r="J77" s="34" t="str">
        <f t="shared" si="9"/>
        <v/>
      </c>
      <c r="K77" s="34" t="str">
        <f t="shared" si="10"/>
        <v/>
      </c>
      <c r="L77" s="26" t="str">
        <f>IF(AND($B77="",$D77=""),"",($C77-$B77-$F77)+($E77-$D77-$G77))</f>
        <v/>
      </c>
      <c r="M77" s="32"/>
      <c r="N77" s="190"/>
      <c r="O77" s="190"/>
      <c r="P77" s="190"/>
      <c r="Q77" s="190"/>
      <c r="R77" s="23"/>
    </row>
    <row r="78" spans="1:18">
      <c r="A78" s="5" t="s">
        <v>11</v>
      </c>
      <c r="B78" s="191"/>
      <c r="C78" s="192"/>
      <c r="D78" s="191"/>
      <c r="E78" s="192"/>
      <c r="F78" s="26" t="str">
        <f>IF(SUM($F47:$F77)=0,"",SUM($F47:$F77))</f>
        <v/>
      </c>
      <c r="G78" s="26" t="str">
        <f>IF(SUM($G47:$G77)=0,"",SUM($G47:$G77))</f>
        <v/>
      </c>
      <c r="H78" s="26" t="str">
        <f>IF(SUM(H47:H77)=0,"",SUM(H47:H77))</f>
        <v/>
      </c>
      <c r="I78" s="26" t="str">
        <f>IF(SUM(I47:I77)=0,"",SUM(I47:I77))</f>
        <v/>
      </c>
      <c r="J78" s="26" t="str">
        <f t="shared" ref="J78:K78" si="13">IF(SUM(J47:J77)=0,"",SUM(J47:J77))</f>
        <v/>
      </c>
      <c r="K78" s="26" t="str">
        <f t="shared" si="13"/>
        <v/>
      </c>
      <c r="L78" s="26" t="str">
        <f>IF(SUM($L47:$L77)=0,"",SUM($L47:$L77))</f>
        <v/>
      </c>
      <c r="M78" s="33"/>
      <c r="N78" s="193"/>
      <c r="O78" s="193"/>
      <c r="P78" s="193"/>
      <c r="Q78" s="193"/>
      <c r="R78" s="6"/>
    </row>
    <row r="80" spans="1:18" ht="27" customHeight="1">
      <c r="A80" s="194" t="s">
        <v>22</v>
      </c>
      <c r="B80" s="189" t="s">
        <v>103</v>
      </c>
      <c r="C80" s="189"/>
      <c r="D80" s="189"/>
      <c r="E80" s="189"/>
      <c r="F80" s="189" t="s">
        <v>23</v>
      </c>
      <c r="G80" s="189"/>
      <c r="H80" s="189" t="s">
        <v>88</v>
      </c>
      <c r="I80" s="189"/>
      <c r="J80" s="189"/>
      <c r="K80" s="189"/>
      <c r="L80" s="189" t="s">
        <v>87</v>
      </c>
      <c r="M80" s="195" t="s">
        <v>96</v>
      </c>
      <c r="N80" s="194" t="s">
        <v>25</v>
      </c>
      <c r="O80" s="194"/>
      <c r="P80" s="194"/>
      <c r="Q80" s="194"/>
      <c r="R80" s="189" t="s">
        <v>100</v>
      </c>
    </row>
    <row r="81" spans="1:22" ht="14.25" customHeight="1">
      <c r="A81" s="194"/>
      <c r="B81" s="189" t="s">
        <v>82</v>
      </c>
      <c r="C81" s="189"/>
      <c r="D81" s="189" t="s">
        <v>84</v>
      </c>
      <c r="E81" s="189"/>
      <c r="F81" s="189"/>
      <c r="G81" s="189"/>
      <c r="H81" s="189" t="s">
        <v>90</v>
      </c>
      <c r="I81" s="189"/>
      <c r="J81" s="189" t="s">
        <v>89</v>
      </c>
      <c r="K81" s="189"/>
      <c r="L81" s="189"/>
      <c r="M81" s="196"/>
      <c r="N81" s="194"/>
      <c r="O81" s="194"/>
      <c r="P81" s="194"/>
      <c r="Q81" s="194"/>
      <c r="R81" s="189"/>
    </row>
    <row r="82" spans="1:22">
      <c r="A82" s="194"/>
      <c r="B82" s="43" t="s">
        <v>26</v>
      </c>
      <c r="C82" s="43" t="s">
        <v>27</v>
      </c>
      <c r="D82" s="43" t="s">
        <v>26</v>
      </c>
      <c r="E82" s="43" t="s">
        <v>27</v>
      </c>
      <c r="F82" s="44" t="s">
        <v>85</v>
      </c>
      <c r="G82" s="44" t="s">
        <v>86</v>
      </c>
      <c r="H82" s="44" t="s">
        <v>81</v>
      </c>
      <c r="I82" s="44" t="s">
        <v>83</v>
      </c>
      <c r="J82" s="44" t="s">
        <v>81</v>
      </c>
      <c r="K82" s="44" t="s">
        <v>95</v>
      </c>
      <c r="L82" s="189"/>
      <c r="M82" s="197"/>
      <c r="N82" s="194"/>
      <c r="O82" s="194"/>
      <c r="P82" s="194"/>
      <c r="Q82" s="194"/>
      <c r="R82" s="194"/>
    </row>
    <row r="83" spans="1:22">
      <c r="A83" s="27" cm="1">
        <f t="array" aca="1" ref="A83" ca="1">DATE("2025","8"+2,IFERROR(INDIRECT(T1),"1"))</f>
        <v>45931</v>
      </c>
      <c r="B83" s="20"/>
      <c r="C83" s="21"/>
      <c r="D83" s="20"/>
      <c r="E83" s="21"/>
      <c r="F83" s="22"/>
      <c r="G83" s="22"/>
      <c r="H83" s="34" t="str">
        <f>IF(OR(B83="",LEFT(M83,1)="✓"),"",C83-B83-F83)</f>
        <v/>
      </c>
      <c r="I83" s="34" t="str">
        <f>IF(OR(D83="",LEFT(M83,1)="✓"),"",E83-D83-G83)</f>
        <v/>
      </c>
      <c r="J83" s="34" t="str">
        <f>IF(AND(B83&lt;&gt;"",M83="✓所定"),C83-B83-F83,"")</f>
        <v/>
      </c>
      <c r="K83" s="34" t="str">
        <f>IF(AND(B83&lt;&gt;"",M83="✓法定"),C83-B83-F83,"")</f>
        <v/>
      </c>
      <c r="L83" s="26" t="str">
        <f>IF(AND($B83="",$D83=""),"",($C83-$B83-$F83)+($E83-$D83-$G83))</f>
        <v/>
      </c>
      <c r="M83" s="32"/>
      <c r="N83" s="190"/>
      <c r="O83" s="190"/>
      <c r="P83" s="190"/>
      <c r="Q83" s="190"/>
      <c r="R83" s="23"/>
      <c r="V83" s="1" t="s">
        <v>171</v>
      </c>
    </row>
    <row r="84" spans="1:22">
      <c r="A84" s="27">
        <f ca="1">A83+1</f>
        <v>45932</v>
      </c>
      <c r="B84" s="20"/>
      <c r="C84" s="21"/>
      <c r="D84" s="20"/>
      <c r="E84" s="21"/>
      <c r="F84" s="22"/>
      <c r="G84" s="22"/>
      <c r="H84" s="34" t="str">
        <f t="shared" ref="H84:H113" si="14">IF(OR(B84="",LEFT(M84,1)="✓"),"",C84-B84-F84)</f>
        <v/>
      </c>
      <c r="I84" s="34" t="str">
        <f t="shared" ref="I84:I113" si="15">IF(OR(D84="",LEFT(M84,1)="✓"),"",E84-D84-G84)</f>
        <v/>
      </c>
      <c r="J84" s="34" t="str">
        <f t="shared" ref="J84:J113" si="16">IF(AND(B84&lt;&gt;"",M84="✓所定"),C84-B84-F84,"")</f>
        <v/>
      </c>
      <c r="K84" s="34" t="str">
        <f t="shared" ref="K84:K113" si="17">IF(AND(B84&lt;&gt;"",M84="✓法定"),C84-B84-F84,"")</f>
        <v/>
      </c>
      <c r="L84" s="26" t="str">
        <f t="shared" ref="L84:L112" si="18">IF(AND($B84="",$D84=""),"",($C84-$B84-$F84)+($E84-$D84-$G84))</f>
        <v/>
      </c>
      <c r="M84" s="32"/>
      <c r="N84" s="190"/>
      <c r="O84" s="190"/>
      <c r="P84" s="190"/>
      <c r="Q84" s="190"/>
      <c r="R84" s="23"/>
      <c r="V84" s="1" t="s">
        <v>172</v>
      </c>
    </row>
    <row r="85" spans="1:22">
      <c r="A85" s="27">
        <f t="shared" ref="A85:A113" ca="1" si="19">A84+1</f>
        <v>45933</v>
      </c>
      <c r="B85" s="20"/>
      <c r="C85" s="21"/>
      <c r="D85" s="20"/>
      <c r="E85" s="21"/>
      <c r="F85" s="22"/>
      <c r="G85" s="22"/>
      <c r="H85" s="34" t="str">
        <f t="shared" si="14"/>
        <v/>
      </c>
      <c r="I85" s="34" t="str">
        <f t="shared" si="15"/>
        <v/>
      </c>
      <c r="J85" s="34" t="str">
        <f t="shared" si="16"/>
        <v/>
      </c>
      <c r="K85" s="34" t="str">
        <f t="shared" si="17"/>
        <v/>
      </c>
      <c r="L85" s="26" t="str">
        <f t="shared" si="18"/>
        <v/>
      </c>
      <c r="M85" s="32"/>
      <c r="N85" s="190"/>
      <c r="O85" s="190"/>
      <c r="P85" s="190"/>
      <c r="Q85" s="190"/>
      <c r="R85" s="23"/>
    </row>
    <row r="86" spans="1:22">
      <c r="A86" s="27">
        <f t="shared" ca="1" si="19"/>
        <v>45934</v>
      </c>
      <c r="B86" s="20"/>
      <c r="C86" s="21"/>
      <c r="D86" s="20"/>
      <c r="E86" s="21"/>
      <c r="F86" s="22"/>
      <c r="G86" s="22"/>
      <c r="H86" s="34" t="str">
        <f t="shared" si="14"/>
        <v/>
      </c>
      <c r="I86" s="34" t="str">
        <f t="shared" si="15"/>
        <v/>
      </c>
      <c r="J86" s="34" t="str">
        <f t="shared" si="16"/>
        <v/>
      </c>
      <c r="K86" s="34" t="str">
        <f t="shared" si="17"/>
        <v/>
      </c>
      <c r="L86" s="26" t="str">
        <f t="shared" si="18"/>
        <v/>
      </c>
      <c r="M86" s="32"/>
      <c r="N86" s="190"/>
      <c r="O86" s="190"/>
      <c r="P86" s="190"/>
      <c r="Q86" s="190"/>
      <c r="R86" s="23"/>
    </row>
    <row r="87" spans="1:22">
      <c r="A87" s="27">
        <f t="shared" ca="1" si="19"/>
        <v>45935</v>
      </c>
      <c r="B87" s="20"/>
      <c r="C87" s="21"/>
      <c r="D87" s="20"/>
      <c r="E87" s="21"/>
      <c r="F87" s="22"/>
      <c r="G87" s="22"/>
      <c r="H87" s="34" t="str">
        <f t="shared" si="14"/>
        <v/>
      </c>
      <c r="I87" s="34" t="str">
        <f t="shared" si="15"/>
        <v/>
      </c>
      <c r="J87" s="34" t="str">
        <f t="shared" si="16"/>
        <v/>
      </c>
      <c r="K87" s="34" t="str">
        <f t="shared" si="17"/>
        <v/>
      </c>
      <c r="L87" s="26" t="str">
        <f t="shared" si="18"/>
        <v/>
      </c>
      <c r="M87" s="32"/>
      <c r="N87" s="190"/>
      <c r="O87" s="190"/>
      <c r="P87" s="190"/>
      <c r="Q87" s="190"/>
      <c r="R87" s="23"/>
    </row>
    <row r="88" spans="1:22">
      <c r="A88" s="27">
        <f t="shared" ca="1" si="19"/>
        <v>45936</v>
      </c>
      <c r="B88" s="20"/>
      <c r="C88" s="21"/>
      <c r="D88" s="20"/>
      <c r="E88" s="21"/>
      <c r="F88" s="22"/>
      <c r="G88" s="22"/>
      <c r="H88" s="34" t="str">
        <f t="shared" si="14"/>
        <v/>
      </c>
      <c r="I88" s="34" t="str">
        <f t="shared" si="15"/>
        <v/>
      </c>
      <c r="J88" s="34" t="str">
        <f t="shared" si="16"/>
        <v/>
      </c>
      <c r="K88" s="34" t="str">
        <f t="shared" si="17"/>
        <v/>
      </c>
      <c r="L88" s="26" t="str">
        <f t="shared" si="18"/>
        <v/>
      </c>
      <c r="M88" s="32"/>
      <c r="N88" s="190"/>
      <c r="O88" s="190"/>
      <c r="P88" s="190"/>
      <c r="Q88" s="190"/>
      <c r="R88" s="23"/>
    </row>
    <row r="89" spans="1:22">
      <c r="A89" s="27">
        <f t="shared" ca="1" si="19"/>
        <v>45937</v>
      </c>
      <c r="B89" s="20"/>
      <c r="C89" s="21"/>
      <c r="D89" s="20"/>
      <c r="E89" s="21"/>
      <c r="F89" s="22"/>
      <c r="G89" s="22"/>
      <c r="H89" s="34" t="str">
        <f t="shared" si="14"/>
        <v/>
      </c>
      <c r="I89" s="34" t="str">
        <f t="shared" si="15"/>
        <v/>
      </c>
      <c r="J89" s="34" t="str">
        <f t="shared" si="16"/>
        <v/>
      </c>
      <c r="K89" s="34" t="str">
        <f t="shared" si="17"/>
        <v/>
      </c>
      <c r="L89" s="26" t="str">
        <f t="shared" si="18"/>
        <v/>
      </c>
      <c r="M89" s="32"/>
      <c r="N89" s="190"/>
      <c r="O89" s="190"/>
      <c r="P89" s="190"/>
      <c r="Q89" s="190"/>
      <c r="R89" s="23"/>
    </row>
    <row r="90" spans="1:22">
      <c r="A90" s="27">
        <f t="shared" ca="1" si="19"/>
        <v>45938</v>
      </c>
      <c r="B90" s="20"/>
      <c r="C90" s="21"/>
      <c r="D90" s="20"/>
      <c r="E90" s="21"/>
      <c r="F90" s="22"/>
      <c r="G90" s="22"/>
      <c r="H90" s="34" t="str">
        <f t="shared" si="14"/>
        <v/>
      </c>
      <c r="I90" s="34" t="str">
        <f t="shared" si="15"/>
        <v/>
      </c>
      <c r="J90" s="34" t="str">
        <f t="shared" si="16"/>
        <v/>
      </c>
      <c r="K90" s="34" t="str">
        <f t="shared" si="17"/>
        <v/>
      </c>
      <c r="L90" s="26" t="str">
        <f t="shared" si="18"/>
        <v/>
      </c>
      <c r="M90" s="32"/>
      <c r="N90" s="190"/>
      <c r="O90" s="190"/>
      <c r="P90" s="190"/>
      <c r="Q90" s="190"/>
      <c r="R90" s="23"/>
    </row>
    <row r="91" spans="1:22">
      <c r="A91" s="27">
        <f t="shared" ca="1" si="19"/>
        <v>45939</v>
      </c>
      <c r="B91" s="20"/>
      <c r="C91" s="21"/>
      <c r="D91" s="20"/>
      <c r="E91" s="21"/>
      <c r="F91" s="22"/>
      <c r="G91" s="22"/>
      <c r="H91" s="34" t="str">
        <f t="shared" si="14"/>
        <v/>
      </c>
      <c r="I91" s="34" t="str">
        <f t="shared" si="15"/>
        <v/>
      </c>
      <c r="J91" s="34" t="str">
        <f t="shared" si="16"/>
        <v/>
      </c>
      <c r="K91" s="34" t="str">
        <f t="shared" si="17"/>
        <v/>
      </c>
      <c r="L91" s="26" t="str">
        <f t="shared" si="18"/>
        <v/>
      </c>
      <c r="M91" s="32"/>
      <c r="N91" s="190"/>
      <c r="O91" s="190"/>
      <c r="P91" s="190"/>
      <c r="Q91" s="190"/>
      <c r="R91" s="23"/>
    </row>
    <row r="92" spans="1:22">
      <c r="A92" s="27">
        <f t="shared" ca="1" si="19"/>
        <v>45940</v>
      </c>
      <c r="B92" s="20"/>
      <c r="C92" s="21"/>
      <c r="D92" s="20"/>
      <c r="E92" s="21"/>
      <c r="F92" s="22"/>
      <c r="G92" s="22"/>
      <c r="H92" s="34" t="str">
        <f t="shared" si="14"/>
        <v/>
      </c>
      <c r="I92" s="34" t="str">
        <f t="shared" si="15"/>
        <v/>
      </c>
      <c r="J92" s="34" t="str">
        <f t="shared" si="16"/>
        <v/>
      </c>
      <c r="K92" s="34" t="str">
        <f t="shared" si="17"/>
        <v/>
      </c>
      <c r="L92" s="26" t="str">
        <f t="shared" si="18"/>
        <v/>
      </c>
      <c r="M92" s="32"/>
      <c r="N92" s="190"/>
      <c r="O92" s="190"/>
      <c r="P92" s="190"/>
      <c r="Q92" s="190"/>
      <c r="R92" s="23"/>
    </row>
    <row r="93" spans="1:22">
      <c r="A93" s="27">
        <f t="shared" ca="1" si="19"/>
        <v>45941</v>
      </c>
      <c r="B93" s="20"/>
      <c r="C93" s="21"/>
      <c r="D93" s="20"/>
      <c r="E93" s="21"/>
      <c r="F93" s="22"/>
      <c r="G93" s="22"/>
      <c r="H93" s="34" t="str">
        <f t="shared" si="14"/>
        <v/>
      </c>
      <c r="I93" s="34" t="str">
        <f t="shared" si="15"/>
        <v/>
      </c>
      <c r="J93" s="34" t="str">
        <f t="shared" si="16"/>
        <v/>
      </c>
      <c r="K93" s="34" t="str">
        <f t="shared" si="17"/>
        <v/>
      </c>
      <c r="L93" s="26" t="str">
        <f t="shared" si="18"/>
        <v/>
      </c>
      <c r="M93" s="32"/>
      <c r="N93" s="190"/>
      <c r="O93" s="190"/>
      <c r="P93" s="190"/>
      <c r="Q93" s="190"/>
      <c r="R93" s="23"/>
    </row>
    <row r="94" spans="1:22">
      <c r="A94" s="27">
        <f t="shared" ca="1" si="19"/>
        <v>45942</v>
      </c>
      <c r="B94" s="20"/>
      <c r="C94" s="21"/>
      <c r="D94" s="20"/>
      <c r="E94" s="21"/>
      <c r="F94" s="22"/>
      <c r="G94" s="22"/>
      <c r="H94" s="34" t="str">
        <f t="shared" si="14"/>
        <v/>
      </c>
      <c r="I94" s="34" t="str">
        <f t="shared" si="15"/>
        <v/>
      </c>
      <c r="J94" s="34" t="str">
        <f t="shared" si="16"/>
        <v/>
      </c>
      <c r="K94" s="34" t="str">
        <f t="shared" si="17"/>
        <v/>
      </c>
      <c r="L94" s="26" t="str">
        <f t="shared" si="18"/>
        <v/>
      </c>
      <c r="M94" s="32"/>
      <c r="N94" s="190"/>
      <c r="O94" s="190"/>
      <c r="P94" s="190"/>
      <c r="Q94" s="190"/>
      <c r="R94" s="23"/>
    </row>
    <row r="95" spans="1:22">
      <c r="A95" s="27">
        <f t="shared" ca="1" si="19"/>
        <v>45943</v>
      </c>
      <c r="B95" s="20"/>
      <c r="C95" s="21"/>
      <c r="D95" s="20"/>
      <c r="E95" s="21"/>
      <c r="F95" s="22"/>
      <c r="G95" s="22"/>
      <c r="H95" s="34" t="str">
        <f t="shared" si="14"/>
        <v/>
      </c>
      <c r="I95" s="34" t="str">
        <f t="shared" si="15"/>
        <v/>
      </c>
      <c r="J95" s="34" t="str">
        <f t="shared" si="16"/>
        <v/>
      </c>
      <c r="K95" s="34" t="str">
        <f t="shared" si="17"/>
        <v/>
      </c>
      <c r="L95" s="26" t="str">
        <f t="shared" si="18"/>
        <v/>
      </c>
      <c r="M95" s="32"/>
      <c r="N95" s="190"/>
      <c r="O95" s="190"/>
      <c r="P95" s="190"/>
      <c r="Q95" s="190"/>
      <c r="R95" s="23"/>
    </row>
    <row r="96" spans="1:22">
      <c r="A96" s="27">
        <f t="shared" ca="1" si="19"/>
        <v>45944</v>
      </c>
      <c r="B96" s="20"/>
      <c r="C96" s="21"/>
      <c r="D96" s="20"/>
      <c r="E96" s="21"/>
      <c r="F96" s="22"/>
      <c r="G96" s="22"/>
      <c r="H96" s="34" t="str">
        <f t="shared" si="14"/>
        <v/>
      </c>
      <c r="I96" s="34" t="str">
        <f t="shared" si="15"/>
        <v/>
      </c>
      <c r="J96" s="34" t="str">
        <f t="shared" si="16"/>
        <v/>
      </c>
      <c r="K96" s="34" t="str">
        <f t="shared" si="17"/>
        <v/>
      </c>
      <c r="L96" s="26" t="str">
        <f t="shared" si="18"/>
        <v/>
      </c>
      <c r="M96" s="32"/>
      <c r="N96" s="190"/>
      <c r="O96" s="190"/>
      <c r="P96" s="190"/>
      <c r="Q96" s="190"/>
      <c r="R96" s="23"/>
    </row>
    <row r="97" spans="1:18">
      <c r="A97" s="27">
        <f t="shared" ca="1" si="19"/>
        <v>45945</v>
      </c>
      <c r="B97" s="20"/>
      <c r="C97" s="21"/>
      <c r="D97" s="20"/>
      <c r="E97" s="21"/>
      <c r="F97" s="22"/>
      <c r="G97" s="22"/>
      <c r="H97" s="34" t="str">
        <f t="shared" si="14"/>
        <v/>
      </c>
      <c r="I97" s="34" t="str">
        <f t="shared" si="15"/>
        <v/>
      </c>
      <c r="J97" s="34" t="str">
        <f t="shared" si="16"/>
        <v/>
      </c>
      <c r="K97" s="34" t="str">
        <f t="shared" si="17"/>
        <v/>
      </c>
      <c r="L97" s="26" t="str">
        <f t="shared" si="18"/>
        <v/>
      </c>
      <c r="M97" s="32"/>
      <c r="N97" s="190"/>
      <c r="O97" s="190"/>
      <c r="P97" s="190"/>
      <c r="Q97" s="190"/>
      <c r="R97" s="23"/>
    </row>
    <row r="98" spans="1:18">
      <c r="A98" s="27">
        <f t="shared" ca="1" si="19"/>
        <v>45946</v>
      </c>
      <c r="B98" s="20"/>
      <c r="C98" s="21"/>
      <c r="D98" s="20"/>
      <c r="E98" s="21"/>
      <c r="F98" s="22"/>
      <c r="G98" s="22"/>
      <c r="H98" s="34" t="str">
        <f t="shared" si="14"/>
        <v/>
      </c>
      <c r="I98" s="34" t="str">
        <f t="shared" si="15"/>
        <v/>
      </c>
      <c r="J98" s="34" t="str">
        <f t="shared" si="16"/>
        <v/>
      </c>
      <c r="K98" s="34" t="str">
        <f t="shared" si="17"/>
        <v/>
      </c>
      <c r="L98" s="26" t="str">
        <f t="shared" si="18"/>
        <v/>
      </c>
      <c r="M98" s="32"/>
      <c r="N98" s="190"/>
      <c r="O98" s="190"/>
      <c r="P98" s="190"/>
      <c r="Q98" s="190"/>
      <c r="R98" s="23"/>
    </row>
    <row r="99" spans="1:18">
      <c r="A99" s="27">
        <f t="shared" ca="1" si="19"/>
        <v>45947</v>
      </c>
      <c r="B99" s="20"/>
      <c r="C99" s="21"/>
      <c r="D99" s="20"/>
      <c r="E99" s="21"/>
      <c r="F99" s="22"/>
      <c r="G99" s="22"/>
      <c r="H99" s="34" t="str">
        <f t="shared" si="14"/>
        <v/>
      </c>
      <c r="I99" s="34" t="str">
        <f t="shared" si="15"/>
        <v/>
      </c>
      <c r="J99" s="34" t="str">
        <f t="shared" si="16"/>
        <v/>
      </c>
      <c r="K99" s="34" t="str">
        <f t="shared" si="17"/>
        <v/>
      </c>
      <c r="L99" s="26" t="str">
        <f t="shared" si="18"/>
        <v/>
      </c>
      <c r="M99" s="32"/>
      <c r="N99" s="190"/>
      <c r="O99" s="190"/>
      <c r="P99" s="190"/>
      <c r="Q99" s="190"/>
      <c r="R99" s="23"/>
    </row>
    <row r="100" spans="1:18">
      <c r="A100" s="27">
        <f t="shared" ca="1" si="19"/>
        <v>45948</v>
      </c>
      <c r="B100" s="20"/>
      <c r="C100" s="21"/>
      <c r="D100" s="20"/>
      <c r="E100" s="21"/>
      <c r="F100" s="22"/>
      <c r="G100" s="22"/>
      <c r="H100" s="34" t="str">
        <f t="shared" si="14"/>
        <v/>
      </c>
      <c r="I100" s="34" t="str">
        <f t="shared" si="15"/>
        <v/>
      </c>
      <c r="J100" s="34" t="str">
        <f t="shared" si="16"/>
        <v/>
      </c>
      <c r="K100" s="34" t="str">
        <f t="shared" si="17"/>
        <v/>
      </c>
      <c r="L100" s="26" t="str">
        <f t="shared" si="18"/>
        <v/>
      </c>
      <c r="M100" s="32"/>
      <c r="N100" s="190"/>
      <c r="O100" s="190"/>
      <c r="P100" s="190"/>
      <c r="Q100" s="190"/>
      <c r="R100" s="23"/>
    </row>
    <row r="101" spans="1:18">
      <c r="A101" s="27">
        <f t="shared" ca="1" si="19"/>
        <v>45949</v>
      </c>
      <c r="B101" s="20"/>
      <c r="C101" s="21"/>
      <c r="D101" s="20"/>
      <c r="E101" s="21"/>
      <c r="F101" s="22"/>
      <c r="G101" s="22"/>
      <c r="H101" s="34" t="str">
        <f t="shared" si="14"/>
        <v/>
      </c>
      <c r="I101" s="34" t="str">
        <f t="shared" si="15"/>
        <v/>
      </c>
      <c r="J101" s="34" t="str">
        <f t="shared" si="16"/>
        <v/>
      </c>
      <c r="K101" s="34" t="str">
        <f t="shared" si="17"/>
        <v/>
      </c>
      <c r="L101" s="26" t="str">
        <f t="shared" si="18"/>
        <v/>
      </c>
      <c r="M101" s="32"/>
      <c r="N101" s="190"/>
      <c r="O101" s="190"/>
      <c r="P101" s="190"/>
      <c r="Q101" s="190"/>
      <c r="R101" s="23"/>
    </row>
    <row r="102" spans="1:18">
      <c r="A102" s="27">
        <f t="shared" ca="1" si="19"/>
        <v>45950</v>
      </c>
      <c r="B102" s="20"/>
      <c r="C102" s="21"/>
      <c r="D102" s="20"/>
      <c r="E102" s="21"/>
      <c r="F102" s="22"/>
      <c r="G102" s="22"/>
      <c r="H102" s="34" t="str">
        <f t="shared" si="14"/>
        <v/>
      </c>
      <c r="I102" s="34" t="str">
        <f t="shared" si="15"/>
        <v/>
      </c>
      <c r="J102" s="34" t="str">
        <f t="shared" si="16"/>
        <v/>
      </c>
      <c r="K102" s="34" t="str">
        <f t="shared" si="17"/>
        <v/>
      </c>
      <c r="L102" s="26" t="str">
        <f t="shared" si="18"/>
        <v/>
      </c>
      <c r="M102" s="32"/>
      <c r="N102" s="190"/>
      <c r="O102" s="190"/>
      <c r="P102" s="190"/>
      <c r="Q102" s="190"/>
      <c r="R102" s="23"/>
    </row>
    <row r="103" spans="1:18">
      <c r="A103" s="27">
        <f t="shared" ca="1" si="19"/>
        <v>45951</v>
      </c>
      <c r="B103" s="20"/>
      <c r="C103" s="21"/>
      <c r="D103" s="20"/>
      <c r="E103" s="21"/>
      <c r="F103" s="22"/>
      <c r="G103" s="22"/>
      <c r="H103" s="34" t="str">
        <f t="shared" si="14"/>
        <v/>
      </c>
      <c r="I103" s="34" t="str">
        <f t="shared" si="15"/>
        <v/>
      </c>
      <c r="J103" s="34" t="str">
        <f t="shared" si="16"/>
        <v/>
      </c>
      <c r="K103" s="34" t="str">
        <f t="shared" si="17"/>
        <v/>
      </c>
      <c r="L103" s="26" t="str">
        <f t="shared" si="18"/>
        <v/>
      </c>
      <c r="M103" s="32"/>
      <c r="N103" s="190"/>
      <c r="O103" s="190"/>
      <c r="P103" s="190"/>
      <c r="Q103" s="190"/>
      <c r="R103" s="23"/>
    </row>
    <row r="104" spans="1:18">
      <c r="A104" s="27">
        <f t="shared" ca="1" si="19"/>
        <v>45952</v>
      </c>
      <c r="B104" s="20"/>
      <c r="C104" s="21"/>
      <c r="D104" s="20"/>
      <c r="E104" s="21"/>
      <c r="F104" s="22"/>
      <c r="G104" s="22"/>
      <c r="H104" s="34" t="str">
        <f t="shared" si="14"/>
        <v/>
      </c>
      <c r="I104" s="34" t="str">
        <f t="shared" si="15"/>
        <v/>
      </c>
      <c r="J104" s="34" t="str">
        <f t="shared" si="16"/>
        <v/>
      </c>
      <c r="K104" s="34" t="str">
        <f t="shared" si="17"/>
        <v/>
      </c>
      <c r="L104" s="26" t="str">
        <f t="shared" si="18"/>
        <v/>
      </c>
      <c r="M104" s="32"/>
      <c r="N104" s="190"/>
      <c r="O104" s="190"/>
      <c r="P104" s="190"/>
      <c r="Q104" s="190"/>
      <c r="R104" s="23"/>
    </row>
    <row r="105" spans="1:18">
      <c r="A105" s="27">
        <f t="shared" ca="1" si="19"/>
        <v>45953</v>
      </c>
      <c r="B105" s="20"/>
      <c r="C105" s="21"/>
      <c r="D105" s="20"/>
      <c r="E105" s="21"/>
      <c r="F105" s="22"/>
      <c r="G105" s="22"/>
      <c r="H105" s="34" t="str">
        <f t="shared" si="14"/>
        <v/>
      </c>
      <c r="I105" s="34" t="str">
        <f t="shared" si="15"/>
        <v/>
      </c>
      <c r="J105" s="34" t="str">
        <f t="shared" si="16"/>
        <v/>
      </c>
      <c r="K105" s="34" t="str">
        <f t="shared" si="17"/>
        <v/>
      </c>
      <c r="L105" s="26" t="str">
        <f t="shared" si="18"/>
        <v/>
      </c>
      <c r="M105" s="32"/>
      <c r="N105" s="190"/>
      <c r="O105" s="190"/>
      <c r="P105" s="190"/>
      <c r="Q105" s="190"/>
      <c r="R105" s="23"/>
    </row>
    <row r="106" spans="1:18">
      <c r="A106" s="27">
        <f t="shared" ca="1" si="19"/>
        <v>45954</v>
      </c>
      <c r="B106" s="20"/>
      <c r="C106" s="21"/>
      <c r="D106" s="20"/>
      <c r="E106" s="21"/>
      <c r="F106" s="22"/>
      <c r="G106" s="22"/>
      <c r="H106" s="34" t="str">
        <f t="shared" si="14"/>
        <v/>
      </c>
      <c r="I106" s="34" t="str">
        <f t="shared" si="15"/>
        <v/>
      </c>
      <c r="J106" s="34" t="str">
        <f t="shared" si="16"/>
        <v/>
      </c>
      <c r="K106" s="34" t="str">
        <f t="shared" si="17"/>
        <v/>
      </c>
      <c r="L106" s="26" t="str">
        <f t="shared" si="18"/>
        <v/>
      </c>
      <c r="M106" s="32"/>
      <c r="N106" s="190"/>
      <c r="O106" s="190"/>
      <c r="P106" s="190"/>
      <c r="Q106" s="190"/>
      <c r="R106" s="23"/>
    </row>
    <row r="107" spans="1:18">
      <c r="A107" s="27">
        <f t="shared" ca="1" si="19"/>
        <v>45955</v>
      </c>
      <c r="B107" s="20"/>
      <c r="C107" s="21"/>
      <c r="D107" s="20"/>
      <c r="E107" s="21"/>
      <c r="F107" s="22"/>
      <c r="G107" s="22"/>
      <c r="H107" s="34" t="str">
        <f t="shared" si="14"/>
        <v/>
      </c>
      <c r="I107" s="34" t="str">
        <f t="shared" si="15"/>
        <v/>
      </c>
      <c r="J107" s="34" t="str">
        <f t="shared" si="16"/>
        <v/>
      </c>
      <c r="K107" s="34" t="str">
        <f t="shared" si="17"/>
        <v/>
      </c>
      <c r="L107" s="26" t="str">
        <f t="shared" si="18"/>
        <v/>
      </c>
      <c r="M107" s="32"/>
      <c r="N107" s="190"/>
      <c r="O107" s="190"/>
      <c r="P107" s="190"/>
      <c r="Q107" s="190"/>
      <c r="R107" s="23"/>
    </row>
    <row r="108" spans="1:18">
      <c r="A108" s="27">
        <f t="shared" ca="1" si="19"/>
        <v>45956</v>
      </c>
      <c r="B108" s="20"/>
      <c r="C108" s="21"/>
      <c r="D108" s="20"/>
      <c r="E108" s="21"/>
      <c r="F108" s="22"/>
      <c r="G108" s="22"/>
      <c r="H108" s="34" t="str">
        <f t="shared" si="14"/>
        <v/>
      </c>
      <c r="I108" s="34" t="str">
        <f t="shared" si="15"/>
        <v/>
      </c>
      <c r="J108" s="34" t="str">
        <f t="shared" si="16"/>
        <v/>
      </c>
      <c r="K108" s="34" t="str">
        <f t="shared" si="17"/>
        <v/>
      </c>
      <c r="L108" s="26" t="str">
        <f t="shared" si="18"/>
        <v/>
      </c>
      <c r="M108" s="32"/>
      <c r="N108" s="190"/>
      <c r="O108" s="190"/>
      <c r="P108" s="190"/>
      <c r="Q108" s="190"/>
      <c r="R108" s="23"/>
    </row>
    <row r="109" spans="1:18">
      <c r="A109" s="27">
        <f t="shared" ca="1" si="19"/>
        <v>45957</v>
      </c>
      <c r="B109" s="20"/>
      <c r="C109" s="21"/>
      <c r="D109" s="20"/>
      <c r="E109" s="21"/>
      <c r="F109" s="22"/>
      <c r="G109" s="22"/>
      <c r="H109" s="34" t="str">
        <f t="shared" si="14"/>
        <v/>
      </c>
      <c r="I109" s="34" t="str">
        <f t="shared" si="15"/>
        <v/>
      </c>
      <c r="J109" s="34" t="str">
        <f t="shared" si="16"/>
        <v/>
      </c>
      <c r="K109" s="34" t="str">
        <f t="shared" si="17"/>
        <v/>
      </c>
      <c r="L109" s="26" t="str">
        <f t="shared" si="18"/>
        <v/>
      </c>
      <c r="M109" s="32"/>
      <c r="N109" s="190"/>
      <c r="O109" s="190"/>
      <c r="P109" s="190"/>
      <c r="Q109" s="190"/>
      <c r="R109" s="23"/>
    </row>
    <row r="110" spans="1:18">
      <c r="A110" s="27">
        <f t="shared" ca="1" si="19"/>
        <v>45958</v>
      </c>
      <c r="B110" s="20"/>
      <c r="C110" s="21"/>
      <c r="D110" s="20"/>
      <c r="E110" s="21"/>
      <c r="F110" s="22"/>
      <c r="G110" s="22"/>
      <c r="H110" s="34" t="str">
        <f t="shared" si="14"/>
        <v/>
      </c>
      <c r="I110" s="34" t="str">
        <f t="shared" si="15"/>
        <v/>
      </c>
      <c r="J110" s="34" t="str">
        <f t="shared" si="16"/>
        <v/>
      </c>
      <c r="K110" s="34" t="str">
        <f t="shared" si="17"/>
        <v/>
      </c>
      <c r="L110" s="26" t="str">
        <f t="shared" si="18"/>
        <v/>
      </c>
      <c r="M110" s="32"/>
      <c r="N110" s="190"/>
      <c r="O110" s="190"/>
      <c r="P110" s="190"/>
      <c r="Q110" s="190"/>
      <c r="R110" s="23"/>
    </row>
    <row r="111" spans="1:18">
      <c r="A111" s="27">
        <f t="shared" ca="1" si="19"/>
        <v>45959</v>
      </c>
      <c r="B111" s="20"/>
      <c r="C111" s="21"/>
      <c r="D111" s="20"/>
      <c r="E111" s="21"/>
      <c r="F111" s="22"/>
      <c r="G111" s="22"/>
      <c r="H111" s="34" t="str">
        <f t="shared" si="14"/>
        <v/>
      </c>
      <c r="I111" s="34" t="str">
        <f t="shared" si="15"/>
        <v/>
      </c>
      <c r="J111" s="34" t="str">
        <f t="shared" si="16"/>
        <v/>
      </c>
      <c r="K111" s="34" t="str">
        <f t="shared" si="17"/>
        <v/>
      </c>
      <c r="L111" s="26" t="str">
        <f t="shared" si="18"/>
        <v/>
      </c>
      <c r="M111" s="32"/>
      <c r="N111" s="190"/>
      <c r="O111" s="190"/>
      <c r="P111" s="190"/>
      <c r="Q111" s="190"/>
      <c r="R111" s="23"/>
    </row>
    <row r="112" spans="1:18">
      <c r="A112" s="27">
        <f t="shared" ca="1" si="19"/>
        <v>45960</v>
      </c>
      <c r="B112" s="20"/>
      <c r="C112" s="21"/>
      <c r="D112" s="20"/>
      <c r="E112" s="21"/>
      <c r="F112" s="22"/>
      <c r="G112" s="22"/>
      <c r="H112" s="34" t="str">
        <f t="shared" si="14"/>
        <v/>
      </c>
      <c r="I112" s="34" t="str">
        <f t="shared" si="15"/>
        <v/>
      </c>
      <c r="J112" s="34" t="str">
        <f t="shared" si="16"/>
        <v/>
      </c>
      <c r="K112" s="34" t="str">
        <f t="shared" si="17"/>
        <v/>
      </c>
      <c r="L112" s="26" t="str">
        <f t="shared" si="18"/>
        <v/>
      </c>
      <c r="M112" s="32"/>
      <c r="N112" s="190"/>
      <c r="O112" s="190"/>
      <c r="P112" s="190"/>
      <c r="Q112" s="190"/>
      <c r="R112" s="23"/>
    </row>
    <row r="113" spans="1:22">
      <c r="A113" s="27">
        <f t="shared" ca="1" si="19"/>
        <v>45961</v>
      </c>
      <c r="B113" s="20"/>
      <c r="C113" s="21"/>
      <c r="D113" s="20"/>
      <c r="E113" s="21"/>
      <c r="F113" s="22"/>
      <c r="G113" s="22"/>
      <c r="H113" s="34" t="str">
        <f t="shared" si="14"/>
        <v/>
      </c>
      <c r="I113" s="34" t="str">
        <f t="shared" si="15"/>
        <v/>
      </c>
      <c r="J113" s="34" t="str">
        <f t="shared" si="16"/>
        <v/>
      </c>
      <c r="K113" s="34" t="str">
        <f t="shared" si="17"/>
        <v/>
      </c>
      <c r="L113" s="26" t="str">
        <f>IF(AND($B113="",$D113=""),"",($C113-$B113-$F113)+($E113-$D113-$G113))</f>
        <v/>
      </c>
      <c r="M113" s="32"/>
      <c r="N113" s="190"/>
      <c r="O113" s="190"/>
      <c r="P113" s="190"/>
      <c r="Q113" s="190"/>
      <c r="R113" s="23"/>
    </row>
    <row r="114" spans="1:22">
      <c r="A114" s="5" t="s">
        <v>11</v>
      </c>
      <c r="B114" s="191"/>
      <c r="C114" s="192"/>
      <c r="D114" s="191"/>
      <c r="E114" s="192"/>
      <c r="F114" s="26" t="str">
        <f>IF(SUM($F83:$F113)=0,"",SUM($F83:$F113))</f>
        <v/>
      </c>
      <c r="G114" s="26" t="str">
        <f>IF(SUM($G83:$G113)=0,"",SUM($G83:$G113))</f>
        <v/>
      </c>
      <c r="H114" s="26" t="str">
        <f>IF(SUM(H83:H113)=0,"",SUM(H83:H113))</f>
        <v/>
      </c>
      <c r="I114" s="26" t="str">
        <f>IF(SUM(I83:I113)=0,"",SUM(I83:I113))</f>
        <v/>
      </c>
      <c r="J114" s="26" t="str">
        <f t="shared" ref="J114:K114" si="20">IF(SUM(J83:J113)=0,"",SUM(J83:J113))</f>
        <v/>
      </c>
      <c r="K114" s="26" t="str">
        <f t="shared" si="20"/>
        <v/>
      </c>
      <c r="L114" s="26" t="str">
        <f>IF(SUM($L83:$L113)=0,"",SUM($L83:$L113))</f>
        <v/>
      </c>
      <c r="M114" s="33"/>
      <c r="N114" s="193"/>
      <c r="O114" s="193"/>
      <c r="P114" s="193"/>
      <c r="Q114" s="193"/>
      <c r="R114" s="6"/>
    </row>
    <row r="116" spans="1:22" ht="27" customHeight="1">
      <c r="A116" s="194" t="s">
        <v>22</v>
      </c>
      <c r="B116" s="189" t="s">
        <v>103</v>
      </c>
      <c r="C116" s="189"/>
      <c r="D116" s="189"/>
      <c r="E116" s="189"/>
      <c r="F116" s="189" t="s">
        <v>23</v>
      </c>
      <c r="G116" s="189"/>
      <c r="H116" s="189" t="s">
        <v>88</v>
      </c>
      <c r="I116" s="189"/>
      <c r="J116" s="189"/>
      <c r="K116" s="189"/>
      <c r="L116" s="189" t="s">
        <v>87</v>
      </c>
      <c r="M116" s="195" t="s">
        <v>96</v>
      </c>
      <c r="N116" s="194" t="s">
        <v>25</v>
      </c>
      <c r="O116" s="194"/>
      <c r="P116" s="194"/>
      <c r="Q116" s="194"/>
      <c r="R116" s="189" t="s">
        <v>100</v>
      </c>
    </row>
    <row r="117" spans="1:22" ht="14.25" customHeight="1">
      <c r="A117" s="194"/>
      <c r="B117" s="189" t="s">
        <v>82</v>
      </c>
      <c r="C117" s="189"/>
      <c r="D117" s="189" t="s">
        <v>84</v>
      </c>
      <c r="E117" s="189"/>
      <c r="F117" s="189"/>
      <c r="G117" s="189"/>
      <c r="H117" s="189" t="s">
        <v>90</v>
      </c>
      <c r="I117" s="189"/>
      <c r="J117" s="189" t="s">
        <v>89</v>
      </c>
      <c r="K117" s="189"/>
      <c r="L117" s="189"/>
      <c r="M117" s="196"/>
      <c r="N117" s="194"/>
      <c r="O117" s="194"/>
      <c r="P117" s="194"/>
      <c r="Q117" s="194"/>
      <c r="R117" s="189"/>
    </row>
    <row r="118" spans="1:22">
      <c r="A118" s="194"/>
      <c r="B118" s="43" t="s">
        <v>26</v>
      </c>
      <c r="C118" s="43" t="s">
        <v>27</v>
      </c>
      <c r="D118" s="43" t="s">
        <v>26</v>
      </c>
      <c r="E118" s="43" t="s">
        <v>27</v>
      </c>
      <c r="F118" s="44" t="s">
        <v>85</v>
      </c>
      <c r="G118" s="44" t="s">
        <v>86</v>
      </c>
      <c r="H118" s="44" t="s">
        <v>81</v>
      </c>
      <c r="I118" s="44" t="s">
        <v>83</v>
      </c>
      <c r="J118" s="44" t="s">
        <v>81</v>
      </c>
      <c r="K118" s="44" t="s">
        <v>95</v>
      </c>
      <c r="L118" s="189"/>
      <c r="M118" s="197"/>
      <c r="N118" s="194"/>
      <c r="O118" s="194"/>
      <c r="P118" s="194"/>
      <c r="Q118" s="194"/>
      <c r="R118" s="194"/>
    </row>
    <row r="119" spans="1:22">
      <c r="A119" s="27" cm="1">
        <f t="array" aca="1" ref="A119" ca="1">DATE("2025","8"+3,IFERROR(INDIRECT(T1),"1"))</f>
        <v>45962</v>
      </c>
      <c r="B119" s="20"/>
      <c r="C119" s="21"/>
      <c r="D119" s="20"/>
      <c r="E119" s="21"/>
      <c r="F119" s="22"/>
      <c r="G119" s="22"/>
      <c r="H119" s="34" t="str">
        <f>IF(OR(B119="",LEFT(M119,1)="✓"),"",C119-B119-F119)</f>
        <v/>
      </c>
      <c r="I119" s="34" t="str">
        <f>IF(OR(D119="",LEFT(M119,1)="✓"),"",E119-D119-G119)</f>
        <v/>
      </c>
      <c r="J119" s="34" t="str">
        <f>IF(AND(B119&lt;&gt;"",M119="✓所定"),C119-B119-F119,"")</f>
        <v/>
      </c>
      <c r="K119" s="34" t="str">
        <f>IF(AND(B119&lt;&gt;"",M119="✓法定"),C119-B119-F119,"")</f>
        <v/>
      </c>
      <c r="L119" s="26" t="str">
        <f>IF(AND($B119="",$D119=""),"",($C119-$B119-$F119)+($E119-$D119-$G119))</f>
        <v/>
      </c>
      <c r="M119" s="32"/>
      <c r="N119" s="198"/>
      <c r="O119" s="199"/>
      <c r="P119" s="199"/>
      <c r="Q119" s="200"/>
      <c r="R119" s="23"/>
      <c r="V119" s="1" t="s">
        <v>171</v>
      </c>
    </row>
    <row r="120" spans="1:22">
      <c r="A120" s="27">
        <f ca="1">A119+1</f>
        <v>45963</v>
      </c>
      <c r="B120" s="20"/>
      <c r="C120" s="21"/>
      <c r="D120" s="20"/>
      <c r="E120" s="21"/>
      <c r="F120" s="22"/>
      <c r="G120" s="22"/>
      <c r="H120" s="34" t="str">
        <f t="shared" ref="H120:H149" si="21">IF(OR(B120="",LEFT(M120,1)="✓"),"",C120-B120-F120)</f>
        <v/>
      </c>
      <c r="I120" s="34" t="str">
        <f t="shared" ref="I120:I149" si="22">IF(OR(D120="",LEFT(M120,1)="✓"),"",E120-D120-G120)</f>
        <v/>
      </c>
      <c r="J120" s="34" t="str">
        <f t="shared" ref="J120:J149" si="23">IF(AND(B120&lt;&gt;"",M120="✓所定"),C120-B120-F120,"")</f>
        <v/>
      </c>
      <c r="K120" s="34" t="str">
        <f t="shared" ref="K120:K149" si="24">IF(AND(B120&lt;&gt;"",M120="✓法定"),C120-B120-F120,"")</f>
        <v/>
      </c>
      <c r="L120" s="26" t="str">
        <f t="shared" ref="L120:L147" si="25">IF(AND($B120="",$D120=""),"",($C120-$B120-$F120)+($E120-$D120-$G120))</f>
        <v/>
      </c>
      <c r="M120" s="32"/>
      <c r="N120" s="190"/>
      <c r="O120" s="190"/>
      <c r="P120" s="190"/>
      <c r="Q120" s="190"/>
      <c r="R120" s="23"/>
      <c r="V120" s="1" t="s">
        <v>172</v>
      </c>
    </row>
    <row r="121" spans="1:22">
      <c r="A121" s="27">
        <f t="shared" ref="A121:A149" ca="1" si="26">A120+1</f>
        <v>45964</v>
      </c>
      <c r="B121" s="20"/>
      <c r="C121" s="21"/>
      <c r="D121" s="20"/>
      <c r="E121" s="21"/>
      <c r="F121" s="22"/>
      <c r="G121" s="22"/>
      <c r="H121" s="34" t="str">
        <f t="shared" si="21"/>
        <v/>
      </c>
      <c r="I121" s="34" t="str">
        <f t="shared" si="22"/>
        <v/>
      </c>
      <c r="J121" s="34" t="str">
        <f t="shared" si="23"/>
        <v/>
      </c>
      <c r="K121" s="34" t="str">
        <f t="shared" si="24"/>
        <v/>
      </c>
      <c r="L121" s="26" t="str">
        <f t="shared" si="25"/>
        <v/>
      </c>
      <c r="M121" s="32"/>
      <c r="N121" s="190"/>
      <c r="O121" s="190"/>
      <c r="P121" s="190"/>
      <c r="Q121" s="190"/>
      <c r="R121" s="23"/>
    </row>
    <row r="122" spans="1:22">
      <c r="A122" s="27">
        <f t="shared" ca="1" si="26"/>
        <v>45965</v>
      </c>
      <c r="B122" s="20"/>
      <c r="C122" s="21"/>
      <c r="D122" s="20"/>
      <c r="E122" s="21"/>
      <c r="F122" s="22"/>
      <c r="G122" s="22"/>
      <c r="H122" s="34" t="str">
        <f t="shared" si="21"/>
        <v/>
      </c>
      <c r="I122" s="34" t="str">
        <f t="shared" si="22"/>
        <v/>
      </c>
      <c r="J122" s="34" t="str">
        <f t="shared" si="23"/>
        <v/>
      </c>
      <c r="K122" s="34" t="str">
        <f t="shared" si="24"/>
        <v/>
      </c>
      <c r="L122" s="26" t="str">
        <f t="shared" si="25"/>
        <v/>
      </c>
      <c r="M122" s="32"/>
      <c r="N122" s="190"/>
      <c r="O122" s="190"/>
      <c r="P122" s="190"/>
      <c r="Q122" s="190"/>
      <c r="R122" s="23"/>
    </row>
    <row r="123" spans="1:22">
      <c r="A123" s="27">
        <f t="shared" ca="1" si="26"/>
        <v>45966</v>
      </c>
      <c r="B123" s="20"/>
      <c r="C123" s="21"/>
      <c r="D123" s="20"/>
      <c r="E123" s="21"/>
      <c r="F123" s="22"/>
      <c r="G123" s="22"/>
      <c r="H123" s="34" t="str">
        <f t="shared" si="21"/>
        <v/>
      </c>
      <c r="I123" s="34" t="str">
        <f t="shared" si="22"/>
        <v/>
      </c>
      <c r="J123" s="34" t="str">
        <f t="shared" si="23"/>
        <v/>
      </c>
      <c r="K123" s="34" t="str">
        <f t="shared" si="24"/>
        <v/>
      </c>
      <c r="L123" s="26" t="str">
        <f t="shared" si="25"/>
        <v/>
      </c>
      <c r="M123" s="32"/>
      <c r="N123" s="190"/>
      <c r="O123" s="190"/>
      <c r="P123" s="190"/>
      <c r="Q123" s="190"/>
      <c r="R123" s="23"/>
    </row>
    <row r="124" spans="1:22">
      <c r="A124" s="27">
        <f t="shared" ca="1" si="26"/>
        <v>45967</v>
      </c>
      <c r="B124" s="20"/>
      <c r="C124" s="21"/>
      <c r="D124" s="20"/>
      <c r="E124" s="21"/>
      <c r="F124" s="22"/>
      <c r="G124" s="22"/>
      <c r="H124" s="34" t="str">
        <f t="shared" si="21"/>
        <v/>
      </c>
      <c r="I124" s="34" t="str">
        <f t="shared" si="22"/>
        <v/>
      </c>
      <c r="J124" s="34" t="str">
        <f t="shared" si="23"/>
        <v/>
      </c>
      <c r="K124" s="34" t="str">
        <f t="shared" si="24"/>
        <v/>
      </c>
      <c r="L124" s="26" t="str">
        <f t="shared" si="25"/>
        <v/>
      </c>
      <c r="M124" s="32"/>
      <c r="N124" s="190"/>
      <c r="O124" s="190"/>
      <c r="P124" s="190"/>
      <c r="Q124" s="190"/>
      <c r="R124" s="23"/>
    </row>
    <row r="125" spans="1:22">
      <c r="A125" s="27">
        <f t="shared" ca="1" si="26"/>
        <v>45968</v>
      </c>
      <c r="B125" s="20"/>
      <c r="C125" s="21"/>
      <c r="D125" s="20"/>
      <c r="E125" s="21"/>
      <c r="F125" s="22"/>
      <c r="G125" s="22"/>
      <c r="H125" s="34" t="str">
        <f t="shared" si="21"/>
        <v/>
      </c>
      <c r="I125" s="34" t="str">
        <f t="shared" si="22"/>
        <v/>
      </c>
      <c r="J125" s="34" t="str">
        <f t="shared" si="23"/>
        <v/>
      </c>
      <c r="K125" s="34" t="str">
        <f t="shared" si="24"/>
        <v/>
      </c>
      <c r="L125" s="26" t="str">
        <f t="shared" si="25"/>
        <v/>
      </c>
      <c r="M125" s="32"/>
      <c r="N125" s="190"/>
      <c r="O125" s="190"/>
      <c r="P125" s="190"/>
      <c r="Q125" s="190"/>
      <c r="R125" s="23"/>
    </row>
    <row r="126" spans="1:22">
      <c r="A126" s="27">
        <f t="shared" ca="1" si="26"/>
        <v>45969</v>
      </c>
      <c r="B126" s="20"/>
      <c r="C126" s="21"/>
      <c r="D126" s="20"/>
      <c r="E126" s="21"/>
      <c r="F126" s="22"/>
      <c r="G126" s="22"/>
      <c r="H126" s="34" t="str">
        <f t="shared" si="21"/>
        <v/>
      </c>
      <c r="I126" s="34" t="str">
        <f t="shared" si="22"/>
        <v/>
      </c>
      <c r="J126" s="34" t="str">
        <f t="shared" si="23"/>
        <v/>
      </c>
      <c r="K126" s="34" t="str">
        <f t="shared" si="24"/>
        <v/>
      </c>
      <c r="L126" s="26" t="str">
        <f t="shared" si="25"/>
        <v/>
      </c>
      <c r="M126" s="32"/>
      <c r="N126" s="190"/>
      <c r="O126" s="190"/>
      <c r="P126" s="190"/>
      <c r="Q126" s="190"/>
      <c r="R126" s="23"/>
    </row>
    <row r="127" spans="1:22">
      <c r="A127" s="27">
        <f t="shared" ca="1" si="26"/>
        <v>45970</v>
      </c>
      <c r="B127" s="20"/>
      <c r="C127" s="21"/>
      <c r="D127" s="20"/>
      <c r="E127" s="21"/>
      <c r="F127" s="22"/>
      <c r="G127" s="22"/>
      <c r="H127" s="34" t="str">
        <f t="shared" si="21"/>
        <v/>
      </c>
      <c r="I127" s="34" t="str">
        <f t="shared" si="22"/>
        <v/>
      </c>
      <c r="J127" s="34" t="str">
        <f t="shared" si="23"/>
        <v/>
      </c>
      <c r="K127" s="34" t="str">
        <f t="shared" si="24"/>
        <v/>
      </c>
      <c r="L127" s="26" t="str">
        <f t="shared" si="25"/>
        <v/>
      </c>
      <c r="M127" s="32"/>
      <c r="N127" s="190"/>
      <c r="O127" s="190"/>
      <c r="P127" s="190"/>
      <c r="Q127" s="190"/>
      <c r="R127" s="23"/>
    </row>
    <row r="128" spans="1:22">
      <c r="A128" s="27">
        <f t="shared" ca="1" si="26"/>
        <v>45971</v>
      </c>
      <c r="B128" s="20"/>
      <c r="C128" s="21"/>
      <c r="D128" s="20"/>
      <c r="E128" s="21"/>
      <c r="F128" s="22"/>
      <c r="G128" s="22"/>
      <c r="H128" s="34" t="str">
        <f t="shared" si="21"/>
        <v/>
      </c>
      <c r="I128" s="34" t="str">
        <f t="shared" si="22"/>
        <v/>
      </c>
      <c r="J128" s="34" t="str">
        <f t="shared" si="23"/>
        <v/>
      </c>
      <c r="K128" s="34" t="str">
        <f t="shared" si="24"/>
        <v/>
      </c>
      <c r="L128" s="26" t="str">
        <f t="shared" si="25"/>
        <v/>
      </c>
      <c r="M128" s="32"/>
      <c r="N128" s="190"/>
      <c r="O128" s="190"/>
      <c r="P128" s="190"/>
      <c r="Q128" s="190"/>
      <c r="R128" s="23"/>
    </row>
    <row r="129" spans="1:18">
      <c r="A129" s="27">
        <f t="shared" ca="1" si="26"/>
        <v>45972</v>
      </c>
      <c r="B129" s="20"/>
      <c r="C129" s="21"/>
      <c r="D129" s="20"/>
      <c r="E129" s="21"/>
      <c r="F129" s="22"/>
      <c r="G129" s="22"/>
      <c r="H129" s="34" t="str">
        <f t="shared" si="21"/>
        <v/>
      </c>
      <c r="I129" s="34" t="str">
        <f t="shared" si="22"/>
        <v/>
      </c>
      <c r="J129" s="34" t="str">
        <f t="shared" si="23"/>
        <v/>
      </c>
      <c r="K129" s="34" t="str">
        <f t="shared" si="24"/>
        <v/>
      </c>
      <c r="L129" s="26" t="str">
        <f t="shared" si="25"/>
        <v/>
      </c>
      <c r="M129" s="32"/>
      <c r="N129" s="190"/>
      <c r="O129" s="190"/>
      <c r="P129" s="190"/>
      <c r="Q129" s="190"/>
      <c r="R129" s="23"/>
    </row>
    <row r="130" spans="1:18">
      <c r="A130" s="27">
        <f t="shared" ca="1" si="26"/>
        <v>45973</v>
      </c>
      <c r="B130" s="20"/>
      <c r="C130" s="21"/>
      <c r="D130" s="20"/>
      <c r="E130" s="21"/>
      <c r="F130" s="22"/>
      <c r="G130" s="22"/>
      <c r="H130" s="34" t="str">
        <f t="shared" si="21"/>
        <v/>
      </c>
      <c r="I130" s="34" t="str">
        <f t="shared" si="22"/>
        <v/>
      </c>
      <c r="J130" s="34" t="str">
        <f t="shared" si="23"/>
        <v/>
      </c>
      <c r="K130" s="34" t="str">
        <f t="shared" si="24"/>
        <v/>
      </c>
      <c r="L130" s="26" t="str">
        <f t="shared" si="25"/>
        <v/>
      </c>
      <c r="M130" s="32"/>
      <c r="N130" s="190"/>
      <c r="O130" s="190"/>
      <c r="P130" s="190"/>
      <c r="Q130" s="190"/>
      <c r="R130" s="23"/>
    </row>
    <row r="131" spans="1:18">
      <c r="A131" s="27">
        <f t="shared" ca="1" si="26"/>
        <v>45974</v>
      </c>
      <c r="B131" s="20"/>
      <c r="C131" s="21"/>
      <c r="D131" s="20"/>
      <c r="E131" s="21"/>
      <c r="F131" s="22"/>
      <c r="G131" s="22"/>
      <c r="H131" s="34" t="str">
        <f t="shared" si="21"/>
        <v/>
      </c>
      <c r="I131" s="34" t="str">
        <f t="shared" si="22"/>
        <v/>
      </c>
      <c r="J131" s="34" t="str">
        <f t="shared" si="23"/>
        <v/>
      </c>
      <c r="K131" s="34" t="str">
        <f t="shared" si="24"/>
        <v/>
      </c>
      <c r="L131" s="26" t="str">
        <f t="shared" si="25"/>
        <v/>
      </c>
      <c r="M131" s="32"/>
      <c r="N131" s="190"/>
      <c r="O131" s="190"/>
      <c r="P131" s="190"/>
      <c r="Q131" s="190"/>
      <c r="R131" s="23"/>
    </row>
    <row r="132" spans="1:18">
      <c r="A132" s="27">
        <f t="shared" ca="1" si="26"/>
        <v>45975</v>
      </c>
      <c r="B132" s="20"/>
      <c r="C132" s="21"/>
      <c r="D132" s="20"/>
      <c r="E132" s="21"/>
      <c r="F132" s="22"/>
      <c r="G132" s="22"/>
      <c r="H132" s="34" t="str">
        <f t="shared" si="21"/>
        <v/>
      </c>
      <c r="I132" s="34" t="str">
        <f t="shared" si="22"/>
        <v/>
      </c>
      <c r="J132" s="34" t="str">
        <f t="shared" si="23"/>
        <v/>
      </c>
      <c r="K132" s="34" t="str">
        <f t="shared" si="24"/>
        <v/>
      </c>
      <c r="L132" s="26" t="str">
        <f t="shared" si="25"/>
        <v/>
      </c>
      <c r="M132" s="32"/>
      <c r="N132" s="190"/>
      <c r="O132" s="190"/>
      <c r="P132" s="190"/>
      <c r="Q132" s="190"/>
      <c r="R132" s="23"/>
    </row>
    <row r="133" spans="1:18">
      <c r="A133" s="27">
        <f t="shared" ca="1" si="26"/>
        <v>45976</v>
      </c>
      <c r="B133" s="20"/>
      <c r="C133" s="21"/>
      <c r="D133" s="20"/>
      <c r="E133" s="21"/>
      <c r="F133" s="22"/>
      <c r="G133" s="22"/>
      <c r="H133" s="34" t="str">
        <f t="shared" si="21"/>
        <v/>
      </c>
      <c r="I133" s="34" t="str">
        <f t="shared" si="22"/>
        <v/>
      </c>
      <c r="J133" s="34" t="str">
        <f t="shared" si="23"/>
        <v/>
      </c>
      <c r="K133" s="34" t="str">
        <f t="shared" si="24"/>
        <v/>
      </c>
      <c r="L133" s="26" t="str">
        <f t="shared" si="25"/>
        <v/>
      </c>
      <c r="M133" s="32"/>
      <c r="N133" s="190"/>
      <c r="O133" s="190"/>
      <c r="P133" s="190"/>
      <c r="Q133" s="190"/>
      <c r="R133" s="23"/>
    </row>
    <row r="134" spans="1:18">
      <c r="A134" s="27">
        <f t="shared" ca="1" si="26"/>
        <v>45977</v>
      </c>
      <c r="B134" s="20"/>
      <c r="C134" s="21"/>
      <c r="D134" s="20"/>
      <c r="E134" s="21"/>
      <c r="F134" s="22"/>
      <c r="G134" s="22"/>
      <c r="H134" s="34" t="str">
        <f t="shared" si="21"/>
        <v/>
      </c>
      <c r="I134" s="34" t="str">
        <f t="shared" si="22"/>
        <v/>
      </c>
      <c r="J134" s="34" t="str">
        <f t="shared" si="23"/>
        <v/>
      </c>
      <c r="K134" s="34" t="str">
        <f t="shared" si="24"/>
        <v/>
      </c>
      <c r="L134" s="26" t="str">
        <f t="shared" si="25"/>
        <v/>
      </c>
      <c r="M134" s="32"/>
      <c r="N134" s="190"/>
      <c r="O134" s="190"/>
      <c r="P134" s="190"/>
      <c r="Q134" s="190"/>
      <c r="R134" s="23"/>
    </row>
    <row r="135" spans="1:18">
      <c r="A135" s="27">
        <f t="shared" ca="1" si="26"/>
        <v>45978</v>
      </c>
      <c r="B135" s="20"/>
      <c r="C135" s="21"/>
      <c r="D135" s="20"/>
      <c r="E135" s="21"/>
      <c r="F135" s="22"/>
      <c r="G135" s="22"/>
      <c r="H135" s="34" t="str">
        <f t="shared" si="21"/>
        <v/>
      </c>
      <c r="I135" s="34" t="str">
        <f t="shared" si="22"/>
        <v/>
      </c>
      <c r="J135" s="34" t="str">
        <f t="shared" si="23"/>
        <v/>
      </c>
      <c r="K135" s="34" t="str">
        <f t="shared" si="24"/>
        <v/>
      </c>
      <c r="L135" s="26" t="str">
        <f t="shared" si="25"/>
        <v/>
      </c>
      <c r="M135" s="32"/>
      <c r="N135" s="190"/>
      <c r="O135" s="190"/>
      <c r="P135" s="190"/>
      <c r="Q135" s="190"/>
      <c r="R135" s="23"/>
    </row>
    <row r="136" spans="1:18">
      <c r="A136" s="27">
        <f t="shared" ca="1" si="26"/>
        <v>45979</v>
      </c>
      <c r="B136" s="20"/>
      <c r="C136" s="21"/>
      <c r="D136" s="20"/>
      <c r="E136" s="21"/>
      <c r="F136" s="22"/>
      <c r="G136" s="22"/>
      <c r="H136" s="34" t="str">
        <f t="shared" si="21"/>
        <v/>
      </c>
      <c r="I136" s="34" t="str">
        <f t="shared" si="22"/>
        <v/>
      </c>
      <c r="J136" s="34" t="str">
        <f t="shared" si="23"/>
        <v/>
      </c>
      <c r="K136" s="34" t="str">
        <f t="shared" si="24"/>
        <v/>
      </c>
      <c r="L136" s="26" t="str">
        <f t="shared" si="25"/>
        <v/>
      </c>
      <c r="M136" s="32"/>
      <c r="N136" s="190"/>
      <c r="O136" s="190"/>
      <c r="P136" s="190"/>
      <c r="Q136" s="190"/>
      <c r="R136" s="23"/>
    </row>
    <row r="137" spans="1:18">
      <c r="A137" s="27">
        <f t="shared" ca="1" si="26"/>
        <v>45980</v>
      </c>
      <c r="B137" s="20"/>
      <c r="C137" s="21"/>
      <c r="D137" s="20"/>
      <c r="E137" s="21"/>
      <c r="F137" s="22"/>
      <c r="G137" s="22"/>
      <c r="H137" s="34" t="str">
        <f t="shared" si="21"/>
        <v/>
      </c>
      <c r="I137" s="34" t="str">
        <f t="shared" si="22"/>
        <v/>
      </c>
      <c r="J137" s="34" t="str">
        <f t="shared" si="23"/>
        <v/>
      </c>
      <c r="K137" s="34" t="str">
        <f t="shared" si="24"/>
        <v/>
      </c>
      <c r="L137" s="26" t="str">
        <f t="shared" si="25"/>
        <v/>
      </c>
      <c r="M137" s="32"/>
      <c r="N137" s="190"/>
      <c r="O137" s="190"/>
      <c r="P137" s="190"/>
      <c r="Q137" s="190"/>
      <c r="R137" s="23"/>
    </row>
    <row r="138" spans="1:18">
      <c r="A138" s="27">
        <f t="shared" ca="1" si="26"/>
        <v>45981</v>
      </c>
      <c r="B138" s="20"/>
      <c r="C138" s="21"/>
      <c r="D138" s="20"/>
      <c r="E138" s="21"/>
      <c r="F138" s="22"/>
      <c r="G138" s="22"/>
      <c r="H138" s="34" t="str">
        <f t="shared" si="21"/>
        <v/>
      </c>
      <c r="I138" s="34" t="str">
        <f t="shared" si="22"/>
        <v/>
      </c>
      <c r="J138" s="34" t="str">
        <f t="shared" si="23"/>
        <v/>
      </c>
      <c r="K138" s="34" t="str">
        <f t="shared" si="24"/>
        <v/>
      </c>
      <c r="L138" s="26" t="str">
        <f t="shared" si="25"/>
        <v/>
      </c>
      <c r="M138" s="32"/>
      <c r="N138" s="190"/>
      <c r="O138" s="190"/>
      <c r="P138" s="190"/>
      <c r="Q138" s="190"/>
      <c r="R138" s="23"/>
    </row>
    <row r="139" spans="1:18">
      <c r="A139" s="27">
        <f t="shared" ca="1" si="26"/>
        <v>45982</v>
      </c>
      <c r="B139" s="20"/>
      <c r="C139" s="21"/>
      <c r="D139" s="20"/>
      <c r="E139" s="21"/>
      <c r="F139" s="22"/>
      <c r="G139" s="22"/>
      <c r="H139" s="34" t="str">
        <f t="shared" si="21"/>
        <v/>
      </c>
      <c r="I139" s="34" t="str">
        <f t="shared" si="22"/>
        <v/>
      </c>
      <c r="J139" s="34" t="str">
        <f t="shared" si="23"/>
        <v/>
      </c>
      <c r="K139" s="34" t="str">
        <f t="shared" si="24"/>
        <v/>
      </c>
      <c r="L139" s="26" t="str">
        <f t="shared" si="25"/>
        <v/>
      </c>
      <c r="M139" s="32"/>
      <c r="N139" s="190"/>
      <c r="O139" s="190"/>
      <c r="P139" s="190"/>
      <c r="Q139" s="190"/>
      <c r="R139" s="23"/>
    </row>
    <row r="140" spans="1:18">
      <c r="A140" s="27">
        <f t="shared" ca="1" si="26"/>
        <v>45983</v>
      </c>
      <c r="B140" s="20"/>
      <c r="C140" s="21"/>
      <c r="D140" s="20"/>
      <c r="E140" s="21"/>
      <c r="F140" s="22"/>
      <c r="G140" s="22"/>
      <c r="H140" s="34" t="str">
        <f t="shared" si="21"/>
        <v/>
      </c>
      <c r="I140" s="34" t="str">
        <f t="shared" si="22"/>
        <v/>
      </c>
      <c r="J140" s="34" t="str">
        <f t="shared" si="23"/>
        <v/>
      </c>
      <c r="K140" s="34" t="str">
        <f t="shared" si="24"/>
        <v/>
      </c>
      <c r="L140" s="26" t="str">
        <f t="shared" si="25"/>
        <v/>
      </c>
      <c r="M140" s="32"/>
      <c r="N140" s="190"/>
      <c r="O140" s="190"/>
      <c r="P140" s="190"/>
      <c r="Q140" s="190"/>
      <c r="R140" s="23"/>
    </row>
    <row r="141" spans="1:18">
      <c r="A141" s="27">
        <f t="shared" ca="1" si="26"/>
        <v>45984</v>
      </c>
      <c r="B141" s="20"/>
      <c r="C141" s="21"/>
      <c r="D141" s="20"/>
      <c r="E141" s="21"/>
      <c r="F141" s="22"/>
      <c r="G141" s="22"/>
      <c r="H141" s="34" t="str">
        <f t="shared" si="21"/>
        <v/>
      </c>
      <c r="I141" s="34" t="str">
        <f t="shared" si="22"/>
        <v/>
      </c>
      <c r="J141" s="34" t="str">
        <f t="shared" si="23"/>
        <v/>
      </c>
      <c r="K141" s="34" t="str">
        <f t="shared" si="24"/>
        <v/>
      </c>
      <c r="L141" s="26" t="str">
        <f t="shared" si="25"/>
        <v/>
      </c>
      <c r="M141" s="32"/>
      <c r="N141" s="190"/>
      <c r="O141" s="190"/>
      <c r="P141" s="190"/>
      <c r="Q141" s="190"/>
      <c r="R141" s="23"/>
    </row>
    <row r="142" spans="1:18">
      <c r="A142" s="27">
        <f t="shared" ca="1" si="26"/>
        <v>45985</v>
      </c>
      <c r="B142" s="20"/>
      <c r="C142" s="21"/>
      <c r="D142" s="20"/>
      <c r="E142" s="21"/>
      <c r="F142" s="22"/>
      <c r="G142" s="22"/>
      <c r="H142" s="34" t="str">
        <f t="shared" si="21"/>
        <v/>
      </c>
      <c r="I142" s="34" t="str">
        <f t="shared" si="22"/>
        <v/>
      </c>
      <c r="J142" s="34" t="str">
        <f t="shared" si="23"/>
        <v/>
      </c>
      <c r="K142" s="34" t="str">
        <f t="shared" si="24"/>
        <v/>
      </c>
      <c r="L142" s="26" t="str">
        <f t="shared" si="25"/>
        <v/>
      </c>
      <c r="M142" s="32"/>
      <c r="N142" s="190"/>
      <c r="O142" s="190"/>
      <c r="P142" s="190"/>
      <c r="Q142" s="190"/>
      <c r="R142" s="23"/>
    </row>
    <row r="143" spans="1:18">
      <c r="A143" s="27">
        <f t="shared" ca="1" si="26"/>
        <v>45986</v>
      </c>
      <c r="B143" s="20"/>
      <c r="C143" s="21"/>
      <c r="D143" s="20"/>
      <c r="E143" s="21"/>
      <c r="F143" s="22"/>
      <c r="G143" s="22"/>
      <c r="H143" s="34" t="str">
        <f t="shared" si="21"/>
        <v/>
      </c>
      <c r="I143" s="34" t="str">
        <f t="shared" si="22"/>
        <v/>
      </c>
      <c r="J143" s="34" t="str">
        <f t="shared" si="23"/>
        <v/>
      </c>
      <c r="K143" s="34" t="str">
        <f t="shared" si="24"/>
        <v/>
      </c>
      <c r="L143" s="26" t="str">
        <f t="shared" si="25"/>
        <v/>
      </c>
      <c r="M143" s="32"/>
      <c r="N143" s="190"/>
      <c r="O143" s="190"/>
      <c r="P143" s="190"/>
      <c r="Q143" s="190"/>
      <c r="R143" s="23"/>
    </row>
    <row r="144" spans="1:18">
      <c r="A144" s="27">
        <f t="shared" ca="1" si="26"/>
        <v>45987</v>
      </c>
      <c r="B144" s="20"/>
      <c r="C144" s="21"/>
      <c r="D144" s="20"/>
      <c r="E144" s="21"/>
      <c r="F144" s="22"/>
      <c r="G144" s="22"/>
      <c r="H144" s="34" t="str">
        <f t="shared" si="21"/>
        <v/>
      </c>
      <c r="I144" s="34" t="str">
        <f t="shared" si="22"/>
        <v/>
      </c>
      <c r="J144" s="34" t="str">
        <f t="shared" si="23"/>
        <v/>
      </c>
      <c r="K144" s="34" t="str">
        <f t="shared" si="24"/>
        <v/>
      </c>
      <c r="L144" s="26" t="str">
        <f t="shared" si="25"/>
        <v/>
      </c>
      <c r="M144" s="32"/>
      <c r="N144" s="190"/>
      <c r="O144" s="190"/>
      <c r="P144" s="190"/>
      <c r="Q144" s="190"/>
      <c r="R144" s="23"/>
    </row>
    <row r="145" spans="1:22">
      <c r="A145" s="27">
        <f t="shared" ca="1" si="26"/>
        <v>45988</v>
      </c>
      <c r="B145" s="20"/>
      <c r="C145" s="21"/>
      <c r="D145" s="20"/>
      <c r="E145" s="21"/>
      <c r="F145" s="22"/>
      <c r="G145" s="22"/>
      <c r="H145" s="34" t="str">
        <f t="shared" si="21"/>
        <v/>
      </c>
      <c r="I145" s="34" t="str">
        <f t="shared" si="22"/>
        <v/>
      </c>
      <c r="J145" s="34" t="str">
        <f t="shared" si="23"/>
        <v/>
      </c>
      <c r="K145" s="34" t="str">
        <f t="shared" si="24"/>
        <v/>
      </c>
      <c r="L145" s="26" t="str">
        <f t="shared" si="25"/>
        <v/>
      </c>
      <c r="M145" s="32"/>
      <c r="N145" s="190"/>
      <c r="O145" s="190"/>
      <c r="P145" s="190"/>
      <c r="Q145" s="190"/>
      <c r="R145" s="23"/>
    </row>
    <row r="146" spans="1:22">
      <c r="A146" s="27">
        <f t="shared" ca="1" si="26"/>
        <v>45989</v>
      </c>
      <c r="B146" s="20"/>
      <c r="C146" s="21"/>
      <c r="D146" s="20"/>
      <c r="E146" s="21"/>
      <c r="F146" s="22"/>
      <c r="G146" s="22"/>
      <c r="H146" s="34" t="str">
        <f t="shared" si="21"/>
        <v/>
      </c>
      <c r="I146" s="34" t="str">
        <f t="shared" si="22"/>
        <v/>
      </c>
      <c r="J146" s="34" t="str">
        <f t="shared" si="23"/>
        <v/>
      </c>
      <c r="K146" s="34" t="str">
        <f t="shared" si="24"/>
        <v/>
      </c>
      <c r="L146" s="26" t="str">
        <f t="shared" si="25"/>
        <v/>
      </c>
      <c r="M146" s="32"/>
      <c r="N146" s="190"/>
      <c r="O146" s="190"/>
      <c r="P146" s="190"/>
      <c r="Q146" s="190"/>
      <c r="R146" s="23"/>
    </row>
    <row r="147" spans="1:22">
      <c r="A147" s="27">
        <f t="shared" ca="1" si="26"/>
        <v>45990</v>
      </c>
      <c r="B147" s="20"/>
      <c r="C147" s="21"/>
      <c r="D147" s="20"/>
      <c r="E147" s="21"/>
      <c r="F147" s="22"/>
      <c r="G147" s="22"/>
      <c r="H147" s="34" t="str">
        <f t="shared" si="21"/>
        <v/>
      </c>
      <c r="I147" s="34" t="str">
        <f t="shared" si="22"/>
        <v/>
      </c>
      <c r="J147" s="34" t="str">
        <f t="shared" si="23"/>
        <v/>
      </c>
      <c r="K147" s="34" t="str">
        <f t="shared" si="24"/>
        <v/>
      </c>
      <c r="L147" s="26" t="str">
        <f t="shared" si="25"/>
        <v/>
      </c>
      <c r="M147" s="32"/>
      <c r="N147" s="190"/>
      <c r="O147" s="190"/>
      <c r="P147" s="190"/>
      <c r="Q147" s="190"/>
      <c r="R147" s="23"/>
    </row>
    <row r="148" spans="1:22">
      <c r="A148" s="27">
        <f t="shared" ca="1" si="26"/>
        <v>45991</v>
      </c>
      <c r="B148" s="20"/>
      <c r="C148" s="21"/>
      <c r="D148" s="20"/>
      <c r="E148" s="21"/>
      <c r="F148" s="22"/>
      <c r="G148" s="22"/>
      <c r="H148" s="34" t="str">
        <f t="shared" si="21"/>
        <v/>
      </c>
      <c r="I148" s="34" t="str">
        <f t="shared" si="22"/>
        <v/>
      </c>
      <c r="J148" s="34" t="str">
        <f t="shared" si="23"/>
        <v/>
      </c>
      <c r="K148" s="34" t="str">
        <f t="shared" si="24"/>
        <v/>
      </c>
      <c r="L148" s="26" t="str">
        <f>IF(AND($B148="",$D148=""),"",($C148-$B148-$F148)+($E148-$D148-$G148))</f>
        <v/>
      </c>
      <c r="M148" s="32"/>
      <c r="N148" s="190"/>
      <c r="O148" s="190"/>
      <c r="P148" s="190"/>
      <c r="Q148" s="190"/>
      <c r="R148" s="23"/>
    </row>
    <row r="149" spans="1:22">
      <c r="A149" s="27">
        <f t="shared" ca="1" si="26"/>
        <v>45992</v>
      </c>
      <c r="B149" s="20"/>
      <c r="C149" s="21"/>
      <c r="D149" s="20"/>
      <c r="E149" s="21"/>
      <c r="F149" s="22"/>
      <c r="G149" s="22"/>
      <c r="H149" s="34" t="str">
        <f t="shared" si="21"/>
        <v/>
      </c>
      <c r="I149" s="34" t="str">
        <f t="shared" si="22"/>
        <v/>
      </c>
      <c r="J149" s="34" t="str">
        <f t="shared" si="23"/>
        <v/>
      </c>
      <c r="K149" s="34" t="str">
        <f t="shared" si="24"/>
        <v/>
      </c>
      <c r="L149" s="26" t="str">
        <f>IF(AND($B149="",$D149=""),"",($C149-$B149-$F149)+($E149-$D149-$G149))</f>
        <v/>
      </c>
      <c r="M149" s="32"/>
      <c r="N149" s="190"/>
      <c r="O149" s="190"/>
      <c r="P149" s="190"/>
      <c r="Q149" s="190"/>
      <c r="R149" s="23"/>
    </row>
    <row r="150" spans="1:22">
      <c r="A150" s="5" t="s">
        <v>11</v>
      </c>
      <c r="B150" s="191"/>
      <c r="C150" s="192"/>
      <c r="D150" s="191"/>
      <c r="E150" s="192"/>
      <c r="F150" s="26" t="str">
        <f>IF(SUM($F119:$F149)=0,"",SUM($F119:$F149))</f>
        <v/>
      </c>
      <c r="G150" s="26" t="str">
        <f>IF(SUM($G119:$G149)=0,"",SUM($G119:$G149))</f>
        <v/>
      </c>
      <c r="H150" s="26" t="str">
        <f>IF(SUM(H119:H149)=0,"",SUM(H119:H149))</f>
        <v/>
      </c>
      <c r="I150" s="26" t="str">
        <f>IF(SUM(I119:I149)=0,"",SUM(I119:I149))</f>
        <v/>
      </c>
      <c r="J150" s="26" t="str">
        <f t="shared" ref="J150:K150" si="27">IF(SUM(J119:J149)=0,"",SUM(J119:J149))</f>
        <v/>
      </c>
      <c r="K150" s="26" t="str">
        <f t="shared" si="27"/>
        <v/>
      </c>
      <c r="L150" s="26" t="str">
        <f>IF(SUM($L119:$L149)=0,"",SUM($L119:$L149))</f>
        <v/>
      </c>
      <c r="M150" s="33"/>
      <c r="N150" s="193"/>
      <c r="O150" s="193"/>
      <c r="P150" s="193"/>
      <c r="Q150" s="193"/>
      <c r="R150" s="6"/>
    </row>
    <row r="152" spans="1:22" ht="27" customHeight="1">
      <c r="A152" s="194" t="s">
        <v>22</v>
      </c>
      <c r="B152" s="189" t="s">
        <v>103</v>
      </c>
      <c r="C152" s="189"/>
      <c r="D152" s="189"/>
      <c r="E152" s="189"/>
      <c r="F152" s="189" t="s">
        <v>23</v>
      </c>
      <c r="G152" s="189"/>
      <c r="H152" s="189" t="s">
        <v>88</v>
      </c>
      <c r="I152" s="189"/>
      <c r="J152" s="189"/>
      <c r="K152" s="189"/>
      <c r="L152" s="189" t="s">
        <v>87</v>
      </c>
      <c r="M152" s="195" t="s">
        <v>96</v>
      </c>
      <c r="N152" s="194" t="s">
        <v>25</v>
      </c>
      <c r="O152" s="194"/>
      <c r="P152" s="194"/>
      <c r="Q152" s="194"/>
      <c r="R152" s="189" t="s">
        <v>100</v>
      </c>
    </row>
    <row r="153" spans="1:22" ht="14.25" customHeight="1">
      <c r="A153" s="194"/>
      <c r="B153" s="189" t="s">
        <v>82</v>
      </c>
      <c r="C153" s="189"/>
      <c r="D153" s="189" t="s">
        <v>84</v>
      </c>
      <c r="E153" s="189"/>
      <c r="F153" s="189"/>
      <c r="G153" s="189"/>
      <c r="H153" s="189" t="s">
        <v>90</v>
      </c>
      <c r="I153" s="189"/>
      <c r="J153" s="189" t="s">
        <v>89</v>
      </c>
      <c r="K153" s="189"/>
      <c r="L153" s="189"/>
      <c r="M153" s="196"/>
      <c r="N153" s="194"/>
      <c r="O153" s="194"/>
      <c r="P153" s="194"/>
      <c r="Q153" s="194"/>
      <c r="R153" s="189"/>
    </row>
    <row r="154" spans="1:22">
      <c r="A154" s="194"/>
      <c r="B154" s="43" t="s">
        <v>26</v>
      </c>
      <c r="C154" s="43" t="s">
        <v>27</v>
      </c>
      <c r="D154" s="43" t="s">
        <v>26</v>
      </c>
      <c r="E154" s="43" t="s">
        <v>27</v>
      </c>
      <c r="F154" s="44" t="s">
        <v>85</v>
      </c>
      <c r="G154" s="44" t="s">
        <v>86</v>
      </c>
      <c r="H154" s="44" t="s">
        <v>81</v>
      </c>
      <c r="I154" s="44" t="s">
        <v>83</v>
      </c>
      <c r="J154" s="44" t="s">
        <v>81</v>
      </c>
      <c r="K154" s="44" t="s">
        <v>95</v>
      </c>
      <c r="L154" s="189"/>
      <c r="M154" s="197"/>
      <c r="N154" s="194"/>
      <c r="O154" s="194"/>
      <c r="P154" s="194"/>
      <c r="Q154" s="194"/>
      <c r="R154" s="194"/>
    </row>
    <row r="155" spans="1:22">
      <c r="A155" s="27" cm="1">
        <f t="array" aca="1" ref="A155" ca="1">DATE("2025","8"+4,IFERROR(INDIRECT(T1),"1"))</f>
        <v>45992</v>
      </c>
      <c r="B155" s="20"/>
      <c r="C155" s="21"/>
      <c r="D155" s="20"/>
      <c r="E155" s="21"/>
      <c r="F155" s="22"/>
      <c r="G155" s="22"/>
      <c r="H155" s="34" t="str">
        <f>IF(OR(B155="",LEFT(M155,1)="✓"),"",C155-B155-F155)</f>
        <v/>
      </c>
      <c r="I155" s="34" t="str">
        <f>IF(OR(D155="",LEFT(M155,1)="✓"),"",E155-D155-G155)</f>
        <v/>
      </c>
      <c r="J155" s="34" t="str">
        <f>IF(AND(B155&lt;&gt;"",M155="✓所定"),C155-B155-F155,"")</f>
        <v/>
      </c>
      <c r="K155" s="34" t="str">
        <f>IF(AND(B155&lt;&gt;"",M155="✓法定"),C155-B155-F155,"")</f>
        <v/>
      </c>
      <c r="L155" s="26" t="str">
        <f t="shared" ref="L155:L185" si="28">IF(AND($B155="",$D155=""),"",($C155-$B155-$F155)+($E155-$D155-$G155))</f>
        <v/>
      </c>
      <c r="M155" s="32"/>
      <c r="N155" s="190"/>
      <c r="O155" s="190"/>
      <c r="P155" s="190"/>
      <c r="Q155" s="190"/>
      <c r="R155" s="23"/>
      <c r="V155" s="1" t="s">
        <v>171</v>
      </c>
    </row>
    <row r="156" spans="1:22">
      <c r="A156" s="27">
        <f ca="1">A155+1</f>
        <v>45993</v>
      </c>
      <c r="B156" s="20"/>
      <c r="C156" s="21"/>
      <c r="D156" s="20"/>
      <c r="E156" s="21"/>
      <c r="F156" s="22"/>
      <c r="G156" s="22"/>
      <c r="H156" s="34" t="str">
        <f t="shared" ref="H156:H185" si="29">IF(OR(B156="",LEFT(M156,1)="✓"),"",C156-B156-F156)</f>
        <v/>
      </c>
      <c r="I156" s="34" t="str">
        <f t="shared" ref="I156:I185" si="30">IF(OR(D156="",LEFT(M156,1)="✓"),"",E156-D156-G156)</f>
        <v/>
      </c>
      <c r="J156" s="34" t="str">
        <f t="shared" ref="J156:J185" si="31">IF(AND(B156&lt;&gt;"",M156="✓所定"),C156-B156-F156,"")</f>
        <v/>
      </c>
      <c r="K156" s="34" t="str">
        <f t="shared" ref="K156:K185" si="32">IF(AND(B156&lt;&gt;"",M156="✓法定"),C156-B156-F156,"")</f>
        <v/>
      </c>
      <c r="L156" s="26" t="str">
        <f t="shared" si="28"/>
        <v/>
      </c>
      <c r="M156" s="32"/>
      <c r="N156" s="190"/>
      <c r="O156" s="190"/>
      <c r="P156" s="190"/>
      <c r="Q156" s="190"/>
      <c r="R156" s="23"/>
      <c r="V156" s="1" t="s">
        <v>172</v>
      </c>
    </row>
    <row r="157" spans="1:22">
      <c r="A157" s="27">
        <f t="shared" ref="A157:A185" ca="1" si="33">A156+1</f>
        <v>45994</v>
      </c>
      <c r="B157" s="20"/>
      <c r="C157" s="21"/>
      <c r="D157" s="20"/>
      <c r="E157" s="21"/>
      <c r="F157" s="22"/>
      <c r="G157" s="22"/>
      <c r="H157" s="34" t="str">
        <f t="shared" si="29"/>
        <v/>
      </c>
      <c r="I157" s="34" t="str">
        <f t="shared" si="30"/>
        <v/>
      </c>
      <c r="J157" s="34" t="str">
        <f t="shared" si="31"/>
        <v/>
      </c>
      <c r="K157" s="34" t="str">
        <f t="shared" si="32"/>
        <v/>
      </c>
      <c r="L157" s="26" t="str">
        <f t="shared" si="28"/>
        <v/>
      </c>
      <c r="M157" s="32"/>
      <c r="N157" s="190"/>
      <c r="O157" s="190"/>
      <c r="P157" s="190"/>
      <c r="Q157" s="190"/>
      <c r="R157" s="23"/>
    </row>
    <row r="158" spans="1:22">
      <c r="A158" s="27">
        <f t="shared" ca="1" si="33"/>
        <v>45995</v>
      </c>
      <c r="B158" s="20"/>
      <c r="C158" s="21"/>
      <c r="D158" s="20"/>
      <c r="E158" s="21"/>
      <c r="F158" s="22"/>
      <c r="G158" s="22"/>
      <c r="H158" s="34" t="str">
        <f t="shared" si="29"/>
        <v/>
      </c>
      <c r="I158" s="34" t="str">
        <f t="shared" si="30"/>
        <v/>
      </c>
      <c r="J158" s="34" t="str">
        <f t="shared" si="31"/>
        <v/>
      </c>
      <c r="K158" s="34" t="str">
        <f t="shared" si="32"/>
        <v/>
      </c>
      <c r="L158" s="26" t="str">
        <f t="shared" si="28"/>
        <v/>
      </c>
      <c r="M158" s="32"/>
      <c r="N158" s="190"/>
      <c r="O158" s="190"/>
      <c r="P158" s="190"/>
      <c r="Q158" s="190"/>
      <c r="R158" s="23"/>
    </row>
    <row r="159" spans="1:22">
      <c r="A159" s="27">
        <f t="shared" ca="1" si="33"/>
        <v>45996</v>
      </c>
      <c r="B159" s="20"/>
      <c r="C159" s="21"/>
      <c r="D159" s="20"/>
      <c r="E159" s="21"/>
      <c r="F159" s="22"/>
      <c r="G159" s="22"/>
      <c r="H159" s="34" t="str">
        <f t="shared" si="29"/>
        <v/>
      </c>
      <c r="I159" s="34" t="str">
        <f t="shared" si="30"/>
        <v/>
      </c>
      <c r="J159" s="34" t="str">
        <f t="shared" si="31"/>
        <v/>
      </c>
      <c r="K159" s="34" t="str">
        <f t="shared" si="32"/>
        <v/>
      </c>
      <c r="L159" s="26" t="str">
        <f t="shared" si="28"/>
        <v/>
      </c>
      <c r="M159" s="32"/>
      <c r="N159" s="190"/>
      <c r="O159" s="190"/>
      <c r="P159" s="190"/>
      <c r="Q159" s="190"/>
      <c r="R159" s="23"/>
    </row>
    <row r="160" spans="1:22">
      <c r="A160" s="27">
        <f t="shared" ca="1" si="33"/>
        <v>45997</v>
      </c>
      <c r="B160" s="20"/>
      <c r="C160" s="21"/>
      <c r="D160" s="20"/>
      <c r="E160" s="21"/>
      <c r="F160" s="22"/>
      <c r="G160" s="22"/>
      <c r="H160" s="34" t="str">
        <f t="shared" si="29"/>
        <v/>
      </c>
      <c r="I160" s="34" t="str">
        <f t="shared" si="30"/>
        <v/>
      </c>
      <c r="J160" s="34" t="str">
        <f t="shared" si="31"/>
        <v/>
      </c>
      <c r="K160" s="34" t="str">
        <f t="shared" si="32"/>
        <v/>
      </c>
      <c r="L160" s="26" t="str">
        <f t="shared" si="28"/>
        <v/>
      </c>
      <c r="M160" s="32"/>
      <c r="N160" s="190"/>
      <c r="O160" s="190"/>
      <c r="P160" s="190"/>
      <c r="Q160" s="190"/>
      <c r="R160" s="23"/>
    </row>
    <row r="161" spans="1:18">
      <c r="A161" s="27">
        <f t="shared" ca="1" si="33"/>
        <v>45998</v>
      </c>
      <c r="B161" s="20"/>
      <c r="C161" s="21"/>
      <c r="D161" s="20"/>
      <c r="E161" s="21"/>
      <c r="F161" s="22"/>
      <c r="G161" s="22"/>
      <c r="H161" s="34" t="str">
        <f t="shared" si="29"/>
        <v/>
      </c>
      <c r="I161" s="34" t="str">
        <f t="shared" si="30"/>
        <v/>
      </c>
      <c r="J161" s="34" t="str">
        <f t="shared" si="31"/>
        <v/>
      </c>
      <c r="K161" s="34" t="str">
        <f t="shared" si="32"/>
        <v/>
      </c>
      <c r="L161" s="26" t="str">
        <f t="shared" si="28"/>
        <v/>
      </c>
      <c r="M161" s="32"/>
      <c r="N161" s="190"/>
      <c r="O161" s="190"/>
      <c r="P161" s="190"/>
      <c r="Q161" s="190"/>
      <c r="R161" s="23"/>
    </row>
    <row r="162" spans="1:18">
      <c r="A162" s="27">
        <f t="shared" ca="1" si="33"/>
        <v>45999</v>
      </c>
      <c r="B162" s="20"/>
      <c r="C162" s="21"/>
      <c r="D162" s="20"/>
      <c r="E162" s="21"/>
      <c r="F162" s="22"/>
      <c r="G162" s="22"/>
      <c r="H162" s="34" t="str">
        <f t="shared" si="29"/>
        <v/>
      </c>
      <c r="I162" s="34" t="str">
        <f t="shared" si="30"/>
        <v/>
      </c>
      <c r="J162" s="34" t="str">
        <f t="shared" si="31"/>
        <v/>
      </c>
      <c r="K162" s="34" t="str">
        <f t="shared" si="32"/>
        <v/>
      </c>
      <c r="L162" s="26" t="str">
        <f t="shared" si="28"/>
        <v/>
      </c>
      <c r="M162" s="32"/>
      <c r="N162" s="190"/>
      <c r="O162" s="190"/>
      <c r="P162" s="190"/>
      <c r="Q162" s="190"/>
      <c r="R162" s="23"/>
    </row>
    <row r="163" spans="1:18">
      <c r="A163" s="27">
        <f t="shared" ca="1" si="33"/>
        <v>46000</v>
      </c>
      <c r="B163" s="20"/>
      <c r="C163" s="21"/>
      <c r="D163" s="20"/>
      <c r="E163" s="21"/>
      <c r="F163" s="22"/>
      <c r="G163" s="22"/>
      <c r="H163" s="34" t="str">
        <f t="shared" si="29"/>
        <v/>
      </c>
      <c r="I163" s="34" t="str">
        <f t="shared" si="30"/>
        <v/>
      </c>
      <c r="J163" s="34" t="str">
        <f t="shared" si="31"/>
        <v/>
      </c>
      <c r="K163" s="34" t="str">
        <f t="shared" si="32"/>
        <v/>
      </c>
      <c r="L163" s="26" t="str">
        <f t="shared" si="28"/>
        <v/>
      </c>
      <c r="M163" s="32"/>
      <c r="N163" s="190"/>
      <c r="O163" s="190"/>
      <c r="P163" s="190"/>
      <c r="Q163" s="190"/>
      <c r="R163" s="23"/>
    </row>
    <row r="164" spans="1:18">
      <c r="A164" s="27">
        <f t="shared" ca="1" si="33"/>
        <v>46001</v>
      </c>
      <c r="B164" s="20"/>
      <c r="C164" s="21"/>
      <c r="D164" s="20"/>
      <c r="E164" s="21"/>
      <c r="F164" s="22"/>
      <c r="G164" s="22"/>
      <c r="H164" s="34" t="str">
        <f t="shared" si="29"/>
        <v/>
      </c>
      <c r="I164" s="34" t="str">
        <f t="shared" si="30"/>
        <v/>
      </c>
      <c r="J164" s="34" t="str">
        <f t="shared" si="31"/>
        <v/>
      </c>
      <c r="K164" s="34" t="str">
        <f t="shared" si="32"/>
        <v/>
      </c>
      <c r="L164" s="26" t="str">
        <f t="shared" si="28"/>
        <v/>
      </c>
      <c r="M164" s="32"/>
      <c r="N164" s="190"/>
      <c r="O164" s="190"/>
      <c r="P164" s="190"/>
      <c r="Q164" s="190"/>
      <c r="R164" s="23"/>
    </row>
    <row r="165" spans="1:18">
      <c r="A165" s="27">
        <f t="shared" ca="1" si="33"/>
        <v>46002</v>
      </c>
      <c r="B165" s="20"/>
      <c r="C165" s="21"/>
      <c r="D165" s="20"/>
      <c r="E165" s="21"/>
      <c r="F165" s="22"/>
      <c r="G165" s="22"/>
      <c r="H165" s="34" t="str">
        <f t="shared" si="29"/>
        <v/>
      </c>
      <c r="I165" s="34" t="str">
        <f t="shared" si="30"/>
        <v/>
      </c>
      <c r="J165" s="34" t="str">
        <f t="shared" si="31"/>
        <v/>
      </c>
      <c r="K165" s="34" t="str">
        <f t="shared" si="32"/>
        <v/>
      </c>
      <c r="L165" s="26" t="str">
        <f t="shared" si="28"/>
        <v/>
      </c>
      <c r="M165" s="32"/>
      <c r="N165" s="190"/>
      <c r="O165" s="190"/>
      <c r="P165" s="190"/>
      <c r="Q165" s="190"/>
      <c r="R165" s="23"/>
    </row>
    <row r="166" spans="1:18">
      <c r="A166" s="27">
        <f t="shared" ca="1" si="33"/>
        <v>46003</v>
      </c>
      <c r="B166" s="20"/>
      <c r="C166" s="21"/>
      <c r="D166" s="20"/>
      <c r="E166" s="21"/>
      <c r="F166" s="22"/>
      <c r="G166" s="22"/>
      <c r="H166" s="34" t="str">
        <f t="shared" si="29"/>
        <v/>
      </c>
      <c r="I166" s="34" t="str">
        <f t="shared" si="30"/>
        <v/>
      </c>
      <c r="J166" s="34" t="str">
        <f t="shared" si="31"/>
        <v/>
      </c>
      <c r="K166" s="34" t="str">
        <f t="shared" si="32"/>
        <v/>
      </c>
      <c r="L166" s="26" t="str">
        <f t="shared" si="28"/>
        <v/>
      </c>
      <c r="M166" s="32"/>
      <c r="N166" s="190"/>
      <c r="O166" s="190"/>
      <c r="P166" s="190"/>
      <c r="Q166" s="190"/>
      <c r="R166" s="23"/>
    </row>
    <row r="167" spans="1:18">
      <c r="A167" s="27">
        <f t="shared" ca="1" si="33"/>
        <v>46004</v>
      </c>
      <c r="B167" s="20"/>
      <c r="C167" s="21"/>
      <c r="D167" s="20"/>
      <c r="E167" s="21"/>
      <c r="F167" s="22"/>
      <c r="G167" s="22"/>
      <c r="H167" s="34" t="str">
        <f t="shared" si="29"/>
        <v/>
      </c>
      <c r="I167" s="34" t="str">
        <f t="shared" si="30"/>
        <v/>
      </c>
      <c r="J167" s="34" t="str">
        <f t="shared" si="31"/>
        <v/>
      </c>
      <c r="K167" s="34" t="str">
        <f t="shared" si="32"/>
        <v/>
      </c>
      <c r="L167" s="26" t="str">
        <f t="shared" si="28"/>
        <v/>
      </c>
      <c r="M167" s="32"/>
      <c r="N167" s="190"/>
      <c r="O167" s="190"/>
      <c r="P167" s="190"/>
      <c r="Q167" s="190"/>
      <c r="R167" s="23"/>
    </row>
    <row r="168" spans="1:18">
      <c r="A168" s="27">
        <f t="shared" ca="1" si="33"/>
        <v>46005</v>
      </c>
      <c r="B168" s="20"/>
      <c r="C168" s="21"/>
      <c r="D168" s="20"/>
      <c r="E168" s="21"/>
      <c r="F168" s="22"/>
      <c r="G168" s="22"/>
      <c r="H168" s="34" t="str">
        <f t="shared" si="29"/>
        <v/>
      </c>
      <c r="I168" s="34" t="str">
        <f t="shared" si="30"/>
        <v/>
      </c>
      <c r="J168" s="34" t="str">
        <f t="shared" si="31"/>
        <v/>
      </c>
      <c r="K168" s="34" t="str">
        <f t="shared" si="32"/>
        <v/>
      </c>
      <c r="L168" s="26" t="str">
        <f t="shared" si="28"/>
        <v/>
      </c>
      <c r="M168" s="32"/>
      <c r="N168" s="190"/>
      <c r="O168" s="190"/>
      <c r="P168" s="190"/>
      <c r="Q168" s="190"/>
      <c r="R168" s="23"/>
    </row>
    <row r="169" spans="1:18">
      <c r="A169" s="27">
        <f t="shared" ca="1" si="33"/>
        <v>46006</v>
      </c>
      <c r="B169" s="20"/>
      <c r="C169" s="21"/>
      <c r="D169" s="20"/>
      <c r="E169" s="21"/>
      <c r="F169" s="22"/>
      <c r="G169" s="22"/>
      <c r="H169" s="34" t="str">
        <f t="shared" si="29"/>
        <v/>
      </c>
      <c r="I169" s="34" t="str">
        <f t="shared" si="30"/>
        <v/>
      </c>
      <c r="J169" s="34" t="str">
        <f t="shared" si="31"/>
        <v/>
      </c>
      <c r="K169" s="34" t="str">
        <f t="shared" si="32"/>
        <v/>
      </c>
      <c r="L169" s="26" t="str">
        <f t="shared" si="28"/>
        <v/>
      </c>
      <c r="M169" s="32"/>
      <c r="N169" s="190"/>
      <c r="O169" s="190"/>
      <c r="P169" s="190"/>
      <c r="Q169" s="190"/>
      <c r="R169" s="23"/>
    </row>
    <row r="170" spans="1:18">
      <c r="A170" s="27">
        <f t="shared" ca="1" si="33"/>
        <v>46007</v>
      </c>
      <c r="B170" s="20"/>
      <c r="C170" s="21"/>
      <c r="D170" s="20"/>
      <c r="E170" s="21"/>
      <c r="F170" s="22"/>
      <c r="G170" s="22"/>
      <c r="H170" s="34" t="str">
        <f t="shared" si="29"/>
        <v/>
      </c>
      <c r="I170" s="34" t="str">
        <f t="shared" si="30"/>
        <v/>
      </c>
      <c r="J170" s="34" t="str">
        <f t="shared" si="31"/>
        <v/>
      </c>
      <c r="K170" s="34" t="str">
        <f t="shared" si="32"/>
        <v/>
      </c>
      <c r="L170" s="26" t="str">
        <f t="shared" si="28"/>
        <v/>
      </c>
      <c r="M170" s="32"/>
      <c r="N170" s="190"/>
      <c r="O170" s="190"/>
      <c r="P170" s="190"/>
      <c r="Q170" s="190"/>
      <c r="R170" s="23"/>
    </row>
    <row r="171" spans="1:18">
      <c r="A171" s="27">
        <f t="shared" ca="1" si="33"/>
        <v>46008</v>
      </c>
      <c r="B171" s="20"/>
      <c r="C171" s="21"/>
      <c r="D171" s="20"/>
      <c r="E171" s="21"/>
      <c r="F171" s="22"/>
      <c r="G171" s="22"/>
      <c r="H171" s="34" t="str">
        <f t="shared" si="29"/>
        <v/>
      </c>
      <c r="I171" s="34" t="str">
        <f t="shared" si="30"/>
        <v/>
      </c>
      <c r="J171" s="34" t="str">
        <f t="shared" si="31"/>
        <v/>
      </c>
      <c r="K171" s="34" t="str">
        <f t="shared" si="32"/>
        <v/>
      </c>
      <c r="L171" s="26" t="str">
        <f t="shared" si="28"/>
        <v/>
      </c>
      <c r="M171" s="32"/>
      <c r="N171" s="190"/>
      <c r="O171" s="190"/>
      <c r="P171" s="190"/>
      <c r="Q171" s="190"/>
      <c r="R171" s="23"/>
    </row>
    <row r="172" spans="1:18">
      <c r="A172" s="27">
        <f t="shared" ca="1" si="33"/>
        <v>46009</v>
      </c>
      <c r="B172" s="20"/>
      <c r="C172" s="21"/>
      <c r="D172" s="20"/>
      <c r="E172" s="21"/>
      <c r="F172" s="22"/>
      <c r="G172" s="22"/>
      <c r="H172" s="34" t="str">
        <f t="shared" si="29"/>
        <v/>
      </c>
      <c r="I172" s="34" t="str">
        <f t="shared" si="30"/>
        <v/>
      </c>
      <c r="J172" s="34" t="str">
        <f t="shared" si="31"/>
        <v/>
      </c>
      <c r="K172" s="34" t="str">
        <f t="shared" si="32"/>
        <v/>
      </c>
      <c r="L172" s="26" t="str">
        <f t="shared" si="28"/>
        <v/>
      </c>
      <c r="M172" s="32"/>
      <c r="N172" s="190"/>
      <c r="O172" s="190"/>
      <c r="P172" s="190"/>
      <c r="Q172" s="190"/>
      <c r="R172" s="23"/>
    </row>
    <row r="173" spans="1:18">
      <c r="A173" s="27">
        <f t="shared" ca="1" si="33"/>
        <v>46010</v>
      </c>
      <c r="B173" s="20"/>
      <c r="C173" s="21"/>
      <c r="D173" s="20"/>
      <c r="E173" s="21"/>
      <c r="F173" s="22"/>
      <c r="G173" s="22"/>
      <c r="H173" s="34" t="str">
        <f t="shared" si="29"/>
        <v/>
      </c>
      <c r="I173" s="34" t="str">
        <f t="shared" si="30"/>
        <v/>
      </c>
      <c r="J173" s="34" t="str">
        <f t="shared" si="31"/>
        <v/>
      </c>
      <c r="K173" s="34" t="str">
        <f t="shared" si="32"/>
        <v/>
      </c>
      <c r="L173" s="26" t="str">
        <f t="shared" si="28"/>
        <v/>
      </c>
      <c r="M173" s="32"/>
      <c r="N173" s="190"/>
      <c r="O173" s="190"/>
      <c r="P173" s="190"/>
      <c r="Q173" s="190"/>
      <c r="R173" s="23"/>
    </row>
    <row r="174" spans="1:18">
      <c r="A174" s="27">
        <f t="shared" ca="1" si="33"/>
        <v>46011</v>
      </c>
      <c r="B174" s="20"/>
      <c r="C174" s="21"/>
      <c r="D174" s="20"/>
      <c r="E174" s="21"/>
      <c r="F174" s="22"/>
      <c r="G174" s="22"/>
      <c r="H174" s="34" t="str">
        <f t="shared" si="29"/>
        <v/>
      </c>
      <c r="I174" s="34" t="str">
        <f t="shared" si="30"/>
        <v/>
      </c>
      <c r="J174" s="34" t="str">
        <f t="shared" si="31"/>
        <v/>
      </c>
      <c r="K174" s="34" t="str">
        <f t="shared" si="32"/>
        <v/>
      </c>
      <c r="L174" s="26" t="str">
        <f t="shared" si="28"/>
        <v/>
      </c>
      <c r="M174" s="32"/>
      <c r="N174" s="190"/>
      <c r="O174" s="190"/>
      <c r="P174" s="190"/>
      <c r="Q174" s="190"/>
      <c r="R174" s="23"/>
    </row>
    <row r="175" spans="1:18">
      <c r="A175" s="27">
        <f t="shared" ca="1" si="33"/>
        <v>46012</v>
      </c>
      <c r="B175" s="20"/>
      <c r="C175" s="21"/>
      <c r="D175" s="20"/>
      <c r="E175" s="21"/>
      <c r="F175" s="22"/>
      <c r="G175" s="22"/>
      <c r="H175" s="34" t="str">
        <f t="shared" si="29"/>
        <v/>
      </c>
      <c r="I175" s="34" t="str">
        <f t="shared" si="30"/>
        <v/>
      </c>
      <c r="J175" s="34" t="str">
        <f t="shared" si="31"/>
        <v/>
      </c>
      <c r="K175" s="34" t="str">
        <f t="shared" si="32"/>
        <v/>
      </c>
      <c r="L175" s="26" t="str">
        <f t="shared" si="28"/>
        <v/>
      </c>
      <c r="M175" s="32"/>
      <c r="N175" s="190"/>
      <c r="O175" s="190"/>
      <c r="P175" s="190"/>
      <c r="Q175" s="190"/>
      <c r="R175" s="23"/>
    </row>
    <row r="176" spans="1:18">
      <c r="A176" s="27">
        <f t="shared" ca="1" si="33"/>
        <v>46013</v>
      </c>
      <c r="B176" s="20"/>
      <c r="C176" s="21"/>
      <c r="D176" s="20"/>
      <c r="E176" s="21"/>
      <c r="F176" s="22"/>
      <c r="G176" s="22"/>
      <c r="H176" s="34" t="str">
        <f t="shared" si="29"/>
        <v/>
      </c>
      <c r="I176" s="34" t="str">
        <f t="shared" si="30"/>
        <v/>
      </c>
      <c r="J176" s="34" t="str">
        <f t="shared" si="31"/>
        <v/>
      </c>
      <c r="K176" s="34" t="str">
        <f t="shared" si="32"/>
        <v/>
      </c>
      <c r="L176" s="26" t="str">
        <f t="shared" si="28"/>
        <v/>
      </c>
      <c r="M176" s="32"/>
      <c r="N176" s="190"/>
      <c r="O176" s="190"/>
      <c r="P176" s="190"/>
      <c r="Q176" s="190"/>
      <c r="R176" s="23"/>
    </row>
    <row r="177" spans="1:22">
      <c r="A177" s="27">
        <f t="shared" ca="1" si="33"/>
        <v>46014</v>
      </c>
      <c r="B177" s="20"/>
      <c r="C177" s="21"/>
      <c r="D177" s="20"/>
      <c r="E177" s="21"/>
      <c r="F177" s="22"/>
      <c r="G177" s="22"/>
      <c r="H177" s="34" t="str">
        <f t="shared" si="29"/>
        <v/>
      </c>
      <c r="I177" s="34" t="str">
        <f t="shared" si="30"/>
        <v/>
      </c>
      <c r="J177" s="34" t="str">
        <f t="shared" si="31"/>
        <v/>
      </c>
      <c r="K177" s="34" t="str">
        <f t="shared" si="32"/>
        <v/>
      </c>
      <c r="L177" s="26" t="str">
        <f t="shared" si="28"/>
        <v/>
      </c>
      <c r="M177" s="32"/>
      <c r="N177" s="190"/>
      <c r="O177" s="190"/>
      <c r="P177" s="190"/>
      <c r="Q177" s="190"/>
      <c r="R177" s="23"/>
    </row>
    <row r="178" spans="1:22">
      <c r="A178" s="27">
        <f t="shared" ca="1" si="33"/>
        <v>46015</v>
      </c>
      <c r="B178" s="20"/>
      <c r="C178" s="21"/>
      <c r="D178" s="20"/>
      <c r="E178" s="21"/>
      <c r="F178" s="22"/>
      <c r="G178" s="22"/>
      <c r="H178" s="34" t="str">
        <f t="shared" si="29"/>
        <v/>
      </c>
      <c r="I178" s="34" t="str">
        <f t="shared" si="30"/>
        <v/>
      </c>
      <c r="J178" s="34" t="str">
        <f t="shared" si="31"/>
        <v/>
      </c>
      <c r="K178" s="34" t="str">
        <f t="shared" si="32"/>
        <v/>
      </c>
      <c r="L178" s="26" t="str">
        <f t="shared" si="28"/>
        <v/>
      </c>
      <c r="M178" s="32"/>
      <c r="N178" s="190"/>
      <c r="O178" s="190"/>
      <c r="P178" s="190"/>
      <c r="Q178" s="190"/>
      <c r="R178" s="23"/>
    </row>
    <row r="179" spans="1:22">
      <c r="A179" s="27">
        <f t="shared" ca="1" si="33"/>
        <v>46016</v>
      </c>
      <c r="B179" s="20"/>
      <c r="C179" s="21"/>
      <c r="D179" s="20"/>
      <c r="E179" s="21"/>
      <c r="F179" s="22"/>
      <c r="G179" s="22"/>
      <c r="H179" s="34" t="str">
        <f t="shared" si="29"/>
        <v/>
      </c>
      <c r="I179" s="34" t="str">
        <f t="shared" si="30"/>
        <v/>
      </c>
      <c r="J179" s="34" t="str">
        <f t="shared" si="31"/>
        <v/>
      </c>
      <c r="K179" s="34" t="str">
        <f t="shared" si="32"/>
        <v/>
      </c>
      <c r="L179" s="26" t="str">
        <f t="shared" si="28"/>
        <v/>
      </c>
      <c r="M179" s="32"/>
      <c r="N179" s="190"/>
      <c r="O179" s="190"/>
      <c r="P179" s="190"/>
      <c r="Q179" s="190"/>
      <c r="R179" s="23"/>
    </row>
    <row r="180" spans="1:22">
      <c r="A180" s="27">
        <f t="shared" ca="1" si="33"/>
        <v>46017</v>
      </c>
      <c r="B180" s="20"/>
      <c r="C180" s="21"/>
      <c r="D180" s="20"/>
      <c r="E180" s="21"/>
      <c r="F180" s="22"/>
      <c r="G180" s="22"/>
      <c r="H180" s="34" t="str">
        <f t="shared" si="29"/>
        <v/>
      </c>
      <c r="I180" s="34" t="str">
        <f t="shared" si="30"/>
        <v/>
      </c>
      <c r="J180" s="34" t="str">
        <f t="shared" si="31"/>
        <v/>
      </c>
      <c r="K180" s="34" t="str">
        <f t="shared" si="32"/>
        <v/>
      </c>
      <c r="L180" s="26" t="str">
        <f t="shared" si="28"/>
        <v/>
      </c>
      <c r="M180" s="32"/>
      <c r="N180" s="190"/>
      <c r="O180" s="190"/>
      <c r="P180" s="190"/>
      <c r="Q180" s="190"/>
      <c r="R180" s="23"/>
    </row>
    <row r="181" spans="1:22">
      <c r="A181" s="27">
        <f t="shared" ca="1" si="33"/>
        <v>46018</v>
      </c>
      <c r="B181" s="20"/>
      <c r="C181" s="21"/>
      <c r="D181" s="20"/>
      <c r="E181" s="21"/>
      <c r="F181" s="22"/>
      <c r="G181" s="22"/>
      <c r="H181" s="34" t="str">
        <f t="shared" si="29"/>
        <v/>
      </c>
      <c r="I181" s="34" t="str">
        <f t="shared" si="30"/>
        <v/>
      </c>
      <c r="J181" s="34" t="str">
        <f t="shared" si="31"/>
        <v/>
      </c>
      <c r="K181" s="34" t="str">
        <f t="shared" si="32"/>
        <v/>
      </c>
      <c r="L181" s="26" t="str">
        <f t="shared" si="28"/>
        <v/>
      </c>
      <c r="M181" s="32"/>
      <c r="N181" s="190"/>
      <c r="O181" s="190"/>
      <c r="P181" s="190"/>
      <c r="Q181" s="190"/>
      <c r="R181" s="23"/>
    </row>
    <row r="182" spans="1:22">
      <c r="A182" s="27">
        <f t="shared" ca="1" si="33"/>
        <v>46019</v>
      </c>
      <c r="B182" s="20"/>
      <c r="C182" s="21"/>
      <c r="D182" s="20"/>
      <c r="E182" s="21"/>
      <c r="F182" s="22"/>
      <c r="G182" s="22"/>
      <c r="H182" s="34" t="str">
        <f t="shared" si="29"/>
        <v/>
      </c>
      <c r="I182" s="34" t="str">
        <f t="shared" si="30"/>
        <v/>
      </c>
      <c r="J182" s="34" t="str">
        <f t="shared" si="31"/>
        <v/>
      </c>
      <c r="K182" s="34" t="str">
        <f t="shared" si="32"/>
        <v/>
      </c>
      <c r="L182" s="26" t="str">
        <f t="shared" si="28"/>
        <v/>
      </c>
      <c r="M182" s="32"/>
      <c r="N182" s="190"/>
      <c r="O182" s="190"/>
      <c r="P182" s="190"/>
      <c r="Q182" s="190"/>
      <c r="R182" s="23"/>
    </row>
    <row r="183" spans="1:22">
      <c r="A183" s="27">
        <f t="shared" ca="1" si="33"/>
        <v>46020</v>
      </c>
      <c r="B183" s="20"/>
      <c r="C183" s="21"/>
      <c r="D183" s="20"/>
      <c r="E183" s="21"/>
      <c r="F183" s="22"/>
      <c r="G183" s="22"/>
      <c r="H183" s="34" t="str">
        <f t="shared" si="29"/>
        <v/>
      </c>
      <c r="I183" s="34" t="str">
        <f t="shared" si="30"/>
        <v/>
      </c>
      <c r="J183" s="34" t="str">
        <f t="shared" si="31"/>
        <v/>
      </c>
      <c r="K183" s="34" t="str">
        <f t="shared" si="32"/>
        <v/>
      </c>
      <c r="L183" s="26" t="str">
        <f t="shared" si="28"/>
        <v/>
      </c>
      <c r="M183" s="32"/>
      <c r="N183" s="190"/>
      <c r="O183" s="190"/>
      <c r="P183" s="190"/>
      <c r="Q183" s="190"/>
      <c r="R183" s="23"/>
    </row>
    <row r="184" spans="1:22">
      <c r="A184" s="27">
        <f t="shared" ca="1" si="33"/>
        <v>46021</v>
      </c>
      <c r="B184" s="20"/>
      <c r="C184" s="21"/>
      <c r="D184" s="20"/>
      <c r="E184" s="21"/>
      <c r="F184" s="22"/>
      <c r="G184" s="22"/>
      <c r="H184" s="34" t="str">
        <f t="shared" si="29"/>
        <v/>
      </c>
      <c r="I184" s="34" t="str">
        <f t="shared" si="30"/>
        <v/>
      </c>
      <c r="J184" s="34" t="str">
        <f t="shared" si="31"/>
        <v/>
      </c>
      <c r="K184" s="34" t="str">
        <f t="shared" si="32"/>
        <v/>
      </c>
      <c r="L184" s="26" t="str">
        <f t="shared" si="28"/>
        <v/>
      </c>
      <c r="M184" s="32"/>
      <c r="N184" s="190"/>
      <c r="O184" s="190"/>
      <c r="P184" s="190"/>
      <c r="Q184" s="190"/>
      <c r="R184" s="23"/>
    </row>
    <row r="185" spans="1:22">
      <c r="A185" s="27">
        <f t="shared" ca="1" si="33"/>
        <v>46022</v>
      </c>
      <c r="B185" s="20"/>
      <c r="C185" s="21"/>
      <c r="D185" s="20"/>
      <c r="E185" s="21"/>
      <c r="F185" s="22"/>
      <c r="G185" s="22"/>
      <c r="H185" s="34" t="str">
        <f t="shared" si="29"/>
        <v/>
      </c>
      <c r="I185" s="34" t="str">
        <f t="shared" si="30"/>
        <v/>
      </c>
      <c r="J185" s="34" t="str">
        <f t="shared" si="31"/>
        <v/>
      </c>
      <c r="K185" s="34" t="str">
        <f t="shared" si="32"/>
        <v/>
      </c>
      <c r="L185" s="26" t="str">
        <f t="shared" si="28"/>
        <v/>
      </c>
      <c r="M185" s="32"/>
      <c r="N185" s="190"/>
      <c r="O185" s="190"/>
      <c r="P185" s="190"/>
      <c r="Q185" s="190"/>
      <c r="R185" s="23"/>
    </row>
    <row r="186" spans="1:22">
      <c r="A186" s="5" t="s">
        <v>11</v>
      </c>
      <c r="B186" s="191"/>
      <c r="C186" s="192"/>
      <c r="D186" s="191"/>
      <c r="E186" s="192"/>
      <c r="F186" s="26" t="str">
        <f>IF(SUM($F155:$F185)=0,"",SUM($F155:$F185))</f>
        <v/>
      </c>
      <c r="G186" s="26" t="str">
        <f>IF(SUM($G155:$G185)=0,"",SUM($G155:$G185))</f>
        <v/>
      </c>
      <c r="H186" s="26" t="str">
        <f>IF(SUM(H155:H185)=0,"",SUM(H155:H185))</f>
        <v/>
      </c>
      <c r="I186" s="26" t="str">
        <f>IF(SUM(I155:I185)=0,"",SUM(I155:I185))</f>
        <v/>
      </c>
      <c r="J186" s="26" t="str">
        <f t="shared" ref="J186:K186" si="34">IF(SUM(J155:J185)=0,"",SUM(J155:J185))</f>
        <v/>
      </c>
      <c r="K186" s="26" t="str">
        <f t="shared" si="34"/>
        <v/>
      </c>
      <c r="L186" s="26" t="str">
        <f>IF(SUM($L155:$L185)=0,"",SUM($L155:$L185))</f>
        <v/>
      </c>
      <c r="M186" s="33"/>
      <c r="N186" s="193"/>
      <c r="O186" s="193"/>
      <c r="P186" s="193"/>
      <c r="Q186" s="193"/>
      <c r="R186" s="6"/>
    </row>
    <row r="188" spans="1:22" ht="27" customHeight="1">
      <c r="A188" s="194" t="s">
        <v>22</v>
      </c>
      <c r="B188" s="189" t="s">
        <v>103</v>
      </c>
      <c r="C188" s="189"/>
      <c r="D188" s="189"/>
      <c r="E188" s="189"/>
      <c r="F188" s="189" t="s">
        <v>23</v>
      </c>
      <c r="G188" s="189"/>
      <c r="H188" s="189" t="s">
        <v>88</v>
      </c>
      <c r="I188" s="189"/>
      <c r="J188" s="189"/>
      <c r="K188" s="189"/>
      <c r="L188" s="189" t="s">
        <v>87</v>
      </c>
      <c r="M188" s="195" t="s">
        <v>96</v>
      </c>
      <c r="N188" s="194" t="s">
        <v>25</v>
      </c>
      <c r="O188" s="194"/>
      <c r="P188" s="194"/>
      <c r="Q188" s="194"/>
      <c r="R188" s="189" t="s">
        <v>100</v>
      </c>
    </row>
    <row r="189" spans="1:22" ht="14.25" customHeight="1">
      <c r="A189" s="194"/>
      <c r="B189" s="189" t="s">
        <v>82</v>
      </c>
      <c r="C189" s="189"/>
      <c r="D189" s="189" t="s">
        <v>84</v>
      </c>
      <c r="E189" s="189"/>
      <c r="F189" s="189"/>
      <c r="G189" s="189"/>
      <c r="H189" s="189" t="s">
        <v>90</v>
      </c>
      <c r="I189" s="189"/>
      <c r="J189" s="189" t="s">
        <v>89</v>
      </c>
      <c r="K189" s="189"/>
      <c r="L189" s="189"/>
      <c r="M189" s="196"/>
      <c r="N189" s="194"/>
      <c r="O189" s="194"/>
      <c r="P189" s="194"/>
      <c r="Q189" s="194"/>
      <c r="R189" s="189"/>
    </row>
    <row r="190" spans="1:22">
      <c r="A190" s="194"/>
      <c r="B190" s="43" t="s">
        <v>26</v>
      </c>
      <c r="C190" s="43" t="s">
        <v>27</v>
      </c>
      <c r="D190" s="43" t="s">
        <v>26</v>
      </c>
      <c r="E190" s="43" t="s">
        <v>27</v>
      </c>
      <c r="F190" s="44" t="s">
        <v>85</v>
      </c>
      <c r="G190" s="44" t="s">
        <v>86</v>
      </c>
      <c r="H190" s="44" t="s">
        <v>81</v>
      </c>
      <c r="I190" s="44" t="s">
        <v>83</v>
      </c>
      <c r="J190" s="44" t="s">
        <v>81</v>
      </c>
      <c r="K190" s="44" t="s">
        <v>95</v>
      </c>
      <c r="L190" s="189"/>
      <c r="M190" s="197"/>
      <c r="N190" s="194"/>
      <c r="O190" s="194"/>
      <c r="P190" s="194"/>
      <c r="Q190" s="194"/>
      <c r="R190" s="194"/>
    </row>
    <row r="191" spans="1:22">
      <c r="A191" s="27" cm="1">
        <f t="array" aca="1" ref="A191" ca="1">DATE("2025","8"+5,IFERROR(INDIRECT(T1),"1"))</f>
        <v>46023</v>
      </c>
      <c r="B191" s="20"/>
      <c r="C191" s="21"/>
      <c r="D191" s="20"/>
      <c r="E191" s="21"/>
      <c r="F191" s="22"/>
      <c r="G191" s="22"/>
      <c r="H191" s="34" t="str">
        <f>IF(OR(B191="",LEFT(M191,1)="✓"),"",C191-B191-F191)</f>
        <v/>
      </c>
      <c r="I191" s="34" t="str">
        <f>IF(OR(D191="",LEFT(M191,1)="✓"),"",E191-D191-G191)</f>
        <v/>
      </c>
      <c r="J191" s="34" t="str">
        <f>IF(AND(B191&lt;&gt;"",M191="✓所定"),C191-B191-F191,"")</f>
        <v/>
      </c>
      <c r="K191" s="34" t="str">
        <f>IF(AND(B191&lt;&gt;"",M191="✓法定"),C191-B191-F191,"")</f>
        <v/>
      </c>
      <c r="L191" s="26" t="str">
        <f>IF(AND($B191="",$D191=""),"",($C191-$B191-$F191)+($E191-$D191-$G191))</f>
        <v/>
      </c>
      <c r="M191" s="32"/>
      <c r="N191" s="190"/>
      <c r="O191" s="190"/>
      <c r="P191" s="190"/>
      <c r="Q191" s="190"/>
      <c r="R191" s="23"/>
      <c r="V191" s="1" t="s">
        <v>171</v>
      </c>
    </row>
    <row r="192" spans="1:22">
      <c r="A192" s="27">
        <f ca="1">A191+1</f>
        <v>46024</v>
      </c>
      <c r="B192" s="20"/>
      <c r="C192" s="21"/>
      <c r="D192" s="20"/>
      <c r="E192" s="21"/>
      <c r="F192" s="22"/>
      <c r="G192" s="22"/>
      <c r="H192" s="34" t="str">
        <f t="shared" ref="H192:H221" si="35">IF(OR(B192="",LEFT(M192,1)="✓"),"",C192-B192-F192)</f>
        <v/>
      </c>
      <c r="I192" s="34" t="str">
        <f t="shared" ref="I192:I221" si="36">IF(OR(D192="",LEFT(M192,1)="✓"),"",E192-D192-G192)</f>
        <v/>
      </c>
      <c r="J192" s="34" t="str">
        <f t="shared" ref="J192:J221" si="37">IF(AND(B192&lt;&gt;"",M192="✓所定"),C192-B192-F192,"")</f>
        <v/>
      </c>
      <c r="K192" s="34" t="str">
        <f t="shared" ref="K192:K221" si="38">IF(AND(B192&lt;&gt;"",M192="✓法定"),C192-B192-F192,"")</f>
        <v/>
      </c>
      <c r="L192" s="26" t="str">
        <f t="shared" ref="L192:L221" si="39">IF(AND($B192="",$D192=""),"",($C192-$B192-$F192)+($E192-$D192-$G192))</f>
        <v/>
      </c>
      <c r="M192" s="32"/>
      <c r="N192" s="190"/>
      <c r="O192" s="190"/>
      <c r="P192" s="190"/>
      <c r="Q192" s="190"/>
      <c r="R192" s="23"/>
      <c r="V192" s="1" t="s">
        <v>172</v>
      </c>
    </row>
    <row r="193" spans="1:18">
      <c r="A193" s="27">
        <f t="shared" ref="A193:A221" ca="1" si="40">A192+1</f>
        <v>46025</v>
      </c>
      <c r="B193" s="20"/>
      <c r="C193" s="21"/>
      <c r="D193" s="20"/>
      <c r="E193" s="21"/>
      <c r="F193" s="22"/>
      <c r="G193" s="22"/>
      <c r="H193" s="34" t="str">
        <f t="shared" si="35"/>
        <v/>
      </c>
      <c r="I193" s="34" t="str">
        <f t="shared" si="36"/>
        <v/>
      </c>
      <c r="J193" s="34" t="str">
        <f t="shared" si="37"/>
        <v/>
      </c>
      <c r="K193" s="34" t="str">
        <f t="shared" si="38"/>
        <v/>
      </c>
      <c r="L193" s="26" t="str">
        <f t="shared" si="39"/>
        <v/>
      </c>
      <c r="M193" s="32"/>
      <c r="N193" s="190"/>
      <c r="O193" s="190"/>
      <c r="P193" s="190"/>
      <c r="Q193" s="190"/>
      <c r="R193" s="23"/>
    </row>
    <row r="194" spans="1:18">
      <c r="A194" s="27">
        <f t="shared" ca="1" si="40"/>
        <v>46026</v>
      </c>
      <c r="B194" s="20"/>
      <c r="C194" s="21"/>
      <c r="D194" s="20"/>
      <c r="E194" s="21"/>
      <c r="F194" s="22"/>
      <c r="G194" s="22"/>
      <c r="H194" s="34" t="str">
        <f t="shared" si="35"/>
        <v/>
      </c>
      <c r="I194" s="34" t="str">
        <f t="shared" si="36"/>
        <v/>
      </c>
      <c r="J194" s="34" t="str">
        <f t="shared" si="37"/>
        <v/>
      </c>
      <c r="K194" s="34" t="str">
        <f t="shared" si="38"/>
        <v/>
      </c>
      <c r="L194" s="26" t="str">
        <f t="shared" si="39"/>
        <v/>
      </c>
      <c r="M194" s="32"/>
      <c r="N194" s="190"/>
      <c r="O194" s="190"/>
      <c r="P194" s="190"/>
      <c r="Q194" s="190"/>
      <c r="R194" s="23"/>
    </row>
    <row r="195" spans="1:18">
      <c r="A195" s="27">
        <f t="shared" ca="1" si="40"/>
        <v>46027</v>
      </c>
      <c r="B195" s="20"/>
      <c r="C195" s="21"/>
      <c r="D195" s="20"/>
      <c r="E195" s="21"/>
      <c r="F195" s="22"/>
      <c r="G195" s="22"/>
      <c r="H195" s="34" t="str">
        <f t="shared" si="35"/>
        <v/>
      </c>
      <c r="I195" s="34" t="str">
        <f t="shared" si="36"/>
        <v/>
      </c>
      <c r="J195" s="34" t="str">
        <f t="shared" si="37"/>
        <v/>
      </c>
      <c r="K195" s="34" t="str">
        <f t="shared" si="38"/>
        <v/>
      </c>
      <c r="L195" s="26" t="str">
        <f t="shared" si="39"/>
        <v/>
      </c>
      <c r="M195" s="32"/>
      <c r="N195" s="190"/>
      <c r="O195" s="190"/>
      <c r="P195" s="190"/>
      <c r="Q195" s="190"/>
      <c r="R195" s="23"/>
    </row>
    <row r="196" spans="1:18">
      <c r="A196" s="27">
        <f t="shared" ca="1" si="40"/>
        <v>46028</v>
      </c>
      <c r="B196" s="20"/>
      <c r="C196" s="21"/>
      <c r="D196" s="20"/>
      <c r="E196" s="21"/>
      <c r="F196" s="22"/>
      <c r="G196" s="22"/>
      <c r="H196" s="34" t="str">
        <f t="shared" si="35"/>
        <v/>
      </c>
      <c r="I196" s="34" t="str">
        <f t="shared" si="36"/>
        <v/>
      </c>
      <c r="J196" s="34" t="str">
        <f t="shared" si="37"/>
        <v/>
      </c>
      <c r="K196" s="34" t="str">
        <f t="shared" si="38"/>
        <v/>
      </c>
      <c r="L196" s="26" t="str">
        <f t="shared" si="39"/>
        <v/>
      </c>
      <c r="M196" s="32"/>
      <c r="N196" s="190"/>
      <c r="O196" s="190"/>
      <c r="P196" s="190"/>
      <c r="Q196" s="190"/>
      <c r="R196" s="23"/>
    </row>
    <row r="197" spans="1:18">
      <c r="A197" s="27">
        <f t="shared" ca="1" si="40"/>
        <v>46029</v>
      </c>
      <c r="B197" s="20"/>
      <c r="C197" s="21"/>
      <c r="D197" s="20"/>
      <c r="E197" s="21"/>
      <c r="F197" s="22"/>
      <c r="G197" s="22"/>
      <c r="H197" s="34" t="str">
        <f t="shared" si="35"/>
        <v/>
      </c>
      <c r="I197" s="34" t="str">
        <f t="shared" si="36"/>
        <v/>
      </c>
      <c r="J197" s="34" t="str">
        <f t="shared" si="37"/>
        <v/>
      </c>
      <c r="K197" s="34" t="str">
        <f t="shared" si="38"/>
        <v/>
      </c>
      <c r="L197" s="26" t="str">
        <f t="shared" si="39"/>
        <v/>
      </c>
      <c r="M197" s="32"/>
      <c r="N197" s="190"/>
      <c r="O197" s="190"/>
      <c r="P197" s="190"/>
      <c r="Q197" s="190"/>
      <c r="R197" s="23"/>
    </row>
    <row r="198" spans="1:18">
      <c r="A198" s="27">
        <f t="shared" ca="1" si="40"/>
        <v>46030</v>
      </c>
      <c r="B198" s="20"/>
      <c r="C198" s="21"/>
      <c r="D198" s="20"/>
      <c r="E198" s="21"/>
      <c r="F198" s="22"/>
      <c r="G198" s="22"/>
      <c r="H198" s="34" t="str">
        <f t="shared" si="35"/>
        <v/>
      </c>
      <c r="I198" s="34" t="str">
        <f t="shared" si="36"/>
        <v/>
      </c>
      <c r="J198" s="34" t="str">
        <f t="shared" si="37"/>
        <v/>
      </c>
      <c r="K198" s="34" t="str">
        <f t="shared" si="38"/>
        <v/>
      </c>
      <c r="L198" s="26" t="str">
        <f t="shared" si="39"/>
        <v/>
      </c>
      <c r="M198" s="32"/>
      <c r="N198" s="190"/>
      <c r="O198" s="190"/>
      <c r="P198" s="190"/>
      <c r="Q198" s="190"/>
      <c r="R198" s="23"/>
    </row>
    <row r="199" spans="1:18">
      <c r="A199" s="27">
        <f t="shared" ca="1" si="40"/>
        <v>46031</v>
      </c>
      <c r="B199" s="20"/>
      <c r="C199" s="21"/>
      <c r="D199" s="20"/>
      <c r="E199" s="21"/>
      <c r="F199" s="22"/>
      <c r="G199" s="22"/>
      <c r="H199" s="34" t="str">
        <f t="shared" si="35"/>
        <v/>
      </c>
      <c r="I199" s="34" t="str">
        <f t="shared" si="36"/>
        <v/>
      </c>
      <c r="J199" s="34" t="str">
        <f t="shared" si="37"/>
        <v/>
      </c>
      <c r="K199" s="34" t="str">
        <f t="shared" si="38"/>
        <v/>
      </c>
      <c r="L199" s="26" t="str">
        <f t="shared" si="39"/>
        <v/>
      </c>
      <c r="M199" s="32"/>
      <c r="N199" s="190"/>
      <c r="O199" s="190"/>
      <c r="P199" s="190"/>
      <c r="Q199" s="190"/>
      <c r="R199" s="23"/>
    </row>
    <row r="200" spans="1:18">
      <c r="A200" s="27">
        <f t="shared" ca="1" si="40"/>
        <v>46032</v>
      </c>
      <c r="B200" s="20"/>
      <c r="C200" s="21"/>
      <c r="D200" s="20"/>
      <c r="E200" s="21"/>
      <c r="F200" s="22"/>
      <c r="G200" s="22"/>
      <c r="H200" s="34" t="str">
        <f t="shared" si="35"/>
        <v/>
      </c>
      <c r="I200" s="34" t="str">
        <f t="shared" si="36"/>
        <v/>
      </c>
      <c r="J200" s="34" t="str">
        <f t="shared" si="37"/>
        <v/>
      </c>
      <c r="K200" s="34" t="str">
        <f t="shared" si="38"/>
        <v/>
      </c>
      <c r="L200" s="26" t="str">
        <f t="shared" si="39"/>
        <v/>
      </c>
      <c r="M200" s="32"/>
      <c r="N200" s="190"/>
      <c r="O200" s="190"/>
      <c r="P200" s="190"/>
      <c r="Q200" s="190"/>
      <c r="R200" s="23"/>
    </row>
    <row r="201" spans="1:18">
      <c r="A201" s="27">
        <f t="shared" ca="1" si="40"/>
        <v>46033</v>
      </c>
      <c r="B201" s="20"/>
      <c r="C201" s="21"/>
      <c r="D201" s="20"/>
      <c r="E201" s="21"/>
      <c r="F201" s="22"/>
      <c r="G201" s="22"/>
      <c r="H201" s="34" t="str">
        <f t="shared" si="35"/>
        <v/>
      </c>
      <c r="I201" s="34" t="str">
        <f t="shared" si="36"/>
        <v/>
      </c>
      <c r="J201" s="34" t="str">
        <f t="shared" si="37"/>
        <v/>
      </c>
      <c r="K201" s="34" t="str">
        <f t="shared" si="38"/>
        <v/>
      </c>
      <c r="L201" s="26" t="str">
        <f t="shared" si="39"/>
        <v/>
      </c>
      <c r="M201" s="32"/>
      <c r="N201" s="190"/>
      <c r="O201" s="190"/>
      <c r="P201" s="190"/>
      <c r="Q201" s="190"/>
      <c r="R201" s="23"/>
    </row>
    <row r="202" spans="1:18">
      <c r="A202" s="27">
        <f t="shared" ca="1" si="40"/>
        <v>46034</v>
      </c>
      <c r="B202" s="20"/>
      <c r="C202" s="21"/>
      <c r="D202" s="20"/>
      <c r="E202" s="21"/>
      <c r="F202" s="22"/>
      <c r="G202" s="22"/>
      <c r="H202" s="34" t="str">
        <f t="shared" si="35"/>
        <v/>
      </c>
      <c r="I202" s="34" t="str">
        <f t="shared" si="36"/>
        <v/>
      </c>
      <c r="J202" s="34" t="str">
        <f t="shared" si="37"/>
        <v/>
      </c>
      <c r="K202" s="34" t="str">
        <f t="shared" si="38"/>
        <v/>
      </c>
      <c r="L202" s="26" t="str">
        <f t="shared" si="39"/>
        <v/>
      </c>
      <c r="M202" s="32"/>
      <c r="N202" s="190"/>
      <c r="O202" s="190"/>
      <c r="P202" s="190"/>
      <c r="Q202" s="190"/>
      <c r="R202" s="23"/>
    </row>
    <row r="203" spans="1:18">
      <c r="A203" s="27">
        <f t="shared" ca="1" si="40"/>
        <v>46035</v>
      </c>
      <c r="B203" s="20"/>
      <c r="C203" s="21"/>
      <c r="D203" s="20"/>
      <c r="E203" s="21"/>
      <c r="F203" s="22"/>
      <c r="G203" s="22"/>
      <c r="H203" s="34" t="str">
        <f t="shared" si="35"/>
        <v/>
      </c>
      <c r="I203" s="34" t="str">
        <f t="shared" si="36"/>
        <v/>
      </c>
      <c r="J203" s="34" t="str">
        <f t="shared" si="37"/>
        <v/>
      </c>
      <c r="K203" s="34" t="str">
        <f t="shared" si="38"/>
        <v/>
      </c>
      <c r="L203" s="26" t="str">
        <f t="shared" si="39"/>
        <v/>
      </c>
      <c r="M203" s="32"/>
      <c r="N203" s="190"/>
      <c r="O203" s="190"/>
      <c r="P203" s="190"/>
      <c r="Q203" s="190"/>
      <c r="R203" s="23"/>
    </row>
    <row r="204" spans="1:18">
      <c r="A204" s="27">
        <f t="shared" ca="1" si="40"/>
        <v>46036</v>
      </c>
      <c r="B204" s="20"/>
      <c r="C204" s="21"/>
      <c r="D204" s="20"/>
      <c r="E204" s="21"/>
      <c r="F204" s="22"/>
      <c r="G204" s="22"/>
      <c r="H204" s="34" t="str">
        <f t="shared" si="35"/>
        <v/>
      </c>
      <c r="I204" s="34" t="str">
        <f t="shared" si="36"/>
        <v/>
      </c>
      <c r="J204" s="34" t="str">
        <f t="shared" si="37"/>
        <v/>
      </c>
      <c r="K204" s="34" t="str">
        <f t="shared" si="38"/>
        <v/>
      </c>
      <c r="L204" s="26" t="str">
        <f t="shared" si="39"/>
        <v/>
      </c>
      <c r="M204" s="32"/>
      <c r="N204" s="190"/>
      <c r="O204" s="190"/>
      <c r="P204" s="190"/>
      <c r="Q204" s="190"/>
      <c r="R204" s="23"/>
    </row>
    <row r="205" spans="1:18">
      <c r="A205" s="27">
        <f t="shared" ca="1" si="40"/>
        <v>46037</v>
      </c>
      <c r="B205" s="20"/>
      <c r="C205" s="21"/>
      <c r="D205" s="20"/>
      <c r="E205" s="21"/>
      <c r="F205" s="22"/>
      <c r="G205" s="22"/>
      <c r="H205" s="34" t="str">
        <f t="shared" si="35"/>
        <v/>
      </c>
      <c r="I205" s="34" t="str">
        <f t="shared" si="36"/>
        <v/>
      </c>
      <c r="J205" s="34" t="str">
        <f t="shared" si="37"/>
        <v/>
      </c>
      <c r="K205" s="34" t="str">
        <f t="shared" si="38"/>
        <v/>
      </c>
      <c r="L205" s="26" t="str">
        <f t="shared" si="39"/>
        <v/>
      </c>
      <c r="M205" s="32"/>
      <c r="N205" s="190"/>
      <c r="O205" s="190"/>
      <c r="P205" s="190"/>
      <c r="Q205" s="190"/>
      <c r="R205" s="23"/>
    </row>
    <row r="206" spans="1:18">
      <c r="A206" s="27">
        <f t="shared" ca="1" si="40"/>
        <v>46038</v>
      </c>
      <c r="B206" s="20"/>
      <c r="C206" s="21"/>
      <c r="D206" s="20"/>
      <c r="E206" s="21"/>
      <c r="F206" s="22"/>
      <c r="G206" s="22"/>
      <c r="H206" s="34" t="str">
        <f t="shared" si="35"/>
        <v/>
      </c>
      <c r="I206" s="34" t="str">
        <f t="shared" si="36"/>
        <v/>
      </c>
      <c r="J206" s="34" t="str">
        <f t="shared" si="37"/>
        <v/>
      </c>
      <c r="K206" s="34" t="str">
        <f t="shared" si="38"/>
        <v/>
      </c>
      <c r="L206" s="26" t="str">
        <f t="shared" si="39"/>
        <v/>
      </c>
      <c r="M206" s="32"/>
      <c r="N206" s="190"/>
      <c r="O206" s="190"/>
      <c r="P206" s="190"/>
      <c r="Q206" s="190"/>
      <c r="R206" s="23"/>
    </row>
    <row r="207" spans="1:18">
      <c r="A207" s="27">
        <f t="shared" ca="1" si="40"/>
        <v>46039</v>
      </c>
      <c r="B207" s="20"/>
      <c r="C207" s="21"/>
      <c r="D207" s="20"/>
      <c r="E207" s="21"/>
      <c r="F207" s="22"/>
      <c r="G207" s="22"/>
      <c r="H207" s="34" t="str">
        <f t="shared" si="35"/>
        <v/>
      </c>
      <c r="I207" s="34" t="str">
        <f t="shared" si="36"/>
        <v/>
      </c>
      <c r="J207" s="34" t="str">
        <f t="shared" si="37"/>
        <v/>
      </c>
      <c r="K207" s="34" t="str">
        <f t="shared" si="38"/>
        <v/>
      </c>
      <c r="L207" s="26" t="str">
        <f t="shared" si="39"/>
        <v/>
      </c>
      <c r="M207" s="32"/>
      <c r="N207" s="190"/>
      <c r="O207" s="190"/>
      <c r="P207" s="190"/>
      <c r="Q207" s="190"/>
      <c r="R207" s="23"/>
    </row>
    <row r="208" spans="1:18">
      <c r="A208" s="27">
        <f t="shared" ca="1" si="40"/>
        <v>46040</v>
      </c>
      <c r="B208" s="20"/>
      <c r="C208" s="21"/>
      <c r="D208" s="20"/>
      <c r="E208" s="21"/>
      <c r="F208" s="22"/>
      <c r="G208" s="22"/>
      <c r="H208" s="34" t="str">
        <f t="shared" si="35"/>
        <v/>
      </c>
      <c r="I208" s="34" t="str">
        <f t="shared" si="36"/>
        <v/>
      </c>
      <c r="J208" s="34" t="str">
        <f t="shared" si="37"/>
        <v/>
      </c>
      <c r="K208" s="34" t="str">
        <f t="shared" si="38"/>
        <v/>
      </c>
      <c r="L208" s="26" t="str">
        <f t="shared" si="39"/>
        <v/>
      </c>
      <c r="M208" s="32"/>
      <c r="N208" s="190"/>
      <c r="O208" s="190"/>
      <c r="P208" s="190"/>
      <c r="Q208" s="190"/>
      <c r="R208" s="23"/>
    </row>
    <row r="209" spans="1:18">
      <c r="A209" s="27">
        <f t="shared" ca="1" si="40"/>
        <v>46041</v>
      </c>
      <c r="B209" s="20"/>
      <c r="C209" s="21"/>
      <c r="D209" s="20"/>
      <c r="E209" s="21"/>
      <c r="F209" s="22"/>
      <c r="G209" s="22"/>
      <c r="H209" s="34" t="str">
        <f t="shared" si="35"/>
        <v/>
      </c>
      <c r="I209" s="34" t="str">
        <f t="shared" si="36"/>
        <v/>
      </c>
      <c r="J209" s="34" t="str">
        <f t="shared" si="37"/>
        <v/>
      </c>
      <c r="K209" s="34" t="str">
        <f t="shared" si="38"/>
        <v/>
      </c>
      <c r="L209" s="26" t="str">
        <f t="shared" si="39"/>
        <v/>
      </c>
      <c r="M209" s="32"/>
      <c r="N209" s="190"/>
      <c r="O209" s="190"/>
      <c r="P209" s="190"/>
      <c r="Q209" s="190"/>
      <c r="R209" s="23"/>
    </row>
    <row r="210" spans="1:18">
      <c r="A210" s="27">
        <f t="shared" ca="1" si="40"/>
        <v>46042</v>
      </c>
      <c r="B210" s="20"/>
      <c r="C210" s="21"/>
      <c r="D210" s="20"/>
      <c r="E210" s="21"/>
      <c r="F210" s="22"/>
      <c r="G210" s="22"/>
      <c r="H210" s="34" t="str">
        <f t="shared" si="35"/>
        <v/>
      </c>
      <c r="I210" s="34" t="str">
        <f t="shared" si="36"/>
        <v/>
      </c>
      <c r="J210" s="34" t="str">
        <f t="shared" si="37"/>
        <v/>
      </c>
      <c r="K210" s="34" t="str">
        <f t="shared" si="38"/>
        <v/>
      </c>
      <c r="L210" s="26" t="str">
        <f t="shared" si="39"/>
        <v/>
      </c>
      <c r="M210" s="32"/>
      <c r="N210" s="190"/>
      <c r="O210" s="190"/>
      <c r="P210" s="190"/>
      <c r="Q210" s="190"/>
      <c r="R210" s="23"/>
    </row>
    <row r="211" spans="1:18">
      <c r="A211" s="27">
        <f t="shared" ca="1" si="40"/>
        <v>46043</v>
      </c>
      <c r="B211" s="20"/>
      <c r="C211" s="21"/>
      <c r="D211" s="20"/>
      <c r="E211" s="21"/>
      <c r="F211" s="22"/>
      <c r="G211" s="22"/>
      <c r="H211" s="34" t="str">
        <f t="shared" si="35"/>
        <v/>
      </c>
      <c r="I211" s="34" t="str">
        <f t="shared" si="36"/>
        <v/>
      </c>
      <c r="J211" s="34" t="str">
        <f t="shared" si="37"/>
        <v/>
      </c>
      <c r="K211" s="34" t="str">
        <f t="shared" si="38"/>
        <v/>
      </c>
      <c r="L211" s="26" t="str">
        <f t="shared" si="39"/>
        <v/>
      </c>
      <c r="M211" s="32"/>
      <c r="N211" s="190"/>
      <c r="O211" s="190"/>
      <c r="P211" s="190"/>
      <c r="Q211" s="190"/>
      <c r="R211" s="23"/>
    </row>
    <row r="212" spans="1:18">
      <c r="A212" s="27">
        <f t="shared" ca="1" si="40"/>
        <v>46044</v>
      </c>
      <c r="B212" s="20"/>
      <c r="C212" s="21"/>
      <c r="D212" s="20"/>
      <c r="E212" s="21"/>
      <c r="F212" s="22"/>
      <c r="G212" s="22"/>
      <c r="H212" s="34" t="str">
        <f t="shared" si="35"/>
        <v/>
      </c>
      <c r="I212" s="34" t="str">
        <f t="shared" si="36"/>
        <v/>
      </c>
      <c r="J212" s="34" t="str">
        <f t="shared" si="37"/>
        <v/>
      </c>
      <c r="K212" s="34" t="str">
        <f t="shared" si="38"/>
        <v/>
      </c>
      <c r="L212" s="26" t="str">
        <f t="shared" si="39"/>
        <v/>
      </c>
      <c r="M212" s="32"/>
      <c r="N212" s="190"/>
      <c r="O212" s="190"/>
      <c r="P212" s="190"/>
      <c r="Q212" s="190"/>
      <c r="R212" s="23"/>
    </row>
    <row r="213" spans="1:18">
      <c r="A213" s="27">
        <f t="shared" ca="1" si="40"/>
        <v>46045</v>
      </c>
      <c r="B213" s="20"/>
      <c r="C213" s="21"/>
      <c r="D213" s="20"/>
      <c r="E213" s="21"/>
      <c r="F213" s="22"/>
      <c r="G213" s="22"/>
      <c r="H213" s="34" t="str">
        <f t="shared" si="35"/>
        <v/>
      </c>
      <c r="I213" s="34" t="str">
        <f t="shared" si="36"/>
        <v/>
      </c>
      <c r="J213" s="34" t="str">
        <f t="shared" si="37"/>
        <v/>
      </c>
      <c r="K213" s="34" t="str">
        <f t="shared" si="38"/>
        <v/>
      </c>
      <c r="L213" s="26" t="str">
        <f t="shared" si="39"/>
        <v/>
      </c>
      <c r="M213" s="32"/>
      <c r="N213" s="190"/>
      <c r="O213" s="190"/>
      <c r="P213" s="190"/>
      <c r="Q213" s="190"/>
      <c r="R213" s="23"/>
    </row>
    <row r="214" spans="1:18">
      <c r="A214" s="27">
        <f t="shared" ca="1" si="40"/>
        <v>46046</v>
      </c>
      <c r="B214" s="20"/>
      <c r="C214" s="21"/>
      <c r="D214" s="20"/>
      <c r="E214" s="21"/>
      <c r="F214" s="22"/>
      <c r="G214" s="22"/>
      <c r="H214" s="34" t="str">
        <f t="shared" si="35"/>
        <v/>
      </c>
      <c r="I214" s="34" t="str">
        <f t="shared" si="36"/>
        <v/>
      </c>
      <c r="J214" s="34" t="str">
        <f t="shared" si="37"/>
        <v/>
      </c>
      <c r="K214" s="34" t="str">
        <f t="shared" si="38"/>
        <v/>
      </c>
      <c r="L214" s="26" t="str">
        <f t="shared" si="39"/>
        <v/>
      </c>
      <c r="M214" s="32"/>
      <c r="N214" s="190"/>
      <c r="O214" s="190"/>
      <c r="P214" s="190"/>
      <c r="Q214" s="190"/>
      <c r="R214" s="23"/>
    </row>
    <row r="215" spans="1:18">
      <c r="A215" s="27">
        <f t="shared" ca="1" si="40"/>
        <v>46047</v>
      </c>
      <c r="B215" s="20"/>
      <c r="C215" s="21"/>
      <c r="D215" s="20"/>
      <c r="E215" s="21"/>
      <c r="F215" s="22"/>
      <c r="G215" s="22"/>
      <c r="H215" s="34" t="str">
        <f t="shared" si="35"/>
        <v/>
      </c>
      <c r="I215" s="34" t="str">
        <f t="shared" si="36"/>
        <v/>
      </c>
      <c r="J215" s="34" t="str">
        <f t="shared" si="37"/>
        <v/>
      </c>
      <c r="K215" s="34" t="str">
        <f t="shared" si="38"/>
        <v/>
      </c>
      <c r="L215" s="26" t="str">
        <f t="shared" si="39"/>
        <v/>
      </c>
      <c r="M215" s="32"/>
      <c r="N215" s="190"/>
      <c r="O215" s="190"/>
      <c r="P215" s="190"/>
      <c r="Q215" s="190"/>
      <c r="R215" s="23"/>
    </row>
    <row r="216" spans="1:18">
      <c r="A216" s="27">
        <f t="shared" ca="1" si="40"/>
        <v>46048</v>
      </c>
      <c r="B216" s="20"/>
      <c r="C216" s="21"/>
      <c r="D216" s="20"/>
      <c r="E216" s="21"/>
      <c r="F216" s="22"/>
      <c r="G216" s="22"/>
      <c r="H216" s="34" t="str">
        <f t="shared" si="35"/>
        <v/>
      </c>
      <c r="I216" s="34" t="str">
        <f t="shared" si="36"/>
        <v/>
      </c>
      <c r="J216" s="34" t="str">
        <f t="shared" si="37"/>
        <v/>
      </c>
      <c r="K216" s="34" t="str">
        <f t="shared" si="38"/>
        <v/>
      </c>
      <c r="L216" s="26" t="str">
        <f t="shared" si="39"/>
        <v/>
      </c>
      <c r="M216" s="32"/>
      <c r="N216" s="190"/>
      <c r="O216" s="190"/>
      <c r="P216" s="190"/>
      <c r="Q216" s="190"/>
      <c r="R216" s="23"/>
    </row>
    <row r="217" spans="1:18">
      <c r="A217" s="27">
        <f t="shared" ca="1" si="40"/>
        <v>46049</v>
      </c>
      <c r="B217" s="20"/>
      <c r="C217" s="21"/>
      <c r="D217" s="20"/>
      <c r="E217" s="21"/>
      <c r="F217" s="22"/>
      <c r="G217" s="22"/>
      <c r="H217" s="34" t="str">
        <f t="shared" si="35"/>
        <v/>
      </c>
      <c r="I217" s="34" t="str">
        <f t="shared" si="36"/>
        <v/>
      </c>
      <c r="J217" s="34" t="str">
        <f t="shared" si="37"/>
        <v/>
      </c>
      <c r="K217" s="34" t="str">
        <f t="shared" si="38"/>
        <v/>
      </c>
      <c r="L217" s="26" t="str">
        <f t="shared" si="39"/>
        <v/>
      </c>
      <c r="M217" s="32"/>
      <c r="N217" s="190"/>
      <c r="O217" s="190"/>
      <c r="P217" s="190"/>
      <c r="Q217" s="190"/>
      <c r="R217" s="23"/>
    </row>
    <row r="218" spans="1:18">
      <c r="A218" s="27">
        <f t="shared" ca="1" si="40"/>
        <v>46050</v>
      </c>
      <c r="B218" s="20"/>
      <c r="C218" s="21"/>
      <c r="D218" s="20"/>
      <c r="E218" s="21"/>
      <c r="F218" s="22"/>
      <c r="G218" s="22"/>
      <c r="H218" s="34" t="str">
        <f t="shared" si="35"/>
        <v/>
      </c>
      <c r="I218" s="34" t="str">
        <f t="shared" si="36"/>
        <v/>
      </c>
      <c r="J218" s="34" t="str">
        <f t="shared" si="37"/>
        <v/>
      </c>
      <c r="K218" s="34" t="str">
        <f t="shared" si="38"/>
        <v/>
      </c>
      <c r="L218" s="26" t="str">
        <f t="shared" si="39"/>
        <v/>
      </c>
      <c r="M218" s="32"/>
      <c r="N218" s="190"/>
      <c r="O218" s="190"/>
      <c r="P218" s="190"/>
      <c r="Q218" s="190"/>
      <c r="R218" s="23"/>
    </row>
    <row r="219" spans="1:18">
      <c r="A219" s="27">
        <f t="shared" ca="1" si="40"/>
        <v>46051</v>
      </c>
      <c r="B219" s="20"/>
      <c r="C219" s="21"/>
      <c r="D219" s="20"/>
      <c r="E219" s="21"/>
      <c r="F219" s="22"/>
      <c r="G219" s="22"/>
      <c r="H219" s="34" t="str">
        <f t="shared" si="35"/>
        <v/>
      </c>
      <c r="I219" s="34" t="str">
        <f t="shared" si="36"/>
        <v/>
      </c>
      <c r="J219" s="34" t="str">
        <f t="shared" si="37"/>
        <v/>
      </c>
      <c r="K219" s="34" t="str">
        <f t="shared" si="38"/>
        <v/>
      </c>
      <c r="L219" s="26" t="str">
        <f t="shared" si="39"/>
        <v/>
      </c>
      <c r="M219" s="32"/>
      <c r="N219" s="190"/>
      <c r="O219" s="190"/>
      <c r="P219" s="190"/>
      <c r="Q219" s="190"/>
      <c r="R219" s="23"/>
    </row>
    <row r="220" spans="1:18">
      <c r="A220" s="27">
        <f t="shared" ca="1" si="40"/>
        <v>46052</v>
      </c>
      <c r="B220" s="20"/>
      <c r="C220" s="21"/>
      <c r="D220" s="20"/>
      <c r="E220" s="21"/>
      <c r="F220" s="22"/>
      <c r="G220" s="22"/>
      <c r="H220" s="34" t="str">
        <f t="shared" si="35"/>
        <v/>
      </c>
      <c r="I220" s="34" t="str">
        <f t="shared" si="36"/>
        <v/>
      </c>
      <c r="J220" s="34" t="str">
        <f t="shared" si="37"/>
        <v/>
      </c>
      <c r="K220" s="34" t="str">
        <f t="shared" si="38"/>
        <v/>
      </c>
      <c r="L220" s="26" t="str">
        <f t="shared" si="39"/>
        <v/>
      </c>
      <c r="M220" s="32"/>
      <c r="N220" s="190"/>
      <c r="O220" s="190"/>
      <c r="P220" s="190"/>
      <c r="Q220" s="190"/>
      <c r="R220" s="23"/>
    </row>
    <row r="221" spans="1:18">
      <c r="A221" s="27">
        <f t="shared" ca="1" si="40"/>
        <v>46053</v>
      </c>
      <c r="B221" s="20"/>
      <c r="C221" s="21"/>
      <c r="D221" s="20"/>
      <c r="E221" s="21"/>
      <c r="F221" s="22"/>
      <c r="G221" s="22"/>
      <c r="H221" s="34" t="str">
        <f t="shared" si="35"/>
        <v/>
      </c>
      <c r="I221" s="34" t="str">
        <f t="shared" si="36"/>
        <v/>
      </c>
      <c r="J221" s="34" t="str">
        <f t="shared" si="37"/>
        <v/>
      </c>
      <c r="K221" s="34" t="str">
        <f t="shared" si="38"/>
        <v/>
      </c>
      <c r="L221" s="26" t="str">
        <f t="shared" si="39"/>
        <v/>
      </c>
      <c r="M221" s="32"/>
      <c r="N221" s="190"/>
      <c r="O221" s="190"/>
      <c r="P221" s="190"/>
      <c r="Q221" s="190"/>
      <c r="R221" s="23"/>
    </row>
    <row r="222" spans="1:18">
      <c r="A222" s="5" t="s">
        <v>11</v>
      </c>
      <c r="B222" s="191"/>
      <c r="C222" s="192"/>
      <c r="D222" s="191"/>
      <c r="E222" s="192"/>
      <c r="F222" s="26" t="str">
        <f>IF(SUM($F191:$F221)=0,"",SUM($F191:$F221))</f>
        <v/>
      </c>
      <c r="G222" s="26" t="str">
        <f>IF(SUM($G191:$G221)=0,"",SUM($G191:$G221))</f>
        <v/>
      </c>
      <c r="H222" s="26" t="str">
        <f>IF(SUM(H191:H221)=0,"",SUM(H191:H221))</f>
        <v/>
      </c>
      <c r="I222" s="26" t="str">
        <f>IF(SUM(I191:I221)=0,"",SUM(I191:I221))</f>
        <v/>
      </c>
      <c r="J222" s="26" t="str">
        <f t="shared" ref="J222:K222" si="41">IF(SUM(J191:J221)=0,"",SUM(J191:J221))</f>
        <v/>
      </c>
      <c r="K222" s="26" t="str">
        <f t="shared" si="41"/>
        <v/>
      </c>
      <c r="L222" s="26" t="str">
        <f>IF(SUM($L191:$L221)=0,"",SUM($L191:$L221))</f>
        <v/>
      </c>
      <c r="M222" s="33"/>
      <c r="N222" s="193"/>
      <c r="O222" s="193"/>
      <c r="P222" s="193"/>
      <c r="Q222" s="193"/>
      <c r="R222" s="6"/>
    </row>
    <row r="224" spans="1:18" ht="27" customHeight="1">
      <c r="A224" s="194" t="s">
        <v>22</v>
      </c>
      <c r="B224" s="189" t="s">
        <v>103</v>
      </c>
      <c r="C224" s="189"/>
      <c r="D224" s="189"/>
      <c r="E224" s="189"/>
      <c r="F224" s="189" t="s">
        <v>23</v>
      </c>
      <c r="G224" s="189"/>
      <c r="H224" s="189" t="s">
        <v>88</v>
      </c>
      <c r="I224" s="189"/>
      <c r="J224" s="189"/>
      <c r="K224" s="189"/>
      <c r="L224" s="189" t="s">
        <v>87</v>
      </c>
      <c r="M224" s="195" t="s">
        <v>96</v>
      </c>
      <c r="N224" s="194" t="s">
        <v>25</v>
      </c>
      <c r="O224" s="194"/>
      <c r="P224" s="194"/>
      <c r="Q224" s="194"/>
      <c r="R224" s="189" t="s">
        <v>100</v>
      </c>
    </row>
    <row r="225" spans="1:22" ht="14.25" customHeight="1">
      <c r="A225" s="194"/>
      <c r="B225" s="189" t="s">
        <v>82</v>
      </c>
      <c r="C225" s="189"/>
      <c r="D225" s="189" t="s">
        <v>84</v>
      </c>
      <c r="E225" s="189"/>
      <c r="F225" s="189"/>
      <c r="G225" s="189"/>
      <c r="H225" s="189" t="s">
        <v>90</v>
      </c>
      <c r="I225" s="189"/>
      <c r="J225" s="189" t="s">
        <v>89</v>
      </c>
      <c r="K225" s="189"/>
      <c r="L225" s="189"/>
      <c r="M225" s="196"/>
      <c r="N225" s="194"/>
      <c r="O225" s="194"/>
      <c r="P225" s="194"/>
      <c r="Q225" s="194"/>
      <c r="R225" s="189"/>
    </row>
    <row r="226" spans="1:22">
      <c r="A226" s="194"/>
      <c r="B226" s="43" t="s">
        <v>26</v>
      </c>
      <c r="C226" s="43" t="s">
        <v>27</v>
      </c>
      <c r="D226" s="43" t="s">
        <v>26</v>
      </c>
      <c r="E226" s="43" t="s">
        <v>27</v>
      </c>
      <c r="F226" s="44" t="s">
        <v>85</v>
      </c>
      <c r="G226" s="44" t="s">
        <v>86</v>
      </c>
      <c r="H226" s="44" t="s">
        <v>81</v>
      </c>
      <c r="I226" s="44" t="s">
        <v>83</v>
      </c>
      <c r="J226" s="44" t="s">
        <v>81</v>
      </c>
      <c r="K226" s="44" t="s">
        <v>95</v>
      </c>
      <c r="L226" s="189"/>
      <c r="M226" s="197"/>
      <c r="N226" s="194"/>
      <c r="O226" s="194"/>
      <c r="P226" s="194"/>
      <c r="Q226" s="194"/>
      <c r="R226" s="194"/>
    </row>
    <row r="227" spans="1:22">
      <c r="A227" s="27" cm="1">
        <f t="array" aca="1" ref="A227" ca="1">DATE("2025","8"+6,IFERROR(INDIRECT(T1),"1"))</f>
        <v>46054</v>
      </c>
      <c r="B227" s="20"/>
      <c r="C227" s="21"/>
      <c r="D227" s="20"/>
      <c r="E227" s="21"/>
      <c r="F227" s="22"/>
      <c r="G227" s="22"/>
      <c r="H227" s="34" t="str">
        <f>IF(OR(B227="",LEFT(M227,1)="✓"),"",C227-B227-F227)</f>
        <v/>
      </c>
      <c r="I227" s="34" t="str">
        <f>IF(OR(D227="",LEFT(M227,1)="✓"),"",E227-D227-G227)</f>
        <v/>
      </c>
      <c r="J227" s="34" t="str">
        <f>IF(AND(B227&lt;&gt;"",M227="✓所定"),C227-B227-F227,"")</f>
        <v/>
      </c>
      <c r="K227" s="34" t="str">
        <f>IF(AND(B227&lt;&gt;"",M227="✓法定"),C227-B227-F227,"")</f>
        <v/>
      </c>
      <c r="L227" s="26" t="str">
        <f t="shared" ref="L227:L253" si="42">IF(AND($B227="",$D227=""),"",($C227-$B227-$F227)+($E227-$D227-$G227))</f>
        <v/>
      </c>
      <c r="M227" s="32"/>
      <c r="N227" s="190"/>
      <c r="O227" s="190"/>
      <c r="P227" s="190"/>
      <c r="Q227" s="190"/>
      <c r="R227" s="23"/>
      <c r="V227" s="1" t="s">
        <v>171</v>
      </c>
    </row>
    <row r="228" spans="1:22">
      <c r="A228" s="27">
        <f ca="1">A227+1</f>
        <v>46055</v>
      </c>
      <c r="B228" s="20"/>
      <c r="C228" s="21"/>
      <c r="D228" s="20"/>
      <c r="E228" s="21"/>
      <c r="F228" s="22"/>
      <c r="G228" s="22"/>
      <c r="H228" s="34" t="str">
        <f t="shared" ref="H228:H257" si="43">IF(OR(B228="",LEFT(M228,1)="✓"),"",C228-B228-F228)</f>
        <v/>
      </c>
      <c r="I228" s="34" t="str">
        <f t="shared" ref="I228:I257" si="44">IF(OR(D228="",LEFT(M228,1)="✓"),"",E228-D228-G228)</f>
        <v/>
      </c>
      <c r="J228" s="34" t="str">
        <f t="shared" ref="J228:J257" si="45">IF(AND(B228&lt;&gt;"",M228="✓所定"),C228-B228-F228,"")</f>
        <v/>
      </c>
      <c r="K228" s="34" t="str">
        <f t="shared" ref="K228:K257" si="46">IF(AND(B228&lt;&gt;"",M228="✓法定"),C228-B228-F228,"")</f>
        <v/>
      </c>
      <c r="L228" s="26" t="str">
        <f t="shared" si="42"/>
        <v/>
      </c>
      <c r="M228" s="32"/>
      <c r="N228" s="190"/>
      <c r="O228" s="190"/>
      <c r="P228" s="190"/>
      <c r="Q228" s="190"/>
      <c r="R228" s="23"/>
      <c r="V228" s="1" t="s">
        <v>172</v>
      </c>
    </row>
    <row r="229" spans="1:22">
      <c r="A229" s="27">
        <f t="shared" ref="A229:A257" ca="1" si="47">A228+1</f>
        <v>46056</v>
      </c>
      <c r="B229" s="20"/>
      <c r="C229" s="21"/>
      <c r="D229" s="20"/>
      <c r="E229" s="21"/>
      <c r="F229" s="22"/>
      <c r="G229" s="22"/>
      <c r="H229" s="34" t="str">
        <f t="shared" si="43"/>
        <v/>
      </c>
      <c r="I229" s="34" t="str">
        <f t="shared" si="44"/>
        <v/>
      </c>
      <c r="J229" s="34" t="str">
        <f t="shared" si="45"/>
        <v/>
      </c>
      <c r="K229" s="34" t="str">
        <f t="shared" si="46"/>
        <v/>
      </c>
      <c r="L229" s="26" t="str">
        <f t="shared" si="42"/>
        <v/>
      </c>
      <c r="M229" s="32"/>
      <c r="N229" s="190"/>
      <c r="O229" s="190"/>
      <c r="P229" s="190"/>
      <c r="Q229" s="190"/>
      <c r="R229" s="23"/>
    </row>
    <row r="230" spans="1:22">
      <c r="A230" s="27">
        <f t="shared" ca="1" si="47"/>
        <v>46057</v>
      </c>
      <c r="B230" s="20"/>
      <c r="C230" s="21"/>
      <c r="D230" s="20"/>
      <c r="E230" s="21"/>
      <c r="F230" s="22"/>
      <c r="G230" s="22"/>
      <c r="H230" s="34" t="str">
        <f t="shared" si="43"/>
        <v/>
      </c>
      <c r="I230" s="34" t="str">
        <f t="shared" si="44"/>
        <v/>
      </c>
      <c r="J230" s="34" t="str">
        <f t="shared" si="45"/>
        <v/>
      </c>
      <c r="K230" s="34" t="str">
        <f t="shared" si="46"/>
        <v/>
      </c>
      <c r="L230" s="26" t="str">
        <f t="shared" si="42"/>
        <v/>
      </c>
      <c r="M230" s="32"/>
      <c r="N230" s="190"/>
      <c r="O230" s="190"/>
      <c r="P230" s="190"/>
      <c r="Q230" s="190"/>
      <c r="R230" s="23"/>
    </row>
    <row r="231" spans="1:22">
      <c r="A231" s="27">
        <f t="shared" ca="1" si="47"/>
        <v>46058</v>
      </c>
      <c r="B231" s="20"/>
      <c r="C231" s="21"/>
      <c r="D231" s="20"/>
      <c r="E231" s="21"/>
      <c r="F231" s="22"/>
      <c r="G231" s="22"/>
      <c r="H231" s="34" t="str">
        <f t="shared" si="43"/>
        <v/>
      </c>
      <c r="I231" s="34" t="str">
        <f t="shared" si="44"/>
        <v/>
      </c>
      <c r="J231" s="34" t="str">
        <f t="shared" si="45"/>
        <v/>
      </c>
      <c r="K231" s="34" t="str">
        <f t="shared" si="46"/>
        <v/>
      </c>
      <c r="L231" s="26" t="str">
        <f t="shared" si="42"/>
        <v/>
      </c>
      <c r="M231" s="32"/>
      <c r="N231" s="190"/>
      <c r="O231" s="190"/>
      <c r="P231" s="190"/>
      <c r="Q231" s="190"/>
      <c r="R231" s="23"/>
    </row>
    <row r="232" spans="1:22">
      <c r="A232" s="27">
        <f t="shared" ca="1" si="47"/>
        <v>46059</v>
      </c>
      <c r="B232" s="20"/>
      <c r="C232" s="21"/>
      <c r="D232" s="20"/>
      <c r="E232" s="21"/>
      <c r="F232" s="22"/>
      <c r="G232" s="22"/>
      <c r="H232" s="34" t="str">
        <f t="shared" si="43"/>
        <v/>
      </c>
      <c r="I232" s="34" t="str">
        <f t="shared" si="44"/>
        <v/>
      </c>
      <c r="J232" s="34" t="str">
        <f t="shared" si="45"/>
        <v/>
      </c>
      <c r="K232" s="34" t="str">
        <f t="shared" si="46"/>
        <v/>
      </c>
      <c r="L232" s="26" t="str">
        <f t="shared" si="42"/>
        <v/>
      </c>
      <c r="M232" s="32"/>
      <c r="N232" s="190"/>
      <c r="O232" s="190"/>
      <c r="P232" s="190"/>
      <c r="Q232" s="190"/>
      <c r="R232" s="23"/>
    </row>
    <row r="233" spans="1:22">
      <c r="A233" s="27">
        <f t="shared" ca="1" si="47"/>
        <v>46060</v>
      </c>
      <c r="B233" s="20"/>
      <c r="C233" s="21"/>
      <c r="D233" s="20"/>
      <c r="E233" s="21"/>
      <c r="F233" s="22"/>
      <c r="G233" s="22"/>
      <c r="H233" s="34" t="str">
        <f t="shared" si="43"/>
        <v/>
      </c>
      <c r="I233" s="34" t="str">
        <f t="shared" si="44"/>
        <v/>
      </c>
      <c r="J233" s="34" t="str">
        <f t="shared" si="45"/>
        <v/>
      </c>
      <c r="K233" s="34" t="str">
        <f t="shared" si="46"/>
        <v/>
      </c>
      <c r="L233" s="26" t="str">
        <f t="shared" si="42"/>
        <v/>
      </c>
      <c r="M233" s="32"/>
      <c r="N233" s="190"/>
      <c r="O233" s="190"/>
      <c r="P233" s="190"/>
      <c r="Q233" s="190"/>
      <c r="R233" s="23"/>
    </row>
    <row r="234" spans="1:22">
      <c r="A234" s="27">
        <f t="shared" ca="1" si="47"/>
        <v>46061</v>
      </c>
      <c r="B234" s="20"/>
      <c r="C234" s="21"/>
      <c r="D234" s="20"/>
      <c r="E234" s="21"/>
      <c r="F234" s="22"/>
      <c r="G234" s="22"/>
      <c r="H234" s="34" t="str">
        <f t="shared" si="43"/>
        <v/>
      </c>
      <c r="I234" s="34" t="str">
        <f t="shared" si="44"/>
        <v/>
      </c>
      <c r="J234" s="34" t="str">
        <f t="shared" si="45"/>
        <v/>
      </c>
      <c r="K234" s="34" t="str">
        <f t="shared" si="46"/>
        <v/>
      </c>
      <c r="L234" s="26" t="str">
        <f t="shared" si="42"/>
        <v/>
      </c>
      <c r="M234" s="32"/>
      <c r="N234" s="190"/>
      <c r="O234" s="190"/>
      <c r="P234" s="190"/>
      <c r="Q234" s="190"/>
      <c r="R234" s="23"/>
    </row>
    <row r="235" spans="1:22">
      <c r="A235" s="27">
        <f t="shared" ca="1" si="47"/>
        <v>46062</v>
      </c>
      <c r="B235" s="20"/>
      <c r="C235" s="21"/>
      <c r="D235" s="20"/>
      <c r="E235" s="21"/>
      <c r="F235" s="22"/>
      <c r="G235" s="22"/>
      <c r="H235" s="34" t="str">
        <f t="shared" si="43"/>
        <v/>
      </c>
      <c r="I235" s="34" t="str">
        <f t="shared" si="44"/>
        <v/>
      </c>
      <c r="J235" s="34" t="str">
        <f t="shared" si="45"/>
        <v/>
      </c>
      <c r="K235" s="34" t="str">
        <f t="shared" si="46"/>
        <v/>
      </c>
      <c r="L235" s="26" t="str">
        <f t="shared" si="42"/>
        <v/>
      </c>
      <c r="M235" s="32"/>
      <c r="N235" s="190"/>
      <c r="O235" s="190"/>
      <c r="P235" s="190"/>
      <c r="Q235" s="190"/>
      <c r="R235" s="23"/>
    </row>
    <row r="236" spans="1:22">
      <c r="A236" s="27">
        <f t="shared" ca="1" si="47"/>
        <v>46063</v>
      </c>
      <c r="B236" s="20"/>
      <c r="C236" s="21"/>
      <c r="D236" s="20"/>
      <c r="E236" s="21"/>
      <c r="F236" s="22"/>
      <c r="G236" s="22"/>
      <c r="H236" s="34" t="str">
        <f t="shared" si="43"/>
        <v/>
      </c>
      <c r="I236" s="34" t="str">
        <f t="shared" si="44"/>
        <v/>
      </c>
      <c r="J236" s="34" t="str">
        <f t="shared" si="45"/>
        <v/>
      </c>
      <c r="K236" s="34" t="str">
        <f t="shared" si="46"/>
        <v/>
      </c>
      <c r="L236" s="26" t="str">
        <f t="shared" si="42"/>
        <v/>
      </c>
      <c r="M236" s="32"/>
      <c r="N236" s="190"/>
      <c r="O236" s="190"/>
      <c r="P236" s="190"/>
      <c r="Q236" s="190"/>
      <c r="R236" s="23"/>
    </row>
    <row r="237" spans="1:22">
      <c r="A237" s="27">
        <f t="shared" ca="1" si="47"/>
        <v>46064</v>
      </c>
      <c r="B237" s="20"/>
      <c r="C237" s="21"/>
      <c r="D237" s="20"/>
      <c r="E237" s="21"/>
      <c r="F237" s="22"/>
      <c r="G237" s="22"/>
      <c r="H237" s="34" t="str">
        <f t="shared" si="43"/>
        <v/>
      </c>
      <c r="I237" s="34" t="str">
        <f t="shared" si="44"/>
        <v/>
      </c>
      <c r="J237" s="34" t="str">
        <f t="shared" si="45"/>
        <v/>
      </c>
      <c r="K237" s="34" t="str">
        <f t="shared" si="46"/>
        <v/>
      </c>
      <c r="L237" s="26" t="str">
        <f t="shared" si="42"/>
        <v/>
      </c>
      <c r="M237" s="32"/>
      <c r="N237" s="190"/>
      <c r="O237" s="190"/>
      <c r="P237" s="190"/>
      <c r="Q237" s="190"/>
      <c r="R237" s="23"/>
    </row>
    <row r="238" spans="1:22">
      <c r="A238" s="27">
        <f t="shared" ca="1" si="47"/>
        <v>46065</v>
      </c>
      <c r="B238" s="20"/>
      <c r="C238" s="21"/>
      <c r="D238" s="20"/>
      <c r="E238" s="21"/>
      <c r="F238" s="22"/>
      <c r="G238" s="22"/>
      <c r="H238" s="34" t="str">
        <f t="shared" si="43"/>
        <v/>
      </c>
      <c r="I238" s="34" t="str">
        <f t="shared" si="44"/>
        <v/>
      </c>
      <c r="J238" s="34" t="str">
        <f t="shared" si="45"/>
        <v/>
      </c>
      <c r="K238" s="34" t="str">
        <f t="shared" si="46"/>
        <v/>
      </c>
      <c r="L238" s="26" t="str">
        <f t="shared" si="42"/>
        <v/>
      </c>
      <c r="M238" s="32"/>
      <c r="N238" s="190"/>
      <c r="O238" s="190"/>
      <c r="P238" s="190"/>
      <c r="Q238" s="190"/>
      <c r="R238" s="23"/>
    </row>
    <row r="239" spans="1:22">
      <c r="A239" s="27">
        <f t="shared" ca="1" si="47"/>
        <v>46066</v>
      </c>
      <c r="B239" s="20"/>
      <c r="C239" s="21"/>
      <c r="D239" s="20"/>
      <c r="E239" s="21"/>
      <c r="F239" s="22"/>
      <c r="G239" s="22"/>
      <c r="H239" s="34" t="str">
        <f t="shared" si="43"/>
        <v/>
      </c>
      <c r="I239" s="34" t="str">
        <f t="shared" si="44"/>
        <v/>
      </c>
      <c r="J239" s="34" t="str">
        <f t="shared" si="45"/>
        <v/>
      </c>
      <c r="K239" s="34" t="str">
        <f t="shared" si="46"/>
        <v/>
      </c>
      <c r="L239" s="26" t="str">
        <f t="shared" si="42"/>
        <v/>
      </c>
      <c r="M239" s="32"/>
      <c r="N239" s="190"/>
      <c r="O239" s="190"/>
      <c r="P239" s="190"/>
      <c r="Q239" s="190"/>
      <c r="R239" s="23"/>
    </row>
    <row r="240" spans="1:22">
      <c r="A240" s="27">
        <f t="shared" ca="1" si="47"/>
        <v>46067</v>
      </c>
      <c r="B240" s="20"/>
      <c r="C240" s="21"/>
      <c r="D240" s="20"/>
      <c r="E240" s="21"/>
      <c r="F240" s="22"/>
      <c r="G240" s="22"/>
      <c r="H240" s="34" t="str">
        <f t="shared" si="43"/>
        <v/>
      </c>
      <c r="I240" s="34" t="str">
        <f t="shared" si="44"/>
        <v/>
      </c>
      <c r="J240" s="34" t="str">
        <f t="shared" si="45"/>
        <v/>
      </c>
      <c r="K240" s="34" t="str">
        <f t="shared" si="46"/>
        <v/>
      </c>
      <c r="L240" s="26" t="str">
        <f t="shared" si="42"/>
        <v/>
      </c>
      <c r="M240" s="32"/>
      <c r="N240" s="190"/>
      <c r="O240" s="190"/>
      <c r="P240" s="190"/>
      <c r="Q240" s="190"/>
      <c r="R240" s="23"/>
    </row>
    <row r="241" spans="1:18">
      <c r="A241" s="27">
        <f t="shared" ca="1" si="47"/>
        <v>46068</v>
      </c>
      <c r="B241" s="20"/>
      <c r="C241" s="21"/>
      <c r="D241" s="20"/>
      <c r="E241" s="21"/>
      <c r="F241" s="22"/>
      <c r="G241" s="22"/>
      <c r="H241" s="34" t="str">
        <f t="shared" si="43"/>
        <v/>
      </c>
      <c r="I241" s="34" t="str">
        <f t="shared" si="44"/>
        <v/>
      </c>
      <c r="J241" s="34" t="str">
        <f t="shared" si="45"/>
        <v/>
      </c>
      <c r="K241" s="34" t="str">
        <f t="shared" si="46"/>
        <v/>
      </c>
      <c r="L241" s="26" t="str">
        <f t="shared" si="42"/>
        <v/>
      </c>
      <c r="M241" s="32"/>
      <c r="N241" s="190"/>
      <c r="O241" s="190"/>
      <c r="P241" s="190"/>
      <c r="Q241" s="190"/>
      <c r="R241" s="23"/>
    </row>
    <row r="242" spans="1:18">
      <c r="A242" s="27">
        <f t="shared" ca="1" si="47"/>
        <v>46069</v>
      </c>
      <c r="B242" s="20"/>
      <c r="C242" s="21"/>
      <c r="D242" s="20"/>
      <c r="E242" s="21"/>
      <c r="F242" s="22"/>
      <c r="G242" s="22"/>
      <c r="H242" s="34" t="str">
        <f t="shared" si="43"/>
        <v/>
      </c>
      <c r="I242" s="34" t="str">
        <f t="shared" si="44"/>
        <v/>
      </c>
      <c r="J242" s="34" t="str">
        <f t="shared" si="45"/>
        <v/>
      </c>
      <c r="K242" s="34" t="str">
        <f t="shared" si="46"/>
        <v/>
      </c>
      <c r="L242" s="26" t="str">
        <f t="shared" si="42"/>
        <v/>
      </c>
      <c r="M242" s="32"/>
      <c r="N242" s="190"/>
      <c r="O242" s="190"/>
      <c r="P242" s="190"/>
      <c r="Q242" s="190"/>
      <c r="R242" s="23"/>
    </row>
    <row r="243" spans="1:18">
      <c r="A243" s="27">
        <f t="shared" ca="1" si="47"/>
        <v>46070</v>
      </c>
      <c r="B243" s="20"/>
      <c r="C243" s="21"/>
      <c r="D243" s="20"/>
      <c r="E243" s="21"/>
      <c r="F243" s="22"/>
      <c r="G243" s="22"/>
      <c r="H243" s="34" t="str">
        <f t="shared" si="43"/>
        <v/>
      </c>
      <c r="I243" s="34" t="str">
        <f t="shared" si="44"/>
        <v/>
      </c>
      <c r="J243" s="34" t="str">
        <f t="shared" si="45"/>
        <v/>
      </c>
      <c r="K243" s="34" t="str">
        <f t="shared" si="46"/>
        <v/>
      </c>
      <c r="L243" s="26" t="str">
        <f t="shared" si="42"/>
        <v/>
      </c>
      <c r="M243" s="32"/>
      <c r="N243" s="190"/>
      <c r="O243" s="190"/>
      <c r="P243" s="190"/>
      <c r="Q243" s="190"/>
      <c r="R243" s="23"/>
    </row>
    <row r="244" spans="1:18">
      <c r="A244" s="27">
        <f t="shared" ca="1" si="47"/>
        <v>46071</v>
      </c>
      <c r="B244" s="20"/>
      <c r="C244" s="21"/>
      <c r="D244" s="20"/>
      <c r="E244" s="21"/>
      <c r="F244" s="22"/>
      <c r="G244" s="22"/>
      <c r="H244" s="34" t="str">
        <f t="shared" si="43"/>
        <v/>
      </c>
      <c r="I244" s="34" t="str">
        <f t="shared" si="44"/>
        <v/>
      </c>
      <c r="J244" s="34" t="str">
        <f t="shared" si="45"/>
        <v/>
      </c>
      <c r="K244" s="34" t="str">
        <f t="shared" si="46"/>
        <v/>
      </c>
      <c r="L244" s="26" t="str">
        <f t="shared" si="42"/>
        <v/>
      </c>
      <c r="M244" s="32"/>
      <c r="N244" s="190"/>
      <c r="O244" s="190"/>
      <c r="P244" s="190"/>
      <c r="Q244" s="190"/>
      <c r="R244" s="23"/>
    </row>
    <row r="245" spans="1:18">
      <c r="A245" s="27">
        <f t="shared" ca="1" si="47"/>
        <v>46072</v>
      </c>
      <c r="B245" s="20"/>
      <c r="C245" s="21"/>
      <c r="D245" s="20"/>
      <c r="E245" s="21"/>
      <c r="F245" s="22"/>
      <c r="G245" s="22"/>
      <c r="H245" s="34" t="str">
        <f t="shared" si="43"/>
        <v/>
      </c>
      <c r="I245" s="34" t="str">
        <f t="shared" si="44"/>
        <v/>
      </c>
      <c r="J245" s="34" t="str">
        <f t="shared" si="45"/>
        <v/>
      </c>
      <c r="K245" s="34" t="str">
        <f t="shared" si="46"/>
        <v/>
      </c>
      <c r="L245" s="26" t="str">
        <f t="shared" si="42"/>
        <v/>
      </c>
      <c r="M245" s="32"/>
      <c r="N245" s="190"/>
      <c r="O245" s="190"/>
      <c r="P245" s="190"/>
      <c r="Q245" s="190"/>
      <c r="R245" s="23"/>
    </row>
    <row r="246" spans="1:18">
      <c r="A246" s="27">
        <f t="shared" ca="1" si="47"/>
        <v>46073</v>
      </c>
      <c r="B246" s="20"/>
      <c r="C246" s="21"/>
      <c r="D246" s="20"/>
      <c r="E246" s="21"/>
      <c r="F246" s="22"/>
      <c r="G246" s="22"/>
      <c r="H246" s="34" t="str">
        <f t="shared" si="43"/>
        <v/>
      </c>
      <c r="I246" s="34" t="str">
        <f t="shared" si="44"/>
        <v/>
      </c>
      <c r="J246" s="34" t="str">
        <f t="shared" si="45"/>
        <v/>
      </c>
      <c r="K246" s="34" t="str">
        <f t="shared" si="46"/>
        <v/>
      </c>
      <c r="L246" s="26" t="str">
        <f t="shared" si="42"/>
        <v/>
      </c>
      <c r="M246" s="32"/>
      <c r="N246" s="190"/>
      <c r="O246" s="190"/>
      <c r="P246" s="190"/>
      <c r="Q246" s="190"/>
      <c r="R246" s="23"/>
    </row>
    <row r="247" spans="1:18">
      <c r="A247" s="27">
        <f t="shared" ca="1" si="47"/>
        <v>46074</v>
      </c>
      <c r="B247" s="20"/>
      <c r="C247" s="21"/>
      <c r="D247" s="20"/>
      <c r="E247" s="21"/>
      <c r="F247" s="22"/>
      <c r="G247" s="22"/>
      <c r="H247" s="34" t="str">
        <f t="shared" si="43"/>
        <v/>
      </c>
      <c r="I247" s="34" t="str">
        <f t="shared" si="44"/>
        <v/>
      </c>
      <c r="J247" s="34" t="str">
        <f t="shared" si="45"/>
        <v/>
      </c>
      <c r="K247" s="34" t="str">
        <f t="shared" si="46"/>
        <v/>
      </c>
      <c r="L247" s="26" t="str">
        <f t="shared" si="42"/>
        <v/>
      </c>
      <c r="M247" s="32"/>
      <c r="N247" s="190"/>
      <c r="O247" s="190"/>
      <c r="P247" s="190"/>
      <c r="Q247" s="190"/>
      <c r="R247" s="23"/>
    </row>
    <row r="248" spans="1:18">
      <c r="A248" s="27">
        <f t="shared" ca="1" si="47"/>
        <v>46075</v>
      </c>
      <c r="B248" s="20"/>
      <c r="C248" s="21"/>
      <c r="D248" s="20"/>
      <c r="E248" s="21"/>
      <c r="F248" s="22"/>
      <c r="G248" s="22"/>
      <c r="H248" s="34" t="str">
        <f t="shared" si="43"/>
        <v/>
      </c>
      <c r="I248" s="34" t="str">
        <f t="shared" si="44"/>
        <v/>
      </c>
      <c r="J248" s="34" t="str">
        <f t="shared" si="45"/>
        <v/>
      </c>
      <c r="K248" s="34" t="str">
        <f t="shared" si="46"/>
        <v/>
      </c>
      <c r="L248" s="26" t="str">
        <f t="shared" si="42"/>
        <v/>
      </c>
      <c r="M248" s="32"/>
      <c r="N248" s="190"/>
      <c r="O248" s="190"/>
      <c r="P248" s="190"/>
      <c r="Q248" s="190"/>
      <c r="R248" s="23"/>
    </row>
    <row r="249" spans="1:18">
      <c r="A249" s="27">
        <f t="shared" ca="1" si="47"/>
        <v>46076</v>
      </c>
      <c r="B249" s="20"/>
      <c r="C249" s="21"/>
      <c r="D249" s="20"/>
      <c r="E249" s="21"/>
      <c r="F249" s="22"/>
      <c r="G249" s="22"/>
      <c r="H249" s="34" t="str">
        <f t="shared" si="43"/>
        <v/>
      </c>
      <c r="I249" s="34" t="str">
        <f t="shared" si="44"/>
        <v/>
      </c>
      <c r="J249" s="34" t="str">
        <f t="shared" si="45"/>
        <v/>
      </c>
      <c r="K249" s="34" t="str">
        <f t="shared" si="46"/>
        <v/>
      </c>
      <c r="L249" s="26" t="str">
        <f t="shared" si="42"/>
        <v/>
      </c>
      <c r="M249" s="32"/>
      <c r="N249" s="190"/>
      <c r="O249" s="190"/>
      <c r="P249" s="190"/>
      <c r="Q249" s="190"/>
      <c r="R249" s="23"/>
    </row>
    <row r="250" spans="1:18">
      <c r="A250" s="27">
        <f t="shared" ca="1" si="47"/>
        <v>46077</v>
      </c>
      <c r="B250" s="20"/>
      <c r="C250" s="21"/>
      <c r="D250" s="20"/>
      <c r="E250" s="21"/>
      <c r="F250" s="22"/>
      <c r="G250" s="22"/>
      <c r="H250" s="34" t="str">
        <f t="shared" si="43"/>
        <v/>
      </c>
      <c r="I250" s="34" t="str">
        <f t="shared" si="44"/>
        <v/>
      </c>
      <c r="J250" s="34" t="str">
        <f t="shared" si="45"/>
        <v/>
      </c>
      <c r="K250" s="34" t="str">
        <f t="shared" si="46"/>
        <v/>
      </c>
      <c r="L250" s="26" t="str">
        <f t="shared" si="42"/>
        <v/>
      </c>
      <c r="M250" s="32"/>
      <c r="N250" s="190"/>
      <c r="O250" s="190"/>
      <c r="P250" s="190"/>
      <c r="Q250" s="190"/>
      <c r="R250" s="23"/>
    </row>
    <row r="251" spans="1:18">
      <c r="A251" s="27">
        <f t="shared" ca="1" si="47"/>
        <v>46078</v>
      </c>
      <c r="B251" s="20"/>
      <c r="C251" s="21"/>
      <c r="D251" s="20"/>
      <c r="E251" s="21"/>
      <c r="F251" s="22"/>
      <c r="G251" s="22"/>
      <c r="H251" s="34" t="str">
        <f t="shared" si="43"/>
        <v/>
      </c>
      <c r="I251" s="34" t="str">
        <f t="shared" si="44"/>
        <v/>
      </c>
      <c r="J251" s="34" t="str">
        <f t="shared" si="45"/>
        <v/>
      </c>
      <c r="K251" s="34" t="str">
        <f t="shared" si="46"/>
        <v/>
      </c>
      <c r="L251" s="26" t="str">
        <f t="shared" si="42"/>
        <v/>
      </c>
      <c r="M251" s="32"/>
      <c r="N251" s="190"/>
      <c r="O251" s="190"/>
      <c r="P251" s="190"/>
      <c r="Q251" s="190"/>
      <c r="R251" s="23"/>
    </row>
    <row r="252" spans="1:18">
      <c r="A252" s="27">
        <f t="shared" ca="1" si="47"/>
        <v>46079</v>
      </c>
      <c r="B252" s="20"/>
      <c r="C252" s="21"/>
      <c r="D252" s="20"/>
      <c r="E252" s="21"/>
      <c r="F252" s="22"/>
      <c r="G252" s="22"/>
      <c r="H252" s="34" t="str">
        <f t="shared" si="43"/>
        <v/>
      </c>
      <c r="I252" s="34" t="str">
        <f t="shared" si="44"/>
        <v/>
      </c>
      <c r="J252" s="34" t="str">
        <f t="shared" si="45"/>
        <v/>
      </c>
      <c r="K252" s="34" t="str">
        <f t="shared" si="46"/>
        <v/>
      </c>
      <c r="L252" s="26" t="str">
        <f t="shared" si="42"/>
        <v/>
      </c>
      <c r="M252" s="32"/>
      <c r="N252" s="190"/>
      <c r="O252" s="190"/>
      <c r="P252" s="190"/>
      <c r="Q252" s="190"/>
      <c r="R252" s="23"/>
    </row>
    <row r="253" spans="1:18">
      <c r="A253" s="27">
        <f t="shared" ca="1" si="47"/>
        <v>46080</v>
      </c>
      <c r="B253" s="20"/>
      <c r="C253" s="21"/>
      <c r="D253" s="20"/>
      <c r="E253" s="21"/>
      <c r="F253" s="22"/>
      <c r="G253" s="22"/>
      <c r="H253" s="34" t="str">
        <f t="shared" si="43"/>
        <v/>
      </c>
      <c r="I253" s="34" t="str">
        <f t="shared" si="44"/>
        <v/>
      </c>
      <c r="J253" s="34" t="str">
        <f t="shared" si="45"/>
        <v/>
      </c>
      <c r="K253" s="34" t="str">
        <f t="shared" si="46"/>
        <v/>
      </c>
      <c r="L253" s="26" t="str">
        <f t="shared" si="42"/>
        <v/>
      </c>
      <c r="M253" s="32"/>
      <c r="N253" s="190"/>
      <c r="O253" s="190"/>
      <c r="P253" s="190"/>
      <c r="Q253" s="190"/>
      <c r="R253" s="23"/>
    </row>
    <row r="254" spans="1:18">
      <c r="A254" s="27">
        <f t="shared" ca="1" si="47"/>
        <v>46081</v>
      </c>
      <c r="B254" s="20"/>
      <c r="C254" s="21"/>
      <c r="D254" s="20"/>
      <c r="E254" s="21"/>
      <c r="F254" s="22"/>
      <c r="G254" s="22"/>
      <c r="H254" s="34" t="str">
        <f t="shared" si="43"/>
        <v/>
      </c>
      <c r="I254" s="34" t="str">
        <f t="shared" si="44"/>
        <v/>
      </c>
      <c r="J254" s="34" t="str">
        <f t="shared" si="45"/>
        <v/>
      </c>
      <c r="K254" s="34" t="str">
        <f t="shared" si="46"/>
        <v/>
      </c>
      <c r="L254" s="26" t="str">
        <f>IF(AND($B254="",$D254=""),"",($C254-$B254-$F254)+($E254-$D254-$G254))</f>
        <v/>
      </c>
      <c r="M254" s="32"/>
      <c r="N254" s="190"/>
      <c r="O254" s="190"/>
      <c r="P254" s="190"/>
      <c r="Q254" s="190"/>
      <c r="R254" s="23"/>
    </row>
    <row r="255" spans="1:18">
      <c r="A255" s="27">
        <f t="shared" ca="1" si="47"/>
        <v>46082</v>
      </c>
      <c r="B255" s="20"/>
      <c r="C255" s="21"/>
      <c r="D255" s="20"/>
      <c r="E255" s="21"/>
      <c r="F255" s="22"/>
      <c r="G255" s="22"/>
      <c r="H255" s="34" t="str">
        <f t="shared" si="43"/>
        <v/>
      </c>
      <c r="I255" s="34" t="str">
        <f t="shared" si="44"/>
        <v/>
      </c>
      <c r="J255" s="34" t="str">
        <f t="shared" si="45"/>
        <v/>
      </c>
      <c r="K255" s="34" t="str">
        <f t="shared" si="46"/>
        <v/>
      </c>
      <c r="L255" s="26" t="str">
        <f>IF(AND($B255="",$D255=""),"",($C255-$B255-$F255)+($E255-$D255-$G255))</f>
        <v/>
      </c>
      <c r="M255" s="32"/>
      <c r="N255" s="190"/>
      <c r="O255" s="190"/>
      <c r="P255" s="190"/>
      <c r="Q255" s="190"/>
      <c r="R255" s="23"/>
    </row>
    <row r="256" spans="1:18">
      <c r="A256" s="27">
        <f t="shared" ca="1" si="47"/>
        <v>46083</v>
      </c>
      <c r="B256" s="20"/>
      <c r="C256" s="21"/>
      <c r="D256" s="20"/>
      <c r="E256" s="21"/>
      <c r="F256" s="22"/>
      <c r="G256" s="22"/>
      <c r="H256" s="34" t="str">
        <f t="shared" si="43"/>
        <v/>
      </c>
      <c r="I256" s="34" t="str">
        <f t="shared" si="44"/>
        <v/>
      </c>
      <c r="J256" s="34" t="str">
        <f t="shared" si="45"/>
        <v/>
      </c>
      <c r="K256" s="34" t="str">
        <f t="shared" si="46"/>
        <v/>
      </c>
      <c r="L256" s="26" t="str">
        <f>IF(AND($B256="",$D256=""),"",($C256-$B256-$F256)+($E256-$D256-$G256))</f>
        <v/>
      </c>
      <c r="M256" s="32"/>
      <c r="N256" s="190"/>
      <c r="O256" s="190"/>
      <c r="P256" s="190"/>
      <c r="Q256" s="190"/>
      <c r="R256" s="23"/>
    </row>
    <row r="257" spans="1:18">
      <c r="A257" s="27">
        <f t="shared" ca="1" si="47"/>
        <v>46084</v>
      </c>
      <c r="B257" s="20"/>
      <c r="C257" s="21"/>
      <c r="D257" s="20"/>
      <c r="E257" s="21"/>
      <c r="F257" s="22"/>
      <c r="G257" s="22"/>
      <c r="H257" s="34" t="str">
        <f t="shared" si="43"/>
        <v/>
      </c>
      <c r="I257" s="34" t="str">
        <f t="shared" si="44"/>
        <v/>
      </c>
      <c r="J257" s="34" t="str">
        <f t="shared" si="45"/>
        <v/>
      </c>
      <c r="K257" s="34" t="str">
        <f t="shared" si="46"/>
        <v/>
      </c>
      <c r="L257" s="26" t="str">
        <f>IF(AND($B257="",$D257=""),"",($C257-$B257-$F257)+($E257-$D257-$G257))</f>
        <v/>
      </c>
      <c r="M257" s="32"/>
      <c r="N257" s="190"/>
      <c r="O257" s="190"/>
      <c r="P257" s="190"/>
      <c r="Q257" s="190"/>
      <c r="R257" s="23"/>
    </row>
    <row r="258" spans="1:18">
      <c r="A258" s="5" t="s">
        <v>11</v>
      </c>
      <c r="B258" s="191"/>
      <c r="C258" s="192"/>
      <c r="D258" s="191"/>
      <c r="E258" s="192"/>
      <c r="F258" s="26" t="str">
        <f>IF(SUM($F227:$F257)=0,"",SUM($F227:$F257))</f>
        <v/>
      </c>
      <c r="G258" s="26" t="str">
        <f>IF(SUM($G227:$G257)=0,"",SUM($G227:$G257))</f>
        <v/>
      </c>
      <c r="H258" s="26" t="str">
        <f>IF(SUM(H227:H257)=0,"",SUM(H227:H257))</f>
        <v/>
      </c>
      <c r="I258" s="26" t="str">
        <f>IF(SUM(I227:I257)=0,"",SUM(I227:I257))</f>
        <v/>
      </c>
      <c r="J258" s="26" t="str">
        <f>IF(SUM(J227:J257)=0,"",SUM(J227:J257))</f>
        <v/>
      </c>
      <c r="K258" s="26" t="str">
        <f>IF(SUM(K227:K257)=0,"",SUM(K227:K257))</f>
        <v/>
      </c>
      <c r="L258" s="26" t="str">
        <f>IF(SUM($L227:$L257)=0,"",SUM($L227:$L257))</f>
        <v/>
      </c>
      <c r="M258" s="33"/>
      <c r="N258" s="193"/>
      <c r="O258" s="193"/>
      <c r="P258" s="193"/>
      <c r="Q258" s="193"/>
      <c r="R258" s="6"/>
    </row>
    <row r="260" spans="1:18" ht="27" customHeight="1">
      <c r="A260" s="194" t="s">
        <v>22</v>
      </c>
      <c r="B260" s="189" t="s">
        <v>103</v>
      </c>
      <c r="C260" s="189"/>
      <c r="D260" s="189"/>
      <c r="E260" s="189"/>
      <c r="F260" s="189" t="s">
        <v>23</v>
      </c>
      <c r="G260" s="189"/>
      <c r="H260" s="189" t="s">
        <v>88</v>
      </c>
      <c r="I260" s="189"/>
      <c r="J260" s="189"/>
      <c r="K260" s="189"/>
      <c r="L260" s="189" t="s">
        <v>87</v>
      </c>
      <c r="M260" s="195" t="s">
        <v>96</v>
      </c>
      <c r="N260" s="194" t="s">
        <v>25</v>
      </c>
      <c r="O260" s="194"/>
      <c r="P260" s="194"/>
      <c r="Q260" s="194"/>
      <c r="R260" s="189" t="s">
        <v>100</v>
      </c>
    </row>
    <row r="261" spans="1:18" ht="14.25" customHeight="1">
      <c r="A261" s="194"/>
      <c r="B261" s="189" t="s">
        <v>82</v>
      </c>
      <c r="C261" s="189"/>
      <c r="D261" s="189" t="s">
        <v>84</v>
      </c>
      <c r="E261" s="189"/>
      <c r="F261" s="189"/>
      <c r="G261" s="189"/>
      <c r="H261" s="189" t="s">
        <v>90</v>
      </c>
      <c r="I261" s="189"/>
      <c r="J261" s="189" t="s">
        <v>89</v>
      </c>
      <c r="K261" s="189"/>
      <c r="L261" s="189"/>
      <c r="M261" s="196"/>
      <c r="N261" s="194"/>
      <c r="O261" s="194"/>
      <c r="P261" s="194"/>
      <c r="Q261" s="194"/>
      <c r="R261" s="189"/>
    </row>
    <row r="262" spans="1:18">
      <c r="A262" s="194"/>
      <c r="B262" s="43" t="s">
        <v>26</v>
      </c>
      <c r="C262" s="43" t="s">
        <v>27</v>
      </c>
      <c r="D262" s="43" t="s">
        <v>26</v>
      </c>
      <c r="E262" s="43" t="s">
        <v>27</v>
      </c>
      <c r="F262" s="44" t="s">
        <v>85</v>
      </c>
      <c r="G262" s="44" t="s">
        <v>86</v>
      </c>
      <c r="H262" s="44" t="s">
        <v>81</v>
      </c>
      <c r="I262" s="44" t="s">
        <v>83</v>
      </c>
      <c r="J262" s="44" t="s">
        <v>81</v>
      </c>
      <c r="K262" s="44" t="s">
        <v>95</v>
      </c>
      <c r="L262" s="189"/>
      <c r="M262" s="197"/>
      <c r="N262" s="194"/>
      <c r="O262" s="194"/>
      <c r="P262" s="194"/>
      <c r="Q262" s="194"/>
      <c r="R262" s="194"/>
    </row>
    <row r="263" spans="1:18">
      <c r="A263" s="27" cm="1">
        <f t="array" aca="1" ref="A263" ca="1">DATE("2025","8"+7,IFERROR(INDIRECT(T1),"1"))</f>
        <v>46082</v>
      </c>
      <c r="B263" s="20"/>
      <c r="C263" s="21"/>
      <c r="D263" s="20"/>
      <c r="E263" s="21"/>
      <c r="F263" s="22"/>
      <c r="G263" s="22"/>
      <c r="H263" s="34" t="str">
        <f>IF(OR(B263="",LEFT(M263,1)="✓"),"",C263-B263-F263)</f>
        <v/>
      </c>
      <c r="I263" s="34" t="str">
        <f>IF(OR(D263="",LEFT(M263,1)="✓"),"",E263-D263-G263)</f>
        <v/>
      </c>
      <c r="J263" s="34" t="str">
        <f>IF(AND(B263&lt;&gt;"",M263="✓所定"),C263-B263-F263,"")</f>
        <v/>
      </c>
      <c r="K263" s="34" t="str">
        <f>IF(AND(B263&lt;&gt;"",M263="✓法定"),C263-B263-F263,"")</f>
        <v/>
      </c>
      <c r="L263" s="34" t="str">
        <f>IF(AND($B263="",$D263=""),"",($C263-$B263-$F263)+($E263-$D263-$G263))</f>
        <v/>
      </c>
      <c r="M263" s="32"/>
      <c r="N263" s="190"/>
      <c r="O263" s="190"/>
      <c r="P263" s="190"/>
      <c r="Q263" s="190"/>
      <c r="R263" s="23"/>
    </row>
    <row r="264" spans="1:18">
      <c r="A264" s="27">
        <f ca="1">A263+1</f>
        <v>46083</v>
      </c>
      <c r="B264" s="20"/>
      <c r="C264" s="21"/>
      <c r="D264" s="20"/>
      <c r="E264" s="21"/>
      <c r="F264" s="22"/>
      <c r="G264" s="22"/>
      <c r="H264" s="34" t="str">
        <f t="shared" ref="H264:H293" si="48">IF(OR(B264="",LEFT(M264,1)="✓"),"",C264-B264-F264)</f>
        <v/>
      </c>
      <c r="I264" s="34" t="str">
        <f t="shared" ref="I264:I293" si="49">IF(OR(D264="",LEFT(M264,1)="✓"),"",E264-D264-G264)</f>
        <v/>
      </c>
      <c r="J264" s="34" t="str">
        <f t="shared" ref="J264:J293" si="50">IF(AND(B264&lt;&gt;"",M264="✓所定"),C264-B264-F264,"")</f>
        <v/>
      </c>
      <c r="K264" s="34" t="str">
        <f t="shared" ref="K264:K293" si="51">IF(AND(B264&lt;&gt;"",M264="✓法定"),C264-B264-F264,"")</f>
        <v/>
      </c>
      <c r="L264" s="34" t="str">
        <f t="shared" ref="L264:L288" si="52">IF(AND($B264="",$D264=""),"",($C264-$B264-$F264)+($E264-$D264-$G264))</f>
        <v/>
      </c>
      <c r="M264" s="32"/>
      <c r="N264" s="190"/>
      <c r="O264" s="190"/>
      <c r="P264" s="190"/>
      <c r="Q264" s="190"/>
      <c r="R264" s="23"/>
    </row>
    <row r="265" spans="1:18">
      <c r="A265" s="27">
        <f t="shared" ref="A265:A293" ca="1" si="53">A264+1</f>
        <v>46084</v>
      </c>
      <c r="B265" s="20"/>
      <c r="C265" s="21"/>
      <c r="D265" s="20"/>
      <c r="E265" s="21"/>
      <c r="F265" s="22"/>
      <c r="G265" s="22"/>
      <c r="H265" s="34" t="str">
        <f t="shared" si="48"/>
        <v/>
      </c>
      <c r="I265" s="34" t="str">
        <f t="shared" si="49"/>
        <v/>
      </c>
      <c r="J265" s="34" t="str">
        <f t="shared" si="50"/>
        <v/>
      </c>
      <c r="K265" s="34" t="str">
        <f t="shared" si="51"/>
        <v/>
      </c>
      <c r="L265" s="34" t="str">
        <f t="shared" si="52"/>
        <v/>
      </c>
      <c r="M265" s="32"/>
      <c r="N265" s="190"/>
      <c r="O265" s="190"/>
      <c r="P265" s="190"/>
      <c r="Q265" s="190"/>
      <c r="R265" s="23"/>
    </row>
    <row r="266" spans="1:18">
      <c r="A266" s="27">
        <f t="shared" ca="1" si="53"/>
        <v>46085</v>
      </c>
      <c r="B266" s="20"/>
      <c r="C266" s="21"/>
      <c r="D266" s="20"/>
      <c r="E266" s="21"/>
      <c r="F266" s="22"/>
      <c r="G266" s="22"/>
      <c r="H266" s="34" t="str">
        <f t="shared" si="48"/>
        <v/>
      </c>
      <c r="I266" s="34" t="str">
        <f t="shared" si="49"/>
        <v/>
      </c>
      <c r="J266" s="34" t="str">
        <f t="shared" si="50"/>
        <v/>
      </c>
      <c r="K266" s="34" t="str">
        <f t="shared" si="51"/>
        <v/>
      </c>
      <c r="L266" s="34" t="str">
        <f t="shared" si="52"/>
        <v/>
      </c>
      <c r="M266" s="32"/>
      <c r="N266" s="190"/>
      <c r="O266" s="190"/>
      <c r="P266" s="190"/>
      <c r="Q266" s="190"/>
      <c r="R266" s="23"/>
    </row>
    <row r="267" spans="1:18">
      <c r="A267" s="27">
        <f t="shared" ca="1" si="53"/>
        <v>46086</v>
      </c>
      <c r="B267" s="20"/>
      <c r="C267" s="21"/>
      <c r="D267" s="20"/>
      <c r="E267" s="21"/>
      <c r="F267" s="22"/>
      <c r="G267" s="22"/>
      <c r="H267" s="34" t="str">
        <f t="shared" si="48"/>
        <v/>
      </c>
      <c r="I267" s="34" t="str">
        <f t="shared" si="49"/>
        <v/>
      </c>
      <c r="J267" s="34" t="str">
        <f t="shared" si="50"/>
        <v/>
      </c>
      <c r="K267" s="34" t="str">
        <f t="shared" si="51"/>
        <v/>
      </c>
      <c r="L267" s="34" t="str">
        <f t="shared" si="52"/>
        <v/>
      </c>
      <c r="M267" s="32"/>
      <c r="N267" s="190"/>
      <c r="O267" s="190"/>
      <c r="P267" s="190"/>
      <c r="Q267" s="190"/>
      <c r="R267" s="23"/>
    </row>
    <row r="268" spans="1:18">
      <c r="A268" s="27">
        <f t="shared" ca="1" si="53"/>
        <v>46087</v>
      </c>
      <c r="B268" s="20"/>
      <c r="C268" s="21"/>
      <c r="D268" s="20"/>
      <c r="E268" s="21"/>
      <c r="F268" s="22"/>
      <c r="G268" s="22"/>
      <c r="H268" s="34" t="str">
        <f t="shared" si="48"/>
        <v/>
      </c>
      <c r="I268" s="34" t="str">
        <f t="shared" si="49"/>
        <v/>
      </c>
      <c r="J268" s="34" t="str">
        <f t="shared" si="50"/>
        <v/>
      </c>
      <c r="K268" s="34" t="str">
        <f t="shared" si="51"/>
        <v/>
      </c>
      <c r="L268" s="34" t="str">
        <f t="shared" si="52"/>
        <v/>
      </c>
      <c r="M268" s="32"/>
      <c r="N268" s="190"/>
      <c r="O268" s="190"/>
      <c r="P268" s="190"/>
      <c r="Q268" s="190"/>
      <c r="R268" s="23"/>
    </row>
    <row r="269" spans="1:18">
      <c r="A269" s="27">
        <f t="shared" ca="1" si="53"/>
        <v>46088</v>
      </c>
      <c r="B269" s="20"/>
      <c r="C269" s="21"/>
      <c r="D269" s="20"/>
      <c r="E269" s="21"/>
      <c r="F269" s="22"/>
      <c r="G269" s="22"/>
      <c r="H269" s="34" t="str">
        <f t="shared" si="48"/>
        <v/>
      </c>
      <c r="I269" s="34" t="str">
        <f t="shared" si="49"/>
        <v/>
      </c>
      <c r="J269" s="34" t="str">
        <f t="shared" si="50"/>
        <v/>
      </c>
      <c r="K269" s="34" t="str">
        <f t="shared" si="51"/>
        <v/>
      </c>
      <c r="L269" s="34" t="str">
        <f t="shared" si="52"/>
        <v/>
      </c>
      <c r="M269" s="32"/>
      <c r="N269" s="190"/>
      <c r="O269" s="190"/>
      <c r="P269" s="190"/>
      <c r="Q269" s="190"/>
      <c r="R269" s="23"/>
    </row>
    <row r="270" spans="1:18">
      <c r="A270" s="27">
        <f t="shared" ca="1" si="53"/>
        <v>46089</v>
      </c>
      <c r="B270" s="20"/>
      <c r="C270" s="21"/>
      <c r="D270" s="20"/>
      <c r="E270" s="21"/>
      <c r="F270" s="22"/>
      <c r="G270" s="22"/>
      <c r="H270" s="34" t="str">
        <f t="shared" si="48"/>
        <v/>
      </c>
      <c r="I270" s="34" t="str">
        <f t="shared" si="49"/>
        <v/>
      </c>
      <c r="J270" s="34" t="str">
        <f t="shared" si="50"/>
        <v/>
      </c>
      <c r="K270" s="34" t="str">
        <f t="shared" si="51"/>
        <v/>
      </c>
      <c r="L270" s="34" t="str">
        <f t="shared" si="52"/>
        <v/>
      </c>
      <c r="M270" s="32"/>
      <c r="N270" s="190"/>
      <c r="O270" s="190"/>
      <c r="P270" s="190"/>
      <c r="Q270" s="190"/>
      <c r="R270" s="23"/>
    </row>
    <row r="271" spans="1:18">
      <c r="A271" s="27">
        <f t="shared" ca="1" si="53"/>
        <v>46090</v>
      </c>
      <c r="B271" s="20"/>
      <c r="C271" s="21"/>
      <c r="D271" s="20"/>
      <c r="E271" s="21"/>
      <c r="F271" s="22"/>
      <c r="G271" s="22"/>
      <c r="H271" s="34" t="str">
        <f t="shared" si="48"/>
        <v/>
      </c>
      <c r="I271" s="34" t="str">
        <f t="shared" si="49"/>
        <v/>
      </c>
      <c r="J271" s="34" t="str">
        <f t="shared" si="50"/>
        <v/>
      </c>
      <c r="K271" s="34" t="str">
        <f t="shared" si="51"/>
        <v/>
      </c>
      <c r="L271" s="34" t="str">
        <f t="shared" si="52"/>
        <v/>
      </c>
      <c r="M271" s="32"/>
      <c r="N271" s="190"/>
      <c r="O271" s="190"/>
      <c r="P271" s="190"/>
      <c r="Q271" s="190"/>
      <c r="R271" s="23"/>
    </row>
    <row r="272" spans="1:18">
      <c r="A272" s="27">
        <f t="shared" ca="1" si="53"/>
        <v>46091</v>
      </c>
      <c r="B272" s="20"/>
      <c r="C272" s="21"/>
      <c r="D272" s="20"/>
      <c r="E272" s="21"/>
      <c r="F272" s="22"/>
      <c r="G272" s="22"/>
      <c r="H272" s="34" t="str">
        <f t="shared" si="48"/>
        <v/>
      </c>
      <c r="I272" s="34" t="str">
        <f t="shared" si="49"/>
        <v/>
      </c>
      <c r="J272" s="34" t="str">
        <f t="shared" si="50"/>
        <v/>
      </c>
      <c r="K272" s="34" t="str">
        <f t="shared" si="51"/>
        <v/>
      </c>
      <c r="L272" s="34" t="str">
        <f t="shared" si="52"/>
        <v/>
      </c>
      <c r="M272" s="32"/>
      <c r="N272" s="190"/>
      <c r="O272" s="190"/>
      <c r="P272" s="190"/>
      <c r="Q272" s="190"/>
      <c r="R272" s="23"/>
    </row>
    <row r="273" spans="1:18">
      <c r="A273" s="27">
        <f t="shared" ca="1" si="53"/>
        <v>46092</v>
      </c>
      <c r="B273" s="20"/>
      <c r="C273" s="21"/>
      <c r="D273" s="20"/>
      <c r="E273" s="21"/>
      <c r="F273" s="22"/>
      <c r="G273" s="22"/>
      <c r="H273" s="34" t="str">
        <f t="shared" si="48"/>
        <v/>
      </c>
      <c r="I273" s="34" t="str">
        <f t="shared" si="49"/>
        <v/>
      </c>
      <c r="J273" s="34" t="str">
        <f t="shared" si="50"/>
        <v/>
      </c>
      <c r="K273" s="34" t="str">
        <f t="shared" si="51"/>
        <v/>
      </c>
      <c r="L273" s="34" t="str">
        <f t="shared" si="52"/>
        <v/>
      </c>
      <c r="M273" s="32"/>
      <c r="N273" s="190"/>
      <c r="O273" s="190"/>
      <c r="P273" s="190"/>
      <c r="Q273" s="190"/>
      <c r="R273" s="23"/>
    </row>
    <row r="274" spans="1:18">
      <c r="A274" s="27">
        <f t="shared" ca="1" si="53"/>
        <v>46093</v>
      </c>
      <c r="B274" s="20"/>
      <c r="C274" s="21"/>
      <c r="D274" s="20"/>
      <c r="E274" s="21"/>
      <c r="F274" s="22"/>
      <c r="G274" s="22"/>
      <c r="H274" s="34" t="str">
        <f t="shared" si="48"/>
        <v/>
      </c>
      <c r="I274" s="34" t="str">
        <f t="shared" si="49"/>
        <v/>
      </c>
      <c r="J274" s="34" t="str">
        <f t="shared" si="50"/>
        <v/>
      </c>
      <c r="K274" s="34" t="str">
        <f t="shared" si="51"/>
        <v/>
      </c>
      <c r="L274" s="34" t="str">
        <f t="shared" si="52"/>
        <v/>
      </c>
      <c r="M274" s="32"/>
      <c r="N274" s="190"/>
      <c r="O274" s="190"/>
      <c r="P274" s="190"/>
      <c r="Q274" s="190"/>
      <c r="R274" s="23"/>
    </row>
    <row r="275" spans="1:18">
      <c r="A275" s="27">
        <f t="shared" ca="1" si="53"/>
        <v>46094</v>
      </c>
      <c r="B275" s="20"/>
      <c r="C275" s="21"/>
      <c r="D275" s="20"/>
      <c r="E275" s="21"/>
      <c r="F275" s="22"/>
      <c r="G275" s="22"/>
      <c r="H275" s="34" t="str">
        <f t="shared" si="48"/>
        <v/>
      </c>
      <c r="I275" s="34" t="str">
        <f t="shared" si="49"/>
        <v/>
      </c>
      <c r="J275" s="34" t="str">
        <f t="shared" si="50"/>
        <v/>
      </c>
      <c r="K275" s="34" t="str">
        <f t="shared" si="51"/>
        <v/>
      </c>
      <c r="L275" s="34" t="str">
        <f t="shared" si="52"/>
        <v/>
      </c>
      <c r="M275" s="32"/>
      <c r="N275" s="190"/>
      <c r="O275" s="190"/>
      <c r="P275" s="190"/>
      <c r="Q275" s="190"/>
      <c r="R275" s="23"/>
    </row>
    <row r="276" spans="1:18">
      <c r="A276" s="27">
        <f t="shared" ca="1" si="53"/>
        <v>46095</v>
      </c>
      <c r="B276" s="20"/>
      <c r="C276" s="21"/>
      <c r="D276" s="20"/>
      <c r="E276" s="21"/>
      <c r="F276" s="22"/>
      <c r="G276" s="22"/>
      <c r="H276" s="34" t="str">
        <f t="shared" si="48"/>
        <v/>
      </c>
      <c r="I276" s="34" t="str">
        <f t="shared" si="49"/>
        <v/>
      </c>
      <c r="J276" s="34" t="str">
        <f t="shared" si="50"/>
        <v/>
      </c>
      <c r="K276" s="34" t="str">
        <f t="shared" si="51"/>
        <v/>
      </c>
      <c r="L276" s="34" t="str">
        <f t="shared" si="52"/>
        <v/>
      </c>
      <c r="M276" s="32"/>
      <c r="N276" s="190"/>
      <c r="O276" s="190"/>
      <c r="P276" s="190"/>
      <c r="Q276" s="190"/>
      <c r="R276" s="23"/>
    </row>
    <row r="277" spans="1:18">
      <c r="A277" s="27">
        <f t="shared" ca="1" si="53"/>
        <v>46096</v>
      </c>
      <c r="B277" s="20"/>
      <c r="C277" s="21"/>
      <c r="D277" s="20"/>
      <c r="E277" s="21"/>
      <c r="F277" s="22"/>
      <c r="G277" s="22"/>
      <c r="H277" s="34" t="str">
        <f t="shared" si="48"/>
        <v/>
      </c>
      <c r="I277" s="34" t="str">
        <f t="shared" si="49"/>
        <v/>
      </c>
      <c r="J277" s="34" t="str">
        <f t="shared" si="50"/>
        <v/>
      </c>
      <c r="K277" s="34" t="str">
        <f t="shared" si="51"/>
        <v/>
      </c>
      <c r="L277" s="34" t="str">
        <f t="shared" si="52"/>
        <v/>
      </c>
      <c r="M277" s="32"/>
      <c r="N277" s="190"/>
      <c r="O277" s="190"/>
      <c r="P277" s="190"/>
      <c r="Q277" s="190"/>
      <c r="R277" s="23"/>
    </row>
    <row r="278" spans="1:18">
      <c r="A278" s="27">
        <f t="shared" ca="1" si="53"/>
        <v>46097</v>
      </c>
      <c r="B278" s="20"/>
      <c r="C278" s="21"/>
      <c r="D278" s="20"/>
      <c r="E278" s="21"/>
      <c r="F278" s="22"/>
      <c r="G278" s="22"/>
      <c r="H278" s="34" t="str">
        <f t="shared" si="48"/>
        <v/>
      </c>
      <c r="I278" s="34" t="str">
        <f t="shared" si="49"/>
        <v/>
      </c>
      <c r="J278" s="34" t="str">
        <f t="shared" si="50"/>
        <v/>
      </c>
      <c r="K278" s="34" t="str">
        <f t="shared" si="51"/>
        <v/>
      </c>
      <c r="L278" s="34" t="str">
        <f t="shared" si="52"/>
        <v/>
      </c>
      <c r="M278" s="32"/>
      <c r="N278" s="190"/>
      <c r="O278" s="190"/>
      <c r="P278" s="190"/>
      <c r="Q278" s="190"/>
      <c r="R278" s="23"/>
    </row>
    <row r="279" spans="1:18">
      <c r="A279" s="27">
        <f t="shared" ca="1" si="53"/>
        <v>46098</v>
      </c>
      <c r="B279" s="20"/>
      <c r="C279" s="21"/>
      <c r="D279" s="20"/>
      <c r="E279" s="21"/>
      <c r="F279" s="22"/>
      <c r="G279" s="22"/>
      <c r="H279" s="34" t="str">
        <f t="shared" si="48"/>
        <v/>
      </c>
      <c r="I279" s="34" t="str">
        <f t="shared" si="49"/>
        <v/>
      </c>
      <c r="J279" s="34" t="str">
        <f t="shared" si="50"/>
        <v/>
      </c>
      <c r="K279" s="34" t="str">
        <f t="shared" si="51"/>
        <v/>
      </c>
      <c r="L279" s="34" t="str">
        <f t="shared" si="52"/>
        <v/>
      </c>
      <c r="M279" s="32"/>
      <c r="N279" s="190"/>
      <c r="O279" s="190"/>
      <c r="P279" s="190"/>
      <c r="Q279" s="190"/>
      <c r="R279" s="23"/>
    </row>
    <row r="280" spans="1:18">
      <c r="A280" s="27">
        <f t="shared" ca="1" si="53"/>
        <v>46099</v>
      </c>
      <c r="B280" s="20"/>
      <c r="C280" s="21"/>
      <c r="D280" s="20"/>
      <c r="E280" s="21"/>
      <c r="F280" s="22"/>
      <c r="G280" s="22"/>
      <c r="H280" s="34" t="str">
        <f t="shared" si="48"/>
        <v/>
      </c>
      <c r="I280" s="34" t="str">
        <f t="shared" si="49"/>
        <v/>
      </c>
      <c r="J280" s="34" t="str">
        <f t="shared" si="50"/>
        <v/>
      </c>
      <c r="K280" s="34" t="str">
        <f t="shared" si="51"/>
        <v/>
      </c>
      <c r="L280" s="34" t="str">
        <f t="shared" si="52"/>
        <v/>
      </c>
      <c r="M280" s="32"/>
      <c r="N280" s="190"/>
      <c r="O280" s="190"/>
      <c r="P280" s="190"/>
      <c r="Q280" s="190"/>
      <c r="R280" s="23"/>
    </row>
    <row r="281" spans="1:18">
      <c r="A281" s="27">
        <f t="shared" ca="1" si="53"/>
        <v>46100</v>
      </c>
      <c r="B281" s="20"/>
      <c r="C281" s="21"/>
      <c r="D281" s="20"/>
      <c r="E281" s="21"/>
      <c r="F281" s="22"/>
      <c r="G281" s="22"/>
      <c r="H281" s="34" t="str">
        <f t="shared" si="48"/>
        <v/>
      </c>
      <c r="I281" s="34" t="str">
        <f t="shared" si="49"/>
        <v/>
      </c>
      <c r="J281" s="34" t="str">
        <f t="shared" si="50"/>
        <v/>
      </c>
      <c r="K281" s="34" t="str">
        <f t="shared" si="51"/>
        <v/>
      </c>
      <c r="L281" s="34" t="str">
        <f t="shared" si="52"/>
        <v/>
      </c>
      <c r="M281" s="32"/>
      <c r="N281" s="190"/>
      <c r="O281" s="190"/>
      <c r="P281" s="190"/>
      <c r="Q281" s="190"/>
      <c r="R281" s="23"/>
    </row>
    <row r="282" spans="1:18">
      <c r="A282" s="27">
        <f t="shared" ca="1" si="53"/>
        <v>46101</v>
      </c>
      <c r="B282" s="20"/>
      <c r="C282" s="21"/>
      <c r="D282" s="20"/>
      <c r="E282" s="21"/>
      <c r="F282" s="22"/>
      <c r="G282" s="22"/>
      <c r="H282" s="34" t="str">
        <f t="shared" si="48"/>
        <v/>
      </c>
      <c r="I282" s="34" t="str">
        <f t="shared" si="49"/>
        <v/>
      </c>
      <c r="J282" s="34" t="str">
        <f t="shared" si="50"/>
        <v/>
      </c>
      <c r="K282" s="34" t="str">
        <f t="shared" si="51"/>
        <v/>
      </c>
      <c r="L282" s="34" t="str">
        <f t="shared" si="52"/>
        <v/>
      </c>
      <c r="M282" s="32"/>
      <c r="N282" s="190"/>
      <c r="O282" s="190"/>
      <c r="P282" s="190"/>
      <c r="Q282" s="190"/>
      <c r="R282" s="23"/>
    </row>
    <row r="283" spans="1:18">
      <c r="A283" s="27">
        <f t="shared" ca="1" si="53"/>
        <v>46102</v>
      </c>
      <c r="B283" s="20"/>
      <c r="C283" s="21"/>
      <c r="D283" s="20"/>
      <c r="E283" s="21"/>
      <c r="F283" s="22"/>
      <c r="G283" s="22"/>
      <c r="H283" s="34" t="str">
        <f t="shared" si="48"/>
        <v/>
      </c>
      <c r="I283" s="34" t="str">
        <f t="shared" si="49"/>
        <v/>
      </c>
      <c r="J283" s="34" t="str">
        <f t="shared" si="50"/>
        <v/>
      </c>
      <c r="K283" s="34" t="str">
        <f t="shared" si="51"/>
        <v/>
      </c>
      <c r="L283" s="34" t="str">
        <f t="shared" si="52"/>
        <v/>
      </c>
      <c r="M283" s="32"/>
      <c r="N283" s="190"/>
      <c r="O283" s="190"/>
      <c r="P283" s="190"/>
      <c r="Q283" s="190"/>
      <c r="R283" s="23"/>
    </row>
    <row r="284" spans="1:18">
      <c r="A284" s="27">
        <f t="shared" ca="1" si="53"/>
        <v>46103</v>
      </c>
      <c r="B284" s="20"/>
      <c r="C284" s="21"/>
      <c r="D284" s="20"/>
      <c r="E284" s="21"/>
      <c r="F284" s="22"/>
      <c r="G284" s="22"/>
      <c r="H284" s="34" t="str">
        <f t="shared" si="48"/>
        <v/>
      </c>
      <c r="I284" s="34" t="str">
        <f t="shared" si="49"/>
        <v/>
      </c>
      <c r="J284" s="34" t="str">
        <f t="shared" si="50"/>
        <v/>
      </c>
      <c r="K284" s="34" t="str">
        <f t="shared" si="51"/>
        <v/>
      </c>
      <c r="L284" s="34" t="str">
        <f t="shared" si="52"/>
        <v/>
      </c>
      <c r="M284" s="32"/>
      <c r="N284" s="190"/>
      <c r="O284" s="190"/>
      <c r="P284" s="190"/>
      <c r="Q284" s="190"/>
      <c r="R284" s="23"/>
    </row>
    <row r="285" spans="1:18">
      <c r="A285" s="27">
        <f t="shared" ca="1" si="53"/>
        <v>46104</v>
      </c>
      <c r="B285" s="20"/>
      <c r="C285" s="21"/>
      <c r="D285" s="20"/>
      <c r="E285" s="21"/>
      <c r="F285" s="22"/>
      <c r="G285" s="22"/>
      <c r="H285" s="34" t="str">
        <f t="shared" si="48"/>
        <v/>
      </c>
      <c r="I285" s="34" t="str">
        <f t="shared" si="49"/>
        <v/>
      </c>
      <c r="J285" s="34" t="str">
        <f t="shared" si="50"/>
        <v/>
      </c>
      <c r="K285" s="34" t="str">
        <f t="shared" si="51"/>
        <v/>
      </c>
      <c r="L285" s="34" t="str">
        <f t="shared" si="52"/>
        <v/>
      </c>
      <c r="M285" s="32"/>
      <c r="N285" s="190"/>
      <c r="O285" s="190"/>
      <c r="P285" s="190"/>
      <c r="Q285" s="190"/>
      <c r="R285" s="23"/>
    </row>
    <row r="286" spans="1:18">
      <c r="A286" s="27">
        <f t="shared" ca="1" si="53"/>
        <v>46105</v>
      </c>
      <c r="B286" s="20"/>
      <c r="C286" s="21"/>
      <c r="D286" s="20"/>
      <c r="E286" s="21"/>
      <c r="F286" s="22"/>
      <c r="G286" s="22"/>
      <c r="H286" s="34" t="str">
        <f t="shared" si="48"/>
        <v/>
      </c>
      <c r="I286" s="34" t="str">
        <f t="shared" si="49"/>
        <v/>
      </c>
      <c r="J286" s="34" t="str">
        <f t="shared" si="50"/>
        <v/>
      </c>
      <c r="K286" s="34" t="str">
        <f t="shared" si="51"/>
        <v/>
      </c>
      <c r="L286" s="34" t="str">
        <f t="shared" si="52"/>
        <v/>
      </c>
      <c r="M286" s="32"/>
      <c r="N286" s="190"/>
      <c r="O286" s="190"/>
      <c r="P286" s="190"/>
      <c r="Q286" s="190"/>
      <c r="R286" s="23"/>
    </row>
    <row r="287" spans="1:18">
      <c r="A287" s="27">
        <f t="shared" ca="1" si="53"/>
        <v>46106</v>
      </c>
      <c r="B287" s="20"/>
      <c r="C287" s="21"/>
      <c r="D287" s="20"/>
      <c r="E287" s="21"/>
      <c r="F287" s="22"/>
      <c r="G287" s="22"/>
      <c r="H287" s="34" t="str">
        <f t="shared" si="48"/>
        <v/>
      </c>
      <c r="I287" s="34" t="str">
        <f t="shared" si="49"/>
        <v/>
      </c>
      <c r="J287" s="34" t="str">
        <f t="shared" si="50"/>
        <v/>
      </c>
      <c r="K287" s="34" t="str">
        <f t="shared" si="51"/>
        <v/>
      </c>
      <c r="L287" s="34" t="str">
        <f t="shared" si="52"/>
        <v/>
      </c>
      <c r="M287" s="32"/>
      <c r="N287" s="190"/>
      <c r="O287" s="190"/>
      <c r="P287" s="190"/>
      <c r="Q287" s="190"/>
      <c r="R287" s="23"/>
    </row>
    <row r="288" spans="1:18">
      <c r="A288" s="27">
        <f t="shared" ca="1" si="53"/>
        <v>46107</v>
      </c>
      <c r="B288" s="20"/>
      <c r="C288" s="21"/>
      <c r="D288" s="20"/>
      <c r="E288" s="21"/>
      <c r="F288" s="22"/>
      <c r="G288" s="22"/>
      <c r="H288" s="34" t="str">
        <f t="shared" si="48"/>
        <v/>
      </c>
      <c r="I288" s="34" t="str">
        <f t="shared" si="49"/>
        <v/>
      </c>
      <c r="J288" s="34" t="str">
        <f t="shared" si="50"/>
        <v/>
      </c>
      <c r="K288" s="34" t="str">
        <f t="shared" si="51"/>
        <v/>
      </c>
      <c r="L288" s="34" t="str">
        <f t="shared" si="52"/>
        <v/>
      </c>
      <c r="M288" s="32"/>
      <c r="N288" s="190"/>
      <c r="O288" s="190"/>
      <c r="P288" s="190"/>
      <c r="Q288" s="190"/>
      <c r="R288" s="23"/>
    </row>
    <row r="289" spans="1:18">
      <c r="A289" s="27">
        <f t="shared" ca="1" si="53"/>
        <v>46108</v>
      </c>
      <c r="B289" s="20"/>
      <c r="C289" s="21"/>
      <c r="D289" s="20"/>
      <c r="E289" s="21"/>
      <c r="F289" s="22"/>
      <c r="G289" s="22"/>
      <c r="H289" s="34" t="str">
        <f t="shared" si="48"/>
        <v/>
      </c>
      <c r="I289" s="34" t="str">
        <f t="shared" si="49"/>
        <v/>
      </c>
      <c r="J289" s="34" t="str">
        <f t="shared" si="50"/>
        <v/>
      </c>
      <c r="K289" s="34" t="str">
        <f t="shared" si="51"/>
        <v/>
      </c>
      <c r="L289" s="34" t="str">
        <f>IF(AND($B289="",$D289=""),"",($C289-$B289-$F289)+($E289-$D289-$G289))</f>
        <v/>
      </c>
      <c r="M289" s="32"/>
      <c r="N289" s="190"/>
      <c r="O289" s="190"/>
      <c r="P289" s="190"/>
      <c r="Q289" s="190"/>
      <c r="R289" s="23"/>
    </row>
    <row r="290" spans="1:18">
      <c r="A290" s="27">
        <f t="shared" ca="1" si="53"/>
        <v>46109</v>
      </c>
      <c r="B290" s="20"/>
      <c r="C290" s="21"/>
      <c r="D290" s="20"/>
      <c r="E290" s="21"/>
      <c r="F290" s="22"/>
      <c r="G290" s="22"/>
      <c r="H290" s="34" t="str">
        <f t="shared" si="48"/>
        <v/>
      </c>
      <c r="I290" s="34" t="str">
        <f t="shared" si="49"/>
        <v/>
      </c>
      <c r="J290" s="34" t="str">
        <f t="shared" si="50"/>
        <v/>
      </c>
      <c r="K290" s="34" t="str">
        <f t="shared" si="51"/>
        <v/>
      </c>
      <c r="L290" s="34" t="str">
        <f>IF(AND($B290="",$D290=""),"",($C290-$B290-$F290)+($E290-$D290-$G290))</f>
        <v/>
      </c>
      <c r="M290" s="32"/>
      <c r="N290" s="190"/>
      <c r="O290" s="190"/>
      <c r="P290" s="190"/>
      <c r="Q290" s="190"/>
      <c r="R290" s="23"/>
    </row>
    <row r="291" spans="1:18">
      <c r="A291" s="27">
        <f t="shared" ca="1" si="53"/>
        <v>46110</v>
      </c>
      <c r="B291" s="20"/>
      <c r="C291" s="21"/>
      <c r="D291" s="20"/>
      <c r="E291" s="21"/>
      <c r="F291" s="22"/>
      <c r="G291" s="22"/>
      <c r="H291" s="34" t="str">
        <f t="shared" si="48"/>
        <v/>
      </c>
      <c r="I291" s="34" t="str">
        <f t="shared" si="49"/>
        <v/>
      </c>
      <c r="J291" s="34" t="str">
        <f t="shared" si="50"/>
        <v/>
      </c>
      <c r="K291" s="34" t="str">
        <f t="shared" si="51"/>
        <v/>
      </c>
      <c r="L291" s="34" t="str">
        <f>IF(AND($B291="",$D291=""),"",($C291-$B291-$F291)+($E291-$D291-$G291))</f>
        <v/>
      </c>
      <c r="M291" s="32"/>
      <c r="N291" s="190"/>
      <c r="O291" s="190"/>
      <c r="P291" s="190"/>
      <c r="Q291" s="190"/>
      <c r="R291" s="23"/>
    </row>
    <row r="292" spans="1:18">
      <c r="A292" s="27">
        <f t="shared" ca="1" si="53"/>
        <v>46111</v>
      </c>
      <c r="B292" s="20"/>
      <c r="C292" s="21"/>
      <c r="D292" s="20"/>
      <c r="E292" s="21"/>
      <c r="F292" s="22"/>
      <c r="G292" s="22"/>
      <c r="H292" s="34" t="str">
        <f t="shared" si="48"/>
        <v/>
      </c>
      <c r="I292" s="34" t="str">
        <f t="shared" si="49"/>
        <v/>
      </c>
      <c r="J292" s="34" t="str">
        <f t="shared" si="50"/>
        <v/>
      </c>
      <c r="K292" s="34" t="str">
        <f t="shared" si="51"/>
        <v/>
      </c>
      <c r="L292" s="34" t="str">
        <f>IF(AND($B292="",$D292=""),"",($C292-$B292-$F292)+($E292-$D292-$G292))</f>
        <v/>
      </c>
      <c r="M292" s="32"/>
      <c r="N292" s="190"/>
      <c r="O292" s="190"/>
      <c r="P292" s="190"/>
      <c r="Q292" s="190"/>
      <c r="R292" s="23"/>
    </row>
    <row r="293" spans="1:18">
      <c r="A293" s="27">
        <f t="shared" ca="1" si="53"/>
        <v>46112</v>
      </c>
      <c r="B293" s="20"/>
      <c r="C293" s="21"/>
      <c r="D293" s="20"/>
      <c r="E293" s="21"/>
      <c r="F293" s="22"/>
      <c r="G293" s="22"/>
      <c r="H293" s="34" t="str">
        <f t="shared" si="48"/>
        <v/>
      </c>
      <c r="I293" s="34" t="str">
        <f t="shared" si="49"/>
        <v/>
      </c>
      <c r="J293" s="34" t="str">
        <f t="shared" si="50"/>
        <v/>
      </c>
      <c r="K293" s="34" t="str">
        <f t="shared" si="51"/>
        <v/>
      </c>
      <c r="L293" s="34" t="str">
        <f>IF(AND($B293="",$D293=""),"",($C293-$B293-$F293)+($E293-$D293-$G293))</f>
        <v/>
      </c>
      <c r="M293" s="32"/>
      <c r="N293" s="190"/>
      <c r="O293" s="190"/>
      <c r="P293" s="190"/>
      <c r="Q293" s="190"/>
      <c r="R293" s="23"/>
    </row>
    <row r="294" spans="1:18">
      <c r="A294" s="5" t="s">
        <v>11</v>
      </c>
      <c r="B294" s="191"/>
      <c r="C294" s="192"/>
      <c r="D294" s="191"/>
      <c r="E294" s="192"/>
      <c r="F294" s="26" t="str">
        <f>IF(SUM($F263:$F293)=0,"",SUM($F263:$F293))</f>
        <v/>
      </c>
      <c r="G294" s="26" t="str">
        <f>IF(SUM($G263:$G293)=0,"",SUM($G263:$G293))</f>
        <v/>
      </c>
      <c r="H294" s="26" t="str">
        <f>IF(SUM(H263:H293)=0,"",SUM(H263:H293))</f>
        <v/>
      </c>
      <c r="I294" s="26" t="str">
        <f>IF(SUM(I263:I293)=0,"",SUM(I263:I293))</f>
        <v/>
      </c>
      <c r="J294" s="26" t="str">
        <f t="shared" ref="J294:K294" si="54">IF(SUM(J263:J293)=0,"",SUM(J263:J293))</f>
        <v/>
      </c>
      <c r="K294" s="26" t="str">
        <f t="shared" si="54"/>
        <v/>
      </c>
      <c r="L294" s="26" t="str">
        <f>IF(SUM($L263:$L293)=0,"",SUM($L263:$L293))</f>
        <v/>
      </c>
      <c r="M294" s="33"/>
      <c r="N294" s="193"/>
      <c r="O294" s="193"/>
      <c r="P294" s="193"/>
      <c r="Q294" s="193"/>
      <c r="R294" s="6"/>
    </row>
  </sheetData>
  <sheetProtection algorithmName="SHA-512" hashValue="8RWs+XZSTdAmssqUB9esKJ8arMvDPQDN6f5gL/75BANgTYJa0OEuyvA+Lf4NqIiCAOXYQZRpS8B6CWzIRi1GNA==" saltValue="o45ScQ7hRafr+437WYcURA==" spinCount="100000" sheet="1" formatRows="0"/>
  <mergeCells count="371">
    <mergeCell ref="A8:A10"/>
    <mergeCell ref="B8:E8"/>
    <mergeCell ref="F8:G9"/>
    <mergeCell ref="H8:K8"/>
    <mergeCell ref="L8:L10"/>
    <mergeCell ref="M8:M10"/>
    <mergeCell ref="N8:Q10"/>
    <mergeCell ref="R8:R10"/>
    <mergeCell ref="B9:C9"/>
    <mergeCell ref="D9:E9"/>
    <mergeCell ref="H9:I9"/>
    <mergeCell ref="J9:K9"/>
    <mergeCell ref="N11:Q11"/>
    <mergeCell ref="B4:L4"/>
    <mergeCell ref="P4:R4"/>
    <mergeCell ref="B5:L5"/>
    <mergeCell ref="N18:Q18"/>
    <mergeCell ref="N19:Q19"/>
    <mergeCell ref="N20:Q20"/>
    <mergeCell ref="N21:Q21"/>
    <mergeCell ref="N22:Q22"/>
    <mergeCell ref="N23:Q23"/>
    <mergeCell ref="N12:Q12"/>
    <mergeCell ref="N13:Q13"/>
    <mergeCell ref="N14:Q14"/>
    <mergeCell ref="N15:Q15"/>
    <mergeCell ref="N16:Q16"/>
    <mergeCell ref="N17:Q17"/>
    <mergeCell ref="N30:Q30"/>
    <mergeCell ref="N31:Q31"/>
    <mergeCell ref="N32:Q32"/>
    <mergeCell ref="N33:Q33"/>
    <mergeCell ref="N34:Q34"/>
    <mergeCell ref="N35:Q35"/>
    <mergeCell ref="N24:Q24"/>
    <mergeCell ref="N25:Q25"/>
    <mergeCell ref="N26:Q26"/>
    <mergeCell ref="N27:Q27"/>
    <mergeCell ref="N28:Q28"/>
    <mergeCell ref="N29:Q29"/>
    <mergeCell ref="A44:A46"/>
    <mergeCell ref="B44:E44"/>
    <mergeCell ref="F44:G45"/>
    <mergeCell ref="H44:K44"/>
    <mergeCell ref="L44:L46"/>
    <mergeCell ref="M44:M46"/>
    <mergeCell ref="N44:Q46"/>
    <mergeCell ref="N36:Q36"/>
    <mergeCell ref="N37:Q37"/>
    <mergeCell ref="N38:Q38"/>
    <mergeCell ref="N39:Q39"/>
    <mergeCell ref="N40:Q40"/>
    <mergeCell ref="N41:Q41"/>
    <mergeCell ref="R44:R46"/>
    <mergeCell ref="B45:C45"/>
    <mergeCell ref="D45:E45"/>
    <mergeCell ref="H45:I45"/>
    <mergeCell ref="J45:K45"/>
    <mergeCell ref="N47:Q47"/>
    <mergeCell ref="B42:C42"/>
    <mergeCell ref="D42:E42"/>
    <mergeCell ref="N42:Q42"/>
    <mergeCell ref="N54:Q54"/>
    <mergeCell ref="N55:Q55"/>
    <mergeCell ref="N56:Q56"/>
    <mergeCell ref="N57:Q57"/>
    <mergeCell ref="N58:Q58"/>
    <mergeCell ref="N59:Q59"/>
    <mergeCell ref="N48:Q48"/>
    <mergeCell ref="N49:Q49"/>
    <mergeCell ref="N50:Q50"/>
    <mergeCell ref="N51:Q51"/>
    <mergeCell ref="N52:Q52"/>
    <mergeCell ref="N53:Q53"/>
    <mergeCell ref="N66:Q66"/>
    <mergeCell ref="N67:Q67"/>
    <mergeCell ref="N68:Q68"/>
    <mergeCell ref="N69:Q69"/>
    <mergeCell ref="N70:Q70"/>
    <mergeCell ref="N71:Q71"/>
    <mergeCell ref="N60:Q60"/>
    <mergeCell ref="N61:Q61"/>
    <mergeCell ref="N62:Q62"/>
    <mergeCell ref="N63:Q63"/>
    <mergeCell ref="N64:Q64"/>
    <mergeCell ref="N65:Q65"/>
    <mergeCell ref="A80:A82"/>
    <mergeCell ref="B80:E80"/>
    <mergeCell ref="F80:G81"/>
    <mergeCell ref="H80:K80"/>
    <mergeCell ref="L80:L82"/>
    <mergeCell ref="M80:M82"/>
    <mergeCell ref="N80:Q82"/>
    <mergeCell ref="N72:Q72"/>
    <mergeCell ref="N73:Q73"/>
    <mergeCell ref="N74:Q74"/>
    <mergeCell ref="N75:Q75"/>
    <mergeCell ref="N76:Q76"/>
    <mergeCell ref="N77:Q77"/>
    <mergeCell ref="R80:R82"/>
    <mergeCell ref="B81:C81"/>
    <mergeCell ref="D81:E81"/>
    <mergeCell ref="H81:I81"/>
    <mergeCell ref="J81:K81"/>
    <mergeCell ref="N83:Q83"/>
    <mergeCell ref="B78:C78"/>
    <mergeCell ref="D78:E78"/>
    <mergeCell ref="N78:Q78"/>
    <mergeCell ref="N90:Q90"/>
    <mergeCell ref="N91:Q91"/>
    <mergeCell ref="N92:Q92"/>
    <mergeCell ref="N93:Q93"/>
    <mergeCell ref="N94:Q94"/>
    <mergeCell ref="N95:Q95"/>
    <mergeCell ref="N84:Q84"/>
    <mergeCell ref="N85:Q85"/>
    <mergeCell ref="N86:Q86"/>
    <mergeCell ref="N87:Q87"/>
    <mergeCell ref="N88:Q88"/>
    <mergeCell ref="N89:Q89"/>
    <mergeCell ref="N102:Q102"/>
    <mergeCell ref="N103:Q103"/>
    <mergeCell ref="N104:Q104"/>
    <mergeCell ref="N105:Q105"/>
    <mergeCell ref="N106:Q106"/>
    <mergeCell ref="N107:Q107"/>
    <mergeCell ref="N96:Q96"/>
    <mergeCell ref="N97:Q97"/>
    <mergeCell ref="N98:Q98"/>
    <mergeCell ref="N99:Q99"/>
    <mergeCell ref="N100:Q100"/>
    <mergeCell ref="N101:Q101"/>
    <mergeCell ref="A116:A118"/>
    <mergeCell ref="B116:E116"/>
    <mergeCell ref="F116:G117"/>
    <mergeCell ref="H116:K116"/>
    <mergeCell ref="L116:L118"/>
    <mergeCell ref="M116:M118"/>
    <mergeCell ref="N116:Q118"/>
    <mergeCell ref="N108:Q108"/>
    <mergeCell ref="N109:Q109"/>
    <mergeCell ref="N110:Q110"/>
    <mergeCell ref="N111:Q111"/>
    <mergeCell ref="N112:Q112"/>
    <mergeCell ref="N113:Q113"/>
    <mergeCell ref="R116:R118"/>
    <mergeCell ref="B117:C117"/>
    <mergeCell ref="D117:E117"/>
    <mergeCell ref="H117:I117"/>
    <mergeCell ref="J117:K117"/>
    <mergeCell ref="N119:Q119"/>
    <mergeCell ref="B114:C114"/>
    <mergeCell ref="D114:E114"/>
    <mergeCell ref="N114:Q114"/>
    <mergeCell ref="N126:Q126"/>
    <mergeCell ref="N127:Q127"/>
    <mergeCell ref="N128:Q128"/>
    <mergeCell ref="N129:Q129"/>
    <mergeCell ref="N130:Q130"/>
    <mergeCell ref="N131:Q131"/>
    <mergeCell ref="N120:Q120"/>
    <mergeCell ref="N121:Q121"/>
    <mergeCell ref="N122:Q122"/>
    <mergeCell ref="N123:Q123"/>
    <mergeCell ref="N124:Q124"/>
    <mergeCell ref="N125:Q125"/>
    <mergeCell ref="N138:Q138"/>
    <mergeCell ref="N139:Q139"/>
    <mergeCell ref="N140:Q140"/>
    <mergeCell ref="N141:Q141"/>
    <mergeCell ref="N142:Q142"/>
    <mergeCell ref="N143:Q143"/>
    <mergeCell ref="N132:Q132"/>
    <mergeCell ref="N133:Q133"/>
    <mergeCell ref="N134:Q134"/>
    <mergeCell ref="N135:Q135"/>
    <mergeCell ref="N136:Q136"/>
    <mergeCell ref="N137:Q137"/>
    <mergeCell ref="A152:A154"/>
    <mergeCell ref="B152:E152"/>
    <mergeCell ref="F152:G153"/>
    <mergeCell ref="H152:K152"/>
    <mergeCell ref="L152:L154"/>
    <mergeCell ref="M152:M154"/>
    <mergeCell ref="N152:Q154"/>
    <mergeCell ref="N144:Q144"/>
    <mergeCell ref="N145:Q145"/>
    <mergeCell ref="N146:Q146"/>
    <mergeCell ref="N147:Q147"/>
    <mergeCell ref="N148:Q148"/>
    <mergeCell ref="N149:Q149"/>
    <mergeCell ref="R152:R154"/>
    <mergeCell ref="B153:C153"/>
    <mergeCell ref="D153:E153"/>
    <mergeCell ref="H153:I153"/>
    <mergeCell ref="J153:K153"/>
    <mergeCell ref="N155:Q155"/>
    <mergeCell ref="B150:C150"/>
    <mergeCell ref="D150:E150"/>
    <mergeCell ref="N150:Q150"/>
    <mergeCell ref="N162:Q162"/>
    <mergeCell ref="N163:Q163"/>
    <mergeCell ref="N164:Q164"/>
    <mergeCell ref="N165:Q165"/>
    <mergeCell ref="N166:Q166"/>
    <mergeCell ref="N167:Q167"/>
    <mergeCell ref="N156:Q156"/>
    <mergeCell ref="N157:Q157"/>
    <mergeCell ref="N158:Q158"/>
    <mergeCell ref="N159:Q159"/>
    <mergeCell ref="N160:Q160"/>
    <mergeCell ref="N161:Q161"/>
    <mergeCell ref="N174:Q174"/>
    <mergeCell ref="N175:Q175"/>
    <mergeCell ref="N176:Q176"/>
    <mergeCell ref="N177:Q177"/>
    <mergeCell ref="N178:Q178"/>
    <mergeCell ref="N179:Q179"/>
    <mergeCell ref="N168:Q168"/>
    <mergeCell ref="N169:Q169"/>
    <mergeCell ref="N170:Q170"/>
    <mergeCell ref="N171:Q171"/>
    <mergeCell ref="N172:Q172"/>
    <mergeCell ref="N173:Q173"/>
    <mergeCell ref="A188:A190"/>
    <mergeCell ref="B188:E188"/>
    <mergeCell ref="F188:G189"/>
    <mergeCell ref="H188:K188"/>
    <mergeCell ref="L188:L190"/>
    <mergeCell ref="M188:M190"/>
    <mergeCell ref="N188:Q190"/>
    <mergeCell ref="N180:Q180"/>
    <mergeCell ref="N181:Q181"/>
    <mergeCell ref="N182:Q182"/>
    <mergeCell ref="N183:Q183"/>
    <mergeCell ref="N184:Q184"/>
    <mergeCell ref="N185:Q185"/>
    <mergeCell ref="R188:R190"/>
    <mergeCell ref="B189:C189"/>
    <mergeCell ref="D189:E189"/>
    <mergeCell ref="H189:I189"/>
    <mergeCell ref="J189:K189"/>
    <mergeCell ref="N191:Q191"/>
    <mergeCell ref="B186:C186"/>
    <mergeCell ref="D186:E186"/>
    <mergeCell ref="N186:Q186"/>
    <mergeCell ref="N198:Q198"/>
    <mergeCell ref="N199:Q199"/>
    <mergeCell ref="N200:Q200"/>
    <mergeCell ref="N201:Q201"/>
    <mergeCell ref="N202:Q202"/>
    <mergeCell ref="N203:Q203"/>
    <mergeCell ref="N192:Q192"/>
    <mergeCell ref="N193:Q193"/>
    <mergeCell ref="N194:Q194"/>
    <mergeCell ref="N195:Q195"/>
    <mergeCell ref="N196:Q196"/>
    <mergeCell ref="N197:Q197"/>
    <mergeCell ref="N210:Q210"/>
    <mergeCell ref="N211:Q211"/>
    <mergeCell ref="N212:Q212"/>
    <mergeCell ref="N213:Q213"/>
    <mergeCell ref="N214:Q214"/>
    <mergeCell ref="N215:Q215"/>
    <mergeCell ref="N204:Q204"/>
    <mergeCell ref="N205:Q205"/>
    <mergeCell ref="N206:Q206"/>
    <mergeCell ref="N207:Q207"/>
    <mergeCell ref="N208:Q208"/>
    <mergeCell ref="N209:Q209"/>
    <mergeCell ref="A224:A226"/>
    <mergeCell ref="B224:E224"/>
    <mergeCell ref="F224:G225"/>
    <mergeCell ref="H224:K224"/>
    <mergeCell ref="L224:L226"/>
    <mergeCell ref="M224:M226"/>
    <mergeCell ref="N224:Q226"/>
    <mergeCell ref="N216:Q216"/>
    <mergeCell ref="N217:Q217"/>
    <mergeCell ref="N218:Q218"/>
    <mergeCell ref="N219:Q219"/>
    <mergeCell ref="N220:Q220"/>
    <mergeCell ref="N221:Q221"/>
    <mergeCell ref="R224:R226"/>
    <mergeCell ref="B225:C225"/>
    <mergeCell ref="D225:E225"/>
    <mergeCell ref="H225:I225"/>
    <mergeCell ref="J225:K225"/>
    <mergeCell ref="N227:Q227"/>
    <mergeCell ref="B222:C222"/>
    <mergeCell ref="D222:E222"/>
    <mergeCell ref="N222:Q222"/>
    <mergeCell ref="N234:Q234"/>
    <mergeCell ref="N235:Q235"/>
    <mergeCell ref="N236:Q236"/>
    <mergeCell ref="N237:Q237"/>
    <mergeCell ref="N238:Q238"/>
    <mergeCell ref="N239:Q239"/>
    <mergeCell ref="N228:Q228"/>
    <mergeCell ref="N229:Q229"/>
    <mergeCell ref="N230:Q230"/>
    <mergeCell ref="N231:Q231"/>
    <mergeCell ref="N232:Q232"/>
    <mergeCell ref="N233:Q233"/>
    <mergeCell ref="N246:Q246"/>
    <mergeCell ref="N247:Q247"/>
    <mergeCell ref="N248:Q248"/>
    <mergeCell ref="N249:Q249"/>
    <mergeCell ref="N250:Q250"/>
    <mergeCell ref="N251:Q251"/>
    <mergeCell ref="N240:Q240"/>
    <mergeCell ref="N241:Q241"/>
    <mergeCell ref="N242:Q242"/>
    <mergeCell ref="N243:Q243"/>
    <mergeCell ref="N244:Q244"/>
    <mergeCell ref="N245:Q245"/>
    <mergeCell ref="A260:A262"/>
    <mergeCell ref="B260:E260"/>
    <mergeCell ref="F260:G261"/>
    <mergeCell ref="H260:K260"/>
    <mergeCell ref="L260:L262"/>
    <mergeCell ref="M260:M262"/>
    <mergeCell ref="N260:Q262"/>
    <mergeCell ref="N252:Q252"/>
    <mergeCell ref="N253:Q253"/>
    <mergeCell ref="N254:Q254"/>
    <mergeCell ref="N255:Q255"/>
    <mergeCell ref="N256:Q256"/>
    <mergeCell ref="N257:Q257"/>
    <mergeCell ref="R260:R262"/>
    <mergeCell ref="B261:C261"/>
    <mergeCell ref="D261:E261"/>
    <mergeCell ref="H261:I261"/>
    <mergeCell ref="J261:K261"/>
    <mergeCell ref="N263:Q263"/>
    <mergeCell ref="B258:C258"/>
    <mergeCell ref="D258:E258"/>
    <mergeCell ref="N258:Q258"/>
    <mergeCell ref="N270:Q270"/>
    <mergeCell ref="N271:Q271"/>
    <mergeCell ref="N272:Q272"/>
    <mergeCell ref="N273:Q273"/>
    <mergeCell ref="N274:Q274"/>
    <mergeCell ref="N275:Q275"/>
    <mergeCell ref="N264:Q264"/>
    <mergeCell ref="N265:Q265"/>
    <mergeCell ref="N266:Q266"/>
    <mergeCell ref="N267:Q267"/>
    <mergeCell ref="N268:Q268"/>
    <mergeCell ref="N269:Q269"/>
    <mergeCell ref="N282:Q282"/>
    <mergeCell ref="N283:Q283"/>
    <mergeCell ref="N284:Q284"/>
    <mergeCell ref="N285:Q285"/>
    <mergeCell ref="N286:Q286"/>
    <mergeCell ref="N287:Q287"/>
    <mergeCell ref="N276:Q276"/>
    <mergeCell ref="N277:Q277"/>
    <mergeCell ref="N278:Q278"/>
    <mergeCell ref="N279:Q279"/>
    <mergeCell ref="N280:Q280"/>
    <mergeCell ref="N281:Q281"/>
    <mergeCell ref="B294:C294"/>
    <mergeCell ref="D294:E294"/>
    <mergeCell ref="N294:Q294"/>
    <mergeCell ref="N288:Q288"/>
    <mergeCell ref="N289:Q289"/>
    <mergeCell ref="N290:Q290"/>
    <mergeCell ref="N291:Q291"/>
    <mergeCell ref="N292:Q292"/>
    <mergeCell ref="N293:Q293"/>
  </mergeCells>
  <phoneticPr fontId="2"/>
  <conditionalFormatting sqref="A12:C13 F12:G13 A14:G41">
    <cfRule type="expression" dxfId="79" priority="9">
      <formula>OR(EDATE($A$11,1)-1&lt;$A12,DATEVALUE("2026/3/31")&lt;$A12)</formula>
    </cfRule>
  </conditionalFormatting>
  <conditionalFormatting sqref="A48:F76 M48:R77 A77:G77 L77">
    <cfRule type="expression" dxfId="78" priority="10">
      <formula>OR(EDATE($A$47,1)-1&lt;$A48,DATEVALUE("2026/3/31")&lt;$A48)</formula>
    </cfRule>
  </conditionalFormatting>
  <conditionalFormatting sqref="A84:G113">
    <cfRule type="expression" dxfId="77" priority="11">
      <formula>OR(EDATE($A$83,1)-1&lt;$A84,DATEVALUE("2026/3/31")&lt;$A84)</formula>
    </cfRule>
  </conditionalFormatting>
  <conditionalFormatting sqref="A120:G149 M120:R149 L149">
    <cfRule type="expression" dxfId="76" priority="12">
      <formula>OR(EDATE($A$119,1)-1&lt;$A120,DATEVALUE("2026/3/31")&lt;$A120)</formula>
    </cfRule>
  </conditionalFormatting>
  <conditionalFormatting sqref="A156:G185">
    <cfRule type="expression" dxfId="75" priority="13">
      <formula>OR(EDATE($A$155,1)-1&lt;$A156,DATEVALUE("2026/3/31")&lt;$A156)</formula>
    </cfRule>
  </conditionalFormatting>
  <conditionalFormatting sqref="A192:G221">
    <cfRule type="expression" dxfId="74" priority="14">
      <formula>OR(EDATE($A$191,1)-1&lt;$A192,DATEVALUE("2026/3/31")&lt;$A192)</formula>
    </cfRule>
  </conditionalFormatting>
  <conditionalFormatting sqref="A228:G257 M228:R257 L255:L257">
    <cfRule type="expression" dxfId="73" priority="15">
      <formula>OR(EDATE($A$227,1)-1&lt;$A228,DATEVALUE("2026/3/31")&lt;$A228)</formula>
    </cfRule>
  </conditionalFormatting>
  <conditionalFormatting sqref="A264:G293 L264:R293">
    <cfRule type="expression" dxfId="72" priority="16">
      <formula>OR(EDATE($A$263,1)-1&lt;$A264,DATEVALUE("2026/3/31")&lt;$A264)</formula>
    </cfRule>
  </conditionalFormatting>
  <conditionalFormatting sqref="B11:C11">
    <cfRule type="expression" dxfId="71" priority="3">
      <formula>OR(EDATE($A$11,1)-1&lt;$A11,DATEVALUE("2026/3/31")&lt;$A11)</formula>
    </cfRule>
  </conditionalFormatting>
  <conditionalFormatting sqref="B4:L5">
    <cfRule type="expression" dxfId="70" priority="8">
      <formula>IF(LEN(B4)&lt;1,TRUE,FALSE)</formula>
    </cfRule>
  </conditionalFormatting>
  <conditionalFormatting sqref="D13:E13">
    <cfRule type="expression" dxfId="69" priority="2">
      <formula>$M$12="✓"</formula>
    </cfRule>
  </conditionalFormatting>
  <conditionalFormatting sqref="M11">
    <cfRule type="expression" dxfId="68" priority="1">
      <formula>OR(EDATE($A$11,1)-1&lt;$A11,DATEVALUE("2026/3/31")&lt;$A11)</formula>
    </cfRule>
  </conditionalFormatting>
  <conditionalFormatting sqref="M12:R41">
    <cfRule type="expression" dxfId="67" priority="4">
      <formula>OR(EDATE($A$11,1)-1&lt;$A12,DATEVALUE("2026/3/31")&lt;$A12)</formula>
    </cfRule>
  </conditionalFormatting>
  <conditionalFormatting sqref="M84:R113">
    <cfRule type="expression" dxfId="66" priority="5">
      <formula>OR(EDATE($A$83,1)-1&lt;$A84,DATEVALUE("2026/3/31")&lt;$A84)</formula>
    </cfRule>
  </conditionalFormatting>
  <conditionalFormatting sqref="M156:R185">
    <cfRule type="expression" dxfId="65" priority="6">
      <formula>OR(EDATE($A$155,1)-1&lt;$A156,DATEVALUE("2026/3/31")&lt;$A156)</formula>
    </cfRule>
  </conditionalFormatting>
  <conditionalFormatting sqref="M192:R221">
    <cfRule type="expression" dxfId="64" priority="7">
      <formula>OR(EDATE($A$191,1)-1&lt;$A192,DATEVALUE("2026/3/31")&lt;$A192)</formula>
    </cfRule>
  </conditionalFormatting>
  <dataValidations count="3">
    <dataValidation operator="greaterThanOrEqual" allowBlank="1" showInputMessage="1" showErrorMessage="1" sqref="H191:K221 H155:K185 H227:K257 H11:K41 H119:K149 H47:K77 H83:K113 H263:K293" xr:uid="{524F374C-4F8B-47AB-9D3C-8EC60BB38EBF}"/>
    <dataValidation type="list" allowBlank="1" showInputMessage="1" showErrorMessage="1" sqref="M263:M293 M47:M76 M83:M113 M119:M149 M155:M185 M191:M221 M227:M257 M11:M41" xr:uid="{1B8D1523-79AF-47E5-BFF2-C36AAABAE613}">
      <formula1>",✓所定,✓法定"</formula1>
    </dataValidation>
    <dataValidation type="time" operator="greaterThanOrEqual" allowBlank="1" showInputMessage="1" showErrorMessage="1" sqref="H114:K114 H78:K78 G42:K42 H222:K222 H258:K258 H186:K186 H150:K150 G11:G41 L11:L42 B11:F42 B47:G78 L47:L78 B83:G114 L83:L114 B119:G150 L119:L150 B155:G186 L155:L186 B191:G222 L191:L222 B227:G258 L227:L258 B263:G294 L263:L294 H294:K294" xr:uid="{5EB60929-15E0-44C8-9A28-FD62641A09A3}">
      <formula1>0</formula1>
    </dataValidation>
  </dataValidations>
  <printOptions horizontalCentered="1"/>
  <pageMargins left="0.51181102362204722" right="0.51181102362204722" top="0.55118110236220474" bottom="0.55118110236220474" header="0.31496062992125984" footer="0.31496062992125984"/>
  <pageSetup paperSize="9" scale="76" fitToHeight="0" orientation="portrait" r:id="rId1"/>
  <rowBreaks count="7" manualBreakCount="7">
    <brk id="42" max="16383" man="1"/>
    <brk id="78" max="16383" man="1"/>
    <brk id="114" max="16383" man="1"/>
    <brk id="150" max="16383" man="1"/>
    <brk id="186" max="16383" man="1"/>
    <brk id="222" max="16383" man="1"/>
    <brk id="258" max="16383"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C22CB5-C4B2-46DA-B954-709217A14E80}">
  <sheetPr>
    <tabColor rgb="FF66CCFF"/>
    <pageSetUpPr fitToPage="1"/>
  </sheetPr>
  <dimension ref="A1:V294"/>
  <sheetViews>
    <sheetView view="pageBreakPreview" zoomScale="115" zoomScaleNormal="100" zoomScaleSheetLayoutView="115" workbookViewId="0">
      <selection activeCell="B11" sqref="B11"/>
    </sheetView>
  </sheetViews>
  <sheetFormatPr defaultColWidth="8.75" defaultRowHeight="14.25"/>
  <cols>
    <col min="1" max="1" width="10.75" style="1" customWidth="1"/>
    <col min="2" max="7" width="7.125" style="1" customWidth="1"/>
    <col min="8" max="11" width="7.125" style="1" hidden="1" customWidth="1"/>
    <col min="12" max="12" width="7.125" style="1" customWidth="1"/>
    <col min="13" max="13" width="6.125" style="9" customWidth="1"/>
    <col min="14" max="14" width="5.75" style="1" customWidth="1"/>
    <col min="15" max="15" width="9.125" style="1" customWidth="1"/>
    <col min="16" max="17" width="8.75" style="1" customWidth="1"/>
    <col min="18" max="18" width="12.75" style="1" customWidth="1"/>
    <col min="19" max="21" width="8.75" style="1" hidden="1" customWidth="1"/>
    <col min="22" max="16384" width="8.75" style="1"/>
  </cols>
  <sheetData>
    <row r="1" spans="1:22" ht="16.5">
      <c r="A1" s="2" t="str" cm="1">
        <f t="array" aca="1" ref="A1" ca="1">"業務日誌" &amp; RIGHT(CELL("filename", A1),U1)</f>
        <v>業務日誌47</v>
      </c>
      <c r="B1" s="3"/>
      <c r="C1" s="3"/>
      <c r="D1" s="3"/>
      <c r="E1" s="3"/>
      <c r="F1" s="3"/>
      <c r="G1" s="3"/>
      <c r="H1" s="3"/>
      <c r="I1" s="3"/>
      <c r="J1" s="3"/>
      <c r="K1" s="3"/>
      <c r="L1" s="3"/>
      <c r="M1" s="3"/>
      <c r="N1" s="3"/>
      <c r="O1" s="3"/>
      <c r="P1" s="3"/>
      <c r="Q1" s="3"/>
      <c r="R1" s="3"/>
      <c r="S1" s="45" t="str" cm="1">
        <f t="array" aca="1" ref="S1" ca="1">"各月内訳表!$E" &amp; 5+ 27*(RIGHT(CELL("filename", A1),U1)-1)</f>
        <v>各月内訳表!$E1247</v>
      </c>
      <c r="T1" s="45" t="str" cm="1">
        <f t="array" aca="1" ref="T1" ca="1">"各月内訳表!$G" &amp; 6+ 27*(RIGHT(CELL("filename", A1),U1)-1)</f>
        <v>各月内訳表!$G1248</v>
      </c>
      <c r="U1" s="45" cm="1">
        <f t="array" aca="1" ref="U1" ca="1">LEN(CELL("filename",A1))-FIND("日誌",CELL("filename",A1))-1</f>
        <v>2</v>
      </c>
    </row>
    <row r="2" spans="1:22" ht="16.899999999999999" customHeight="1">
      <c r="L2" s="25"/>
      <c r="Q2" s="19" t="s">
        <v>13</v>
      </c>
      <c r="R2" s="163">
        <f>入力ボックス!C8</f>
        <v>0</v>
      </c>
      <c r="S2" s="45"/>
      <c r="T2" s="45"/>
      <c r="U2" s="45" cm="1">
        <f t="array" aca="1" ref="U2" ca="1">LEN(CELL("filename",I2))-FIND("日誌",CELL("filename",I2))-1</f>
        <v>2</v>
      </c>
    </row>
    <row r="3" spans="1:22" ht="16.899999999999999" customHeight="1">
      <c r="L3" s="25"/>
      <c r="Q3" s="19"/>
      <c r="R3" s="28"/>
    </row>
    <row r="4" spans="1:22">
      <c r="A4" s="24" t="s">
        <v>12</v>
      </c>
      <c r="B4" s="201" t="str">
        <f>IF(入力ボックス!$C$4="","",入力ボックス!$C$4)</f>
        <v/>
      </c>
      <c r="C4" s="201"/>
      <c r="D4" s="201"/>
      <c r="E4" s="201"/>
      <c r="F4" s="201"/>
      <c r="G4" s="201"/>
      <c r="H4" s="201"/>
      <c r="I4" s="201"/>
      <c r="J4" s="201"/>
      <c r="K4" s="201"/>
      <c r="L4" s="201"/>
      <c r="O4" s="24" t="s">
        <v>79</v>
      </c>
      <c r="P4" s="202"/>
      <c r="Q4" s="202"/>
      <c r="R4" s="202"/>
    </row>
    <row r="5" spans="1:22" ht="18.75" customHeight="1">
      <c r="A5" s="24" t="s">
        <v>21</v>
      </c>
      <c r="B5" s="201" t="str" cm="1">
        <f t="array" aca="1" ref="B5" ca="1">IF(INDIRECT(S1)="","",INDIRECT(S1))</f>
        <v/>
      </c>
      <c r="C5" s="201"/>
      <c r="D5" s="201"/>
      <c r="E5" s="201"/>
      <c r="F5" s="201"/>
      <c r="G5" s="201"/>
      <c r="H5" s="201"/>
      <c r="I5" s="201"/>
      <c r="J5" s="201"/>
      <c r="K5" s="201"/>
      <c r="L5" s="201"/>
      <c r="O5" s="31" t="s">
        <v>80</v>
      </c>
    </row>
    <row r="6" spans="1:22" ht="18.75" customHeight="1">
      <c r="R6" s="42" t="str">
        <f ca="1">HYPERLINK("#"&amp;S1,"各月内訳表へ")</f>
        <v>各月内訳表へ</v>
      </c>
    </row>
    <row r="8" spans="1:22" ht="27" customHeight="1">
      <c r="A8" s="194" t="s">
        <v>22</v>
      </c>
      <c r="B8" s="189" t="s">
        <v>103</v>
      </c>
      <c r="C8" s="189"/>
      <c r="D8" s="189"/>
      <c r="E8" s="189"/>
      <c r="F8" s="189" t="s">
        <v>23</v>
      </c>
      <c r="G8" s="189"/>
      <c r="H8" s="189" t="s">
        <v>88</v>
      </c>
      <c r="I8" s="189"/>
      <c r="J8" s="189"/>
      <c r="K8" s="189"/>
      <c r="L8" s="189" t="s">
        <v>87</v>
      </c>
      <c r="M8" s="195" t="s">
        <v>96</v>
      </c>
      <c r="N8" s="194" t="s">
        <v>25</v>
      </c>
      <c r="O8" s="194"/>
      <c r="P8" s="194"/>
      <c r="Q8" s="194"/>
      <c r="R8" s="189" t="s">
        <v>100</v>
      </c>
    </row>
    <row r="9" spans="1:22" ht="14.25" customHeight="1">
      <c r="A9" s="194"/>
      <c r="B9" s="189" t="s">
        <v>82</v>
      </c>
      <c r="C9" s="189"/>
      <c r="D9" s="189" t="s">
        <v>84</v>
      </c>
      <c r="E9" s="189"/>
      <c r="F9" s="189"/>
      <c r="G9" s="189"/>
      <c r="H9" s="189" t="s">
        <v>90</v>
      </c>
      <c r="I9" s="189"/>
      <c r="J9" s="189" t="s">
        <v>89</v>
      </c>
      <c r="K9" s="189"/>
      <c r="L9" s="189"/>
      <c r="M9" s="196"/>
      <c r="N9" s="194"/>
      <c r="O9" s="194"/>
      <c r="P9" s="194"/>
      <c r="Q9" s="194"/>
      <c r="R9" s="189"/>
    </row>
    <row r="10" spans="1:22" ht="18" customHeight="1">
      <c r="A10" s="194"/>
      <c r="B10" s="43" t="s">
        <v>26</v>
      </c>
      <c r="C10" s="43" t="s">
        <v>27</v>
      </c>
      <c r="D10" s="43" t="s">
        <v>26</v>
      </c>
      <c r="E10" s="43" t="s">
        <v>27</v>
      </c>
      <c r="F10" s="44" t="s">
        <v>85</v>
      </c>
      <c r="G10" s="44" t="s">
        <v>86</v>
      </c>
      <c r="H10" s="44" t="s">
        <v>81</v>
      </c>
      <c r="I10" s="44" t="s">
        <v>83</v>
      </c>
      <c r="J10" s="44" t="s">
        <v>81</v>
      </c>
      <c r="K10" s="44" t="s">
        <v>95</v>
      </c>
      <c r="L10" s="189"/>
      <c r="M10" s="197"/>
      <c r="N10" s="194"/>
      <c r="O10" s="194"/>
      <c r="P10" s="194"/>
      <c r="Q10" s="194"/>
      <c r="R10" s="194"/>
    </row>
    <row r="11" spans="1:22">
      <c r="A11" s="27" cm="1">
        <f t="array" aca="1" ref="A11" ca="1">DATE("2025","8",IFERROR(INDIRECT(T1),"1"))</f>
        <v>45870</v>
      </c>
      <c r="B11" s="20"/>
      <c r="C11" s="21"/>
      <c r="D11" s="20"/>
      <c r="E11" s="21"/>
      <c r="F11" s="22"/>
      <c r="G11" s="22"/>
      <c r="H11" s="34" t="str">
        <f>IF(OR(B11="",LEFT(M11,1)="✓"),"",C11-B11-F11)</f>
        <v/>
      </c>
      <c r="I11" s="34" t="str">
        <f>IF(OR(D11="",LEFT(M11,1)="✓"),"",E11-D11-G11)</f>
        <v/>
      </c>
      <c r="J11" s="34" t="str">
        <f>IF(AND(B11&lt;&gt;"",M11="✓所定"),C11-B11-F11,"")</f>
        <v/>
      </c>
      <c r="K11" s="34" t="str">
        <f>IF(AND(B11&lt;&gt;"",M11="✓法定"),C11-B11-F11,"")</f>
        <v/>
      </c>
      <c r="L11" s="26" t="str">
        <f>IF(AND($B11="",$D11=""),"",($C11-$B11-$F11)+($E11-$D11-$G11))</f>
        <v/>
      </c>
      <c r="M11" s="32"/>
      <c r="N11" s="190"/>
      <c r="O11" s="190"/>
      <c r="P11" s="190"/>
      <c r="Q11" s="190"/>
      <c r="R11" s="23"/>
      <c r="V11" s="1" t="s">
        <v>171</v>
      </c>
    </row>
    <row r="12" spans="1:22">
      <c r="A12" s="27">
        <f ca="1">A11+1</f>
        <v>45871</v>
      </c>
      <c r="B12" s="20"/>
      <c r="C12" s="21"/>
      <c r="D12" s="20"/>
      <c r="E12" s="21"/>
      <c r="F12" s="22"/>
      <c r="G12" s="22"/>
      <c r="H12" s="34" t="str">
        <f t="shared" ref="H12:H41" si="0">IF(OR(B12="",LEFT(M12,1)="✓"),"",C12-B12-F12)</f>
        <v/>
      </c>
      <c r="I12" s="34" t="str">
        <f t="shared" ref="I12:I41" si="1">IF(OR(D12="",LEFT(M12,1)="✓"),"",E12-D12-G12)</f>
        <v/>
      </c>
      <c r="J12" s="34" t="str">
        <f t="shared" ref="J12:J41" si="2">IF(AND(B12&lt;&gt;"",M12="✓所定"),C12-B12-F12,"")</f>
        <v/>
      </c>
      <c r="K12" s="34" t="str">
        <f t="shared" ref="K12:K41" si="3">IF(AND(B12&lt;&gt;"",M12="✓法定"),C12-B12-F12,"")</f>
        <v/>
      </c>
      <c r="L12" s="26" t="str">
        <f t="shared" ref="L12:L41" si="4">IF(AND($B12="",$D12=""),"",($C12-$B12-$F12)+(E12-D12-G12))</f>
        <v/>
      </c>
      <c r="M12" s="32"/>
      <c r="N12" s="190"/>
      <c r="O12" s="190"/>
      <c r="P12" s="190"/>
      <c r="Q12" s="190"/>
      <c r="R12" s="23"/>
      <c r="V12" s="1" t="s">
        <v>172</v>
      </c>
    </row>
    <row r="13" spans="1:22">
      <c r="A13" s="27">
        <f t="shared" ref="A13:A41" ca="1" si="5">A12+1</f>
        <v>45872</v>
      </c>
      <c r="B13" s="20"/>
      <c r="C13" s="21"/>
      <c r="D13" s="20"/>
      <c r="E13" s="21"/>
      <c r="F13" s="22"/>
      <c r="G13" s="22"/>
      <c r="H13" s="34" t="str">
        <f t="shared" si="0"/>
        <v/>
      </c>
      <c r="I13" s="34" t="str">
        <f t="shared" si="1"/>
        <v/>
      </c>
      <c r="J13" s="34" t="str">
        <f t="shared" si="2"/>
        <v/>
      </c>
      <c r="K13" s="34" t="str">
        <f t="shared" si="3"/>
        <v/>
      </c>
      <c r="L13" s="26" t="str">
        <f t="shared" si="4"/>
        <v/>
      </c>
      <c r="M13" s="32"/>
      <c r="N13" s="190"/>
      <c r="O13" s="190"/>
      <c r="P13" s="190"/>
      <c r="Q13" s="190"/>
      <c r="R13" s="23"/>
    </row>
    <row r="14" spans="1:22">
      <c r="A14" s="27">
        <f t="shared" ca="1" si="5"/>
        <v>45873</v>
      </c>
      <c r="B14" s="20"/>
      <c r="C14" s="21"/>
      <c r="D14" s="20"/>
      <c r="E14" s="21"/>
      <c r="F14" s="22"/>
      <c r="G14" s="22"/>
      <c r="H14" s="34" t="str">
        <f t="shared" si="0"/>
        <v/>
      </c>
      <c r="I14" s="34" t="str">
        <f t="shared" si="1"/>
        <v/>
      </c>
      <c r="J14" s="34" t="str">
        <f t="shared" si="2"/>
        <v/>
      </c>
      <c r="K14" s="34" t="str">
        <f t="shared" si="3"/>
        <v/>
      </c>
      <c r="L14" s="26" t="str">
        <f t="shared" si="4"/>
        <v/>
      </c>
      <c r="M14" s="32"/>
      <c r="N14" s="190"/>
      <c r="O14" s="190"/>
      <c r="P14" s="190"/>
      <c r="Q14" s="190"/>
      <c r="R14" s="23"/>
    </row>
    <row r="15" spans="1:22">
      <c r="A15" s="27">
        <f t="shared" ca="1" si="5"/>
        <v>45874</v>
      </c>
      <c r="B15" s="20"/>
      <c r="C15" s="21"/>
      <c r="D15" s="20"/>
      <c r="E15" s="21"/>
      <c r="F15" s="22"/>
      <c r="G15" s="22"/>
      <c r="H15" s="34" t="str">
        <f t="shared" si="0"/>
        <v/>
      </c>
      <c r="I15" s="34" t="str">
        <f t="shared" si="1"/>
        <v/>
      </c>
      <c r="J15" s="34" t="str">
        <f t="shared" si="2"/>
        <v/>
      </c>
      <c r="K15" s="34" t="str">
        <f t="shared" si="3"/>
        <v/>
      </c>
      <c r="L15" s="26" t="str">
        <f t="shared" si="4"/>
        <v/>
      </c>
      <c r="M15" s="32"/>
      <c r="N15" s="190"/>
      <c r="O15" s="190"/>
      <c r="P15" s="190"/>
      <c r="Q15" s="190"/>
      <c r="R15" s="23"/>
    </row>
    <row r="16" spans="1:22">
      <c r="A16" s="27">
        <f t="shared" ca="1" si="5"/>
        <v>45875</v>
      </c>
      <c r="B16" s="20"/>
      <c r="C16" s="21"/>
      <c r="D16" s="20"/>
      <c r="E16" s="21"/>
      <c r="F16" s="22"/>
      <c r="G16" s="22"/>
      <c r="H16" s="34" t="str">
        <f t="shared" si="0"/>
        <v/>
      </c>
      <c r="I16" s="34" t="str">
        <f t="shared" si="1"/>
        <v/>
      </c>
      <c r="J16" s="34" t="str">
        <f t="shared" si="2"/>
        <v/>
      </c>
      <c r="K16" s="34" t="str">
        <f t="shared" si="3"/>
        <v/>
      </c>
      <c r="L16" s="26" t="str">
        <f t="shared" si="4"/>
        <v/>
      </c>
      <c r="M16" s="32"/>
      <c r="N16" s="190"/>
      <c r="O16" s="190"/>
      <c r="P16" s="190"/>
      <c r="Q16" s="190"/>
      <c r="R16" s="23"/>
    </row>
    <row r="17" spans="1:18">
      <c r="A17" s="27">
        <f t="shared" ca="1" si="5"/>
        <v>45876</v>
      </c>
      <c r="B17" s="20"/>
      <c r="C17" s="21"/>
      <c r="D17" s="20"/>
      <c r="E17" s="21"/>
      <c r="F17" s="22"/>
      <c r="G17" s="22"/>
      <c r="H17" s="34" t="str">
        <f t="shared" si="0"/>
        <v/>
      </c>
      <c r="I17" s="34" t="str">
        <f t="shared" si="1"/>
        <v/>
      </c>
      <c r="J17" s="34" t="str">
        <f t="shared" si="2"/>
        <v/>
      </c>
      <c r="K17" s="34" t="str">
        <f t="shared" si="3"/>
        <v/>
      </c>
      <c r="L17" s="26" t="str">
        <f t="shared" si="4"/>
        <v/>
      </c>
      <c r="M17" s="32"/>
      <c r="N17" s="190"/>
      <c r="O17" s="190"/>
      <c r="P17" s="190"/>
      <c r="Q17" s="190"/>
      <c r="R17" s="23"/>
    </row>
    <row r="18" spans="1:18">
      <c r="A18" s="27">
        <f t="shared" ca="1" si="5"/>
        <v>45877</v>
      </c>
      <c r="B18" s="20"/>
      <c r="C18" s="21"/>
      <c r="D18" s="20"/>
      <c r="E18" s="21"/>
      <c r="F18" s="22"/>
      <c r="G18" s="22"/>
      <c r="H18" s="34" t="str">
        <f t="shared" si="0"/>
        <v/>
      </c>
      <c r="I18" s="34" t="str">
        <f t="shared" si="1"/>
        <v/>
      </c>
      <c r="J18" s="34" t="str">
        <f t="shared" si="2"/>
        <v/>
      </c>
      <c r="K18" s="34" t="str">
        <f t="shared" si="3"/>
        <v/>
      </c>
      <c r="L18" s="26" t="str">
        <f t="shared" si="4"/>
        <v/>
      </c>
      <c r="M18" s="32"/>
      <c r="N18" s="190"/>
      <c r="O18" s="190"/>
      <c r="P18" s="190"/>
      <c r="Q18" s="190"/>
      <c r="R18" s="23"/>
    </row>
    <row r="19" spans="1:18">
      <c r="A19" s="27">
        <f t="shared" ca="1" si="5"/>
        <v>45878</v>
      </c>
      <c r="B19" s="20"/>
      <c r="C19" s="21"/>
      <c r="D19" s="20"/>
      <c r="E19" s="21"/>
      <c r="F19" s="22"/>
      <c r="G19" s="22"/>
      <c r="H19" s="34" t="str">
        <f t="shared" si="0"/>
        <v/>
      </c>
      <c r="I19" s="34" t="str">
        <f t="shared" si="1"/>
        <v/>
      </c>
      <c r="J19" s="34" t="str">
        <f t="shared" si="2"/>
        <v/>
      </c>
      <c r="K19" s="34" t="str">
        <f t="shared" si="3"/>
        <v/>
      </c>
      <c r="L19" s="26" t="str">
        <f t="shared" si="4"/>
        <v/>
      </c>
      <c r="M19" s="32"/>
      <c r="N19" s="190"/>
      <c r="O19" s="190"/>
      <c r="P19" s="190"/>
      <c r="Q19" s="190"/>
      <c r="R19" s="23"/>
    </row>
    <row r="20" spans="1:18">
      <c r="A20" s="27">
        <f t="shared" ca="1" si="5"/>
        <v>45879</v>
      </c>
      <c r="B20" s="20"/>
      <c r="C20" s="21"/>
      <c r="D20" s="20"/>
      <c r="E20" s="21"/>
      <c r="F20" s="22"/>
      <c r="G20" s="22"/>
      <c r="H20" s="34" t="str">
        <f t="shared" si="0"/>
        <v/>
      </c>
      <c r="I20" s="34" t="str">
        <f t="shared" si="1"/>
        <v/>
      </c>
      <c r="J20" s="34" t="str">
        <f t="shared" si="2"/>
        <v/>
      </c>
      <c r="K20" s="34" t="str">
        <f t="shared" si="3"/>
        <v/>
      </c>
      <c r="L20" s="26" t="str">
        <f t="shared" si="4"/>
        <v/>
      </c>
      <c r="M20" s="32"/>
      <c r="N20" s="190"/>
      <c r="O20" s="190"/>
      <c r="P20" s="190"/>
      <c r="Q20" s="190"/>
      <c r="R20" s="23"/>
    </row>
    <row r="21" spans="1:18">
      <c r="A21" s="27">
        <f t="shared" ca="1" si="5"/>
        <v>45880</v>
      </c>
      <c r="B21" s="20"/>
      <c r="C21" s="21"/>
      <c r="D21" s="20"/>
      <c r="E21" s="21"/>
      <c r="F21" s="22"/>
      <c r="G21" s="22"/>
      <c r="H21" s="34" t="str">
        <f t="shared" si="0"/>
        <v/>
      </c>
      <c r="I21" s="34" t="str">
        <f t="shared" si="1"/>
        <v/>
      </c>
      <c r="J21" s="34" t="str">
        <f t="shared" si="2"/>
        <v/>
      </c>
      <c r="K21" s="34" t="str">
        <f t="shared" si="3"/>
        <v/>
      </c>
      <c r="L21" s="26" t="str">
        <f t="shared" si="4"/>
        <v/>
      </c>
      <c r="M21" s="32"/>
      <c r="N21" s="190"/>
      <c r="O21" s="190"/>
      <c r="P21" s="190"/>
      <c r="Q21" s="190"/>
      <c r="R21" s="23"/>
    </row>
    <row r="22" spans="1:18">
      <c r="A22" s="27">
        <f t="shared" ca="1" si="5"/>
        <v>45881</v>
      </c>
      <c r="B22" s="20"/>
      <c r="C22" s="21"/>
      <c r="D22" s="20"/>
      <c r="E22" s="21"/>
      <c r="F22" s="22"/>
      <c r="G22" s="22"/>
      <c r="H22" s="34" t="str">
        <f t="shared" si="0"/>
        <v/>
      </c>
      <c r="I22" s="34" t="str">
        <f t="shared" si="1"/>
        <v/>
      </c>
      <c r="J22" s="34" t="str">
        <f t="shared" si="2"/>
        <v/>
      </c>
      <c r="K22" s="34" t="str">
        <f t="shared" si="3"/>
        <v/>
      </c>
      <c r="L22" s="26" t="str">
        <f t="shared" si="4"/>
        <v/>
      </c>
      <c r="M22" s="32"/>
      <c r="N22" s="190"/>
      <c r="O22" s="190"/>
      <c r="P22" s="190"/>
      <c r="Q22" s="190"/>
      <c r="R22" s="23"/>
    </row>
    <row r="23" spans="1:18">
      <c r="A23" s="27">
        <f t="shared" ca="1" si="5"/>
        <v>45882</v>
      </c>
      <c r="B23" s="20"/>
      <c r="C23" s="21"/>
      <c r="D23" s="20"/>
      <c r="E23" s="21"/>
      <c r="F23" s="22"/>
      <c r="G23" s="22"/>
      <c r="H23" s="34" t="str">
        <f t="shared" si="0"/>
        <v/>
      </c>
      <c r="I23" s="34" t="str">
        <f t="shared" si="1"/>
        <v/>
      </c>
      <c r="J23" s="34" t="str">
        <f t="shared" si="2"/>
        <v/>
      </c>
      <c r="K23" s="34" t="str">
        <f t="shared" si="3"/>
        <v/>
      </c>
      <c r="L23" s="26" t="str">
        <f t="shared" si="4"/>
        <v/>
      </c>
      <c r="M23" s="32"/>
      <c r="N23" s="190"/>
      <c r="O23" s="190"/>
      <c r="P23" s="190"/>
      <c r="Q23" s="190"/>
      <c r="R23" s="23"/>
    </row>
    <row r="24" spans="1:18">
      <c r="A24" s="27">
        <f t="shared" ca="1" si="5"/>
        <v>45883</v>
      </c>
      <c r="B24" s="20"/>
      <c r="C24" s="21"/>
      <c r="D24" s="20"/>
      <c r="E24" s="21"/>
      <c r="F24" s="22"/>
      <c r="G24" s="22"/>
      <c r="H24" s="34" t="str">
        <f t="shared" si="0"/>
        <v/>
      </c>
      <c r="I24" s="34" t="str">
        <f t="shared" si="1"/>
        <v/>
      </c>
      <c r="J24" s="34" t="str">
        <f t="shared" si="2"/>
        <v/>
      </c>
      <c r="K24" s="34" t="str">
        <f t="shared" si="3"/>
        <v/>
      </c>
      <c r="L24" s="26" t="str">
        <f t="shared" si="4"/>
        <v/>
      </c>
      <c r="M24" s="32"/>
      <c r="N24" s="190"/>
      <c r="O24" s="190"/>
      <c r="P24" s="190"/>
      <c r="Q24" s="190"/>
      <c r="R24" s="23"/>
    </row>
    <row r="25" spans="1:18">
      <c r="A25" s="27">
        <f t="shared" ca="1" si="5"/>
        <v>45884</v>
      </c>
      <c r="B25" s="20"/>
      <c r="C25" s="21"/>
      <c r="D25" s="20"/>
      <c r="E25" s="21"/>
      <c r="F25" s="22"/>
      <c r="G25" s="22"/>
      <c r="H25" s="34" t="str">
        <f t="shared" si="0"/>
        <v/>
      </c>
      <c r="I25" s="34" t="str">
        <f t="shared" si="1"/>
        <v/>
      </c>
      <c r="J25" s="34" t="str">
        <f t="shared" si="2"/>
        <v/>
      </c>
      <c r="K25" s="34" t="str">
        <f t="shared" si="3"/>
        <v/>
      </c>
      <c r="L25" s="26" t="str">
        <f t="shared" si="4"/>
        <v/>
      </c>
      <c r="M25" s="32"/>
      <c r="N25" s="190"/>
      <c r="O25" s="190"/>
      <c r="P25" s="190"/>
      <c r="Q25" s="190"/>
      <c r="R25" s="23"/>
    </row>
    <row r="26" spans="1:18">
      <c r="A26" s="27">
        <f t="shared" ca="1" si="5"/>
        <v>45885</v>
      </c>
      <c r="B26" s="20"/>
      <c r="C26" s="21"/>
      <c r="D26" s="20"/>
      <c r="E26" s="21"/>
      <c r="F26" s="22"/>
      <c r="G26" s="22"/>
      <c r="H26" s="34" t="str">
        <f t="shared" si="0"/>
        <v/>
      </c>
      <c r="I26" s="34" t="str">
        <f t="shared" si="1"/>
        <v/>
      </c>
      <c r="J26" s="34" t="str">
        <f t="shared" si="2"/>
        <v/>
      </c>
      <c r="K26" s="34" t="str">
        <f t="shared" si="3"/>
        <v/>
      </c>
      <c r="L26" s="26" t="str">
        <f t="shared" si="4"/>
        <v/>
      </c>
      <c r="M26" s="32"/>
      <c r="N26" s="190"/>
      <c r="O26" s="190"/>
      <c r="P26" s="190"/>
      <c r="Q26" s="190"/>
      <c r="R26" s="23"/>
    </row>
    <row r="27" spans="1:18">
      <c r="A27" s="27">
        <f t="shared" ca="1" si="5"/>
        <v>45886</v>
      </c>
      <c r="B27" s="20"/>
      <c r="C27" s="21"/>
      <c r="D27" s="20"/>
      <c r="E27" s="21"/>
      <c r="F27" s="22"/>
      <c r="G27" s="22"/>
      <c r="H27" s="34" t="str">
        <f t="shared" si="0"/>
        <v/>
      </c>
      <c r="I27" s="34" t="str">
        <f t="shared" si="1"/>
        <v/>
      </c>
      <c r="J27" s="34" t="str">
        <f t="shared" si="2"/>
        <v/>
      </c>
      <c r="K27" s="34" t="str">
        <f t="shared" si="3"/>
        <v/>
      </c>
      <c r="L27" s="26" t="str">
        <f t="shared" si="4"/>
        <v/>
      </c>
      <c r="M27" s="32"/>
      <c r="N27" s="190"/>
      <c r="O27" s="190"/>
      <c r="P27" s="190"/>
      <c r="Q27" s="190"/>
      <c r="R27" s="23"/>
    </row>
    <row r="28" spans="1:18">
      <c r="A28" s="27">
        <f t="shared" ca="1" si="5"/>
        <v>45887</v>
      </c>
      <c r="B28" s="20"/>
      <c r="C28" s="21"/>
      <c r="D28" s="20"/>
      <c r="E28" s="21"/>
      <c r="F28" s="22"/>
      <c r="G28" s="22"/>
      <c r="H28" s="34" t="str">
        <f t="shared" si="0"/>
        <v/>
      </c>
      <c r="I28" s="34" t="str">
        <f t="shared" si="1"/>
        <v/>
      </c>
      <c r="J28" s="34" t="str">
        <f t="shared" si="2"/>
        <v/>
      </c>
      <c r="K28" s="34" t="str">
        <f t="shared" si="3"/>
        <v/>
      </c>
      <c r="L28" s="26" t="str">
        <f t="shared" si="4"/>
        <v/>
      </c>
      <c r="M28" s="32"/>
      <c r="N28" s="190"/>
      <c r="O28" s="190"/>
      <c r="P28" s="190"/>
      <c r="Q28" s="190"/>
      <c r="R28" s="23"/>
    </row>
    <row r="29" spans="1:18">
      <c r="A29" s="27">
        <f t="shared" ca="1" si="5"/>
        <v>45888</v>
      </c>
      <c r="B29" s="20"/>
      <c r="C29" s="21"/>
      <c r="D29" s="20"/>
      <c r="E29" s="21"/>
      <c r="F29" s="22"/>
      <c r="G29" s="22"/>
      <c r="H29" s="34" t="str">
        <f t="shared" si="0"/>
        <v/>
      </c>
      <c r="I29" s="34" t="str">
        <f t="shared" si="1"/>
        <v/>
      </c>
      <c r="J29" s="34" t="str">
        <f t="shared" si="2"/>
        <v/>
      </c>
      <c r="K29" s="34" t="str">
        <f t="shared" si="3"/>
        <v/>
      </c>
      <c r="L29" s="26" t="str">
        <f t="shared" si="4"/>
        <v/>
      </c>
      <c r="M29" s="32"/>
      <c r="N29" s="190"/>
      <c r="O29" s="190"/>
      <c r="P29" s="190"/>
      <c r="Q29" s="190"/>
      <c r="R29" s="23"/>
    </row>
    <row r="30" spans="1:18">
      <c r="A30" s="27">
        <f t="shared" ca="1" si="5"/>
        <v>45889</v>
      </c>
      <c r="B30" s="20"/>
      <c r="C30" s="21"/>
      <c r="D30" s="20"/>
      <c r="E30" s="21"/>
      <c r="F30" s="22"/>
      <c r="G30" s="22"/>
      <c r="H30" s="34" t="str">
        <f t="shared" si="0"/>
        <v/>
      </c>
      <c r="I30" s="34" t="str">
        <f t="shared" si="1"/>
        <v/>
      </c>
      <c r="J30" s="34" t="str">
        <f t="shared" si="2"/>
        <v/>
      </c>
      <c r="K30" s="34" t="str">
        <f t="shared" si="3"/>
        <v/>
      </c>
      <c r="L30" s="26" t="str">
        <f t="shared" si="4"/>
        <v/>
      </c>
      <c r="M30" s="32"/>
      <c r="N30" s="190"/>
      <c r="O30" s="190"/>
      <c r="P30" s="190"/>
      <c r="Q30" s="190"/>
      <c r="R30" s="23"/>
    </row>
    <row r="31" spans="1:18">
      <c r="A31" s="27">
        <f t="shared" ca="1" si="5"/>
        <v>45890</v>
      </c>
      <c r="B31" s="20"/>
      <c r="C31" s="21"/>
      <c r="D31" s="20"/>
      <c r="E31" s="21"/>
      <c r="F31" s="22"/>
      <c r="G31" s="22"/>
      <c r="H31" s="34" t="str">
        <f t="shared" si="0"/>
        <v/>
      </c>
      <c r="I31" s="34" t="str">
        <f t="shared" si="1"/>
        <v/>
      </c>
      <c r="J31" s="34" t="str">
        <f t="shared" si="2"/>
        <v/>
      </c>
      <c r="K31" s="34" t="str">
        <f t="shared" si="3"/>
        <v/>
      </c>
      <c r="L31" s="26" t="str">
        <f t="shared" si="4"/>
        <v/>
      </c>
      <c r="M31" s="32"/>
      <c r="N31" s="190"/>
      <c r="O31" s="190"/>
      <c r="P31" s="190"/>
      <c r="Q31" s="190"/>
      <c r="R31" s="23"/>
    </row>
    <row r="32" spans="1:18">
      <c r="A32" s="27">
        <f t="shared" ca="1" si="5"/>
        <v>45891</v>
      </c>
      <c r="B32" s="20"/>
      <c r="C32" s="21"/>
      <c r="D32" s="20"/>
      <c r="E32" s="21"/>
      <c r="F32" s="22"/>
      <c r="G32" s="22"/>
      <c r="H32" s="34" t="str">
        <f t="shared" si="0"/>
        <v/>
      </c>
      <c r="I32" s="34" t="str">
        <f t="shared" si="1"/>
        <v/>
      </c>
      <c r="J32" s="34" t="str">
        <f t="shared" si="2"/>
        <v/>
      </c>
      <c r="K32" s="34" t="str">
        <f t="shared" si="3"/>
        <v/>
      </c>
      <c r="L32" s="26" t="str">
        <f t="shared" si="4"/>
        <v/>
      </c>
      <c r="M32" s="32"/>
      <c r="N32" s="190"/>
      <c r="O32" s="190"/>
      <c r="P32" s="190"/>
      <c r="Q32" s="190"/>
      <c r="R32" s="23"/>
    </row>
    <row r="33" spans="1:22">
      <c r="A33" s="27">
        <f t="shared" ca="1" si="5"/>
        <v>45892</v>
      </c>
      <c r="B33" s="20"/>
      <c r="C33" s="21"/>
      <c r="D33" s="20"/>
      <c r="E33" s="21"/>
      <c r="F33" s="22"/>
      <c r="G33" s="22"/>
      <c r="H33" s="34" t="str">
        <f t="shared" si="0"/>
        <v/>
      </c>
      <c r="I33" s="34" t="str">
        <f t="shared" si="1"/>
        <v/>
      </c>
      <c r="J33" s="34" t="str">
        <f t="shared" si="2"/>
        <v/>
      </c>
      <c r="K33" s="34" t="str">
        <f t="shared" si="3"/>
        <v/>
      </c>
      <c r="L33" s="26" t="str">
        <f t="shared" si="4"/>
        <v/>
      </c>
      <c r="M33" s="32"/>
      <c r="N33" s="190"/>
      <c r="O33" s="190"/>
      <c r="P33" s="190"/>
      <c r="Q33" s="190"/>
      <c r="R33" s="23"/>
    </row>
    <row r="34" spans="1:22">
      <c r="A34" s="27">
        <f t="shared" ca="1" si="5"/>
        <v>45893</v>
      </c>
      <c r="B34" s="20"/>
      <c r="C34" s="21"/>
      <c r="D34" s="20"/>
      <c r="E34" s="21"/>
      <c r="F34" s="22"/>
      <c r="G34" s="22"/>
      <c r="H34" s="34" t="str">
        <f t="shared" si="0"/>
        <v/>
      </c>
      <c r="I34" s="34" t="str">
        <f t="shared" si="1"/>
        <v/>
      </c>
      <c r="J34" s="34" t="str">
        <f t="shared" si="2"/>
        <v/>
      </c>
      <c r="K34" s="34" t="str">
        <f t="shared" si="3"/>
        <v/>
      </c>
      <c r="L34" s="26" t="str">
        <f t="shared" si="4"/>
        <v/>
      </c>
      <c r="M34" s="32"/>
      <c r="N34" s="190"/>
      <c r="O34" s="190"/>
      <c r="P34" s="190"/>
      <c r="Q34" s="190"/>
      <c r="R34" s="23"/>
    </row>
    <row r="35" spans="1:22">
      <c r="A35" s="27">
        <f t="shared" ca="1" si="5"/>
        <v>45894</v>
      </c>
      <c r="B35" s="20"/>
      <c r="C35" s="21"/>
      <c r="D35" s="20"/>
      <c r="E35" s="21"/>
      <c r="F35" s="22"/>
      <c r="G35" s="22"/>
      <c r="H35" s="34" t="str">
        <f t="shared" si="0"/>
        <v/>
      </c>
      <c r="I35" s="34" t="str">
        <f t="shared" si="1"/>
        <v/>
      </c>
      <c r="J35" s="34" t="str">
        <f t="shared" si="2"/>
        <v/>
      </c>
      <c r="K35" s="34" t="str">
        <f t="shared" si="3"/>
        <v/>
      </c>
      <c r="L35" s="26" t="str">
        <f t="shared" si="4"/>
        <v/>
      </c>
      <c r="M35" s="32"/>
      <c r="N35" s="190"/>
      <c r="O35" s="190"/>
      <c r="P35" s="190"/>
      <c r="Q35" s="190"/>
      <c r="R35" s="23"/>
    </row>
    <row r="36" spans="1:22">
      <c r="A36" s="27">
        <f t="shared" ca="1" si="5"/>
        <v>45895</v>
      </c>
      <c r="B36" s="20"/>
      <c r="C36" s="21"/>
      <c r="D36" s="20"/>
      <c r="E36" s="21"/>
      <c r="F36" s="22"/>
      <c r="G36" s="22"/>
      <c r="H36" s="34" t="str">
        <f t="shared" si="0"/>
        <v/>
      </c>
      <c r="I36" s="34" t="str">
        <f t="shared" si="1"/>
        <v/>
      </c>
      <c r="J36" s="34" t="str">
        <f t="shared" si="2"/>
        <v/>
      </c>
      <c r="K36" s="34" t="str">
        <f t="shared" si="3"/>
        <v/>
      </c>
      <c r="L36" s="26" t="str">
        <f t="shared" si="4"/>
        <v/>
      </c>
      <c r="M36" s="32"/>
      <c r="N36" s="190"/>
      <c r="O36" s="190"/>
      <c r="P36" s="190"/>
      <c r="Q36" s="190"/>
      <c r="R36" s="23"/>
    </row>
    <row r="37" spans="1:22">
      <c r="A37" s="27">
        <f t="shared" ca="1" si="5"/>
        <v>45896</v>
      </c>
      <c r="B37" s="20"/>
      <c r="C37" s="21"/>
      <c r="D37" s="20"/>
      <c r="E37" s="21"/>
      <c r="F37" s="22"/>
      <c r="G37" s="22"/>
      <c r="H37" s="34" t="str">
        <f t="shared" si="0"/>
        <v/>
      </c>
      <c r="I37" s="34" t="str">
        <f t="shared" si="1"/>
        <v/>
      </c>
      <c r="J37" s="34" t="str">
        <f t="shared" si="2"/>
        <v/>
      </c>
      <c r="K37" s="34" t="str">
        <f t="shared" si="3"/>
        <v/>
      </c>
      <c r="L37" s="26" t="str">
        <f t="shared" si="4"/>
        <v/>
      </c>
      <c r="M37" s="32"/>
      <c r="N37" s="190"/>
      <c r="O37" s="190"/>
      <c r="P37" s="190"/>
      <c r="Q37" s="190"/>
      <c r="R37" s="23"/>
    </row>
    <row r="38" spans="1:22">
      <c r="A38" s="27">
        <f t="shared" ca="1" si="5"/>
        <v>45897</v>
      </c>
      <c r="B38" s="20"/>
      <c r="C38" s="21"/>
      <c r="D38" s="20"/>
      <c r="E38" s="21"/>
      <c r="F38" s="22"/>
      <c r="G38" s="22"/>
      <c r="H38" s="34" t="str">
        <f t="shared" si="0"/>
        <v/>
      </c>
      <c r="I38" s="34" t="str">
        <f t="shared" si="1"/>
        <v/>
      </c>
      <c r="J38" s="34" t="str">
        <f t="shared" si="2"/>
        <v/>
      </c>
      <c r="K38" s="34" t="str">
        <f t="shared" si="3"/>
        <v/>
      </c>
      <c r="L38" s="26" t="str">
        <f t="shared" si="4"/>
        <v/>
      </c>
      <c r="M38" s="32"/>
      <c r="N38" s="190"/>
      <c r="O38" s="190"/>
      <c r="P38" s="190"/>
      <c r="Q38" s="190"/>
      <c r="R38" s="23"/>
    </row>
    <row r="39" spans="1:22">
      <c r="A39" s="27">
        <f t="shared" ca="1" si="5"/>
        <v>45898</v>
      </c>
      <c r="B39" s="20"/>
      <c r="C39" s="21"/>
      <c r="D39" s="20"/>
      <c r="E39" s="21"/>
      <c r="F39" s="22"/>
      <c r="G39" s="22"/>
      <c r="H39" s="34" t="str">
        <f t="shared" si="0"/>
        <v/>
      </c>
      <c r="I39" s="34" t="str">
        <f t="shared" si="1"/>
        <v/>
      </c>
      <c r="J39" s="34" t="str">
        <f t="shared" si="2"/>
        <v/>
      </c>
      <c r="K39" s="34" t="str">
        <f t="shared" si="3"/>
        <v/>
      </c>
      <c r="L39" s="26" t="str">
        <f t="shared" si="4"/>
        <v/>
      </c>
      <c r="M39" s="32"/>
      <c r="N39" s="190"/>
      <c r="O39" s="190"/>
      <c r="P39" s="190"/>
      <c r="Q39" s="190"/>
      <c r="R39" s="23"/>
    </row>
    <row r="40" spans="1:22">
      <c r="A40" s="27">
        <f t="shared" ca="1" si="5"/>
        <v>45899</v>
      </c>
      <c r="B40" s="20"/>
      <c r="C40" s="21"/>
      <c r="D40" s="20"/>
      <c r="E40" s="21"/>
      <c r="F40" s="22"/>
      <c r="G40" s="22"/>
      <c r="H40" s="34" t="str">
        <f t="shared" si="0"/>
        <v/>
      </c>
      <c r="I40" s="34" t="str">
        <f t="shared" si="1"/>
        <v/>
      </c>
      <c r="J40" s="34" t="str">
        <f t="shared" si="2"/>
        <v/>
      </c>
      <c r="K40" s="34" t="str">
        <f t="shared" si="3"/>
        <v/>
      </c>
      <c r="L40" s="26" t="str">
        <f t="shared" si="4"/>
        <v/>
      </c>
      <c r="M40" s="32"/>
      <c r="N40" s="190"/>
      <c r="O40" s="190"/>
      <c r="P40" s="190"/>
      <c r="Q40" s="190"/>
      <c r="R40" s="23"/>
    </row>
    <row r="41" spans="1:22">
      <c r="A41" s="27">
        <f t="shared" ca="1" si="5"/>
        <v>45900</v>
      </c>
      <c r="B41" s="20"/>
      <c r="C41" s="21"/>
      <c r="D41" s="20"/>
      <c r="E41" s="21"/>
      <c r="F41" s="22"/>
      <c r="G41" s="22"/>
      <c r="H41" s="34" t="str">
        <f t="shared" si="0"/>
        <v/>
      </c>
      <c r="I41" s="34" t="str">
        <f t="shared" si="1"/>
        <v/>
      </c>
      <c r="J41" s="34" t="str">
        <f t="shared" si="2"/>
        <v/>
      </c>
      <c r="K41" s="34" t="str">
        <f t="shared" si="3"/>
        <v/>
      </c>
      <c r="L41" s="26" t="str">
        <f t="shared" si="4"/>
        <v/>
      </c>
      <c r="M41" s="32"/>
      <c r="N41" s="190"/>
      <c r="O41" s="190"/>
      <c r="P41" s="190"/>
      <c r="Q41" s="190"/>
      <c r="R41" s="23"/>
    </row>
    <row r="42" spans="1:22">
      <c r="A42" s="5" t="s">
        <v>11</v>
      </c>
      <c r="B42" s="191"/>
      <c r="C42" s="192"/>
      <c r="D42" s="191"/>
      <c r="E42" s="192"/>
      <c r="F42" s="26" t="str">
        <f t="shared" ref="F42:K42" si="6">IF(SUM(F11:F41)=0,"",SUM(F11:F41))</f>
        <v/>
      </c>
      <c r="G42" s="26" t="str">
        <f t="shared" si="6"/>
        <v/>
      </c>
      <c r="H42" s="26" t="str">
        <f t="shared" si="6"/>
        <v/>
      </c>
      <c r="I42" s="26" t="str">
        <f t="shared" si="6"/>
        <v/>
      </c>
      <c r="J42" s="26" t="str">
        <f t="shared" si="6"/>
        <v/>
      </c>
      <c r="K42" s="26" t="str">
        <f t="shared" si="6"/>
        <v/>
      </c>
      <c r="L42" s="26" t="str">
        <f>IF(SUM($L11:$L41)=0,"",SUM($L11:$L41))</f>
        <v/>
      </c>
      <c r="M42" s="33"/>
      <c r="N42" s="193"/>
      <c r="O42" s="193"/>
      <c r="P42" s="193"/>
      <c r="Q42" s="193"/>
      <c r="R42" s="6"/>
    </row>
    <row r="44" spans="1:22" ht="27" customHeight="1">
      <c r="A44" s="194" t="s">
        <v>22</v>
      </c>
      <c r="B44" s="189" t="s">
        <v>103</v>
      </c>
      <c r="C44" s="189"/>
      <c r="D44" s="189"/>
      <c r="E44" s="189"/>
      <c r="F44" s="189" t="s">
        <v>23</v>
      </c>
      <c r="G44" s="189"/>
      <c r="H44" s="189" t="s">
        <v>88</v>
      </c>
      <c r="I44" s="189"/>
      <c r="J44" s="189"/>
      <c r="K44" s="189"/>
      <c r="L44" s="189" t="s">
        <v>87</v>
      </c>
      <c r="M44" s="195" t="s">
        <v>96</v>
      </c>
      <c r="N44" s="194" t="s">
        <v>25</v>
      </c>
      <c r="O44" s="194"/>
      <c r="P44" s="194"/>
      <c r="Q44" s="194"/>
      <c r="R44" s="189" t="s">
        <v>100</v>
      </c>
    </row>
    <row r="45" spans="1:22" ht="14.25" customHeight="1">
      <c r="A45" s="194"/>
      <c r="B45" s="189" t="s">
        <v>82</v>
      </c>
      <c r="C45" s="189"/>
      <c r="D45" s="189" t="s">
        <v>84</v>
      </c>
      <c r="E45" s="189"/>
      <c r="F45" s="189"/>
      <c r="G45" s="189"/>
      <c r="H45" s="189" t="s">
        <v>90</v>
      </c>
      <c r="I45" s="189"/>
      <c r="J45" s="189" t="s">
        <v>89</v>
      </c>
      <c r="K45" s="189"/>
      <c r="L45" s="189"/>
      <c r="M45" s="196"/>
      <c r="N45" s="194"/>
      <c r="O45" s="194"/>
      <c r="P45" s="194"/>
      <c r="Q45" s="194"/>
      <c r="R45" s="189"/>
    </row>
    <row r="46" spans="1:22">
      <c r="A46" s="194"/>
      <c r="B46" s="43" t="s">
        <v>26</v>
      </c>
      <c r="C46" s="43" t="s">
        <v>27</v>
      </c>
      <c r="D46" s="43" t="s">
        <v>26</v>
      </c>
      <c r="E46" s="43" t="s">
        <v>27</v>
      </c>
      <c r="F46" s="44" t="s">
        <v>85</v>
      </c>
      <c r="G46" s="44" t="s">
        <v>86</v>
      </c>
      <c r="H46" s="44" t="s">
        <v>81</v>
      </c>
      <c r="I46" s="44" t="s">
        <v>83</v>
      </c>
      <c r="J46" s="44" t="s">
        <v>81</v>
      </c>
      <c r="K46" s="44" t="s">
        <v>95</v>
      </c>
      <c r="L46" s="189"/>
      <c r="M46" s="197"/>
      <c r="N46" s="194"/>
      <c r="O46" s="194"/>
      <c r="P46" s="194"/>
      <c r="Q46" s="194"/>
      <c r="R46" s="194"/>
    </row>
    <row r="47" spans="1:22">
      <c r="A47" s="27" cm="1">
        <f t="array" aca="1" ref="A47" ca="1">DATE("2025","8"+1,IFERROR(INDIRECT(T1),"1"))</f>
        <v>45901</v>
      </c>
      <c r="B47" s="20"/>
      <c r="C47" s="21"/>
      <c r="D47" s="20"/>
      <c r="E47" s="21"/>
      <c r="F47" s="22"/>
      <c r="G47" s="22"/>
      <c r="H47" s="34" t="str">
        <f>IF(OR(B47="",LEFT(M47,1)="✓"),"",C47-B47-F47)</f>
        <v/>
      </c>
      <c r="I47" s="34" t="str">
        <f>IF(OR(D47="",LEFT(M47,1)="✓"),"",E47-D47-G47)</f>
        <v/>
      </c>
      <c r="J47" s="34" t="str">
        <f>IF(AND(B47&lt;&gt;"",M47="✓所定"),C47-B47-F47,"")</f>
        <v/>
      </c>
      <c r="K47" s="34" t="str">
        <f>IF(AND(B47&lt;&gt;"",M47="✓法定"),C47-B47-F47,"")</f>
        <v/>
      </c>
      <c r="L47" s="26" t="str">
        <f>IF(AND($B47="",$D47=""),"",($C47-$B47-$F47)+($E47-$D47-$G47))</f>
        <v/>
      </c>
      <c r="M47" s="32"/>
      <c r="N47" s="190"/>
      <c r="O47" s="190"/>
      <c r="P47" s="190"/>
      <c r="Q47" s="190"/>
      <c r="R47" s="23"/>
      <c r="V47" s="1" t="s">
        <v>171</v>
      </c>
    </row>
    <row r="48" spans="1:22">
      <c r="A48" s="27">
        <f ca="1">A47+1</f>
        <v>45902</v>
      </c>
      <c r="B48" s="20"/>
      <c r="C48" s="21"/>
      <c r="D48" s="20"/>
      <c r="E48" s="21"/>
      <c r="F48" s="22"/>
      <c r="G48" s="22"/>
      <c r="H48" s="34" t="str">
        <f t="shared" ref="H48:H77" si="7">IF(OR(B48="",LEFT(M48,1)="✓"),"",C48-B48-F48)</f>
        <v/>
      </c>
      <c r="I48" s="34" t="str">
        <f t="shared" ref="I48:I77" si="8">IF(OR(D48="",LEFT(M48,1)="✓"),"",E48-D48-G48)</f>
        <v/>
      </c>
      <c r="J48" s="34" t="str">
        <f t="shared" ref="J48:J77" si="9">IF(AND(B48&lt;&gt;"",M48="✓所定"),C48-B48-F48,"")</f>
        <v/>
      </c>
      <c r="K48" s="34" t="str">
        <f t="shared" ref="K48:K77" si="10">IF(AND(B48&lt;&gt;"",M48="✓法定"),C48-B48-F48,"")</f>
        <v/>
      </c>
      <c r="L48" s="26" t="str">
        <f t="shared" ref="L48:L75" si="11">IF(AND($B48="",$D48=""),"",($C48-$B48-$F48)+($E48-$D48-$G48))</f>
        <v/>
      </c>
      <c r="M48" s="32"/>
      <c r="N48" s="190"/>
      <c r="O48" s="190"/>
      <c r="P48" s="190"/>
      <c r="Q48" s="190"/>
      <c r="R48" s="23"/>
      <c r="V48" s="1" t="s">
        <v>172</v>
      </c>
    </row>
    <row r="49" spans="1:18">
      <c r="A49" s="27">
        <f t="shared" ref="A49:A77" ca="1" si="12">A48+1</f>
        <v>45903</v>
      </c>
      <c r="B49" s="20"/>
      <c r="C49" s="21"/>
      <c r="D49" s="20"/>
      <c r="E49" s="21"/>
      <c r="F49" s="22"/>
      <c r="G49" s="22"/>
      <c r="H49" s="34" t="str">
        <f t="shared" si="7"/>
        <v/>
      </c>
      <c r="I49" s="34" t="str">
        <f t="shared" si="8"/>
        <v/>
      </c>
      <c r="J49" s="34" t="str">
        <f t="shared" si="9"/>
        <v/>
      </c>
      <c r="K49" s="34" t="str">
        <f t="shared" si="10"/>
        <v/>
      </c>
      <c r="L49" s="26" t="str">
        <f t="shared" si="11"/>
        <v/>
      </c>
      <c r="M49" s="32"/>
      <c r="N49" s="190"/>
      <c r="O49" s="190"/>
      <c r="P49" s="190"/>
      <c r="Q49" s="190"/>
      <c r="R49" s="23"/>
    </row>
    <row r="50" spans="1:18">
      <c r="A50" s="27">
        <f t="shared" ca="1" si="12"/>
        <v>45904</v>
      </c>
      <c r="B50" s="20"/>
      <c r="C50" s="21"/>
      <c r="D50" s="20"/>
      <c r="E50" s="21"/>
      <c r="F50" s="22"/>
      <c r="G50" s="22"/>
      <c r="H50" s="34" t="str">
        <f t="shared" si="7"/>
        <v/>
      </c>
      <c r="I50" s="34" t="str">
        <f t="shared" si="8"/>
        <v/>
      </c>
      <c r="J50" s="34" t="str">
        <f t="shared" si="9"/>
        <v/>
      </c>
      <c r="K50" s="34" t="str">
        <f t="shared" si="10"/>
        <v/>
      </c>
      <c r="L50" s="26" t="str">
        <f t="shared" si="11"/>
        <v/>
      </c>
      <c r="M50" s="32"/>
      <c r="N50" s="190"/>
      <c r="O50" s="190"/>
      <c r="P50" s="190"/>
      <c r="Q50" s="190"/>
      <c r="R50" s="23"/>
    </row>
    <row r="51" spans="1:18">
      <c r="A51" s="27">
        <f t="shared" ca="1" si="12"/>
        <v>45905</v>
      </c>
      <c r="B51" s="20"/>
      <c r="C51" s="21"/>
      <c r="D51" s="20"/>
      <c r="E51" s="21"/>
      <c r="F51" s="22"/>
      <c r="G51" s="22"/>
      <c r="H51" s="34" t="str">
        <f t="shared" si="7"/>
        <v/>
      </c>
      <c r="I51" s="34" t="str">
        <f t="shared" si="8"/>
        <v/>
      </c>
      <c r="J51" s="34" t="str">
        <f t="shared" si="9"/>
        <v/>
      </c>
      <c r="K51" s="34" t="str">
        <f t="shared" si="10"/>
        <v/>
      </c>
      <c r="L51" s="26" t="str">
        <f t="shared" si="11"/>
        <v/>
      </c>
      <c r="M51" s="32"/>
      <c r="N51" s="190"/>
      <c r="O51" s="190"/>
      <c r="P51" s="190"/>
      <c r="Q51" s="190"/>
      <c r="R51" s="23"/>
    </row>
    <row r="52" spans="1:18">
      <c r="A52" s="27">
        <f t="shared" ca="1" si="12"/>
        <v>45906</v>
      </c>
      <c r="B52" s="20"/>
      <c r="C52" s="21"/>
      <c r="D52" s="20"/>
      <c r="E52" s="21"/>
      <c r="F52" s="22"/>
      <c r="G52" s="22"/>
      <c r="H52" s="34" t="str">
        <f t="shared" si="7"/>
        <v/>
      </c>
      <c r="I52" s="34" t="str">
        <f t="shared" si="8"/>
        <v/>
      </c>
      <c r="J52" s="34" t="str">
        <f t="shared" si="9"/>
        <v/>
      </c>
      <c r="K52" s="34" t="str">
        <f t="shared" si="10"/>
        <v/>
      </c>
      <c r="L52" s="26" t="str">
        <f t="shared" si="11"/>
        <v/>
      </c>
      <c r="M52" s="32"/>
      <c r="N52" s="190"/>
      <c r="O52" s="190"/>
      <c r="P52" s="190"/>
      <c r="Q52" s="190"/>
      <c r="R52" s="23"/>
    </row>
    <row r="53" spans="1:18">
      <c r="A53" s="27">
        <f t="shared" ca="1" si="12"/>
        <v>45907</v>
      </c>
      <c r="B53" s="20"/>
      <c r="C53" s="21"/>
      <c r="D53" s="20"/>
      <c r="E53" s="21"/>
      <c r="F53" s="22"/>
      <c r="G53" s="22"/>
      <c r="H53" s="34" t="str">
        <f t="shared" si="7"/>
        <v/>
      </c>
      <c r="I53" s="34" t="str">
        <f t="shared" si="8"/>
        <v/>
      </c>
      <c r="J53" s="34" t="str">
        <f t="shared" si="9"/>
        <v/>
      </c>
      <c r="K53" s="34" t="str">
        <f t="shared" si="10"/>
        <v/>
      </c>
      <c r="L53" s="26" t="str">
        <f t="shared" si="11"/>
        <v/>
      </c>
      <c r="M53" s="32"/>
      <c r="N53" s="190"/>
      <c r="O53" s="190"/>
      <c r="P53" s="190"/>
      <c r="Q53" s="190"/>
      <c r="R53" s="23"/>
    </row>
    <row r="54" spans="1:18">
      <c r="A54" s="27">
        <f t="shared" ca="1" si="12"/>
        <v>45908</v>
      </c>
      <c r="B54" s="20"/>
      <c r="C54" s="21"/>
      <c r="D54" s="20"/>
      <c r="E54" s="21"/>
      <c r="F54" s="22"/>
      <c r="G54" s="22"/>
      <c r="H54" s="34" t="str">
        <f t="shared" si="7"/>
        <v/>
      </c>
      <c r="I54" s="34" t="str">
        <f t="shared" si="8"/>
        <v/>
      </c>
      <c r="J54" s="34" t="str">
        <f t="shared" si="9"/>
        <v/>
      </c>
      <c r="K54" s="34" t="str">
        <f t="shared" si="10"/>
        <v/>
      </c>
      <c r="L54" s="26" t="str">
        <f t="shared" si="11"/>
        <v/>
      </c>
      <c r="M54" s="32"/>
      <c r="N54" s="190"/>
      <c r="O54" s="190"/>
      <c r="P54" s="190"/>
      <c r="Q54" s="190"/>
      <c r="R54" s="23"/>
    </row>
    <row r="55" spans="1:18">
      <c r="A55" s="27">
        <f t="shared" ca="1" si="12"/>
        <v>45909</v>
      </c>
      <c r="B55" s="20"/>
      <c r="C55" s="21"/>
      <c r="D55" s="20"/>
      <c r="E55" s="21"/>
      <c r="F55" s="22"/>
      <c r="G55" s="22"/>
      <c r="H55" s="34" t="str">
        <f t="shared" si="7"/>
        <v/>
      </c>
      <c r="I55" s="34" t="str">
        <f t="shared" si="8"/>
        <v/>
      </c>
      <c r="J55" s="34" t="str">
        <f t="shared" si="9"/>
        <v/>
      </c>
      <c r="K55" s="34" t="str">
        <f t="shared" si="10"/>
        <v/>
      </c>
      <c r="L55" s="26" t="str">
        <f t="shared" si="11"/>
        <v/>
      </c>
      <c r="M55" s="32"/>
      <c r="N55" s="190"/>
      <c r="O55" s="190"/>
      <c r="P55" s="190"/>
      <c r="Q55" s="190"/>
      <c r="R55" s="23"/>
    </row>
    <row r="56" spans="1:18">
      <c r="A56" s="27">
        <f t="shared" ca="1" si="12"/>
        <v>45910</v>
      </c>
      <c r="B56" s="20"/>
      <c r="C56" s="21"/>
      <c r="D56" s="20"/>
      <c r="E56" s="21"/>
      <c r="F56" s="22"/>
      <c r="G56" s="22"/>
      <c r="H56" s="34" t="str">
        <f t="shared" si="7"/>
        <v/>
      </c>
      <c r="I56" s="34" t="str">
        <f t="shared" si="8"/>
        <v/>
      </c>
      <c r="J56" s="34" t="str">
        <f t="shared" si="9"/>
        <v/>
      </c>
      <c r="K56" s="34" t="str">
        <f t="shared" si="10"/>
        <v/>
      </c>
      <c r="L56" s="26" t="str">
        <f t="shared" si="11"/>
        <v/>
      </c>
      <c r="M56" s="32"/>
      <c r="N56" s="190"/>
      <c r="O56" s="190"/>
      <c r="P56" s="190"/>
      <c r="Q56" s="190"/>
      <c r="R56" s="23"/>
    </row>
    <row r="57" spans="1:18">
      <c r="A57" s="27">
        <f t="shared" ca="1" si="12"/>
        <v>45911</v>
      </c>
      <c r="B57" s="20"/>
      <c r="C57" s="21"/>
      <c r="D57" s="20"/>
      <c r="E57" s="21"/>
      <c r="F57" s="22"/>
      <c r="G57" s="22"/>
      <c r="H57" s="34" t="str">
        <f t="shared" si="7"/>
        <v/>
      </c>
      <c r="I57" s="34" t="str">
        <f t="shared" si="8"/>
        <v/>
      </c>
      <c r="J57" s="34" t="str">
        <f t="shared" si="9"/>
        <v/>
      </c>
      <c r="K57" s="34" t="str">
        <f t="shared" si="10"/>
        <v/>
      </c>
      <c r="L57" s="26" t="str">
        <f t="shared" si="11"/>
        <v/>
      </c>
      <c r="M57" s="32"/>
      <c r="N57" s="190"/>
      <c r="O57" s="190"/>
      <c r="P57" s="190"/>
      <c r="Q57" s="190"/>
      <c r="R57" s="23"/>
    </row>
    <row r="58" spans="1:18">
      <c r="A58" s="27">
        <f t="shared" ca="1" si="12"/>
        <v>45912</v>
      </c>
      <c r="B58" s="20"/>
      <c r="C58" s="21"/>
      <c r="D58" s="20"/>
      <c r="E58" s="21"/>
      <c r="F58" s="22"/>
      <c r="G58" s="22"/>
      <c r="H58" s="34" t="str">
        <f t="shared" si="7"/>
        <v/>
      </c>
      <c r="I58" s="34" t="str">
        <f t="shared" si="8"/>
        <v/>
      </c>
      <c r="J58" s="34" t="str">
        <f t="shared" si="9"/>
        <v/>
      </c>
      <c r="K58" s="34" t="str">
        <f t="shared" si="10"/>
        <v/>
      </c>
      <c r="L58" s="26" t="str">
        <f t="shared" si="11"/>
        <v/>
      </c>
      <c r="M58" s="32"/>
      <c r="N58" s="190"/>
      <c r="O58" s="190"/>
      <c r="P58" s="190"/>
      <c r="Q58" s="190"/>
      <c r="R58" s="23"/>
    </row>
    <row r="59" spans="1:18">
      <c r="A59" s="27">
        <f t="shared" ca="1" si="12"/>
        <v>45913</v>
      </c>
      <c r="B59" s="20"/>
      <c r="C59" s="21"/>
      <c r="D59" s="20"/>
      <c r="E59" s="21"/>
      <c r="F59" s="22"/>
      <c r="G59" s="22"/>
      <c r="H59" s="34" t="str">
        <f t="shared" si="7"/>
        <v/>
      </c>
      <c r="I59" s="34" t="str">
        <f t="shared" si="8"/>
        <v/>
      </c>
      <c r="J59" s="34" t="str">
        <f t="shared" si="9"/>
        <v/>
      </c>
      <c r="K59" s="34" t="str">
        <f t="shared" si="10"/>
        <v/>
      </c>
      <c r="L59" s="26" t="str">
        <f t="shared" si="11"/>
        <v/>
      </c>
      <c r="M59" s="32"/>
      <c r="N59" s="190"/>
      <c r="O59" s="190"/>
      <c r="P59" s="190"/>
      <c r="Q59" s="190"/>
      <c r="R59" s="23"/>
    </row>
    <row r="60" spans="1:18">
      <c r="A60" s="27">
        <f t="shared" ca="1" si="12"/>
        <v>45914</v>
      </c>
      <c r="B60" s="20"/>
      <c r="C60" s="21"/>
      <c r="D60" s="20"/>
      <c r="E60" s="21"/>
      <c r="F60" s="22"/>
      <c r="G60" s="22"/>
      <c r="H60" s="34" t="str">
        <f t="shared" si="7"/>
        <v/>
      </c>
      <c r="I60" s="34" t="str">
        <f t="shared" si="8"/>
        <v/>
      </c>
      <c r="J60" s="34" t="str">
        <f t="shared" si="9"/>
        <v/>
      </c>
      <c r="K60" s="34" t="str">
        <f t="shared" si="10"/>
        <v/>
      </c>
      <c r="L60" s="26" t="str">
        <f t="shared" si="11"/>
        <v/>
      </c>
      <c r="M60" s="32"/>
      <c r="N60" s="190"/>
      <c r="O60" s="190"/>
      <c r="P60" s="190"/>
      <c r="Q60" s="190"/>
      <c r="R60" s="23"/>
    </row>
    <row r="61" spans="1:18">
      <c r="A61" s="27">
        <f t="shared" ca="1" si="12"/>
        <v>45915</v>
      </c>
      <c r="B61" s="20"/>
      <c r="C61" s="21"/>
      <c r="D61" s="20"/>
      <c r="E61" s="21"/>
      <c r="F61" s="22"/>
      <c r="G61" s="22"/>
      <c r="H61" s="34" t="str">
        <f t="shared" si="7"/>
        <v/>
      </c>
      <c r="I61" s="34" t="str">
        <f t="shared" si="8"/>
        <v/>
      </c>
      <c r="J61" s="34" t="str">
        <f t="shared" si="9"/>
        <v/>
      </c>
      <c r="K61" s="34" t="str">
        <f t="shared" si="10"/>
        <v/>
      </c>
      <c r="L61" s="26" t="str">
        <f t="shared" si="11"/>
        <v/>
      </c>
      <c r="M61" s="32"/>
      <c r="N61" s="190"/>
      <c r="O61" s="190"/>
      <c r="P61" s="190"/>
      <c r="Q61" s="190"/>
      <c r="R61" s="23"/>
    </row>
    <row r="62" spans="1:18">
      <c r="A62" s="27">
        <f t="shared" ca="1" si="12"/>
        <v>45916</v>
      </c>
      <c r="B62" s="20"/>
      <c r="C62" s="21"/>
      <c r="D62" s="20"/>
      <c r="E62" s="21"/>
      <c r="F62" s="22"/>
      <c r="G62" s="22"/>
      <c r="H62" s="34" t="str">
        <f t="shared" si="7"/>
        <v/>
      </c>
      <c r="I62" s="34" t="str">
        <f t="shared" si="8"/>
        <v/>
      </c>
      <c r="J62" s="34" t="str">
        <f t="shared" si="9"/>
        <v/>
      </c>
      <c r="K62" s="34" t="str">
        <f t="shared" si="10"/>
        <v/>
      </c>
      <c r="L62" s="26" t="str">
        <f t="shared" si="11"/>
        <v/>
      </c>
      <c r="M62" s="32"/>
      <c r="N62" s="190"/>
      <c r="O62" s="190"/>
      <c r="P62" s="190"/>
      <c r="Q62" s="190"/>
      <c r="R62" s="23"/>
    </row>
    <row r="63" spans="1:18">
      <c r="A63" s="27">
        <f t="shared" ca="1" si="12"/>
        <v>45917</v>
      </c>
      <c r="B63" s="20"/>
      <c r="C63" s="21"/>
      <c r="D63" s="20"/>
      <c r="E63" s="21"/>
      <c r="F63" s="22"/>
      <c r="G63" s="22"/>
      <c r="H63" s="34" t="str">
        <f t="shared" si="7"/>
        <v/>
      </c>
      <c r="I63" s="34" t="str">
        <f t="shared" si="8"/>
        <v/>
      </c>
      <c r="J63" s="34" t="str">
        <f t="shared" si="9"/>
        <v/>
      </c>
      <c r="K63" s="34" t="str">
        <f t="shared" si="10"/>
        <v/>
      </c>
      <c r="L63" s="26" t="str">
        <f t="shared" si="11"/>
        <v/>
      </c>
      <c r="M63" s="32"/>
      <c r="N63" s="190"/>
      <c r="O63" s="190"/>
      <c r="P63" s="190"/>
      <c r="Q63" s="190"/>
      <c r="R63" s="23"/>
    </row>
    <row r="64" spans="1:18">
      <c r="A64" s="27">
        <f t="shared" ca="1" si="12"/>
        <v>45918</v>
      </c>
      <c r="B64" s="20"/>
      <c r="C64" s="21"/>
      <c r="D64" s="20"/>
      <c r="E64" s="21"/>
      <c r="F64" s="22"/>
      <c r="G64" s="22"/>
      <c r="H64" s="34" t="str">
        <f t="shared" si="7"/>
        <v/>
      </c>
      <c r="I64" s="34" t="str">
        <f t="shared" si="8"/>
        <v/>
      </c>
      <c r="J64" s="34" t="str">
        <f t="shared" si="9"/>
        <v/>
      </c>
      <c r="K64" s="34" t="str">
        <f t="shared" si="10"/>
        <v/>
      </c>
      <c r="L64" s="26" t="str">
        <f t="shared" si="11"/>
        <v/>
      </c>
      <c r="M64" s="32"/>
      <c r="N64" s="190"/>
      <c r="O64" s="190"/>
      <c r="P64" s="190"/>
      <c r="Q64" s="190"/>
      <c r="R64" s="23"/>
    </row>
    <row r="65" spans="1:18">
      <c r="A65" s="27">
        <f t="shared" ca="1" si="12"/>
        <v>45919</v>
      </c>
      <c r="B65" s="20"/>
      <c r="C65" s="21"/>
      <c r="D65" s="20"/>
      <c r="E65" s="21"/>
      <c r="F65" s="22"/>
      <c r="G65" s="22"/>
      <c r="H65" s="34" t="str">
        <f t="shared" si="7"/>
        <v/>
      </c>
      <c r="I65" s="34" t="str">
        <f t="shared" si="8"/>
        <v/>
      </c>
      <c r="J65" s="34" t="str">
        <f t="shared" si="9"/>
        <v/>
      </c>
      <c r="K65" s="34" t="str">
        <f t="shared" si="10"/>
        <v/>
      </c>
      <c r="L65" s="26" t="str">
        <f t="shared" si="11"/>
        <v/>
      </c>
      <c r="M65" s="32"/>
      <c r="N65" s="190"/>
      <c r="O65" s="190"/>
      <c r="P65" s="190"/>
      <c r="Q65" s="190"/>
      <c r="R65" s="23"/>
    </row>
    <row r="66" spans="1:18">
      <c r="A66" s="27">
        <f t="shared" ca="1" si="12"/>
        <v>45920</v>
      </c>
      <c r="B66" s="20"/>
      <c r="C66" s="21"/>
      <c r="D66" s="20"/>
      <c r="E66" s="21"/>
      <c r="F66" s="22"/>
      <c r="G66" s="22"/>
      <c r="H66" s="34" t="str">
        <f t="shared" si="7"/>
        <v/>
      </c>
      <c r="I66" s="34" t="str">
        <f t="shared" si="8"/>
        <v/>
      </c>
      <c r="J66" s="34" t="str">
        <f t="shared" si="9"/>
        <v/>
      </c>
      <c r="K66" s="34" t="str">
        <f t="shared" si="10"/>
        <v/>
      </c>
      <c r="L66" s="26" t="str">
        <f t="shared" si="11"/>
        <v/>
      </c>
      <c r="M66" s="32"/>
      <c r="N66" s="190"/>
      <c r="O66" s="190"/>
      <c r="P66" s="190"/>
      <c r="Q66" s="190"/>
      <c r="R66" s="23"/>
    </row>
    <row r="67" spans="1:18">
      <c r="A67" s="27">
        <f t="shared" ca="1" si="12"/>
        <v>45921</v>
      </c>
      <c r="B67" s="20"/>
      <c r="C67" s="21"/>
      <c r="D67" s="20"/>
      <c r="E67" s="21"/>
      <c r="F67" s="22"/>
      <c r="G67" s="22"/>
      <c r="H67" s="34" t="str">
        <f t="shared" si="7"/>
        <v/>
      </c>
      <c r="I67" s="34" t="str">
        <f t="shared" si="8"/>
        <v/>
      </c>
      <c r="J67" s="34" t="str">
        <f t="shared" si="9"/>
        <v/>
      </c>
      <c r="K67" s="34" t="str">
        <f t="shared" si="10"/>
        <v/>
      </c>
      <c r="L67" s="26" t="str">
        <f t="shared" si="11"/>
        <v/>
      </c>
      <c r="M67" s="32"/>
      <c r="N67" s="190"/>
      <c r="O67" s="190"/>
      <c r="P67" s="190"/>
      <c r="Q67" s="190"/>
      <c r="R67" s="23"/>
    </row>
    <row r="68" spans="1:18">
      <c r="A68" s="27">
        <f t="shared" ca="1" si="12"/>
        <v>45922</v>
      </c>
      <c r="B68" s="20"/>
      <c r="C68" s="21"/>
      <c r="D68" s="20"/>
      <c r="E68" s="21"/>
      <c r="F68" s="22"/>
      <c r="G68" s="22"/>
      <c r="H68" s="34" t="str">
        <f t="shared" si="7"/>
        <v/>
      </c>
      <c r="I68" s="34" t="str">
        <f t="shared" si="8"/>
        <v/>
      </c>
      <c r="J68" s="34" t="str">
        <f t="shared" si="9"/>
        <v/>
      </c>
      <c r="K68" s="34" t="str">
        <f t="shared" si="10"/>
        <v/>
      </c>
      <c r="L68" s="26" t="str">
        <f t="shared" si="11"/>
        <v/>
      </c>
      <c r="M68" s="32"/>
      <c r="N68" s="190"/>
      <c r="O68" s="190"/>
      <c r="P68" s="190"/>
      <c r="Q68" s="190"/>
      <c r="R68" s="23"/>
    </row>
    <row r="69" spans="1:18">
      <c r="A69" s="27">
        <f t="shared" ca="1" si="12"/>
        <v>45923</v>
      </c>
      <c r="B69" s="20"/>
      <c r="C69" s="21"/>
      <c r="D69" s="20"/>
      <c r="E69" s="21"/>
      <c r="F69" s="22"/>
      <c r="G69" s="22"/>
      <c r="H69" s="34" t="str">
        <f t="shared" si="7"/>
        <v/>
      </c>
      <c r="I69" s="34" t="str">
        <f t="shared" si="8"/>
        <v/>
      </c>
      <c r="J69" s="34" t="str">
        <f t="shared" si="9"/>
        <v/>
      </c>
      <c r="K69" s="34" t="str">
        <f t="shared" si="10"/>
        <v/>
      </c>
      <c r="L69" s="26" t="str">
        <f t="shared" si="11"/>
        <v/>
      </c>
      <c r="M69" s="32"/>
      <c r="N69" s="190"/>
      <c r="O69" s="190"/>
      <c r="P69" s="190"/>
      <c r="Q69" s="190"/>
      <c r="R69" s="23"/>
    </row>
    <row r="70" spans="1:18">
      <c r="A70" s="27">
        <f t="shared" ca="1" si="12"/>
        <v>45924</v>
      </c>
      <c r="B70" s="20"/>
      <c r="C70" s="21"/>
      <c r="D70" s="20"/>
      <c r="E70" s="21"/>
      <c r="F70" s="22"/>
      <c r="G70" s="22"/>
      <c r="H70" s="34" t="str">
        <f t="shared" si="7"/>
        <v/>
      </c>
      <c r="I70" s="34" t="str">
        <f t="shared" si="8"/>
        <v/>
      </c>
      <c r="J70" s="34" t="str">
        <f t="shared" si="9"/>
        <v/>
      </c>
      <c r="K70" s="34" t="str">
        <f t="shared" si="10"/>
        <v/>
      </c>
      <c r="L70" s="26" t="str">
        <f t="shared" si="11"/>
        <v/>
      </c>
      <c r="M70" s="32"/>
      <c r="N70" s="190"/>
      <c r="O70" s="190"/>
      <c r="P70" s="190"/>
      <c r="Q70" s="190"/>
      <c r="R70" s="23"/>
    </row>
    <row r="71" spans="1:18">
      <c r="A71" s="27">
        <f t="shared" ca="1" si="12"/>
        <v>45925</v>
      </c>
      <c r="B71" s="20"/>
      <c r="C71" s="21"/>
      <c r="D71" s="20"/>
      <c r="E71" s="21"/>
      <c r="F71" s="22"/>
      <c r="G71" s="22"/>
      <c r="H71" s="34" t="str">
        <f t="shared" si="7"/>
        <v/>
      </c>
      <c r="I71" s="34" t="str">
        <f t="shared" si="8"/>
        <v/>
      </c>
      <c r="J71" s="34" t="str">
        <f t="shared" si="9"/>
        <v/>
      </c>
      <c r="K71" s="34" t="str">
        <f t="shared" si="10"/>
        <v/>
      </c>
      <c r="L71" s="26" t="str">
        <f t="shared" si="11"/>
        <v/>
      </c>
      <c r="M71" s="32"/>
      <c r="N71" s="190"/>
      <c r="O71" s="190"/>
      <c r="P71" s="190"/>
      <c r="Q71" s="190"/>
      <c r="R71" s="23"/>
    </row>
    <row r="72" spans="1:18">
      <c r="A72" s="27">
        <f t="shared" ca="1" si="12"/>
        <v>45926</v>
      </c>
      <c r="B72" s="20"/>
      <c r="C72" s="21"/>
      <c r="D72" s="20"/>
      <c r="E72" s="21"/>
      <c r="F72" s="22"/>
      <c r="G72" s="22"/>
      <c r="H72" s="34" t="str">
        <f t="shared" si="7"/>
        <v/>
      </c>
      <c r="I72" s="34" t="str">
        <f t="shared" si="8"/>
        <v/>
      </c>
      <c r="J72" s="34" t="str">
        <f t="shared" si="9"/>
        <v/>
      </c>
      <c r="K72" s="34" t="str">
        <f t="shared" si="10"/>
        <v/>
      </c>
      <c r="L72" s="26" t="str">
        <f t="shared" si="11"/>
        <v/>
      </c>
      <c r="M72" s="32"/>
      <c r="N72" s="190"/>
      <c r="O72" s="190"/>
      <c r="P72" s="190"/>
      <c r="Q72" s="190"/>
      <c r="R72" s="23"/>
    </row>
    <row r="73" spans="1:18">
      <c r="A73" s="27">
        <f t="shared" ca="1" si="12"/>
        <v>45927</v>
      </c>
      <c r="B73" s="20"/>
      <c r="C73" s="21"/>
      <c r="D73" s="20"/>
      <c r="E73" s="21"/>
      <c r="F73" s="22"/>
      <c r="G73" s="22"/>
      <c r="H73" s="34" t="str">
        <f t="shared" si="7"/>
        <v/>
      </c>
      <c r="I73" s="34" t="str">
        <f t="shared" si="8"/>
        <v/>
      </c>
      <c r="J73" s="34" t="str">
        <f t="shared" si="9"/>
        <v/>
      </c>
      <c r="K73" s="34" t="str">
        <f t="shared" si="10"/>
        <v/>
      </c>
      <c r="L73" s="26" t="str">
        <f t="shared" si="11"/>
        <v/>
      </c>
      <c r="M73" s="32"/>
      <c r="N73" s="190"/>
      <c r="O73" s="190"/>
      <c r="P73" s="190"/>
      <c r="Q73" s="190"/>
      <c r="R73" s="23"/>
    </row>
    <row r="74" spans="1:18">
      <c r="A74" s="27">
        <f t="shared" ca="1" si="12"/>
        <v>45928</v>
      </c>
      <c r="B74" s="20"/>
      <c r="C74" s="21"/>
      <c r="D74" s="20"/>
      <c r="E74" s="21"/>
      <c r="F74" s="22"/>
      <c r="G74" s="22"/>
      <c r="H74" s="34" t="str">
        <f t="shared" si="7"/>
        <v/>
      </c>
      <c r="I74" s="34" t="str">
        <f t="shared" si="8"/>
        <v/>
      </c>
      <c r="J74" s="34" t="str">
        <f t="shared" si="9"/>
        <v/>
      </c>
      <c r="K74" s="34" t="str">
        <f t="shared" si="10"/>
        <v/>
      </c>
      <c r="L74" s="26" t="str">
        <f t="shared" si="11"/>
        <v/>
      </c>
      <c r="M74" s="32"/>
      <c r="N74" s="190"/>
      <c r="O74" s="190"/>
      <c r="P74" s="190"/>
      <c r="Q74" s="190"/>
      <c r="R74" s="23"/>
    </row>
    <row r="75" spans="1:18">
      <c r="A75" s="27">
        <f t="shared" ca="1" si="12"/>
        <v>45929</v>
      </c>
      <c r="B75" s="20"/>
      <c r="C75" s="21"/>
      <c r="D75" s="20"/>
      <c r="E75" s="21"/>
      <c r="F75" s="22"/>
      <c r="G75" s="22"/>
      <c r="H75" s="34" t="str">
        <f t="shared" si="7"/>
        <v/>
      </c>
      <c r="I75" s="34" t="str">
        <f t="shared" si="8"/>
        <v/>
      </c>
      <c r="J75" s="34" t="str">
        <f t="shared" si="9"/>
        <v/>
      </c>
      <c r="K75" s="34" t="str">
        <f t="shared" si="10"/>
        <v/>
      </c>
      <c r="L75" s="26" t="str">
        <f t="shared" si="11"/>
        <v/>
      </c>
      <c r="M75" s="32"/>
      <c r="N75" s="190"/>
      <c r="O75" s="190"/>
      <c r="P75" s="190"/>
      <c r="Q75" s="190"/>
      <c r="R75" s="23"/>
    </row>
    <row r="76" spans="1:18">
      <c r="A76" s="27">
        <f t="shared" ca="1" si="12"/>
        <v>45930</v>
      </c>
      <c r="B76" s="20"/>
      <c r="C76" s="21"/>
      <c r="D76" s="20"/>
      <c r="E76" s="21"/>
      <c r="F76" s="22"/>
      <c r="G76" s="22"/>
      <c r="H76" s="34" t="str">
        <f t="shared" si="7"/>
        <v/>
      </c>
      <c r="I76" s="34" t="str">
        <f t="shared" si="8"/>
        <v/>
      </c>
      <c r="J76" s="34" t="str">
        <f t="shared" si="9"/>
        <v/>
      </c>
      <c r="K76" s="34" t="str">
        <f t="shared" si="10"/>
        <v/>
      </c>
      <c r="L76" s="26" t="str">
        <f>IF(AND($B76="",$D76=""),"",($C76-$B76-$F76)+($E76-$D76-$G76))</f>
        <v/>
      </c>
      <c r="M76" s="32"/>
      <c r="N76" s="190"/>
      <c r="O76" s="190"/>
      <c r="P76" s="190"/>
      <c r="Q76" s="190"/>
      <c r="R76" s="23"/>
    </row>
    <row r="77" spans="1:18">
      <c r="A77" s="27">
        <f t="shared" ca="1" si="12"/>
        <v>45931</v>
      </c>
      <c r="B77" s="20"/>
      <c r="C77" s="21"/>
      <c r="D77" s="20"/>
      <c r="E77" s="21"/>
      <c r="F77" s="22"/>
      <c r="G77" s="22"/>
      <c r="H77" s="34" t="str">
        <f t="shared" si="7"/>
        <v/>
      </c>
      <c r="I77" s="34" t="str">
        <f t="shared" si="8"/>
        <v/>
      </c>
      <c r="J77" s="34" t="str">
        <f t="shared" si="9"/>
        <v/>
      </c>
      <c r="K77" s="34" t="str">
        <f t="shared" si="10"/>
        <v/>
      </c>
      <c r="L77" s="26" t="str">
        <f>IF(AND($B77="",$D77=""),"",($C77-$B77-$F77)+($E77-$D77-$G77))</f>
        <v/>
      </c>
      <c r="M77" s="32"/>
      <c r="N77" s="190"/>
      <c r="O77" s="190"/>
      <c r="P77" s="190"/>
      <c r="Q77" s="190"/>
      <c r="R77" s="23"/>
    </row>
    <row r="78" spans="1:18">
      <c r="A78" s="5" t="s">
        <v>11</v>
      </c>
      <c r="B78" s="191"/>
      <c r="C78" s="192"/>
      <c r="D78" s="191"/>
      <c r="E78" s="192"/>
      <c r="F78" s="26" t="str">
        <f>IF(SUM($F47:$F77)=0,"",SUM($F47:$F77))</f>
        <v/>
      </c>
      <c r="G78" s="26" t="str">
        <f>IF(SUM($G47:$G77)=0,"",SUM($G47:$G77))</f>
        <v/>
      </c>
      <c r="H78" s="26" t="str">
        <f>IF(SUM(H47:H77)=0,"",SUM(H47:H77))</f>
        <v/>
      </c>
      <c r="I78" s="26" t="str">
        <f>IF(SUM(I47:I77)=0,"",SUM(I47:I77))</f>
        <v/>
      </c>
      <c r="J78" s="26" t="str">
        <f t="shared" ref="J78:K78" si="13">IF(SUM(J47:J77)=0,"",SUM(J47:J77))</f>
        <v/>
      </c>
      <c r="K78" s="26" t="str">
        <f t="shared" si="13"/>
        <v/>
      </c>
      <c r="L78" s="26" t="str">
        <f>IF(SUM($L47:$L77)=0,"",SUM($L47:$L77))</f>
        <v/>
      </c>
      <c r="M78" s="33"/>
      <c r="N78" s="193"/>
      <c r="O78" s="193"/>
      <c r="P78" s="193"/>
      <c r="Q78" s="193"/>
      <c r="R78" s="6"/>
    </row>
    <row r="80" spans="1:18" ht="27" customHeight="1">
      <c r="A80" s="194" t="s">
        <v>22</v>
      </c>
      <c r="B80" s="189" t="s">
        <v>103</v>
      </c>
      <c r="C80" s="189"/>
      <c r="D80" s="189"/>
      <c r="E80" s="189"/>
      <c r="F80" s="189" t="s">
        <v>23</v>
      </c>
      <c r="G80" s="189"/>
      <c r="H80" s="189" t="s">
        <v>88</v>
      </c>
      <c r="I80" s="189"/>
      <c r="J80" s="189"/>
      <c r="K80" s="189"/>
      <c r="L80" s="189" t="s">
        <v>87</v>
      </c>
      <c r="M80" s="195" t="s">
        <v>96</v>
      </c>
      <c r="N80" s="194" t="s">
        <v>25</v>
      </c>
      <c r="O80" s="194"/>
      <c r="P80" s="194"/>
      <c r="Q80" s="194"/>
      <c r="R80" s="189" t="s">
        <v>100</v>
      </c>
    </row>
    <row r="81" spans="1:22" ht="14.25" customHeight="1">
      <c r="A81" s="194"/>
      <c r="B81" s="189" t="s">
        <v>82</v>
      </c>
      <c r="C81" s="189"/>
      <c r="D81" s="189" t="s">
        <v>84</v>
      </c>
      <c r="E81" s="189"/>
      <c r="F81" s="189"/>
      <c r="G81" s="189"/>
      <c r="H81" s="189" t="s">
        <v>90</v>
      </c>
      <c r="I81" s="189"/>
      <c r="J81" s="189" t="s">
        <v>89</v>
      </c>
      <c r="K81" s="189"/>
      <c r="L81" s="189"/>
      <c r="M81" s="196"/>
      <c r="N81" s="194"/>
      <c r="O81" s="194"/>
      <c r="P81" s="194"/>
      <c r="Q81" s="194"/>
      <c r="R81" s="189"/>
    </row>
    <row r="82" spans="1:22">
      <c r="A82" s="194"/>
      <c r="B82" s="43" t="s">
        <v>26</v>
      </c>
      <c r="C82" s="43" t="s">
        <v>27</v>
      </c>
      <c r="D82" s="43" t="s">
        <v>26</v>
      </c>
      <c r="E82" s="43" t="s">
        <v>27</v>
      </c>
      <c r="F82" s="44" t="s">
        <v>85</v>
      </c>
      <c r="G82" s="44" t="s">
        <v>86</v>
      </c>
      <c r="H82" s="44" t="s">
        <v>81</v>
      </c>
      <c r="I82" s="44" t="s">
        <v>83</v>
      </c>
      <c r="J82" s="44" t="s">
        <v>81</v>
      </c>
      <c r="K82" s="44" t="s">
        <v>95</v>
      </c>
      <c r="L82" s="189"/>
      <c r="M82" s="197"/>
      <c r="N82" s="194"/>
      <c r="O82" s="194"/>
      <c r="P82" s="194"/>
      <c r="Q82" s="194"/>
      <c r="R82" s="194"/>
    </row>
    <row r="83" spans="1:22">
      <c r="A83" s="27" cm="1">
        <f t="array" aca="1" ref="A83" ca="1">DATE("2025","8"+2,IFERROR(INDIRECT(T1),"1"))</f>
        <v>45931</v>
      </c>
      <c r="B83" s="20"/>
      <c r="C83" s="21"/>
      <c r="D83" s="20"/>
      <c r="E83" s="21"/>
      <c r="F83" s="22"/>
      <c r="G83" s="22"/>
      <c r="H83" s="34" t="str">
        <f>IF(OR(B83="",LEFT(M83,1)="✓"),"",C83-B83-F83)</f>
        <v/>
      </c>
      <c r="I83" s="34" t="str">
        <f>IF(OR(D83="",LEFT(M83,1)="✓"),"",E83-D83-G83)</f>
        <v/>
      </c>
      <c r="J83" s="34" t="str">
        <f>IF(AND(B83&lt;&gt;"",M83="✓所定"),C83-B83-F83,"")</f>
        <v/>
      </c>
      <c r="K83" s="34" t="str">
        <f>IF(AND(B83&lt;&gt;"",M83="✓法定"),C83-B83-F83,"")</f>
        <v/>
      </c>
      <c r="L83" s="26" t="str">
        <f>IF(AND($B83="",$D83=""),"",($C83-$B83-$F83)+($E83-$D83-$G83))</f>
        <v/>
      </c>
      <c r="M83" s="32"/>
      <c r="N83" s="190"/>
      <c r="O83" s="190"/>
      <c r="P83" s="190"/>
      <c r="Q83" s="190"/>
      <c r="R83" s="23"/>
      <c r="V83" s="1" t="s">
        <v>171</v>
      </c>
    </row>
    <row r="84" spans="1:22">
      <c r="A84" s="27">
        <f ca="1">A83+1</f>
        <v>45932</v>
      </c>
      <c r="B84" s="20"/>
      <c r="C84" s="21"/>
      <c r="D84" s="20"/>
      <c r="E84" s="21"/>
      <c r="F84" s="22"/>
      <c r="G84" s="22"/>
      <c r="H84" s="34" t="str">
        <f t="shared" ref="H84:H113" si="14">IF(OR(B84="",LEFT(M84,1)="✓"),"",C84-B84-F84)</f>
        <v/>
      </c>
      <c r="I84" s="34" t="str">
        <f t="shared" ref="I84:I113" si="15">IF(OR(D84="",LEFT(M84,1)="✓"),"",E84-D84-G84)</f>
        <v/>
      </c>
      <c r="J84" s="34" t="str">
        <f t="shared" ref="J84:J113" si="16">IF(AND(B84&lt;&gt;"",M84="✓所定"),C84-B84-F84,"")</f>
        <v/>
      </c>
      <c r="K84" s="34" t="str">
        <f t="shared" ref="K84:K113" si="17">IF(AND(B84&lt;&gt;"",M84="✓法定"),C84-B84-F84,"")</f>
        <v/>
      </c>
      <c r="L84" s="26" t="str">
        <f t="shared" ref="L84:L112" si="18">IF(AND($B84="",$D84=""),"",($C84-$B84-$F84)+($E84-$D84-$G84))</f>
        <v/>
      </c>
      <c r="M84" s="32"/>
      <c r="N84" s="190"/>
      <c r="O84" s="190"/>
      <c r="P84" s="190"/>
      <c r="Q84" s="190"/>
      <c r="R84" s="23"/>
      <c r="V84" s="1" t="s">
        <v>172</v>
      </c>
    </row>
    <row r="85" spans="1:22">
      <c r="A85" s="27">
        <f t="shared" ref="A85:A113" ca="1" si="19">A84+1</f>
        <v>45933</v>
      </c>
      <c r="B85" s="20"/>
      <c r="C85" s="21"/>
      <c r="D85" s="20"/>
      <c r="E85" s="21"/>
      <c r="F85" s="22"/>
      <c r="G85" s="22"/>
      <c r="H85" s="34" t="str">
        <f t="shared" si="14"/>
        <v/>
      </c>
      <c r="I85" s="34" t="str">
        <f t="shared" si="15"/>
        <v/>
      </c>
      <c r="J85" s="34" t="str">
        <f t="shared" si="16"/>
        <v/>
      </c>
      <c r="K85" s="34" t="str">
        <f t="shared" si="17"/>
        <v/>
      </c>
      <c r="L85" s="26" t="str">
        <f t="shared" si="18"/>
        <v/>
      </c>
      <c r="M85" s="32"/>
      <c r="N85" s="190"/>
      <c r="O85" s="190"/>
      <c r="P85" s="190"/>
      <c r="Q85" s="190"/>
      <c r="R85" s="23"/>
    </row>
    <row r="86" spans="1:22">
      <c r="A86" s="27">
        <f t="shared" ca="1" si="19"/>
        <v>45934</v>
      </c>
      <c r="B86" s="20"/>
      <c r="C86" s="21"/>
      <c r="D86" s="20"/>
      <c r="E86" s="21"/>
      <c r="F86" s="22"/>
      <c r="G86" s="22"/>
      <c r="H86" s="34" t="str">
        <f t="shared" si="14"/>
        <v/>
      </c>
      <c r="I86" s="34" t="str">
        <f t="shared" si="15"/>
        <v/>
      </c>
      <c r="J86" s="34" t="str">
        <f t="shared" si="16"/>
        <v/>
      </c>
      <c r="K86" s="34" t="str">
        <f t="shared" si="17"/>
        <v/>
      </c>
      <c r="L86" s="26" t="str">
        <f t="shared" si="18"/>
        <v/>
      </c>
      <c r="M86" s="32"/>
      <c r="N86" s="190"/>
      <c r="O86" s="190"/>
      <c r="P86" s="190"/>
      <c r="Q86" s="190"/>
      <c r="R86" s="23"/>
    </row>
    <row r="87" spans="1:22">
      <c r="A87" s="27">
        <f t="shared" ca="1" si="19"/>
        <v>45935</v>
      </c>
      <c r="B87" s="20"/>
      <c r="C87" s="21"/>
      <c r="D87" s="20"/>
      <c r="E87" s="21"/>
      <c r="F87" s="22"/>
      <c r="G87" s="22"/>
      <c r="H87" s="34" t="str">
        <f t="shared" si="14"/>
        <v/>
      </c>
      <c r="I87" s="34" t="str">
        <f t="shared" si="15"/>
        <v/>
      </c>
      <c r="J87" s="34" t="str">
        <f t="shared" si="16"/>
        <v/>
      </c>
      <c r="K87" s="34" t="str">
        <f t="shared" si="17"/>
        <v/>
      </c>
      <c r="L87" s="26" t="str">
        <f t="shared" si="18"/>
        <v/>
      </c>
      <c r="M87" s="32"/>
      <c r="N87" s="190"/>
      <c r="O87" s="190"/>
      <c r="P87" s="190"/>
      <c r="Q87" s="190"/>
      <c r="R87" s="23"/>
    </row>
    <row r="88" spans="1:22">
      <c r="A88" s="27">
        <f t="shared" ca="1" si="19"/>
        <v>45936</v>
      </c>
      <c r="B88" s="20"/>
      <c r="C88" s="21"/>
      <c r="D88" s="20"/>
      <c r="E88" s="21"/>
      <c r="F88" s="22"/>
      <c r="G88" s="22"/>
      <c r="H88" s="34" t="str">
        <f t="shared" si="14"/>
        <v/>
      </c>
      <c r="I88" s="34" t="str">
        <f t="shared" si="15"/>
        <v/>
      </c>
      <c r="J88" s="34" t="str">
        <f t="shared" si="16"/>
        <v/>
      </c>
      <c r="K88" s="34" t="str">
        <f t="shared" si="17"/>
        <v/>
      </c>
      <c r="L88" s="26" t="str">
        <f t="shared" si="18"/>
        <v/>
      </c>
      <c r="M88" s="32"/>
      <c r="N88" s="190"/>
      <c r="O88" s="190"/>
      <c r="P88" s="190"/>
      <c r="Q88" s="190"/>
      <c r="R88" s="23"/>
    </row>
    <row r="89" spans="1:22">
      <c r="A89" s="27">
        <f t="shared" ca="1" si="19"/>
        <v>45937</v>
      </c>
      <c r="B89" s="20"/>
      <c r="C89" s="21"/>
      <c r="D89" s="20"/>
      <c r="E89" s="21"/>
      <c r="F89" s="22"/>
      <c r="G89" s="22"/>
      <c r="H89" s="34" t="str">
        <f t="shared" si="14"/>
        <v/>
      </c>
      <c r="I89" s="34" t="str">
        <f t="shared" si="15"/>
        <v/>
      </c>
      <c r="J89" s="34" t="str">
        <f t="shared" si="16"/>
        <v/>
      </c>
      <c r="K89" s="34" t="str">
        <f t="shared" si="17"/>
        <v/>
      </c>
      <c r="L89" s="26" t="str">
        <f t="shared" si="18"/>
        <v/>
      </c>
      <c r="M89" s="32"/>
      <c r="N89" s="190"/>
      <c r="O89" s="190"/>
      <c r="P89" s="190"/>
      <c r="Q89" s="190"/>
      <c r="R89" s="23"/>
    </row>
    <row r="90" spans="1:22">
      <c r="A90" s="27">
        <f t="shared" ca="1" si="19"/>
        <v>45938</v>
      </c>
      <c r="B90" s="20"/>
      <c r="C90" s="21"/>
      <c r="D90" s="20"/>
      <c r="E90" s="21"/>
      <c r="F90" s="22"/>
      <c r="G90" s="22"/>
      <c r="H90" s="34" t="str">
        <f t="shared" si="14"/>
        <v/>
      </c>
      <c r="I90" s="34" t="str">
        <f t="shared" si="15"/>
        <v/>
      </c>
      <c r="J90" s="34" t="str">
        <f t="shared" si="16"/>
        <v/>
      </c>
      <c r="K90" s="34" t="str">
        <f t="shared" si="17"/>
        <v/>
      </c>
      <c r="L90" s="26" t="str">
        <f t="shared" si="18"/>
        <v/>
      </c>
      <c r="M90" s="32"/>
      <c r="N90" s="190"/>
      <c r="O90" s="190"/>
      <c r="P90" s="190"/>
      <c r="Q90" s="190"/>
      <c r="R90" s="23"/>
    </row>
    <row r="91" spans="1:22">
      <c r="A91" s="27">
        <f t="shared" ca="1" si="19"/>
        <v>45939</v>
      </c>
      <c r="B91" s="20"/>
      <c r="C91" s="21"/>
      <c r="D91" s="20"/>
      <c r="E91" s="21"/>
      <c r="F91" s="22"/>
      <c r="G91" s="22"/>
      <c r="H91" s="34" t="str">
        <f t="shared" si="14"/>
        <v/>
      </c>
      <c r="I91" s="34" t="str">
        <f t="shared" si="15"/>
        <v/>
      </c>
      <c r="J91" s="34" t="str">
        <f t="shared" si="16"/>
        <v/>
      </c>
      <c r="K91" s="34" t="str">
        <f t="shared" si="17"/>
        <v/>
      </c>
      <c r="L91" s="26" t="str">
        <f t="shared" si="18"/>
        <v/>
      </c>
      <c r="M91" s="32"/>
      <c r="N91" s="190"/>
      <c r="O91" s="190"/>
      <c r="P91" s="190"/>
      <c r="Q91" s="190"/>
      <c r="R91" s="23"/>
    </row>
    <row r="92" spans="1:22">
      <c r="A92" s="27">
        <f t="shared" ca="1" si="19"/>
        <v>45940</v>
      </c>
      <c r="B92" s="20"/>
      <c r="C92" s="21"/>
      <c r="D92" s="20"/>
      <c r="E92" s="21"/>
      <c r="F92" s="22"/>
      <c r="G92" s="22"/>
      <c r="H92" s="34" t="str">
        <f t="shared" si="14"/>
        <v/>
      </c>
      <c r="I92" s="34" t="str">
        <f t="shared" si="15"/>
        <v/>
      </c>
      <c r="J92" s="34" t="str">
        <f t="shared" si="16"/>
        <v/>
      </c>
      <c r="K92" s="34" t="str">
        <f t="shared" si="17"/>
        <v/>
      </c>
      <c r="L92" s="26" t="str">
        <f t="shared" si="18"/>
        <v/>
      </c>
      <c r="M92" s="32"/>
      <c r="N92" s="190"/>
      <c r="O92" s="190"/>
      <c r="P92" s="190"/>
      <c r="Q92" s="190"/>
      <c r="R92" s="23"/>
    </row>
    <row r="93" spans="1:22">
      <c r="A93" s="27">
        <f t="shared" ca="1" si="19"/>
        <v>45941</v>
      </c>
      <c r="B93" s="20"/>
      <c r="C93" s="21"/>
      <c r="D93" s="20"/>
      <c r="E93" s="21"/>
      <c r="F93" s="22"/>
      <c r="G93" s="22"/>
      <c r="H93" s="34" t="str">
        <f t="shared" si="14"/>
        <v/>
      </c>
      <c r="I93" s="34" t="str">
        <f t="shared" si="15"/>
        <v/>
      </c>
      <c r="J93" s="34" t="str">
        <f t="shared" si="16"/>
        <v/>
      </c>
      <c r="K93" s="34" t="str">
        <f t="shared" si="17"/>
        <v/>
      </c>
      <c r="L93" s="26" t="str">
        <f t="shared" si="18"/>
        <v/>
      </c>
      <c r="M93" s="32"/>
      <c r="N93" s="190"/>
      <c r="O93" s="190"/>
      <c r="P93" s="190"/>
      <c r="Q93" s="190"/>
      <c r="R93" s="23"/>
    </row>
    <row r="94" spans="1:22">
      <c r="A94" s="27">
        <f t="shared" ca="1" si="19"/>
        <v>45942</v>
      </c>
      <c r="B94" s="20"/>
      <c r="C94" s="21"/>
      <c r="D94" s="20"/>
      <c r="E94" s="21"/>
      <c r="F94" s="22"/>
      <c r="G94" s="22"/>
      <c r="H94" s="34" t="str">
        <f t="shared" si="14"/>
        <v/>
      </c>
      <c r="I94" s="34" t="str">
        <f t="shared" si="15"/>
        <v/>
      </c>
      <c r="J94" s="34" t="str">
        <f t="shared" si="16"/>
        <v/>
      </c>
      <c r="K94" s="34" t="str">
        <f t="shared" si="17"/>
        <v/>
      </c>
      <c r="L94" s="26" t="str">
        <f t="shared" si="18"/>
        <v/>
      </c>
      <c r="M94" s="32"/>
      <c r="N94" s="190"/>
      <c r="O94" s="190"/>
      <c r="P94" s="190"/>
      <c r="Q94" s="190"/>
      <c r="R94" s="23"/>
    </row>
    <row r="95" spans="1:22">
      <c r="A95" s="27">
        <f t="shared" ca="1" si="19"/>
        <v>45943</v>
      </c>
      <c r="B95" s="20"/>
      <c r="C95" s="21"/>
      <c r="D95" s="20"/>
      <c r="E95" s="21"/>
      <c r="F95" s="22"/>
      <c r="G95" s="22"/>
      <c r="H95" s="34" t="str">
        <f t="shared" si="14"/>
        <v/>
      </c>
      <c r="I95" s="34" t="str">
        <f t="shared" si="15"/>
        <v/>
      </c>
      <c r="J95" s="34" t="str">
        <f t="shared" si="16"/>
        <v/>
      </c>
      <c r="K95" s="34" t="str">
        <f t="shared" si="17"/>
        <v/>
      </c>
      <c r="L95" s="26" t="str">
        <f t="shared" si="18"/>
        <v/>
      </c>
      <c r="M95" s="32"/>
      <c r="N95" s="190"/>
      <c r="O95" s="190"/>
      <c r="P95" s="190"/>
      <c r="Q95" s="190"/>
      <c r="R95" s="23"/>
    </row>
    <row r="96" spans="1:22">
      <c r="A96" s="27">
        <f t="shared" ca="1" si="19"/>
        <v>45944</v>
      </c>
      <c r="B96" s="20"/>
      <c r="C96" s="21"/>
      <c r="D96" s="20"/>
      <c r="E96" s="21"/>
      <c r="F96" s="22"/>
      <c r="G96" s="22"/>
      <c r="H96" s="34" t="str">
        <f t="shared" si="14"/>
        <v/>
      </c>
      <c r="I96" s="34" t="str">
        <f t="shared" si="15"/>
        <v/>
      </c>
      <c r="J96" s="34" t="str">
        <f t="shared" si="16"/>
        <v/>
      </c>
      <c r="K96" s="34" t="str">
        <f t="shared" si="17"/>
        <v/>
      </c>
      <c r="L96" s="26" t="str">
        <f t="shared" si="18"/>
        <v/>
      </c>
      <c r="M96" s="32"/>
      <c r="N96" s="190"/>
      <c r="O96" s="190"/>
      <c r="P96" s="190"/>
      <c r="Q96" s="190"/>
      <c r="R96" s="23"/>
    </row>
    <row r="97" spans="1:18">
      <c r="A97" s="27">
        <f t="shared" ca="1" si="19"/>
        <v>45945</v>
      </c>
      <c r="B97" s="20"/>
      <c r="C97" s="21"/>
      <c r="D97" s="20"/>
      <c r="E97" s="21"/>
      <c r="F97" s="22"/>
      <c r="G97" s="22"/>
      <c r="H97" s="34" t="str">
        <f t="shared" si="14"/>
        <v/>
      </c>
      <c r="I97" s="34" t="str">
        <f t="shared" si="15"/>
        <v/>
      </c>
      <c r="J97" s="34" t="str">
        <f t="shared" si="16"/>
        <v/>
      </c>
      <c r="K97" s="34" t="str">
        <f t="shared" si="17"/>
        <v/>
      </c>
      <c r="L97" s="26" t="str">
        <f t="shared" si="18"/>
        <v/>
      </c>
      <c r="M97" s="32"/>
      <c r="N97" s="190"/>
      <c r="O97" s="190"/>
      <c r="P97" s="190"/>
      <c r="Q97" s="190"/>
      <c r="R97" s="23"/>
    </row>
    <row r="98" spans="1:18">
      <c r="A98" s="27">
        <f t="shared" ca="1" si="19"/>
        <v>45946</v>
      </c>
      <c r="B98" s="20"/>
      <c r="C98" s="21"/>
      <c r="D98" s="20"/>
      <c r="E98" s="21"/>
      <c r="F98" s="22"/>
      <c r="G98" s="22"/>
      <c r="H98" s="34" t="str">
        <f t="shared" si="14"/>
        <v/>
      </c>
      <c r="I98" s="34" t="str">
        <f t="shared" si="15"/>
        <v/>
      </c>
      <c r="J98" s="34" t="str">
        <f t="shared" si="16"/>
        <v/>
      </c>
      <c r="K98" s="34" t="str">
        <f t="shared" si="17"/>
        <v/>
      </c>
      <c r="L98" s="26" t="str">
        <f t="shared" si="18"/>
        <v/>
      </c>
      <c r="M98" s="32"/>
      <c r="N98" s="190"/>
      <c r="O98" s="190"/>
      <c r="P98" s="190"/>
      <c r="Q98" s="190"/>
      <c r="R98" s="23"/>
    </row>
    <row r="99" spans="1:18">
      <c r="A99" s="27">
        <f t="shared" ca="1" si="19"/>
        <v>45947</v>
      </c>
      <c r="B99" s="20"/>
      <c r="C99" s="21"/>
      <c r="D99" s="20"/>
      <c r="E99" s="21"/>
      <c r="F99" s="22"/>
      <c r="G99" s="22"/>
      <c r="H99" s="34" t="str">
        <f t="shared" si="14"/>
        <v/>
      </c>
      <c r="I99" s="34" t="str">
        <f t="shared" si="15"/>
        <v/>
      </c>
      <c r="J99" s="34" t="str">
        <f t="shared" si="16"/>
        <v/>
      </c>
      <c r="K99" s="34" t="str">
        <f t="shared" si="17"/>
        <v/>
      </c>
      <c r="L99" s="26" t="str">
        <f t="shared" si="18"/>
        <v/>
      </c>
      <c r="M99" s="32"/>
      <c r="N99" s="190"/>
      <c r="O99" s="190"/>
      <c r="P99" s="190"/>
      <c r="Q99" s="190"/>
      <c r="R99" s="23"/>
    </row>
    <row r="100" spans="1:18">
      <c r="A100" s="27">
        <f t="shared" ca="1" si="19"/>
        <v>45948</v>
      </c>
      <c r="B100" s="20"/>
      <c r="C100" s="21"/>
      <c r="D100" s="20"/>
      <c r="E100" s="21"/>
      <c r="F100" s="22"/>
      <c r="G100" s="22"/>
      <c r="H100" s="34" t="str">
        <f t="shared" si="14"/>
        <v/>
      </c>
      <c r="I100" s="34" t="str">
        <f t="shared" si="15"/>
        <v/>
      </c>
      <c r="J100" s="34" t="str">
        <f t="shared" si="16"/>
        <v/>
      </c>
      <c r="K100" s="34" t="str">
        <f t="shared" si="17"/>
        <v/>
      </c>
      <c r="L100" s="26" t="str">
        <f t="shared" si="18"/>
        <v/>
      </c>
      <c r="M100" s="32"/>
      <c r="N100" s="190"/>
      <c r="O100" s="190"/>
      <c r="P100" s="190"/>
      <c r="Q100" s="190"/>
      <c r="R100" s="23"/>
    </row>
    <row r="101" spans="1:18">
      <c r="A101" s="27">
        <f t="shared" ca="1" si="19"/>
        <v>45949</v>
      </c>
      <c r="B101" s="20"/>
      <c r="C101" s="21"/>
      <c r="D101" s="20"/>
      <c r="E101" s="21"/>
      <c r="F101" s="22"/>
      <c r="G101" s="22"/>
      <c r="H101" s="34" t="str">
        <f t="shared" si="14"/>
        <v/>
      </c>
      <c r="I101" s="34" t="str">
        <f t="shared" si="15"/>
        <v/>
      </c>
      <c r="J101" s="34" t="str">
        <f t="shared" si="16"/>
        <v/>
      </c>
      <c r="K101" s="34" t="str">
        <f t="shared" si="17"/>
        <v/>
      </c>
      <c r="L101" s="26" t="str">
        <f t="shared" si="18"/>
        <v/>
      </c>
      <c r="M101" s="32"/>
      <c r="N101" s="190"/>
      <c r="O101" s="190"/>
      <c r="P101" s="190"/>
      <c r="Q101" s="190"/>
      <c r="R101" s="23"/>
    </row>
    <row r="102" spans="1:18">
      <c r="A102" s="27">
        <f t="shared" ca="1" si="19"/>
        <v>45950</v>
      </c>
      <c r="B102" s="20"/>
      <c r="C102" s="21"/>
      <c r="D102" s="20"/>
      <c r="E102" s="21"/>
      <c r="F102" s="22"/>
      <c r="G102" s="22"/>
      <c r="H102" s="34" t="str">
        <f t="shared" si="14"/>
        <v/>
      </c>
      <c r="I102" s="34" t="str">
        <f t="shared" si="15"/>
        <v/>
      </c>
      <c r="J102" s="34" t="str">
        <f t="shared" si="16"/>
        <v/>
      </c>
      <c r="K102" s="34" t="str">
        <f t="shared" si="17"/>
        <v/>
      </c>
      <c r="L102" s="26" t="str">
        <f t="shared" si="18"/>
        <v/>
      </c>
      <c r="M102" s="32"/>
      <c r="N102" s="190"/>
      <c r="O102" s="190"/>
      <c r="P102" s="190"/>
      <c r="Q102" s="190"/>
      <c r="R102" s="23"/>
    </row>
    <row r="103" spans="1:18">
      <c r="A103" s="27">
        <f t="shared" ca="1" si="19"/>
        <v>45951</v>
      </c>
      <c r="B103" s="20"/>
      <c r="C103" s="21"/>
      <c r="D103" s="20"/>
      <c r="E103" s="21"/>
      <c r="F103" s="22"/>
      <c r="G103" s="22"/>
      <c r="H103" s="34" t="str">
        <f t="shared" si="14"/>
        <v/>
      </c>
      <c r="I103" s="34" t="str">
        <f t="shared" si="15"/>
        <v/>
      </c>
      <c r="J103" s="34" t="str">
        <f t="shared" si="16"/>
        <v/>
      </c>
      <c r="K103" s="34" t="str">
        <f t="shared" si="17"/>
        <v/>
      </c>
      <c r="L103" s="26" t="str">
        <f t="shared" si="18"/>
        <v/>
      </c>
      <c r="M103" s="32"/>
      <c r="N103" s="190"/>
      <c r="O103" s="190"/>
      <c r="P103" s="190"/>
      <c r="Q103" s="190"/>
      <c r="R103" s="23"/>
    </row>
    <row r="104" spans="1:18">
      <c r="A104" s="27">
        <f t="shared" ca="1" si="19"/>
        <v>45952</v>
      </c>
      <c r="B104" s="20"/>
      <c r="C104" s="21"/>
      <c r="D104" s="20"/>
      <c r="E104" s="21"/>
      <c r="F104" s="22"/>
      <c r="G104" s="22"/>
      <c r="H104" s="34" t="str">
        <f t="shared" si="14"/>
        <v/>
      </c>
      <c r="I104" s="34" t="str">
        <f t="shared" si="15"/>
        <v/>
      </c>
      <c r="J104" s="34" t="str">
        <f t="shared" si="16"/>
        <v/>
      </c>
      <c r="K104" s="34" t="str">
        <f t="shared" si="17"/>
        <v/>
      </c>
      <c r="L104" s="26" t="str">
        <f t="shared" si="18"/>
        <v/>
      </c>
      <c r="M104" s="32"/>
      <c r="N104" s="190"/>
      <c r="O104" s="190"/>
      <c r="P104" s="190"/>
      <c r="Q104" s="190"/>
      <c r="R104" s="23"/>
    </row>
    <row r="105" spans="1:18">
      <c r="A105" s="27">
        <f t="shared" ca="1" si="19"/>
        <v>45953</v>
      </c>
      <c r="B105" s="20"/>
      <c r="C105" s="21"/>
      <c r="D105" s="20"/>
      <c r="E105" s="21"/>
      <c r="F105" s="22"/>
      <c r="G105" s="22"/>
      <c r="H105" s="34" t="str">
        <f t="shared" si="14"/>
        <v/>
      </c>
      <c r="I105" s="34" t="str">
        <f t="shared" si="15"/>
        <v/>
      </c>
      <c r="J105" s="34" t="str">
        <f t="shared" si="16"/>
        <v/>
      </c>
      <c r="K105" s="34" t="str">
        <f t="shared" si="17"/>
        <v/>
      </c>
      <c r="L105" s="26" t="str">
        <f t="shared" si="18"/>
        <v/>
      </c>
      <c r="M105" s="32"/>
      <c r="N105" s="190"/>
      <c r="O105" s="190"/>
      <c r="P105" s="190"/>
      <c r="Q105" s="190"/>
      <c r="R105" s="23"/>
    </row>
    <row r="106" spans="1:18">
      <c r="A106" s="27">
        <f t="shared" ca="1" si="19"/>
        <v>45954</v>
      </c>
      <c r="B106" s="20"/>
      <c r="C106" s="21"/>
      <c r="D106" s="20"/>
      <c r="E106" s="21"/>
      <c r="F106" s="22"/>
      <c r="G106" s="22"/>
      <c r="H106" s="34" t="str">
        <f t="shared" si="14"/>
        <v/>
      </c>
      <c r="I106" s="34" t="str">
        <f t="shared" si="15"/>
        <v/>
      </c>
      <c r="J106" s="34" t="str">
        <f t="shared" si="16"/>
        <v/>
      </c>
      <c r="K106" s="34" t="str">
        <f t="shared" si="17"/>
        <v/>
      </c>
      <c r="L106" s="26" t="str">
        <f t="shared" si="18"/>
        <v/>
      </c>
      <c r="M106" s="32"/>
      <c r="N106" s="190"/>
      <c r="O106" s="190"/>
      <c r="P106" s="190"/>
      <c r="Q106" s="190"/>
      <c r="R106" s="23"/>
    </row>
    <row r="107" spans="1:18">
      <c r="A107" s="27">
        <f t="shared" ca="1" si="19"/>
        <v>45955</v>
      </c>
      <c r="B107" s="20"/>
      <c r="C107" s="21"/>
      <c r="D107" s="20"/>
      <c r="E107" s="21"/>
      <c r="F107" s="22"/>
      <c r="G107" s="22"/>
      <c r="H107" s="34" t="str">
        <f t="shared" si="14"/>
        <v/>
      </c>
      <c r="I107" s="34" t="str">
        <f t="shared" si="15"/>
        <v/>
      </c>
      <c r="J107" s="34" t="str">
        <f t="shared" si="16"/>
        <v/>
      </c>
      <c r="K107" s="34" t="str">
        <f t="shared" si="17"/>
        <v/>
      </c>
      <c r="L107" s="26" t="str">
        <f t="shared" si="18"/>
        <v/>
      </c>
      <c r="M107" s="32"/>
      <c r="N107" s="190"/>
      <c r="O107" s="190"/>
      <c r="P107" s="190"/>
      <c r="Q107" s="190"/>
      <c r="R107" s="23"/>
    </row>
    <row r="108" spans="1:18">
      <c r="A108" s="27">
        <f t="shared" ca="1" si="19"/>
        <v>45956</v>
      </c>
      <c r="B108" s="20"/>
      <c r="C108" s="21"/>
      <c r="D108" s="20"/>
      <c r="E108" s="21"/>
      <c r="F108" s="22"/>
      <c r="G108" s="22"/>
      <c r="H108" s="34" t="str">
        <f t="shared" si="14"/>
        <v/>
      </c>
      <c r="I108" s="34" t="str">
        <f t="shared" si="15"/>
        <v/>
      </c>
      <c r="J108" s="34" t="str">
        <f t="shared" si="16"/>
        <v/>
      </c>
      <c r="K108" s="34" t="str">
        <f t="shared" si="17"/>
        <v/>
      </c>
      <c r="L108" s="26" t="str">
        <f t="shared" si="18"/>
        <v/>
      </c>
      <c r="M108" s="32"/>
      <c r="N108" s="190"/>
      <c r="O108" s="190"/>
      <c r="P108" s="190"/>
      <c r="Q108" s="190"/>
      <c r="R108" s="23"/>
    </row>
    <row r="109" spans="1:18">
      <c r="A109" s="27">
        <f t="shared" ca="1" si="19"/>
        <v>45957</v>
      </c>
      <c r="B109" s="20"/>
      <c r="C109" s="21"/>
      <c r="D109" s="20"/>
      <c r="E109" s="21"/>
      <c r="F109" s="22"/>
      <c r="G109" s="22"/>
      <c r="H109" s="34" t="str">
        <f t="shared" si="14"/>
        <v/>
      </c>
      <c r="I109" s="34" t="str">
        <f t="shared" si="15"/>
        <v/>
      </c>
      <c r="J109" s="34" t="str">
        <f t="shared" si="16"/>
        <v/>
      </c>
      <c r="K109" s="34" t="str">
        <f t="shared" si="17"/>
        <v/>
      </c>
      <c r="L109" s="26" t="str">
        <f t="shared" si="18"/>
        <v/>
      </c>
      <c r="M109" s="32"/>
      <c r="N109" s="190"/>
      <c r="O109" s="190"/>
      <c r="P109" s="190"/>
      <c r="Q109" s="190"/>
      <c r="R109" s="23"/>
    </row>
    <row r="110" spans="1:18">
      <c r="A110" s="27">
        <f t="shared" ca="1" si="19"/>
        <v>45958</v>
      </c>
      <c r="B110" s="20"/>
      <c r="C110" s="21"/>
      <c r="D110" s="20"/>
      <c r="E110" s="21"/>
      <c r="F110" s="22"/>
      <c r="G110" s="22"/>
      <c r="H110" s="34" t="str">
        <f t="shared" si="14"/>
        <v/>
      </c>
      <c r="I110" s="34" t="str">
        <f t="shared" si="15"/>
        <v/>
      </c>
      <c r="J110" s="34" t="str">
        <f t="shared" si="16"/>
        <v/>
      </c>
      <c r="K110" s="34" t="str">
        <f t="shared" si="17"/>
        <v/>
      </c>
      <c r="L110" s="26" t="str">
        <f t="shared" si="18"/>
        <v/>
      </c>
      <c r="M110" s="32"/>
      <c r="N110" s="190"/>
      <c r="O110" s="190"/>
      <c r="P110" s="190"/>
      <c r="Q110" s="190"/>
      <c r="R110" s="23"/>
    </row>
    <row r="111" spans="1:18">
      <c r="A111" s="27">
        <f t="shared" ca="1" si="19"/>
        <v>45959</v>
      </c>
      <c r="B111" s="20"/>
      <c r="C111" s="21"/>
      <c r="D111" s="20"/>
      <c r="E111" s="21"/>
      <c r="F111" s="22"/>
      <c r="G111" s="22"/>
      <c r="H111" s="34" t="str">
        <f t="shared" si="14"/>
        <v/>
      </c>
      <c r="I111" s="34" t="str">
        <f t="shared" si="15"/>
        <v/>
      </c>
      <c r="J111" s="34" t="str">
        <f t="shared" si="16"/>
        <v/>
      </c>
      <c r="K111" s="34" t="str">
        <f t="shared" si="17"/>
        <v/>
      </c>
      <c r="L111" s="26" t="str">
        <f t="shared" si="18"/>
        <v/>
      </c>
      <c r="M111" s="32"/>
      <c r="N111" s="190"/>
      <c r="O111" s="190"/>
      <c r="P111" s="190"/>
      <c r="Q111" s="190"/>
      <c r="R111" s="23"/>
    </row>
    <row r="112" spans="1:18">
      <c r="A112" s="27">
        <f t="shared" ca="1" si="19"/>
        <v>45960</v>
      </c>
      <c r="B112" s="20"/>
      <c r="C112" s="21"/>
      <c r="D112" s="20"/>
      <c r="E112" s="21"/>
      <c r="F112" s="22"/>
      <c r="G112" s="22"/>
      <c r="H112" s="34" t="str">
        <f t="shared" si="14"/>
        <v/>
      </c>
      <c r="I112" s="34" t="str">
        <f t="shared" si="15"/>
        <v/>
      </c>
      <c r="J112" s="34" t="str">
        <f t="shared" si="16"/>
        <v/>
      </c>
      <c r="K112" s="34" t="str">
        <f t="shared" si="17"/>
        <v/>
      </c>
      <c r="L112" s="26" t="str">
        <f t="shared" si="18"/>
        <v/>
      </c>
      <c r="M112" s="32"/>
      <c r="N112" s="190"/>
      <c r="O112" s="190"/>
      <c r="P112" s="190"/>
      <c r="Q112" s="190"/>
      <c r="R112" s="23"/>
    </row>
    <row r="113" spans="1:22">
      <c r="A113" s="27">
        <f t="shared" ca="1" si="19"/>
        <v>45961</v>
      </c>
      <c r="B113" s="20"/>
      <c r="C113" s="21"/>
      <c r="D113" s="20"/>
      <c r="E113" s="21"/>
      <c r="F113" s="22"/>
      <c r="G113" s="22"/>
      <c r="H113" s="34" t="str">
        <f t="shared" si="14"/>
        <v/>
      </c>
      <c r="I113" s="34" t="str">
        <f t="shared" si="15"/>
        <v/>
      </c>
      <c r="J113" s="34" t="str">
        <f t="shared" si="16"/>
        <v/>
      </c>
      <c r="K113" s="34" t="str">
        <f t="shared" si="17"/>
        <v/>
      </c>
      <c r="L113" s="26" t="str">
        <f>IF(AND($B113="",$D113=""),"",($C113-$B113-$F113)+($E113-$D113-$G113))</f>
        <v/>
      </c>
      <c r="M113" s="32"/>
      <c r="N113" s="190"/>
      <c r="O113" s="190"/>
      <c r="P113" s="190"/>
      <c r="Q113" s="190"/>
      <c r="R113" s="23"/>
    </row>
    <row r="114" spans="1:22">
      <c r="A114" s="5" t="s">
        <v>11</v>
      </c>
      <c r="B114" s="191"/>
      <c r="C114" s="192"/>
      <c r="D114" s="191"/>
      <c r="E114" s="192"/>
      <c r="F114" s="26" t="str">
        <f>IF(SUM($F83:$F113)=0,"",SUM($F83:$F113))</f>
        <v/>
      </c>
      <c r="G114" s="26" t="str">
        <f>IF(SUM($G83:$G113)=0,"",SUM($G83:$G113))</f>
        <v/>
      </c>
      <c r="H114" s="26" t="str">
        <f>IF(SUM(H83:H113)=0,"",SUM(H83:H113))</f>
        <v/>
      </c>
      <c r="I114" s="26" t="str">
        <f>IF(SUM(I83:I113)=0,"",SUM(I83:I113))</f>
        <v/>
      </c>
      <c r="J114" s="26" t="str">
        <f t="shared" ref="J114:K114" si="20">IF(SUM(J83:J113)=0,"",SUM(J83:J113))</f>
        <v/>
      </c>
      <c r="K114" s="26" t="str">
        <f t="shared" si="20"/>
        <v/>
      </c>
      <c r="L114" s="26" t="str">
        <f>IF(SUM($L83:$L113)=0,"",SUM($L83:$L113))</f>
        <v/>
      </c>
      <c r="M114" s="33"/>
      <c r="N114" s="193"/>
      <c r="O114" s="193"/>
      <c r="P114" s="193"/>
      <c r="Q114" s="193"/>
      <c r="R114" s="6"/>
    </row>
    <row r="116" spans="1:22" ht="27" customHeight="1">
      <c r="A116" s="194" t="s">
        <v>22</v>
      </c>
      <c r="B116" s="189" t="s">
        <v>103</v>
      </c>
      <c r="C116" s="189"/>
      <c r="D116" s="189"/>
      <c r="E116" s="189"/>
      <c r="F116" s="189" t="s">
        <v>23</v>
      </c>
      <c r="G116" s="189"/>
      <c r="H116" s="189" t="s">
        <v>88</v>
      </c>
      <c r="I116" s="189"/>
      <c r="J116" s="189"/>
      <c r="K116" s="189"/>
      <c r="L116" s="189" t="s">
        <v>87</v>
      </c>
      <c r="M116" s="195" t="s">
        <v>96</v>
      </c>
      <c r="N116" s="194" t="s">
        <v>25</v>
      </c>
      <c r="O116" s="194"/>
      <c r="P116" s="194"/>
      <c r="Q116" s="194"/>
      <c r="R116" s="189" t="s">
        <v>100</v>
      </c>
    </row>
    <row r="117" spans="1:22" ht="14.25" customHeight="1">
      <c r="A117" s="194"/>
      <c r="B117" s="189" t="s">
        <v>82</v>
      </c>
      <c r="C117" s="189"/>
      <c r="D117" s="189" t="s">
        <v>84</v>
      </c>
      <c r="E117" s="189"/>
      <c r="F117" s="189"/>
      <c r="G117" s="189"/>
      <c r="H117" s="189" t="s">
        <v>90</v>
      </c>
      <c r="I117" s="189"/>
      <c r="J117" s="189" t="s">
        <v>89</v>
      </c>
      <c r="K117" s="189"/>
      <c r="L117" s="189"/>
      <c r="M117" s="196"/>
      <c r="N117" s="194"/>
      <c r="O117" s="194"/>
      <c r="P117" s="194"/>
      <c r="Q117" s="194"/>
      <c r="R117" s="189"/>
    </row>
    <row r="118" spans="1:22">
      <c r="A118" s="194"/>
      <c r="B118" s="43" t="s">
        <v>26</v>
      </c>
      <c r="C118" s="43" t="s">
        <v>27</v>
      </c>
      <c r="D118" s="43" t="s">
        <v>26</v>
      </c>
      <c r="E118" s="43" t="s">
        <v>27</v>
      </c>
      <c r="F118" s="44" t="s">
        <v>85</v>
      </c>
      <c r="G118" s="44" t="s">
        <v>86</v>
      </c>
      <c r="H118" s="44" t="s">
        <v>81</v>
      </c>
      <c r="I118" s="44" t="s">
        <v>83</v>
      </c>
      <c r="J118" s="44" t="s">
        <v>81</v>
      </c>
      <c r="K118" s="44" t="s">
        <v>95</v>
      </c>
      <c r="L118" s="189"/>
      <c r="M118" s="197"/>
      <c r="N118" s="194"/>
      <c r="O118" s="194"/>
      <c r="P118" s="194"/>
      <c r="Q118" s="194"/>
      <c r="R118" s="194"/>
    </row>
    <row r="119" spans="1:22">
      <c r="A119" s="27" cm="1">
        <f t="array" aca="1" ref="A119" ca="1">DATE("2025","8"+3,IFERROR(INDIRECT(T1),"1"))</f>
        <v>45962</v>
      </c>
      <c r="B119" s="20"/>
      <c r="C119" s="21"/>
      <c r="D119" s="20"/>
      <c r="E119" s="21"/>
      <c r="F119" s="22"/>
      <c r="G119" s="22"/>
      <c r="H119" s="34" t="str">
        <f>IF(OR(B119="",LEFT(M119,1)="✓"),"",C119-B119-F119)</f>
        <v/>
      </c>
      <c r="I119" s="34" t="str">
        <f>IF(OR(D119="",LEFT(M119,1)="✓"),"",E119-D119-G119)</f>
        <v/>
      </c>
      <c r="J119" s="34" t="str">
        <f>IF(AND(B119&lt;&gt;"",M119="✓所定"),C119-B119-F119,"")</f>
        <v/>
      </c>
      <c r="K119" s="34" t="str">
        <f>IF(AND(B119&lt;&gt;"",M119="✓法定"),C119-B119-F119,"")</f>
        <v/>
      </c>
      <c r="L119" s="26" t="str">
        <f>IF(AND($B119="",$D119=""),"",($C119-$B119-$F119)+($E119-$D119-$G119))</f>
        <v/>
      </c>
      <c r="M119" s="32"/>
      <c r="N119" s="198"/>
      <c r="O119" s="199"/>
      <c r="P119" s="199"/>
      <c r="Q119" s="200"/>
      <c r="R119" s="23"/>
      <c r="V119" s="1" t="s">
        <v>171</v>
      </c>
    </row>
    <row r="120" spans="1:22">
      <c r="A120" s="27">
        <f ca="1">A119+1</f>
        <v>45963</v>
      </c>
      <c r="B120" s="20"/>
      <c r="C120" s="21"/>
      <c r="D120" s="20"/>
      <c r="E120" s="21"/>
      <c r="F120" s="22"/>
      <c r="G120" s="22"/>
      <c r="H120" s="34" t="str">
        <f t="shared" ref="H120:H149" si="21">IF(OR(B120="",LEFT(M120,1)="✓"),"",C120-B120-F120)</f>
        <v/>
      </c>
      <c r="I120" s="34" t="str">
        <f t="shared" ref="I120:I149" si="22">IF(OR(D120="",LEFT(M120,1)="✓"),"",E120-D120-G120)</f>
        <v/>
      </c>
      <c r="J120" s="34" t="str">
        <f t="shared" ref="J120:J149" si="23">IF(AND(B120&lt;&gt;"",M120="✓所定"),C120-B120-F120,"")</f>
        <v/>
      </c>
      <c r="K120" s="34" t="str">
        <f t="shared" ref="K120:K149" si="24">IF(AND(B120&lt;&gt;"",M120="✓法定"),C120-B120-F120,"")</f>
        <v/>
      </c>
      <c r="L120" s="26" t="str">
        <f t="shared" ref="L120:L147" si="25">IF(AND($B120="",$D120=""),"",($C120-$B120-$F120)+($E120-$D120-$G120))</f>
        <v/>
      </c>
      <c r="M120" s="32"/>
      <c r="N120" s="190"/>
      <c r="O120" s="190"/>
      <c r="P120" s="190"/>
      <c r="Q120" s="190"/>
      <c r="R120" s="23"/>
      <c r="V120" s="1" t="s">
        <v>172</v>
      </c>
    </row>
    <row r="121" spans="1:22">
      <c r="A121" s="27">
        <f t="shared" ref="A121:A149" ca="1" si="26">A120+1</f>
        <v>45964</v>
      </c>
      <c r="B121" s="20"/>
      <c r="C121" s="21"/>
      <c r="D121" s="20"/>
      <c r="E121" s="21"/>
      <c r="F121" s="22"/>
      <c r="G121" s="22"/>
      <c r="H121" s="34" t="str">
        <f t="shared" si="21"/>
        <v/>
      </c>
      <c r="I121" s="34" t="str">
        <f t="shared" si="22"/>
        <v/>
      </c>
      <c r="J121" s="34" t="str">
        <f t="shared" si="23"/>
        <v/>
      </c>
      <c r="K121" s="34" t="str">
        <f t="shared" si="24"/>
        <v/>
      </c>
      <c r="L121" s="26" t="str">
        <f t="shared" si="25"/>
        <v/>
      </c>
      <c r="M121" s="32"/>
      <c r="N121" s="190"/>
      <c r="O121" s="190"/>
      <c r="P121" s="190"/>
      <c r="Q121" s="190"/>
      <c r="R121" s="23"/>
    </row>
    <row r="122" spans="1:22">
      <c r="A122" s="27">
        <f t="shared" ca="1" si="26"/>
        <v>45965</v>
      </c>
      <c r="B122" s="20"/>
      <c r="C122" s="21"/>
      <c r="D122" s="20"/>
      <c r="E122" s="21"/>
      <c r="F122" s="22"/>
      <c r="G122" s="22"/>
      <c r="H122" s="34" t="str">
        <f t="shared" si="21"/>
        <v/>
      </c>
      <c r="I122" s="34" t="str">
        <f t="shared" si="22"/>
        <v/>
      </c>
      <c r="J122" s="34" t="str">
        <f t="shared" si="23"/>
        <v/>
      </c>
      <c r="K122" s="34" t="str">
        <f t="shared" si="24"/>
        <v/>
      </c>
      <c r="L122" s="26" t="str">
        <f t="shared" si="25"/>
        <v/>
      </c>
      <c r="M122" s="32"/>
      <c r="N122" s="190"/>
      <c r="O122" s="190"/>
      <c r="P122" s="190"/>
      <c r="Q122" s="190"/>
      <c r="R122" s="23"/>
    </row>
    <row r="123" spans="1:22">
      <c r="A123" s="27">
        <f t="shared" ca="1" si="26"/>
        <v>45966</v>
      </c>
      <c r="B123" s="20"/>
      <c r="C123" s="21"/>
      <c r="D123" s="20"/>
      <c r="E123" s="21"/>
      <c r="F123" s="22"/>
      <c r="G123" s="22"/>
      <c r="H123" s="34" t="str">
        <f t="shared" si="21"/>
        <v/>
      </c>
      <c r="I123" s="34" t="str">
        <f t="shared" si="22"/>
        <v/>
      </c>
      <c r="J123" s="34" t="str">
        <f t="shared" si="23"/>
        <v/>
      </c>
      <c r="K123" s="34" t="str">
        <f t="shared" si="24"/>
        <v/>
      </c>
      <c r="L123" s="26" t="str">
        <f t="shared" si="25"/>
        <v/>
      </c>
      <c r="M123" s="32"/>
      <c r="N123" s="190"/>
      <c r="O123" s="190"/>
      <c r="P123" s="190"/>
      <c r="Q123" s="190"/>
      <c r="R123" s="23"/>
    </row>
    <row r="124" spans="1:22">
      <c r="A124" s="27">
        <f t="shared" ca="1" si="26"/>
        <v>45967</v>
      </c>
      <c r="B124" s="20"/>
      <c r="C124" s="21"/>
      <c r="D124" s="20"/>
      <c r="E124" s="21"/>
      <c r="F124" s="22"/>
      <c r="G124" s="22"/>
      <c r="H124" s="34" t="str">
        <f t="shared" si="21"/>
        <v/>
      </c>
      <c r="I124" s="34" t="str">
        <f t="shared" si="22"/>
        <v/>
      </c>
      <c r="J124" s="34" t="str">
        <f t="shared" si="23"/>
        <v/>
      </c>
      <c r="K124" s="34" t="str">
        <f t="shared" si="24"/>
        <v/>
      </c>
      <c r="L124" s="26" t="str">
        <f t="shared" si="25"/>
        <v/>
      </c>
      <c r="M124" s="32"/>
      <c r="N124" s="190"/>
      <c r="O124" s="190"/>
      <c r="P124" s="190"/>
      <c r="Q124" s="190"/>
      <c r="R124" s="23"/>
    </row>
    <row r="125" spans="1:22">
      <c r="A125" s="27">
        <f t="shared" ca="1" si="26"/>
        <v>45968</v>
      </c>
      <c r="B125" s="20"/>
      <c r="C125" s="21"/>
      <c r="D125" s="20"/>
      <c r="E125" s="21"/>
      <c r="F125" s="22"/>
      <c r="G125" s="22"/>
      <c r="H125" s="34" t="str">
        <f t="shared" si="21"/>
        <v/>
      </c>
      <c r="I125" s="34" t="str">
        <f t="shared" si="22"/>
        <v/>
      </c>
      <c r="J125" s="34" t="str">
        <f t="shared" si="23"/>
        <v/>
      </c>
      <c r="K125" s="34" t="str">
        <f t="shared" si="24"/>
        <v/>
      </c>
      <c r="L125" s="26" t="str">
        <f t="shared" si="25"/>
        <v/>
      </c>
      <c r="M125" s="32"/>
      <c r="N125" s="190"/>
      <c r="O125" s="190"/>
      <c r="P125" s="190"/>
      <c r="Q125" s="190"/>
      <c r="R125" s="23"/>
    </row>
    <row r="126" spans="1:22">
      <c r="A126" s="27">
        <f t="shared" ca="1" si="26"/>
        <v>45969</v>
      </c>
      <c r="B126" s="20"/>
      <c r="C126" s="21"/>
      <c r="D126" s="20"/>
      <c r="E126" s="21"/>
      <c r="F126" s="22"/>
      <c r="G126" s="22"/>
      <c r="H126" s="34" t="str">
        <f t="shared" si="21"/>
        <v/>
      </c>
      <c r="I126" s="34" t="str">
        <f t="shared" si="22"/>
        <v/>
      </c>
      <c r="J126" s="34" t="str">
        <f t="shared" si="23"/>
        <v/>
      </c>
      <c r="K126" s="34" t="str">
        <f t="shared" si="24"/>
        <v/>
      </c>
      <c r="L126" s="26" t="str">
        <f t="shared" si="25"/>
        <v/>
      </c>
      <c r="M126" s="32"/>
      <c r="N126" s="190"/>
      <c r="O126" s="190"/>
      <c r="P126" s="190"/>
      <c r="Q126" s="190"/>
      <c r="R126" s="23"/>
    </row>
    <row r="127" spans="1:22">
      <c r="A127" s="27">
        <f t="shared" ca="1" si="26"/>
        <v>45970</v>
      </c>
      <c r="B127" s="20"/>
      <c r="C127" s="21"/>
      <c r="D127" s="20"/>
      <c r="E127" s="21"/>
      <c r="F127" s="22"/>
      <c r="G127" s="22"/>
      <c r="H127" s="34" t="str">
        <f t="shared" si="21"/>
        <v/>
      </c>
      <c r="I127" s="34" t="str">
        <f t="shared" si="22"/>
        <v/>
      </c>
      <c r="J127" s="34" t="str">
        <f t="shared" si="23"/>
        <v/>
      </c>
      <c r="K127" s="34" t="str">
        <f t="shared" si="24"/>
        <v/>
      </c>
      <c r="L127" s="26" t="str">
        <f t="shared" si="25"/>
        <v/>
      </c>
      <c r="M127" s="32"/>
      <c r="N127" s="190"/>
      <c r="O127" s="190"/>
      <c r="P127" s="190"/>
      <c r="Q127" s="190"/>
      <c r="R127" s="23"/>
    </row>
    <row r="128" spans="1:22">
      <c r="A128" s="27">
        <f t="shared" ca="1" si="26"/>
        <v>45971</v>
      </c>
      <c r="B128" s="20"/>
      <c r="C128" s="21"/>
      <c r="D128" s="20"/>
      <c r="E128" s="21"/>
      <c r="F128" s="22"/>
      <c r="G128" s="22"/>
      <c r="H128" s="34" t="str">
        <f t="shared" si="21"/>
        <v/>
      </c>
      <c r="I128" s="34" t="str">
        <f t="shared" si="22"/>
        <v/>
      </c>
      <c r="J128" s="34" t="str">
        <f t="shared" si="23"/>
        <v/>
      </c>
      <c r="K128" s="34" t="str">
        <f t="shared" si="24"/>
        <v/>
      </c>
      <c r="L128" s="26" t="str">
        <f t="shared" si="25"/>
        <v/>
      </c>
      <c r="M128" s="32"/>
      <c r="N128" s="190"/>
      <c r="O128" s="190"/>
      <c r="P128" s="190"/>
      <c r="Q128" s="190"/>
      <c r="R128" s="23"/>
    </row>
    <row r="129" spans="1:18">
      <c r="A129" s="27">
        <f t="shared" ca="1" si="26"/>
        <v>45972</v>
      </c>
      <c r="B129" s="20"/>
      <c r="C129" s="21"/>
      <c r="D129" s="20"/>
      <c r="E129" s="21"/>
      <c r="F129" s="22"/>
      <c r="G129" s="22"/>
      <c r="H129" s="34" t="str">
        <f t="shared" si="21"/>
        <v/>
      </c>
      <c r="I129" s="34" t="str">
        <f t="shared" si="22"/>
        <v/>
      </c>
      <c r="J129" s="34" t="str">
        <f t="shared" si="23"/>
        <v/>
      </c>
      <c r="K129" s="34" t="str">
        <f t="shared" si="24"/>
        <v/>
      </c>
      <c r="L129" s="26" t="str">
        <f t="shared" si="25"/>
        <v/>
      </c>
      <c r="M129" s="32"/>
      <c r="N129" s="190"/>
      <c r="O129" s="190"/>
      <c r="P129" s="190"/>
      <c r="Q129" s="190"/>
      <c r="R129" s="23"/>
    </row>
    <row r="130" spans="1:18">
      <c r="A130" s="27">
        <f t="shared" ca="1" si="26"/>
        <v>45973</v>
      </c>
      <c r="B130" s="20"/>
      <c r="C130" s="21"/>
      <c r="D130" s="20"/>
      <c r="E130" s="21"/>
      <c r="F130" s="22"/>
      <c r="G130" s="22"/>
      <c r="H130" s="34" t="str">
        <f t="shared" si="21"/>
        <v/>
      </c>
      <c r="I130" s="34" t="str">
        <f t="shared" si="22"/>
        <v/>
      </c>
      <c r="J130" s="34" t="str">
        <f t="shared" si="23"/>
        <v/>
      </c>
      <c r="K130" s="34" t="str">
        <f t="shared" si="24"/>
        <v/>
      </c>
      <c r="L130" s="26" t="str">
        <f t="shared" si="25"/>
        <v/>
      </c>
      <c r="M130" s="32"/>
      <c r="N130" s="190"/>
      <c r="O130" s="190"/>
      <c r="P130" s="190"/>
      <c r="Q130" s="190"/>
      <c r="R130" s="23"/>
    </row>
    <row r="131" spans="1:18">
      <c r="A131" s="27">
        <f t="shared" ca="1" si="26"/>
        <v>45974</v>
      </c>
      <c r="B131" s="20"/>
      <c r="C131" s="21"/>
      <c r="D131" s="20"/>
      <c r="E131" s="21"/>
      <c r="F131" s="22"/>
      <c r="G131" s="22"/>
      <c r="H131" s="34" t="str">
        <f t="shared" si="21"/>
        <v/>
      </c>
      <c r="I131" s="34" t="str">
        <f t="shared" si="22"/>
        <v/>
      </c>
      <c r="J131" s="34" t="str">
        <f t="shared" si="23"/>
        <v/>
      </c>
      <c r="K131" s="34" t="str">
        <f t="shared" si="24"/>
        <v/>
      </c>
      <c r="L131" s="26" t="str">
        <f t="shared" si="25"/>
        <v/>
      </c>
      <c r="M131" s="32"/>
      <c r="N131" s="190"/>
      <c r="O131" s="190"/>
      <c r="P131" s="190"/>
      <c r="Q131" s="190"/>
      <c r="R131" s="23"/>
    </row>
    <row r="132" spans="1:18">
      <c r="A132" s="27">
        <f t="shared" ca="1" si="26"/>
        <v>45975</v>
      </c>
      <c r="B132" s="20"/>
      <c r="C132" s="21"/>
      <c r="D132" s="20"/>
      <c r="E132" s="21"/>
      <c r="F132" s="22"/>
      <c r="G132" s="22"/>
      <c r="H132" s="34" t="str">
        <f t="shared" si="21"/>
        <v/>
      </c>
      <c r="I132" s="34" t="str">
        <f t="shared" si="22"/>
        <v/>
      </c>
      <c r="J132" s="34" t="str">
        <f t="shared" si="23"/>
        <v/>
      </c>
      <c r="K132" s="34" t="str">
        <f t="shared" si="24"/>
        <v/>
      </c>
      <c r="L132" s="26" t="str">
        <f t="shared" si="25"/>
        <v/>
      </c>
      <c r="M132" s="32"/>
      <c r="N132" s="190"/>
      <c r="O132" s="190"/>
      <c r="P132" s="190"/>
      <c r="Q132" s="190"/>
      <c r="R132" s="23"/>
    </row>
    <row r="133" spans="1:18">
      <c r="A133" s="27">
        <f t="shared" ca="1" si="26"/>
        <v>45976</v>
      </c>
      <c r="B133" s="20"/>
      <c r="C133" s="21"/>
      <c r="D133" s="20"/>
      <c r="E133" s="21"/>
      <c r="F133" s="22"/>
      <c r="G133" s="22"/>
      <c r="H133" s="34" t="str">
        <f t="shared" si="21"/>
        <v/>
      </c>
      <c r="I133" s="34" t="str">
        <f t="shared" si="22"/>
        <v/>
      </c>
      <c r="J133" s="34" t="str">
        <f t="shared" si="23"/>
        <v/>
      </c>
      <c r="K133" s="34" t="str">
        <f t="shared" si="24"/>
        <v/>
      </c>
      <c r="L133" s="26" t="str">
        <f t="shared" si="25"/>
        <v/>
      </c>
      <c r="M133" s="32"/>
      <c r="N133" s="190"/>
      <c r="O133" s="190"/>
      <c r="P133" s="190"/>
      <c r="Q133" s="190"/>
      <c r="R133" s="23"/>
    </row>
    <row r="134" spans="1:18">
      <c r="A134" s="27">
        <f t="shared" ca="1" si="26"/>
        <v>45977</v>
      </c>
      <c r="B134" s="20"/>
      <c r="C134" s="21"/>
      <c r="D134" s="20"/>
      <c r="E134" s="21"/>
      <c r="F134" s="22"/>
      <c r="G134" s="22"/>
      <c r="H134" s="34" t="str">
        <f t="shared" si="21"/>
        <v/>
      </c>
      <c r="I134" s="34" t="str">
        <f t="shared" si="22"/>
        <v/>
      </c>
      <c r="J134" s="34" t="str">
        <f t="shared" si="23"/>
        <v/>
      </c>
      <c r="K134" s="34" t="str">
        <f t="shared" si="24"/>
        <v/>
      </c>
      <c r="L134" s="26" t="str">
        <f t="shared" si="25"/>
        <v/>
      </c>
      <c r="M134" s="32"/>
      <c r="N134" s="190"/>
      <c r="O134" s="190"/>
      <c r="P134" s="190"/>
      <c r="Q134" s="190"/>
      <c r="R134" s="23"/>
    </row>
    <row r="135" spans="1:18">
      <c r="A135" s="27">
        <f t="shared" ca="1" si="26"/>
        <v>45978</v>
      </c>
      <c r="B135" s="20"/>
      <c r="C135" s="21"/>
      <c r="D135" s="20"/>
      <c r="E135" s="21"/>
      <c r="F135" s="22"/>
      <c r="G135" s="22"/>
      <c r="H135" s="34" t="str">
        <f t="shared" si="21"/>
        <v/>
      </c>
      <c r="I135" s="34" t="str">
        <f t="shared" si="22"/>
        <v/>
      </c>
      <c r="J135" s="34" t="str">
        <f t="shared" si="23"/>
        <v/>
      </c>
      <c r="K135" s="34" t="str">
        <f t="shared" si="24"/>
        <v/>
      </c>
      <c r="L135" s="26" t="str">
        <f t="shared" si="25"/>
        <v/>
      </c>
      <c r="M135" s="32"/>
      <c r="N135" s="190"/>
      <c r="O135" s="190"/>
      <c r="P135" s="190"/>
      <c r="Q135" s="190"/>
      <c r="R135" s="23"/>
    </row>
    <row r="136" spans="1:18">
      <c r="A136" s="27">
        <f t="shared" ca="1" si="26"/>
        <v>45979</v>
      </c>
      <c r="B136" s="20"/>
      <c r="C136" s="21"/>
      <c r="D136" s="20"/>
      <c r="E136" s="21"/>
      <c r="F136" s="22"/>
      <c r="G136" s="22"/>
      <c r="H136" s="34" t="str">
        <f t="shared" si="21"/>
        <v/>
      </c>
      <c r="I136" s="34" t="str">
        <f t="shared" si="22"/>
        <v/>
      </c>
      <c r="J136" s="34" t="str">
        <f t="shared" si="23"/>
        <v/>
      </c>
      <c r="K136" s="34" t="str">
        <f t="shared" si="24"/>
        <v/>
      </c>
      <c r="L136" s="26" t="str">
        <f t="shared" si="25"/>
        <v/>
      </c>
      <c r="M136" s="32"/>
      <c r="N136" s="190"/>
      <c r="O136" s="190"/>
      <c r="P136" s="190"/>
      <c r="Q136" s="190"/>
      <c r="R136" s="23"/>
    </row>
    <row r="137" spans="1:18">
      <c r="A137" s="27">
        <f t="shared" ca="1" si="26"/>
        <v>45980</v>
      </c>
      <c r="B137" s="20"/>
      <c r="C137" s="21"/>
      <c r="D137" s="20"/>
      <c r="E137" s="21"/>
      <c r="F137" s="22"/>
      <c r="G137" s="22"/>
      <c r="H137" s="34" t="str">
        <f t="shared" si="21"/>
        <v/>
      </c>
      <c r="I137" s="34" t="str">
        <f t="shared" si="22"/>
        <v/>
      </c>
      <c r="J137" s="34" t="str">
        <f t="shared" si="23"/>
        <v/>
      </c>
      <c r="K137" s="34" t="str">
        <f t="shared" si="24"/>
        <v/>
      </c>
      <c r="L137" s="26" t="str">
        <f t="shared" si="25"/>
        <v/>
      </c>
      <c r="M137" s="32"/>
      <c r="N137" s="190"/>
      <c r="O137" s="190"/>
      <c r="P137" s="190"/>
      <c r="Q137" s="190"/>
      <c r="R137" s="23"/>
    </row>
    <row r="138" spans="1:18">
      <c r="A138" s="27">
        <f t="shared" ca="1" si="26"/>
        <v>45981</v>
      </c>
      <c r="B138" s="20"/>
      <c r="C138" s="21"/>
      <c r="D138" s="20"/>
      <c r="E138" s="21"/>
      <c r="F138" s="22"/>
      <c r="G138" s="22"/>
      <c r="H138" s="34" t="str">
        <f t="shared" si="21"/>
        <v/>
      </c>
      <c r="I138" s="34" t="str">
        <f t="shared" si="22"/>
        <v/>
      </c>
      <c r="J138" s="34" t="str">
        <f t="shared" si="23"/>
        <v/>
      </c>
      <c r="K138" s="34" t="str">
        <f t="shared" si="24"/>
        <v/>
      </c>
      <c r="L138" s="26" t="str">
        <f t="shared" si="25"/>
        <v/>
      </c>
      <c r="M138" s="32"/>
      <c r="N138" s="190"/>
      <c r="O138" s="190"/>
      <c r="P138" s="190"/>
      <c r="Q138" s="190"/>
      <c r="R138" s="23"/>
    </row>
    <row r="139" spans="1:18">
      <c r="A139" s="27">
        <f t="shared" ca="1" si="26"/>
        <v>45982</v>
      </c>
      <c r="B139" s="20"/>
      <c r="C139" s="21"/>
      <c r="D139" s="20"/>
      <c r="E139" s="21"/>
      <c r="F139" s="22"/>
      <c r="G139" s="22"/>
      <c r="H139" s="34" t="str">
        <f t="shared" si="21"/>
        <v/>
      </c>
      <c r="I139" s="34" t="str">
        <f t="shared" si="22"/>
        <v/>
      </c>
      <c r="J139" s="34" t="str">
        <f t="shared" si="23"/>
        <v/>
      </c>
      <c r="K139" s="34" t="str">
        <f t="shared" si="24"/>
        <v/>
      </c>
      <c r="L139" s="26" t="str">
        <f t="shared" si="25"/>
        <v/>
      </c>
      <c r="M139" s="32"/>
      <c r="N139" s="190"/>
      <c r="O139" s="190"/>
      <c r="P139" s="190"/>
      <c r="Q139" s="190"/>
      <c r="R139" s="23"/>
    </row>
    <row r="140" spans="1:18">
      <c r="A140" s="27">
        <f t="shared" ca="1" si="26"/>
        <v>45983</v>
      </c>
      <c r="B140" s="20"/>
      <c r="C140" s="21"/>
      <c r="D140" s="20"/>
      <c r="E140" s="21"/>
      <c r="F140" s="22"/>
      <c r="G140" s="22"/>
      <c r="H140" s="34" t="str">
        <f t="shared" si="21"/>
        <v/>
      </c>
      <c r="I140" s="34" t="str">
        <f t="shared" si="22"/>
        <v/>
      </c>
      <c r="J140" s="34" t="str">
        <f t="shared" si="23"/>
        <v/>
      </c>
      <c r="K140" s="34" t="str">
        <f t="shared" si="24"/>
        <v/>
      </c>
      <c r="L140" s="26" t="str">
        <f t="shared" si="25"/>
        <v/>
      </c>
      <c r="M140" s="32"/>
      <c r="N140" s="190"/>
      <c r="O140" s="190"/>
      <c r="P140" s="190"/>
      <c r="Q140" s="190"/>
      <c r="R140" s="23"/>
    </row>
    <row r="141" spans="1:18">
      <c r="A141" s="27">
        <f t="shared" ca="1" si="26"/>
        <v>45984</v>
      </c>
      <c r="B141" s="20"/>
      <c r="C141" s="21"/>
      <c r="D141" s="20"/>
      <c r="E141" s="21"/>
      <c r="F141" s="22"/>
      <c r="G141" s="22"/>
      <c r="H141" s="34" t="str">
        <f t="shared" si="21"/>
        <v/>
      </c>
      <c r="I141" s="34" t="str">
        <f t="shared" si="22"/>
        <v/>
      </c>
      <c r="J141" s="34" t="str">
        <f t="shared" si="23"/>
        <v/>
      </c>
      <c r="K141" s="34" t="str">
        <f t="shared" si="24"/>
        <v/>
      </c>
      <c r="L141" s="26" t="str">
        <f t="shared" si="25"/>
        <v/>
      </c>
      <c r="M141" s="32"/>
      <c r="N141" s="190"/>
      <c r="O141" s="190"/>
      <c r="P141" s="190"/>
      <c r="Q141" s="190"/>
      <c r="R141" s="23"/>
    </row>
    <row r="142" spans="1:18">
      <c r="A142" s="27">
        <f t="shared" ca="1" si="26"/>
        <v>45985</v>
      </c>
      <c r="B142" s="20"/>
      <c r="C142" s="21"/>
      <c r="D142" s="20"/>
      <c r="E142" s="21"/>
      <c r="F142" s="22"/>
      <c r="G142" s="22"/>
      <c r="H142" s="34" t="str">
        <f t="shared" si="21"/>
        <v/>
      </c>
      <c r="I142" s="34" t="str">
        <f t="shared" si="22"/>
        <v/>
      </c>
      <c r="J142" s="34" t="str">
        <f t="shared" si="23"/>
        <v/>
      </c>
      <c r="K142" s="34" t="str">
        <f t="shared" si="24"/>
        <v/>
      </c>
      <c r="L142" s="26" t="str">
        <f t="shared" si="25"/>
        <v/>
      </c>
      <c r="M142" s="32"/>
      <c r="N142" s="190"/>
      <c r="O142" s="190"/>
      <c r="P142" s="190"/>
      <c r="Q142" s="190"/>
      <c r="R142" s="23"/>
    </row>
    <row r="143" spans="1:18">
      <c r="A143" s="27">
        <f t="shared" ca="1" si="26"/>
        <v>45986</v>
      </c>
      <c r="B143" s="20"/>
      <c r="C143" s="21"/>
      <c r="D143" s="20"/>
      <c r="E143" s="21"/>
      <c r="F143" s="22"/>
      <c r="G143" s="22"/>
      <c r="H143" s="34" t="str">
        <f t="shared" si="21"/>
        <v/>
      </c>
      <c r="I143" s="34" t="str">
        <f t="shared" si="22"/>
        <v/>
      </c>
      <c r="J143" s="34" t="str">
        <f t="shared" si="23"/>
        <v/>
      </c>
      <c r="K143" s="34" t="str">
        <f t="shared" si="24"/>
        <v/>
      </c>
      <c r="L143" s="26" t="str">
        <f t="shared" si="25"/>
        <v/>
      </c>
      <c r="M143" s="32"/>
      <c r="N143" s="190"/>
      <c r="O143" s="190"/>
      <c r="P143" s="190"/>
      <c r="Q143" s="190"/>
      <c r="R143" s="23"/>
    </row>
    <row r="144" spans="1:18">
      <c r="A144" s="27">
        <f t="shared" ca="1" si="26"/>
        <v>45987</v>
      </c>
      <c r="B144" s="20"/>
      <c r="C144" s="21"/>
      <c r="D144" s="20"/>
      <c r="E144" s="21"/>
      <c r="F144" s="22"/>
      <c r="G144" s="22"/>
      <c r="H144" s="34" t="str">
        <f t="shared" si="21"/>
        <v/>
      </c>
      <c r="I144" s="34" t="str">
        <f t="shared" si="22"/>
        <v/>
      </c>
      <c r="J144" s="34" t="str">
        <f t="shared" si="23"/>
        <v/>
      </c>
      <c r="K144" s="34" t="str">
        <f t="shared" si="24"/>
        <v/>
      </c>
      <c r="L144" s="26" t="str">
        <f t="shared" si="25"/>
        <v/>
      </c>
      <c r="M144" s="32"/>
      <c r="N144" s="190"/>
      <c r="O144" s="190"/>
      <c r="P144" s="190"/>
      <c r="Q144" s="190"/>
      <c r="R144" s="23"/>
    </row>
    <row r="145" spans="1:22">
      <c r="A145" s="27">
        <f t="shared" ca="1" si="26"/>
        <v>45988</v>
      </c>
      <c r="B145" s="20"/>
      <c r="C145" s="21"/>
      <c r="D145" s="20"/>
      <c r="E145" s="21"/>
      <c r="F145" s="22"/>
      <c r="G145" s="22"/>
      <c r="H145" s="34" t="str">
        <f t="shared" si="21"/>
        <v/>
      </c>
      <c r="I145" s="34" t="str">
        <f t="shared" si="22"/>
        <v/>
      </c>
      <c r="J145" s="34" t="str">
        <f t="shared" si="23"/>
        <v/>
      </c>
      <c r="K145" s="34" t="str">
        <f t="shared" si="24"/>
        <v/>
      </c>
      <c r="L145" s="26" t="str">
        <f t="shared" si="25"/>
        <v/>
      </c>
      <c r="M145" s="32"/>
      <c r="N145" s="190"/>
      <c r="O145" s="190"/>
      <c r="P145" s="190"/>
      <c r="Q145" s="190"/>
      <c r="R145" s="23"/>
    </row>
    <row r="146" spans="1:22">
      <c r="A146" s="27">
        <f t="shared" ca="1" si="26"/>
        <v>45989</v>
      </c>
      <c r="B146" s="20"/>
      <c r="C146" s="21"/>
      <c r="D146" s="20"/>
      <c r="E146" s="21"/>
      <c r="F146" s="22"/>
      <c r="G146" s="22"/>
      <c r="H146" s="34" t="str">
        <f t="shared" si="21"/>
        <v/>
      </c>
      <c r="I146" s="34" t="str">
        <f t="shared" si="22"/>
        <v/>
      </c>
      <c r="J146" s="34" t="str">
        <f t="shared" si="23"/>
        <v/>
      </c>
      <c r="K146" s="34" t="str">
        <f t="shared" si="24"/>
        <v/>
      </c>
      <c r="L146" s="26" t="str">
        <f t="shared" si="25"/>
        <v/>
      </c>
      <c r="M146" s="32"/>
      <c r="N146" s="190"/>
      <c r="O146" s="190"/>
      <c r="P146" s="190"/>
      <c r="Q146" s="190"/>
      <c r="R146" s="23"/>
    </row>
    <row r="147" spans="1:22">
      <c r="A147" s="27">
        <f t="shared" ca="1" si="26"/>
        <v>45990</v>
      </c>
      <c r="B147" s="20"/>
      <c r="C147" s="21"/>
      <c r="D147" s="20"/>
      <c r="E147" s="21"/>
      <c r="F147" s="22"/>
      <c r="G147" s="22"/>
      <c r="H147" s="34" t="str">
        <f t="shared" si="21"/>
        <v/>
      </c>
      <c r="I147" s="34" t="str">
        <f t="shared" si="22"/>
        <v/>
      </c>
      <c r="J147" s="34" t="str">
        <f t="shared" si="23"/>
        <v/>
      </c>
      <c r="K147" s="34" t="str">
        <f t="shared" si="24"/>
        <v/>
      </c>
      <c r="L147" s="26" t="str">
        <f t="shared" si="25"/>
        <v/>
      </c>
      <c r="M147" s="32"/>
      <c r="N147" s="190"/>
      <c r="O147" s="190"/>
      <c r="P147" s="190"/>
      <c r="Q147" s="190"/>
      <c r="R147" s="23"/>
    </row>
    <row r="148" spans="1:22">
      <c r="A148" s="27">
        <f t="shared" ca="1" si="26"/>
        <v>45991</v>
      </c>
      <c r="B148" s="20"/>
      <c r="C148" s="21"/>
      <c r="D148" s="20"/>
      <c r="E148" s="21"/>
      <c r="F148" s="22"/>
      <c r="G148" s="22"/>
      <c r="H148" s="34" t="str">
        <f t="shared" si="21"/>
        <v/>
      </c>
      <c r="I148" s="34" t="str">
        <f t="shared" si="22"/>
        <v/>
      </c>
      <c r="J148" s="34" t="str">
        <f t="shared" si="23"/>
        <v/>
      </c>
      <c r="K148" s="34" t="str">
        <f t="shared" si="24"/>
        <v/>
      </c>
      <c r="L148" s="26" t="str">
        <f>IF(AND($B148="",$D148=""),"",($C148-$B148-$F148)+($E148-$D148-$G148))</f>
        <v/>
      </c>
      <c r="M148" s="32"/>
      <c r="N148" s="190"/>
      <c r="O148" s="190"/>
      <c r="P148" s="190"/>
      <c r="Q148" s="190"/>
      <c r="R148" s="23"/>
    </row>
    <row r="149" spans="1:22">
      <c r="A149" s="27">
        <f t="shared" ca="1" si="26"/>
        <v>45992</v>
      </c>
      <c r="B149" s="20"/>
      <c r="C149" s="21"/>
      <c r="D149" s="20"/>
      <c r="E149" s="21"/>
      <c r="F149" s="22"/>
      <c r="G149" s="22"/>
      <c r="H149" s="34" t="str">
        <f t="shared" si="21"/>
        <v/>
      </c>
      <c r="I149" s="34" t="str">
        <f t="shared" si="22"/>
        <v/>
      </c>
      <c r="J149" s="34" t="str">
        <f t="shared" si="23"/>
        <v/>
      </c>
      <c r="K149" s="34" t="str">
        <f t="shared" si="24"/>
        <v/>
      </c>
      <c r="L149" s="26" t="str">
        <f>IF(AND($B149="",$D149=""),"",($C149-$B149-$F149)+($E149-$D149-$G149))</f>
        <v/>
      </c>
      <c r="M149" s="32"/>
      <c r="N149" s="190"/>
      <c r="O149" s="190"/>
      <c r="P149" s="190"/>
      <c r="Q149" s="190"/>
      <c r="R149" s="23"/>
    </row>
    <row r="150" spans="1:22">
      <c r="A150" s="5" t="s">
        <v>11</v>
      </c>
      <c r="B150" s="191"/>
      <c r="C150" s="192"/>
      <c r="D150" s="191"/>
      <c r="E150" s="192"/>
      <c r="F150" s="26" t="str">
        <f>IF(SUM($F119:$F149)=0,"",SUM($F119:$F149))</f>
        <v/>
      </c>
      <c r="G150" s="26" t="str">
        <f>IF(SUM($G119:$G149)=0,"",SUM($G119:$G149))</f>
        <v/>
      </c>
      <c r="H150" s="26" t="str">
        <f>IF(SUM(H119:H149)=0,"",SUM(H119:H149))</f>
        <v/>
      </c>
      <c r="I150" s="26" t="str">
        <f>IF(SUM(I119:I149)=0,"",SUM(I119:I149))</f>
        <v/>
      </c>
      <c r="J150" s="26" t="str">
        <f t="shared" ref="J150:K150" si="27">IF(SUM(J119:J149)=0,"",SUM(J119:J149))</f>
        <v/>
      </c>
      <c r="K150" s="26" t="str">
        <f t="shared" si="27"/>
        <v/>
      </c>
      <c r="L150" s="26" t="str">
        <f>IF(SUM($L119:$L149)=0,"",SUM($L119:$L149))</f>
        <v/>
      </c>
      <c r="M150" s="33"/>
      <c r="N150" s="193"/>
      <c r="O150" s="193"/>
      <c r="P150" s="193"/>
      <c r="Q150" s="193"/>
      <c r="R150" s="6"/>
    </row>
    <row r="152" spans="1:22" ht="27" customHeight="1">
      <c r="A152" s="194" t="s">
        <v>22</v>
      </c>
      <c r="B152" s="189" t="s">
        <v>103</v>
      </c>
      <c r="C152" s="189"/>
      <c r="D152" s="189"/>
      <c r="E152" s="189"/>
      <c r="F152" s="189" t="s">
        <v>23</v>
      </c>
      <c r="G152" s="189"/>
      <c r="H152" s="189" t="s">
        <v>88</v>
      </c>
      <c r="I152" s="189"/>
      <c r="J152" s="189"/>
      <c r="K152" s="189"/>
      <c r="L152" s="189" t="s">
        <v>87</v>
      </c>
      <c r="M152" s="195" t="s">
        <v>96</v>
      </c>
      <c r="N152" s="194" t="s">
        <v>25</v>
      </c>
      <c r="O152" s="194"/>
      <c r="P152" s="194"/>
      <c r="Q152" s="194"/>
      <c r="R152" s="189" t="s">
        <v>100</v>
      </c>
    </row>
    <row r="153" spans="1:22" ht="14.25" customHeight="1">
      <c r="A153" s="194"/>
      <c r="B153" s="189" t="s">
        <v>82</v>
      </c>
      <c r="C153" s="189"/>
      <c r="D153" s="189" t="s">
        <v>84</v>
      </c>
      <c r="E153" s="189"/>
      <c r="F153" s="189"/>
      <c r="G153" s="189"/>
      <c r="H153" s="189" t="s">
        <v>90</v>
      </c>
      <c r="I153" s="189"/>
      <c r="J153" s="189" t="s">
        <v>89</v>
      </c>
      <c r="K153" s="189"/>
      <c r="L153" s="189"/>
      <c r="M153" s="196"/>
      <c r="N153" s="194"/>
      <c r="O153" s="194"/>
      <c r="P153" s="194"/>
      <c r="Q153" s="194"/>
      <c r="R153" s="189"/>
    </row>
    <row r="154" spans="1:22">
      <c r="A154" s="194"/>
      <c r="B154" s="43" t="s">
        <v>26</v>
      </c>
      <c r="C154" s="43" t="s">
        <v>27</v>
      </c>
      <c r="D154" s="43" t="s">
        <v>26</v>
      </c>
      <c r="E154" s="43" t="s">
        <v>27</v>
      </c>
      <c r="F154" s="44" t="s">
        <v>85</v>
      </c>
      <c r="G154" s="44" t="s">
        <v>86</v>
      </c>
      <c r="H154" s="44" t="s">
        <v>81</v>
      </c>
      <c r="I154" s="44" t="s">
        <v>83</v>
      </c>
      <c r="J154" s="44" t="s">
        <v>81</v>
      </c>
      <c r="K154" s="44" t="s">
        <v>95</v>
      </c>
      <c r="L154" s="189"/>
      <c r="M154" s="197"/>
      <c r="N154" s="194"/>
      <c r="O154" s="194"/>
      <c r="P154" s="194"/>
      <c r="Q154" s="194"/>
      <c r="R154" s="194"/>
    </row>
    <row r="155" spans="1:22">
      <c r="A155" s="27" cm="1">
        <f t="array" aca="1" ref="A155" ca="1">DATE("2025","8"+4,IFERROR(INDIRECT(T1),"1"))</f>
        <v>45992</v>
      </c>
      <c r="B155" s="20"/>
      <c r="C155" s="21"/>
      <c r="D155" s="20"/>
      <c r="E155" s="21"/>
      <c r="F155" s="22"/>
      <c r="G155" s="22"/>
      <c r="H155" s="34" t="str">
        <f>IF(OR(B155="",LEFT(M155,1)="✓"),"",C155-B155-F155)</f>
        <v/>
      </c>
      <c r="I155" s="34" t="str">
        <f>IF(OR(D155="",LEFT(M155,1)="✓"),"",E155-D155-G155)</f>
        <v/>
      </c>
      <c r="J155" s="34" t="str">
        <f>IF(AND(B155&lt;&gt;"",M155="✓所定"),C155-B155-F155,"")</f>
        <v/>
      </c>
      <c r="K155" s="34" t="str">
        <f>IF(AND(B155&lt;&gt;"",M155="✓法定"),C155-B155-F155,"")</f>
        <v/>
      </c>
      <c r="L155" s="26" t="str">
        <f t="shared" ref="L155:L185" si="28">IF(AND($B155="",$D155=""),"",($C155-$B155-$F155)+($E155-$D155-$G155))</f>
        <v/>
      </c>
      <c r="M155" s="32"/>
      <c r="N155" s="190"/>
      <c r="O155" s="190"/>
      <c r="P155" s="190"/>
      <c r="Q155" s="190"/>
      <c r="R155" s="23"/>
      <c r="V155" s="1" t="s">
        <v>171</v>
      </c>
    </row>
    <row r="156" spans="1:22">
      <c r="A156" s="27">
        <f ca="1">A155+1</f>
        <v>45993</v>
      </c>
      <c r="B156" s="20"/>
      <c r="C156" s="21"/>
      <c r="D156" s="20"/>
      <c r="E156" s="21"/>
      <c r="F156" s="22"/>
      <c r="G156" s="22"/>
      <c r="H156" s="34" t="str">
        <f t="shared" ref="H156:H185" si="29">IF(OR(B156="",LEFT(M156,1)="✓"),"",C156-B156-F156)</f>
        <v/>
      </c>
      <c r="I156" s="34" t="str">
        <f t="shared" ref="I156:I185" si="30">IF(OR(D156="",LEFT(M156,1)="✓"),"",E156-D156-G156)</f>
        <v/>
      </c>
      <c r="J156" s="34" t="str">
        <f t="shared" ref="J156:J185" si="31">IF(AND(B156&lt;&gt;"",M156="✓所定"),C156-B156-F156,"")</f>
        <v/>
      </c>
      <c r="K156" s="34" t="str">
        <f t="shared" ref="K156:K185" si="32">IF(AND(B156&lt;&gt;"",M156="✓法定"),C156-B156-F156,"")</f>
        <v/>
      </c>
      <c r="L156" s="26" t="str">
        <f t="shared" si="28"/>
        <v/>
      </c>
      <c r="M156" s="32"/>
      <c r="N156" s="190"/>
      <c r="O156" s="190"/>
      <c r="P156" s="190"/>
      <c r="Q156" s="190"/>
      <c r="R156" s="23"/>
      <c r="V156" s="1" t="s">
        <v>172</v>
      </c>
    </row>
    <row r="157" spans="1:22">
      <c r="A157" s="27">
        <f t="shared" ref="A157:A185" ca="1" si="33">A156+1</f>
        <v>45994</v>
      </c>
      <c r="B157" s="20"/>
      <c r="C157" s="21"/>
      <c r="D157" s="20"/>
      <c r="E157" s="21"/>
      <c r="F157" s="22"/>
      <c r="G157" s="22"/>
      <c r="H157" s="34" t="str">
        <f t="shared" si="29"/>
        <v/>
      </c>
      <c r="I157" s="34" t="str">
        <f t="shared" si="30"/>
        <v/>
      </c>
      <c r="J157" s="34" t="str">
        <f t="shared" si="31"/>
        <v/>
      </c>
      <c r="K157" s="34" t="str">
        <f t="shared" si="32"/>
        <v/>
      </c>
      <c r="L157" s="26" t="str">
        <f t="shared" si="28"/>
        <v/>
      </c>
      <c r="M157" s="32"/>
      <c r="N157" s="190"/>
      <c r="O157" s="190"/>
      <c r="P157" s="190"/>
      <c r="Q157" s="190"/>
      <c r="R157" s="23"/>
    </row>
    <row r="158" spans="1:22">
      <c r="A158" s="27">
        <f t="shared" ca="1" si="33"/>
        <v>45995</v>
      </c>
      <c r="B158" s="20"/>
      <c r="C158" s="21"/>
      <c r="D158" s="20"/>
      <c r="E158" s="21"/>
      <c r="F158" s="22"/>
      <c r="G158" s="22"/>
      <c r="H158" s="34" t="str">
        <f t="shared" si="29"/>
        <v/>
      </c>
      <c r="I158" s="34" t="str">
        <f t="shared" si="30"/>
        <v/>
      </c>
      <c r="J158" s="34" t="str">
        <f t="shared" si="31"/>
        <v/>
      </c>
      <c r="K158" s="34" t="str">
        <f t="shared" si="32"/>
        <v/>
      </c>
      <c r="L158" s="26" t="str">
        <f t="shared" si="28"/>
        <v/>
      </c>
      <c r="M158" s="32"/>
      <c r="N158" s="190"/>
      <c r="O158" s="190"/>
      <c r="P158" s="190"/>
      <c r="Q158" s="190"/>
      <c r="R158" s="23"/>
    </row>
    <row r="159" spans="1:22">
      <c r="A159" s="27">
        <f t="shared" ca="1" si="33"/>
        <v>45996</v>
      </c>
      <c r="B159" s="20"/>
      <c r="C159" s="21"/>
      <c r="D159" s="20"/>
      <c r="E159" s="21"/>
      <c r="F159" s="22"/>
      <c r="G159" s="22"/>
      <c r="H159" s="34" t="str">
        <f t="shared" si="29"/>
        <v/>
      </c>
      <c r="I159" s="34" t="str">
        <f t="shared" si="30"/>
        <v/>
      </c>
      <c r="J159" s="34" t="str">
        <f t="shared" si="31"/>
        <v/>
      </c>
      <c r="K159" s="34" t="str">
        <f t="shared" si="32"/>
        <v/>
      </c>
      <c r="L159" s="26" t="str">
        <f t="shared" si="28"/>
        <v/>
      </c>
      <c r="M159" s="32"/>
      <c r="N159" s="190"/>
      <c r="O159" s="190"/>
      <c r="P159" s="190"/>
      <c r="Q159" s="190"/>
      <c r="R159" s="23"/>
    </row>
    <row r="160" spans="1:22">
      <c r="A160" s="27">
        <f t="shared" ca="1" si="33"/>
        <v>45997</v>
      </c>
      <c r="B160" s="20"/>
      <c r="C160" s="21"/>
      <c r="D160" s="20"/>
      <c r="E160" s="21"/>
      <c r="F160" s="22"/>
      <c r="G160" s="22"/>
      <c r="H160" s="34" t="str">
        <f t="shared" si="29"/>
        <v/>
      </c>
      <c r="I160" s="34" t="str">
        <f t="shared" si="30"/>
        <v/>
      </c>
      <c r="J160" s="34" t="str">
        <f t="shared" si="31"/>
        <v/>
      </c>
      <c r="K160" s="34" t="str">
        <f t="shared" si="32"/>
        <v/>
      </c>
      <c r="L160" s="26" t="str">
        <f t="shared" si="28"/>
        <v/>
      </c>
      <c r="M160" s="32"/>
      <c r="N160" s="190"/>
      <c r="O160" s="190"/>
      <c r="P160" s="190"/>
      <c r="Q160" s="190"/>
      <c r="R160" s="23"/>
    </row>
    <row r="161" spans="1:18">
      <c r="A161" s="27">
        <f t="shared" ca="1" si="33"/>
        <v>45998</v>
      </c>
      <c r="B161" s="20"/>
      <c r="C161" s="21"/>
      <c r="D161" s="20"/>
      <c r="E161" s="21"/>
      <c r="F161" s="22"/>
      <c r="G161" s="22"/>
      <c r="H161" s="34" t="str">
        <f t="shared" si="29"/>
        <v/>
      </c>
      <c r="I161" s="34" t="str">
        <f t="shared" si="30"/>
        <v/>
      </c>
      <c r="J161" s="34" t="str">
        <f t="shared" si="31"/>
        <v/>
      </c>
      <c r="K161" s="34" t="str">
        <f t="shared" si="32"/>
        <v/>
      </c>
      <c r="L161" s="26" t="str">
        <f t="shared" si="28"/>
        <v/>
      </c>
      <c r="M161" s="32"/>
      <c r="N161" s="190"/>
      <c r="O161" s="190"/>
      <c r="P161" s="190"/>
      <c r="Q161" s="190"/>
      <c r="R161" s="23"/>
    </row>
    <row r="162" spans="1:18">
      <c r="A162" s="27">
        <f t="shared" ca="1" si="33"/>
        <v>45999</v>
      </c>
      <c r="B162" s="20"/>
      <c r="C162" s="21"/>
      <c r="D162" s="20"/>
      <c r="E162" s="21"/>
      <c r="F162" s="22"/>
      <c r="G162" s="22"/>
      <c r="H162" s="34" t="str">
        <f t="shared" si="29"/>
        <v/>
      </c>
      <c r="I162" s="34" t="str">
        <f t="shared" si="30"/>
        <v/>
      </c>
      <c r="J162" s="34" t="str">
        <f t="shared" si="31"/>
        <v/>
      </c>
      <c r="K162" s="34" t="str">
        <f t="shared" si="32"/>
        <v/>
      </c>
      <c r="L162" s="26" t="str">
        <f t="shared" si="28"/>
        <v/>
      </c>
      <c r="M162" s="32"/>
      <c r="N162" s="190"/>
      <c r="O162" s="190"/>
      <c r="P162" s="190"/>
      <c r="Q162" s="190"/>
      <c r="R162" s="23"/>
    </row>
    <row r="163" spans="1:18">
      <c r="A163" s="27">
        <f t="shared" ca="1" si="33"/>
        <v>46000</v>
      </c>
      <c r="B163" s="20"/>
      <c r="C163" s="21"/>
      <c r="D163" s="20"/>
      <c r="E163" s="21"/>
      <c r="F163" s="22"/>
      <c r="G163" s="22"/>
      <c r="H163" s="34" t="str">
        <f t="shared" si="29"/>
        <v/>
      </c>
      <c r="I163" s="34" t="str">
        <f t="shared" si="30"/>
        <v/>
      </c>
      <c r="J163" s="34" t="str">
        <f t="shared" si="31"/>
        <v/>
      </c>
      <c r="K163" s="34" t="str">
        <f t="shared" si="32"/>
        <v/>
      </c>
      <c r="L163" s="26" t="str">
        <f t="shared" si="28"/>
        <v/>
      </c>
      <c r="M163" s="32"/>
      <c r="N163" s="190"/>
      <c r="O163" s="190"/>
      <c r="P163" s="190"/>
      <c r="Q163" s="190"/>
      <c r="R163" s="23"/>
    </row>
    <row r="164" spans="1:18">
      <c r="A164" s="27">
        <f t="shared" ca="1" si="33"/>
        <v>46001</v>
      </c>
      <c r="B164" s="20"/>
      <c r="C164" s="21"/>
      <c r="D164" s="20"/>
      <c r="E164" s="21"/>
      <c r="F164" s="22"/>
      <c r="G164" s="22"/>
      <c r="H164" s="34" t="str">
        <f t="shared" si="29"/>
        <v/>
      </c>
      <c r="I164" s="34" t="str">
        <f t="shared" si="30"/>
        <v/>
      </c>
      <c r="J164" s="34" t="str">
        <f t="shared" si="31"/>
        <v/>
      </c>
      <c r="K164" s="34" t="str">
        <f t="shared" si="32"/>
        <v/>
      </c>
      <c r="L164" s="26" t="str">
        <f t="shared" si="28"/>
        <v/>
      </c>
      <c r="M164" s="32"/>
      <c r="N164" s="190"/>
      <c r="O164" s="190"/>
      <c r="P164" s="190"/>
      <c r="Q164" s="190"/>
      <c r="R164" s="23"/>
    </row>
    <row r="165" spans="1:18">
      <c r="A165" s="27">
        <f t="shared" ca="1" si="33"/>
        <v>46002</v>
      </c>
      <c r="B165" s="20"/>
      <c r="C165" s="21"/>
      <c r="D165" s="20"/>
      <c r="E165" s="21"/>
      <c r="F165" s="22"/>
      <c r="G165" s="22"/>
      <c r="H165" s="34" t="str">
        <f t="shared" si="29"/>
        <v/>
      </c>
      <c r="I165" s="34" t="str">
        <f t="shared" si="30"/>
        <v/>
      </c>
      <c r="J165" s="34" t="str">
        <f t="shared" si="31"/>
        <v/>
      </c>
      <c r="K165" s="34" t="str">
        <f t="shared" si="32"/>
        <v/>
      </c>
      <c r="L165" s="26" t="str">
        <f t="shared" si="28"/>
        <v/>
      </c>
      <c r="M165" s="32"/>
      <c r="N165" s="190"/>
      <c r="O165" s="190"/>
      <c r="P165" s="190"/>
      <c r="Q165" s="190"/>
      <c r="R165" s="23"/>
    </row>
    <row r="166" spans="1:18">
      <c r="A166" s="27">
        <f t="shared" ca="1" si="33"/>
        <v>46003</v>
      </c>
      <c r="B166" s="20"/>
      <c r="C166" s="21"/>
      <c r="D166" s="20"/>
      <c r="E166" s="21"/>
      <c r="F166" s="22"/>
      <c r="G166" s="22"/>
      <c r="H166" s="34" t="str">
        <f t="shared" si="29"/>
        <v/>
      </c>
      <c r="I166" s="34" t="str">
        <f t="shared" si="30"/>
        <v/>
      </c>
      <c r="J166" s="34" t="str">
        <f t="shared" si="31"/>
        <v/>
      </c>
      <c r="K166" s="34" t="str">
        <f t="shared" si="32"/>
        <v/>
      </c>
      <c r="L166" s="26" t="str">
        <f t="shared" si="28"/>
        <v/>
      </c>
      <c r="M166" s="32"/>
      <c r="N166" s="190"/>
      <c r="O166" s="190"/>
      <c r="P166" s="190"/>
      <c r="Q166" s="190"/>
      <c r="R166" s="23"/>
    </row>
    <row r="167" spans="1:18">
      <c r="A167" s="27">
        <f t="shared" ca="1" si="33"/>
        <v>46004</v>
      </c>
      <c r="B167" s="20"/>
      <c r="C167" s="21"/>
      <c r="D167" s="20"/>
      <c r="E167" s="21"/>
      <c r="F167" s="22"/>
      <c r="G167" s="22"/>
      <c r="H167" s="34" t="str">
        <f t="shared" si="29"/>
        <v/>
      </c>
      <c r="I167" s="34" t="str">
        <f t="shared" si="30"/>
        <v/>
      </c>
      <c r="J167" s="34" t="str">
        <f t="shared" si="31"/>
        <v/>
      </c>
      <c r="K167" s="34" t="str">
        <f t="shared" si="32"/>
        <v/>
      </c>
      <c r="L167" s="26" t="str">
        <f t="shared" si="28"/>
        <v/>
      </c>
      <c r="M167" s="32"/>
      <c r="N167" s="190"/>
      <c r="O167" s="190"/>
      <c r="P167" s="190"/>
      <c r="Q167" s="190"/>
      <c r="R167" s="23"/>
    </row>
    <row r="168" spans="1:18">
      <c r="A168" s="27">
        <f t="shared" ca="1" si="33"/>
        <v>46005</v>
      </c>
      <c r="B168" s="20"/>
      <c r="C168" s="21"/>
      <c r="D168" s="20"/>
      <c r="E168" s="21"/>
      <c r="F168" s="22"/>
      <c r="G168" s="22"/>
      <c r="H168" s="34" t="str">
        <f t="shared" si="29"/>
        <v/>
      </c>
      <c r="I168" s="34" t="str">
        <f t="shared" si="30"/>
        <v/>
      </c>
      <c r="J168" s="34" t="str">
        <f t="shared" si="31"/>
        <v/>
      </c>
      <c r="K168" s="34" t="str">
        <f t="shared" si="32"/>
        <v/>
      </c>
      <c r="L168" s="26" t="str">
        <f t="shared" si="28"/>
        <v/>
      </c>
      <c r="M168" s="32"/>
      <c r="N168" s="190"/>
      <c r="O168" s="190"/>
      <c r="P168" s="190"/>
      <c r="Q168" s="190"/>
      <c r="R168" s="23"/>
    </row>
    <row r="169" spans="1:18">
      <c r="A169" s="27">
        <f t="shared" ca="1" si="33"/>
        <v>46006</v>
      </c>
      <c r="B169" s="20"/>
      <c r="C169" s="21"/>
      <c r="D169" s="20"/>
      <c r="E169" s="21"/>
      <c r="F169" s="22"/>
      <c r="G169" s="22"/>
      <c r="H169" s="34" t="str">
        <f t="shared" si="29"/>
        <v/>
      </c>
      <c r="I169" s="34" t="str">
        <f t="shared" si="30"/>
        <v/>
      </c>
      <c r="J169" s="34" t="str">
        <f t="shared" si="31"/>
        <v/>
      </c>
      <c r="K169" s="34" t="str">
        <f t="shared" si="32"/>
        <v/>
      </c>
      <c r="L169" s="26" t="str">
        <f t="shared" si="28"/>
        <v/>
      </c>
      <c r="M169" s="32"/>
      <c r="N169" s="190"/>
      <c r="O169" s="190"/>
      <c r="P169" s="190"/>
      <c r="Q169" s="190"/>
      <c r="R169" s="23"/>
    </row>
    <row r="170" spans="1:18">
      <c r="A170" s="27">
        <f t="shared" ca="1" si="33"/>
        <v>46007</v>
      </c>
      <c r="B170" s="20"/>
      <c r="C170" s="21"/>
      <c r="D170" s="20"/>
      <c r="E170" s="21"/>
      <c r="F170" s="22"/>
      <c r="G170" s="22"/>
      <c r="H170" s="34" t="str">
        <f t="shared" si="29"/>
        <v/>
      </c>
      <c r="I170" s="34" t="str">
        <f t="shared" si="30"/>
        <v/>
      </c>
      <c r="J170" s="34" t="str">
        <f t="shared" si="31"/>
        <v/>
      </c>
      <c r="K170" s="34" t="str">
        <f t="shared" si="32"/>
        <v/>
      </c>
      <c r="L170" s="26" t="str">
        <f t="shared" si="28"/>
        <v/>
      </c>
      <c r="M170" s="32"/>
      <c r="N170" s="190"/>
      <c r="O170" s="190"/>
      <c r="P170" s="190"/>
      <c r="Q170" s="190"/>
      <c r="R170" s="23"/>
    </row>
    <row r="171" spans="1:18">
      <c r="A171" s="27">
        <f t="shared" ca="1" si="33"/>
        <v>46008</v>
      </c>
      <c r="B171" s="20"/>
      <c r="C171" s="21"/>
      <c r="D171" s="20"/>
      <c r="E171" s="21"/>
      <c r="F171" s="22"/>
      <c r="G171" s="22"/>
      <c r="H171" s="34" t="str">
        <f t="shared" si="29"/>
        <v/>
      </c>
      <c r="I171" s="34" t="str">
        <f t="shared" si="30"/>
        <v/>
      </c>
      <c r="J171" s="34" t="str">
        <f t="shared" si="31"/>
        <v/>
      </c>
      <c r="K171" s="34" t="str">
        <f t="shared" si="32"/>
        <v/>
      </c>
      <c r="L171" s="26" t="str">
        <f t="shared" si="28"/>
        <v/>
      </c>
      <c r="M171" s="32"/>
      <c r="N171" s="190"/>
      <c r="O171" s="190"/>
      <c r="P171" s="190"/>
      <c r="Q171" s="190"/>
      <c r="R171" s="23"/>
    </row>
    <row r="172" spans="1:18">
      <c r="A172" s="27">
        <f t="shared" ca="1" si="33"/>
        <v>46009</v>
      </c>
      <c r="B172" s="20"/>
      <c r="C172" s="21"/>
      <c r="D172" s="20"/>
      <c r="E172" s="21"/>
      <c r="F172" s="22"/>
      <c r="G172" s="22"/>
      <c r="H172" s="34" t="str">
        <f t="shared" si="29"/>
        <v/>
      </c>
      <c r="I172" s="34" t="str">
        <f t="shared" si="30"/>
        <v/>
      </c>
      <c r="J172" s="34" t="str">
        <f t="shared" si="31"/>
        <v/>
      </c>
      <c r="K172" s="34" t="str">
        <f t="shared" si="32"/>
        <v/>
      </c>
      <c r="L172" s="26" t="str">
        <f t="shared" si="28"/>
        <v/>
      </c>
      <c r="M172" s="32"/>
      <c r="N172" s="190"/>
      <c r="O172" s="190"/>
      <c r="P172" s="190"/>
      <c r="Q172" s="190"/>
      <c r="R172" s="23"/>
    </row>
    <row r="173" spans="1:18">
      <c r="A173" s="27">
        <f t="shared" ca="1" si="33"/>
        <v>46010</v>
      </c>
      <c r="B173" s="20"/>
      <c r="C173" s="21"/>
      <c r="D173" s="20"/>
      <c r="E173" s="21"/>
      <c r="F173" s="22"/>
      <c r="G173" s="22"/>
      <c r="H173" s="34" t="str">
        <f t="shared" si="29"/>
        <v/>
      </c>
      <c r="I173" s="34" t="str">
        <f t="shared" si="30"/>
        <v/>
      </c>
      <c r="J173" s="34" t="str">
        <f t="shared" si="31"/>
        <v/>
      </c>
      <c r="K173" s="34" t="str">
        <f t="shared" si="32"/>
        <v/>
      </c>
      <c r="L173" s="26" t="str">
        <f t="shared" si="28"/>
        <v/>
      </c>
      <c r="M173" s="32"/>
      <c r="N173" s="190"/>
      <c r="O173" s="190"/>
      <c r="P173" s="190"/>
      <c r="Q173" s="190"/>
      <c r="R173" s="23"/>
    </row>
    <row r="174" spans="1:18">
      <c r="A174" s="27">
        <f t="shared" ca="1" si="33"/>
        <v>46011</v>
      </c>
      <c r="B174" s="20"/>
      <c r="C174" s="21"/>
      <c r="D174" s="20"/>
      <c r="E174" s="21"/>
      <c r="F174" s="22"/>
      <c r="G174" s="22"/>
      <c r="H174" s="34" t="str">
        <f t="shared" si="29"/>
        <v/>
      </c>
      <c r="I174" s="34" t="str">
        <f t="shared" si="30"/>
        <v/>
      </c>
      <c r="J174" s="34" t="str">
        <f t="shared" si="31"/>
        <v/>
      </c>
      <c r="K174" s="34" t="str">
        <f t="shared" si="32"/>
        <v/>
      </c>
      <c r="L174" s="26" t="str">
        <f t="shared" si="28"/>
        <v/>
      </c>
      <c r="M174" s="32"/>
      <c r="N174" s="190"/>
      <c r="O174" s="190"/>
      <c r="P174" s="190"/>
      <c r="Q174" s="190"/>
      <c r="R174" s="23"/>
    </row>
    <row r="175" spans="1:18">
      <c r="A175" s="27">
        <f t="shared" ca="1" si="33"/>
        <v>46012</v>
      </c>
      <c r="B175" s="20"/>
      <c r="C175" s="21"/>
      <c r="D175" s="20"/>
      <c r="E175" s="21"/>
      <c r="F175" s="22"/>
      <c r="G175" s="22"/>
      <c r="H175" s="34" t="str">
        <f t="shared" si="29"/>
        <v/>
      </c>
      <c r="I175" s="34" t="str">
        <f t="shared" si="30"/>
        <v/>
      </c>
      <c r="J175" s="34" t="str">
        <f t="shared" si="31"/>
        <v/>
      </c>
      <c r="K175" s="34" t="str">
        <f t="shared" si="32"/>
        <v/>
      </c>
      <c r="L175" s="26" t="str">
        <f t="shared" si="28"/>
        <v/>
      </c>
      <c r="M175" s="32"/>
      <c r="N175" s="190"/>
      <c r="O175" s="190"/>
      <c r="P175" s="190"/>
      <c r="Q175" s="190"/>
      <c r="R175" s="23"/>
    </row>
    <row r="176" spans="1:18">
      <c r="A176" s="27">
        <f t="shared" ca="1" si="33"/>
        <v>46013</v>
      </c>
      <c r="B176" s="20"/>
      <c r="C176" s="21"/>
      <c r="D176" s="20"/>
      <c r="E176" s="21"/>
      <c r="F176" s="22"/>
      <c r="G176" s="22"/>
      <c r="H176" s="34" t="str">
        <f t="shared" si="29"/>
        <v/>
      </c>
      <c r="I176" s="34" t="str">
        <f t="shared" si="30"/>
        <v/>
      </c>
      <c r="J176" s="34" t="str">
        <f t="shared" si="31"/>
        <v/>
      </c>
      <c r="K176" s="34" t="str">
        <f t="shared" si="32"/>
        <v/>
      </c>
      <c r="L176" s="26" t="str">
        <f t="shared" si="28"/>
        <v/>
      </c>
      <c r="M176" s="32"/>
      <c r="N176" s="190"/>
      <c r="O176" s="190"/>
      <c r="P176" s="190"/>
      <c r="Q176" s="190"/>
      <c r="R176" s="23"/>
    </row>
    <row r="177" spans="1:22">
      <c r="A177" s="27">
        <f t="shared" ca="1" si="33"/>
        <v>46014</v>
      </c>
      <c r="B177" s="20"/>
      <c r="C177" s="21"/>
      <c r="D177" s="20"/>
      <c r="E177" s="21"/>
      <c r="F177" s="22"/>
      <c r="G177" s="22"/>
      <c r="H177" s="34" t="str">
        <f t="shared" si="29"/>
        <v/>
      </c>
      <c r="I177" s="34" t="str">
        <f t="shared" si="30"/>
        <v/>
      </c>
      <c r="J177" s="34" t="str">
        <f t="shared" si="31"/>
        <v/>
      </c>
      <c r="K177" s="34" t="str">
        <f t="shared" si="32"/>
        <v/>
      </c>
      <c r="L177" s="26" t="str">
        <f t="shared" si="28"/>
        <v/>
      </c>
      <c r="M177" s="32"/>
      <c r="N177" s="190"/>
      <c r="O177" s="190"/>
      <c r="P177" s="190"/>
      <c r="Q177" s="190"/>
      <c r="R177" s="23"/>
    </row>
    <row r="178" spans="1:22">
      <c r="A178" s="27">
        <f t="shared" ca="1" si="33"/>
        <v>46015</v>
      </c>
      <c r="B178" s="20"/>
      <c r="C178" s="21"/>
      <c r="D178" s="20"/>
      <c r="E178" s="21"/>
      <c r="F178" s="22"/>
      <c r="G178" s="22"/>
      <c r="H178" s="34" t="str">
        <f t="shared" si="29"/>
        <v/>
      </c>
      <c r="I178" s="34" t="str">
        <f t="shared" si="30"/>
        <v/>
      </c>
      <c r="J178" s="34" t="str">
        <f t="shared" si="31"/>
        <v/>
      </c>
      <c r="K178" s="34" t="str">
        <f t="shared" si="32"/>
        <v/>
      </c>
      <c r="L178" s="26" t="str">
        <f t="shared" si="28"/>
        <v/>
      </c>
      <c r="M178" s="32"/>
      <c r="N178" s="190"/>
      <c r="O178" s="190"/>
      <c r="P178" s="190"/>
      <c r="Q178" s="190"/>
      <c r="R178" s="23"/>
    </row>
    <row r="179" spans="1:22">
      <c r="A179" s="27">
        <f t="shared" ca="1" si="33"/>
        <v>46016</v>
      </c>
      <c r="B179" s="20"/>
      <c r="C179" s="21"/>
      <c r="D179" s="20"/>
      <c r="E179" s="21"/>
      <c r="F179" s="22"/>
      <c r="G179" s="22"/>
      <c r="H179" s="34" t="str">
        <f t="shared" si="29"/>
        <v/>
      </c>
      <c r="I179" s="34" t="str">
        <f t="shared" si="30"/>
        <v/>
      </c>
      <c r="J179" s="34" t="str">
        <f t="shared" si="31"/>
        <v/>
      </c>
      <c r="K179" s="34" t="str">
        <f t="shared" si="32"/>
        <v/>
      </c>
      <c r="L179" s="26" t="str">
        <f t="shared" si="28"/>
        <v/>
      </c>
      <c r="M179" s="32"/>
      <c r="N179" s="190"/>
      <c r="O179" s="190"/>
      <c r="P179" s="190"/>
      <c r="Q179" s="190"/>
      <c r="R179" s="23"/>
    </row>
    <row r="180" spans="1:22">
      <c r="A180" s="27">
        <f t="shared" ca="1" si="33"/>
        <v>46017</v>
      </c>
      <c r="B180" s="20"/>
      <c r="C180" s="21"/>
      <c r="D180" s="20"/>
      <c r="E180" s="21"/>
      <c r="F180" s="22"/>
      <c r="G180" s="22"/>
      <c r="H180" s="34" t="str">
        <f t="shared" si="29"/>
        <v/>
      </c>
      <c r="I180" s="34" t="str">
        <f t="shared" si="30"/>
        <v/>
      </c>
      <c r="J180" s="34" t="str">
        <f t="shared" si="31"/>
        <v/>
      </c>
      <c r="K180" s="34" t="str">
        <f t="shared" si="32"/>
        <v/>
      </c>
      <c r="L180" s="26" t="str">
        <f t="shared" si="28"/>
        <v/>
      </c>
      <c r="M180" s="32"/>
      <c r="N180" s="190"/>
      <c r="O180" s="190"/>
      <c r="P180" s="190"/>
      <c r="Q180" s="190"/>
      <c r="R180" s="23"/>
    </row>
    <row r="181" spans="1:22">
      <c r="A181" s="27">
        <f t="shared" ca="1" si="33"/>
        <v>46018</v>
      </c>
      <c r="B181" s="20"/>
      <c r="C181" s="21"/>
      <c r="D181" s="20"/>
      <c r="E181" s="21"/>
      <c r="F181" s="22"/>
      <c r="G181" s="22"/>
      <c r="H181" s="34" t="str">
        <f t="shared" si="29"/>
        <v/>
      </c>
      <c r="I181" s="34" t="str">
        <f t="shared" si="30"/>
        <v/>
      </c>
      <c r="J181" s="34" t="str">
        <f t="shared" si="31"/>
        <v/>
      </c>
      <c r="K181" s="34" t="str">
        <f t="shared" si="32"/>
        <v/>
      </c>
      <c r="L181" s="26" t="str">
        <f t="shared" si="28"/>
        <v/>
      </c>
      <c r="M181" s="32"/>
      <c r="N181" s="190"/>
      <c r="O181" s="190"/>
      <c r="P181" s="190"/>
      <c r="Q181" s="190"/>
      <c r="R181" s="23"/>
    </row>
    <row r="182" spans="1:22">
      <c r="A182" s="27">
        <f t="shared" ca="1" si="33"/>
        <v>46019</v>
      </c>
      <c r="B182" s="20"/>
      <c r="C182" s="21"/>
      <c r="D182" s="20"/>
      <c r="E182" s="21"/>
      <c r="F182" s="22"/>
      <c r="G182" s="22"/>
      <c r="H182" s="34" t="str">
        <f t="shared" si="29"/>
        <v/>
      </c>
      <c r="I182" s="34" t="str">
        <f t="shared" si="30"/>
        <v/>
      </c>
      <c r="J182" s="34" t="str">
        <f t="shared" si="31"/>
        <v/>
      </c>
      <c r="K182" s="34" t="str">
        <f t="shared" si="32"/>
        <v/>
      </c>
      <c r="L182" s="26" t="str">
        <f t="shared" si="28"/>
        <v/>
      </c>
      <c r="M182" s="32"/>
      <c r="N182" s="190"/>
      <c r="O182" s="190"/>
      <c r="P182" s="190"/>
      <c r="Q182" s="190"/>
      <c r="R182" s="23"/>
    </row>
    <row r="183" spans="1:22">
      <c r="A183" s="27">
        <f t="shared" ca="1" si="33"/>
        <v>46020</v>
      </c>
      <c r="B183" s="20"/>
      <c r="C183" s="21"/>
      <c r="D183" s="20"/>
      <c r="E183" s="21"/>
      <c r="F183" s="22"/>
      <c r="G183" s="22"/>
      <c r="H183" s="34" t="str">
        <f t="shared" si="29"/>
        <v/>
      </c>
      <c r="I183" s="34" t="str">
        <f t="shared" si="30"/>
        <v/>
      </c>
      <c r="J183" s="34" t="str">
        <f t="shared" si="31"/>
        <v/>
      </c>
      <c r="K183" s="34" t="str">
        <f t="shared" si="32"/>
        <v/>
      </c>
      <c r="L183" s="26" t="str">
        <f t="shared" si="28"/>
        <v/>
      </c>
      <c r="M183" s="32"/>
      <c r="N183" s="190"/>
      <c r="O183" s="190"/>
      <c r="P183" s="190"/>
      <c r="Q183" s="190"/>
      <c r="R183" s="23"/>
    </row>
    <row r="184" spans="1:22">
      <c r="A184" s="27">
        <f t="shared" ca="1" si="33"/>
        <v>46021</v>
      </c>
      <c r="B184" s="20"/>
      <c r="C184" s="21"/>
      <c r="D184" s="20"/>
      <c r="E184" s="21"/>
      <c r="F184" s="22"/>
      <c r="G184" s="22"/>
      <c r="H184" s="34" t="str">
        <f t="shared" si="29"/>
        <v/>
      </c>
      <c r="I184" s="34" t="str">
        <f t="shared" si="30"/>
        <v/>
      </c>
      <c r="J184" s="34" t="str">
        <f t="shared" si="31"/>
        <v/>
      </c>
      <c r="K184" s="34" t="str">
        <f t="shared" si="32"/>
        <v/>
      </c>
      <c r="L184" s="26" t="str">
        <f t="shared" si="28"/>
        <v/>
      </c>
      <c r="M184" s="32"/>
      <c r="N184" s="190"/>
      <c r="O184" s="190"/>
      <c r="P184" s="190"/>
      <c r="Q184" s="190"/>
      <c r="R184" s="23"/>
    </row>
    <row r="185" spans="1:22">
      <c r="A185" s="27">
        <f t="shared" ca="1" si="33"/>
        <v>46022</v>
      </c>
      <c r="B185" s="20"/>
      <c r="C185" s="21"/>
      <c r="D185" s="20"/>
      <c r="E185" s="21"/>
      <c r="F185" s="22"/>
      <c r="G185" s="22"/>
      <c r="H185" s="34" t="str">
        <f t="shared" si="29"/>
        <v/>
      </c>
      <c r="I185" s="34" t="str">
        <f t="shared" si="30"/>
        <v/>
      </c>
      <c r="J185" s="34" t="str">
        <f t="shared" si="31"/>
        <v/>
      </c>
      <c r="K185" s="34" t="str">
        <f t="shared" si="32"/>
        <v/>
      </c>
      <c r="L185" s="26" t="str">
        <f t="shared" si="28"/>
        <v/>
      </c>
      <c r="M185" s="32"/>
      <c r="N185" s="190"/>
      <c r="O185" s="190"/>
      <c r="P185" s="190"/>
      <c r="Q185" s="190"/>
      <c r="R185" s="23"/>
    </row>
    <row r="186" spans="1:22">
      <c r="A186" s="5" t="s">
        <v>11</v>
      </c>
      <c r="B186" s="191"/>
      <c r="C186" s="192"/>
      <c r="D186" s="191"/>
      <c r="E186" s="192"/>
      <c r="F186" s="26" t="str">
        <f>IF(SUM($F155:$F185)=0,"",SUM($F155:$F185))</f>
        <v/>
      </c>
      <c r="G186" s="26" t="str">
        <f>IF(SUM($G155:$G185)=0,"",SUM($G155:$G185))</f>
        <v/>
      </c>
      <c r="H186" s="26" t="str">
        <f>IF(SUM(H155:H185)=0,"",SUM(H155:H185))</f>
        <v/>
      </c>
      <c r="I186" s="26" t="str">
        <f>IF(SUM(I155:I185)=0,"",SUM(I155:I185))</f>
        <v/>
      </c>
      <c r="J186" s="26" t="str">
        <f t="shared" ref="J186:K186" si="34">IF(SUM(J155:J185)=0,"",SUM(J155:J185))</f>
        <v/>
      </c>
      <c r="K186" s="26" t="str">
        <f t="shared" si="34"/>
        <v/>
      </c>
      <c r="L186" s="26" t="str">
        <f>IF(SUM($L155:$L185)=0,"",SUM($L155:$L185))</f>
        <v/>
      </c>
      <c r="M186" s="33"/>
      <c r="N186" s="193"/>
      <c r="O186" s="193"/>
      <c r="P186" s="193"/>
      <c r="Q186" s="193"/>
      <c r="R186" s="6"/>
    </row>
    <row r="188" spans="1:22" ht="27" customHeight="1">
      <c r="A188" s="194" t="s">
        <v>22</v>
      </c>
      <c r="B188" s="189" t="s">
        <v>103</v>
      </c>
      <c r="C188" s="189"/>
      <c r="D188" s="189"/>
      <c r="E188" s="189"/>
      <c r="F188" s="189" t="s">
        <v>23</v>
      </c>
      <c r="G188" s="189"/>
      <c r="H188" s="189" t="s">
        <v>88</v>
      </c>
      <c r="I188" s="189"/>
      <c r="J188" s="189"/>
      <c r="K188" s="189"/>
      <c r="L188" s="189" t="s">
        <v>87</v>
      </c>
      <c r="M188" s="195" t="s">
        <v>96</v>
      </c>
      <c r="N188" s="194" t="s">
        <v>25</v>
      </c>
      <c r="O188" s="194"/>
      <c r="P188" s="194"/>
      <c r="Q188" s="194"/>
      <c r="R188" s="189" t="s">
        <v>100</v>
      </c>
    </row>
    <row r="189" spans="1:22" ht="14.25" customHeight="1">
      <c r="A189" s="194"/>
      <c r="B189" s="189" t="s">
        <v>82</v>
      </c>
      <c r="C189" s="189"/>
      <c r="D189" s="189" t="s">
        <v>84</v>
      </c>
      <c r="E189" s="189"/>
      <c r="F189" s="189"/>
      <c r="G189" s="189"/>
      <c r="H189" s="189" t="s">
        <v>90</v>
      </c>
      <c r="I189" s="189"/>
      <c r="J189" s="189" t="s">
        <v>89</v>
      </c>
      <c r="K189" s="189"/>
      <c r="L189" s="189"/>
      <c r="M189" s="196"/>
      <c r="N189" s="194"/>
      <c r="O189" s="194"/>
      <c r="P189" s="194"/>
      <c r="Q189" s="194"/>
      <c r="R189" s="189"/>
    </row>
    <row r="190" spans="1:22">
      <c r="A190" s="194"/>
      <c r="B190" s="43" t="s">
        <v>26</v>
      </c>
      <c r="C190" s="43" t="s">
        <v>27</v>
      </c>
      <c r="D190" s="43" t="s">
        <v>26</v>
      </c>
      <c r="E190" s="43" t="s">
        <v>27</v>
      </c>
      <c r="F190" s="44" t="s">
        <v>85</v>
      </c>
      <c r="G190" s="44" t="s">
        <v>86</v>
      </c>
      <c r="H190" s="44" t="s">
        <v>81</v>
      </c>
      <c r="I190" s="44" t="s">
        <v>83</v>
      </c>
      <c r="J190" s="44" t="s">
        <v>81</v>
      </c>
      <c r="K190" s="44" t="s">
        <v>95</v>
      </c>
      <c r="L190" s="189"/>
      <c r="M190" s="197"/>
      <c r="N190" s="194"/>
      <c r="O190" s="194"/>
      <c r="P190" s="194"/>
      <c r="Q190" s="194"/>
      <c r="R190" s="194"/>
    </row>
    <row r="191" spans="1:22">
      <c r="A191" s="27" cm="1">
        <f t="array" aca="1" ref="A191" ca="1">DATE("2025","8"+5,IFERROR(INDIRECT(T1),"1"))</f>
        <v>46023</v>
      </c>
      <c r="B191" s="20"/>
      <c r="C191" s="21"/>
      <c r="D191" s="20"/>
      <c r="E191" s="21"/>
      <c r="F191" s="22"/>
      <c r="G191" s="22"/>
      <c r="H191" s="34" t="str">
        <f>IF(OR(B191="",LEFT(M191,1)="✓"),"",C191-B191-F191)</f>
        <v/>
      </c>
      <c r="I191" s="34" t="str">
        <f>IF(OR(D191="",LEFT(M191,1)="✓"),"",E191-D191-G191)</f>
        <v/>
      </c>
      <c r="J191" s="34" t="str">
        <f>IF(AND(B191&lt;&gt;"",M191="✓所定"),C191-B191-F191,"")</f>
        <v/>
      </c>
      <c r="K191" s="34" t="str">
        <f>IF(AND(B191&lt;&gt;"",M191="✓法定"),C191-B191-F191,"")</f>
        <v/>
      </c>
      <c r="L191" s="26" t="str">
        <f>IF(AND($B191="",$D191=""),"",($C191-$B191-$F191)+($E191-$D191-$G191))</f>
        <v/>
      </c>
      <c r="M191" s="32"/>
      <c r="N191" s="190"/>
      <c r="O191" s="190"/>
      <c r="P191" s="190"/>
      <c r="Q191" s="190"/>
      <c r="R191" s="23"/>
      <c r="V191" s="1" t="s">
        <v>171</v>
      </c>
    </row>
    <row r="192" spans="1:22">
      <c r="A192" s="27">
        <f ca="1">A191+1</f>
        <v>46024</v>
      </c>
      <c r="B192" s="20"/>
      <c r="C192" s="21"/>
      <c r="D192" s="20"/>
      <c r="E192" s="21"/>
      <c r="F192" s="22"/>
      <c r="G192" s="22"/>
      <c r="H192" s="34" t="str">
        <f t="shared" ref="H192:H221" si="35">IF(OR(B192="",LEFT(M192,1)="✓"),"",C192-B192-F192)</f>
        <v/>
      </c>
      <c r="I192" s="34" t="str">
        <f t="shared" ref="I192:I221" si="36">IF(OR(D192="",LEFT(M192,1)="✓"),"",E192-D192-G192)</f>
        <v/>
      </c>
      <c r="J192" s="34" t="str">
        <f t="shared" ref="J192:J221" si="37">IF(AND(B192&lt;&gt;"",M192="✓所定"),C192-B192-F192,"")</f>
        <v/>
      </c>
      <c r="K192" s="34" t="str">
        <f t="shared" ref="K192:K221" si="38">IF(AND(B192&lt;&gt;"",M192="✓法定"),C192-B192-F192,"")</f>
        <v/>
      </c>
      <c r="L192" s="26" t="str">
        <f t="shared" ref="L192:L221" si="39">IF(AND($B192="",$D192=""),"",($C192-$B192-$F192)+($E192-$D192-$G192))</f>
        <v/>
      </c>
      <c r="M192" s="32"/>
      <c r="N192" s="190"/>
      <c r="O192" s="190"/>
      <c r="P192" s="190"/>
      <c r="Q192" s="190"/>
      <c r="R192" s="23"/>
      <c r="V192" s="1" t="s">
        <v>172</v>
      </c>
    </row>
    <row r="193" spans="1:18">
      <c r="A193" s="27">
        <f t="shared" ref="A193:A221" ca="1" si="40">A192+1</f>
        <v>46025</v>
      </c>
      <c r="B193" s="20"/>
      <c r="C193" s="21"/>
      <c r="D193" s="20"/>
      <c r="E193" s="21"/>
      <c r="F193" s="22"/>
      <c r="G193" s="22"/>
      <c r="H193" s="34" t="str">
        <f t="shared" si="35"/>
        <v/>
      </c>
      <c r="I193" s="34" t="str">
        <f t="shared" si="36"/>
        <v/>
      </c>
      <c r="J193" s="34" t="str">
        <f t="shared" si="37"/>
        <v/>
      </c>
      <c r="K193" s="34" t="str">
        <f t="shared" si="38"/>
        <v/>
      </c>
      <c r="L193" s="26" t="str">
        <f t="shared" si="39"/>
        <v/>
      </c>
      <c r="M193" s="32"/>
      <c r="N193" s="190"/>
      <c r="O193" s="190"/>
      <c r="P193" s="190"/>
      <c r="Q193" s="190"/>
      <c r="R193" s="23"/>
    </row>
    <row r="194" spans="1:18">
      <c r="A194" s="27">
        <f t="shared" ca="1" si="40"/>
        <v>46026</v>
      </c>
      <c r="B194" s="20"/>
      <c r="C194" s="21"/>
      <c r="D194" s="20"/>
      <c r="E194" s="21"/>
      <c r="F194" s="22"/>
      <c r="G194" s="22"/>
      <c r="H194" s="34" t="str">
        <f t="shared" si="35"/>
        <v/>
      </c>
      <c r="I194" s="34" t="str">
        <f t="shared" si="36"/>
        <v/>
      </c>
      <c r="J194" s="34" t="str">
        <f t="shared" si="37"/>
        <v/>
      </c>
      <c r="K194" s="34" t="str">
        <f t="shared" si="38"/>
        <v/>
      </c>
      <c r="L194" s="26" t="str">
        <f t="shared" si="39"/>
        <v/>
      </c>
      <c r="M194" s="32"/>
      <c r="N194" s="190"/>
      <c r="O194" s="190"/>
      <c r="P194" s="190"/>
      <c r="Q194" s="190"/>
      <c r="R194" s="23"/>
    </row>
    <row r="195" spans="1:18">
      <c r="A195" s="27">
        <f t="shared" ca="1" si="40"/>
        <v>46027</v>
      </c>
      <c r="B195" s="20"/>
      <c r="C195" s="21"/>
      <c r="D195" s="20"/>
      <c r="E195" s="21"/>
      <c r="F195" s="22"/>
      <c r="G195" s="22"/>
      <c r="H195" s="34" t="str">
        <f t="shared" si="35"/>
        <v/>
      </c>
      <c r="I195" s="34" t="str">
        <f t="shared" si="36"/>
        <v/>
      </c>
      <c r="J195" s="34" t="str">
        <f t="shared" si="37"/>
        <v/>
      </c>
      <c r="K195" s="34" t="str">
        <f t="shared" si="38"/>
        <v/>
      </c>
      <c r="L195" s="26" t="str">
        <f t="shared" si="39"/>
        <v/>
      </c>
      <c r="M195" s="32"/>
      <c r="N195" s="190"/>
      <c r="O195" s="190"/>
      <c r="P195" s="190"/>
      <c r="Q195" s="190"/>
      <c r="R195" s="23"/>
    </row>
    <row r="196" spans="1:18">
      <c r="A196" s="27">
        <f t="shared" ca="1" si="40"/>
        <v>46028</v>
      </c>
      <c r="B196" s="20"/>
      <c r="C196" s="21"/>
      <c r="D196" s="20"/>
      <c r="E196" s="21"/>
      <c r="F196" s="22"/>
      <c r="G196" s="22"/>
      <c r="H196" s="34" t="str">
        <f t="shared" si="35"/>
        <v/>
      </c>
      <c r="I196" s="34" t="str">
        <f t="shared" si="36"/>
        <v/>
      </c>
      <c r="J196" s="34" t="str">
        <f t="shared" si="37"/>
        <v/>
      </c>
      <c r="K196" s="34" t="str">
        <f t="shared" si="38"/>
        <v/>
      </c>
      <c r="L196" s="26" t="str">
        <f t="shared" si="39"/>
        <v/>
      </c>
      <c r="M196" s="32"/>
      <c r="N196" s="190"/>
      <c r="O196" s="190"/>
      <c r="P196" s="190"/>
      <c r="Q196" s="190"/>
      <c r="R196" s="23"/>
    </row>
    <row r="197" spans="1:18">
      <c r="A197" s="27">
        <f t="shared" ca="1" si="40"/>
        <v>46029</v>
      </c>
      <c r="B197" s="20"/>
      <c r="C197" s="21"/>
      <c r="D197" s="20"/>
      <c r="E197" s="21"/>
      <c r="F197" s="22"/>
      <c r="G197" s="22"/>
      <c r="H197" s="34" t="str">
        <f t="shared" si="35"/>
        <v/>
      </c>
      <c r="I197" s="34" t="str">
        <f t="shared" si="36"/>
        <v/>
      </c>
      <c r="J197" s="34" t="str">
        <f t="shared" si="37"/>
        <v/>
      </c>
      <c r="K197" s="34" t="str">
        <f t="shared" si="38"/>
        <v/>
      </c>
      <c r="L197" s="26" t="str">
        <f t="shared" si="39"/>
        <v/>
      </c>
      <c r="M197" s="32"/>
      <c r="N197" s="190"/>
      <c r="O197" s="190"/>
      <c r="P197" s="190"/>
      <c r="Q197" s="190"/>
      <c r="R197" s="23"/>
    </row>
    <row r="198" spans="1:18">
      <c r="A198" s="27">
        <f t="shared" ca="1" si="40"/>
        <v>46030</v>
      </c>
      <c r="B198" s="20"/>
      <c r="C198" s="21"/>
      <c r="D198" s="20"/>
      <c r="E198" s="21"/>
      <c r="F198" s="22"/>
      <c r="G198" s="22"/>
      <c r="H198" s="34" t="str">
        <f t="shared" si="35"/>
        <v/>
      </c>
      <c r="I198" s="34" t="str">
        <f t="shared" si="36"/>
        <v/>
      </c>
      <c r="J198" s="34" t="str">
        <f t="shared" si="37"/>
        <v/>
      </c>
      <c r="K198" s="34" t="str">
        <f t="shared" si="38"/>
        <v/>
      </c>
      <c r="L198" s="26" t="str">
        <f t="shared" si="39"/>
        <v/>
      </c>
      <c r="M198" s="32"/>
      <c r="N198" s="190"/>
      <c r="O198" s="190"/>
      <c r="P198" s="190"/>
      <c r="Q198" s="190"/>
      <c r="R198" s="23"/>
    </row>
    <row r="199" spans="1:18">
      <c r="A199" s="27">
        <f t="shared" ca="1" si="40"/>
        <v>46031</v>
      </c>
      <c r="B199" s="20"/>
      <c r="C199" s="21"/>
      <c r="D199" s="20"/>
      <c r="E199" s="21"/>
      <c r="F199" s="22"/>
      <c r="G199" s="22"/>
      <c r="H199" s="34" t="str">
        <f t="shared" si="35"/>
        <v/>
      </c>
      <c r="I199" s="34" t="str">
        <f t="shared" si="36"/>
        <v/>
      </c>
      <c r="J199" s="34" t="str">
        <f t="shared" si="37"/>
        <v/>
      </c>
      <c r="K199" s="34" t="str">
        <f t="shared" si="38"/>
        <v/>
      </c>
      <c r="L199" s="26" t="str">
        <f t="shared" si="39"/>
        <v/>
      </c>
      <c r="M199" s="32"/>
      <c r="N199" s="190"/>
      <c r="O199" s="190"/>
      <c r="P199" s="190"/>
      <c r="Q199" s="190"/>
      <c r="R199" s="23"/>
    </row>
    <row r="200" spans="1:18">
      <c r="A200" s="27">
        <f t="shared" ca="1" si="40"/>
        <v>46032</v>
      </c>
      <c r="B200" s="20"/>
      <c r="C200" s="21"/>
      <c r="D200" s="20"/>
      <c r="E200" s="21"/>
      <c r="F200" s="22"/>
      <c r="G200" s="22"/>
      <c r="H200" s="34" t="str">
        <f t="shared" si="35"/>
        <v/>
      </c>
      <c r="I200" s="34" t="str">
        <f t="shared" si="36"/>
        <v/>
      </c>
      <c r="J200" s="34" t="str">
        <f t="shared" si="37"/>
        <v/>
      </c>
      <c r="K200" s="34" t="str">
        <f t="shared" si="38"/>
        <v/>
      </c>
      <c r="L200" s="26" t="str">
        <f t="shared" si="39"/>
        <v/>
      </c>
      <c r="M200" s="32"/>
      <c r="N200" s="190"/>
      <c r="O200" s="190"/>
      <c r="P200" s="190"/>
      <c r="Q200" s="190"/>
      <c r="R200" s="23"/>
    </row>
    <row r="201" spans="1:18">
      <c r="A201" s="27">
        <f t="shared" ca="1" si="40"/>
        <v>46033</v>
      </c>
      <c r="B201" s="20"/>
      <c r="C201" s="21"/>
      <c r="D201" s="20"/>
      <c r="E201" s="21"/>
      <c r="F201" s="22"/>
      <c r="G201" s="22"/>
      <c r="H201" s="34" t="str">
        <f t="shared" si="35"/>
        <v/>
      </c>
      <c r="I201" s="34" t="str">
        <f t="shared" si="36"/>
        <v/>
      </c>
      <c r="J201" s="34" t="str">
        <f t="shared" si="37"/>
        <v/>
      </c>
      <c r="K201" s="34" t="str">
        <f t="shared" si="38"/>
        <v/>
      </c>
      <c r="L201" s="26" t="str">
        <f t="shared" si="39"/>
        <v/>
      </c>
      <c r="M201" s="32"/>
      <c r="N201" s="190"/>
      <c r="O201" s="190"/>
      <c r="P201" s="190"/>
      <c r="Q201" s="190"/>
      <c r="R201" s="23"/>
    </row>
    <row r="202" spans="1:18">
      <c r="A202" s="27">
        <f t="shared" ca="1" si="40"/>
        <v>46034</v>
      </c>
      <c r="B202" s="20"/>
      <c r="C202" s="21"/>
      <c r="D202" s="20"/>
      <c r="E202" s="21"/>
      <c r="F202" s="22"/>
      <c r="G202" s="22"/>
      <c r="H202" s="34" t="str">
        <f t="shared" si="35"/>
        <v/>
      </c>
      <c r="I202" s="34" t="str">
        <f t="shared" si="36"/>
        <v/>
      </c>
      <c r="J202" s="34" t="str">
        <f t="shared" si="37"/>
        <v/>
      </c>
      <c r="K202" s="34" t="str">
        <f t="shared" si="38"/>
        <v/>
      </c>
      <c r="L202" s="26" t="str">
        <f t="shared" si="39"/>
        <v/>
      </c>
      <c r="M202" s="32"/>
      <c r="N202" s="190"/>
      <c r="O202" s="190"/>
      <c r="P202" s="190"/>
      <c r="Q202" s="190"/>
      <c r="R202" s="23"/>
    </row>
    <row r="203" spans="1:18">
      <c r="A203" s="27">
        <f t="shared" ca="1" si="40"/>
        <v>46035</v>
      </c>
      <c r="B203" s="20"/>
      <c r="C203" s="21"/>
      <c r="D203" s="20"/>
      <c r="E203" s="21"/>
      <c r="F203" s="22"/>
      <c r="G203" s="22"/>
      <c r="H203" s="34" t="str">
        <f t="shared" si="35"/>
        <v/>
      </c>
      <c r="I203" s="34" t="str">
        <f t="shared" si="36"/>
        <v/>
      </c>
      <c r="J203" s="34" t="str">
        <f t="shared" si="37"/>
        <v/>
      </c>
      <c r="K203" s="34" t="str">
        <f t="shared" si="38"/>
        <v/>
      </c>
      <c r="L203" s="26" t="str">
        <f t="shared" si="39"/>
        <v/>
      </c>
      <c r="M203" s="32"/>
      <c r="N203" s="190"/>
      <c r="O203" s="190"/>
      <c r="P203" s="190"/>
      <c r="Q203" s="190"/>
      <c r="R203" s="23"/>
    </row>
    <row r="204" spans="1:18">
      <c r="A204" s="27">
        <f t="shared" ca="1" si="40"/>
        <v>46036</v>
      </c>
      <c r="B204" s="20"/>
      <c r="C204" s="21"/>
      <c r="D204" s="20"/>
      <c r="E204" s="21"/>
      <c r="F204" s="22"/>
      <c r="G204" s="22"/>
      <c r="H204" s="34" t="str">
        <f t="shared" si="35"/>
        <v/>
      </c>
      <c r="I204" s="34" t="str">
        <f t="shared" si="36"/>
        <v/>
      </c>
      <c r="J204" s="34" t="str">
        <f t="shared" si="37"/>
        <v/>
      </c>
      <c r="K204" s="34" t="str">
        <f t="shared" si="38"/>
        <v/>
      </c>
      <c r="L204" s="26" t="str">
        <f t="shared" si="39"/>
        <v/>
      </c>
      <c r="M204" s="32"/>
      <c r="N204" s="190"/>
      <c r="O204" s="190"/>
      <c r="P204" s="190"/>
      <c r="Q204" s="190"/>
      <c r="R204" s="23"/>
    </row>
    <row r="205" spans="1:18">
      <c r="A205" s="27">
        <f t="shared" ca="1" si="40"/>
        <v>46037</v>
      </c>
      <c r="B205" s="20"/>
      <c r="C205" s="21"/>
      <c r="D205" s="20"/>
      <c r="E205" s="21"/>
      <c r="F205" s="22"/>
      <c r="G205" s="22"/>
      <c r="H205" s="34" t="str">
        <f t="shared" si="35"/>
        <v/>
      </c>
      <c r="I205" s="34" t="str">
        <f t="shared" si="36"/>
        <v/>
      </c>
      <c r="J205" s="34" t="str">
        <f t="shared" si="37"/>
        <v/>
      </c>
      <c r="K205" s="34" t="str">
        <f t="shared" si="38"/>
        <v/>
      </c>
      <c r="L205" s="26" t="str">
        <f t="shared" si="39"/>
        <v/>
      </c>
      <c r="M205" s="32"/>
      <c r="N205" s="190"/>
      <c r="O205" s="190"/>
      <c r="P205" s="190"/>
      <c r="Q205" s="190"/>
      <c r="R205" s="23"/>
    </row>
    <row r="206" spans="1:18">
      <c r="A206" s="27">
        <f t="shared" ca="1" si="40"/>
        <v>46038</v>
      </c>
      <c r="B206" s="20"/>
      <c r="C206" s="21"/>
      <c r="D206" s="20"/>
      <c r="E206" s="21"/>
      <c r="F206" s="22"/>
      <c r="G206" s="22"/>
      <c r="H206" s="34" t="str">
        <f t="shared" si="35"/>
        <v/>
      </c>
      <c r="I206" s="34" t="str">
        <f t="shared" si="36"/>
        <v/>
      </c>
      <c r="J206" s="34" t="str">
        <f t="shared" si="37"/>
        <v/>
      </c>
      <c r="K206" s="34" t="str">
        <f t="shared" si="38"/>
        <v/>
      </c>
      <c r="L206" s="26" t="str">
        <f t="shared" si="39"/>
        <v/>
      </c>
      <c r="M206" s="32"/>
      <c r="N206" s="190"/>
      <c r="O206" s="190"/>
      <c r="P206" s="190"/>
      <c r="Q206" s="190"/>
      <c r="R206" s="23"/>
    </row>
    <row r="207" spans="1:18">
      <c r="A207" s="27">
        <f t="shared" ca="1" si="40"/>
        <v>46039</v>
      </c>
      <c r="B207" s="20"/>
      <c r="C207" s="21"/>
      <c r="D207" s="20"/>
      <c r="E207" s="21"/>
      <c r="F207" s="22"/>
      <c r="G207" s="22"/>
      <c r="H207" s="34" t="str">
        <f t="shared" si="35"/>
        <v/>
      </c>
      <c r="I207" s="34" t="str">
        <f t="shared" si="36"/>
        <v/>
      </c>
      <c r="J207" s="34" t="str">
        <f t="shared" si="37"/>
        <v/>
      </c>
      <c r="K207" s="34" t="str">
        <f t="shared" si="38"/>
        <v/>
      </c>
      <c r="L207" s="26" t="str">
        <f t="shared" si="39"/>
        <v/>
      </c>
      <c r="M207" s="32"/>
      <c r="N207" s="190"/>
      <c r="O207" s="190"/>
      <c r="P207" s="190"/>
      <c r="Q207" s="190"/>
      <c r="R207" s="23"/>
    </row>
    <row r="208" spans="1:18">
      <c r="A208" s="27">
        <f t="shared" ca="1" si="40"/>
        <v>46040</v>
      </c>
      <c r="B208" s="20"/>
      <c r="C208" s="21"/>
      <c r="D208" s="20"/>
      <c r="E208" s="21"/>
      <c r="F208" s="22"/>
      <c r="G208" s="22"/>
      <c r="H208" s="34" t="str">
        <f t="shared" si="35"/>
        <v/>
      </c>
      <c r="I208" s="34" t="str">
        <f t="shared" si="36"/>
        <v/>
      </c>
      <c r="J208" s="34" t="str">
        <f t="shared" si="37"/>
        <v/>
      </c>
      <c r="K208" s="34" t="str">
        <f t="shared" si="38"/>
        <v/>
      </c>
      <c r="L208" s="26" t="str">
        <f t="shared" si="39"/>
        <v/>
      </c>
      <c r="M208" s="32"/>
      <c r="N208" s="190"/>
      <c r="O208" s="190"/>
      <c r="P208" s="190"/>
      <c r="Q208" s="190"/>
      <c r="R208" s="23"/>
    </row>
    <row r="209" spans="1:18">
      <c r="A209" s="27">
        <f t="shared" ca="1" si="40"/>
        <v>46041</v>
      </c>
      <c r="B209" s="20"/>
      <c r="C209" s="21"/>
      <c r="D209" s="20"/>
      <c r="E209" s="21"/>
      <c r="F209" s="22"/>
      <c r="G209" s="22"/>
      <c r="H209" s="34" t="str">
        <f t="shared" si="35"/>
        <v/>
      </c>
      <c r="I209" s="34" t="str">
        <f t="shared" si="36"/>
        <v/>
      </c>
      <c r="J209" s="34" t="str">
        <f t="shared" si="37"/>
        <v/>
      </c>
      <c r="K209" s="34" t="str">
        <f t="shared" si="38"/>
        <v/>
      </c>
      <c r="L209" s="26" t="str">
        <f t="shared" si="39"/>
        <v/>
      </c>
      <c r="M209" s="32"/>
      <c r="N209" s="190"/>
      <c r="O209" s="190"/>
      <c r="P209" s="190"/>
      <c r="Q209" s="190"/>
      <c r="R209" s="23"/>
    </row>
    <row r="210" spans="1:18">
      <c r="A210" s="27">
        <f t="shared" ca="1" si="40"/>
        <v>46042</v>
      </c>
      <c r="B210" s="20"/>
      <c r="C210" s="21"/>
      <c r="D210" s="20"/>
      <c r="E210" s="21"/>
      <c r="F210" s="22"/>
      <c r="G210" s="22"/>
      <c r="H210" s="34" t="str">
        <f t="shared" si="35"/>
        <v/>
      </c>
      <c r="I210" s="34" t="str">
        <f t="shared" si="36"/>
        <v/>
      </c>
      <c r="J210" s="34" t="str">
        <f t="shared" si="37"/>
        <v/>
      </c>
      <c r="K210" s="34" t="str">
        <f t="shared" si="38"/>
        <v/>
      </c>
      <c r="L210" s="26" t="str">
        <f t="shared" si="39"/>
        <v/>
      </c>
      <c r="M210" s="32"/>
      <c r="N210" s="190"/>
      <c r="O210" s="190"/>
      <c r="P210" s="190"/>
      <c r="Q210" s="190"/>
      <c r="R210" s="23"/>
    </row>
    <row r="211" spans="1:18">
      <c r="A211" s="27">
        <f t="shared" ca="1" si="40"/>
        <v>46043</v>
      </c>
      <c r="B211" s="20"/>
      <c r="C211" s="21"/>
      <c r="D211" s="20"/>
      <c r="E211" s="21"/>
      <c r="F211" s="22"/>
      <c r="G211" s="22"/>
      <c r="H211" s="34" t="str">
        <f t="shared" si="35"/>
        <v/>
      </c>
      <c r="I211" s="34" t="str">
        <f t="shared" si="36"/>
        <v/>
      </c>
      <c r="J211" s="34" t="str">
        <f t="shared" si="37"/>
        <v/>
      </c>
      <c r="K211" s="34" t="str">
        <f t="shared" si="38"/>
        <v/>
      </c>
      <c r="L211" s="26" t="str">
        <f t="shared" si="39"/>
        <v/>
      </c>
      <c r="M211" s="32"/>
      <c r="N211" s="190"/>
      <c r="O211" s="190"/>
      <c r="P211" s="190"/>
      <c r="Q211" s="190"/>
      <c r="R211" s="23"/>
    </row>
    <row r="212" spans="1:18">
      <c r="A212" s="27">
        <f t="shared" ca="1" si="40"/>
        <v>46044</v>
      </c>
      <c r="B212" s="20"/>
      <c r="C212" s="21"/>
      <c r="D212" s="20"/>
      <c r="E212" s="21"/>
      <c r="F212" s="22"/>
      <c r="G212" s="22"/>
      <c r="H212" s="34" t="str">
        <f t="shared" si="35"/>
        <v/>
      </c>
      <c r="I212" s="34" t="str">
        <f t="shared" si="36"/>
        <v/>
      </c>
      <c r="J212" s="34" t="str">
        <f t="shared" si="37"/>
        <v/>
      </c>
      <c r="K212" s="34" t="str">
        <f t="shared" si="38"/>
        <v/>
      </c>
      <c r="L212" s="26" t="str">
        <f t="shared" si="39"/>
        <v/>
      </c>
      <c r="M212" s="32"/>
      <c r="N212" s="190"/>
      <c r="O212" s="190"/>
      <c r="P212" s="190"/>
      <c r="Q212" s="190"/>
      <c r="R212" s="23"/>
    </row>
    <row r="213" spans="1:18">
      <c r="A213" s="27">
        <f t="shared" ca="1" si="40"/>
        <v>46045</v>
      </c>
      <c r="B213" s="20"/>
      <c r="C213" s="21"/>
      <c r="D213" s="20"/>
      <c r="E213" s="21"/>
      <c r="F213" s="22"/>
      <c r="G213" s="22"/>
      <c r="H213" s="34" t="str">
        <f t="shared" si="35"/>
        <v/>
      </c>
      <c r="I213" s="34" t="str">
        <f t="shared" si="36"/>
        <v/>
      </c>
      <c r="J213" s="34" t="str">
        <f t="shared" si="37"/>
        <v/>
      </c>
      <c r="K213" s="34" t="str">
        <f t="shared" si="38"/>
        <v/>
      </c>
      <c r="L213" s="26" t="str">
        <f t="shared" si="39"/>
        <v/>
      </c>
      <c r="M213" s="32"/>
      <c r="N213" s="190"/>
      <c r="O213" s="190"/>
      <c r="P213" s="190"/>
      <c r="Q213" s="190"/>
      <c r="R213" s="23"/>
    </row>
    <row r="214" spans="1:18">
      <c r="A214" s="27">
        <f t="shared" ca="1" si="40"/>
        <v>46046</v>
      </c>
      <c r="B214" s="20"/>
      <c r="C214" s="21"/>
      <c r="D214" s="20"/>
      <c r="E214" s="21"/>
      <c r="F214" s="22"/>
      <c r="G214" s="22"/>
      <c r="H214" s="34" t="str">
        <f t="shared" si="35"/>
        <v/>
      </c>
      <c r="I214" s="34" t="str">
        <f t="shared" si="36"/>
        <v/>
      </c>
      <c r="J214" s="34" t="str">
        <f t="shared" si="37"/>
        <v/>
      </c>
      <c r="K214" s="34" t="str">
        <f t="shared" si="38"/>
        <v/>
      </c>
      <c r="L214" s="26" t="str">
        <f t="shared" si="39"/>
        <v/>
      </c>
      <c r="M214" s="32"/>
      <c r="N214" s="190"/>
      <c r="O214" s="190"/>
      <c r="P214" s="190"/>
      <c r="Q214" s="190"/>
      <c r="R214" s="23"/>
    </row>
    <row r="215" spans="1:18">
      <c r="A215" s="27">
        <f t="shared" ca="1" si="40"/>
        <v>46047</v>
      </c>
      <c r="B215" s="20"/>
      <c r="C215" s="21"/>
      <c r="D215" s="20"/>
      <c r="E215" s="21"/>
      <c r="F215" s="22"/>
      <c r="G215" s="22"/>
      <c r="H215" s="34" t="str">
        <f t="shared" si="35"/>
        <v/>
      </c>
      <c r="I215" s="34" t="str">
        <f t="shared" si="36"/>
        <v/>
      </c>
      <c r="J215" s="34" t="str">
        <f t="shared" si="37"/>
        <v/>
      </c>
      <c r="K215" s="34" t="str">
        <f t="shared" si="38"/>
        <v/>
      </c>
      <c r="L215" s="26" t="str">
        <f t="shared" si="39"/>
        <v/>
      </c>
      <c r="M215" s="32"/>
      <c r="N215" s="190"/>
      <c r="O215" s="190"/>
      <c r="P215" s="190"/>
      <c r="Q215" s="190"/>
      <c r="R215" s="23"/>
    </row>
    <row r="216" spans="1:18">
      <c r="A216" s="27">
        <f t="shared" ca="1" si="40"/>
        <v>46048</v>
      </c>
      <c r="B216" s="20"/>
      <c r="C216" s="21"/>
      <c r="D216" s="20"/>
      <c r="E216" s="21"/>
      <c r="F216" s="22"/>
      <c r="G216" s="22"/>
      <c r="H216" s="34" t="str">
        <f t="shared" si="35"/>
        <v/>
      </c>
      <c r="I216" s="34" t="str">
        <f t="shared" si="36"/>
        <v/>
      </c>
      <c r="J216" s="34" t="str">
        <f t="shared" si="37"/>
        <v/>
      </c>
      <c r="K216" s="34" t="str">
        <f t="shared" si="38"/>
        <v/>
      </c>
      <c r="L216" s="26" t="str">
        <f t="shared" si="39"/>
        <v/>
      </c>
      <c r="M216" s="32"/>
      <c r="N216" s="190"/>
      <c r="O216" s="190"/>
      <c r="P216" s="190"/>
      <c r="Q216" s="190"/>
      <c r="R216" s="23"/>
    </row>
    <row r="217" spans="1:18">
      <c r="A217" s="27">
        <f t="shared" ca="1" si="40"/>
        <v>46049</v>
      </c>
      <c r="B217" s="20"/>
      <c r="C217" s="21"/>
      <c r="D217" s="20"/>
      <c r="E217" s="21"/>
      <c r="F217" s="22"/>
      <c r="G217" s="22"/>
      <c r="H217" s="34" t="str">
        <f t="shared" si="35"/>
        <v/>
      </c>
      <c r="I217" s="34" t="str">
        <f t="shared" si="36"/>
        <v/>
      </c>
      <c r="J217" s="34" t="str">
        <f t="shared" si="37"/>
        <v/>
      </c>
      <c r="K217" s="34" t="str">
        <f t="shared" si="38"/>
        <v/>
      </c>
      <c r="L217" s="26" t="str">
        <f t="shared" si="39"/>
        <v/>
      </c>
      <c r="M217" s="32"/>
      <c r="N217" s="190"/>
      <c r="O217" s="190"/>
      <c r="P217" s="190"/>
      <c r="Q217" s="190"/>
      <c r="R217" s="23"/>
    </row>
    <row r="218" spans="1:18">
      <c r="A218" s="27">
        <f t="shared" ca="1" si="40"/>
        <v>46050</v>
      </c>
      <c r="B218" s="20"/>
      <c r="C218" s="21"/>
      <c r="D218" s="20"/>
      <c r="E218" s="21"/>
      <c r="F218" s="22"/>
      <c r="G218" s="22"/>
      <c r="H218" s="34" t="str">
        <f t="shared" si="35"/>
        <v/>
      </c>
      <c r="I218" s="34" t="str">
        <f t="shared" si="36"/>
        <v/>
      </c>
      <c r="J218" s="34" t="str">
        <f t="shared" si="37"/>
        <v/>
      </c>
      <c r="K218" s="34" t="str">
        <f t="shared" si="38"/>
        <v/>
      </c>
      <c r="L218" s="26" t="str">
        <f t="shared" si="39"/>
        <v/>
      </c>
      <c r="M218" s="32"/>
      <c r="N218" s="190"/>
      <c r="O218" s="190"/>
      <c r="P218" s="190"/>
      <c r="Q218" s="190"/>
      <c r="R218" s="23"/>
    </row>
    <row r="219" spans="1:18">
      <c r="A219" s="27">
        <f t="shared" ca="1" si="40"/>
        <v>46051</v>
      </c>
      <c r="B219" s="20"/>
      <c r="C219" s="21"/>
      <c r="D219" s="20"/>
      <c r="E219" s="21"/>
      <c r="F219" s="22"/>
      <c r="G219" s="22"/>
      <c r="H219" s="34" t="str">
        <f t="shared" si="35"/>
        <v/>
      </c>
      <c r="I219" s="34" t="str">
        <f t="shared" si="36"/>
        <v/>
      </c>
      <c r="J219" s="34" t="str">
        <f t="shared" si="37"/>
        <v/>
      </c>
      <c r="K219" s="34" t="str">
        <f t="shared" si="38"/>
        <v/>
      </c>
      <c r="L219" s="26" t="str">
        <f t="shared" si="39"/>
        <v/>
      </c>
      <c r="M219" s="32"/>
      <c r="N219" s="190"/>
      <c r="O219" s="190"/>
      <c r="P219" s="190"/>
      <c r="Q219" s="190"/>
      <c r="R219" s="23"/>
    </row>
    <row r="220" spans="1:18">
      <c r="A220" s="27">
        <f t="shared" ca="1" si="40"/>
        <v>46052</v>
      </c>
      <c r="B220" s="20"/>
      <c r="C220" s="21"/>
      <c r="D220" s="20"/>
      <c r="E220" s="21"/>
      <c r="F220" s="22"/>
      <c r="G220" s="22"/>
      <c r="H220" s="34" t="str">
        <f t="shared" si="35"/>
        <v/>
      </c>
      <c r="I220" s="34" t="str">
        <f t="shared" si="36"/>
        <v/>
      </c>
      <c r="J220" s="34" t="str">
        <f t="shared" si="37"/>
        <v/>
      </c>
      <c r="K220" s="34" t="str">
        <f t="shared" si="38"/>
        <v/>
      </c>
      <c r="L220" s="26" t="str">
        <f t="shared" si="39"/>
        <v/>
      </c>
      <c r="M220" s="32"/>
      <c r="N220" s="190"/>
      <c r="O220" s="190"/>
      <c r="P220" s="190"/>
      <c r="Q220" s="190"/>
      <c r="R220" s="23"/>
    </row>
    <row r="221" spans="1:18">
      <c r="A221" s="27">
        <f t="shared" ca="1" si="40"/>
        <v>46053</v>
      </c>
      <c r="B221" s="20"/>
      <c r="C221" s="21"/>
      <c r="D221" s="20"/>
      <c r="E221" s="21"/>
      <c r="F221" s="22"/>
      <c r="G221" s="22"/>
      <c r="H221" s="34" t="str">
        <f t="shared" si="35"/>
        <v/>
      </c>
      <c r="I221" s="34" t="str">
        <f t="shared" si="36"/>
        <v/>
      </c>
      <c r="J221" s="34" t="str">
        <f t="shared" si="37"/>
        <v/>
      </c>
      <c r="K221" s="34" t="str">
        <f t="shared" si="38"/>
        <v/>
      </c>
      <c r="L221" s="26" t="str">
        <f t="shared" si="39"/>
        <v/>
      </c>
      <c r="M221" s="32"/>
      <c r="N221" s="190"/>
      <c r="O221" s="190"/>
      <c r="P221" s="190"/>
      <c r="Q221" s="190"/>
      <c r="R221" s="23"/>
    </row>
    <row r="222" spans="1:18">
      <c r="A222" s="5" t="s">
        <v>11</v>
      </c>
      <c r="B222" s="191"/>
      <c r="C222" s="192"/>
      <c r="D222" s="191"/>
      <c r="E222" s="192"/>
      <c r="F222" s="26" t="str">
        <f>IF(SUM($F191:$F221)=0,"",SUM($F191:$F221))</f>
        <v/>
      </c>
      <c r="G222" s="26" t="str">
        <f>IF(SUM($G191:$G221)=0,"",SUM($G191:$G221))</f>
        <v/>
      </c>
      <c r="H222" s="26" t="str">
        <f>IF(SUM(H191:H221)=0,"",SUM(H191:H221))</f>
        <v/>
      </c>
      <c r="I222" s="26" t="str">
        <f>IF(SUM(I191:I221)=0,"",SUM(I191:I221))</f>
        <v/>
      </c>
      <c r="J222" s="26" t="str">
        <f t="shared" ref="J222:K222" si="41">IF(SUM(J191:J221)=0,"",SUM(J191:J221))</f>
        <v/>
      </c>
      <c r="K222" s="26" t="str">
        <f t="shared" si="41"/>
        <v/>
      </c>
      <c r="L222" s="26" t="str">
        <f>IF(SUM($L191:$L221)=0,"",SUM($L191:$L221))</f>
        <v/>
      </c>
      <c r="M222" s="33"/>
      <c r="N222" s="193"/>
      <c r="O222" s="193"/>
      <c r="P222" s="193"/>
      <c r="Q222" s="193"/>
      <c r="R222" s="6"/>
    </row>
    <row r="224" spans="1:18" ht="27" customHeight="1">
      <c r="A224" s="194" t="s">
        <v>22</v>
      </c>
      <c r="B224" s="189" t="s">
        <v>103</v>
      </c>
      <c r="C224" s="189"/>
      <c r="D224" s="189"/>
      <c r="E224" s="189"/>
      <c r="F224" s="189" t="s">
        <v>23</v>
      </c>
      <c r="G224" s="189"/>
      <c r="H224" s="189" t="s">
        <v>88</v>
      </c>
      <c r="I224" s="189"/>
      <c r="J224" s="189"/>
      <c r="K224" s="189"/>
      <c r="L224" s="189" t="s">
        <v>87</v>
      </c>
      <c r="M224" s="195" t="s">
        <v>96</v>
      </c>
      <c r="N224" s="194" t="s">
        <v>25</v>
      </c>
      <c r="O224" s="194"/>
      <c r="P224" s="194"/>
      <c r="Q224" s="194"/>
      <c r="R224" s="189" t="s">
        <v>100</v>
      </c>
    </row>
    <row r="225" spans="1:22" ht="14.25" customHeight="1">
      <c r="A225" s="194"/>
      <c r="B225" s="189" t="s">
        <v>82</v>
      </c>
      <c r="C225" s="189"/>
      <c r="D225" s="189" t="s">
        <v>84</v>
      </c>
      <c r="E225" s="189"/>
      <c r="F225" s="189"/>
      <c r="G225" s="189"/>
      <c r="H225" s="189" t="s">
        <v>90</v>
      </c>
      <c r="I225" s="189"/>
      <c r="J225" s="189" t="s">
        <v>89</v>
      </c>
      <c r="K225" s="189"/>
      <c r="L225" s="189"/>
      <c r="M225" s="196"/>
      <c r="N225" s="194"/>
      <c r="O225" s="194"/>
      <c r="P225" s="194"/>
      <c r="Q225" s="194"/>
      <c r="R225" s="189"/>
    </row>
    <row r="226" spans="1:22">
      <c r="A226" s="194"/>
      <c r="B226" s="43" t="s">
        <v>26</v>
      </c>
      <c r="C226" s="43" t="s">
        <v>27</v>
      </c>
      <c r="D226" s="43" t="s">
        <v>26</v>
      </c>
      <c r="E226" s="43" t="s">
        <v>27</v>
      </c>
      <c r="F226" s="44" t="s">
        <v>85</v>
      </c>
      <c r="G226" s="44" t="s">
        <v>86</v>
      </c>
      <c r="H226" s="44" t="s">
        <v>81</v>
      </c>
      <c r="I226" s="44" t="s">
        <v>83</v>
      </c>
      <c r="J226" s="44" t="s">
        <v>81</v>
      </c>
      <c r="K226" s="44" t="s">
        <v>95</v>
      </c>
      <c r="L226" s="189"/>
      <c r="M226" s="197"/>
      <c r="N226" s="194"/>
      <c r="O226" s="194"/>
      <c r="P226" s="194"/>
      <c r="Q226" s="194"/>
      <c r="R226" s="194"/>
    </row>
    <row r="227" spans="1:22">
      <c r="A227" s="27" cm="1">
        <f t="array" aca="1" ref="A227" ca="1">DATE("2025","8"+6,IFERROR(INDIRECT(T1),"1"))</f>
        <v>46054</v>
      </c>
      <c r="B227" s="20"/>
      <c r="C227" s="21"/>
      <c r="D227" s="20"/>
      <c r="E227" s="21"/>
      <c r="F227" s="22"/>
      <c r="G227" s="22"/>
      <c r="H227" s="34" t="str">
        <f>IF(OR(B227="",LEFT(M227,1)="✓"),"",C227-B227-F227)</f>
        <v/>
      </c>
      <c r="I227" s="34" t="str">
        <f>IF(OR(D227="",LEFT(M227,1)="✓"),"",E227-D227-G227)</f>
        <v/>
      </c>
      <c r="J227" s="34" t="str">
        <f>IF(AND(B227&lt;&gt;"",M227="✓所定"),C227-B227-F227,"")</f>
        <v/>
      </c>
      <c r="K227" s="34" t="str">
        <f>IF(AND(B227&lt;&gt;"",M227="✓法定"),C227-B227-F227,"")</f>
        <v/>
      </c>
      <c r="L227" s="26" t="str">
        <f t="shared" ref="L227:L253" si="42">IF(AND($B227="",$D227=""),"",($C227-$B227-$F227)+($E227-$D227-$G227))</f>
        <v/>
      </c>
      <c r="M227" s="32"/>
      <c r="N227" s="190"/>
      <c r="O227" s="190"/>
      <c r="P227" s="190"/>
      <c r="Q227" s="190"/>
      <c r="R227" s="23"/>
      <c r="V227" s="1" t="s">
        <v>171</v>
      </c>
    </row>
    <row r="228" spans="1:22">
      <c r="A228" s="27">
        <f ca="1">A227+1</f>
        <v>46055</v>
      </c>
      <c r="B228" s="20"/>
      <c r="C228" s="21"/>
      <c r="D228" s="20"/>
      <c r="E228" s="21"/>
      <c r="F228" s="22"/>
      <c r="G228" s="22"/>
      <c r="H228" s="34" t="str">
        <f t="shared" ref="H228:H257" si="43">IF(OR(B228="",LEFT(M228,1)="✓"),"",C228-B228-F228)</f>
        <v/>
      </c>
      <c r="I228" s="34" t="str">
        <f t="shared" ref="I228:I257" si="44">IF(OR(D228="",LEFT(M228,1)="✓"),"",E228-D228-G228)</f>
        <v/>
      </c>
      <c r="J228" s="34" t="str">
        <f t="shared" ref="J228:J257" si="45">IF(AND(B228&lt;&gt;"",M228="✓所定"),C228-B228-F228,"")</f>
        <v/>
      </c>
      <c r="K228" s="34" t="str">
        <f t="shared" ref="K228:K257" si="46">IF(AND(B228&lt;&gt;"",M228="✓法定"),C228-B228-F228,"")</f>
        <v/>
      </c>
      <c r="L228" s="26" t="str">
        <f t="shared" si="42"/>
        <v/>
      </c>
      <c r="M228" s="32"/>
      <c r="N228" s="190"/>
      <c r="O228" s="190"/>
      <c r="P228" s="190"/>
      <c r="Q228" s="190"/>
      <c r="R228" s="23"/>
      <c r="V228" s="1" t="s">
        <v>172</v>
      </c>
    </row>
    <row r="229" spans="1:22">
      <c r="A229" s="27">
        <f t="shared" ref="A229:A257" ca="1" si="47">A228+1</f>
        <v>46056</v>
      </c>
      <c r="B229" s="20"/>
      <c r="C229" s="21"/>
      <c r="D229" s="20"/>
      <c r="E229" s="21"/>
      <c r="F229" s="22"/>
      <c r="G229" s="22"/>
      <c r="H229" s="34" t="str">
        <f t="shared" si="43"/>
        <v/>
      </c>
      <c r="I229" s="34" t="str">
        <f t="shared" si="44"/>
        <v/>
      </c>
      <c r="J229" s="34" t="str">
        <f t="shared" si="45"/>
        <v/>
      </c>
      <c r="K229" s="34" t="str">
        <f t="shared" si="46"/>
        <v/>
      </c>
      <c r="L229" s="26" t="str">
        <f t="shared" si="42"/>
        <v/>
      </c>
      <c r="M229" s="32"/>
      <c r="N229" s="190"/>
      <c r="O229" s="190"/>
      <c r="P229" s="190"/>
      <c r="Q229" s="190"/>
      <c r="R229" s="23"/>
    </row>
    <row r="230" spans="1:22">
      <c r="A230" s="27">
        <f t="shared" ca="1" si="47"/>
        <v>46057</v>
      </c>
      <c r="B230" s="20"/>
      <c r="C230" s="21"/>
      <c r="D230" s="20"/>
      <c r="E230" s="21"/>
      <c r="F230" s="22"/>
      <c r="G230" s="22"/>
      <c r="H230" s="34" t="str">
        <f t="shared" si="43"/>
        <v/>
      </c>
      <c r="I230" s="34" t="str">
        <f t="shared" si="44"/>
        <v/>
      </c>
      <c r="J230" s="34" t="str">
        <f t="shared" si="45"/>
        <v/>
      </c>
      <c r="K230" s="34" t="str">
        <f t="shared" si="46"/>
        <v/>
      </c>
      <c r="L230" s="26" t="str">
        <f t="shared" si="42"/>
        <v/>
      </c>
      <c r="M230" s="32"/>
      <c r="N230" s="190"/>
      <c r="O230" s="190"/>
      <c r="P230" s="190"/>
      <c r="Q230" s="190"/>
      <c r="R230" s="23"/>
    </row>
    <row r="231" spans="1:22">
      <c r="A231" s="27">
        <f t="shared" ca="1" si="47"/>
        <v>46058</v>
      </c>
      <c r="B231" s="20"/>
      <c r="C231" s="21"/>
      <c r="D231" s="20"/>
      <c r="E231" s="21"/>
      <c r="F231" s="22"/>
      <c r="G231" s="22"/>
      <c r="H231" s="34" t="str">
        <f t="shared" si="43"/>
        <v/>
      </c>
      <c r="I231" s="34" t="str">
        <f t="shared" si="44"/>
        <v/>
      </c>
      <c r="J231" s="34" t="str">
        <f t="shared" si="45"/>
        <v/>
      </c>
      <c r="K231" s="34" t="str">
        <f t="shared" si="46"/>
        <v/>
      </c>
      <c r="L231" s="26" t="str">
        <f t="shared" si="42"/>
        <v/>
      </c>
      <c r="M231" s="32"/>
      <c r="N231" s="190"/>
      <c r="O231" s="190"/>
      <c r="P231" s="190"/>
      <c r="Q231" s="190"/>
      <c r="R231" s="23"/>
    </row>
    <row r="232" spans="1:22">
      <c r="A232" s="27">
        <f t="shared" ca="1" si="47"/>
        <v>46059</v>
      </c>
      <c r="B232" s="20"/>
      <c r="C232" s="21"/>
      <c r="D232" s="20"/>
      <c r="E232" s="21"/>
      <c r="F232" s="22"/>
      <c r="G232" s="22"/>
      <c r="H232" s="34" t="str">
        <f t="shared" si="43"/>
        <v/>
      </c>
      <c r="I232" s="34" t="str">
        <f t="shared" si="44"/>
        <v/>
      </c>
      <c r="J232" s="34" t="str">
        <f t="shared" si="45"/>
        <v/>
      </c>
      <c r="K232" s="34" t="str">
        <f t="shared" si="46"/>
        <v/>
      </c>
      <c r="L232" s="26" t="str">
        <f t="shared" si="42"/>
        <v/>
      </c>
      <c r="M232" s="32"/>
      <c r="N232" s="190"/>
      <c r="O232" s="190"/>
      <c r="P232" s="190"/>
      <c r="Q232" s="190"/>
      <c r="R232" s="23"/>
    </row>
    <row r="233" spans="1:22">
      <c r="A233" s="27">
        <f t="shared" ca="1" si="47"/>
        <v>46060</v>
      </c>
      <c r="B233" s="20"/>
      <c r="C233" s="21"/>
      <c r="D233" s="20"/>
      <c r="E233" s="21"/>
      <c r="F233" s="22"/>
      <c r="G233" s="22"/>
      <c r="H233" s="34" t="str">
        <f t="shared" si="43"/>
        <v/>
      </c>
      <c r="I233" s="34" t="str">
        <f t="shared" si="44"/>
        <v/>
      </c>
      <c r="J233" s="34" t="str">
        <f t="shared" si="45"/>
        <v/>
      </c>
      <c r="K233" s="34" t="str">
        <f t="shared" si="46"/>
        <v/>
      </c>
      <c r="L233" s="26" t="str">
        <f t="shared" si="42"/>
        <v/>
      </c>
      <c r="M233" s="32"/>
      <c r="N233" s="190"/>
      <c r="O233" s="190"/>
      <c r="P233" s="190"/>
      <c r="Q233" s="190"/>
      <c r="R233" s="23"/>
    </row>
    <row r="234" spans="1:22">
      <c r="A234" s="27">
        <f t="shared" ca="1" si="47"/>
        <v>46061</v>
      </c>
      <c r="B234" s="20"/>
      <c r="C234" s="21"/>
      <c r="D234" s="20"/>
      <c r="E234" s="21"/>
      <c r="F234" s="22"/>
      <c r="G234" s="22"/>
      <c r="H234" s="34" t="str">
        <f t="shared" si="43"/>
        <v/>
      </c>
      <c r="I234" s="34" t="str">
        <f t="shared" si="44"/>
        <v/>
      </c>
      <c r="J234" s="34" t="str">
        <f t="shared" si="45"/>
        <v/>
      </c>
      <c r="K234" s="34" t="str">
        <f t="shared" si="46"/>
        <v/>
      </c>
      <c r="L234" s="26" t="str">
        <f t="shared" si="42"/>
        <v/>
      </c>
      <c r="M234" s="32"/>
      <c r="N234" s="190"/>
      <c r="O234" s="190"/>
      <c r="P234" s="190"/>
      <c r="Q234" s="190"/>
      <c r="R234" s="23"/>
    </row>
    <row r="235" spans="1:22">
      <c r="A235" s="27">
        <f t="shared" ca="1" si="47"/>
        <v>46062</v>
      </c>
      <c r="B235" s="20"/>
      <c r="C235" s="21"/>
      <c r="D235" s="20"/>
      <c r="E235" s="21"/>
      <c r="F235" s="22"/>
      <c r="G235" s="22"/>
      <c r="H235" s="34" t="str">
        <f t="shared" si="43"/>
        <v/>
      </c>
      <c r="I235" s="34" t="str">
        <f t="shared" si="44"/>
        <v/>
      </c>
      <c r="J235" s="34" t="str">
        <f t="shared" si="45"/>
        <v/>
      </c>
      <c r="K235" s="34" t="str">
        <f t="shared" si="46"/>
        <v/>
      </c>
      <c r="L235" s="26" t="str">
        <f t="shared" si="42"/>
        <v/>
      </c>
      <c r="M235" s="32"/>
      <c r="N235" s="190"/>
      <c r="O235" s="190"/>
      <c r="P235" s="190"/>
      <c r="Q235" s="190"/>
      <c r="R235" s="23"/>
    </row>
    <row r="236" spans="1:22">
      <c r="A236" s="27">
        <f t="shared" ca="1" si="47"/>
        <v>46063</v>
      </c>
      <c r="B236" s="20"/>
      <c r="C236" s="21"/>
      <c r="D236" s="20"/>
      <c r="E236" s="21"/>
      <c r="F236" s="22"/>
      <c r="G236" s="22"/>
      <c r="H236" s="34" t="str">
        <f t="shared" si="43"/>
        <v/>
      </c>
      <c r="I236" s="34" t="str">
        <f t="shared" si="44"/>
        <v/>
      </c>
      <c r="J236" s="34" t="str">
        <f t="shared" si="45"/>
        <v/>
      </c>
      <c r="K236" s="34" t="str">
        <f t="shared" si="46"/>
        <v/>
      </c>
      <c r="L236" s="26" t="str">
        <f t="shared" si="42"/>
        <v/>
      </c>
      <c r="M236" s="32"/>
      <c r="N236" s="190"/>
      <c r="O236" s="190"/>
      <c r="P236" s="190"/>
      <c r="Q236" s="190"/>
      <c r="R236" s="23"/>
    </row>
    <row r="237" spans="1:22">
      <c r="A237" s="27">
        <f t="shared" ca="1" si="47"/>
        <v>46064</v>
      </c>
      <c r="B237" s="20"/>
      <c r="C237" s="21"/>
      <c r="D237" s="20"/>
      <c r="E237" s="21"/>
      <c r="F237" s="22"/>
      <c r="G237" s="22"/>
      <c r="H237" s="34" t="str">
        <f t="shared" si="43"/>
        <v/>
      </c>
      <c r="I237" s="34" t="str">
        <f t="shared" si="44"/>
        <v/>
      </c>
      <c r="J237" s="34" t="str">
        <f t="shared" si="45"/>
        <v/>
      </c>
      <c r="K237" s="34" t="str">
        <f t="shared" si="46"/>
        <v/>
      </c>
      <c r="L237" s="26" t="str">
        <f t="shared" si="42"/>
        <v/>
      </c>
      <c r="M237" s="32"/>
      <c r="N237" s="190"/>
      <c r="O237" s="190"/>
      <c r="P237" s="190"/>
      <c r="Q237" s="190"/>
      <c r="R237" s="23"/>
    </row>
    <row r="238" spans="1:22">
      <c r="A238" s="27">
        <f t="shared" ca="1" si="47"/>
        <v>46065</v>
      </c>
      <c r="B238" s="20"/>
      <c r="C238" s="21"/>
      <c r="D238" s="20"/>
      <c r="E238" s="21"/>
      <c r="F238" s="22"/>
      <c r="G238" s="22"/>
      <c r="H238" s="34" t="str">
        <f t="shared" si="43"/>
        <v/>
      </c>
      <c r="I238" s="34" t="str">
        <f t="shared" si="44"/>
        <v/>
      </c>
      <c r="J238" s="34" t="str">
        <f t="shared" si="45"/>
        <v/>
      </c>
      <c r="K238" s="34" t="str">
        <f t="shared" si="46"/>
        <v/>
      </c>
      <c r="L238" s="26" t="str">
        <f t="shared" si="42"/>
        <v/>
      </c>
      <c r="M238" s="32"/>
      <c r="N238" s="190"/>
      <c r="O238" s="190"/>
      <c r="P238" s="190"/>
      <c r="Q238" s="190"/>
      <c r="R238" s="23"/>
    </row>
    <row r="239" spans="1:22">
      <c r="A239" s="27">
        <f t="shared" ca="1" si="47"/>
        <v>46066</v>
      </c>
      <c r="B239" s="20"/>
      <c r="C239" s="21"/>
      <c r="D239" s="20"/>
      <c r="E239" s="21"/>
      <c r="F239" s="22"/>
      <c r="G239" s="22"/>
      <c r="H239" s="34" t="str">
        <f t="shared" si="43"/>
        <v/>
      </c>
      <c r="I239" s="34" t="str">
        <f t="shared" si="44"/>
        <v/>
      </c>
      <c r="J239" s="34" t="str">
        <f t="shared" si="45"/>
        <v/>
      </c>
      <c r="K239" s="34" t="str">
        <f t="shared" si="46"/>
        <v/>
      </c>
      <c r="L239" s="26" t="str">
        <f t="shared" si="42"/>
        <v/>
      </c>
      <c r="M239" s="32"/>
      <c r="N239" s="190"/>
      <c r="O239" s="190"/>
      <c r="P239" s="190"/>
      <c r="Q239" s="190"/>
      <c r="R239" s="23"/>
    </row>
    <row r="240" spans="1:22">
      <c r="A240" s="27">
        <f t="shared" ca="1" si="47"/>
        <v>46067</v>
      </c>
      <c r="B240" s="20"/>
      <c r="C240" s="21"/>
      <c r="D240" s="20"/>
      <c r="E240" s="21"/>
      <c r="F240" s="22"/>
      <c r="G240" s="22"/>
      <c r="H240" s="34" t="str">
        <f t="shared" si="43"/>
        <v/>
      </c>
      <c r="I240" s="34" t="str">
        <f t="shared" si="44"/>
        <v/>
      </c>
      <c r="J240" s="34" t="str">
        <f t="shared" si="45"/>
        <v/>
      </c>
      <c r="K240" s="34" t="str">
        <f t="shared" si="46"/>
        <v/>
      </c>
      <c r="L240" s="26" t="str">
        <f t="shared" si="42"/>
        <v/>
      </c>
      <c r="M240" s="32"/>
      <c r="N240" s="190"/>
      <c r="O240" s="190"/>
      <c r="P240" s="190"/>
      <c r="Q240" s="190"/>
      <c r="R240" s="23"/>
    </row>
    <row r="241" spans="1:18">
      <c r="A241" s="27">
        <f t="shared" ca="1" si="47"/>
        <v>46068</v>
      </c>
      <c r="B241" s="20"/>
      <c r="C241" s="21"/>
      <c r="D241" s="20"/>
      <c r="E241" s="21"/>
      <c r="F241" s="22"/>
      <c r="G241" s="22"/>
      <c r="H241" s="34" t="str">
        <f t="shared" si="43"/>
        <v/>
      </c>
      <c r="I241" s="34" t="str">
        <f t="shared" si="44"/>
        <v/>
      </c>
      <c r="J241" s="34" t="str">
        <f t="shared" si="45"/>
        <v/>
      </c>
      <c r="K241" s="34" t="str">
        <f t="shared" si="46"/>
        <v/>
      </c>
      <c r="L241" s="26" t="str">
        <f t="shared" si="42"/>
        <v/>
      </c>
      <c r="M241" s="32"/>
      <c r="N241" s="190"/>
      <c r="O241" s="190"/>
      <c r="P241" s="190"/>
      <c r="Q241" s="190"/>
      <c r="R241" s="23"/>
    </row>
    <row r="242" spans="1:18">
      <c r="A242" s="27">
        <f t="shared" ca="1" si="47"/>
        <v>46069</v>
      </c>
      <c r="B242" s="20"/>
      <c r="C242" s="21"/>
      <c r="D242" s="20"/>
      <c r="E242" s="21"/>
      <c r="F242" s="22"/>
      <c r="G242" s="22"/>
      <c r="H242" s="34" t="str">
        <f t="shared" si="43"/>
        <v/>
      </c>
      <c r="I242" s="34" t="str">
        <f t="shared" si="44"/>
        <v/>
      </c>
      <c r="J242" s="34" t="str">
        <f t="shared" si="45"/>
        <v/>
      </c>
      <c r="K242" s="34" t="str">
        <f t="shared" si="46"/>
        <v/>
      </c>
      <c r="L242" s="26" t="str">
        <f t="shared" si="42"/>
        <v/>
      </c>
      <c r="M242" s="32"/>
      <c r="N242" s="190"/>
      <c r="O242" s="190"/>
      <c r="P242" s="190"/>
      <c r="Q242" s="190"/>
      <c r="R242" s="23"/>
    </row>
    <row r="243" spans="1:18">
      <c r="A243" s="27">
        <f t="shared" ca="1" si="47"/>
        <v>46070</v>
      </c>
      <c r="B243" s="20"/>
      <c r="C243" s="21"/>
      <c r="D243" s="20"/>
      <c r="E243" s="21"/>
      <c r="F243" s="22"/>
      <c r="G243" s="22"/>
      <c r="H243" s="34" t="str">
        <f t="shared" si="43"/>
        <v/>
      </c>
      <c r="I243" s="34" t="str">
        <f t="shared" si="44"/>
        <v/>
      </c>
      <c r="J243" s="34" t="str">
        <f t="shared" si="45"/>
        <v/>
      </c>
      <c r="K243" s="34" t="str">
        <f t="shared" si="46"/>
        <v/>
      </c>
      <c r="L243" s="26" t="str">
        <f t="shared" si="42"/>
        <v/>
      </c>
      <c r="M243" s="32"/>
      <c r="N243" s="190"/>
      <c r="O243" s="190"/>
      <c r="P243" s="190"/>
      <c r="Q243" s="190"/>
      <c r="R243" s="23"/>
    </row>
    <row r="244" spans="1:18">
      <c r="A244" s="27">
        <f t="shared" ca="1" si="47"/>
        <v>46071</v>
      </c>
      <c r="B244" s="20"/>
      <c r="C244" s="21"/>
      <c r="D244" s="20"/>
      <c r="E244" s="21"/>
      <c r="F244" s="22"/>
      <c r="G244" s="22"/>
      <c r="H244" s="34" t="str">
        <f t="shared" si="43"/>
        <v/>
      </c>
      <c r="I244" s="34" t="str">
        <f t="shared" si="44"/>
        <v/>
      </c>
      <c r="J244" s="34" t="str">
        <f t="shared" si="45"/>
        <v/>
      </c>
      <c r="K244" s="34" t="str">
        <f t="shared" si="46"/>
        <v/>
      </c>
      <c r="L244" s="26" t="str">
        <f t="shared" si="42"/>
        <v/>
      </c>
      <c r="M244" s="32"/>
      <c r="N244" s="190"/>
      <c r="O244" s="190"/>
      <c r="P244" s="190"/>
      <c r="Q244" s="190"/>
      <c r="R244" s="23"/>
    </row>
    <row r="245" spans="1:18">
      <c r="A245" s="27">
        <f t="shared" ca="1" si="47"/>
        <v>46072</v>
      </c>
      <c r="B245" s="20"/>
      <c r="C245" s="21"/>
      <c r="D245" s="20"/>
      <c r="E245" s="21"/>
      <c r="F245" s="22"/>
      <c r="G245" s="22"/>
      <c r="H245" s="34" t="str">
        <f t="shared" si="43"/>
        <v/>
      </c>
      <c r="I245" s="34" t="str">
        <f t="shared" si="44"/>
        <v/>
      </c>
      <c r="J245" s="34" t="str">
        <f t="shared" si="45"/>
        <v/>
      </c>
      <c r="K245" s="34" t="str">
        <f t="shared" si="46"/>
        <v/>
      </c>
      <c r="L245" s="26" t="str">
        <f t="shared" si="42"/>
        <v/>
      </c>
      <c r="M245" s="32"/>
      <c r="N245" s="190"/>
      <c r="O245" s="190"/>
      <c r="P245" s="190"/>
      <c r="Q245" s="190"/>
      <c r="R245" s="23"/>
    </row>
    <row r="246" spans="1:18">
      <c r="A246" s="27">
        <f t="shared" ca="1" si="47"/>
        <v>46073</v>
      </c>
      <c r="B246" s="20"/>
      <c r="C246" s="21"/>
      <c r="D246" s="20"/>
      <c r="E246" s="21"/>
      <c r="F246" s="22"/>
      <c r="G246" s="22"/>
      <c r="H246" s="34" t="str">
        <f t="shared" si="43"/>
        <v/>
      </c>
      <c r="I246" s="34" t="str">
        <f t="shared" si="44"/>
        <v/>
      </c>
      <c r="J246" s="34" t="str">
        <f t="shared" si="45"/>
        <v/>
      </c>
      <c r="K246" s="34" t="str">
        <f t="shared" si="46"/>
        <v/>
      </c>
      <c r="L246" s="26" t="str">
        <f t="shared" si="42"/>
        <v/>
      </c>
      <c r="M246" s="32"/>
      <c r="N246" s="190"/>
      <c r="O246" s="190"/>
      <c r="P246" s="190"/>
      <c r="Q246" s="190"/>
      <c r="R246" s="23"/>
    </row>
    <row r="247" spans="1:18">
      <c r="A247" s="27">
        <f t="shared" ca="1" si="47"/>
        <v>46074</v>
      </c>
      <c r="B247" s="20"/>
      <c r="C247" s="21"/>
      <c r="D247" s="20"/>
      <c r="E247" s="21"/>
      <c r="F247" s="22"/>
      <c r="G247" s="22"/>
      <c r="H247" s="34" t="str">
        <f t="shared" si="43"/>
        <v/>
      </c>
      <c r="I247" s="34" t="str">
        <f t="shared" si="44"/>
        <v/>
      </c>
      <c r="J247" s="34" t="str">
        <f t="shared" si="45"/>
        <v/>
      </c>
      <c r="K247" s="34" t="str">
        <f t="shared" si="46"/>
        <v/>
      </c>
      <c r="L247" s="26" t="str">
        <f t="shared" si="42"/>
        <v/>
      </c>
      <c r="M247" s="32"/>
      <c r="N247" s="190"/>
      <c r="O247" s="190"/>
      <c r="P247" s="190"/>
      <c r="Q247" s="190"/>
      <c r="R247" s="23"/>
    </row>
    <row r="248" spans="1:18">
      <c r="A248" s="27">
        <f t="shared" ca="1" si="47"/>
        <v>46075</v>
      </c>
      <c r="B248" s="20"/>
      <c r="C248" s="21"/>
      <c r="D248" s="20"/>
      <c r="E248" s="21"/>
      <c r="F248" s="22"/>
      <c r="G248" s="22"/>
      <c r="H248" s="34" t="str">
        <f t="shared" si="43"/>
        <v/>
      </c>
      <c r="I248" s="34" t="str">
        <f t="shared" si="44"/>
        <v/>
      </c>
      <c r="J248" s="34" t="str">
        <f t="shared" si="45"/>
        <v/>
      </c>
      <c r="K248" s="34" t="str">
        <f t="shared" si="46"/>
        <v/>
      </c>
      <c r="L248" s="26" t="str">
        <f t="shared" si="42"/>
        <v/>
      </c>
      <c r="M248" s="32"/>
      <c r="N248" s="190"/>
      <c r="O248" s="190"/>
      <c r="P248" s="190"/>
      <c r="Q248" s="190"/>
      <c r="R248" s="23"/>
    </row>
    <row r="249" spans="1:18">
      <c r="A249" s="27">
        <f t="shared" ca="1" si="47"/>
        <v>46076</v>
      </c>
      <c r="B249" s="20"/>
      <c r="C249" s="21"/>
      <c r="D249" s="20"/>
      <c r="E249" s="21"/>
      <c r="F249" s="22"/>
      <c r="G249" s="22"/>
      <c r="H249" s="34" t="str">
        <f t="shared" si="43"/>
        <v/>
      </c>
      <c r="I249" s="34" t="str">
        <f t="shared" si="44"/>
        <v/>
      </c>
      <c r="J249" s="34" t="str">
        <f t="shared" si="45"/>
        <v/>
      </c>
      <c r="K249" s="34" t="str">
        <f t="shared" si="46"/>
        <v/>
      </c>
      <c r="L249" s="26" t="str">
        <f t="shared" si="42"/>
        <v/>
      </c>
      <c r="M249" s="32"/>
      <c r="N249" s="190"/>
      <c r="O249" s="190"/>
      <c r="P249" s="190"/>
      <c r="Q249" s="190"/>
      <c r="R249" s="23"/>
    </row>
    <row r="250" spans="1:18">
      <c r="A250" s="27">
        <f t="shared" ca="1" si="47"/>
        <v>46077</v>
      </c>
      <c r="B250" s="20"/>
      <c r="C250" s="21"/>
      <c r="D250" s="20"/>
      <c r="E250" s="21"/>
      <c r="F250" s="22"/>
      <c r="G250" s="22"/>
      <c r="H250" s="34" t="str">
        <f t="shared" si="43"/>
        <v/>
      </c>
      <c r="I250" s="34" t="str">
        <f t="shared" si="44"/>
        <v/>
      </c>
      <c r="J250" s="34" t="str">
        <f t="shared" si="45"/>
        <v/>
      </c>
      <c r="K250" s="34" t="str">
        <f t="shared" si="46"/>
        <v/>
      </c>
      <c r="L250" s="26" t="str">
        <f t="shared" si="42"/>
        <v/>
      </c>
      <c r="M250" s="32"/>
      <c r="N250" s="190"/>
      <c r="O250" s="190"/>
      <c r="P250" s="190"/>
      <c r="Q250" s="190"/>
      <c r="R250" s="23"/>
    </row>
    <row r="251" spans="1:18">
      <c r="A251" s="27">
        <f t="shared" ca="1" si="47"/>
        <v>46078</v>
      </c>
      <c r="B251" s="20"/>
      <c r="C251" s="21"/>
      <c r="D251" s="20"/>
      <c r="E251" s="21"/>
      <c r="F251" s="22"/>
      <c r="G251" s="22"/>
      <c r="H251" s="34" t="str">
        <f t="shared" si="43"/>
        <v/>
      </c>
      <c r="I251" s="34" t="str">
        <f t="shared" si="44"/>
        <v/>
      </c>
      <c r="J251" s="34" t="str">
        <f t="shared" si="45"/>
        <v/>
      </c>
      <c r="K251" s="34" t="str">
        <f t="shared" si="46"/>
        <v/>
      </c>
      <c r="L251" s="26" t="str">
        <f t="shared" si="42"/>
        <v/>
      </c>
      <c r="M251" s="32"/>
      <c r="N251" s="190"/>
      <c r="O251" s="190"/>
      <c r="P251" s="190"/>
      <c r="Q251" s="190"/>
      <c r="R251" s="23"/>
    </row>
    <row r="252" spans="1:18">
      <c r="A252" s="27">
        <f t="shared" ca="1" si="47"/>
        <v>46079</v>
      </c>
      <c r="B252" s="20"/>
      <c r="C252" s="21"/>
      <c r="D252" s="20"/>
      <c r="E252" s="21"/>
      <c r="F252" s="22"/>
      <c r="G252" s="22"/>
      <c r="H252" s="34" t="str">
        <f t="shared" si="43"/>
        <v/>
      </c>
      <c r="I252" s="34" t="str">
        <f t="shared" si="44"/>
        <v/>
      </c>
      <c r="J252" s="34" t="str">
        <f t="shared" si="45"/>
        <v/>
      </c>
      <c r="K252" s="34" t="str">
        <f t="shared" si="46"/>
        <v/>
      </c>
      <c r="L252" s="26" t="str">
        <f t="shared" si="42"/>
        <v/>
      </c>
      <c r="M252" s="32"/>
      <c r="N252" s="190"/>
      <c r="O252" s="190"/>
      <c r="P252" s="190"/>
      <c r="Q252" s="190"/>
      <c r="R252" s="23"/>
    </row>
    <row r="253" spans="1:18">
      <c r="A253" s="27">
        <f t="shared" ca="1" si="47"/>
        <v>46080</v>
      </c>
      <c r="B253" s="20"/>
      <c r="C253" s="21"/>
      <c r="D253" s="20"/>
      <c r="E253" s="21"/>
      <c r="F253" s="22"/>
      <c r="G253" s="22"/>
      <c r="H253" s="34" t="str">
        <f t="shared" si="43"/>
        <v/>
      </c>
      <c r="I253" s="34" t="str">
        <f t="shared" si="44"/>
        <v/>
      </c>
      <c r="J253" s="34" t="str">
        <f t="shared" si="45"/>
        <v/>
      </c>
      <c r="K253" s="34" t="str">
        <f t="shared" si="46"/>
        <v/>
      </c>
      <c r="L253" s="26" t="str">
        <f t="shared" si="42"/>
        <v/>
      </c>
      <c r="M253" s="32"/>
      <c r="N253" s="190"/>
      <c r="O253" s="190"/>
      <c r="P253" s="190"/>
      <c r="Q253" s="190"/>
      <c r="R253" s="23"/>
    </row>
    <row r="254" spans="1:18">
      <c r="A254" s="27">
        <f t="shared" ca="1" si="47"/>
        <v>46081</v>
      </c>
      <c r="B254" s="20"/>
      <c r="C254" s="21"/>
      <c r="D254" s="20"/>
      <c r="E254" s="21"/>
      <c r="F254" s="22"/>
      <c r="G254" s="22"/>
      <c r="H254" s="34" t="str">
        <f t="shared" si="43"/>
        <v/>
      </c>
      <c r="I254" s="34" t="str">
        <f t="shared" si="44"/>
        <v/>
      </c>
      <c r="J254" s="34" t="str">
        <f t="shared" si="45"/>
        <v/>
      </c>
      <c r="K254" s="34" t="str">
        <f t="shared" si="46"/>
        <v/>
      </c>
      <c r="L254" s="26" t="str">
        <f>IF(AND($B254="",$D254=""),"",($C254-$B254-$F254)+($E254-$D254-$G254))</f>
        <v/>
      </c>
      <c r="M254" s="32"/>
      <c r="N254" s="190"/>
      <c r="O254" s="190"/>
      <c r="P254" s="190"/>
      <c r="Q254" s="190"/>
      <c r="R254" s="23"/>
    </row>
    <row r="255" spans="1:18">
      <c r="A255" s="27">
        <f t="shared" ca="1" si="47"/>
        <v>46082</v>
      </c>
      <c r="B255" s="20"/>
      <c r="C255" s="21"/>
      <c r="D255" s="20"/>
      <c r="E255" s="21"/>
      <c r="F255" s="22"/>
      <c r="G255" s="22"/>
      <c r="H255" s="34" t="str">
        <f t="shared" si="43"/>
        <v/>
      </c>
      <c r="I255" s="34" t="str">
        <f t="shared" si="44"/>
        <v/>
      </c>
      <c r="J255" s="34" t="str">
        <f t="shared" si="45"/>
        <v/>
      </c>
      <c r="K255" s="34" t="str">
        <f t="shared" si="46"/>
        <v/>
      </c>
      <c r="L255" s="26" t="str">
        <f>IF(AND($B255="",$D255=""),"",($C255-$B255-$F255)+($E255-$D255-$G255))</f>
        <v/>
      </c>
      <c r="M255" s="32"/>
      <c r="N255" s="190"/>
      <c r="O255" s="190"/>
      <c r="P255" s="190"/>
      <c r="Q255" s="190"/>
      <c r="R255" s="23"/>
    </row>
    <row r="256" spans="1:18">
      <c r="A256" s="27">
        <f t="shared" ca="1" si="47"/>
        <v>46083</v>
      </c>
      <c r="B256" s="20"/>
      <c r="C256" s="21"/>
      <c r="D256" s="20"/>
      <c r="E256" s="21"/>
      <c r="F256" s="22"/>
      <c r="G256" s="22"/>
      <c r="H256" s="34" t="str">
        <f t="shared" si="43"/>
        <v/>
      </c>
      <c r="I256" s="34" t="str">
        <f t="shared" si="44"/>
        <v/>
      </c>
      <c r="J256" s="34" t="str">
        <f t="shared" si="45"/>
        <v/>
      </c>
      <c r="K256" s="34" t="str">
        <f t="shared" si="46"/>
        <v/>
      </c>
      <c r="L256" s="26" t="str">
        <f>IF(AND($B256="",$D256=""),"",($C256-$B256-$F256)+($E256-$D256-$G256))</f>
        <v/>
      </c>
      <c r="M256" s="32"/>
      <c r="N256" s="190"/>
      <c r="O256" s="190"/>
      <c r="P256" s="190"/>
      <c r="Q256" s="190"/>
      <c r="R256" s="23"/>
    </row>
    <row r="257" spans="1:18">
      <c r="A257" s="27">
        <f t="shared" ca="1" si="47"/>
        <v>46084</v>
      </c>
      <c r="B257" s="20"/>
      <c r="C257" s="21"/>
      <c r="D257" s="20"/>
      <c r="E257" s="21"/>
      <c r="F257" s="22"/>
      <c r="G257" s="22"/>
      <c r="H257" s="34" t="str">
        <f t="shared" si="43"/>
        <v/>
      </c>
      <c r="I257" s="34" t="str">
        <f t="shared" si="44"/>
        <v/>
      </c>
      <c r="J257" s="34" t="str">
        <f t="shared" si="45"/>
        <v/>
      </c>
      <c r="K257" s="34" t="str">
        <f t="shared" si="46"/>
        <v/>
      </c>
      <c r="L257" s="26" t="str">
        <f>IF(AND($B257="",$D257=""),"",($C257-$B257-$F257)+($E257-$D257-$G257))</f>
        <v/>
      </c>
      <c r="M257" s="32"/>
      <c r="N257" s="190"/>
      <c r="O257" s="190"/>
      <c r="P257" s="190"/>
      <c r="Q257" s="190"/>
      <c r="R257" s="23"/>
    </row>
    <row r="258" spans="1:18">
      <c r="A258" s="5" t="s">
        <v>11</v>
      </c>
      <c r="B258" s="191"/>
      <c r="C258" s="192"/>
      <c r="D258" s="191"/>
      <c r="E258" s="192"/>
      <c r="F258" s="26" t="str">
        <f>IF(SUM($F227:$F257)=0,"",SUM($F227:$F257))</f>
        <v/>
      </c>
      <c r="G258" s="26" t="str">
        <f>IF(SUM($G227:$G257)=0,"",SUM($G227:$G257))</f>
        <v/>
      </c>
      <c r="H258" s="26" t="str">
        <f>IF(SUM(H227:H257)=0,"",SUM(H227:H257))</f>
        <v/>
      </c>
      <c r="I258" s="26" t="str">
        <f>IF(SUM(I227:I257)=0,"",SUM(I227:I257))</f>
        <v/>
      </c>
      <c r="J258" s="26" t="str">
        <f>IF(SUM(J227:J257)=0,"",SUM(J227:J257))</f>
        <v/>
      </c>
      <c r="K258" s="26" t="str">
        <f>IF(SUM(K227:K257)=0,"",SUM(K227:K257))</f>
        <v/>
      </c>
      <c r="L258" s="26" t="str">
        <f>IF(SUM($L227:$L257)=0,"",SUM($L227:$L257))</f>
        <v/>
      </c>
      <c r="M258" s="33"/>
      <c r="N258" s="193"/>
      <c r="O258" s="193"/>
      <c r="P258" s="193"/>
      <c r="Q258" s="193"/>
      <c r="R258" s="6"/>
    </row>
    <row r="260" spans="1:18" ht="27" customHeight="1">
      <c r="A260" s="194" t="s">
        <v>22</v>
      </c>
      <c r="B260" s="189" t="s">
        <v>103</v>
      </c>
      <c r="C260" s="189"/>
      <c r="D260" s="189"/>
      <c r="E260" s="189"/>
      <c r="F260" s="189" t="s">
        <v>23</v>
      </c>
      <c r="G260" s="189"/>
      <c r="H260" s="189" t="s">
        <v>88</v>
      </c>
      <c r="I260" s="189"/>
      <c r="J260" s="189"/>
      <c r="K260" s="189"/>
      <c r="L260" s="189" t="s">
        <v>87</v>
      </c>
      <c r="M260" s="195" t="s">
        <v>96</v>
      </c>
      <c r="N260" s="194" t="s">
        <v>25</v>
      </c>
      <c r="O260" s="194"/>
      <c r="P260" s="194"/>
      <c r="Q260" s="194"/>
      <c r="R260" s="189" t="s">
        <v>100</v>
      </c>
    </row>
    <row r="261" spans="1:18" ht="14.25" customHeight="1">
      <c r="A261" s="194"/>
      <c r="B261" s="189" t="s">
        <v>82</v>
      </c>
      <c r="C261" s="189"/>
      <c r="D261" s="189" t="s">
        <v>84</v>
      </c>
      <c r="E261" s="189"/>
      <c r="F261" s="189"/>
      <c r="G261" s="189"/>
      <c r="H261" s="189" t="s">
        <v>90</v>
      </c>
      <c r="I261" s="189"/>
      <c r="J261" s="189" t="s">
        <v>89</v>
      </c>
      <c r="K261" s="189"/>
      <c r="L261" s="189"/>
      <c r="M261" s="196"/>
      <c r="N261" s="194"/>
      <c r="O261" s="194"/>
      <c r="P261" s="194"/>
      <c r="Q261" s="194"/>
      <c r="R261" s="189"/>
    </row>
    <row r="262" spans="1:18">
      <c r="A262" s="194"/>
      <c r="B262" s="43" t="s">
        <v>26</v>
      </c>
      <c r="C262" s="43" t="s">
        <v>27</v>
      </c>
      <c r="D262" s="43" t="s">
        <v>26</v>
      </c>
      <c r="E262" s="43" t="s">
        <v>27</v>
      </c>
      <c r="F262" s="44" t="s">
        <v>85</v>
      </c>
      <c r="G262" s="44" t="s">
        <v>86</v>
      </c>
      <c r="H262" s="44" t="s">
        <v>81</v>
      </c>
      <c r="I262" s="44" t="s">
        <v>83</v>
      </c>
      <c r="J262" s="44" t="s">
        <v>81</v>
      </c>
      <c r="K262" s="44" t="s">
        <v>95</v>
      </c>
      <c r="L262" s="189"/>
      <c r="M262" s="197"/>
      <c r="N262" s="194"/>
      <c r="O262" s="194"/>
      <c r="P262" s="194"/>
      <c r="Q262" s="194"/>
      <c r="R262" s="194"/>
    </row>
    <row r="263" spans="1:18">
      <c r="A263" s="27" cm="1">
        <f t="array" aca="1" ref="A263" ca="1">DATE("2025","8"+7,IFERROR(INDIRECT(T1),"1"))</f>
        <v>46082</v>
      </c>
      <c r="B263" s="20"/>
      <c r="C263" s="21"/>
      <c r="D263" s="20"/>
      <c r="E263" s="21"/>
      <c r="F263" s="22"/>
      <c r="G263" s="22"/>
      <c r="H263" s="34" t="str">
        <f>IF(OR(B263="",LEFT(M263,1)="✓"),"",C263-B263-F263)</f>
        <v/>
      </c>
      <c r="I263" s="34" t="str">
        <f>IF(OR(D263="",LEFT(M263,1)="✓"),"",E263-D263-G263)</f>
        <v/>
      </c>
      <c r="J263" s="34" t="str">
        <f>IF(AND(B263&lt;&gt;"",M263="✓所定"),C263-B263-F263,"")</f>
        <v/>
      </c>
      <c r="K263" s="34" t="str">
        <f>IF(AND(B263&lt;&gt;"",M263="✓法定"),C263-B263-F263,"")</f>
        <v/>
      </c>
      <c r="L263" s="34" t="str">
        <f>IF(AND($B263="",$D263=""),"",($C263-$B263-$F263)+($E263-$D263-$G263))</f>
        <v/>
      </c>
      <c r="M263" s="32"/>
      <c r="N263" s="190"/>
      <c r="O263" s="190"/>
      <c r="P263" s="190"/>
      <c r="Q263" s="190"/>
      <c r="R263" s="23"/>
    </row>
    <row r="264" spans="1:18">
      <c r="A264" s="27">
        <f ca="1">A263+1</f>
        <v>46083</v>
      </c>
      <c r="B264" s="20"/>
      <c r="C264" s="21"/>
      <c r="D264" s="20"/>
      <c r="E264" s="21"/>
      <c r="F264" s="22"/>
      <c r="G264" s="22"/>
      <c r="H264" s="34" t="str">
        <f t="shared" ref="H264:H293" si="48">IF(OR(B264="",LEFT(M264,1)="✓"),"",C264-B264-F264)</f>
        <v/>
      </c>
      <c r="I264" s="34" t="str">
        <f t="shared" ref="I264:I293" si="49">IF(OR(D264="",LEFT(M264,1)="✓"),"",E264-D264-G264)</f>
        <v/>
      </c>
      <c r="J264" s="34" t="str">
        <f t="shared" ref="J264:J293" si="50">IF(AND(B264&lt;&gt;"",M264="✓所定"),C264-B264-F264,"")</f>
        <v/>
      </c>
      <c r="K264" s="34" t="str">
        <f t="shared" ref="K264:K293" si="51">IF(AND(B264&lt;&gt;"",M264="✓法定"),C264-B264-F264,"")</f>
        <v/>
      </c>
      <c r="L264" s="34" t="str">
        <f t="shared" ref="L264:L288" si="52">IF(AND($B264="",$D264=""),"",($C264-$B264-$F264)+($E264-$D264-$G264))</f>
        <v/>
      </c>
      <c r="M264" s="32"/>
      <c r="N264" s="190"/>
      <c r="O264" s="190"/>
      <c r="P264" s="190"/>
      <c r="Q264" s="190"/>
      <c r="R264" s="23"/>
    </row>
    <row r="265" spans="1:18">
      <c r="A265" s="27">
        <f t="shared" ref="A265:A293" ca="1" si="53">A264+1</f>
        <v>46084</v>
      </c>
      <c r="B265" s="20"/>
      <c r="C265" s="21"/>
      <c r="D265" s="20"/>
      <c r="E265" s="21"/>
      <c r="F265" s="22"/>
      <c r="G265" s="22"/>
      <c r="H265" s="34" t="str">
        <f t="shared" si="48"/>
        <v/>
      </c>
      <c r="I265" s="34" t="str">
        <f t="shared" si="49"/>
        <v/>
      </c>
      <c r="J265" s="34" t="str">
        <f t="shared" si="50"/>
        <v/>
      </c>
      <c r="K265" s="34" t="str">
        <f t="shared" si="51"/>
        <v/>
      </c>
      <c r="L265" s="34" t="str">
        <f t="shared" si="52"/>
        <v/>
      </c>
      <c r="M265" s="32"/>
      <c r="N265" s="190"/>
      <c r="O265" s="190"/>
      <c r="P265" s="190"/>
      <c r="Q265" s="190"/>
      <c r="R265" s="23"/>
    </row>
    <row r="266" spans="1:18">
      <c r="A266" s="27">
        <f t="shared" ca="1" si="53"/>
        <v>46085</v>
      </c>
      <c r="B266" s="20"/>
      <c r="C266" s="21"/>
      <c r="D266" s="20"/>
      <c r="E266" s="21"/>
      <c r="F266" s="22"/>
      <c r="G266" s="22"/>
      <c r="H266" s="34" t="str">
        <f t="shared" si="48"/>
        <v/>
      </c>
      <c r="I266" s="34" t="str">
        <f t="shared" si="49"/>
        <v/>
      </c>
      <c r="J266" s="34" t="str">
        <f t="shared" si="50"/>
        <v/>
      </c>
      <c r="K266" s="34" t="str">
        <f t="shared" si="51"/>
        <v/>
      </c>
      <c r="L266" s="34" t="str">
        <f t="shared" si="52"/>
        <v/>
      </c>
      <c r="M266" s="32"/>
      <c r="N266" s="190"/>
      <c r="O266" s="190"/>
      <c r="P266" s="190"/>
      <c r="Q266" s="190"/>
      <c r="R266" s="23"/>
    </row>
    <row r="267" spans="1:18">
      <c r="A267" s="27">
        <f t="shared" ca="1" si="53"/>
        <v>46086</v>
      </c>
      <c r="B267" s="20"/>
      <c r="C267" s="21"/>
      <c r="D267" s="20"/>
      <c r="E267" s="21"/>
      <c r="F267" s="22"/>
      <c r="G267" s="22"/>
      <c r="H267" s="34" t="str">
        <f t="shared" si="48"/>
        <v/>
      </c>
      <c r="I267" s="34" t="str">
        <f t="shared" si="49"/>
        <v/>
      </c>
      <c r="J267" s="34" t="str">
        <f t="shared" si="50"/>
        <v/>
      </c>
      <c r="K267" s="34" t="str">
        <f t="shared" si="51"/>
        <v/>
      </c>
      <c r="L267" s="34" t="str">
        <f t="shared" si="52"/>
        <v/>
      </c>
      <c r="M267" s="32"/>
      <c r="N267" s="190"/>
      <c r="O267" s="190"/>
      <c r="P267" s="190"/>
      <c r="Q267" s="190"/>
      <c r="R267" s="23"/>
    </row>
    <row r="268" spans="1:18">
      <c r="A268" s="27">
        <f t="shared" ca="1" si="53"/>
        <v>46087</v>
      </c>
      <c r="B268" s="20"/>
      <c r="C268" s="21"/>
      <c r="D268" s="20"/>
      <c r="E268" s="21"/>
      <c r="F268" s="22"/>
      <c r="G268" s="22"/>
      <c r="H268" s="34" t="str">
        <f t="shared" si="48"/>
        <v/>
      </c>
      <c r="I268" s="34" t="str">
        <f t="shared" si="49"/>
        <v/>
      </c>
      <c r="J268" s="34" t="str">
        <f t="shared" si="50"/>
        <v/>
      </c>
      <c r="K268" s="34" t="str">
        <f t="shared" si="51"/>
        <v/>
      </c>
      <c r="L268" s="34" t="str">
        <f t="shared" si="52"/>
        <v/>
      </c>
      <c r="M268" s="32"/>
      <c r="N268" s="190"/>
      <c r="O268" s="190"/>
      <c r="P268" s="190"/>
      <c r="Q268" s="190"/>
      <c r="R268" s="23"/>
    </row>
    <row r="269" spans="1:18">
      <c r="A269" s="27">
        <f t="shared" ca="1" si="53"/>
        <v>46088</v>
      </c>
      <c r="B269" s="20"/>
      <c r="C269" s="21"/>
      <c r="D269" s="20"/>
      <c r="E269" s="21"/>
      <c r="F269" s="22"/>
      <c r="G269" s="22"/>
      <c r="H269" s="34" t="str">
        <f t="shared" si="48"/>
        <v/>
      </c>
      <c r="I269" s="34" t="str">
        <f t="shared" si="49"/>
        <v/>
      </c>
      <c r="J269" s="34" t="str">
        <f t="shared" si="50"/>
        <v/>
      </c>
      <c r="K269" s="34" t="str">
        <f t="shared" si="51"/>
        <v/>
      </c>
      <c r="L269" s="34" t="str">
        <f t="shared" si="52"/>
        <v/>
      </c>
      <c r="M269" s="32"/>
      <c r="N269" s="190"/>
      <c r="O269" s="190"/>
      <c r="P269" s="190"/>
      <c r="Q269" s="190"/>
      <c r="R269" s="23"/>
    </row>
    <row r="270" spans="1:18">
      <c r="A270" s="27">
        <f t="shared" ca="1" si="53"/>
        <v>46089</v>
      </c>
      <c r="B270" s="20"/>
      <c r="C270" s="21"/>
      <c r="D270" s="20"/>
      <c r="E270" s="21"/>
      <c r="F270" s="22"/>
      <c r="G270" s="22"/>
      <c r="H270" s="34" t="str">
        <f t="shared" si="48"/>
        <v/>
      </c>
      <c r="I270" s="34" t="str">
        <f t="shared" si="49"/>
        <v/>
      </c>
      <c r="J270" s="34" t="str">
        <f t="shared" si="50"/>
        <v/>
      </c>
      <c r="K270" s="34" t="str">
        <f t="shared" si="51"/>
        <v/>
      </c>
      <c r="L270" s="34" t="str">
        <f t="shared" si="52"/>
        <v/>
      </c>
      <c r="M270" s="32"/>
      <c r="N270" s="190"/>
      <c r="O270" s="190"/>
      <c r="P270" s="190"/>
      <c r="Q270" s="190"/>
      <c r="R270" s="23"/>
    </row>
    <row r="271" spans="1:18">
      <c r="A271" s="27">
        <f t="shared" ca="1" si="53"/>
        <v>46090</v>
      </c>
      <c r="B271" s="20"/>
      <c r="C271" s="21"/>
      <c r="D271" s="20"/>
      <c r="E271" s="21"/>
      <c r="F271" s="22"/>
      <c r="G271" s="22"/>
      <c r="H271" s="34" t="str">
        <f t="shared" si="48"/>
        <v/>
      </c>
      <c r="I271" s="34" t="str">
        <f t="shared" si="49"/>
        <v/>
      </c>
      <c r="J271" s="34" t="str">
        <f t="shared" si="50"/>
        <v/>
      </c>
      <c r="K271" s="34" t="str">
        <f t="shared" si="51"/>
        <v/>
      </c>
      <c r="L271" s="34" t="str">
        <f t="shared" si="52"/>
        <v/>
      </c>
      <c r="M271" s="32"/>
      <c r="N271" s="190"/>
      <c r="O271" s="190"/>
      <c r="P271" s="190"/>
      <c r="Q271" s="190"/>
      <c r="R271" s="23"/>
    </row>
    <row r="272" spans="1:18">
      <c r="A272" s="27">
        <f t="shared" ca="1" si="53"/>
        <v>46091</v>
      </c>
      <c r="B272" s="20"/>
      <c r="C272" s="21"/>
      <c r="D272" s="20"/>
      <c r="E272" s="21"/>
      <c r="F272" s="22"/>
      <c r="G272" s="22"/>
      <c r="H272" s="34" t="str">
        <f t="shared" si="48"/>
        <v/>
      </c>
      <c r="I272" s="34" t="str">
        <f t="shared" si="49"/>
        <v/>
      </c>
      <c r="J272" s="34" t="str">
        <f t="shared" si="50"/>
        <v/>
      </c>
      <c r="K272" s="34" t="str">
        <f t="shared" si="51"/>
        <v/>
      </c>
      <c r="L272" s="34" t="str">
        <f t="shared" si="52"/>
        <v/>
      </c>
      <c r="M272" s="32"/>
      <c r="N272" s="190"/>
      <c r="O272" s="190"/>
      <c r="P272" s="190"/>
      <c r="Q272" s="190"/>
      <c r="R272" s="23"/>
    </row>
    <row r="273" spans="1:18">
      <c r="A273" s="27">
        <f t="shared" ca="1" si="53"/>
        <v>46092</v>
      </c>
      <c r="B273" s="20"/>
      <c r="C273" s="21"/>
      <c r="D273" s="20"/>
      <c r="E273" s="21"/>
      <c r="F273" s="22"/>
      <c r="G273" s="22"/>
      <c r="H273" s="34" t="str">
        <f t="shared" si="48"/>
        <v/>
      </c>
      <c r="I273" s="34" t="str">
        <f t="shared" si="49"/>
        <v/>
      </c>
      <c r="J273" s="34" t="str">
        <f t="shared" si="50"/>
        <v/>
      </c>
      <c r="K273" s="34" t="str">
        <f t="shared" si="51"/>
        <v/>
      </c>
      <c r="L273" s="34" t="str">
        <f t="shared" si="52"/>
        <v/>
      </c>
      <c r="M273" s="32"/>
      <c r="N273" s="190"/>
      <c r="O273" s="190"/>
      <c r="P273" s="190"/>
      <c r="Q273" s="190"/>
      <c r="R273" s="23"/>
    </row>
    <row r="274" spans="1:18">
      <c r="A274" s="27">
        <f t="shared" ca="1" si="53"/>
        <v>46093</v>
      </c>
      <c r="B274" s="20"/>
      <c r="C274" s="21"/>
      <c r="D274" s="20"/>
      <c r="E274" s="21"/>
      <c r="F274" s="22"/>
      <c r="G274" s="22"/>
      <c r="H274" s="34" t="str">
        <f t="shared" si="48"/>
        <v/>
      </c>
      <c r="I274" s="34" t="str">
        <f t="shared" si="49"/>
        <v/>
      </c>
      <c r="J274" s="34" t="str">
        <f t="shared" si="50"/>
        <v/>
      </c>
      <c r="K274" s="34" t="str">
        <f t="shared" si="51"/>
        <v/>
      </c>
      <c r="L274" s="34" t="str">
        <f t="shared" si="52"/>
        <v/>
      </c>
      <c r="M274" s="32"/>
      <c r="N274" s="190"/>
      <c r="O274" s="190"/>
      <c r="P274" s="190"/>
      <c r="Q274" s="190"/>
      <c r="R274" s="23"/>
    </row>
    <row r="275" spans="1:18">
      <c r="A275" s="27">
        <f t="shared" ca="1" si="53"/>
        <v>46094</v>
      </c>
      <c r="B275" s="20"/>
      <c r="C275" s="21"/>
      <c r="D275" s="20"/>
      <c r="E275" s="21"/>
      <c r="F275" s="22"/>
      <c r="G275" s="22"/>
      <c r="H275" s="34" t="str">
        <f t="shared" si="48"/>
        <v/>
      </c>
      <c r="I275" s="34" t="str">
        <f t="shared" si="49"/>
        <v/>
      </c>
      <c r="J275" s="34" t="str">
        <f t="shared" si="50"/>
        <v/>
      </c>
      <c r="K275" s="34" t="str">
        <f t="shared" si="51"/>
        <v/>
      </c>
      <c r="L275" s="34" t="str">
        <f t="shared" si="52"/>
        <v/>
      </c>
      <c r="M275" s="32"/>
      <c r="N275" s="190"/>
      <c r="O275" s="190"/>
      <c r="P275" s="190"/>
      <c r="Q275" s="190"/>
      <c r="R275" s="23"/>
    </row>
    <row r="276" spans="1:18">
      <c r="A276" s="27">
        <f t="shared" ca="1" si="53"/>
        <v>46095</v>
      </c>
      <c r="B276" s="20"/>
      <c r="C276" s="21"/>
      <c r="D276" s="20"/>
      <c r="E276" s="21"/>
      <c r="F276" s="22"/>
      <c r="G276" s="22"/>
      <c r="H276" s="34" t="str">
        <f t="shared" si="48"/>
        <v/>
      </c>
      <c r="I276" s="34" t="str">
        <f t="shared" si="49"/>
        <v/>
      </c>
      <c r="J276" s="34" t="str">
        <f t="shared" si="50"/>
        <v/>
      </c>
      <c r="K276" s="34" t="str">
        <f t="shared" si="51"/>
        <v/>
      </c>
      <c r="L276" s="34" t="str">
        <f t="shared" si="52"/>
        <v/>
      </c>
      <c r="M276" s="32"/>
      <c r="N276" s="190"/>
      <c r="O276" s="190"/>
      <c r="P276" s="190"/>
      <c r="Q276" s="190"/>
      <c r="R276" s="23"/>
    </row>
    <row r="277" spans="1:18">
      <c r="A277" s="27">
        <f t="shared" ca="1" si="53"/>
        <v>46096</v>
      </c>
      <c r="B277" s="20"/>
      <c r="C277" s="21"/>
      <c r="D277" s="20"/>
      <c r="E277" s="21"/>
      <c r="F277" s="22"/>
      <c r="G277" s="22"/>
      <c r="H277" s="34" t="str">
        <f t="shared" si="48"/>
        <v/>
      </c>
      <c r="I277" s="34" t="str">
        <f t="shared" si="49"/>
        <v/>
      </c>
      <c r="J277" s="34" t="str">
        <f t="shared" si="50"/>
        <v/>
      </c>
      <c r="K277" s="34" t="str">
        <f t="shared" si="51"/>
        <v/>
      </c>
      <c r="L277" s="34" t="str">
        <f t="shared" si="52"/>
        <v/>
      </c>
      <c r="M277" s="32"/>
      <c r="N277" s="190"/>
      <c r="O277" s="190"/>
      <c r="P277" s="190"/>
      <c r="Q277" s="190"/>
      <c r="R277" s="23"/>
    </row>
    <row r="278" spans="1:18">
      <c r="A278" s="27">
        <f t="shared" ca="1" si="53"/>
        <v>46097</v>
      </c>
      <c r="B278" s="20"/>
      <c r="C278" s="21"/>
      <c r="D278" s="20"/>
      <c r="E278" s="21"/>
      <c r="F278" s="22"/>
      <c r="G278" s="22"/>
      <c r="H278" s="34" t="str">
        <f t="shared" si="48"/>
        <v/>
      </c>
      <c r="I278" s="34" t="str">
        <f t="shared" si="49"/>
        <v/>
      </c>
      <c r="J278" s="34" t="str">
        <f t="shared" si="50"/>
        <v/>
      </c>
      <c r="K278" s="34" t="str">
        <f t="shared" si="51"/>
        <v/>
      </c>
      <c r="L278" s="34" t="str">
        <f t="shared" si="52"/>
        <v/>
      </c>
      <c r="M278" s="32"/>
      <c r="N278" s="190"/>
      <c r="O278" s="190"/>
      <c r="P278" s="190"/>
      <c r="Q278" s="190"/>
      <c r="R278" s="23"/>
    </row>
    <row r="279" spans="1:18">
      <c r="A279" s="27">
        <f t="shared" ca="1" si="53"/>
        <v>46098</v>
      </c>
      <c r="B279" s="20"/>
      <c r="C279" s="21"/>
      <c r="D279" s="20"/>
      <c r="E279" s="21"/>
      <c r="F279" s="22"/>
      <c r="G279" s="22"/>
      <c r="H279" s="34" t="str">
        <f t="shared" si="48"/>
        <v/>
      </c>
      <c r="I279" s="34" t="str">
        <f t="shared" si="49"/>
        <v/>
      </c>
      <c r="J279" s="34" t="str">
        <f t="shared" si="50"/>
        <v/>
      </c>
      <c r="K279" s="34" t="str">
        <f t="shared" si="51"/>
        <v/>
      </c>
      <c r="L279" s="34" t="str">
        <f t="shared" si="52"/>
        <v/>
      </c>
      <c r="M279" s="32"/>
      <c r="N279" s="190"/>
      <c r="O279" s="190"/>
      <c r="P279" s="190"/>
      <c r="Q279" s="190"/>
      <c r="R279" s="23"/>
    </row>
    <row r="280" spans="1:18">
      <c r="A280" s="27">
        <f t="shared" ca="1" si="53"/>
        <v>46099</v>
      </c>
      <c r="B280" s="20"/>
      <c r="C280" s="21"/>
      <c r="D280" s="20"/>
      <c r="E280" s="21"/>
      <c r="F280" s="22"/>
      <c r="G280" s="22"/>
      <c r="H280" s="34" t="str">
        <f t="shared" si="48"/>
        <v/>
      </c>
      <c r="I280" s="34" t="str">
        <f t="shared" si="49"/>
        <v/>
      </c>
      <c r="J280" s="34" t="str">
        <f t="shared" si="50"/>
        <v/>
      </c>
      <c r="K280" s="34" t="str">
        <f t="shared" si="51"/>
        <v/>
      </c>
      <c r="L280" s="34" t="str">
        <f t="shared" si="52"/>
        <v/>
      </c>
      <c r="M280" s="32"/>
      <c r="N280" s="190"/>
      <c r="O280" s="190"/>
      <c r="P280" s="190"/>
      <c r="Q280" s="190"/>
      <c r="R280" s="23"/>
    </row>
    <row r="281" spans="1:18">
      <c r="A281" s="27">
        <f t="shared" ca="1" si="53"/>
        <v>46100</v>
      </c>
      <c r="B281" s="20"/>
      <c r="C281" s="21"/>
      <c r="D281" s="20"/>
      <c r="E281" s="21"/>
      <c r="F281" s="22"/>
      <c r="G281" s="22"/>
      <c r="H281" s="34" t="str">
        <f t="shared" si="48"/>
        <v/>
      </c>
      <c r="I281" s="34" t="str">
        <f t="shared" si="49"/>
        <v/>
      </c>
      <c r="J281" s="34" t="str">
        <f t="shared" si="50"/>
        <v/>
      </c>
      <c r="K281" s="34" t="str">
        <f t="shared" si="51"/>
        <v/>
      </c>
      <c r="L281" s="34" t="str">
        <f t="shared" si="52"/>
        <v/>
      </c>
      <c r="M281" s="32"/>
      <c r="N281" s="190"/>
      <c r="O281" s="190"/>
      <c r="P281" s="190"/>
      <c r="Q281" s="190"/>
      <c r="R281" s="23"/>
    </row>
    <row r="282" spans="1:18">
      <c r="A282" s="27">
        <f t="shared" ca="1" si="53"/>
        <v>46101</v>
      </c>
      <c r="B282" s="20"/>
      <c r="C282" s="21"/>
      <c r="D282" s="20"/>
      <c r="E282" s="21"/>
      <c r="F282" s="22"/>
      <c r="G282" s="22"/>
      <c r="H282" s="34" t="str">
        <f t="shared" si="48"/>
        <v/>
      </c>
      <c r="I282" s="34" t="str">
        <f t="shared" si="49"/>
        <v/>
      </c>
      <c r="J282" s="34" t="str">
        <f t="shared" si="50"/>
        <v/>
      </c>
      <c r="K282" s="34" t="str">
        <f t="shared" si="51"/>
        <v/>
      </c>
      <c r="L282" s="34" t="str">
        <f t="shared" si="52"/>
        <v/>
      </c>
      <c r="M282" s="32"/>
      <c r="N282" s="190"/>
      <c r="O282" s="190"/>
      <c r="P282" s="190"/>
      <c r="Q282" s="190"/>
      <c r="R282" s="23"/>
    </row>
    <row r="283" spans="1:18">
      <c r="A283" s="27">
        <f t="shared" ca="1" si="53"/>
        <v>46102</v>
      </c>
      <c r="B283" s="20"/>
      <c r="C283" s="21"/>
      <c r="D283" s="20"/>
      <c r="E283" s="21"/>
      <c r="F283" s="22"/>
      <c r="G283" s="22"/>
      <c r="H283" s="34" t="str">
        <f t="shared" si="48"/>
        <v/>
      </c>
      <c r="I283" s="34" t="str">
        <f t="shared" si="49"/>
        <v/>
      </c>
      <c r="J283" s="34" t="str">
        <f t="shared" si="50"/>
        <v/>
      </c>
      <c r="K283" s="34" t="str">
        <f t="shared" si="51"/>
        <v/>
      </c>
      <c r="L283" s="34" t="str">
        <f t="shared" si="52"/>
        <v/>
      </c>
      <c r="M283" s="32"/>
      <c r="N283" s="190"/>
      <c r="O283" s="190"/>
      <c r="P283" s="190"/>
      <c r="Q283" s="190"/>
      <c r="R283" s="23"/>
    </row>
    <row r="284" spans="1:18">
      <c r="A284" s="27">
        <f t="shared" ca="1" si="53"/>
        <v>46103</v>
      </c>
      <c r="B284" s="20"/>
      <c r="C284" s="21"/>
      <c r="D284" s="20"/>
      <c r="E284" s="21"/>
      <c r="F284" s="22"/>
      <c r="G284" s="22"/>
      <c r="H284" s="34" t="str">
        <f t="shared" si="48"/>
        <v/>
      </c>
      <c r="I284" s="34" t="str">
        <f t="shared" si="49"/>
        <v/>
      </c>
      <c r="J284" s="34" t="str">
        <f t="shared" si="50"/>
        <v/>
      </c>
      <c r="K284" s="34" t="str">
        <f t="shared" si="51"/>
        <v/>
      </c>
      <c r="L284" s="34" t="str">
        <f t="shared" si="52"/>
        <v/>
      </c>
      <c r="M284" s="32"/>
      <c r="N284" s="190"/>
      <c r="O284" s="190"/>
      <c r="P284" s="190"/>
      <c r="Q284" s="190"/>
      <c r="R284" s="23"/>
    </row>
    <row r="285" spans="1:18">
      <c r="A285" s="27">
        <f t="shared" ca="1" si="53"/>
        <v>46104</v>
      </c>
      <c r="B285" s="20"/>
      <c r="C285" s="21"/>
      <c r="D285" s="20"/>
      <c r="E285" s="21"/>
      <c r="F285" s="22"/>
      <c r="G285" s="22"/>
      <c r="H285" s="34" t="str">
        <f t="shared" si="48"/>
        <v/>
      </c>
      <c r="I285" s="34" t="str">
        <f t="shared" si="49"/>
        <v/>
      </c>
      <c r="J285" s="34" t="str">
        <f t="shared" si="50"/>
        <v/>
      </c>
      <c r="K285" s="34" t="str">
        <f t="shared" si="51"/>
        <v/>
      </c>
      <c r="L285" s="34" t="str">
        <f t="shared" si="52"/>
        <v/>
      </c>
      <c r="M285" s="32"/>
      <c r="N285" s="190"/>
      <c r="O285" s="190"/>
      <c r="P285" s="190"/>
      <c r="Q285" s="190"/>
      <c r="R285" s="23"/>
    </row>
    <row r="286" spans="1:18">
      <c r="A286" s="27">
        <f t="shared" ca="1" si="53"/>
        <v>46105</v>
      </c>
      <c r="B286" s="20"/>
      <c r="C286" s="21"/>
      <c r="D286" s="20"/>
      <c r="E286" s="21"/>
      <c r="F286" s="22"/>
      <c r="G286" s="22"/>
      <c r="H286" s="34" t="str">
        <f t="shared" si="48"/>
        <v/>
      </c>
      <c r="I286" s="34" t="str">
        <f t="shared" si="49"/>
        <v/>
      </c>
      <c r="J286" s="34" t="str">
        <f t="shared" si="50"/>
        <v/>
      </c>
      <c r="K286" s="34" t="str">
        <f t="shared" si="51"/>
        <v/>
      </c>
      <c r="L286" s="34" t="str">
        <f t="shared" si="52"/>
        <v/>
      </c>
      <c r="M286" s="32"/>
      <c r="N286" s="190"/>
      <c r="O286" s="190"/>
      <c r="P286" s="190"/>
      <c r="Q286" s="190"/>
      <c r="R286" s="23"/>
    </row>
    <row r="287" spans="1:18">
      <c r="A287" s="27">
        <f t="shared" ca="1" si="53"/>
        <v>46106</v>
      </c>
      <c r="B287" s="20"/>
      <c r="C287" s="21"/>
      <c r="D287" s="20"/>
      <c r="E287" s="21"/>
      <c r="F287" s="22"/>
      <c r="G287" s="22"/>
      <c r="H287" s="34" t="str">
        <f t="shared" si="48"/>
        <v/>
      </c>
      <c r="I287" s="34" t="str">
        <f t="shared" si="49"/>
        <v/>
      </c>
      <c r="J287" s="34" t="str">
        <f t="shared" si="50"/>
        <v/>
      </c>
      <c r="K287" s="34" t="str">
        <f t="shared" si="51"/>
        <v/>
      </c>
      <c r="L287" s="34" t="str">
        <f t="shared" si="52"/>
        <v/>
      </c>
      <c r="M287" s="32"/>
      <c r="N287" s="190"/>
      <c r="O287" s="190"/>
      <c r="P287" s="190"/>
      <c r="Q287" s="190"/>
      <c r="R287" s="23"/>
    </row>
    <row r="288" spans="1:18">
      <c r="A288" s="27">
        <f t="shared" ca="1" si="53"/>
        <v>46107</v>
      </c>
      <c r="B288" s="20"/>
      <c r="C288" s="21"/>
      <c r="D288" s="20"/>
      <c r="E288" s="21"/>
      <c r="F288" s="22"/>
      <c r="G288" s="22"/>
      <c r="H288" s="34" t="str">
        <f t="shared" si="48"/>
        <v/>
      </c>
      <c r="I288" s="34" t="str">
        <f t="shared" si="49"/>
        <v/>
      </c>
      <c r="J288" s="34" t="str">
        <f t="shared" si="50"/>
        <v/>
      </c>
      <c r="K288" s="34" t="str">
        <f t="shared" si="51"/>
        <v/>
      </c>
      <c r="L288" s="34" t="str">
        <f t="shared" si="52"/>
        <v/>
      </c>
      <c r="M288" s="32"/>
      <c r="N288" s="190"/>
      <c r="O288" s="190"/>
      <c r="P288" s="190"/>
      <c r="Q288" s="190"/>
      <c r="R288" s="23"/>
    </row>
    <row r="289" spans="1:18">
      <c r="A289" s="27">
        <f t="shared" ca="1" si="53"/>
        <v>46108</v>
      </c>
      <c r="B289" s="20"/>
      <c r="C289" s="21"/>
      <c r="D289" s="20"/>
      <c r="E289" s="21"/>
      <c r="F289" s="22"/>
      <c r="G289" s="22"/>
      <c r="H289" s="34" t="str">
        <f t="shared" si="48"/>
        <v/>
      </c>
      <c r="I289" s="34" t="str">
        <f t="shared" si="49"/>
        <v/>
      </c>
      <c r="J289" s="34" t="str">
        <f t="shared" si="50"/>
        <v/>
      </c>
      <c r="K289" s="34" t="str">
        <f t="shared" si="51"/>
        <v/>
      </c>
      <c r="L289" s="34" t="str">
        <f>IF(AND($B289="",$D289=""),"",($C289-$B289-$F289)+($E289-$D289-$G289))</f>
        <v/>
      </c>
      <c r="M289" s="32"/>
      <c r="N289" s="190"/>
      <c r="O289" s="190"/>
      <c r="P289" s="190"/>
      <c r="Q289" s="190"/>
      <c r="R289" s="23"/>
    </row>
    <row r="290" spans="1:18">
      <c r="A290" s="27">
        <f t="shared" ca="1" si="53"/>
        <v>46109</v>
      </c>
      <c r="B290" s="20"/>
      <c r="C290" s="21"/>
      <c r="D290" s="20"/>
      <c r="E290" s="21"/>
      <c r="F290" s="22"/>
      <c r="G290" s="22"/>
      <c r="H290" s="34" t="str">
        <f t="shared" si="48"/>
        <v/>
      </c>
      <c r="I290" s="34" t="str">
        <f t="shared" si="49"/>
        <v/>
      </c>
      <c r="J290" s="34" t="str">
        <f t="shared" si="50"/>
        <v/>
      </c>
      <c r="K290" s="34" t="str">
        <f t="shared" si="51"/>
        <v/>
      </c>
      <c r="L290" s="34" t="str">
        <f>IF(AND($B290="",$D290=""),"",($C290-$B290-$F290)+($E290-$D290-$G290))</f>
        <v/>
      </c>
      <c r="M290" s="32"/>
      <c r="N290" s="190"/>
      <c r="O290" s="190"/>
      <c r="P290" s="190"/>
      <c r="Q290" s="190"/>
      <c r="R290" s="23"/>
    </row>
    <row r="291" spans="1:18">
      <c r="A291" s="27">
        <f t="shared" ca="1" si="53"/>
        <v>46110</v>
      </c>
      <c r="B291" s="20"/>
      <c r="C291" s="21"/>
      <c r="D291" s="20"/>
      <c r="E291" s="21"/>
      <c r="F291" s="22"/>
      <c r="G291" s="22"/>
      <c r="H291" s="34" t="str">
        <f t="shared" si="48"/>
        <v/>
      </c>
      <c r="I291" s="34" t="str">
        <f t="shared" si="49"/>
        <v/>
      </c>
      <c r="J291" s="34" t="str">
        <f t="shared" si="50"/>
        <v/>
      </c>
      <c r="K291" s="34" t="str">
        <f t="shared" si="51"/>
        <v/>
      </c>
      <c r="L291" s="34" t="str">
        <f>IF(AND($B291="",$D291=""),"",($C291-$B291-$F291)+($E291-$D291-$G291))</f>
        <v/>
      </c>
      <c r="M291" s="32"/>
      <c r="N291" s="190"/>
      <c r="O291" s="190"/>
      <c r="P291" s="190"/>
      <c r="Q291" s="190"/>
      <c r="R291" s="23"/>
    </row>
    <row r="292" spans="1:18">
      <c r="A292" s="27">
        <f t="shared" ca="1" si="53"/>
        <v>46111</v>
      </c>
      <c r="B292" s="20"/>
      <c r="C292" s="21"/>
      <c r="D292" s="20"/>
      <c r="E292" s="21"/>
      <c r="F292" s="22"/>
      <c r="G292" s="22"/>
      <c r="H292" s="34" t="str">
        <f t="shared" si="48"/>
        <v/>
      </c>
      <c r="I292" s="34" t="str">
        <f t="shared" si="49"/>
        <v/>
      </c>
      <c r="J292" s="34" t="str">
        <f t="shared" si="50"/>
        <v/>
      </c>
      <c r="K292" s="34" t="str">
        <f t="shared" si="51"/>
        <v/>
      </c>
      <c r="L292" s="34" t="str">
        <f>IF(AND($B292="",$D292=""),"",($C292-$B292-$F292)+($E292-$D292-$G292))</f>
        <v/>
      </c>
      <c r="M292" s="32"/>
      <c r="N292" s="190"/>
      <c r="O292" s="190"/>
      <c r="P292" s="190"/>
      <c r="Q292" s="190"/>
      <c r="R292" s="23"/>
    </row>
    <row r="293" spans="1:18">
      <c r="A293" s="27">
        <f t="shared" ca="1" si="53"/>
        <v>46112</v>
      </c>
      <c r="B293" s="20"/>
      <c r="C293" s="21"/>
      <c r="D293" s="20"/>
      <c r="E293" s="21"/>
      <c r="F293" s="22"/>
      <c r="G293" s="22"/>
      <c r="H293" s="34" t="str">
        <f t="shared" si="48"/>
        <v/>
      </c>
      <c r="I293" s="34" t="str">
        <f t="shared" si="49"/>
        <v/>
      </c>
      <c r="J293" s="34" t="str">
        <f t="shared" si="50"/>
        <v/>
      </c>
      <c r="K293" s="34" t="str">
        <f t="shared" si="51"/>
        <v/>
      </c>
      <c r="L293" s="34" t="str">
        <f>IF(AND($B293="",$D293=""),"",($C293-$B293-$F293)+($E293-$D293-$G293))</f>
        <v/>
      </c>
      <c r="M293" s="32"/>
      <c r="N293" s="190"/>
      <c r="O293" s="190"/>
      <c r="P293" s="190"/>
      <c r="Q293" s="190"/>
      <c r="R293" s="23"/>
    </row>
    <row r="294" spans="1:18">
      <c r="A294" s="5" t="s">
        <v>11</v>
      </c>
      <c r="B294" s="191"/>
      <c r="C294" s="192"/>
      <c r="D294" s="191"/>
      <c r="E294" s="192"/>
      <c r="F294" s="26" t="str">
        <f>IF(SUM($F263:$F293)=0,"",SUM($F263:$F293))</f>
        <v/>
      </c>
      <c r="G294" s="26" t="str">
        <f>IF(SUM($G263:$G293)=0,"",SUM($G263:$G293))</f>
        <v/>
      </c>
      <c r="H294" s="26" t="str">
        <f>IF(SUM(H263:H293)=0,"",SUM(H263:H293))</f>
        <v/>
      </c>
      <c r="I294" s="26" t="str">
        <f>IF(SUM(I263:I293)=0,"",SUM(I263:I293))</f>
        <v/>
      </c>
      <c r="J294" s="26" t="str">
        <f t="shared" ref="J294:K294" si="54">IF(SUM(J263:J293)=0,"",SUM(J263:J293))</f>
        <v/>
      </c>
      <c r="K294" s="26" t="str">
        <f t="shared" si="54"/>
        <v/>
      </c>
      <c r="L294" s="26" t="str">
        <f>IF(SUM($L263:$L293)=0,"",SUM($L263:$L293))</f>
        <v/>
      </c>
      <c r="M294" s="33"/>
      <c r="N294" s="193"/>
      <c r="O294" s="193"/>
      <c r="P294" s="193"/>
      <c r="Q294" s="193"/>
      <c r="R294" s="6"/>
    </row>
  </sheetData>
  <sheetProtection algorithmName="SHA-512" hashValue="8RWs+XZSTdAmssqUB9esKJ8arMvDPQDN6f5gL/75BANgTYJa0OEuyvA+Lf4NqIiCAOXYQZRpS8B6CWzIRi1GNA==" saltValue="o45ScQ7hRafr+437WYcURA==" spinCount="100000" sheet="1" formatRows="0"/>
  <mergeCells count="371">
    <mergeCell ref="A8:A10"/>
    <mergeCell ref="B8:E8"/>
    <mergeCell ref="F8:G9"/>
    <mergeCell ref="H8:K8"/>
    <mergeCell ref="L8:L10"/>
    <mergeCell ref="M8:M10"/>
    <mergeCell ref="N8:Q10"/>
    <mergeCell ref="R8:R10"/>
    <mergeCell ref="B9:C9"/>
    <mergeCell ref="D9:E9"/>
    <mergeCell ref="H9:I9"/>
    <mergeCell ref="J9:K9"/>
    <mergeCell ref="N11:Q11"/>
    <mergeCell ref="B4:L4"/>
    <mergeCell ref="P4:R4"/>
    <mergeCell ref="B5:L5"/>
    <mergeCell ref="N18:Q18"/>
    <mergeCell ref="N19:Q19"/>
    <mergeCell ref="N20:Q20"/>
    <mergeCell ref="N21:Q21"/>
    <mergeCell ref="N22:Q22"/>
    <mergeCell ref="N23:Q23"/>
    <mergeCell ref="N12:Q12"/>
    <mergeCell ref="N13:Q13"/>
    <mergeCell ref="N14:Q14"/>
    <mergeCell ref="N15:Q15"/>
    <mergeCell ref="N16:Q16"/>
    <mergeCell ref="N17:Q17"/>
    <mergeCell ref="N30:Q30"/>
    <mergeCell ref="N31:Q31"/>
    <mergeCell ref="N32:Q32"/>
    <mergeCell ref="N33:Q33"/>
    <mergeCell ref="N34:Q34"/>
    <mergeCell ref="N35:Q35"/>
    <mergeCell ref="N24:Q24"/>
    <mergeCell ref="N25:Q25"/>
    <mergeCell ref="N26:Q26"/>
    <mergeCell ref="N27:Q27"/>
    <mergeCell ref="N28:Q28"/>
    <mergeCell ref="N29:Q29"/>
    <mergeCell ref="A44:A46"/>
    <mergeCell ref="B44:E44"/>
    <mergeCell ref="F44:G45"/>
    <mergeCell ref="H44:K44"/>
    <mergeCell ref="L44:L46"/>
    <mergeCell ref="M44:M46"/>
    <mergeCell ref="N44:Q46"/>
    <mergeCell ref="N36:Q36"/>
    <mergeCell ref="N37:Q37"/>
    <mergeCell ref="N38:Q38"/>
    <mergeCell ref="N39:Q39"/>
    <mergeCell ref="N40:Q40"/>
    <mergeCell ref="N41:Q41"/>
    <mergeCell ref="R44:R46"/>
    <mergeCell ref="B45:C45"/>
    <mergeCell ref="D45:E45"/>
    <mergeCell ref="H45:I45"/>
    <mergeCell ref="J45:K45"/>
    <mergeCell ref="N47:Q47"/>
    <mergeCell ref="B42:C42"/>
    <mergeCell ref="D42:E42"/>
    <mergeCell ref="N42:Q42"/>
    <mergeCell ref="N54:Q54"/>
    <mergeCell ref="N55:Q55"/>
    <mergeCell ref="N56:Q56"/>
    <mergeCell ref="N57:Q57"/>
    <mergeCell ref="N58:Q58"/>
    <mergeCell ref="N59:Q59"/>
    <mergeCell ref="N48:Q48"/>
    <mergeCell ref="N49:Q49"/>
    <mergeCell ref="N50:Q50"/>
    <mergeCell ref="N51:Q51"/>
    <mergeCell ref="N52:Q52"/>
    <mergeCell ref="N53:Q53"/>
    <mergeCell ref="N66:Q66"/>
    <mergeCell ref="N67:Q67"/>
    <mergeCell ref="N68:Q68"/>
    <mergeCell ref="N69:Q69"/>
    <mergeCell ref="N70:Q70"/>
    <mergeCell ref="N71:Q71"/>
    <mergeCell ref="N60:Q60"/>
    <mergeCell ref="N61:Q61"/>
    <mergeCell ref="N62:Q62"/>
    <mergeCell ref="N63:Q63"/>
    <mergeCell ref="N64:Q64"/>
    <mergeCell ref="N65:Q65"/>
    <mergeCell ref="A80:A82"/>
    <mergeCell ref="B80:E80"/>
    <mergeCell ref="F80:G81"/>
    <mergeCell ref="H80:K80"/>
    <mergeCell ref="L80:L82"/>
    <mergeCell ref="M80:M82"/>
    <mergeCell ref="N80:Q82"/>
    <mergeCell ref="N72:Q72"/>
    <mergeCell ref="N73:Q73"/>
    <mergeCell ref="N74:Q74"/>
    <mergeCell ref="N75:Q75"/>
    <mergeCell ref="N76:Q76"/>
    <mergeCell ref="N77:Q77"/>
    <mergeCell ref="R80:R82"/>
    <mergeCell ref="B81:C81"/>
    <mergeCell ref="D81:E81"/>
    <mergeCell ref="H81:I81"/>
    <mergeCell ref="J81:K81"/>
    <mergeCell ref="N83:Q83"/>
    <mergeCell ref="B78:C78"/>
    <mergeCell ref="D78:E78"/>
    <mergeCell ref="N78:Q78"/>
    <mergeCell ref="N90:Q90"/>
    <mergeCell ref="N91:Q91"/>
    <mergeCell ref="N92:Q92"/>
    <mergeCell ref="N93:Q93"/>
    <mergeCell ref="N94:Q94"/>
    <mergeCell ref="N95:Q95"/>
    <mergeCell ref="N84:Q84"/>
    <mergeCell ref="N85:Q85"/>
    <mergeCell ref="N86:Q86"/>
    <mergeCell ref="N87:Q87"/>
    <mergeCell ref="N88:Q88"/>
    <mergeCell ref="N89:Q89"/>
    <mergeCell ref="N102:Q102"/>
    <mergeCell ref="N103:Q103"/>
    <mergeCell ref="N104:Q104"/>
    <mergeCell ref="N105:Q105"/>
    <mergeCell ref="N106:Q106"/>
    <mergeCell ref="N107:Q107"/>
    <mergeCell ref="N96:Q96"/>
    <mergeCell ref="N97:Q97"/>
    <mergeCell ref="N98:Q98"/>
    <mergeCell ref="N99:Q99"/>
    <mergeCell ref="N100:Q100"/>
    <mergeCell ref="N101:Q101"/>
    <mergeCell ref="A116:A118"/>
    <mergeCell ref="B116:E116"/>
    <mergeCell ref="F116:G117"/>
    <mergeCell ref="H116:K116"/>
    <mergeCell ref="L116:L118"/>
    <mergeCell ref="M116:M118"/>
    <mergeCell ref="N116:Q118"/>
    <mergeCell ref="N108:Q108"/>
    <mergeCell ref="N109:Q109"/>
    <mergeCell ref="N110:Q110"/>
    <mergeCell ref="N111:Q111"/>
    <mergeCell ref="N112:Q112"/>
    <mergeCell ref="N113:Q113"/>
    <mergeCell ref="R116:R118"/>
    <mergeCell ref="B117:C117"/>
    <mergeCell ref="D117:E117"/>
    <mergeCell ref="H117:I117"/>
    <mergeCell ref="J117:K117"/>
    <mergeCell ref="N119:Q119"/>
    <mergeCell ref="B114:C114"/>
    <mergeCell ref="D114:E114"/>
    <mergeCell ref="N114:Q114"/>
    <mergeCell ref="N126:Q126"/>
    <mergeCell ref="N127:Q127"/>
    <mergeCell ref="N128:Q128"/>
    <mergeCell ref="N129:Q129"/>
    <mergeCell ref="N130:Q130"/>
    <mergeCell ref="N131:Q131"/>
    <mergeCell ref="N120:Q120"/>
    <mergeCell ref="N121:Q121"/>
    <mergeCell ref="N122:Q122"/>
    <mergeCell ref="N123:Q123"/>
    <mergeCell ref="N124:Q124"/>
    <mergeCell ref="N125:Q125"/>
    <mergeCell ref="N138:Q138"/>
    <mergeCell ref="N139:Q139"/>
    <mergeCell ref="N140:Q140"/>
    <mergeCell ref="N141:Q141"/>
    <mergeCell ref="N142:Q142"/>
    <mergeCell ref="N143:Q143"/>
    <mergeCell ref="N132:Q132"/>
    <mergeCell ref="N133:Q133"/>
    <mergeCell ref="N134:Q134"/>
    <mergeCell ref="N135:Q135"/>
    <mergeCell ref="N136:Q136"/>
    <mergeCell ref="N137:Q137"/>
    <mergeCell ref="A152:A154"/>
    <mergeCell ref="B152:E152"/>
    <mergeCell ref="F152:G153"/>
    <mergeCell ref="H152:K152"/>
    <mergeCell ref="L152:L154"/>
    <mergeCell ref="M152:M154"/>
    <mergeCell ref="N152:Q154"/>
    <mergeCell ref="N144:Q144"/>
    <mergeCell ref="N145:Q145"/>
    <mergeCell ref="N146:Q146"/>
    <mergeCell ref="N147:Q147"/>
    <mergeCell ref="N148:Q148"/>
    <mergeCell ref="N149:Q149"/>
    <mergeCell ref="R152:R154"/>
    <mergeCell ref="B153:C153"/>
    <mergeCell ref="D153:E153"/>
    <mergeCell ref="H153:I153"/>
    <mergeCell ref="J153:K153"/>
    <mergeCell ref="N155:Q155"/>
    <mergeCell ref="B150:C150"/>
    <mergeCell ref="D150:E150"/>
    <mergeCell ref="N150:Q150"/>
    <mergeCell ref="N162:Q162"/>
    <mergeCell ref="N163:Q163"/>
    <mergeCell ref="N164:Q164"/>
    <mergeCell ref="N165:Q165"/>
    <mergeCell ref="N166:Q166"/>
    <mergeCell ref="N167:Q167"/>
    <mergeCell ref="N156:Q156"/>
    <mergeCell ref="N157:Q157"/>
    <mergeCell ref="N158:Q158"/>
    <mergeCell ref="N159:Q159"/>
    <mergeCell ref="N160:Q160"/>
    <mergeCell ref="N161:Q161"/>
    <mergeCell ref="N174:Q174"/>
    <mergeCell ref="N175:Q175"/>
    <mergeCell ref="N176:Q176"/>
    <mergeCell ref="N177:Q177"/>
    <mergeCell ref="N178:Q178"/>
    <mergeCell ref="N179:Q179"/>
    <mergeCell ref="N168:Q168"/>
    <mergeCell ref="N169:Q169"/>
    <mergeCell ref="N170:Q170"/>
    <mergeCell ref="N171:Q171"/>
    <mergeCell ref="N172:Q172"/>
    <mergeCell ref="N173:Q173"/>
    <mergeCell ref="A188:A190"/>
    <mergeCell ref="B188:E188"/>
    <mergeCell ref="F188:G189"/>
    <mergeCell ref="H188:K188"/>
    <mergeCell ref="L188:L190"/>
    <mergeCell ref="M188:M190"/>
    <mergeCell ref="N188:Q190"/>
    <mergeCell ref="N180:Q180"/>
    <mergeCell ref="N181:Q181"/>
    <mergeCell ref="N182:Q182"/>
    <mergeCell ref="N183:Q183"/>
    <mergeCell ref="N184:Q184"/>
    <mergeCell ref="N185:Q185"/>
    <mergeCell ref="R188:R190"/>
    <mergeCell ref="B189:C189"/>
    <mergeCell ref="D189:E189"/>
    <mergeCell ref="H189:I189"/>
    <mergeCell ref="J189:K189"/>
    <mergeCell ref="N191:Q191"/>
    <mergeCell ref="B186:C186"/>
    <mergeCell ref="D186:E186"/>
    <mergeCell ref="N186:Q186"/>
    <mergeCell ref="N198:Q198"/>
    <mergeCell ref="N199:Q199"/>
    <mergeCell ref="N200:Q200"/>
    <mergeCell ref="N201:Q201"/>
    <mergeCell ref="N202:Q202"/>
    <mergeCell ref="N203:Q203"/>
    <mergeCell ref="N192:Q192"/>
    <mergeCell ref="N193:Q193"/>
    <mergeCell ref="N194:Q194"/>
    <mergeCell ref="N195:Q195"/>
    <mergeCell ref="N196:Q196"/>
    <mergeCell ref="N197:Q197"/>
    <mergeCell ref="N210:Q210"/>
    <mergeCell ref="N211:Q211"/>
    <mergeCell ref="N212:Q212"/>
    <mergeCell ref="N213:Q213"/>
    <mergeCell ref="N214:Q214"/>
    <mergeCell ref="N215:Q215"/>
    <mergeCell ref="N204:Q204"/>
    <mergeCell ref="N205:Q205"/>
    <mergeCell ref="N206:Q206"/>
    <mergeCell ref="N207:Q207"/>
    <mergeCell ref="N208:Q208"/>
    <mergeCell ref="N209:Q209"/>
    <mergeCell ref="A224:A226"/>
    <mergeCell ref="B224:E224"/>
    <mergeCell ref="F224:G225"/>
    <mergeCell ref="H224:K224"/>
    <mergeCell ref="L224:L226"/>
    <mergeCell ref="M224:M226"/>
    <mergeCell ref="N224:Q226"/>
    <mergeCell ref="N216:Q216"/>
    <mergeCell ref="N217:Q217"/>
    <mergeCell ref="N218:Q218"/>
    <mergeCell ref="N219:Q219"/>
    <mergeCell ref="N220:Q220"/>
    <mergeCell ref="N221:Q221"/>
    <mergeCell ref="R224:R226"/>
    <mergeCell ref="B225:C225"/>
    <mergeCell ref="D225:E225"/>
    <mergeCell ref="H225:I225"/>
    <mergeCell ref="J225:K225"/>
    <mergeCell ref="N227:Q227"/>
    <mergeCell ref="B222:C222"/>
    <mergeCell ref="D222:E222"/>
    <mergeCell ref="N222:Q222"/>
    <mergeCell ref="N234:Q234"/>
    <mergeCell ref="N235:Q235"/>
    <mergeCell ref="N236:Q236"/>
    <mergeCell ref="N237:Q237"/>
    <mergeCell ref="N238:Q238"/>
    <mergeCell ref="N239:Q239"/>
    <mergeCell ref="N228:Q228"/>
    <mergeCell ref="N229:Q229"/>
    <mergeCell ref="N230:Q230"/>
    <mergeCell ref="N231:Q231"/>
    <mergeCell ref="N232:Q232"/>
    <mergeCell ref="N233:Q233"/>
    <mergeCell ref="N246:Q246"/>
    <mergeCell ref="N247:Q247"/>
    <mergeCell ref="N248:Q248"/>
    <mergeCell ref="N249:Q249"/>
    <mergeCell ref="N250:Q250"/>
    <mergeCell ref="N251:Q251"/>
    <mergeCell ref="N240:Q240"/>
    <mergeCell ref="N241:Q241"/>
    <mergeCell ref="N242:Q242"/>
    <mergeCell ref="N243:Q243"/>
    <mergeCell ref="N244:Q244"/>
    <mergeCell ref="N245:Q245"/>
    <mergeCell ref="A260:A262"/>
    <mergeCell ref="B260:E260"/>
    <mergeCell ref="F260:G261"/>
    <mergeCell ref="H260:K260"/>
    <mergeCell ref="L260:L262"/>
    <mergeCell ref="M260:M262"/>
    <mergeCell ref="N260:Q262"/>
    <mergeCell ref="N252:Q252"/>
    <mergeCell ref="N253:Q253"/>
    <mergeCell ref="N254:Q254"/>
    <mergeCell ref="N255:Q255"/>
    <mergeCell ref="N256:Q256"/>
    <mergeCell ref="N257:Q257"/>
    <mergeCell ref="R260:R262"/>
    <mergeCell ref="B261:C261"/>
    <mergeCell ref="D261:E261"/>
    <mergeCell ref="H261:I261"/>
    <mergeCell ref="J261:K261"/>
    <mergeCell ref="N263:Q263"/>
    <mergeCell ref="B258:C258"/>
    <mergeCell ref="D258:E258"/>
    <mergeCell ref="N258:Q258"/>
    <mergeCell ref="N270:Q270"/>
    <mergeCell ref="N271:Q271"/>
    <mergeCell ref="N272:Q272"/>
    <mergeCell ref="N273:Q273"/>
    <mergeCell ref="N274:Q274"/>
    <mergeCell ref="N275:Q275"/>
    <mergeCell ref="N264:Q264"/>
    <mergeCell ref="N265:Q265"/>
    <mergeCell ref="N266:Q266"/>
    <mergeCell ref="N267:Q267"/>
    <mergeCell ref="N268:Q268"/>
    <mergeCell ref="N269:Q269"/>
    <mergeCell ref="N282:Q282"/>
    <mergeCell ref="N283:Q283"/>
    <mergeCell ref="N284:Q284"/>
    <mergeCell ref="N285:Q285"/>
    <mergeCell ref="N286:Q286"/>
    <mergeCell ref="N287:Q287"/>
    <mergeCell ref="N276:Q276"/>
    <mergeCell ref="N277:Q277"/>
    <mergeCell ref="N278:Q278"/>
    <mergeCell ref="N279:Q279"/>
    <mergeCell ref="N280:Q280"/>
    <mergeCell ref="N281:Q281"/>
    <mergeCell ref="B294:C294"/>
    <mergeCell ref="D294:E294"/>
    <mergeCell ref="N294:Q294"/>
    <mergeCell ref="N288:Q288"/>
    <mergeCell ref="N289:Q289"/>
    <mergeCell ref="N290:Q290"/>
    <mergeCell ref="N291:Q291"/>
    <mergeCell ref="N292:Q292"/>
    <mergeCell ref="N293:Q293"/>
  </mergeCells>
  <phoneticPr fontId="2"/>
  <conditionalFormatting sqref="A12:C13 F12:G13 A14:G41">
    <cfRule type="expression" dxfId="63" priority="9">
      <formula>OR(EDATE($A$11,1)-1&lt;$A12,DATEVALUE("2026/3/31")&lt;$A12)</formula>
    </cfRule>
  </conditionalFormatting>
  <conditionalFormatting sqref="A48:F76 M48:R77 A77:G77 L77">
    <cfRule type="expression" dxfId="62" priority="10">
      <formula>OR(EDATE($A$47,1)-1&lt;$A48,DATEVALUE("2026/3/31")&lt;$A48)</formula>
    </cfRule>
  </conditionalFormatting>
  <conditionalFormatting sqref="A84:G113">
    <cfRule type="expression" dxfId="61" priority="11">
      <formula>OR(EDATE($A$83,1)-1&lt;$A84,DATEVALUE("2026/3/31")&lt;$A84)</formula>
    </cfRule>
  </conditionalFormatting>
  <conditionalFormatting sqref="A120:G149 M120:R149 L149">
    <cfRule type="expression" dxfId="60" priority="12">
      <formula>OR(EDATE($A$119,1)-1&lt;$A120,DATEVALUE("2026/3/31")&lt;$A120)</formula>
    </cfRule>
  </conditionalFormatting>
  <conditionalFormatting sqref="A156:G185">
    <cfRule type="expression" dxfId="59" priority="13">
      <formula>OR(EDATE($A$155,1)-1&lt;$A156,DATEVALUE("2026/3/31")&lt;$A156)</formula>
    </cfRule>
  </conditionalFormatting>
  <conditionalFormatting sqref="A192:G221">
    <cfRule type="expression" dxfId="58" priority="14">
      <formula>OR(EDATE($A$191,1)-1&lt;$A192,DATEVALUE("2026/3/31")&lt;$A192)</formula>
    </cfRule>
  </conditionalFormatting>
  <conditionalFormatting sqref="A228:G257 M228:R257 L255:L257">
    <cfRule type="expression" dxfId="57" priority="15">
      <formula>OR(EDATE($A$227,1)-1&lt;$A228,DATEVALUE("2026/3/31")&lt;$A228)</formula>
    </cfRule>
  </conditionalFormatting>
  <conditionalFormatting sqref="A264:G293 L264:R293">
    <cfRule type="expression" dxfId="56" priority="16">
      <formula>OR(EDATE($A$263,1)-1&lt;$A264,DATEVALUE("2026/3/31")&lt;$A264)</formula>
    </cfRule>
  </conditionalFormatting>
  <conditionalFormatting sqref="B11:C11">
    <cfRule type="expression" dxfId="55" priority="3">
      <formula>OR(EDATE($A$11,1)-1&lt;$A11,DATEVALUE("2026/3/31")&lt;$A11)</formula>
    </cfRule>
  </conditionalFormatting>
  <conditionalFormatting sqref="B4:L5">
    <cfRule type="expression" dxfId="54" priority="8">
      <formula>IF(LEN(B4)&lt;1,TRUE,FALSE)</formula>
    </cfRule>
  </conditionalFormatting>
  <conditionalFormatting sqref="D13:E13">
    <cfRule type="expression" dxfId="53" priority="2">
      <formula>$M$12="✓"</formula>
    </cfRule>
  </conditionalFormatting>
  <conditionalFormatting sqref="M11">
    <cfRule type="expression" dxfId="52" priority="1">
      <formula>OR(EDATE($A$11,1)-1&lt;$A11,DATEVALUE("2026/3/31")&lt;$A11)</formula>
    </cfRule>
  </conditionalFormatting>
  <conditionalFormatting sqref="M12:R41">
    <cfRule type="expression" dxfId="51" priority="4">
      <formula>OR(EDATE($A$11,1)-1&lt;$A12,DATEVALUE("2026/3/31")&lt;$A12)</formula>
    </cfRule>
  </conditionalFormatting>
  <conditionalFormatting sqref="M84:R113">
    <cfRule type="expression" dxfId="50" priority="5">
      <formula>OR(EDATE($A$83,1)-1&lt;$A84,DATEVALUE("2026/3/31")&lt;$A84)</formula>
    </cfRule>
  </conditionalFormatting>
  <conditionalFormatting sqref="M156:R185">
    <cfRule type="expression" dxfId="49" priority="6">
      <formula>OR(EDATE($A$155,1)-1&lt;$A156,DATEVALUE("2026/3/31")&lt;$A156)</formula>
    </cfRule>
  </conditionalFormatting>
  <conditionalFormatting sqref="M192:R221">
    <cfRule type="expression" dxfId="48" priority="7">
      <formula>OR(EDATE($A$191,1)-1&lt;$A192,DATEVALUE("2026/3/31")&lt;$A192)</formula>
    </cfRule>
  </conditionalFormatting>
  <dataValidations count="3">
    <dataValidation operator="greaterThanOrEqual" allowBlank="1" showInputMessage="1" showErrorMessage="1" sqref="H191:K221 H155:K185 H227:K257 H11:K41 H119:K149 H47:K77 H83:K113 H263:K293" xr:uid="{51D2054C-1191-447B-9B16-6BACAD676EFA}"/>
    <dataValidation type="list" allowBlank="1" showInputMessage="1" showErrorMessage="1" sqref="M263:M293 M47:M76 M83:M113 M119:M149 M155:M185 M191:M221 M227:M257 M11:M41" xr:uid="{3BDB6E95-CB33-4EA9-850C-F19A2D74DAEB}">
      <formula1>",✓所定,✓法定"</formula1>
    </dataValidation>
    <dataValidation type="time" operator="greaterThanOrEqual" allowBlank="1" showInputMessage="1" showErrorMessage="1" sqref="H114:K114 H78:K78 G42:K42 H222:K222 H258:K258 H186:K186 H150:K150 G11:G41 L11:L42 B11:F42 B47:G78 L47:L78 B83:G114 L83:L114 B119:G150 L119:L150 B155:G186 L155:L186 B191:G222 L191:L222 B227:G258 L227:L258 B263:G294 L263:L294 H294:K294" xr:uid="{0606AA21-BD83-44EA-8B2C-16B97958B30F}">
      <formula1>0</formula1>
    </dataValidation>
  </dataValidations>
  <printOptions horizontalCentered="1"/>
  <pageMargins left="0.51181102362204722" right="0.51181102362204722" top="0.55118110236220474" bottom="0.55118110236220474" header="0.31496062992125984" footer="0.31496062992125984"/>
  <pageSetup paperSize="9" scale="76" fitToHeight="0" orientation="portrait" r:id="rId1"/>
  <rowBreaks count="7" manualBreakCount="7">
    <brk id="42" max="16383" man="1"/>
    <brk id="78" max="16383" man="1"/>
    <brk id="114" max="16383" man="1"/>
    <brk id="150" max="16383" man="1"/>
    <brk id="186" max="16383" man="1"/>
    <brk id="222" max="16383" man="1"/>
    <brk id="258" max="16383" man="1"/>
  </row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615BE0-1DB5-41DA-B57C-86A0F902A40A}">
  <sheetPr>
    <tabColor rgb="FF66CCFF"/>
    <pageSetUpPr fitToPage="1"/>
  </sheetPr>
  <dimension ref="A1:V294"/>
  <sheetViews>
    <sheetView view="pageBreakPreview" zoomScale="115" zoomScaleNormal="100" zoomScaleSheetLayoutView="115" workbookViewId="0">
      <selection activeCell="B11" sqref="B11"/>
    </sheetView>
  </sheetViews>
  <sheetFormatPr defaultColWidth="8.75" defaultRowHeight="14.25"/>
  <cols>
    <col min="1" max="1" width="10.75" style="1" customWidth="1"/>
    <col min="2" max="7" width="7.125" style="1" customWidth="1"/>
    <col min="8" max="11" width="7.125" style="1" hidden="1" customWidth="1"/>
    <col min="12" max="12" width="7.125" style="1" customWidth="1"/>
    <col min="13" max="13" width="6.125" style="9" customWidth="1"/>
    <col min="14" max="14" width="5.75" style="1" customWidth="1"/>
    <col min="15" max="15" width="9.125" style="1" customWidth="1"/>
    <col min="16" max="17" width="8.75" style="1" customWidth="1"/>
    <col min="18" max="18" width="12.75" style="1" customWidth="1"/>
    <col min="19" max="21" width="8.75" style="1" hidden="1" customWidth="1"/>
    <col min="22" max="16384" width="8.75" style="1"/>
  </cols>
  <sheetData>
    <row r="1" spans="1:22" ht="16.5">
      <c r="A1" s="2" t="str" cm="1">
        <f t="array" aca="1" ref="A1" ca="1">"業務日誌" &amp; RIGHT(CELL("filename", A1),U1)</f>
        <v>業務日誌48</v>
      </c>
      <c r="B1" s="3"/>
      <c r="C1" s="3"/>
      <c r="D1" s="3"/>
      <c r="E1" s="3"/>
      <c r="F1" s="3"/>
      <c r="G1" s="3"/>
      <c r="H1" s="3"/>
      <c r="I1" s="3"/>
      <c r="J1" s="3"/>
      <c r="K1" s="3"/>
      <c r="L1" s="3"/>
      <c r="M1" s="3"/>
      <c r="N1" s="3"/>
      <c r="O1" s="3"/>
      <c r="P1" s="3"/>
      <c r="Q1" s="3"/>
      <c r="R1" s="3"/>
      <c r="S1" s="45" t="str" cm="1">
        <f t="array" aca="1" ref="S1" ca="1">"各月内訳表!$E" &amp; 5+ 27*(RIGHT(CELL("filename", A1),U1)-1)</f>
        <v>各月内訳表!$E1274</v>
      </c>
      <c r="T1" s="45" t="str" cm="1">
        <f t="array" aca="1" ref="T1" ca="1">"各月内訳表!$G" &amp; 6+ 27*(RIGHT(CELL("filename", A1),U1)-1)</f>
        <v>各月内訳表!$G1275</v>
      </c>
      <c r="U1" s="45" cm="1">
        <f t="array" aca="1" ref="U1" ca="1">LEN(CELL("filename",A1))-FIND("日誌",CELL("filename",A1))-1</f>
        <v>2</v>
      </c>
    </row>
    <row r="2" spans="1:22" ht="16.899999999999999" customHeight="1">
      <c r="L2" s="25"/>
      <c r="Q2" s="19" t="s">
        <v>13</v>
      </c>
      <c r="R2" s="163">
        <f>入力ボックス!C8</f>
        <v>0</v>
      </c>
      <c r="S2" s="45"/>
      <c r="T2" s="45"/>
      <c r="U2" s="45" cm="1">
        <f t="array" aca="1" ref="U2" ca="1">LEN(CELL("filename",I2))-FIND("日誌",CELL("filename",I2))-1</f>
        <v>2</v>
      </c>
    </row>
    <row r="3" spans="1:22" ht="16.899999999999999" customHeight="1">
      <c r="L3" s="25"/>
      <c r="Q3" s="19"/>
      <c r="R3" s="28"/>
    </row>
    <row r="4" spans="1:22">
      <c r="A4" s="24" t="s">
        <v>12</v>
      </c>
      <c r="B4" s="201" t="str">
        <f>IF(入力ボックス!$C$4="","",入力ボックス!$C$4)</f>
        <v/>
      </c>
      <c r="C4" s="201"/>
      <c r="D4" s="201"/>
      <c r="E4" s="201"/>
      <c r="F4" s="201"/>
      <c r="G4" s="201"/>
      <c r="H4" s="201"/>
      <c r="I4" s="201"/>
      <c r="J4" s="201"/>
      <c r="K4" s="201"/>
      <c r="L4" s="201"/>
      <c r="O4" s="24" t="s">
        <v>79</v>
      </c>
      <c r="P4" s="202"/>
      <c r="Q4" s="202"/>
      <c r="R4" s="202"/>
    </row>
    <row r="5" spans="1:22" ht="18.75" customHeight="1">
      <c r="A5" s="24" t="s">
        <v>21</v>
      </c>
      <c r="B5" s="201" t="str" cm="1">
        <f t="array" aca="1" ref="B5" ca="1">IF(INDIRECT(S1)="","",INDIRECT(S1))</f>
        <v/>
      </c>
      <c r="C5" s="201"/>
      <c r="D5" s="201"/>
      <c r="E5" s="201"/>
      <c r="F5" s="201"/>
      <c r="G5" s="201"/>
      <c r="H5" s="201"/>
      <c r="I5" s="201"/>
      <c r="J5" s="201"/>
      <c r="K5" s="201"/>
      <c r="L5" s="201"/>
      <c r="O5" s="31" t="s">
        <v>80</v>
      </c>
    </row>
    <row r="6" spans="1:22" ht="18.75" customHeight="1">
      <c r="R6" s="42" t="str">
        <f ca="1">HYPERLINK("#"&amp;S1,"各月内訳表へ")</f>
        <v>各月内訳表へ</v>
      </c>
    </row>
    <row r="8" spans="1:22" ht="27" customHeight="1">
      <c r="A8" s="194" t="s">
        <v>22</v>
      </c>
      <c r="B8" s="189" t="s">
        <v>103</v>
      </c>
      <c r="C8" s="189"/>
      <c r="D8" s="189"/>
      <c r="E8" s="189"/>
      <c r="F8" s="189" t="s">
        <v>23</v>
      </c>
      <c r="G8" s="189"/>
      <c r="H8" s="189" t="s">
        <v>88</v>
      </c>
      <c r="I8" s="189"/>
      <c r="J8" s="189"/>
      <c r="K8" s="189"/>
      <c r="L8" s="189" t="s">
        <v>87</v>
      </c>
      <c r="M8" s="195" t="s">
        <v>96</v>
      </c>
      <c r="N8" s="194" t="s">
        <v>25</v>
      </c>
      <c r="O8" s="194"/>
      <c r="P8" s="194"/>
      <c r="Q8" s="194"/>
      <c r="R8" s="189" t="s">
        <v>100</v>
      </c>
    </row>
    <row r="9" spans="1:22" ht="14.25" customHeight="1">
      <c r="A9" s="194"/>
      <c r="B9" s="189" t="s">
        <v>82</v>
      </c>
      <c r="C9" s="189"/>
      <c r="D9" s="189" t="s">
        <v>84</v>
      </c>
      <c r="E9" s="189"/>
      <c r="F9" s="189"/>
      <c r="G9" s="189"/>
      <c r="H9" s="189" t="s">
        <v>90</v>
      </c>
      <c r="I9" s="189"/>
      <c r="J9" s="189" t="s">
        <v>89</v>
      </c>
      <c r="K9" s="189"/>
      <c r="L9" s="189"/>
      <c r="M9" s="196"/>
      <c r="N9" s="194"/>
      <c r="O9" s="194"/>
      <c r="P9" s="194"/>
      <c r="Q9" s="194"/>
      <c r="R9" s="189"/>
    </row>
    <row r="10" spans="1:22" ht="18" customHeight="1">
      <c r="A10" s="194"/>
      <c r="B10" s="43" t="s">
        <v>26</v>
      </c>
      <c r="C10" s="43" t="s">
        <v>27</v>
      </c>
      <c r="D10" s="43" t="s">
        <v>26</v>
      </c>
      <c r="E10" s="43" t="s">
        <v>27</v>
      </c>
      <c r="F10" s="44" t="s">
        <v>85</v>
      </c>
      <c r="G10" s="44" t="s">
        <v>86</v>
      </c>
      <c r="H10" s="44" t="s">
        <v>81</v>
      </c>
      <c r="I10" s="44" t="s">
        <v>83</v>
      </c>
      <c r="J10" s="44" t="s">
        <v>81</v>
      </c>
      <c r="K10" s="44" t="s">
        <v>95</v>
      </c>
      <c r="L10" s="189"/>
      <c r="M10" s="197"/>
      <c r="N10" s="194"/>
      <c r="O10" s="194"/>
      <c r="P10" s="194"/>
      <c r="Q10" s="194"/>
      <c r="R10" s="194"/>
    </row>
    <row r="11" spans="1:22">
      <c r="A11" s="27" cm="1">
        <f t="array" aca="1" ref="A11" ca="1">DATE("2025","8",IFERROR(INDIRECT(T1),"1"))</f>
        <v>45870</v>
      </c>
      <c r="B11" s="20"/>
      <c r="C11" s="21"/>
      <c r="D11" s="20"/>
      <c r="E11" s="21"/>
      <c r="F11" s="22"/>
      <c r="G11" s="22"/>
      <c r="H11" s="34" t="str">
        <f>IF(OR(B11="",LEFT(M11,1)="✓"),"",C11-B11-F11)</f>
        <v/>
      </c>
      <c r="I11" s="34" t="str">
        <f>IF(OR(D11="",LEFT(M11,1)="✓"),"",E11-D11-G11)</f>
        <v/>
      </c>
      <c r="J11" s="34" t="str">
        <f>IF(AND(B11&lt;&gt;"",M11="✓所定"),C11-B11-F11,"")</f>
        <v/>
      </c>
      <c r="K11" s="34" t="str">
        <f>IF(AND(B11&lt;&gt;"",M11="✓法定"),C11-B11-F11,"")</f>
        <v/>
      </c>
      <c r="L11" s="26" t="str">
        <f>IF(AND($B11="",$D11=""),"",($C11-$B11-$F11)+($E11-$D11-$G11))</f>
        <v/>
      </c>
      <c r="M11" s="32"/>
      <c r="N11" s="190"/>
      <c r="O11" s="190"/>
      <c r="P11" s="190"/>
      <c r="Q11" s="190"/>
      <c r="R11" s="23"/>
      <c r="V11" s="1" t="s">
        <v>171</v>
      </c>
    </row>
    <row r="12" spans="1:22">
      <c r="A12" s="27">
        <f ca="1">A11+1</f>
        <v>45871</v>
      </c>
      <c r="B12" s="20"/>
      <c r="C12" s="21"/>
      <c r="D12" s="20"/>
      <c r="E12" s="21"/>
      <c r="F12" s="22"/>
      <c r="G12" s="22"/>
      <c r="H12" s="34" t="str">
        <f t="shared" ref="H12:H41" si="0">IF(OR(B12="",LEFT(M12,1)="✓"),"",C12-B12-F12)</f>
        <v/>
      </c>
      <c r="I12" s="34" t="str">
        <f t="shared" ref="I12:I41" si="1">IF(OR(D12="",LEFT(M12,1)="✓"),"",E12-D12-G12)</f>
        <v/>
      </c>
      <c r="J12" s="34" t="str">
        <f t="shared" ref="J12:J41" si="2">IF(AND(B12&lt;&gt;"",M12="✓所定"),C12-B12-F12,"")</f>
        <v/>
      </c>
      <c r="K12" s="34" t="str">
        <f t="shared" ref="K12:K41" si="3">IF(AND(B12&lt;&gt;"",M12="✓法定"),C12-B12-F12,"")</f>
        <v/>
      </c>
      <c r="L12" s="26" t="str">
        <f t="shared" ref="L12:L41" si="4">IF(AND($B12="",$D12=""),"",($C12-$B12-$F12)+(E12-D12-G12))</f>
        <v/>
      </c>
      <c r="M12" s="32"/>
      <c r="N12" s="190"/>
      <c r="O12" s="190"/>
      <c r="P12" s="190"/>
      <c r="Q12" s="190"/>
      <c r="R12" s="23"/>
      <c r="V12" s="1" t="s">
        <v>172</v>
      </c>
    </row>
    <row r="13" spans="1:22">
      <c r="A13" s="27">
        <f t="shared" ref="A13:A41" ca="1" si="5">A12+1</f>
        <v>45872</v>
      </c>
      <c r="B13" s="20"/>
      <c r="C13" s="21"/>
      <c r="D13" s="20"/>
      <c r="E13" s="21"/>
      <c r="F13" s="22"/>
      <c r="G13" s="22"/>
      <c r="H13" s="34" t="str">
        <f t="shared" si="0"/>
        <v/>
      </c>
      <c r="I13" s="34" t="str">
        <f t="shared" si="1"/>
        <v/>
      </c>
      <c r="J13" s="34" t="str">
        <f t="shared" si="2"/>
        <v/>
      </c>
      <c r="K13" s="34" t="str">
        <f t="shared" si="3"/>
        <v/>
      </c>
      <c r="L13" s="26" t="str">
        <f t="shared" si="4"/>
        <v/>
      </c>
      <c r="M13" s="32"/>
      <c r="N13" s="190"/>
      <c r="O13" s="190"/>
      <c r="P13" s="190"/>
      <c r="Q13" s="190"/>
      <c r="R13" s="23"/>
    </row>
    <row r="14" spans="1:22">
      <c r="A14" s="27">
        <f t="shared" ca="1" si="5"/>
        <v>45873</v>
      </c>
      <c r="B14" s="20"/>
      <c r="C14" s="21"/>
      <c r="D14" s="20"/>
      <c r="E14" s="21"/>
      <c r="F14" s="22"/>
      <c r="G14" s="22"/>
      <c r="H14" s="34" t="str">
        <f t="shared" si="0"/>
        <v/>
      </c>
      <c r="I14" s="34" t="str">
        <f t="shared" si="1"/>
        <v/>
      </c>
      <c r="J14" s="34" t="str">
        <f t="shared" si="2"/>
        <v/>
      </c>
      <c r="K14" s="34" t="str">
        <f t="shared" si="3"/>
        <v/>
      </c>
      <c r="L14" s="26" t="str">
        <f t="shared" si="4"/>
        <v/>
      </c>
      <c r="M14" s="32"/>
      <c r="N14" s="190"/>
      <c r="O14" s="190"/>
      <c r="P14" s="190"/>
      <c r="Q14" s="190"/>
      <c r="R14" s="23"/>
    </row>
    <row r="15" spans="1:22">
      <c r="A15" s="27">
        <f t="shared" ca="1" si="5"/>
        <v>45874</v>
      </c>
      <c r="B15" s="20"/>
      <c r="C15" s="21"/>
      <c r="D15" s="20"/>
      <c r="E15" s="21"/>
      <c r="F15" s="22"/>
      <c r="G15" s="22"/>
      <c r="H15" s="34" t="str">
        <f t="shared" si="0"/>
        <v/>
      </c>
      <c r="I15" s="34" t="str">
        <f t="shared" si="1"/>
        <v/>
      </c>
      <c r="J15" s="34" t="str">
        <f t="shared" si="2"/>
        <v/>
      </c>
      <c r="K15" s="34" t="str">
        <f t="shared" si="3"/>
        <v/>
      </c>
      <c r="L15" s="26" t="str">
        <f t="shared" si="4"/>
        <v/>
      </c>
      <c r="M15" s="32"/>
      <c r="N15" s="190"/>
      <c r="O15" s="190"/>
      <c r="P15" s="190"/>
      <c r="Q15" s="190"/>
      <c r="R15" s="23"/>
    </row>
    <row r="16" spans="1:22">
      <c r="A16" s="27">
        <f t="shared" ca="1" si="5"/>
        <v>45875</v>
      </c>
      <c r="B16" s="20"/>
      <c r="C16" s="21"/>
      <c r="D16" s="20"/>
      <c r="E16" s="21"/>
      <c r="F16" s="22"/>
      <c r="G16" s="22"/>
      <c r="H16" s="34" t="str">
        <f t="shared" si="0"/>
        <v/>
      </c>
      <c r="I16" s="34" t="str">
        <f t="shared" si="1"/>
        <v/>
      </c>
      <c r="J16" s="34" t="str">
        <f t="shared" si="2"/>
        <v/>
      </c>
      <c r="K16" s="34" t="str">
        <f t="shared" si="3"/>
        <v/>
      </c>
      <c r="L16" s="26" t="str">
        <f t="shared" si="4"/>
        <v/>
      </c>
      <c r="M16" s="32"/>
      <c r="N16" s="190"/>
      <c r="O16" s="190"/>
      <c r="P16" s="190"/>
      <c r="Q16" s="190"/>
      <c r="R16" s="23"/>
    </row>
    <row r="17" spans="1:18">
      <c r="A17" s="27">
        <f t="shared" ca="1" si="5"/>
        <v>45876</v>
      </c>
      <c r="B17" s="20"/>
      <c r="C17" s="21"/>
      <c r="D17" s="20"/>
      <c r="E17" s="21"/>
      <c r="F17" s="22"/>
      <c r="G17" s="22"/>
      <c r="H17" s="34" t="str">
        <f t="shared" si="0"/>
        <v/>
      </c>
      <c r="I17" s="34" t="str">
        <f t="shared" si="1"/>
        <v/>
      </c>
      <c r="J17" s="34" t="str">
        <f t="shared" si="2"/>
        <v/>
      </c>
      <c r="K17" s="34" t="str">
        <f t="shared" si="3"/>
        <v/>
      </c>
      <c r="L17" s="26" t="str">
        <f t="shared" si="4"/>
        <v/>
      </c>
      <c r="M17" s="32"/>
      <c r="N17" s="190"/>
      <c r="O17" s="190"/>
      <c r="P17" s="190"/>
      <c r="Q17" s="190"/>
      <c r="R17" s="23"/>
    </row>
    <row r="18" spans="1:18">
      <c r="A18" s="27">
        <f t="shared" ca="1" si="5"/>
        <v>45877</v>
      </c>
      <c r="B18" s="20"/>
      <c r="C18" s="21"/>
      <c r="D18" s="20"/>
      <c r="E18" s="21"/>
      <c r="F18" s="22"/>
      <c r="G18" s="22"/>
      <c r="H18" s="34" t="str">
        <f t="shared" si="0"/>
        <v/>
      </c>
      <c r="I18" s="34" t="str">
        <f t="shared" si="1"/>
        <v/>
      </c>
      <c r="J18" s="34" t="str">
        <f t="shared" si="2"/>
        <v/>
      </c>
      <c r="K18" s="34" t="str">
        <f t="shared" si="3"/>
        <v/>
      </c>
      <c r="L18" s="26" t="str">
        <f t="shared" si="4"/>
        <v/>
      </c>
      <c r="M18" s="32"/>
      <c r="N18" s="190"/>
      <c r="O18" s="190"/>
      <c r="P18" s="190"/>
      <c r="Q18" s="190"/>
      <c r="R18" s="23"/>
    </row>
    <row r="19" spans="1:18">
      <c r="A19" s="27">
        <f t="shared" ca="1" si="5"/>
        <v>45878</v>
      </c>
      <c r="B19" s="20"/>
      <c r="C19" s="21"/>
      <c r="D19" s="20"/>
      <c r="E19" s="21"/>
      <c r="F19" s="22"/>
      <c r="G19" s="22"/>
      <c r="H19" s="34" t="str">
        <f t="shared" si="0"/>
        <v/>
      </c>
      <c r="I19" s="34" t="str">
        <f t="shared" si="1"/>
        <v/>
      </c>
      <c r="J19" s="34" t="str">
        <f t="shared" si="2"/>
        <v/>
      </c>
      <c r="K19" s="34" t="str">
        <f t="shared" si="3"/>
        <v/>
      </c>
      <c r="L19" s="26" t="str">
        <f t="shared" si="4"/>
        <v/>
      </c>
      <c r="M19" s="32"/>
      <c r="N19" s="190"/>
      <c r="O19" s="190"/>
      <c r="P19" s="190"/>
      <c r="Q19" s="190"/>
      <c r="R19" s="23"/>
    </row>
    <row r="20" spans="1:18">
      <c r="A20" s="27">
        <f t="shared" ca="1" si="5"/>
        <v>45879</v>
      </c>
      <c r="B20" s="20"/>
      <c r="C20" s="21"/>
      <c r="D20" s="20"/>
      <c r="E20" s="21"/>
      <c r="F20" s="22"/>
      <c r="G20" s="22"/>
      <c r="H20" s="34" t="str">
        <f t="shared" si="0"/>
        <v/>
      </c>
      <c r="I20" s="34" t="str">
        <f t="shared" si="1"/>
        <v/>
      </c>
      <c r="J20" s="34" t="str">
        <f t="shared" si="2"/>
        <v/>
      </c>
      <c r="K20" s="34" t="str">
        <f t="shared" si="3"/>
        <v/>
      </c>
      <c r="L20" s="26" t="str">
        <f t="shared" si="4"/>
        <v/>
      </c>
      <c r="M20" s="32"/>
      <c r="N20" s="190"/>
      <c r="O20" s="190"/>
      <c r="P20" s="190"/>
      <c r="Q20" s="190"/>
      <c r="R20" s="23"/>
    </row>
    <row r="21" spans="1:18">
      <c r="A21" s="27">
        <f t="shared" ca="1" si="5"/>
        <v>45880</v>
      </c>
      <c r="B21" s="20"/>
      <c r="C21" s="21"/>
      <c r="D21" s="20"/>
      <c r="E21" s="21"/>
      <c r="F21" s="22"/>
      <c r="G21" s="22"/>
      <c r="H21" s="34" t="str">
        <f t="shared" si="0"/>
        <v/>
      </c>
      <c r="I21" s="34" t="str">
        <f t="shared" si="1"/>
        <v/>
      </c>
      <c r="J21" s="34" t="str">
        <f t="shared" si="2"/>
        <v/>
      </c>
      <c r="K21" s="34" t="str">
        <f t="shared" si="3"/>
        <v/>
      </c>
      <c r="L21" s="26" t="str">
        <f t="shared" si="4"/>
        <v/>
      </c>
      <c r="M21" s="32"/>
      <c r="N21" s="190"/>
      <c r="O21" s="190"/>
      <c r="P21" s="190"/>
      <c r="Q21" s="190"/>
      <c r="R21" s="23"/>
    </row>
    <row r="22" spans="1:18">
      <c r="A22" s="27">
        <f t="shared" ca="1" si="5"/>
        <v>45881</v>
      </c>
      <c r="B22" s="20"/>
      <c r="C22" s="21"/>
      <c r="D22" s="20"/>
      <c r="E22" s="21"/>
      <c r="F22" s="22"/>
      <c r="G22" s="22"/>
      <c r="H22" s="34" t="str">
        <f t="shared" si="0"/>
        <v/>
      </c>
      <c r="I22" s="34" t="str">
        <f t="shared" si="1"/>
        <v/>
      </c>
      <c r="J22" s="34" t="str">
        <f t="shared" si="2"/>
        <v/>
      </c>
      <c r="K22" s="34" t="str">
        <f t="shared" si="3"/>
        <v/>
      </c>
      <c r="L22" s="26" t="str">
        <f t="shared" si="4"/>
        <v/>
      </c>
      <c r="M22" s="32"/>
      <c r="N22" s="190"/>
      <c r="O22" s="190"/>
      <c r="P22" s="190"/>
      <c r="Q22" s="190"/>
      <c r="R22" s="23"/>
    </row>
    <row r="23" spans="1:18">
      <c r="A23" s="27">
        <f t="shared" ca="1" si="5"/>
        <v>45882</v>
      </c>
      <c r="B23" s="20"/>
      <c r="C23" s="21"/>
      <c r="D23" s="20"/>
      <c r="E23" s="21"/>
      <c r="F23" s="22"/>
      <c r="G23" s="22"/>
      <c r="H23" s="34" t="str">
        <f t="shared" si="0"/>
        <v/>
      </c>
      <c r="I23" s="34" t="str">
        <f t="shared" si="1"/>
        <v/>
      </c>
      <c r="J23" s="34" t="str">
        <f t="shared" si="2"/>
        <v/>
      </c>
      <c r="K23" s="34" t="str">
        <f t="shared" si="3"/>
        <v/>
      </c>
      <c r="L23" s="26" t="str">
        <f t="shared" si="4"/>
        <v/>
      </c>
      <c r="M23" s="32"/>
      <c r="N23" s="190"/>
      <c r="O23" s="190"/>
      <c r="P23" s="190"/>
      <c r="Q23" s="190"/>
      <c r="R23" s="23"/>
    </row>
    <row r="24" spans="1:18">
      <c r="A24" s="27">
        <f t="shared" ca="1" si="5"/>
        <v>45883</v>
      </c>
      <c r="B24" s="20"/>
      <c r="C24" s="21"/>
      <c r="D24" s="20"/>
      <c r="E24" s="21"/>
      <c r="F24" s="22"/>
      <c r="G24" s="22"/>
      <c r="H24" s="34" t="str">
        <f t="shared" si="0"/>
        <v/>
      </c>
      <c r="I24" s="34" t="str">
        <f t="shared" si="1"/>
        <v/>
      </c>
      <c r="J24" s="34" t="str">
        <f t="shared" si="2"/>
        <v/>
      </c>
      <c r="K24" s="34" t="str">
        <f t="shared" si="3"/>
        <v/>
      </c>
      <c r="L24" s="26" t="str">
        <f t="shared" si="4"/>
        <v/>
      </c>
      <c r="M24" s="32"/>
      <c r="N24" s="190"/>
      <c r="O24" s="190"/>
      <c r="P24" s="190"/>
      <c r="Q24" s="190"/>
      <c r="R24" s="23"/>
    </row>
    <row r="25" spans="1:18">
      <c r="A25" s="27">
        <f t="shared" ca="1" si="5"/>
        <v>45884</v>
      </c>
      <c r="B25" s="20"/>
      <c r="C25" s="21"/>
      <c r="D25" s="20"/>
      <c r="E25" s="21"/>
      <c r="F25" s="22"/>
      <c r="G25" s="22"/>
      <c r="H25" s="34" t="str">
        <f t="shared" si="0"/>
        <v/>
      </c>
      <c r="I25" s="34" t="str">
        <f t="shared" si="1"/>
        <v/>
      </c>
      <c r="J25" s="34" t="str">
        <f t="shared" si="2"/>
        <v/>
      </c>
      <c r="K25" s="34" t="str">
        <f t="shared" si="3"/>
        <v/>
      </c>
      <c r="L25" s="26" t="str">
        <f t="shared" si="4"/>
        <v/>
      </c>
      <c r="M25" s="32"/>
      <c r="N25" s="190"/>
      <c r="O25" s="190"/>
      <c r="P25" s="190"/>
      <c r="Q25" s="190"/>
      <c r="R25" s="23"/>
    </row>
    <row r="26" spans="1:18">
      <c r="A26" s="27">
        <f t="shared" ca="1" si="5"/>
        <v>45885</v>
      </c>
      <c r="B26" s="20"/>
      <c r="C26" s="21"/>
      <c r="D26" s="20"/>
      <c r="E26" s="21"/>
      <c r="F26" s="22"/>
      <c r="G26" s="22"/>
      <c r="H26" s="34" t="str">
        <f t="shared" si="0"/>
        <v/>
      </c>
      <c r="I26" s="34" t="str">
        <f t="shared" si="1"/>
        <v/>
      </c>
      <c r="J26" s="34" t="str">
        <f t="shared" si="2"/>
        <v/>
      </c>
      <c r="K26" s="34" t="str">
        <f t="shared" si="3"/>
        <v/>
      </c>
      <c r="L26" s="26" t="str">
        <f t="shared" si="4"/>
        <v/>
      </c>
      <c r="M26" s="32"/>
      <c r="N26" s="190"/>
      <c r="O26" s="190"/>
      <c r="P26" s="190"/>
      <c r="Q26" s="190"/>
      <c r="R26" s="23"/>
    </row>
    <row r="27" spans="1:18">
      <c r="A27" s="27">
        <f t="shared" ca="1" si="5"/>
        <v>45886</v>
      </c>
      <c r="B27" s="20"/>
      <c r="C27" s="21"/>
      <c r="D27" s="20"/>
      <c r="E27" s="21"/>
      <c r="F27" s="22"/>
      <c r="G27" s="22"/>
      <c r="H27" s="34" t="str">
        <f t="shared" si="0"/>
        <v/>
      </c>
      <c r="I27" s="34" t="str">
        <f t="shared" si="1"/>
        <v/>
      </c>
      <c r="J27" s="34" t="str">
        <f t="shared" si="2"/>
        <v/>
      </c>
      <c r="K27" s="34" t="str">
        <f t="shared" si="3"/>
        <v/>
      </c>
      <c r="L27" s="26" t="str">
        <f t="shared" si="4"/>
        <v/>
      </c>
      <c r="M27" s="32"/>
      <c r="N27" s="190"/>
      <c r="O27" s="190"/>
      <c r="P27" s="190"/>
      <c r="Q27" s="190"/>
      <c r="R27" s="23"/>
    </row>
    <row r="28" spans="1:18">
      <c r="A28" s="27">
        <f t="shared" ca="1" si="5"/>
        <v>45887</v>
      </c>
      <c r="B28" s="20"/>
      <c r="C28" s="21"/>
      <c r="D28" s="20"/>
      <c r="E28" s="21"/>
      <c r="F28" s="22"/>
      <c r="G28" s="22"/>
      <c r="H28" s="34" t="str">
        <f t="shared" si="0"/>
        <v/>
      </c>
      <c r="I28" s="34" t="str">
        <f t="shared" si="1"/>
        <v/>
      </c>
      <c r="J28" s="34" t="str">
        <f t="shared" si="2"/>
        <v/>
      </c>
      <c r="K28" s="34" t="str">
        <f t="shared" si="3"/>
        <v/>
      </c>
      <c r="L28" s="26" t="str">
        <f t="shared" si="4"/>
        <v/>
      </c>
      <c r="M28" s="32"/>
      <c r="N28" s="190"/>
      <c r="O28" s="190"/>
      <c r="P28" s="190"/>
      <c r="Q28" s="190"/>
      <c r="R28" s="23"/>
    </row>
    <row r="29" spans="1:18">
      <c r="A29" s="27">
        <f t="shared" ca="1" si="5"/>
        <v>45888</v>
      </c>
      <c r="B29" s="20"/>
      <c r="C29" s="21"/>
      <c r="D29" s="20"/>
      <c r="E29" s="21"/>
      <c r="F29" s="22"/>
      <c r="G29" s="22"/>
      <c r="H29" s="34" t="str">
        <f t="shared" si="0"/>
        <v/>
      </c>
      <c r="I29" s="34" t="str">
        <f t="shared" si="1"/>
        <v/>
      </c>
      <c r="J29" s="34" t="str">
        <f t="shared" si="2"/>
        <v/>
      </c>
      <c r="K29" s="34" t="str">
        <f t="shared" si="3"/>
        <v/>
      </c>
      <c r="L29" s="26" t="str">
        <f t="shared" si="4"/>
        <v/>
      </c>
      <c r="M29" s="32"/>
      <c r="N29" s="190"/>
      <c r="O29" s="190"/>
      <c r="P29" s="190"/>
      <c r="Q29" s="190"/>
      <c r="R29" s="23"/>
    </row>
    <row r="30" spans="1:18">
      <c r="A30" s="27">
        <f t="shared" ca="1" si="5"/>
        <v>45889</v>
      </c>
      <c r="B30" s="20"/>
      <c r="C30" s="21"/>
      <c r="D30" s="20"/>
      <c r="E30" s="21"/>
      <c r="F30" s="22"/>
      <c r="G30" s="22"/>
      <c r="H30" s="34" t="str">
        <f t="shared" si="0"/>
        <v/>
      </c>
      <c r="I30" s="34" t="str">
        <f t="shared" si="1"/>
        <v/>
      </c>
      <c r="J30" s="34" t="str">
        <f t="shared" si="2"/>
        <v/>
      </c>
      <c r="K30" s="34" t="str">
        <f t="shared" si="3"/>
        <v/>
      </c>
      <c r="L30" s="26" t="str">
        <f t="shared" si="4"/>
        <v/>
      </c>
      <c r="M30" s="32"/>
      <c r="N30" s="190"/>
      <c r="O30" s="190"/>
      <c r="P30" s="190"/>
      <c r="Q30" s="190"/>
      <c r="R30" s="23"/>
    </row>
    <row r="31" spans="1:18">
      <c r="A31" s="27">
        <f t="shared" ca="1" si="5"/>
        <v>45890</v>
      </c>
      <c r="B31" s="20"/>
      <c r="C31" s="21"/>
      <c r="D31" s="20"/>
      <c r="E31" s="21"/>
      <c r="F31" s="22"/>
      <c r="G31" s="22"/>
      <c r="H31" s="34" t="str">
        <f t="shared" si="0"/>
        <v/>
      </c>
      <c r="I31" s="34" t="str">
        <f t="shared" si="1"/>
        <v/>
      </c>
      <c r="J31" s="34" t="str">
        <f t="shared" si="2"/>
        <v/>
      </c>
      <c r="K31" s="34" t="str">
        <f t="shared" si="3"/>
        <v/>
      </c>
      <c r="L31" s="26" t="str">
        <f t="shared" si="4"/>
        <v/>
      </c>
      <c r="M31" s="32"/>
      <c r="N31" s="190"/>
      <c r="O31" s="190"/>
      <c r="P31" s="190"/>
      <c r="Q31" s="190"/>
      <c r="R31" s="23"/>
    </row>
    <row r="32" spans="1:18">
      <c r="A32" s="27">
        <f t="shared" ca="1" si="5"/>
        <v>45891</v>
      </c>
      <c r="B32" s="20"/>
      <c r="C32" s="21"/>
      <c r="D32" s="20"/>
      <c r="E32" s="21"/>
      <c r="F32" s="22"/>
      <c r="G32" s="22"/>
      <c r="H32" s="34" t="str">
        <f t="shared" si="0"/>
        <v/>
      </c>
      <c r="I32" s="34" t="str">
        <f t="shared" si="1"/>
        <v/>
      </c>
      <c r="J32" s="34" t="str">
        <f t="shared" si="2"/>
        <v/>
      </c>
      <c r="K32" s="34" t="str">
        <f t="shared" si="3"/>
        <v/>
      </c>
      <c r="L32" s="26" t="str">
        <f t="shared" si="4"/>
        <v/>
      </c>
      <c r="M32" s="32"/>
      <c r="N32" s="190"/>
      <c r="O32" s="190"/>
      <c r="P32" s="190"/>
      <c r="Q32" s="190"/>
      <c r="R32" s="23"/>
    </row>
    <row r="33" spans="1:22">
      <c r="A33" s="27">
        <f t="shared" ca="1" si="5"/>
        <v>45892</v>
      </c>
      <c r="B33" s="20"/>
      <c r="C33" s="21"/>
      <c r="D33" s="20"/>
      <c r="E33" s="21"/>
      <c r="F33" s="22"/>
      <c r="G33" s="22"/>
      <c r="H33" s="34" t="str">
        <f t="shared" si="0"/>
        <v/>
      </c>
      <c r="I33" s="34" t="str">
        <f t="shared" si="1"/>
        <v/>
      </c>
      <c r="J33" s="34" t="str">
        <f t="shared" si="2"/>
        <v/>
      </c>
      <c r="K33" s="34" t="str">
        <f t="shared" si="3"/>
        <v/>
      </c>
      <c r="L33" s="26" t="str">
        <f t="shared" si="4"/>
        <v/>
      </c>
      <c r="M33" s="32"/>
      <c r="N33" s="190"/>
      <c r="O33" s="190"/>
      <c r="P33" s="190"/>
      <c r="Q33" s="190"/>
      <c r="R33" s="23"/>
    </row>
    <row r="34" spans="1:22">
      <c r="A34" s="27">
        <f t="shared" ca="1" si="5"/>
        <v>45893</v>
      </c>
      <c r="B34" s="20"/>
      <c r="C34" s="21"/>
      <c r="D34" s="20"/>
      <c r="E34" s="21"/>
      <c r="F34" s="22"/>
      <c r="G34" s="22"/>
      <c r="H34" s="34" t="str">
        <f t="shared" si="0"/>
        <v/>
      </c>
      <c r="I34" s="34" t="str">
        <f t="shared" si="1"/>
        <v/>
      </c>
      <c r="J34" s="34" t="str">
        <f t="shared" si="2"/>
        <v/>
      </c>
      <c r="K34" s="34" t="str">
        <f t="shared" si="3"/>
        <v/>
      </c>
      <c r="L34" s="26" t="str">
        <f t="shared" si="4"/>
        <v/>
      </c>
      <c r="M34" s="32"/>
      <c r="N34" s="190"/>
      <c r="O34" s="190"/>
      <c r="P34" s="190"/>
      <c r="Q34" s="190"/>
      <c r="R34" s="23"/>
    </row>
    <row r="35" spans="1:22">
      <c r="A35" s="27">
        <f t="shared" ca="1" si="5"/>
        <v>45894</v>
      </c>
      <c r="B35" s="20"/>
      <c r="C35" s="21"/>
      <c r="D35" s="20"/>
      <c r="E35" s="21"/>
      <c r="F35" s="22"/>
      <c r="G35" s="22"/>
      <c r="H35" s="34" t="str">
        <f t="shared" si="0"/>
        <v/>
      </c>
      <c r="I35" s="34" t="str">
        <f t="shared" si="1"/>
        <v/>
      </c>
      <c r="J35" s="34" t="str">
        <f t="shared" si="2"/>
        <v/>
      </c>
      <c r="K35" s="34" t="str">
        <f t="shared" si="3"/>
        <v/>
      </c>
      <c r="L35" s="26" t="str">
        <f t="shared" si="4"/>
        <v/>
      </c>
      <c r="M35" s="32"/>
      <c r="N35" s="190"/>
      <c r="O35" s="190"/>
      <c r="P35" s="190"/>
      <c r="Q35" s="190"/>
      <c r="R35" s="23"/>
    </row>
    <row r="36" spans="1:22">
      <c r="A36" s="27">
        <f t="shared" ca="1" si="5"/>
        <v>45895</v>
      </c>
      <c r="B36" s="20"/>
      <c r="C36" s="21"/>
      <c r="D36" s="20"/>
      <c r="E36" s="21"/>
      <c r="F36" s="22"/>
      <c r="G36" s="22"/>
      <c r="H36" s="34" t="str">
        <f t="shared" si="0"/>
        <v/>
      </c>
      <c r="I36" s="34" t="str">
        <f t="shared" si="1"/>
        <v/>
      </c>
      <c r="J36" s="34" t="str">
        <f t="shared" si="2"/>
        <v/>
      </c>
      <c r="K36" s="34" t="str">
        <f t="shared" si="3"/>
        <v/>
      </c>
      <c r="L36" s="26" t="str">
        <f t="shared" si="4"/>
        <v/>
      </c>
      <c r="M36" s="32"/>
      <c r="N36" s="190"/>
      <c r="O36" s="190"/>
      <c r="P36" s="190"/>
      <c r="Q36" s="190"/>
      <c r="R36" s="23"/>
    </row>
    <row r="37" spans="1:22">
      <c r="A37" s="27">
        <f t="shared" ca="1" si="5"/>
        <v>45896</v>
      </c>
      <c r="B37" s="20"/>
      <c r="C37" s="21"/>
      <c r="D37" s="20"/>
      <c r="E37" s="21"/>
      <c r="F37" s="22"/>
      <c r="G37" s="22"/>
      <c r="H37" s="34" t="str">
        <f t="shared" si="0"/>
        <v/>
      </c>
      <c r="I37" s="34" t="str">
        <f t="shared" si="1"/>
        <v/>
      </c>
      <c r="J37" s="34" t="str">
        <f t="shared" si="2"/>
        <v/>
      </c>
      <c r="K37" s="34" t="str">
        <f t="shared" si="3"/>
        <v/>
      </c>
      <c r="L37" s="26" t="str">
        <f t="shared" si="4"/>
        <v/>
      </c>
      <c r="M37" s="32"/>
      <c r="N37" s="190"/>
      <c r="O37" s="190"/>
      <c r="P37" s="190"/>
      <c r="Q37" s="190"/>
      <c r="R37" s="23"/>
    </row>
    <row r="38" spans="1:22">
      <c r="A38" s="27">
        <f t="shared" ca="1" si="5"/>
        <v>45897</v>
      </c>
      <c r="B38" s="20"/>
      <c r="C38" s="21"/>
      <c r="D38" s="20"/>
      <c r="E38" s="21"/>
      <c r="F38" s="22"/>
      <c r="G38" s="22"/>
      <c r="H38" s="34" t="str">
        <f t="shared" si="0"/>
        <v/>
      </c>
      <c r="I38" s="34" t="str">
        <f t="shared" si="1"/>
        <v/>
      </c>
      <c r="J38" s="34" t="str">
        <f t="shared" si="2"/>
        <v/>
      </c>
      <c r="K38" s="34" t="str">
        <f t="shared" si="3"/>
        <v/>
      </c>
      <c r="L38" s="26" t="str">
        <f t="shared" si="4"/>
        <v/>
      </c>
      <c r="M38" s="32"/>
      <c r="N38" s="190"/>
      <c r="O38" s="190"/>
      <c r="P38" s="190"/>
      <c r="Q38" s="190"/>
      <c r="R38" s="23"/>
    </row>
    <row r="39" spans="1:22">
      <c r="A39" s="27">
        <f t="shared" ca="1" si="5"/>
        <v>45898</v>
      </c>
      <c r="B39" s="20"/>
      <c r="C39" s="21"/>
      <c r="D39" s="20"/>
      <c r="E39" s="21"/>
      <c r="F39" s="22"/>
      <c r="G39" s="22"/>
      <c r="H39" s="34" t="str">
        <f t="shared" si="0"/>
        <v/>
      </c>
      <c r="I39" s="34" t="str">
        <f t="shared" si="1"/>
        <v/>
      </c>
      <c r="J39" s="34" t="str">
        <f t="shared" si="2"/>
        <v/>
      </c>
      <c r="K39" s="34" t="str">
        <f t="shared" si="3"/>
        <v/>
      </c>
      <c r="L39" s="26" t="str">
        <f t="shared" si="4"/>
        <v/>
      </c>
      <c r="M39" s="32"/>
      <c r="N39" s="190"/>
      <c r="O39" s="190"/>
      <c r="P39" s="190"/>
      <c r="Q39" s="190"/>
      <c r="R39" s="23"/>
    </row>
    <row r="40" spans="1:22">
      <c r="A40" s="27">
        <f t="shared" ca="1" si="5"/>
        <v>45899</v>
      </c>
      <c r="B40" s="20"/>
      <c r="C40" s="21"/>
      <c r="D40" s="20"/>
      <c r="E40" s="21"/>
      <c r="F40" s="22"/>
      <c r="G40" s="22"/>
      <c r="H40" s="34" t="str">
        <f t="shared" si="0"/>
        <v/>
      </c>
      <c r="I40" s="34" t="str">
        <f t="shared" si="1"/>
        <v/>
      </c>
      <c r="J40" s="34" t="str">
        <f t="shared" si="2"/>
        <v/>
      </c>
      <c r="K40" s="34" t="str">
        <f t="shared" si="3"/>
        <v/>
      </c>
      <c r="L40" s="26" t="str">
        <f t="shared" si="4"/>
        <v/>
      </c>
      <c r="M40" s="32"/>
      <c r="N40" s="190"/>
      <c r="O40" s="190"/>
      <c r="P40" s="190"/>
      <c r="Q40" s="190"/>
      <c r="R40" s="23"/>
    </row>
    <row r="41" spans="1:22">
      <c r="A41" s="27">
        <f t="shared" ca="1" si="5"/>
        <v>45900</v>
      </c>
      <c r="B41" s="20"/>
      <c r="C41" s="21"/>
      <c r="D41" s="20"/>
      <c r="E41" s="21"/>
      <c r="F41" s="22"/>
      <c r="G41" s="22"/>
      <c r="H41" s="34" t="str">
        <f t="shared" si="0"/>
        <v/>
      </c>
      <c r="I41" s="34" t="str">
        <f t="shared" si="1"/>
        <v/>
      </c>
      <c r="J41" s="34" t="str">
        <f t="shared" si="2"/>
        <v/>
      </c>
      <c r="K41" s="34" t="str">
        <f t="shared" si="3"/>
        <v/>
      </c>
      <c r="L41" s="26" t="str">
        <f t="shared" si="4"/>
        <v/>
      </c>
      <c r="M41" s="32"/>
      <c r="N41" s="190"/>
      <c r="O41" s="190"/>
      <c r="P41" s="190"/>
      <c r="Q41" s="190"/>
      <c r="R41" s="23"/>
    </row>
    <row r="42" spans="1:22">
      <c r="A42" s="5" t="s">
        <v>11</v>
      </c>
      <c r="B42" s="191"/>
      <c r="C42" s="192"/>
      <c r="D42" s="191"/>
      <c r="E42" s="192"/>
      <c r="F42" s="26" t="str">
        <f t="shared" ref="F42:K42" si="6">IF(SUM(F11:F41)=0,"",SUM(F11:F41))</f>
        <v/>
      </c>
      <c r="G42" s="26" t="str">
        <f t="shared" si="6"/>
        <v/>
      </c>
      <c r="H42" s="26" t="str">
        <f t="shared" si="6"/>
        <v/>
      </c>
      <c r="I42" s="26" t="str">
        <f t="shared" si="6"/>
        <v/>
      </c>
      <c r="J42" s="26" t="str">
        <f t="shared" si="6"/>
        <v/>
      </c>
      <c r="K42" s="26" t="str">
        <f t="shared" si="6"/>
        <v/>
      </c>
      <c r="L42" s="26" t="str">
        <f>IF(SUM($L11:$L41)=0,"",SUM($L11:$L41))</f>
        <v/>
      </c>
      <c r="M42" s="33"/>
      <c r="N42" s="193"/>
      <c r="O42" s="193"/>
      <c r="P42" s="193"/>
      <c r="Q42" s="193"/>
      <c r="R42" s="6"/>
    </row>
    <row r="44" spans="1:22" ht="27" customHeight="1">
      <c r="A44" s="194" t="s">
        <v>22</v>
      </c>
      <c r="B44" s="189" t="s">
        <v>103</v>
      </c>
      <c r="C44" s="189"/>
      <c r="D44" s="189"/>
      <c r="E44" s="189"/>
      <c r="F44" s="189" t="s">
        <v>23</v>
      </c>
      <c r="G44" s="189"/>
      <c r="H44" s="189" t="s">
        <v>88</v>
      </c>
      <c r="I44" s="189"/>
      <c r="J44" s="189"/>
      <c r="K44" s="189"/>
      <c r="L44" s="189" t="s">
        <v>87</v>
      </c>
      <c r="M44" s="195" t="s">
        <v>96</v>
      </c>
      <c r="N44" s="194" t="s">
        <v>25</v>
      </c>
      <c r="O44" s="194"/>
      <c r="P44" s="194"/>
      <c r="Q44" s="194"/>
      <c r="R44" s="189" t="s">
        <v>100</v>
      </c>
    </row>
    <row r="45" spans="1:22" ht="14.25" customHeight="1">
      <c r="A45" s="194"/>
      <c r="B45" s="189" t="s">
        <v>82</v>
      </c>
      <c r="C45" s="189"/>
      <c r="D45" s="189" t="s">
        <v>84</v>
      </c>
      <c r="E45" s="189"/>
      <c r="F45" s="189"/>
      <c r="G45" s="189"/>
      <c r="H45" s="189" t="s">
        <v>90</v>
      </c>
      <c r="I45" s="189"/>
      <c r="J45" s="189" t="s">
        <v>89</v>
      </c>
      <c r="K45" s="189"/>
      <c r="L45" s="189"/>
      <c r="M45" s="196"/>
      <c r="N45" s="194"/>
      <c r="O45" s="194"/>
      <c r="P45" s="194"/>
      <c r="Q45" s="194"/>
      <c r="R45" s="189"/>
    </row>
    <row r="46" spans="1:22">
      <c r="A46" s="194"/>
      <c r="B46" s="43" t="s">
        <v>26</v>
      </c>
      <c r="C46" s="43" t="s">
        <v>27</v>
      </c>
      <c r="D46" s="43" t="s">
        <v>26</v>
      </c>
      <c r="E46" s="43" t="s">
        <v>27</v>
      </c>
      <c r="F46" s="44" t="s">
        <v>85</v>
      </c>
      <c r="G46" s="44" t="s">
        <v>86</v>
      </c>
      <c r="H46" s="44" t="s">
        <v>81</v>
      </c>
      <c r="I46" s="44" t="s">
        <v>83</v>
      </c>
      <c r="J46" s="44" t="s">
        <v>81</v>
      </c>
      <c r="K46" s="44" t="s">
        <v>95</v>
      </c>
      <c r="L46" s="189"/>
      <c r="M46" s="197"/>
      <c r="N46" s="194"/>
      <c r="O46" s="194"/>
      <c r="P46" s="194"/>
      <c r="Q46" s="194"/>
      <c r="R46" s="194"/>
    </row>
    <row r="47" spans="1:22">
      <c r="A47" s="27" cm="1">
        <f t="array" aca="1" ref="A47" ca="1">DATE("2025","8"+1,IFERROR(INDIRECT(T1),"1"))</f>
        <v>45901</v>
      </c>
      <c r="B47" s="20"/>
      <c r="C47" s="21"/>
      <c r="D47" s="20"/>
      <c r="E47" s="21"/>
      <c r="F47" s="22"/>
      <c r="G47" s="22"/>
      <c r="H47" s="34" t="str">
        <f>IF(OR(B47="",LEFT(M47,1)="✓"),"",C47-B47-F47)</f>
        <v/>
      </c>
      <c r="I47" s="34" t="str">
        <f>IF(OR(D47="",LEFT(M47,1)="✓"),"",E47-D47-G47)</f>
        <v/>
      </c>
      <c r="J47" s="34" t="str">
        <f>IF(AND(B47&lt;&gt;"",M47="✓所定"),C47-B47-F47,"")</f>
        <v/>
      </c>
      <c r="K47" s="34" t="str">
        <f>IF(AND(B47&lt;&gt;"",M47="✓法定"),C47-B47-F47,"")</f>
        <v/>
      </c>
      <c r="L47" s="26" t="str">
        <f>IF(AND($B47="",$D47=""),"",($C47-$B47-$F47)+($E47-$D47-$G47))</f>
        <v/>
      </c>
      <c r="M47" s="32"/>
      <c r="N47" s="190"/>
      <c r="O47" s="190"/>
      <c r="P47" s="190"/>
      <c r="Q47" s="190"/>
      <c r="R47" s="23"/>
      <c r="V47" s="1" t="s">
        <v>171</v>
      </c>
    </row>
    <row r="48" spans="1:22">
      <c r="A48" s="27">
        <f ca="1">A47+1</f>
        <v>45902</v>
      </c>
      <c r="B48" s="20"/>
      <c r="C48" s="21"/>
      <c r="D48" s="20"/>
      <c r="E48" s="21"/>
      <c r="F48" s="22"/>
      <c r="G48" s="22"/>
      <c r="H48" s="34" t="str">
        <f t="shared" ref="H48:H77" si="7">IF(OR(B48="",LEFT(M48,1)="✓"),"",C48-B48-F48)</f>
        <v/>
      </c>
      <c r="I48" s="34" t="str">
        <f t="shared" ref="I48:I77" si="8">IF(OR(D48="",LEFT(M48,1)="✓"),"",E48-D48-G48)</f>
        <v/>
      </c>
      <c r="J48" s="34" t="str">
        <f t="shared" ref="J48:J77" si="9">IF(AND(B48&lt;&gt;"",M48="✓所定"),C48-B48-F48,"")</f>
        <v/>
      </c>
      <c r="K48" s="34" t="str">
        <f t="shared" ref="K48:K77" si="10">IF(AND(B48&lt;&gt;"",M48="✓法定"),C48-B48-F48,"")</f>
        <v/>
      </c>
      <c r="L48" s="26" t="str">
        <f t="shared" ref="L48:L75" si="11">IF(AND($B48="",$D48=""),"",($C48-$B48-$F48)+($E48-$D48-$G48))</f>
        <v/>
      </c>
      <c r="M48" s="32"/>
      <c r="N48" s="190"/>
      <c r="O48" s="190"/>
      <c r="P48" s="190"/>
      <c r="Q48" s="190"/>
      <c r="R48" s="23"/>
      <c r="V48" s="1" t="s">
        <v>172</v>
      </c>
    </row>
    <row r="49" spans="1:18">
      <c r="A49" s="27">
        <f t="shared" ref="A49:A77" ca="1" si="12">A48+1</f>
        <v>45903</v>
      </c>
      <c r="B49" s="20"/>
      <c r="C49" s="21"/>
      <c r="D49" s="20"/>
      <c r="E49" s="21"/>
      <c r="F49" s="22"/>
      <c r="G49" s="22"/>
      <c r="H49" s="34" t="str">
        <f t="shared" si="7"/>
        <v/>
      </c>
      <c r="I49" s="34" t="str">
        <f t="shared" si="8"/>
        <v/>
      </c>
      <c r="J49" s="34" t="str">
        <f t="shared" si="9"/>
        <v/>
      </c>
      <c r="K49" s="34" t="str">
        <f t="shared" si="10"/>
        <v/>
      </c>
      <c r="L49" s="26" t="str">
        <f t="shared" si="11"/>
        <v/>
      </c>
      <c r="M49" s="32"/>
      <c r="N49" s="190"/>
      <c r="O49" s="190"/>
      <c r="P49" s="190"/>
      <c r="Q49" s="190"/>
      <c r="R49" s="23"/>
    </row>
    <row r="50" spans="1:18">
      <c r="A50" s="27">
        <f t="shared" ca="1" si="12"/>
        <v>45904</v>
      </c>
      <c r="B50" s="20"/>
      <c r="C50" s="21"/>
      <c r="D50" s="20"/>
      <c r="E50" s="21"/>
      <c r="F50" s="22"/>
      <c r="G50" s="22"/>
      <c r="H50" s="34" t="str">
        <f t="shared" si="7"/>
        <v/>
      </c>
      <c r="I50" s="34" t="str">
        <f t="shared" si="8"/>
        <v/>
      </c>
      <c r="J50" s="34" t="str">
        <f t="shared" si="9"/>
        <v/>
      </c>
      <c r="K50" s="34" t="str">
        <f t="shared" si="10"/>
        <v/>
      </c>
      <c r="L50" s="26" t="str">
        <f t="shared" si="11"/>
        <v/>
      </c>
      <c r="M50" s="32"/>
      <c r="N50" s="190"/>
      <c r="O50" s="190"/>
      <c r="P50" s="190"/>
      <c r="Q50" s="190"/>
      <c r="R50" s="23"/>
    </row>
    <row r="51" spans="1:18">
      <c r="A51" s="27">
        <f t="shared" ca="1" si="12"/>
        <v>45905</v>
      </c>
      <c r="B51" s="20"/>
      <c r="C51" s="21"/>
      <c r="D51" s="20"/>
      <c r="E51" s="21"/>
      <c r="F51" s="22"/>
      <c r="G51" s="22"/>
      <c r="H51" s="34" t="str">
        <f t="shared" si="7"/>
        <v/>
      </c>
      <c r="I51" s="34" t="str">
        <f t="shared" si="8"/>
        <v/>
      </c>
      <c r="J51" s="34" t="str">
        <f t="shared" si="9"/>
        <v/>
      </c>
      <c r="K51" s="34" t="str">
        <f t="shared" si="10"/>
        <v/>
      </c>
      <c r="L51" s="26" t="str">
        <f t="shared" si="11"/>
        <v/>
      </c>
      <c r="M51" s="32"/>
      <c r="N51" s="190"/>
      <c r="O51" s="190"/>
      <c r="P51" s="190"/>
      <c r="Q51" s="190"/>
      <c r="R51" s="23"/>
    </row>
    <row r="52" spans="1:18">
      <c r="A52" s="27">
        <f t="shared" ca="1" si="12"/>
        <v>45906</v>
      </c>
      <c r="B52" s="20"/>
      <c r="C52" s="21"/>
      <c r="D52" s="20"/>
      <c r="E52" s="21"/>
      <c r="F52" s="22"/>
      <c r="G52" s="22"/>
      <c r="H52" s="34" t="str">
        <f t="shared" si="7"/>
        <v/>
      </c>
      <c r="I52" s="34" t="str">
        <f t="shared" si="8"/>
        <v/>
      </c>
      <c r="J52" s="34" t="str">
        <f t="shared" si="9"/>
        <v/>
      </c>
      <c r="K52" s="34" t="str">
        <f t="shared" si="10"/>
        <v/>
      </c>
      <c r="L52" s="26" t="str">
        <f t="shared" si="11"/>
        <v/>
      </c>
      <c r="M52" s="32"/>
      <c r="N52" s="190"/>
      <c r="O52" s="190"/>
      <c r="P52" s="190"/>
      <c r="Q52" s="190"/>
      <c r="R52" s="23"/>
    </row>
    <row r="53" spans="1:18">
      <c r="A53" s="27">
        <f t="shared" ca="1" si="12"/>
        <v>45907</v>
      </c>
      <c r="B53" s="20"/>
      <c r="C53" s="21"/>
      <c r="D53" s="20"/>
      <c r="E53" s="21"/>
      <c r="F53" s="22"/>
      <c r="G53" s="22"/>
      <c r="H53" s="34" t="str">
        <f t="shared" si="7"/>
        <v/>
      </c>
      <c r="I53" s="34" t="str">
        <f t="shared" si="8"/>
        <v/>
      </c>
      <c r="J53" s="34" t="str">
        <f t="shared" si="9"/>
        <v/>
      </c>
      <c r="K53" s="34" t="str">
        <f t="shared" si="10"/>
        <v/>
      </c>
      <c r="L53" s="26" t="str">
        <f t="shared" si="11"/>
        <v/>
      </c>
      <c r="M53" s="32"/>
      <c r="N53" s="190"/>
      <c r="O53" s="190"/>
      <c r="P53" s="190"/>
      <c r="Q53" s="190"/>
      <c r="R53" s="23"/>
    </row>
    <row r="54" spans="1:18">
      <c r="A54" s="27">
        <f t="shared" ca="1" si="12"/>
        <v>45908</v>
      </c>
      <c r="B54" s="20"/>
      <c r="C54" s="21"/>
      <c r="D54" s="20"/>
      <c r="E54" s="21"/>
      <c r="F54" s="22"/>
      <c r="G54" s="22"/>
      <c r="H54" s="34" t="str">
        <f t="shared" si="7"/>
        <v/>
      </c>
      <c r="I54" s="34" t="str">
        <f t="shared" si="8"/>
        <v/>
      </c>
      <c r="J54" s="34" t="str">
        <f t="shared" si="9"/>
        <v/>
      </c>
      <c r="K54" s="34" t="str">
        <f t="shared" si="10"/>
        <v/>
      </c>
      <c r="L54" s="26" t="str">
        <f t="shared" si="11"/>
        <v/>
      </c>
      <c r="M54" s="32"/>
      <c r="N54" s="190"/>
      <c r="O54" s="190"/>
      <c r="P54" s="190"/>
      <c r="Q54" s="190"/>
      <c r="R54" s="23"/>
    </row>
    <row r="55" spans="1:18">
      <c r="A55" s="27">
        <f t="shared" ca="1" si="12"/>
        <v>45909</v>
      </c>
      <c r="B55" s="20"/>
      <c r="C55" s="21"/>
      <c r="D55" s="20"/>
      <c r="E55" s="21"/>
      <c r="F55" s="22"/>
      <c r="G55" s="22"/>
      <c r="H55" s="34" t="str">
        <f t="shared" si="7"/>
        <v/>
      </c>
      <c r="I55" s="34" t="str">
        <f t="shared" si="8"/>
        <v/>
      </c>
      <c r="J55" s="34" t="str">
        <f t="shared" si="9"/>
        <v/>
      </c>
      <c r="K55" s="34" t="str">
        <f t="shared" si="10"/>
        <v/>
      </c>
      <c r="L55" s="26" t="str">
        <f t="shared" si="11"/>
        <v/>
      </c>
      <c r="M55" s="32"/>
      <c r="N55" s="190"/>
      <c r="O55" s="190"/>
      <c r="P55" s="190"/>
      <c r="Q55" s="190"/>
      <c r="R55" s="23"/>
    </row>
    <row r="56" spans="1:18">
      <c r="A56" s="27">
        <f t="shared" ca="1" si="12"/>
        <v>45910</v>
      </c>
      <c r="B56" s="20"/>
      <c r="C56" s="21"/>
      <c r="D56" s="20"/>
      <c r="E56" s="21"/>
      <c r="F56" s="22"/>
      <c r="G56" s="22"/>
      <c r="H56" s="34" t="str">
        <f t="shared" si="7"/>
        <v/>
      </c>
      <c r="I56" s="34" t="str">
        <f t="shared" si="8"/>
        <v/>
      </c>
      <c r="J56" s="34" t="str">
        <f t="shared" si="9"/>
        <v/>
      </c>
      <c r="K56" s="34" t="str">
        <f t="shared" si="10"/>
        <v/>
      </c>
      <c r="L56" s="26" t="str">
        <f t="shared" si="11"/>
        <v/>
      </c>
      <c r="M56" s="32"/>
      <c r="N56" s="190"/>
      <c r="O56" s="190"/>
      <c r="P56" s="190"/>
      <c r="Q56" s="190"/>
      <c r="R56" s="23"/>
    </row>
    <row r="57" spans="1:18">
      <c r="A57" s="27">
        <f t="shared" ca="1" si="12"/>
        <v>45911</v>
      </c>
      <c r="B57" s="20"/>
      <c r="C57" s="21"/>
      <c r="D57" s="20"/>
      <c r="E57" s="21"/>
      <c r="F57" s="22"/>
      <c r="G57" s="22"/>
      <c r="H57" s="34" t="str">
        <f t="shared" si="7"/>
        <v/>
      </c>
      <c r="I57" s="34" t="str">
        <f t="shared" si="8"/>
        <v/>
      </c>
      <c r="J57" s="34" t="str">
        <f t="shared" si="9"/>
        <v/>
      </c>
      <c r="K57" s="34" t="str">
        <f t="shared" si="10"/>
        <v/>
      </c>
      <c r="L57" s="26" t="str">
        <f t="shared" si="11"/>
        <v/>
      </c>
      <c r="M57" s="32"/>
      <c r="N57" s="190"/>
      <c r="O57" s="190"/>
      <c r="P57" s="190"/>
      <c r="Q57" s="190"/>
      <c r="R57" s="23"/>
    </row>
    <row r="58" spans="1:18">
      <c r="A58" s="27">
        <f t="shared" ca="1" si="12"/>
        <v>45912</v>
      </c>
      <c r="B58" s="20"/>
      <c r="C58" s="21"/>
      <c r="D58" s="20"/>
      <c r="E58" s="21"/>
      <c r="F58" s="22"/>
      <c r="G58" s="22"/>
      <c r="H58" s="34" t="str">
        <f t="shared" si="7"/>
        <v/>
      </c>
      <c r="I58" s="34" t="str">
        <f t="shared" si="8"/>
        <v/>
      </c>
      <c r="J58" s="34" t="str">
        <f t="shared" si="9"/>
        <v/>
      </c>
      <c r="K58" s="34" t="str">
        <f t="shared" si="10"/>
        <v/>
      </c>
      <c r="L58" s="26" t="str">
        <f t="shared" si="11"/>
        <v/>
      </c>
      <c r="M58" s="32"/>
      <c r="N58" s="190"/>
      <c r="O58" s="190"/>
      <c r="P58" s="190"/>
      <c r="Q58" s="190"/>
      <c r="R58" s="23"/>
    </row>
    <row r="59" spans="1:18">
      <c r="A59" s="27">
        <f t="shared" ca="1" si="12"/>
        <v>45913</v>
      </c>
      <c r="B59" s="20"/>
      <c r="C59" s="21"/>
      <c r="D59" s="20"/>
      <c r="E59" s="21"/>
      <c r="F59" s="22"/>
      <c r="G59" s="22"/>
      <c r="H59" s="34" t="str">
        <f t="shared" si="7"/>
        <v/>
      </c>
      <c r="I59" s="34" t="str">
        <f t="shared" si="8"/>
        <v/>
      </c>
      <c r="J59" s="34" t="str">
        <f t="shared" si="9"/>
        <v/>
      </c>
      <c r="K59" s="34" t="str">
        <f t="shared" si="10"/>
        <v/>
      </c>
      <c r="L59" s="26" t="str">
        <f t="shared" si="11"/>
        <v/>
      </c>
      <c r="M59" s="32"/>
      <c r="N59" s="190"/>
      <c r="O59" s="190"/>
      <c r="P59" s="190"/>
      <c r="Q59" s="190"/>
      <c r="R59" s="23"/>
    </row>
    <row r="60" spans="1:18">
      <c r="A60" s="27">
        <f t="shared" ca="1" si="12"/>
        <v>45914</v>
      </c>
      <c r="B60" s="20"/>
      <c r="C60" s="21"/>
      <c r="D60" s="20"/>
      <c r="E60" s="21"/>
      <c r="F60" s="22"/>
      <c r="G60" s="22"/>
      <c r="H60" s="34" t="str">
        <f t="shared" si="7"/>
        <v/>
      </c>
      <c r="I60" s="34" t="str">
        <f t="shared" si="8"/>
        <v/>
      </c>
      <c r="J60" s="34" t="str">
        <f t="shared" si="9"/>
        <v/>
      </c>
      <c r="K60" s="34" t="str">
        <f t="shared" si="10"/>
        <v/>
      </c>
      <c r="L60" s="26" t="str">
        <f t="shared" si="11"/>
        <v/>
      </c>
      <c r="M60" s="32"/>
      <c r="N60" s="190"/>
      <c r="O60" s="190"/>
      <c r="P60" s="190"/>
      <c r="Q60" s="190"/>
      <c r="R60" s="23"/>
    </row>
    <row r="61" spans="1:18">
      <c r="A61" s="27">
        <f t="shared" ca="1" si="12"/>
        <v>45915</v>
      </c>
      <c r="B61" s="20"/>
      <c r="C61" s="21"/>
      <c r="D61" s="20"/>
      <c r="E61" s="21"/>
      <c r="F61" s="22"/>
      <c r="G61" s="22"/>
      <c r="H61" s="34" t="str">
        <f t="shared" si="7"/>
        <v/>
      </c>
      <c r="I61" s="34" t="str">
        <f t="shared" si="8"/>
        <v/>
      </c>
      <c r="J61" s="34" t="str">
        <f t="shared" si="9"/>
        <v/>
      </c>
      <c r="K61" s="34" t="str">
        <f t="shared" si="10"/>
        <v/>
      </c>
      <c r="L61" s="26" t="str">
        <f t="shared" si="11"/>
        <v/>
      </c>
      <c r="M61" s="32"/>
      <c r="N61" s="190"/>
      <c r="O61" s="190"/>
      <c r="P61" s="190"/>
      <c r="Q61" s="190"/>
      <c r="R61" s="23"/>
    </row>
    <row r="62" spans="1:18">
      <c r="A62" s="27">
        <f t="shared" ca="1" si="12"/>
        <v>45916</v>
      </c>
      <c r="B62" s="20"/>
      <c r="C62" s="21"/>
      <c r="D62" s="20"/>
      <c r="E62" s="21"/>
      <c r="F62" s="22"/>
      <c r="G62" s="22"/>
      <c r="H62" s="34" t="str">
        <f t="shared" si="7"/>
        <v/>
      </c>
      <c r="I62" s="34" t="str">
        <f t="shared" si="8"/>
        <v/>
      </c>
      <c r="J62" s="34" t="str">
        <f t="shared" si="9"/>
        <v/>
      </c>
      <c r="K62" s="34" t="str">
        <f t="shared" si="10"/>
        <v/>
      </c>
      <c r="L62" s="26" t="str">
        <f t="shared" si="11"/>
        <v/>
      </c>
      <c r="M62" s="32"/>
      <c r="N62" s="190"/>
      <c r="O62" s="190"/>
      <c r="P62" s="190"/>
      <c r="Q62" s="190"/>
      <c r="R62" s="23"/>
    </row>
    <row r="63" spans="1:18">
      <c r="A63" s="27">
        <f t="shared" ca="1" si="12"/>
        <v>45917</v>
      </c>
      <c r="B63" s="20"/>
      <c r="C63" s="21"/>
      <c r="D63" s="20"/>
      <c r="E63" s="21"/>
      <c r="F63" s="22"/>
      <c r="G63" s="22"/>
      <c r="H63" s="34" t="str">
        <f t="shared" si="7"/>
        <v/>
      </c>
      <c r="I63" s="34" t="str">
        <f t="shared" si="8"/>
        <v/>
      </c>
      <c r="J63" s="34" t="str">
        <f t="shared" si="9"/>
        <v/>
      </c>
      <c r="K63" s="34" t="str">
        <f t="shared" si="10"/>
        <v/>
      </c>
      <c r="L63" s="26" t="str">
        <f t="shared" si="11"/>
        <v/>
      </c>
      <c r="M63" s="32"/>
      <c r="N63" s="190"/>
      <c r="O63" s="190"/>
      <c r="P63" s="190"/>
      <c r="Q63" s="190"/>
      <c r="R63" s="23"/>
    </row>
    <row r="64" spans="1:18">
      <c r="A64" s="27">
        <f t="shared" ca="1" si="12"/>
        <v>45918</v>
      </c>
      <c r="B64" s="20"/>
      <c r="C64" s="21"/>
      <c r="D64" s="20"/>
      <c r="E64" s="21"/>
      <c r="F64" s="22"/>
      <c r="G64" s="22"/>
      <c r="H64" s="34" t="str">
        <f t="shared" si="7"/>
        <v/>
      </c>
      <c r="I64" s="34" t="str">
        <f t="shared" si="8"/>
        <v/>
      </c>
      <c r="J64" s="34" t="str">
        <f t="shared" si="9"/>
        <v/>
      </c>
      <c r="K64" s="34" t="str">
        <f t="shared" si="10"/>
        <v/>
      </c>
      <c r="L64" s="26" t="str">
        <f t="shared" si="11"/>
        <v/>
      </c>
      <c r="M64" s="32"/>
      <c r="N64" s="190"/>
      <c r="O64" s="190"/>
      <c r="P64" s="190"/>
      <c r="Q64" s="190"/>
      <c r="R64" s="23"/>
    </row>
    <row r="65" spans="1:18">
      <c r="A65" s="27">
        <f t="shared" ca="1" si="12"/>
        <v>45919</v>
      </c>
      <c r="B65" s="20"/>
      <c r="C65" s="21"/>
      <c r="D65" s="20"/>
      <c r="E65" s="21"/>
      <c r="F65" s="22"/>
      <c r="G65" s="22"/>
      <c r="H65" s="34" t="str">
        <f t="shared" si="7"/>
        <v/>
      </c>
      <c r="I65" s="34" t="str">
        <f t="shared" si="8"/>
        <v/>
      </c>
      <c r="J65" s="34" t="str">
        <f t="shared" si="9"/>
        <v/>
      </c>
      <c r="K65" s="34" t="str">
        <f t="shared" si="10"/>
        <v/>
      </c>
      <c r="L65" s="26" t="str">
        <f t="shared" si="11"/>
        <v/>
      </c>
      <c r="M65" s="32"/>
      <c r="N65" s="190"/>
      <c r="O65" s="190"/>
      <c r="P65" s="190"/>
      <c r="Q65" s="190"/>
      <c r="R65" s="23"/>
    </row>
    <row r="66" spans="1:18">
      <c r="A66" s="27">
        <f t="shared" ca="1" si="12"/>
        <v>45920</v>
      </c>
      <c r="B66" s="20"/>
      <c r="C66" s="21"/>
      <c r="D66" s="20"/>
      <c r="E66" s="21"/>
      <c r="F66" s="22"/>
      <c r="G66" s="22"/>
      <c r="H66" s="34" t="str">
        <f t="shared" si="7"/>
        <v/>
      </c>
      <c r="I66" s="34" t="str">
        <f t="shared" si="8"/>
        <v/>
      </c>
      <c r="J66" s="34" t="str">
        <f t="shared" si="9"/>
        <v/>
      </c>
      <c r="K66" s="34" t="str">
        <f t="shared" si="10"/>
        <v/>
      </c>
      <c r="L66" s="26" t="str">
        <f t="shared" si="11"/>
        <v/>
      </c>
      <c r="M66" s="32"/>
      <c r="N66" s="190"/>
      <c r="O66" s="190"/>
      <c r="P66" s="190"/>
      <c r="Q66" s="190"/>
      <c r="R66" s="23"/>
    </row>
    <row r="67" spans="1:18">
      <c r="A67" s="27">
        <f t="shared" ca="1" si="12"/>
        <v>45921</v>
      </c>
      <c r="B67" s="20"/>
      <c r="C67" s="21"/>
      <c r="D67" s="20"/>
      <c r="E67" s="21"/>
      <c r="F67" s="22"/>
      <c r="G67" s="22"/>
      <c r="H67" s="34" t="str">
        <f t="shared" si="7"/>
        <v/>
      </c>
      <c r="I67" s="34" t="str">
        <f t="shared" si="8"/>
        <v/>
      </c>
      <c r="J67" s="34" t="str">
        <f t="shared" si="9"/>
        <v/>
      </c>
      <c r="K67" s="34" t="str">
        <f t="shared" si="10"/>
        <v/>
      </c>
      <c r="L67" s="26" t="str">
        <f t="shared" si="11"/>
        <v/>
      </c>
      <c r="M67" s="32"/>
      <c r="N67" s="190"/>
      <c r="O67" s="190"/>
      <c r="P67" s="190"/>
      <c r="Q67" s="190"/>
      <c r="R67" s="23"/>
    </row>
    <row r="68" spans="1:18">
      <c r="A68" s="27">
        <f t="shared" ca="1" si="12"/>
        <v>45922</v>
      </c>
      <c r="B68" s="20"/>
      <c r="C68" s="21"/>
      <c r="D68" s="20"/>
      <c r="E68" s="21"/>
      <c r="F68" s="22"/>
      <c r="G68" s="22"/>
      <c r="H68" s="34" t="str">
        <f t="shared" si="7"/>
        <v/>
      </c>
      <c r="I68" s="34" t="str">
        <f t="shared" si="8"/>
        <v/>
      </c>
      <c r="J68" s="34" t="str">
        <f t="shared" si="9"/>
        <v/>
      </c>
      <c r="K68" s="34" t="str">
        <f t="shared" si="10"/>
        <v/>
      </c>
      <c r="L68" s="26" t="str">
        <f t="shared" si="11"/>
        <v/>
      </c>
      <c r="M68" s="32"/>
      <c r="N68" s="190"/>
      <c r="O68" s="190"/>
      <c r="P68" s="190"/>
      <c r="Q68" s="190"/>
      <c r="R68" s="23"/>
    </row>
    <row r="69" spans="1:18">
      <c r="A69" s="27">
        <f t="shared" ca="1" si="12"/>
        <v>45923</v>
      </c>
      <c r="B69" s="20"/>
      <c r="C69" s="21"/>
      <c r="D69" s="20"/>
      <c r="E69" s="21"/>
      <c r="F69" s="22"/>
      <c r="G69" s="22"/>
      <c r="H69" s="34" t="str">
        <f t="shared" si="7"/>
        <v/>
      </c>
      <c r="I69" s="34" t="str">
        <f t="shared" si="8"/>
        <v/>
      </c>
      <c r="J69" s="34" t="str">
        <f t="shared" si="9"/>
        <v/>
      </c>
      <c r="K69" s="34" t="str">
        <f t="shared" si="10"/>
        <v/>
      </c>
      <c r="L69" s="26" t="str">
        <f t="shared" si="11"/>
        <v/>
      </c>
      <c r="M69" s="32"/>
      <c r="N69" s="190"/>
      <c r="O69" s="190"/>
      <c r="P69" s="190"/>
      <c r="Q69" s="190"/>
      <c r="R69" s="23"/>
    </row>
    <row r="70" spans="1:18">
      <c r="A70" s="27">
        <f t="shared" ca="1" si="12"/>
        <v>45924</v>
      </c>
      <c r="B70" s="20"/>
      <c r="C70" s="21"/>
      <c r="D70" s="20"/>
      <c r="E70" s="21"/>
      <c r="F70" s="22"/>
      <c r="G70" s="22"/>
      <c r="H70" s="34" t="str">
        <f t="shared" si="7"/>
        <v/>
      </c>
      <c r="I70" s="34" t="str">
        <f t="shared" si="8"/>
        <v/>
      </c>
      <c r="J70" s="34" t="str">
        <f t="shared" si="9"/>
        <v/>
      </c>
      <c r="K70" s="34" t="str">
        <f t="shared" si="10"/>
        <v/>
      </c>
      <c r="L70" s="26" t="str">
        <f t="shared" si="11"/>
        <v/>
      </c>
      <c r="M70" s="32"/>
      <c r="N70" s="190"/>
      <c r="O70" s="190"/>
      <c r="P70" s="190"/>
      <c r="Q70" s="190"/>
      <c r="R70" s="23"/>
    </row>
    <row r="71" spans="1:18">
      <c r="A71" s="27">
        <f t="shared" ca="1" si="12"/>
        <v>45925</v>
      </c>
      <c r="B71" s="20"/>
      <c r="C71" s="21"/>
      <c r="D71" s="20"/>
      <c r="E71" s="21"/>
      <c r="F71" s="22"/>
      <c r="G71" s="22"/>
      <c r="H71" s="34" t="str">
        <f t="shared" si="7"/>
        <v/>
      </c>
      <c r="I71" s="34" t="str">
        <f t="shared" si="8"/>
        <v/>
      </c>
      <c r="J71" s="34" t="str">
        <f t="shared" si="9"/>
        <v/>
      </c>
      <c r="K71" s="34" t="str">
        <f t="shared" si="10"/>
        <v/>
      </c>
      <c r="L71" s="26" t="str">
        <f t="shared" si="11"/>
        <v/>
      </c>
      <c r="M71" s="32"/>
      <c r="N71" s="190"/>
      <c r="O71" s="190"/>
      <c r="P71" s="190"/>
      <c r="Q71" s="190"/>
      <c r="R71" s="23"/>
    </row>
    <row r="72" spans="1:18">
      <c r="A72" s="27">
        <f t="shared" ca="1" si="12"/>
        <v>45926</v>
      </c>
      <c r="B72" s="20"/>
      <c r="C72" s="21"/>
      <c r="D72" s="20"/>
      <c r="E72" s="21"/>
      <c r="F72" s="22"/>
      <c r="G72" s="22"/>
      <c r="H72" s="34" t="str">
        <f t="shared" si="7"/>
        <v/>
      </c>
      <c r="I72" s="34" t="str">
        <f t="shared" si="8"/>
        <v/>
      </c>
      <c r="J72" s="34" t="str">
        <f t="shared" si="9"/>
        <v/>
      </c>
      <c r="K72" s="34" t="str">
        <f t="shared" si="10"/>
        <v/>
      </c>
      <c r="L72" s="26" t="str">
        <f t="shared" si="11"/>
        <v/>
      </c>
      <c r="M72" s="32"/>
      <c r="N72" s="190"/>
      <c r="O72" s="190"/>
      <c r="P72" s="190"/>
      <c r="Q72" s="190"/>
      <c r="R72" s="23"/>
    </row>
    <row r="73" spans="1:18">
      <c r="A73" s="27">
        <f t="shared" ca="1" si="12"/>
        <v>45927</v>
      </c>
      <c r="B73" s="20"/>
      <c r="C73" s="21"/>
      <c r="D73" s="20"/>
      <c r="E73" s="21"/>
      <c r="F73" s="22"/>
      <c r="G73" s="22"/>
      <c r="H73" s="34" t="str">
        <f t="shared" si="7"/>
        <v/>
      </c>
      <c r="I73" s="34" t="str">
        <f t="shared" si="8"/>
        <v/>
      </c>
      <c r="J73" s="34" t="str">
        <f t="shared" si="9"/>
        <v/>
      </c>
      <c r="K73" s="34" t="str">
        <f t="shared" si="10"/>
        <v/>
      </c>
      <c r="L73" s="26" t="str">
        <f t="shared" si="11"/>
        <v/>
      </c>
      <c r="M73" s="32"/>
      <c r="N73" s="190"/>
      <c r="O73" s="190"/>
      <c r="P73" s="190"/>
      <c r="Q73" s="190"/>
      <c r="R73" s="23"/>
    </row>
    <row r="74" spans="1:18">
      <c r="A74" s="27">
        <f t="shared" ca="1" si="12"/>
        <v>45928</v>
      </c>
      <c r="B74" s="20"/>
      <c r="C74" s="21"/>
      <c r="D74" s="20"/>
      <c r="E74" s="21"/>
      <c r="F74" s="22"/>
      <c r="G74" s="22"/>
      <c r="H74" s="34" t="str">
        <f t="shared" si="7"/>
        <v/>
      </c>
      <c r="I74" s="34" t="str">
        <f t="shared" si="8"/>
        <v/>
      </c>
      <c r="J74" s="34" t="str">
        <f t="shared" si="9"/>
        <v/>
      </c>
      <c r="K74" s="34" t="str">
        <f t="shared" si="10"/>
        <v/>
      </c>
      <c r="L74" s="26" t="str">
        <f t="shared" si="11"/>
        <v/>
      </c>
      <c r="M74" s="32"/>
      <c r="N74" s="190"/>
      <c r="O74" s="190"/>
      <c r="P74" s="190"/>
      <c r="Q74" s="190"/>
      <c r="R74" s="23"/>
    </row>
    <row r="75" spans="1:18">
      <c r="A75" s="27">
        <f t="shared" ca="1" si="12"/>
        <v>45929</v>
      </c>
      <c r="B75" s="20"/>
      <c r="C75" s="21"/>
      <c r="D75" s="20"/>
      <c r="E75" s="21"/>
      <c r="F75" s="22"/>
      <c r="G75" s="22"/>
      <c r="H75" s="34" t="str">
        <f t="shared" si="7"/>
        <v/>
      </c>
      <c r="I75" s="34" t="str">
        <f t="shared" si="8"/>
        <v/>
      </c>
      <c r="J75" s="34" t="str">
        <f t="shared" si="9"/>
        <v/>
      </c>
      <c r="K75" s="34" t="str">
        <f t="shared" si="10"/>
        <v/>
      </c>
      <c r="L75" s="26" t="str">
        <f t="shared" si="11"/>
        <v/>
      </c>
      <c r="M75" s="32"/>
      <c r="N75" s="190"/>
      <c r="O75" s="190"/>
      <c r="P75" s="190"/>
      <c r="Q75" s="190"/>
      <c r="R75" s="23"/>
    </row>
    <row r="76" spans="1:18">
      <c r="A76" s="27">
        <f t="shared" ca="1" si="12"/>
        <v>45930</v>
      </c>
      <c r="B76" s="20"/>
      <c r="C76" s="21"/>
      <c r="D76" s="20"/>
      <c r="E76" s="21"/>
      <c r="F76" s="22"/>
      <c r="G76" s="22"/>
      <c r="H76" s="34" t="str">
        <f t="shared" si="7"/>
        <v/>
      </c>
      <c r="I76" s="34" t="str">
        <f t="shared" si="8"/>
        <v/>
      </c>
      <c r="J76" s="34" t="str">
        <f t="shared" si="9"/>
        <v/>
      </c>
      <c r="K76" s="34" t="str">
        <f t="shared" si="10"/>
        <v/>
      </c>
      <c r="L76" s="26" t="str">
        <f>IF(AND($B76="",$D76=""),"",($C76-$B76-$F76)+($E76-$D76-$G76))</f>
        <v/>
      </c>
      <c r="M76" s="32"/>
      <c r="N76" s="190"/>
      <c r="O76" s="190"/>
      <c r="P76" s="190"/>
      <c r="Q76" s="190"/>
      <c r="R76" s="23"/>
    </row>
    <row r="77" spans="1:18">
      <c r="A77" s="27">
        <f t="shared" ca="1" si="12"/>
        <v>45931</v>
      </c>
      <c r="B77" s="20"/>
      <c r="C77" s="21"/>
      <c r="D77" s="20"/>
      <c r="E77" s="21"/>
      <c r="F77" s="22"/>
      <c r="G77" s="22"/>
      <c r="H77" s="34" t="str">
        <f t="shared" si="7"/>
        <v/>
      </c>
      <c r="I77" s="34" t="str">
        <f t="shared" si="8"/>
        <v/>
      </c>
      <c r="J77" s="34" t="str">
        <f t="shared" si="9"/>
        <v/>
      </c>
      <c r="K77" s="34" t="str">
        <f t="shared" si="10"/>
        <v/>
      </c>
      <c r="L77" s="26" t="str">
        <f>IF(AND($B77="",$D77=""),"",($C77-$B77-$F77)+($E77-$D77-$G77))</f>
        <v/>
      </c>
      <c r="M77" s="32"/>
      <c r="N77" s="190"/>
      <c r="O77" s="190"/>
      <c r="P77" s="190"/>
      <c r="Q77" s="190"/>
      <c r="R77" s="23"/>
    </row>
    <row r="78" spans="1:18">
      <c r="A78" s="5" t="s">
        <v>11</v>
      </c>
      <c r="B78" s="191"/>
      <c r="C78" s="192"/>
      <c r="D78" s="191"/>
      <c r="E78" s="192"/>
      <c r="F78" s="26" t="str">
        <f>IF(SUM($F47:$F77)=0,"",SUM($F47:$F77))</f>
        <v/>
      </c>
      <c r="G78" s="26" t="str">
        <f>IF(SUM($G47:$G77)=0,"",SUM($G47:$G77))</f>
        <v/>
      </c>
      <c r="H78" s="26" t="str">
        <f>IF(SUM(H47:H77)=0,"",SUM(H47:H77))</f>
        <v/>
      </c>
      <c r="I78" s="26" t="str">
        <f>IF(SUM(I47:I77)=0,"",SUM(I47:I77))</f>
        <v/>
      </c>
      <c r="J78" s="26" t="str">
        <f t="shared" ref="J78:K78" si="13">IF(SUM(J47:J77)=0,"",SUM(J47:J77))</f>
        <v/>
      </c>
      <c r="K78" s="26" t="str">
        <f t="shared" si="13"/>
        <v/>
      </c>
      <c r="L78" s="26" t="str">
        <f>IF(SUM($L47:$L77)=0,"",SUM($L47:$L77))</f>
        <v/>
      </c>
      <c r="M78" s="33"/>
      <c r="N78" s="193"/>
      <c r="O78" s="193"/>
      <c r="P78" s="193"/>
      <c r="Q78" s="193"/>
      <c r="R78" s="6"/>
    </row>
    <row r="80" spans="1:18" ht="27" customHeight="1">
      <c r="A80" s="194" t="s">
        <v>22</v>
      </c>
      <c r="B80" s="189" t="s">
        <v>103</v>
      </c>
      <c r="C80" s="189"/>
      <c r="D80" s="189"/>
      <c r="E80" s="189"/>
      <c r="F80" s="189" t="s">
        <v>23</v>
      </c>
      <c r="G80" s="189"/>
      <c r="H80" s="189" t="s">
        <v>88</v>
      </c>
      <c r="I80" s="189"/>
      <c r="J80" s="189"/>
      <c r="K80" s="189"/>
      <c r="L80" s="189" t="s">
        <v>87</v>
      </c>
      <c r="M80" s="195" t="s">
        <v>96</v>
      </c>
      <c r="N80" s="194" t="s">
        <v>25</v>
      </c>
      <c r="O80" s="194"/>
      <c r="P80" s="194"/>
      <c r="Q80" s="194"/>
      <c r="R80" s="189" t="s">
        <v>100</v>
      </c>
    </row>
    <row r="81" spans="1:22" ht="14.25" customHeight="1">
      <c r="A81" s="194"/>
      <c r="B81" s="189" t="s">
        <v>82</v>
      </c>
      <c r="C81" s="189"/>
      <c r="D81" s="189" t="s">
        <v>84</v>
      </c>
      <c r="E81" s="189"/>
      <c r="F81" s="189"/>
      <c r="G81" s="189"/>
      <c r="H81" s="189" t="s">
        <v>90</v>
      </c>
      <c r="I81" s="189"/>
      <c r="J81" s="189" t="s">
        <v>89</v>
      </c>
      <c r="K81" s="189"/>
      <c r="L81" s="189"/>
      <c r="M81" s="196"/>
      <c r="N81" s="194"/>
      <c r="O81" s="194"/>
      <c r="P81" s="194"/>
      <c r="Q81" s="194"/>
      <c r="R81" s="189"/>
    </row>
    <row r="82" spans="1:22">
      <c r="A82" s="194"/>
      <c r="B82" s="43" t="s">
        <v>26</v>
      </c>
      <c r="C82" s="43" t="s">
        <v>27</v>
      </c>
      <c r="D82" s="43" t="s">
        <v>26</v>
      </c>
      <c r="E82" s="43" t="s">
        <v>27</v>
      </c>
      <c r="F82" s="44" t="s">
        <v>85</v>
      </c>
      <c r="G82" s="44" t="s">
        <v>86</v>
      </c>
      <c r="H82" s="44" t="s">
        <v>81</v>
      </c>
      <c r="I82" s="44" t="s">
        <v>83</v>
      </c>
      <c r="J82" s="44" t="s">
        <v>81</v>
      </c>
      <c r="K82" s="44" t="s">
        <v>95</v>
      </c>
      <c r="L82" s="189"/>
      <c r="M82" s="197"/>
      <c r="N82" s="194"/>
      <c r="O82" s="194"/>
      <c r="P82" s="194"/>
      <c r="Q82" s="194"/>
      <c r="R82" s="194"/>
    </row>
    <row r="83" spans="1:22">
      <c r="A83" s="27" cm="1">
        <f t="array" aca="1" ref="A83" ca="1">DATE("2025","8"+2,IFERROR(INDIRECT(T1),"1"))</f>
        <v>45931</v>
      </c>
      <c r="B83" s="20"/>
      <c r="C83" s="21"/>
      <c r="D83" s="20"/>
      <c r="E83" s="21"/>
      <c r="F83" s="22"/>
      <c r="G83" s="22"/>
      <c r="H83" s="34" t="str">
        <f>IF(OR(B83="",LEFT(M83,1)="✓"),"",C83-B83-F83)</f>
        <v/>
      </c>
      <c r="I83" s="34" t="str">
        <f>IF(OR(D83="",LEFT(M83,1)="✓"),"",E83-D83-G83)</f>
        <v/>
      </c>
      <c r="J83" s="34" t="str">
        <f>IF(AND(B83&lt;&gt;"",M83="✓所定"),C83-B83-F83,"")</f>
        <v/>
      </c>
      <c r="K83" s="34" t="str">
        <f>IF(AND(B83&lt;&gt;"",M83="✓法定"),C83-B83-F83,"")</f>
        <v/>
      </c>
      <c r="L83" s="26" t="str">
        <f>IF(AND($B83="",$D83=""),"",($C83-$B83-$F83)+($E83-$D83-$G83))</f>
        <v/>
      </c>
      <c r="M83" s="32"/>
      <c r="N83" s="190"/>
      <c r="O83" s="190"/>
      <c r="P83" s="190"/>
      <c r="Q83" s="190"/>
      <c r="R83" s="23"/>
      <c r="V83" s="1" t="s">
        <v>171</v>
      </c>
    </row>
    <row r="84" spans="1:22">
      <c r="A84" s="27">
        <f ca="1">A83+1</f>
        <v>45932</v>
      </c>
      <c r="B84" s="20"/>
      <c r="C84" s="21"/>
      <c r="D84" s="20"/>
      <c r="E84" s="21"/>
      <c r="F84" s="22"/>
      <c r="G84" s="22"/>
      <c r="H84" s="34" t="str">
        <f t="shared" ref="H84:H113" si="14">IF(OR(B84="",LEFT(M84,1)="✓"),"",C84-B84-F84)</f>
        <v/>
      </c>
      <c r="I84" s="34" t="str">
        <f t="shared" ref="I84:I113" si="15">IF(OR(D84="",LEFT(M84,1)="✓"),"",E84-D84-G84)</f>
        <v/>
      </c>
      <c r="J84" s="34" t="str">
        <f t="shared" ref="J84:J113" si="16">IF(AND(B84&lt;&gt;"",M84="✓所定"),C84-B84-F84,"")</f>
        <v/>
      </c>
      <c r="K84" s="34" t="str">
        <f t="shared" ref="K84:K113" si="17">IF(AND(B84&lt;&gt;"",M84="✓法定"),C84-B84-F84,"")</f>
        <v/>
      </c>
      <c r="L84" s="26" t="str">
        <f t="shared" ref="L84:L112" si="18">IF(AND($B84="",$D84=""),"",($C84-$B84-$F84)+($E84-$D84-$G84))</f>
        <v/>
      </c>
      <c r="M84" s="32"/>
      <c r="N84" s="190"/>
      <c r="O84" s="190"/>
      <c r="P84" s="190"/>
      <c r="Q84" s="190"/>
      <c r="R84" s="23"/>
      <c r="V84" s="1" t="s">
        <v>172</v>
      </c>
    </row>
    <row r="85" spans="1:22">
      <c r="A85" s="27">
        <f t="shared" ref="A85:A113" ca="1" si="19">A84+1</f>
        <v>45933</v>
      </c>
      <c r="B85" s="20"/>
      <c r="C85" s="21"/>
      <c r="D85" s="20"/>
      <c r="E85" s="21"/>
      <c r="F85" s="22"/>
      <c r="G85" s="22"/>
      <c r="H85" s="34" t="str">
        <f t="shared" si="14"/>
        <v/>
      </c>
      <c r="I85" s="34" t="str">
        <f t="shared" si="15"/>
        <v/>
      </c>
      <c r="J85" s="34" t="str">
        <f t="shared" si="16"/>
        <v/>
      </c>
      <c r="K85" s="34" t="str">
        <f t="shared" si="17"/>
        <v/>
      </c>
      <c r="L85" s="26" t="str">
        <f t="shared" si="18"/>
        <v/>
      </c>
      <c r="M85" s="32"/>
      <c r="N85" s="190"/>
      <c r="O85" s="190"/>
      <c r="P85" s="190"/>
      <c r="Q85" s="190"/>
      <c r="R85" s="23"/>
    </row>
    <row r="86" spans="1:22">
      <c r="A86" s="27">
        <f t="shared" ca="1" si="19"/>
        <v>45934</v>
      </c>
      <c r="B86" s="20"/>
      <c r="C86" s="21"/>
      <c r="D86" s="20"/>
      <c r="E86" s="21"/>
      <c r="F86" s="22"/>
      <c r="G86" s="22"/>
      <c r="H86" s="34" t="str">
        <f t="shared" si="14"/>
        <v/>
      </c>
      <c r="I86" s="34" t="str">
        <f t="shared" si="15"/>
        <v/>
      </c>
      <c r="J86" s="34" t="str">
        <f t="shared" si="16"/>
        <v/>
      </c>
      <c r="K86" s="34" t="str">
        <f t="shared" si="17"/>
        <v/>
      </c>
      <c r="L86" s="26" t="str">
        <f t="shared" si="18"/>
        <v/>
      </c>
      <c r="M86" s="32"/>
      <c r="N86" s="190"/>
      <c r="O86" s="190"/>
      <c r="P86" s="190"/>
      <c r="Q86" s="190"/>
      <c r="R86" s="23"/>
    </row>
    <row r="87" spans="1:22">
      <c r="A87" s="27">
        <f t="shared" ca="1" si="19"/>
        <v>45935</v>
      </c>
      <c r="B87" s="20"/>
      <c r="C87" s="21"/>
      <c r="D87" s="20"/>
      <c r="E87" s="21"/>
      <c r="F87" s="22"/>
      <c r="G87" s="22"/>
      <c r="H87" s="34" t="str">
        <f t="shared" si="14"/>
        <v/>
      </c>
      <c r="I87" s="34" t="str">
        <f t="shared" si="15"/>
        <v/>
      </c>
      <c r="J87" s="34" t="str">
        <f t="shared" si="16"/>
        <v/>
      </c>
      <c r="K87" s="34" t="str">
        <f t="shared" si="17"/>
        <v/>
      </c>
      <c r="L87" s="26" t="str">
        <f t="shared" si="18"/>
        <v/>
      </c>
      <c r="M87" s="32"/>
      <c r="N87" s="190"/>
      <c r="O87" s="190"/>
      <c r="P87" s="190"/>
      <c r="Q87" s="190"/>
      <c r="R87" s="23"/>
    </row>
    <row r="88" spans="1:22">
      <c r="A88" s="27">
        <f t="shared" ca="1" si="19"/>
        <v>45936</v>
      </c>
      <c r="B88" s="20"/>
      <c r="C88" s="21"/>
      <c r="D88" s="20"/>
      <c r="E88" s="21"/>
      <c r="F88" s="22"/>
      <c r="G88" s="22"/>
      <c r="H88" s="34" t="str">
        <f t="shared" si="14"/>
        <v/>
      </c>
      <c r="I88" s="34" t="str">
        <f t="shared" si="15"/>
        <v/>
      </c>
      <c r="J88" s="34" t="str">
        <f t="shared" si="16"/>
        <v/>
      </c>
      <c r="K88" s="34" t="str">
        <f t="shared" si="17"/>
        <v/>
      </c>
      <c r="L88" s="26" t="str">
        <f t="shared" si="18"/>
        <v/>
      </c>
      <c r="M88" s="32"/>
      <c r="N88" s="190"/>
      <c r="O88" s="190"/>
      <c r="P88" s="190"/>
      <c r="Q88" s="190"/>
      <c r="R88" s="23"/>
    </row>
    <row r="89" spans="1:22">
      <c r="A89" s="27">
        <f t="shared" ca="1" si="19"/>
        <v>45937</v>
      </c>
      <c r="B89" s="20"/>
      <c r="C89" s="21"/>
      <c r="D89" s="20"/>
      <c r="E89" s="21"/>
      <c r="F89" s="22"/>
      <c r="G89" s="22"/>
      <c r="H89" s="34" t="str">
        <f t="shared" si="14"/>
        <v/>
      </c>
      <c r="I89" s="34" t="str">
        <f t="shared" si="15"/>
        <v/>
      </c>
      <c r="J89" s="34" t="str">
        <f t="shared" si="16"/>
        <v/>
      </c>
      <c r="K89" s="34" t="str">
        <f t="shared" si="17"/>
        <v/>
      </c>
      <c r="L89" s="26" t="str">
        <f t="shared" si="18"/>
        <v/>
      </c>
      <c r="M89" s="32"/>
      <c r="N89" s="190"/>
      <c r="O89" s="190"/>
      <c r="P89" s="190"/>
      <c r="Q89" s="190"/>
      <c r="R89" s="23"/>
    </row>
    <row r="90" spans="1:22">
      <c r="A90" s="27">
        <f t="shared" ca="1" si="19"/>
        <v>45938</v>
      </c>
      <c r="B90" s="20"/>
      <c r="C90" s="21"/>
      <c r="D90" s="20"/>
      <c r="E90" s="21"/>
      <c r="F90" s="22"/>
      <c r="G90" s="22"/>
      <c r="H90" s="34" t="str">
        <f t="shared" si="14"/>
        <v/>
      </c>
      <c r="I90" s="34" t="str">
        <f t="shared" si="15"/>
        <v/>
      </c>
      <c r="J90" s="34" t="str">
        <f t="shared" si="16"/>
        <v/>
      </c>
      <c r="K90" s="34" t="str">
        <f t="shared" si="17"/>
        <v/>
      </c>
      <c r="L90" s="26" t="str">
        <f t="shared" si="18"/>
        <v/>
      </c>
      <c r="M90" s="32"/>
      <c r="N90" s="190"/>
      <c r="O90" s="190"/>
      <c r="P90" s="190"/>
      <c r="Q90" s="190"/>
      <c r="R90" s="23"/>
    </row>
    <row r="91" spans="1:22">
      <c r="A91" s="27">
        <f t="shared" ca="1" si="19"/>
        <v>45939</v>
      </c>
      <c r="B91" s="20"/>
      <c r="C91" s="21"/>
      <c r="D91" s="20"/>
      <c r="E91" s="21"/>
      <c r="F91" s="22"/>
      <c r="G91" s="22"/>
      <c r="H91" s="34" t="str">
        <f t="shared" si="14"/>
        <v/>
      </c>
      <c r="I91" s="34" t="str">
        <f t="shared" si="15"/>
        <v/>
      </c>
      <c r="J91" s="34" t="str">
        <f t="shared" si="16"/>
        <v/>
      </c>
      <c r="K91" s="34" t="str">
        <f t="shared" si="17"/>
        <v/>
      </c>
      <c r="L91" s="26" t="str">
        <f t="shared" si="18"/>
        <v/>
      </c>
      <c r="M91" s="32"/>
      <c r="N91" s="190"/>
      <c r="O91" s="190"/>
      <c r="P91" s="190"/>
      <c r="Q91" s="190"/>
      <c r="R91" s="23"/>
    </row>
    <row r="92" spans="1:22">
      <c r="A92" s="27">
        <f t="shared" ca="1" si="19"/>
        <v>45940</v>
      </c>
      <c r="B92" s="20"/>
      <c r="C92" s="21"/>
      <c r="D92" s="20"/>
      <c r="E92" s="21"/>
      <c r="F92" s="22"/>
      <c r="G92" s="22"/>
      <c r="H92" s="34" t="str">
        <f t="shared" si="14"/>
        <v/>
      </c>
      <c r="I92" s="34" t="str">
        <f t="shared" si="15"/>
        <v/>
      </c>
      <c r="J92" s="34" t="str">
        <f t="shared" si="16"/>
        <v/>
      </c>
      <c r="K92" s="34" t="str">
        <f t="shared" si="17"/>
        <v/>
      </c>
      <c r="L92" s="26" t="str">
        <f t="shared" si="18"/>
        <v/>
      </c>
      <c r="M92" s="32"/>
      <c r="N92" s="190"/>
      <c r="O92" s="190"/>
      <c r="P92" s="190"/>
      <c r="Q92" s="190"/>
      <c r="R92" s="23"/>
    </row>
    <row r="93" spans="1:22">
      <c r="A93" s="27">
        <f t="shared" ca="1" si="19"/>
        <v>45941</v>
      </c>
      <c r="B93" s="20"/>
      <c r="C93" s="21"/>
      <c r="D93" s="20"/>
      <c r="E93" s="21"/>
      <c r="F93" s="22"/>
      <c r="G93" s="22"/>
      <c r="H93" s="34" t="str">
        <f t="shared" si="14"/>
        <v/>
      </c>
      <c r="I93" s="34" t="str">
        <f t="shared" si="15"/>
        <v/>
      </c>
      <c r="J93" s="34" t="str">
        <f t="shared" si="16"/>
        <v/>
      </c>
      <c r="K93" s="34" t="str">
        <f t="shared" si="17"/>
        <v/>
      </c>
      <c r="L93" s="26" t="str">
        <f t="shared" si="18"/>
        <v/>
      </c>
      <c r="M93" s="32"/>
      <c r="N93" s="190"/>
      <c r="O93" s="190"/>
      <c r="P93" s="190"/>
      <c r="Q93" s="190"/>
      <c r="R93" s="23"/>
    </row>
    <row r="94" spans="1:22">
      <c r="A94" s="27">
        <f t="shared" ca="1" si="19"/>
        <v>45942</v>
      </c>
      <c r="B94" s="20"/>
      <c r="C94" s="21"/>
      <c r="D94" s="20"/>
      <c r="E94" s="21"/>
      <c r="F94" s="22"/>
      <c r="G94" s="22"/>
      <c r="H94" s="34" t="str">
        <f t="shared" si="14"/>
        <v/>
      </c>
      <c r="I94" s="34" t="str">
        <f t="shared" si="15"/>
        <v/>
      </c>
      <c r="J94" s="34" t="str">
        <f t="shared" si="16"/>
        <v/>
      </c>
      <c r="K94" s="34" t="str">
        <f t="shared" si="17"/>
        <v/>
      </c>
      <c r="L94" s="26" t="str">
        <f t="shared" si="18"/>
        <v/>
      </c>
      <c r="M94" s="32"/>
      <c r="N94" s="190"/>
      <c r="O94" s="190"/>
      <c r="P94" s="190"/>
      <c r="Q94" s="190"/>
      <c r="R94" s="23"/>
    </row>
    <row r="95" spans="1:22">
      <c r="A95" s="27">
        <f t="shared" ca="1" si="19"/>
        <v>45943</v>
      </c>
      <c r="B95" s="20"/>
      <c r="C95" s="21"/>
      <c r="D95" s="20"/>
      <c r="E95" s="21"/>
      <c r="F95" s="22"/>
      <c r="G95" s="22"/>
      <c r="H95" s="34" t="str">
        <f t="shared" si="14"/>
        <v/>
      </c>
      <c r="I95" s="34" t="str">
        <f t="shared" si="15"/>
        <v/>
      </c>
      <c r="J95" s="34" t="str">
        <f t="shared" si="16"/>
        <v/>
      </c>
      <c r="K95" s="34" t="str">
        <f t="shared" si="17"/>
        <v/>
      </c>
      <c r="L95" s="26" t="str">
        <f t="shared" si="18"/>
        <v/>
      </c>
      <c r="M95" s="32"/>
      <c r="N95" s="190"/>
      <c r="O95" s="190"/>
      <c r="P95" s="190"/>
      <c r="Q95" s="190"/>
      <c r="R95" s="23"/>
    </row>
    <row r="96" spans="1:22">
      <c r="A96" s="27">
        <f t="shared" ca="1" si="19"/>
        <v>45944</v>
      </c>
      <c r="B96" s="20"/>
      <c r="C96" s="21"/>
      <c r="D96" s="20"/>
      <c r="E96" s="21"/>
      <c r="F96" s="22"/>
      <c r="G96" s="22"/>
      <c r="H96" s="34" t="str">
        <f t="shared" si="14"/>
        <v/>
      </c>
      <c r="I96" s="34" t="str">
        <f t="shared" si="15"/>
        <v/>
      </c>
      <c r="J96" s="34" t="str">
        <f t="shared" si="16"/>
        <v/>
      </c>
      <c r="K96" s="34" t="str">
        <f t="shared" si="17"/>
        <v/>
      </c>
      <c r="L96" s="26" t="str">
        <f t="shared" si="18"/>
        <v/>
      </c>
      <c r="M96" s="32"/>
      <c r="N96" s="190"/>
      <c r="O96" s="190"/>
      <c r="P96" s="190"/>
      <c r="Q96" s="190"/>
      <c r="R96" s="23"/>
    </row>
    <row r="97" spans="1:18">
      <c r="A97" s="27">
        <f t="shared" ca="1" si="19"/>
        <v>45945</v>
      </c>
      <c r="B97" s="20"/>
      <c r="C97" s="21"/>
      <c r="D97" s="20"/>
      <c r="E97" s="21"/>
      <c r="F97" s="22"/>
      <c r="G97" s="22"/>
      <c r="H97" s="34" t="str">
        <f t="shared" si="14"/>
        <v/>
      </c>
      <c r="I97" s="34" t="str">
        <f t="shared" si="15"/>
        <v/>
      </c>
      <c r="J97" s="34" t="str">
        <f t="shared" si="16"/>
        <v/>
      </c>
      <c r="K97" s="34" t="str">
        <f t="shared" si="17"/>
        <v/>
      </c>
      <c r="L97" s="26" t="str">
        <f t="shared" si="18"/>
        <v/>
      </c>
      <c r="M97" s="32"/>
      <c r="N97" s="190"/>
      <c r="O97" s="190"/>
      <c r="P97" s="190"/>
      <c r="Q97" s="190"/>
      <c r="R97" s="23"/>
    </row>
    <row r="98" spans="1:18">
      <c r="A98" s="27">
        <f t="shared" ca="1" si="19"/>
        <v>45946</v>
      </c>
      <c r="B98" s="20"/>
      <c r="C98" s="21"/>
      <c r="D98" s="20"/>
      <c r="E98" s="21"/>
      <c r="F98" s="22"/>
      <c r="G98" s="22"/>
      <c r="H98" s="34" t="str">
        <f t="shared" si="14"/>
        <v/>
      </c>
      <c r="I98" s="34" t="str">
        <f t="shared" si="15"/>
        <v/>
      </c>
      <c r="J98" s="34" t="str">
        <f t="shared" si="16"/>
        <v/>
      </c>
      <c r="K98" s="34" t="str">
        <f t="shared" si="17"/>
        <v/>
      </c>
      <c r="L98" s="26" t="str">
        <f t="shared" si="18"/>
        <v/>
      </c>
      <c r="M98" s="32"/>
      <c r="N98" s="190"/>
      <c r="O98" s="190"/>
      <c r="P98" s="190"/>
      <c r="Q98" s="190"/>
      <c r="R98" s="23"/>
    </row>
    <row r="99" spans="1:18">
      <c r="A99" s="27">
        <f t="shared" ca="1" si="19"/>
        <v>45947</v>
      </c>
      <c r="B99" s="20"/>
      <c r="C99" s="21"/>
      <c r="D99" s="20"/>
      <c r="E99" s="21"/>
      <c r="F99" s="22"/>
      <c r="G99" s="22"/>
      <c r="H99" s="34" t="str">
        <f t="shared" si="14"/>
        <v/>
      </c>
      <c r="I99" s="34" t="str">
        <f t="shared" si="15"/>
        <v/>
      </c>
      <c r="J99" s="34" t="str">
        <f t="shared" si="16"/>
        <v/>
      </c>
      <c r="K99" s="34" t="str">
        <f t="shared" si="17"/>
        <v/>
      </c>
      <c r="L99" s="26" t="str">
        <f t="shared" si="18"/>
        <v/>
      </c>
      <c r="M99" s="32"/>
      <c r="N99" s="190"/>
      <c r="O99" s="190"/>
      <c r="P99" s="190"/>
      <c r="Q99" s="190"/>
      <c r="R99" s="23"/>
    </row>
    <row r="100" spans="1:18">
      <c r="A100" s="27">
        <f t="shared" ca="1" si="19"/>
        <v>45948</v>
      </c>
      <c r="B100" s="20"/>
      <c r="C100" s="21"/>
      <c r="D100" s="20"/>
      <c r="E100" s="21"/>
      <c r="F100" s="22"/>
      <c r="G100" s="22"/>
      <c r="H100" s="34" t="str">
        <f t="shared" si="14"/>
        <v/>
      </c>
      <c r="I100" s="34" t="str">
        <f t="shared" si="15"/>
        <v/>
      </c>
      <c r="J100" s="34" t="str">
        <f t="shared" si="16"/>
        <v/>
      </c>
      <c r="K100" s="34" t="str">
        <f t="shared" si="17"/>
        <v/>
      </c>
      <c r="L100" s="26" t="str">
        <f t="shared" si="18"/>
        <v/>
      </c>
      <c r="M100" s="32"/>
      <c r="N100" s="190"/>
      <c r="O100" s="190"/>
      <c r="P100" s="190"/>
      <c r="Q100" s="190"/>
      <c r="R100" s="23"/>
    </row>
    <row r="101" spans="1:18">
      <c r="A101" s="27">
        <f t="shared" ca="1" si="19"/>
        <v>45949</v>
      </c>
      <c r="B101" s="20"/>
      <c r="C101" s="21"/>
      <c r="D101" s="20"/>
      <c r="E101" s="21"/>
      <c r="F101" s="22"/>
      <c r="G101" s="22"/>
      <c r="H101" s="34" t="str">
        <f t="shared" si="14"/>
        <v/>
      </c>
      <c r="I101" s="34" t="str">
        <f t="shared" si="15"/>
        <v/>
      </c>
      <c r="J101" s="34" t="str">
        <f t="shared" si="16"/>
        <v/>
      </c>
      <c r="K101" s="34" t="str">
        <f t="shared" si="17"/>
        <v/>
      </c>
      <c r="L101" s="26" t="str">
        <f t="shared" si="18"/>
        <v/>
      </c>
      <c r="M101" s="32"/>
      <c r="N101" s="190"/>
      <c r="O101" s="190"/>
      <c r="P101" s="190"/>
      <c r="Q101" s="190"/>
      <c r="R101" s="23"/>
    </row>
    <row r="102" spans="1:18">
      <c r="A102" s="27">
        <f t="shared" ca="1" si="19"/>
        <v>45950</v>
      </c>
      <c r="B102" s="20"/>
      <c r="C102" s="21"/>
      <c r="D102" s="20"/>
      <c r="E102" s="21"/>
      <c r="F102" s="22"/>
      <c r="G102" s="22"/>
      <c r="H102" s="34" t="str">
        <f t="shared" si="14"/>
        <v/>
      </c>
      <c r="I102" s="34" t="str">
        <f t="shared" si="15"/>
        <v/>
      </c>
      <c r="J102" s="34" t="str">
        <f t="shared" si="16"/>
        <v/>
      </c>
      <c r="K102" s="34" t="str">
        <f t="shared" si="17"/>
        <v/>
      </c>
      <c r="L102" s="26" t="str">
        <f t="shared" si="18"/>
        <v/>
      </c>
      <c r="M102" s="32"/>
      <c r="N102" s="190"/>
      <c r="O102" s="190"/>
      <c r="P102" s="190"/>
      <c r="Q102" s="190"/>
      <c r="R102" s="23"/>
    </row>
    <row r="103" spans="1:18">
      <c r="A103" s="27">
        <f t="shared" ca="1" si="19"/>
        <v>45951</v>
      </c>
      <c r="B103" s="20"/>
      <c r="C103" s="21"/>
      <c r="D103" s="20"/>
      <c r="E103" s="21"/>
      <c r="F103" s="22"/>
      <c r="G103" s="22"/>
      <c r="H103" s="34" t="str">
        <f t="shared" si="14"/>
        <v/>
      </c>
      <c r="I103" s="34" t="str">
        <f t="shared" si="15"/>
        <v/>
      </c>
      <c r="J103" s="34" t="str">
        <f t="shared" si="16"/>
        <v/>
      </c>
      <c r="K103" s="34" t="str">
        <f t="shared" si="17"/>
        <v/>
      </c>
      <c r="L103" s="26" t="str">
        <f t="shared" si="18"/>
        <v/>
      </c>
      <c r="M103" s="32"/>
      <c r="N103" s="190"/>
      <c r="O103" s="190"/>
      <c r="P103" s="190"/>
      <c r="Q103" s="190"/>
      <c r="R103" s="23"/>
    </row>
    <row r="104" spans="1:18">
      <c r="A104" s="27">
        <f t="shared" ca="1" si="19"/>
        <v>45952</v>
      </c>
      <c r="B104" s="20"/>
      <c r="C104" s="21"/>
      <c r="D104" s="20"/>
      <c r="E104" s="21"/>
      <c r="F104" s="22"/>
      <c r="G104" s="22"/>
      <c r="H104" s="34" t="str">
        <f t="shared" si="14"/>
        <v/>
      </c>
      <c r="I104" s="34" t="str">
        <f t="shared" si="15"/>
        <v/>
      </c>
      <c r="J104" s="34" t="str">
        <f t="shared" si="16"/>
        <v/>
      </c>
      <c r="K104" s="34" t="str">
        <f t="shared" si="17"/>
        <v/>
      </c>
      <c r="L104" s="26" t="str">
        <f t="shared" si="18"/>
        <v/>
      </c>
      <c r="M104" s="32"/>
      <c r="N104" s="190"/>
      <c r="O104" s="190"/>
      <c r="P104" s="190"/>
      <c r="Q104" s="190"/>
      <c r="R104" s="23"/>
    </row>
    <row r="105" spans="1:18">
      <c r="A105" s="27">
        <f t="shared" ca="1" si="19"/>
        <v>45953</v>
      </c>
      <c r="B105" s="20"/>
      <c r="C105" s="21"/>
      <c r="D105" s="20"/>
      <c r="E105" s="21"/>
      <c r="F105" s="22"/>
      <c r="G105" s="22"/>
      <c r="H105" s="34" t="str">
        <f t="shared" si="14"/>
        <v/>
      </c>
      <c r="I105" s="34" t="str">
        <f t="shared" si="15"/>
        <v/>
      </c>
      <c r="J105" s="34" t="str">
        <f t="shared" si="16"/>
        <v/>
      </c>
      <c r="K105" s="34" t="str">
        <f t="shared" si="17"/>
        <v/>
      </c>
      <c r="L105" s="26" t="str">
        <f t="shared" si="18"/>
        <v/>
      </c>
      <c r="M105" s="32"/>
      <c r="N105" s="190"/>
      <c r="O105" s="190"/>
      <c r="P105" s="190"/>
      <c r="Q105" s="190"/>
      <c r="R105" s="23"/>
    </row>
    <row r="106" spans="1:18">
      <c r="A106" s="27">
        <f t="shared" ca="1" si="19"/>
        <v>45954</v>
      </c>
      <c r="B106" s="20"/>
      <c r="C106" s="21"/>
      <c r="D106" s="20"/>
      <c r="E106" s="21"/>
      <c r="F106" s="22"/>
      <c r="G106" s="22"/>
      <c r="H106" s="34" t="str">
        <f t="shared" si="14"/>
        <v/>
      </c>
      <c r="I106" s="34" t="str">
        <f t="shared" si="15"/>
        <v/>
      </c>
      <c r="J106" s="34" t="str">
        <f t="shared" si="16"/>
        <v/>
      </c>
      <c r="K106" s="34" t="str">
        <f t="shared" si="17"/>
        <v/>
      </c>
      <c r="L106" s="26" t="str">
        <f t="shared" si="18"/>
        <v/>
      </c>
      <c r="M106" s="32"/>
      <c r="N106" s="190"/>
      <c r="O106" s="190"/>
      <c r="P106" s="190"/>
      <c r="Q106" s="190"/>
      <c r="R106" s="23"/>
    </row>
    <row r="107" spans="1:18">
      <c r="A107" s="27">
        <f t="shared" ca="1" si="19"/>
        <v>45955</v>
      </c>
      <c r="B107" s="20"/>
      <c r="C107" s="21"/>
      <c r="D107" s="20"/>
      <c r="E107" s="21"/>
      <c r="F107" s="22"/>
      <c r="G107" s="22"/>
      <c r="H107" s="34" t="str">
        <f t="shared" si="14"/>
        <v/>
      </c>
      <c r="I107" s="34" t="str">
        <f t="shared" si="15"/>
        <v/>
      </c>
      <c r="J107" s="34" t="str">
        <f t="shared" si="16"/>
        <v/>
      </c>
      <c r="K107" s="34" t="str">
        <f t="shared" si="17"/>
        <v/>
      </c>
      <c r="L107" s="26" t="str">
        <f t="shared" si="18"/>
        <v/>
      </c>
      <c r="M107" s="32"/>
      <c r="N107" s="190"/>
      <c r="O107" s="190"/>
      <c r="P107" s="190"/>
      <c r="Q107" s="190"/>
      <c r="R107" s="23"/>
    </row>
    <row r="108" spans="1:18">
      <c r="A108" s="27">
        <f t="shared" ca="1" si="19"/>
        <v>45956</v>
      </c>
      <c r="B108" s="20"/>
      <c r="C108" s="21"/>
      <c r="D108" s="20"/>
      <c r="E108" s="21"/>
      <c r="F108" s="22"/>
      <c r="G108" s="22"/>
      <c r="H108" s="34" t="str">
        <f t="shared" si="14"/>
        <v/>
      </c>
      <c r="I108" s="34" t="str">
        <f t="shared" si="15"/>
        <v/>
      </c>
      <c r="J108" s="34" t="str">
        <f t="shared" si="16"/>
        <v/>
      </c>
      <c r="K108" s="34" t="str">
        <f t="shared" si="17"/>
        <v/>
      </c>
      <c r="L108" s="26" t="str">
        <f t="shared" si="18"/>
        <v/>
      </c>
      <c r="M108" s="32"/>
      <c r="N108" s="190"/>
      <c r="O108" s="190"/>
      <c r="P108" s="190"/>
      <c r="Q108" s="190"/>
      <c r="R108" s="23"/>
    </row>
    <row r="109" spans="1:18">
      <c r="A109" s="27">
        <f t="shared" ca="1" si="19"/>
        <v>45957</v>
      </c>
      <c r="B109" s="20"/>
      <c r="C109" s="21"/>
      <c r="D109" s="20"/>
      <c r="E109" s="21"/>
      <c r="F109" s="22"/>
      <c r="G109" s="22"/>
      <c r="H109" s="34" t="str">
        <f t="shared" si="14"/>
        <v/>
      </c>
      <c r="I109" s="34" t="str">
        <f t="shared" si="15"/>
        <v/>
      </c>
      <c r="J109" s="34" t="str">
        <f t="shared" si="16"/>
        <v/>
      </c>
      <c r="K109" s="34" t="str">
        <f t="shared" si="17"/>
        <v/>
      </c>
      <c r="L109" s="26" t="str">
        <f t="shared" si="18"/>
        <v/>
      </c>
      <c r="M109" s="32"/>
      <c r="N109" s="190"/>
      <c r="O109" s="190"/>
      <c r="P109" s="190"/>
      <c r="Q109" s="190"/>
      <c r="R109" s="23"/>
    </row>
    <row r="110" spans="1:18">
      <c r="A110" s="27">
        <f t="shared" ca="1" si="19"/>
        <v>45958</v>
      </c>
      <c r="B110" s="20"/>
      <c r="C110" s="21"/>
      <c r="D110" s="20"/>
      <c r="E110" s="21"/>
      <c r="F110" s="22"/>
      <c r="G110" s="22"/>
      <c r="H110" s="34" t="str">
        <f t="shared" si="14"/>
        <v/>
      </c>
      <c r="I110" s="34" t="str">
        <f t="shared" si="15"/>
        <v/>
      </c>
      <c r="J110" s="34" t="str">
        <f t="shared" si="16"/>
        <v/>
      </c>
      <c r="K110" s="34" t="str">
        <f t="shared" si="17"/>
        <v/>
      </c>
      <c r="L110" s="26" t="str">
        <f t="shared" si="18"/>
        <v/>
      </c>
      <c r="M110" s="32"/>
      <c r="N110" s="190"/>
      <c r="O110" s="190"/>
      <c r="P110" s="190"/>
      <c r="Q110" s="190"/>
      <c r="R110" s="23"/>
    </row>
    <row r="111" spans="1:18">
      <c r="A111" s="27">
        <f t="shared" ca="1" si="19"/>
        <v>45959</v>
      </c>
      <c r="B111" s="20"/>
      <c r="C111" s="21"/>
      <c r="D111" s="20"/>
      <c r="E111" s="21"/>
      <c r="F111" s="22"/>
      <c r="G111" s="22"/>
      <c r="H111" s="34" t="str">
        <f t="shared" si="14"/>
        <v/>
      </c>
      <c r="I111" s="34" t="str">
        <f t="shared" si="15"/>
        <v/>
      </c>
      <c r="J111" s="34" t="str">
        <f t="shared" si="16"/>
        <v/>
      </c>
      <c r="K111" s="34" t="str">
        <f t="shared" si="17"/>
        <v/>
      </c>
      <c r="L111" s="26" t="str">
        <f t="shared" si="18"/>
        <v/>
      </c>
      <c r="M111" s="32"/>
      <c r="N111" s="190"/>
      <c r="O111" s="190"/>
      <c r="P111" s="190"/>
      <c r="Q111" s="190"/>
      <c r="R111" s="23"/>
    </row>
    <row r="112" spans="1:18">
      <c r="A112" s="27">
        <f t="shared" ca="1" si="19"/>
        <v>45960</v>
      </c>
      <c r="B112" s="20"/>
      <c r="C112" s="21"/>
      <c r="D112" s="20"/>
      <c r="E112" s="21"/>
      <c r="F112" s="22"/>
      <c r="G112" s="22"/>
      <c r="H112" s="34" t="str">
        <f t="shared" si="14"/>
        <v/>
      </c>
      <c r="I112" s="34" t="str">
        <f t="shared" si="15"/>
        <v/>
      </c>
      <c r="J112" s="34" t="str">
        <f t="shared" si="16"/>
        <v/>
      </c>
      <c r="K112" s="34" t="str">
        <f t="shared" si="17"/>
        <v/>
      </c>
      <c r="L112" s="26" t="str">
        <f t="shared" si="18"/>
        <v/>
      </c>
      <c r="M112" s="32"/>
      <c r="N112" s="190"/>
      <c r="O112" s="190"/>
      <c r="P112" s="190"/>
      <c r="Q112" s="190"/>
      <c r="R112" s="23"/>
    </row>
    <row r="113" spans="1:22">
      <c r="A113" s="27">
        <f t="shared" ca="1" si="19"/>
        <v>45961</v>
      </c>
      <c r="B113" s="20"/>
      <c r="C113" s="21"/>
      <c r="D113" s="20"/>
      <c r="E113" s="21"/>
      <c r="F113" s="22"/>
      <c r="G113" s="22"/>
      <c r="H113" s="34" t="str">
        <f t="shared" si="14"/>
        <v/>
      </c>
      <c r="I113" s="34" t="str">
        <f t="shared" si="15"/>
        <v/>
      </c>
      <c r="J113" s="34" t="str">
        <f t="shared" si="16"/>
        <v/>
      </c>
      <c r="K113" s="34" t="str">
        <f t="shared" si="17"/>
        <v/>
      </c>
      <c r="L113" s="26" t="str">
        <f>IF(AND($B113="",$D113=""),"",($C113-$B113-$F113)+($E113-$D113-$G113))</f>
        <v/>
      </c>
      <c r="M113" s="32"/>
      <c r="N113" s="190"/>
      <c r="O113" s="190"/>
      <c r="P113" s="190"/>
      <c r="Q113" s="190"/>
      <c r="R113" s="23"/>
    </row>
    <row r="114" spans="1:22">
      <c r="A114" s="5" t="s">
        <v>11</v>
      </c>
      <c r="B114" s="191"/>
      <c r="C114" s="192"/>
      <c r="D114" s="191"/>
      <c r="E114" s="192"/>
      <c r="F114" s="26" t="str">
        <f>IF(SUM($F83:$F113)=0,"",SUM($F83:$F113))</f>
        <v/>
      </c>
      <c r="G114" s="26" t="str">
        <f>IF(SUM($G83:$G113)=0,"",SUM($G83:$G113))</f>
        <v/>
      </c>
      <c r="H114" s="26" t="str">
        <f>IF(SUM(H83:H113)=0,"",SUM(H83:H113))</f>
        <v/>
      </c>
      <c r="I114" s="26" t="str">
        <f>IF(SUM(I83:I113)=0,"",SUM(I83:I113))</f>
        <v/>
      </c>
      <c r="J114" s="26" t="str">
        <f t="shared" ref="J114:K114" si="20">IF(SUM(J83:J113)=0,"",SUM(J83:J113))</f>
        <v/>
      </c>
      <c r="K114" s="26" t="str">
        <f t="shared" si="20"/>
        <v/>
      </c>
      <c r="L114" s="26" t="str">
        <f>IF(SUM($L83:$L113)=0,"",SUM($L83:$L113))</f>
        <v/>
      </c>
      <c r="M114" s="33"/>
      <c r="N114" s="193"/>
      <c r="O114" s="193"/>
      <c r="P114" s="193"/>
      <c r="Q114" s="193"/>
      <c r="R114" s="6"/>
    </row>
    <row r="116" spans="1:22" ht="27" customHeight="1">
      <c r="A116" s="194" t="s">
        <v>22</v>
      </c>
      <c r="B116" s="189" t="s">
        <v>103</v>
      </c>
      <c r="C116" s="189"/>
      <c r="D116" s="189"/>
      <c r="E116" s="189"/>
      <c r="F116" s="189" t="s">
        <v>23</v>
      </c>
      <c r="G116" s="189"/>
      <c r="H116" s="189" t="s">
        <v>88</v>
      </c>
      <c r="I116" s="189"/>
      <c r="J116" s="189"/>
      <c r="K116" s="189"/>
      <c r="L116" s="189" t="s">
        <v>87</v>
      </c>
      <c r="M116" s="195" t="s">
        <v>96</v>
      </c>
      <c r="N116" s="194" t="s">
        <v>25</v>
      </c>
      <c r="O116" s="194"/>
      <c r="P116" s="194"/>
      <c r="Q116" s="194"/>
      <c r="R116" s="189" t="s">
        <v>100</v>
      </c>
    </row>
    <row r="117" spans="1:22" ht="14.25" customHeight="1">
      <c r="A117" s="194"/>
      <c r="B117" s="189" t="s">
        <v>82</v>
      </c>
      <c r="C117" s="189"/>
      <c r="D117" s="189" t="s">
        <v>84</v>
      </c>
      <c r="E117" s="189"/>
      <c r="F117" s="189"/>
      <c r="G117" s="189"/>
      <c r="H117" s="189" t="s">
        <v>90</v>
      </c>
      <c r="I117" s="189"/>
      <c r="J117" s="189" t="s">
        <v>89</v>
      </c>
      <c r="K117" s="189"/>
      <c r="L117" s="189"/>
      <c r="M117" s="196"/>
      <c r="N117" s="194"/>
      <c r="O117" s="194"/>
      <c r="P117" s="194"/>
      <c r="Q117" s="194"/>
      <c r="R117" s="189"/>
    </row>
    <row r="118" spans="1:22">
      <c r="A118" s="194"/>
      <c r="B118" s="43" t="s">
        <v>26</v>
      </c>
      <c r="C118" s="43" t="s">
        <v>27</v>
      </c>
      <c r="D118" s="43" t="s">
        <v>26</v>
      </c>
      <c r="E118" s="43" t="s">
        <v>27</v>
      </c>
      <c r="F118" s="44" t="s">
        <v>85</v>
      </c>
      <c r="G118" s="44" t="s">
        <v>86</v>
      </c>
      <c r="H118" s="44" t="s">
        <v>81</v>
      </c>
      <c r="I118" s="44" t="s">
        <v>83</v>
      </c>
      <c r="J118" s="44" t="s">
        <v>81</v>
      </c>
      <c r="K118" s="44" t="s">
        <v>95</v>
      </c>
      <c r="L118" s="189"/>
      <c r="M118" s="197"/>
      <c r="N118" s="194"/>
      <c r="O118" s="194"/>
      <c r="P118" s="194"/>
      <c r="Q118" s="194"/>
      <c r="R118" s="194"/>
    </row>
    <row r="119" spans="1:22">
      <c r="A119" s="27" cm="1">
        <f t="array" aca="1" ref="A119" ca="1">DATE("2025","8"+3,IFERROR(INDIRECT(T1),"1"))</f>
        <v>45962</v>
      </c>
      <c r="B119" s="20"/>
      <c r="C119" s="21"/>
      <c r="D119" s="20"/>
      <c r="E119" s="21"/>
      <c r="F119" s="22"/>
      <c r="G119" s="22"/>
      <c r="H119" s="34" t="str">
        <f>IF(OR(B119="",LEFT(M119,1)="✓"),"",C119-B119-F119)</f>
        <v/>
      </c>
      <c r="I119" s="34" t="str">
        <f>IF(OR(D119="",LEFT(M119,1)="✓"),"",E119-D119-G119)</f>
        <v/>
      </c>
      <c r="J119" s="34" t="str">
        <f>IF(AND(B119&lt;&gt;"",M119="✓所定"),C119-B119-F119,"")</f>
        <v/>
      </c>
      <c r="K119" s="34" t="str">
        <f>IF(AND(B119&lt;&gt;"",M119="✓法定"),C119-B119-F119,"")</f>
        <v/>
      </c>
      <c r="L119" s="26" t="str">
        <f>IF(AND($B119="",$D119=""),"",($C119-$B119-$F119)+($E119-$D119-$G119))</f>
        <v/>
      </c>
      <c r="M119" s="32"/>
      <c r="N119" s="198"/>
      <c r="O119" s="199"/>
      <c r="P119" s="199"/>
      <c r="Q119" s="200"/>
      <c r="R119" s="23"/>
      <c r="V119" s="1" t="s">
        <v>171</v>
      </c>
    </row>
    <row r="120" spans="1:22">
      <c r="A120" s="27">
        <f ca="1">A119+1</f>
        <v>45963</v>
      </c>
      <c r="B120" s="20"/>
      <c r="C120" s="21"/>
      <c r="D120" s="20"/>
      <c r="E120" s="21"/>
      <c r="F120" s="22"/>
      <c r="G120" s="22"/>
      <c r="H120" s="34" t="str">
        <f t="shared" ref="H120:H149" si="21">IF(OR(B120="",LEFT(M120,1)="✓"),"",C120-B120-F120)</f>
        <v/>
      </c>
      <c r="I120" s="34" t="str">
        <f t="shared" ref="I120:I149" si="22">IF(OR(D120="",LEFT(M120,1)="✓"),"",E120-D120-G120)</f>
        <v/>
      </c>
      <c r="J120" s="34" t="str">
        <f t="shared" ref="J120:J149" si="23">IF(AND(B120&lt;&gt;"",M120="✓所定"),C120-B120-F120,"")</f>
        <v/>
      </c>
      <c r="K120" s="34" t="str">
        <f t="shared" ref="K120:K149" si="24">IF(AND(B120&lt;&gt;"",M120="✓法定"),C120-B120-F120,"")</f>
        <v/>
      </c>
      <c r="L120" s="26" t="str">
        <f t="shared" ref="L120:L147" si="25">IF(AND($B120="",$D120=""),"",($C120-$B120-$F120)+($E120-$D120-$G120))</f>
        <v/>
      </c>
      <c r="M120" s="32"/>
      <c r="N120" s="190"/>
      <c r="O120" s="190"/>
      <c r="P120" s="190"/>
      <c r="Q120" s="190"/>
      <c r="R120" s="23"/>
      <c r="V120" s="1" t="s">
        <v>172</v>
      </c>
    </row>
    <row r="121" spans="1:22">
      <c r="A121" s="27">
        <f t="shared" ref="A121:A149" ca="1" si="26">A120+1</f>
        <v>45964</v>
      </c>
      <c r="B121" s="20"/>
      <c r="C121" s="21"/>
      <c r="D121" s="20"/>
      <c r="E121" s="21"/>
      <c r="F121" s="22"/>
      <c r="G121" s="22"/>
      <c r="H121" s="34" t="str">
        <f t="shared" si="21"/>
        <v/>
      </c>
      <c r="I121" s="34" t="str">
        <f t="shared" si="22"/>
        <v/>
      </c>
      <c r="J121" s="34" t="str">
        <f t="shared" si="23"/>
        <v/>
      </c>
      <c r="K121" s="34" t="str">
        <f t="shared" si="24"/>
        <v/>
      </c>
      <c r="L121" s="26" t="str">
        <f t="shared" si="25"/>
        <v/>
      </c>
      <c r="M121" s="32"/>
      <c r="N121" s="190"/>
      <c r="O121" s="190"/>
      <c r="P121" s="190"/>
      <c r="Q121" s="190"/>
      <c r="R121" s="23"/>
    </row>
    <row r="122" spans="1:22">
      <c r="A122" s="27">
        <f t="shared" ca="1" si="26"/>
        <v>45965</v>
      </c>
      <c r="B122" s="20"/>
      <c r="C122" s="21"/>
      <c r="D122" s="20"/>
      <c r="E122" s="21"/>
      <c r="F122" s="22"/>
      <c r="G122" s="22"/>
      <c r="H122" s="34" t="str">
        <f t="shared" si="21"/>
        <v/>
      </c>
      <c r="I122" s="34" t="str">
        <f t="shared" si="22"/>
        <v/>
      </c>
      <c r="J122" s="34" t="str">
        <f t="shared" si="23"/>
        <v/>
      </c>
      <c r="K122" s="34" t="str">
        <f t="shared" si="24"/>
        <v/>
      </c>
      <c r="L122" s="26" t="str">
        <f t="shared" si="25"/>
        <v/>
      </c>
      <c r="M122" s="32"/>
      <c r="N122" s="190"/>
      <c r="O122" s="190"/>
      <c r="P122" s="190"/>
      <c r="Q122" s="190"/>
      <c r="R122" s="23"/>
    </row>
    <row r="123" spans="1:22">
      <c r="A123" s="27">
        <f t="shared" ca="1" si="26"/>
        <v>45966</v>
      </c>
      <c r="B123" s="20"/>
      <c r="C123" s="21"/>
      <c r="D123" s="20"/>
      <c r="E123" s="21"/>
      <c r="F123" s="22"/>
      <c r="G123" s="22"/>
      <c r="H123" s="34" t="str">
        <f t="shared" si="21"/>
        <v/>
      </c>
      <c r="I123" s="34" t="str">
        <f t="shared" si="22"/>
        <v/>
      </c>
      <c r="J123" s="34" t="str">
        <f t="shared" si="23"/>
        <v/>
      </c>
      <c r="K123" s="34" t="str">
        <f t="shared" si="24"/>
        <v/>
      </c>
      <c r="L123" s="26" t="str">
        <f t="shared" si="25"/>
        <v/>
      </c>
      <c r="M123" s="32"/>
      <c r="N123" s="190"/>
      <c r="O123" s="190"/>
      <c r="P123" s="190"/>
      <c r="Q123" s="190"/>
      <c r="R123" s="23"/>
    </row>
    <row r="124" spans="1:22">
      <c r="A124" s="27">
        <f t="shared" ca="1" si="26"/>
        <v>45967</v>
      </c>
      <c r="B124" s="20"/>
      <c r="C124" s="21"/>
      <c r="D124" s="20"/>
      <c r="E124" s="21"/>
      <c r="F124" s="22"/>
      <c r="G124" s="22"/>
      <c r="H124" s="34" t="str">
        <f t="shared" si="21"/>
        <v/>
      </c>
      <c r="I124" s="34" t="str">
        <f t="shared" si="22"/>
        <v/>
      </c>
      <c r="J124" s="34" t="str">
        <f t="shared" si="23"/>
        <v/>
      </c>
      <c r="K124" s="34" t="str">
        <f t="shared" si="24"/>
        <v/>
      </c>
      <c r="L124" s="26" t="str">
        <f t="shared" si="25"/>
        <v/>
      </c>
      <c r="M124" s="32"/>
      <c r="N124" s="190"/>
      <c r="O124" s="190"/>
      <c r="P124" s="190"/>
      <c r="Q124" s="190"/>
      <c r="R124" s="23"/>
    </row>
    <row r="125" spans="1:22">
      <c r="A125" s="27">
        <f t="shared" ca="1" si="26"/>
        <v>45968</v>
      </c>
      <c r="B125" s="20"/>
      <c r="C125" s="21"/>
      <c r="D125" s="20"/>
      <c r="E125" s="21"/>
      <c r="F125" s="22"/>
      <c r="G125" s="22"/>
      <c r="H125" s="34" t="str">
        <f t="shared" si="21"/>
        <v/>
      </c>
      <c r="I125" s="34" t="str">
        <f t="shared" si="22"/>
        <v/>
      </c>
      <c r="J125" s="34" t="str">
        <f t="shared" si="23"/>
        <v/>
      </c>
      <c r="K125" s="34" t="str">
        <f t="shared" si="24"/>
        <v/>
      </c>
      <c r="L125" s="26" t="str">
        <f t="shared" si="25"/>
        <v/>
      </c>
      <c r="M125" s="32"/>
      <c r="N125" s="190"/>
      <c r="O125" s="190"/>
      <c r="P125" s="190"/>
      <c r="Q125" s="190"/>
      <c r="R125" s="23"/>
    </row>
    <row r="126" spans="1:22">
      <c r="A126" s="27">
        <f t="shared" ca="1" si="26"/>
        <v>45969</v>
      </c>
      <c r="B126" s="20"/>
      <c r="C126" s="21"/>
      <c r="D126" s="20"/>
      <c r="E126" s="21"/>
      <c r="F126" s="22"/>
      <c r="G126" s="22"/>
      <c r="H126" s="34" t="str">
        <f t="shared" si="21"/>
        <v/>
      </c>
      <c r="I126" s="34" t="str">
        <f t="shared" si="22"/>
        <v/>
      </c>
      <c r="J126" s="34" t="str">
        <f t="shared" si="23"/>
        <v/>
      </c>
      <c r="K126" s="34" t="str">
        <f t="shared" si="24"/>
        <v/>
      </c>
      <c r="L126" s="26" t="str">
        <f t="shared" si="25"/>
        <v/>
      </c>
      <c r="M126" s="32"/>
      <c r="N126" s="190"/>
      <c r="O126" s="190"/>
      <c r="P126" s="190"/>
      <c r="Q126" s="190"/>
      <c r="R126" s="23"/>
    </row>
    <row r="127" spans="1:22">
      <c r="A127" s="27">
        <f t="shared" ca="1" si="26"/>
        <v>45970</v>
      </c>
      <c r="B127" s="20"/>
      <c r="C127" s="21"/>
      <c r="D127" s="20"/>
      <c r="E127" s="21"/>
      <c r="F127" s="22"/>
      <c r="G127" s="22"/>
      <c r="H127" s="34" t="str">
        <f t="shared" si="21"/>
        <v/>
      </c>
      <c r="I127" s="34" t="str">
        <f t="shared" si="22"/>
        <v/>
      </c>
      <c r="J127" s="34" t="str">
        <f t="shared" si="23"/>
        <v/>
      </c>
      <c r="K127" s="34" t="str">
        <f t="shared" si="24"/>
        <v/>
      </c>
      <c r="L127" s="26" t="str">
        <f t="shared" si="25"/>
        <v/>
      </c>
      <c r="M127" s="32"/>
      <c r="N127" s="190"/>
      <c r="O127" s="190"/>
      <c r="P127" s="190"/>
      <c r="Q127" s="190"/>
      <c r="R127" s="23"/>
    </row>
    <row r="128" spans="1:22">
      <c r="A128" s="27">
        <f t="shared" ca="1" si="26"/>
        <v>45971</v>
      </c>
      <c r="B128" s="20"/>
      <c r="C128" s="21"/>
      <c r="D128" s="20"/>
      <c r="E128" s="21"/>
      <c r="F128" s="22"/>
      <c r="G128" s="22"/>
      <c r="H128" s="34" t="str">
        <f t="shared" si="21"/>
        <v/>
      </c>
      <c r="I128" s="34" t="str">
        <f t="shared" si="22"/>
        <v/>
      </c>
      <c r="J128" s="34" t="str">
        <f t="shared" si="23"/>
        <v/>
      </c>
      <c r="K128" s="34" t="str">
        <f t="shared" si="24"/>
        <v/>
      </c>
      <c r="L128" s="26" t="str">
        <f t="shared" si="25"/>
        <v/>
      </c>
      <c r="M128" s="32"/>
      <c r="N128" s="190"/>
      <c r="O128" s="190"/>
      <c r="P128" s="190"/>
      <c r="Q128" s="190"/>
      <c r="R128" s="23"/>
    </row>
    <row r="129" spans="1:18">
      <c r="A129" s="27">
        <f t="shared" ca="1" si="26"/>
        <v>45972</v>
      </c>
      <c r="B129" s="20"/>
      <c r="C129" s="21"/>
      <c r="D129" s="20"/>
      <c r="E129" s="21"/>
      <c r="F129" s="22"/>
      <c r="G129" s="22"/>
      <c r="H129" s="34" t="str">
        <f t="shared" si="21"/>
        <v/>
      </c>
      <c r="I129" s="34" t="str">
        <f t="shared" si="22"/>
        <v/>
      </c>
      <c r="J129" s="34" t="str">
        <f t="shared" si="23"/>
        <v/>
      </c>
      <c r="K129" s="34" t="str">
        <f t="shared" si="24"/>
        <v/>
      </c>
      <c r="L129" s="26" t="str">
        <f t="shared" si="25"/>
        <v/>
      </c>
      <c r="M129" s="32"/>
      <c r="N129" s="190"/>
      <c r="O129" s="190"/>
      <c r="P129" s="190"/>
      <c r="Q129" s="190"/>
      <c r="R129" s="23"/>
    </row>
    <row r="130" spans="1:18">
      <c r="A130" s="27">
        <f t="shared" ca="1" si="26"/>
        <v>45973</v>
      </c>
      <c r="B130" s="20"/>
      <c r="C130" s="21"/>
      <c r="D130" s="20"/>
      <c r="E130" s="21"/>
      <c r="F130" s="22"/>
      <c r="G130" s="22"/>
      <c r="H130" s="34" t="str">
        <f t="shared" si="21"/>
        <v/>
      </c>
      <c r="I130" s="34" t="str">
        <f t="shared" si="22"/>
        <v/>
      </c>
      <c r="J130" s="34" t="str">
        <f t="shared" si="23"/>
        <v/>
      </c>
      <c r="K130" s="34" t="str">
        <f t="shared" si="24"/>
        <v/>
      </c>
      <c r="L130" s="26" t="str">
        <f t="shared" si="25"/>
        <v/>
      </c>
      <c r="M130" s="32"/>
      <c r="N130" s="190"/>
      <c r="O130" s="190"/>
      <c r="P130" s="190"/>
      <c r="Q130" s="190"/>
      <c r="R130" s="23"/>
    </row>
    <row r="131" spans="1:18">
      <c r="A131" s="27">
        <f t="shared" ca="1" si="26"/>
        <v>45974</v>
      </c>
      <c r="B131" s="20"/>
      <c r="C131" s="21"/>
      <c r="D131" s="20"/>
      <c r="E131" s="21"/>
      <c r="F131" s="22"/>
      <c r="G131" s="22"/>
      <c r="H131" s="34" t="str">
        <f t="shared" si="21"/>
        <v/>
      </c>
      <c r="I131" s="34" t="str">
        <f t="shared" si="22"/>
        <v/>
      </c>
      <c r="J131" s="34" t="str">
        <f t="shared" si="23"/>
        <v/>
      </c>
      <c r="K131" s="34" t="str">
        <f t="shared" si="24"/>
        <v/>
      </c>
      <c r="L131" s="26" t="str">
        <f t="shared" si="25"/>
        <v/>
      </c>
      <c r="M131" s="32"/>
      <c r="N131" s="190"/>
      <c r="O131" s="190"/>
      <c r="P131" s="190"/>
      <c r="Q131" s="190"/>
      <c r="R131" s="23"/>
    </row>
    <row r="132" spans="1:18">
      <c r="A132" s="27">
        <f t="shared" ca="1" si="26"/>
        <v>45975</v>
      </c>
      <c r="B132" s="20"/>
      <c r="C132" s="21"/>
      <c r="D132" s="20"/>
      <c r="E132" s="21"/>
      <c r="F132" s="22"/>
      <c r="G132" s="22"/>
      <c r="H132" s="34" t="str">
        <f t="shared" si="21"/>
        <v/>
      </c>
      <c r="I132" s="34" t="str">
        <f t="shared" si="22"/>
        <v/>
      </c>
      <c r="J132" s="34" t="str">
        <f t="shared" si="23"/>
        <v/>
      </c>
      <c r="K132" s="34" t="str">
        <f t="shared" si="24"/>
        <v/>
      </c>
      <c r="L132" s="26" t="str">
        <f t="shared" si="25"/>
        <v/>
      </c>
      <c r="M132" s="32"/>
      <c r="N132" s="190"/>
      <c r="O132" s="190"/>
      <c r="P132" s="190"/>
      <c r="Q132" s="190"/>
      <c r="R132" s="23"/>
    </row>
    <row r="133" spans="1:18">
      <c r="A133" s="27">
        <f t="shared" ca="1" si="26"/>
        <v>45976</v>
      </c>
      <c r="B133" s="20"/>
      <c r="C133" s="21"/>
      <c r="D133" s="20"/>
      <c r="E133" s="21"/>
      <c r="F133" s="22"/>
      <c r="G133" s="22"/>
      <c r="H133" s="34" t="str">
        <f t="shared" si="21"/>
        <v/>
      </c>
      <c r="I133" s="34" t="str">
        <f t="shared" si="22"/>
        <v/>
      </c>
      <c r="J133" s="34" t="str">
        <f t="shared" si="23"/>
        <v/>
      </c>
      <c r="K133" s="34" t="str">
        <f t="shared" si="24"/>
        <v/>
      </c>
      <c r="L133" s="26" t="str">
        <f t="shared" si="25"/>
        <v/>
      </c>
      <c r="M133" s="32"/>
      <c r="N133" s="190"/>
      <c r="O133" s="190"/>
      <c r="P133" s="190"/>
      <c r="Q133" s="190"/>
      <c r="R133" s="23"/>
    </row>
    <row r="134" spans="1:18">
      <c r="A134" s="27">
        <f t="shared" ca="1" si="26"/>
        <v>45977</v>
      </c>
      <c r="B134" s="20"/>
      <c r="C134" s="21"/>
      <c r="D134" s="20"/>
      <c r="E134" s="21"/>
      <c r="F134" s="22"/>
      <c r="G134" s="22"/>
      <c r="H134" s="34" t="str">
        <f t="shared" si="21"/>
        <v/>
      </c>
      <c r="I134" s="34" t="str">
        <f t="shared" si="22"/>
        <v/>
      </c>
      <c r="J134" s="34" t="str">
        <f t="shared" si="23"/>
        <v/>
      </c>
      <c r="K134" s="34" t="str">
        <f t="shared" si="24"/>
        <v/>
      </c>
      <c r="L134" s="26" t="str">
        <f t="shared" si="25"/>
        <v/>
      </c>
      <c r="M134" s="32"/>
      <c r="N134" s="190"/>
      <c r="O134" s="190"/>
      <c r="P134" s="190"/>
      <c r="Q134" s="190"/>
      <c r="R134" s="23"/>
    </row>
    <row r="135" spans="1:18">
      <c r="A135" s="27">
        <f t="shared" ca="1" si="26"/>
        <v>45978</v>
      </c>
      <c r="B135" s="20"/>
      <c r="C135" s="21"/>
      <c r="D135" s="20"/>
      <c r="E135" s="21"/>
      <c r="F135" s="22"/>
      <c r="G135" s="22"/>
      <c r="H135" s="34" t="str">
        <f t="shared" si="21"/>
        <v/>
      </c>
      <c r="I135" s="34" t="str">
        <f t="shared" si="22"/>
        <v/>
      </c>
      <c r="J135" s="34" t="str">
        <f t="shared" si="23"/>
        <v/>
      </c>
      <c r="K135" s="34" t="str">
        <f t="shared" si="24"/>
        <v/>
      </c>
      <c r="L135" s="26" t="str">
        <f t="shared" si="25"/>
        <v/>
      </c>
      <c r="M135" s="32"/>
      <c r="N135" s="190"/>
      <c r="O135" s="190"/>
      <c r="P135" s="190"/>
      <c r="Q135" s="190"/>
      <c r="R135" s="23"/>
    </row>
    <row r="136" spans="1:18">
      <c r="A136" s="27">
        <f t="shared" ca="1" si="26"/>
        <v>45979</v>
      </c>
      <c r="B136" s="20"/>
      <c r="C136" s="21"/>
      <c r="D136" s="20"/>
      <c r="E136" s="21"/>
      <c r="F136" s="22"/>
      <c r="G136" s="22"/>
      <c r="H136" s="34" t="str">
        <f t="shared" si="21"/>
        <v/>
      </c>
      <c r="I136" s="34" t="str">
        <f t="shared" si="22"/>
        <v/>
      </c>
      <c r="J136" s="34" t="str">
        <f t="shared" si="23"/>
        <v/>
      </c>
      <c r="K136" s="34" t="str">
        <f t="shared" si="24"/>
        <v/>
      </c>
      <c r="L136" s="26" t="str">
        <f t="shared" si="25"/>
        <v/>
      </c>
      <c r="M136" s="32"/>
      <c r="N136" s="190"/>
      <c r="O136" s="190"/>
      <c r="P136" s="190"/>
      <c r="Q136" s="190"/>
      <c r="R136" s="23"/>
    </row>
    <row r="137" spans="1:18">
      <c r="A137" s="27">
        <f t="shared" ca="1" si="26"/>
        <v>45980</v>
      </c>
      <c r="B137" s="20"/>
      <c r="C137" s="21"/>
      <c r="D137" s="20"/>
      <c r="E137" s="21"/>
      <c r="F137" s="22"/>
      <c r="G137" s="22"/>
      <c r="H137" s="34" t="str">
        <f t="shared" si="21"/>
        <v/>
      </c>
      <c r="I137" s="34" t="str">
        <f t="shared" si="22"/>
        <v/>
      </c>
      <c r="J137" s="34" t="str">
        <f t="shared" si="23"/>
        <v/>
      </c>
      <c r="K137" s="34" t="str">
        <f t="shared" si="24"/>
        <v/>
      </c>
      <c r="L137" s="26" t="str">
        <f t="shared" si="25"/>
        <v/>
      </c>
      <c r="M137" s="32"/>
      <c r="N137" s="190"/>
      <c r="O137" s="190"/>
      <c r="P137" s="190"/>
      <c r="Q137" s="190"/>
      <c r="R137" s="23"/>
    </row>
    <row r="138" spans="1:18">
      <c r="A138" s="27">
        <f t="shared" ca="1" si="26"/>
        <v>45981</v>
      </c>
      <c r="B138" s="20"/>
      <c r="C138" s="21"/>
      <c r="D138" s="20"/>
      <c r="E138" s="21"/>
      <c r="F138" s="22"/>
      <c r="G138" s="22"/>
      <c r="H138" s="34" t="str">
        <f t="shared" si="21"/>
        <v/>
      </c>
      <c r="I138" s="34" t="str">
        <f t="shared" si="22"/>
        <v/>
      </c>
      <c r="J138" s="34" t="str">
        <f t="shared" si="23"/>
        <v/>
      </c>
      <c r="K138" s="34" t="str">
        <f t="shared" si="24"/>
        <v/>
      </c>
      <c r="L138" s="26" t="str">
        <f t="shared" si="25"/>
        <v/>
      </c>
      <c r="M138" s="32"/>
      <c r="N138" s="190"/>
      <c r="O138" s="190"/>
      <c r="P138" s="190"/>
      <c r="Q138" s="190"/>
      <c r="R138" s="23"/>
    </row>
    <row r="139" spans="1:18">
      <c r="A139" s="27">
        <f t="shared" ca="1" si="26"/>
        <v>45982</v>
      </c>
      <c r="B139" s="20"/>
      <c r="C139" s="21"/>
      <c r="D139" s="20"/>
      <c r="E139" s="21"/>
      <c r="F139" s="22"/>
      <c r="G139" s="22"/>
      <c r="H139" s="34" t="str">
        <f t="shared" si="21"/>
        <v/>
      </c>
      <c r="I139" s="34" t="str">
        <f t="shared" si="22"/>
        <v/>
      </c>
      <c r="J139" s="34" t="str">
        <f t="shared" si="23"/>
        <v/>
      </c>
      <c r="K139" s="34" t="str">
        <f t="shared" si="24"/>
        <v/>
      </c>
      <c r="L139" s="26" t="str">
        <f t="shared" si="25"/>
        <v/>
      </c>
      <c r="M139" s="32"/>
      <c r="N139" s="190"/>
      <c r="O139" s="190"/>
      <c r="P139" s="190"/>
      <c r="Q139" s="190"/>
      <c r="R139" s="23"/>
    </row>
    <row r="140" spans="1:18">
      <c r="A140" s="27">
        <f t="shared" ca="1" si="26"/>
        <v>45983</v>
      </c>
      <c r="B140" s="20"/>
      <c r="C140" s="21"/>
      <c r="D140" s="20"/>
      <c r="E140" s="21"/>
      <c r="F140" s="22"/>
      <c r="G140" s="22"/>
      <c r="H140" s="34" t="str">
        <f t="shared" si="21"/>
        <v/>
      </c>
      <c r="I140" s="34" t="str">
        <f t="shared" si="22"/>
        <v/>
      </c>
      <c r="J140" s="34" t="str">
        <f t="shared" si="23"/>
        <v/>
      </c>
      <c r="K140" s="34" t="str">
        <f t="shared" si="24"/>
        <v/>
      </c>
      <c r="L140" s="26" t="str">
        <f t="shared" si="25"/>
        <v/>
      </c>
      <c r="M140" s="32"/>
      <c r="N140" s="190"/>
      <c r="O140" s="190"/>
      <c r="P140" s="190"/>
      <c r="Q140" s="190"/>
      <c r="R140" s="23"/>
    </row>
    <row r="141" spans="1:18">
      <c r="A141" s="27">
        <f t="shared" ca="1" si="26"/>
        <v>45984</v>
      </c>
      <c r="B141" s="20"/>
      <c r="C141" s="21"/>
      <c r="D141" s="20"/>
      <c r="E141" s="21"/>
      <c r="F141" s="22"/>
      <c r="G141" s="22"/>
      <c r="H141" s="34" t="str">
        <f t="shared" si="21"/>
        <v/>
      </c>
      <c r="I141" s="34" t="str">
        <f t="shared" si="22"/>
        <v/>
      </c>
      <c r="J141" s="34" t="str">
        <f t="shared" si="23"/>
        <v/>
      </c>
      <c r="K141" s="34" t="str">
        <f t="shared" si="24"/>
        <v/>
      </c>
      <c r="L141" s="26" t="str">
        <f t="shared" si="25"/>
        <v/>
      </c>
      <c r="M141" s="32"/>
      <c r="N141" s="190"/>
      <c r="O141" s="190"/>
      <c r="P141" s="190"/>
      <c r="Q141" s="190"/>
      <c r="R141" s="23"/>
    </row>
    <row r="142" spans="1:18">
      <c r="A142" s="27">
        <f t="shared" ca="1" si="26"/>
        <v>45985</v>
      </c>
      <c r="B142" s="20"/>
      <c r="C142" s="21"/>
      <c r="D142" s="20"/>
      <c r="E142" s="21"/>
      <c r="F142" s="22"/>
      <c r="G142" s="22"/>
      <c r="H142" s="34" t="str">
        <f t="shared" si="21"/>
        <v/>
      </c>
      <c r="I142" s="34" t="str">
        <f t="shared" si="22"/>
        <v/>
      </c>
      <c r="J142" s="34" t="str">
        <f t="shared" si="23"/>
        <v/>
      </c>
      <c r="K142" s="34" t="str">
        <f t="shared" si="24"/>
        <v/>
      </c>
      <c r="L142" s="26" t="str">
        <f t="shared" si="25"/>
        <v/>
      </c>
      <c r="M142" s="32"/>
      <c r="N142" s="190"/>
      <c r="O142" s="190"/>
      <c r="P142" s="190"/>
      <c r="Q142" s="190"/>
      <c r="R142" s="23"/>
    </row>
    <row r="143" spans="1:18">
      <c r="A143" s="27">
        <f t="shared" ca="1" si="26"/>
        <v>45986</v>
      </c>
      <c r="B143" s="20"/>
      <c r="C143" s="21"/>
      <c r="D143" s="20"/>
      <c r="E143" s="21"/>
      <c r="F143" s="22"/>
      <c r="G143" s="22"/>
      <c r="H143" s="34" t="str">
        <f t="shared" si="21"/>
        <v/>
      </c>
      <c r="I143" s="34" t="str">
        <f t="shared" si="22"/>
        <v/>
      </c>
      <c r="J143" s="34" t="str">
        <f t="shared" si="23"/>
        <v/>
      </c>
      <c r="K143" s="34" t="str">
        <f t="shared" si="24"/>
        <v/>
      </c>
      <c r="L143" s="26" t="str">
        <f t="shared" si="25"/>
        <v/>
      </c>
      <c r="M143" s="32"/>
      <c r="N143" s="190"/>
      <c r="O143" s="190"/>
      <c r="P143" s="190"/>
      <c r="Q143" s="190"/>
      <c r="R143" s="23"/>
    </row>
    <row r="144" spans="1:18">
      <c r="A144" s="27">
        <f t="shared" ca="1" si="26"/>
        <v>45987</v>
      </c>
      <c r="B144" s="20"/>
      <c r="C144" s="21"/>
      <c r="D144" s="20"/>
      <c r="E144" s="21"/>
      <c r="F144" s="22"/>
      <c r="G144" s="22"/>
      <c r="H144" s="34" t="str">
        <f t="shared" si="21"/>
        <v/>
      </c>
      <c r="I144" s="34" t="str">
        <f t="shared" si="22"/>
        <v/>
      </c>
      <c r="J144" s="34" t="str">
        <f t="shared" si="23"/>
        <v/>
      </c>
      <c r="K144" s="34" t="str">
        <f t="shared" si="24"/>
        <v/>
      </c>
      <c r="L144" s="26" t="str">
        <f t="shared" si="25"/>
        <v/>
      </c>
      <c r="M144" s="32"/>
      <c r="N144" s="190"/>
      <c r="O144" s="190"/>
      <c r="P144" s="190"/>
      <c r="Q144" s="190"/>
      <c r="R144" s="23"/>
    </row>
    <row r="145" spans="1:22">
      <c r="A145" s="27">
        <f t="shared" ca="1" si="26"/>
        <v>45988</v>
      </c>
      <c r="B145" s="20"/>
      <c r="C145" s="21"/>
      <c r="D145" s="20"/>
      <c r="E145" s="21"/>
      <c r="F145" s="22"/>
      <c r="G145" s="22"/>
      <c r="H145" s="34" t="str">
        <f t="shared" si="21"/>
        <v/>
      </c>
      <c r="I145" s="34" t="str">
        <f t="shared" si="22"/>
        <v/>
      </c>
      <c r="J145" s="34" t="str">
        <f t="shared" si="23"/>
        <v/>
      </c>
      <c r="K145" s="34" t="str">
        <f t="shared" si="24"/>
        <v/>
      </c>
      <c r="L145" s="26" t="str">
        <f t="shared" si="25"/>
        <v/>
      </c>
      <c r="M145" s="32"/>
      <c r="N145" s="190"/>
      <c r="O145" s="190"/>
      <c r="P145" s="190"/>
      <c r="Q145" s="190"/>
      <c r="R145" s="23"/>
    </row>
    <row r="146" spans="1:22">
      <c r="A146" s="27">
        <f t="shared" ca="1" si="26"/>
        <v>45989</v>
      </c>
      <c r="B146" s="20"/>
      <c r="C146" s="21"/>
      <c r="D146" s="20"/>
      <c r="E146" s="21"/>
      <c r="F146" s="22"/>
      <c r="G146" s="22"/>
      <c r="H146" s="34" t="str">
        <f t="shared" si="21"/>
        <v/>
      </c>
      <c r="I146" s="34" t="str">
        <f t="shared" si="22"/>
        <v/>
      </c>
      <c r="J146" s="34" t="str">
        <f t="shared" si="23"/>
        <v/>
      </c>
      <c r="K146" s="34" t="str">
        <f t="shared" si="24"/>
        <v/>
      </c>
      <c r="L146" s="26" t="str">
        <f t="shared" si="25"/>
        <v/>
      </c>
      <c r="M146" s="32"/>
      <c r="N146" s="190"/>
      <c r="O146" s="190"/>
      <c r="P146" s="190"/>
      <c r="Q146" s="190"/>
      <c r="R146" s="23"/>
    </row>
    <row r="147" spans="1:22">
      <c r="A147" s="27">
        <f t="shared" ca="1" si="26"/>
        <v>45990</v>
      </c>
      <c r="B147" s="20"/>
      <c r="C147" s="21"/>
      <c r="D147" s="20"/>
      <c r="E147" s="21"/>
      <c r="F147" s="22"/>
      <c r="G147" s="22"/>
      <c r="H147" s="34" t="str">
        <f t="shared" si="21"/>
        <v/>
      </c>
      <c r="I147" s="34" t="str">
        <f t="shared" si="22"/>
        <v/>
      </c>
      <c r="J147" s="34" t="str">
        <f t="shared" si="23"/>
        <v/>
      </c>
      <c r="K147" s="34" t="str">
        <f t="shared" si="24"/>
        <v/>
      </c>
      <c r="L147" s="26" t="str">
        <f t="shared" si="25"/>
        <v/>
      </c>
      <c r="M147" s="32"/>
      <c r="N147" s="190"/>
      <c r="O147" s="190"/>
      <c r="P147" s="190"/>
      <c r="Q147" s="190"/>
      <c r="R147" s="23"/>
    </row>
    <row r="148" spans="1:22">
      <c r="A148" s="27">
        <f t="shared" ca="1" si="26"/>
        <v>45991</v>
      </c>
      <c r="B148" s="20"/>
      <c r="C148" s="21"/>
      <c r="D148" s="20"/>
      <c r="E148" s="21"/>
      <c r="F148" s="22"/>
      <c r="G148" s="22"/>
      <c r="H148" s="34" t="str">
        <f t="shared" si="21"/>
        <v/>
      </c>
      <c r="I148" s="34" t="str">
        <f t="shared" si="22"/>
        <v/>
      </c>
      <c r="J148" s="34" t="str">
        <f t="shared" si="23"/>
        <v/>
      </c>
      <c r="K148" s="34" t="str">
        <f t="shared" si="24"/>
        <v/>
      </c>
      <c r="L148" s="26" t="str">
        <f>IF(AND($B148="",$D148=""),"",($C148-$B148-$F148)+($E148-$D148-$G148))</f>
        <v/>
      </c>
      <c r="M148" s="32"/>
      <c r="N148" s="190"/>
      <c r="O148" s="190"/>
      <c r="P148" s="190"/>
      <c r="Q148" s="190"/>
      <c r="R148" s="23"/>
    </row>
    <row r="149" spans="1:22">
      <c r="A149" s="27">
        <f t="shared" ca="1" si="26"/>
        <v>45992</v>
      </c>
      <c r="B149" s="20"/>
      <c r="C149" s="21"/>
      <c r="D149" s="20"/>
      <c r="E149" s="21"/>
      <c r="F149" s="22"/>
      <c r="G149" s="22"/>
      <c r="H149" s="34" t="str">
        <f t="shared" si="21"/>
        <v/>
      </c>
      <c r="I149" s="34" t="str">
        <f t="shared" si="22"/>
        <v/>
      </c>
      <c r="J149" s="34" t="str">
        <f t="shared" si="23"/>
        <v/>
      </c>
      <c r="K149" s="34" t="str">
        <f t="shared" si="24"/>
        <v/>
      </c>
      <c r="L149" s="26" t="str">
        <f>IF(AND($B149="",$D149=""),"",($C149-$B149-$F149)+($E149-$D149-$G149))</f>
        <v/>
      </c>
      <c r="M149" s="32"/>
      <c r="N149" s="190"/>
      <c r="O149" s="190"/>
      <c r="P149" s="190"/>
      <c r="Q149" s="190"/>
      <c r="R149" s="23"/>
    </row>
    <row r="150" spans="1:22">
      <c r="A150" s="5" t="s">
        <v>11</v>
      </c>
      <c r="B150" s="191"/>
      <c r="C150" s="192"/>
      <c r="D150" s="191"/>
      <c r="E150" s="192"/>
      <c r="F150" s="26" t="str">
        <f>IF(SUM($F119:$F149)=0,"",SUM($F119:$F149))</f>
        <v/>
      </c>
      <c r="G150" s="26" t="str">
        <f>IF(SUM($G119:$G149)=0,"",SUM($G119:$G149))</f>
        <v/>
      </c>
      <c r="H150" s="26" t="str">
        <f>IF(SUM(H119:H149)=0,"",SUM(H119:H149))</f>
        <v/>
      </c>
      <c r="I150" s="26" t="str">
        <f>IF(SUM(I119:I149)=0,"",SUM(I119:I149))</f>
        <v/>
      </c>
      <c r="J150" s="26" t="str">
        <f t="shared" ref="J150:K150" si="27">IF(SUM(J119:J149)=0,"",SUM(J119:J149))</f>
        <v/>
      </c>
      <c r="K150" s="26" t="str">
        <f t="shared" si="27"/>
        <v/>
      </c>
      <c r="L150" s="26" t="str">
        <f>IF(SUM($L119:$L149)=0,"",SUM($L119:$L149))</f>
        <v/>
      </c>
      <c r="M150" s="33"/>
      <c r="N150" s="193"/>
      <c r="O150" s="193"/>
      <c r="P150" s="193"/>
      <c r="Q150" s="193"/>
      <c r="R150" s="6"/>
    </row>
    <row r="152" spans="1:22" ht="27" customHeight="1">
      <c r="A152" s="194" t="s">
        <v>22</v>
      </c>
      <c r="B152" s="189" t="s">
        <v>103</v>
      </c>
      <c r="C152" s="189"/>
      <c r="D152" s="189"/>
      <c r="E152" s="189"/>
      <c r="F152" s="189" t="s">
        <v>23</v>
      </c>
      <c r="G152" s="189"/>
      <c r="H152" s="189" t="s">
        <v>88</v>
      </c>
      <c r="I152" s="189"/>
      <c r="J152" s="189"/>
      <c r="K152" s="189"/>
      <c r="L152" s="189" t="s">
        <v>87</v>
      </c>
      <c r="M152" s="195" t="s">
        <v>96</v>
      </c>
      <c r="N152" s="194" t="s">
        <v>25</v>
      </c>
      <c r="O152" s="194"/>
      <c r="P152" s="194"/>
      <c r="Q152" s="194"/>
      <c r="R152" s="189" t="s">
        <v>100</v>
      </c>
    </row>
    <row r="153" spans="1:22" ht="14.25" customHeight="1">
      <c r="A153" s="194"/>
      <c r="B153" s="189" t="s">
        <v>82</v>
      </c>
      <c r="C153" s="189"/>
      <c r="D153" s="189" t="s">
        <v>84</v>
      </c>
      <c r="E153" s="189"/>
      <c r="F153" s="189"/>
      <c r="G153" s="189"/>
      <c r="H153" s="189" t="s">
        <v>90</v>
      </c>
      <c r="I153" s="189"/>
      <c r="J153" s="189" t="s">
        <v>89</v>
      </c>
      <c r="K153" s="189"/>
      <c r="L153" s="189"/>
      <c r="M153" s="196"/>
      <c r="N153" s="194"/>
      <c r="O153" s="194"/>
      <c r="P153" s="194"/>
      <c r="Q153" s="194"/>
      <c r="R153" s="189"/>
    </row>
    <row r="154" spans="1:22">
      <c r="A154" s="194"/>
      <c r="B154" s="43" t="s">
        <v>26</v>
      </c>
      <c r="C154" s="43" t="s">
        <v>27</v>
      </c>
      <c r="D154" s="43" t="s">
        <v>26</v>
      </c>
      <c r="E154" s="43" t="s">
        <v>27</v>
      </c>
      <c r="F154" s="44" t="s">
        <v>85</v>
      </c>
      <c r="G154" s="44" t="s">
        <v>86</v>
      </c>
      <c r="H154" s="44" t="s">
        <v>81</v>
      </c>
      <c r="I154" s="44" t="s">
        <v>83</v>
      </c>
      <c r="J154" s="44" t="s">
        <v>81</v>
      </c>
      <c r="K154" s="44" t="s">
        <v>95</v>
      </c>
      <c r="L154" s="189"/>
      <c r="M154" s="197"/>
      <c r="N154" s="194"/>
      <c r="O154" s="194"/>
      <c r="P154" s="194"/>
      <c r="Q154" s="194"/>
      <c r="R154" s="194"/>
    </row>
    <row r="155" spans="1:22">
      <c r="A155" s="27" cm="1">
        <f t="array" aca="1" ref="A155" ca="1">DATE("2025","8"+4,IFERROR(INDIRECT(T1),"1"))</f>
        <v>45992</v>
      </c>
      <c r="B155" s="20"/>
      <c r="C155" s="21"/>
      <c r="D155" s="20"/>
      <c r="E155" s="21"/>
      <c r="F155" s="22"/>
      <c r="G155" s="22"/>
      <c r="H155" s="34" t="str">
        <f>IF(OR(B155="",LEFT(M155,1)="✓"),"",C155-B155-F155)</f>
        <v/>
      </c>
      <c r="I155" s="34" t="str">
        <f>IF(OR(D155="",LEFT(M155,1)="✓"),"",E155-D155-G155)</f>
        <v/>
      </c>
      <c r="J155" s="34" t="str">
        <f>IF(AND(B155&lt;&gt;"",M155="✓所定"),C155-B155-F155,"")</f>
        <v/>
      </c>
      <c r="K155" s="34" t="str">
        <f>IF(AND(B155&lt;&gt;"",M155="✓法定"),C155-B155-F155,"")</f>
        <v/>
      </c>
      <c r="L155" s="26" t="str">
        <f t="shared" ref="L155:L185" si="28">IF(AND($B155="",$D155=""),"",($C155-$B155-$F155)+($E155-$D155-$G155))</f>
        <v/>
      </c>
      <c r="M155" s="32"/>
      <c r="N155" s="190"/>
      <c r="O155" s="190"/>
      <c r="P155" s="190"/>
      <c r="Q155" s="190"/>
      <c r="R155" s="23"/>
      <c r="V155" s="1" t="s">
        <v>171</v>
      </c>
    </row>
    <row r="156" spans="1:22">
      <c r="A156" s="27">
        <f ca="1">A155+1</f>
        <v>45993</v>
      </c>
      <c r="B156" s="20"/>
      <c r="C156" s="21"/>
      <c r="D156" s="20"/>
      <c r="E156" s="21"/>
      <c r="F156" s="22"/>
      <c r="G156" s="22"/>
      <c r="H156" s="34" t="str">
        <f t="shared" ref="H156:H185" si="29">IF(OR(B156="",LEFT(M156,1)="✓"),"",C156-B156-F156)</f>
        <v/>
      </c>
      <c r="I156" s="34" t="str">
        <f t="shared" ref="I156:I185" si="30">IF(OR(D156="",LEFT(M156,1)="✓"),"",E156-D156-G156)</f>
        <v/>
      </c>
      <c r="J156" s="34" t="str">
        <f t="shared" ref="J156:J185" si="31">IF(AND(B156&lt;&gt;"",M156="✓所定"),C156-B156-F156,"")</f>
        <v/>
      </c>
      <c r="K156" s="34" t="str">
        <f t="shared" ref="K156:K185" si="32">IF(AND(B156&lt;&gt;"",M156="✓法定"),C156-B156-F156,"")</f>
        <v/>
      </c>
      <c r="L156" s="26" t="str">
        <f t="shared" si="28"/>
        <v/>
      </c>
      <c r="M156" s="32"/>
      <c r="N156" s="190"/>
      <c r="O156" s="190"/>
      <c r="P156" s="190"/>
      <c r="Q156" s="190"/>
      <c r="R156" s="23"/>
      <c r="V156" s="1" t="s">
        <v>172</v>
      </c>
    </row>
    <row r="157" spans="1:22">
      <c r="A157" s="27">
        <f t="shared" ref="A157:A185" ca="1" si="33">A156+1</f>
        <v>45994</v>
      </c>
      <c r="B157" s="20"/>
      <c r="C157" s="21"/>
      <c r="D157" s="20"/>
      <c r="E157" s="21"/>
      <c r="F157" s="22"/>
      <c r="G157" s="22"/>
      <c r="H157" s="34" t="str">
        <f t="shared" si="29"/>
        <v/>
      </c>
      <c r="I157" s="34" t="str">
        <f t="shared" si="30"/>
        <v/>
      </c>
      <c r="J157" s="34" t="str">
        <f t="shared" si="31"/>
        <v/>
      </c>
      <c r="K157" s="34" t="str">
        <f t="shared" si="32"/>
        <v/>
      </c>
      <c r="L157" s="26" t="str">
        <f t="shared" si="28"/>
        <v/>
      </c>
      <c r="M157" s="32"/>
      <c r="N157" s="190"/>
      <c r="O157" s="190"/>
      <c r="P157" s="190"/>
      <c r="Q157" s="190"/>
      <c r="R157" s="23"/>
    </row>
    <row r="158" spans="1:22">
      <c r="A158" s="27">
        <f t="shared" ca="1" si="33"/>
        <v>45995</v>
      </c>
      <c r="B158" s="20"/>
      <c r="C158" s="21"/>
      <c r="D158" s="20"/>
      <c r="E158" s="21"/>
      <c r="F158" s="22"/>
      <c r="G158" s="22"/>
      <c r="H158" s="34" t="str">
        <f t="shared" si="29"/>
        <v/>
      </c>
      <c r="I158" s="34" t="str">
        <f t="shared" si="30"/>
        <v/>
      </c>
      <c r="J158" s="34" t="str">
        <f t="shared" si="31"/>
        <v/>
      </c>
      <c r="K158" s="34" t="str">
        <f t="shared" si="32"/>
        <v/>
      </c>
      <c r="L158" s="26" t="str">
        <f t="shared" si="28"/>
        <v/>
      </c>
      <c r="M158" s="32"/>
      <c r="N158" s="190"/>
      <c r="O158" s="190"/>
      <c r="P158" s="190"/>
      <c r="Q158" s="190"/>
      <c r="R158" s="23"/>
    </row>
    <row r="159" spans="1:22">
      <c r="A159" s="27">
        <f t="shared" ca="1" si="33"/>
        <v>45996</v>
      </c>
      <c r="B159" s="20"/>
      <c r="C159" s="21"/>
      <c r="D159" s="20"/>
      <c r="E159" s="21"/>
      <c r="F159" s="22"/>
      <c r="G159" s="22"/>
      <c r="H159" s="34" t="str">
        <f t="shared" si="29"/>
        <v/>
      </c>
      <c r="I159" s="34" t="str">
        <f t="shared" si="30"/>
        <v/>
      </c>
      <c r="J159" s="34" t="str">
        <f t="shared" si="31"/>
        <v/>
      </c>
      <c r="K159" s="34" t="str">
        <f t="shared" si="32"/>
        <v/>
      </c>
      <c r="L159" s="26" t="str">
        <f t="shared" si="28"/>
        <v/>
      </c>
      <c r="M159" s="32"/>
      <c r="N159" s="190"/>
      <c r="O159" s="190"/>
      <c r="P159" s="190"/>
      <c r="Q159" s="190"/>
      <c r="R159" s="23"/>
    </row>
    <row r="160" spans="1:22">
      <c r="A160" s="27">
        <f t="shared" ca="1" si="33"/>
        <v>45997</v>
      </c>
      <c r="B160" s="20"/>
      <c r="C160" s="21"/>
      <c r="D160" s="20"/>
      <c r="E160" s="21"/>
      <c r="F160" s="22"/>
      <c r="G160" s="22"/>
      <c r="H160" s="34" t="str">
        <f t="shared" si="29"/>
        <v/>
      </c>
      <c r="I160" s="34" t="str">
        <f t="shared" si="30"/>
        <v/>
      </c>
      <c r="J160" s="34" t="str">
        <f t="shared" si="31"/>
        <v/>
      </c>
      <c r="K160" s="34" t="str">
        <f t="shared" si="32"/>
        <v/>
      </c>
      <c r="L160" s="26" t="str">
        <f t="shared" si="28"/>
        <v/>
      </c>
      <c r="M160" s="32"/>
      <c r="N160" s="190"/>
      <c r="O160" s="190"/>
      <c r="P160" s="190"/>
      <c r="Q160" s="190"/>
      <c r="R160" s="23"/>
    </row>
    <row r="161" spans="1:18">
      <c r="A161" s="27">
        <f t="shared" ca="1" si="33"/>
        <v>45998</v>
      </c>
      <c r="B161" s="20"/>
      <c r="C161" s="21"/>
      <c r="D161" s="20"/>
      <c r="E161" s="21"/>
      <c r="F161" s="22"/>
      <c r="G161" s="22"/>
      <c r="H161" s="34" t="str">
        <f t="shared" si="29"/>
        <v/>
      </c>
      <c r="I161" s="34" t="str">
        <f t="shared" si="30"/>
        <v/>
      </c>
      <c r="J161" s="34" t="str">
        <f t="shared" si="31"/>
        <v/>
      </c>
      <c r="K161" s="34" t="str">
        <f t="shared" si="32"/>
        <v/>
      </c>
      <c r="L161" s="26" t="str">
        <f t="shared" si="28"/>
        <v/>
      </c>
      <c r="M161" s="32"/>
      <c r="N161" s="190"/>
      <c r="O161" s="190"/>
      <c r="P161" s="190"/>
      <c r="Q161" s="190"/>
      <c r="R161" s="23"/>
    </row>
    <row r="162" spans="1:18">
      <c r="A162" s="27">
        <f t="shared" ca="1" si="33"/>
        <v>45999</v>
      </c>
      <c r="B162" s="20"/>
      <c r="C162" s="21"/>
      <c r="D162" s="20"/>
      <c r="E162" s="21"/>
      <c r="F162" s="22"/>
      <c r="G162" s="22"/>
      <c r="H162" s="34" t="str">
        <f t="shared" si="29"/>
        <v/>
      </c>
      <c r="I162" s="34" t="str">
        <f t="shared" si="30"/>
        <v/>
      </c>
      <c r="J162" s="34" t="str">
        <f t="shared" si="31"/>
        <v/>
      </c>
      <c r="K162" s="34" t="str">
        <f t="shared" si="32"/>
        <v/>
      </c>
      <c r="L162" s="26" t="str">
        <f t="shared" si="28"/>
        <v/>
      </c>
      <c r="M162" s="32"/>
      <c r="N162" s="190"/>
      <c r="O162" s="190"/>
      <c r="P162" s="190"/>
      <c r="Q162" s="190"/>
      <c r="R162" s="23"/>
    </row>
    <row r="163" spans="1:18">
      <c r="A163" s="27">
        <f t="shared" ca="1" si="33"/>
        <v>46000</v>
      </c>
      <c r="B163" s="20"/>
      <c r="C163" s="21"/>
      <c r="D163" s="20"/>
      <c r="E163" s="21"/>
      <c r="F163" s="22"/>
      <c r="G163" s="22"/>
      <c r="H163" s="34" t="str">
        <f t="shared" si="29"/>
        <v/>
      </c>
      <c r="I163" s="34" t="str">
        <f t="shared" si="30"/>
        <v/>
      </c>
      <c r="J163" s="34" t="str">
        <f t="shared" si="31"/>
        <v/>
      </c>
      <c r="K163" s="34" t="str">
        <f t="shared" si="32"/>
        <v/>
      </c>
      <c r="L163" s="26" t="str">
        <f t="shared" si="28"/>
        <v/>
      </c>
      <c r="M163" s="32"/>
      <c r="N163" s="190"/>
      <c r="O163" s="190"/>
      <c r="P163" s="190"/>
      <c r="Q163" s="190"/>
      <c r="R163" s="23"/>
    </row>
    <row r="164" spans="1:18">
      <c r="A164" s="27">
        <f t="shared" ca="1" si="33"/>
        <v>46001</v>
      </c>
      <c r="B164" s="20"/>
      <c r="C164" s="21"/>
      <c r="D164" s="20"/>
      <c r="E164" s="21"/>
      <c r="F164" s="22"/>
      <c r="G164" s="22"/>
      <c r="H164" s="34" t="str">
        <f t="shared" si="29"/>
        <v/>
      </c>
      <c r="I164" s="34" t="str">
        <f t="shared" si="30"/>
        <v/>
      </c>
      <c r="J164" s="34" t="str">
        <f t="shared" si="31"/>
        <v/>
      </c>
      <c r="K164" s="34" t="str">
        <f t="shared" si="32"/>
        <v/>
      </c>
      <c r="L164" s="26" t="str">
        <f t="shared" si="28"/>
        <v/>
      </c>
      <c r="M164" s="32"/>
      <c r="N164" s="190"/>
      <c r="O164" s="190"/>
      <c r="P164" s="190"/>
      <c r="Q164" s="190"/>
      <c r="R164" s="23"/>
    </row>
    <row r="165" spans="1:18">
      <c r="A165" s="27">
        <f t="shared" ca="1" si="33"/>
        <v>46002</v>
      </c>
      <c r="B165" s="20"/>
      <c r="C165" s="21"/>
      <c r="D165" s="20"/>
      <c r="E165" s="21"/>
      <c r="F165" s="22"/>
      <c r="G165" s="22"/>
      <c r="H165" s="34" t="str">
        <f t="shared" si="29"/>
        <v/>
      </c>
      <c r="I165" s="34" t="str">
        <f t="shared" si="30"/>
        <v/>
      </c>
      <c r="J165" s="34" t="str">
        <f t="shared" si="31"/>
        <v/>
      </c>
      <c r="K165" s="34" t="str">
        <f t="shared" si="32"/>
        <v/>
      </c>
      <c r="L165" s="26" t="str">
        <f t="shared" si="28"/>
        <v/>
      </c>
      <c r="M165" s="32"/>
      <c r="N165" s="190"/>
      <c r="O165" s="190"/>
      <c r="P165" s="190"/>
      <c r="Q165" s="190"/>
      <c r="R165" s="23"/>
    </row>
    <row r="166" spans="1:18">
      <c r="A166" s="27">
        <f t="shared" ca="1" si="33"/>
        <v>46003</v>
      </c>
      <c r="B166" s="20"/>
      <c r="C166" s="21"/>
      <c r="D166" s="20"/>
      <c r="E166" s="21"/>
      <c r="F166" s="22"/>
      <c r="G166" s="22"/>
      <c r="H166" s="34" t="str">
        <f t="shared" si="29"/>
        <v/>
      </c>
      <c r="I166" s="34" t="str">
        <f t="shared" si="30"/>
        <v/>
      </c>
      <c r="J166" s="34" t="str">
        <f t="shared" si="31"/>
        <v/>
      </c>
      <c r="K166" s="34" t="str">
        <f t="shared" si="32"/>
        <v/>
      </c>
      <c r="L166" s="26" t="str">
        <f t="shared" si="28"/>
        <v/>
      </c>
      <c r="M166" s="32"/>
      <c r="N166" s="190"/>
      <c r="O166" s="190"/>
      <c r="P166" s="190"/>
      <c r="Q166" s="190"/>
      <c r="R166" s="23"/>
    </row>
    <row r="167" spans="1:18">
      <c r="A167" s="27">
        <f t="shared" ca="1" si="33"/>
        <v>46004</v>
      </c>
      <c r="B167" s="20"/>
      <c r="C167" s="21"/>
      <c r="D167" s="20"/>
      <c r="E167" s="21"/>
      <c r="F167" s="22"/>
      <c r="G167" s="22"/>
      <c r="H167" s="34" t="str">
        <f t="shared" si="29"/>
        <v/>
      </c>
      <c r="I167" s="34" t="str">
        <f t="shared" si="30"/>
        <v/>
      </c>
      <c r="J167" s="34" t="str">
        <f t="shared" si="31"/>
        <v/>
      </c>
      <c r="K167" s="34" t="str">
        <f t="shared" si="32"/>
        <v/>
      </c>
      <c r="L167" s="26" t="str">
        <f t="shared" si="28"/>
        <v/>
      </c>
      <c r="M167" s="32"/>
      <c r="N167" s="190"/>
      <c r="O167" s="190"/>
      <c r="P167" s="190"/>
      <c r="Q167" s="190"/>
      <c r="R167" s="23"/>
    </row>
    <row r="168" spans="1:18">
      <c r="A168" s="27">
        <f t="shared" ca="1" si="33"/>
        <v>46005</v>
      </c>
      <c r="B168" s="20"/>
      <c r="C168" s="21"/>
      <c r="D168" s="20"/>
      <c r="E168" s="21"/>
      <c r="F168" s="22"/>
      <c r="G168" s="22"/>
      <c r="H168" s="34" t="str">
        <f t="shared" si="29"/>
        <v/>
      </c>
      <c r="I168" s="34" t="str">
        <f t="shared" si="30"/>
        <v/>
      </c>
      <c r="J168" s="34" t="str">
        <f t="shared" si="31"/>
        <v/>
      </c>
      <c r="K168" s="34" t="str">
        <f t="shared" si="32"/>
        <v/>
      </c>
      <c r="L168" s="26" t="str">
        <f t="shared" si="28"/>
        <v/>
      </c>
      <c r="M168" s="32"/>
      <c r="N168" s="190"/>
      <c r="O168" s="190"/>
      <c r="P168" s="190"/>
      <c r="Q168" s="190"/>
      <c r="R168" s="23"/>
    </row>
    <row r="169" spans="1:18">
      <c r="A169" s="27">
        <f t="shared" ca="1" si="33"/>
        <v>46006</v>
      </c>
      <c r="B169" s="20"/>
      <c r="C169" s="21"/>
      <c r="D169" s="20"/>
      <c r="E169" s="21"/>
      <c r="F169" s="22"/>
      <c r="G169" s="22"/>
      <c r="H169" s="34" t="str">
        <f t="shared" si="29"/>
        <v/>
      </c>
      <c r="I169" s="34" t="str">
        <f t="shared" si="30"/>
        <v/>
      </c>
      <c r="J169" s="34" t="str">
        <f t="shared" si="31"/>
        <v/>
      </c>
      <c r="K169" s="34" t="str">
        <f t="shared" si="32"/>
        <v/>
      </c>
      <c r="L169" s="26" t="str">
        <f t="shared" si="28"/>
        <v/>
      </c>
      <c r="M169" s="32"/>
      <c r="N169" s="190"/>
      <c r="O169" s="190"/>
      <c r="P169" s="190"/>
      <c r="Q169" s="190"/>
      <c r="R169" s="23"/>
    </row>
    <row r="170" spans="1:18">
      <c r="A170" s="27">
        <f t="shared" ca="1" si="33"/>
        <v>46007</v>
      </c>
      <c r="B170" s="20"/>
      <c r="C170" s="21"/>
      <c r="D170" s="20"/>
      <c r="E170" s="21"/>
      <c r="F170" s="22"/>
      <c r="G170" s="22"/>
      <c r="H170" s="34" t="str">
        <f t="shared" si="29"/>
        <v/>
      </c>
      <c r="I170" s="34" t="str">
        <f t="shared" si="30"/>
        <v/>
      </c>
      <c r="J170" s="34" t="str">
        <f t="shared" si="31"/>
        <v/>
      </c>
      <c r="K170" s="34" t="str">
        <f t="shared" si="32"/>
        <v/>
      </c>
      <c r="L170" s="26" t="str">
        <f t="shared" si="28"/>
        <v/>
      </c>
      <c r="M170" s="32"/>
      <c r="N170" s="190"/>
      <c r="O170" s="190"/>
      <c r="P170" s="190"/>
      <c r="Q170" s="190"/>
      <c r="R170" s="23"/>
    </row>
    <row r="171" spans="1:18">
      <c r="A171" s="27">
        <f t="shared" ca="1" si="33"/>
        <v>46008</v>
      </c>
      <c r="B171" s="20"/>
      <c r="C171" s="21"/>
      <c r="D171" s="20"/>
      <c r="E171" s="21"/>
      <c r="F171" s="22"/>
      <c r="G171" s="22"/>
      <c r="H171" s="34" t="str">
        <f t="shared" si="29"/>
        <v/>
      </c>
      <c r="I171" s="34" t="str">
        <f t="shared" si="30"/>
        <v/>
      </c>
      <c r="J171" s="34" t="str">
        <f t="shared" si="31"/>
        <v/>
      </c>
      <c r="K171" s="34" t="str">
        <f t="shared" si="32"/>
        <v/>
      </c>
      <c r="L171" s="26" t="str">
        <f t="shared" si="28"/>
        <v/>
      </c>
      <c r="M171" s="32"/>
      <c r="N171" s="190"/>
      <c r="O171" s="190"/>
      <c r="P171" s="190"/>
      <c r="Q171" s="190"/>
      <c r="R171" s="23"/>
    </row>
    <row r="172" spans="1:18">
      <c r="A172" s="27">
        <f t="shared" ca="1" si="33"/>
        <v>46009</v>
      </c>
      <c r="B172" s="20"/>
      <c r="C172" s="21"/>
      <c r="D172" s="20"/>
      <c r="E172" s="21"/>
      <c r="F172" s="22"/>
      <c r="G172" s="22"/>
      <c r="H172" s="34" t="str">
        <f t="shared" si="29"/>
        <v/>
      </c>
      <c r="I172" s="34" t="str">
        <f t="shared" si="30"/>
        <v/>
      </c>
      <c r="J172" s="34" t="str">
        <f t="shared" si="31"/>
        <v/>
      </c>
      <c r="K172" s="34" t="str">
        <f t="shared" si="32"/>
        <v/>
      </c>
      <c r="L172" s="26" t="str">
        <f t="shared" si="28"/>
        <v/>
      </c>
      <c r="M172" s="32"/>
      <c r="N172" s="190"/>
      <c r="O172" s="190"/>
      <c r="P172" s="190"/>
      <c r="Q172" s="190"/>
      <c r="R172" s="23"/>
    </row>
    <row r="173" spans="1:18">
      <c r="A173" s="27">
        <f t="shared" ca="1" si="33"/>
        <v>46010</v>
      </c>
      <c r="B173" s="20"/>
      <c r="C173" s="21"/>
      <c r="D173" s="20"/>
      <c r="E173" s="21"/>
      <c r="F173" s="22"/>
      <c r="G173" s="22"/>
      <c r="H173" s="34" t="str">
        <f t="shared" si="29"/>
        <v/>
      </c>
      <c r="I173" s="34" t="str">
        <f t="shared" si="30"/>
        <v/>
      </c>
      <c r="J173" s="34" t="str">
        <f t="shared" si="31"/>
        <v/>
      </c>
      <c r="K173" s="34" t="str">
        <f t="shared" si="32"/>
        <v/>
      </c>
      <c r="L173" s="26" t="str">
        <f t="shared" si="28"/>
        <v/>
      </c>
      <c r="M173" s="32"/>
      <c r="N173" s="190"/>
      <c r="O173" s="190"/>
      <c r="P173" s="190"/>
      <c r="Q173" s="190"/>
      <c r="R173" s="23"/>
    </row>
    <row r="174" spans="1:18">
      <c r="A174" s="27">
        <f t="shared" ca="1" si="33"/>
        <v>46011</v>
      </c>
      <c r="B174" s="20"/>
      <c r="C174" s="21"/>
      <c r="D174" s="20"/>
      <c r="E174" s="21"/>
      <c r="F174" s="22"/>
      <c r="G174" s="22"/>
      <c r="H174" s="34" t="str">
        <f t="shared" si="29"/>
        <v/>
      </c>
      <c r="I174" s="34" t="str">
        <f t="shared" si="30"/>
        <v/>
      </c>
      <c r="J174" s="34" t="str">
        <f t="shared" si="31"/>
        <v/>
      </c>
      <c r="K174" s="34" t="str">
        <f t="shared" si="32"/>
        <v/>
      </c>
      <c r="L174" s="26" t="str">
        <f t="shared" si="28"/>
        <v/>
      </c>
      <c r="M174" s="32"/>
      <c r="N174" s="190"/>
      <c r="O174" s="190"/>
      <c r="P174" s="190"/>
      <c r="Q174" s="190"/>
      <c r="R174" s="23"/>
    </row>
    <row r="175" spans="1:18">
      <c r="A175" s="27">
        <f t="shared" ca="1" si="33"/>
        <v>46012</v>
      </c>
      <c r="B175" s="20"/>
      <c r="C175" s="21"/>
      <c r="D175" s="20"/>
      <c r="E175" s="21"/>
      <c r="F175" s="22"/>
      <c r="G175" s="22"/>
      <c r="H175" s="34" t="str">
        <f t="shared" si="29"/>
        <v/>
      </c>
      <c r="I175" s="34" t="str">
        <f t="shared" si="30"/>
        <v/>
      </c>
      <c r="J175" s="34" t="str">
        <f t="shared" si="31"/>
        <v/>
      </c>
      <c r="K175" s="34" t="str">
        <f t="shared" si="32"/>
        <v/>
      </c>
      <c r="L175" s="26" t="str">
        <f t="shared" si="28"/>
        <v/>
      </c>
      <c r="M175" s="32"/>
      <c r="N175" s="190"/>
      <c r="O175" s="190"/>
      <c r="P175" s="190"/>
      <c r="Q175" s="190"/>
      <c r="R175" s="23"/>
    </row>
    <row r="176" spans="1:18">
      <c r="A176" s="27">
        <f t="shared" ca="1" si="33"/>
        <v>46013</v>
      </c>
      <c r="B176" s="20"/>
      <c r="C176" s="21"/>
      <c r="D176" s="20"/>
      <c r="E176" s="21"/>
      <c r="F176" s="22"/>
      <c r="G176" s="22"/>
      <c r="H176" s="34" t="str">
        <f t="shared" si="29"/>
        <v/>
      </c>
      <c r="I176" s="34" t="str">
        <f t="shared" si="30"/>
        <v/>
      </c>
      <c r="J176" s="34" t="str">
        <f t="shared" si="31"/>
        <v/>
      </c>
      <c r="K176" s="34" t="str">
        <f t="shared" si="32"/>
        <v/>
      </c>
      <c r="L176" s="26" t="str">
        <f t="shared" si="28"/>
        <v/>
      </c>
      <c r="M176" s="32"/>
      <c r="N176" s="190"/>
      <c r="O176" s="190"/>
      <c r="P176" s="190"/>
      <c r="Q176" s="190"/>
      <c r="R176" s="23"/>
    </row>
    <row r="177" spans="1:22">
      <c r="A177" s="27">
        <f t="shared" ca="1" si="33"/>
        <v>46014</v>
      </c>
      <c r="B177" s="20"/>
      <c r="C177" s="21"/>
      <c r="D177" s="20"/>
      <c r="E177" s="21"/>
      <c r="F177" s="22"/>
      <c r="G177" s="22"/>
      <c r="H177" s="34" t="str">
        <f t="shared" si="29"/>
        <v/>
      </c>
      <c r="I177" s="34" t="str">
        <f t="shared" si="30"/>
        <v/>
      </c>
      <c r="J177" s="34" t="str">
        <f t="shared" si="31"/>
        <v/>
      </c>
      <c r="K177" s="34" t="str">
        <f t="shared" si="32"/>
        <v/>
      </c>
      <c r="L177" s="26" t="str">
        <f t="shared" si="28"/>
        <v/>
      </c>
      <c r="M177" s="32"/>
      <c r="N177" s="190"/>
      <c r="O177" s="190"/>
      <c r="P177" s="190"/>
      <c r="Q177" s="190"/>
      <c r="R177" s="23"/>
    </row>
    <row r="178" spans="1:22">
      <c r="A178" s="27">
        <f t="shared" ca="1" si="33"/>
        <v>46015</v>
      </c>
      <c r="B178" s="20"/>
      <c r="C178" s="21"/>
      <c r="D178" s="20"/>
      <c r="E178" s="21"/>
      <c r="F178" s="22"/>
      <c r="G178" s="22"/>
      <c r="H178" s="34" t="str">
        <f t="shared" si="29"/>
        <v/>
      </c>
      <c r="I178" s="34" t="str">
        <f t="shared" si="30"/>
        <v/>
      </c>
      <c r="J178" s="34" t="str">
        <f t="shared" si="31"/>
        <v/>
      </c>
      <c r="K178" s="34" t="str">
        <f t="shared" si="32"/>
        <v/>
      </c>
      <c r="L178" s="26" t="str">
        <f t="shared" si="28"/>
        <v/>
      </c>
      <c r="M178" s="32"/>
      <c r="N178" s="190"/>
      <c r="O178" s="190"/>
      <c r="P178" s="190"/>
      <c r="Q178" s="190"/>
      <c r="R178" s="23"/>
    </row>
    <row r="179" spans="1:22">
      <c r="A179" s="27">
        <f t="shared" ca="1" si="33"/>
        <v>46016</v>
      </c>
      <c r="B179" s="20"/>
      <c r="C179" s="21"/>
      <c r="D179" s="20"/>
      <c r="E179" s="21"/>
      <c r="F179" s="22"/>
      <c r="G179" s="22"/>
      <c r="H179" s="34" t="str">
        <f t="shared" si="29"/>
        <v/>
      </c>
      <c r="I179" s="34" t="str">
        <f t="shared" si="30"/>
        <v/>
      </c>
      <c r="J179" s="34" t="str">
        <f t="shared" si="31"/>
        <v/>
      </c>
      <c r="K179" s="34" t="str">
        <f t="shared" si="32"/>
        <v/>
      </c>
      <c r="L179" s="26" t="str">
        <f t="shared" si="28"/>
        <v/>
      </c>
      <c r="M179" s="32"/>
      <c r="N179" s="190"/>
      <c r="O179" s="190"/>
      <c r="P179" s="190"/>
      <c r="Q179" s="190"/>
      <c r="R179" s="23"/>
    </row>
    <row r="180" spans="1:22">
      <c r="A180" s="27">
        <f t="shared" ca="1" si="33"/>
        <v>46017</v>
      </c>
      <c r="B180" s="20"/>
      <c r="C180" s="21"/>
      <c r="D180" s="20"/>
      <c r="E180" s="21"/>
      <c r="F180" s="22"/>
      <c r="G180" s="22"/>
      <c r="H180" s="34" t="str">
        <f t="shared" si="29"/>
        <v/>
      </c>
      <c r="I180" s="34" t="str">
        <f t="shared" si="30"/>
        <v/>
      </c>
      <c r="J180" s="34" t="str">
        <f t="shared" si="31"/>
        <v/>
      </c>
      <c r="K180" s="34" t="str">
        <f t="shared" si="32"/>
        <v/>
      </c>
      <c r="L180" s="26" t="str">
        <f t="shared" si="28"/>
        <v/>
      </c>
      <c r="M180" s="32"/>
      <c r="N180" s="190"/>
      <c r="O180" s="190"/>
      <c r="P180" s="190"/>
      <c r="Q180" s="190"/>
      <c r="R180" s="23"/>
    </row>
    <row r="181" spans="1:22">
      <c r="A181" s="27">
        <f t="shared" ca="1" si="33"/>
        <v>46018</v>
      </c>
      <c r="B181" s="20"/>
      <c r="C181" s="21"/>
      <c r="D181" s="20"/>
      <c r="E181" s="21"/>
      <c r="F181" s="22"/>
      <c r="G181" s="22"/>
      <c r="H181" s="34" t="str">
        <f t="shared" si="29"/>
        <v/>
      </c>
      <c r="I181" s="34" t="str">
        <f t="shared" si="30"/>
        <v/>
      </c>
      <c r="J181" s="34" t="str">
        <f t="shared" si="31"/>
        <v/>
      </c>
      <c r="K181" s="34" t="str">
        <f t="shared" si="32"/>
        <v/>
      </c>
      <c r="L181" s="26" t="str">
        <f t="shared" si="28"/>
        <v/>
      </c>
      <c r="M181" s="32"/>
      <c r="N181" s="190"/>
      <c r="O181" s="190"/>
      <c r="P181" s="190"/>
      <c r="Q181" s="190"/>
      <c r="R181" s="23"/>
    </row>
    <row r="182" spans="1:22">
      <c r="A182" s="27">
        <f t="shared" ca="1" si="33"/>
        <v>46019</v>
      </c>
      <c r="B182" s="20"/>
      <c r="C182" s="21"/>
      <c r="D182" s="20"/>
      <c r="E182" s="21"/>
      <c r="F182" s="22"/>
      <c r="G182" s="22"/>
      <c r="H182" s="34" t="str">
        <f t="shared" si="29"/>
        <v/>
      </c>
      <c r="I182" s="34" t="str">
        <f t="shared" si="30"/>
        <v/>
      </c>
      <c r="J182" s="34" t="str">
        <f t="shared" si="31"/>
        <v/>
      </c>
      <c r="K182" s="34" t="str">
        <f t="shared" si="32"/>
        <v/>
      </c>
      <c r="L182" s="26" t="str">
        <f t="shared" si="28"/>
        <v/>
      </c>
      <c r="M182" s="32"/>
      <c r="N182" s="190"/>
      <c r="O182" s="190"/>
      <c r="P182" s="190"/>
      <c r="Q182" s="190"/>
      <c r="R182" s="23"/>
    </row>
    <row r="183" spans="1:22">
      <c r="A183" s="27">
        <f t="shared" ca="1" si="33"/>
        <v>46020</v>
      </c>
      <c r="B183" s="20"/>
      <c r="C183" s="21"/>
      <c r="D183" s="20"/>
      <c r="E183" s="21"/>
      <c r="F183" s="22"/>
      <c r="G183" s="22"/>
      <c r="H183" s="34" t="str">
        <f t="shared" si="29"/>
        <v/>
      </c>
      <c r="I183" s="34" t="str">
        <f t="shared" si="30"/>
        <v/>
      </c>
      <c r="J183" s="34" t="str">
        <f t="shared" si="31"/>
        <v/>
      </c>
      <c r="K183" s="34" t="str">
        <f t="shared" si="32"/>
        <v/>
      </c>
      <c r="L183" s="26" t="str">
        <f t="shared" si="28"/>
        <v/>
      </c>
      <c r="M183" s="32"/>
      <c r="N183" s="190"/>
      <c r="O183" s="190"/>
      <c r="P183" s="190"/>
      <c r="Q183" s="190"/>
      <c r="R183" s="23"/>
    </row>
    <row r="184" spans="1:22">
      <c r="A184" s="27">
        <f t="shared" ca="1" si="33"/>
        <v>46021</v>
      </c>
      <c r="B184" s="20"/>
      <c r="C184" s="21"/>
      <c r="D184" s="20"/>
      <c r="E184" s="21"/>
      <c r="F184" s="22"/>
      <c r="G184" s="22"/>
      <c r="H184" s="34" t="str">
        <f t="shared" si="29"/>
        <v/>
      </c>
      <c r="I184" s="34" t="str">
        <f t="shared" si="30"/>
        <v/>
      </c>
      <c r="J184" s="34" t="str">
        <f t="shared" si="31"/>
        <v/>
      </c>
      <c r="K184" s="34" t="str">
        <f t="shared" si="32"/>
        <v/>
      </c>
      <c r="L184" s="26" t="str">
        <f t="shared" si="28"/>
        <v/>
      </c>
      <c r="M184" s="32"/>
      <c r="N184" s="190"/>
      <c r="O184" s="190"/>
      <c r="P184" s="190"/>
      <c r="Q184" s="190"/>
      <c r="R184" s="23"/>
    </row>
    <row r="185" spans="1:22">
      <c r="A185" s="27">
        <f t="shared" ca="1" si="33"/>
        <v>46022</v>
      </c>
      <c r="B185" s="20"/>
      <c r="C185" s="21"/>
      <c r="D185" s="20"/>
      <c r="E185" s="21"/>
      <c r="F185" s="22"/>
      <c r="G185" s="22"/>
      <c r="H185" s="34" t="str">
        <f t="shared" si="29"/>
        <v/>
      </c>
      <c r="I185" s="34" t="str">
        <f t="shared" si="30"/>
        <v/>
      </c>
      <c r="J185" s="34" t="str">
        <f t="shared" si="31"/>
        <v/>
      </c>
      <c r="K185" s="34" t="str">
        <f t="shared" si="32"/>
        <v/>
      </c>
      <c r="L185" s="26" t="str">
        <f t="shared" si="28"/>
        <v/>
      </c>
      <c r="M185" s="32"/>
      <c r="N185" s="190"/>
      <c r="O185" s="190"/>
      <c r="P185" s="190"/>
      <c r="Q185" s="190"/>
      <c r="R185" s="23"/>
    </row>
    <row r="186" spans="1:22">
      <c r="A186" s="5" t="s">
        <v>11</v>
      </c>
      <c r="B186" s="191"/>
      <c r="C186" s="192"/>
      <c r="D186" s="191"/>
      <c r="E186" s="192"/>
      <c r="F186" s="26" t="str">
        <f>IF(SUM($F155:$F185)=0,"",SUM($F155:$F185))</f>
        <v/>
      </c>
      <c r="G186" s="26" t="str">
        <f>IF(SUM($G155:$G185)=0,"",SUM($G155:$G185))</f>
        <v/>
      </c>
      <c r="H186" s="26" t="str">
        <f>IF(SUM(H155:H185)=0,"",SUM(H155:H185))</f>
        <v/>
      </c>
      <c r="I186" s="26" t="str">
        <f>IF(SUM(I155:I185)=0,"",SUM(I155:I185))</f>
        <v/>
      </c>
      <c r="J186" s="26" t="str">
        <f t="shared" ref="J186:K186" si="34">IF(SUM(J155:J185)=0,"",SUM(J155:J185))</f>
        <v/>
      </c>
      <c r="K186" s="26" t="str">
        <f t="shared" si="34"/>
        <v/>
      </c>
      <c r="L186" s="26" t="str">
        <f>IF(SUM($L155:$L185)=0,"",SUM($L155:$L185))</f>
        <v/>
      </c>
      <c r="M186" s="33"/>
      <c r="N186" s="193"/>
      <c r="O186" s="193"/>
      <c r="P186" s="193"/>
      <c r="Q186" s="193"/>
      <c r="R186" s="6"/>
    </row>
    <row r="188" spans="1:22" ht="27" customHeight="1">
      <c r="A188" s="194" t="s">
        <v>22</v>
      </c>
      <c r="B188" s="189" t="s">
        <v>103</v>
      </c>
      <c r="C188" s="189"/>
      <c r="D188" s="189"/>
      <c r="E188" s="189"/>
      <c r="F188" s="189" t="s">
        <v>23</v>
      </c>
      <c r="G188" s="189"/>
      <c r="H188" s="189" t="s">
        <v>88</v>
      </c>
      <c r="I188" s="189"/>
      <c r="J188" s="189"/>
      <c r="K188" s="189"/>
      <c r="L188" s="189" t="s">
        <v>87</v>
      </c>
      <c r="M188" s="195" t="s">
        <v>96</v>
      </c>
      <c r="N188" s="194" t="s">
        <v>25</v>
      </c>
      <c r="O188" s="194"/>
      <c r="P188" s="194"/>
      <c r="Q188" s="194"/>
      <c r="R188" s="189" t="s">
        <v>100</v>
      </c>
    </row>
    <row r="189" spans="1:22" ht="14.25" customHeight="1">
      <c r="A189" s="194"/>
      <c r="B189" s="189" t="s">
        <v>82</v>
      </c>
      <c r="C189" s="189"/>
      <c r="D189" s="189" t="s">
        <v>84</v>
      </c>
      <c r="E189" s="189"/>
      <c r="F189" s="189"/>
      <c r="G189" s="189"/>
      <c r="H189" s="189" t="s">
        <v>90</v>
      </c>
      <c r="I189" s="189"/>
      <c r="J189" s="189" t="s">
        <v>89</v>
      </c>
      <c r="K189" s="189"/>
      <c r="L189" s="189"/>
      <c r="M189" s="196"/>
      <c r="N189" s="194"/>
      <c r="O189" s="194"/>
      <c r="P189" s="194"/>
      <c r="Q189" s="194"/>
      <c r="R189" s="189"/>
    </row>
    <row r="190" spans="1:22">
      <c r="A190" s="194"/>
      <c r="B190" s="43" t="s">
        <v>26</v>
      </c>
      <c r="C190" s="43" t="s">
        <v>27</v>
      </c>
      <c r="D190" s="43" t="s">
        <v>26</v>
      </c>
      <c r="E190" s="43" t="s">
        <v>27</v>
      </c>
      <c r="F190" s="44" t="s">
        <v>85</v>
      </c>
      <c r="G190" s="44" t="s">
        <v>86</v>
      </c>
      <c r="H190" s="44" t="s">
        <v>81</v>
      </c>
      <c r="I190" s="44" t="s">
        <v>83</v>
      </c>
      <c r="J190" s="44" t="s">
        <v>81</v>
      </c>
      <c r="K190" s="44" t="s">
        <v>95</v>
      </c>
      <c r="L190" s="189"/>
      <c r="M190" s="197"/>
      <c r="N190" s="194"/>
      <c r="O190" s="194"/>
      <c r="P190" s="194"/>
      <c r="Q190" s="194"/>
      <c r="R190" s="194"/>
    </row>
    <row r="191" spans="1:22">
      <c r="A191" s="27" cm="1">
        <f t="array" aca="1" ref="A191" ca="1">DATE("2025","8"+5,IFERROR(INDIRECT(T1),"1"))</f>
        <v>46023</v>
      </c>
      <c r="B191" s="20"/>
      <c r="C191" s="21"/>
      <c r="D191" s="20"/>
      <c r="E191" s="21"/>
      <c r="F191" s="22"/>
      <c r="G191" s="22"/>
      <c r="H191" s="34" t="str">
        <f>IF(OR(B191="",LEFT(M191,1)="✓"),"",C191-B191-F191)</f>
        <v/>
      </c>
      <c r="I191" s="34" t="str">
        <f>IF(OR(D191="",LEFT(M191,1)="✓"),"",E191-D191-G191)</f>
        <v/>
      </c>
      <c r="J191" s="34" t="str">
        <f>IF(AND(B191&lt;&gt;"",M191="✓所定"),C191-B191-F191,"")</f>
        <v/>
      </c>
      <c r="K191" s="34" t="str">
        <f>IF(AND(B191&lt;&gt;"",M191="✓法定"),C191-B191-F191,"")</f>
        <v/>
      </c>
      <c r="L191" s="26" t="str">
        <f>IF(AND($B191="",$D191=""),"",($C191-$B191-$F191)+($E191-$D191-$G191))</f>
        <v/>
      </c>
      <c r="M191" s="32"/>
      <c r="N191" s="190"/>
      <c r="O191" s="190"/>
      <c r="P191" s="190"/>
      <c r="Q191" s="190"/>
      <c r="R191" s="23"/>
      <c r="V191" s="1" t="s">
        <v>171</v>
      </c>
    </row>
    <row r="192" spans="1:22">
      <c r="A192" s="27">
        <f ca="1">A191+1</f>
        <v>46024</v>
      </c>
      <c r="B192" s="20"/>
      <c r="C192" s="21"/>
      <c r="D192" s="20"/>
      <c r="E192" s="21"/>
      <c r="F192" s="22"/>
      <c r="G192" s="22"/>
      <c r="H192" s="34" t="str">
        <f t="shared" ref="H192:H221" si="35">IF(OR(B192="",LEFT(M192,1)="✓"),"",C192-B192-F192)</f>
        <v/>
      </c>
      <c r="I192" s="34" t="str">
        <f t="shared" ref="I192:I221" si="36">IF(OR(D192="",LEFT(M192,1)="✓"),"",E192-D192-G192)</f>
        <v/>
      </c>
      <c r="J192" s="34" t="str">
        <f t="shared" ref="J192:J221" si="37">IF(AND(B192&lt;&gt;"",M192="✓所定"),C192-B192-F192,"")</f>
        <v/>
      </c>
      <c r="K192" s="34" t="str">
        <f t="shared" ref="K192:K221" si="38">IF(AND(B192&lt;&gt;"",M192="✓法定"),C192-B192-F192,"")</f>
        <v/>
      </c>
      <c r="L192" s="26" t="str">
        <f t="shared" ref="L192:L221" si="39">IF(AND($B192="",$D192=""),"",($C192-$B192-$F192)+($E192-$D192-$G192))</f>
        <v/>
      </c>
      <c r="M192" s="32"/>
      <c r="N192" s="190"/>
      <c r="O192" s="190"/>
      <c r="P192" s="190"/>
      <c r="Q192" s="190"/>
      <c r="R192" s="23"/>
      <c r="V192" s="1" t="s">
        <v>172</v>
      </c>
    </row>
    <row r="193" spans="1:18">
      <c r="A193" s="27">
        <f t="shared" ref="A193:A221" ca="1" si="40">A192+1</f>
        <v>46025</v>
      </c>
      <c r="B193" s="20"/>
      <c r="C193" s="21"/>
      <c r="D193" s="20"/>
      <c r="E193" s="21"/>
      <c r="F193" s="22"/>
      <c r="G193" s="22"/>
      <c r="H193" s="34" t="str">
        <f t="shared" si="35"/>
        <v/>
      </c>
      <c r="I193" s="34" t="str">
        <f t="shared" si="36"/>
        <v/>
      </c>
      <c r="J193" s="34" t="str">
        <f t="shared" si="37"/>
        <v/>
      </c>
      <c r="K193" s="34" t="str">
        <f t="shared" si="38"/>
        <v/>
      </c>
      <c r="L193" s="26" t="str">
        <f t="shared" si="39"/>
        <v/>
      </c>
      <c r="M193" s="32"/>
      <c r="N193" s="190"/>
      <c r="O193" s="190"/>
      <c r="P193" s="190"/>
      <c r="Q193" s="190"/>
      <c r="R193" s="23"/>
    </row>
    <row r="194" spans="1:18">
      <c r="A194" s="27">
        <f t="shared" ca="1" si="40"/>
        <v>46026</v>
      </c>
      <c r="B194" s="20"/>
      <c r="C194" s="21"/>
      <c r="D194" s="20"/>
      <c r="E194" s="21"/>
      <c r="F194" s="22"/>
      <c r="G194" s="22"/>
      <c r="H194" s="34" t="str">
        <f t="shared" si="35"/>
        <v/>
      </c>
      <c r="I194" s="34" t="str">
        <f t="shared" si="36"/>
        <v/>
      </c>
      <c r="J194" s="34" t="str">
        <f t="shared" si="37"/>
        <v/>
      </c>
      <c r="K194" s="34" t="str">
        <f t="shared" si="38"/>
        <v/>
      </c>
      <c r="L194" s="26" t="str">
        <f t="shared" si="39"/>
        <v/>
      </c>
      <c r="M194" s="32"/>
      <c r="N194" s="190"/>
      <c r="O194" s="190"/>
      <c r="P194" s="190"/>
      <c r="Q194" s="190"/>
      <c r="R194" s="23"/>
    </row>
    <row r="195" spans="1:18">
      <c r="A195" s="27">
        <f t="shared" ca="1" si="40"/>
        <v>46027</v>
      </c>
      <c r="B195" s="20"/>
      <c r="C195" s="21"/>
      <c r="D195" s="20"/>
      <c r="E195" s="21"/>
      <c r="F195" s="22"/>
      <c r="G195" s="22"/>
      <c r="H195" s="34" t="str">
        <f t="shared" si="35"/>
        <v/>
      </c>
      <c r="I195" s="34" t="str">
        <f t="shared" si="36"/>
        <v/>
      </c>
      <c r="J195" s="34" t="str">
        <f t="shared" si="37"/>
        <v/>
      </c>
      <c r="K195" s="34" t="str">
        <f t="shared" si="38"/>
        <v/>
      </c>
      <c r="L195" s="26" t="str">
        <f t="shared" si="39"/>
        <v/>
      </c>
      <c r="M195" s="32"/>
      <c r="N195" s="190"/>
      <c r="O195" s="190"/>
      <c r="P195" s="190"/>
      <c r="Q195" s="190"/>
      <c r="R195" s="23"/>
    </row>
    <row r="196" spans="1:18">
      <c r="A196" s="27">
        <f t="shared" ca="1" si="40"/>
        <v>46028</v>
      </c>
      <c r="B196" s="20"/>
      <c r="C196" s="21"/>
      <c r="D196" s="20"/>
      <c r="E196" s="21"/>
      <c r="F196" s="22"/>
      <c r="G196" s="22"/>
      <c r="H196" s="34" t="str">
        <f t="shared" si="35"/>
        <v/>
      </c>
      <c r="I196" s="34" t="str">
        <f t="shared" si="36"/>
        <v/>
      </c>
      <c r="J196" s="34" t="str">
        <f t="shared" si="37"/>
        <v/>
      </c>
      <c r="K196" s="34" t="str">
        <f t="shared" si="38"/>
        <v/>
      </c>
      <c r="L196" s="26" t="str">
        <f t="shared" si="39"/>
        <v/>
      </c>
      <c r="M196" s="32"/>
      <c r="N196" s="190"/>
      <c r="O196" s="190"/>
      <c r="P196" s="190"/>
      <c r="Q196" s="190"/>
      <c r="R196" s="23"/>
    </row>
    <row r="197" spans="1:18">
      <c r="A197" s="27">
        <f t="shared" ca="1" si="40"/>
        <v>46029</v>
      </c>
      <c r="B197" s="20"/>
      <c r="C197" s="21"/>
      <c r="D197" s="20"/>
      <c r="E197" s="21"/>
      <c r="F197" s="22"/>
      <c r="G197" s="22"/>
      <c r="H197" s="34" t="str">
        <f t="shared" si="35"/>
        <v/>
      </c>
      <c r="I197" s="34" t="str">
        <f t="shared" si="36"/>
        <v/>
      </c>
      <c r="J197" s="34" t="str">
        <f t="shared" si="37"/>
        <v/>
      </c>
      <c r="K197" s="34" t="str">
        <f t="shared" si="38"/>
        <v/>
      </c>
      <c r="L197" s="26" t="str">
        <f t="shared" si="39"/>
        <v/>
      </c>
      <c r="M197" s="32"/>
      <c r="N197" s="190"/>
      <c r="O197" s="190"/>
      <c r="P197" s="190"/>
      <c r="Q197" s="190"/>
      <c r="R197" s="23"/>
    </row>
    <row r="198" spans="1:18">
      <c r="A198" s="27">
        <f t="shared" ca="1" si="40"/>
        <v>46030</v>
      </c>
      <c r="B198" s="20"/>
      <c r="C198" s="21"/>
      <c r="D198" s="20"/>
      <c r="E198" s="21"/>
      <c r="F198" s="22"/>
      <c r="G198" s="22"/>
      <c r="H198" s="34" t="str">
        <f t="shared" si="35"/>
        <v/>
      </c>
      <c r="I198" s="34" t="str">
        <f t="shared" si="36"/>
        <v/>
      </c>
      <c r="J198" s="34" t="str">
        <f t="shared" si="37"/>
        <v/>
      </c>
      <c r="K198" s="34" t="str">
        <f t="shared" si="38"/>
        <v/>
      </c>
      <c r="L198" s="26" t="str">
        <f t="shared" si="39"/>
        <v/>
      </c>
      <c r="M198" s="32"/>
      <c r="N198" s="190"/>
      <c r="O198" s="190"/>
      <c r="P198" s="190"/>
      <c r="Q198" s="190"/>
      <c r="R198" s="23"/>
    </row>
    <row r="199" spans="1:18">
      <c r="A199" s="27">
        <f t="shared" ca="1" si="40"/>
        <v>46031</v>
      </c>
      <c r="B199" s="20"/>
      <c r="C199" s="21"/>
      <c r="D199" s="20"/>
      <c r="E199" s="21"/>
      <c r="F199" s="22"/>
      <c r="G199" s="22"/>
      <c r="H199" s="34" t="str">
        <f t="shared" si="35"/>
        <v/>
      </c>
      <c r="I199" s="34" t="str">
        <f t="shared" si="36"/>
        <v/>
      </c>
      <c r="J199" s="34" t="str">
        <f t="shared" si="37"/>
        <v/>
      </c>
      <c r="K199" s="34" t="str">
        <f t="shared" si="38"/>
        <v/>
      </c>
      <c r="L199" s="26" t="str">
        <f t="shared" si="39"/>
        <v/>
      </c>
      <c r="M199" s="32"/>
      <c r="N199" s="190"/>
      <c r="O199" s="190"/>
      <c r="P199" s="190"/>
      <c r="Q199" s="190"/>
      <c r="R199" s="23"/>
    </row>
    <row r="200" spans="1:18">
      <c r="A200" s="27">
        <f t="shared" ca="1" si="40"/>
        <v>46032</v>
      </c>
      <c r="B200" s="20"/>
      <c r="C200" s="21"/>
      <c r="D200" s="20"/>
      <c r="E200" s="21"/>
      <c r="F200" s="22"/>
      <c r="G200" s="22"/>
      <c r="H200" s="34" t="str">
        <f t="shared" si="35"/>
        <v/>
      </c>
      <c r="I200" s="34" t="str">
        <f t="shared" si="36"/>
        <v/>
      </c>
      <c r="J200" s="34" t="str">
        <f t="shared" si="37"/>
        <v/>
      </c>
      <c r="K200" s="34" t="str">
        <f t="shared" si="38"/>
        <v/>
      </c>
      <c r="L200" s="26" t="str">
        <f t="shared" si="39"/>
        <v/>
      </c>
      <c r="M200" s="32"/>
      <c r="N200" s="190"/>
      <c r="O200" s="190"/>
      <c r="P200" s="190"/>
      <c r="Q200" s="190"/>
      <c r="R200" s="23"/>
    </row>
    <row r="201" spans="1:18">
      <c r="A201" s="27">
        <f t="shared" ca="1" si="40"/>
        <v>46033</v>
      </c>
      <c r="B201" s="20"/>
      <c r="C201" s="21"/>
      <c r="D201" s="20"/>
      <c r="E201" s="21"/>
      <c r="F201" s="22"/>
      <c r="G201" s="22"/>
      <c r="H201" s="34" t="str">
        <f t="shared" si="35"/>
        <v/>
      </c>
      <c r="I201" s="34" t="str">
        <f t="shared" si="36"/>
        <v/>
      </c>
      <c r="J201" s="34" t="str">
        <f t="shared" si="37"/>
        <v/>
      </c>
      <c r="K201" s="34" t="str">
        <f t="shared" si="38"/>
        <v/>
      </c>
      <c r="L201" s="26" t="str">
        <f t="shared" si="39"/>
        <v/>
      </c>
      <c r="M201" s="32"/>
      <c r="N201" s="190"/>
      <c r="O201" s="190"/>
      <c r="P201" s="190"/>
      <c r="Q201" s="190"/>
      <c r="R201" s="23"/>
    </row>
    <row r="202" spans="1:18">
      <c r="A202" s="27">
        <f t="shared" ca="1" si="40"/>
        <v>46034</v>
      </c>
      <c r="B202" s="20"/>
      <c r="C202" s="21"/>
      <c r="D202" s="20"/>
      <c r="E202" s="21"/>
      <c r="F202" s="22"/>
      <c r="G202" s="22"/>
      <c r="H202" s="34" t="str">
        <f t="shared" si="35"/>
        <v/>
      </c>
      <c r="I202" s="34" t="str">
        <f t="shared" si="36"/>
        <v/>
      </c>
      <c r="J202" s="34" t="str">
        <f t="shared" si="37"/>
        <v/>
      </c>
      <c r="K202" s="34" t="str">
        <f t="shared" si="38"/>
        <v/>
      </c>
      <c r="L202" s="26" t="str">
        <f t="shared" si="39"/>
        <v/>
      </c>
      <c r="M202" s="32"/>
      <c r="N202" s="190"/>
      <c r="O202" s="190"/>
      <c r="P202" s="190"/>
      <c r="Q202" s="190"/>
      <c r="R202" s="23"/>
    </row>
    <row r="203" spans="1:18">
      <c r="A203" s="27">
        <f t="shared" ca="1" si="40"/>
        <v>46035</v>
      </c>
      <c r="B203" s="20"/>
      <c r="C203" s="21"/>
      <c r="D203" s="20"/>
      <c r="E203" s="21"/>
      <c r="F203" s="22"/>
      <c r="G203" s="22"/>
      <c r="H203" s="34" t="str">
        <f t="shared" si="35"/>
        <v/>
      </c>
      <c r="I203" s="34" t="str">
        <f t="shared" si="36"/>
        <v/>
      </c>
      <c r="J203" s="34" t="str">
        <f t="shared" si="37"/>
        <v/>
      </c>
      <c r="K203" s="34" t="str">
        <f t="shared" si="38"/>
        <v/>
      </c>
      <c r="L203" s="26" t="str">
        <f t="shared" si="39"/>
        <v/>
      </c>
      <c r="M203" s="32"/>
      <c r="N203" s="190"/>
      <c r="O203" s="190"/>
      <c r="P203" s="190"/>
      <c r="Q203" s="190"/>
      <c r="R203" s="23"/>
    </row>
    <row r="204" spans="1:18">
      <c r="A204" s="27">
        <f t="shared" ca="1" si="40"/>
        <v>46036</v>
      </c>
      <c r="B204" s="20"/>
      <c r="C204" s="21"/>
      <c r="D204" s="20"/>
      <c r="E204" s="21"/>
      <c r="F204" s="22"/>
      <c r="G204" s="22"/>
      <c r="H204" s="34" t="str">
        <f t="shared" si="35"/>
        <v/>
      </c>
      <c r="I204" s="34" t="str">
        <f t="shared" si="36"/>
        <v/>
      </c>
      <c r="J204" s="34" t="str">
        <f t="shared" si="37"/>
        <v/>
      </c>
      <c r="K204" s="34" t="str">
        <f t="shared" si="38"/>
        <v/>
      </c>
      <c r="L204" s="26" t="str">
        <f t="shared" si="39"/>
        <v/>
      </c>
      <c r="M204" s="32"/>
      <c r="N204" s="190"/>
      <c r="O204" s="190"/>
      <c r="P204" s="190"/>
      <c r="Q204" s="190"/>
      <c r="R204" s="23"/>
    </row>
    <row r="205" spans="1:18">
      <c r="A205" s="27">
        <f t="shared" ca="1" si="40"/>
        <v>46037</v>
      </c>
      <c r="B205" s="20"/>
      <c r="C205" s="21"/>
      <c r="D205" s="20"/>
      <c r="E205" s="21"/>
      <c r="F205" s="22"/>
      <c r="G205" s="22"/>
      <c r="H205" s="34" t="str">
        <f t="shared" si="35"/>
        <v/>
      </c>
      <c r="I205" s="34" t="str">
        <f t="shared" si="36"/>
        <v/>
      </c>
      <c r="J205" s="34" t="str">
        <f t="shared" si="37"/>
        <v/>
      </c>
      <c r="K205" s="34" t="str">
        <f t="shared" si="38"/>
        <v/>
      </c>
      <c r="L205" s="26" t="str">
        <f t="shared" si="39"/>
        <v/>
      </c>
      <c r="M205" s="32"/>
      <c r="N205" s="190"/>
      <c r="O205" s="190"/>
      <c r="P205" s="190"/>
      <c r="Q205" s="190"/>
      <c r="R205" s="23"/>
    </row>
    <row r="206" spans="1:18">
      <c r="A206" s="27">
        <f t="shared" ca="1" si="40"/>
        <v>46038</v>
      </c>
      <c r="B206" s="20"/>
      <c r="C206" s="21"/>
      <c r="D206" s="20"/>
      <c r="E206" s="21"/>
      <c r="F206" s="22"/>
      <c r="G206" s="22"/>
      <c r="H206" s="34" t="str">
        <f t="shared" si="35"/>
        <v/>
      </c>
      <c r="I206" s="34" t="str">
        <f t="shared" si="36"/>
        <v/>
      </c>
      <c r="J206" s="34" t="str">
        <f t="shared" si="37"/>
        <v/>
      </c>
      <c r="K206" s="34" t="str">
        <f t="shared" si="38"/>
        <v/>
      </c>
      <c r="L206" s="26" t="str">
        <f t="shared" si="39"/>
        <v/>
      </c>
      <c r="M206" s="32"/>
      <c r="N206" s="190"/>
      <c r="O206" s="190"/>
      <c r="P206" s="190"/>
      <c r="Q206" s="190"/>
      <c r="R206" s="23"/>
    </row>
    <row r="207" spans="1:18">
      <c r="A207" s="27">
        <f t="shared" ca="1" si="40"/>
        <v>46039</v>
      </c>
      <c r="B207" s="20"/>
      <c r="C207" s="21"/>
      <c r="D207" s="20"/>
      <c r="E207" s="21"/>
      <c r="F207" s="22"/>
      <c r="G207" s="22"/>
      <c r="H207" s="34" t="str">
        <f t="shared" si="35"/>
        <v/>
      </c>
      <c r="I207" s="34" t="str">
        <f t="shared" si="36"/>
        <v/>
      </c>
      <c r="J207" s="34" t="str">
        <f t="shared" si="37"/>
        <v/>
      </c>
      <c r="K207" s="34" t="str">
        <f t="shared" si="38"/>
        <v/>
      </c>
      <c r="L207" s="26" t="str">
        <f t="shared" si="39"/>
        <v/>
      </c>
      <c r="M207" s="32"/>
      <c r="N207" s="190"/>
      <c r="O207" s="190"/>
      <c r="P207" s="190"/>
      <c r="Q207" s="190"/>
      <c r="R207" s="23"/>
    </row>
    <row r="208" spans="1:18">
      <c r="A208" s="27">
        <f t="shared" ca="1" si="40"/>
        <v>46040</v>
      </c>
      <c r="B208" s="20"/>
      <c r="C208" s="21"/>
      <c r="D208" s="20"/>
      <c r="E208" s="21"/>
      <c r="F208" s="22"/>
      <c r="G208" s="22"/>
      <c r="H208" s="34" t="str">
        <f t="shared" si="35"/>
        <v/>
      </c>
      <c r="I208" s="34" t="str">
        <f t="shared" si="36"/>
        <v/>
      </c>
      <c r="J208" s="34" t="str">
        <f t="shared" si="37"/>
        <v/>
      </c>
      <c r="K208" s="34" t="str">
        <f t="shared" si="38"/>
        <v/>
      </c>
      <c r="L208" s="26" t="str">
        <f t="shared" si="39"/>
        <v/>
      </c>
      <c r="M208" s="32"/>
      <c r="N208" s="190"/>
      <c r="O208" s="190"/>
      <c r="P208" s="190"/>
      <c r="Q208" s="190"/>
      <c r="R208" s="23"/>
    </row>
    <row r="209" spans="1:18">
      <c r="A209" s="27">
        <f t="shared" ca="1" si="40"/>
        <v>46041</v>
      </c>
      <c r="B209" s="20"/>
      <c r="C209" s="21"/>
      <c r="D209" s="20"/>
      <c r="E209" s="21"/>
      <c r="F209" s="22"/>
      <c r="G209" s="22"/>
      <c r="H209" s="34" t="str">
        <f t="shared" si="35"/>
        <v/>
      </c>
      <c r="I209" s="34" t="str">
        <f t="shared" si="36"/>
        <v/>
      </c>
      <c r="J209" s="34" t="str">
        <f t="shared" si="37"/>
        <v/>
      </c>
      <c r="K209" s="34" t="str">
        <f t="shared" si="38"/>
        <v/>
      </c>
      <c r="L209" s="26" t="str">
        <f t="shared" si="39"/>
        <v/>
      </c>
      <c r="M209" s="32"/>
      <c r="N209" s="190"/>
      <c r="O209" s="190"/>
      <c r="P209" s="190"/>
      <c r="Q209" s="190"/>
      <c r="R209" s="23"/>
    </row>
    <row r="210" spans="1:18">
      <c r="A210" s="27">
        <f t="shared" ca="1" si="40"/>
        <v>46042</v>
      </c>
      <c r="B210" s="20"/>
      <c r="C210" s="21"/>
      <c r="D210" s="20"/>
      <c r="E210" s="21"/>
      <c r="F210" s="22"/>
      <c r="G210" s="22"/>
      <c r="H210" s="34" t="str">
        <f t="shared" si="35"/>
        <v/>
      </c>
      <c r="I210" s="34" t="str">
        <f t="shared" si="36"/>
        <v/>
      </c>
      <c r="J210" s="34" t="str">
        <f t="shared" si="37"/>
        <v/>
      </c>
      <c r="K210" s="34" t="str">
        <f t="shared" si="38"/>
        <v/>
      </c>
      <c r="L210" s="26" t="str">
        <f t="shared" si="39"/>
        <v/>
      </c>
      <c r="M210" s="32"/>
      <c r="N210" s="190"/>
      <c r="O210" s="190"/>
      <c r="P210" s="190"/>
      <c r="Q210" s="190"/>
      <c r="R210" s="23"/>
    </row>
    <row r="211" spans="1:18">
      <c r="A211" s="27">
        <f t="shared" ca="1" si="40"/>
        <v>46043</v>
      </c>
      <c r="B211" s="20"/>
      <c r="C211" s="21"/>
      <c r="D211" s="20"/>
      <c r="E211" s="21"/>
      <c r="F211" s="22"/>
      <c r="G211" s="22"/>
      <c r="H211" s="34" t="str">
        <f t="shared" si="35"/>
        <v/>
      </c>
      <c r="I211" s="34" t="str">
        <f t="shared" si="36"/>
        <v/>
      </c>
      <c r="J211" s="34" t="str">
        <f t="shared" si="37"/>
        <v/>
      </c>
      <c r="K211" s="34" t="str">
        <f t="shared" si="38"/>
        <v/>
      </c>
      <c r="L211" s="26" t="str">
        <f t="shared" si="39"/>
        <v/>
      </c>
      <c r="M211" s="32"/>
      <c r="N211" s="190"/>
      <c r="O211" s="190"/>
      <c r="P211" s="190"/>
      <c r="Q211" s="190"/>
      <c r="R211" s="23"/>
    </row>
    <row r="212" spans="1:18">
      <c r="A212" s="27">
        <f t="shared" ca="1" si="40"/>
        <v>46044</v>
      </c>
      <c r="B212" s="20"/>
      <c r="C212" s="21"/>
      <c r="D212" s="20"/>
      <c r="E212" s="21"/>
      <c r="F212" s="22"/>
      <c r="G212" s="22"/>
      <c r="H212" s="34" t="str">
        <f t="shared" si="35"/>
        <v/>
      </c>
      <c r="I212" s="34" t="str">
        <f t="shared" si="36"/>
        <v/>
      </c>
      <c r="J212" s="34" t="str">
        <f t="shared" si="37"/>
        <v/>
      </c>
      <c r="K212" s="34" t="str">
        <f t="shared" si="38"/>
        <v/>
      </c>
      <c r="L212" s="26" t="str">
        <f t="shared" si="39"/>
        <v/>
      </c>
      <c r="M212" s="32"/>
      <c r="N212" s="190"/>
      <c r="O212" s="190"/>
      <c r="P212" s="190"/>
      <c r="Q212" s="190"/>
      <c r="R212" s="23"/>
    </row>
    <row r="213" spans="1:18">
      <c r="A213" s="27">
        <f t="shared" ca="1" si="40"/>
        <v>46045</v>
      </c>
      <c r="B213" s="20"/>
      <c r="C213" s="21"/>
      <c r="D213" s="20"/>
      <c r="E213" s="21"/>
      <c r="F213" s="22"/>
      <c r="G213" s="22"/>
      <c r="H213" s="34" t="str">
        <f t="shared" si="35"/>
        <v/>
      </c>
      <c r="I213" s="34" t="str">
        <f t="shared" si="36"/>
        <v/>
      </c>
      <c r="J213" s="34" t="str">
        <f t="shared" si="37"/>
        <v/>
      </c>
      <c r="K213" s="34" t="str">
        <f t="shared" si="38"/>
        <v/>
      </c>
      <c r="L213" s="26" t="str">
        <f t="shared" si="39"/>
        <v/>
      </c>
      <c r="M213" s="32"/>
      <c r="N213" s="190"/>
      <c r="O213" s="190"/>
      <c r="P213" s="190"/>
      <c r="Q213" s="190"/>
      <c r="R213" s="23"/>
    </row>
    <row r="214" spans="1:18">
      <c r="A214" s="27">
        <f t="shared" ca="1" si="40"/>
        <v>46046</v>
      </c>
      <c r="B214" s="20"/>
      <c r="C214" s="21"/>
      <c r="D214" s="20"/>
      <c r="E214" s="21"/>
      <c r="F214" s="22"/>
      <c r="G214" s="22"/>
      <c r="H214" s="34" t="str">
        <f t="shared" si="35"/>
        <v/>
      </c>
      <c r="I214" s="34" t="str">
        <f t="shared" si="36"/>
        <v/>
      </c>
      <c r="J214" s="34" t="str">
        <f t="shared" si="37"/>
        <v/>
      </c>
      <c r="K214" s="34" t="str">
        <f t="shared" si="38"/>
        <v/>
      </c>
      <c r="L214" s="26" t="str">
        <f t="shared" si="39"/>
        <v/>
      </c>
      <c r="M214" s="32"/>
      <c r="N214" s="190"/>
      <c r="O214" s="190"/>
      <c r="P214" s="190"/>
      <c r="Q214" s="190"/>
      <c r="R214" s="23"/>
    </row>
    <row r="215" spans="1:18">
      <c r="A215" s="27">
        <f t="shared" ca="1" si="40"/>
        <v>46047</v>
      </c>
      <c r="B215" s="20"/>
      <c r="C215" s="21"/>
      <c r="D215" s="20"/>
      <c r="E215" s="21"/>
      <c r="F215" s="22"/>
      <c r="G215" s="22"/>
      <c r="H215" s="34" t="str">
        <f t="shared" si="35"/>
        <v/>
      </c>
      <c r="I215" s="34" t="str">
        <f t="shared" si="36"/>
        <v/>
      </c>
      <c r="J215" s="34" t="str">
        <f t="shared" si="37"/>
        <v/>
      </c>
      <c r="K215" s="34" t="str">
        <f t="shared" si="38"/>
        <v/>
      </c>
      <c r="L215" s="26" t="str">
        <f t="shared" si="39"/>
        <v/>
      </c>
      <c r="M215" s="32"/>
      <c r="N215" s="190"/>
      <c r="O215" s="190"/>
      <c r="P215" s="190"/>
      <c r="Q215" s="190"/>
      <c r="R215" s="23"/>
    </row>
    <row r="216" spans="1:18">
      <c r="A216" s="27">
        <f t="shared" ca="1" si="40"/>
        <v>46048</v>
      </c>
      <c r="B216" s="20"/>
      <c r="C216" s="21"/>
      <c r="D216" s="20"/>
      <c r="E216" s="21"/>
      <c r="F216" s="22"/>
      <c r="G216" s="22"/>
      <c r="H216" s="34" t="str">
        <f t="shared" si="35"/>
        <v/>
      </c>
      <c r="I216" s="34" t="str">
        <f t="shared" si="36"/>
        <v/>
      </c>
      <c r="J216" s="34" t="str">
        <f t="shared" si="37"/>
        <v/>
      </c>
      <c r="K216" s="34" t="str">
        <f t="shared" si="38"/>
        <v/>
      </c>
      <c r="L216" s="26" t="str">
        <f t="shared" si="39"/>
        <v/>
      </c>
      <c r="M216" s="32"/>
      <c r="N216" s="190"/>
      <c r="O216" s="190"/>
      <c r="P216" s="190"/>
      <c r="Q216" s="190"/>
      <c r="R216" s="23"/>
    </row>
    <row r="217" spans="1:18">
      <c r="A217" s="27">
        <f t="shared" ca="1" si="40"/>
        <v>46049</v>
      </c>
      <c r="B217" s="20"/>
      <c r="C217" s="21"/>
      <c r="D217" s="20"/>
      <c r="E217" s="21"/>
      <c r="F217" s="22"/>
      <c r="G217" s="22"/>
      <c r="H217" s="34" t="str">
        <f t="shared" si="35"/>
        <v/>
      </c>
      <c r="I217" s="34" t="str">
        <f t="shared" si="36"/>
        <v/>
      </c>
      <c r="J217" s="34" t="str">
        <f t="shared" si="37"/>
        <v/>
      </c>
      <c r="K217" s="34" t="str">
        <f t="shared" si="38"/>
        <v/>
      </c>
      <c r="L217" s="26" t="str">
        <f t="shared" si="39"/>
        <v/>
      </c>
      <c r="M217" s="32"/>
      <c r="N217" s="190"/>
      <c r="O217" s="190"/>
      <c r="P217" s="190"/>
      <c r="Q217" s="190"/>
      <c r="R217" s="23"/>
    </row>
    <row r="218" spans="1:18">
      <c r="A218" s="27">
        <f t="shared" ca="1" si="40"/>
        <v>46050</v>
      </c>
      <c r="B218" s="20"/>
      <c r="C218" s="21"/>
      <c r="D218" s="20"/>
      <c r="E218" s="21"/>
      <c r="F218" s="22"/>
      <c r="G218" s="22"/>
      <c r="H218" s="34" t="str">
        <f t="shared" si="35"/>
        <v/>
      </c>
      <c r="I218" s="34" t="str">
        <f t="shared" si="36"/>
        <v/>
      </c>
      <c r="J218" s="34" t="str">
        <f t="shared" si="37"/>
        <v/>
      </c>
      <c r="K218" s="34" t="str">
        <f t="shared" si="38"/>
        <v/>
      </c>
      <c r="L218" s="26" t="str">
        <f t="shared" si="39"/>
        <v/>
      </c>
      <c r="M218" s="32"/>
      <c r="N218" s="190"/>
      <c r="O218" s="190"/>
      <c r="P218" s="190"/>
      <c r="Q218" s="190"/>
      <c r="R218" s="23"/>
    </row>
    <row r="219" spans="1:18">
      <c r="A219" s="27">
        <f t="shared" ca="1" si="40"/>
        <v>46051</v>
      </c>
      <c r="B219" s="20"/>
      <c r="C219" s="21"/>
      <c r="D219" s="20"/>
      <c r="E219" s="21"/>
      <c r="F219" s="22"/>
      <c r="G219" s="22"/>
      <c r="H219" s="34" t="str">
        <f t="shared" si="35"/>
        <v/>
      </c>
      <c r="I219" s="34" t="str">
        <f t="shared" si="36"/>
        <v/>
      </c>
      <c r="J219" s="34" t="str">
        <f t="shared" si="37"/>
        <v/>
      </c>
      <c r="K219" s="34" t="str">
        <f t="shared" si="38"/>
        <v/>
      </c>
      <c r="L219" s="26" t="str">
        <f t="shared" si="39"/>
        <v/>
      </c>
      <c r="M219" s="32"/>
      <c r="N219" s="190"/>
      <c r="O219" s="190"/>
      <c r="P219" s="190"/>
      <c r="Q219" s="190"/>
      <c r="R219" s="23"/>
    </row>
    <row r="220" spans="1:18">
      <c r="A220" s="27">
        <f t="shared" ca="1" si="40"/>
        <v>46052</v>
      </c>
      <c r="B220" s="20"/>
      <c r="C220" s="21"/>
      <c r="D220" s="20"/>
      <c r="E220" s="21"/>
      <c r="F220" s="22"/>
      <c r="G220" s="22"/>
      <c r="H220" s="34" t="str">
        <f t="shared" si="35"/>
        <v/>
      </c>
      <c r="I220" s="34" t="str">
        <f t="shared" si="36"/>
        <v/>
      </c>
      <c r="J220" s="34" t="str">
        <f t="shared" si="37"/>
        <v/>
      </c>
      <c r="K220" s="34" t="str">
        <f t="shared" si="38"/>
        <v/>
      </c>
      <c r="L220" s="26" t="str">
        <f t="shared" si="39"/>
        <v/>
      </c>
      <c r="M220" s="32"/>
      <c r="N220" s="190"/>
      <c r="O220" s="190"/>
      <c r="P220" s="190"/>
      <c r="Q220" s="190"/>
      <c r="R220" s="23"/>
    </row>
    <row r="221" spans="1:18">
      <c r="A221" s="27">
        <f t="shared" ca="1" si="40"/>
        <v>46053</v>
      </c>
      <c r="B221" s="20"/>
      <c r="C221" s="21"/>
      <c r="D221" s="20"/>
      <c r="E221" s="21"/>
      <c r="F221" s="22"/>
      <c r="G221" s="22"/>
      <c r="H221" s="34" t="str">
        <f t="shared" si="35"/>
        <v/>
      </c>
      <c r="I221" s="34" t="str">
        <f t="shared" si="36"/>
        <v/>
      </c>
      <c r="J221" s="34" t="str">
        <f t="shared" si="37"/>
        <v/>
      </c>
      <c r="K221" s="34" t="str">
        <f t="shared" si="38"/>
        <v/>
      </c>
      <c r="L221" s="26" t="str">
        <f t="shared" si="39"/>
        <v/>
      </c>
      <c r="M221" s="32"/>
      <c r="N221" s="190"/>
      <c r="O221" s="190"/>
      <c r="P221" s="190"/>
      <c r="Q221" s="190"/>
      <c r="R221" s="23"/>
    </row>
    <row r="222" spans="1:18">
      <c r="A222" s="5" t="s">
        <v>11</v>
      </c>
      <c r="B222" s="191"/>
      <c r="C222" s="192"/>
      <c r="D222" s="191"/>
      <c r="E222" s="192"/>
      <c r="F222" s="26" t="str">
        <f>IF(SUM($F191:$F221)=0,"",SUM($F191:$F221))</f>
        <v/>
      </c>
      <c r="G222" s="26" t="str">
        <f>IF(SUM($G191:$G221)=0,"",SUM($G191:$G221))</f>
        <v/>
      </c>
      <c r="H222" s="26" t="str">
        <f>IF(SUM(H191:H221)=0,"",SUM(H191:H221))</f>
        <v/>
      </c>
      <c r="I222" s="26" t="str">
        <f>IF(SUM(I191:I221)=0,"",SUM(I191:I221))</f>
        <v/>
      </c>
      <c r="J222" s="26" t="str">
        <f t="shared" ref="J222:K222" si="41">IF(SUM(J191:J221)=0,"",SUM(J191:J221))</f>
        <v/>
      </c>
      <c r="K222" s="26" t="str">
        <f t="shared" si="41"/>
        <v/>
      </c>
      <c r="L222" s="26" t="str">
        <f>IF(SUM($L191:$L221)=0,"",SUM($L191:$L221))</f>
        <v/>
      </c>
      <c r="M222" s="33"/>
      <c r="N222" s="193"/>
      <c r="O222" s="193"/>
      <c r="P222" s="193"/>
      <c r="Q222" s="193"/>
      <c r="R222" s="6"/>
    </row>
    <row r="224" spans="1:18" ht="27" customHeight="1">
      <c r="A224" s="194" t="s">
        <v>22</v>
      </c>
      <c r="B224" s="189" t="s">
        <v>103</v>
      </c>
      <c r="C224" s="189"/>
      <c r="D224" s="189"/>
      <c r="E224" s="189"/>
      <c r="F224" s="189" t="s">
        <v>23</v>
      </c>
      <c r="G224" s="189"/>
      <c r="H224" s="189" t="s">
        <v>88</v>
      </c>
      <c r="I224" s="189"/>
      <c r="J224" s="189"/>
      <c r="K224" s="189"/>
      <c r="L224" s="189" t="s">
        <v>87</v>
      </c>
      <c r="M224" s="195" t="s">
        <v>96</v>
      </c>
      <c r="N224" s="194" t="s">
        <v>25</v>
      </c>
      <c r="O224" s="194"/>
      <c r="P224" s="194"/>
      <c r="Q224" s="194"/>
      <c r="R224" s="189" t="s">
        <v>100</v>
      </c>
    </row>
    <row r="225" spans="1:22" ht="14.25" customHeight="1">
      <c r="A225" s="194"/>
      <c r="B225" s="189" t="s">
        <v>82</v>
      </c>
      <c r="C225" s="189"/>
      <c r="D225" s="189" t="s">
        <v>84</v>
      </c>
      <c r="E225" s="189"/>
      <c r="F225" s="189"/>
      <c r="G225" s="189"/>
      <c r="H225" s="189" t="s">
        <v>90</v>
      </c>
      <c r="I225" s="189"/>
      <c r="J225" s="189" t="s">
        <v>89</v>
      </c>
      <c r="K225" s="189"/>
      <c r="L225" s="189"/>
      <c r="M225" s="196"/>
      <c r="N225" s="194"/>
      <c r="O225" s="194"/>
      <c r="P225" s="194"/>
      <c r="Q225" s="194"/>
      <c r="R225" s="189"/>
    </row>
    <row r="226" spans="1:22">
      <c r="A226" s="194"/>
      <c r="B226" s="43" t="s">
        <v>26</v>
      </c>
      <c r="C226" s="43" t="s">
        <v>27</v>
      </c>
      <c r="D226" s="43" t="s">
        <v>26</v>
      </c>
      <c r="E226" s="43" t="s">
        <v>27</v>
      </c>
      <c r="F226" s="44" t="s">
        <v>85</v>
      </c>
      <c r="G226" s="44" t="s">
        <v>86</v>
      </c>
      <c r="H226" s="44" t="s">
        <v>81</v>
      </c>
      <c r="I226" s="44" t="s">
        <v>83</v>
      </c>
      <c r="J226" s="44" t="s">
        <v>81</v>
      </c>
      <c r="K226" s="44" t="s">
        <v>95</v>
      </c>
      <c r="L226" s="189"/>
      <c r="M226" s="197"/>
      <c r="N226" s="194"/>
      <c r="O226" s="194"/>
      <c r="P226" s="194"/>
      <c r="Q226" s="194"/>
      <c r="R226" s="194"/>
    </row>
    <row r="227" spans="1:22">
      <c r="A227" s="27" cm="1">
        <f t="array" aca="1" ref="A227" ca="1">DATE("2025","8"+6,IFERROR(INDIRECT(T1),"1"))</f>
        <v>46054</v>
      </c>
      <c r="B227" s="20"/>
      <c r="C227" s="21"/>
      <c r="D227" s="20"/>
      <c r="E227" s="21"/>
      <c r="F227" s="22"/>
      <c r="G227" s="22"/>
      <c r="H227" s="34" t="str">
        <f>IF(OR(B227="",LEFT(M227,1)="✓"),"",C227-B227-F227)</f>
        <v/>
      </c>
      <c r="I227" s="34" t="str">
        <f>IF(OR(D227="",LEFT(M227,1)="✓"),"",E227-D227-G227)</f>
        <v/>
      </c>
      <c r="J227" s="34" t="str">
        <f>IF(AND(B227&lt;&gt;"",M227="✓所定"),C227-B227-F227,"")</f>
        <v/>
      </c>
      <c r="K227" s="34" t="str">
        <f>IF(AND(B227&lt;&gt;"",M227="✓法定"),C227-B227-F227,"")</f>
        <v/>
      </c>
      <c r="L227" s="26" t="str">
        <f t="shared" ref="L227:L253" si="42">IF(AND($B227="",$D227=""),"",($C227-$B227-$F227)+($E227-$D227-$G227))</f>
        <v/>
      </c>
      <c r="M227" s="32"/>
      <c r="N227" s="190"/>
      <c r="O227" s="190"/>
      <c r="P227" s="190"/>
      <c r="Q227" s="190"/>
      <c r="R227" s="23"/>
      <c r="V227" s="1" t="s">
        <v>171</v>
      </c>
    </row>
    <row r="228" spans="1:22">
      <c r="A228" s="27">
        <f ca="1">A227+1</f>
        <v>46055</v>
      </c>
      <c r="B228" s="20"/>
      <c r="C228" s="21"/>
      <c r="D228" s="20"/>
      <c r="E228" s="21"/>
      <c r="F228" s="22"/>
      <c r="G228" s="22"/>
      <c r="H228" s="34" t="str">
        <f t="shared" ref="H228:H257" si="43">IF(OR(B228="",LEFT(M228,1)="✓"),"",C228-B228-F228)</f>
        <v/>
      </c>
      <c r="I228" s="34" t="str">
        <f t="shared" ref="I228:I257" si="44">IF(OR(D228="",LEFT(M228,1)="✓"),"",E228-D228-G228)</f>
        <v/>
      </c>
      <c r="J228" s="34" t="str">
        <f t="shared" ref="J228:J257" si="45">IF(AND(B228&lt;&gt;"",M228="✓所定"),C228-B228-F228,"")</f>
        <v/>
      </c>
      <c r="K228" s="34" t="str">
        <f t="shared" ref="K228:K257" si="46">IF(AND(B228&lt;&gt;"",M228="✓法定"),C228-B228-F228,"")</f>
        <v/>
      </c>
      <c r="L228" s="26" t="str">
        <f t="shared" si="42"/>
        <v/>
      </c>
      <c r="M228" s="32"/>
      <c r="N228" s="190"/>
      <c r="O228" s="190"/>
      <c r="P228" s="190"/>
      <c r="Q228" s="190"/>
      <c r="R228" s="23"/>
      <c r="V228" s="1" t="s">
        <v>172</v>
      </c>
    </row>
    <row r="229" spans="1:22">
      <c r="A229" s="27">
        <f t="shared" ref="A229:A257" ca="1" si="47">A228+1</f>
        <v>46056</v>
      </c>
      <c r="B229" s="20"/>
      <c r="C229" s="21"/>
      <c r="D229" s="20"/>
      <c r="E229" s="21"/>
      <c r="F229" s="22"/>
      <c r="G229" s="22"/>
      <c r="H229" s="34" t="str">
        <f t="shared" si="43"/>
        <v/>
      </c>
      <c r="I229" s="34" t="str">
        <f t="shared" si="44"/>
        <v/>
      </c>
      <c r="J229" s="34" t="str">
        <f t="shared" si="45"/>
        <v/>
      </c>
      <c r="K229" s="34" t="str">
        <f t="shared" si="46"/>
        <v/>
      </c>
      <c r="L229" s="26" t="str">
        <f t="shared" si="42"/>
        <v/>
      </c>
      <c r="M229" s="32"/>
      <c r="N229" s="190"/>
      <c r="O229" s="190"/>
      <c r="P229" s="190"/>
      <c r="Q229" s="190"/>
      <c r="R229" s="23"/>
    </row>
    <row r="230" spans="1:22">
      <c r="A230" s="27">
        <f t="shared" ca="1" si="47"/>
        <v>46057</v>
      </c>
      <c r="B230" s="20"/>
      <c r="C230" s="21"/>
      <c r="D230" s="20"/>
      <c r="E230" s="21"/>
      <c r="F230" s="22"/>
      <c r="G230" s="22"/>
      <c r="H230" s="34" t="str">
        <f t="shared" si="43"/>
        <v/>
      </c>
      <c r="I230" s="34" t="str">
        <f t="shared" si="44"/>
        <v/>
      </c>
      <c r="J230" s="34" t="str">
        <f t="shared" si="45"/>
        <v/>
      </c>
      <c r="K230" s="34" t="str">
        <f t="shared" si="46"/>
        <v/>
      </c>
      <c r="L230" s="26" t="str">
        <f t="shared" si="42"/>
        <v/>
      </c>
      <c r="M230" s="32"/>
      <c r="N230" s="190"/>
      <c r="O230" s="190"/>
      <c r="P230" s="190"/>
      <c r="Q230" s="190"/>
      <c r="R230" s="23"/>
    </row>
    <row r="231" spans="1:22">
      <c r="A231" s="27">
        <f t="shared" ca="1" si="47"/>
        <v>46058</v>
      </c>
      <c r="B231" s="20"/>
      <c r="C231" s="21"/>
      <c r="D231" s="20"/>
      <c r="E231" s="21"/>
      <c r="F231" s="22"/>
      <c r="G231" s="22"/>
      <c r="H231" s="34" t="str">
        <f t="shared" si="43"/>
        <v/>
      </c>
      <c r="I231" s="34" t="str">
        <f t="shared" si="44"/>
        <v/>
      </c>
      <c r="J231" s="34" t="str">
        <f t="shared" si="45"/>
        <v/>
      </c>
      <c r="K231" s="34" t="str">
        <f t="shared" si="46"/>
        <v/>
      </c>
      <c r="L231" s="26" t="str">
        <f t="shared" si="42"/>
        <v/>
      </c>
      <c r="M231" s="32"/>
      <c r="N231" s="190"/>
      <c r="O231" s="190"/>
      <c r="P231" s="190"/>
      <c r="Q231" s="190"/>
      <c r="R231" s="23"/>
    </row>
    <row r="232" spans="1:22">
      <c r="A232" s="27">
        <f t="shared" ca="1" si="47"/>
        <v>46059</v>
      </c>
      <c r="B232" s="20"/>
      <c r="C232" s="21"/>
      <c r="D232" s="20"/>
      <c r="E232" s="21"/>
      <c r="F232" s="22"/>
      <c r="G232" s="22"/>
      <c r="H232" s="34" t="str">
        <f t="shared" si="43"/>
        <v/>
      </c>
      <c r="I232" s="34" t="str">
        <f t="shared" si="44"/>
        <v/>
      </c>
      <c r="J232" s="34" t="str">
        <f t="shared" si="45"/>
        <v/>
      </c>
      <c r="K232" s="34" t="str">
        <f t="shared" si="46"/>
        <v/>
      </c>
      <c r="L232" s="26" t="str">
        <f t="shared" si="42"/>
        <v/>
      </c>
      <c r="M232" s="32"/>
      <c r="N232" s="190"/>
      <c r="O232" s="190"/>
      <c r="P232" s="190"/>
      <c r="Q232" s="190"/>
      <c r="R232" s="23"/>
    </row>
    <row r="233" spans="1:22">
      <c r="A233" s="27">
        <f t="shared" ca="1" si="47"/>
        <v>46060</v>
      </c>
      <c r="B233" s="20"/>
      <c r="C233" s="21"/>
      <c r="D233" s="20"/>
      <c r="E233" s="21"/>
      <c r="F233" s="22"/>
      <c r="G233" s="22"/>
      <c r="H233" s="34" t="str">
        <f t="shared" si="43"/>
        <v/>
      </c>
      <c r="I233" s="34" t="str">
        <f t="shared" si="44"/>
        <v/>
      </c>
      <c r="J233" s="34" t="str">
        <f t="shared" si="45"/>
        <v/>
      </c>
      <c r="K233" s="34" t="str">
        <f t="shared" si="46"/>
        <v/>
      </c>
      <c r="L233" s="26" t="str">
        <f t="shared" si="42"/>
        <v/>
      </c>
      <c r="M233" s="32"/>
      <c r="N233" s="190"/>
      <c r="O233" s="190"/>
      <c r="P233" s="190"/>
      <c r="Q233" s="190"/>
      <c r="R233" s="23"/>
    </row>
    <row r="234" spans="1:22">
      <c r="A234" s="27">
        <f t="shared" ca="1" si="47"/>
        <v>46061</v>
      </c>
      <c r="B234" s="20"/>
      <c r="C234" s="21"/>
      <c r="D234" s="20"/>
      <c r="E234" s="21"/>
      <c r="F234" s="22"/>
      <c r="G234" s="22"/>
      <c r="H234" s="34" t="str">
        <f t="shared" si="43"/>
        <v/>
      </c>
      <c r="I234" s="34" t="str">
        <f t="shared" si="44"/>
        <v/>
      </c>
      <c r="J234" s="34" t="str">
        <f t="shared" si="45"/>
        <v/>
      </c>
      <c r="K234" s="34" t="str">
        <f t="shared" si="46"/>
        <v/>
      </c>
      <c r="L234" s="26" t="str">
        <f t="shared" si="42"/>
        <v/>
      </c>
      <c r="M234" s="32"/>
      <c r="N234" s="190"/>
      <c r="O234" s="190"/>
      <c r="P234" s="190"/>
      <c r="Q234" s="190"/>
      <c r="R234" s="23"/>
    </row>
    <row r="235" spans="1:22">
      <c r="A235" s="27">
        <f t="shared" ca="1" si="47"/>
        <v>46062</v>
      </c>
      <c r="B235" s="20"/>
      <c r="C235" s="21"/>
      <c r="D235" s="20"/>
      <c r="E235" s="21"/>
      <c r="F235" s="22"/>
      <c r="G235" s="22"/>
      <c r="H235" s="34" t="str">
        <f t="shared" si="43"/>
        <v/>
      </c>
      <c r="I235" s="34" t="str">
        <f t="shared" si="44"/>
        <v/>
      </c>
      <c r="J235" s="34" t="str">
        <f t="shared" si="45"/>
        <v/>
      </c>
      <c r="K235" s="34" t="str">
        <f t="shared" si="46"/>
        <v/>
      </c>
      <c r="L235" s="26" t="str">
        <f t="shared" si="42"/>
        <v/>
      </c>
      <c r="M235" s="32"/>
      <c r="N235" s="190"/>
      <c r="O235" s="190"/>
      <c r="P235" s="190"/>
      <c r="Q235" s="190"/>
      <c r="R235" s="23"/>
    </row>
    <row r="236" spans="1:22">
      <c r="A236" s="27">
        <f t="shared" ca="1" si="47"/>
        <v>46063</v>
      </c>
      <c r="B236" s="20"/>
      <c r="C236" s="21"/>
      <c r="D236" s="20"/>
      <c r="E236" s="21"/>
      <c r="F236" s="22"/>
      <c r="G236" s="22"/>
      <c r="H236" s="34" t="str">
        <f t="shared" si="43"/>
        <v/>
      </c>
      <c r="I236" s="34" t="str">
        <f t="shared" si="44"/>
        <v/>
      </c>
      <c r="J236" s="34" t="str">
        <f t="shared" si="45"/>
        <v/>
      </c>
      <c r="K236" s="34" t="str">
        <f t="shared" si="46"/>
        <v/>
      </c>
      <c r="L236" s="26" t="str">
        <f t="shared" si="42"/>
        <v/>
      </c>
      <c r="M236" s="32"/>
      <c r="N236" s="190"/>
      <c r="O236" s="190"/>
      <c r="P236" s="190"/>
      <c r="Q236" s="190"/>
      <c r="R236" s="23"/>
    </row>
    <row r="237" spans="1:22">
      <c r="A237" s="27">
        <f t="shared" ca="1" si="47"/>
        <v>46064</v>
      </c>
      <c r="B237" s="20"/>
      <c r="C237" s="21"/>
      <c r="D237" s="20"/>
      <c r="E237" s="21"/>
      <c r="F237" s="22"/>
      <c r="G237" s="22"/>
      <c r="H237" s="34" t="str">
        <f t="shared" si="43"/>
        <v/>
      </c>
      <c r="I237" s="34" t="str">
        <f t="shared" si="44"/>
        <v/>
      </c>
      <c r="J237" s="34" t="str">
        <f t="shared" si="45"/>
        <v/>
      </c>
      <c r="K237" s="34" t="str">
        <f t="shared" si="46"/>
        <v/>
      </c>
      <c r="L237" s="26" t="str">
        <f t="shared" si="42"/>
        <v/>
      </c>
      <c r="M237" s="32"/>
      <c r="N237" s="190"/>
      <c r="O237" s="190"/>
      <c r="P237" s="190"/>
      <c r="Q237" s="190"/>
      <c r="R237" s="23"/>
    </row>
    <row r="238" spans="1:22">
      <c r="A238" s="27">
        <f t="shared" ca="1" si="47"/>
        <v>46065</v>
      </c>
      <c r="B238" s="20"/>
      <c r="C238" s="21"/>
      <c r="D238" s="20"/>
      <c r="E238" s="21"/>
      <c r="F238" s="22"/>
      <c r="G238" s="22"/>
      <c r="H238" s="34" t="str">
        <f t="shared" si="43"/>
        <v/>
      </c>
      <c r="I238" s="34" t="str">
        <f t="shared" si="44"/>
        <v/>
      </c>
      <c r="J238" s="34" t="str">
        <f t="shared" si="45"/>
        <v/>
      </c>
      <c r="K238" s="34" t="str">
        <f t="shared" si="46"/>
        <v/>
      </c>
      <c r="L238" s="26" t="str">
        <f t="shared" si="42"/>
        <v/>
      </c>
      <c r="M238" s="32"/>
      <c r="N238" s="190"/>
      <c r="O238" s="190"/>
      <c r="P238" s="190"/>
      <c r="Q238" s="190"/>
      <c r="R238" s="23"/>
    </row>
    <row r="239" spans="1:22">
      <c r="A239" s="27">
        <f t="shared" ca="1" si="47"/>
        <v>46066</v>
      </c>
      <c r="B239" s="20"/>
      <c r="C239" s="21"/>
      <c r="D239" s="20"/>
      <c r="E239" s="21"/>
      <c r="F239" s="22"/>
      <c r="G239" s="22"/>
      <c r="H239" s="34" t="str">
        <f t="shared" si="43"/>
        <v/>
      </c>
      <c r="I239" s="34" t="str">
        <f t="shared" si="44"/>
        <v/>
      </c>
      <c r="J239" s="34" t="str">
        <f t="shared" si="45"/>
        <v/>
      </c>
      <c r="K239" s="34" t="str">
        <f t="shared" si="46"/>
        <v/>
      </c>
      <c r="L239" s="26" t="str">
        <f t="shared" si="42"/>
        <v/>
      </c>
      <c r="M239" s="32"/>
      <c r="N239" s="190"/>
      <c r="O239" s="190"/>
      <c r="P239" s="190"/>
      <c r="Q239" s="190"/>
      <c r="R239" s="23"/>
    </row>
    <row r="240" spans="1:22">
      <c r="A240" s="27">
        <f t="shared" ca="1" si="47"/>
        <v>46067</v>
      </c>
      <c r="B240" s="20"/>
      <c r="C240" s="21"/>
      <c r="D240" s="20"/>
      <c r="E240" s="21"/>
      <c r="F240" s="22"/>
      <c r="G240" s="22"/>
      <c r="H240" s="34" t="str">
        <f t="shared" si="43"/>
        <v/>
      </c>
      <c r="I240" s="34" t="str">
        <f t="shared" si="44"/>
        <v/>
      </c>
      <c r="J240" s="34" t="str">
        <f t="shared" si="45"/>
        <v/>
      </c>
      <c r="K240" s="34" t="str">
        <f t="shared" si="46"/>
        <v/>
      </c>
      <c r="L240" s="26" t="str">
        <f t="shared" si="42"/>
        <v/>
      </c>
      <c r="M240" s="32"/>
      <c r="N240" s="190"/>
      <c r="O240" s="190"/>
      <c r="P240" s="190"/>
      <c r="Q240" s="190"/>
      <c r="R240" s="23"/>
    </row>
    <row r="241" spans="1:18">
      <c r="A241" s="27">
        <f t="shared" ca="1" si="47"/>
        <v>46068</v>
      </c>
      <c r="B241" s="20"/>
      <c r="C241" s="21"/>
      <c r="D241" s="20"/>
      <c r="E241" s="21"/>
      <c r="F241" s="22"/>
      <c r="G241" s="22"/>
      <c r="H241" s="34" t="str">
        <f t="shared" si="43"/>
        <v/>
      </c>
      <c r="I241" s="34" t="str">
        <f t="shared" si="44"/>
        <v/>
      </c>
      <c r="J241" s="34" t="str">
        <f t="shared" si="45"/>
        <v/>
      </c>
      <c r="K241" s="34" t="str">
        <f t="shared" si="46"/>
        <v/>
      </c>
      <c r="L241" s="26" t="str">
        <f t="shared" si="42"/>
        <v/>
      </c>
      <c r="M241" s="32"/>
      <c r="N241" s="190"/>
      <c r="O241" s="190"/>
      <c r="P241" s="190"/>
      <c r="Q241" s="190"/>
      <c r="R241" s="23"/>
    </row>
    <row r="242" spans="1:18">
      <c r="A242" s="27">
        <f t="shared" ca="1" si="47"/>
        <v>46069</v>
      </c>
      <c r="B242" s="20"/>
      <c r="C242" s="21"/>
      <c r="D242" s="20"/>
      <c r="E242" s="21"/>
      <c r="F242" s="22"/>
      <c r="G242" s="22"/>
      <c r="H242" s="34" t="str">
        <f t="shared" si="43"/>
        <v/>
      </c>
      <c r="I242" s="34" t="str">
        <f t="shared" si="44"/>
        <v/>
      </c>
      <c r="J242" s="34" t="str">
        <f t="shared" si="45"/>
        <v/>
      </c>
      <c r="K242" s="34" t="str">
        <f t="shared" si="46"/>
        <v/>
      </c>
      <c r="L242" s="26" t="str">
        <f t="shared" si="42"/>
        <v/>
      </c>
      <c r="M242" s="32"/>
      <c r="N242" s="190"/>
      <c r="O242" s="190"/>
      <c r="P242" s="190"/>
      <c r="Q242" s="190"/>
      <c r="R242" s="23"/>
    </row>
    <row r="243" spans="1:18">
      <c r="A243" s="27">
        <f t="shared" ca="1" si="47"/>
        <v>46070</v>
      </c>
      <c r="B243" s="20"/>
      <c r="C243" s="21"/>
      <c r="D243" s="20"/>
      <c r="E243" s="21"/>
      <c r="F243" s="22"/>
      <c r="G243" s="22"/>
      <c r="H243" s="34" t="str">
        <f t="shared" si="43"/>
        <v/>
      </c>
      <c r="I243" s="34" t="str">
        <f t="shared" si="44"/>
        <v/>
      </c>
      <c r="J243" s="34" t="str">
        <f t="shared" si="45"/>
        <v/>
      </c>
      <c r="K243" s="34" t="str">
        <f t="shared" si="46"/>
        <v/>
      </c>
      <c r="L243" s="26" t="str">
        <f t="shared" si="42"/>
        <v/>
      </c>
      <c r="M243" s="32"/>
      <c r="N243" s="190"/>
      <c r="O243" s="190"/>
      <c r="P243" s="190"/>
      <c r="Q243" s="190"/>
      <c r="R243" s="23"/>
    </row>
    <row r="244" spans="1:18">
      <c r="A244" s="27">
        <f t="shared" ca="1" si="47"/>
        <v>46071</v>
      </c>
      <c r="B244" s="20"/>
      <c r="C244" s="21"/>
      <c r="D244" s="20"/>
      <c r="E244" s="21"/>
      <c r="F244" s="22"/>
      <c r="G244" s="22"/>
      <c r="H244" s="34" t="str">
        <f t="shared" si="43"/>
        <v/>
      </c>
      <c r="I244" s="34" t="str">
        <f t="shared" si="44"/>
        <v/>
      </c>
      <c r="J244" s="34" t="str">
        <f t="shared" si="45"/>
        <v/>
      </c>
      <c r="K244" s="34" t="str">
        <f t="shared" si="46"/>
        <v/>
      </c>
      <c r="L244" s="26" t="str">
        <f t="shared" si="42"/>
        <v/>
      </c>
      <c r="M244" s="32"/>
      <c r="N244" s="190"/>
      <c r="O244" s="190"/>
      <c r="P244" s="190"/>
      <c r="Q244" s="190"/>
      <c r="R244" s="23"/>
    </row>
    <row r="245" spans="1:18">
      <c r="A245" s="27">
        <f t="shared" ca="1" si="47"/>
        <v>46072</v>
      </c>
      <c r="B245" s="20"/>
      <c r="C245" s="21"/>
      <c r="D245" s="20"/>
      <c r="E245" s="21"/>
      <c r="F245" s="22"/>
      <c r="G245" s="22"/>
      <c r="H245" s="34" t="str">
        <f t="shared" si="43"/>
        <v/>
      </c>
      <c r="I245" s="34" t="str">
        <f t="shared" si="44"/>
        <v/>
      </c>
      <c r="J245" s="34" t="str">
        <f t="shared" si="45"/>
        <v/>
      </c>
      <c r="K245" s="34" t="str">
        <f t="shared" si="46"/>
        <v/>
      </c>
      <c r="L245" s="26" t="str">
        <f t="shared" si="42"/>
        <v/>
      </c>
      <c r="M245" s="32"/>
      <c r="N245" s="190"/>
      <c r="O245" s="190"/>
      <c r="P245" s="190"/>
      <c r="Q245" s="190"/>
      <c r="R245" s="23"/>
    </row>
    <row r="246" spans="1:18">
      <c r="A246" s="27">
        <f t="shared" ca="1" si="47"/>
        <v>46073</v>
      </c>
      <c r="B246" s="20"/>
      <c r="C246" s="21"/>
      <c r="D246" s="20"/>
      <c r="E246" s="21"/>
      <c r="F246" s="22"/>
      <c r="G246" s="22"/>
      <c r="H246" s="34" t="str">
        <f t="shared" si="43"/>
        <v/>
      </c>
      <c r="I246" s="34" t="str">
        <f t="shared" si="44"/>
        <v/>
      </c>
      <c r="J246" s="34" t="str">
        <f t="shared" si="45"/>
        <v/>
      </c>
      <c r="K246" s="34" t="str">
        <f t="shared" si="46"/>
        <v/>
      </c>
      <c r="L246" s="26" t="str">
        <f t="shared" si="42"/>
        <v/>
      </c>
      <c r="M246" s="32"/>
      <c r="N246" s="190"/>
      <c r="O246" s="190"/>
      <c r="P246" s="190"/>
      <c r="Q246" s="190"/>
      <c r="R246" s="23"/>
    </row>
    <row r="247" spans="1:18">
      <c r="A247" s="27">
        <f t="shared" ca="1" si="47"/>
        <v>46074</v>
      </c>
      <c r="B247" s="20"/>
      <c r="C247" s="21"/>
      <c r="D247" s="20"/>
      <c r="E247" s="21"/>
      <c r="F247" s="22"/>
      <c r="G247" s="22"/>
      <c r="H247" s="34" t="str">
        <f t="shared" si="43"/>
        <v/>
      </c>
      <c r="I247" s="34" t="str">
        <f t="shared" si="44"/>
        <v/>
      </c>
      <c r="J247" s="34" t="str">
        <f t="shared" si="45"/>
        <v/>
      </c>
      <c r="K247" s="34" t="str">
        <f t="shared" si="46"/>
        <v/>
      </c>
      <c r="L247" s="26" t="str">
        <f t="shared" si="42"/>
        <v/>
      </c>
      <c r="M247" s="32"/>
      <c r="N247" s="190"/>
      <c r="O247" s="190"/>
      <c r="P247" s="190"/>
      <c r="Q247" s="190"/>
      <c r="R247" s="23"/>
    </row>
    <row r="248" spans="1:18">
      <c r="A248" s="27">
        <f t="shared" ca="1" si="47"/>
        <v>46075</v>
      </c>
      <c r="B248" s="20"/>
      <c r="C248" s="21"/>
      <c r="D248" s="20"/>
      <c r="E248" s="21"/>
      <c r="F248" s="22"/>
      <c r="G248" s="22"/>
      <c r="H248" s="34" t="str">
        <f t="shared" si="43"/>
        <v/>
      </c>
      <c r="I248" s="34" t="str">
        <f t="shared" si="44"/>
        <v/>
      </c>
      <c r="J248" s="34" t="str">
        <f t="shared" si="45"/>
        <v/>
      </c>
      <c r="K248" s="34" t="str">
        <f t="shared" si="46"/>
        <v/>
      </c>
      <c r="L248" s="26" t="str">
        <f t="shared" si="42"/>
        <v/>
      </c>
      <c r="M248" s="32"/>
      <c r="N248" s="190"/>
      <c r="O248" s="190"/>
      <c r="P248" s="190"/>
      <c r="Q248" s="190"/>
      <c r="R248" s="23"/>
    </row>
    <row r="249" spans="1:18">
      <c r="A249" s="27">
        <f t="shared" ca="1" si="47"/>
        <v>46076</v>
      </c>
      <c r="B249" s="20"/>
      <c r="C249" s="21"/>
      <c r="D249" s="20"/>
      <c r="E249" s="21"/>
      <c r="F249" s="22"/>
      <c r="G249" s="22"/>
      <c r="H249" s="34" t="str">
        <f t="shared" si="43"/>
        <v/>
      </c>
      <c r="I249" s="34" t="str">
        <f t="shared" si="44"/>
        <v/>
      </c>
      <c r="J249" s="34" t="str">
        <f t="shared" si="45"/>
        <v/>
      </c>
      <c r="K249" s="34" t="str">
        <f t="shared" si="46"/>
        <v/>
      </c>
      <c r="L249" s="26" t="str">
        <f t="shared" si="42"/>
        <v/>
      </c>
      <c r="M249" s="32"/>
      <c r="N249" s="190"/>
      <c r="O249" s="190"/>
      <c r="P249" s="190"/>
      <c r="Q249" s="190"/>
      <c r="R249" s="23"/>
    </row>
    <row r="250" spans="1:18">
      <c r="A250" s="27">
        <f t="shared" ca="1" si="47"/>
        <v>46077</v>
      </c>
      <c r="B250" s="20"/>
      <c r="C250" s="21"/>
      <c r="D250" s="20"/>
      <c r="E250" s="21"/>
      <c r="F250" s="22"/>
      <c r="G250" s="22"/>
      <c r="H250" s="34" t="str">
        <f t="shared" si="43"/>
        <v/>
      </c>
      <c r="I250" s="34" t="str">
        <f t="shared" si="44"/>
        <v/>
      </c>
      <c r="J250" s="34" t="str">
        <f t="shared" si="45"/>
        <v/>
      </c>
      <c r="K250" s="34" t="str">
        <f t="shared" si="46"/>
        <v/>
      </c>
      <c r="L250" s="26" t="str">
        <f t="shared" si="42"/>
        <v/>
      </c>
      <c r="M250" s="32"/>
      <c r="N250" s="190"/>
      <c r="O250" s="190"/>
      <c r="P250" s="190"/>
      <c r="Q250" s="190"/>
      <c r="R250" s="23"/>
    </row>
    <row r="251" spans="1:18">
      <c r="A251" s="27">
        <f t="shared" ca="1" si="47"/>
        <v>46078</v>
      </c>
      <c r="B251" s="20"/>
      <c r="C251" s="21"/>
      <c r="D251" s="20"/>
      <c r="E251" s="21"/>
      <c r="F251" s="22"/>
      <c r="G251" s="22"/>
      <c r="H251" s="34" t="str">
        <f t="shared" si="43"/>
        <v/>
      </c>
      <c r="I251" s="34" t="str">
        <f t="shared" si="44"/>
        <v/>
      </c>
      <c r="J251" s="34" t="str">
        <f t="shared" si="45"/>
        <v/>
      </c>
      <c r="K251" s="34" t="str">
        <f t="shared" si="46"/>
        <v/>
      </c>
      <c r="L251" s="26" t="str">
        <f t="shared" si="42"/>
        <v/>
      </c>
      <c r="M251" s="32"/>
      <c r="N251" s="190"/>
      <c r="O251" s="190"/>
      <c r="P251" s="190"/>
      <c r="Q251" s="190"/>
      <c r="R251" s="23"/>
    </row>
    <row r="252" spans="1:18">
      <c r="A252" s="27">
        <f t="shared" ca="1" si="47"/>
        <v>46079</v>
      </c>
      <c r="B252" s="20"/>
      <c r="C252" s="21"/>
      <c r="D252" s="20"/>
      <c r="E252" s="21"/>
      <c r="F252" s="22"/>
      <c r="G252" s="22"/>
      <c r="H252" s="34" t="str">
        <f t="shared" si="43"/>
        <v/>
      </c>
      <c r="I252" s="34" t="str">
        <f t="shared" si="44"/>
        <v/>
      </c>
      <c r="J252" s="34" t="str">
        <f t="shared" si="45"/>
        <v/>
      </c>
      <c r="K252" s="34" t="str">
        <f t="shared" si="46"/>
        <v/>
      </c>
      <c r="L252" s="26" t="str">
        <f t="shared" si="42"/>
        <v/>
      </c>
      <c r="M252" s="32"/>
      <c r="N252" s="190"/>
      <c r="O252" s="190"/>
      <c r="P252" s="190"/>
      <c r="Q252" s="190"/>
      <c r="R252" s="23"/>
    </row>
    <row r="253" spans="1:18">
      <c r="A253" s="27">
        <f t="shared" ca="1" si="47"/>
        <v>46080</v>
      </c>
      <c r="B253" s="20"/>
      <c r="C253" s="21"/>
      <c r="D253" s="20"/>
      <c r="E253" s="21"/>
      <c r="F253" s="22"/>
      <c r="G253" s="22"/>
      <c r="H253" s="34" t="str">
        <f t="shared" si="43"/>
        <v/>
      </c>
      <c r="I253" s="34" t="str">
        <f t="shared" si="44"/>
        <v/>
      </c>
      <c r="J253" s="34" t="str">
        <f t="shared" si="45"/>
        <v/>
      </c>
      <c r="K253" s="34" t="str">
        <f t="shared" si="46"/>
        <v/>
      </c>
      <c r="L253" s="26" t="str">
        <f t="shared" si="42"/>
        <v/>
      </c>
      <c r="M253" s="32"/>
      <c r="N253" s="190"/>
      <c r="O253" s="190"/>
      <c r="P253" s="190"/>
      <c r="Q253" s="190"/>
      <c r="R253" s="23"/>
    </row>
    <row r="254" spans="1:18">
      <c r="A254" s="27">
        <f t="shared" ca="1" si="47"/>
        <v>46081</v>
      </c>
      <c r="B254" s="20"/>
      <c r="C254" s="21"/>
      <c r="D254" s="20"/>
      <c r="E254" s="21"/>
      <c r="F254" s="22"/>
      <c r="G254" s="22"/>
      <c r="H254" s="34" t="str">
        <f t="shared" si="43"/>
        <v/>
      </c>
      <c r="I254" s="34" t="str">
        <f t="shared" si="44"/>
        <v/>
      </c>
      <c r="J254" s="34" t="str">
        <f t="shared" si="45"/>
        <v/>
      </c>
      <c r="K254" s="34" t="str">
        <f t="shared" si="46"/>
        <v/>
      </c>
      <c r="L254" s="26" t="str">
        <f>IF(AND($B254="",$D254=""),"",($C254-$B254-$F254)+($E254-$D254-$G254))</f>
        <v/>
      </c>
      <c r="M254" s="32"/>
      <c r="N254" s="190"/>
      <c r="O254" s="190"/>
      <c r="P254" s="190"/>
      <c r="Q254" s="190"/>
      <c r="R254" s="23"/>
    </row>
    <row r="255" spans="1:18">
      <c r="A255" s="27">
        <f t="shared" ca="1" si="47"/>
        <v>46082</v>
      </c>
      <c r="B255" s="20"/>
      <c r="C255" s="21"/>
      <c r="D255" s="20"/>
      <c r="E255" s="21"/>
      <c r="F255" s="22"/>
      <c r="G255" s="22"/>
      <c r="H255" s="34" t="str">
        <f t="shared" si="43"/>
        <v/>
      </c>
      <c r="I255" s="34" t="str">
        <f t="shared" si="44"/>
        <v/>
      </c>
      <c r="J255" s="34" t="str">
        <f t="shared" si="45"/>
        <v/>
      </c>
      <c r="K255" s="34" t="str">
        <f t="shared" si="46"/>
        <v/>
      </c>
      <c r="L255" s="26" t="str">
        <f>IF(AND($B255="",$D255=""),"",($C255-$B255-$F255)+($E255-$D255-$G255))</f>
        <v/>
      </c>
      <c r="M255" s="32"/>
      <c r="N255" s="190"/>
      <c r="O255" s="190"/>
      <c r="P255" s="190"/>
      <c r="Q255" s="190"/>
      <c r="R255" s="23"/>
    </row>
    <row r="256" spans="1:18">
      <c r="A256" s="27">
        <f t="shared" ca="1" si="47"/>
        <v>46083</v>
      </c>
      <c r="B256" s="20"/>
      <c r="C256" s="21"/>
      <c r="D256" s="20"/>
      <c r="E256" s="21"/>
      <c r="F256" s="22"/>
      <c r="G256" s="22"/>
      <c r="H256" s="34" t="str">
        <f t="shared" si="43"/>
        <v/>
      </c>
      <c r="I256" s="34" t="str">
        <f t="shared" si="44"/>
        <v/>
      </c>
      <c r="J256" s="34" t="str">
        <f t="shared" si="45"/>
        <v/>
      </c>
      <c r="K256" s="34" t="str">
        <f t="shared" si="46"/>
        <v/>
      </c>
      <c r="L256" s="26" t="str">
        <f>IF(AND($B256="",$D256=""),"",($C256-$B256-$F256)+($E256-$D256-$G256))</f>
        <v/>
      </c>
      <c r="M256" s="32"/>
      <c r="N256" s="190"/>
      <c r="O256" s="190"/>
      <c r="P256" s="190"/>
      <c r="Q256" s="190"/>
      <c r="R256" s="23"/>
    </row>
    <row r="257" spans="1:18">
      <c r="A257" s="27">
        <f t="shared" ca="1" si="47"/>
        <v>46084</v>
      </c>
      <c r="B257" s="20"/>
      <c r="C257" s="21"/>
      <c r="D257" s="20"/>
      <c r="E257" s="21"/>
      <c r="F257" s="22"/>
      <c r="G257" s="22"/>
      <c r="H257" s="34" t="str">
        <f t="shared" si="43"/>
        <v/>
      </c>
      <c r="I257" s="34" t="str">
        <f t="shared" si="44"/>
        <v/>
      </c>
      <c r="J257" s="34" t="str">
        <f t="shared" si="45"/>
        <v/>
      </c>
      <c r="K257" s="34" t="str">
        <f t="shared" si="46"/>
        <v/>
      </c>
      <c r="L257" s="26" t="str">
        <f>IF(AND($B257="",$D257=""),"",($C257-$B257-$F257)+($E257-$D257-$G257))</f>
        <v/>
      </c>
      <c r="M257" s="32"/>
      <c r="N257" s="190"/>
      <c r="O257" s="190"/>
      <c r="P257" s="190"/>
      <c r="Q257" s="190"/>
      <c r="R257" s="23"/>
    </row>
    <row r="258" spans="1:18">
      <c r="A258" s="5" t="s">
        <v>11</v>
      </c>
      <c r="B258" s="191"/>
      <c r="C258" s="192"/>
      <c r="D258" s="191"/>
      <c r="E258" s="192"/>
      <c r="F258" s="26" t="str">
        <f>IF(SUM($F227:$F257)=0,"",SUM($F227:$F257))</f>
        <v/>
      </c>
      <c r="G258" s="26" t="str">
        <f>IF(SUM($G227:$G257)=0,"",SUM($G227:$G257))</f>
        <v/>
      </c>
      <c r="H258" s="26" t="str">
        <f>IF(SUM(H227:H257)=0,"",SUM(H227:H257))</f>
        <v/>
      </c>
      <c r="I258" s="26" t="str">
        <f>IF(SUM(I227:I257)=0,"",SUM(I227:I257))</f>
        <v/>
      </c>
      <c r="J258" s="26" t="str">
        <f>IF(SUM(J227:J257)=0,"",SUM(J227:J257))</f>
        <v/>
      </c>
      <c r="K258" s="26" t="str">
        <f>IF(SUM(K227:K257)=0,"",SUM(K227:K257))</f>
        <v/>
      </c>
      <c r="L258" s="26" t="str">
        <f>IF(SUM($L227:$L257)=0,"",SUM($L227:$L257))</f>
        <v/>
      </c>
      <c r="M258" s="33"/>
      <c r="N258" s="193"/>
      <c r="O258" s="193"/>
      <c r="P258" s="193"/>
      <c r="Q258" s="193"/>
      <c r="R258" s="6"/>
    </row>
    <row r="260" spans="1:18" ht="27" customHeight="1">
      <c r="A260" s="194" t="s">
        <v>22</v>
      </c>
      <c r="B260" s="189" t="s">
        <v>103</v>
      </c>
      <c r="C260" s="189"/>
      <c r="D260" s="189"/>
      <c r="E260" s="189"/>
      <c r="F260" s="189" t="s">
        <v>23</v>
      </c>
      <c r="G260" s="189"/>
      <c r="H260" s="189" t="s">
        <v>88</v>
      </c>
      <c r="I260" s="189"/>
      <c r="J260" s="189"/>
      <c r="K260" s="189"/>
      <c r="L260" s="189" t="s">
        <v>87</v>
      </c>
      <c r="M260" s="195" t="s">
        <v>96</v>
      </c>
      <c r="N260" s="194" t="s">
        <v>25</v>
      </c>
      <c r="O260" s="194"/>
      <c r="P260" s="194"/>
      <c r="Q260" s="194"/>
      <c r="R260" s="189" t="s">
        <v>100</v>
      </c>
    </row>
    <row r="261" spans="1:18" ht="14.25" customHeight="1">
      <c r="A261" s="194"/>
      <c r="B261" s="189" t="s">
        <v>82</v>
      </c>
      <c r="C261" s="189"/>
      <c r="D261" s="189" t="s">
        <v>84</v>
      </c>
      <c r="E261" s="189"/>
      <c r="F261" s="189"/>
      <c r="G261" s="189"/>
      <c r="H261" s="189" t="s">
        <v>90</v>
      </c>
      <c r="I261" s="189"/>
      <c r="J261" s="189" t="s">
        <v>89</v>
      </c>
      <c r="K261" s="189"/>
      <c r="L261" s="189"/>
      <c r="M261" s="196"/>
      <c r="N261" s="194"/>
      <c r="O261" s="194"/>
      <c r="P261" s="194"/>
      <c r="Q261" s="194"/>
      <c r="R261" s="189"/>
    </row>
    <row r="262" spans="1:18">
      <c r="A262" s="194"/>
      <c r="B262" s="43" t="s">
        <v>26</v>
      </c>
      <c r="C262" s="43" t="s">
        <v>27</v>
      </c>
      <c r="D262" s="43" t="s">
        <v>26</v>
      </c>
      <c r="E262" s="43" t="s">
        <v>27</v>
      </c>
      <c r="F262" s="44" t="s">
        <v>85</v>
      </c>
      <c r="G262" s="44" t="s">
        <v>86</v>
      </c>
      <c r="H262" s="44" t="s">
        <v>81</v>
      </c>
      <c r="I262" s="44" t="s">
        <v>83</v>
      </c>
      <c r="J262" s="44" t="s">
        <v>81</v>
      </c>
      <c r="K262" s="44" t="s">
        <v>95</v>
      </c>
      <c r="L262" s="189"/>
      <c r="M262" s="197"/>
      <c r="N262" s="194"/>
      <c r="O262" s="194"/>
      <c r="P262" s="194"/>
      <c r="Q262" s="194"/>
      <c r="R262" s="194"/>
    </row>
    <row r="263" spans="1:18">
      <c r="A263" s="27" cm="1">
        <f t="array" aca="1" ref="A263" ca="1">DATE("2025","8"+7,IFERROR(INDIRECT(T1),"1"))</f>
        <v>46082</v>
      </c>
      <c r="B263" s="20"/>
      <c r="C263" s="21"/>
      <c r="D263" s="20"/>
      <c r="E263" s="21"/>
      <c r="F263" s="22"/>
      <c r="G263" s="22"/>
      <c r="H263" s="34" t="str">
        <f>IF(OR(B263="",LEFT(M263,1)="✓"),"",C263-B263-F263)</f>
        <v/>
      </c>
      <c r="I263" s="34" t="str">
        <f>IF(OR(D263="",LEFT(M263,1)="✓"),"",E263-D263-G263)</f>
        <v/>
      </c>
      <c r="J263" s="34" t="str">
        <f>IF(AND(B263&lt;&gt;"",M263="✓所定"),C263-B263-F263,"")</f>
        <v/>
      </c>
      <c r="K263" s="34" t="str">
        <f>IF(AND(B263&lt;&gt;"",M263="✓法定"),C263-B263-F263,"")</f>
        <v/>
      </c>
      <c r="L263" s="34" t="str">
        <f>IF(AND($B263="",$D263=""),"",($C263-$B263-$F263)+($E263-$D263-$G263))</f>
        <v/>
      </c>
      <c r="M263" s="32"/>
      <c r="N263" s="190"/>
      <c r="O263" s="190"/>
      <c r="P263" s="190"/>
      <c r="Q263" s="190"/>
      <c r="R263" s="23"/>
    </row>
    <row r="264" spans="1:18">
      <c r="A264" s="27">
        <f ca="1">A263+1</f>
        <v>46083</v>
      </c>
      <c r="B264" s="20"/>
      <c r="C264" s="21"/>
      <c r="D264" s="20"/>
      <c r="E264" s="21"/>
      <c r="F264" s="22"/>
      <c r="G264" s="22"/>
      <c r="H264" s="34" t="str">
        <f t="shared" ref="H264:H293" si="48">IF(OR(B264="",LEFT(M264,1)="✓"),"",C264-B264-F264)</f>
        <v/>
      </c>
      <c r="I264" s="34" t="str">
        <f t="shared" ref="I264:I293" si="49">IF(OR(D264="",LEFT(M264,1)="✓"),"",E264-D264-G264)</f>
        <v/>
      </c>
      <c r="J264" s="34" t="str">
        <f t="shared" ref="J264:J293" si="50">IF(AND(B264&lt;&gt;"",M264="✓所定"),C264-B264-F264,"")</f>
        <v/>
      </c>
      <c r="K264" s="34" t="str">
        <f t="shared" ref="K264:K293" si="51">IF(AND(B264&lt;&gt;"",M264="✓法定"),C264-B264-F264,"")</f>
        <v/>
      </c>
      <c r="L264" s="34" t="str">
        <f t="shared" ref="L264:L288" si="52">IF(AND($B264="",$D264=""),"",($C264-$B264-$F264)+($E264-$D264-$G264))</f>
        <v/>
      </c>
      <c r="M264" s="32"/>
      <c r="N264" s="190"/>
      <c r="O264" s="190"/>
      <c r="P264" s="190"/>
      <c r="Q264" s="190"/>
      <c r="R264" s="23"/>
    </row>
    <row r="265" spans="1:18">
      <c r="A265" s="27">
        <f t="shared" ref="A265:A293" ca="1" si="53">A264+1</f>
        <v>46084</v>
      </c>
      <c r="B265" s="20"/>
      <c r="C265" s="21"/>
      <c r="D265" s="20"/>
      <c r="E265" s="21"/>
      <c r="F265" s="22"/>
      <c r="G265" s="22"/>
      <c r="H265" s="34" t="str">
        <f t="shared" si="48"/>
        <v/>
      </c>
      <c r="I265" s="34" t="str">
        <f t="shared" si="49"/>
        <v/>
      </c>
      <c r="J265" s="34" t="str">
        <f t="shared" si="50"/>
        <v/>
      </c>
      <c r="K265" s="34" t="str">
        <f t="shared" si="51"/>
        <v/>
      </c>
      <c r="L265" s="34" t="str">
        <f t="shared" si="52"/>
        <v/>
      </c>
      <c r="M265" s="32"/>
      <c r="N265" s="190"/>
      <c r="O265" s="190"/>
      <c r="P265" s="190"/>
      <c r="Q265" s="190"/>
      <c r="R265" s="23"/>
    </row>
    <row r="266" spans="1:18">
      <c r="A266" s="27">
        <f t="shared" ca="1" si="53"/>
        <v>46085</v>
      </c>
      <c r="B266" s="20"/>
      <c r="C266" s="21"/>
      <c r="D266" s="20"/>
      <c r="E266" s="21"/>
      <c r="F266" s="22"/>
      <c r="G266" s="22"/>
      <c r="H266" s="34" t="str">
        <f t="shared" si="48"/>
        <v/>
      </c>
      <c r="I266" s="34" t="str">
        <f t="shared" si="49"/>
        <v/>
      </c>
      <c r="J266" s="34" t="str">
        <f t="shared" si="50"/>
        <v/>
      </c>
      <c r="K266" s="34" t="str">
        <f t="shared" si="51"/>
        <v/>
      </c>
      <c r="L266" s="34" t="str">
        <f t="shared" si="52"/>
        <v/>
      </c>
      <c r="M266" s="32"/>
      <c r="N266" s="190"/>
      <c r="O266" s="190"/>
      <c r="P266" s="190"/>
      <c r="Q266" s="190"/>
      <c r="R266" s="23"/>
    </row>
    <row r="267" spans="1:18">
      <c r="A267" s="27">
        <f t="shared" ca="1" si="53"/>
        <v>46086</v>
      </c>
      <c r="B267" s="20"/>
      <c r="C267" s="21"/>
      <c r="D267" s="20"/>
      <c r="E267" s="21"/>
      <c r="F267" s="22"/>
      <c r="G267" s="22"/>
      <c r="H267" s="34" t="str">
        <f t="shared" si="48"/>
        <v/>
      </c>
      <c r="I267" s="34" t="str">
        <f t="shared" si="49"/>
        <v/>
      </c>
      <c r="J267" s="34" t="str">
        <f t="shared" si="50"/>
        <v/>
      </c>
      <c r="K267" s="34" t="str">
        <f t="shared" si="51"/>
        <v/>
      </c>
      <c r="L267" s="34" t="str">
        <f t="shared" si="52"/>
        <v/>
      </c>
      <c r="M267" s="32"/>
      <c r="N267" s="190"/>
      <c r="O267" s="190"/>
      <c r="P267" s="190"/>
      <c r="Q267" s="190"/>
      <c r="R267" s="23"/>
    </row>
    <row r="268" spans="1:18">
      <c r="A268" s="27">
        <f t="shared" ca="1" si="53"/>
        <v>46087</v>
      </c>
      <c r="B268" s="20"/>
      <c r="C268" s="21"/>
      <c r="D268" s="20"/>
      <c r="E268" s="21"/>
      <c r="F268" s="22"/>
      <c r="G268" s="22"/>
      <c r="H268" s="34" t="str">
        <f t="shared" si="48"/>
        <v/>
      </c>
      <c r="I268" s="34" t="str">
        <f t="shared" si="49"/>
        <v/>
      </c>
      <c r="J268" s="34" t="str">
        <f t="shared" si="50"/>
        <v/>
      </c>
      <c r="K268" s="34" t="str">
        <f t="shared" si="51"/>
        <v/>
      </c>
      <c r="L268" s="34" t="str">
        <f t="shared" si="52"/>
        <v/>
      </c>
      <c r="M268" s="32"/>
      <c r="N268" s="190"/>
      <c r="O268" s="190"/>
      <c r="P268" s="190"/>
      <c r="Q268" s="190"/>
      <c r="R268" s="23"/>
    </row>
    <row r="269" spans="1:18">
      <c r="A269" s="27">
        <f t="shared" ca="1" si="53"/>
        <v>46088</v>
      </c>
      <c r="B269" s="20"/>
      <c r="C269" s="21"/>
      <c r="D269" s="20"/>
      <c r="E269" s="21"/>
      <c r="F269" s="22"/>
      <c r="G269" s="22"/>
      <c r="H269" s="34" t="str">
        <f t="shared" si="48"/>
        <v/>
      </c>
      <c r="I269" s="34" t="str">
        <f t="shared" si="49"/>
        <v/>
      </c>
      <c r="J269" s="34" t="str">
        <f t="shared" si="50"/>
        <v/>
      </c>
      <c r="K269" s="34" t="str">
        <f t="shared" si="51"/>
        <v/>
      </c>
      <c r="L269" s="34" t="str">
        <f t="shared" si="52"/>
        <v/>
      </c>
      <c r="M269" s="32"/>
      <c r="N269" s="190"/>
      <c r="O269" s="190"/>
      <c r="P269" s="190"/>
      <c r="Q269" s="190"/>
      <c r="R269" s="23"/>
    </row>
    <row r="270" spans="1:18">
      <c r="A270" s="27">
        <f t="shared" ca="1" si="53"/>
        <v>46089</v>
      </c>
      <c r="B270" s="20"/>
      <c r="C270" s="21"/>
      <c r="D270" s="20"/>
      <c r="E270" s="21"/>
      <c r="F270" s="22"/>
      <c r="G270" s="22"/>
      <c r="H270" s="34" t="str">
        <f t="shared" si="48"/>
        <v/>
      </c>
      <c r="I270" s="34" t="str">
        <f t="shared" si="49"/>
        <v/>
      </c>
      <c r="J270" s="34" t="str">
        <f t="shared" si="50"/>
        <v/>
      </c>
      <c r="K270" s="34" t="str">
        <f t="shared" si="51"/>
        <v/>
      </c>
      <c r="L270" s="34" t="str">
        <f t="shared" si="52"/>
        <v/>
      </c>
      <c r="M270" s="32"/>
      <c r="N270" s="190"/>
      <c r="O270" s="190"/>
      <c r="P270" s="190"/>
      <c r="Q270" s="190"/>
      <c r="R270" s="23"/>
    </row>
    <row r="271" spans="1:18">
      <c r="A271" s="27">
        <f t="shared" ca="1" si="53"/>
        <v>46090</v>
      </c>
      <c r="B271" s="20"/>
      <c r="C271" s="21"/>
      <c r="D271" s="20"/>
      <c r="E271" s="21"/>
      <c r="F271" s="22"/>
      <c r="G271" s="22"/>
      <c r="H271" s="34" t="str">
        <f t="shared" si="48"/>
        <v/>
      </c>
      <c r="I271" s="34" t="str">
        <f t="shared" si="49"/>
        <v/>
      </c>
      <c r="J271" s="34" t="str">
        <f t="shared" si="50"/>
        <v/>
      </c>
      <c r="K271" s="34" t="str">
        <f t="shared" si="51"/>
        <v/>
      </c>
      <c r="L271" s="34" t="str">
        <f t="shared" si="52"/>
        <v/>
      </c>
      <c r="M271" s="32"/>
      <c r="N271" s="190"/>
      <c r="O271" s="190"/>
      <c r="P271" s="190"/>
      <c r="Q271" s="190"/>
      <c r="R271" s="23"/>
    </row>
    <row r="272" spans="1:18">
      <c r="A272" s="27">
        <f t="shared" ca="1" si="53"/>
        <v>46091</v>
      </c>
      <c r="B272" s="20"/>
      <c r="C272" s="21"/>
      <c r="D272" s="20"/>
      <c r="E272" s="21"/>
      <c r="F272" s="22"/>
      <c r="G272" s="22"/>
      <c r="H272" s="34" t="str">
        <f t="shared" si="48"/>
        <v/>
      </c>
      <c r="I272" s="34" t="str">
        <f t="shared" si="49"/>
        <v/>
      </c>
      <c r="J272" s="34" t="str">
        <f t="shared" si="50"/>
        <v/>
      </c>
      <c r="K272" s="34" t="str">
        <f t="shared" si="51"/>
        <v/>
      </c>
      <c r="L272" s="34" t="str">
        <f t="shared" si="52"/>
        <v/>
      </c>
      <c r="M272" s="32"/>
      <c r="N272" s="190"/>
      <c r="O272" s="190"/>
      <c r="P272" s="190"/>
      <c r="Q272" s="190"/>
      <c r="R272" s="23"/>
    </row>
    <row r="273" spans="1:18">
      <c r="A273" s="27">
        <f t="shared" ca="1" si="53"/>
        <v>46092</v>
      </c>
      <c r="B273" s="20"/>
      <c r="C273" s="21"/>
      <c r="D273" s="20"/>
      <c r="E273" s="21"/>
      <c r="F273" s="22"/>
      <c r="G273" s="22"/>
      <c r="H273" s="34" t="str">
        <f t="shared" si="48"/>
        <v/>
      </c>
      <c r="I273" s="34" t="str">
        <f t="shared" si="49"/>
        <v/>
      </c>
      <c r="J273" s="34" t="str">
        <f t="shared" si="50"/>
        <v/>
      </c>
      <c r="K273" s="34" t="str">
        <f t="shared" si="51"/>
        <v/>
      </c>
      <c r="L273" s="34" t="str">
        <f t="shared" si="52"/>
        <v/>
      </c>
      <c r="M273" s="32"/>
      <c r="N273" s="190"/>
      <c r="O273" s="190"/>
      <c r="P273" s="190"/>
      <c r="Q273" s="190"/>
      <c r="R273" s="23"/>
    </row>
    <row r="274" spans="1:18">
      <c r="A274" s="27">
        <f t="shared" ca="1" si="53"/>
        <v>46093</v>
      </c>
      <c r="B274" s="20"/>
      <c r="C274" s="21"/>
      <c r="D274" s="20"/>
      <c r="E274" s="21"/>
      <c r="F274" s="22"/>
      <c r="G274" s="22"/>
      <c r="H274" s="34" t="str">
        <f t="shared" si="48"/>
        <v/>
      </c>
      <c r="I274" s="34" t="str">
        <f t="shared" si="49"/>
        <v/>
      </c>
      <c r="J274" s="34" t="str">
        <f t="shared" si="50"/>
        <v/>
      </c>
      <c r="K274" s="34" t="str">
        <f t="shared" si="51"/>
        <v/>
      </c>
      <c r="L274" s="34" t="str">
        <f t="shared" si="52"/>
        <v/>
      </c>
      <c r="M274" s="32"/>
      <c r="N274" s="190"/>
      <c r="O274" s="190"/>
      <c r="P274" s="190"/>
      <c r="Q274" s="190"/>
      <c r="R274" s="23"/>
    </row>
    <row r="275" spans="1:18">
      <c r="A275" s="27">
        <f t="shared" ca="1" si="53"/>
        <v>46094</v>
      </c>
      <c r="B275" s="20"/>
      <c r="C275" s="21"/>
      <c r="D275" s="20"/>
      <c r="E275" s="21"/>
      <c r="F275" s="22"/>
      <c r="G275" s="22"/>
      <c r="H275" s="34" t="str">
        <f t="shared" si="48"/>
        <v/>
      </c>
      <c r="I275" s="34" t="str">
        <f t="shared" si="49"/>
        <v/>
      </c>
      <c r="J275" s="34" t="str">
        <f t="shared" si="50"/>
        <v/>
      </c>
      <c r="K275" s="34" t="str">
        <f t="shared" si="51"/>
        <v/>
      </c>
      <c r="L275" s="34" t="str">
        <f t="shared" si="52"/>
        <v/>
      </c>
      <c r="M275" s="32"/>
      <c r="N275" s="190"/>
      <c r="O275" s="190"/>
      <c r="P275" s="190"/>
      <c r="Q275" s="190"/>
      <c r="R275" s="23"/>
    </row>
    <row r="276" spans="1:18">
      <c r="A276" s="27">
        <f t="shared" ca="1" si="53"/>
        <v>46095</v>
      </c>
      <c r="B276" s="20"/>
      <c r="C276" s="21"/>
      <c r="D276" s="20"/>
      <c r="E276" s="21"/>
      <c r="F276" s="22"/>
      <c r="G276" s="22"/>
      <c r="H276" s="34" t="str">
        <f t="shared" si="48"/>
        <v/>
      </c>
      <c r="I276" s="34" t="str">
        <f t="shared" si="49"/>
        <v/>
      </c>
      <c r="J276" s="34" t="str">
        <f t="shared" si="50"/>
        <v/>
      </c>
      <c r="K276" s="34" t="str">
        <f t="shared" si="51"/>
        <v/>
      </c>
      <c r="L276" s="34" t="str">
        <f t="shared" si="52"/>
        <v/>
      </c>
      <c r="M276" s="32"/>
      <c r="N276" s="190"/>
      <c r="O276" s="190"/>
      <c r="P276" s="190"/>
      <c r="Q276" s="190"/>
      <c r="R276" s="23"/>
    </row>
    <row r="277" spans="1:18">
      <c r="A277" s="27">
        <f t="shared" ca="1" si="53"/>
        <v>46096</v>
      </c>
      <c r="B277" s="20"/>
      <c r="C277" s="21"/>
      <c r="D277" s="20"/>
      <c r="E277" s="21"/>
      <c r="F277" s="22"/>
      <c r="G277" s="22"/>
      <c r="H277" s="34" t="str">
        <f t="shared" si="48"/>
        <v/>
      </c>
      <c r="I277" s="34" t="str">
        <f t="shared" si="49"/>
        <v/>
      </c>
      <c r="J277" s="34" t="str">
        <f t="shared" si="50"/>
        <v/>
      </c>
      <c r="K277" s="34" t="str">
        <f t="shared" si="51"/>
        <v/>
      </c>
      <c r="L277" s="34" t="str">
        <f t="shared" si="52"/>
        <v/>
      </c>
      <c r="M277" s="32"/>
      <c r="N277" s="190"/>
      <c r="O277" s="190"/>
      <c r="P277" s="190"/>
      <c r="Q277" s="190"/>
      <c r="R277" s="23"/>
    </row>
    <row r="278" spans="1:18">
      <c r="A278" s="27">
        <f t="shared" ca="1" si="53"/>
        <v>46097</v>
      </c>
      <c r="B278" s="20"/>
      <c r="C278" s="21"/>
      <c r="D278" s="20"/>
      <c r="E278" s="21"/>
      <c r="F278" s="22"/>
      <c r="G278" s="22"/>
      <c r="H278" s="34" t="str">
        <f t="shared" si="48"/>
        <v/>
      </c>
      <c r="I278" s="34" t="str">
        <f t="shared" si="49"/>
        <v/>
      </c>
      <c r="J278" s="34" t="str">
        <f t="shared" si="50"/>
        <v/>
      </c>
      <c r="K278" s="34" t="str">
        <f t="shared" si="51"/>
        <v/>
      </c>
      <c r="L278" s="34" t="str">
        <f t="shared" si="52"/>
        <v/>
      </c>
      <c r="M278" s="32"/>
      <c r="N278" s="190"/>
      <c r="O278" s="190"/>
      <c r="P278" s="190"/>
      <c r="Q278" s="190"/>
      <c r="R278" s="23"/>
    </row>
    <row r="279" spans="1:18">
      <c r="A279" s="27">
        <f t="shared" ca="1" si="53"/>
        <v>46098</v>
      </c>
      <c r="B279" s="20"/>
      <c r="C279" s="21"/>
      <c r="D279" s="20"/>
      <c r="E279" s="21"/>
      <c r="F279" s="22"/>
      <c r="G279" s="22"/>
      <c r="H279" s="34" t="str">
        <f t="shared" si="48"/>
        <v/>
      </c>
      <c r="I279" s="34" t="str">
        <f t="shared" si="49"/>
        <v/>
      </c>
      <c r="J279" s="34" t="str">
        <f t="shared" si="50"/>
        <v/>
      </c>
      <c r="K279" s="34" t="str">
        <f t="shared" si="51"/>
        <v/>
      </c>
      <c r="L279" s="34" t="str">
        <f t="shared" si="52"/>
        <v/>
      </c>
      <c r="M279" s="32"/>
      <c r="N279" s="190"/>
      <c r="O279" s="190"/>
      <c r="P279" s="190"/>
      <c r="Q279" s="190"/>
      <c r="R279" s="23"/>
    </row>
    <row r="280" spans="1:18">
      <c r="A280" s="27">
        <f t="shared" ca="1" si="53"/>
        <v>46099</v>
      </c>
      <c r="B280" s="20"/>
      <c r="C280" s="21"/>
      <c r="D280" s="20"/>
      <c r="E280" s="21"/>
      <c r="F280" s="22"/>
      <c r="G280" s="22"/>
      <c r="H280" s="34" t="str">
        <f t="shared" si="48"/>
        <v/>
      </c>
      <c r="I280" s="34" t="str">
        <f t="shared" si="49"/>
        <v/>
      </c>
      <c r="J280" s="34" t="str">
        <f t="shared" si="50"/>
        <v/>
      </c>
      <c r="K280" s="34" t="str">
        <f t="shared" si="51"/>
        <v/>
      </c>
      <c r="L280" s="34" t="str">
        <f t="shared" si="52"/>
        <v/>
      </c>
      <c r="M280" s="32"/>
      <c r="N280" s="190"/>
      <c r="O280" s="190"/>
      <c r="P280" s="190"/>
      <c r="Q280" s="190"/>
      <c r="R280" s="23"/>
    </row>
    <row r="281" spans="1:18">
      <c r="A281" s="27">
        <f t="shared" ca="1" si="53"/>
        <v>46100</v>
      </c>
      <c r="B281" s="20"/>
      <c r="C281" s="21"/>
      <c r="D281" s="20"/>
      <c r="E281" s="21"/>
      <c r="F281" s="22"/>
      <c r="G281" s="22"/>
      <c r="H281" s="34" t="str">
        <f t="shared" si="48"/>
        <v/>
      </c>
      <c r="I281" s="34" t="str">
        <f t="shared" si="49"/>
        <v/>
      </c>
      <c r="J281" s="34" t="str">
        <f t="shared" si="50"/>
        <v/>
      </c>
      <c r="K281" s="34" t="str">
        <f t="shared" si="51"/>
        <v/>
      </c>
      <c r="L281" s="34" t="str">
        <f t="shared" si="52"/>
        <v/>
      </c>
      <c r="M281" s="32"/>
      <c r="N281" s="190"/>
      <c r="O281" s="190"/>
      <c r="P281" s="190"/>
      <c r="Q281" s="190"/>
      <c r="R281" s="23"/>
    </row>
    <row r="282" spans="1:18">
      <c r="A282" s="27">
        <f t="shared" ca="1" si="53"/>
        <v>46101</v>
      </c>
      <c r="B282" s="20"/>
      <c r="C282" s="21"/>
      <c r="D282" s="20"/>
      <c r="E282" s="21"/>
      <c r="F282" s="22"/>
      <c r="G282" s="22"/>
      <c r="H282" s="34" t="str">
        <f t="shared" si="48"/>
        <v/>
      </c>
      <c r="I282" s="34" t="str">
        <f t="shared" si="49"/>
        <v/>
      </c>
      <c r="J282" s="34" t="str">
        <f t="shared" si="50"/>
        <v/>
      </c>
      <c r="K282" s="34" t="str">
        <f t="shared" si="51"/>
        <v/>
      </c>
      <c r="L282" s="34" t="str">
        <f t="shared" si="52"/>
        <v/>
      </c>
      <c r="M282" s="32"/>
      <c r="N282" s="190"/>
      <c r="O282" s="190"/>
      <c r="P282" s="190"/>
      <c r="Q282" s="190"/>
      <c r="R282" s="23"/>
    </row>
    <row r="283" spans="1:18">
      <c r="A283" s="27">
        <f t="shared" ca="1" si="53"/>
        <v>46102</v>
      </c>
      <c r="B283" s="20"/>
      <c r="C283" s="21"/>
      <c r="D283" s="20"/>
      <c r="E283" s="21"/>
      <c r="F283" s="22"/>
      <c r="G283" s="22"/>
      <c r="H283" s="34" t="str">
        <f t="shared" si="48"/>
        <v/>
      </c>
      <c r="I283" s="34" t="str">
        <f t="shared" si="49"/>
        <v/>
      </c>
      <c r="J283" s="34" t="str">
        <f t="shared" si="50"/>
        <v/>
      </c>
      <c r="K283" s="34" t="str">
        <f t="shared" si="51"/>
        <v/>
      </c>
      <c r="L283" s="34" t="str">
        <f t="shared" si="52"/>
        <v/>
      </c>
      <c r="M283" s="32"/>
      <c r="N283" s="190"/>
      <c r="O283" s="190"/>
      <c r="P283" s="190"/>
      <c r="Q283" s="190"/>
      <c r="R283" s="23"/>
    </row>
    <row r="284" spans="1:18">
      <c r="A284" s="27">
        <f t="shared" ca="1" si="53"/>
        <v>46103</v>
      </c>
      <c r="B284" s="20"/>
      <c r="C284" s="21"/>
      <c r="D284" s="20"/>
      <c r="E284" s="21"/>
      <c r="F284" s="22"/>
      <c r="G284" s="22"/>
      <c r="H284" s="34" t="str">
        <f t="shared" si="48"/>
        <v/>
      </c>
      <c r="I284" s="34" t="str">
        <f t="shared" si="49"/>
        <v/>
      </c>
      <c r="J284" s="34" t="str">
        <f t="shared" si="50"/>
        <v/>
      </c>
      <c r="K284" s="34" t="str">
        <f t="shared" si="51"/>
        <v/>
      </c>
      <c r="L284" s="34" t="str">
        <f t="shared" si="52"/>
        <v/>
      </c>
      <c r="M284" s="32"/>
      <c r="N284" s="190"/>
      <c r="O284" s="190"/>
      <c r="P284" s="190"/>
      <c r="Q284" s="190"/>
      <c r="R284" s="23"/>
    </row>
    <row r="285" spans="1:18">
      <c r="A285" s="27">
        <f t="shared" ca="1" si="53"/>
        <v>46104</v>
      </c>
      <c r="B285" s="20"/>
      <c r="C285" s="21"/>
      <c r="D285" s="20"/>
      <c r="E285" s="21"/>
      <c r="F285" s="22"/>
      <c r="G285" s="22"/>
      <c r="H285" s="34" t="str">
        <f t="shared" si="48"/>
        <v/>
      </c>
      <c r="I285" s="34" t="str">
        <f t="shared" si="49"/>
        <v/>
      </c>
      <c r="J285" s="34" t="str">
        <f t="shared" si="50"/>
        <v/>
      </c>
      <c r="K285" s="34" t="str">
        <f t="shared" si="51"/>
        <v/>
      </c>
      <c r="L285" s="34" t="str">
        <f t="shared" si="52"/>
        <v/>
      </c>
      <c r="M285" s="32"/>
      <c r="N285" s="190"/>
      <c r="O285" s="190"/>
      <c r="P285" s="190"/>
      <c r="Q285" s="190"/>
      <c r="R285" s="23"/>
    </row>
    <row r="286" spans="1:18">
      <c r="A286" s="27">
        <f t="shared" ca="1" si="53"/>
        <v>46105</v>
      </c>
      <c r="B286" s="20"/>
      <c r="C286" s="21"/>
      <c r="D286" s="20"/>
      <c r="E286" s="21"/>
      <c r="F286" s="22"/>
      <c r="G286" s="22"/>
      <c r="H286" s="34" t="str">
        <f t="shared" si="48"/>
        <v/>
      </c>
      <c r="I286" s="34" t="str">
        <f t="shared" si="49"/>
        <v/>
      </c>
      <c r="J286" s="34" t="str">
        <f t="shared" si="50"/>
        <v/>
      </c>
      <c r="K286" s="34" t="str">
        <f t="shared" si="51"/>
        <v/>
      </c>
      <c r="L286" s="34" t="str">
        <f t="shared" si="52"/>
        <v/>
      </c>
      <c r="M286" s="32"/>
      <c r="N286" s="190"/>
      <c r="O286" s="190"/>
      <c r="P286" s="190"/>
      <c r="Q286" s="190"/>
      <c r="R286" s="23"/>
    </row>
    <row r="287" spans="1:18">
      <c r="A287" s="27">
        <f t="shared" ca="1" si="53"/>
        <v>46106</v>
      </c>
      <c r="B287" s="20"/>
      <c r="C287" s="21"/>
      <c r="D287" s="20"/>
      <c r="E287" s="21"/>
      <c r="F287" s="22"/>
      <c r="G287" s="22"/>
      <c r="H287" s="34" t="str">
        <f t="shared" si="48"/>
        <v/>
      </c>
      <c r="I287" s="34" t="str">
        <f t="shared" si="49"/>
        <v/>
      </c>
      <c r="J287" s="34" t="str">
        <f t="shared" si="50"/>
        <v/>
      </c>
      <c r="K287" s="34" t="str">
        <f t="shared" si="51"/>
        <v/>
      </c>
      <c r="L287" s="34" t="str">
        <f t="shared" si="52"/>
        <v/>
      </c>
      <c r="M287" s="32"/>
      <c r="N287" s="190"/>
      <c r="O287" s="190"/>
      <c r="P287" s="190"/>
      <c r="Q287" s="190"/>
      <c r="R287" s="23"/>
    </row>
    <row r="288" spans="1:18">
      <c r="A288" s="27">
        <f t="shared" ca="1" si="53"/>
        <v>46107</v>
      </c>
      <c r="B288" s="20"/>
      <c r="C288" s="21"/>
      <c r="D288" s="20"/>
      <c r="E288" s="21"/>
      <c r="F288" s="22"/>
      <c r="G288" s="22"/>
      <c r="H288" s="34" t="str">
        <f t="shared" si="48"/>
        <v/>
      </c>
      <c r="I288" s="34" t="str">
        <f t="shared" si="49"/>
        <v/>
      </c>
      <c r="J288" s="34" t="str">
        <f t="shared" si="50"/>
        <v/>
      </c>
      <c r="K288" s="34" t="str">
        <f t="shared" si="51"/>
        <v/>
      </c>
      <c r="L288" s="34" t="str">
        <f t="shared" si="52"/>
        <v/>
      </c>
      <c r="M288" s="32"/>
      <c r="N288" s="190"/>
      <c r="O288" s="190"/>
      <c r="P288" s="190"/>
      <c r="Q288" s="190"/>
      <c r="R288" s="23"/>
    </row>
    <row r="289" spans="1:18">
      <c r="A289" s="27">
        <f t="shared" ca="1" si="53"/>
        <v>46108</v>
      </c>
      <c r="B289" s="20"/>
      <c r="C289" s="21"/>
      <c r="D289" s="20"/>
      <c r="E289" s="21"/>
      <c r="F289" s="22"/>
      <c r="G289" s="22"/>
      <c r="H289" s="34" t="str">
        <f t="shared" si="48"/>
        <v/>
      </c>
      <c r="I289" s="34" t="str">
        <f t="shared" si="49"/>
        <v/>
      </c>
      <c r="J289" s="34" t="str">
        <f t="shared" si="50"/>
        <v/>
      </c>
      <c r="K289" s="34" t="str">
        <f t="shared" si="51"/>
        <v/>
      </c>
      <c r="L289" s="34" t="str">
        <f>IF(AND($B289="",$D289=""),"",($C289-$B289-$F289)+($E289-$D289-$G289))</f>
        <v/>
      </c>
      <c r="M289" s="32"/>
      <c r="N289" s="190"/>
      <c r="O289" s="190"/>
      <c r="P289" s="190"/>
      <c r="Q289" s="190"/>
      <c r="R289" s="23"/>
    </row>
    <row r="290" spans="1:18">
      <c r="A290" s="27">
        <f t="shared" ca="1" si="53"/>
        <v>46109</v>
      </c>
      <c r="B290" s="20"/>
      <c r="C290" s="21"/>
      <c r="D290" s="20"/>
      <c r="E290" s="21"/>
      <c r="F290" s="22"/>
      <c r="G290" s="22"/>
      <c r="H290" s="34" t="str">
        <f t="shared" si="48"/>
        <v/>
      </c>
      <c r="I290" s="34" t="str">
        <f t="shared" si="49"/>
        <v/>
      </c>
      <c r="J290" s="34" t="str">
        <f t="shared" si="50"/>
        <v/>
      </c>
      <c r="K290" s="34" t="str">
        <f t="shared" si="51"/>
        <v/>
      </c>
      <c r="L290" s="34" t="str">
        <f>IF(AND($B290="",$D290=""),"",($C290-$B290-$F290)+($E290-$D290-$G290))</f>
        <v/>
      </c>
      <c r="M290" s="32"/>
      <c r="N290" s="190"/>
      <c r="O290" s="190"/>
      <c r="P290" s="190"/>
      <c r="Q290" s="190"/>
      <c r="R290" s="23"/>
    </row>
    <row r="291" spans="1:18">
      <c r="A291" s="27">
        <f t="shared" ca="1" si="53"/>
        <v>46110</v>
      </c>
      <c r="B291" s="20"/>
      <c r="C291" s="21"/>
      <c r="D291" s="20"/>
      <c r="E291" s="21"/>
      <c r="F291" s="22"/>
      <c r="G291" s="22"/>
      <c r="H291" s="34" t="str">
        <f t="shared" si="48"/>
        <v/>
      </c>
      <c r="I291" s="34" t="str">
        <f t="shared" si="49"/>
        <v/>
      </c>
      <c r="J291" s="34" t="str">
        <f t="shared" si="50"/>
        <v/>
      </c>
      <c r="K291" s="34" t="str">
        <f t="shared" si="51"/>
        <v/>
      </c>
      <c r="L291" s="34" t="str">
        <f>IF(AND($B291="",$D291=""),"",($C291-$B291-$F291)+($E291-$D291-$G291))</f>
        <v/>
      </c>
      <c r="M291" s="32"/>
      <c r="N291" s="190"/>
      <c r="O291" s="190"/>
      <c r="P291" s="190"/>
      <c r="Q291" s="190"/>
      <c r="R291" s="23"/>
    </row>
    <row r="292" spans="1:18">
      <c r="A292" s="27">
        <f t="shared" ca="1" si="53"/>
        <v>46111</v>
      </c>
      <c r="B292" s="20"/>
      <c r="C292" s="21"/>
      <c r="D292" s="20"/>
      <c r="E292" s="21"/>
      <c r="F292" s="22"/>
      <c r="G292" s="22"/>
      <c r="H292" s="34" t="str">
        <f t="shared" si="48"/>
        <v/>
      </c>
      <c r="I292" s="34" t="str">
        <f t="shared" si="49"/>
        <v/>
      </c>
      <c r="J292" s="34" t="str">
        <f t="shared" si="50"/>
        <v/>
      </c>
      <c r="K292" s="34" t="str">
        <f t="shared" si="51"/>
        <v/>
      </c>
      <c r="L292" s="34" t="str">
        <f>IF(AND($B292="",$D292=""),"",($C292-$B292-$F292)+($E292-$D292-$G292))</f>
        <v/>
      </c>
      <c r="M292" s="32"/>
      <c r="N292" s="190"/>
      <c r="O292" s="190"/>
      <c r="P292" s="190"/>
      <c r="Q292" s="190"/>
      <c r="R292" s="23"/>
    </row>
    <row r="293" spans="1:18">
      <c r="A293" s="27">
        <f t="shared" ca="1" si="53"/>
        <v>46112</v>
      </c>
      <c r="B293" s="20"/>
      <c r="C293" s="21"/>
      <c r="D293" s="20"/>
      <c r="E293" s="21"/>
      <c r="F293" s="22"/>
      <c r="G293" s="22"/>
      <c r="H293" s="34" t="str">
        <f t="shared" si="48"/>
        <v/>
      </c>
      <c r="I293" s="34" t="str">
        <f t="shared" si="49"/>
        <v/>
      </c>
      <c r="J293" s="34" t="str">
        <f t="shared" si="50"/>
        <v/>
      </c>
      <c r="K293" s="34" t="str">
        <f t="shared" si="51"/>
        <v/>
      </c>
      <c r="L293" s="34" t="str">
        <f>IF(AND($B293="",$D293=""),"",($C293-$B293-$F293)+($E293-$D293-$G293))</f>
        <v/>
      </c>
      <c r="M293" s="32"/>
      <c r="N293" s="190"/>
      <c r="O293" s="190"/>
      <c r="P293" s="190"/>
      <c r="Q293" s="190"/>
      <c r="R293" s="23"/>
    </row>
    <row r="294" spans="1:18">
      <c r="A294" s="5" t="s">
        <v>11</v>
      </c>
      <c r="B294" s="191"/>
      <c r="C294" s="192"/>
      <c r="D294" s="191"/>
      <c r="E294" s="192"/>
      <c r="F294" s="26" t="str">
        <f>IF(SUM($F263:$F293)=0,"",SUM($F263:$F293))</f>
        <v/>
      </c>
      <c r="G294" s="26" t="str">
        <f>IF(SUM($G263:$G293)=0,"",SUM($G263:$G293))</f>
        <v/>
      </c>
      <c r="H294" s="26" t="str">
        <f>IF(SUM(H263:H293)=0,"",SUM(H263:H293))</f>
        <v/>
      </c>
      <c r="I294" s="26" t="str">
        <f>IF(SUM(I263:I293)=0,"",SUM(I263:I293))</f>
        <v/>
      </c>
      <c r="J294" s="26" t="str">
        <f t="shared" ref="J294:K294" si="54">IF(SUM(J263:J293)=0,"",SUM(J263:J293))</f>
        <v/>
      </c>
      <c r="K294" s="26" t="str">
        <f t="shared" si="54"/>
        <v/>
      </c>
      <c r="L294" s="26" t="str">
        <f>IF(SUM($L263:$L293)=0,"",SUM($L263:$L293))</f>
        <v/>
      </c>
      <c r="M294" s="33"/>
      <c r="N294" s="193"/>
      <c r="O294" s="193"/>
      <c r="P294" s="193"/>
      <c r="Q294" s="193"/>
      <c r="R294" s="6"/>
    </row>
  </sheetData>
  <sheetProtection algorithmName="SHA-512" hashValue="8RWs+XZSTdAmssqUB9esKJ8arMvDPQDN6f5gL/75BANgTYJa0OEuyvA+Lf4NqIiCAOXYQZRpS8B6CWzIRi1GNA==" saltValue="o45ScQ7hRafr+437WYcURA==" spinCount="100000" sheet="1" formatRows="0"/>
  <mergeCells count="371">
    <mergeCell ref="A8:A10"/>
    <mergeCell ref="B8:E8"/>
    <mergeCell ref="F8:G9"/>
    <mergeCell ref="H8:K8"/>
    <mergeCell ref="L8:L10"/>
    <mergeCell ref="M8:M10"/>
    <mergeCell ref="N8:Q10"/>
    <mergeCell ref="R8:R10"/>
    <mergeCell ref="B9:C9"/>
    <mergeCell ref="D9:E9"/>
    <mergeCell ref="H9:I9"/>
    <mergeCell ref="J9:K9"/>
    <mergeCell ref="N11:Q11"/>
    <mergeCell ref="B4:L4"/>
    <mergeCell ref="P4:R4"/>
    <mergeCell ref="B5:L5"/>
    <mergeCell ref="N18:Q18"/>
    <mergeCell ref="N19:Q19"/>
    <mergeCell ref="N20:Q20"/>
    <mergeCell ref="N21:Q21"/>
    <mergeCell ref="N22:Q22"/>
    <mergeCell ref="N23:Q23"/>
    <mergeCell ref="N12:Q12"/>
    <mergeCell ref="N13:Q13"/>
    <mergeCell ref="N14:Q14"/>
    <mergeCell ref="N15:Q15"/>
    <mergeCell ref="N16:Q16"/>
    <mergeCell ref="N17:Q17"/>
    <mergeCell ref="N30:Q30"/>
    <mergeCell ref="N31:Q31"/>
    <mergeCell ref="N32:Q32"/>
    <mergeCell ref="N33:Q33"/>
    <mergeCell ref="N34:Q34"/>
    <mergeCell ref="N35:Q35"/>
    <mergeCell ref="N24:Q24"/>
    <mergeCell ref="N25:Q25"/>
    <mergeCell ref="N26:Q26"/>
    <mergeCell ref="N27:Q27"/>
    <mergeCell ref="N28:Q28"/>
    <mergeCell ref="N29:Q29"/>
    <mergeCell ref="A44:A46"/>
    <mergeCell ref="B44:E44"/>
    <mergeCell ref="F44:G45"/>
    <mergeCell ref="H44:K44"/>
    <mergeCell ref="L44:L46"/>
    <mergeCell ref="M44:M46"/>
    <mergeCell ref="N44:Q46"/>
    <mergeCell ref="N36:Q36"/>
    <mergeCell ref="N37:Q37"/>
    <mergeCell ref="N38:Q38"/>
    <mergeCell ref="N39:Q39"/>
    <mergeCell ref="N40:Q40"/>
    <mergeCell ref="N41:Q41"/>
    <mergeCell ref="R44:R46"/>
    <mergeCell ref="B45:C45"/>
    <mergeCell ref="D45:E45"/>
    <mergeCell ref="H45:I45"/>
    <mergeCell ref="J45:K45"/>
    <mergeCell ref="N47:Q47"/>
    <mergeCell ref="B42:C42"/>
    <mergeCell ref="D42:E42"/>
    <mergeCell ref="N42:Q42"/>
    <mergeCell ref="N54:Q54"/>
    <mergeCell ref="N55:Q55"/>
    <mergeCell ref="N56:Q56"/>
    <mergeCell ref="N57:Q57"/>
    <mergeCell ref="N58:Q58"/>
    <mergeCell ref="N59:Q59"/>
    <mergeCell ref="N48:Q48"/>
    <mergeCell ref="N49:Q49"/>
    <mergeCell ref="N50:Q50"/>
    <mergeCell ref="N51:Q51"/>
    <mergeCell ref="N52:Q52"/>
    <mergeCell ref="N53:Q53"/>
    <mergeCell ref="N66:Q66"/>
    <mergeCell ref="N67:Q67"/>
    <mergeCell ref="N68:Q68"/>
    <mergeCell ref="N69:Q69"/>
    <mergeCell ref="N70:Q70"/>
    <mergeCell ref="N71:Q71"/>
    <mergeCell ref="N60:Q60"/>
    <mergeCell ref="N61:Q61"/>
    <mergeCell ref="N62:Q62"/>
    <mergeCell ref="N63:Q63"/>
    <mergeCell ref="N64:Q64"/>
    <mergeCell ref="N65:Q65"/>
    <mergeCell ref="A80:A82"/>
    <mergeCell ref="B80:E80"/>
    <mergeCell ref="F80:G81"/>
    <mergeCell ref="H80:K80"/>
    <mergeCell ref="L80:L82"/>
    <mergeCell ref="M80:M82"/>
    <mergeCell ref="N80:Q82"/>
    <mergeCell ref="N72:Q72"/>
    <mergeCell ref="N73:Q73"/>
    <mergeCell ref="N74:Q74"/>
    <mergeCell ref="N75:Q75"/>
    <mergeCell ref="N76:Q76"/>
    <mergeCell ref="N77:Q77"/>
    <mergeCell ref="R80:R82"/>
    <mergeCell ref="B81:C81"/>
    <mergeCell ref="D81:E81"/>
    <mergeCell ref="H81:I81"/>
    <mergeCell ref="J81:K81"/>
    <mergeCell ref="N83:Q83"/>
    <mergeCell ref="B78:C78"/>
    <mergeCell ref="D78:E78"/>
    <mergeCell ref="N78:Q78"/>
    <mergeCell ref="N90:Q90"/>
    <mergeCell ref="N91:Q91"/>
    <mergeCell ref="N92:Q92"/>
    <mergeCell ref="N93:Q93"/>
    <mergeCell ref="N94:Q94"/>
    <mergeCell ref="N95:Q95"/>
    <mergeCell ref="N84:Q84"/>
    <mergeCell ref="N85:Q85"/>
    <mergeCell ref="N86:Q86"/>
    <mergeCell ref="N87:Q87"/>
    <mergeCell ref="N88:Q88"/>
    <mergeCell ref="N89:Q89"/>
    <mergeCell ref="N102:Q102"/>
    <mergeCell ref="N103:Q103"/>
    <mergeCell ref="N104:Q104"/>
    <mergeCell ref="N105:Q105"/>
    <mergeCell ref="N106:Q106"/>
    <mergeCell ref="N107:Q107"/>
    <mergeCell ref="N96:Q96"/>
    <mergeCell ref="N97:Q97"/>
    <mergeCell ref="N98:Q98"/>
    <mergeCell ref="N99:Q99"/>
    <mergeCell ref="N100:Q100"/>
    <mergeCell ref="N101:Q101"/>
    <mergeCell ref="A116:A118"/>
    <mergeCell ref="B116:E116"/>
    <mergeCell ref="F116:G117"/>
    <mergeCell ref="H116:K116"/>
    <mergeCell ref="L116:L118"/>
    <mergeCell ref="M116:M118"/>
    <mergeCell ref="N116:Q118"/>
    <mergeCell ref="N108:Q108"/>
    <mergeCell ref="N109:Q109"/>
    <mergeCell ref="N110:Q110"/>
    <mergeCell ref="N111:Q111"/>
    <mergeCell ref="N112:Q112"/>
    <mergeCell ref="N113:Q113"/>
    <mergeCell ref="R116:R118"/>
    <mergeCell ref="B117:C117"/>
    <mergeCell ref="D117:E117"/>
    <mergeCell ref="H117:I117"/>
    <mergeCell ref="J117:K117"/>
    <mergeCell ref="N119:Q119"/>
    <mergeCell ref="B114:C114"/>
    <mergeCell ref="D114:E114"/>
    <mergeCell ref="N114:Q114"/>
    <mergeCell ref="N126:Q126"/>
    <mergeCell ref="N127:Q127"/>
    <mergeCell ref="N128:Q128"/>
    <mergeCell ref="N129:Q129"/>
    <mergeCell ref="N130:Q130"/>
    <mergeCell ref="N131:Q131"/>
    <mergeCell ref="N120:Q120"/>
    <mergeCell ref="N121:Q121"/>
    <mergeCell ref="N122:Q122"/>
    <mergeCell ref="N123:Q123"/>
    <mergeCell ref="N124:Q124"/>
    <mergeCell ref="N125:Q125"/>
    <mergeCell ref="N138:Q138"/>
    <mergeCell ref="N139:Q139"/>
    <mergeCell ref="N140:Q140"/>
    <mergeCell ref="N141:Q141"/>
    <mergeCell ref="N142:Q142"/>
    <mergeCell ref="N143:Q143"/>
    <mergeCell ref="N132:Q132"/>
    <mergeCell ref="N133:Q133"/>
    <mergeCell ref="N134:Q134"/>
    <mergeCell ref="N135:Q135"/>
    <mergeCell ref="N136:Q136"/>
    <mergeCell ref="N137:Q137"/>
    <mergeCell ref="A152:A154"/>
    <mergeCell ref="B152:E152"/>
    <mergeCell ref="F152:G153"/>
    <mergeCell ref="H152:K152"/>
    <mergeCell ref="L152:L154"/>
    <mergeCell ref="M152:M154"/>
    <mergeCell ref="N152:Q154"/>
    <mergeCell ref="N144:Q144"/>
    <mergeCell ref="N145:Q145"/>
    <mergeCell ref="N146:Q146"/>
    <mergeCell ref="N147:Q147"/>
    <mergeCell ref="N148:Q148"/>
    <mergeCell ref="N149:Q149"/>
    <mergeCell ref="R152:R154"/>
    <mergeCell ref="B153:C153"/>
    <mergeCell ref="D153:E153"/>
    <mergeCell ref="H153:I153"/>
    <mergeCell ref="J153:K153"/>
    <mergeCell ref="N155:Q155"/>
    <mergeCell ref="B150:C150"/>
    <mergeCell ref="D150:E150"/>
    <mergeCell ref="N150:Q150"/>
    <mergeCell ref="N162:Q162"/>
    <mergeCell ref="N163:Q163"/>
    <mergeCell ref="N164:Q164"/>
    <mergeCell ref="N165:Q165"/>
    <mergeCell ref="N166:Q166"/>
    <mergeCell ref="N167:Q167"/>
    <mergeCell ref="N156:Q156"/>
    <mergeCell ref="N157:Q157"/>
    <mergeCell ref="N158:Q158"/>
    <mergeCell ref="N159:Q159"/>
    <mergeCell ref="N160:Q160"/>
    <mergeCell ref="N161:Q161"/>
    <mergeCell ref="N174:Q174"/>
    <mergeCell ref="N175:Q175"/>
    <mergeCell ref="N176:Q176"/>
    <mergeCell ref="N177:Q177"/>
    <mergeCell ref="N178:Q178"/>
    <mergeCell ref="N179:Q179"/>
    <mergeCell ref="N168:Q168"/>
    <mergeCell ref="N169:Q169"/>
    <mergeCell ref="N170:Q170"/>
    <mergeCell ref="N171:Q171"/>
    <mergeCell ref="N172:Q172"/>
    <mergeCell ref="N173:Q173"/>
    <mergeCell ref="A188:A190"/>
    <mergeCell ref="B188:E188"/>
    <mergeCell ref="F188:G189"/>
    <mergeCell ref="H188:K188"/>
    <mergeCell ref="L188:L190"/>
    <mergeCell ref="M188:M190"/>
    <mergeCell ref="N188:Q190"/>
    <mergeCell ref="N180:Q180"/>
    <mergeCell ref="N181:Q181"/>
    <mergeCell ref="N182:Q182"/>
    <mergeCell ref="N183:Q183"/>
    <mergeCell ref="N184:Q184"/>
    <mergeCell ref="N185:Q185"/>
    <mergeCell ref="R188:R190"/>
    <mergeCell ref="B189:C189"/>
    <mergeCell ref="D189:E189"/>
    <mergeCell ref="H189:I189"/>
    <mergeCell ref="J189:K189"/>
    <mergeCell ref="N191:Q191"/>
    <mergeCell ref="B186:C186"/>
    <mergeCell ref="D186:E186"/>
    <mergeCell ref="N186:Q186"/>
    <mergeCell ref="N198:Q198"/>
    <mergeCell ref="N199:Q199"/>
    <mergeCell ref="N200:Q200"/>
    <mergeCell ref="N201:Q201"/>
    <mergeCell ref="N202:Q202"/>
    <mergeCell ref="N203:Q203"/>
    <mergeCell ref="N192:Q192"/>
    <mergeCell ref="N193:Q193"/>
    <mergeCell ref="N194:Q194"/>
    <mergeCell ref="N195:Q195"/>
    <mergeCell ref="N196:Q196"/>
    <mergeCell ref="N197:Q197"/>
    <mergeCell ref="N210:Q210"/>
    <mergeCell ref="N211:Q211"/>
    <mergeCell ref="N212:Q212"/>
    <mergeCell ref="N213:Q213"/>
    <mergeCell ref="N214:Q214"/>
    <mergeCell ref="N215:Q215"/>
    <mergeCell ref="N204:Q204"/>
    <mergeCell ref="N205:Q205"/>
    <mergeCell ref="N206:Q206"/>
    <mergeCell ref="N207:Q207"/>
    <mergeCell ref="N208:Q208"/>
    <mergeCell ref="N209:Q209"/>
    <mergeCell ref="A224:A226"/>
    <mergeCell ref="B224:E224"/>
    <mergeCell ref="F224:G225"/>
    <mergeCell ref="H224:K224"/>
    <mergeCell ref="L224:L226"/>
    <mergeCell ref="M224:M226"/>
    <mergeCell ref="N224:Q226"/>
    <mergeCell ref="N216:Q216"/>
    <mergeCell ref="N217:Q217"/>
    <mergeCell ref="N218:Q218"/>
    <mergeCell ref="N219:Q219"/>
    <mergeCell ref="N220:Q220"/>
    <mergeCell ref="N221:Q221"/>
    <mergeCell ref="R224:R226"/>
    <mergeCell ref="B225:C225"/>
    <mergeCell ref="D225:E225"/>
    <mergeCell ref="H225:I225"/>
    <mergeCell ref="J225:K225"/>
    <mergeCell ref="N227:Q227"/>
    <mergeCell ref="B222:C222"/>
    <mergeCell ref="D222:E222"/>
    <mergeCell ref="N222:Q222"/>
    <mergeCell ref="N234:Q234"/>
    <mergeCell ref="N235:Q235"/>
    <mergeCell ref="N236:Q236"/>
    <mergeCell ref="N237:Q237"/>
    <mergeCell ref="N238:Q238"/>
    <mergeCell ref="N239:Q239"/>
    <mergeCell ref="N228:Q228"/>
    <mergeCell ref="N229:Q229"/>
    <mergeCell ref="N230:Q230"/>
    <mergeCell ref="N231:Q231"/>
    <mergeCell ref="N232:Q232"/>
    <mergeCell ref="N233:Q233"/>
    <mergeCell ref="N246:Q246"/>
    <mergeCell ref="N247:Q247"/>
    <mergeCell ref="N248:Q248"/>
    <mergeCell ref="N249:Q249"/>
    <mergeCell ref="N250:Q250"/>
    <mergeCell ref="N251:Q251"/>
    <mergeCell ref="N240:Q240"/>
    <mergeCell ref="N241:Q241"/>
    <mergeCell ref="N242:Q242"/>
    <mergeCell ref="N243:Q243"/>
    <mergeCell ref="N244:Q244"/>
    <mergeCell ref="N245:Q245"/>
    <mergeCell ref="A260:A262"/>
    <mergeCell ref="B260:E260"/>
    <mergeCell ref="F260:G261"/>
    <mergeCell ref="H260:K260"/>
    <mergeCell ref="L260:L262"/>
    <mergeCell ref="M260:M262"/>
    <mergeCell ref="N260:Q262"/>
    <mergeCell ref="N252:Q252"/>
    <mergeCell ref="N253:Q253"/>
    <mergeCell ref="N254:Q254"/>
    <mergeCell ref="N255:Q255"/>
    <mergeCell ref="N256:Q256"/>
    <mergeCell ref="N257:Q257"/>
    <mergeCell ref="R260:R262"/>
    <mergeCell ref="B261:C261"/>
    <mergeCell ref="D261:E261"/>
    <mergeCell ref="H261:I261"/>
    <mergeCell ref="J261:K261"/>
    <mergeCell ref="N263:Q263"/>
    <mergeCell ref="B258:C258"/>
    <mergeCell ref="D258:E258"/>
    <mergeCell ref="N258:Q258"/>
    <mergeCell ref="N270:Q270"/>
    <mergeCell ref="N271:Q271"/>
    <mergeCell ref="N272:Q272"/>
    <mergeCell ref="N273:Q273"/>
    <mergeCell ref="N274:Q274"/>
    <mergeCell ref="N275:Q275"/>
    <mergeCell ref="N264:Q264"/>
    <mergeCell ref="N265:Q265"/>
    <mergeCell ref="N266:Q266"/>
    <mergeCell ref="N267:Q267"/>
    <mergeCell ref="N268:Q268"/>
    <mergeCell ref="N269:Q269"/>
    <mergeCell ref="N282:Q282"/>
    <mergeCell ref="N283:Q283"/>
    <mergeCell ref="N284:Q284"/>
    <mergeCell ref="N285:Q285"/>
    <mergeCell ref="N286:Q286"/>
    <mergeCell ref="N287:Q287"/>
    <mergeCell ref="N276:Q276"/>
    <mergeCell ref="N277:Q277"/>
    <mergeCell ref="N278:Q278"/>
    <mergeCell ref="N279:Q279"/>
    <mergeCell ref="N280:Q280"/>
    <mergeCell ref="N281:Q281"/>
    <mergeCell ref="B294:C294"/>
    <mergeCell ref="D294:E294"/>
    <mergeCell ref="N294:Q294"/>
    <mergeCell ref="N288:Q288"/>
    <mergeCell ref="N289:Q289"/>
    <mergeCell ref="N290:Q290"/>
    <mergeCell ref="N291:Q291"/>
    <mergeCell ref="N292:Q292"/>
    <mergeCell ref="N293:Q293"/>
  </mergeCells>
  <phoneticPr fontId="2"/>
  <conditionalFormatting sqref="A12:C13 F12:G13 A14:G41">
    <cfRule type="expression" dxfId="47" priority="9">
      <formula>OR(EDATE($A$11,1)-1&lt;$A12,DATEVALUE("2026/3/31")&lt;$A12)</formula>
    </cfRule>
  </conditionalFormatting>
  <conditionalFormatting sqref="A48:F76 M48:R77 A77:G77 L77">
    <cfRule type="expression" dxfId="46" priority="10">
      <formula>OR(EDATE($A$47,1)-1&lt;$A48,DATEVALUE("2026/3/31")&lt;$A48)</formula>
    </cfRule>
  </conditionalFormatting>
  <conditionalFormatting sqref="A84:G113">
    <cfRule type="expression" dxfId="45" priority="11">
      <formula>OR(EDATE($A$83,1)-1&lt;$A84,DATEVALUE("2026/3/31")&lt;$A84)</formula>
    </cfRule>
  </conditionalFormatting>
  <conditionalFormatting sqref="A120:G149 M120:R149 L149">
    <cfRule type="expression" dxfId="44" priority="12">
      <formula>OR(EDATE($A$119,1)-1&lt;$A120,DATEVALUE("2026/3/31")&lt;$A120)</formula>
    </cfRule>
  </conditionalFormatting>
  <conditionalFormatting sqref="A156:G185">
    <cfRule type="expression" dxfId="43" priority="13">
      <formula>OR(EDATE($A$155,1)-1&lt;$A156,DATEVALUE("2026/3/31")&lt;$A156)</formula>
    </cfRule>
  </conditionalFormatting>
  <conditionalFormatting sqref="A192:G221">
    <cfRule type="expression" dxfId="42" priority="14">
      <formula>OR(EDATE($A$191,1)-1&lt;$A192,DATEVALUE("2026/3/31")&lt;$A192)</formula>
    </cfRule>
  </conditionalFormatting>
  <conditionalFormatting sqref="A228:G257 M228:R257 L255:L257">
    <cfRule type="expression" dxfId="41" priority="15">
      <formula>OR(EDATE($A$227,1)-1&lt;$A228,DATEVALUE("2026/3/31")&lt;$A228)</formula>
    </cfRule>
  </conditionalFormatting>
  <conditionalFormatting sqref="A264:G293 L264:R293">
    <cfRule type="expression" dxfId="40" priority="16">
      <formula>OR(EDATE($A$263,1)-1&lt;$A264,DATEVALUE("2026/3/31")&lt;$A264)</formula>
    </cfRule>
  </conditionalFormatting>
  <conditionalFormatting sqref="B11:C11">
    <cfRule type="expression" dxfId="39" priority="3">
      <formula>OR(EDATE($A$11,1)-1&lt;$A11,DATEVALUE("2026/3/31")&lt;$A11)</formula>
    </cfRule>
  </conditionalFormatting>
  <conditionalFormatting sqref="B4:L5">
    <cfRule type="expression" dxfId="38" priority="8">
      <formula>IF(LEN(B4)&lt;1,TRUE,FALSE)</formula>
    </cfRule>
  </conditionalFormatting>
  <conditionalFormatting sqref="D13:E13">
    <cfRule type="expression" dxfId="37" priority="2">
      <formula>$M$12="✓"</formula>
    </cfRule>
  </conditionalFormatting>
  <conditionalFormatting sqref="M11">
    <cfRule type="expression" dxfId="36" priority="1">
      <formula>OR(EDATE($A$11,1)-1&lt;$A11,DATEVALUE("2026/3/31")&lt;$A11)</formula>
    </cfRule>
  </conditionalFormatting>
  <conditionalFormatting sqref="M12:R41">
    <cfRule type="expression" dxfId="35" priority="4">
      <formula>OR(EDATE($A$11,1)-1&lt;$A12,DATEVALUE("2026/3/31")&lt;$A12)</formula>
    </cfRule>
  </conditionalFormatting>
  <conditionalFormatting sqref="M84:R113">
    <cfRule type="expression" dxfId="34" priority="5">
      <formula>OR(EDATE($A$83,1)-1&lt;$A84,DATEVALUE("2026/3/31")&lt;$A84)</formula>
    </cfRule>
  </conditionalFormatting>
  <conditionalFormatting sqref="M156:R185">
    <cfRule type="expression" dxfId="33" priority="6">
      <formula>OR(EDATE($A$155,1)-1&lt;$A156,DATEVALUE("2026/3/31")&lt;$A156)</formula>
    </cfRule>
  </conditionalFormatting>
  <conditionalFormatting sqref="M192:R221">
    <cfRule type="expression" dxfId="32" priority="7">
      <formula>OR(EDATE($A$191,1)-1&lt;$A192,DATEVALUE("2026/3/31")&lt;$A192)</formula>
    </cfRule>
  </conditionalFormatting>
  <dataValidations count="3">
    <dataValidation type="time" operator="greaterThanOrEqual" allowBlank="1" showInputMessage="1" showErrorMessage="1" sqref="H114:K114 H78:K78 G42:K42 H222:K222 H258:K258 H186:K186 H150:K150 G11:G41 L11:L42 B11:F42 B47:G78 L47:L78 B83:G114 L83:L114 B119:G150 L119:L150 B155:G186 L155:L186 B191:G222 L191:L222 B227:G258 L227:L258 B263:G294 L263:L294 H294:K294" xr:uid="{C6F63B7E-06FF-4E32-A50F-C0E06B86AA1A}">
      <formula1>0</formula1>
    </dataValidation>
    <dataValidation type="list" allowBlank="1" showInputMessage="1" showErrorMessage="1" sqref="M263:M293 M47:M76 M83:M113 M119:M149 M155:M185 M191:M221 M227:M257 M11:M41" xr:uid="{C9DF7FF9-7060-4AB1-85EB-172CBB5686EF}">
      <formula1>",✓所定,✓法定"</formula1>
    </dataValidation>
    <dataValidation operator="greaterThanOrEqual" allowBlank="1" showInputMessage="1" showErrorMessage="1" sqref="H191:K221 H155:K185 H227:K257 H11:K41 H119:K149 H47:K77 H83:K113 H263:K293" xr:uid="{288F2B15-C150-4DE2-812D-8A83EA317858}"/>
  </dataValidations>
  <printOptions horizontalCentered="1"/>
  <pageMargins left="0.51181102362204722" right="0.51181102362204722" top="0.55118110236220474" bottom="0.55118110236220474" header="0.31496062992125984" footer="0.31496062992125984"/>
  <pageSetup paperSize="9" scale="76" fitToHeight="0" orientation="portrait" r:id="rId1"/>
  <rowBreaks count="7" manualBreakCount="7">
    <brk id="42" max="16383" man="1"/>
    <brk id="78" max="16383" man="1"/>
    <brk id="114" max="16383" man="1"/>
    <brk id="150" max="16383" man="1"/>
    <brk id="186" max="16383" man="1"/>
    <brk id="222" max="16383" man="1"/>
    <brk id="258" max="16383" man="1"/>
  </rowBreak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16C0DC-8125-492F-BDB5-A9DEC2C1D062}">
  <sheetPr>
    <tabColor rgb="FF66CCFF"/>
    <pageSetUpPr fitToPage="1"/>
  </sheetPr>
  <dimension ref="A1:V294"/>
  <sheetViews>
    <sheetView view="pageBreakPreview" zoomScale="115" zoomScaleNormal="100" zoomScaleSheetLayoutView="115" workbookViewId="0">
      <selection activeCell="B11" sqref="B11"/>
    </sheetView>
  </sheetViews>
  <sheetFormatPr defaultColWidth="8.75" defaultRowHeight="14.25"/>
  <cols>
    <col min="1" max="1" width="10.75" style="1" customWidth="1"/>
    <col min="2" max="7" width="7.125" style="1" customWidth="1"/>
    <col min="8" max="11" width="7.125" style="1" hidden="1" customWidth="1"/>
    <col min="12" max="12" width="7.125" style="1" customWidth="1"/>
    <col min="13" max="13" width="6.125" style="9" customWidth="1"/>
    <col min="14" max="14" width="5.75" style="1" customWidth="1"/>
    <col min="15" max="15" width="9.125" style="1" customWidth="1"/>
    <col min="16" max="17" width="8.75" style="1" customWidth="1"/>
    <col min="18" max="18" width="12.75" style="1" customWidth="1"/>
    <col min="19" max="21" width="8.75" style="1" hidden="1" customWidth="1"/>
    <col min="22" max="16384" width="8.75" style="1"/>
  </cols>
  <sheetData>
    <row r="1" spans="1:22" ht="16.5">
      <c r="A1" s="2" t="str" cm="1">
        <f t="array" aca="1" ref="A1" ca="1">"業務日誌" &amp; RIGHT(CELL("filename", A1),U1)</f>
        <v>業務日誌49</v>
      </c>
      <c r="B1" s="3"/>
      <c r="C1" s="3"/>
      <c r="D1" s="3"/>
      <c r="E1" s="3"/>
      <c r="F1" s="3"/>
      <c r="G1" s="3"/>
      <c r="H1" s="3"/>
      <c r="I1" s="3"/>
      <c r="J1" s="3"/>
      <c r="K1" s="3"/>
      <c r="L1" s="3"/>
      <c r="M1" s="3"/>
      <c r="N1" s="3"/>
      <c r="O1" s="3"/>
      <c r="P1" s="3"/>
      <c r="Q1" s="3"/>
      <c r="R1" s="3"/>
      <c r="S1" s="45" t="str" cm="1">
        <f t="array" aca="1" ref="S1" ca="1">"各月内訳表!$E" &amp; 5+ 27*(RIGHT(CELL("filename", A1),U1)-1)</f>
        <v>各月内訳表!$E1301</v>
      </c>
      <c r="T1" s="45" t="str" cm="1">
        <f t="array" aca="1" ref="T1" ca="1">"各月内訳表!$G" &amp; 6+ 27*(RIGHT(CELL("filename", A1),U1)-1)</f>
        <v>各月内訳表!$G1302</v>
      </c>
      <c r="U1" s="45" cm="1">
        <f t="array" aca="1" ref="U1" ca="1">LEN(CELL("filename",A1))-FIND("日誌",CELL("filename",A1))-1</f>
        <v>2</v>
      </c>
    </row>
    <row r="2" spans="1:22" ht="16.899999999999999" customHeight="1">
      <c r="L2" s="25"/>
      <c r="Q2" s="19" t="s">
        <v>13</v>
      </c>
      <c r="R2" s="163">
        <f>入力ボックス!C8</f>
        <v>0</v>
      </c>
      <c r="S2" s="45"/>
      <c r="T2" s="45"/>
      <c r="U2" s="45" cm="1">
        <f t="array" aca="1" ref="U2" ca="1">LEN(CELL("filename",I2))-FIND("日誌",CELL("filename",I2))-1</f>
        <v>2</v>
      </c>
    </row>
    <row r="3" spans="1:22" ht="16.899999999999999" customHeight="1">
      <c r="L3" s="25"/>
      <c r="Q3" s="19"/>
      <c r="R3" s="28"/>
    </row>
    <row r="4" spans="1:22">
      <c r="A4" s="24" t="s">
        <v>12</v>
      </c>
      <c r="B4" s="201" t="str">
        <f>IF(入力ボックス!$C$4="","",入力ボックス!$C$4)</f>
        <v/>
      </c>
      <c r="C4" s="201"/>
      <c r="D4" s="201"/>
      <c r="E4" s="201"/>
      <c r="F4" s="201"/>
      <c r="G4" s="201"/>
      <c r="H4" s="201"/>
      <c r="I4" s="201"/>
      <c r="J4" s="201"/>
      <c r="K4" s="201"/>
      <c r="L4" s="201"/>
      <c r="O4" s="24" t="s">
        <v>79</v>
      </c>
      <c r="P4" s="202"/>
      <c r="Q4" s="202"/>
      <c r="R4" s="202"/>
    </row>
    <row r="5" spans="1:22" ht="18.75" customHeight="1">
      <c r="A5" s="24" t="s">
        <v>21</v>
      </c>
      <c r="B5" s="201" t="str" cm="1">
        <f t="array" aca="1" ref="B5" ca="1">IF(INDIRECT(S1)="","",INDIRECT(S1))</f>
        <v/>
      </c>
      <c r="C5" s="201"/>
      <c r="D5" s="201"/>
      <c r="E5" s="201"/>
      <c r="F5" s="201"/>
      <c r="G5" s="201"/>
      <c r="H5" s="201"/>
      <c r="I5" s="201"/>
      <c r="J5" s="201"/>
      <c r="K5" s="201"/>
      <c r="L5" s="201"/>
      <c r="O5" s="31" t="s">
        <v>80</v>
      </c>
    </row>
    <row r="6" spans="1:22" ht="18.75" customHeight="1">
      <c r="R6" s="42" t="str">
        <f ca="1">HYPERLINK("#"&amp;S1,"各月内訳表へ")</f>
        <v>各月内訳表へ</v>
      </c>
    </row>
    <row r="8" spans="1:22" ht="27" customHeight="1">
      <c r="A8" s="194" t="s">
        <v>22</v>
      </c>
      <c r="B8" s="189" t="s">
        <v>103</v>
      </c>
      <c r="C8" s="189"/>
      <c r="D8" s="189"/>
      <c r="E8" s="189"/>
      <c r="F8" s="189" t="s">
        <v>23</v>
      </c>
      <c r="G8" s="189"/>
      <c r="H8" s="189" t="s">
        <v>88</v>
      </c>
      <c r="I8" s="189"/>
      <c r="J8" s="189"/>
      <c r="K8" s="189"/>
      <c r="L8" s="189" t="s">
        <v>87</v>
      </c>
      <c r="M8" s="195" t="s">
        <v>96</v>
      </c>
      <c r="N8" s="194" t="s">
        <v>25</v>
      </c>
      <c r="O8" s="194"/>
      <c r="P8" s="194"/>
      <c r="Q8" s="194"/>
      <c r="R8" s="189" t="s">
        <v>100</v>
      </c>
    </row>
    <row r="9" spans="1:22" ht="14.25" customHeight="1">
      <c r="A9" s="194"/>
      <c r="B9" s="189" t="s">
        <v>82</v>
      </c>
      <c r="C9" s="189"/>
      <c r="D9" s="189" t="s">
        <v>84</v>
      </c>
      <c r="E9" s="189"/>
      <c r="F9" s="189"/>
      <c r="G9" s="189"/>
      <c r="H9" s="189" t="s">
        <v>90</v>
      </c>
      <c r="I9" s="189"/>
      <c r="J9" s="189" t="s">
        <v>89</v>
      </c>
      <c r="K9" s="189"/>
      <c r="L9" s="189"/>
      <c r="M9" s="196"/>
      <c r="N9" s="194"/>
      <c r="O9" s="194"/>
      <c r="P9" s="194"/>
      <c r="Q9" s="194"/>
      <c r="R9" s="189"/>
    </row>
    <row r="10" spans="1:22" ht="18" customHeight="1">
      <c r="A10" s="194"/>
      <c r="B10" s="43" t="s">
        <v>26</v>
      </c>
      <c r="C10" s="43" t="s">
        <v>27</v>
      </c>
      <c r="D10" s="43" t="s">
        <v>26</v>
      </c>
      <c r="E10" s="43" t="s">
        <v>27</v>
      </c>
      <c r="F10" s="44" t="s">
        <v>85</v>
      </c>
      <c r="G10" s="44" t="s">
        <v>86</v>
      </c>
      <c r="H10" s="44" t="s">
        <v>81</v>
      </c>
      <c r="I10" s="44" t="s">
        <v>83</v>
      </c>
      <c r="J10" s="44" t="s">
        <v>81</v>
      </c>
      <c r="K10" s="44" t="s">
        <v>95</v>
      </c>
      <c r="L10" s="189"/>
      <c r="M10" s="197"/>
      <c r="N10" s="194"/>
      <c r="O10" s="194"/>
      <c r="P10" s="194"/>
      <c r="Q10" s="194"/>
      <c r="R10" s="194"/>
    </row>
    <row r="11" spans="1:22">
      <c r="A11" s="27" cm="1">
        <f t="array" aca="1" ref="A11" ca="1">DATE("2025","8",IFERROR(INDIRECT(T1),"1"))</f>
        <v>45870</v>
      </c>
      <c r="B11" s="20"/>
      <c r="C11" s="21"/>
      <c r="D11" s="20"/>
      <c r="E11" s="21"/>
      <c r="F11" s="22"/>
      <c r="G11" s="22"/>
      <c r="H11" s="34" t="str">
        <f>IF(OR(B11="",LEFT(M11,1)="✓"),"",C11-B11-F11)</f>
        <v/>
      </c>
      <c r="I11" s="34" t="str">
        <f>IF(OR(D11="",LEFT(M11,1)="✓"),"",E11-D11-G11)</f>
        <v/>
      </c>
      <c r="J11" s="34" t="str">
        <f>IF(AND(B11&lt;&gt;"",M11="✓所定"),C11-B11-F11,"")</f>
        <v/>
      </c>
      <c r="K11" s="34" t="str">
        <f>IF(AND(B11&lt;&gt;"",M11="✓法定"),C11-B11-F11,"")</f>
        <v/>
      </c>
      <c r="L11" s="26" t="str">
        <f>IF(AND($B11="",$D11=""),"",($C11-$B11-$F11)+($E11-$D11-$G11))</f>
        <v/>
      </c>
      <c r="M11" s="32"/>
      <c r="N11" s="190"/>
      <c r="O11" s="190"/>
      <c r="P11" s="190"/>
      <c r="Q11" s="190"/>
      <c r="R11" s="23"/>
      <c r="V11" s="1" t="s">
        <v>171</v>
      </c>
    </row>
    <row r="12" spans="1:22">
      <c r="A12" s="27">
        <f ca="1">A11+1</f>
        <v>45871</v>
      </c>
      <c r="B12" s="20"/>
      <c r="C12" s="21"/>
      <c r="D12" s="20"/>
      <c r="E12" s="21"/>
      <c r="F12" s="22"/>
      <c r="G12" s="22"/>
      <c r="H12" s="34" t="str">
        <f t="shared" ref="H12:H41" si="0">IF(OR(B12="",LEFT(M12,1)="✓"),"",C12-B12-F12)</f>
        <v/>
      </c>
      <c r="I12" s="34" t="str">
        <f t="shared" ref="I12:I41" si="1">IF(OR(D12="",LEFT(M12,1)="✓"),"",E12-D12-G12)</f>
        <v/>
      </c>
      <c r="J12" s="34" t="str">
        <f t="shared" ref="J12:J41" si="2">IF(AND(B12&lt;&gt;"",M12="✓所定"),C12-B12-F12,"")</f>
        <v/>
      </c>
      <c r="K12" s="34" t="str">
        <f t="shared" ref="K12:K41" si="3">IF(AND(B12&lt;&gt;"",M12="✓法定"),C12-B12-F12,"")</f>
        <v/>
      </c>
      <c r="L12" s="26" t="str">
        <f t="shared" ref="L12:L41" si="4">IF(AND($B12="",$D12=""),"",($C12-$B12-$F12)+(E12-D12-G12))</f>
        <v/>
      </c>
      <c r="M12" s="32"/>
      <c r="N12" s="190"/>
      <c r="O12" s="190"/>
      <c r="P12" s="190"/>
      <c r="Q12" s="190"/>
      <c r="R12" s="23"/>
      <c r="V12" s="1" t="s">
        <v>172</v>
      </c>
    </row>
    <row r="13" spans="1:22">
      <c r="A13" s="27">
        <f t="shared" ref="A13:A41" ca="1" si="5">A12+1</f>
        <v>45872</v>
      </c>
      <c r="B13" s="20"/>
      <c r="C13" s="21"/>
      <c r="D13" s="20"/>
      <c r="E13" s="21"/>
      <c r="F13" s="22"/>
      <c r="G13" s="22"/>
      <c r="H13" s="34" t="str">
        <f t="shared" si="0"/>
        <v/>
      </c>
      <c r="I13" s="34" t="str">
        <f t="shared" si="1"/>
        <v/>
      </c>
      <c r="J13" s="34" t="str">
        <f t="shared" si="2"/>
        <v/>
      </c>
      <c r="K13" s="34" t="str">
        <f t="shared" si="3"/>
        <v/>
      </c>
      <c r="L13" s="26" t="str">
        <f t="shared" si="4"/>
        <v/>
      </c>
      <c r="M13" s="32"/>
      <c r="N13" s="190"/>
      <c r="O13" s="190"/>
      <c r="P13" s="190"/>
      <c r="Q13" s="190"/>
      <c r="R13" s="23"/>
    </row>
    <row r="14" spans="1:22">
      <c r="A14" s="27">
        <f t="shared" ca="1" si="5"/>
        <v>45873</v>
      </c>
      <c r="B14" s="20"/>
      <c r="C14" s="21"/>
      <c r="D14" s="20"/>
      <c r="E14" s="21"/>
      <c r="F14" s="22"/>
      <c r="G14" s="22"/>
      <c r="H14" s="34" t="str">
        <f t="shared" si="0"/>
        <v/>
      </c>
      <c r="I14" s="34" t="str">
        <f t="shared" si="1"/>
        <v/>
      </c>
      <c r="J14" s="34" t="str">
        <f t="shared" si="2"/>
        <v/>
      </c>
      <c r="K14" s="34" t="str">
        <f t="shared" si="3"/>
        <v/>
      </c>
      <c r="L14" s="26" t="str">
        <f t="shared" si="4"/>
        <v/>
      </c>
      <c r="M14" s="32"/>
      <c r="N14" s="190"/>
      <c r="O14" s="190"/>
      <c r="P14" s="190"/>
      <c r="Q14" s="190"/>
      <c r="R14" s="23"/>
    </row>
    <row r="15" spans="1:22">
      <c r="A15" s="27">
        <f t="shared" ca="1" si="5"/>
        <v>45874</v>
      </c>
      <c r="B15" s="20"/>
      <c r="C15" s="21"/>
      <c r="D15" s="20"/>
      <c r="E15" s="21"/>
      <c r="F15" s="22"/>
      <c r="G15" s="22"/>
      <c r="H15" s="34" t="str">
        <f t="shared" si="0"/>
        <v/>
      </c>
      <c r="I15" s="34" t="str">
        <f t="shared" si="1"/>
        <v/>
      </c>
      <c r="J15" s="34" t="str">
        <f t="shared" si="2"/>
        <v/>
      </c>
      <c r="K15" s="34" t="str">
        <f t="shared" si="3"/>
        <v/>
      </c>
      <c r="L15" s="26" t="str">
        <f t="shared" si="4"/>
        <v/>
      </c>
      <c r="M15" s="32"/>
      <c r="N15" s="190"/>
      <c r="O15" s="190"/>
      <c r="P15" s="190"/>
      <c r="Q15" s="190"/>
      <c r="R15" s="23"/>
    </row>
    <row r="16" spans="1:22">
      <c r="A16" s="27">
        <f t="shared" ca="1" si="5"/>
        <v>45875</v>
      </c>
      <c r="B16" s="20"/>
      <c r="C16" s="21"/>
      <c r="D16" s="20"/>
      <c r="E16" s="21"/>
      <c r="F16" s="22"/>
      <c r="G16" s="22"/>
      <c r="H16" s="34" t="str">
        <f t="shared" si="0"/>
        <v/>
      </c>
      <c r="I16" s="34" t="str">
        <f t="shared" si="1"/>
        <v/>
      </c>
      <c r="J16" s="34" t="str">
        <f t="shared" si="2"/>
        <v/>
      </c>
      <c r="K16" s="34" t="str">
        <f t="shared" si="3"/>
        <v/>
      </c>
      <c r="L16" s="26" t="str">
        <f t="shared" si="4"/>
        <v/>
      </c>
      <c r="M16" s="32"/>
      <c r="N16" s="190"/>
      <c r="O16" s="190"/>
      <c r="P16" s="190"/>
      <c r="Q16" s="190"/>
      <c r="R16" s="23"/>
    </row>
    <row r="17" spans="1:18">
      <c r="A17" s="27">
        <f t="shared" ca="1" si="5"/>
        <v>45876</v>
      </c>
      <c r="B17" s="20"/>
      <c r="C17" s="21"/>
      <c r="D17" s="20"/>
      <c r="E17" s="21"/>
      <c r="F17" s="22"/>
      <c r="G17" s="22"/>
      <c r="H17" s="34" t="str">
        <f t="shared" si="0"/>
        <v/>
      </c>
      <c r="I17" s="34" t="str">
        <f t="shared" si="1"/>
        <v/>
      </c>
      <c r="J17" s="34" t="str">
        <f t="shared" si="2"/>
        <v/>
      </c>
      <c r="K17" s="34" t="str">
        <f t="shared" si="3"/>
        <v/>
      </c>
      <c r="L17" s="26" t="str">
        <f t="shared" si="4"/>
        <v/>
      </c>
      <c r="M17" s="32"/>
      <c r="N17" s="190"/>
      <c r="O17" s="190"/>
      <c r="P17" s="190"/>
      <c r="Q17" s="190"/>
      <c r="R17" s="23"/>
    </row>
    <row r="18" spans="1:18">
      <c r="A18" s="27">
        <f t="shared" ca="1" si="5"/>
        <v>45877</v>
      </c>
      <c r="B18" s="20"/>
      <c r="C18" s="21"/>
      <c r="D18" s="20"/>
      <c r="E18" s="21"/>
      <c r="F18" s="22"/>
      <c r="G18" s="22"/>
      <c r="H18" s="34" t="str">
        <f t="shared" si="0"/>
        <v/>
      </c>
      <c r="I18" s="34" t="str">
        <f t="shared" si="1"/>
        <v/>
      </c>
      <c r="J18" s="34" t="str">
        <f t="shared" si="2"/>
        <v/>
      </c>
      <c r="K18" s="34" t="str">
        <f t="shared" si="3"/>
        <v/>
      </c>
      <c r="L18" s="26" t="str">
        <f t="shared" si="4"/>
        <v/>
      </c>
      <c r="M18" s="32"/>
      <c r="N18" s="190"/>
      <c r="O18" s="190"/>
      <c r="P18" s="190"/>
      <c r="Q18" s="190"/>
      <c r="R18" s="23"/>
    </row>
    <row r="19" spans="1:18">
      <c r="A19" s="27">
        <f t="shared" ca="1" si="5"/>
        <v>45878</v>
      </c>
      <c r="B19" s="20"/>
      <c r="C19" s="21"/>
      <c r="D19" s="20"/>
      <c r="E19" s="21"/>
      <c r="F19" s="22"/>
      <c r="G19" s="22"/>
      <c r="H19" s="34" t="str">
        <f t="shared" si="0"/>
        <v/>
      </c>
      <c r="I19" s="34" t="str">
        <f t="shared" si="1"/>
        <v/>
      </c>
      <c r="J19" s="34" t="str">
        <f t="shared" si="2"/>
        <v/>
      </c>
      <c r="K19" s="34" t="str">
        <f t="shared" si="3"/>
        <v/>
      </c>
      <c r="L19" s="26" t="str">
        <f t="shared" si="4"/>
        <v/>
      </c>
      <c r="M19" s="32"/>
      <c r="N19" s="190"/>
      <c r="O19" s="190"/>
      <c r="P19" s="190"/>
      <c r="Q19" s="190"/>
      <c r="R19" s="23"/>
    </row>
    <row r="20" spans="1:18">
      <c r="A20" s="27">
        <f t="shared" ca="1" si="5"/>
        <v>45879</v>
      </c>
      <c r="B20" s="20"/>
      <c r="C20" s="21"/>
      <c r="D20" s="20"/>
      <c r="E20" s="21"/>
      <c r="F20" s="22"/>
      <c r="G20" s="22"/>
      <c r="H20" s="34" t="str">
        <f t="shared" si="0"/>
        <v/>
      </c>
      <c r="I20" s="34" t="str">
        <f t="shared" si="1"/>
        <v/>
      </c>
      <c r="J20" s="34" t="str">
        <f t="shared" si="2"/>
        <v/>
      </c>
      <c r="K20" s="34" t="str">
        <f t="shared" si="3"/>
        <v/>
      </c>
      <c r="L20" s="26" t="str">
        <f t="shared" si="4"/>
        <v/>
      </c>
      <c r="M20" s="32"/>
      <c r="N20" s="190"/>
      <c r="O20" s="190"/>
      <c r="P20" s="190"/>
      <c r="Q20" s="190"/>
      <c r="R20" s="23"/>
    </row>
    <row r="21" spans="1:18">
      <c r="A21" s="27">
        <f t="shared" ca="1" si="5"/>
        <v>45880</v>
      </c>
      <c r="B21" s="20"/>
      <c r="C21" s="21"/>
      <c r="D21" s="20"/>
      <c r="E21" s="21"/>
      <c r="F21" s="22"/>
      <c r="G21" s="22"/>
      <c r="H21" s="34" t="str">
        <f t="shared" si="0"/>
        <v/>
      </c>
      <c r="I21" s="34" t="str">
        <f t="shared" si="1"/>
        <v/>
      </c>
      <c r="J21" s="34" t="str">
        <f t="shared" si="2"/>
        <v/>
      </c>
      <c r="K21" s="34" t="str">
        <f t="shared" si="3"/>
        <v/>
      </c>
      <c r="L21" s="26" t="str">
        <f t="shared" si="4"/>
        <v/>
      </c>
      <c r="M21" s="32"/>
      <c r="N21" s="190"/>
      <c r="O21" s="190"/>
      <c r="P21" s="190"/>
      <c r="Q21" s="190"/>
      <c r="R21" s="23"/>
    </row>
    <row r="22" spans="1:18">
      <c r="A22" s="27">
        <f t="shared" ca="1" si="5"/>
        <v>45881</v>
      </c>
      <c r="B22" s="20"/>
      <c r="C22" s="21"/>
      <c r="D22" s="20"/>
      <c r="E22" s="21"/>
      <c r="F22" s="22"/>
      <c r="G22" s="22"/>
      <c r="H22" s="34" t="str">
        <f t="shared" si="0"/>
        <v/>
      </c>
      <c r="I22" s="34" t="str">
        <f t="shared" si="1"/>
        <v/>
      </c>
      <c r="J22" s="34" t="str">
        <f t="shared" si="2"/>
        <v/>
      </c>
      <c r="K22" s="34" t="str">
        <f t="shared" si="3"/>
        <v/>
      </c>
      <c r="L22" s="26" t="str">
        <f t="shared" si="4"/>
        <v/>
      </c>
      <c r="M22" s="32"/>
      <c r="N22" s="190"/>
      <c r="O22" s="190"/>
      <c r="P22" s="190"/>
      <c r="Q22" s="190"/>
      <c r="R22" s="23"/>
    </row>
    <row r="23" spans="1:18">
      <c r="A23" s="27">
        <f t="shared" ca="1" si="5"/>
        <v>45882</v>
      </c>
      <c r="B23" s="20"/>
      <c r="C23" s="21"/>
      <c r="D23" s="20"/>
      <c r="E23" s="21"/>
      <c r="F23" s="22"/>
      <c r="G23" s="22"/>
      <c r="H23" s="34" t="str">
        <f t="shared" si="0"/>
        <v/>
      </c>
      <c r="I23" s="34" t="str">
        <f t="shared" si="1"/>
        <v/>
      </c>
      <c r="J23" s="34" t="str">
        <f t="shared" si="2"/>
        <v/>
      </c>
      <c r="K23" s="34" t="str">
        <f t="shared" si="3"/>
        <v/>
      </c>
      <c r="L23" s="26" t="str">
        <f t="shared" si="4"/>
        <v/>
      </c>
      <c r="M23" s="32"/>
      <c r="N23" s="190"/>
      <c r="O23" s="190"/>
      <c r="P23" s="190"/>
      <c r="Q23" s="190"/>
      <c r="R23" s="23"/>
    </row>
    <row r="24" spans="1:18">
      <c r="A24" s="27">
        <f t="shared" ca="1" si="5"/>
        <v>45883</v>
      </c>
      <c r="B24" s="20"/>
      <c r="C24" s="21"/>
      <c r="D24" s="20"/>
      <c r="E24" s="21"/>
      <c r="F24" s="22"/>
      <c r="G24" s="22"/>
      <c r="H24" s="34" t="str">
        <f t="shared" si="0"/>
        <v/>
      </c>
      <c r="I24" s="34" t="str">
        <f t="shared" si="1"/>
        <v/>
      </c>
      <c r="J24" s="34" t="str">
        <f t="shared" si="2"/>
        <v/>
      </c>
      <c r="K24" s="34" t="str">
        <f t="shared" si="3"/>
        <v/>
      </c>
      <c r="L24" s="26" t="str">
        <f t="shared" si="4"/>
        <v/>
      </c>
      <c r="M24" s="32"/>
      <c r="N24" s="190"/>
      <c r="O24" s="190"/>
      <c r="P24" s="190"/>
      <c r="Q24" s="190"/>
      <c r="R24" s="23"/>
    </row>
    <row r="25" spans="1:18">
      <c r="A25" s="27">
        <f t="shared" ca="1" si="5"/>
        <v>45884</v>
      </c>
      <c r="B25" s="20"/>
      <c r="C25" s="21"/>
      <c r="D25" s="20"/>
      <c r="E25" s="21"/>
      <c r="F25" s="22"/>
      <c r="G25" s="22"/>
      <c r="H25" s="34" t="str">
        <f t="shared" si="0"/>
        <v/>
      </c>
      <c r="I25" s="34" t="str">
        <f t="shared" si="1"/>
        <v/>
      </c>
      <c r="J25" s="34" t="str">
        <f t="shared" si="2"/>
        <v/>
      </c>
      <c r="K25" s="34" t="str">
        <f t="shared" si="3"/>
        <v/>
      </c>
      <c r="L25" s="26" t="str">
        <f t="shared" si="4"/>
        <v/>
      </c>
      <c r="M25" s="32"/>
      <c r="N25" s="190"/>
      <c r="O25" s="190"/>
      <c r="P25" s="190"/>
      <c r="Q25" s="190"/>
      <c r="R25" s="23"/>
    </row>
    <row r="26" spans="1:18">
      <c r="A26" s="27">
        <f t="shared" ca="1" si="5"/>
        <v>45885</v>
      </c>
      <c r="B26" s="20"/>
      <c r="C26" s="21"/>
      <c r="D26" s="20"/>
      <c r="E26" s="21"/>
      <c r="F26" s="22"/>
      <c r="G26" s="22"/>
      <c r="H26" s="34" t="str">
        <f t="shared" si="0"/>
        <v/>
      </c>
      <c r="I26" s="34" t="str">
        <f t="shared" si="1"/>
        <v/>
      </c>
      <c r="J26" s="34" t="str">
        <f t="shared" si="2"/>
        <v/>
      </c>
      <c r="K26" s="34" t="str">
        <f t="shared" si="3"/>
        <v/>
      </c>
      <c r="L26" s="26" t="str">
        <f t="shared" si="4"/>
        <v/>
      </c>
      <c r="M26" s="32"/>
      <c r="N26" s="190"/>
      <c r="O26" s="190"/>
      <c r="P26" s="190"/>
      <c r="Q26" s="190"/>
      <c r="R26" s="23"/>
    </row>
    <row r="27" spans="1:18">
      <c r="A27" s="27">
        <f t="shared" ca="1" si="5"/>
        <v>45886</v>
      </c>
      <c r="B27" s="20"/>
      <c r="C27" s="21"/>
      <c r="D27" s="20"/>
      <c r="E27" s="21"/>
      <c r="F27" s="22"/>
      <c r="G27" s="22"/>
      <c r="H27" s="34" t="str">
        <f t="shared" si="0"/>
        <v/>
      </c>
      <c r="I27" s="34" t="str">
        <f t="shared" si="1"/>
        <v/>
      </c>
      <c r="J27" s="34" t="str">
        <f t="shared" si="2"/>
        <v/>
      </c>
      <c r="K27" s="34" t="str">
        <f t="shared" si="3"/>
        <v/>
      </c>
      <c r="L27" s="26" t="str">
        <f t="shared" si="4"/>
        <v/>
      </c>
      <c r="M27" s="32"/>
      <c r="N27" s="190"/>
      <c r="O27" s="190"/>
      <c r="P27" s="190"/>
      <c r="Q27" s="190"/>
      <c r="R27" s="23"/>
    </row>
    <row r="28" spans="1:18">
      <c r="A28" s="27">
        <f t="shared" ca="1" si="5"/>
        <v>45887</v>
      </c>
      <c r="B28" s="20"/>
      <c r="C28" s="21"/>
      <c r="D28" s="20"/>
      <c r="E28" s="21"/>
      <c r="F28" s="22"/>
      <c r="G28" s="22"/>
      <c r="H28" s="34" t="str">
        <f t="shared" si="0"/>
        <v/>
      </c>
      <c r="I28" s="34" t="str">
        <f t="shared" si="1"/>
        <v/>
      </c>
      <c r="J28" s="34" t="str">
        <f t="shared" si="2"/>
        <v/>
      </c>
      <c r="K28" s="34" t="str">
        <f t="shared" si="3"/>
        <v/>
      </c>
      <c r="L28" s="26" t="str">
        <f t="shared" si="4"/>
        <v/>
      </c>
      <c r="M28" s="32"/>
      <c r="N28" s="190"/>
      <c r="O28" s="190"/>
      <c r="P28" s="190"/>
      <c r="Q28" s="190"/>
      <c r="R28" s="23"/>
    </row>
    <row r="29" spans="1:18">
      <c r="A29" s="27">
        <f t="shared" ca="1" si="5"/>
        <v>45888</v>
      </c>
      <c r="B29" s="20"/>
      <c r="C29" s="21"/>
      <c r="D29" s="20"/>
      <c r="E29" s="21"/>
      <c r="F29" s="22"/>
      <c r="G29" s="22"/>
      <c r="H29" s="34" t="str">
        <f t="shared" si="0"/>
        <v/>
      </c>
      <c r="I29" s="34" t="str">
        <f t="shared" si="1"/>
        <v/>
      </c>
      <c r="J29" s="34" t="str">
        <f t="shared" si="2"/>
        <v/>
      </c>
      <c r="K29" s="34" t="str">
        <f t="shared" si="3"/>
        <v/>
      </c>
      <c r="L29" s="26" t="str">
        <f t="shared" si="4"/>
        <v/>
      </c>
      <c r="M29" s="32"/>
      <c r="N29" s="190"/>
      <c r="O29" s="190"/>
      <c r="P29" s="190"/>
      <c r="Q29" s="190"/>
      <c r="R29" s="23"/>
    </row>
    <row r="30" spans="1:18">
      <c r="A30" s="27">
        <f t="shared" ca="1" si="5"/>
        <v>45889</v>
      </c>
      <c r="B30" s="20"/>
      <c r="C30" s="21"/>
      <c r="D30" s="20"/>
      <c r="E30" s="21"/>
      <c r="F30" s="22"/>
      <c r="G30" s="22"/>
      <c r="H30" s="34" t="str">
        <f t="shared" si="0"/>
        <v/>
      </c>
      <c r="I30" s="34" t="str">
        <f t="shared" si="1"/>
        <v/>
      </c>
      <c r="J30" s="34" t="str">
        <f t="shared" si="2"/>
        <v/>
      </c>
      <c r="K30" s="34" t="str">
        <f t="shared" si="3"/>
        <v/>
      </c>
      <c r="L30" s="26" t="str">
        <f t="shared" si="4"/>
        <v/>
      </c>
      <c r="M30" s="32"/>
      <c r="N30" s="190"/>
      <c r="O30" s="190"/>
      <c r="P30" s="190"/>
      <c r="Q30" s="190"/>
      <c r="R30" s="23"/>
    </row>
    <row r="31" spans="1:18">
      <c r="A31" s="27">
        <f t="shared" ca="1" si="5"/>
        <v>45890</v>
      </c>
      <c r="B31" s="20"/>
      <c r="C31" s="21"/>
      <c r="D31" s="20"/>
      <c r="E31" s="21"/>
      <c r="F31" s="22"/>
      <c r="G31" s="22"/>
      <c r="H31" s="34" t="str">
        <f t="shared" si="0"/>
        <v/>
      </c>
      <c r="I31" s="34" t="str">
        <f t="shared" si="1"/>
        <v/>
      </c>
      <c r="J31" s="34" t="str">
        <f t="shared" si="2"/>
        <v/>
      </c>
      <c r="K31" s="34" t="str">
        <f t="shared" si="3"/>
        <v/>
      </c>
      <c r="L31" s="26" t="str">
        <f t="shared" si="4"/>
        <v/>
      </c>
      <c r="M31" s="32"/>
      <c r="N31" s="190"/>
      <c r="O31" s="190"/>
      <c r="P31" s="190"/>
      <c r="Q31" s="190"/>
      <c r="R31" s="23"/>
    </row>
    <row r="32" spans="1:18">
      <c r="A32" s="27">
        <f t="shared" ca="1" si="5"/>
        <v>45891</v>
      </c>
      <c r="B32" s="20"/>
      <c r="C32" s="21"/>
      <c r="D32" s="20"/>
      <c r="E32" s="21"/>
      <c r="F32" s="22"/>
      <c r="G32" s="22"/>
      <c r="H32" s="34" t="str">
        <f t="shared" si="0"/>
        <v/>
      </c>
      <c r="I32" s="34" t="str">
        <f t="shared" si="1"/>
        <v/>
      </c>
      <c r="J32" s="34" t="str">
        <f t="shared" si="2"/>
        <v/>
      </c>
      <c r="K32" s="34" t="str">
        <f t="shared" si="3"/>
        <v/>
      </c>
      <c r="L32" s="26" t="str">
        <f t="shared" si="4"/>
        <v/>
      </c>
      <c r="M32" s="32"/>
      <c r="N32" s="190"/>
      <c r="O32" s="190"/>
      <c r="P32" s="190"/>
      <c r="Q32" s="190"/>
      <c r="R32" s="23"/>
    </row>
    <row r="33" spans="1:22">
      <c r="A33" s="27">
        <f t="shared" ca="1" si="5"/>
        <v>45892</v>
      </c>
      <c r="B33" s="20"/>
      <c r="C33" s="21"/>
      <c r="D33" s="20"/>
      <c r="E33" s="21"/>
      <c r="F33" s="22"/>
      <c r="G33" s="22"/>
      <c r="H33" s="34" t="str">
        <f t="shared" si="0"/>
        <v/>
      </c>
      <c r="I33" s="34" t="str">
        <f t="shared" si="1"/>
        <v/>
      </c>
      <c r="J33" s="34" t="str">
        <f t="shared" si="2"/>
        <v/>
      </c>
      <c r="K33" s="34" t="str">
        <f t="shared" si="3"/>
        <v/>
      </c>
      <c r="L33" s="26" t="str">
        <f t="shared" si="4"/>
        <v/>
      </c>
      <c r="M33" s="32"/>
      <c r="N33" s="190"/>
      <c r="O33" s="190"/>
      <c r="P33" s="190"/>
      <c r="Q33" s="190"/>
      <c r="R33" s="23"/>
    </row>
    <row r="34" spans="1:22">
      <c r="A34" s="27">
        <f t="shared" ca="1" si="5"/>
        <v>45893</v>
      </c>
      <c r="B34" s="20"/>
      <c r="C34" s="21"/>
      <c r="D34" s="20"/>
      <c r="E34" s="21"/>
      <c r="F34" s="22"/>
      <c r="G34" s="22"/>
      <c r="H34" s="34" t="str">
        <f t="shared" si="0"/>
        <v/>
      </c>
      <c r="I34" s="34" t="str">
        <f t="shared" si="1"/>
        <v/>
      </c>
      <c r="J34" s="34" t="str">
        <f t="shared" si="2"/>
        <v/>
      </c>
      <c r="K34" s="34" t="str">
        <f t="shared" si="3"/>
        <v/>
      </c>
      <c r="L34" s="26" t="str">
        <f t="shared" si="4"/>
        <v/>
      </c>
      <c r="M34" s="32"/>
      <c r="N34" s="190"/>
      <c r="O34" s="190"/>
      <c r="P34" s="190"/>
      <c r="Q34" s="190"/>
      <c r="R34" s="23"/>
    </row>
    <row r="35" spans="1:22">
      <c r="A35" s="27">
        <f t="shared" ca="1" si="5"/>
        <v>45894</v>
      </c>
      <c r="B35" s="20"/>
      <c r="C35" s="21"/>
      <c r="D35" s="20"/>
      <c r="E35" s="21"/>
      <c r="F35" s="22"/>
      <c r="G35" s="22"/>
      <c r="H35" s="34" t="str">
        <f t="shared" si="0"/>
        <v/>
      </c>
      <c r="I35" s="34" t="str">
        <f t="shared" si="1"/>
        <v/>
      </c>
      <c r="J35" s="34" t="str">
        <f t="shared" si="2"/>
        <v/>
      </c>
      <c r="K35" s="34" t="str">
        <f t="shared" si="3"/>
        <v/>
      </c>
      <c r="L35" s="26" t="str">
        <f t="shared" si="4"/>
        <v/>
      </c>
      <c r="M35" s="32"/>
      <c r="N35" s="190"/>
      <c r="O35" s="190"/>
      <c r="P35" s="190"/>
      <c r="Q35" s="190"/>
      <c r="R35" s="23"/>
    </row>
    <row r="36" spans="1:22">
      <c r="A36" s="27">
        <f t="shared" ca="1" si="5"/>
        <v>45895</v>
      </c>
      <c r="B36" s="20"/>
      <c r="C36" s="21"/>
      <c r="D36" s="20"/>
      <c r="E36" s="21"/>
      <c r="F36" s="22"/>
      <c r="G36" s="22"/>
      <c r="H36" s="34" t="str">
        <f t="shared" si="0"/>
        <v/>
      </c>
      <c r="I36" s="34" t="str">
        <f t="shared" si="1"/>
        <v/>
      </c>
      <c r="J36" s="34" t="str">
        <f t="shared" si="2"/>
        <v/>
      </c>
      <c r="K36" s="34" t="str">
        <f t="shared" si="3"/>
        <v/>
      </c>
      <c r="L36" s="26" t="str">
        <f t="shared" si="4"/>
        <v/>
      </c>
      <c r="M36" s="32"/>
      <c r="N36" s="190"/>
      <c r="O36" s="190"/>
      <c r="P36" s="190"/>
      <c r="Q36" s="190"/>
      <c r="R36" s="23"/>
    </row>
    <row r="37" spans="1:22">
      <c r="A37" s="27">
        <f t="shared" ca="1" si="5"/>
        <v>45896</v>
      </c>
      <c r="B37" s="20"/>
      <c r="C37" s="21"/>
      <c r="D37" s="20"/>
      <c r="E37" s="21"/>
      <c r="F37" s="22"/>
      <c r="G37" s="22"/>
      <c r="H37" s="34" t="str">
        <f t="shared" si="0"/>
        <v/>
      </c>
      <c r="I37" s="34" t="str">
        <f t="shared" si="1"/>
        <v/>
      </c>
      <c r="J37" s="34" t="str">
        <f t="shared" si="2"/>
        <v/>
      </c>
      <c r="K37" s="34" t="str">
        <f t="shared" si="3"/>
        <v/>
      </c>
      <c r="L37" s="26" t="str">
        <f t="shared" si="4"/>
        <v/>
      </c>
      <c r="M37" s="32"/>
      <c r="N37" s="190"/>
      <c r="O37" s="190"/>
      <c r="P37" s="190"/>
      <c r="Q37" s="190"/>
      <c r="R37" s="23"/>
    </row>
    <row r="38" spans="1:22">
      <c r="A38" s="27">
        <f t="shared" ca="1" si="5"/>
        <v>45897</v>
      </c>
      <c r="B38" s="20"/>
      <c r="C38" s="21"/>
      <c r="D38" s="20"/>
      <c r="E38" s="21"/>
      <c r="F38" s="22"/>
      <c r="G38" s="22"/>
      <c r="H38" s="34" t="str">
        <f t="shared" si="0"/>
        <v/>
      </c>
      <c r="I38" s="34" t="str">
        <f t="shared" si="1"/>
        <v/>
      </c>
      <c r="J38" s="34" t="str">
        <f t="shared" si="2"/>
        <v/>
      </c>
      <c r="K38" s="34" t="str">
        <f t="shared" si="3"/>
        <v/>
      </c>
      <c r="L38" s="26" t="str">
        <f t="shared" si="4"/>
        <v/>
      </c>
      <c r="M38" s="32"/>
      <c r="N38" s="190"/>
      <c r="O38" s="190"/>
      <c r="P38" s="190"/>
      <c r="Q38" s="190"/>
      <c r="R38" s="23"/>
    </row>
    <row r="39" spans="1:22">
      <c r="A39" s="27">
        <f t="shared" ca="1" si="5"/>
        <v>45898</v>
      </c>
      <c r="B39" s="20"/>
      <c r="C39" s="21"/>
      <c r="D39" s="20"/>
      <c r="E39" s="21"/>
      <c r="F39" s="22"/>
      <c r="G39" s="22"/>
      <c r="H39" s="34" t="str">
        <f t="shared" si="0"/>
        <v/>
      </c>
      <c r="I39" s="34" t="str">
        <f t="shared" si="1"/>
        <v/>
      </c>
      <c r="J39" s="34" t="str">
        <f t="shared" si="2"/>
        <v/>
      </c>
      <c r="K39" s="34" t="str">
        <f t="shared" si="3"/>
        <v/>
      </c>
      <c r="L39" s="26" t="str">
        <f t="shared" si="4"/>
        <v/>
      </c>
      <c r="M39" s="32"/>
      <c r="N39" s="190"/>
      <c r="O39" s="190"/>
      <c r="P39" s="190"/>
      <c r="Q39" s="190"/>
      <c r="R39" s="23"/>
    </row>
    <row r="40" spans="1:22">
      <c r="A40" s="27">
        <f t="shared" ca="1" si="5"/>
        <v>45899</v>
      </c>
      <c r="B40" s="20"/>
      <c r="C40" s="21"/>
      <c r="D40" s="20"/>
      <c r="E40" s="21"/>
      <c r="F40" s="22"/>
      <c r="G40" s="22"/>
      <c r="H40" s="34" t="str">
        <f t="shared" si="0"/>
        <v/>
      </c>
      <c r="I40" s="34" t="str">
        <f t="shared" si="1"/>
        <v/>
      </c>
      <c r="J40" s="34" t="str">
        <f t="shared" si="2"/>
        <v/>
      </c>
      <c r="K40" s="34" t="str">
        <f t="shared" si="3"/>
        <v/>
      </c>
      <c r="L40" s="26" t="str">
        <f t="shared" si="4"/>
        <v/>
      </c>
      <c r="M40" s="32"/>
      <c r="N40" s="190"/>
      <c r="O40" s="190"/>
      <c r="P40" s="190"/>
      <c r="Q40" s="190"/>
      <c r="R40" s="23"/>
    </row>
    <row r="41" spans="1:22">
      <c r="A41" s="27">
        <f t="shared" ca="1" si="5"/>
        <v>45900</v>
      </c>
      <c r="B41" s="20"/>
      <c r="C41" s="21"/>
      <c r="D41" s="20"/>
      <c r="E41" s="21"/>
      <c r="F41" s="22"/>
      <c r="G41" s="22"/>
      <c r="H41" s="34" t="str">
        <f t="shared" si="0"/>
        <v/>
      </c>
      <c r="I41" s="34" t="str">
        <f t="shared" si="1"/>
        <v/>
      </c>
      <c r="J41" s="34" t="str">
        <f t="shared" si="2"/>
        <v/>
      </c>
      <c r="K41" s="34" t="str">
        <f t="shared" si="3"/>
        <v/>
      </c>
      <c r="L41" s="26" t="str">
        <f t="shared" si="4"/>
        <v/>
      </c>
      <c r="M41" s="32"/>
      <c r="N41" s="190"/>
      <c r="O41" s="190"/>
      <c r="P41" s="190"/>
      <c r="Q41" s="190"/>
      <c r="R41" s="23"/>
    </row>
    <row r="42" spans="1:22">
      <c r="A42" s="5" t="s">
        <v>11</v>
      </c>
      <c r="B42" s="191"/>
      <c r="C42" s="192"/>
      <c r="D42" s="191"/>
      <c r="E42" s="192"/>
      <c r="F42" s="26" t="str">
        <f t="shared" ref="F42:K42" si="6">IF(SUM(F11:F41)=0,"",SUM(F11:F41))</f>
        <v/>
      </c>
      <c r="G42" s="26" t="str">
        <f t="shared" si="6"/>
        <v/>
      </c>
      <c r="H42" s="26" t="str">
        <f t="shared" si="6"/>
        <v/>
      </c>
      <c r="I42" s="26" t="str">
        <f t="shared" si="6"/>
        <v/>
      </c>
      <c r="J42" s="26" t="str">
        <f t="shared" si="6"/>
        <v/>
      </c>
      <c r="K42" s="26" t="str">
        <f t="shared" si="6"/>
        <v/>
      </c>
      <c r="L42" s="26" t="str">
        <f>IF(SUM($L11:$L41)=0,"",SUM($L11:$L41))</f>
        <v/>
      </c>
      <c r="M42" s="33"/>
      <c r="N42" s="193"/>
      <c r="O42" s="193"/>
      <c r="P42" s="193"/>
      <c r="Q42" s="193"/>
      <c r="R42" s="6"/>
    </row>
    <row r="44" spans="1:22" ht="27" customHeight="1">
      <c r="A44" s="194" t="s">
        <v>22</v>
      </c>
      <c r="B44" s="189" t="s">
        <v>103</v>
      </c>
      <c r="C44" s="189"/>
      <c r="D44" s="189"/>
      <c r="E44" s="189"/>
      <c r="F44" s="189" t="s">
        <v>23</v>
      </c>
      <c r="G44" s="189"/>
      <c r="H44" s="189" t="s">
        <v>88</v>
      </c>
      <c r="I44" s="189"/>
      <c r="J44" s="189"/>
      <c r="K44" s="189"/>
      <c r="L44" s="189" t="s">
        <v>87</v>
      </c>
      <c r="M44" s="195" t="s">
        <v>96</v>
      </c>
      <c r="N44" s="194" t="s">
        <v>25</v>
      </c>
      <c r="O44" s="194"/>
      <c r="P44" s="194"/>
      <c r="Q44" s="194"/>
      <c r="R44" s="189" t="s">
        <v>100</v>
      </c>
    </row>
    <row r="45" spans="1:22" ht="14.25" customHeight="1">
      <c r="A45" s="194"/>
      <c r="B45" s="189" t="s">
        <v>82</v>
      </c>
      <c r="C45" s="189"/>
      <c r="D45" s="189" t="s">
        <v>84</v>
      </c>
      <c r="E45" s="189"/>
      <c r="F45" s="189"/>
      <c r="G45" s="189"/>
      <c r="H45" s="189" t="s">
        <v>90</v>
      </c>
      <c r="I45" s="189"/>
      <c r="J45" s="189" t="s">
        <v>89</v>
      </c>
      <c r="K45" s="189"/>
      <c r="L45" s="189"/>
      <c r="M45" s="196"/>
      <c r="N45" s="194"/>
      <c r="O45" s="194"/>
      <c r="P45" s="194"/>
      <c r="Q45" s="194"/>
      <c r="R45" s="189"/>
    </row>
    <row r="46" spans="1:22">
      <c r="A46" s="194"/>
      <c r="B46" s="43" t="s">
        <v>26</v>
      </c>
      <c r="C46" s="43" t="s">
        <v>27</v>
      </c>
      <c r="D46" s="43" t="s">
        <v>26</v>
      </c>
      <c r="E46" s="43" t="s">
        <v>27</v>
      </c>
      <c r="F46" s="44" t="s">
        <v>85</v>
      </c>
      <c r="G46" s="44" t="s">
        <v>86</v>
      </c>
      <c r="H46" s="44" t="s">
        <v>81</v>
      </c>
      <c r="I46" s="44" t="s">
        <v>83</v>
      </c>
      <c r="J46" s="44" t="s">
        <v>81</v>
      </c>
      <c r="K46" s="44" t="s">
        <v>95</v>
      </c>
      <c r="L46" s="189"/>
      <c r="M46" s="197"/>
      <c r="N46" s="194"/>
      <c r="O46" s="194"/>
      <c r="P46" s="194"/>
      <c r="Q46" s="194"/>
      <c r="R46" s="194"/>
    </row>
    <row r="47" spans="1:22">
      <c r="A47" s="27" cm="1">
        <f t="array" aca="1" ref="A47" ca="1">DATE("2025","8"+1,IFERROR(INDIRECT(T1),"1"))</f>
        <v>45901</v>
      </c>
      <c r="B47" s="20"/>
      <c r="C47" s="21"/>
      <c r="D47" s="20"/>
      <c r="E47" s="21"/>
      <c r="F47" s="22"/>
      <c r="G47" s="22"/>
      <c r="H47" s="34" t="str">
        <f>IF(OR(B47="",LEFT(M47,1)="✓"),"",C47-B47-F47)</f>
        <v/>
      </c>
      <c r="I47" s="34" t="str">
        <f>IF(OR(D47="",LEFT(M47,1)="✓"),"",E47-D47-G47)</f>
        <v/>
      </c>
      <c r="J47" s="34" t="str">
        <f>IF(AND(B47&lt;&gt;"",M47="✓所定"),C47-B47-F47,"")</f>
        <v/>
      </c>
      <c r="K47" s="34" t="str">
        <f>IF(AND(B47&lt;&gt;"",M47="✓法定"),C47-B47-F47,"")</f>
        <v/>
      </c>
      <c r="L47" s="26" t="str">
        <f>IF(AND($B47="",$D47=""),"",($C47-$B47-$F47)+($E47-$D47-$G47))</f>
        <v/>
      </c>
      <c r="M47" s="32"/>
      <c r="N47" s="190"/>
      <c r="O47" s="190"/>
      <c r="P47" s="190"/>
      <c r="Q47" s="190"/>
      <c r="R47" s="23"/>
      <c r="V47" s="1" t="s">
        <v>171</v>
      </c>
    </row>
    <row r="48" spans="1:22">
      <c r="A48" s="27">
        <f ca="1">A47+1</f>
        <v>45902</v>
      </c>
      <c r="B48" s="20"/>
      <c r="C48" s="21"/>
      <c r="D48" s="20"/>
      <c r="E48" s="21"/>
      <c r="F48" s="22"/>
      <c r="G48" s="22"/>
      <c r="H48" s="34" t="str">
        <f t="shared" ref="H48:H77" si="7">IF(OR(B48="",LEFT(M48,1)="✓"),"",C48-B48-F48)</f>
        <v/>
      </c>
      <c r="I48" s="34" t="str">
        <f t="shared" ref="I48:I77" si="8">IF(OR(D48="",LEFT(M48,1)="✓"),"",E48-D48-G48)</f>
        <v/>
      </c>
      <c r="J48" s="34" t="str">
        <f t="shared" ref="J48:J77" si="9">IF(AND(B48&lt;&gt;"",M48="✓所定"),C48-B48-F48,"")</f>
        <v/>
      </c>
      <c r="K48" s="34" t="str">
        <f t="shared" ref="K48:K77" si="10">IF(AND(B48&lt;&gt;"",M48="✓法定"),C48-B48-F48,"")</f>
        <v/>
      </c>
      <c r="L48" s="26" t="str">
        <f t="shared" ref="L48:L75" si="11">IF(AND($B48="",$D48=""),"",($C48-$B48-$F48)+($E48-$D48-$G48))</f>
        <v/>
      </c>
      <c r="M48" s="32"/>
      <c r="N48" s="190"/>
      <c r="O48" s="190"/>
      <c r="P48" s="190"/>
      <c r="Q48" s="190"/>
      <c r="R48" s="23"/>
      <c r="V48" s="1" t="s">
        <v>172</v>
      </c>
    </row>
    <row r="49" spans="1:18">
      <c r="A49" s="27">
        <f t="shared" ref="A49:A77" ca="1" si="12">A48+1</f>
        <v>45903</v>
      </c>
      <c r="B49" s="20"/>
      <c r="C49" s="21"/>
      <c r="D49" s="20"/>
      <c r="E49" s="21"/>
      <c r="F49" s="22"/>
      <c r="G49" s="22"/>
      <c r="H49" s="34" t="str">
        <f t="shared" si="7"/>
        <v/>
      </c>
      <c r="I49" s="34" t="str">
        <f t="shared" si="8"/>
        <v/>
      </c>
      <c r="J49" s="34" t="str">
        <f t="shared" si="9"/>
        <v/>
      </c>
      <c r="K49" s="34" t="str">
        <f t="shared" si="10"/>
        <v/>
      </c>
      <c r="L49" s="26" t="str">
        <f t="shared" si="11"/>
        <v/>
      </c>
      <c r="M49" s="32"/>
      <c r="N49" s="190"/>
      <c r="O49" s="190"/>
      <c r="P49" s="190"/>
      <c r="Q49" s="190"/>
      <c r="R49" s="23"/>
    </row>
    <row r="50" spans="1:18">
      <c r="A50" s="27">
        <f t="shared" ca="1" si="12"/>
        <v>45904</v>
      </c>
      <c r="B50" s="20"/>
      <c r="C50" s="21"/>
      <c r="D50" s="20"/>
      <c r="E50" s="21"/>
      <c r="F50" s="22"/>
      <c r="G50" s="22"/>
      <c r="H50" s="34" t="str">
        <f t="shared" si="7"/>
        <v/>
      </c>
      <c r="I50" s="34" t="str">
        <f t="shared" si="8"/>
        <v/>
      </c>
      <c r="J50" s="34" t="str">
        <f t="shared" si="9"/>
        <v/>
      </c>
      <c r="K50" s="34" t="str">
        <f t="shared" si="10"/>
        <v/>
      </c>
      <c r="L50" s="26" t="str">
        <f t="shared" si="11"/>
        <v/>
      </c>
      <c r="M50" s="32"/>
      <c r="N50" s="190"/>
      <c r="O50" s="190"/>
      <c r="P50" s="190"/>
      <c r="Q50" s="190"/>
      <c r="R50" s="23"/>
    </row>
    <row r="51" spans="1:18">
      <c r="A51" s="27">
        <f t="shared" ca="1" si="12"/>
        <v>45905</v>
      </c>
      <c r="B51" s="20"/>
      <c r="C51" s="21"/>
      <c r="D51" s="20"/>
      <c r="E51" s="21"/>
      <c r="F51" s="22"/>
      <c r="G51" s="22"/>
      <c r="H51" s="34" t="str">
        <f t="shared" si="7"/>
        <v/>
      </c>
      <c r="I51" s="34" t="str">
        <f t="shared" si="8"/>
        <v/>
      </c>
      <c r="J51" s="34" t="str">
        <f t="shared" si="9"/>
        <v/>
      </c>
      <c r="K51" s="34" t="str">
        <f t="shared" si="10"/>
        <v/>
      </c>
      <c r="L51" s="26" t="str">
        <f t="shared" si="11"/>
        <v/>
      </c>
      <c r="M51" s="32"/>
      <c r="N51" s="190"/>
      <c r="O51" s="190"/>
      <c r="P51" s="190"/>
      <c r="Q51" s="190"/>
      <c r="R51" s="23"/>
    </row>
    <row r="52" spans="1:18">
      <c r="A52" s="27">
        <f t="shared" ca="1" si="12"/>
        <v>45906</v>
      </c>
      <c r="B52" s="20"/>
      <c r="C52" s="21"/>
      <c r="D52" s="20"/>
      <c r="E52" s="21"/>
      <c r="F52" s="22"/>
      <c r="G52" s="22"/>
      <c r="H52" s="34" t="str">
        <f t="shared" si="7"/>
        <v/>
      </c>
      <c r="I52" s="34" t="str">
        <f t="shared" si="8"/>
        <v/>
      </c>
      <c r="J52" s="34" t="str">
        <f t="shared" si="9"/>
        <v/>
      </c>
      <c r="K52" s="34" t="str">
        <f t="shared" si="10"/>
        <v/>
      </c>
      <c r="L52" s="26" t="str">
        <f t="shared" si="11"/>
        <v/>
      </c>
      <c r="M52" s="32"/>
      <c r="N52" s="190"/>
      <c r="O52" s="190"/>
      <c r="P52" s="190"/>
      <c r="Q52" s="190"/>
      <c r="R52" s="23"/>
    </row>
    <row r="53" spans="1:18">
      <c r="A53" s="27">
        <f t="shared" ca="1" si="12"/>
        <v>45907</v>
      </c>
      <c r="B53" s="20"/>
      <c r="C53" s="21"/>
      <c r="D53" s="20"/>
      <c r="E53" s="21"/>
      <c r="F53" s="22"/>
      <c r="G53" s="22"/>
      <c r="H53" s="34" t="str">
        <f t="shared" si="7"/>
        <v/>
      </c>
      <c r="I53" s="34" t="str">
        <f t="shared" si="8"/>
        <v/>
      </c>
      <c r="J53" s="34" t="str">
        <f t="shared" si="9"/>
        <v/>
      </c>
      <c r="K53" s="34" t="str">
        <f t="shared" si="10"/>
        <v/>
      </c>
      <c r="L53" s="26" t="str">
        <f t="shared" si="11"/>
        <v/>
      </c>
      <c r="M53" s="32"/>
      <c r="N53" s="190"/>
      <c r="O53" s="190"/>
      <c r="P53" s="190"/>
      <c r="Q53" s="190"/>
      <c r="R53" s="23"/>
    </row>
    <row r="54" spans="1:18">
      <c r="A54" s="27">
        <f t="shared" ca="1" si="12"/>
        <v>45908</v>
      </c>
      <c r="B54" s="20"/>
      <c r="C54" s="21"/>
      <c r="D54" s="20"/>
      <c r="E54" s="21"/>
      <c r="F54" s="22"/>
      <c r="G54" s="22"/>
      <c r="H54" s="34" t="str">
        <f t="shared" si="7"/>
        <v/>
      </c>
      <c r="I54" s="34" t="str">
        <f t="shared" si="8"/>
        <v/>
      </c>
      <c r="J54" s="34" t="str">
        <f t="shared" si="9"/>
        <v/>
      </c>
      <c r="K54" s="34" t="str">
        <f t="shared" si="10"/>
        <v/>
      </c>
      <c r="L54" s="26" t="str">
        <f t="shared" si="11"/>
        <v/>
      </c>
      <c r="M54" s="32"/>
      <c r="N54" s="190"/>
      <c r="O54" s="190"/>
      <c r="P54" s="190"/>
      <c r="Q54" s="190"/>
      <c r="R54" s="23"/>
    </row>
    <row r="55" spans="1:18">
      <c r="A55" s="27">
        <f t="shared" ca="1" si="12"/>
        <v>45909</v>
      </c>
      <c r="B55" s="20"/>
      <c r="C55" s="21"/>
      <c r="D55" s="20"/>
      <c r="E55" s="21"/>
      <c r="F55" s="22"/>
      <c r="G55" s="22"/>
      <c r="H55" s="34" t="str">
        <f t="shared" si="7"/>
        <v/>
      </c>
      <c r="I55" s="34" t="str">
        <f t="shared" si="8"/>
        <v/>
      </c>
      <c r="J55" s="34" t="str">
        <f t="shared" si="9"/>
        <v/>
      </c>
      <c r="K55" s="34" t="str">
        <f t="shared" si="10"/>
        <v/>
      </c>
      <c r="L55" s="26" t="str">
        <f t="shared" si="11"/>
        <v/>
      </c>
      <c r="M55" s="32"/>
      <c r="N55" s="190"/>
      <c r="O55" s="190"/>
      <c r="P55" s="190"/>
      <c r="Q55" s="190"/>
      <c r="R55" s="23"/>
    </row>
    <row r="56" spans="1:18">
      <c r="A56" s="27">
        <f t="shared" ca="1" si="12"/>
        <v>45910</v>
      </c>
      <c r="B56" s="20"/>
      <c r="C56" s="21"/>
      <c r="D56" s="20"/>
      <c r="E56" s="21"/>
      <c r="F56" s="22"/>
      <c r="G56" s="22"/>
      <c r="H56" s="34" t="str">
        <f t="shared" si="7"/>
        <v/>
      </c>
      <c r="I56" s="34" t="str">
        <f t="shared" si="8"/>
        <v/>
      </c>
      <c r="J56" s="34" t="str">
        <f t="shared" si="9"/>
        <v/>
      </c>
      <c r="K56" s="34" t="str">
        <f t="shared" si="10"/>
        <v/>
      </c>
      <c r="L56" s="26" t="str">
        <f t="shared" si="11"/>
        <v/>
      </c>
      <c r="M56" s="32"/>
      <c r="N56" s="190"/>
      <c r="O56" s="190"/>
      <c r="P56" s="190"/>
      <c r="Q56" s="190"/>
      <c r="R56" s="23"/>
    </row>
    <row r="57" spans="1:18">
      <c r="A57" s="27">
        <f t="shared" ca="1" si="12"/>
        <v>45911</v>
      </c>
      <c r="B57" s="20"/>
      <c r="C57" s="21"/>
      <c r="D57" s="20"/>
      <c r="E57" s="21"/>
      <c r="F57" s="22"/>
      <c r="G57" s="22"/>
      <c r="H57" s="34" t="str">
        <f t="shared" si="7"/>
        <v/>
      </c>
      <c r="I57" s="34" t="str">
        <f t="shared" si="8"/>
        <v/>
      </c>
      <c r="J57" s="34" t="str">
        <f t="shared" si="9"/>
        <v/>
      </c>
      <c r="K57" s="34" t="str">
        <f t="shared" si="10"/>
        <v/>
      </c>
      <c r="L57" s="26" t="str">
        <f t="shared" si="11"/>
        <v/>
      </c>
      <c r="M57" s="32"/>
      <c r="N57" s="190"/>
      <c r="O57" s="190"/>
      <c r="P57" s="190"/>
      <c r="Q57" s="190"/>
      <c r="R57" s="23"/>
    </row>
    <row r="58" spans="1:18">
      <c r="A58" s="27">
        <f t="shared" ca="1" si="12"/>
        <v>45912</v>
      </c>
      <c r="B58" s="20"/>
      <c r="C58" s="21"/>
      <c r="D58" s="20"/>
      <c r="E58" s="21"/>
      <c r="F58" s="22"/>
      <c r="G58" s="22"/>
      <c r="H58" s="34" t="str">
        <f t="shared" si="7"/>
        <v/>
      </c>
      <c r="I58" s="34" t="str">
        <f t="shared" si="8"/>
        <v/>
      </c>
      <c r="J58" s="34" t="str">
        <f t="shared" si="9"/>
        <v/>
      </c>
      <c r="K58" s="34" t="str">
        <f t="shared" si="10"/>
        <v/>
      </c>
      <c r="L58" s="26" t="str">
        <f t="shared" si="11"/>
        <v/>
      </c>
      <c r="M58" s="32"/>
      <c r="N58" s="190"/>
      <c r="O58" s="190"/>
      <c r="P58" s="190"/>
      <c r="Q58" s="190"/>
      <c r="R58" s="23"/>
    </row>
    <row r="59" spans="1:18">
      <c r="A59" s="27">
        <f t="shared" ca="1" si="12"/>
        <v>45913</v>
      </c>
      <c r="B59" s="20"/>
      <c r="C59" s="21"/>
      <c r="D59" s="20"/>
      <c r="E59" s="21"/>
      <c r="F59" s="22"/>
      <c r="G59" s="22"/>
      <c r="H59" s="34" t="str">
        <f t="shared" si="7"/>
        <v/>
      </c>
      <c r="I59" s="34" t="str">
        <f t="shared" si="8"/>
        <v/>
      </c>
      <c r="J59" s="34" t="str">
        <f t="shared" si="9"/>
        <v/>
      </c>
      <c r="K59" s="34" t="str">
        <f t="shared" si="10"/>
        <v/>
      </c>
      <c r="L59" s="26" t="str">
        <f t="shared" si="11"/>
        <v/>
      </c>
      <c r="M59" s="32"/>
      <c r="N59" s="190"/>
      <c r="O59" s="190"/>
      <c r="P59" s="190"/>
      <c r="Q59" s="190"/>
      <c r="R59" s="23"/>
    </row>
    <row r="60" spans="1:18">
      <c r="A60" s="27">
        <f t="shared" ca="1" si="12"/>
        <v>45914</v>
      </c>
      <c r="B60" s="20"/>
      <c r="C60" s="21"/>
      <c r="D60" s="20"/>
      <c r="E60" s="21"/>
      <c r="F60" s="22"/>
      <c r="G60" s="22"/>
      <c r="H60" s="34" t="str">
        <f t="shared" si="7"/>
        <v/>
      </c>
      <c r="I60" s="34" t="str">
        <f t="shared" si="8"/>
        <v/>
      </c>
      <c r="J60" s="34" t="str">
        <f t="shared" si="9"/>
        <v/>
      </c>
      <c r="K60" s="34" t="str">
        <f t="shared" si="10"/>
        <v/>
      </c>
      <c r="L60" s="26" t="str">
        <f t="shared" si="11"/>
        <v/>
      </c>
      <c r="M60" s="32"/>
      <c r="N60" s="190"/>
      <c r="O60" s="190"/>
      <c r="P60" s="190"/>
      <c r="Q60" s="190"/>
      <c r="R60" s="23"/>
    </row>
    <row r="61" spans="1:18">
      <c r="A61" s="27">
        <f t="shared" ca="1" si="12"/>
        <v>45915</v>
      </c>
      <c r="B61" s="20"/>
      <c r="C61" s="21"/>
      <c r="D61" s="20"/>
      <c r="E61" s="21"/>
      <c r="F61" s="22"/>
      <c r="G61" s="22"/>
      <c r="H61" s="34" t="str">
        <f t="shared" si="7"/>
        <v/>
      </c>
      <c r="I61" s="34" t="str">
        <f t="shared" si="8"/>
        <v/>
      </c>
      <c r="J61" s="34" t="str">
        <f t="shared" si="9"/>
        <v/>
      </c>
      <c r="K61" s="34" t="str">
        <f t="shared" si="10"/>
        <v/>
      </c>
      <c r="L61" s="26" t="str">
        <f t="shared" si="11"/>
        <v/>
      </c>
      <c r="M61" s="32"/>
      <c r="N61" s="190"/>
      <c r="O61" s="190"/>
      <c r="P61" s="190"/>
      <c r="Q61" s="190"/>
      <c r="R61" s="23"/>
    </row>
    <row r="62" spans="1:18">
      <c r="A62" s="27">
        <f t="shared" ca="1" si="12"/>
        <v>45916</v>
      </c>
      <c r="B62" s="20"/>
      <c r="C62" s="21"/>
      <c r="D62" s="20"/>
      <c r="E62" s="21"/>
      <c r="F62" s="22"/>
      <c r="G62" s="22"/>
      <c r="H62" s="34" t="str">
        <f t="shared" si="7"/>
        <v/>
      </c>
      <c r="I62" s="34" t="str">
        <f t="shared" si="8"/>
        <v/>
      </c>
      <c r="J62" s="34" t="str">
        <f t="shared" si="9"/>
        <v/>
      </c>
      <c r="K62" s="34" t="str">
        <f t="shared" si="10"/>
        <v/>
      </c>
      <c r="L62" s="26" t="str">
        <f t="shared" si="11"/>
        <v/>
      </c>
      <c r="M62" s="32"/>
      <c r="N62" s="190"/>
      <c r="O62" s="190"/>
      <c r="P62" s="190"/>
      <c r="Q62" s="190"/>
      <c r="R62" s="23"/>
    </row>
    <row r="63" spans="1:18">
      <c r="A63" s="27">
        <f t="shared" ca="1" si="12"/>
        <v>45917</v>
      </c>
      <c r="B63" s="20"/>
      <c r="C63" s="21"/>
      <c r="D63" s="20"/>
      <c r="E63" s="21"/>
      <c r="F63" s="22"/>
      <c r="G63" s="22"/>
      <c r="H63" s="34" t="str">
        <f t="shared" si="7"/>
        <v/>
      </c>
      <c r="I63" s="34" t="str">
        <f t="shared" si="8"/>
        <v/>
      </c>
      <c r="J63" s="34" t="str">
        <f t="shared" si="9"/>
        <v/>
      </c>
      <c r="K63" s="34" t="str">
        <f t="shared" si="10"/>
        <v/>
      </c>
      <c r="L63" s="26" t="str">
        <f t="shared" si="11"/>
        <v/>
      </c>
      <c r="M63" s="32"/>
      <c r="N63" s="190"/>
      <c r="O63" s="190"/>
      <c r="P63" s="190"/>
      <c r="Q63" s="190"/>
      <c r="R63" s="23"/>
    </row>
    <row r="64" spans="1:18">
      <c r="A64" s="27">
        <f t="shared" ca="1" si="12"/>
        <v>45918</v>
      </c>
      <c r="B64" s="20"/>
      <c r="C64" s="21"/>
      <c r="D64" s="20"/>
      <c r="E64" s="21"/>
      <c r="F64" s="22"/>
      <c r="G64" s="22"/>
      <c r="H64" s="34" t="str">
        <f t="shared" si="7"/>
        <v/>
      </c>
      <c r="I64" s="34" t="str">
        <f t="shared" si="8"/>
        <v/>
      </c>
      <c r="J64" s="34" t="str">
        <f t="shared" si="9"/>
        <v/>
      </c>
      <c r="K64" s="34" t="str">
        <f t="shared" si="10"/>
        <v/>
      </c>
      <c r="L64" s="26" t="str">
        <f t="shared" si="11"/>
        <v/>
      </c>
      <c r="M64" s="32"/>
      <c r="N64" s="190"/>
      <c r="O64" s="190"/>
      <c r="P64" s="190"/>
      <c r="Q64" s="190"/>
      <c r="R64" s="23"/>
    </row>
    <row r="65" spans="1:18">
      <c r="A65" s="27">
        <f t="shared" ca="1" si="12"/>
        <v>45919</v>
      </c>
      <c r="B65" s="20"/>
      <c r="C65" s="21"/>
      <c r="D65" s="20"/>
      <c r="E65" s="21"/>
      <c r="F65" s="22"/>
      <c r="G65" s="22"/>
      <c r="H65" s="34" t="str">
        <f t="shared" si="7"/>
        <v/>
      </c>
      <c r="I65" s="34" t="str">
        <f t="shared" si="8"/>
        <v/>
      </c>
      <c r="J65" s="34" t="str">
        <f t="shared" si="9"/>
        <v/>
      </c>
      <c r="K65" s="34" t="str">
        <f t="shared" si="10"/>
        <v/>
      </c>
      <c r="L65" s="26" t="str">
        <f t="shared" si="11"/>
        <v/>
      </c>
      <c r="M65" s="32"/>
      <c r="N65" s="190"/>
      <c r="O65" s="190"/>
      <c r="P65" s="190"/>
      <c r="Q65" s="190"/>
      <c r="R65" s="23"/>
    </row>
    <row r="66" spans="1:18">
      <c r="A66" s="27">
        <f t="shared" ca="1" si="12"/>
        <v>45920</v>
      </c>
      <c r="B66" s="20"/>
      <c r="C66" s="21"/>
      <c r="D66" s="20"/>
      <c r="E66" s="21"/>
      <c r="F66" s="22"/>
      <c r="G66" s="22"/>
      <c r="H66" s="34" t="str">
        <f t="shared" si="7"/>
        <v/>
      </c>
      <c r="I66" s="34" t="str">
        <f t="shared" si="8"/>
        <v/>
      </c>
      <c r="J66" s="34" t="str">
        <f t="shared" si="9"/>
        <v/>
      </c>
      <c r="K66" s="34" t="str">
        <f t="shared" si="10"/>
        <v/>
      </c>
      <c r="L66" s="26" t="str">
        <f t="shared" si="11"/>
        <v/>
      </c>
      <c r="M66" s="32"/>
      <c r="N66" s="190"/>
      <c r="O66" s="190"/>
      <c r="P66" s="190"/>
      <c r="Q66" s="190"/>
      <c r="R66" s="23"/>
    </row>
    <row r="67" spans="1:18">
      <c r="A67" s="27">
        <f t="shared" ca="1" si="12"/>
        <v>45921</v>
      </c>
      <c r="B67" s="20"/>
      <c r="C67" s="21"/>
      <c r="D67" s="20"/>
      <c r="E67" s="21"/>
      <c r="F67" s="22"/>
      <c r="G67" s="22"/>
      <c r="H67" s="34" t="str">
        <f t="shared" si="7"/>
        <v/>
      </c>
      <c r="I67" s="34" t="str">
        <f t="shared" si="8"/>
        <v/>
      </c>
      <c r="J67" s="34" t="str">
        <f t="shared" si="9"/>
        <v/>
      </c>
      <c r="K67" s="34" t="str">
        <f t="shared" si="10"/>
        <v/>
      </c>
      <c r="L67" s="26" t="str">
        <f t="shared" si="11"/>
        <v/>
      </c>
      <c r="M67" s="32"/>
      <c r="N67" s="190"/>
      <c r="O67" s="190"/>
      <c r="P67" s="190"/>
      <c r="Q67" s="190"/>
      <c r="R67" s="23"/>
    </row>
    <row r="68" spans="1:18">
      <c r="A68" s="27">
        <f t="shared" ca="1" si="12"/>
        <v>45922</v>
      </c>
      <c r="B68" s="20"/>
      <c r="C68" s="21"/>
      <c r="D68" s="20"/>
      <c r="E68" s="21"/>
      <c r="F68" s="22"/>
      <c r="G68" s="22"/>
      <c r="H68" s="34" t="str">
        <f t="shared" si="7"/>
        <v/>
      </c>
      <c r="I68" s="34" t="str">
        <f t="shared" si="8"/>
        <v/>
      </c>
      <c r="J68" s="34" t="str">
        <f t="shared" si="9"/>
        <v/>
      </c>
      <c r="K68" s="34" t="str">
        <f t="shared" si="10"/>
        <v/>
      </c>
      <c r="L68" s="26" t="str">
        <f t="shared" si="11"/>
        <v/>
      </c>
      <c r="M68" s="32"/>
      <c r="N68" s="190"/>
      <c r="O68" s="190"/>
      <c r="P68" s="190"/>
      <c r="Q68" s="190"/>
      <c r="R68" s="23"/>
    </row>
    <row r="69" spans="1:18">
      <c r="A69" s="27">
        <f t="shared" ca="1" si="12"/>
        <v>45923</v>
      </c>
      <c r="B69" s="20"/>
      <c r="C69" s="21"/>
      <c r="D69" s="20"/>
      <c r="E69" s="21"/>
      <c r="F69" s="22"/>
      <c r="G69" s="22"/>
      <c r="H69" s="34" t="str">
        <f t="shared" si="7"/>
        <v/>
      </c>
      <c r="I69" s="34" t="str">
        <f t="shared" si="8"/>
        <v/>
      </c>
      <c r="J69" s="34" t="str">
        <f t="shared" si="9"/>
        <v/>
      </c>
      <c r="K69" s="34" t="str">
        <f t="shared" si="10"/>
        <v/>
      </c>
      <c r="L69" s="26" t="str">
        <f t="shared" si="11"/>
        <v/>
      </c>
      <c r="M69" s="32"/>
      <c r="N69" s="190"/>
      <c r="O69" s="190"/>
      <c r="P69" s="190"/>
      <c r="Q69" s="190"/>
      <c r="R69" s="23"/>
    </row>
    <row r="70" spans="1:18">
      <c r="A70" s="27">
        <f t="shared" ca="1" si="12"/>
        <v>45924</v>
      </c>
      <c r="B70" s="20"/>
      <c r="C70" s="21"/>
      <c r="D70" s="20"/>
      <c r="E70" s="21"/>
      <c r="F70" s="22"/>
      <c r="G70" s="22"/>
      <c r="H70" s="34" t="str">
        <f t="shared" si="7"/>
        <v/>
      </c>
      <c r="I70" s="34" t="str">
        <f t="shared" si="8"/>
        <v/>
      </c>
      <c r="J70" s="34" t="str">
        <f t="shared" si="9"/>
        <v/>
      </c>
      <c r="K70" s="34" t="str">
        <f t="shared" si="10"/>
        <v/>
      </c>
      <c r="L70" s="26" t="str">
        <f t="shared" si="11"/>
        <v/>
      </c>
      <c r="M70" s="32"/>
      <c r="N70" s="190"/>
      <c r="O70" s="190"/>
      <c r="P70" s="190"/>
      <c r="Q70" s="190"/>
      <c r="R70" s="23"/>
    </row>
    <row r="71" spans="1:18">
      <c r="A71" s="27">
        <f t="shared" ca="1" si="12"/>
        <v>45925</v>
      </c>
      <c r="B71" s="20"/>
      <c r="C71" s="21"/>
      <c r="D71" s="20"/>
      <c r="E71" s="21"/>
      <c r="F71" s="22"/>
      <c r="G71" s="22"/>
      <c r="H71" s="34" t="str">
        <f t="shared" si="7"/>
        <v/>
      </c>
      <c r="I71" s="34" t="str">
        <f t="shared" si="8"/>
        <v/>
      </c>
      <c r="J71" s="34" t="str">
        <f t="shared" si="9"/>
        <v/>
      </c>
      <c r="K71" s="34" t="str">
        <f t="shared" si="10"/>
        <v/>
      </c>
      <c r="L71" s="26" t="str">
        <f t="shared" si="11"/>
        <v/>
      </c>
      <c r="M71" s="32"/>
      <c r="N71" s="190"/>
      <c r="O71" s="190"/>
      <c r="P71" s="190"/>
      <c r="Q71" s="190"/>
      <c r="R71" s="23"/>
    </row>
    <row r="72" spans="1:18">
      <c r="A72" s="27">
        <f t="shared" ca="1" si="12"/>
        <v>45926</v>
      </c>
      <c r="B72" s="20"/>
      <c r="C72" s="21"/>
      <c r="D72" s="20"/>
      <c r="E72" s="21"/>
      <c r="F72" s="22"/>
      <c r="G72" s="22"/>
      <c r="H72" s="34" t="str">
        <f t="shared" si="7"/>
        <v/>
      </c>
      <c r="I72" s="34" t="str">
        <f t="shared" si="8"/>
        <v/>
      </c>
      <c r="J72" s="34" t="str">
        <f t="shared" si="9"/>
        <v/>
      </c>
      <c r="K72" s="34" t="str">
        <f t="shared" si="10"/>
        <v/>
      </c>
      <c r="L72" s="26" t="str">
        <f t="shared" si="11"/>
        <v/>
      </c>
      <c r="M72" s="32"/>
      <c r="N72" s="190"/>
      <c r="O72" s="190"/>
      <c r="P72" s="190"/>
      <c r="Q72" s="190"/>
      <c r="R72" s="23"/>
    </row>
    <row r="73" spans="1:18">
      <c r="A73" s="27">
        <f t="shared" ca="1" si="12"/>
        <v>45927</v>
      </c>
      <c r="B73" s="20"/>
      <c r="C73" s="21"/>
      <c r="D73" s="20"/>
      <c r="E73" s="21"/>
      <c r="F73" s="22"/>
      <c r="G73" s="22"/>
      <c r="H73" s="34" t="str">
        <f t="shared" si="7"/>
        <v/>
      </c>
      <c r="I73" s="34" t="str">
        <f t="shared" si="8"/>
        <v/>
      </c>
      <c r="J73" s="34" t="str">
        <f t="shared" si="9"/>
        <v/>
      </c>
      <c r="K73" s="34" t="str">
        <f t="shared" si="10"/>
        <v/>
      </c>
      <c r="L73" s="26" t="str">
        <f t="shared" si="11"/>
        <v/>
      </c>
      <c r="M73" s="32"/>
      <c r="N73" s="190"/>
      <c r="O73" s="190"/>
      <c r="P73" s="190"/>
      <c r="Q73" s="190"/>
      <c r="R73" s="23"/>
    </row>
    <row r="74" spans="1:18">
      <c r="A74" s="27">
        <f t="shared" ca="1" si="12"/>
        <v>45928</v>
      </c>
      <c r="B74" s="20"/>
      <c r="C74" s="21"/>
      <c r="D74" s="20"/>
      <c r="E74" s="21"/>
      <c r="F74" s="22"/>
      <c r="G74" s="22"/>
      <c r="H74" s="34" t="str">
        <f t="shared" si="7"/>
        <v/>
      </c>
      <c r="I74" s="34" t="str">
        <f t="shared" si="8"/>
        <v/>
      </c>
      <c r="J74" s="34" t="str">
        <f t="shared" si="9"/>
        <v/>
      </c>
      <c r="K74" s="34" t="str">
        <f t="shared" si="10"/>
        <v/>
      </c>
      <c r="L74" s="26" t="str">
        <f t="shared" si="11"/>
        <v/>
      </c>
      <c r="M74" s="32"/>
      <c r="N74" s="190"/>
      <c r="O74" s="190"/>
      <c r="P74" s="190"/>
      <c r="Q74" s="190"/>
      <c r="R74" s="23"/>
    </row>
    <row r="75" spans="1:18">
      <c r="A75" s="27">
        <f t="shared" ca="1" si="12"/>
        <v>45929</v>
      </c>
      <c r="B75" s="20"/>
      <c r="C75" s="21"/>
      <c r="D75" s="20"/>
      <c r="E75" s="21"/>
      <c r="F75" s="22"/>
      <c r="G75" s="22"/>
      <c r="H75" s="34" t="str">
        <f t="shared" si="7"/>
        <v/>
      </c>
      <c r="I75" s="34" t="str">
        <f t="shared" si="8"/>
        <v/>
      </c>
      <c r="J75" s="34" t="str">
        <f t="shared" si="9"/>
        <v/>
      </c>
      <c r="K75" s="34" t="str">
        <f t="shared" si="10"/>
        <v/>
      </c>
      <c r="L75" s="26" t="str">
        <f t="shared" si="11"/>
        <v/>
      </c>
      <c r="M75" s="32"/>
      <c r="N75" s="190"/>
      <c r="O75" s="190"/>
      <c r="P75" s="190"/>
      <c r="Q75" s="190"/>
      <c r="R75" s="23"/>
    </row>
    <row r="76" spans="1:18">
      <c r="A76" s="27">
        <f t="shared" ca="1" si="12"/>
        <v>45930</v>
      </c>
      <c r="B76" s="20"/>
      <c r="C76" s="21"/>
      <c r="D76" s="20"/>
      <c r="E76" s="21"/>
      <c r="F76" s="22"/>
      <c r="G76" s="22"/>
      <c r="H76" s="34" t="str">
        <f t="shared" si="7"/>
        <v/>
      </c>
      <c r="I76" s="34" t="str">
        <f t="shared" si="8"/>
        <v/>
      </c>
      <c r="J76" s="34" t="str">
        <f t="shared" si="9"/>
        <v/>
      </c>
      <c r="K76" s="34" t="str">
        <f t="shared" si="10"/>
        <v/>
      </c>
      <c r="L76" s="26" t="str">
        <f>IF(AND($B76="",$D76=""),"",($C76-$B76-$F76)+($E76-$D76-$G76))</f>
        <v/>
      </c>
      <c r="M76" s="32"/>
      <c r="N76" s="190"/>
      <c r="O76" s="190"/>
      <c r="P76" s="190"/>
      <c r="Q76" s="190"/>
      <c r="R76" s="23"/>
    </row>
    <row r="77" spans="1:18">
      <c r="A77" s="27">
        <f t="shared" ca="1" si="12"/>
        <v>45931</v>
      </c>
      <c r="B77" s="20"/>
      <c r="C77" s="21"/>
      <c r="D77" s="20"/>
      <c r="E77" s="21"/>
      <c r="F77" s="22"/>
      <c r="G77" s="22"/>
      <c r="H77" s="34" t="str">
        <f t="shared" si="7"/>
        <v/>
      </c>
      <c r="I77" s="34" t="str">
        <f t="shared" si="8"/>
        <v/>
      </c>
      <c r="J77" s="34" t="str">
        <f t="shared" si="9"/>
        <v/>
      </c>
      <c r="K77" s="34" t="str">
        <f t="shared" si="10"/>
        <v/>
      </c>
      <c r="L77" s="26" t="str">
        <f>IF(AND($B77="",$D77=""),"",($C77-$B77-$F77)+($E77-$D77-$G77))</f>
        <v/>
      </c>
      <c r="M77" s="32"/>
      <c r="N77" s="190"/>
      <c r="O77" s="190"/>
      <c r="P77" s="190"/>
      <c r="Q77" s="190"/>
      <c r="R77" s="23"/>
    </row>
    <row r="78" spans="1:18">
      <c r="A78" s="5" t="s">
        <v>11</v>
      </c>
      <c r="B78" s="191"/>
      <c r="C78" s="192"/>
      <c r="D78" s="191"/>
      <c r="E78" s="192"/>
      <c r="F78" s="26" t="str">
        <f>IF(SUM($F47:$F77)=0,"",SUM($F47:$F77))</f>
        <v/>
      </c>
      <c r="G78" s="26" t="str">
        <f>IF(SUM($G47:$G77)=0,"",SUM($G47:$G77))</f>
        <v/>
      </c>
      <c r="H78" s="26" t="str">
        <f>IF(SUM(H47:H77)=0,"",SUM(H47:H77))</f>
        <v/>
      </c>
      <c r="I78" s="26" t="str">
        <f>IF(SUM(I47:I77)=0,"",SUM(I47:I77))</f>
        <v/>
      </c>
      <c r="J78" s="26" t="str">
        <f t="shared" ref="J78:K78" si="13">IF(SUM(J47:J77)=0,"",SUM(J47:J77))</f>
        <v/>
      </c>
      <c r="K78" s="26" t="str">
        <f t="shared" si="13"/>
        <v/>
      </c>
      <c r="L78" s="26" t="str">
        <f>IF(SUM($L47:$L77)=0,"",SUM($L47:$L77))</f>
        <v/>
      </c>
      <c r="M78" s="33"/>
      <c r="N78" s="193"/>
      <c r="O78" s="193"/>
      <c r="P78" s="193"/>
      <c r="Q78" s="193"/>
      <c r="R78" s="6"/>
    </row>
    <row r="80" spans="1:18" ht="27" customHeight="1">
      <c r="A80" s="194" t="s">
        <v>22</v>
      </c>
      <c r="B80" s="189" t="s">
        <v>103</v>
      </c>
      <c r="C80" s="189"/>
      <c r="D80" s="189"/>
      <c r="E80" s="189"/>
      <c r="F80" s="189" t="s">
        <v>23</v>
      </c>
      <c r="G80" s="189"/>
      <c r="H80" s="189" t="s">
        <v>88</v>
      </c>
      <c r="I80" s="189"/>
      <c r="J80" s="189"/>
      <c r="K80" s="189"/>
      <c r="L80" s="189" t="s">
        <v>87</v>
      </c>
      <c r="M80" s="195" t="s">
        <v>96</v>
      </c>
      <c r="N80" s="194" t="s">
        <v>25</v>
      </c>
      <c r="O80" s="194"/>
      <c r="P80" s="194"/>
      <c r="Q80" s="194"/>
      <c r="R80" s="189" t="s">
        <v>100</v>
      </c>
    </row>
    <row r="81" spans="1:22" ht="14.25" customHeight="1">
      <c r="A81" s="194"/>
      <c r="B81" s="189" t="s">
        <v>82</v>
      </c>
      <c r="C81" s="189"/>
      <c r="D81" s="189" t="s">
        <v>84</v>
      </c>
      <c r="E81" s="189"/>
      <c r="F81" s="189"/>
      <c r="G81" s="189"/>
      <c r="H81" s="189" t="s">
        <v>90</v>
      </c>
      <c r="I81" s="189"/>
      <c r="J81" s="189" t="s">
        <v>89</v>
      </c>
      <c r="K81" s="189"/>
      <c r="L81" s="189"/>
      <c r="M81" s="196"/>
      <c r="N81" s="194"/>
      <c r="O81" s="194"/>
      <c r="P81" s="194"/>
      <c r="Q81" s="194"/>
      <c r="R81" s="189"/>
    </row>
    <row r="82" spans="1:22">
      <c r="A82" s="194"/>
      <c r="B82" s="43" t="s">
        <v>26</v>
      </c>
      <c r="C82" s="43" t="s">
        <v>27</v>
      </c>
      <c r="D82" s="43" t="s">
        <v>26</v>
      </c>
      <c r="E82" s="43" t="s">
        <v>27</v>
      </c>
      <c r="F82" s="44" t="s">
        <v>85</v>
      </c>
      <c r="G82" s="44" t="s">
        <v>86</v>
      </c>
      <c r="H82" s="44" t="s">
        <v>81</v>
      </c>
      <c r="I82" s="44" t="s">
        <v>83</v>
      </c>
      <c r="J82" s="44" t="s">
        <v>81</v>
      </c>
      <c r="K82" s="44" t="s">
        <v>95</v>
      </c>
      <c r="L82" s="189"/>
      <c r="M82" s="197"/>
      <c r="N82" s="194"/>
      <c r="O82" s="194"/>
      <c r="P82" s="194"/>
      <c r="Q82" s="194"/>
      <c r="R82" s="194"/>
    </row>
    <row r="83" spans="1:22">
      <c r="A83" s="27" cm="1">
        <f t="array" aca="1" ref="A83" ca="1">DATE("2025","8"+2,IFERROR(INDIRECT(T1),"1"))</f>
        <v>45931</v>
      </c>
      <c r="B83" s="20"/>
      <c r="C83" s="21"/>
      <c r="D83" s="20"/>
      <c r="E83" s="21"/>
      <c r="F83" s="22"/>
      <c r="G83" s="22"/>
      <c r="H83" s="34" t="str">
        <f>IF(OR(B83="",LEFT(M83,1)="✓"),"",C83-B83-F83)</f>
        <v/>
      </c>
      <c r="I83" s="34" t="str">
        <f>IF(OR(D83="",LEFT(M83,1)="✓"),"",E83-D83-G83)</f>
        <v/>
      </c>
      <c r="J83" s="34" t="str">
        <f>IF(AND(B83&lt;&gt;"",M83="✓所定"),C83-B83-F83,"")</f>
        <v/>
      </c>
      <c r="K83" s="34" t="str">
        <f>IF(AND(B83&lt;&gt;"",M83="✓法定"),C83-B83-F83,"")</f>
        <v/>
      </c>
      <c r="L83" s="26" t="str">
        <f>IF(AND($B83="",$D83=""),"",($C83-$B83-$F83)+($E83-$D83-$G83))</f>
        <v/>
      </c>
      <c r="M83" s="32"/>
      <c r="N83" s="190"/>
      <c r="O83" s="190"/>
      <c r="P83" s="190"/>
      <c r="Q83" s="190"/>
      <c r="R83" s="23"/>
      <c r="V83" s="1" t="s">
        <v>171</v>
      </c>
    </row>
    <row r="84" spans="1:22">
      <c r="A84" s="27">
        <f ca="1">A83+1</f>
        <v>45932</v>
      </c>
      <c r="B84" s="20"/>
      <c r="C84" s="21"/>
      <c r="D84" s="20"/>
      <c r="E84" s="21"/>
      <c r="F84" s="22"/>
      <c r="G84" s="22"/>
      <c r="H84" s="34" t="str">
        <f t="shared" ref="H84:H113" si="14">IF(OR(B84="",LEFT(M84,1)="✓"),"",C84-B84-F84)</f>
        <v/>
      </c>
      <c r="I84" s="34" t="str">
        <f t="shared" ref="I84:I113" si="15">IF(OR(D84="",LEFT(M84,1)="✓"),"",E84-D84-G84)</f>
        <v/>
      </c>
      <c r="J84" s="34" t="str">
        <f t="shared" ref="J84:J113" si="16">IF(AND(B84&lt;&gt;"",M84="✓所定"),C84-B84-F84,"")</f>
        <v/>
      </c>
      <c r="K84" s="34" t="str">
        <f t="shared" ref="K84:K113" si="17">IF(AND(B84&lt;&gt;"",M84="✓法定"),C84-B84-F84,"")</f>
        <v/>
      </c>
      <c r="L84" s="26" t="str">
        <f t="shared" ref="L84:L112" si="18">IF(AND($B84="",$D84=""),"",($C84-$B84-$F84)+($E84-$D84-$G84))</f>
        <v/>
      </c>
      <c r="M84" s="32"/>
      <c r="N84" s="190"/>
      <c r="O84" s="190"/>
      <c r="P84" s="190"/>
      <c r="Q84" s="190"/>
      <c r="R84" s="23"/>
      <c r="V84" s="1" t="s">
        <v>172</v>
      </c>
    </row>
    <row r="85" spans="1:22">
      <c r="A85" s="27">
        <f t="shared" ref="A85:A113" ca="1" si="19">A84+1</f>
        <v>45933</v>
      </c>
      <c r="B85" s="20"/>
      <c r="C85" s="21"/>
      <c r="D85" s="20"/>
      <c r="E85" s="21"/>
      <c r="F85" s="22"/>
      <c r="G85" s="22"/>
      <c r="H85" s="34" t="str">
        <f t="shared" si="14"/>
        <v/>
      </c>
      <c r="I85" s="34" t="str">
        <f t="shared" si="15"/>
        <v/>
      </c>
      <c r="J85" s="34" t="str">
        <f t="shared" si="16"/>
        <v/>
      </c>
      <c r="K85" s="34" t="str">
        <f t="shared" si="17"/>
        <v/>
      </c>
      <c r="L85" s="26" t="str">
        <f t="shared" si="18"/>
        <v/>
      </c>
      <c r="M85" s="32"/>
      <c r="N85" s="190"/>
      <c r="O85" s="190"/>
      <c r="P85" s="190"/>
      <c r="Q85" s="190"/>
      <c r="R85" s="23"/>
    </row>
    <row r="86" spans="1:22">
      <c r="A86" s="27">
        <f t="shared" ca="1" si="19"/>
        <v>45934</v>
      </c>
      <c r="B86" s="20"/>
      <c r="C86" s="21"/>
      <c r="D86" s="20"/>
      <c r="E86" s="21"/>
      <c r="F86" s="22"/>
      <c r="G86" s="22"/>
      <c r="H86" s="34" t="str">
        <f t="shared" si="14"/>
        <v/>
      </c>
      <c r="I86" s="34" t="str">
        <f t="shared" si="15"/>
        <v/>
      </c>
      <c r="J86" s="34" t="str">
        <f t="shared" si="16"/>
        <v/>
      </c>
      <c r="K86" s="34" t="str">
        <f t="shared" si="17"/>
        <v/>
      </c>
      <c r="L86" s="26" t="str">
        <f t="shared" si="18"/>
        <v/>
      </c>
      <c r="M86" s="32"/>
      <c r="N86" s="190"/>
      <c r="O86" s="190"/>
      <c r="P86" s="190"/>
      <c r="Q86" s="190"/>
      <c r="R86" s="23"/>
    </row>
    <row r="87" spans="1:22">
      <c r="A87" s="27">
        <f t="shared" ca="1" si="19"/>
        <v>45935</v>
      </c>
      <c r="B87" s="20"/>
      <c r="C87" s="21"/>
      <c r="D87" s="20"/>
      <c r="E87" s="21"/>
      <c r="F87" s="22"/>
      <c r="G87" s="22"/>
      <c r="H87" s="34" t="str">
        <f t="shared" si="14"/>
        <v/>
      </c>
      <c r="I87" s="34" t="str">
        <f t="shared" si="15"/>
        <v/>
      </c>
      <c r="J87" s="34" t="str">
        <f t="shared" si="16"/>
        <v/>
      </c>
      <c r="K87" s="34" t="str">
        <f t="shared" si="17"/>
        <v/>
      </c>
      <c r="L87" s="26" t="str">
        <f t="shared" si="18"/>
        <v/>
      </c>
      <c r="M87" s="32"/>
      <c r="N87" s="190"/>
      <c r="O87" s="190"/>
      <c r="P87" s="190"/>
      <c r="Q87" s="190"/>
      <c r="R87" s="23"/>
    </row>
    <row r="88" spans="1:22">
      <c r="A88" s="27">
        <f t="shared" ca="1" si="19"/>
        <v>45936</v>
      </c>
      <c r="B88" s="20"/>
      <c r="C88" s="21"/>
      <c r="D88" s="20"/>
      <c r="E88" s="21"/>
      <c r="F88" s="22"/>
      <c r="G88" s="22"/>
      <c r="H88" s="34" t="str">
        <f t="shared" si="14"/>
        <v/>
      </c>
      <c r="I88" s="34" t="str">
        <f t="shared" si="15"/>
        <v/>
      </c>
      <c r="J88" s="34" t="str">
        <f t="shared" si="16"/>
        <v/>
      </c>
      <c r="K88" s="34" t="str">
        <f t="shared" si="17"/>
        <v/>
      </c>
      <c r="L88" s="26" t="str">
        <f t="shared" si="18"/>
        <v/>
      </c>
      <c r="M88" s="32"/>
      <c r="N88" s="190"/>
      <c r="O88" s="190"/>
      <c r="P88" s="190"/>
      <c r="Q88" s="190"/>
      <c r="R88" s="23"/>
    </row>
    <row r="89" spans="1:22">
      <c r="A89" s="27">
        <f t="shared" ca="1" si="19"/>
        <v>45937</v>
      </c>
      <c r="B89" s="20"/>
      <c r="C89" s="21"/>
      <c r="D89" s="20"/>
      <c r="E89" s="21"/>
      <c r="F89" s="22"/>
      <c r="G89" s="22"/>
      <c r="H89" s="34" t="str">
        <f t="shared" si="14"/>
        <v/>
      </c>
      <c r="I89" s="34" t="str">
        <f t="shared" si="15"/>
        <v/>
      </c>
      <c r="J89" s="34" t="str">
        <f t="shared" si="16"/>
        <v/>
      </c>
      <c r="K89" s="34" t="str">
        <f t="shared" si="17"/>
        <v/>
      </c>
      <c r="L89" s="26" t="str">
        <f t="shared" si="18"/>
        <v/>
      </c>
      <c r="M89" s="32"/>
      <c r="N89" s="190"/>
      <c r="O89" s="190"/>
      <c r="P89" s="190"/>
      <c r="Q89" s="190"/>
      <c r="R89" s="23"/>
    </row>
    <row r="90" spans="1:22">
      <c r="A90" s="27">
        <f t="shared" ca="1" si="19"/>
        <v>45938</v>
      </c>
      <c r="B90" s="20"/>
      <c r="C90" s="21"/>
      <c r="D90" s="20"/>
      <c r="E90" s="21"/>
      <c r="F90" s="22"/>
      <c r="G90" s="22"/>
      <c r="H90" s="34" t="str">
        <f t="shared" si="14"/>
        <v/>
      </c>
      <c r="I90" s="34" t="str">
        <f t="shared" si="15"/>
        <v/>
      </c>
      <c r="J90" s="34" t="str">
        <f t="shared" si="16"/>
        <v/>
      </c>
      <c r="K90" s="34" t="str">
        <f t="shared" si="17"/>
        <v/>
      </c>
      <c r="L90" s="26" t="str">
        <f t="shared" si="18"/>
        <v/>
      </c>
      <c r="M90" s="32"/>
      <c r="N90" s="190"/>
      <c r="O90" s="190"/>
      <c r="P90" s="190"/>
      <c r="Q90" s="190"/>
      <c r="R90" s="23"/>
    </row>
    <row r="91" spans="1:22">
      <c r="A91" s="27">
        <f t="shared" ca="1" si="19"/>
        <v>45939</v>
      </c>
      <c r="B91" s="20"/>
      <c r="C91" s="21"/>
      <c r="D91" s="20"/>
      <c r="E91" s="21"/>
      <c r="F91" s="22"/>
      <c r="G91" s="22"/>
      <c r="H91" s="34" t="str">
        <f t="shared" si="14"/>
        <v/>
      </c>
      <c r="I91" s="34" t="str">
        <f t="shared" si="15"/>
        <v/>
      </c>
      <c r="J91" s="34" t="str">
        <f t="shared" si="16"/>
        <v/>
      </c>
      <c r="K91" s="34" t="str">
        <f t="shared" si="17"/>
        <v/>
      </c>
      <c r="L91" s="26" t="str">
        <f t="shared" si="18"/>
        <v/>
      </c>
      <c r="M91" s="32"/>
      <c r="N91" s="190"/>
      <c r="O91" s="190"/>
      <c r="P91" s="190"/>
      <c r="Q91" s="190"/>
      <c r="R91" s="23"/>
    </row>
    <row r="92" spans="1:22">
      <c r="A92" s="27">
        <f t="shared" ca="1" si="19"/>
        <v>45940</v>
      </c>
      <c r="B92" s="20"/>
      <c r="C92" s="21"/>
      <c r="D92" s="20"/>
      <c r="E92" s="21"/>
      <c r="F92" s="22"/>
      <c r="G92" s="22"/>
      <c r="H92" s="34" t="str">
        <f t="shared" si="14"/>
        <v/>
      </c>
      <c r="I92" s="34" t="str">
        <f t="shared" si="15"/>
        <v/>
      </c>
      <c r="J92" s="34" t="str">
        <f t="shared" si="16"/>
        <v/>
      </c>
      <c r="K92" s="34" t="str">
        <f t="shared" si="17"/>
        <v/>
      </c>
      <c r="L92" s="26" t="str">
        <f t="shared" si="18"/>
        <v/>
      </c>
      <c r="M92" s="32"/>
      <c r="N92" s="190"/>
      <c r="O92" s="190"/>
      <c r="P92" s="190"/>
      <c r="Q92" s="190"/>
      <c r="R92" s="23"/>
    </row>
    <row r="93" spans="1:22">
      <c r="A93" s="27">
        <f t="shared" ca="1" si="19"/>
        <v>45941</v>
      </c>
      <c r="B93" s="20"/>
      <c r="C93" s="21"/>
      <c r="D93" s="20"/>
      <c r="E93" s="21"/>
      <c r="F93" s="22"/>
      <c r="G93" s="22"/>
      <c r="H93" s="34" t="str">
        <f t="shared" si="14"/>
        <v/>
      </c>
      <c r="I93" s="34" t="str">
        <f t="shared" si="15"/>
        <v/>
      </c>
      <c r="J93" s="34" t="str">
        <f t="shared" si="16"/>
        <v/>
      </c>
      <c r="K93" s="34" t="str">
        <f t="shared" si="17"/>
        <v/>
      </c>
      <c r="L93" s="26" t="str">
        <f t="shared" si="18"/>
        <v/>
      </c>
      <c r="M93" s="32"/>
      <c r="N93" s="190"/>
      <c r="O93" s="190"/>
      <c r="P93" s="190"/>
      <c r="Q93" s="190"/>
      <c r="R93" s="23"/>
    </row>
    <row r="94" spans="1:22">
      <c r="A94" s="27">
        <f t="shared" ca="1" si="19"/>
        <v>45942</v>
      </c>
      <c r="B94" s="20"/>
      <c r="C94" s="21"/>
      <c r="D94" s="20"/>
      <c r="E94" s="21"/>
      <c r="F94" s="22"/>
      <c r="G94" s="22"/>
      <c r="H94" s="34" t="str">
        <f t="shared" si="14"/>
        <v/>
      </c>
      <c r="I94" s="34" t="str">
        <f t="shared" si="15"/>
        <v/>
      </c>
      <c r="J94" s="34" t="str">
        <f t="shared" si="16"/>
        <v/>
      </c>
      <c r="K94" s="34" t="str">
        <f t="shared" si="17"/>
        <v/>
      </c>
      <c r="L94" s="26" t="str">
        <f t="shared" si="18"/>
        <v/>
      </c>
      <c r="M94" s="32"/>
      <c r="N94" s="190"/>
      <c r="O94" s="190"/>
      <c r="P94" s="190"/>
      <c r="Q94" s="190"/>
      <c r="R94" s="23"/>
    </row>
    <row r="95" spans="1:22">
      <c r="A95" s="27">
        <f t="shared" ca="1" si="19"/>
        <v>45943</v>
      </c>
      <c r="B95" s="20"/>
      <c r="C95" s="21"/>
      <c r="D95" s="20"/>
      <c r="E95" s="21"/>
      <c r="F95" s="22"/>
      <c r="G95" s="22"/>
      <c r="H95" s="34" t="str">
        <f t="shared" si="14"/>
        <v/>
      </c>
      <c r="I95" s="34" t="str">
        <f t="shared" si="15"/>
        <v/>
      </c>
      <c r="J95" s="34" t="str">
        <f t="shared" si="16"/>
        <v/>
      </c>
      <c r="K95" s="34" t="str">
        <f t="shared" si="17"/>
        <v/>
      </c>
      <c r="L95" s="26" t="str">
        <f t="shared" si="18"/>
        <v/>
      </c>
      <c r="M95" s="32"/>
      <c r="N95" s="190"/>
      <c r="O95" s="190"/>
      <c r="P95" s="190"/>
      <c r="Q95" s="190"/>
      <c r="R95" s="23"/>
    </row>
    <row r="96" spans="1:22">
      <c r="A96" s="27">
        <f t="shared" ca="1" si="19"/>
        <v>45944</v>
      </c>
      <c r="B96" s="20"/>
      <c r="C96" s="21"/>
      <c r="D96" s="20"/>
      <c r="E96" s="21"/>
      <c r="F96" s="22"/>
      <c r="G96" s="22"/>
      <c r="H96" s="34" t="str">
        <f t="shared" si="14"/>
        <v/>
      </c>
      <c r="I96" s="34" t="str">
        <f t="shared" si="15"/>
        <v/>
      </c>
      <c r="J96" s="34" t="str">
        <f t="shared" si="16"/>
        <v/>
      </c>
      <c r="K96" s="34" t="str">
        <f t="shared" si="17"/>
        <v/>
      </c>
      <c r="L96" s="26" t="str">
        <f t="shared" si="18"/>
        <v/>
      </c>
      <c r="M96" s="32"/>
      <c r="N96" s="190"/>
      <c r="O96" s="190"/>
      <c r="P96" s="190"/>
      <c r="Q96" s="190"/>
      <c r="R96" s="23"/>
    </row>
    <row r="97" spans="1:18">
      <c r="A97" s="27">
        <f t="shared" ca="1" si="19"/>
        <v>45945</v>
      </c>
      <c r="B97" s="20"/>
      <c r="C97" s="21"/>
      <c r="D97" s="20"/>
      <c r="E97" s="21"/>
      <c r="F97" s="22"/>
      <c r="G97" s="22"/>
      <c r="H97" s="34" t="str">
        <f t="shared" si="14"/>
        <v/>
      </c>
      <c r="I97" s="34" t="str">
        <f t="shared" si="15"/>
        <v/>
      </c>
      <c r="J97" s="34" t="str">
        <f t="shared" si="16"/>
        <v/>
      </c>
      <c r="K97" s="34" t="str">
        <f t="shared" si="17"/>
        <v/>
      </c>
      <c r="L97" s="26" t="str">
        <f t="shared" si="18"/>
        <v/>
      </c>
      <c r="M97" s="32"/>
      <c r="N97" s="190"/>
      <c r="O97" s="190"/>
      <c r="P97" s="190"/>
      <c r="Q97" s="190"/>
      <c r="R97" s="23"/>
    </row>
    <row r="98" spans="1:18">
      <c r="A98" s="27">
        <f t="shared" ca="1" si="19"/>
        <v>45946</v>
      </c>
      <c r="B98" s="20"/>
      <c r="C98" s="21"/>
      <c r="D98" s="20"/>
      <c r="E98" s="21"/>
      <c r="F98" s="22"/>
      <c r="G98" s="22"/>
      <c r="H98" s="34" t="str">
        <f t="shared" si="14"/>
        <v/>
      </c>
      <c r="I98" s="34" t="str">
        <f t="shared" si="15"/>
        <v/>
      </c>
      <c r="J98" s="34" t="str">
        <f t="shared" si="16"/>
        <v/>
      </c>
      <c r="K98" s="34" t="str">
        <f t="shared" si="17"/>
        <v/>
      </c>
      <c r="L98" s="26" t="str">
        <f t="shared" si="18"/>
        <v/>
      </c>
      <c r="M98" s="32"/>
      <c r="N98" s="190"/>
      <c r="O98" s="190"/>
      <c r="P98" s="190"/>
      <c r="Q98" s="190"/>
      <c r="R98" s="23"/>
    </row>
    <row r="99" spans="1:18">
      <c r="A99" s="27">
        <f t="shared" ca="1" si="19"/>
        <v>45947</v>
      </c>
      <c r="B99" s="20"/>
      <c r="C99" s="21"/>
      <c r="D99" s="20"/>
      <c r="E99" s="21"/>
      <c r="F99" s="22"/>
      <c r="G99" s="22"/>
      <c r="H99" s="34" t="str">
        <f t="shared" si="14"/>
        <v/>
      </c>
      <c r="I99" s="34" t="str">
        <f t="shared" si="15"/>
        <v/>
      </c>
      <c r="J99" s="34" t="str">
        <f t="shared" si="16"/>
        <v/>
      </c>
      <c r="K99" s="34" t="str">
        <f t="shared" si="17"/>
        <v/>
      </c>
      <c r="L99" s="26" t="str">
        <f t="shared" si="18"/>
        <v/>
      </c>
      <c r="M99" s="32"/>
      <c r="N99" s="190"/>
      <c r="O99" s="190"/>
      <c r="P99" s="190"/>
      <c r="Q99" s="190"/>
      <c r="R99" s="23"/>
    </row>
    <row r="100" spans="1:18">
      <c r="A100" s="27">
        <f t="shared" ca="1" si="19"/>
        <v>45948</v>
      </c>
      <c r="B100" s="20"/>
      <c r="C100" s="21"/>
      <c r="D100" s="20"/>
      <c r="E100" s="21"/>
      <c r="F100" s="22"/>
      <c r="G100" s="22"/>
      <c r="H100" s="34" t="str">
        <f t="shared" si="14"/>
        <v/>
      </c>
      <c r="I100" s="34" t="str">
        <f t="shared" si="15"/>
        <v/>
      </c>
      <c r="J100" s="34" t="str">
        <f t="shared" si="16"/>
        <v/>
      </c>
      <c r="K100" s="34" t="str">
        <f t="shared" si="17"/>
        <v/>
      </c>
      <c r="L100" s="26" t="str">
        <f t="shared" si="18"/>
        <v/>
      </c>
      <c r="M100" s="32"/>
      <c r="N100" s="190"/>
      <c r="O100" s="190"/>
      <c r="P100" s="190"/>
      <c r="Q100" s="190"/>
      <c r="R100" s="23"/>
    </row>
    <row r="101" spans="1:18">
      <c r="A101" s="27">
        <f t="shared" ca="1" si="19"/>
        <v>45949</v>
      </c>
      <c r="B101" s="20"/>
      <c r="C101" s="21"/>
      <c r="D101" s="20"/>
      <c r="E101" s="21"/>
      <c r="F101" s="22"/>
      <c r="G101" s="22"/>
      <c r="H101" s="34" t="str">
        <f t="shared" si="14"/>
        <v/>
      </c>
      <c r="I101" s="34" t="str">
        <f t="shared" si="15"/>
        <v/>
      </c>
      <c r="J101" s="34" t="str">
        <f t="shared" si="16"/>
        <v/>
      </c>
      <c r="K101" s="34" t="str">
        <f t="shared" si="17"/>
        <v/>
      </c>
      <c r="L101" s="26" t="str">
        <f t="shared" si="18"/>
        <v/>
      </c>
      <c r="M101" s="32"/>
      <c r="N101" s="190"/>
      <c r="O101" s="190"/>
      <c r="P101" s="190"/>
      <c r="Q101" s="190"/>
      <c r="R101" s="23"/>
    </row>
    <row r="102" spans="1:18">
      <c r="A102" s="27">
        <f t="shared" ca="1" si="19"/>
        <v>45950</v>
      </c>
      <c r="B102" s="20"/>
      <c r="C102" s="21"/>
      <c r="D102" s="20"/>
      <c r="E102" s="21"/>
      <c r="F102" s="22"/>
      <c r="G102" s="22"/>
      <c r="H102" s="34" t="str">
        <f t="shared" si="14"/>
        <v/>
      </c>
      <c r="I102" s="34" t="str">
        <f t="shared" si="15"/>
        <v/>
      </c>
      <c r="J102" s="34" t="str">
        <f t="shared" si="16"/>
        <v/>
      </c>
      <c r="K102" s="34" t="str">
        <f t="shared" si="17"/>
        <v/>
      </c>
      <c r="L102" s="26" t="str">
        <f t="shared" si="18"/>
        <v/>
      </c>
      <c r="M102" s="32"/>
      <c r="N102" s="190"/>
      <c r="O102" s="190"/>
      <c r="P102" s="190"/>
      <c r="Q102" s="190"/>
      <c r="R102" s="23"/>
    </row>
    <row r="103" spans="1:18">
      <c r="A103" s="27">
        <f t="shared" ca="1" si="19"/>
        <v>45951</v>
      </c>
      <c r="B103" s="20"/>
      <c r="C103" s="21"/>
      <c r="D103" s="20"/>
      <c r="E103" s="21"/>
      <c r="F103" s="22"/>
      <c r="G103" s="22"/>
      <c r="H103" s="34" t="str">
        <f t="shared" si="14"/>
        <v/>
      </c>
      <c r="I103" s="34" t="str">
        <f t="shared" si="15"/>
        <v/>
      </c>
      <c r="J103" s="34" t="str">
        <f t="shared" si="16"/>
        <v/>
      </c>
      <c r="K103" s="34" t="str">
        <f t="shared" si="17"/>
        <v/>
      </c>
      <c r="L103" s="26" t="str">
        <f t="shared" si="18"/>
        <v/>
      </c>
      <c r="M103" s="32"/>
      <c r="N103" s="190"/>
      <c r="O103" s="190"/>
      <c r="P103" s="190"/>
      <c r="Q103" s="190"/>
      <c r="R103" s="23"/>
    </row>
    <row r="104" spans="1:18">
      <c r="A104" s="27">
        <f t="shared" ca="1" si="19"/>
        <v>45952</v>
      </c>
      <c r="B104" s="20"/>
      <c r="C104" s="21"/>
      <c r="D104" s="20"/>
      <c r="E104" s="21"/>
      <c r="F104" s="22"/>
      <c r="G104" s="22"/>
      <c r="H104" s="34" t="str">
        <f t="shared" si="14"/>
        <v/>
      </c>
      <c r="I104" s="34" t="str">
        <f t="shared" si="15"/>
        <v/>
      </c>
      <c r="J104" s="34" t="str">
        <f t="shared" si="16"/>
        <v/>
      </c>
      <c r="K104" s="34" t="str">
        <f t="shared" si="17"/>
        <v/>
      </c>
      <c r="L104" s="26" t="str">
        <f t="shared" si="18"/>
        <v/>
      </c>
      <c r="M104" s="32"/>
      <c r="N104" s="190"/>
      <c r="O104" s="190"/>
      <c r="P104" s="190"/>
      <c r="Q104" s="190"/>
      <c r="R104" s="23"/>
    </row>
    <row r="105" spans="1:18">
      <c r="A105" s="27">
        <f t="shared" ca="1" si="19"/>
        <v>45953</v>
      </c>
      <c r="B105" s="20"/>
      <c r="C105" s="21"/>
      <c r="D105" s="20"/>
      <c r="E105" s="21"/>
      <c r="F105" s="22"/>
      <c r="G105" s="22"/>
      <c r="H105" s="34" t="str">
        <f t="shared" si="14"/>
        <v/>
      </c>
      <c r="I105" s="34" t="str">
        <f t="shared" si="15"/>
        <v/>
      </c>
      <c r="J105" s="34" t="str">
        <f t="shared" si="16"/>
        <v/>
      </c>
      <c r="K105" s="34" t="str">
        <f t="shared" si="17"/>
        <v/>
      </c>
      <c r="L105" s="26" t="str">
        <f t="shared" si="18"/>
        <v/>
      </c>
      <c r="M105" s="32"/>
      <c r="N105" s="190"/>
      <c r="O105" s="190"/>
      <c r="P105" s="190"/>
      <c r="Q105" s="190"/>
      <c r="R105" s="23"/>
    </row>
    <row r="106" spans="1:18">
      <c r="A106" s="27">
        <f t="shared" ca="1" si="19"/>
        <v>45954</v>
      </c>
      <c r="B106" s="20"/>
      <c r="C106" s="21"/>
      <c r="D106" s="20"/>
      <c r="E106" s="21"/>
      <c r="F106" s="22"/>
      <c r="G106" s="22"/>
      <c r="H106" s="34" t="str">
        <f t="shared" si="14"/>
        <v/>
      </c>
      <c r="I106" s="34" t="str">
        <f t="shared" si="15"/>
        <v/>
      </c>
      <c r="J106" s="34" t="str">
        <f t="shared" si="16"/>
        <v/>
      </c>
      <c r="K106" s="34" t="str">
        <f t="shared" si="17"/>
        <v/>
      </c>
      <c r="L106" s="26" t="str">
        <f t="shared" si="18"/>
        <v/>
      </c>
      <c r="M106" s="32"/>
      <c r="N106" s="190"/>
      <c r="O106" s="190"/>
      <c r="P106" s="190"/>
      <c r="Q106" s="190"/>
      <c r="R106" s="23"/>
    </row>
    <row r="107" spans="1:18">
      <c r="A107" s="27">
        <f t="shared" ca="1" si="19"/>
        <v>45955</v>
      </c>
      <c r="B107" s="20"/>
      <c r="C107" s="21"/>
      <c r="D107" s="20"/>
      <c r="E107" s="21"/>
      <c r="F107" s="22"/>
      <c r="G107" s="22"/>
      <c r="H107" s="34" t="str">
        <f t="shared" si="14"/>
        <v/>
      </c>
      <c r="I107" s="34" t="str">
        <f t="shared" si="15"/>
        <v/>
      </c>
      <c r="J107" s="34" t="str">
        <f t="shared" si="16"/>
        <v/>
      </c>
      <c r="K107" s="34" t="str">
        <f t="shared" si="17"/>
        <v/>
      </c>
      <c r="L107" s="26" t="str">
        <f t="shared" si="18"/>
        <v/>
      </c>
      <c r="M107" s="32"/>
      <c r="N107" s="190"/>
      <c r="O107" s="190"/>
      <c r="P107" s="190"/>
      <c r="Q107" s="190"/>
      <c r="R107" s="23"/>
    </row>
    <row r="108" spans="1:18">
      <c r="A108" s="27">
        <f t="shared" ca="1" si="19"/>
        <v>45956</v>
      </c>
      <c r="B108" s="20"/>
      <c r="C108" s="21"/>
      <c r="D108" s="20"/>
      <c r="E108" s="21"/>
      <c r="F108" s="22"/>
      <c r="G108" s="22"/>
      <c r="H108" s="34" t="str">
        <f t="shared" si="14"/>
        <v/>
      </c>
      <c r="I108" s="34" t="str">
        <f t="shared" si="15"/>
        <v/>
      </c>
      <c r="J108" s="34" t="str">
        <f t="shared" si="16"/>
        <v/>
      </c>
      <c r="K108" s="34" t="str">
        <f t="shared" si="17"/>
        <v/>
      </c>
      <c r="L108" s="26" t="str">
        <f t="shared" si="18"/>
        <v/>
      </c>
      <c r="M108" s="32"/>
      <c r="N108" s="190"/>
      <c r="O108" s="190"/>
      <c r="P108" s="190"/>
      <c r="Q108" s="190"/>
      <c r="R108" s="23"/>
    </row>
    <row r="109" spans="1:18">
      <c r="A109" s="27">
        <f t="shared" ca="1" si="19"/>
        <v>45957</v>
      </c>
      <c r="B109" s="20"/>
      <c r="C109" s="21"/>
      <c r="D109" s="20"/>
      <c r="E109" s="21"/>
      <c r="F109" s="22"/>
      <c r="G109" s="22"/>
      <c r="H109" s="34" t="str">
        <f t="shared" si="14"/>
        <v/>
      </c>
      <c r="I109" s="34" t="str">
        <f t="shared" si="15"/>
        <v/>
      </c>
      <c r="J109" s="34" t="str">
        <f t="shared" si="16"/>
        <v/>
      </c>
      <c r="K109" s="34" t="str">
        <f t="shared" si="17"/>
        <v/>
      </c>
      <c r="L109" s="26" t="str">
        <f t="shared" si="18"/>
        <v/>
      </c>
      <c r="M109" s="32"/>
      <c r="N109" s="190"/>
      <c r="O109" s="190"/>
      <c r="P109" s="190"/>
      <c r="Q109" s="190"/>
      <c r="R109" s="23"/>
    </row>
    <row r="110" spans="1:18">
      <c r="A110" s="27">
        <f t="shared" ca="1" si="19"/>
        <v>45958</v>
      </c>
      <c r="B110" s="20"/>
      <c r="C110" s="21"/>
      <c r="D110" s="20"/>
      <c r="E110" s="21"/>
      <c r="F110" s="22"/>
      <c r="G110" s="22"/>
      <c r="H110" s="34" t="str">
        <f t="shared" si="14"/>
        <v/>
      </c>
      <c r="I110" s="34" t="str">
        <f t="shared" si="15"/>
        <v/>
      </c>
      <c r="J110" s="34" t="str">
        <f t="shared" si="16"/>
        <v/>
      </c>
      <c r="K110" s="34" t="str">
        <f t="shared" si="17"/>
        <v/>
      </c>
      <c r="L110" s="26" t="str">
        <f t="shared" si="18"/>
        <v/>
      </c>
      <c r="M110" s="32"/>
      <c r="N110" s="190"/>
      <c r="O110" s="190"/>
      <c r="P110" s="190"/>
      <c r="Q110" s="190"/>
      <c r="R110" s="23"/>
    </row>
    <row r="111" spans="1:18">
      <c r="A111" s="27">
        <f t="shared" ca="1" si="19"/>
        <v>45959</v>
      </c>
      <c r="B111" s="20"/>
      <c r="C111" s="21"/>
      <c r="D111" s="20"/>
      <c r="E111" s="21"/>
      <c r="F111" s="22"/>
      <c r="G111" s="22"/>
      <c r="H111" s="34" t="str">
        <f t="shared" si="14"/>
        <v/>
      </c>
      <c r="I111" s="34" t="str">
        <f t="shared" si="15"/>
        <v/>
      </c>
      <c r="J111" s="34" t="str">
        <f t="shared" si="16"/>
        <v/>
      </c>
      <c r="K111" s="34" t="str">
        <f t="shared" si="17"/>
        <v/>
      </c>
      <c r="L111" s="26" t="str">
        <f t="shared" si="18"/>
        <v/>
      </c>
      <c r="M111" s="32"/>
      <c r="N111" s="190"/>
      <c r="O111" s="190"/>
      <c r="P111" s="190"/>
      <c r="Q111" s="190"/>
      <c r="R111" s="23"/>
    </row>
    <row r="112" spans="1:18">
      <c r="A112" s="27">
        <f t="shared" ca="1" si="19"/>
        <v>45960</v>
      </c>
      <c r="B112" s="20"/>
      <c r="C112" s="21"/>
      <c r="D112" s="20"/>
      <c r="E112" s="21"/>
      <c r="F112" s="22"/>
      <c r="G112" s="22"/>
      <c r="H112" s="34" t="str">
        <f t="shared" si="14"/>
        <v/>
      </c>
      <c r="I112" s="34" t="str">
        <f t="shared" si="15"/>
        <v/>
      </c>
      <c r="J112" s="34" t="str">
        <f t="shared" si="16"/>
        <v/>
      </c>
      <c r="K112" s="34" t="str">
        <f t="shared" si="17"/>
        <v/>
      </c>
      <c r="L112" s="26" t="str">
        <f t="shared" si="18"/>
        <v/>
      </c>
      <c r="M112" s="32"/>
      <c r="N112" s="190"/>
      <c r="O112" s="190"/>
      <c r="P112" s="190"/>
      <c r="Q112" s="190"/>
      <c r="R112" s="23"/>
    </row>
    <row r="113" spans="1:22">
      <c r="A113" s="27">
        <f t="shared" ca="1" si="19"/>
        <v>45961</v>
      </c>
      <c r="B113" s="20"/>
      <c r="C113" s="21"/>
      <c r="D113" s="20"/>
      <c r="E113" s="21"/>
      <c r="F113" s="22"/>
      <c r="G113" s="22"/>
      <c r="H113" s="34" t="str">
        <f t="shared" si="14"/>
        <v/>
      </c>
      <c r="I113" s="34" t="str">
        <f t="shared" si="15"/>
        <v/>
      </c>
      <c r="J113" s="34" t="str">
        <f t="shared" si="16"/>
        <v/>
      </c>
      <c r="K113" s="34" t="str">
        <f t="shared" si="17"/>
        <v/>
      </c>
      <c r="L113" s="26" t="str">
        <f>IF(AND($B113="",$D113=""),"",($C113-$B113-$F113)+($E113-$D113-$G113))</f>
        <v/>
      </c>
      <c r="M113" s="32"/>
      <c r="N113" s="190"/>
      <c r="O113" s="190"/>
      <c r="P113" s="190"/>
      <c r="Q113" s="190"/>
      <c r="R113" s="23"/>
    </row>
    <row r="114" spans="1:22">
      <c r="A114" s="5" t="s">
        <v>11</v>
      </c>
      <c r="B114" s="191"/>
      <c r="C114" s="192"/>
      <c r="D114" s="191"/>
      <c r="E114" s="192"/>
      <c r="F114" s="26" t="str">
        <f>IF(SUM($F83:$F113)=0,"",SUM($F83:$F113))</f>
        <v/>
      </c>
      <c r="G114" s="26" t="str">
        <f>IF(SUM($G83:$G113)=0,"",SUM($G83:$G113))</f>
        <v/>
      </c>
      <c r="H114" s="26" t="str">
        <f>IF(SUM(H83:H113)=0,"",SUM(H83:H113))</f>
        <v/>
      </c>
      <c r="I114" s="26" t="str">
        <f>IF(SUM(I83:I113)=0,"",SUM(I83:I113))</f>
        <v/>
      </c>
      <c r="J114" s="26" t="str">
        <f t="shared" ref="J114:K114" si="20">IF(SUM(J83:J113)=0,"",SUM(J83:J113))</f>
        <v/>
      </c>
      <c r="K114" s="26" t="str">
        <f t="shared" si="20"/>
        <v/>
      </c>
      <c r="L114" s="26" t="str">
        <f>IF(SUM($L83:$L113)=0,"",SUM($L83:$L113))</f>
        <v/>
      </c>
      <c r="M114" s="33"/>
      <c r="N114" s="193"/>
      <c r="O114" s="193"/>
      <c r="P114" s="193"/>
      <c r="Q114" s="193"/>
      <c r="R114" s="6"/>
    </row>
    <row r="116" spans="1:22" ht="27" customHeight="1">
      <c r="A116" s="194" t="s">
        <v>22</v>
      </c>
      <c r="B116" s="189" t="s">
        <v>103</v>
      </c>
      <c r="C116" s="189"/>
      <c r="D116" s="189"/>
      <c r="E116" s="189"/>
      <c r="F116" s="189" t="s">
        <v>23</v>
      </c>
      <c r="G116" s="189"/>
      <c r="H116" s="189" t="s">
        <v>88</v>
      </c>
      <c r="I116" s="189"/>
      <c r="J116" s="189"/>
      <c r="K116" s="189"/>
      <c r="L116" s="189" t="s">
        <v>87</v>
      </c>
      <c r="M116" s="195" t="s">
        <v>96</v>
      </c>
      <c r="N116" s="194" t="s">
        <v>25</v>
      </c>
      <c r="O116" s="194"/>
      <c r="P116" s="194"/>
      <c r="Q116" s="194"/>
      <c r="R116" s="189" t="s">
        <v>100</v>
      </c>
    </row>
    <row r="117" spans="1:22" ht="14.25" customHeight="1">
      <c r="A117" s="194"/>
      <c r="B117" s="189" t="s">
        <v>82</v>
      </c>
      <c r="C117" s="189"/>
      <c r="D117" s="189" t="s">
        <v>84</v>
      </c>
      <c r="E117" s="189"/>
      <c r="F117" s="189"/>
      <c r="G117" s="189"/>
      <c r="H117" s="189" t="s">
        <v>90</v>
      </c>
      <c r="I117" s="189"/>
      <c r="J117" s="189" t="s">
        <v>89</v>
      </c>
      <c r="K117" s="189"/>
      <c r="L117" s="189"/>
      <c r="M117" s="196"/>
      <c r="N117" s="194"/>
      <c r="O117" s="194"/>
      <c r="P117" s="194"/>
      <c r="Q117" s="194"/>
      <c r="R117" s="189"/>
    </row>
    <row r="118" spans="1:22">
      <c r="A118" s="194"/>
      <c r="B118" s="43" t="s">
        <v>26</v>
      </c>
      <c r="C118" s="43" t="s">
        <v>27</v>
      </c>
      <c r="D118" s="43" t="s">
        <v>26</v>
      </c>
      <c r="E118" s="43" t="s">
        <v>27</v>
      </c>
      <c r="F118" s="44" t="s">
        <v>85</v>
      </c>
      <c r="G118" s="44" t="s">
        <v>86</v>
      </c>
      <c r="H118" s="44" t="s">
        <v>81</v>
      </c>
      <c r="I118" s="44" t="s">
        <v>83</v>
      </c>
      <c r="J118" s="44" t="s">
        <v>81</v>
      </c>
      <c r="K118" s="44" t="s">
        <v>95</v>
      </c>
      <c r="L118" s="189"/>
      <c r="M118" s="197"/>
      <c r="N118" s="194"/>
      <c r="O118" s="194"/>
      <c r="P118" s="194"/>
      <c r="Q118" s="194"/>
      <c r="R118" s="194"/>
    </row>
    <row r="119" spans="1:22">
      <c r="A119" s="27" cm="1">
        <f t="array" aca="1" ref="A119" ca="1">DATE("2025","8"+3,IFERROR(INDIRECT(T1),"1"))</f>
        <v>45962</v>
      </c>
      <c r="B119" s="20"/>
      <c r="C119" s="21"/>
      <c r="D119" s="20"/>
      <c r="E119" s="21"/>
      <c r="F119" s="22"/>
      <c r="G119" s="22"/>
      <c r="H119" s="34" t="str">
        <f>IF(OR(B119="",LEFT(M119,1)="✓"),"",C119-B119-F119)</f>
        <v/>
      </c>
      <c r="I119" s="34" t="str">
        <f>IF(OR(D119="",LEFT(M119,1)="✓"),"",E119-D119-G119)</f>
        <v/>
      </c>
      <c r="J119" s="34" t="str">
        <f>IF(AND(B119&lt;&gt;"",M119="✓所定"),C119-B119-F119,"")</f>
        <v/>
      </c>
      <c r="K119" s="34" t="str">
        <f>IF(AND(B119&lt;&gt;"",M119="✓法定"),C119-B119-F119,"")</f>
        <v/>
      </c>
      <c r="L119" s="26" t="str">
        <f>IF(AND($B119="",$D119=""),"",($C119-$B119-$F119)+($E119-$D119-$G119))</f>
        <v/>
      </c>
      <c r="M119" s="32"/>
      <c r="N119" s="198"/>
      <c r="O119" s="199"/>
      <c r="P119" s="199"/>
      <c r="Q119" s="200"/>
      <c r="R119" s="23"/>
      <c r="V119" s="1" t="s">
        <v>171</v>
      </c>
    </row>
    <row r="120" spans="1:22">
      <c r="A120" s="27">
        <f ca="1">A119+1</f>
        <v>45963</v>
      </c>
      <c r="B120" s="20"/>
      <c r="C120" s="21"/>
      <c r="D120" s="20"/>
      <c r="E120" s="21"/>
      <c r="F120" s="22"/>
      <c r="G120" s="22"/>
      <c r="H120" s="34" t="str">
        <f t="shared" ref="H120:H149" si="21">IF(OR(B120="",LEFT(M120,1)="✓"),"",C120-B120-F120)</f>
        <v/>
      </c>
      <c r="I120" s="34" t="str">
        <f t="shared" ref="I120:I149" si="22">IF(OR(D120="",LEFT(M120,1)="✓"),"",E120-D120-G120)</f>
        <v/>
      </c>
      <c r="J120" s="34" t="str">
        <f t="shared" ref="J120:J149" si="23">IF(AND(B120&lt;&gt;"",M120="✓所定"),C120-B120-F120,"")</f>
        <v/>
      </c>
      <c r="K120" s="34" t="str">
        <f t="shared" ref="K120:K149" si="24">IF(AND(B120&lt;&gt;"",M120="✓法定"),C120-B120-F120,"")</f>
        <v/>
      </c>
      <c r="L120" s="26" t="str">
        <f t="shared" ref="L120:L147" si="25">IF(AND($B120="",$D120=""),"",($C120-$B120-$F120)+($E120-$D120-$G120))</f>
        <v/>
      </c>
      <c r="M120" s="32"/>
      <c r="N120" s="190"/>
      <c r="O120" s="190"/>
      <c r="P120" s="190"/>
      <c r="Q120" s="190"/>
      <c r="R120" s="23"/>
      <c r="V120" s="1" t="s">
        <v>172</v>
      </c>
    </row>
    <row r="121" spans="1:22">
      <c r="A121" s="27">
        <f t="shared" ref="A121:A149" ca="1" si="26">A120+1</f>
        <v>45964</v>
      </c>
      <c r="B121" s="20"/>
      <c r="C121" s="21"/>
      <c r="D121" s="20"/>
      <c r="E121" s="21"/>
      <c r="F121" s="22"/>
      <c r="G121" s="22"/>
      <c r="H121" s="34" t="str">
        <f t="shared" si="21"/>
        <v/>
      </c>
      <c r="I121" s="34" t="str">
        <f t="shared" si="22"/>
        <v/>
      </c>
      <c r="J121" s="34" t="str">
        <f t="shared" si="23"/>
        <v/>
      </c>
      <c r="K121" s="34" t="str">
        <f t="shared" si="24"/>
        <v/>
      </c>
      <c r="L121" s="26" t="str">
        <f t="shared" si="25"/>
        <v/>
      </c>
      <c r="M121" s="32"/>
      <c r="N121" s="190"/>
      <c r="O121" s="190"/>
      <c r="P121" s="190"/>
      <c r="Q121" s="190"/>
      <c r="R121" s="23"/>
    </row>
    <row r="122" spans="1:22">
      <c r="A122" s="27">
        <f t="shared" ca="1" si="26"/>
        <v>45965</v>
      </c>
      <c r="B122" s="20"/>
      <c r="C122" s="21"/>
      <c r="D122" s="20"/>
      <c r="E122" s="21"/>
      <c r="F122" s="22"/>
      <c r="G122" s="22"/>
      <c r="H122" s="34" t="str">
        <f t="shared" si="21"/>
        <v/>
      </c>
      <c r="I122" s="34" t="str">
        <f t="shared" si="22"/>
        <v/>
      </c>
      <c r="J122" s="34" t="str">
        <f t="shared" si="23"/>
        <v/>
      </c>
      <c r="K122" s="34" t="str">
        <f t="shared" si="24"/>
        <v/>
      </c>
      <c r="L122" s="26" t="str">
        <f t="shared" si="25"/>
        <v/>
      </c>
      <c r="M122" s="32"/>
      <c r="N122" s="190"/>
      <c r="O122" s="190"/>
      <c r="P122" s="190"/>
      <c r="Q122" s="190"/>
      <c r="R122" s="23"/>
    </row>
    <row r="123" spans="1:22">
      <c r="A123" s="27">
        <f t="shared" ca="1" si="26"/>
        <v>45966</v>
      </c>
      <c r="B123" s="20"/>
      <c r="C123" s="21"/>
      <c r="D123" s="20"/>
      <c r="E123" s="21"/>
      <c r="F123" s="22"/>
      <c r="G123" s="22"/>
      <c r="H123" s="34" t="str">
        <f t="shared" si="21"/>
        <v/>
      </c>
      <c r="I123" s="34" t="str">
        <f t="shared" si="22"/>
        <v/>
      </c>
      <c r="J123" s="34" t="str">
        <f t="shared" si="23"/>
        <v/>
      </c>
      <c r="K123" s="34" t="str">
        <f t="shared" si="24"/>
        <v/>
      </c>
      <c r="L123" s="26" t="str">
        <f t="shared" si="25"/>
        <v/>
      </c>
      <c r="M123" s="32"/>
      <c r="N123" s="190"/>
      <c r="O123" s="190"/>
      <c r="P123" s="190"/>
      <c r="Q123" s="190"/>
      <c r="R123" s="23"/>
    </row>
    <row r="124" spans="1:22">
      <c r="A124" s="27">
        <f t="shared" ca="1" si="26"/>
        <v>45967</v>
      </c>
      <c r="B124" s="20"/>
      <c r="C124" s="21"/>
      <c r="D124" s="20"/>
      <c r="E124" s="21"/>
      <c r="F124" s="22"/>
      <c r="G124" s="22"/>
      <c r="H124" s="34" t="str">
        <f t="shared" si="21"/>
        <v/>
      </c>
      <c r="I124" s="34" t="str">
        <f t="shared" si="22"/>
        <v/>
      </c>
      <c r="J124" s="34" t="str">
        <f t="shared" si="23"/>
        <v/>
      </c>
      <c r="K124" s="34" t="str">
        <f t="shared" si="24"/>
        <v/>
      </c>
      <c r="L124" s="26" t="str">
        <f t="shared" si="25"/>
        <v/>
      </c>
      <c r="M124" s="32"/>
      <c r="N124" s="190"/>
      <c r="O124" s="190"/>
      <c r="P124" s="190"/>
      <c r="Q124" s="190"/>
      <c r="R124" s="23"/>
    </row>
    <row r="125" spans="1:22">
      <c r="A125" s="27">
        <f t="shared" ca="1" si="26"/>
        <v>45968</v>
      </c>
      <c r="B125" s="20"/>
      <c r="C125" s="21"/>
      <c r="D125" s="20"/>
      <c r="E125" s="21"/>
      <c r="F125" s="22"/>
      <c r="G125" s="22"/>
      <c r="H125" s="34" t="str">
        <f t="shared" si="21"/>
        <v/>
      </c>
      <c r="I125" s="34" t="str">
        <f t="shared" si="22"/>
        <v/>
      </c>
      <c r="J125" s="34" t="str">
        <f t="shared" si="23"/>
        <v/>
      </c>
      <c r="K125" s="34" t="str">
        <f t="shared" si="24"/>
        <v/>
      </c>
      <c r="L125" s="26" t="str">
        <f t="shared" si="25"/>
        <v/>
      </c>
      <c r="M125" s="32"/>
      <c r="N125" s="190"/>
      <c r="O125" s="190"/>
      <c r="P125" s="190"/>
      <c r="Q125" s="190"/>
      <c r="R125" s="23"/>
    </row>
    <row r="126" spans="1:22">
      <c r="A126" s="27">
        <f t="shared" ca="1" si="26"/>
        <v>45969</v>
      </c>
      <c r="B126" s="20"/>
      <c r="C126" s="21"/>
      <c r="D126" s="20"/>
      <c r="E126" s="21"/>
      <c r="F126" s="22"/>
      <c r="G126" s="22"/>
      <c r="H126" s="34" t="str">
        <f t="shared" si="21"/>
        <v/>
      </c>
      <c r="I126" s="34" t="str">
        <f t="shared" si="22"/>
        <v/>
      </c>
      <c r="J126" s="34" t="str">
        <f t="shared" si="23"/>
        <v/>
      </c>
      <c r="K126" s="34" t="str">
        <f t="shared" si="24"/>
        <v/>
      </c>
      <c r="L126" s="26" t="str">
        <f t="shared" si="25"/>
        <v/>
      </c>
      <c r="M126" s="32"/>
      <c r="N126" s="190"/>
      <c r="O126" s="190"/>
      <c r="P126" s="190"/>
      <c r="Q126" s="190"/>
      <c r="R126" s="23"/>
    </row>
    <row r="127" spans="1:22">
      <c r="A127" s="27">
        <f t="shared" ca="1" si="26"/>
        <v>45970</v>
      </c>
      <c r="B127" s="20"/>
      <c r="C127" s="21"/>
      <c r="D127" s="20"/>
      <c r="E127" s="21"/>
      <c r="F127" s="22"/>
      <c r="G127" s="22"/>
      <c r="H127" s="34" t="str">
        <f t="shared" si="21"/>
        <v/>
      </c>
      <c r="I127" s="34" t="str">
        <f t="shared" si="22"/>
        <v/>
      </c>
      <c r="J127" s="34" t="str">
        <f t="shared" si="23"/>
        <v/>
      </c>
      <c r="K127" s="34" t="str">
        <f t="shared" si="24"/>
        <v/>
      </c>
      <c r="L127" s="26" t="str">
        <f t="shared" si="25"/>
        <v/>
      </c>
      <c r="M127" s="32"/>
      <c r="N127" s="190"/>
      <c r="O127" s="190"/>
      <c r="P127" s="190"/>
      <c r="Q127" s="190"/>
      <c r="R127" s="23"/>
    </row>
    <row r="128" spans="1:22">
      <c r="A128" s="27">
        <f t="shared" ca="1" si="26"/>
        <v>45971</v>
      </c>
      <c r="B128" s="20"/>
      <c r="C128" s="21"/>
      <c r="D128" s="20"/>
      <c r="E128" s="21"/>
      <c r="F128" s="22"/>
      <c r="G128" s="22"/>
      <c r="H128" s="34" t="str">
        <f t="shared" si="21"/>
        <v/>
      </c>
      <c r="I128" s="34" t="str">
        <f t="shared" si="22"/>
        <v/>
      </c>
      <c r="J128" s="34" t="str">
        <f t="shared" si="23"/>
        <v/>
      </c>
      <c r="K128" s="34" t="str">
        <f t="shared" si="24"/>
        <v/>
      </c>
      <c r="L128" s="26" t="str">
        <f t="shared" si="25"/>
        <v/>
      </c>
      <c r="M128" s="32"/>
      <c r="N128" s="190"/>
      <c r="O128" s="190"/>
      <c r="P128" s="190"/>
      <c r="Q128" s="190"/>
      <c r="R128" s="23"/>
    </row>
    <row r="129" spans="1:18">
      <c r="A129" s="27">
        <f t="shared" ca="1" si="26"/>
        <v>45972</v>
      </c>
      <c r="B129" s="20"/>
      <c r="C129" s="21"/>
      <c r="D129" s="20"/>
      <c r="E129" s="21"/>
      <c r="F129" s="22"/>
      <c r="G129" s="22"/>
      <c r="H129" s="34" t="str">
        <f t="shared" si="21"/>
        <v/>
      </c>
      <c r="I129" s="34" t="str">
        <f t="shared" si="22"/>
        <v/>
      </c>
      <c r="J129" s="34" t="str">
        <f t="shared" si="23"/>
        <v/>
      </c>
      <c r="K129" s="34" t="str">
        <f t="shared" si="24"/>
        <v/>
      </c>
      <c r="L129" s="26" t="str">
        <f t="shared" si="25"/>
        <v/>
      </c>
      <c r="M129" s="32"/>
      <c r="N129" s="190"/>
      <c r="O129" s="190"/>
      <c r="P129" s="190"/>
      <c r="Q129" s="190"/>
      <c r="R129" s="23"/>
    </row>
    <row r="130" spans="1:18">
      <c r="A130" s="27">
        <f t="shared" ca="1" si="26"/>
        <v>45973</v>
      </c>
      <c r="B130" s="20"/>
      <c r="C130" s="21"/>
      <c r="D130" s="20"/>
      <c r="E130" s="21"/>
      <c r="F130" s="22"/>
      <c r="G130" s="22"/>
      <c r="H130" s="34" t="str">
        <f t="shared" si="21"/>
        <v/>
      </c>
      <c r="I130" s="34" t="str">
        <f t="shared" si="22"/>
        <v/>
      </c>
      <c r="J130" s="34" t="str">
        <f t="shared" si="23"/>
        <v/>
      </c>
      <c r="K130" s="34" t="str">
        <f t="shared" si="24"/>
        <v/>
      </c>
      <c r="L130" s="26" t="str">
        <f t="shared" si="25"/>
        <v/>
      </c>
      <c r="M130" s="32"/>
      <c r="N130" s="190"/>
      <c r="O130" s="190"/>
      <c r="P130" s="190"/>
      <c r="Q130" s="190"/>
      <c r="R130" s="23"/>
    </row>
    <row r="131" spans="1:18">
      <c r="A131" s="27">
        <f t="shared" ca="1" si="26"/>
        <v>45974</v>
      </c>
      <c r="B131" s="20"/>
      <c r="C131" s="21"/>
      <c r="D131" s="20"/>
      <c r="E131" s="21"/>
      <c r="F131" s="22"/>
      <c r="G131" s="22"/>
      <c r="H131" s="34" t="str">
        <f t="shared" si="21"/>
        <v/>
      </c>
      <c r="I131" s="34" t="str">
        <f t="shared" si="22"/>
        <v/>
      </c>
      <c r="J131" s="34" t="str">
        <f t="shared" si="23"/>
        <v/>
      </c>
      <c r="K131" s="34" t="str">
        <f t="shared" si="24"/>
        <v/>
      </c>
      <c r="L131" s="26" t="str">
        <f t="shared" si="25"/>
        <v/>
      </c>
      <c r="M131" s="32"/>
      <c r="N131" s="190"/>
      <c r="O131" s="190"/>
      <c r="P131" s="190"/>
      <c r="Q131" s="190"/>
      <c r="R131" s="23"/>
    </row>
    <row r="132" spans="1:18">
      <c r="A132" s="27">
        <f t="shared" ca="1" si="26"/>
        <v>45975</v>
      </c>
      <c r="B132" s="20"/>
      <c r="C132" s="21"/>
      <c r="D132" s="20"/>
      <c r="E132" s="21"/>
      <c r="F132" s="22"/>
      <c r="G132" s="22"/>
      <c r="H132" s="34" t="str">
        <f t="shared" si="21"/>
        <v/>
      </c>
      <c r="I132" s="34" t="str">
        <f t="shared" si="22"/>
        <v/>
      </c>
      <c r="J132" s="34" t="str">
        <f t="shared" si="23"/>
        <v/>
      </c>
      <c r="K132" s="34" t="str">
        <f t="shared" si="24"/>
        <v/>
      </c>
      <c r="L132" s="26" t="str">
        <f t="shared" si="25"/>
        <v/>
      </c>
      <c r="M132" s="32"/>
      <c r="N132" s="190"/>
      <c r="O132" s="190"/>
      <c r="P132" s="190"/>
      <c r="Q132" s="190"/>
      <c r="R132" s="23"/>
    </row>
    <row r="133" spans="1:18">
      <c r="A133" s="27">
        <f t="shared" ca="1" si="26"/>
        <v>45976</v>
      </c>
      <c r="B133" s="20"/>
      <c r="C133" s="21"/>
      <c r="D133" s="20"/>
      <c r="E133" s="21"/>
      <c r="F133" s="22"/>
      <c r="G133" s="22"/>
      <c r="H133" s="34" t="str">
        <f t="shared" si="21"/>
        <v/>
      </c>
      <c r="I133" s="34" t="str">
        <f t="shared" si="22"/>
        <v/>
      </c>
      <c r="J133" s="34" t="str">
        <f t="shared" si="23"/>
        <v/>
      </c>
      <c r="K133" s="34" t="str">
        <f t="shared" si="24"/>
        <v/>
      </c>
      <c r="L133" s="26" t="str">
        <f t="shared" si="25"/>
        <v/>
      </c>
      <c r="M133" s="32"/>
      <c r="N133" s="190"/>
      <c r="O133" s="190"/>
      <c r="P133" s="190"/>
      <c r="Q133" s="190"/>
      <c r="R133" s="23"/>
    </row>
    <row r="134" spans="1:18">
      <c r="A134" s="27">
        <f t="shared" ca="1" si="26"/>
        <v>45977</v>
      </c>
      <c r="B134" s="20"/>
      <c r="C134" s="21"/>
      <c r="D134" s="20"/>
      <c r="E134" s="21"/>
      <c r="F134" s="22"/>
      <c r="G134" s="22"/>
      <c r="H134" s="34" t="str">
        <f t="shared" si="21"/>
        <v/>
      </c>
      <c r="I134" s="34" t="str">
        <f t="shared" si="22"/>
        <v/>
      </c>
      <c r="J134" s="34" t="str">
        <f t="shared" si="23"/>
        <v/>
      </c>
      <c r="K134" s="34" t="str">
        <f t="shared" si="24"/>
        <v/>
      </c>
      <c r="L134" s="26" t="str">
        <f t="shared" si="25"/>
        <v/>
      </c>
      <c r="M134" s="32"/>
      <c r="N134" s="190"/>
      <c r="O134" s="190"/>
      <c r="P134" s="190"/>
      <c r="Q134" s="190"/>
      <c r="R134" s="23"/>
    </row>
    <row r="135" spans="1:18">
      <c r="A135" s="27">
        <f t="shared" ca="1" si="26"/>
        <v>45978</v>
      </c>
      <c r="B135" s="20"/>
      <c r="C135" s="21"/>
      <c r="D135" s="20"/>
      <c r="E135" s="21"/>
      <c r="F135" s="22"/>
      <c r="G135" s="22"/>
      <c r="H135" s="34" t="str">
        <f t="shared" si="21"/>
        <v/>
      </c>
      <c r="I135" s="34" t="str">
        <f t="shared" si="22"/>
        <v/>
      </c>
      <c r="J135" s="34" t="str">
        <f t="shared" si="23"/>
        <v/>
      </c>
      <c r="K135" s="34" t="str">
        <f t="shared" si="24"/>
        <v/>
      </c>
      <c r="L135" s="26" t="str">
        <f t="shared" si="25"/>
        <v/>
      </c>
      <c r="M135" s="32"/>
      <c r="N135" s="190"/>
      <c r="O135" s="190"/>
      <c r="P135" s="190"/>
      <c r="Q135" s="190"/>
      <c r="R135" s="23"/>
    </row>
    <row r="136" spans="1:18">
      <c r="A136" s="27">
        <f t="shared" ca="1" si="26"/>
        <v>45979</v>
      </c>
      <c r="B136" s="20"/>
      <c r="C136" s="21"/>
      <c r="D136" s="20"/>
      <c r="E136" s="21"/>
      <c r="F136" s="22"/>
      <c r="G136" s="22"/>
      <c r="H136" s="34" t="str">
        <f t="shared" si="21"/>
        <v/>
      </c>
      <c r="I136" s="34" t="str">
        <f t="shared" si="22"/>
        <v/>
      </c>
      <c r="J136" s="34" t="str">
        <f t="shared" si="23"/>
        <v/>
      </c>
      <c r="K136" s="34" t="str">
        <f t="shared" si="24"/>
        <v/>
      </c>
      <c r="L136" s="26" t="str">
        <f t="shared" si="25"/>
        <v/>
      </c>
      <c r="M136" s="32"/>
      <c r="N136" s="190"/>
      <c r="O136" s="190"/>
      <c r="P136" s="190"/>
      <c r="Q136" s="190"/>
      <c r="R136" s="23"/>
    </row>
    <row r="137" spans="1:18">
      <c r="A137" s="27">
        <f t="shared" ca="1" si="26"/>
        <v>45980</v>
      </c>
      <c r="B137" s="20"/>
      <c r="C137" s="21"/>
      <c r="D137" s="20"/>
      <c r="E137" s="21"/>
      <c r="F137" s="22"/>
      <c r="G137" s="22"/>
      <c r="H137" s="34" t="str">
        <f t="shared" si="21"/>
        <v/>
      </c>
      <c r="I137" s="34" t="str">
        <f t="shared" si="22"/>
        <v/>
      </c>
      <c r="J137" s="34" t="str">
        <f t="shared" si="23"/>
        <v/>
      </c>
      <c r="K137" s="34" t="str">
        <f t="shared" si="24"/>
        <v/>
      </c>
      <c r="L137" s="26" t="str">
        <f t="shared" si="25"/>
        <v/>
      </c>
      <c r="M137" s="32"/>
      <c r="N137" s="190"/>
      <c r="O137" s="190"/>
      <c r="P137" s="190"/>
      <c r="Q137" s="190"/>
      <c r="R137" s="23"/>
    </row>
    <row r="138" spans="1:18">
      <c r="A138" s="27">
        <f t="shared" ca="1" si="26"/>
        <v>45981</v>
      </c>
      <c r="B138" s="20"/>
      <c r="C138" s="21"/>
      <c r="D138" s="20"/>
      <c r="E138" s="21"/>
      <c r="F138" s="22"/>
      <c r="G138" s="22"/>
      <c r="H138" s="34" t="str">
        <f t="shared" si="21"/>
        <v/>
      </c>
      <c r="I138" s="34" t="str">
        <f t="shared" si="22"/>
        <v/>
      </c>
      <c r="J138" s="34" t="str">
        <f t="shared" si="23"/>
        <v/>
      </c>
      <c r="K138" s="34" t="str">
        <f t="shared" si="24"/>
        <v/>
      </c>
      <c r="L138" s="26" t="str">
        <f t="shared" si="25"/>
        <v/>
      </c>
      <c r="M138" s="32"/>
      <c r="N138" s="190"/>
      <c r="O138" s="190"/>
      <c r="P138" s="190"/>
      <c r="Q138" s="190"/>
      <c r="R138" s="23"/>
    </row>
    <row r="139" spans="1:18">
      <c r="A139" s="27">
        <f t="shared" ca="1" si="26"/>
        <v>45982</v>
      </c>
      <c r="B139" s="20"/>
      <c r="C139" s="21"/>
      <c r="D139" s="20"/>
      <c r="E139" s="21"/>
      <c r="F139" s="22"/>
      <c r="G139" s="22"/>
      <c r="H139" s="34" t="str">
        <f t="shared" si="21"/>
        <v/>
      </c>
      <c r="I139" s="34" t="str">
        <f t="shared" si="22"/>
        <v/>
      </c>
      <c r="J139" s="34" t="str">
        <f t="shared" si="23"/>
        <v/>
      </c>
      <c r="K139" s="34" t="str">
        <f t="shared" si="24"/>
        <v/>
      </c>
      <c r="L139" s="26" t="str">
        <f t="shared" si="25"/>
        <v/>
      </c>
      <c r="M139" s="32"/>
      <c r="N139" s="190"/>
      <c r="O139" s="190"/>
      <c r="P139" s="190"/>
      <c r="Q139" s="190"/>
      <c r="R139" s="23"/>
    </row>
    <row r="140" spans="1:18">
      <c r="A140" s="27">
        <f t="shared" ca="1" si="26"/>
        <v>45983</v>
      </c>
      <c r="B140" s="20"/>
      <c r="C140" s="21"/>
      <c r="D140" s="20"/>
      <c r="E140" s="21"/>
      <c r="F140" s="22"/>
      <c r="G140" s="22"/>
      <c r="H140" s="34" t="str">
        <f t="shared" si="21"/>
        <v/>
      </c>
      <c r="I140" s="34" t="str">
        <f t="shared" si="22"/>
        <v/>
      </c>
      <c r="J140" s="34" t="str">
        <f t="shared" si="23"/>
        <v/>
      </c>
      <c r="K140" s="34" t="str">
        <f t="shared" si="24"/>
        <v/>
      </c>
      <c r="L140" s="26" t="str">
        <f t="shared" si="25"/>
        <v/>
      </c>
      <c r="M140" s="32"/>
      <c r="N140" s="190"/>
      <c r="O140" s="190"/>
      <c r="P140" s="190"/>
      <c r="Q140" s="190"/>
      <c r="R140" s="23"/>
    </row>
    <row r="141" spans="1:18">
      <c r="A141" s="27">
        <f t="shared" ca="1" si="26"/>
        <v>45984</v>
      </c>
      <c r="B141" s="20"/>
      <c r="C141" s="21"/>
      <c r="D141" s="20"/>
      <c r="E141" s="21"/>
      <c r="F141" s="22"/>
      <c r="G141" s="22"/>
      <c r="H141" s="34" t="str">
        <f t="shared" si="21"/>
        <v/>
      </c>
      <c r="I141" s="34" t="str">
        <f t="shared" si="22"/>
        <v/>
      </c>
      <c r="J141" s="34" t="str">
        <f t="shared" si="23"/>
        <v/>
      </c>
      <c r="K141" s="34" t="str">
        <f t="shared" si="24"/>
        <v/>
      </c>
      <c r="L141" s="26" t="str">
        <f t="shared" si="25"/>
        <v/>
      </c>
      <c r="M141" s="32"/>
      <c r="N141" s="190"/>
      <c r="O141" s="190"/>
      <c r="P141" s="190"/>
      <c r="Q141" s="190"/>
      <c r="R141" s="23"/>
    </row>
    <row r="142" spans="1:18">
      <c r="A142" s="27">
        <f t="shared" ca="1" si="26"/>
        <v>45985</v>
      </c>
      <c r="B142" s="20"/>
      <c r="C142" s="21"/>
      <c r="D142" s="20"/>
      <c r="E142" s="21"/>
      <c r="F142" s="22"/>
      <c r="G142" s="22"/>
      <c r="H142" s="34" t="str">
        <f t="shared" si="21"/>
        <v/>
      </c>
      <c r="I142" s="34" t="str">
        <f t="shared" si="22"/>
        <v/>
      </c>
      <c r="J142" s="34" t="str">
        <f t="shared" si="23"/>
        <v/>
      </c>
      <c r="K142" s="34" t="str">
        <f t="shared" si="24"/>
        <v/>
      </c>
      <c r="L142" s="26" t="str">
        <f t="shared" si="25"/>
        <v/>
      </c>
      <c r="M142" s="32"/>
      <c r="N142" s="190"/>
      <c r="O142" s="190"/>
      <c r="P142" s="190"/>
      <c r="Q142" s="190"/>
      <c r="R142" s="23"/>
    </row>
    <row r="143" spans="1:18">
      <c r="A143" s="27">
        <f t="shared" ca="1" si="26"/>
        <v>45986</v>
      </c>
      <c r="B143" s="20"/>
      <c r="C143" s="21"/>
      <c r="D143" s="20"/>
      <c r="E143" s="21"/>
      <c r="F143" s="22"/>
      <c r="G143" s="22"/>
      <c r="H143" s="34" t="str">
        <f t="shared" si="21"/>
        <v/>
      </c>
      <c r="I143" s="34" t="str">
        <f t="shared" si="22"/>
        <v/>
      </c>
      <c r="J143" s="34" t="str">
        <f t="shared" si="23"/>
        <v/>
      </c>
      <c r="K143" s="34" t="str">
        <f t="shared" si="24"/>
        <v/>
      </c>
      <c r="L143" s="26" t="str">
        <f t="shared" si="25"/>
        <v/>
      </c>
      <c r="M143" s="32"/>
      <c r="N143" s="190"/>
      <c r="O143" s="190"/>
      <c r="P143" s="190"/>
      <c r="Q143" s="190"/>
      <c r="R143" s="23"/>
    </row>
    <row r="144" spans="1:18">
      <c r="A144" s="27">
        <f t="shared" ca="1" si="26"/>
        <v>45987</v>
      </c>
      <c r="B144" s="20"/>
      <c r="C144" s="21"/>
      <c r="D144" s="20"/>
      <c r="E144" s="21"/>
      <c r="F144" s="22"/>
      <c r="G144" s="22"/>
      <c r="H144" s="34" t="str">
        <f t="shared" si="21"/>
        <v/>
      </c>
      <c r="I144" s="34" t="str">
        <f t="shared" si="22"/>
        <v/>
      </c>
      <c r="J144" s="34" t="str">
        <f t="shared" si="23"/>
        <v/>
      </c>
      <c r="K144" s="34" t="str">
        <f t="shared" si="24"/>
        <v/>
      </c>
      <c r="L144" s="26" t="str">
        <f t="shared" si="25"/>
        <v/>
      </c>
      <c r="M144" s="32"/>
      <c r="N144" s="190"/>
      <c r="O144" s="190"/>
      <c r="P144" s="190"/>
      <c r="Q144" s="190"/>
      <c r="R144" s="23"/>
    </row>
    <row r="145" spans="1:22">
      <c r="A145" s="27">
        <f t="shared" ca="1" si="26"/>
        <v>45988</v>
      </c>
      <c r="B145" s="20"/>
      <c r="C145" s="21"/>
      <c r="D145" s="20"/>
      <c r="E145" s="21"/>
      <c r="F145" s="22"/>
      <c r="G145" s="22"/>
      <c r="H145" s="34" t="str">
        <f t="shared" si="21"/>
        <v/>
      </c>
      <c r="I145" s="34" t="str">
        <f t="shared" si="22"/>
        <v/>
      </c>
      <c r="J145" s="34" t="str">
        <f t="shared" si="23"/>
        <v/>
      </c>
      <c r="K145" s="34" t="str">
        <f t="shared" si="24"/>
        <v/>
      </c>
      <c r="L145" s="26" t="str">
        <f t="shared" si="25"/>
        <v/>
      </c>
      <c r="M145" s="32"/>
      <c r="N145" s="190"/>
      <c r="O145" s="190"/>
      <c r="P145" s="190"/>
      <c r="Q145" s="190"/>
      <c r="R145" s="23"/>
    </row>
    <row r="146" spans="1:22">
      <c r="A146" s="27">
        <f t="shared" ca="1" si="26"/>
        <v>45989</v>
      </c>
      <c r="B146" s="20"/>
      <c r="C146" s="21"/>
      <c r="D146" s="20"/>
      <c r="E146" s="21"/>
      <c r="F146" s="22"/>
      <c r="G146" s="22"/>
      <c r="H146" s="34" t="str">
        <f t="shared" si="21"/>
        <v/>
      </c>
      <c r="I146" s="34" t="str">
        <f t="shared" si="22"/>
        <v/>
      </c>
      <c r="J146" s="34" t="str">
        <f t="shared" si="23"/>
        <v/>
      </c>
      <c r="K146" s="34" t="str">
        <f t="shared" si="24"/>
        <v/>
      </c>
      <c r="L146" s="26" t="str">
        <f t="shared" si="25"/>
        <v/>
      </c>
      <c r="M146" s="32"/>
      <c r="N146" s="190"/>
      <c r="O146" s="190"/>
      <c r="P146" s="190"/>
      <c r="Q146" s="190"/>
      <c r="R146" s="23"/>
    </row>
    <row r="147" spans="1:22">
      <c r="A147" s="27">
        <f t="shared" ca="1" si="26"/>
        <v>45990</v>
      </c>
      <c r="B147" s="20"/>
      <c r="C147" s="21"/>
      <c r="D147" s="20"/>
      <c r="E147" s="21"/>
      <c r="F147" s="22"/>
      <c r="G147" s="22"/>
      <c r="H147" s="34" t="str">
        <f t="shared" si="21"/>
        <v/>
      </c>
      <c r="I147" s="34" t="str">
        <f t="shared" si="22"/>
        <v/>
      </c>
      <c r="J147" s="34" t="str">
        <f t="shared" si="23"/>
        <v/>
      </c>
      <c r="K147" s="34" t="str">
        <f t="shared" si="24"/>
        <v/>
      </c>
      <c r="L147" s="26" t="str">
        <f t="shared" si="25"/>
        <v/>
      </c>
      <c r="M147" s="32"/>
      <c r="N147" s="190"/>
      <c r="O147" s="190"/>
      <c r="P147" s="190"/>
      <c r="Q147" s="190"/>
      <c r="R147" s="23"/>
    </row>
    <row r="148" spans="1:22">
      <c r="A148" s="27">
        <f t="shared" ca="1" si="26"/>
        <v>45991</v>
      </c>
      <c r="B148" s="20"/>
      <c r="C148" s="21"/>
      <c r="D148" s="20"/>
      <c r="E148" s="21"/>
      <c r="F148" s="22"/>
      <c r="G148" s="22"/>
      <c r="H148" s="34" t="str">
        <f t="shared" si="21"/>
        <v/>
      </c>
      <c r="I148" s="34" t="str">
        <f t="shared" si="22"/>
        <v/>
      </c>
      <c r="J148" s="34" t="str">
        <f t="shared" si="23"/>
        <v/>
      </c>
      <c r="K148" s="34" t="str">
        <f t="shared" si="24"/>
        <v/>
      </c>
      <c r="L148" s="26" t="str">
        <f>IF(AND($B148="",$D148=""),"",($C148-$B148-$F148)+($E148-$D148-$G148))</f>
        <v/>
      </c>
      <c r="M148" s="32"/>
      <c r="N148" s="190"/>
      <c r="O148" s="190"/>
      <c r="P148" s="190"/>
      <c r="Q148" s="190"/>
      <c r="R148" s="23"/>
    </row>
    <row r="149" spans="1:22">
      <c r="A149" s="27">
        <f t="shared" ca="1" si="26"/>
        <v>45992</v>
      </c>
      <c r="B149" s="20"/>
      <c r="C149" s="21"/>
      <c r="D149" s="20"/>
      <c r="E149" s="21"/>
      <c r="F149" s="22"/>
      <c r="G149" s="22"/>
      <c r="H149" s="34" t="str">
        <f t="shared" si="21"/>
        <v/>
      </c>
      <c r="I149" s="34" t="str">
        <f t="shared" si="22"/>
        <v/>
      </c>
      <c r="J149" s="34" t="str">
        <f t="shared" si="23"/>
        <v/>
      </c>
      <c r="K149" s="34" t="str">
        <f t="shared" si="24"/>
        <v/>
      </c>
      <c r="L149" s="26" t="str">
        <f>IF(AND($B149="",$D149=""),"",($C149-$B149-$F149)+($E149-$D149-$G149))</f>
        <v/>
      </c>
      <c r="M149" s="32"/>
      <c r="N149" s="190"/>
      <c r="O149" s="190"/>
      <c r="P149" s="190"/>
      <c r="Q149" s="190"/>
      <c r="R149" s="23"/>
    </row>
    <row r="150" spans="1:22">
      <c r="A150" s="5" t="s">
        <v>11</v>
      </c>
      <c r="B150" s="191"/>
      <c r="C150" s="192"/>
      <c r="D150" s="191"/>
      <c r="E150" s="192"/>
      <c r="F150" s="26" t="str">
        <f>IF(SUM($F119:$F149)=0,"",SUM($F119:$F149))</f>
        <v/>
      </c>
      <c r="G150" s="26" t="str">
        <f>IF(SUM($G119:$G149)=0,"",SUM($G119:$G149))</f>
        <v/>
      </c>
      <c r="H150" s="26" t="str">
        <f>IF(SUM(H119:H149)=0,"",SUM(H119:H149))</f>
        <v/>
      </c>
      <c r="I150" s="26" t="str">
        <f>IF(SUM(I119:I149)=0,"",SUM(I119:I149))</f>
        <v/>
      </c>
      <c r="J150" s="26" t="str">
        <f t="shared" ref="J150:K150" si="27">IF(SUM(J119:J149)=0,"",SUM(J119:J149))</f>
        <v/>
      </c>
      <c r="K150" s="26" t="str">
        <f t="shared" si="27"/>
        <v/>
      </c>
      <c r="L150" s="26" t="str">
        <f>IF(SUM($L119:$L149)=0,"",SUM($L119:$L149))</f>
        <v/>
      </c>
      <c r="M150" s="33"/>
      <c r="N150" s="193"/>
      <c r="O150" s="193"/>
      <c r="P150" s="193"/>
      <c r="Q150" s="193"/>
      <c r="R150" s="6"/>
    </row>
    <row r="152" spans="1:22" ht="27" customHeight="1">
      <c r="A152" s="194" t="s">
        <v>22</v>
      </c>
      <c r="B152" s="189" t="s">
        <v>103</v>
      </c>
      <c r="C152" s="189"/>
      <c r="D152" s="189"/>
      <c r="E152" s="189"/>
      <c r="F152" s="189" t="s">
        <v>23</v>
      </c>
      <c r="G152" s="189"/>
      <c r="H152" s="189" t="s">
        <v>88</v>
      </c>
      <c r="I152" s="189"/>
      <c r="J152" s="189"/>
      <c r="K152" s="189"/>
      <c r="L152" s="189" t="s">
        <v>87</v>
      </c>
      <c r="M152" s="195" t="s">
        <v>96</v>
      </c>
      <c r="N152" s="194" t="s">
        <v>25</v>
      </c>
      <c r="O152" s="194"/>
      <c r="P152" s="194"/>
      <c r="Q152" s="194"/>
      <c r="R152" s="189" t="s">
        <v>100</v>
      </c>
    </row>
    <row r="153" spans="1:22" ht="14.25" customHeight="1">
      <c r="A153" s="194"/>
      <c r="B153" s="189" t="s">
        <v>82</v>
      </c>
      <c r="C153" s="189"/>
      <c r="D153" s="189" t="s">
        <v>84</v>
      </c>
      <c r="E153" s="189"/>
      <c r="F153" s="189"/>
      <c r="G153" s="189"/>
      <c r="H153" s="189" t="s">
        <v>90</v>
      </c>
      <c r="I153" s="189"/>
      <c r="J153" s="189" t="s">
        <v>89</v>
      </c>
      <c r="K153" s="189"/>
      <c r="L153" s="189"/>
      <c r="M153" s="196"/>
      <c r="N153" s="194"/>
      <c r="O153" s="194"/>
      <c r="P153" s="194"/>
      <c r="Q153" s="194"/>
      <c r="R153" s="189"/>
    </row>
    <row r="154" spans="1:22">
      <c r="A154" s="194"/>
      <c r="B154" s="43" t="s">
        <v>26</v>
      </c>
      <c r="C154" s="43" t="s">
        <v>27</v>
      </c>
      <c r="D154" s="43" t="s">
        <v>26</v>
      </c>
      <c r="E154" s="43" t="s">
        <v>27</v>
      </c>
      <c r="F154" s="44" t="s">
        <v>85</v>
      </c>
      <c r="G154" s="44" t="s">
        <v>86</v>
      </c>
      <c r="H154" s="44" t="s">
        <v>81</v>
      </c>
      <c r="I154" s="44" t="s">
        <v>83</v>
      </c>
      <c r="J154" s="44" t="s">
        <v>81</v>
      </c>
      <c r="K154" s="44" t="s">
        <v>95</v>
      </c>
      <c r="L154" s="189"/>
      <c r="M154" s="197"/>
      <c r="N154" s="194"/>
      <c r="O154" s="194"/>
      <c r="P154" s="194"/>
      <c r="Q154" s="194"/>
      <c r="R154" s="194"/>
    </row>
    <row r="155" spans="1:22">
      <c r="A155" s="27" cm="1">
        <f t="array" aca="1" ref="A155" ca="1">DATE("2025","8"+4,IFERROR(INDIRECT(T1),"1"))</f>
        <v>45992</v>
      </c>
      <c r="B155" s="20"/>
      <c r="C155" s="21"/>
      <c r="D155" s="20"/>
      <c r="E155" s="21"/>
      <c r="F155" s="22"/>
      <c r="G155" s="22"/>
      <c r="H155" s="34" t="str">
        <f>IF(OR(B155="",LEFT(M155,1)="✓"),"",C155-B155-F155)</f>
        <v/>
      </c>
      <c r="I155" s="34" t="str">
        <f>IF(OR(D155="",LEFT(M155,1)="✓"),"",E155-D155-G155)</f>
        <v/>
      </c>
      <c r="J155" s="34" t="str">
        <f>IF(AND(B155&lt;&gt;"",M155="✓所定"),C155-B155-F155,"")</f>
        <v/>
      </c>
      <c r="K155" s="34" t="str">
        <f>IF(AND(B155&lt;&gt;"",M155="✓法定"),C155-B155-F155,"")</f>
        <v/>
      </c>
      <c r="L155" s="26" t="str">
        <f t="shared" ref="L155:L185" si="28">IF(AND($B155="",$D155=""),"",($C155-$B155-$F155)+($E155-$D155-$G155))</f>
        <v/>
      </c>
      <c r="M155" s="32"/>
      <c r="N155" s="190"/>
      <c r="O155" s="190"/>
      <c r="P155" s="190"/>
      <c r="Q155" s="190"/>
      <c r="R155" s="23"/>
      <c r="V155" s="1" t="s">
        <v>171</v>
      </c>
    </row>
    <row r="156" spans="1:22">
      <c r="A156" s="27">
        <f ca="1">A155+1</f>
        <v>45993</v>
      </c>
      <c r="B156" s="20"/>
      <c r="C156" s="21"/>
      <c r="D156" s="20"/>
      <c r="E156" s="21"/>
      <c r="F156" s="22"/>
      <c r="G156" s="22"/>
      <c r="H156" s="34" t="str">
        <f t="shared" ref="H156:H185" si="29">IF(OR(B156="",LEFT(M156,1)="✓"),"",C156-B156-F156)</f>
        <v/>
      </c>
      <c r="I156" s="34" t="str">
        <f t="shared" ref="I156:I185" si="30">IF(OR(D156="",LEFT(M156,1)="✓"),"",E156-D156-G156)</f>
        <v/>
      </c>
      <c r="J156" s="34" t="str">
        <f t="shared" ref="J156:J185" si="31">IF(AND(B156&lt;&gt;"",M156="✓所定"),C156-B156-F156,"")</f>
        <v/>
      </c>
      <c r="K156" s="34" t="str">
        <f t="shared" ref="K156:K185" si="32">IF(AND(B156&lt;&gt;"",M156="✓法定"),C156-B156-F156,"")</f>
        <v/>
      </c>
      <c r="L156" s="26" t="str">
        <f t="shared" si="28"/>
        <v/>
      </c>
      <c r="M156" s="32"/>
      <c r="N156" s="190"/>
      <c r="O156" s="190"/>
      <c r="P156" s="190"/>
      <c r="Q156" s="190"/>
      <c r="R156" s="23"/>
      <c r="V156" s="1" t="s">
        <v>172</v>
      </c>
    </row>
    <row r="157" spans="1:22">
      <c r="A157" s="27">
        <f t="shared" ref="A157:A185" ca="1" si="33">A156+1</f>
        <v>45994</v>
      </c>
      <c r="B157" s="20"/>
      <c r="C157" s="21"/>
      <c r="D157" s="20"/>
      <c r="E157" s="21"/>
      <c r="F157" s="22"/>
      <c r="G157" s="22"/>
      <c r="H157" s="34" t="str">
        <f t="shared" si="29"/>
        <v/>
      </c>
      <c r="I157" s="34" t="str">
        <f t="shared" si="30"/>
        <v/>
      </c>
      <c r="J157" s="34" t="str">
        <f t="shared" si="31"/>
        <v/>
      </c>
      <c r="K157" s="34" t="str">
        <f t="shared" si="32"/>
        <v/>
      </c>
      <c r="L157" s="26" t="str">
        <f t="shared" si="28"/>
        <v/>
      </c>
      <c r="M157" s="32"/>
      <c r="N157" s="190"/>
      <c r="O157" s="190"/>
      <c r="P157" s="190"/>
      <c r="Q157" s="190"/>
      <c r="R157" s="23"/>
    </row>
    <row r="158" spans="1:22">
      <c r="A158" s="27">
        <f t="shared" ca="1" si="33"/>
        <v>45995</v>
      </c>
      <c r="B158" s="20"/>
      <c r="C158" s="21"/>
      <c r="D158" s="20"/>
      <c r="E158" s="21"/>
      <c r="F158" s="22"/>
      <c r="G158" s="22"/>
      <c r="H158" s="34" t="str">
        <f t="shared" si="29"/>
        <v/>
      </c>
      <c r="I158" s="34" t="str">
        <f t="shared" si="30"/>
        <v/>
      </c>
      <c r="J158" s="34" t="str">
        <f t="shared" si="31"/>
        <v/>
      </c>
      <c r="K158" s="34" t="str">
        <f t="shared" si="32"/>
        <v/>
      </c>
      <c r="L158" s="26" t="str">
        <f t="shared" si="28"/>
        <v/>
      </c>
      <c r="M158" s="32"/>
      <c r="N158" s="190"/>
      <c r="O158" s="190"/>
      <c r="P158" s="190"/>
      <c r="Q158" s="190"/>
      <c r="R158" s="23"/>
    </row>
    <row r="159" spans="1:22">
      <c r="A159" s="27">
        <f t="shared" ca="1" si="33"/>
        <v>45996</v>
      </c>
      <c r="B159" s="20"/>
      <c r="C159" s="21"/>
      <c r="D159" s="20"/>
      <c r="E159" s="21"/>
      <c r="F159" s="22"/>
      <c r="G159" s="22"/>
      <c r="H159" s="34" t="str">
        <f t="shared" si="29"/>
        <v/>
      </c>
      <c r="I159" s="34" t="str">
        <f t="shared" si="30"/>
        <v/>
      </c>
      <c r="J159" s="34" t="str">
        <f t="shared" si="31"/>
        <v/>
      </c>
      <c r="K159" s="34" t="str">
        <f t="shared" si="32"/>
        <v/>
      </c>
      <c r="L159" s="26" t="str">
        <f t="shared" si="28"/>
        <v/>
      </c>
      <c r="M159" s="32"/>
      <c r="N159" s="190"/>
      <c r="O159" s="190"/>
      <c r="P159" s="190"/>
      <c r="Q159" s="190"/>
      <c r="R159" s="23"/>
    </row>
    <row r="160" spans="1:22">
      <c r="A160" s="27">
        <f t="shared" ca="1" si="33"/>
        <v>45997</v>
      </c>
      <c r="B160" s="20"/>
      <c r="C160" s="21"/>
      <c r="D160" s="20"/>
      <c r="E160" s="21"/>
      <c r="F160" s="22"/>
      <c r="G160" s="22"/>
      <c r="H160" s="34" t="str">
        <f t="shared" si="29"/>
        <v/>
      </c>
      <c r="I160" s="34" t="str">
        <f t="shared" si="30"/>
        <v/>
      </c>
      <c r="J160" s="34" t="str">
        <f t="shared" si="31"/>
        <v/>
      </c>
      <c r="K160" s="34" t="str">
        <f t="shared" si="32"/>
        <v/>
      </c>
      <c r="L160" s="26" t="str">
        <f t="shared" si="28"/>
        <v/>
      </c>
      <c r="M160" s="32"/>
      <c r="N160" s="190"/>
      <c r="O160" s="190"/>
      <c r="P160" s="190"/>
      <c r="Q160" s="190"/>
      <c r="R160" s="23"/>
    </row>
    <row r="161" spans="1:18">
      <c r="A161" s="27">
        <f t="shared" ca="1" si="33"/>
        <v>45998</v>
      </c>
      <c r="B161" s="20"/>
      <c r="C161" s="21"/>
      <c r="D161" s="20"/>
      <c r="E161" s="21"/>
      <c r="F161" s="22"/>
      <c r="G161" s="22"/>
      <c r="H161" s="34" t="str">
        <f t="shared" si="29"/>
        <v/>
      </c>
      <c r="I161" s="34" t="str">
        <f t="shared" si="30"/>
        <v/>
      </c>
      <c r="J161" s="34" t="str">
        <f t="shared" si="31"/>
        <v/>
      </c>
      <c r="K161" s="34" t="str">
        <f t="shared" si="32"/>
        <v/>
      </c>
      <c r="L161" s="26" t="str">
        <f t="shared" si="28"/>
        <v/>
      </c>
      <c r="M161" s="32"/>
      <c r="N161" s="190"/>
      <c r="O161" s="190"/>
      <c r="P161" s="190"/>
      <c r="Q161" s="190"/>
      <c r="R161" s="23"/>
    </row>
    <row r="162" spans="1:18">
      <c r="A162" s="27">
        <f t="shared" ca="1" si="33"/>
        <v>45999</v>
      </c>
      <c r="B162" s="20"/>
      <c r="C162" s="21"/>
      <c r="D162" s="20"/>
      <c r="E162" s="21"/>
      <c r="F162" s="22"/>
      <c r="G162" s="22"/>
      <c r="H162" s="34" t="str">
        <f t="shared" si="29"/>
        <v/>
      </c>
      <c r="I162" s="34" t="str">
        <f t="shared" si="30"/>
        <v/>
      </c>
      <c r="J162" s="34" t="str">
        <f t="shared" si="31"/>
        <v/>
      </c>
      <c r="K162" s="34" t="str">
        <f t="shared" si="32"/>
        <v/>
      </c>
      <c r="L162" s="26" t="str">
        <f t="shared" si="28"/>
        <v/>
      </c>
      <c r="M162" s="32"/>
      <c r="N162" s="190"/>
      <c r="O162" s="190"/>
      <c r="P162" s="190"/>
      <c r="Q162" s="190"/>
      <c r="R162" s="23"/>
    </row>
    <row r="163" spans="1:18">
      <c r="A163" s="27">
        <f t="shared" ca="1" si="33"/>
        <v>46000</v>
      </c>
      <c r="B163" s="20"/>
      <c r="C163" s="21"/>
      <c r="D163" s="20"/>
      <c r="E163" s="21"/>
      <c r="F163" s="22"/>
      <c r="G163" s="22"/>
      <c r="H163" s="34" t="str">
        <f t="shared" si="29"/>
        <v/>
      </c>
      <c r="I163" s="34" t="str">
        <f t="shared" si="30"/>
        <v/>
      </c>
      <c r="J163" s="34" t="str">
        <f t="shared" si="31"/>
        <v/>
      </c>
      <c r="K163" s="34" t="str">
        <f t="shared" si="32"/>
        <v/>
      </c>
      <c r="L163" s="26" t="str">
        <f t="shared" si="28"/>
        <v/>
      </c>
      <c r="M163" s="32"/>
      <c r="N163" s="190"/>
      <c r="O163" s="190"/>
      <c r="P163" s="190"/>
      <c r="Q163" s="190"/>
      <c r="R163" s="23"/>
    </row>
    <row r="164" spans="1:18">
      <c r="A164" s="27">
        <f t="shared" ca="1" si="33"/>
        <v>46001</v>
      </c>
      <c r="B164" s="20"/>
      <c r="C164" s="21"/>
      <c r="D164" s="20"/>
      <c r="E164" s="21"/>
      <c r="F164" s="22"/>
      <c r="G164" s="22"/>
      <c r="H164" s="34" t="str">
        <f t="shared" si="29"/>
        <v/>
      </c>
      <c r="I164" s="34" t="str">
        <f t="shared" si="30"/>
        <v/>
      </c>
      <c r="J164" s="34" t="str">
        <f t="shared" si="31"/>
        <v/>
      </c>
      <c r="K164" s="34" t="str">
        <f t="shared" si="32"/>
        <v/>
      </c>
      <c r="L164" s="26" t="str">
        <f t="shared" si="28"/>
        <v/>
      </c>
      <c r="M164" s="32"/>
      <c r="N164" s="190"/>
      <c r="O164" s="190"/>
      <c r="P164" s="190"/>
      <c r="Q164" s="190"/>
      <c r="R164" s="23"/>
    </row>
    <row r="165" spans="1:18">
      <c r="A165" s="27">
        <f t="shared" ca="1" si="33"/>
        <v>46002</v>
      </c>
      <c r="B165" s="20"/>
      <c r="C165" s="21"/>
      <c r="D165" s="20"/>
      <c r="E165" s="21"/>
      <c r="F165" s="22"/>
      <c r="G165" s="22"/>
      <c r="H165" s="34" t="str">
        <f t="shared" si="29"/>
        <v/>
      </c>
      <c r="I165" s="34" t="str">
        <f t="shared" si="30"/>
        <v/>
      </c>
      <c r="J165" s="34" t="str">
        <f t="shared" si="31"/>
        <v/>
      </c>
      <c r="K165" s="34" t="str">
        <f t="shared" si="32"/>
        <v/>
      </c>
      <c r="L165" s="26" t="str">
        <f t="shared" si="28"/>
        <v/>
      </c>
      <c r="M165" s="32"/>
      <c r="N165" s="190"/>
      <c r="O165" s="190"/>
      <c r="P165" s="190"/>
      <c r="Q165" s="190"/>
      <c r="R165" s="23"/>
    </row>
    <row r="166" spans="1:18">
      <c r="A166" s="27">
        <f t="shared" ca="1" si="33"/>
        <v>46003</v>
      </c>
      <c r="B166" s="20"/>
      <c r="C166" s="21"/>
      <c r="D166" s="20"/>
      <c r="E166" s="21"/>
      <c r="F166" s="22"/>
      <c r="G166" s="22"/>
      <c r="H166" s="34" t="str">
        <f t="shared" si="29"/>
        <v/>
      </c>
      <c r="I166" s="34" t="str">
        <f t="shared" si="30"/>
        <v/>
      </c>
      <c r="J166" s="34" t="str">
        <f t="shared" si="31"/>
        <v/>
      </c>
      <c r="K166" s="34" t="str">
        <f t="shared" si="32"/>
        <v/>
      </c>
      <c r="L166" s="26" t="str">
        <f t="shared" si="28"/>
        <v/>
      </c>
      <c r="M166" s="32"/>
      <c r="N166" s="190"/>
      <c r="O166" s="190"/>
      <c r="P166" s="190"/>
      <c r="Q166" s="190"/>
      <c r="R166" s="23"/>
    </row>
    <row r="167" spans="1:18">
      <c r="A167" s="27">
        <f t="shared" ca="1" si="33"/>
        <v>46004</v>
      </c>
      <c r="B167" s="20"/>
      <c r="C167" s="21"/>
      <c r="D167" s="20"/>
      <c r="E167" s="21"/>
      <c r="F167" s="22"/>
      <c r="G167" s="22"/>
      <c r="H167" s="34" t="str">
        <f t="shared" si="29"/>
        <v/>
      </c>
      <c r="I167" s="34" t="str">
        <f t="shared" si="30"/>
        <v/>
      </c>
      <c r="J167" s="34" t="str">
        <f t="shared" si="31"/>
        <v/>
      </c>
      <c r="K167" s="34" t="str">
        <f t="shared" si="32"/>
        <v/>
      </c>
      <c r="L167" s="26" t="str">
        <f t="shared" si="28"/>
        <v/>
      </c>
      <c r="M167" s="32"/>
      <c r="N167" s="190"/>
      <c r="O167" s="190"/>
      <c r="P167" s="190"/>
      <c r="Q167" s="190"/>
      <c r="R167" s="23"/>
    </row>
    <row r="168" spans="1:18">
      <c r="A168" s="27">
        <f t="shared" ca="1" si="33"/>
        <v>46005</v>
      </c>
      <c r="B168" s="20"/>
      <c r="C168" s="21"/>
      <c r="D168" s="20"/>
      <c r="E168" s="21"/>
      <c r="F168" s="22"/>
      <c r="G168" s="22"/>
      <c r="H168" s="34" t="str">
        <f t="shared" si="29"/>
        <v/>
      </c>
      <c r="I168" s="34" t="str">
        <f t="shared" si="30"/>
        <v/>
      </c>
      <c r="J168" s="34" t="str">
        <f t="shared" si="31"/>
        <v/>
      </c>
      <c r="K168" s="34" t="str">
        <f t="shared" si="32"/>
        <v/>
      </c>
      <c r="L168" s="26" t="str">
        <f t="shared" si="28"/>
        <v/>
      </c>
      <c r="M168" s="32"/>
      <c r="N168" s="190"/>
      <c r="O168" s="190"/>
      <c r="P168" s="190"/>
      <c r="Q168" s="190"/>
      <c r="R168" s="23"/>
    </row>
    <row r="169" spans="1:18">
      <c r="A169" s="27">
        <f t="shared" ca="1" si="33"/>
        <v>46006</v>
      </c>
      <c r="B169" s="20"/>
      <c r="C169" s="21"/>
      <c r="D169" s="20"/>
      <c r="E169" s="21"/>
      <c r="F169" s="22"/>
      <c r="G169" s="22"/>
      <c r="H169" s="34" t="str">
        <f t="shared" si="29"/>
        <v/>
      </c>
      <c r="I169" s="34" t="str">
        <f t="shared" si="30"/>
        <v/>
      </c>
      <c r="J169" s="34" t="str">
        <f t="shared" si="31"/>
        <v/>
      </c>
      <c r="K169" s="34" t="str">
        <f t="shared" si="32"/>
        <v/>
      </c>
      <c r="L169" s="26" t="str">
        <f t="shared" si="28"/>
        <v/>
      </c>
      <c r="M169" s="32"/>
      <c r="N169" s="190"/>
      <c r="O169" s="190"/>
      <c r="P169" s="190"/>
      <c r="Q169" s="190"/>
      <c r="R169" s="23"/>
    </row>
    <row r="170" spans="1:18">
      <c r="A170" s="27">
        <f t="shared" ca="1" si="33"/>
        <v>46007</v>
      </c>
      <c r="B170" s="20"/>
      <c r="C170" s="21"/>
      <c r="D170" s="20"/>
      <c r="E170" s="21"/>
      <c r="F170" s="22"/>
      <c r="G170" s="22"/>
      <c r="H170" s="34" t="str">
        <f t="shared" si="29"/>
        <v/>
      </c>
      <c r="I170" s="34" t="str">
        <f t="shared" si="30"/>
        <v/>
      </c>
      <c r="J170" s="34" t="str">
        <f t="shared" si="31"/>
        <v/>
      </c>
      <c r="K170" s="34" t="str">
        <f t="shared" si="32"/>
        <v/>
      </c>
      <c r="L170" s="26" t="str">
        <f t="shared" si="28"/>
        <v/>
      </c>
      <c r="M170" s="32"/>
      <c r="N170" s="190"/>
      <c r="O170" s="190"/>
      <c r="P170" s="190"/>
      <c r="Q170" s="190"/>
      <c r="R170" s="23"/>
    </row>
    <row r="171" spans="1:18">
      <c r="A171" s="27">
        <f t="shared" ca="1" si="33"/>
        <v>46008</v>
      </c>
      <c r="B171" s="20"/>
      <c r="C171" s="21"/>
      <c r="D171" s="20"/>
      <c r="E171" s="21"/>
      <c r="F171" s="22"/>
      <c r="G171" s="22"/>
      <c r="H171" s="34" t="str">
        <f t="shared" si="29"/>
        <v/>
      </c>
      <c r="I171" s="34" t="str">
        <f t="shared" si="30"/>
        <v/>
      </c>
      <c r="J171" s="34" t="str">
        <f t="shared" si="31"/>
        <v/>
      </c>
      <c r="K171" s="34" t="str">
        <f t="shared" si="32"/>
        <v/>
      </c>
      <c r="L171" s="26" t="str">
        <f t="shared" si="28"/>
        <v/>
      </c>
      <c r="M171" s="32"/>
      <c r="N171" s="190"/>
      <c r="O171" s="190"/>
      <c r="P171" s="190"/>
      <c r="Q171" s="190"/>
      <c r="R171" s="23"/>
    </row>
    <row r="172" spans="1:18">
      <c r="A172" s="27">
        <f t="shared" ca="1" si="33"/>
        <v>46009</v>
      </c>
      <c r="B172" s="20"/>
      <c r="C172" s="21"/>
      <c r="D172" s="20"/>
      <c r="E172" s="21"/>
      <c r="F172" s="22"/>
      <c r="G172" s="22"/>
      <c r="H172" s="34" t="str">
        <f t="shared" si="29"/>
        <v/>
      </c>
      <c r="I172" s="34" t="str">
        <f t="shared" si="30"/>
        <v/>
      </c>
      <c r="J172" s="34" t="str">
        <f t="shared" si="31"/>
        <v/>
      </c>
      <c r="K172" s="34" t="str">
        <f t="shared" si="32"/>
        <v/>
      </c>
      <c r="L172" s="26" t="str">
        <f t="shared" si="28"/>
        <v/>
      </c>
      <c r="M172" s="32"/>
      <c r="N172" s="190"/>
      <c r="O172" s="190"/>
      <c r="P172" s="190"/>
      <c r="Q172" s="190"/>
      <c r="R172" s="23"/>
    </row>
    <row r="173" spans="1:18">
      <c r="A173" s="27">
        <f t="shared" ca="1" si="33"/>
        <v>46010</v>
      </c>
      <c r="B173" s="20"/>
      <c r="C173" s="21"/>
      <c r="D173" s="20"/>
      <c r="E173" s="21"/>
      <c r="F173" s="22"/>
      <c r="G173" s="22"/>
      <c r="H173" s="34" t="str">
        <f t="shared" si="29"/>
        <v/>
      </c>
      <c r="I173" s="34" t="str">
        <f t="shared" si="30"/>
        <v/>
      </c>
      <c r="J173" s="34" t="str">
        <f t="shared" si="31"/>
        <v/>
      </c>
      <c r="K173" s="34" t="str">
        <f t="shared" si="32"/>
        <v/>
      </c>
      <c r="L173" s="26" t="str">
        <f t="shared" si="28"/>
        <v/>
      </c>
      <c r="M173" s="32"/>
      <c r="N173" s="190"/>
      <c r="O173" s="190"/>
      <c r="P173" s="190"/>
      <c r="Q173" s="190"/>
      <c r="R173" s="23"/>
    </row>
    <row r="174" spans="1:18">
      <c r="A174" s="27">
        <f t="shared" ca="1" si="33"/>
        <v>46011</v>
      </c>
      <c r="B174" s="20"/>
      <c r="C174" s="21"/>
      <c r="D174" s="20"/>
      <c r="E174" s="21"/>
      <c r="F174" s="22"/>
      <c r="G174" s="22"/>
      <c r="H174" s="34" t="str">
        <f t="shared" si="29"/>
        <v/>
      </c>
      <c r="I174" s="34" t="str">
        <f t="shared" si="30"/>
        <v/>
      </c>
      <c r="J174" s="34" t="str">
        <f t="shared" si="31"/>
        <v/>
      </c>
      <c r="K174" s="34" t="str">
        <f t="shared" si="32"/>
        <v/>
      </c>
      <c r="L174" s="26" t="str">
        <f t="shared" si="28"/>
        <v/>
      </c>
      <c r="M174" s="32"/>
      <c r="N174" s="190"/>
      <c r="O174" s="190"/>
      <c r="P174" s="190"/>
      <c r="Q174" s="190"/>
      <c r="R174" s="23"/>
    </row>
    <row r="175" spans="1:18">
      <c r="A175" s="27">
        <f t="shared" ca="1" si="33"/>
        <v>46012</v>
      </c>
      <c r="B175" s="20"/>
      <c r="C175" s="21"/>
      <c r="D175" s="20"/>
      <c r="E175" s="21"/>
      <c r="F175" s="22"/>
      <c r="G175" s="22"/>
      <c r="H175" s="34" t="str">
        <f t="shared" si="29"/>
        <v/>
      </c>
      <c r="I175" s="34" t="str">
        <f t="shared" si="30"/>
        <v/>
      </c>
      <c r="J175" s="34" t="str">
        <f t="shared" si="31"/>
        <v/>
      </c>
      <c r="K175" s="34" t="str">
        <f t="shared" si="32"/>
        <v/>
      </c>
      <c r="L175" s="26" t="str">
        <f t="shared" si="28"/>
        <v/>
      </c>
      <c r="M175" s="32"/>
      <c r="N175" s="190"/>
      <c r="O175" s="190"/>
      <c r="P175" s="190"/>
      <c r="Q175" s="190"/>
      <c r="R175" s="23"/>
    </row>
    <row r="176" spans="1:18">
      <c r="A176" s="27">
        <f t="shared" ca="1" si="33"/>
        <v>46013</v>
      </c>
      <c r="B176" s="20"/>
      <c r="C176" s="21"/>
      <c r="D176" s="20"/>
      <c r="E176" s="21"/>
      <c r="F176" s="22"/>
      <c r="G176" s="22"/>
      <c r="H176" s="34" t="str">
        <f t="shared" si="29"/>
        <v/>
      </c>
      <c r="I176" s="34" t="str">
        <f t="shared" si="30"/>
        <v/>
      </c>
      <c r="J176" s="34" t="str">
        <f t="shared" si="31"/>
        <v/>
      </c>
      <c r="K176" s="34" t="str">
        <f t="shared" si="32"/>
        <v/>
      </c>
      <c r="L176" s="26" t="str">
        <f t="shared" si="28"/>
        <v/>
      </c>
      <c r="M176" s="32"/>
      <c r="N176" s="190"/>
      <c r="O176" s="190"/>
      <c r="P176" s="190"/>
      <c r="Q176" s="190"/>
      <c r="R176" s="23"/>
    </row>
    <row r="177" spans="1:22">
      <c r="A177" s="27">
        <f t="shared" ca="1" si="33"/>
        <v>46014</v>
      </c>
      <c r="B177" s="20"/>
      <c r="C177" s="21"/>
      <c r="D177" s="20"/>
      <c r="E177" s="21"/>
      <c r="F177" s="22"/>
      <c r="G177" s="22"/>
      <c r="H177" s="34" t="str">
        <f t="shared" si="29"/>
        <v/>
      </c>
      <c r="I177" s="34" t="str">
        <f t="shared" si="30"/>
        <v/>
      </c>
      <c r="J177" s="34" t="str">
        <f t="shared" si="31"/>
        <v/>
      </c>
      <c r="K177" s="34" t="str">
        <f t="shared" si="32"/>
        <v/>
      </c>
      <c r="L177" s="26" t="str">
        <f t="shared" si="28"/>
        <v/>
      </c>
      <c r="M177" s="32"/>
      <c r="N177" s="190"/>
      <c r="O177" s="190"/>
      <c r="P177" s="190"/>
      <c r="Q177" s="190"/>
      <c r="R177" s="23"/>
    </row>
    <row r="178" spans="1:22">
      <c r="A178" s="27">
        <f t="shared" ca="1" si="33"/>
        <v>46015</v>
      </c>
      <c r="B178" s="20"/>
      <c r="C178" s="21"/>
      <c r="D178" s="20"/>
      <c r="E178" s="21"/>
      <c r="F178" s="22"/>
      <c r="G178" s="22"/>
      <c r="H178" s="34" t="str">
        <f t="shared" si="29"/>
        <v/>
      </c>
      <c r="I178" s="34" t="str">
        <f t="shared" si="30"/>
        <v/>
      </c>
      <c r="J178" s="34" t="str">
        <f t="shared" si="31"/>
        <v/>
      </c>
      <c r="K178" s="34" t="str">
        <f t="shared" si="32"/>
        <v/>
      </c>
      <c r="L178" s="26" t="str">
        <f t="shared" si="28"/>
        <v/>
      </c>
      <c r="M178" s="32"/>
      <c r="N178" s="190"/>
      <c r="O178" s="190"/>
      <c r="P178" s="190"/>
      <c r="Q178" s="190"/>
      <c r="R178" s="23"/>
    </row>
    <row r="179" spans="1:22">
      <c r="A179" s="27">
        <f t="shared" ca="1" si="33"/>
        <v>46016</v>
      </c>
      <c r="B179" s="20"/>
      <c r="C179" s="21"/>
      <c r="D179" s="20"/>
      <c r="E179" s="21"/>
      <c r="F179" s="22"/>
      <c r="G179" s="22"/>
      <c r="H179" s="34" t="str">
        <f t="shared" si="29"/>
        <v/>
      </c>
      <c r="I179" s="34" t="str">
        <f t="shared" si="30"/>
        <v/>
      </c>
      <c r="J179" s="34" t="str">
        <f t="shared" si="31"/>
        <v/>
      </c>
      <c r="K179" s="34" t="str">
        <f t="shared" si="32"/>
        <v/>
      </c>
      <c r="L179" s="26" t="str">
        <f t="shared" si="28"/>
        <v/>
      </c>
      <c r="M179" s="32"/>
      <c r="N179" s="190"/>
      <c r="O179" s="190"/>
      <c r="P179" s="190"/>
      <c r="Q179" s="190"/>
      <c r="R179" s="23"/>
    </row>
    <row r="180" spans="1:22">
      <c r="A180" s="27">
        <f t="shared" ca="1" si="33"/>
        <v>46017</v>
      </c>
      <c r="B180" s="20"/>
      <c r="C180" s="21"/>
      <c r="D180" s="20"/>
      <c r="E180" s="21"/>
      <c r="F180" s="22"/>
      <c r="G180" s="22"/>
      <c r="H180" s="34" t="str">
        <f t="shared" si="29"/>
        <v/>
      </c>
      <c r="I180" s="34" t="str">
        <f t="shared" si="30"/>
        <v/>
      </c>
      <c r="J180" s="34" t="str">
        <f t="shared" si="31"/>
        <v/>
      </c>
      <c r="K180" s="34" t="str">
        <f t="shared" si="32"/>
        <v/>
      </c>
      <c r="L180" s="26" t="str">
        <f t="shared" si="28"/>
        <v/>
      </c>
      <c r="M180" s="32"/>
      <c r="N180" s="190"/>
      <c r="O180" s="190"/>
      <c r="P180" s="190"/>
      <c r="Q180" s="190"/>
      <c r="R180" s="23"/>
    </row>
    <row r="181" spans="1:22">
      <c r="A181" s="27">
        <f t="shared" ca="1" si="33"/>
        <v>46018</v>
      </c>
      <c r="B181" s="20"/>
      <c r="C181" s="21"/>
      <c r="D181" s="20"/>
      <c r="E181" s="21"/>
      <c r="F181" s="22"/>
      <c r="G181" s="22"/>
      <c r="H181" s="34" t="str">
        <f t="shared" si="29"/>
        <v/>
      </c>
      <c r="I181" s="34" t="str">
        <f t="shared" si="30"/>
        <v/>
      </c>
      <c r="J181" s="34" t="str">
        <f t="shared" si="31"/>
        <v/>
      </c>
      <c r="K181" s="34" t="str">
        <f t="shared" si="32"/>
        <v/>
      </c>
      <c r="L181" s="26" t="str">
        <f t="shared" si="28"/>
        <v/>
      </c>
      <c r="M181" s="32"/>
      <c r="N181" s="190"/>
      <c r="O181" s="190"/>
      <c r="P181" s="190"/>
      <c r="Q181" s="190"/>
      <c r="R181" s="23"/>
    </row>
    <row r="182" spans="1:22">
      <c r="A182" s="27">
        <f t="shared" ca="1" si="33"/>
        <v>46019</v>
      </c>
      <c r="B182" s="20"/>
      <c r="C182" s="21"/>
      <c r="D182" s="20"/>
      <c r="E182" s="21"/>
      <c r="F182" s="22"/>
      <c r="G182" s="22"/>
      <c r="H182" s="34" t="str">
        <f t="shared" si="29"/>
        <v/>
      </c>
      <c r="I182" s="34" t="str">
        <f t="shared" si="30"/>
        <v/>
      </c>
      <c r="J182" s="34" t="str">
        <f t="shared" si="31"/>
        <v/>
      </c>
      <c r="K182" s="34" t="str">
        <f t="shared" si="32"/>
        <v/>
      </c>
      <c r="L182" s="26" t="str">
        <f t="shared" si="28"/>
        <v/>
      </c>
      <c r="M182" s="32"/>
      <c r="N182" s="190"/>
      <c r="O182" s="190"/>
      <c r="P182" s="190"/>
      <c r="Q182" s="190"/>
      <c r="R182" s="23"/>
    </row>
    <row r="183" spans="1:22">
      <c r="A183" s="27">
        <f t="shared" ca="1" si="33"/>
        <v>46020</v>
      </c>
      <c r="B183" s="20"/>
      <c r="C183" s="21"/>
      <c r="D183" s="20"/>
      <c r="E183" s="21"/>
      <c r="F183" s="22"/>
      <c r="G183" s="22"/>
      <c r="H183" s="34" t="str">
        <f t="shared" si="29"/>
        <v/>
      </c>
      <c r="I183" s="34" t="str">
        <f t="shared" si="30"/>
        <v/>
      </c>
      <c r="J183" s="34" t="str">
        <f t="shared" si="31"/>
        <v/>
      </c>
      <c r="K183" s="34" t="str">
        <f t="shared" si="32"/>
        <v/>
      </c>
      <c r="L183" s="26" t="str">
        <f t="shared" si="28"/>
        <v/>
      </c>
      <c r="M183" s="32"/>
      <c r="N183" s="190"/>
      <c r="O183" s="190"/>
      <c r="P183" s="190"/>
      <c r="Q183" s="190"/>
      <c r="R183" s="23"/>
    </row>
    <row r="184" spans="1:22">
      <c r="A184" s="27">
        <f t="shared" ca="1" si="33"/>
        <v>46021</v>
      </c>
      <c r="B184" s="20"/>
      <c r="C184" s="21"/>
      <c r="D184" s="20"/>
      <c r="E184" s="21"/>
      <c r="F184" s="22"/>
      <c r="G184" s="22"/>
      <c r="H184" s="34" t="str">
        <f t="shared" si="29"/>
        <v/>
      </c>
      <c r="I184" s="34" t="str">
        <f t="shared" si="30"/>
        <v/>
      </c>
      <c r="J184" s="34" t="str">
        <f t="shared" si="31"/>
        <v/>
      </c>
      <c r="K184" s="34" t="str">
        <f t="shared" si="32"/>
        <v/>
      </c>
      <c r="L184" s="26" t="str">
        <f t="shared" si="28"/>
        <v/>
      </c>
      <c r="M184" s="32"/>
      <c r="N184" s="190"/>
      <c r="O184" s="190"/>
      <c r="P184" s="190"/>
      <c r="Q184" s="190"/>
      <c r="R184" s="23"/>
    </row>
    <row r="185" spans="1:22">
      <c r="A185" s="27">
        <f t="shared" ca="1" si="33"/>
        <v>46022</v>
      </c>
      <c r="B185" s="20"/>
      <c r="C185" s="21"/>
      <c r="D185" s="20"/>
      <c r="E185" s="21"/>
      <c r="F185" s="22"/>
      <c r="G185" s="22"/>
      <c r="H185" s="34" t="str">
        <f t="shared" si="29"/>
        <v/>
      </c>
      <c r="I185" s="34" t="str">
        <f t="shared" si="30"/>
        <v/>
      </c>
      <c r="J185" s="34" t="str">
        <f t="shared" si="31"/>
        <v/>
      </c>
      <c r="K185" s="34" t="str">
        <f t="shared" si="32"/>
        <v/>
      </c>
      <c r="L185" s="26" t="str">
        <f t="shared" si="28"/>
        <v/>
      </c>
      <c r="M185" s="32"/>
      <c r="N185" s="190"/>
      <c r="O185" s="190"/>
      <c r="P185" s="190"/>
      <c r="Q185" s="190"/>
      <c r="R185" s="23"/>
    </row>
    <row r="186" spans="1:22">
      <c r="A186" s="5" t="s">
        <v>11</v>
      </c>
      <c r="B186" s="191"/>
      <c r="C186" s="192"/>
      <c r="D186" s="191"/>
      <c r="E186" s="192"/>
      <c r="F186" s="26" t="str">
        <f>IF(SUM($F155:$F185)=0,"",SUM($F155:$F185))</f>
        <v/>
      </c>
      <c r="G186" s="26" t="str">
        <f>IF(SUM($G155:$G185)=0,"",SUM($G155:$G185))</f>
        <v/>
      </c>
      <c r="H186" s="26" t="str">
        <f>IF(SUM(H155:H185)=0,"",SUM(H155:H185))</f>
        <v/>
      </c>
      <c r="I186" s="26" t="str">
        <f>IF(SUM(I155:I185)=0,"",SUM(I155:I185))</f>
        <v/>
      </c>
      <c r="J186" s="26" t="str">
        <f t="shared" ref="J186:K186" si="34">IF(SUM(J155:J185)=0,"",SUM(J155:J185))</f>
        <v/>
      </c>
      <c r="K186" s="26" t="str">
        <f t="shared" si="34"/>
        <v/>
      </c>
      <c r="L186" s="26" t="str">
        <f>IF(SUM($L155:$L185)=0,"",SUM($L155:$L185))</f>
        <v/>
      </c>
      <c r="M186" s="33"/>
      <c r="N186" s="193"/>
      <c r="O186" s="193"/>
      <c r="P186" s="193"/>
      <c r="Q186" s="193"/>
      <c r="R186" s="6"/>
    </row>
    <row r="188" spans="1:22" ht="27" customHeight="1">
      <c r="A188" s="194" t="s">
        <v>22</v>
      </c>
      <c r="B188" s="189" t="s">
        <v>103</v>
      </c>
      <c r="C188" s="189"/>
      <c r="D188" s="189"/>
      <c r="E188" s="189"/>
      <c r="F188" s="189" t="s">
        <v>23</v>
      </c>
      <c r="G188" s="189"/>
      <c r="H188" s="189" t="s">
        <v>88</v>
      </c>
      <c r="I188" s="189"/>
      <c r="J188" s="189"/>
      <c r="K188" s="189"/>
      <c r="L188" s="189" t="s">
        <v>87</v>
      </c>
      <c r="M188" s="195" t="s">
        <v>96</v>
      </c>
      <c r="N188" s="194" t="s">
        <v>25</v>
      </c>
      <c r="O188" s="194"/>
      <c r="P188" s="194"/>
      <c r="Q188" s="194"/>
      <c r="R188" s="189" t="s">
        <v>100</v>
      </c>
    </row>
    <row r="189" spans="1:22" ht="14.25" customHeight="1">
      <c r="A189" s="194"/>
      <c r="B189" s="189" t="s">
        <v>82</v>
      </c>
      <c r="C189" s="189"/>
      <c r="D189" s="189" t="s">
        <v>84</v>
      </c>
      <c r="E189" s="189"/>
      <c r="F189" s="189"/>
      <c r="G189" s="189"/>
      <c r="H189" s="189" t="s">
        <v>90</v>
      </c>
      <c r="I189" s="189"/>
      <c r="J189" s="189" t="s">
        <v>89</v>
      </c>
      <c r="K189" s="189"/>
      <c r="L189" s="189"/>
      <c r="M189" s="196"/>
      <c r="N189" s="194"/>
      <c r="O189" s="194"/>
      <c r="P189" s="194"/>
      <c r="Q189" s="194"/>
      <c r="R189" s="189"/>
    </row>
    <row r="190" spans="1:22">
      <c r="A190" s="194"/>
      <c r="B190" s="43" t="s">
        <v>26</v>
      </c>
      <c r="C190" s="43" t="s">
        <v>27</v>
      </c>
      <c r="D190" s="43" t="s">
        <v>26</v>
      </c>
      <c r="E190" s="43" t="s">
        <v>27</v>
      </c>
      <c r="F190" s="44" t="s">
        <v>85</v>
      </c>
      <c r="G190" s="44" t="s">
        <v>86</v>
      </c>
      <c r="H190" s="44" t="s">
        <v>81</v>
      </c>
      <c r="I190" s="44" t="s">
        <v>83</v>
      </c>
      <c r="J190" s="44" t="s">
        <v>81</v>
      </c>
      <c r="K190" s="44" t="s">
        <v>95</v>
      </c>
      <c r="L190" s="189"/>
      <c r="M190" s="197"/>
      <c r="N190" s="194"/>
      <c r="O190" s="194"/>
      <c r="P190" s="194"/>
      <c r="Q190" s="194"/>
      <c r="R190" s="194"/>
    </row>
    <row r="191" spans="1:22">
      <c r="A191" s="27" cm="1">
        <f t="array" aca="1" ref="A191" ca="1">DATE("2025","8"+5,IFERROR(INDIRECT(T1),"1"))</f>
        <v>46023</v>
      </c>
      <c r="B191" s="20"/>
      <c r="C191" s="21"/>
      <c r="D191" s="20"/>
      <c r="E191" s="21"/>
      <c r="F191" s="22"/>
      <c r="G191" s="22"/>
      <c r="H191" s="34" t="str">
        <f>IF(OR(B191="",LEFT(M191,1)="✓"),"",C191-B191-F191)</f>
        <v/>
      </c>
      <c r="I191" s="34" t="str">
        <f>IF(OR(D191="",LEFT(M191,1)="✓"),"",E191-D191-G191)</f>
        <v/>
      </c>
      <c r="J191" s="34" t="str">
        <f>IF(AND(B191&lt;&gt;"",M191="✓所定"),C191-B191-F191,"")</f>
        <v/>
      </c>
      <c r="K191" s="34" t="str">
        <f>IF(AND(B191&lt;&gt;"",M191="✓法定"),C191-B191-F191,"")</f>
        <v/>
      </c>
      <c r="L191" s="26" t="str">
        <f>IF(AND($B191="",$D191=""),"",($C191-$B191-$F191)+($E191-$D191-$G191))</f>
        <v/>
      </c>
      <c r="M191" s="32"/>
      <c r="N191" s="190"/>
      <c r="O191" s="190"/>
      <c r="P191" s="190"/>
      <c r="Q191" s="190"/>
      <c r="R191" s="23"/>
      <c r="V191" s="1" t="s">
        <v>171</v>
      </c>
    </row>
    <row r="192" spans="1:22">
      <c r="A192" s="27">
        <f ca="1">A191+1</f>
        <v>46024</v>
      </c>
      <c r="B192" s="20"/>
      <c r="C192" s="21"/>
      <c r="D192" s="20"/>
      <c r="E192" s="21"/>
      <c r="F192" s="22"/>
      <c r="G192" s="22"/>
      <c r="H192" s="34" t="str">
        <f t="shared" ref="H192:H221" si="35">IF(OR(B192="",LEFT(M192,1)="✓"),"",C192-B192-F192)</f>
        <v/>
      </c>
      <c r="I192" s="34" t="str">
        <f t="shared" ref="I192:I221" si="36">IF(OR(D192="",LEFT(M192,1)="✓"),"",E192-D192-G192)</f>
        <v/>
      </c>
      <c r="J192" s="34" t="str">
        <f t="shared" ref="J192:J221" si="37">IF(AND(B192&lt;&gt;"",M192="✓所定"),C192-B192-F192,"")</f>
        <v/>
      </c>
      <c r="K192" s="34" t="str">
        <f t="shared" ref="K192:K221" si="38">IF(AND(B192&lt;&gt;"",M192="✓法定"),C192-B192-F192,"")</f>
        <v/>
      </c>
      <c r="L192" s="26" t="str">
        <f t="shared" ref="L192:L221" si="39">IF(AND($B192="",$D192=""),"",($C192-$B192-$F192)+($E192-$D192-$G192))</f>
        <v/>
      </c>
      <c r="M192" s="32"/>
      <c r="N192" s="190"/>
      <c r="O192" s="190"/>
      <c r="P192" s="190"/>
      <c r="Q192" s="190"/>
      <c r="R192" s="23"/>
      <c r="V192" s="1" t="s">
        <v>172</v>
      </c>
    </row>
    <row r="193" spans="1:18">
      <c r="A193" s="27">
        <f t="shared" ref="A193:A221" ca="1" si="40">A192+1</f>
        <v>46025</v>
      </c>
      <c r="B193" s="20"/>
      <c r="C193" s="21"/>
      <c r="D193" s="20"/>
      <c r="E193" s="21"/>
      <c r="F193" s="22"/>
      <c r="G193" s="22"/>
      <c r="H193" s="34" t="str">
        <f t="shared" si="35"/>
        <v/>
      </c>
      <c r="I193" s="34" t="str">
        <f t="shared" si="36"/>
        <v/>
      </c>
      <c r="J193" s="34" t="str">
        <f t="shared" si="37"/>
        <v/>
      </c>
      <c r="K193" s="34" t="str">
        <f t="shared" si="38"/>
        <v/>
      </c>
      <c r="L193" s="26" t="str">
        <f t="shared" si="39"/>
        <v/>
      </c>
      <c r="M193" s="32"/>
      <c r="N193" s="190"/>
      <c r="O193" s="190"/>
      <c r="P193" s="190"/>
      <c r="Q193" s="190"/>
      <c r="R193" s="23"/>
    </row>
    <row r="194" spans="1:18">
      <c r="A194" s="27">
        <f t="shared" ca="1" si="40"/>
        <v>46026</v>
      </c>
      <c r="B194" s="20"/>
      <c r="C194" s="21"/>
      <c r="D194" s="20"/>
      <c r="E194" s="21"/>
      <c r="F194" s="22"/>
      <c r="G194" s="22"/>
      <c r="H194" s="34" t="str">
        <f t="shared" si="35"/>
        <v/>
      </c>
      <c r="I194" s="34" t="str">
        <f t="shared" si="36"/>
        <v/>
      </c>
      <c r="J194" s="34" t="str">
        <f t="shared" si="37"/>
        <v/>
      </c>
      <c r="K194" s="34" t="str">
        <f t="shared" si="38"/>
        <v/>
      </c>
      <c r="L194" s="26" t="str">
        <f t="shared" si="39"/>
        <v/>
      </c>
      <c r="M194" s="32"/>
      <c r="N194" s="190"/>
      <c r="O194" s="190"/>
      <c r="P194" s="190"/>
      <c r="Q194" s="190"/>
      <c r="R194" s="23"/>
    </row>
    <row r="195" spans="1:18">
      <c r="A195" s="27">
        <f t="shared" ca="1" si="40"/>
        <v>46027</v>
      </c>
      <c r="B195" s="20"/>
      <c r="C195" s="21"/>
      <c r="D195" s="20"/>
      <c r="E195" s="21"/>
      <c r="F195" s="22"/>
      <c r="G195" s="22"/>
      <c r="H195" s="34" t="str">
        <f t="shared" si="35"/>
        <v/>
      </c>
      <c r="I195" s="34" t="str">
        <f t="shared" si="36"/>
        <v/>
      </c>
      <c r="J195" s="34" t="str">
        <f t="shared" si="37"/>
        <v/>
      </c>
      <c r="K195" s="34" t="str">
        <f t="shared" si="38"/>
        <v/>
      </c>
      <c r="L195" s="26" t="str">
        <f t="shared" si="39"/>
        <v/>
      </c>
      <c r="M195" s="32"/>
      <c r="N195" s="190"/>
      <c r="O195" s="190"/>
      <c r="P195" s="190"/>
      <c r="Q195" s="190"/>
      <c r="R195" s="23"/>
    </row>
    <row r="196" spans="1:18">
      <c r="A196" s="27">
        <f t="shared" ca="1" si="40"/>
        <v>46028</v>
      </c>
      <c r="B196" s="20"/>
      <c r="C196" s="21"/>
      <c r="D196" s="20"/>
      <c r="E196" s="21"/>
      <c r="F196" s="22"/>
      <c r="G196" s="22"/>
      <c r="H196" s="34" t="str">
        <f t="shared" si="35"/>
        <v/>
      </c>
      <c r="I196" s="34" t="str">
        <f t="shared" si="36"/>
        <v/>
      </c>
      <c r="J196" s="34" t="str">
        <f t="shared" si="37"/>
        <v/>
      </c>
      <c r="K196" s="34" t="str">
        <f t="shared" si="38"/>
        <v/>
      </c>
      <c r="L196" s="26" t="str">
        <f t="shared" si="39"/>
        <v/>
      </c>
      <c r="M196" s="32"/>
      <c r="N196" s="190"/>
      <c r="O196" s="190"/>
      <c r="P196" s="190"/>
      <c r="Q196" s="190"/>
      <c r="R196" s="23"/>
    </row>
    <row r="197" spans="1:18">
      <c r="A197" s="27">
        <f t="shared" ca="1" si="40"/>
        <v>46029</v>
      </c>
      <c r="B197" s="20"/>
      <c r="C197" s="21"/>
      <c r="D197" s="20"/>
      <c r="E197" s="21"/>
      <c r="F197" s="22"/>
      <c r="G197" s="22"/>
      <c r="H197" s="34" t="str">
        <f t="shared" si="35"/>
        <v/>
      </c>
      <c r="I197" s="34" t="str">
        <f t="shared" si="36"/>
        <v/>
      </c>
      <c r="J197" s="34" t="str">
        <f t="shared" si="37"/>
        <v/>
      </c>
      <c r="K197" s="34" t="str">
        <f t="shared" si="38"/>
        <v/>
      </c>
      <c r="L197" s="26" t="str">
        <f t="shared" si="39"/>
        <v/>
      </c>
      <c r="M197" s="32"/>
      <c r="N197" s="190"/>
      <c r="O197" s="190"/>
      <c r="P197" s="190"/>
      <c r="Q197" s="190"/>
      <c r="R197" s="23"/>
    </row>
    <row r="198" spans="1:18">
      <c r="A198" s="27">
        <f t="shared" ca="1" si="40"/>
        <v>46030</v>
      </c>
      <c r="B198" s="20"/>
      <c r="C198" s="21"/>
      <c r="D198" s="20"/>
      <c r="E198" s="21"/>
      <c r="F198" s="22"/>
      <c r="G198" s="22"/>
      <c r="H198" s="34" t="str">
        <f t="shared" si="35"/>
        <v/>
      </c>
      <c r="I198" s="34" t="str">
        <f t="shared" si="36"/>
        <v/>
      </c>
      <c r="J198" s="34" t="str">
        <f t="shared" si="37"/>
        <v/>
      </c>
      <c r="K198" s="34" t="str">
        <f t="shared" si="38"/>
        <v/>
      </c>
      <c r="L198" s="26" t="str">
        <f t="shared" si="39"/>
        <v/>
      </c>
      <c r="M198" s="32"/>
      <c r="N198" s="190"/>
      <c r="O198" s="190"/>
      <c r="P198" s="190"/>
      <c r="Q198" s="190"/>
      <c r="R198" s="23"/>
    </row>
    <row r="199" spans="1:18">
      <c r="A199" s="27">
        <f t="shared" ca="1" si="40"/>
        <v>46031</v>
      </c>
      <c r="B199" s="20"/>
      <c r="C199" s="21"/>
      <c r="D199" s="20"/>
      <c r="E199" s="21"/>
      <c r="F199" s="22"/>
      <c r="G199" s="22"/>
      <c r="H199" s="34" t="str">
        <f t="shared" si="35"/>
        <v/>
      </c>
      <c r="I199" s="34" t="str">
        <f t="shared" si="36"/>
        <v/>
      </c>
      <c r="J199" s="34" t="str">
        <f t="shared" si="37"/>
        <v/>
      </c>
      <c r="K199" s="34" t="str">
        <f t="shared" si="38"/>
        <v/>
      </c>
      <c r="L199" s="26" t="str">
        <f t="shared" si="39"/>
        <v/>
      </c>
      <c r="M199" s="32"/>
      <c r="N199" s="190"/>
      <c r="O199" s="190"/>
      <c r="P199" s="190"/>
      <c r="Q199" s="190"/>
      <c r="R199" s="23"/>
    </row>
    <row r="200" spans="1:18">
      <c r="A200" s="27">
        <f t="shared" ca="1" si="40"/>
        <v>46032</v>
      </c>
      <c r="B200" s="20"/>
      <c r="C200" s="21"/>
      <c r="D200" s="20"/>
      <c r="E200" s="21"/>
      <c r="F200" s="22"/>
      <c r="G200" s="22"/>
      <c r="H200" s="34" t="str">
        <f t="shared" si="35"/>
        <v/>
      </c>
      <c r="I200" s="34" t="str">
        <f t="shared" si="36"/>
        <v/>
      </c>
      <c r="J200" s="34" t="str">
        <f t="shared" si="37"/>
        <v/>
      </c>
      <c r="K200" s="34" t="str">
        <f t="shared" si="38"/>
        <v/>
      </c>
      <c r="L200" s="26" t="str">
        <f t="shared" si="39"/>
        <v/>
      </c>
      <c r="M200" s="32"/>
      <c r="N200" s="190"/>
      <c r="O200" s="190"/>
      <c r="P200" s="190"/>
      <c r="Q200" s="190"/>
      <c r="R200" s="23"/>
    </row>
    <row r="201" spans="1:18">
      <c r="A201" s="27">
        <f t="shared" ca="1" si="40"/>
        <v>46033</v>
      </c>
      <c r="B201" s="20"/>
      <c r="C201" s="21"/>
      <c r="D201" s="20"/>
      <c r="E201" s="21"/>
      <c r="F201" s="22"/>
      <c r="G201" s="22"/>
      <c r="H201" s="34" t="str">
        <f t="shared" si="35"/>
        <v/>
      </c>
      <c r="I201" s="34" t="str">
        <f t="shared" si="36"/>
        <v/>
      </c>
      <c r="J201" s="34" t="str">
        <f t="shared" si="37"/>
        <v/>
      </c>
      <c r="K201" s="34" t="str">
        <f t="shared" si="38"/>
        <v/>
      </c>
      <c r="L201" s="26" t="str">
        <f t="shared" si="39"/>
        <v/>
      </c>
      <c r="M201" s="32"/>
      <c r="N201" s="190"/>
      <c r="O201" s="190"/>
      <c r="P201" s="190"/>
      <c r="Q201" s="190"/>
      <c r="R201" s="23"/>
    </row>
    <row r="202" spans="1:18">
      <c r="A202" s="27">
        <f t="shared" ca="1" si="40"/>
        <v>46034</v>
      </c>
      <c r="B202" s="20"/>
      <c r="C202" s="21"/>
      <c r="D202" s="20"/>
      <c r="E202" s="21"/>
      <c r="F202" s="22"/>
      <c r="G202" s="22"/>
      <c r="H202" s="34" t="str">
        <f t="shared" si="35"/>
        <v/>
      </c>
      <c r="I202" s="34" t="str">
        <f t="shared" si="36"/>
        <v/>
      </c>
      <c r="J202" s="34" t="str">
        <f t="shared" si="37"/>
        <v/>
      </c>
      <c r="K202" s="34" t="str">
        <f t="shared" si="38"/>
        <v/>
      </c>
      <c r="L202" s="26" t="str">
        <f t="shared" si="39"/>
        <v/>
      </c>
      <c r="M202" s="32"/>
      <c r="N202" s="190"/>
      <c r="O202" s="190"/>
      <c r="P202" s="190"/>
      <c r="Q202" s="190"/>
      <c r="R202" s="23"/>
    </row>
    <row r="203" spans="1:18">
      <c r="A203" s="27">
        <f t="shared" ca="1" si="40"/>
        <v>46035</v>
      </c>
      <c r="B203" s="20"/>
      <c r="C203" s="21"/>
      <c r="D203" s="20"/>
      <c r="E203" s="21"/>
      <c r="F203" s="22"/>
      <c r="G203" s="22"/>
      <c r="H203" s="34" t="str">
        <f t="shared" si="35"/>
        <v/>
      </c>
      <c r="I203" s="34" t="str">
        <f t="shared" si="36"/>
        <v/>
      </c>
      <c r="J203" s="34" t="str">
        <f t="shared" si="37"/>
        <v/>
      </c>
      <c r="K203" s="34" t="str">
        <f t="shared" si="38"/>
        <v/>
      </c>
      <c r="L203" s="26" t="str">
        <f t="shared" si="39"/>
        <v/>
      </c>
      <c r="M203" s="32"/>
      <c r="N203" s="190"/>
      <c r="O203" s="190"/>
      <c r="P203" s="190"/>
      <c r="Q203" s="190"/>
      <c r="R203" s="23"/>
    </row>
    <row r="204" spans="1:18">
      <c r="A204" s="27">
        <f t="shared" ca="1" si="40"/>
        <v>46036</v>
      </c>
      <c r="B204" s="20"/>
      <c r="C204" s="21"/>
      <c r="D204" s="20"/>
      <c r="E204" s="21"/>
      <c r="F204" s="22"/>
      <c r="G204" s="22"/>
      <c r="H204" s="34" t="str">
        <f t="shared" si="35"/>
        <v/>
      </c>
      <c r="I204" s="34" t="str">
        <f t="shared" si="36"/>
        <v/>
      </c>
      <c r="J204" s="34" t="str">
        <f t="shared" si="37"/>
        <v/>
      </c>
      <c r="K204" s="34" t="str">
        <f t="shared" si="38"/>
        <v/>
      </c>
      <c r="L204" s="26" t="str">
        <f t="shared" si="39"/>
        <v/>
      </c>
      <c r="M204" s="32"/>
      <c r="N204" s="190"/>
      <c r="O204" s="190"/>
      <c r="P204" s="190"/>
      <c r="Q204" s="190"/>
      <c r="R204" s="23"/>
    </row>
    <row r="205" spans="1:18">
      <c r="A205" s="27">
        <f t="shared" ca="1" si="40"/>
        <v>46037</v>
      </c>
      <c r="B205" s="20"/>
      <c r="C205" s="21"/>
      <c r="D205" s="20"/>
      <c r="E205" s="21"/>
      <c r="F205" s="22"/>
      <c r="G205" s="22"/>
      <c r="H205" s="34" t="str">
        <f t="shared" si="35"/>
        <v/>
      </c>
      <c r="I205" s="34" t="str">
        <f t="shared" si="36"/>
        <v/>
      </c>
      <c r="J205" s="34" t="str">
        <f t="shared" si="37"/>
        <v/>
      </c>
      <c r="K205" s="34" t="str">
        <f t="shared" si="38"/>
        <v/>
      </c>
      <c r="L205" s="26" t="str">
        <f t="shared" si="39"/>
        <v/>
      </c>
      <c r="M205" s="32"/>
      <c r="N205" s="190"/>
      <c r="O205" s="190"/>
      <c r="P205" s="190"/>
      <c r="Q205" s="190"/>
      <c r="R205" s="23"/>
    </row>
    <row r="206" spans="1:18">
      <c r="A206" s="27">
        <f t="shared" ca="1" si="40"/>
        <v>46038</v>
      </c>
      <c r="B206" s="20"/>
      <c r="C206" s="21"/>
      <c r="D206" s="20"/>
      <c r="E206" s="21"/>
      <c r="F206" s="22"/>
      <c r="G206" s="22"/>
      <c r="H206" s="34" t="str">
        <f t="shared" si="35"/>
        <v/>
      </c>
      <c r="I206" s="34" t="str">
        <f t="shared" si="36"/>
        <v/>
      </c>
      <c r="J206" s="34" t="str">
        <f t="shared" si="37"/>
        <v/>
      </c>
      <c r="K206" s="34" t="str">
        <f t="shared" si="38"/>
        <v/>
      </c>
      <c r="L206" s="26" t="str">
        <f t="shared" si="39"/>
        <v/>
      </c>
      <c r="M206" s="32"/>
      <c r="N206" s="190"/>
      <c r="O206" s="190"/>
      <c r="P206" s="190"/>
      <c r="Q206" s="190"/>
      <c r="R206" s="23"/>
    </row>
    <row r="207" spans="1:18">
      <c r="A207" s="27">
        <f t="shared" ca="1" si="40"/>
        <v>46039</v>
      </c>
      <c r="B207" s="20"/>
      <c r="C207" s="21"/>
      <c r="D207" s="20"/>
      <c r="E207" s="21"/>
      <c r="F207" s="22"/>
      <c r="G207" s="22"/>
      <c r="H207" s="34" t="str">
        <f t="shared" si="35"/>
        <v/>
      </c>
      <c r="I207" s="34" t="str">
        <f t="shared" si="36"/>
        <v/>
      </c>
      <c r="J207" s="34" t="str">
        <f t="shared" si="37"/>
        <v/>
      </c>
      <c r="K207" s="34" t="str">
        <f t="shared" si="38"/>
        <v/>
      </c>
      <c r="L207" s="26" t="str">
        <f t="shared" si="39"/>
        <v/>
      </c>
      <c r="M207" s="32"/>
      <c r="N207" s="190"/>
      <c r="O207" s="190"/>
      <c r="P207" s="190"/>
      <c r="Q207" s="190"/>
      <c r="R207" s="23"/>
    </row>
    <row r="208" spans="1:18">
      <c r="A208" s="27">
        <f t="shared" ca="1" si="40"/>
        <v>46040</v>
      </c>
      <c r="B208" s="20"/>
      <c r="C208" s="21"/>
      <c r="D208" s="20"/>
      <c r="E208" s="21"/>
      <c r="F208" s="22"/>
      <c r="G208" s="22"/>
      <c r="H208" s="34" t="str">
        <f t="shared" si="35"/>
        <v/>
      </c>
      <c r="I208" s="34" t="str">
        <f t="shared" si="36"/>
        <v/>
      </c>
      <c r="J208" s="34" t="str">
        <f t="shared" si="37"/>
        <v/>
      </c>
      <c r="K208" s="34" t="str">
        <f t="shared" si="38"/>
        <v/>
      </c>
      <c r="L208" s="26" t="str">
        <f t="shared" si="39"/>
        <v/>
      </c>
      <c r="M208" s="32"/>
      <c r="N208" s="190"/>
      <c r="O208" s="190"/>
      <c r="P208" s="190"/>
      <c r="Q208" s="190"/>
      <c r="R208" s="23"/>
    </row>
    <row r="209" spans="1:18">
      <c r="A209" s="27">
        <f t="shared" ca="1" si="40"/>
        <v>46041</v>
      </c>
      <c r="B209" s="20"/>
      <c r="C209" s="21"/>
      <c r="D209" s="20"/>
      <c r="E209" s="21"/>
      <c r="F209" s="22"/>
      <c r="G209" s="22"/>
      <c r="H209" s="34" t="str">
        <f t="shared" si="35"/>
        <v/>
      </c>
      <c r="I209" s="34" t="str">
        <f t="shared" si="36"/>
        <v/>
      </c>
      <c r="J209" s="34" t="str">
        <f t="shared" si="37"/>
        <v/>
      </c>
      <c r="K209" s="34" t="str">
        <f t="shared" si="38"/>
        <v/>
      </c>
      <c r="L209" s="26" t="str">
        <f t="shared" si="39"/>
        <v/>
      </c>
      <c r="M209" s="32"/>
      <c r="N209" s="190"/>
      <c r="O209" s="190"/>
      <c r="P209" s="190"/>
      <c r="Q209" s="190"/>
      <c r="R209" s="23"/>
    </row>
    <row r="210" spans="1:18">
      <c r="A210" s="27">
        <f t="shared" ca="1" si="40"/>
        <v>46042</v>
      </c>
      <c r="B210" s="20"/>
      <c r="C210" s="21"/>
      <c r="D210" s="20"/>
      <c r="E210" s="21"/>
      <c r="F210" s="22"/>
      <c r="G210" s="22"/>
      <c r="H210" s="34" t="str">
        <f t="shared" si="35"/>
        <v/>
      </c>
      <c r="I210" s="34" t="str">
        <f t="shared" si="36"/>
        <v/>
      </c>
      <c r="J210" s="34" t="str">
        <f t="shared" si="37"/>
        <v/>
      </c>
      <c r="K210" s="34" t="str">
        <f t="shared" si="38"/>
        <v/>
      </c>
      <c r="L210" s="26" t="str">
        <f t="shared" si="39"/>
        <v/>
      </c>
      <c r="M210" s="32"/>
      <c r="N210" s="190"/>
      <c r="O210" s="190"/>
      <c r="P210" s="190"/>
      <c r="Q210" s="190"/>
      <c r="R210" s="23"/>
    </row>
    <row r="211" spans="1:18">
      <c r="A211" s="27">
        <f t="shared" ca="1" si="40"/>
        <v>46043</v>
      </c>
      <c r="B211" s="20"/>
      <c r="C211" s="21"/>
      <c r="D211" s="20"/>
      <c r="E211" s="21"/>
      <c r="F211" s="22"/>
      <c r="G211" s="22"/>
      <c r="H211" s="34" t="str">
        <f t="shared" si="35"/>
        <v/>
      </c>
      <c r="I211" s="34" t="str">
        <f t="shared" si="36"/>
        <v/>
      </c>
      <c r="J211" s="34" t="str">
        <f t="shared" si="37"/>
        <v/>
      </c>
      <c r="K211" s="34" t="str">
        <f t="shared" si="38"/>
        <v/>
      </c>
      <c r="L211" s="26" t="str">
        <f t="shared" si="39"/>
        <v/>
      </c>
      <c r="M211" s="32"/>
      <c r="N211" s="190"/>
      <c r="O211" s="190"/>
      <c r="P211" s="190"/>
      <c r="Q211" s="190"/>
      <c r="R211" s="23"/>
    </row>
    <row r="212" spans="1:18">
      <c r="A212" s="27">
        <f t="shared" ca="1" si="40"/>
        <v>46044</v>
      </c>
      <c r="B212" s="20"/>
      <c r="C212" s="21"/>
      <c r="D212" s="20"/>
      <c r="E212" s="21"/>
      <c r="F212" s="22"/>
      <c r="G212" s="22"/>
      <c r="H212" s="34" t="str">
        <f t="shared" si="35"/>
        <v/>
      </c>
      <c r="I212" s="34" t="str">
        <f t="shared" si="36"/>
        <v/>
      </c>
      <c r="J212" s="34" t="str">
        <f t="shared" si="37"/>
        <v/>
      </c>
      <c r="K212" s="34" t="str">
        <f t="shared" si="38"/>
        <v/>
      </c>
      <c r="L212" s="26" t="str">
        <f t="shared" si="39"/>
        <v/>
      </c>
      <c r="M212" s="32"/>
      <c r="N212" s="190"/>
      <c r="O212" s="190"/>
      <c r="P212" s="190"/>
      <c r="Q212" s="190"/>
      <c r="R212" s="23"/>
    </row>
    <row r="213" spans="1:18">
      <c r="A213" s="27">
        <f t="shared" ca="1" si="40"/>
        <v>46045</v>
      </c>
      <c r="B213" s="20"/>
      <c r="C213" s="21"/>
      <c r="D213" s="20"/>
      <c r="E213" s="21"/>
      <c r="F213" s="22"/>
      <c r="G213" s="22"/>
      <c r="H213" s="34" t="str">
        <f t="shared" si="35"/>
        <v/>
      </c>
      <c r="I213" s="34" t="str">
        <f t="shared" si="36"/>
        <v/>
      </c>
      <c r="J213" s="34" t="str">
        <f t="shared" si="37"/>
        <v/>
      </c>
      <c r="K213" s="34" t="str">
        <f t="shared" si="38"/>
        <v/>
      </c>
      <c r="L213" s="26" t="str">
        <f t="shared" si="39"/>
        <v/>
      </c>
      <c r="M213" s="32"/>
      <c r="N213" s="190"/>
      <c r="O213" s="190"/>
      <c r="P213" s="190"/>
      <c r="Q213" s="190"/>
      <c r="R213" s="23"/>
    </row>
    <row r="214" spans="1:18">
      <c r="A214" s="27">
        <f t="shared" ca="1" si="40"/>
        <v>46046</v>
      </c>
      <c r="B214" s="20"/>
      <c r="C214" s="21"/>
      <c r="D214" s="20"/>
      <c r="E214" s="21"/>
      <c r="F214" s="22"/>
      <c r="G214" s="22"/>
      <c r="H214" s="34" t="str">
        <f t="shared" si="35"/>
        <v/>
      </c>
      <c r="I214" s="34" t="str">
        <f t="shared" si="36"/>
        <v/>
      </c>
      <c r="J214" s="34" t="str">
        <f t="shared" si="37"/>
        <v/>
      </c>
      <c r="K214" s="34" t="str">
        <f t="shared" si="38"/>
        <v/>
      </c>
      <c r="L214" s="26" t="str">
        <f t="shared" si="39"/>
        <v/>
      </c>
      <c r="M214" s="32"/>
      <c r="N214" s="190"/>
      <c r="O214" s="190"/>
      <c r="P214" s="190"/>
      <c r="Q214" s="190"/>
      <c r="R214" s="23"/>
    </row>
    <row r="215" spans="1:18">
      <c r="A215" s="27">
        <f t="shared" ca="1" si="40"/>
        <v>46047</v>
      </c>
      <c r="B215" s="20"/>
      <c r="C215" s="21"/>
      <c r="D215" s="20"/>
      <c r="E215" s="21"/>
      <c r="F215" s="22"/>
      <c r="G215" s="22"/>
      <c r="H215" s="34" t="str">
        <f t="shared" si="35"/>
        <v/>
      </c>
      <c r="I215" s="34" t="str">
        <f t="shared" si="36"/>
        <v/>
      </c>
      <c r="J215" s="34" t="str">
        <f t="shared" si="37"/>
        <v/>
      </c>
      <c r="K215" s="34" t="str">
        <f t="shared" si="38"/>
        <v/>
      </c>
      <c r="L215" s="26" t="str">
        <f t="shared" si="39"/>
        <v/>
      </c>
      <c r="M215" s="32"/>
      <c r="N215" s="190"/>
      <c r="O215" s="190"/>
      <c r="P215" s="190"/>
      <c r="Q215" s="190"/>
      <c r="R215" s="23"/>
    </row>
    <row r="216" spans="1:18">
      <c r="A216" s="27">
        <f t="shared" ca="1" si="40"/>
        <v>46048</v>
      </c>
      <c r="B216" s="20"/>
      <c r="C216" s="21"/>
      <c r="D216" s="20"/>
      <c r="E216" s="21"/>
      <c r="F216" s="22"/>
      <c r="G216" s="22"/>
      <c r="H216" s="34" t="str">
        <f t="shared" si="35"/>
        <v/>
      </c>
      <c r="I216" s="34" t="str">
        <f t="shared" si="36"/>
        <v/>
      </c>
      <c r="J216" s="34" t="str">
        <f t="shared" si="37"/>
        <v/>
      </c>
      <c r="K216" s="34" t="str">
        <f t="shared" si="38"/>
        <v/>
      </c>
      <c r="L216" s="26" t="str">
        <f t="shared" si="39"/>
        <v/>
      </c>
      <c r="M216" s="32"/>
      <c r="N216" s="190"/>
      <c r="O216" s="190"/>
      <c r="P216" s="190"/>
      <c r="Q216" s="190"/>
      <c r="R216" s="23"/>
    </row>
    <row r="217" spans="1:18">
      <c r="A217" s="27">
        <f t="shared" ca="1" si="40"/>
        <v>46049</v>
      </c>
      <c r="B217" s="20"/>
      <c r="C217" s="21"/>
      <c r="D217" s="20"/>
      <c r="E217" s="21"/>
      <c r="F217" s="22"/>
      <c r="G217" s="22"/>
      <c r="H217" s="34" t="str">
        <f t="shared" si="35"/>
        <v/>
      </c>
      <c r="I217" s="34" t="str">
        <f t="shared" si="36"/>
        <v/>
      </c>
      <c r="J217" s="34" t="str">
        <f t="shared" si="37"/>
        <v/>
      </c>
      <c r="K217" s="34" t="str">
        <f t="shared" si="38"/>
        <v/>
      </c>
      <c r="L217" s="26" t="str">
        <f t="shared" si="39"/>
        <v/>
      </c>
      <c r="M217" s="32"/>
      <c r="N217" s="190"/>
      <c r="O217" s="190"/>
      <c r="P217" s="190"/>
      <c r="Q217" s="190"/>
      <c r="R217" s="23"/>
    </row>
    <row r="218" spans="1:18">
      <c r="A218" s="27">
        <f t="shared" ca="1" si="40"/>
        <v>46050</v>
      </c>
      <c r="B218" s="20"/>
      <c r="C218" s="21"/>
      <c r="D218" s="20"/>
      <c r="E218" s="21"/>
      <c r="F218" s="22"/>
      <c r="G218" s="22"/>
      <c r="H218" s="34" t="str">
        <f t="shared" si="35"/>
        <v/>
      </c>
      <c r="I218" s="34" t="str">
        <f t="shared" si="36"/>
        <v/>
      </c>
      <c r="J218" s="34" t="str">
        <f t="shared" si="37"/>
        <v/>
      </c>
      <c r="K218" s="34" t="str">
        <f t="shared" si="38"/>
        <v/>
      </c>
      <c r="L218" s="26" t="str">
        <f t="shared" si="39"/>
        <v/>
      </c>
      <c r="M218" s="32"/>
      <c r="N218" s="190"/>
      <c r="O218" s="190"/>
      <c r="P218" s="190"/>
      <c r="Q218" s="190"/>
      <c r="R218" s="23"/>
    </row>
    <row r="219" spans="1:18">
      <c r="A219" s="27">
        <f t="shared" ca="1" si="40"/>
        <v>46051</v>
      </c>
      <c r="B219" s="20"/>
      <c r="C219" s="21"/>
      <c r="D219" s="20"/>
      <c r="E219" s="21"/>
      <c r="F219" s="22"/>
      <c r="G219" s="22"/>
      <c r="H219" s="34" t="str">
        <f t="shared" si="35"/>
        <v/>
      </c>
      <c r="I219" s="34" t="str">
        <f t="shared" si="36"/>
        <v/>
      </c>
      <c r="J219" s="34" t="str">
        <f t="shared" si="37"/>
        <v/>
      </c>
      <c r="K219" s="34" t="str">
        <f t="shared" si="38"/>
        <v/>
      </c>
      <c r="L219" s="26" t="str">
        <f t="shared" si="39"/>
        <v/>
      </c>
      <c r="M219" s="32"/>
      <c r="N219" s="190"/>
      <c r="O219" s="190"/>
      <c r="P219" s="190"/>
      <c r="Q219" s="190"/>
      <c r="R219" s="23"/>
    </row>
    <row r="220" spans="1:18">
      <c r="A220" s="27">
        <f t="shared" ca="1" si="40"/>
        <v>46052</v>
      </c>
      <c r="B220" s="20"/>
      <c r="C220" s="21"/>
      <c r="D220" s="20"/>
      <c r="E220" s="21"/>
      <c r="F220" s="22"/>
      <c r="G220" s="22"/>
      <c r="H220" s="34" t="str">
        <f t="shared" si="35"/>
        <v/>
      </c>
      <c r="I220" s="34" t="str">
        <f t="shared" si="36"/>
        <v/>
      </c>
      <c r="J220" s="34" t="str">
        <f t="shared" si="37"/>
        <v/>
      </c>
      <c r="K220" s="34" t="str">
        <f t="shared" si="38"/>
        <v/>
      </c>
      <c r="L220" s="26" t="str">
        <f t="shared" si="39"/>
        <v/>
      </c>
      <c r="M220" s="32"/>
      <c r="N220" s="190"/>
      <c r="O220" s="190"/>
      <c r="P220" s="190"/>
      <c r="Q220" s="190"/>
      <c r="R220" s="23"/>
    </row>
    <row r="221" spans="1:18">
      <c r="A221" s="27">
        <f t="shared" ca="1" si="40"/>
        <v>46053</v>
      </c>
      <c r="B221" s="20"/>
      <c r="C221" s="21"/>
      <c r="D221" s="20"/>
      <c r="E221" s="21"/>
      <c r="F221" s="22"/>
      <c r="G221" s="22"/>
      <c r="H221" s="34" t="str">
        <f t="shared" si="35"/>
        <v/>
      </c>
      <c r="I221" s="34" t="str">
        <f t="shared" si="36"/>
        <v/>
      </c>
      <c r="J221" s="34" t="str">
        <f t="shared" si="37"/>
        <v/>
      </c>
      <c r="K221" s="34" t="str">
        <f t="shared" si="38"/>
        <v/>
      </c>
      <c r="L221" s="26" t="str">
        <f t="shared" si="39"/>
        <v/>
      </c>
      <c r="M221" s="32"/>
      <c r="N221" s="190"/>
      <c r="O221" s="190"/>
      <c r="P221" s="190"/>
      <c r="Q221" s="190"/>
      <c r="R221" s="23"/>
    </row>
    <row r="222" spans="1:18">
      <c r="A222" s="5" t="s">
        <v>11</v>
      </c>
      <c r="B222" s="191"/>
      <c r="C222" s="192"/>
      <c r="D222" s="191"/>
      <c r="E222" s="192"/>
      <c r="F222" s="26" t="str">
        <f>IF(SUM($F191:$F221)=0,"",SUM($F191:$F221))</f>
        <v/>
      </c>
      <c r="G222" s="26" t="str">
        <f>IF(SUM($G191:$G221)=0,"",SUM($G191:$G221))</f>
        <v/>
      </c>
      <c r="H222" s="26" t="str">
        <f>IF(SUM(H191:H221)=0,"",SUM(H191:H221))</f>
        <v/>
      </c>
      <c r="I222" s="26" t="str">
        <f>IF(SUM(I191:I221)=0,"",SUM(I191:I221))</f>
        <v/>
      </c>
      <c r="J222" s="26" t="str">
        <f t="shared" ref="J222:K222" si="41">IF(SUM(J191:J221)=0,"",SUM(J191:J221))</f>
        <v/>
      </c>
      <c r="K222" s="26" t="str">
        <f t="shared" si="41"/>
        <v/>
      </c>
      <c r="L222" s="26" t="str">
        <f>IF(SUM($L191:$L221)=0,"",SUM($L191:$L221))</f>
        <v/>
      </c>
      <c r="M222" s="33"/>
      <c r="N222" s="193"/>
      <c r="O222" s="193"/>
      <c r="P222" s="193"/>
      <c r="Q222" s="193"/>
      <c r="R222" s="6"/>
    </row>
    <row r="224" spans="1:18" ht="27" customHeight="1">
      <c r="A224" s="194" t="s">
        <v>22</v>
      </c>
      <c r="B224" s="189" t="s">
        <v>103</v>
      </c>
      <c r="C224" s="189"/>
      <c r="D224" s="189"/>
      <c r="E224" s="189"/>
      <c r="F224" s="189" t="s">
        <v>23</v>
      </c>
      <c r="G224" s="189"/>
      <c r="H224" s="189" t="s">
        <v>88</v>
      </c>
      <c r="I224" s="189"/>
      <c r="J224" s="189"/>
      <c r="K224" s="189"/>
      <c r="L224" s="189" t="s">
        <v>87</v>
      </c>
      <c r="M224" s="195" t="s">
        <v>96</v>
      </c>
      <c r="N224" s="194" t="s">
        <v>25</v>
      </c>
      <c r="O224" s="194"/>
      <c r="P224" s="194"/>
      <c r="Q224" s="194"/>
      <c r="R224" s="189" t="s">
        <v>100</v>
      </c>
    </row>
    <row r="225" spans="1:22" ht="14.25" customHeight="1">
      <c r="A225" s="194"/>
      <c r="B225" s="189" t="s">
        <v>82</v>
      </c>
      <c r="C225" s="189"/>
      <c r="D225" s="189" t="s">
        <v>84</v>
      </c>
      <c r="E225" s="189"/>
      <c r="F225" s="189"/>
      <c r="G225" s="189"/>
      <c r="H225" s="189" t="s">
        <v>90</v>
      </c>
      <c r="I225" s="189"/>
      <c r="J225" s="189" t="s">
        <v>89</v>
      </c>
      <c r="K225" s="189"/>
      <c r="L225" s="189"/>
      <c r="M225" s="196"/>
      <c r="N225" s="194"/>
      <c r="O225" s="194"/>
      <c r="P225" s="194"/>
      <c r="Q225" s="194"/>
      <c r="R225" s="189"/>
    </row>
    <row r="226" spans="1:22">
      <c r="A226" s="194"/>
      <c r="B226" s="43" t="s">
        <v>26</v>
      </c>
      <c r="C226" s="43" t="s">
        <v>27</v>
      </c>
      <c r="D226" s="43" t="s">
        <v>26</v>
      </c>
      <c r="E226" s="43" t="s">
        <v>27</v>
      </c>
      <c r="F226" s="44" t="s">
        <v>85</v>
      </c>
      <c r="G226" s="44" t="s">
        <v>86</v>
      </c>
      <c r="H226" s="44" t="s">
        <v>81</v>
      </c>
      <c r="I226" s="44" t="s">
        <v>83</v>
      </c>
      <c r="J226" s="44" t="s">
        <v>81</v>
      </c>
      <c r="K226" s="44" t="s">
        <v>95</v>
      </c>
      <c r="L226" s="189"/>
      <c r="M226" s="197"/>
      <c r="N226" s="194"/>
      <c r="O226" s="194"/>
      <c r="P226" s="194"/>
      <c r="Q226" s="194"/>
      <c r="R226" s="194"/>
    </row>
    <row r="227" spans="1:22">
      <c r="A227" s="27" cm="1">
        <f t="array" aca="1" ref="A227" ca="1">DATE("2025","8"+6,IFERROR(INDIRECT(T1),"1"))</f>
        <v>46054</v>
      </c>
      <c r="B227" s="20"/>
      <c r="C227" s="21"/>
      <c r="D227" s="20"/>
      <c r="E227" s="21"/>
      <c r="F227" s="22"/>
      <c r="G227" s="22"/>
      <c r="H227" s="34" t="str">
        <f>IF(OR(B227="",LEFT(M227,1)="✓"),"",C227-B227-F227)</f>
        <v/>
      </c>
      <c r="I227" s="34" t="str">
        <f>IF(OR(D227="",LEFT(M227,1)="✓"),"",E227-D227-G227)</f>
        <v/>
      </c>
      <c r="J227" s="34" t="str">
        <f>IF(AND(B227&lt;&gt;"",M227="✓所定"),C227-B227-F227,"")</f>
        <v/>
      </c>
      <c r="K227" s="34" t="str">
        <f>IF(AND(B227&lt;&gt;"",M227="✓法定"),C227-B227-F227,"")</f>
        <v/>
      </c>
      <c r="L227" s="26" t="str">
        <f t="shared" ref="L227:L253" si="42">IF(AND($B227="",$D227=""),"",($C227-$B227-$F227)+($E227-$D227-$G227))</f>
        <v/>
      </c>
      <c r="M227" s="32"/>
      <c r="N227" s="190"/>
      <c r="O227" s="190"/>
      <c r="P227" s="190"/>
      <c r="Q227" s="190"/>
      <c r="R227" s="23"/>
      <c r="V227" s="1" t="s">
        <v>171</v>
      </c>
    </row>
    <row r="228" spans="1:22">
      <c r="A228" s="27">
        <f ca="1">A227+1</f>
        <v>46055</v>
      </c>
      <c r="B228" s="20"/>
      <c r="C228" s="21"/>
      <c r="D228" s="20"/>
      <c r="E228" s="21"/>
      <c r="F228" s="22"/>
      <c r="G228" s="22"/>
      <c r="H228" s="34" t="str">
        <f t="shared" ref="H228:H257" si="43">IF(OR(B228="",LEFT(M228,1)="✓"),"",C228-B228-F228)</f>
        <v/>
      </c>
      <c r="I228" s="34" t="str">
        <f t="shared" ref="I228:I257" si="44">IF(OR(D228="",LEFT(M228,1)="✓"),"",E228-D228-G228)</f>
        <v/>
      </c>
      <c r="J228" s="34" t="str">
        <f t="shared" ref="J228:J257" si="45">IF(AND(B228&lt;&gt;"",M228="✓所定"),C228-B228-F228,"")</f>
        <v/>
      </c>
      <c r="K228" s="34" t="str">
        <f t="shared" ref="K228:K257" si="46">IF(AND(B228&lt;&gt;"",M228="✓法定"),C228-B228-F228,"")</f>
        <v/>
      </c>
      <c r="L228" s="26" t="str">
        <f t="shared" si="42"/>
        <v/>
      </c>
      <c r="M228" s="32"/>
      <c r="N228" s="190"/>
      <c r="O228" s="190"/>
      <c r="P228" s="190"/>
      <c r="Q228" s="190"/>
      <c r="R228" s="23"/>
      <c r="V228" s="1" t="s">
        <v>172</v>
      </c>
    </row>
    <row r="229" spans="1:22">
      <c r="A229" s="27">
        <f t="shared" ref="A229:A257" ca="1" si="47">A228+1</f>
        <v>46056</v>
      </c>
      <c r="B229" s="20"/>
      <c r="C229" s="21"/>
      <c r="D229" s="20"/>
      <c r="E229" s="21"/>
      <c r="F229" s="22"/>
      <c r="G229" s="22"/>
      <c r="H229" s="34" t="str">
        <f t="shared" si="43"/>
        <v/>
      </c>
      <c r="I229" s="34" t="str">
        <f t="shared" si="44"/>
        <v/>
      </c>
      <c r="J229" s="34" t="str">
        <f t="shared" si="45"/>
        <v/>
      </c>
      <c r="K229" s="34" t="str">
        <f t="shared" si="46"/>
        <v/>
      </c>
      <c r="L229" s="26" t="str">
        <f t="shared" si="42"/>
        <v/>
      </c>
      <c r="M229" s="32"/>
      <c r="N229" s="190"/>
      <c r="O229" s="190"/>
      <c r="P229" s="190"/>
      <c r="Q229" s="190"/>
      <c r="R229" s="23"/>
    </row>
    <row r="230" spans="1:22">
      <c r="A230" s="27">
        <f t="shared" ca="1" si="47"/>
        <v>46057</v>
      </c>
      <c r="B230" s="20"/>
      <c r="C230" s="21"/>
      <c r="D230" s="20"/>
      <c r="E230" s="21"/>
      <c r="F230" s="22"/>
      <c r="G230" s="22"/>
      <c r="H230" s="34" t="str">
        <f t="shared" si="43"/>
        <v/>
      </c>
      <c r="I230" s="34" t="str">
        <f t="shared" si="44"/>
        <v/>
      </c>
      <c r="J230" s="34" t="str">
        <f t="shared" si="45"/>
        <v/>
      </c>
      <c r="K230" s="34" t="str">
        <f t="shared" si="46"/>
        <v/>
      </c>
      <c r="L230" s="26" t="str">
        <f t="shared" si="42"/>
        <v/>
      </c>
      <c r="M230" s="32"/>
      <c r="N230" s="190"/>
      <c r="O230" s="190"/>
      <c r="P230" s="190"/>
      <c r="Q230" s="190"/>
      <c r="R230" s="23"/>
    </row>
    <row r="231" spans="1:22">
      <c r="A231" s="27">
        <f t="shared" ca="1" si="47"/>
        <v>46058</v>
      </c>
      <c r="B231" s="20"/>
      <c r="C231" s="21"/>
      <c r="D231" s="20"/>
      <c r="E231" s="21"/>
      <c r="F231" s="22"/>
      <c r="G231" s="22"/>
      <c r="H231" s="34" t="str">
        <f t="shared" si="43"/>
        <v/>
      </c>
      <c r="I231" s="34" t="str">
        <f t="shared" si="44"/>
        <v/>
      </c>
      <c r="J231" s="34" t="str">
        <f t="shared" si="45"/>
        <v/>
      </c>
      <c r="K231" s="34" t="str">
        <f t="shared" si="46"/>
        <v/>
      </c>
      <c r="L231" s="26" t="str">
        <f t="shared" si="42"/>
        <v/>
      </c>
      <c r="M231" s="32"/>
      <c r="N231" s="190"/>
      <c r="O231" s="190"/>
      <c r="P231" s="190"/>
      <c r="Q231" s="190"/>
      <c r="R231" s="23"/>
    </row>
    <row r="232" spans="1:22">
      <c r="A232" s="27">
        <f t="shared" ca="1" si="47"/>
        <v>46059</v>
      </c>
      <c r="B232" s="20"/>
      <c r="C232" s="21"/>
      <c r="D232" s="20"/>
      <c r="E232" s="21"/>
      <c r="F232" s="22"/>
      <c r="G232" s="22"/>
      <c r="H232" s="34" t="str">
        <f t="shared" si="43"/>
        <v/>
      </c>
      <c r="I232" s="34" t="str">
        <f t="shared" si="44"/>
        <v/>
      </c>
      <c r="J232" s="34" t="str">
        <f t="shared" si="45"/>
        <v/>
      </c>
      <c r="K232" s="34" t="str">
        <f t="shared" si="46"/>
        <v/>
      </c>
      <c r="L232" s="26" t="str">
        <f t="shared" si="42"/>
        <v/>
      </c>
      <c r="M232" s="32"/>
      <c r="N232" s="190"/>
      <c r="O232" s="190"/>
      <c r="P232" s="190"/>
      <c r="Q232" s="190"/>
      <c r="R232" s="23"/>
    </row>
    <row r="233" spans="1:22">
      <c r="A233" s="27">
        <f t="shared" ca="1" si="47"/>
        <v>46060</v>
      </c>
      <c r="B233" s="20"/>
      <c r="C233" s="21"/>
      <c r="D233" s="20"/>
      <c r="E233" s="21"/>
      <c r="F233" s="22"/>
      <c r="G233" s="22"/>
      <c r="H233" s="34" t="str">
        <f t="shared" si="43"/>
        <v/>
      </c>
      <c r="I233" s="34" t="str">
        <f t="shared" si="44"/>
        <v/>
      </c>
      <c r="J233" s="34" t="str">
        <f t="shared" si="45"/>
        <v/>
      </c>
      <c r="K233" s="34" t="str">
        <f t="shared" si="46"/>
        <v/>
      </c>
      <c r="L233" s="26" t="str">
        <f t="shared" si="42"/>
        <v/>
      </c>
      <c r="M233" s="32"/>
      <c r="N233" s="190"/>
      <c r="O233" s="190"/>
      <c r="P233" s="190"/>
      <c r="Q233" s="190"/>
      <c r="R233" s="23"/>
    </row>
    <row r="234" spans="1:22">
      <c r="A234" s="27">
        <f t="shared" ca="1" si="47"/>
        <v>46061</v>
      </c>
      <c r="B234" s="20"/>
      <c r="C234" s="21"/>
      <c r="D234" s="20"/>
      <c r="E234" s="21"/>
      <c r="F234" s="22"/>
      <c r="G234" s="22"/>
      <c r="H234" s="34" t="str">
        <f t="shared" si="43"/>
        <v/>
      </c>
      <c r="I234" s="34" t="str">
        <f t="shared" si="44"/>
        <v/>
      </c>
      <c r="J234" s="34" t="str">
        <f t="shared" si="45"/>
        <v/>
      </c>
      <c r="K234" s="34" t="str">
        <f t="shared" si="46"/>
        <v/>
      </c>
      <c r="L234" s="26" t="str">
        <f t="shared" si="42"/>
        <v/>
      </c>
      <c r="M234" s="32"/>
      <c r="N234" s="190"/>
      <c r="O234" s="190"/>
      <c r="P234" s="190"/>
      <c r="Q234" s="190"/>
      <c r="R234" s="23"/>
    </row>
    <row r="235" spans="1:22">
      <c r="A235" s="27">
        <f t="shared" ca="1" si="47"/>
        <v>46062</v>
      </c>
      <c r="B235" s="20"/>
      <c r="C235" s="21"/>
      <c r="D235" s="20"/>
      <c r="E235" s="21"/>
      <c r="F235" s="22"/>
      <c r="G235" s="22"/>
      <c r="H235" s="34" t="str">
        <f t="shared" si="43"/>
        <v/>
      </c>
      <c r="I235" s="34" t="str">
        <f t="shared" si="44"/>
        <v/>
      </c>
      <c r="J235" s="34" t="str">
        <f t="shared" si="45"/>
        <v/>
      </c>
      <c r="K235" s="34" t="str">
        <f t="shared" si="46"/>
        <v/>
      </c>
      <c r="L235" s="26" t="str">
        <f t="shared" si="42"/>
        <v/>
      </c>
      <c r="M235" s="32"/>
      <c r="N235" s="190"/>
      <c r="O235" s="190"/>
      <c r="P235" s="190"/>
      <c r="Q235" s="190"/>
      <c r="R235" s="23"/>
    </row>
    <row r="236" spans="1:22">
      <c r="A236" s="27">
        <f t="shared" ca="1" si="47"/>
        <v>46063</v>
      </c>
      <c r="B236" s="20"/>
      <c r="C236" s="21"/>
      <c r="D236" s="20"/>
      <c r="E236" s="21"/>
      <c r="F236" s="22"/>
      <c r="G236" s="22"/>
      <c r="H236" s="34" t="str">
        <f t="shared" si="43"/>
        <v/>
      </c>
      <c r="I236" s="34" t="str">
        <f t="shared" si="44"/>
        <v/>
      </c>
      <c r="J236" s="34" t="str">
        <f t="shared" si="45"/>
        <v/>
      </c>
      <c r="K236" s="34" t="str">
        <f t="shared" si="46"/>
        <v/>
      </c>
      <c r="L236" s="26" t="str">
        <f t="shared" si="42"/>
        <v/>
      </c>
      <c r="M236" s="32"/>
      <c r="N236" s="190"/>
      <c r="O236" s="190"/>
      <c r="P236" s="190"/>
      <c r="Q236" s="190"/>
      <c r="R236" s="23"/>
    </row>
    <row r="237" spans="1:22">
      <c r="A237" s="27">
        <f t="shared" ca="1" si="47"/>
        <v>46064</v>
      </c>
      <c r="B237" s="20"/>
      <c r="C237" s="21"/>
      <c r="D237" s="20"/>
      <c r="E237" s="21"/>
      <c r="F237" s="22"/>
      <c r="G237" s="22"/>
      <c r="H237" s="34" t="str">
        <f t="shared" si="43"/>
        <v/>
      </c>
      <c r="I237" s="34" t="str">
        <f t="shared" si="44"/>
        <v/>
      </c>
      <c r="J237" s="34" t="str">
        <f t="shared" si="45"/>
        <v/>
      </c>
      <c r="K237" s="34" t="str">
        <f t="shared" si="46"/>
        <v/>
      </c>
      <c r="L237" s="26" t="str">
        <f t="shared" si="42"/>
        <v/>
      </c>
      <c r="M237" s="32"/>
      <c r="N237" s="190"/>
      <c r="O237" s="190"/>
      <c r="P237" s="190"/>
      <c r="Q237" s="190"/>
      <c r="R237" s="23"/>
    </row>
    <row r="238" spans="1:22">
      <c r="A238" s="27">
        <f t="shared" ca="1" si="47"/>
        <v>46065</v>
      </c>
      <c r="B238" s="20"/>
      <c r="C238" s="21"/>
      <c r="D238" s="20"/>
      <c r="E238" s="21"/>
      <c r="F238" s="22"/>
      <c r="G238" s="22"/>
      <c r="H238" s="34" t="str">
        <f t="shared" si="43"/>
        <v/>
      </c>
      <c r="I238" s="34" t="str">
        <f t="shared" si="44"/>
        <v/>
      </c>
      <c r="J238" s="34" t="str">
        <f t="shared" si="45"/>
        <v/>
      </c>
      <c r="K238" s="34" t="str">
        <f t="shared" si="46"/>
        <v/>
      </c>
      <c r="L238" s="26" t="str">
        <f t="shared" si="42"/>
        <v/>
      </c>
      <c r="M238" s="32"/>
      <c r="N238" s="190"/>
      <c r="O238" s="190"/>
      <c r="P238" s="190"/>
      <c r="Q238" s="190"/>
      <c r="R238" s="23"/>
    </row>
    <row r="239" spans="1:22">
      <c r="A239" s="27">
        <f t="shared" ca="1" si="47"/>
        <v>46066</v>
      </c>
      <c r="B239" s="20"/>
      <c r="C239" s="21"/>
      <c r="D239" s="20"/>
      <c r="E239" s="21"/>
      <c r="F239" s="22"/>
      <c r="G239" s="22"/>
      <c r="H239" s="34" t="str">
        <f t="shared" si="43"/>
        <v/>
      </c>
      <c r="I239" s="34" t="str">
        <f t="shared" si="44"/>
        <v/>
      </c>
      <c r="J239" s="34" t="str">
        <f t="shared" si="45"/>
        <v/>
      </c>
      <c r="K239" s="34" t="str">
        <f t="shared" si="46"/>
        <v/>
      </c>
      <c r="L239" s="26" t="str">
        <f t="shared" si="42"/>
        <v/>
      </c>
      <c r="M239" s="32"/>
      <c r="N239" s="190"/>
      <c r="O239" s="190"/>
      <c r="P239" s="190"/>
      <c r="Q239" s="190"/>
      <c r="R239" s="23"/>
    </row>
    <row r="240" spans="1:22">
      <c r="A240" s="27">
        <f t="shared" ca="1" si="47"/>
        <v>46067</v>
      </c>
      <c r="B240" s="20"/>
      <c r="C240" s="21"/>
      <c r="D240" s="20"/>
      <c r="E240" s="21"/>
      <c r="F240" s="22"/>
      <c r="G240" s="22"/>
      <c r="H240" s="34" t="str">
        <f t="shared" si="43"/>
        <v/>
      </c>
      <c r="I240" s="34" t="str">
        <f t="shared" si="44"/>
        <v/>
      </c>
      <c r="J240" s="34" t="str">
        <f t="shared" si="45"/>
        <v/>
      </c>
      <c r="K240" s="34" t="str">
        <f t="shared" si="46"/>
        <v/>
      </c>
      <c r="L240" s="26" t="str">
        <f t="shared" si="42"/>
        <v/>
      </c>
      <c r="M240" s="32"/>
      <c r="N240" s="190"/>
      <c r="O240" s="190"/>
      <c r="P240" s="190"/>
      <c r="Q240" s="190"/>
      <c r="R240" s="23"/>
    </row>
    <row r="241" spans="1:18">
      <c r="A241" s="27">
        <f t="shared" ca="1" si="47"/>
        <v>46068</v>
      </c>
      <c r="B241" s="20"/>
      <c r="C241" s="21"/>
      <c r="D241" s="20"/>
      <c r="E241" s="21"/>
      <c r="F241" s="22"/>
      <c r="G241" s="22"/>
      <c r="H241" s="34" t="str">
        <f t="shared" si="43"/>
        <v/>
      </c>
      <c r="I241" s="34" t="str">
        <f t="shared" si="44"/>
        <v/>
      </c>
      <c r="J241" s="34" t="str">
        <f t="shared" si="45"/>
        <v/>
      </c>
      <c r="K241" s="34" t="str">
        <f t="shared" si="46"/>
        <v/>
      </c>
      <c r="L241" s="26" t="str">
        <f t="shared" si="42"/>
        <v/>
      </c>
      <c r="M241" s="32"/>
      <c r="N241" s="190"/>
      <c r="O241" s="190"/>
      <c r="P241" s="190"/>
      <c r="Q241" s="190"/>
      <c r="R241" s="23"/>
    </row>
    <row r="242" spans="1:18">
      <c r="A242" s="27">
        <f t="shared" ca="1" si="47"/>
        <v>46069</v>
      </c>
      <c r="B242" s="20"/>
      <c r="C242" s="21"/>
      <c r="D242" s="20"/>
      <c r="E242" s="21"/>
      <c r="F242" s="22"/>
      <c r="G242" s="22"/>
      <c r="H242" s="34" t="str">
        <f t="shared" si="43"/>
        <v/>
      </c>
      <c r="I242" s="34" t="str">
        <f t="shared" si="44"/>
        <v/>
      </c>
      <c r="J242" s="34" t="str">
        <f t="shared" si="45"/>
        <v/>
      </c>
      <c r="K242" s="34" t="str">
        <f t="shared" si="46"/>
        <v/>
      </c>
      <c r="L242" s="26" t="str">
        <f t="shared" si="42"/>
        <v/>
      </c>
      <c r="M242" s="32"/>
      <c r="N242" s="190"/>
      <c r="O242" s="190"/>
      <c r="P242" s="190"/>
      <c r="Q242" s="190"/>
      <c r="R242" s="23"/>
    </row>
    <row r="243" spans="1:18">
      <c r="A243" s="27">
        <f t="shared" ca="1" si="47"/>
        <v>46070</v>
      </c>
      <c r="B243" s="20"/>
      <c r="C243" s="21"/>
      <c r="D243" s="20"/>
      <c r="E243" s="21"/>
      <c r="F243" s="22"/>
      <c r="G243" s="22"/>
      <c r="H243" s="34" t="str">
        <f t="shared" si="43"/>
        <v/>
      </c>
      <c r="I243" s="34" t="str">
        <f t="shared" si="44"/>
        <v/>
      </c>
      <c r="J243" s="34" t="str">
        <f t="shared" si="45"/>
        <v/>
      </c>
      <c r="K243" s="34" t="str">
        <f t="shared" si="46"/>
        <v/>
      </c>
      <c r="L243" s="26" t="str">
        <f t="shared" si="42"/>
        <v/>
      </c>
      <c r="M243" s="32"/>
      <c r="N243" s="190"/>
      <c r="O243" s="190"/>
      <c r="P243" s="190"/>
      <c r="Q243" s="190"/>
      <c r="R243" s="23"/>
    </row>
    <row r="244" spans="1:18">
      <c r="A244" s="27">
        <f t="shared" ca="1" si="47"/>
        <v>46071</v>
      </c>
      <c r="B244" s="20"/>
      <c r="C244" s="21"/>
      <c r="D244" s="20"/>
      <c r="E244" s="21"/>
      <c r="F244" s="22"/>
      <c r="G244" s="22"/>
      <c r="H244" s="34" t="str">
        <f t="shared" si="43"/>
        <v/>
      </c>
      <c r="I244" s="34" t="str">
        <f t="shared" si="44"/>
        <v/>
      </c>
      <c r="J244" s="34" t="str">
        <f t="shared" si="45"/>
        <v/>
      </c>
      <c r="K244" s="34" t="str">
        <f t="shared" si="46"/>
        <v/>
      </c>
      <c r="L244" s="26" t="str">
        <f t="shared" si="42"/>
        <v/>
      </c>
      <c r="M244" s="32"/>
      <c r="N244" s="190"/>
      <c r="O244" s="190"/>
      <c r="P244" s="190"/>
      <c r="Q244" s="190"/>
      <c r="R244" s="23"/>
    </row>
    <row r="245" spans="1:18">
      <c r="A245" s="27">
        <f t="shared" ca="1" si="47"/>
        <v>46072</v>
      </c>
      <c r="B245" s="20"/>
      <c r="C245" s="21"/>
      <c r="D245" s="20"/>
      <c r="E245" s="21"/>
      <c r="F245" s="22"/>
      <c r="G245" s="22"/>
      <c r="H245" s="34" t="str">
        <f t="shared" si="43"/>
        <v/>
      </c>
      <c r="I245" s="34" t="str">
        <f t="shared" si="44"/>
        <v/>
      </c>
      <c r="J245" s="34" t="str">
        <f t="shared" si="45"/>
        <v/>
      </c>
      <c r="K245" s="34" t="str">
        <f t="shared" si="46"/>
        <v/>
      </c>
      <c r="L245" s="26" t="str">
        <f t="shared" si="42"/>
        <v/>
      </c>
      <c r="M245" s="32"/>
      <c r="N245" s="190"/>
      <c r="O245" s="190"/>
      <c r="P245" s="190"/>
      <c r="Q245" s="190"/>
      <c r="R245" s="23"/>
    </row>
    <row r="246" spans="1:18">
      <c r="A246" s="27">
        <f t="shared" ca="1" si="47"/>
        <v>46073</v>
      </c>
      <c r="B246" s="20"/>
      <c r="C246" s="21"/>
      <c r="D246" s="20"/>
      <c r="E246" s="21"/>
      <c r="F246" s="22"/>
      <c r="G246" s="22"/>
      <c r="H246" s="34" t="str">
        <f t="shared" si="43"/>
        <v/>
      </c>
      <c r="I246" s="34" t="str">
        <f t="shared" si="44"/>
        <v/>
      </c>
      <c r="J246" s="34" t="str">
        <f t="shared" si="45"/>
        <v/>
      </c>
      <c r="K246" s="34" t="str">
        <f t="shared" si="46"/>
        <v/>
      </c>
      <c r="L246" s="26" t="str">
        <f t="shared" si="42"/>
        <v/>
      </c>
      <c r="M246" s="32"/>
      <c r="N246" s="190"/>
      <c r="O246" s="190"/>
      <c r="P246" s="190"/>
      <c r="Q246" s="190"/>
      <c r="R246" s="23"/>
    </row>
    <row r="247" spans="1:18">
      <c r="A247" s="27">
        <f t="shared" ca="1" si="47"/>
        <v>46074</v>
      </c>
      <c r="B247" s="20"/>
      <c r="C247" s="21"/>
      <c r="D247" s="20"/>
      <c r="E247" s="21"/>
      <c r="F247" s="22"/>
      <c r="G247" s="22"/>
      <c r="H247" s="34" t="str">
        <f t="shared" si="43"/>
        <v/>
      </c>
      <c r="I247" s="34" t="str">
        <f t="shared" si="44"/>
        <v/>
      </c>
      <c r="J247" s="34" t="str">
        <f t="shared" si="45"/>
        <v/>
      </c>
      <c r="K247" s="34" t="str">
        <f t="shared" si="46"/>
        <v/>
      </c>
      <c r="L247" s="26" t="str">
        <f t="shared" si="42"/>
        <v/>
      </c>
      <c r="M247" s="32"/>
      <c r="N247" s="190"/>
      <c r="O247" s="190"/>
      <c r="P247" s="190"/>
      <c r="Q247" s="190"/>
      <c r="R247" s="23"/>
    </row>
    <row r="248" spans="1:18">
      <c r="A248" s="27">
        <f t="shared" ca="1" si="47"/>
        <v>46075</v>
      </c>
      <c r="B248" s="20"/>
      <c r="C248" s="21"/>
      <c r="D248" s="20"/>
      <c r="E248" s="21"/>
      <c r="F248" s="22"/>
      <c r="G248" s="22"/>
      <c r="H248" s="34" t="str">
        <f t="shared" si="43"/>
        <v/>
      </c>
      <c r="I248" s="34" t="str">
        <f t="shared" si="44"/>
        <v/>
      </c>
      <c r="J248" s="34" t="str">
        <f t="shared" si="45"/>
        <v/>
      </c>
      <c r="K248" s="34" t="str">
        <f t="shared" si="46"/>
        <v/>
      </c>
      <c r="L248" s="26" t="str">
        <f t="shared" si="42"/>
        <v/>
      </c>
      <c r="M248" s="32"/>
      <c r="N248" s="190"/>
      <c r="O248" s="190"/>
      <c r="P248" s="190"/>
      <c r="Q248" s="190"/>
      <c r="R248" s="23"/>
    </row>
    <row r="249" spans="1:18">
      <c r="A249" s="27">
        <f t="shared" ca="1" si="47"/>
        <v>46076</v>
      </c>
      <c r="B249" s="20"/>
      <c r="C249" s="21"/>
      <c r="D249" s="20"/>
      <c r="E249" s="21"/>
      <c r="F249" s="22"/>
      <c r="G249" s="22"/>
      <c r="H249" s="34" t="str">
        <f t="shared" si="43"/>
        <v/>
      </c>
      <c r="I249" s="34" t="str">
        <f t="shared" si="44"/>
        <v/>
      </c>
      <c r="J249" s="34" t="str">
        <f t="shared" si="45"/>
        <v/>
      </c>
      <c r="K249" s="34" t="str">
        <f t="shared" si="46"/>
        <v/>
      </c>
      <c r="L249" s="26" t="str">
        <f t="shared" si="42"/>
        <v/>
      </c>
      <c r="M249" s="32"/>
      <c r="N249" s="190"/>
      <c r="O249" s="190"/>
      <c r="P249" s="190"/>
      <c r="Q249" s="190"/>
      <c r="R249" s="23"/>
    </row>
    <row r="250" spans="1:18">
      <c r="A250" s="27">
        <f t="shared" ca="1" si="47"/>
        <v>46077</v>
      </c>
      <c r="B250" s="20"/>
      <c r="C250" s="21"/>
      <c r="D250" s="20"/>
      <c r="E250" s="21"/>
      <c r="F250" s="22"/>
      <c r="G250" s="22"/>
      <c r="H250" s="34" t="str">
        <f t="shared" si="43"/>
        <v/>
      </c>
      <c r="I250" s="34" t="str">
        <f t="shared" si="44"/>
        <v/>
      </c>
      <c r="J250" s="34" t="str">
        <f t="shared" si="45"/>
        <v/>
      </c>
      <c r="K250" s="34" t="str">
        <f t="shared" si="46"/>
        <v/>
      </c>
      <c r="L250" s="26" t="str">
        <f t="shared" si="42"/>
        <v/>
      </c>
      <c r="M250" s="32"/>
      <c r="N250" s="190"/>
      <c r="O250" s="190"/>
      <c r="P250" s="190"/>
      <c r="Q250" s="190"/>
      <c r="R250" s="23"/>
    </row>
    <row r="251" spans="1:18">
      <c r="A251" s="27">
        <f t="shared" ca="1" si="47"/>
        <v>46078</v>
      </c>
      <c r="B251" s="20"/>
      <c r="C251" s="21"/>
      <c r="D251" s="20"/>
      <c r="E251" s="21"/>
      <c r="F251" s="22"/>
      <c r="G251" s="22"/>
      <c r="H251" s="34" t="str">
        <f t="shared" si="43"/>
        <v/>
      </c>
      <c r="I251" s="34" t="str">
        <f t="shared" si="44"/>
        <v/>
      </c>
      <c r="J251" s="34" t="str">
        <f t="shared" si="45"/>
        <v/>
      </c>
      <c r="K251" s="34" t="str">
        <f t="shared" si="46"/>
        <v/>
      </c>
      <c r="L251" s="26" t="str">
        <f t="shared" si="42"/>
        <v/>
      </c>
      <c r="M251" s="32"/>
      <c r="N251" s="190"/>
      <c r="O251" s="190"/>
      <c r="P251" s="190"/>
      <c r="Q251" s="190"/>
      <c r="R251" s="23"/>
    </row>
    <row r="252" spans="1:18">
      <c r="A252" s="27">
        <f t="shared" ca="1" si="47"/>
        <v>46079</v>
      </c>
      <c r="B252" s="20"/>
      <c r="C252" s="21"/>
      <c r="D252" s="20"/>
      <c r="E252" s="21"/>
      <c r="F252" s="22"/>
      <c r="G252" s="22"/>
      <c r="H252" s="34" t="str">
        <f t="shared" si="43"/>
        <v/>
      </c>
      <c r="I252" s="34" t="str">
        <f t="shared" si="44"/>
        <v/>
      </c>
      <c r="J252" s="34" t="str">
        <f t="shared" si="45"/>
        <v/>
      </c>
      <c r="K252" s="34" t="str">
        <f t="shared" si="46"/>
        <v/>
      </c>
      <c r="L252" s="26" t="str">
        <f t="shared" si="42"/>
        <v/>
      </c>
      <c r="M252" s="32"/>
      <c r="N252" s="190"/>
      <c r="O252" s="190"/>
      <c r="P252" s="190"/>
      <c r="Q252" s="190"/>
      <c r="R252" s="23"/>
    </row>
    <row r="253" spans="1:18">
      <c r="A253" s="27">
        <f t="shared" ca="1" si="47"/>
        <v>46080</v>
      </c>
      <c r="B253" s="20"/>
      <c r="C253" s="21"/>
      <c r="D253" s="20"/>
      <c r="E253" s="21"/>
      <c r="F253" s="22"/>
      <c r="G253" s="22"/>
      <c r="H253" s="34" t="str">
        <f t="shared" si="43"/>
        <v/>
      </c>
      <c r="I253" s="34" t="str">
        <f t="shared" si="44"/>
        <v/>
      </c>
      <c r="J253" s="34" t="str">
        <f t="shared" si="45"/>
        <v/>
      </c>
      <c r="K253" s="34" t="str">
        <f t="shared" si="46"/>
        <v/>
      </c>
      <c r="L253" s="26" t="str">
        <f t="shared" si="42"/>
        <v/>
      </c>
      <c r="M253" s="32"/>
      <c r="N253" s="190"/>
      <c r="O253" s="190"/>
      <c r="P253" s="190"/>
      <c r="Q253" s="190"/>
      <c r="R253" s="23"/>
    </row>
    <row r="254" spans="1:18">
      <c r="A254" s="27">
        <f t="shared" ca="1" si="47"/>
        <v>46081</v>
      </c>
      <c r="B254" s="20"/>
      <c r="C254" s="21"/>
      <c r="D254" s="20"/>
      <c r="E254" s="21"/>
      <c r="F254" s="22"/>
      <c r="G254" s="22"/>
      <c r="H254" s="34" t="str">
        <f t="shared" si="43"/>
        <v/>
      </c>
      <c r="I254" s="34" t="str">
        <f t="shared" si="44"/>
        <v/>
      </c>
      <c r="J254" s="34" t="str">
        <f t="shared" si="45"/>
        <v/>
      </c>
      <c r="K254" s="34" t="str">
        <f t="shared" si="46"/>
        <v/>
      </c>
      <c r="L254" s="26" t="str">
        <f>IF(AND($B254="",$D254=""),"",($C254-$B254-$F254)+($E254-$D254-$G254))</f>
        <v/>
      </c>
      <c r="M254" s="32"/>
      <c r="N254" s="190"/>
      <c r="O254" s="190"/>
      <c r="P254" s="190"/>
      <c r="Q254" s="190"/>
      <c r="R254" s="23"/>
    </row>
    <row r="255" spans="1:18">
      <c r="A255" s="27">
        <f t="shared" ca="1" si="47"/>
        <v>46082</v>
      </c>
      <c r="B255" s="20"/>
      <c r="C255" s="21"/>
      <c r="D255" s="20"/>
      <c r="E255" s="21"/>
      <c r="F255" s="22"/>
      <c r="G255" s="22"/>
      <c r="H255" s="34" t="str">
        <f t="shared" si="43"/>
        <v/>
      </c>
      <c r="I255" s="34" t="str">
        <f t="shared" si="44"/>
        <v/>
      </c>
      <c r="J255" s="34" t="str">
        <f t="shared" si="45"/>
        <v/>
      </c>
      <c r="K255" s="34" t="str">
        <f t="shared" si="46"/>
        <v/>
      </c>
      <c r="L255" s="26" t="str">
        <f>IF(AND($B255="",$D255=""),"",($C255-$B255-$F255)+($E255-$D255-$G255))</f>
        <v/>
      </c>
      <c r="M255" s="32"/>
      <c r="N255" s="190"/>
      <c r="O255" s="190"/>
      <c r="P255" s="190"/>
      <c r="Q255" s="190"/>
      <c r="R255" s="23"/>
    </row>
    <row r="256" spans="1:18">
      <c r="A256" s="27">
        <f t="shared" ca="1" si="47"/>
        <v>46083</v>
      </c>
      <c r="B256" s="20"/>
      <c r="C256" s="21"/>
      <c r="D256" s="20"/>
      <c r="E256" s="21"/>
      <c r="F256" s="22"/>
      <c r="G256" s="22"/>
      <c r="H256" s="34" t="str">
        <f t="shared" si="43"/>
        <v/>
      </c>
      <c r="I256" s="34" t="str">
        <f t="shared" si="44"/>
        <v/>
      </c>
      <c r="J256" s="34" t="str">
        <f t="shared" si="45"/>
        <v/>
      </c>
      <c r="K256" s="34" t="str">
        <f t="shared" si="46"/>
        <v/>
      </c>
      <c r="L256" s="26" t="str">
        <f>IF(AND($B256="",$D256=""),"",($C256-$B256-$F256)+($E256-$D256-$G256))</f>
        <v/>
      </c>
      <c r="M256" s="32"/>
      <c r="N256" s="190"/>
      <c r="O256" s="190"/>
      <c r="P256" s="190"/>
      <c r="Q256" s="190"/>
      <c r="R256" s="23"/>
    </row>
    <row r="257" spans="1:18">
      <c r="A257" s="27">
        <f t="shared" ca="1" si="47"/>
        <v>46084</v>
      </c>
      <c r="B257" s="20"/>
      <c r="C257" s="21"/>
      <c r="D257" s="20"/>
      <c r="E257" s="21"/>
      <c r="F257" s="22"/>
      <c r="G257" s="22"/>
      <c r="H257" s="34" t="str">
        <f t="shared" si="43"/>
        <v/>
      </c>
      <c r="I257" s="34" t="str">
        <f t="shared" si="44"/>
        <v/>
      </c>
      <c r="J257" s="34" t="str">
        <f t="shared" si="45"/>
        <v/>
      </c>
      <c r="K257" s="34" t="str">
        <f t="shared" si="46"/>
        <v/>
      </c>
      <c r="L257" s="26" t="str">
        <f>IF(AND($B257="",$D257=""),"",($C257-$B257-$F257)+($E257-$D257-$G257))</f>
        <v/>
      </c>
      <c r="M257" s="32"/>
      <c r="N257" s="190"/>
      <c r="O257" s="190"/>
      <c r="P257" s="190"/>
      <c r="Q257" s="190"/>
      <c r="R257" s="23"/>
    </row>
    <row r="258" spans="1:18">
      <c r="A258" s="5" t="s">
        <v>11</v>
      </c>
      <c r="B258" s="191"/>
      <c r="C258" s="192"/>
      <c r="D258" s="191"/>
      <c r="E258" s="192"/>
      <c r="F258" s="26" t="str">
        <f>IF(SUM($F227:$F257)=0,"",SUM($F227:$F257))</f>
        <v/>
      </c>
      <c r="G258" s="26" t="str">
        <f>IF(SUM($G227:$G257)=0,"",SUM($G227:$G257))</f>
        <v/>
      </c>
      <c r="H258" s="26" t="str">
        <f>IF(SUM(H227:H257)=0,"",SUM(H227:H257))</f>
        <v/>
      </c>
      <c r="I258" s="26" t="str">
        <f>IF(SUM(I227:I257)=0,"",SUM(I227:I257))</f>
        <v/>
      </c>
      <c r="J258" s="26" t="str">
        <f>IF(SUM(J227:J257)=0,"",SUM(J227:J257))</f>
        <v/>
      </c>
      <c r="K258" s="26" t="str">
        <f>IF(SUM(K227:K257)=0,"",SUM(K227:K257))</f>
        <v/>
      </c>
      <c r="L258" s="26" t="str">
        <f>IF(SUM($L227:$L257)=0,"",SUM($L227:$L257))</f>
        <v/>
      </c>
      <c r="M258" s="33"/>
      <c r="N258" s="193"/>
      <c r="O258" s="193"/>
      <c r="P258" s="193"/>
      <c r="Q258" s="193"/>
      <c r="R258" s="6"/>
    </row>
    <row r="260" spans="1:18" ht="27" customHeight="1">
      <c r="A260" s="194" t="s">
        <v>22</v>
      </c>
      <c r="B260" s="189" t="s">
        <v>103</v>
      </c>
      <c r="C260" s="189"/>
      <c r="D260" s="189"/>
      <c r="E260" s="189"/>
      <c r="F260" s="189" t="s">
        <v>23</v>
      </c>
      <c r="G260" s="189"/>
      <c r="H260" s="189" t="s">
        <v>88</v>
      </c>
      <c r="I260" s="189"/>
      <c r="J260" s="189"/>
      <c r="K260" s="189"/>
      <c r="L260" s="189" t="s">
        <v>87</v>
      </c>
      <c r="M260" s="195" t="s">
        <v>96</v>
      </c>
      <c r="N260" s="194" t="s">
        <v>25</v>
      </c>
      <c r="O260" s="194"/>
      <c r="P260" s="194"/>
      <c r="Q260" s="194"/>
      <c r="R260" s="189" t="s">
        <v>100</v>
      </c>
    </row>
    <row r="261" spans="1:18" ht="14.25" customHeight="1">
      <c r="A261" s="194"/>
      <c r="B261" s="189" t="s">
        <v>82</v>
      </c>
      <c r="C261" s="189"/>
      <c r="D261" s="189" t="s">
        <v>84</v>
      </c>
      <c r="E261" s="189"/>
      <c r="F261" s="189"/>
      <c r="G261" s="189"/>
      <c r="H261" s="189" t="s">
        <v>90</v>
      </c>
      <c r="I261" s="189"/>
      <c r="J261" s="189" t="s">
        <v>89</v>
      </c>
      <c r="K261" s="189"/>
      <c r="L261" s="189"/>
      <c r="M261" s="196"/>
      <c r="N261" s="194"/>
      <c r="O261" s="194"/>
      <c r="P261" s="194"/>
      <c r="Q261" s="194"/>
      <c r="R261" s="189"/>
    </row>
    <row r="262" spans="1:18">
      <c r="A262" s="194"/>
      <c r="B262" s="43" t="s">
        <v>26</v>
      </c>
      <c r="C262" s="43" t="s">
        <v>27</v>
      </c>
      <c r="D262" s="43" t="s">
        <v>26</v>
      </c>
      <c r="E262" s="43" t="s">
        <v>27</v>
      </c>
      <c r="F262" s="44" t="s">
        <v>85</v>
      </c>
      <c r="G262" s="44" t="s">
        <v>86</v>
      </c>
      <c r="H262" s="44" t="s">
        <v>81</v>
      </c>
      <c r="I262" s="44" t="s">
        <v>83</v>
      </c>
      <c r="J262" s="44" t="s">
        <v>81</v>
      </c>
      <c r="K262" s="44" t="s">
        <v>95</v>
      </c>
      <c r="L262" s="189"/>
      <c r="M262" s="197"/>
      <c r="N262" s="194"/>
      <c r="O262" s="194"/>
      <c r="P262" s="194"/>
      <c r="Q262" s="194"/>
      <c r="R262" s="194"/>
    </row>
    <row r="263" spans="1:18">
      <c r="A263" s="27" cm="1">
        <f t="array" aca="1" ref="A263" ca="1">DATE("2025","8"+7,IFERROR(INDIRECT(T1),"1"))</f>
        <v>46082</v>
      </c>
      <c r="B263" s="20"/>
      <c r="C263" s="21"/>
      <c r="D263" s="20"/>
      <c r="E263" s="21"/>
      <c r="F263" s="22"/>
      <c r="G263" s="22"/>
      <c r="H263" s="34" t="str">
        <f>IF(OR(B263="",LEFT(M263,1)="✓"),"",C263-B263-F263)</f>
        <v/>
      </c>
      <c r="I263" s="34" t="str">
        <f>IF(OR(D263="",LEFT(M263,1)="✓"),"",E263-D263-G263)</f>
        <v/>
      </c>
      <c r="J263" s="34" t="str">
        <f>IF(AND(B263&lt;&gt;"",M263="✓所定"),C263-B263-F263,"")</f>
        <v/>
      </c>
      <c r="K263" s="34" t="str">
        <f>IF(AND(B263&lt;&gt;"",M263="✓法定"),C263-B263-F263,"")</f>
        <v/>
      </c>
      <c r="L263" s="34" t="str">
        <f>IF(AND($B263="",$D263=""),"",($C263-$B263-$F263)+($E263-$D263-$G263))</f>
        <v/>
      </c>
      <c r="M263" s="32"/>
      <c r="N263" s="190"/>
      <c r="O263" s="190"/>
      <c r="P263" s="190"/>
      <c r="Q263" s="190"/>
      <c r="R263" s="23"/>
    </row>
    <row r="264" spans="1:18">
      <c r="A264" s="27">
        <f ca="1">A263+1</f>
        <v>46083</v>
      </c>
      <c r="B264" s="20"/>
      <c r="C264" s="21"/>
      <c r="D264" s="20"/>
      <c r="E264" s="21"/>
      <c r="F264" s="22"/>
      <c r="G264" s="22"/>
      <c r="H264" s="34" t="str">
        <f t="shared" ref="H264:H293" si="48">IF(OR(B264="",LEFT(M264,1)="✓"),"",C264-B264-F264)</f>
        <v/>
      </c>
      <c r="I264" s="34" t="str">
        <f t="shared" ref="I264:I293" si="49">IF(OR(D264="",LEFT(M264,1)="✓"),"",E264-D264-G264)</f>
        <v/>
      </c>
      <c r="J264" s="34" t="str">
        <f t="shared" ref="J264:J293" si="50">IF(AND(B264&lt;&gt;"",M264="✓所定"),C264-B264-F264,"")</f>
        <v/>
      </c>
      <c r="K264" s="34" t="str">
        <f t="shared" ref="K264:K293" si="51">IF(AND(B264&lt;&gt;"",M264="✓法定"),C264-B264-F264,"")</f>
        <v/>
      </c>
      <c r="L264" s="34" t="str">
        <f t="shared" ref="L264:L288" si="52">IF(AND($B264="",$D264=""),"",($C264-$B264-$F264)+($E264-$D264-$G264))</f>
        <v/>
      </c>
      <c r="M264" s="32"/>
      <c r="N264" s="190"/>
      <c r="O264" s="190"/>
      <c r="P264" s="190"/>
      <c r="Q264" s="190"/>
      <c r="R264" s="23"/>
    </row>
    <row r="265" spans="1:18">
      <c r="A265" s="27">
        <f t="shared" ref="A265:A293" ca="1" si="53">A264+1</f>
        <v>46084</v>
      </c>
      <c r="B265" s="20"/>
      <c r="C265" s="21"/>
      <c r="D265" s="20"/>
      <c r="E265" s="21"/>
      <c r="F265" s="22"/>
      <c r="G265" s="22"/>
      <c r="H265" s="34" t="str">
        <f t="shared" si="48"/>
        <v/>
      </c>
      <c r="I265" s="34" t="str">
        <f t="shared" si="49"/>
        <v/>
      </c>
      <c r="J265" s="34" t="str">
        <f t="shared" si="50"/>
        <v/>
      </c>
      <c r="K265" s="34" t="str">
        <f t="shared" si="51"/>
        <v/>
      </c>
      <c r="L265" s="34" t="str">
        <f t="shared" si="52"/>
        <v/>
      </c>
      <c r="M265" s="32"/>
      <c r="N265" s="190"/>
      <c r="O265" s="190"/>
      <c r="P265" s="190"/>
      <c r="Q265" s="190"/>
      <c r="R265" s="23"/>
    </row>
    <row r="266" spans="1:18">
      <c r="A266" s="27">
        <f t="shared" ca="1" si="53"/>
        <v>46085</v>
      </c>
      <c r="B266" s="20"/>
      <c r="C266" s="21"/>
      <c r="D266" s="20"/>
      <c r="E266" s="21"/>
      <c r="F266" s="22"/>
      <c r="G266" s="22"/>
      <c r="H266" s="34" t="str">
        <f t="shared" si="48"/>
        <v/>
      </c>
      <c r="I266" s="34" t="str">
        <f t="shared" si="49"/>
        <v/>
      </c>
      <c r="J266" s="34" t="str">
        <f t="shared" si="50"/>
        <v/>
      </c>
      <c r="K266" s="34" t="str">
        <f t="shared" si="51"/>
        <v/>
      </c>
      <c r="L266" s="34" t="str">
        <f t="shared" si="52"/>
        <v/>
      </c>
      <c r="M266" s="32"/>
      <c r="N266" s="190"/>
      <c r="O266" s="190"/>
      <c r="P266" s="190"/>
      <c r="Q266" s="190"/>
      <c r="R266" s="23"/>
    </row>
    <row r="267" spans="1:18">
      <c r="A267" s="27">
        <f t="shared" ca="1" si="53"/>
        <v>46086</v>
      </c>
      <c r="B267" s="20"/>
      <c r="C267" s="21"/>
      <c r="D267" s="20"/>
      <c r="E267" s="21"/>
      <c r="F267" s="22"/>
      <c r="G267" s="22"/>
      <c r="H267" s="34" t="str">
        <f t="shared" si="48"/>
        <v/>
      </c>
      <c r="I267" s="34" t="str">
        <f t="shared" si="49"/>
        <v/>
      </c>
      <c r="J267" s="34" t="str">
        <f t="shared" si="50"/>
        <v/>
      </c>
      <c r="K267" s="34" t="str">
        <f t="shared" si="51"/>
        <v/>
      </c>
      <c r="L267" s="34" t="str">
        <f t="shared" si="52"/>
        <v/>
      </c>
      <c r="M267" s="32"/>
      <c r="N267" s="190"/>
      <c r="O267" s="190"/>
      <c r="P267" s="190"/>
      <c r="Q267" s="190"/>
      <c r="R267" s="23"/>
    </row>
    <row r="268" spans="1:18">
      <c r="A268" s="27">
        <f t="shared" ca="1" si="53"/>
        <v>46087</v>
      </c>
      <c r="B268" s="20"/>
      <c r="C268" s="21"/>
      <c r="D268" s="20"/>
      <c r="E268" s="21"/>
      <c r="F268" s="22"/>
      <c r="G268" s="22"/>
      <c r="H268" s="34" t="str">
        <f t="shared" si="48"/>
        <v/>
      </c>
      <c r="I268" s="34" t="str">
        <f t="shared" si="49"/>
        <v/>
      </c>
      <c r="J268" s="34" t="str">
        <f t="shared" si="50"/>
        <v/>
      </c>
      <c r="K268" s="34" t="str">
        <f t="shared" si="51"/>
        <v/>
      </c>
      <c r="L268" s="34" t="str">
        <f t="shared" si="52"/>
        <v/>
      </c>
      <c r="M268" s="32"/>
      <c r="N268" s="190"/>
      <c r="O268" s="190"/>
      <c r="P268" s="190"/>
      <c r="Q268" s="190"/>
      <c r="R268" s="23"/>
    </row>
    <row r="269" spans="1:18">
      <c r="A269" s="27">
        <f t="shared" ca="1" si="53"/>
        <v>46088</v>
      </c>
      <c r="B269" s="20"/>
      <c r="C269" s="21"/>
      <c r="D269" s="20"/>
      <c r="E269" s="21"/>
      <c r="F269" s="22"/>
      <c r="G269" s="22"/>
      <c r="H269" s="34" t="str">
        <f t="shared" si="48"/>
        <v/>
      </c>
      <c r="I269" s="34" t="str">
        <f t="shared" si="49"/>
        <v/>
      </c>
      <c r="J269" s="34" t="str">
        <f t="shared" si="50"/>
        <v/>
      </c>
      <c r="K269" s="34" t="str">
        <f t="shared" si="51"/>
        <v/>
      </c>
      <c r="L269" s="34" t="str">
        <f t="shared" si="52"/>
        <v/>
      </c>
      <c r="M269" s="32"/>
      <c r="N269" s="190"/>
      <c r="O269" s="190"/>
      <c r="P269" s="190"/>
      <c r="Q269" s="190"/>
      <c r="R269" s="23"/>
    </row>
    <row r="270" spans="1:18">
      <c r="A270" s="27">
        <f t="shared" ca="1" si="53"/>
        <v>46089</v>
      </c>
      <c r="B270" s="20"/>
      <c r="C270" s="21"/>
      <c r="D270" s="20"/>
      <c r="E270" s="21"/>
      <c r="F270" s="22"/>
      <c r="G270" s="22"/>
      <c r="H270" s="34" t="str">
        <f t="shared" si="48"/>
        <v/>
      </c>
      <c r="I270" s="34" t="str">
        <f t="shared" si="49"/>
        <v/>
      </c>
      <c r="J270" s="34" t="str">
        <f t="shared" si="50"/>
        <v/>
      </c>
      <c r="K270" s="34" t="str">
        <f t="shared" si="51"/>
        <v/>
      </c>
      <c r="L270" s="34" t="str">
        <f t="shared" si="52"/>
        <v/>
      </c>
      <c r="M270" s="32"/>
      <c r="N270" s="190"/>
      <c r="O270" s="190"/>
      <c r="P270" s="190"/>
      <c r="Q270" s="190"/>
      <c r="R270" s="23"/>
    </row>
    <row r="271" spans="1:18">
      <c r="A271" s="27">
        <f t="shared" ca="1" si="53"/>
        <v>46090</v>
      </c>
      <c r="B271" s="20"/>
      <c r="C271" s="21"/>
      <c r="D271" s="20"/>
      <c r="E271" s="21"/>
      <c r="F271" s="22"/>
      <c r="G271" s="22"/>
      <c r="H271" s="34" t="str">
        <f t="shared" si="48"/>
        <v/>
      </c>
      <c r="I271" s="34" t="str">
        <f t="shared" si="49"/>
        <v/>
      </c>
      <c r="J271" s="34" t="str">
        <f t="shared" si="50"/>
        <v/>
      </c>
      <c r="K271" s="34" t="str">
        <f t="shared" si="51"/>
        <v/>
      </c>
      <c r="L271" s="34" t="str">
        <f t="shared" si="52"/>
        <v/>
      </c>
      <c r="M271" s="32"/>
      <c r="N271" s="190"/>
      <c r="O271" s="190"/>
      <c r="P271" s="190"/>
      <c r="Q271" s="190"/>
      <c r="R271" s="23"/>
    </row>
    <row r="272" spans="1:18">
      <c r="A272" s="27">
        <f t="shared" ca="1" si="53"/>
        <v>46091</v>
      </c>
      <c r="B272" s="20"/>
      <c r="C272" s="21"/>
      <c r="D272" s="20"/>
      <c r="E272" s="21"/>
      <c r="F272" s="22"/>
      <c r="G272" s="22"/>
      <c r="H272" s="34" t="str">
        <f t="shared" si="48"/>
        <v/>
      </c>
      <c r="I272" s="34" t="str">
        <f t="shared" si="49"/>
        <v/>
      </c>
      <c r="J272" s="34" t="str">
        <f t="shared" si="50"/>
        <v/>
      </c>
      <c r="K272" s="34" t="str">
        <f t="shared" si="51"/>
        <v/>
      </c>
      <c r="L272" s="34" t="str">
        <f t="shared" si="52"/>
        <v/>
      </c>
      <c r="M272" s="32"/>
      <c r="N272" s="190"/>
      <c r="O272" s="190"/>
      <c r="P272" s="190"/>
      <c r="Q272" s="190"/>
      <c r="R272" s="23"/>
    </row>
    <row r="273" spans="1:18">
      <c r="A273" s="27">
        <f t="shared" ca="1" si="53"/>
        <v>46092</v>
      </c>
      <c r="B273" s="20"/>
      <c r="C273" s="21"/>
      <c r="D273" s="20"/>
      <c r="E273" s="21"/>
      <c r="F273" s="22"/>
      <c r="G273" s="22"/>
      <c r="H273" s="34" t="str">
        <f t="shared" si="48"/>
        <v/>
      </c>
      <c r="I273" s="34" t="str">
        <f t="shared" si="49"/>
        <v/>
      </c>
      <c r="J273" s="34" t="str">
        <f t="shared" si="50"/>
        <v/>
      </c>
      <c r="K273" s="34" t="str">
        <f t="shared" si="51"/>
        <v/>
      </c>
      <c r="L273" s="34" t="str">
        <f t="shared" si="52"/>
        <v/>
      </c>
      <c r="M273" s="32"/>
      <c r="N273" s="190"/>
      <c r="O273" s="190"/>
      <c r="P273" s="190"/>
      <c r="Q273" s="190"/>
      <c r="R273" s="23"/>
    </row>
    <row r="274" spans="1:18">
      <c r="A274" s="27">
        <f t="shared" ca="1" si="53"/>
        <v>46093</v>
      </c>
      <c r="B274" s="20"/>
      <c r="C274" s="21"/>
      <c r="D274" s="20"/>
      <c r="E274" s="21"/>
      <c r="F274" s="22"/>
      <c r="G274" s="22"/>
      <c r="H274" s="34" t="str">
        <f t="shared" si="48"/>
        <v/>
      </c>
      <c r="I274" s="34" t="str">
        <f t="shared" si="49"/>
        <v/>
      </c>
      <c r="J274" s="34" t="str">
        <f t="shared" si="50"/>
        <v/>
      </c>
      <c r="K274" s="34" t="str">
        <f t="shared" si="51"/>
        <v/>
      </c>
      <c r="L274" s="34" t="str">
        <f t="shared" si="52"/>
        <v/>
      </c>
      <c r="M274" s="32"/>
      <c r="N274" s="190"/>
      <c r="O274" s="190"/>
      <c r="P274" s="190"/>
      <c r="Q274" s="190"/>
      <c r="R274" s="23"/>
    </row>
    <row r="275" spans="1:18">
      <c r="A275" s="27">
        <f t="shared" ca="1" si="53"/>
        <v>46094</v>
      </c>
      <c r="B275" s="20"/>
      <c r="C275" s="21"/>
      <c r="D275" s="20"/>
      <c r="E275" s="21"/>
      <c r="F275" s="22"/>
      <c r="G275" s="22"/>
      <c r="H275" s="34" t="str">
        <f t="shared" si="48"/>
        <v/>
      </c>
      <c r="I275" s="34" t="str">
        <f t="shared" si="49"/>
        <v/>
      </c>
      <c r="J275" s="34" t="str">
        <f t="shared" si="50"/>
        <v/>
      </c>
      <c r="K275" s="34" t="str">
        <f t="shared" si="51"/>
        <v/>
      </c>
      <c r="L275" s="34" t="str">
        <f t="shared" si="52"/>
        <v/>
      </c>
      <c r="M275" s="32"/>
      <c r="N275" s="190"/>
      <c r="O275" s="190"/>
      <c r="P275" s="190"/>
      <c r="Q275" s="190"/>
      <c r="R275" s="23"/>
    </row>
    <row r="276" spans="1:18">
      <c r="A276" s="27">
        <f t="shared" ca="1" si="53"/>
        <v>46095</v>
      </c>
      <c r="B276" s="20"/>
      <c r="C276" s="21"/>
      <c r="D276" s="20"/>
      <c r="E276" s="21"/>
      <c r="F276" s="22"/>
      <c r="G276" s="22"/>
      <c r="H276" s="34" t="str">
        <f t="shared" si="48"/>
        <v/>
      </c>
      <c r="I276" s="34" t="str">
        <f t="shared" si="49"/>
        <v/>
      </c>
      <c r="J276" s="34" t="str">
        <f t="shared" si="50"/>
        <v/>
      </c>
      <c r="K276" s="34" t="str">
        <f t="shared" si="51"/>
        <v/>
      </c>
      <c r="L276" s="34" t="str">
        <f t="shared" si="52"/>
        <v/>
      </c>
      <c r="M276" s="32"/>
      <c r="N276" s="190"/>
      <c r="O276" s="190"/>
      <c r="P276" s="190"/>
      <c r="Q276" s="190"/>
      <c r="R276" s="23"/>
    </row>
    <row r="277" spans="1:18">
      <c r="A277" s="27">
        <f t="shared" ca="1" si="53"/>
        <v>46096</v>
      </c>
      <c r="B277" s="20"/>
      <c r="C277" s="21"/>
      <c r="D277" s="20"/>
      <c r="E277" s="21"/>
      <c r="F277" s="22"/>
      <c r="G277" s="22"/>
      <c r="H277" s="34" t="str">
        <f t="shared" si="48"/>
        <v/>
      </c>
      <c r="I277" s="34" t="str">
        <f t="shared" si="49"/>
        <v/>
      </c>
      <c r="J277" s="34" t="str">
        <f t="shared" si="50"/>
        <v/>
      </c>
      <c r="K277" s="34" t="str">
        <f t="shared" si="51"/>
        <v/>
      </c>
      <c r="L277" s="34" t="str">
        <f t="shared" si="52"/>
        <v/>
      </c>
      <c r="M277" s="32"/>
      <c r="N277" s="190"/>
      <c r="O277" s="190"/>
      <c r="P277" s="190"/>
      <c r="Q277" s="190"/>
      <c r="R277" s="23"/>
    </row>
    <row r="278" spans="1:18">
      <c r="A278" s="27">
        <f t="shared" ca="1" si="53"/>
        <v>46097</v>
      </c>
      <c r="B278" s="20"/>
      <c r="C278" s="21"/>
      <c r="D278" s="20"/>
      <c r="E278" s="21"/>
      <c r="F278" s="22"/>
      <c r="G278" s="22"/>
      <c r="H278" s="34" t="str">
        <f t="shared" si="48"/>
        <v/>
      </c>
      <c r="I278" s="34" t="str">
        <f t="shared" si="49"/>
        <v/>
      </c>
      <c r="J278" s="34" t="str">
        <f t="shared" si="50"/>
        <v/>
      </c>
      <c r="K278" s="34" t="str">
        <f t="shared" si="51"/>
        <v/>
      </c>
      <c r="L278" s="34" t="str">
        <f t="shared" si="52"/>
        <v/>
      </c>
      <c r="M278" s="32"/>
      <c r="N278" s="190"/>
      <c r="O278" s="190"/>
      <c r="P278" s="190"/>
      <c r="Q278" s="190"/>
      <c r="R278" s="23"/>
    </row>
    <row r="279" spans="1:18">
      <c r="A279" s="27">
        <f t="shared" ca="1" si="53"/>
        <v>46098</v>
      </c>
      <c r="B279" s="20"/>
      <c r="C279" s="21"/>
      <c r="D279" s="20"/>
      <c r="E279" s="21"/>
      <c r="F279" s="22"/>
      <c r="G279" s="22"/>
      <c r="H279" s="34" t="str">
        <f t="shared" si="48"/>
        <v/>
      </c>
      <c r="I279" s="34" t="str">
        <f t="shared" si="49"/>
        <v/>
      </c>
      <c r="J279" s="34" t="str">
        <f t="shared" si="50"/>
        <v/>
      </c>
      <c r="K279" s="34" t="str">
        <f t="shared" si="51"/>
        <v/>
      </c>
      <c r="L279" s="34" t="str">
        <f t="shared" si="52"/>
        <v/>
      </c>
      <c r="M279" s="32"/>
      <c r="N279" s="190"/>
      <c r="O279" s="190"/>
      <c r="P279" s="190"/>
      <c r="Q279" s="190"/>
      <c r="R279" s="23"/>
    </row>
    <row r="280" spans="1:18">
      <c r="A280" s="27">
        <f t="shared" ca="1" si="53"/>
        <v>46099</v>
      </c>
      <c r="B280" s="20"/>
      <c r="C280" s="21"/>
      <c r="D280" s="20"/>
      <c r="E280" s="21"/>
      <c r="F280" s="22"/>
      <c r="G280" s="22"/>
      <c r="H280" s="34" t="str">
        <f t="shared" si="48"/>
        <v/>
      </c>
      <c r="I280" s="34" t="str">
        <f t="shared" si="49"/>
        <v/>
      </c>
      <c r="J280" s="34" t="str">
        <f t="shared" si="50"/>
        <v/>
      </c>
      <c r="K280" s="34" t="str">
        <f t="shared" si="51"/>
        <v/>
      </c>
      <c r="L280" s="34" t="str">
        <f t="shared" si="52"/>
        <v/>
      </c>
      <c r="M280" s="32"/>
      <c r="N280" s="190"/>
      <c r="O280" s="190"/>
      <c r="P280" s="190"/>
      <c r="Q280" s="190"/>
      <c r="R280" s="23"/>
    </row>
    <row r="281" spans="1:18">
      <c r="A281" s="27">
        <f t="shared" ca="1" si="53"/>
        <v>46100</v>
      </c>
      <c r="B281" s="20"/>
      <c r="C281" s="21"/>
      <c r="D281" s="20"/>
      <c r="E281" s="21"/>
      <c r="F281" s="22"/>
      <c r="G281" s="22"/>
      <c r="H281" s="34" t="str">
        <f t="shared" si="48"/>
        <v/>
      </c>
      <c r="I281" s="34" t="str">
        <f t="shared" si="49"/>
        <v/>
      </c>
      <c r="J281" s="34" t="str">
        <f t="shared" si="50"/>
        <v/>
      </c>
      <c r="K281" s="34" t="str">
        <f t="shared" si="51"/>
        <v/>
      </c>
      <c r="L281" s="34" t="str">
        <f t="shared" si="52"/>
        <v/>
      </c>
      <c r="M281" s="32"/>
      <c r="N281" s="190"/>
      <c r="O281" s="190"/>
      <c r="P281" s="190"/>
      <c r="Q281" s="190"/>
      <c r="R281" s="23"/>
    </row>
    <row r="282" spans="1:18">
      <c r="A282" s="27">
        <f t="shared" ca="1" si="53"/>
        <v>46101</v>
      </c>
      <c r="B282" s="20"/>
      <c r="C282" s="21"/>
      <c r="D282" s="20"/>
      <c r="E282" s="21"/>
      <c r="F282" s="22"/>
      <c r="G282" s="22"/>
      <c r="H282" s="34" t="str">
        <f t="shared" si="48"/>
        <v/>
      </c>
      <c r="I282" s="34" t="str">
        <f t="shared" si="49"/>
        <v/>
      </c>
      <c r="J282" s="34" t="str">
        <f t="shared" si="50"/>
        <v/>
      </c>
      <c r="K282" s="34" t="str">
        <f t="shared" si="51"/>
        <v/>
      </c>
      <c r="L282" s="34" t="str">
        <f t="shared" si="52"/>
        <v/>
      </c>
      <c r="M282" s="32"/>
      <c r="N282" s="190"/>
      <c r="O282" s="190"/>
      <c r="P282" s="190"/>
      <c r="Q282" s="190"/>
      <c r="R282" s="23"/>
    </row>
    <row r="283" spans="1:18">
      <c r="A283" s="27">
        <f t="shared" ca="1" si="53"/>
        <v>46102</v>
      </c>
      <c r="B283" s="20"/>
      <c r="C283" s="21"/>
      <c r="D283" s="20"/>
      <c r="E283" s="21"/>
      <c r="F283" s="22"/>
      <c r="G283" s="22"/>
      <c r="H283" s="34" t="str">
        <f t="shared" si="48"/>
        <v/>
      </c>
      <c r="I283" s="34" t="str">
        <f t="shared" si="49"/>
        <v/>
      </c>
      <c r="J283" s="34" t="str">
        <f t="shared" si="50"/>
        <v/>
      </c>
      <c r="K283" s="34" t="str">
        <f t="shared" si="51"/>
        <v/>
      </c>
      <c r="L283" s="34" t="str">
        <f t="shared" si="52"/>
        <v/>
      </c>
      <c r="M283" s="32"/>
      <c r="N283" s="190"/>
      <c r="O283" s="190"/>
      <c r="P283" s="190"/>
      <c r="Q283" s="190"/>
      <c r="R283" s="23"/>
    </row>
    <row r="284" spans="1:18">
      <c r="A284" s="27">
        <f t="shared" ca="1" si="53"/>
        <v>46103</v>
      </c>
      <c r="B284" s="20"/>
      <c r="C284" s="21"/>
      <c r="D284" s="20"/>
      <c r="E284" s="21"/>
      <c r="F284" s="22"/>
      <c r="G284" s="22"/>
      <c r="H284" s="34" t="str">
        <f t="shared" si="48"/>
        <v/>
      </c>
      <c r="I284" s="34" t="str">
        <f t="shared" si="49"/>
        <v/>
      </c>
      <c r="J284" s="34" t="str">
        <f t="shared" si="50"/>
        <v/>
      </c>
      <c r="K284" s="34" t="str">
        <f t="shared" si="51"/>
        <v/>
      </c>
      <c r="L284" s="34" t="str">
        <f t="shared" si="52"/>
        <v/>
      </c>
      <c r="M284" s="32"/>
      <c r="N284" s="190"/>
      <c r="O284" s="190"/>
      <c r="P284" s="190"/>
      <c r="Q284" s="190"/>
      <c r="R284" s="23"/>
    </row>
    <row r="285" spans="1:18">
      <c r="A285" s="27">
        <f t="shared" ca="1" si="53"/>
        <v>46104</v>
      </c>
      <c r="B285" s="20"/>
      <c r="C285" s="21"/>
      <c r="D285" s="20"/>
      <c r="E285" s="21"/>
      <c r="F285" s="22"/>
      <c r="G285" s="22"/>
      <c r="H285" s="34" t="str">
        <f t="shared" si="48"/>
        <v/>
      </c>
      <c r="I285" s="34" t="str">
        <f t="shared" si="49"/>
        <v/>
      </c>
      <c r="J285" s="34" t="str">
        <f t="shared" si="50"/>
        <v/>
      </c>
      <c r="K285" s="34" t="str">
        <f t="shared" si="51"/>
        <v/>
      </c>
      <c r="L285" s="34" t="str">
        <f t="shared" si="52"/>
        <v/>
      </c>
      <c r="M285" s="32"/>
      <c r="N285" s="190"/>
      <c r="O285" s="190"/>
      <c r="P285" s="190"/>
      <c r="Q285" s="190"/>
      <c r="R285" s="23"/>
    </row>
    <row r="286" spans="1:18">
      <c r="A286" s="27">
        <f t="shared" ca="1" si="53"/>
        <v>46105</v>
      </c>
      <c r="B286" s="20"/>
      <c r="C286" s="21"/>
      <c r="D286" s="20"/>
      <c r="E286" s="21"/>
      <c r="F286" s="22"/>
      <c r="G286" s="22"/>
      <c r="H286" s="34" t="str">
        <f t="shared" si="48"/>
        <v/>
      </c>
      <c r="I286" s="34" t="str">
        <f t="shared" si="49"/>
        <v/>
      </c>
      <c r="J286" s="34" t="str">
        <f t="shared" si="50"/>
        <v/>
      </c>
      <c r="K286" s="34" t="str">
        <f t="shared" si="51"/>
        <v/>
      </c>
      <c r="L286" s="34" t="str">
        <f t="shared" si="52"/>
        <v/>
      </c>
      <c r="M286" s="32"/>
      <c r="N286" s="190"/>
      <c r="O286" s="190"/>
      <c r="P286" s="190"/>
      <c r="Q286" s="190"/>
      <c r="R286" s="23"/>
    </row>
    <row r="287" spans="1:18">
      <c r="A287" s="27">
        <f t="shared" ca="1" si="53"/>
        <v>46106</v>
      </c>
      <c r="B287" s="20"/>
      <c r="C287" s="21"/>
      <c r="D287" s="20"/>
      <c r="E287" s="21"/>
      <c r="F287" s="22"/>
      <c r="G287" s="22"/>
      <c r="H287" s="34" t="str">
        <f t="shared" si="48"/>
        <v/>
      </c>
      <c r="I287" s="34" t="str">
        <f t="shared" si="49"/>
        <v/>
      </c>
      <c r="J287" s="34" t="str">
        <f t="shared" si="50"/>
        <v/>
      </c>
      <c r="K287" s="34" t="str">
        <f t="shared" si="51"/>
        <v/>
      </c>
      <c r="L287" s="34" t="str">
        <f t="shared" si="52"/>
        <v/>
      </c>
      <c r="M287" s="32"/>
      <c r="N287" s="190"/>
      <c r="O287" s="190"/>
      <c r="P287" s="190"/>
      <c r="Q287" s="190"/>
      <c r="R287" s="23"/>
    </row>
    <row r="288" spans="1:18">
      <c r="A288" s="27">
        <f t="shared" ca="1" si="53"/>
        <v>46107</v>
      </c>
      <c r="B288" s="20"/>
      <c r="C288" s="21"/>
      <c r="D288" s="20"/>
      <c r="E288" s="21"/>
      <c r="F288" s="22"/>
      <c r="G288" s="22"/>
      <c r="H288" s="34" t="str">
        <f t="shared" si="48"/>
        <v/>
      </c>
      <c r="I288" s="34" t="str">
        <f t="shared" si="49"/>
        <v/>
      </c>
      <c r="J288" s="34" t="str">
        <f t="shared" si="50"/>
        <v/>
      </c>
      <c r="K288" s="34" t="str">
        <f t="shared" si="51"/>
        <v/>
      </c>
      <c r="L288" s="34" t="str">
        <f t="shared" si="52"/>
        <v/>
      </c>
      <c r="M288" s="32"/>
      <c r="N288" s="190"/>
      <c r="O288" s="190"/>
      <c r="P288" s="190"/>
      <c r="Q288" s="190"/>
      <c r="R288" s="23"/>
    </row>
    <row r="289" spans="1:18">
      <c r="A289" s="27">
        <f t="shared" ca="1" si="53"/>
        <v>46108</v>
      </c>
      <c r="B289" s="20"/>
      <c r="C289" s="21"/>
      <c r="D289" s="20"/>
      <c r="E289" s="21"/>
      <c r="F289" s="22"/>
      <c r="G289" s="22"/>
      <c r="H289" s="34" t="str">
        <f t="shared" si="48"/>
        <v/>
      </c>
      <c r="I289" s="34" t="str">
        <f t="shared" si="49"/>
        <v/>
      </c>
      <c r="J289" s="34" t="str">
        <f t="shared" si="50"/>
        <v/>
      </c>
      <c r="K289" s="34" t="str">
        <f t="shared" si="51"/>
        <v/>
      </c>
      <c r="L289" s="34" t="str">
        <f>IF(AND($B289="",$D289=""),"",($C289-$B289-$F289)+($E289-$D289-$G289))</f>
        <v/>
      </c>
      <c r="M289" s="32"/>
      <c r="N289" s="190"/>
      <c r="O289" s="190"/>
      <c r="P289" s="190"/>
      <c r="Q289" s="190"/>
      <c r="R289" s="23"/>
    </row>
    <row r="290" spans="1:18">
      <c r="A290" s="27">
        <f t="shared" ca="1" si="53"/>
        <v>46109</v>
      </c>
      <c r="B290" s="20"/>
      <c r="C290" s="21"/>
      <c r="D290" s="20"/>
      <c r="E290" s="21"/>
      <c r="F290" s="22"/>
      <c r="G290" s="22"/>
      <c r="H290" s="34" t="str">
        <f t="shared" si="48"/>
        <v/>
      </c>
      <c r="I290" s="34" t="str">
        <f t="shared" si="49"/>
        <v/>
      </c>
      <c r="J290" s="34" t="str">
        <f t="shared" si="50"/>
        <v/>
      </c>
      <c r="K290" s="34" t="str">
        <f t="shared" si="51"/>
        <v/>
      </c>
      <c r="L290" s="34" t="str">
        <f>IF(AND($B290="",$D290=""),"",($C290-$B290-$F290)+($E290-$D290-$G290))</f>
        <v/>
      </c>
      <c r="M290" s="32"/>
      <c r="N290" s="190"/>
      <c r="O290" s="190"/>
      <c r="P290" s="190"/>
      <c r="Q290" s="190"/>
      <c r="R290" s="23"/>
    </row>
    <row r="291" spans="1:18">
      <c r="A291" s="27">
        <f t="shared" ca="1" si="53"/>
        <v>46110</v>
      </c>
      <c r="B291" s="20"/>
      <c r="C291" s="21"/>
      <c r="D291" s="20"/>
      <c r="E291" s="21"/>
      <c r="F291" s="22"/>
      <c r="G291" s="22"/>
      <c r="H291" s="34" t="str">
        <f t="shared" si="48"/>
        <v/>
      </c>
      <c r="I291" s="34" t="str">
        <f t="shared" si="49"/>
        <v/>
      </c>
      <c r="J291" s="34" t="str">
        <f t="shared" si="50"/>
        <v/>
      </c>
      <c r="K291" s="34" t="str">
        <f t="shared" si="51"/>
        <v/>
      </c>
      <c r="L291" s="34" t="str">
        <f>IF(AND($B291="",$D291=""),"",($C291-$B291-$F291)+($E291-$D291-$G291))</f>
        <v/>
      </c>
      <c r="M291" s="32"/>
      <c r="N291" s="190"/>
      <c r="O291" s="190"/>
      <c r="P291" s="190"/>
      <c r="Q291" s="190"/>
      <c r="R291" s="23"/>
    </row>
    <row r="292" spans="1:18">
      <c r="A292" s="27">
        <f t="shared" ca="1" si="53"/>
        <v>46111</v>
      </c>
      <c r="B292" s="20"/>
      <c r="C292" s="21"/>
      <c r="D292" s="20"/>
      <c r="E292" s="21"/>
      <c r="F292" s="22"/>
      <c r="G292" s="22"/>
      <c r="H292" s="34" t="str">
        <f t="shared" si="48"/>
        <v/>
      </c>
      <c r="I292" s="34" t="str">
        <f t="shared" si="49"/>
        <v/>
      </c>
      <c r="J292" s="34" t="str">
        <f t="shared" si="50"/>
        <v/>
      </c>
      <c r="K292" s="34" t="str">
        <f t="shared" si="51"/>
        <v/>
      </c>
      <c r="L292" s="34" t="str">
        <f>IF(AND($B292="",$D292=""),"",($C292-$B292-$F292)+($E292-$D292-$G292))</f>
        <v/>
      </c>
      <c r="M292" s="32"/>
      <c r="N292" s="190"/>
      <c r="O292" s="190"/>
      <c r="P292" s="190"/>
      <c r="Q292" s="190"/>
      <c r="R292" s="23"/>
    </row>
    <row r="293" spans="1:18">
      <c r="A293" s="27">
        <f t="shared" ca="1" si="53"/>
        <v>46112</v>
      </c>
      <c r="B293" s="20"/>
      <c r="C293" s="21"/>
      <c r="D293" s="20"/>
      <c r="E293" s="21"/>
      <c r="F293" s="22"/>
      <c r="G293" s="22"/>
      <c r="H293" s="34" t="str">
        <f t="shared" si="48"/>
        <v/>
      </c>
      <c r="I293" s="34" t="str">
        <f t="shared" si="49"/>
        <v/>
      </c>
      <c r="J293" s="34" t="str">
        <f t="shared" si="50"/>
        <v/>
      </c>
      <c r="K293" s="34" t="str">
        <f t="shared" si="51"/>
        <v/>
      </c>
      <c r="L293" s="34" t="str">
        <f>IF(AND($B293="",$D293=""),"",($C293-$B293-$F293)+($E293-$D293-$G293))</f>
        <v/>
      </c>
      <c r="M293" s="32"/>
      <c r="N293" s="190"/>
      <c r="O293" s="190"/>
      <c r="P293" s="190"/>
      <c r="Q293" s="190"/>
      <c r="R293" s="23"/>
    </row>
    <row r="294" spans="1:18">
      <c r="A294" s="5" t="s">
        <v>11</v>
      </c>
      <c r="B294" s="191"/>
      <c r="C294" s="192"/>
      <c r="D294" s="191"/>
      <c r="E294" s="192"/>
      <c r="F294" s="26" t="str">
        <f>IF(SUM($F263:$F293)=0,"",SUM($F263:$F293))</f>
        <v/>
      </c>
      <c r="G294" s="26" t="str">
        <f>IF(SUM($G263:$G293)=0,"",SUM($G263:$G293))</f>
        <v/>
      </c>
      <c r="H294" s="26" t="str">
        <f>IF(SUM(H263:H293)=0,"",SUM(H263:H293))</f>
        <v/>
      </c>
      <c r="I294" s="26" t="str">
        <f>IF(SUM(I263:I293)=0,"",SUM(I263:I293))</f>
        <v/>
      </c>
      <c r="J294" s="26" t="str">
        <f t="shared" ref="J294:K294" si="54">IF(SUM(J263:J293)=0,"",SUM(J263:J293))</f>
        <v/>
      </c>
      <c r="K294" s="26" t="str">
        <f t="shared" si="54"/>
        <v/>
      </c>
      <c r="L294" s="26" t="str">
        <f>IF(SUM($L263:$L293)=0,"",SUM($L263:$L293))</f>
        <v/>
      </c>
      <c r="M294" s="33"/>
      <c r="N294" s="193"/>
      <c r="O294" s="193"/>
      <c r="P294" s="193"/>
      <c r="Q294" s="193"/>
      <c r="R294" s="6"/>
    </row>
  </sheetData>
  <sheetProtection algorithmName="SHA-512" hashValue="8RWs+XZSTdAmssqUB9esKJ8arMvDPQDN6f5gL/75BANgTYJa0OEuyvA+Lf4NqIiCAOXYQZRpS8B6CWzIRi1GNA==" saltValue="o45ScQ7hRafr+437WYcURA==" spinCount="100000" sheet="1" formatRows="0"/>
  <mergeCells count="371">
    <mergeCell ref="A8:A10"/>
    <mergeCell ref="B8:E8"/>
    <mergeCell ref="F8:G9"/>
    <mergeCell ref="H8:K8"/>
    <mergeCell ref="L8:L10"/>
    <mergeCell ref="M8:M10"/>
    <mergeCell ref="N8:Q10"/>
    <mergeCell ref="R8:R10"/>
    <mergeCell ref="B9:C9"/>
    <mergeCell ref="D9:E9"/>
    <mergeCell ref="H9:I9"/>
    <mergeCell ref="J9:K9"/>
    <mergeCell ref="N11:Q11"/>
    <mergeCell ref="B4:L4"/>
    <mergeCell ref="P4:R4"/>
    <mergeCell ref="B5:L5"/>
    <mergeCell ref="N18:Q18"/>
    <mergeCell ref="N19:Q19"/>
    <mergeCell ref="N20:Q20"/>
    <mergeCell ref="N21:Q21"/>
    <mergeCell ref="N22:Q22"/>
    <mergeCell ref="N23:Q23"/>
    <mergeCell ref="N12:Q12"/>
    <mergeCell ref="N13:Q13"/>
    <mergeCell ref="N14:Q14"/>
    <mergeCell ref="N15:Q15"/>
    <mergeCell ref="N16:Q16"/>
    <mergeCell ref="N17:Q17"/>
    <mergeCell ref="N30:Q30"/>
    <mergeCell ref="N31:Q31"/>
    <mergeCell ref="N32:Q32"/>
    <mergeCell ref="N33:Q33"/>
    <mergeCell ref="N34:Q34"/>
    <mergeCell ref="N35:Q35"/>
    <mergeCell ref="N24:Q24"/>
    <mergeCell ref="N25:Q25"/>
    <mergeCell ref="N26:Q26"/>
    <mergeCell ref="N27:Q27"/>
    <mergeCell ref="N28:Q28"/>
    <mergeCell ref="N29:Q29"/>
    <mergeCell ref="A44:A46"/>
    <mergeCell ref="B44:E44"/>
    <mergeCell ref="F44:G45"/>
    <mergeCell ref="H44:K44"/>
    <mergeCell ref="L44:L46"/>
    <mergeCell ref="M44:M46"/>
    <mergeCell ref="N44:Q46"/>
    <mergeCell ref="N36:Q36"/>
    <mergeCell ref="N37:Q37"/>
    <mergeCell ref="N38:Q38"/>
    <mergeCell ref="N39:Q39"/>
    <mergeCell ref="N40:Q40"/>
    <mergeCell ref="N41:Q41"/>
    <mergeCell ref="R44:R46"/>
    <mergeCell ref="B45:C45"/>
    <mergeCell ref="D45:E45"/>
    <mergeCell ref="H45:I45"/>
    <mergeCell ref="J45:K45"/>
    <mergeCell ref="N47:Q47"/>
    <mergeCell ref="B42:C42"/>
    <mergeCell ref="D42:E42"/>
    <mergeCell ref="N42:Q42"/>
    <mergeCell ref="N54:Q54"/>
    <mergeCell ref="N55:Q55"/>
    <mergeCell ref="N56:Q56"/>
    <mergeCell ref="N57:Q57"/>
    <mergeCell ref="N58:Q58"/>
    <mergeCell ref="N59:Q59"/>
    <mergeCell ref="N48:Q48"/>
    <mergeCell ref="N49:Q49"/>
    <mergeCell ref="N50:Q50"/>
    <mergeCell ref="N51:Q51"/>
    <mergeCell ref="N52:Q52"/>
    <mergeCell ref="N53:Q53"/>
    <mergeCell ref="N66:Q66"/>
    <mergeCell ref="N67:Q67"/>
    <mergeCell ref="N68:Q68"/>
    <mergeCell ref="N69:Q69"/>
    <mergeCell ref="N70:Q70"/>
    <mergeCell ref="N71:Q71"/>
    <mergeCell ref="N60:Q60"/>
    <mergeCell ref="N61:Q61"/>
    <mergeCell ref="N62:Q62"/>
    <mergeCell ref="N63:Q63"/>
    <mergeCell ref="N64:Q64"/>
    <mergeCell ref="N65:Q65"/>
    <mergeCell ref="A80:A82"/>
    <mergeCell ref="B80:E80"/>
    <mergeCell ref="F80:G81"/>
    <mergeCell ref="H80:K80"/>
    <mergeCell ref="L80:L82"/>
    <mergeCell ref="M80:M82"/>
    <mergeCell ref="N80:Q82"/>
    <mergeCell ref="N72:Q72"/>
    <mergeCell ref="N73:Q73"/>
    <mergeCell ref="N74:Q74"/>
    <mergeCell ref="N75:Q75"/>
    <mergeCell ref="N76:Q76"/>
    <mergeCell ref="N77:Q77"/>
    <mergeCell ref="R80:R82"/>
    <mergeCell ref="B81:C81"/>
    <mergeCell ref="D81:E81"/>
    <mergeCell ref="H81:I81"/>
    <mergeCell ref="J81:K81"/>
    <mergeCell ref="N83:Q83"/>
    <mergeCell ref="B78:C78"/>
    <mergeCell ref="D78:E78"/>
    <mergeCell ref="N78:Q78"/>
    <mergeCell ref="N90:Q90"/>
    <mergeCell ref="N91:Q91"/>
    <mergeCell ref="N92:Q92"/>
    <mergeCell ref="N93:Q93"/>
    <mergeCell ref="N94:Q94"/>
    <mergeCell ref="N95:Q95"/>
    <mergeCell ref="N84:Q84"/>
    <mergeCell ref="N85:Q85"/>
    <mergeCell ref="N86:Q86"/>
    <mergeCell ref="N87:Q87"/>
    <mergeCell ref="N88:Q88"/>
    <mergeCell ref="N89:Q89"/>
    <mergeCell ref="N102:Q102"/>
    <mergeCell ref="N103:Q103"/>
    <mergeCell ref="N104:Q104"/>
    <mergeCell ref="N105:Q105"/>
    <mergeCell ref="N106:Q106"/>
    <mergeCell ref="N107:Q107"/>
    <mergeCell ref="N96:Q96"/>
    <mergeCell ref="N97:Q97"/>
    <mergeCell ref="N98:Q98"/>
    <mergeCell ref="N99:Q99"/>
    <mergeCell ref="N100:Q100"/>
    <mergeCell ref="N101:Q101"/>
    <mergeCell ref="A116:A118"/>
    <mergeCell ref="B116:E116"/>
    <mergeCell ref="F116:G117"/>
    <mergeCell ref="H116:K116"/>
    <mergeCell ref="L116:L118"/>
    <mergeCell ref="M116:M118"/>
    <mergeCell ref="N116:Q118"/>
    <mergeCell ref="N108:Q108"/>
    <mergeCell ref="N109:Q109"/>
    <mergeCell ref="N110:Q110"/>
    <mergeCell ref="N111:Q111"/>
    <mergeCell ref="N112:Q112"/>
    <mergeCell ref="N113:Q113"/>
    <mergeCell ref="R116:R118"/>
    <mergeCell ref="B117:C117"/>
    <mergeCell ref="D117:E117"/>
    <mergeCell ref="H117:I117"/>
    <mergeCell ref="J117:K117"/>
    <mergeCell ref="N119:Q119"/>
    <mergeCell ref="B114:C114"/>
    <mergeCell ref="D114:E114"/>
    <mergeCell ref="N114:Q114"/>
    <mergeCell ref="N126:Q126"/>
    <mergeCell ref="N127:Q127"/>
    <mergeCell ref="N128:Q128"/>
    <mergeCell ref="N129:Q129"/>
    <mergeCell ref="N130:Q130"/>
    <mergeCell ref="N131:Q131"/>
    <mergeCell ref="N120:Q120"/>
    <mergeCell ref="N121:Q121"/>
    <mergeCell ref="N122:Q122"/>
    <mergeCell ref="N123:Q123"/>
    <mergeCell ref="N124:Q124"/>
    <mergeCell ref="N125:Q125"/>
    <mergeCell ref="N138:Q138"/>
    <mergeCell ref="N139:Q139"/>
    <mergeCell ref="N140:Q140"/>
    <mergeCell ref="N141:Q141"/>
    <mergeCell ref="N142:Q142"/>
    <mergeCell ref="N143:Q143"/>
    <mergeCell ref="N132:Q132"/>
    <mergeCell ref="N133:Q133"/>
    <mergeCell ref="N134:Q134"/>
    <mergeCell ref="N135:Q135"/>
    <mergeCell ref="N136:Q136"/>
    <mergeCell ref="N137:Q137"/>
    <mergeCell ref="A152:A154"/>
    <mergeCell ref="B152:E152"/>
    <mergeCell ref="F152:G153"/>
    <mergeCell ref="H152:K152"/>
    <mergeCell ref="L152:L154"/>
    <mergeCell ref="M152:M154"/>
    <mergeCell ref="N152:Q154"/>
    <mergeCell ref="N144:Q144"/>
    <mergeCell ref="N145:Q145"/>
    <mergeCell ref="N146:Q146"/>
    <mergeCell ref="N147:Q147"/>
    <mergeCell ref="N148:Q148"/>
    <mergeCell ref="N149:Q149"/>
    <mergeCell ref="R152:R154"/>
    <mergeCell ref="B153:C153"/>
    <mergeCell ref="D153:E153"/>
    <mergeCell ref="H153:I153"/>
    <mergeCell ref="J153:K153"/>
    <mergeCell ref="N155:Q155"/>
    <mergeCell ref="B150:C150"/>
    <mergeCell ref="D150:E150"/>
    <mergeCell ref="N150:Q150"/>
    <mergeCell ref="N162:Q162"/>
    <mergeCell ref="N163:Q163"/>
    <mergeCell ref="N164:Q164"/>
    <mergeCell ref="N165:Q165"/>
    <mergeCell ref="N166:Q166"/>
    <mergeCell ref="N167:Q167"/>
    <mergeCell ref="N156:Q156"/>
    <mergeCell ref="N157:Q157"/>
    <mergeCell ref="N158:Q158"/>
    <mergeCell ref="N159:Q159"/>
    <mergeCell ref="N160:Q160"/>
    <mergeCell ref="N161:Q161"/>
    <mergeCell ref="N174:Q174"/>
    <mergeCell ref="N175:Q175"/>
    <mergeCell ref="N176:Q176"/>
    <mergeCell ref="N177:Q177"/>
    <mergeCell ref="N178:Q178"/>
    <mergeCell ref="N179:Q179"/>
    <mergeCell ref="N168:Q168"/>
    <mergeCell ref="N169:Q169"/>
    <mergeCell ref="N170:Q170"/>
    <mergeCell ref="N171:Q171"/>
    <mergeCell ref="N172:Q172"/>
    <mergeCell ref="N173:Q173"/>
    <mergeCell ref="A188:A190"/>
    <mergeCell ref="B188:E188"/>
    <mergeCell ref="F188:G189"/>
    <mergeCell ref="H188:K188"/>
    <mergeCell ref="L188:L190"/>
    <mergeCell ref="M188:M190"/>
    <mergeCell ref="N188:Q190"/>
    <mergeCell ref="N180:Q180"/>
    <mergeCell ref="N181:Q181"/>
    <mergeCell ref="N182:Q182"/>
    <mergeCell ref="N183:Q183"/>
    <mergeCell ref="N184:Q184"/>
    <mergeCell ref="N185:Q185"/>
    <mergeCell ref="R188:R190"/>
    <mergeCell ref="B189:C189"/>
    <mergeCell ref="D189:E189"/>
    <mergeCell ref="H189:I189"/>
    <mergeCell ref="J189:K189"/>
    <mergeCell ref="N191:Q191"/>
    <mergeCell ref="B186:C186"/>
    <mergeCell ref="D186:E186"/>
    <mergeCell ref="N186:Q186"/>
    <mergeCell ref="N198:Q198"/>
    <mergeCell ref="N199:Q199"/>
    <mergeCell ref="N200:Q200"/>
    <mergeCell ref="N201:Q201"/>
    <mergeCell ref="N202:Q202"/>
    <mergeCell ref="N203:Q203"/>
    <mergeCell ref="N192:Q192"/>
    <mergeCell ref="N193:Q193"/>
    <mergeCell ref="N194:Q194"/>
    <mergeCell ref="N195:Q195"/>
    <mergeCell ref="N196:Q196"/>
    <mergeCell ref="N197:Q197"/>
    <mergeCell ref="N210:Q210"/>
    <mergeCell ref="N211:Q211"/>
    <mergeCell ref="N212:Q212"/>
    <mergeCell ref="N213:Q213"/>
    <mergeCell ref="N214:Q214"/>
    <mergeCell ref="N215:Q215"/>
    <mergeCell ref="N204:Q204"/>
    <mergeCell ref="N205:Q205"/>
    <mergeCell ref="N206:Q206"/>
    <mergeCell ref="N207:Q207"/>
    <mergeCell ref="N208:Q208"/>
    <mergeCell ref="N209:Q209"/>
    <mergeCell ref="A224:A226"/>
    <mergeCell ref="B224:E224"/>
    <mergeCell ref="F224:G225"/>
    <mergeCell ref="H224:K224"/>
    <mergeCell ref="L224:L226"/>
    <mergeCell ref="M224:M226"/>
    <mergeCell ref="N224:Q226"/>
    <mergeCell ref="N216:Q216"/>
    <mergeCell ref="N217:Q217"/>
    <mergeCell ref="N218:Q218"/>
    <mergeCell ref="N219:Q219"/>
    <mergeCell ref="N220:Q220"/>
    <mergeCell ref="N221:Q221"/>
    <mergeCell ref="R224:R226"/>
    <mergeCell ref="B225:C225"/>
    <mergeCell ref="D225:E225"/>
    <mergeCell ref="H225:I225"/>
    <mergeCell ref="J225:K225"/>
    <mergeCell ref="N227:Q227"/>
    <mergeCell ref="B222:C222"/>
    <mergeCell ref="D222:E222"/>
    <mergeCell ref="N222:Q222"/>
    <mergeCell ref="N234:Q234"/>
    <mergeCell ref="N235:Q235"/>
    <mergeCell ref="N236:Q236"/>
    <mergeCell ref="N237:Q237"/>
    <mergeCell ref="N238:Q238"/>
    <mergeCell ref="N239:Q239"/>
    <mergeCell ref="N228:Q228"/>
    <mergeCell ref="N229:Q229"/>
    <mergeCell ref="N230:Q230"/>
    <mergeCell ref="N231:Q231"/>
    <mergeCell ref="N232:Q232"/>
    <mergeCell ref="N233:Q233"/>
    <mergeCell ref="N246:Q246"/>
    <mergeCell ref="N247:Q247"/>
    <mergeCell ref="N248:Q248"/>
    <mergeCell ref="N249:Q249"/>
    <mergeCell ref="N250:Q250"/>
    <mergeCell ref="N251:Q251"/>
    <mergeCell ref="N240:Q240"/>
    <mergeCell ref="N241:Q241"/>
    <mergeCell ref="N242:Q242"/>
    <mergeCell ref="N243:Q243"/>
    <mergeCell ref="N244:Q244"/>
    <mergeCell ref="N245:Q245"/>
    <mergeCell ref="A260:A262"/>
    <mergeCell ref="B260:E260"/>
    <mergeCell ref="F260:G261"/>
    <mergeCell ref="H260:K260"/>
    <mergeCell ref="L260:L262"/>
    <mergeCell ref="M260:M262"/>
    <mergeCell ref="N260:Q262"/>
    <mergeCell ref="N252:Q252"/>
    <mergeCell ref="N253:Q253"/>
    <mergeCell ref="N254:Q254"/>
    <mergeCell ref="N255:Q255"/>
    <mergeCell ref="N256:Q256"/>
    <mergeCell ref="N257:Q257"/>
    <mergeCell ref="R260:R262"/>
    <mergeCell ref="B261:C261"/>
    <mergeCell ref="D261:E261"/>
    <mergeCell ref="H261:I261"/>
    <mergeCell ref="J261:K261"/>
    <mergeCell ref="N263:Q263"/>
    <mergeCell ref="B258:C258"/>
    <mergeCell ref="D258:E258"/>
    <mergeCell ref="N258:Q258"/>
    <mergeCell ref="N270:Q270"/>
    <mergeCell ref="N271:Q271"/>
    <mergeCell ref="N272:Q272"/>
    <mergeCell ref="N273:Q273"/>
    <mergeCell ref="N274:Q274"/>
    <mergeCell ref="N275:Q275"/>
    <mergeCell ref="N264:Q264"/>
    <mergeCell ref="N265:Q265"/>
    <mergeCell ref="N266:Q266"/>
    <mergeCell ref="N267:Q267"/>
    <mergeCell ref="N268:Q268"/>
    <mergeCell ref="N269:Q269"/>
    <mergeCell ref="N282:Q282"/>
    <mergeCell ref="N283:Q283"/>
    <mergeCell ref="N284:Q284"/>
    <mergeCell ref="N285:Q285"/>
    <mergeCell ref="N286:Q286"/>
    <mergeCell ref="N287:Q287"/>
    <mergeCell ref="N276:Q276"/>
    <mergeCell ref="N277:Q277"/>
    <mergeCell ref="N278:Q278"/>
    <mergeCell ref="N279:Q279"/>
    <mergeCell ref="N280:Q280"/>
    <mergeCell ref="N281:Q281"/>
    <mergeCell ref="B294:C294"/>
    <mergeCell ref="D294:E294"/>
    <mergeCell ref="N294:Q294"/>
    <mergeCell ref="N288:Q288"/>
    <mergeCell ref="N289:Q289"/>
    <mergeCell ref="N290:Q290"/>
    <mergeCell ref="N291:Q291"/>
    <mergeCell ref="N292:Q292"/>
    <mergeCell ref="N293:Q293"/>
  </mergeCells>
  <phoneticPr fontId="2"/>
  <conditionalFormatting sqref="A12:C13 F12:G13 A14:G41">
    <cfRule type="expression" dxfId="31" priority="9">
      <formula>OR(EDATE($A$11,1)-1&lt;$A12,DATEVALUE("2026/3/31")&lt;$A12)</formula>
    </cfRule>
  </conditionalFormatting>
  <conditionalFormatting sqref="A48:F76 M48:R77 A77:G77 L77">
    <cfRule type="expression" dxfId="30" priority="10">
      <formula>OR(EDATE($A$47,1)-1&lt;$A48,DATEVALUE("2026/3/31")&lt;$A48)</formula>
    </cfRule>
  </conditionalFormatting>
  <conditionalFormatting sqref="A84:G113">
    <cfRule type="expression" dxfId="29" priority="11">
      <formula>OR(EDATE($A$83,1)-1&lt;$A84,DATEVALUE("2026/3/31")&lt;$A84)</formula>
    </cfRule>
  </conditionalFormatting>
  <conditionalFormatting sqref="A120:G149 M120:R149 L149">
    <cfRule type="expression" dxfId="28" priority="12">
      <formula>OR(EDATE($A$119,1)-1&lt;$A120,DATEVALUE("2026/3/31")&lt;$A120)</formula>
    </cfRule>
  </conditionalFormatting>
  <conditionalFormatting sqref="A156:G185">
    <cfRule type="expression" dxfId="27" priority="13">
      <formula>OR(EDATE($A$155,1)-1&lt;$A156,DATEVALUE("2026/3/31")&lt;$A156)</formula>
    </cfRule>
  </conditionalFormatting>
  <conditionalFormatting sqref="A192:G221">
    <cfRule type="expression" dxfId="26" priority="14">
      <formula>OR(EDATE($A$191,1)-1&lt;$A192,DATEVALUE("2026/3/31")&lt;$A192)</formula>
    </cfRule>
  </conditionalFormatting>
  <conditionalFormatting sqref="A228:G257 M228:R257 L255:L257">
    <cfRule type="expression" dxfId="25" priority="15">
      <formula>OR(EDATE($A$227,1)-1&lt;$A228,DATEVALUE("2026/3/31")&lt;$A228)</formula>
    </cfRule>
  </conditionalFormatting>
  <conditionalFormatting sqref="A264:G293 L264:R293">
    <cfRule type="expression" dxfId="24" priority="16">
      <formula>OR(EDATE($A$263,1)-1&lt;$A264,DATEVALUE("2026/3/31")&lt;$A264)</formula>
    </cfRule>
  </conditionalFormatting>
  <conditionalFormatting sqref="B11:C11">
    <cfRule type="expression" dxfId="23" priority="3">
      <formula>OR(EDATE($A$11,1)-1&lt;$A11,DATEVALUE("2026/3/31")&lt;$A11)</formula>
    </cfRule>
  </conditionalFormatting>
  <conditionalFormatting sqref="B4:L5">
    <cfRule type="expression" dxfId="22" priority="8">
      <formula>IF(LEN(B4)&lt;1,TRUE,FALSE)</formula>
    </cfRule>
  </conditionalFormatting>
  <conditionalFormatting sqref="D13:E13">
    <cfRule type="expression" dxfId="21" priority="2">
      <formula>$M$12="✓"</formula>
    </cfRule>
  </conditionalFormatting>
  <conditionalFormatting sqref="M11">
    <cfRule type="expression" dxfId="20" priority="1">
      <formula>OR(EDATE($A$11,1)-1&lt;$A11,DATEVALUE("2026/3/31")&lt;$A11)</formula>
    </cfRule>
  </conditionalFormatting>
  <conditionalFormatting sqref="M12:R41">
    <cfRule type="expression" dxfId="19" priority="4">
      <formula>OR(EDATE($A$11,1)-1&lt;$A12,DATEVALUE("2026/3/31")&lt;$A12)</formula>
    </cfRule>
  </conditionalFormatting>
  <conditionalFormatting sqref="M84:R113">
    <cfRule type="expression" dxfId="18" priority="5">
      <formula>OR(EDATE($A$83,1)-1&lt;$A84,DATEVALUE("2026/3/31")&lt;$A84)</formula>
    </cfRule>
  </conditionalFormatting>
  <conditionalFormatting sqref="M156:R185">
    <cfRule type="expression" dxfId="17" priority="6">
      <formula>OR(EDATE($A$155,1)-1&lt;$A156,DATEVALUE("2026/3/31")&lt;$A156)</formula>
    </cfRule>
  </conditionalFormatting>
  <conditionalFormatting sqref="M192:R221">
    <cfRule type="expression" dxfId="16" priority="7">
      <formula>OR(EDATE($A$191,1)-1&lt;$A192,DATEVALUE("2026/3/31")&lt;$A192)</formula>
    </cfRule>
  </conditionalFormatting>
  <dataValidations count="3">
    <dataValidation type="time" operator="greaterThanOrEqual" allowBlank="1" showInputMessage="1" showErrorMessage="1" sqref="H114:K114 H78:K78 G42:K42 H222:K222 H258:K258 H186:K186 H150:K150 G11:G41 L11:L42 B11:F42 B47:G78 L47:L78 B83:G114 L83:L114 B119:G150 L119:L150 B155:G186 L155:L186 B191:G222 L191:L222 B227:G258 L227:L258 B263:G294 L263:L294 H294:K294" xr:uid="{A5AEEE7F-A3DC-43D7-9F12-A5EEE7EFF713}">
      <formula1>0</formula1>
    </dataValidation>
    <dataValidation type="list" allowBlank="1" showInputMessage="1" showErrorMessage="1" sqref="M263:M293 M47:M76 M83:M113 M119:M149 M155:M185 M191:M221 M227:M257 M11:M41" xr:uid="{0AB14774-0156-4B22-807A-ACCBCBDBD86A}">
      <formula1>",✓所定,✓法定"</formula1>
    </dataValidation>
    <dataValidation operator="greaterThanOrEqual" allowBlank="1" showInputMessage="1" showErrorMessage="1" sqref="H191:K221 H155:K185 H227:K257 H11:K41 H119:K149 H47:K77 H83:K113 H263:K293" xr:uid="{DBE300CE-A499-49E8-8F3A-F6AE63E21270}"/>
  </dataValidations>
  <printOptions horizontalCentered="1"/>
  <pageMargins left="0.51181102362204722" right="0.51181102362204722" top="0.55118110236220474" bottom="0.55118110236220474" header="0.31496062992125984" footer="0.31496062992125984"/>
  <pageSetup paperSize="9" scale="76" fitToHeight="0" orientation="portrait" r:id="rId1"/>
  <rowBreaks count="7" manualBreakCount="7">
    <brk id="42" max="16383" man="1"/>
    <brk id="78" max="16383" man="1"/>
    <brk id="114" max="16383" man="1"/>
    <brk id="150" max="16383" man="1"/>
    <brk id="186" max="16383" man="1"/>
    <brk id="222" max="16383" man="1"/>
    <brk id="258" max="16383" man="1"/>
  </row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22CEC5-3CF7-45FB-A3EF-783DE3A76748}">
  <sheetPr>
    <tabColor rgb="FF66CCFF"/>
    <pageSetUpPr fitToPage="1"/>
  </sheetPr>
  <dimension ref="A1:V294"/>
  <sheetViews>
    <sheetView view="pageBreakPreview" zoomScale="115" zoomScaleNormal="100" zoomScaleSheetLayoutView="115" workbookViewId="0">
      <selection activeCell="R6" sqref="R6"/>
    </sheetView>
  </sheetViews>
  <sheetFormatPr defaultColWidth="8.75" defaultRowHeight="14.25"/>
  <cols>
    <col min="1" max="1" width="10.75" style="1" customWidth="1"/>
    <col min="2" max="7" width="7.125" style="1" customWidth="1"/>
    <col min="8" max="11" width="7.125" style="1" hidden="1" customWidth="1"/>
    <col min="12" max="12" width="7.125" style="1" customWidth="1"/>
    <col min="13" max="13" width="6.125" style="9" customWidth="1"/>
    <col min="14" max="14" width="5.75" style="1" customWidth="1"/>
    <col min="15" max="15" width="9.125" style="1" customWidth="1"/>
    <col min="16" max="17" width="8.75" style="1" customWidth="1"/>
    <col min="18" max="18" width="12.75" style="1" customWidth="1"/>
    <col min="19" max="21" width="8.75" style="1" hidden="1" customWidth="1"/>
    <col min="22" max="16384" width="8.75" style="1"/>
  </cols>
  <sheetData>
    <row r="1" spans="1:22" ht="16.5">
      <c r="A1" s="2" t="str" cm="1">
        <f t="array" aca="1" ref="A1" ca="1">"業務日誌" &amp; RIGHT(CELL("filename", A1),U1)</f>
        <v>業務日誌50</v>
      </c>
      <c r="B1" s="3"/>
      <c r="C1" s="3"/>
      <c r="D1" s="3"/>
      <c r="E1" s="3"/>
      <c r="F1" s="3"/>
      <c r="G1" s="3"/>
      <c r="H1" s="3"/>
      <c r="I1" s="3"/>
      <c r="J1" s="3"/>
      <c r="K1" s="3"/>
      <c r="L1" s="3"/>
      <c r="M1" s="3"/>
      <c r="N1" s="3"/>
      <c r="O1" s="3"/>
      <c r="P1" s="3"/>
      <c r="Q1" s="3"/>
      <c r="R1" s="3"/>
      <c r="S1" s="45" t="str" cm="1">
        <f t="array" aca="1" ref="S1" ca="1">"各月内訳表!$E" &amp; 5+ 27*(RIGHT(CELL("filename", A1),U1)-1)</f>
        <v>各月内訳表!$E1328</v>
      </c>
      <c r="T1" s="45" t="str" cm="1">
        <f t="array" aca="1" ref="T1" ca="1">"各月内訳表!$G" &amp; 6+ 27*(RIGHT(CELL("filename", A1),U1)-1)</f>
        <v>各月内訳表!$G1329</v>
      </c>
      <c r="U1" s="45" cm="1">
        <f t="array" aca="1" ref="U1" ca="1">LEN(CELL("filename",A1))-FIND("日誌",CELL("filename",A1))-1</f>
        <v>2</v>
      </c>
    </row>
    <row r="2" spans="1:22" ht="16.899999999999999" customHeight="1">
      <c r="L2" s="25"/>
      <c r="Q2" s="19" t="s">
        <v>13</v>
      </c>
      <c r="R2" s="163">
        <f>入力ボックス!C8</f>
        <v>0</v>
      </c>
      <c r="S2" s="45"/>
      <c r="T2" s="45"/>
      <c r="U2" s="45" cm="1">
        <f t="array" aca="1" ref="U2" ca="1">LEN(CELL("filename",I2))-FIND("日誌",CELL("filename",I2))-1</f>
        <v>2</v>
      </c>
    </row>
    <row r="3" spans="1:22" ht="16.899999999999999" customHeight="1">
      <c r="L3" s="25"/>
      <c r="Q3" s="19"/>
      <c r="R3" s="28"/>
    </row>
    <row r="4" spans="1:22">
      <c r="A4" s="24" t="s">
        <v>12</v>
      </c>
      <c r="B4" s="201" t="str">
        <f>IF(入力ボックス!$C$4="","",入力ボックス!$C$4)</f>
        <v/>
      </c>
      <c r="C4" s="201"/>
      <c r="D4" s="201"/>
      <c r="E4" s="201"/>
      <c r="F4" s="201"/>
      <c r="G4" s="201"/>
      <c r="H4" s="201"/>
      <c r="I4" s="201"/>
      <c r="J4" s="201"/>
      <c r="K4" s="201"/>
      <c r="L4" s="201"/>
      <c r="O4" s="24" t="s">
        <v>79</v>
      </c>
      <c r="P4" s="202"/>
      <c r="Q4" s="202"/>
      <c r="R4" s="202"/>
    </row>
    <row r="5" spans="1:22" ht="18.75" customHeight="1">
      <c r="A5" s="24" t="s">
        <v>21</v>
      </c>
      <c r="B5" s="201" t="str" cm="1">
        <f t="array" aca="1" ref="B5" ca="1">IF(INDIRECT(S1)="","",INDIRECT(S1))</f>
        <v/>
      </c>
      <c r="C5" s="201"/>
      <c r="D5" s="201"/>
      <c r="E5" s="201"/>
      <c r="F5" s="201"/>
      <c r="G5" s="201"/>
      <c r="H5" s="201"/>
      <c r="I5" s="201"/>
      <c r="J5" s="201"/>
      <c r="K5" s="201"/>
      <c r="L5" s="201"/>
      <c r="O5" s="31" t="s">
        <v>80</v>
      </c>
    </row>
    <row r="6" spans="1:22" ht="18.75" customHeight="1">
      <c r="R6" s="42" t="str">
        <f ca="1">HYPERLINK("#"&amp;S1,"各月内訳表へ")</f>
        <v>各月内訳表へ</v>
      </c>
    </row>
    <row r="8" spans="1:22" ht="27" customHeight="1">
      <c r="A8" s="194" t="s">
        <v>22</v>
      </c>
      <c r="B8" s="189" t="s">
        <v>103</v>
      </c>
      <c r="C8" s="189"/>
      <c r="D8" s="189"/>
      <c r="E8" s="189"/>
      <c r="F8" s="189" t="s">
        <v>23</v>
      </c>
      <c r="G8" s="189"/>
      <c r="H8" s="189" t="s">
        <v>88</v>
      </c>
      <c r="I8" s="189"/>
      <c r="J8" s="189"/>
      <c r="K8" s="189"/>
      <c r="L8" s="189" t="s">
        <v>87</v>
      </c>
      <c r="M8" s="195" t="s">
        <v>96</v>
      </c>
      <c r="N8" s="194" t="s">
        <v>25</v>
      </c>
      <c r="O8" s="194"/>
      <c r="P8" s="194"/>
      <c r="Q8" s="194"/>
      <c r="R8" s="189" t="s">
        <v>100</v>
      </c>
    </row>
    <row r="9" spans="1:22" ht="14.25" customHeight="1">
      <c r="A9" s="194"/>
      <c r="B9" s="189" t="s">
        <v>82</v>
      </c>
      <c r="C9" s="189"/>
      <c r="D9" s="189" t="s">
        <v>84</v>
      </c>
      <c r="E9" s="189"/>
      <c r="F9" s="189"/>
      <c r="G9" s="189"/>
      <c r="H9" s="189" t="s">
        <v>90</v>
      </c>
      <c r="I9" s="189"/>
      <c r="J9" s="189" t="s">
        <v>89</v>
      </c>
      <c r="K9" s="189"/>
      <c r="L9" s="189"/>
      <c r="M9" s="196"/>
      <c r="N9" s="194"/>
      <c r="O9" s="194"/>
      <c r="P9" s="194"/>
      <c r="Q9" s="194"/>
      <c r="R9" s="189"/>
    </row>
    <row r="10" spans="1:22" ht="18" customHeight="1">
      <c r="A10" s="194"/>
      <c r="B10" s="43" t="s">
        <v>26</v>
      </c>
      <c r="C10" s="43" t="s">
        <v>27</v>
      </c>
      <c r="D10" s="43" t="s">
        <v>26</v>
      </c>
      <c r="E10" s="43" t="s">
        <v>27</v>
      </c>
      <c r="F10" s="44" t="s">
        <v>85</v>
      </c>
      <c r="G10" s="44" t="s">
        <v>86</v>
      </c>
      <c r="H10" s="44" t="s">
        <v>81</v>
      </c>
      <c r="I10" s="44" t="s">
        <v>83</v>
      </c>
      <c r="J10" s="44" t="s">
        <v>81</v>
      </c>
      <c r="K10" s="44" t="s">
        <v>95</v>
      </c>
      <c r="L10" s="189"/>
      <c r="M10" s="197"/>
      <c r="N10" s="194"/>
      <c r="O10" s="194"/>
      <c r="P10" s="194"/>
      <c r="Q10" s="194"/>
      <c r="R10" s="194"/>
    </row>
    <row r="11" spans="1:22">
      <c r="A11" s="27" cm="1">
        <f t="array" aca="1" ref="A11" ca="1">DATE("2025","8",IFERROR(INDIRECT(T1),"1"))</f>
        <v>45870</v>
      </c>
      <c r="B11" s="20"/>
      <c r="C11" s="21"/>
      <c r="D11" s="20"/>
      <c r="E11" s="21"/>
      <c r="F11" s="22"/>
      <c r="G11" s="22"/>
      <c r="H11" s="34" t="str">
        <f>IF(OR(B11="",LEFT(M11,1)="✓"),"",C11-B11-F11)</f>
        <v/>
      </c>
      <c r="I11" s="34" t="str">
        <f>IF(OR(D11="",LEFT(M11,1)="✓"),"",E11-D11-G11)</f>
        <v/>
      </c>
      <c r="J11" s="34" t="str">
        <f>IF(AND(B11&lt;&gt;"",M11="✓所定"),C11-B11-F11,"")</f>
        <v/>
      </c>
      <c r="K11" s="34" t="str">
        <f>IF(AND(B11&lt;&gt;"",M11="✓法定"),C11-B11-F11,"")</f>
        <v/>
      </c>
      <c r="L11" s="26" t="str">
        <f>IF(AND($B11="",$D11=""),"",($C11-$B11-$F11)+($E11-$D11-$G11))</f>
        <v/>
      </c>
      <c r="M11" s="32"/>
      <c r="N11" s="190"/>
      <c r="O11" s="190"/>
      <c r="P11" s="190"/>
      <c r="Q11" s="190"/>
      <c r="R11" s="23"/>
      <c r="V11" s="1" t="s">
        <v>171</v>
      </c>
    </row>
    <row r="12" spans="1:22">
      <c r="A12" s="27">
        <f ca="1">A11+1</f>
        <v>45871</v>
      </c>
      <c r="B12" s="20"/>
      <c r="C12" s="21"/>
      <c r="D12" s="20"/>
      <c r="E12" s="21"/>
      <c r="F12" s="22"/>
      <c r="G12" s="22"/>
      <c r="H12" s="34" t="str">
        <f t="shared" ref="H12:H41" si="0">IF(OR(B12="",LEFT(M12,1)="✓"),"",C12-B12-F12)</f>
        <v/>
      </c>
      <c r="I12" s="34" t="str">
        <f t="shared" ref="I12:I41" si="1">IF(OR(D12="",LEFT(M12,1)="✓"),"",E12-D12-G12)</f>
        <v/>
      </c>
      <c r="J12" s="34" t="str">
        <f t="shared" ref="J12:J41" si="2">IF(AND(B12&lt;&gt;"",M12="✓所定"),C12-B12-F12,"")</f>
        <v/>
      </c>
      <c r="K12" s="34" t="str">
        <f t="shared" ref="K12:K41" si="3">IF(AND(B12&lt;&gt;"",M12="✓法定"),C12-B12-F12,"")</f>
        <v/>
      </c>
      <c r="L12" s="26" t="str">
        <f t="shared" ref="L12:L41" si="4">IF(AND($B12="",$D12=""),"",($C12-$B12-$F12)+(E12-D12-G12))</f>
        <v/>
      </c>
      <c r="M12" s="32"/>
      <c r="N12" s="190"/>
      <c r="O12" s="190"/>
      <c r="P12" s="190"/>
      <c r="Q12" s="190"/>
      <c r="R12" s="23"/>
      <c r="V12" s="1" t="s">
        <v>172</v>
      </c>
    </row>
    <row r="13" spans="1:22">
      <c r="A13" s="27">
        <f t="shared" ref="A13:A41" ca="1" si="5">A12+1</f>
        <v>45872</v>
      </c>
      <c r="B13" s="20"/>
      <c r="C13" s="21"/>
      <c r="D13" s="20"/>
      <c r="E13" s="21"/>
      <c r="F13" s="22"/>
      <c r="G13" s="22"/>
      <c r="H13" s="34" t="str">
        <f t="shared" si="0"/>
        <v/>
      </c>
      <c r="I13" s="34" t="str">
        <f t="shared" si="1"/>
        <v/>
      </c>
      <c r="J13" s="34" t="str">
        <f t="shared" si="2"/>
        <v/>
      </c>
      <c r="K13" s="34" t="str">
        <f t="shared" si="3"/>
        <v/>
      </c>
      <c r="L13" s="26" t="str">
        <f t="shared" si="4"/>
        <v/>
      </c>
      <c r="M13" s="32"/>
      <c r="N13" s="190"/>
      <c r="O13" s="190"/>
      <c r="P13" s="190"/>
      <c r="Q13" s="190"/>
      <c r="R13" s="23"/>
    </row>
    <row r="14" spans="1:22">
      <c r="A14" s="27">
        <f t="shared" ca="1" si="5"/>
        <v>45873</v>
      </c>
      <c r="B14" s="20"/>
      <c r="C14" s="21"/>
      <c r="D14" s="20"/>
      <c r="E14" s="21"/>
      <c r="F14" s="22"/>
      <c r="G14" s="22"/>
      <c r="H14" s="34" t="str">
        <f t="shared" si="0"/>
        <v/>
      </c>
      <c r="I14" s="34" t="str">
        <f t="shared" si="1"/>
        <v/>
      </c>
      <c r="J14" s="34" t="str">
        <f t="shared" si="2"/>
        <v/>
      </c>
      <c r="K14" s="34" t="str">
        <f t="shared" si="3"/>
        <v/>
      </c>
      <c r="L14" s="26" t="str">
        <f t="shared" si="4"/>
        <v/>
      </c>
      <c r="M14" s="32"/>
      <c r="N14" s="190"/>
      <c r="O14" s="190"/>
      <c r="P14" s="190"/>
      <c r="Q14" s="190"/>
      <c r="R14" s="23"/>
    </row>
    <row r="15" spans="1:22">
      <c r="A15" s="27">
        <f t="shared" ca="1" si="5"/>
        <v>45874</v>
      </c>
      <c r="B15" s="20"/>
      <c r="C15" s="21"/>
      <c r="D15" s="20"/>
      <c r="E15" s="21"/>
      <c r="F15" s="22"/>
      <c r="G15" s="22"/>
      <c r="H15" s="34" t="str">
        <f t="shared" si="0"/>
        <v/>
      </c>
      <c r="I15" s="34" t="str">
        <f t="shared" si="1"/>
        <v/>
      </c>
      <c r="J15" s="34" t="str">
        <f t="shared" si="2"/>
        <v/>
      </c>
      <c r="K15" s="34" t="str">
        <f t="shared" si="3"/>
        <v/>
      </c>
      <c r="L15" s="26" t="str">
        <f t="shared" si="4"/>
        <v/>
      </c>
      <c r="M15" s="32"/>
      <c r="N15" s="190"/>
      <c r="O15" s="190"/>
      <c r="P15" s="190"/>
      <c r="Q15" s="190"/>
      <c r="R15" s="23"/>
    </row>
    <row r="16" spans="1:22">
      <c r="A16" s="27">
        <f t="shared" ca="1" si="5"/>
        <v>45875</v>
      </c>
      <c r="B16" s="20"/>
      <c r="C16" s="21"/>
      <c r="D16" s="20"/>
      <c r="E16" s="21"/>
      <c r="F16" s="22"/>
      <c r="G16" s="22"/>
      <c r="H16" s="34" t="str">
        <f t="shared" si="0"/>
        <v/>
      </c>
      <c r="I16" s="34" t="str">
        <f t="shared" si="1"/>
        <v/>
      </c>
      <c r="J16" s="34" t="str">
        <f t="shared" si="2"/>
        <v/>
      </c>
      <c r="K16" s="34" t="str">
        <f t="shared" si="3"/>
        <v/>
      </c>
      <c r="L16" s="26" t="str">
        <f t="shared" si="4"/>
        <v/>
      </c>
      <c r="M16" s="32"/>
      <c r="N16" s="190"/>
      <c r="O16" s="190"/>
      <c r="P16" s="190"/>
      <c r="Q16" s="190"/>
      <c r="R16" s="23"/>
    </row>
    <row r="17" spans="1:18">
      <c r="A17" s="27">
        <f t="shared" ca="1" si="5"/>
        <v>45876</v>
      </c>
      <c r="B17" s="20"/>
      <c r="C17" s="21"/>
      <c r="D17" s="20"/>
      <c r="E17" s="21"/>
      <c r="F17" s="22"/>
      <c r="G17" s="22"/>
      <c r="H17" s="34" t="str">
        <f t="shared" si="0"/>
        <v/>
      </c>
      <c r="I17" s="34" t="str">
        <f t="shared" si="1"/>
        <v/>
      </c>
      <c r="J17" s="34" t="str">
        <f t="shared" si="2"/>
        <v/>
      </c>
      <c r="K17" s="34" t="str">
        <f t="shared" si="3"/>
        <v/>
      </c>
      <c r="L17" s="26" t="str">
        <f t="shared" si="4"/>
        <v/>
      </c>
      <c r="M17" s="32"/>
      <c r="N17" s="190"/>
      <c r="O17" s="190"/>
      <c r="P17" s="190"/>
      <c r="Q17" s="190"/>
      <c r="R17" s="23"/>
    </row>
    <row r="18" spans="1:18">
      <c r="A18" s="27">
        <f t="shared" ca="1" si="5"/>
        <v>45877</v>
      </c>
      <c r="B18" s="20"/>
      <c r="C18" s="21"/>
      <c r="D18" s="20"/>
      <c r="E18" s="21"/>
      <c r="F18" s="22"/>
      <c r="G18" s="22"/>
      <c r="H18" s="34" t="str">
        <f t="shared" si="0"/>
        <v/>
      </c>
      <c r="I18" s="34" t="str">
        <f t="shared" si="1"/>
        <v/>
      </c>
      <c r="J18" s="34" t="str">
        <f t="shared" si="2"/>
        <v/>
      </c>
      <c r="K18" s="34" t="str">
        <f t="shared" si="3"/>
        <v/>
      </c>
      <c r="L18" s="26" t="str">
        <f t="shared" si="4"/>
        <v/>
      </c>
      <c r="M18" s="32"/>
      <c r="N18" s="190"/>
      <c r="O18" s="190"/>
      <c r="P18" s="190"/>
      <c r="Q18" s="190"/>
      <c r="R18" s="23"/>
    </row>
    <row r="19" spans="1:18">
      <c r="A19" s="27">
        <f t="shared" ca="1" si="5"/>
        <v>45878</v>
      </c>
      <c r="B19" s="20"/>
      <c r="C19" s="21"/>
      <c r="D19" s="20"/>
      <c r="E19" s="21"/>
      <c r="F19" s="22"/>
      <c r="G19" s="22"/>
      <c r="H19" s="34" t="str">
        <f t="shared" si="0"/>
        <v/>
      </c>
      <c r="I19" s="34" t="str">
        <f t="shared" si="1"/>
        <v/>
      </c>
      <c r="J19" s="34" t="str">
        <f t="shared" si="2"/>
        <v/>
      </c>
      <c r="K19" s="34" t="str">
        <f t="shared" si="3"/>
        <v/>
      </c>
      <c r="L19" s="26" t="str">
        <f t="shared" si="4"/>
        <v/>
      </c>
      <c r="M19" s="32"/>
      <c r="N19" s="190"/>
      <c r="O19" s="190"/>
      <c r="P19" s="190"/>
      <c r="Q19" s="190"/>
      <c r="R19" s="23"/>
    </row>
    <row r="20" spans="1:18">
      <c r="A20" s="27">
        <f t="shared" ca="1" si="5"/>
        <v>45879</v>
      </c>
      <c r="B20" s="20"/>
      <c r="C20" s="21"/>
      <c r="D20" s="20"/>
      <c r="E20" s="21"/>
      <c r="F20" s="22"/>
      <c r="G20" s="22"/>
      <c r="H20" s="34" t="str">
        <f t="shared" si="0"/>
        <v/>
      </c>
      <c r="I20" s="34" t="str">
        <f t="shared" si="1"/>
        <v/>
      </c>
      <c r="J20" s="34" t="str">
        <f t="shared" si="2"/>
        <v/>
      </c>
      <c r="K20" s="34" t="str">
        <f t="shared" si="3"/>
        <v/>
      </c>
      <c r="L20" s="26" t="str">
        <f t="shared" si="4"/>
        <v/>
      </c>
      <c r="M20" s="32"/>
      <c r="N20" s="190"/>
      <c r="O20" s="190"/>
      <c r="P20" s="190"/>
      <c r="Q20" s="190"/>
      <c r="R20" s="23"/>
    </row>
    <row r="21" spans="1:18">
      <c r="A21" s="27">
        <f t="shared" ca="1" si="5"/>
        <v>45880</v>
      </c>
      <c r="B21" s="20"/>
      <c r="C21" s="21"/>
      <c r="D21" s="20"/>
      <c r="E21" s="21"/>
      <c r="F21" s="22"/>
      <c r="G21" s="22"/>
      <c r="H21" s="34" t="str">
        <f t="shared" si="0"/>
        <v/>
      </c>
      <c r="I21" s="34" t="str">
        <f t="shared" si="1"/>
        <v/>
      </c>
      <c r="J21" s="34" t="str">
        <f t="shared" si="2"/>
        <v/>
      </c>
      <c r="K21" s="34" t="str">
        <f t="shared" si="3"/>
        <v/>
      </c>
      <c r="L21" s="26" t="str">
        <f t="shared" si="4"/>
        <v/>
      </c>
      <c r="M21" s="32"/>
      <c r="N21" s="190"/>
      <c r="O21" s="190"/>
      <c r="P21" s="190"/>
      <c r="Q21" s="190"/>
      <c r="R21" s="23"/>
    </row>
    <row r="22" spans="1:18">
      <c r="A22" s="27">
        <f t="shared" ca="1" si="5"/>
        <v>45881</v>
      </c>
      <c r="B22" s="20"/>
      <c r="C22" s="21"/>
      <c r="D22" s="20"/>
      <c r="E22" s="21"/>
      <c r="F22" s="22"/>
      <c r="G22" s="22"/>
      <c r="H22" s="34" t="str">
        <f t="shared" si="0"/>
        <v/>
      </c>
      <c r="I22" s="34" t="str">
        <f t="shared" si="1"/>
        <v/>
      </c>
      <c r="J22" s="34" t="str">
        <f t="shared" si="2"/>
        <v/>
      </c>
      <c r="K22" s="34" t="str">
        <f t="shared" si="3"/>
        <v/>
      </c>
      <c r="L22" s="26" t="str">
        <f t="shared" si="4"/>
        <v/>
      </c>
      <c r="M22" s="32"/>
      <c r="N22" s="190"/>
      <c r="O22" s="190"/>
      <c r="P22" s="190"/>
      <c r="Q22" s="190"/>
      <c r="R22" s="23"/>
    </row>
    <row r="23" spans="1:18">
      <c r="A23" s="27">
        <f t="shared" ca="1" si="5"/>
        <v>45882</v>
      </c>
      <c r="B23" s="20"/>
      <c r="C23" s="21"/>
      <c r="D23" s="20"/>
      <c r="E23" s="21"/>
      <c r="F23" s="22"/>
      <c r="G23" s="22"/>
      <c r="H23" s="34" t="str">
        <f t="shared" si="0"/>
        <v/>
      </c>
      <c r="I23" s="34" t="str">
        <f t="shared" si="1"/>
        <v/>
      </c>
      <c r="J23" s="34" t="str">
        <f t="shared" si="2"/>
        <v/>
      </c>
      <c r="K23" s="34" t="str">
        <f t="shared" si="3"/>
        <v/>
      </c>
      <c r="L23" s="26" t="str">
        <f t="shared" si="4"/>
        <v/>
      </c>
      <c r="M23" s="32"/>
      <c r="N23" s="190"/>
      <c r="O23" s="190"/>
      <c r="P23" s="190"/>
      <c r="Q23" s="190"/>
      <c r="R23" s="23"/>
    </row>
    <row r="24" spans="1:18">
      <c r="A24" s="27">
        <f t="shared" ca="1" si="5"/>
        <v>45883</v>
      </c>
      <c r="B24" s="20"/>
      <c r="C24" s="21"/>
      <c r="D24" s="20"/>
      <c r="E24" s="21"/>
      <c r="F24" s="22"/>
      <c r="G24" s="22"/>
      <c r="H24" s="34" t="str">
        <f t="shared" si="0"/>
        <v/>
      </c>
      <c r="I24" s="34" t="str">
        <f t="shared" si="1"/>
        <v/>
      </c>
      <c r="J24" s="34" t="str">
        <f t="shared" si="2"/>
        <v/>
      </c>
      <c r="K24" s="34" t="str">
        <f t="shared" si="3"/>
        <v/>
      </c>
      <c r="L24" s="26" t="str">
        <f t="shared" si="4"/>
        <v/>
      </c>
      <c r="M24" s="32"/>
      <c r="N24" s="190"/>
      <c r="O24" s="190"/>
      <c r="P24" s="190"/>
      <c r="Q24" s="190"/>
      <c r="R24" s="23"/>
    </row>
    <row r="25" spans="1:18">
      <c r="A25" s="27">
        <f t="shared" ca="1" si="5"/>
        <v>45884</v>
      </c>
      <c r="B25" s="20"/>
      <c r="C25" s="21"/>
      <c r="D25" s="20"/>
      <c r="E25" s="21"/>
      <c r="F25" s="22"/>
      <c r="G25" s="22"/>
      <c r="H25" s="34" t="str">
        <f t="shared" si="0"/>
        <v/>
      </c>
      <c r="I25" s="34" t="str">
        <f t="shared" si="1"/>
        <v/>
      </c>
      <c r="J25" s="34" t="str">
        <f t="shared" si="2"/>
        <v/>
      </c>
      <c r="K25" s="34" t="str">
        <f t="shared" si="3"/>
        <v/>
      </c>
      <c r="L25" s="26" t="str">
        <f t="shared" si="4"/>
        <v/>
      </c>
      <c r="M25" s="32"/>
      <c r="N25" s="190"/>
      <c r="O25" s="190"/>
      <c r="P25" s="190"/>
      <c r="Q25" s="190"/>
      <c r="R25" s="23"/>
    </row>
    <row r="26" spans="1:18">
      <c r="A26" s="27">
        <f t="shared" ca="1" si="5"/>
        <v>45885</v>
      </c>
      <c r="B26" s="20"/>
      <c r="C26" s="21"/>
      <c r="D26" s="20"/>
      <c r="E26" s="21"/>
      <c r="F26" s="22"/>
      <c r="G26" s="22"/>
      <c r="H26" s="34" t="str">
        <f t="shared" si="0"/>
        <v/>
      </c>
      <c r="I26" s="34" t="str">
        <f t="shared" si="1"/>
        <v/>
      </c>
      <c r="J26" s="34" t="str">
        <f t="shared" si="2"/>
        <v/>
      </c>
      <c r="K26" s="34" t="str">
        <f t="shared" si="3"/>
        <v/>
      </c>
      <c r="L26" s="26" t="str">
        <f t="shared" si="4"/>
        <v/>
      </c>
      <c r="M26" s="32"/>
      <c r="N26" s="190"/>
      <c r="O26" s="190"/>
      <c r="P26" s="190"/>
      <c r="Q26" s="190"/>
      <c r="R26" s="23"/>
    </row>
    <row r="27" spans="1:18">
      <c r="A27" s="27">
        <f t="shared" ca="1" si="5"/>
        <v>45886</v>
      </c>
      <c r="B27" s="20"/>
      <c r="C27" s="21"/>
      <c r="D27" s="20"/>
      <c r="E27" s="21"/>
      <c r="F27" s="22"/>
      <c r="G27" s="22"/>
      <c r="H27" s="34" t="str">
        <f t="shared" si="0"/>
        <v/>
      </c>
      <c r="I27" s="34" t="str">
        <f t="shared" si="1"/>
        <v/>
      </c>
      <c r="J27" s="34" t="str">
        <f t="shared" si="2"/>
        <v/>
      </c>
      <c r="K27" s="34" t="str">
        <f t="shared" si="3"/>
        <v/>
      </c>
      <c r="L27" s="26" t="str">
        <f t="shared" si="4"/>
        <v/>
      </c>
      <c r="M27" s="32"/>
      <c r="N27" s="190"/>
      <c r="O27" s="190"/>
      <c r="P27" s="190"/>
      <c r="Q27" s="190"/>
      <c r="R27" s="23"/>
    </row>
    <row r="28" spans="1:18">
      <c r="A28" s="27">
        <f t="shared" ca="1" si="5"/>
        <v>45887</v>
      </c>
      <c r="B28" s="20"/>
      <c r="C28" s="21"/>
      <c r="D28" s="20"/>
      <c r="E28" s="21"/>
      <c r="F28" s="22"/>
      <c r="G28" s="22"/>
      <c r="H28" s="34" t="str">
        <f t="shared" si="0"/>
        <v/>
      </c>
      <c r="I28" s="34" t="str">
        <f t="shared" si="1"/>
        <v/>
      </c>
      <c r="J28" s="34" t="str">
        <f t="shared" si="2"/>
        <v/>
      </c>
      <c r="K28" s="34" t="str">
        <f t="shared" si="3"/>
        <v/>
      </c>
      <c r="L28" s="26" t="str">
        <f t="shared" si="4"/>
        <v/>
      </c>
      <c r="M28" s="32"/>
      <c r="N28" s="190"/>
      <c r="O28" s="190"/>
      <c r="P28" s="190"/>
      <c r="Q28" s="190"/>
      <c r="R28" s="23"/>
    </row>
    <row r="29" spans="1:18">
      <c r="A29" s="27">
        <f t="shared" ca="1" si="5"/>
        <v>45888</v>
      </c>
      <c r="B29" s="20"/>
      <c r="C29" s="21"/>
      <c r="D29" s="20"/>
      <c r="E29" s="21"/>
      <c r="F29" s="22"/>
      <c r="G29" s="22"/>
      <c r="H29" s="34" t="str">
        <f t="shared" si="0"/>
        <v/>
      </c>
      <c r="I29" s="34" t="str">
        <f t="shared" si="1"/>
        <v/>
      </c>
      <c r="J29" s="34" t="str">
        <f t="shared" si="2"/>
        <v/>
      </c>
      <c r="K29" s="34" t="str">
        <f t="shared" si="3"/>
        <v/>
      </c>
      <c r="L29" s="26" t="str">
        <f t="shared" si="4"/>
        <v/>
      </c>
      <c r="M29" s="32"/>
      <c r="N29" s="190"/>
      <c r="O29" s="190"/>
      <c r="P29" s="190"/>
      <c r="Q29" s="190"/>
      <c r="R29" s="23"/>
    </row>
    <row r="30" spans="1:18">
      <c r="A30" s="27">
        <f t="shared" ca="1" si="5"/>
        <v>45889</v>
      </c>
      <c r="B30" s="20"/>
      <c r="C30" s="21"/>
      <c r="D30" s="20"/>
      <c r="E30" s="21"/>
      <c r="F30" s="22"/>
      <c r="G30" s="22"/>
      <c r="H30" s="34" t="str">
        <f t="shared" si="0"/>
        <v/>
      </c>
      <c r="I30" s="34" t="str">
        <f t="shared" si="1"/>
        <v/>
      </c>
      <c r="J30" s="34" t="str">
        <f t="shared" si="2"/>
        <v/>
      </c>
      <c r="K30" s="34" t="str">
        <f t="shared" si="3"/>
        <v/>
      </c>
      <c r="L30" s="26" t="str">
        <f t="shared" si="4"/>
        <v/>
      </c>
      <c r="M30" s="32"/>
      <c r="N30" s="190"/>
      <c r="O30" s="190"/>
      <c r="P30" s="190"/>
      <c r="Q30" s="190"/>
      <c r="R30" s="23"/>
    </row>
    <row r="31" spans="1:18">
      <c r="A31" s="27">
        <f t="shared" ca="1" si="5"/>
        <v>45890</v>
      </c>
      <c r="B31" s="20"/>
      <c r="C31" s="21"/>
      <c r="D31" s="20"/>
      <c r="E31" s="21"/>
      <c r="F31" s="22"/>
      <c r="G31" s="22"/>
      <c r="H31" s="34" t="str">
        <f t="shared" si="0"/>
        <v/>
      </c>
      <c r="I31" s="34" t="str">
        <f t="shared" si="1"/>
        <v/>
      </c>
      <c r="J31" s="34" t="str">
        <f t="shared" si="2"/>
        <v/>
      </c>
      <c r="K31" s="34" t="str">
        <f t="shared" si="3"/>
        <v/>
      </c>
      <c r="L31" s="26" t="str">
        <f t="shared" si="4"/>
        <v/>
      </c>
      <c r="M31" s="32"/>
      <c r="N31" s="190"/>
      <c r="O31" s="190"/>
      <c r="P31" s="190"/>
      <c r="Q31" s="190"/>
      <c r="R31" s="23"/>
    </row>
    <row r="32" spans="1:18">
      <c r="A32" s="27">
        <f t="shared" ca="1" si="5"/>
        <v>45891</v>
      </c>
      <c r="B32" s="20"/>
      <c r="C32" s="21"/>
      <c r="D32" s="20"/>
      <c r="E32" s="21"/>
      <c r="F32" s="22"/>
      <c r="G32" s="22"/>
      <c r="H32" s="34" t="str">
        <f t="shared" si="0"/>
        <v/>
      </c>
      <c r="I32" s="34" t="str">
        <f t="shared" si="1"/>
        <v/>
      </c>
      <c r="J32" s="34" t="str">
        <f t="shared" si="2"/>
        <v/>
      </c>
      <c r="K32" s="34" t="str">
        <f t="shared" si="3"/>
        <v/>
      </c>
      <c r="L32" s="26" t="str">
        <f t="shared" si="4"/>
        <v/>
      </c>
      <c r="M32" s="32"/>
      <c r="N32" s="190"/>
      <c r="O32" s="190"/>
      <c r="P32" s="190"/>
      <c r="Q32" s="190"/>
      <c r="R32" s="23"/>
    </row>
    <row r="33" spans="1:22">
      <c r="A33" s="27">
        <f t="shared" ca="1" si="5"/>
        <v>45892</v>
      </c>
      <c r="B33" s="20"/>
      <c r="C33" s="21"/>
      <c r="D33" s="20"/>
      <c r="E33" s="21"/>
      <c r="F33" s="22"/>
      <c r="G33" s="22"/>
      <c r="H33" s="34" t="str">
        <f t="shared" si="0"/>
        <v/>
      </c>
      <c r="I33" s="34" t="str">
        <f t="shared" si="1"/>
        <v/>
      </c>
      <c r="J33" s="34" t="str">
        <f t="shared" si="2"/>
        <v/>
      </c>
      <c r="K33" s="34" t="str">
        <f t="shared" si="3"/>
        <v/>
      </c>
      <c r="L33" s="26" t="str">
        <f t="shared" si="4"/>
        <v/>
      </c>
      <c r="M33" s="32"/>
      <c r="N33" s="190"/>
      <c r="O33" s="190"/>
      <c r="P33" s="190"/>
      <c r="Q33" s="190"/>
      <c r="R33" s="23"/>
    </row>
    <row r="34" spans="1:22">
      <c r="A34" s="27">
        <f t="shared" ca="1" si="5"/>
        <v>45893</v>
      </c>
      <c r="B34" s="20"/>
      <c r="C34" s="21"/>
      <c r="D34" s="20"/>
      <c r="E34" s="21"/>
      <c r="F34" s="22"/>
      <c r="G34" s="22"/>
      <c r="H34" s="34" t="str">
        <f t="shared" si="0"/>
        <v/>
      </c>
      <c r="I34" s="34" t="str">
        <f t="shared" si="1"/>
        <v/>
      </c>
      <c r="J34" s="34" t="str">
        <f t="shared" si="2"/>
        <v/>
      </c>
      <c r="K34" s="34" t="str">
        <f t="shared" si="3"/>
        <v/>
      </c>
      <c r="L34" s="26" t="str">
        <f t="shared" si="4"/>
        <v/>
      </c>
      <c r="M34" s="32"/>
      <c r="N34" s="190"/>
      <c r="O34" s="190"/>
      <c r="P34" s="190"/>
      <c r="Q34" s="190"/>
      <c r="R34" s="23"/>
    </row>
    <row r="35" spans="1:22">
      <c r="A35" s="27">
        <f t="shared" ca="1" si="5"/>
        <v>45894</v>
      </c>
      <c r="B35" s="20"/>
      <c r="C35" s="21"/>
      <c r="D35" s="20"/>
      <c r="E35" s="21"/>
      <c r="F35" s="22"/>
      <c r="G35" s="22"/>
      <c r="H35" s="34" t="str">
        <f t="shared" si="0"/>
        <v/>
      </c>
      <c r="I35" s="34" t="str">
        <f t="shared" si="1"/>
        <v/>
      </c>
      <c r="J35" s="34" t="str">
        <f t="shared" si="2"/>
        <v/>
      </c>
      <c r="K35" s="34" t="str">
        <f t="shared" si="3"/>
        <v/>
      </c>
      <c r="L35" s="26" t="str">
        <f t="shared" si="4"/>
        <v/>
      </c>
      <c r="M35" s="32"/>
      <c r="N35" s="190"/>
      <c r="O35" s="190"/>
      <c r="P35" s="190"/>
      <c r="Q35" s="190"/>
      <c r="R35" s="23"/>
    </row>
    <row r="36" spans="1:22">
      <c r="A36" s="27">
        <f t="shared" ca="1" si="5"/>
        <v>45895</v>
      </c>
      <c r="B36" s="20"/>
      <c r="C36" s="21"/>
      <c r="D36" s="20"/>
      <c r="E36" s="21"/>
      <c r="F36" s="22"/>
      <c r="G36" s="22"/>
      <c r="H36" s="34" t="str">
        <f t="shared" si="0"/>
        <v/>
      </c>
      <c r="I36" s="34" t="str">
        <f t="shared" si="1"/>
        <v/>
      </c>
      <c r="J36" s="34" t="str">
        <f t="shared" si="2"/>
        <v/>
      </c>
      <c r="K36" s="34" t="str">
        <f t="shared" si="3"/>
        <v/>
      </c>
      <c r="L36" s="26" t="str">
        <f t="shared" si="4"/>
        <v/>
      </c>
      <c r="M36" s="32"/>
      <c r="N36" s="190"/>
      <c r="O36" s="190"/>
      <c r="P36" s="190"/>
      <c r="Q36" s="190"/>
      <c r="R36" s="23"/>
    </row>
    <row r="37" spans="1:22">
      <c r="A37" s="27">
        <f t="shared" ca="1" si="5"/>
        <v>45896</v>
      </c>
      <c r="B37" s="20"/>
      <c r="C37" s="21"/>
      <c r="D37" s="20"/>
      <c r="E37" s="21"/>
      <c r="F37" s="22"/>
      <c r="G37" s="22"/>
      <c r="H37" s="34" t="str">
        <f t="shared" si="0"/>
        <v/>
      </c>
      <c r="I37" s="34" t="str">
        <f t="shared" si="1"/>
        <v/>
      </c>
      <c r="J37" s="34" t="str">
        <f t="shared" si="2"/>
        <v/>
      </c>
      <c r="K37" s="34" t="str">
        <f t="shared" si="3"/>
        <v/>
      </c>
      <c r="L37" s="26" t="str">
        <f t="shared" si="4"/>
        <v/>
      </c>
      <c r="M37" s="32"/>
      <c r="N37" s="190"/>
      <c r="O37" s="190"/>
      <c r="P37" s="190"/>
      <c r="Q37" s="190"/>
      <c r="R37" s="23"/>
    </row>
    <row r="38" spans="1:22">
      <c r="A38" s="27">
        <f t="shared" ca="1" si="5"/>
        <v>45897</v>
      </c>
      <c r="B38" s="20"/>
      <c r="C38" s="21"/>
      <c r="D38" s="20"/>
      <c r="E38" s="21"/>
      <c r="F38" s="22"/>
      <c r="G38" s="22"/>
      <c r="H38" s="34" t="str">
        <f t="shared" si="0"/>
        <v/>
      </c>
      <c r="I38" s="34" t="str">
        <f t="shared" si="1"/>
        <v/>
      </c>
      <c r="J38" s="34" t="str">
        <f t="shared" si="2"/>
        <v/>
      </c>
      <c r="K38" s="34" t="str">
        <f t="shared" si="3"/>
        <v/>
      </c>
      <c r="L38" s="26" t="str">
        <f t="shared" si="4"/>
        <v/>
      </c>
      <c r="M38" s="32"/>
      <c r="N38" s="190"/>
      <c r="O38" s="190"/>
      <c r="P38" s="190"/>
      <c r="Q38" s="190"/>
      <c r="R38" s="23"/>
    </row>
    <row r="39" spans="1:22">
      <c r="A39" s="27">
        <f t="shared" ca="1" si="5"/>
        <v>45898</v>
      </c>
      <c r="B39" s="20"/>
      <c r="C39" s="21"/>
      <c r="D39" s="20"/>
      <c r="E39" s="21"/>
      <c r="F39" s="22"/>
      <c r="G39" s="22"/>
      <c r="H39" s="34" t="str">
        <f t="shared" si="0"/>
        <v/>
      </c>
      <c r="I39" s="34" t="str">
        <f t="shared" si="1"/>
        <v/>
      </c>
      <c r="J39" s="34" t="str">
        <f t="shared" si="2"/>
        <v/>
      </c>
      <c r="K39" s="34" t="str">
        <f t="shared" si="3"/>
        <v/>
      </c>
      <c r="L39" s="26" t="str">
        <f t="shared" si="4"/>
        <v/>
      </c>
      <c r="M39" s="32"/>
      <c r="N39" s="190"/>
      <c r="O39" s="190"/>
      <c r="P39" s="190"/>
      <c r="Q39" s="190"/>
      <c r="R39" s="23"/>
    </row>
    <row r="40" spans="1:22">
      <c r="A40" s="27">
        <f t="shared" ca="1" si="5"/>
        <v>45899</v>
      </c>
      <c r="B40" s="20"/>
      <c r="C40" s="21"/>
      <c r="D40" s="20"/>
      <c r="E40" s="21"/>
      <c r="F40" s="22"/>
      <c r="G40" s="22"/>
      <c r="H40" s="34" t="str">
        <f t="shared" si="0"/>
        <v/>
      </c>
      <c r="I40" s="34" t="str">
        <f t="shared" si="1"/>
        <v/>
      </c>
      <c r="J40" s="34" t="str">
        <f t="shared" si="2"/>
        <v/>
      </c>
      <c r="K40" s="34" t="str">
        <f t="shared" si="3"/>
        <v/>
      </c>
      <c r="L40" s="26" t="str">
        <f t="shared" si="4"/>
        <v/>
      </c>
      <c r="M40" s="32"/>
      <c r="N40" s="190"/>
      <c r="O40" s="190"/>
      <c r="P40" s="190"/>
      <c r="Q40" s="190"/>
      <c r="R40" s="23"/>
    </row>
    <row r="41" spans="1:22">
      <c r="A41" s="27">
        <f t="shared" ca="1" si="5"/>
        <v>45900</v>
      </c>
      <c r="B41" s="20"/>
      <c r="C41" s="21"/>
      <c r="D41" s="20"/>
      <c r="E41" s="21"/>
      <c r="F41" s="22"/>
      <c r="G41" s="22"/>
      <c r="H41" s="34" t="str">
        <f t="shared" si="0"/>
        <v/>
      </c>
      <c r="I41" s="34" t="str">
        <f t="shared" si="1"/>
        <v/>
      </c>
      <c r="J41" s="34" t="str">
        <f t="shared" si="2"/>
        <v/>
      </c>
      <c r="K41" s="34" t="str">
        <f t="shared" si="3"/>
        <v/>
      </c>
      <c r="L41" s="26" t="str">
        <f t="shared" si="4"/>
        <v/>
      </c>
      <c r="M41" s="32"/>
      <c r="N41" s="190"/>
      <c r="O41" s="190"/>
      <c r="P41" s="190"/>
      <c r="Q41" s="190"/>
      <c r="R41" s="23"/>
    </row>
    <row r="42" spans="1:22">
      <c r="A42" s="5" t="s">
        <v>11</v>
      </c>
      <c r="B42" s="191"/>
      <c r="C42" s="192"/>
      <c r="D42" s="191"/>
      <c r="E42" s="192"/>
      <c r="F42" s="26" t="str">
        <f t="shared" ref="F42:K42" si="6">IF(SUM(F11:F41)=0,"",SUM(F11:F41))</f>
        <v/>
      </c>
      <c r="G42" s="26" t="str">
        <f t="shared" si="6"/>
        <v/>
      </c>
      <c r="H42" s="26" t="str">
        <f t="shared" si="6"/>
        <v/>
      </c>
      <c r="I42" s="26" t="str">
        <f t="shared" si="6"/>
        <v/>
      </c>
      <c r="J42" s="26" t="str">
        <f t="shared" si="6"/>
        <v/>
      </c>
      <c r="K42" s="26" t="str">
        <f t="shared" si="6"/>
        <v/>
      </c>
      <c r="L42" s="26" t="str">
        <f>IF(SUM($L11:$L41)=0,"",SUM($L11:$L41))</f>
        <v/>
      </c>
      <c r="M42" s="33"/>
      <c r="N42" s="193"/>
      <c r="O42" s="193"/>
      <c r="P42" s="193"/>
      <c r="Q42" s="193"/>
      <c r="R42" s="6"/>
    </row>
    <row r="44" spans="1:22" ht="27" customHeight="1">
      <c r="A44" s="194" t="s">
        <v>22</v>
      </c>
      <c r="B44" s="189" t="s">
        <v>103</v>
      </c>
      <c r="C44" s="189"/>
      <c r="D44" s="189"/>
      <c r="E44" s="189"/>
      <c r="F44" s="189" t="s">
        <v>23</v>
      </c>
      <c r="G44" s="189"/>
      <c r="H44" s="189" t="s">
        <v>88</v>
      </c>
      <c r="I44" s="189"/>
      <c r="J44" s="189"/>
      <c r="K44" s="189"/>
      <c r="L44" s="189" t="s">
        <v>87</v>
      </c>
      <c r="M44" s="195" t="s">
        <v>96</v>
      </c>
      <c r="N44" s="194" t="s">
        <v>25</v>
      </c>
      <c r="O44" s="194"/>
      <c r="P44" s="194"/>
      <c r="Q44" s="194"/>
      <c r="R44" s="189" t="s">
        <v>100</v>
      </c>
    </row>
    <row r="45" spans="1:22" ht="14.25" customHeight="1">
      <c r="A45" s="194"/>
      <c r="B45" s="189" t="s">
        <v>82</v>
      </c>
      <c r="C45" s="189"/>
      <c r="D45" s="189" t="s">
        <v>84</v>
      </c>
      <c r="E45" s="189"/>
      <c r="F45" s="189"/>
      <c r="G45" s="189"/>
      <c r="H45" s="189" t="s">
        <v>90</v>
      </c>
      <c r="I45" s="189"/>
      <c r="J45" s="189" t="s">
        <v>89</v>
      </c>
      <c r="K45" s="189"/>
      <c r="L45" s="189"/>
      <c r="M45" s="196"/>
      <c r="N45" s="194"/>
      <c r="O45" s="194"/>
      <c r="P45" s="194"/>
      <c r="Q45" s="194"/>
      <c r="R45" s="189"/>
    </row>
    <row r="46" spans="1:22">
      <c r="A46" s="194"/>
      <c r="B46" s="43" t="s">
        <v>26</v>
      </c>
      <c r="C46" s="43" t="s">
        <v>27</v>
      </c>
      <c r="D46" s="43" t="s">
        <v>26</v>
      </c>
      <c r="E46" s="43" t="s">
        <v>27</v>
      </c>
      <c r="F46" s="44" t="s">
        <v>85</v>
      </c>
      <c r="G46" s="44" t="s">
        <v>86</v>
      </c>
      <c r="H46" s="44" t="s">
        <v>81</v>
      </c>
      <c r="I46" s="44" t="s">
        <v>83</v>
      </c>
      <c r="J46" s="44" t="s">
        <v>81</v>
      </c>
      <c r="K46" s="44" t="s">
        <v>95</v>
      </c>
      <c r="L46" s="189"/>
      <c r="M46" s="197"/>
      <c r="N46" s="194"/>
      <c r="O46" s="194"/>
      <c r="P46" s="194"/>
      <c r="Q46" s="194"/>
      <c r="R46" s="194"/>
    </row>
    <row r="47" spans="1:22">
      <c r="A47" s="27" cm="1">
        <f t="array" aca="1" ref="A47" ca="1">DATE("2025","8"+1,IFERROR(INDIRECT(T1),"1"))</f>
        <v>45901</v>
      </c>
      <c r="B47" s="20"/>
      <c r="C47" s="21"/>
      <c r="D47" s="20"/>
      <c r="E47" s="21"/>
      <c r="F47" s="22"/>
      <c r="G47" s="22"/>
      <c r="H47" s="34" t="str">
        <f>IF(OR(B47="",LEFT(M47,1)="✓"),"",C47-B47-F47)</f>
        <v/>
      </c>
      <c r="I47" s="34" t="str">
        <f>IF(OR(D47="",LEFT(M47,1)="✓"),"",E47-D47-G47)</f>
        <v/>
      </c>
      <c r="J47" s="34" t="str">
        <f>IF(AND(B47&lt;&gt;"",M47="✓所定"),C47-B47-F47,"")</f>
        <v/>
      </c>
      <c r="K47" s="34" t="str">
        <f>IF(AND(B47&lt;&gt;"",M47="✓法定"),C47-B47-F47,"")</f>
        <v/>
      </c>
      <c r="L47" s="26" t="str">
        <f>IF(AND($B47="",$D47=""),"",($C47-$B47-$F47)+($E47-$D47-$G47))</f>
        <v/>
      </c>
      <c r="M47" s="32"/>
      <c r="N47" s="190"/>
      <c r="O47" s="190"/>
      <c r="P47" s="190"/>
      <c r="Q47" s="190"/>
      <c r="R47" s="23"/>
      <c r="V47" s="1" t="s">
        <v>171</v>
      </c>
    </row>
    <row r="48" spans="1:22">
      <c r="A48" s="27">
        <f ca="1">A47+1</f>
        <v>45902</v>
      </c>
      <c r="B48" s="20"/>
      <c r="C48" s="21"/>
      <c r="D48" s="20"/>
      <c r="E48" s="21"/>
      <c r="F48" s="22"/>
      <c r="G48" s="22"/>
      <c r="H48" s="34" t="str">
        <f t="shared" ref="H48:H77" si="7">IF(OR(B48="",LEFT(M48,1)="✓"),"",C48-B48-F48)</f>
        <v/>
      </c>
      <c r="I48" s="34" t="str">
        <f t="shared" ref="I48:I77" si="8">IF(OR(D48="",LEFT(M48,1)="✓"),"",E48-D48-G48)</f>
        <v/>
      </c>
      <c r="J48" s="34" t="str">
        <f t="shared" ref="J48:J77" si="9">IF(AND(B48&lt;&gt;"",M48="✓所定"),C48-B48-F48,"")</f>
        <v/>
      </c>
      <c r="K48" s="34" t="str">
        <f t="shared" ref="K48:K77" si="10">IF(AND(B48&lt;&gt;"",M48="✓法定"),C48-B48-F48,"")</f>
        <v/>
      </c>
      <c r="L48" s="26" t="str">
        <f t="shared" ref="L48:L75" si="11">IF(AND($B48="",$D48=""),"",($C48-$B48-$F48)+($E48-$D48-$G48))</f>
        <v/>
      </c>
      <c r="M48" s="32"/>
      <c r="N48" s="190"/>
      <c r="O48" s="190"/>
      <c r="P48" s="190"/>
      <c r="Q48" s="190"/>
      <c r="R48" s="23"/>
      <c r="V48" s="1" t="s">
        <v>172</v>
      </c>
    </row>
    <row r="49" spans="1:18">
      <c r="A49" s="27">
        <f t="shared" ref="A49:A77" ca="1" si="12">A48+1</f>
        <v>45903</v>
      </c>
      <c r="B49" s="20"/>
      <c r="C49" s="21"/>
      <c r="D49" s="20"/>
      <c r="E49" s="21"/>
      <c r="F49" s="22"/>
      <c r="G49" s="22"/>
      <c r="H49" s="34" t="str">
        <f t="shared" si="7"/>
        <v/>
      </c>
      <c r="I49" s="34" t="str">
        <f t="shared" si="8"/>
        <v/>
      </c>
      <c r="J49" s="34" t="str">
        <f t="shared" si="9"/>
        <v/>
      </c>
      <c r="K49" s="34" t="str">
        <f t="shared" si="10"/>
        <v/>
      </c>
      <c r="L49" s="26" t="str">
        <f t="shared" si="11"/>
        <v/>
      </c>
      <c r="M49" s="32"/>
      <c r="N49" s="190"/>
      <c r="O49" s="190"/>
      <c r="P49" s="190"/>
      <c r="Q49" s="190"/>
      <c r="R49" s="23"/>
    </row>
    <row r="50" spans="1:18">
      <c r="A50" s="27">
        <f t="shared" ca="1" si="12"/>
        <v>45904</v>
      </c>
      <c r="B50" s="20"/>
      <c r="C50" s="21"/>
      <c r="D50" s="20"/>
      <c r="E50" s="21"/>
      <c r="F50" s="22"/>
      <c r="G50" s="22"/>
      <c r="H50" s="34" t="str">
        <f t="shared" si="7"/>
        <v/>
      </c>
      <c r="I50" s="34" t="str">
        <f t="shared" si="8"/>
        <v/>
      </c>
      <c r="J50" s="34" t="str">
        <f t="shared" si="9"/>
        <v/>
      </c>
      <c r="K50" s="34" t="str">
        <f t="shared" si="10"/>
        <v/>
      </c>
      <c r="L50" s="26" t="str">
        <f t="shared" si="11"/>
        <v/>
      </c>
      <c r="M50" s="32"/>
      <c r="N50" s="190"/>
      <c r="O50" s="190"/>
      <c r="P50" s="190"/>
      <c r="Q50" s="190"/>
      <c r="R50" s="23"/>
    </row>
    <row r="51" spans="1:18">
      <c r="A51" s="27">
        <f t="shared" ca="1" si="12"/>
        <v>45905</v>
      </c>
      <c r="B51" s="20"/>
      <c r="C51" s="21"/>
      <c r="D51" s="20"/>
      <c r="E51" s="21"/>
      <c r="F51" s="22"/>
      <c r="G51" s="22"/>
      <c r="H51" s="34" t="str">
        <f t="shared" si="7"/>
        <v/>
      </c>
      <c r="I51" s="34" t="str">
        <f t="shared" si="8"/>
        <v/>
      </c>
      <c r="J51" s="34" t="str">
        <f t="shared" si="9"/>
        <v/>
      </c>
      <c r="K51" s="34" t="str">
        <f t="shared" si="10"/>
        <v/>
      </c>
      <c r="L51" s="26" t="str">
        <f t="shared" si="11"/>
        <v/>
      </c>
      <c r="M51" s="32"/>
      <c r="N51" s="190"/>
      <c r="O51" s="190"/>
      <c r="P51" s="190"/>
      <c r="Q51" s="190"/>
      <c r="R51" s="23"/>
    </row>
    <row r="52" spans="1:18">
      <c r="A52" s="27">
        <f t="shared" ca="1" si="12"/>
        <v>45906</v>
      </c>
      <c r="B52" s="20"/>
      <c r="C52" s="21"/>
      <c r="D52" s="20"/>
      <c r="E52" s="21"/>
      <c r="F52" s="22"/>
      <c r="G52" s="22"/>
      <c r="H52" s="34" t="str">
        <f t="shared" si="7"/>
        <v/>
      </c>
      <c r="I52" s="34" t="str">
        <f t="shared" si="8"/>
        <v/>
      </c>
      <c r="J52" s="34" t="str">
        <f t="shared" si="9"/>
        <v/>
      </c>
      <c r="K52" s="34" t="str">
        <f t="shared" si="10"/>
        <v/>
      </c>
      <c r="L52" s="26" t="str">
        <f t="shared" si="11"/>
        <v/>
      </c>
      <c r="M52" s="32"/>
      <c r="N52" s="190"/>
      <c r="O52" s="190"/>
      <c r="P52" s="190"/>
      <c r="Q52" s="190"/>
      <c r="R52" s="23"/>
    </row>
    <row r="53" spans="1:18">
      <c r="A53" s="27">
        <f t="shared" ca="1" si="12"/>
        <v>45907</v>
      </c>
      <c r="B53" s="20"/>
      <c r="C53" s="21"/>
      <c r="D53" s="20"/>
      <c r="E53" s="21"/>
      <c r="F53" s="22"/>
      <c r="G53" s="22"/>
      <c r="H53" s="34" t="str">
        <f t="shared" si="7"/>
        <v/>
      </c>
      <c r="I53" s="34" t="str">
        <f t="shared" si="8"/>
        <v/>
      </c>
      <c r="J53" s="34" t="str">
        <f t="shared" si="9"/>
        <v/>
      </c>
      <c r="K53" s="34" t="str">
        <f t="shared" si="10"/>
        <v/>
      </c>
      <c r="L53" s="26" t="str">
        <f t="shared" si="11"/>
        <v/>
      </c>
      <c r="M53" s="32"/>
      <c r="N53" s="190"/>
      <c r="O53" s="190"/>
      <c r="P53" s="190"/>
      <c r="Q53" s="190"/>
      <c r="R53" s="23"/>
    </row>
    <row r="54" spans="1:18">
      <c r="A54" s="27">
        <f t="shared" ca="1" si="12"/>
        <v>45908</v>
      </c>
      <c r="B54" s="20"/>
      <c r="C54" s="21"/>
      <c r="D54" s="20"/>
      <c r="E54" s="21"/>
      <c r="F54" s="22"/>
      <c r="G54" s="22"/>
      <c r="H54" s="34" t="str">
        <f t="shared" si="7"/>
        <v/>
      </c>
      <c r="I54" s="34" t="str">
        <f t="shared" si="8"/>
        <v/>
      </c>
      <c r="J54" s="34" t="str">
        <f t="shared" si="9"/>
        <v/>
      </c>
      <c r="K54" s="34" t="str">
        <f t="shared" si="10"/>
        <v/>
      </c>
      <c r="L54" s="26" t="str">
        <f t="shared" si="11"/>
        <v/>
      </c>
      <c r="M54" s="32"/>
      <c r="N54" s="190"/>
      <c r="O54" s="190"/>
      <c r="P54" s="190"/>
      <c r="Q54" s="190"/>
      <c r="R54" s="23"/>
    </row>
    <row r="55" spans="1:18">
      <c r="A55" s="27">
        <f t="shared" ca="1" si="12"/>
        <v>45909</v>
      </c>
      <c r="B55" s="20"/>
      <c r="C55" s="21"/>
      <c r="D55" s="20"/>
      <c r="E55" s="21"/>
      <c r="F55" s="22"/>
      <c r="G55" s="22"/>
      <c r="H55" s="34" t="str">
        <f t="shared" si="7"/>
        <v/>
      </c>
      <c r="I55" s="34" t="str">
        <f t="shared" si="8"/>
        <v/>
      </c>
      <c r="J55" s="34" t="str">
        <f t="shared" si="9"/>
        <v/>
      </c>
      <c r="K55" s="34" t="str">
        <f t="shared" si="10"/>
        <v/>
      </c>
      <c r="L55" s="26" t="str">
        <f t="shared" si="11"/>
        <v/>
      </c>
      <c r="M55" s="32"/>
      <c r="N55" s="190"/>
      <c r="O55" s="190"/>
      <c r="P55" s="190"/>
      <c r="Q55" s="190"/>
      <c r="R55" s="23"/>
    </row>
    <row r="56" spans="1:18">
      <c r="A56" s="27">
        <f t="shared" ca="1" si="12"/>
        <v>45910</v>
      </c>
      <c r="B56" s="20"/>
      <c r="C56" s="21"/>
      <c r="D56" s="20"/>
      <c r="E56" s="21"/>
      <c r="F56" s="22"/>
      <c r="G56" s="22"/>
      <c r="H56" s="34" t="str">
        <f t="shared" si="7"/>
        <v/>
      </c>
      <c r="I56" s="34" t="str">
        <f t="shared" si="8"/>
        <v/>
      </c>
      <c r="J56" s="34" t="str">
        <f t="shared" si="9"/>
        <v/>
      </c>
      <c r="K56" s="34" t="str">
        <f t="shared" si="10"/>
        <v/>
      </c>
      <c r="L56" s="26" t="str">
        <f t="shared" si="11"/>
        <v/>
      </c>
      <c r="M56" s="32"/>
      <c r="N56" s="190"/>
      <c r="O56" s="190"/>
      <c r="P56" s="190"/>
      <c r="Q56" s="190"/>
      <c r="R56" s="23"/>
    </row>
    <row r="57" spans="1:18">
      <c r="A57" s="27">
        <f t="shared" ca="1" si="12"/>
        <v>45911</v>
      </c>
      <c r="B57" s="20"/>
      <c r="C57" s="21"/>
      <c r="D57" s="20"/>
      <c r="E57" s="21"/>
      <c r="F57" s="22"/>
      <c r="G57" s="22"/>
      <c r="H57" s="34" t="str">
        <f t="shared" si="7"/>
        <v/>
      </c>
      <c r="I57" s="34" t="str">
        <f t="shared" si="8"/>
        <v/>
      </c>
      <c r="J57" s="34" t="str">
        <f t="shared" si="9"/>
        <v/>
      </c>
      <c r="K57" s="34" t="str">
        <f t="shared" si="10"/>
        <v/>
      </c>
      <c r="L57" s="26" t="str">
        <f t="shared" si="11"/>
        <v/>
      </c>
      <c r="M57" s="32"/>
      <c r="N57" s="190"/>
      <c r="O57" s="190"/>
      <c r="P57" s="190"/>
      <c r="Q57" s="190"/>
      <c r="R57" s="23"/>
    </row>
    <row r="58" spans="1:18">
      <c r="A58" s="27">
        <f t="shared" ca="1" si="12"/>
        <v>45912</v>
      </c>
      <c r="B58" s="20"/>
      <c r="C58" s="21"/>
      <c r="D58" s="20"/>
      <c r="E58" s="21"/>
      <c r="F58" s="22"/>
      <c r="G58" s="22"/>
      <c r="H58" s="34" t="str">
        <f t="shared" si="7"/>
        <v/>
      </c>
      <c r="I58" s="34" t="str">
        <f t="shared" si="8"/>
        <v/>
      </c>
      <c r="J58" s="34" t="str">
        <f t="shared" si="9"/>
        <v/>
      </c>
      <c r="K58" s="34" t="str">
        <f t="shared" si="10"/>
        <v/>
      </c>
      <c r="L58" s="26" t="str">
        <f t="shared" si="11"/>
        <v/>
      </c>
      <c r="M58" s="32"/>
      <c r="N58" s="190"/>
      <c r="O58" s="190"/>
      <c r="P58" s="190"/>
      <c r="Q58" s="190"/>
      <c r="R58" s="23"/>
    </row>
    <row r="59" spans="1:18">
      <c r="A59" s="27">
        <f t="shared" ca="1" si="12"/>
        <v>45913</v>
      </c>
      <c r="B59" s="20"/>
      <c r="C59" s="21"/>
      <c r="D59" s="20"/>
      <c r="E59" s="21"/>
      <c r="F59" s="22"/>
      <c r="G59" s="22"/>
      <c r="H59" s="34" t="str">
        <f t="shared" si="7"/>
        <v/>
      </c>
      <c r="I59" s="34" t="str">
        <f t="shared" si="8"/>
        <v/>
      </c>
      <c r="J59" s="34" t="str">
        <f t="shared" si="9"/>
        <v/>
      </c>
      <c r="K59" s="34" t="str">
        <f t="shared" si="10"/>
        <v/>
      </c>
      <c r="L59" s="26" t="str">
        <f t="shared" si="11"/>
        <v/>
      </c>
      <c r="M59" s="32"/>
      <c r="N59" s="190"/>
      <c r="O59" s="190"/>
      <c r="P59" s="190"/>
      <c r="Q59" s="190"/>
      <c r="R59" s="23"/>
    </row>
    <row r="60" spans="1:18">
      <c r="A60" s="27">
        <f t="shared" ca="1" si="12"/>
        <v>45914</v>
      </c>
      <c r="B60" s="20"/>
      <c r="C60" s="21"/>
      <c r="D60" s="20"/>
      <c r="E60" s="21"/>
      <c r="F60" s="22"/>
      <c r="G60" s="22"/>
      <c r="H60" s="34" t="str">
        <f t="shared" si="7"/>
        <v/>
      </c>
      <c r="I60" s="34" t="str">
        <f t="shared" si="8"/>
        <v/>
      </c>
      <c r="J60" s="34" t="str">
        <f t="shared" si="9"/>
        <v/>
      </c>
      <c r="K60" s="34" t="str">
        <f t="shared" si="10"/>
        <v/>
      </c>
      <c r="L60" s="26" t="str">
        <f t="shared" si="11"/>
        <v/>
      </c>
      <c r="M60" s="32"/>
      <c r="N60" s="190"/>
      <c r="O60" s="190"/>
      <c r="P60" s="190"/>
      <c r="Q60" s="190"/>
      <c r="R60" s="23"/>
    </row>
    <row r="61" spans="1:18">
      <c r="A61" s="27">
        <f t="shared" ca="1" si="12"/>
        <v>45915</v>
      </c>
      <c r="B61" s="20"/>
      <c r="C61" s="21"/>
      <c r="D61" s="20"/>
      <c r="E61" s="21"/>
      <c r="F61" s="22"/>
      <c r="G61" s="22"/>
      <c r="H61" s="34" t="str">
        <f t="shared" si="7"/>
        <v/>
      </c>
      <c r="I61" s="34" t="str">
        <f t="shared" si="8"/>
        <v/>
      </c>
      <c r="J61" s="34" t="str">
        <f t="shared" si="9"/>
        <v/>
      </c>
      <c r="K61" s="34" t="str">
        <f t="shared" si="10"/>
        <v/>
      </c>
      <c r="L61" s="26" t="str">
        <f t="shared" si="11"/>
        <v/>
      </c>
      <c r="M61" s="32"/>
      <c r="N61" s="190"/>
      <c r="O61" s="190"/>
      <c r="P61" s="190"/>
      <c r="Q61" s="190"/>
      <c r="R61" s="23"/>
    </row>
    <row r="62" spans="1:18">
      <c r="A62" s="27">
        <f t="shared" ca="1" si="12"/>
        <v>45916</v>
      </c>
      <c r="B62" s="20"/>
      <c r="C62" s="21"/>
      <c r="D62" s="20"/>
      <c r="E62" s="21"/>
      <c r="F62" s="22"/>
      <c r="G62" s="22"/>
      <c r="H62" s="34" t="str">
        <f t="shared" si="7"/>
        <v/>
      </c>
      <c r="I62" s="34" t="str">
        <f t="shared" si="8"/>
        <v/>
      </c>
      <c r="J62" s="34" t="str">
        <f t="shared" si="9"/>
        <v/>
      </c>
      <c r="K62" s="34" t="str">
        <f t="shared" si="10"/>
        <v/>
      </c>
      <c r="L62" s="26" t="str">
        <f t="shared" si="11"/>
        <v/>
      </c>
      <c r="M62" s="32"/>
      <c r="N62" s="190"/>
      <c r="O62" s="190"/>
      <c r="P62" s="190"/>
      <c r="Q62" s="190"/>
      <c r="R62" s="23"/>
    </row>
    <row r="63" spans="1:18">
      <c r="A63" s="27">
        <f t="shared" ca="1" si="12"/>
        <v>45917</v>
      </c>
      <c r="B63" s="20"/>
      <c r="C63" s="21"/>
      <c r="D63" s="20"/>
      <c r="E63" s="21"/>
      <c r="F63" s="22"/>
      <c r="G63" s="22"/>
      <c r="H63" s="34" t="str">
        <f t="shared" si="7"/>
        <v/>
      </c>
      <c r="I63" s="34" t="str">
        <f t="shared" si="8"/>
        <v/>
      </c>
      <c r="J63" s="34" t="str">
        <f t="shared" si="9"/>
        <v/>
      </c>
      <c r="K63" s="34" t="str">
        <f t="shared" si="10"/>
        <v/>
      </c>
      <c r="L63" s="26" t="str">
        <f t="shared" si="11"/>
        <v/>
      </c>
      <c r="M63" s="32"/>
      <c r="N63" s="190"/>
      <c r="O63" s="190"/>
      <c r="P63" s="190"/>
      <c r="Q63" s="190"/>
      <c r="R63" s="23"/>
    </row>
    <row r="64" spans="1:18">
      <c r="A64" s="27">
        <f t="shared" ca="1" si="12"/>
        <v>45918</v>
      </c>
      <c r="B64" s="20"/>
      <c r="C64" s="21"/>
      <c r="D64" s="20"/>
      <c r="E64" s="21"/>
      <c r="F64" s="22"/>
      <c r="G64" s="22"/>
      <c r="H64" s="34" t="str">
        <f t="shared" si="7"/>
        <v/>
      </c>
      <c r="I64" s="34" t="str">
        <f t="shared" si="8"/>
        <v/>
      </c>
      <c r="J64" s="34" t="str">
        <f t="shared" si="9"/>
        <v/>
      </c>
      <c r="K64" s="34" t="str">
        <f t="shared" si="10"/>
        <v/>
      </c>
      <c r="L64" s="26" t="str">
        <f t="shared" si="11"/>
        <v/>
      </c>
      <c r="M64" s="32"/>
      <c r="N64" s="190"/>
      <c r="O64" s="190"/>
      <c r="P64" s="190"/>
      <c r="Q64" s="190"/>
      <c r="R64" s="23"/>
    </row>
    <row r="65" spans="1:18">
      <c r="A65" s="27">
        <f t="shared" ca="1" si="12"/>
        <v>45919</v>
      </c>
      <c r="B65" s="20"/>
      <c r="C65" s="21"/>
      <c r="D65" s="20"/>
      <c r="E65" s="21"/>
      <c r="F65" s="22"/>
      <c r="G65" s="22"/>
      <c r="H65" s="34" t="str">
        <f t="shared" si="7"/>
        <v/>
      </c>
      <c r="I65" s="34" t="str">
        <f t="shared" si="8"/>
        <v/>
      </c>
      <c r="J65" s="34" t="str">
        <f t="shared" si="9"/>
        <v/>
      </c>
      <c r="K65" s="34" t="str">
        <f t="shared" si="10"/>
        <v/>
      </c>
      <c r="L65" s="26" t="str">
        <f t="shared" si="11"/>
        <v/>
      </c>
      <c r="M65" s="32"/>
      <c r="N65" s="190"/>
      <c r="O65" s="190"/>
      <c r="P65" s="190"/>
      <c r="Q65" s="190"/>
      <c r="R65" s="23"/>
    </row>
    <row r="66" spans="1:18">
      <c r="A66" s="27">
        <f t="shared" ca="1" si="12"/>
        <v>45920</v>
      </c>
      <c r="B66" s="20"/>
      <c r="C66" s="21"/>
      <c r="D66" s="20"/>
      <c r="E66" s="21"/>
      <c r="F66" s="22"/>
      <c r="G66" s="22"/>
      <c r="H66" s="34" t="str">
        <f t="shared" si="7"/>
        <v/>
      </c>
      <c r="I66" s="34" t="str">
        <f t="shared" si="8"/>
        <v/>
      </c>
      <c r="J66" s="34" t="str">
        <f t="shared" si="9"/>
        <v/>
      </c>
      <c r="K66" s="34" t="str">
        <f t="shared" si="10"/>
        <v/>
      </c>
      <c r="L66" s="26" t="str">
        <f t="shared" si="11"/>
        <v/>
      </c>
      <c r="M66" s="32"/>
      <c r="N66" s="190"/>
      <c r="O66" s="190"/>
      <c r="P66" s="190"/>
      <c r="Q66" s="190"/>
      <c r="R66" s="23"/>
    </row>
    <row r="67" spans="1:18">
      <c r="A67" s="27">
        <f t="shared" ca="1" si="12"/>
        <v>45921</v>
      </c>
      <c r="B67" s="20"/>
      <c r="C67" s="21"/>
      <c r="D67" s="20"/>
      <c r="E67" s="21"/>
      <c r="F67" s="22"/>
      <c r="G67" s="22"/>
      <c r="H67" s="34" t="str">
        <f t="shared" si="7"/>
        <v/>
      </c>
      <c r="I67" s="34" t="str">
        <f t="shared" si="8"/>
        <v/>
      </c>
      <c r="J67" s="34" t="str">
        <f t="shared" si="9"/>
        <v/>
      </c>
      <c r="K67" s="34" t="str">
        <f t="shared" si="10"/>
        <v/>
      </c>
      <c r="L67" s="26" t="str">
        <f t="shared" si="11"/>
        <v/>
      </c>
      <c r="M67" s="32"/>
      <c r="N67" s="190"/>
      <c r="O67" s="190"/>
      <c r="P67" s="190"/>
      <c r="Q67" s="190"/>
      <c r="R67" s="23"/>
    </row>
    <row r="68" spans="1:18">
      <c r="A68" s="27">
        <f t="shared" ca="1" si="12"/>
        <v>45922</v>
      </c>
      <c r="B68" s="20"/>
      <c r="C68" s="21"/>
      <c r="D68" s="20"/>
      <c r="E68" s="21"/>
      <c r="F68" s="22"/>
      <c r="G68" s="22"/>
      <c r="H68" s="34" t="str">
        <f t="shared" si="7"/>
        <v/>
      </c>
      <c r="I68" s="34" t="str">
        <f t="shared" si="8"/>
        <v/>
      </c>
      <c r="J68" s="34" t="str">
        <f t="shared" si="9"/>
        <v/>
      </c>
      <c r="K68" s="34" t="str">
        <f t="shared" si="10"/>
        <v/>
      </c>
      <c r="L68" s="26" t="str">
        <f t="shared" si="11"/>
        <v/>
      </c>
      <c r="M68" s="32"/>
      <c r="N68" s="190"/>
      <c r="O68" s="190"/>
      <c r="P68" s="190"/>
      <c r="Q68" s="190"/>
      <c r="R68" s="23"/>
    </row>
    <row r="69" spans="1:18">
      <c r="A69" s="27">
        <f t="shared" ca="1" si="12"/>
        <v>45923</v>
      </c>
      <c r="B69" s="20"/>
      <c r="C69" s="21"/>
      <c r="D69" s="20"/>
      <c r="E69" s="21"/>
      <c r="F69" s="22"/>
      <c r="G69" s="22"/>
      <c r="H69" s="34" t="str">
        <f t="shared" si="7"/>
        <v/>
      </c>
      <c r="I69" s="34" t="str">
        <f t="shared" si="8"/>
        <v/>
      </c>
      <c r="J69" s="34" t="str">
        <f t="shared" si="9"/>
        <v/>
      </c>
      <c r="K69" s="34" t="str">
        <f t="shared" si="10"/>
        <v/>
      </c>
      <c r="L69" s="26" t="str">
        <f t="shared" si="11"/>
        <v/>
      </c>
      <c r="M69" s="32"/>
      <c r="N69" s="190"/>
      <c r="O69" s="190"/>
      <c r="P69" s="190"/>
      <c r="Q69" s="190"/>
      <c r="R69" s="23"/>
    </row>
    <row r="70" spans="1:18">
      <c r="A70" s="27">
        <f t="shared" ca="1" si="12"/>
        <v>45924</v>
      </c>
      <c r="B70" s="20"/>
      <c r="C70" s="21"/>
      <c r="D70" s="20"/>
      <c r="E70" s="21"/>
      <c r="F70" s="22"/>
      <c r="G70" s="22"/>
      <c r="H70" s="34" t="str">
        <f t="shared" si="7"/>
        <v/>
      </c>
      <c r="I70" s="34" t="str">
        <f t="shared" si="8"/>
        <v/>
      </c>
      <c r="J70" s="34" t="str">
        <f t="shared" si="9"/>
        <v/>
      </c>
      <c r="K70" s="34" t="str">
        <f t="shared" si="10"/>
        <v/>
      </c>
      <c r="L70" s="26" t="str">
        <f t="shared" si="11"/>
        <v/>
      </c>
      <c r="M70" s="32"/>
      <c r="N70" s="190"/>
      <c r="O70" s="190"/>
      <c r="P70" s="190"/>
      <c r="Q70" s="190"/>
      <c r="R70" s="23"/>
    </row>
    <row r="71" spans="1:18">
      <c r="A71" s="27">
        <f t="shared" ca="1" si="12"/>
        <v>45925</v>
      </c>
      <c r="B71" s="20"/>
      <c r="C71" s="21"/>
      <c r="D71" s="20"/>
      <c r="E71" s="21"/>
      <c r="F71" s="22"/>
      <c r="G71" s="22"/>
      <c r="H71" s="34" t="str">
        <f t="shared" si="7"/>
        <v/>
      </c>
      <c r="I71" s="34" t="str">
        <f t="shared" si="8"/>
        <v/>
      </c>
      <c r="J71" s="34" t="str">
        <f t="shared" si="9"/>
        <v/>
      </c>
      <c r="K71" s="34" t="str">
        <f t="shared" si="10"/>
        <v/>
      </c>
      <c r="L71" s="26" t="str">
        <f t="shared" si="11"/>
        <v/>
      </c>
      <c r="M71" s="32"/>
      <c r="N71" s="190"/>
      <c r="O71" s="190"/>
      <c r="P71" s="190"/>
      <c r="Q71" s="190"/>
      <c r="R71" s="23"/>
    </row>
    <row r="72" spans="1:18">
      <c r="A72" s="27">
        <f t="shared" ca="1" si="12"/>
        <v>45926</v>
      </c>
      <c r="B72" s="20"/>
      <c r="C72" s="21"/>
      <c r="D72" s="20"/>
      <c r="E72" s="21"/>
      <c r="F72" s="22"/>
      <c r="G72" s="22"/>
      <c r="H72" s="34" t="str">
        <f t="shared" si="7"/>
        <v/>
      </c>
      <c r="I72" s="34" t="str">
        <f t="shared" si="8"/>
        <v/>
      </c>
      <c r="J72" s="34" t="str">
        <f t="shared" si="9"/>
        <v/>
      </c>
      <c r="K72" s="34" t="str">
        <f t="shared" si="10"/>
        <v/>
      </c>
      <c r="L72" s="26" t="str">
        <f t="shared" si="11"/>
        <v/>
      </c>
      <c r="M72" s="32"/>
      <c r="N72" s="190"/>
      <c r="O72" s="190"/>
      <c r="P72" s="190"/>
      <c r="Q72" s="190"/>
      <c r="R72" s="23"/>
    </row>
    <row r="73" spans="1:18">
      <c r="A73" s="27">
        <f t="shared" ca="1" si="12"/>
        <v>45927</v>
      </c>
      <c r="B73" s="20"/>
      <c r="C73" s="21"/>
      <c r="D73" s="20"/>
      <c r="E73" s="21"/>
      <c r="F73" s="22"/>
      <c r="G73" s="22"/>
      <c r="H73" s="34" t="str">
        <f t="shared" si="7"/>
        <v/>
      </c>
      <c r="I73" s="34" t="str">
        <f t="shared" si="8"/>
        <v/>
      </c>
      <c r="J73" s="34" t="str">
        <f t="shared" si="9"/>
        <v/>
      </c>
      <c r="K73" s="34" t="str">
        <f t="shared" si="10"/>
        <v/>
      </c>
      <c r="L73" s="26" t="str">
        <f t="shared" si="11"/>
        <v/>
      </c>
      <c r="M73" s="32"/>
      <c r="N73" s="190"/>
      <c r="O73" s="190"/>
      <c r="P73" s="190"/>
      <c r="Q73" s="190"/>
      <c r="R73" s="23"/>
    </row>
    <row r="74" spans="1:18">
      <c r="A74" s="27">
        <f t="shared" ca="1" si="12"/>
        <v>45928</v>
      </c>
      <c r="B74" s="20"/>
      <c r="C74" s="21"/>
      <c r="D74" s="20"/>
      <c r="E74" s="21"/>
      <c r="F74" s="22"/>
      <c r="G74" s="22"/>
      <c r="H74" s="34" t="str">
        <f t="shared" si="7"/>
        <v/>
      </c>
      <c r="I74" s="34" t="str">
        <f t="shared" si="8"/>
        <v/>
      </c>
      <c r="J74" s="34" t="str">
        <f t="shared" si="9"/>
        <v/>
      </c>
      <c r="K74" s="34" t="str">
        <f t="shared" si="10"/>
        <v/>
      </c>
      <c r="L74" s="26" t="str">
        <f t="shared" si="11"/>
        <v/>
      </c>
      <c r="M74" s="32"/>
      <c r="N74" s="190"/>
      <c r="O74" s="190"/>
      <c r="P74" s="190"/>
      <c r="Q74" s="190"/>
      <c r="R74" s="23"/>
    </row>
    <row r="75" spans="1:18">
      <c r="A75" s="27">
        <f t="shared" ca="1" si="12"/>
        <v>45929</v>
      </c>
      <c r="B75" s="20"/>
      <c r="C75" s="21"/>
      <c r="D75" s="20"/>
      <c r="E75" s="21"/>
      <c r="F75" s="22"/>
      <c r="G75" s="22"/>
      <c r="H75" s="34" t="str">
        <f t="shared" si="7"/>
        <v/>
      </c>
      <c r="I75" s="34" t="str">
        <f t="shared" si="8"/>
        <v/>
      </c>
      <c r="J75" s="34" t="str">
        <f t="shared" si="9"/>
        <v/>
      </c>
      <c r="K75" s="34" t="str">
        <f t="shared" si="10"/>
        <v/>
      </c>
      <c r="L75" s="26" t="str">
        <f t="shared" si="11"/>
        <v/>
      </c>
      <c r="M75" s="32"/>
      <c r="N75" s="190"/>
      <c r="O75" s="190"/>
      <c r="P75" s="190"/>
      <c r="Q75" s="190"/>
      <c r="R75" s="23"/>
    </row>
    <row r="76" spans="1:18">
      <c r="A76" s="27">
        <f t="shared" ca="1" si="12"/>
        <v>45930</v>
      </c>
      <c r="B76" s="20"/>
      <c r="C76" s="21"/>
      <c r="D76" s="20"/>
      <c r="E76" s="21"/>
      <c r="F76" s="22"/>
      <c r="G76" s="22"/>
      <c r="H76" s="34" t="str">
        <f t="shared" si="7"/>
        <v/>
      </c>
      <c r="I76" s="34" t="str">
        <f t="shared" si="8"/>
        <v/>
      </c>
      <c r="J76" s="34" t="str">
        <f t="shared" si="9"/>
        <v/>
      </c>
      <c r="K76" s="34" t="str">
        <f t="shared" si="10"/>
        <v/>
      </c>
      <c r="L76" s="26" t="str">
        <f>IF(AND($B76="",$D76=""),"",($C76-$B76-$F76)+($E76-$D76-$G76))</f>
        <v/>
      </c>
      <c r="M76" s="32"/>
      <c r="N76" s="190"/>
      <c r="O76" s="190"/>
      <c r="P76" s="190"/>
      <c r="Q76" s="190"/>
      <c r="R76" s="23"/>
    </row>
    <row r="77" spans="1:18">
      <c r="A77" s="27">
        <f t="shared" ca="1" si="12"/>
        <v>45931</v>
      </c>
      <c r="B77" s="20"/>
      <c r="C77" s="21"/>
      <c r="D77" s="20"/>
      <c r="E77" s="21"/>
      <c r="F77" s="22"/>
      <c r="G77" s="22"/>
      <c r="H77" s="34" t="str">
        <f t="shared" si="7"/>
        <v/>
      </c>
      <c r="I77" s="34" t="str">
        <f t="shared" si="8"/>
        <v/>
      </c>
      <c r="J77" s="34" t="str">
        <f t="shared" si="9"/>
        <v/>
      </c>
      <c r="K77" s="34" t="str">
        <f t="shared" si="10"/>
        <v/>
      </c>
      <c r="L77" s="26" t="str">
        <f>IF(AND($B77="",$D77=""),"",($C77-$B77-$F77)+($E77-$D77-$G77))</f>
        <v/>
      </c>
      <c r="M77" s="32"/>
      <c r="N77" s="190"/>
      <c r="O77" s="190"/>
      <c r="P77" s="190"/>
      <c r="Q77" s="190"/>
      <c r="R77" s="23"/>
    </row>
    <row r="78" spans="1:18">
      <c r="A78" s="5" t="s">
        <v>11</v>
      </c>
      <c r="B78" s="191"/>
      <c r="C78" s="192"/>
      <c r="D78" s="191"/>
      <c r="E78" s="192"/>
      <c r="F78" s="26" t="str">
        <f>IF(SUM($F47:$F77)=0,"",SUM($F47:$F77))</f>
        <v/>
      </c>
      <c r="G78" s="26" t="str">
        <f>IF(SUM($G47:$G77)=0,"",SUM($G47:$G77))</f>
        <v/>
      </c>
      <c r="H78" s="26" t="str">
        <f>IF(SUM(H47:H77)=0,"",SUM(H47:H77))</f>
        <v/>
      </c>
      <c r="I78" s="26" t="str">
        <f>IF(SUM(I47:I77)=0,"",SUM(I47:I77))</f>
        <v/>
      </c>
      <c r="J78" s="26" t="str">
        <f t="shared" ref="J78:K78" si="13">IF(SUM(J47:J77)=0,"",SUM(J47:J77))</f>
        <v/>
      </c>
      <c r="K78" s="26" t="str">
        <f t="shared" si="13"/>
        <v/>
      </c>
      <c r="L78" s="26" t="str">
        <f>IF(SUM($L47:$L77)=0,"",SUM($L47:$L77))</f>
        <v/>
      </c>
      <c r="M78" s="33"/>
      <c r="N78" s="193"/>
      <c r="O78" s="193"/>
      <c r="P78" s="193"/>
      <c r="Q78" s="193"/>
      <c r="R78" s="6"/>
    </row>
    <row r="80" spans="1:18" ht="27" customHeight="1">
      <c r="A80" s="194" t="s">
        <v>22</v>
      </c>
      <c r="B80" s="189" t="s">
        <v>103</v>
      </c>
      <c r="C80" s="189"/>
      <c r="D80" s="189"/>
      <c r="E80" s="189"/>
      <c r="F80" s="189" t="s">
        <v>23</v>
      </c>
      <c r="G80" s="189"/>
      <c r="H80" s="189" t="s">
        <v>88</v>
      </c>
      <c r="I80" s="189"/>
      <c r="J80" s="189"/>
      <c r="K80" s="189"/>
      <c r="L80" s="189" t="s">
        <v>87</v>
      </c>
      <c r="M80" s="195" t="s">
        <v>96</v>
      </c>
      <c r="N80" s="194" t="s">
        <v>25</v>
      </c>
      <c r="O80" s="194"/>
      <c r="P80" s="194"/>
      <c r="Q80" s="194"/>
      <c r="R80" s="189" t="s">
        <v>100</v>
      </c>
    </row>
    <row r="81" spans="1:22" ht="14.25" customHeight="1">
      <c r="A81" s="194"/>
      <c r="B81" s="189" t="s">
        <v>82</v>
      </c>
      <c r="C81" s="189"/>
      <c r="D81" s="189" t="s">
        <v>84</v>
      </c>
      <c r="E81" s="189"/>
      <c r="F81" s="189"/>
      <c r="G81" s="189"/>
      <c r="H81" s="189" t="s">
        <v>90</v>
      </c>
      <c r="I81" s="189"/>
      <c r="J81" s="189" t="s">
        <v>89</v>
      </c>
      <c r="K81" s="189"/>
      <c r="L81" s="189"/>
      <c r="M81" s="196"/>
      <c r="N81" s="194"/>
      <c r="O81" s="194"/>
      <c r="P81" s="194"/>
      <c r="Q81" s="194"/>
      <c r="R81" s="189"/>
    </row>
    <row r="82" spans="1:22">
      <c r="A82" s="194"/>
      <c r="B82" s="43" t="s">
        <v>26</v>
      </c>
      <c r="C82" s="43" t="s">
        <v>27</v>
      </c>
      <c r="D82" s="43" t="s">
        <v>26</v>
      </c>
      <c r="E82" s="43" t="s">
        <v>27</v>
      </c>
      <c r="F82" s="44" t="s">
        <v>85</v>
      </c>
      <c r="G82" s="44" t="s">
        <v>86</v>
      </c>
      <c r="H82" s="44" t="s">
        <v>81</v>
      </c>
      <c r="I82" s="44" t="s">
        <v>83</v>
      </c>
      <c r="J82" s="44" t="s">
        <v>81</v>
      </c>
      <c r="K82" s="44" t="s">
        <v>95</v>
      </c>
      <c r="L82" s="189"/>
      <c r="M82" s="197"/>
      <c r="N82" s="194"/>
      <c r="O82" s="194"/>
      <c r="P82" s="194"/>
      <c r="Q82" s="194"/>
      <c r="R82" s="194"/>
    </row>
    <row r="83" spans="1:22">
      <c r="A83" s="27" cm="1">
        <f t="array" aca="1" ref="A83" ca="1">DATE("2025","8"+2,IFERROR(INDIRECT(T1),"1"))</f>
        <v>45931</v>
      </c>
      <c r="B83" s="20"/>
      <c r="C83" s="21"/>
      <c r="D83" s="20"/>
      <c r="E83" s="21"/>
      <c r="F83" s="22"/>
      <c r="G83" s="22"/>
      <c r="H83" s="34" t="str">
        <f>IF(OR(B83="",LEFT(M83,1)="✓"),"",C83-B83-F83)</f>
        <v/>
      </c>
      <c r="I83" s="34" t="str">
        <f>IF(OR(D83="",LEFT(M83,1)="✓"),"",E83-D83-G83)</f>
        <v/>
      </c>
      <c r="J83" s="34" t="str">
        <f>IF(AND(B83&lt;&gt;"",M83="✓所定"),C83-B83-F83,"")</f>
        <v/>
      </c>
      <c r="K83" s="34" t="str">
        <f>IF(AND(B83&lt;&gt;"",M83="✓法定"),C83-B83-F83,"")</f>
        <v/>
      </c>
      <c r="L83" s="26" t="str">
        <f>IF(AND($B83="",$D83=""),"",($C83-$B83-$F83)+($E83-$D83-$G83))</f>
        <v/>
      </c>
      <c r="M83" s="32"/>
      <c r="N83" s="190"/>
      <c r="O83" s="190"/>
      <c r="P83" s="190"/>
      <c r="Q83" s="190"/>
      <c r="R83" s="23"/>
      <c r="V83" s="1" t="s">
        <v>171</v>
      </c>
    </row>
    <row r="84" spans="1:22">
      <c r="A84" s="27">
        <f ca="1">A83+1</f>
        <v>45932</v>
      </c>
      <c r="B84" s="20"/>
      <c r="C84" s="21"/>
      <c r="D84" s="20"/>
      <c r="E84" s="21"/>
      <c r="F84" s="22"/>
      <c r="G84" s="22"/>
      <c r="H84" s="34" t="str">
        <f t="shared" ref="H84:H113" si="14">IF(OR(B84="",LEFT(M84,1)="✓"),"",C84-B84-F84)</f>
        <v/>
      </c>
      <c r="I84" s="34" t="str">
        <f t="shared" ref="I84:I113" si="15">IF(OR(D84="",LEFT(M84,1)="✓"),"",E84-D84-G84)</f>
        <v/>
      </c>
      <c r="J84" s="34" t="str">
        <f t="shared" ref="J84:J113" si="16">IF(AND(B84&lt;&gt;"",M84="✓所定"),C84-B84-F84,"")</f>
        <v/>
      </c>
      <c r="K84" s="34" t="str">
        <f t="shared" ref="K84:K113" si="17">IF(AND(B84&lt;&gt;"",M84="✓法定"),C84-B84-F84,"")</f>
        <v/>
      </c>
      <c r="L84" s="26" t="str">
        <f t="shared" ref="L84:L112" si="18">IF(AND($B84="",$D84=""),"",($C84-$B84-$F84)+($E84-$D84-$G84))</f>
        <v/>
      </c>
      <c r="M84" s="32"/>
      <c r="N84" s="190"/>
      <c r="O84" s="190"/>
      <c r="P84" s="190"/>
      <c r="Q84" s="190"/>
      <c r="R84" s="23"/>
      <c r="V84" s="1" t="s">
        <v>172</v>
      </c>
    </row>
    <row r="85" spans="1:22">
      <c r="A85" s="27">
        <f t="shared" ref="A85:A113" ca="1" si="19">A84+1</f>
        <v>45933</v>
      </c>
      <c r="B85" s="20"/>
      <c r="C85" s="21"/>
      <c r="D85" s="20"/>
      <c r="E85" s="21"/>
      <c r="F85" s="22"/>
      <c r="G85" s="22"/>
      <c r="H85" s="34" t="str">
        <f t="shared" si="14"/>
        <v/>
      </c>
      <c r="I85" s="34" t="str">
        <f t="shared" si="15"/>
        <v/>
      </c>
      <c r="J85" s="34" t="str">
        <f t="shared" si="16"/>
        <v/>
      </c>
      <c r="K85" s="34" t="str">
        <f t="shared" si="17"/>
        <v/>
      </c>
      <c r="L85" s="26" t="str">
        <f t="shared" si="18"/>
        <v/>
      </c>
      <c r="M85" s="32"/>
      <c r="N85" s="190"/>
      <c r="O85" s="190"/>
      <c r="P85" s="190"/>
      <c r="Q85" s="190"/>
      <c r="R85" s="23"/>
    </row>
    <row r="86" spans="1:22">
      <c r="A86" s="27">
        <f t="shared" ca="1" si="19"/>
        <v>45934</v>
      </c>
      <c r="B86" s="20"/>
      <c r="C86" s="21"/>
      <c r="D86" s="20"/>
      <c r="E86" s="21"/>
      <c r="F86" s="22"/>
      <c r="G86" s="22"/>
      <c r="H86" s="34" t="str">
        <f t="shared" si="14"/>
        <v/>
      </c>
      <c r="I86" s="34" t="str">
        <f t="shared" si="15"/>
        <v/>
      </c>
      <c r="J86" s="34" t="str">
        <f t="shared" si="16"/>
        <v/>
      </c>
      <c r="K86" s="34" t="str">
        <f t="shared" si="17"/>
        <v/>
      </c>
      <c r="L86" s="26" t="str">
        <f t="shared" si="18"/>
        <v/>
      </c>
      <c r="M86" s="32"/>
      <c r="N86" s="190"/>
      <c r="O86" s="190"/>
      <c r="P86" s="190"/>
      <c r="Q86" s="190"/>
      <c r="R86" s="23"/>
    </row>
    <row r="87" spans="1:22">
      <c r="A87" s="27">
        <f t="shared" ca="1" si="19"/>
        <v>45935</v>
      </c>
      <c r="B87" s="20"/>
      <c r="C87" s="21"/>
      <c r="D87" s="20"/>
      <c r="E87" s="21"/>
      <c r="F87" s="22"/>
      <c r="G87" s="22"/>
      <c r="H87" s="34" t="str">
        <f t="shared" si="14"/>
        <v/>
      </c>
      <c r="I87" s="34" t="str">
        <f t="shared" si="15"/>
        <v/>
      </c>
      <c r="J87" s="34" t="str">
        <f t="shared" si="16"/>
        <v/>
      </c>
      <c r="K87" s="34" t="str">
        <f t="shared" si="17"/>
        <v/>
      </c>
      <c r="L87" s="26" t="str">
        <f t="shared" si="18"/>
        <v/>
      </c>
      <c r="M87" s="32"/>
      <c r="N87" s="190"/>
      <c r="O87" s="190"/>
      <c r="P87" s="190"/>
      <c r="Q87" s="190"/>
      <c r="R87" s="23"/>
    </row>
    <row r="88" spans="1:22">
      <c r="A88" s="27">
        <f t="shared" ca="1" si="19"/>
        <v>45936</v>
      </c>
      <c r="B88" s="20"/>
      <c r="C88" s="21"/>
      <c r="D88" s="20"/>
      <c r="E88" s="21"/>
      <c r="F88" s="22"/>
      <c r="G88" s="22"/>
      <c r="H88" s="34" t="str">
        <f t="shared" si="14"/>
        <v/>
      </c>
      <c r="I88" s="34" t="str">
        <f t="shared" si="15"/>
        <v/>
      </c>
      <c r="J88" s="34" t="str">
        <f t="shared" si="16"/>
        <v/>
      </c>
      <c r="K88" s="34" t="str">
        <f t="shared" si="17"/>
        <v/>
      </c>
      <c r="L88" s="26" t="str">
        <f t="shared" si="18"/>
        <v/>
      </c>
      <c r="M88" s="32"/>
      <c r="N88" s="190"/>
      <c r="O88" s="190"/>
      <c r="P88" s="190"/>
      <c r="Q88" s="190"/>
      <c r="R88" s="23"/>
    </row>
    <row r="89" spans="1:22">
      <c r="A89" s="27">
        <f t="shared" ca="1" si="19"/>
        <v>45937</v>
      </c>
      <c r="B89" s="20"/>
      <c r="C89" s="21"/>
      <c r="D89" s="20"/>
      <c r="E89" s="21"/>
      <c r="F89" s="22"/>
      <c r="G89" s="22"/>
      <c r="H89" s="34" t="str">
        <f t="shared" si="14"/>
        <v/>
      </c>
      <c r="I89" s="34" t="str">
        <f t="shared" si="15"/>
        <v/>
      </c>
      <c r="J89" s="34" t="str">
        <f t="shared" si="16"/>
        <v/>
      </c>
      <c r="K89" s="34" t="str">
        <f t="shared" si="17"/>
        <v/>
      </c>
      <c r="L89" s="26" t="str">
        <f t="shared" si="18"/>
        <v/>
      </c>
      <c r="M89" s="32"/>
      <c r="N89" s="190"/>
      <c r="O89" s="190"/>
      <c r="P89" s="190"/>
      <c r="Q89" s="190"/>
      <c r="R89" s="23"/>
    </row>
    <row r="90" spans="1:22">
      <c r="A90" s="27">
        <f t="shared" ca="1" si="19"/>
        <v>45938</v>
      </c>
      <c r="B90" s="20"/>
      <c r="C90" s="21"/>
      <c r="D90" s="20"/>
      <c r="E90" s="21"/>
      <c r="F90" s="22"/>
      <c r="G90" s="22"/>
      <c r="H90" s="34" t="str">
        <f t="shared" si="14"/>
        <v/>
      </c>
      <c r="I90" s="34" t="str">
        <f t="shared" si="15"/>
        <v/>
      </c>
      <c r="J90" s="34" t="str">
        <f t="shared" si="16"/>
        <v/>
      </c>
      <c r="K90" s="34" t="str">
        <f t="shared" si="17"/>
        <v/>
      </c>
      <c r="L90" s="26" t="str">
        <f t="shared" si="18"/>
        <v/>
      </c>
      <c r="M90" s="32"/>
      <c r="N90" s="190"/>
      <c r="O90" s="190"/>
      <c r="P90" s="190"/>
      <c r="Q90" s="190"/>
      <c r="R90" s="23"/>
    </row>
    <row r="91" spans="1:22">
      <c r="A91" s="27">
        <f t="shared" ca="1" si="19"/>
        <v>45939</v>
      </c>
      <c r="B91" s="20"/>
      <c r="C91" s="21"/>
      <c r="D91" s="20"/>
      <c r="E91" s="21"/>
      <c r="F91" s="22"/>
      <c r="G91" s="22"/>
      <c r="H91" s="34" t="str">
        <f t="shared" si="14"/>
        <v/>
      </c>
      <c r="I91" s="34" t="str">
        <f t="shared" si="15"/>
        <v/>
      </c>
      <c r="J91" s="34" t="str">
        <f t="shared" si="16"/>
        <v/>
      </c>
      <c r="K91" s="34" t="str">
        <f t="shared" si="17"/>
        <v/>
      </c>
      <c r="L91" s="26" t="str">
        <f t="shared" si="18"/>
        <v/>
      </c>
      <c r="M91" s="32"/>
      <c r="N91" s="190"/>
      <c r="O91" s="190"/>
      <c r="P91" s="190"/>
      <c r="Q91" s="190"/>
      <c r="R91" s="23"/>
    </row>
    <row r="92" spans="1:22">
      <c r="A92" s="27">
        <f t="shared" ca="1" si="19"/>
        <v>45940</v>
      </c>
      <c r="B92" s="20"/>
      <c r="C92" s="21"/>
      <c r="D92" s="20"/>
      <c r="E92" s="21"/>
      <c r="F92" s="22"/>
      <c r="G92" s="22"/>
      <c r="H92" s="34" t="str">
        <f t="shared" si="14"/>
        <v/>
      </c>
      <c r="I92" s="34" t="str">
        <f t="shared" si="15"/>
        <v/>
      </c>
      <c r="J92" s="34" t="str">
        <f t="shared" si="16"/>
        <v/>
      </c>
      <c r="K92" s="34" t="str">
        <f t="shared" si="17"/>
        <v/>
      </c>
      <c r="L92" s="26" t="str">
        <f t="shared" si="18"/>
        <v/>
      </c>
      <c r="M92" s="32"/>
      <c r="N92" s="190"/>
      <c r="O92" s="190"/>
      <c r="P92" s="190"/>
      <c r="Q92" s="190"/>
      <c r="R92" s="23"/>
    </row>
    <row r="93" spans="1:22">
      <c r="A93" s="27">
        <f t="shared" ca="1" si="19"/>
        <v>45941</v>
      </c>
      <c r="B93" s="20"/>
      <c r="C93" s="21"/>
      <c r="D93" s="20"/>
      <c r="E93" s="21"/>
      <c r="F93" s="22"/>
      <c r="G93" s="22"/>
      <c r="H93" s="34" t="str">
        <f t="shared" si="14"/>
        <v/>
      </c>
      <c r="I93" s="34" t="str">
        <f t="shared" si="15"/>
        <v/>
      </c>
      <c r="J93" s="34" t="str">
        <f t="shared" si="16"/>
        <v/>
      </c>
      <c r="K93" s="34" t="str">
        <f t="shared" si="17"/>
        <v/>
      </c>
      <c r="L93" s="26" t="str">
        <f t="shared" si="18"/>
        <v/>
      </c>
      <c r="M93" s="32"/>
      <c r="N93" s="190"/>
      <c r="O93" s="190"/>
      <c r="P93" s="190"/>
      <c r="Q93" s="190"/>
      <c r="R93" s="23"/>
    </row>
    <row r="94" spans="1:22">
      <c r="A94" s="27">
        <f t="shared" ca="1" si="19"/>
        <v>45942</v>
      </c>
      <c r="B94" s="20"/>
      <c r="C94" s="21"/>
      <c r="D94" s="20"/>
      <c r="E94" s="21"/>
      <c r="F94" s="22"/>
      <c r="G94" s="22"/>
      <c r="H94" s="34" t="str">
        <f t="shared" si="14"/>
        <v/>
      </c>
      <c r="I94" s="34" t="str">
        <f t="shared" si="15"/>
        <v/>
      </c>
      <c r="J94" s="34" t="str">
        <f t="shared" si="16"/>
        <v/>
      </c>
      <c r="K94" s="34" t="str">
        <f t="shared" si="17"/>
        <v/>
      </c>
      <c r="L94" s="26" t="str">
        <f t="shared" si="18"/>
        <v/>
      </c>
      <c r="M94" s="32"/>
      <c r="N94" s="190"/>
      <c r="O94" s="190"/>
      <c r="P94" s="190"/>
      <c r="Q94" s="190"/>
      <c r="R94" s="23"/>
    </row>
    <row r="95" spans="1:22">
      <c r="A95" s="27">
        <f t="shared" ca="1" si="19"/>
        <v>45943</v>
      </c>
      <c r="B95" s="20"/>
      <c r="C95" s="21"/>
      <c r="D95" s="20"/>
      <c r="E95" s="21"/>
      <c r="F95" s="22"/>
      <c r="G95" s="22"/>
      <c r="H95" s="34" t="str">
        <f t="shared" si="14"/>
        <v/>
      </c>
      <c r="I95" s="34" t="str">
        <f t="shared" si="15"/>
        <v/>
      </c>
      <c r="J95" s="34" t="str">
        <f t="shared" si="16"/>
        <v/>
      </c>
      <c r="K95" s="34" t="str">
        <f t="shared" si="17"/>
        <v/>
      </c>
      <c r="L95" s="26" t="str">
        <f t="shared" si="18"/>
        <v/>
      </c>
      <c r="M95" s="32"/>
      <c r="N95" s="190"/>
      <c r="O95" s="190"/>
      <c r="P95" s="190"/>
      <c r="Q95" s="190"/>
      <c r="R95" s="23"/>
    </row>
    <row r="96" spans="1:22">
      <c r="A96" s="27">
        <f t="shared" ca="1" si="19"/>
        <v>45944</v>
      </c>
      <c r="B96" s="20"/>
      <c r="C96" s="21"/>
      <c r="D96" s="20"/>
      <c r="E96" s="21"/>
      <c r="F96" s="22"/>
      <c r="G96" s="22"/>
      <c r="H96" s="34" t="str">
        <f t="shared" si="14"/>
        <v/>
      </c>
      <c r="I96" s="34" t="str">
        <f t="shared" si="15"/>
        <v/>
      </c>
      <c r="J96" s="34" t="str">
        <f t="shared" si="16"/>
        <v/>
      </c>
      <c r="K96" s="34" t="str">
        <f t="shared" si="17"/>
        <v/>
      </c>
      <c r="L96" s="26" t="str">
        <f t="shared" si="18"/>
        <v/>
      </c>
      <c r="M96" s="32"/>
      <c r="N96" s="190"/>
      <c r="O96" s="190"/>
      <c r="P96" s="190"/>
      <c r="Q96" s="190"/>
      <c r="R96" s="23"/>
    </row>
    <row r="97" spans="1:18">
      <c r="A97" s="27">
        <f t="shared" ca="1" si="19"/>
        <v>45945</v>
      </c>
      <c r="B97" s="20"/>
      <c r="C97" s="21"/>
      <c r="D97" s="20"/>
      <c r="E97" s="21"/>
      <c r="F97" s="22"/>
      <c r="G97" s="22"/>
      <c r="H97" s="34" t="str">
        <f t="shared" si="14"/>
        <v/>
      </c>
      <c r="I97" s="34" t="str">
        <f t="shared" si="15"/>
        <v/>
      </c>
      <c r="J97" s="34" t="str">
        <f t="shared" si="16"/>
        <v/>
      </c>
      <c r="K97" s="34" t="str">
        <f t="shared" si="17"/>
        <v/>
      </c>
      <c r="L97" s="26" t="str">
        <f t="shared" si="18"/>
        <v/>
      </c>
      <c r="M97" s="32"/>
      <c r="N97" s="190"/>
      <c r="O97" s="190"/>
      <c r="P97" s="190"/>
      <c r="Q97" s="190"/>
      <c r="R97" s="23"/>
    </row>
    <row r="98" spans="1:18">
      <c r="A98" s="27">
        <f t="shared" ca="1" si="19"/>
        <v>45946</v>
      </c>
      <c r="B98" s="20"/>
      <c r="C98" s="21"/>
      <c r="D98" s="20"/>
      <c r="E98" s="21"/>
      <c r="F98" s="22"/>
      <c r="G98" s="22"/>
      <c r="H98" s="34" t="str">
        <f t="shared" si="14"/>
        <v/>
      </c>
      <c r="I98" s="34" t="str">
        <f t="shared" si="15"/>
        <v/>
      </c>
      <c r="J98" s="34" t="str">
        <f t="shared" si="16"/>
        <v/>
      </c>
      <c r="K98" s="34" t="str">
        <f t="shared" si="17"/>
        <v/>
      </c>
      <c r="L98" s="26" t="str">
        <f t="shared" si="18"/>
        <v/>
      </c>
      <c r="M98" s="32"/>
      <c r="N98" s="190"/>
      <c r="O98" s="190"/>
      <c r="P98" s="190"/>
      <c r="Q98" s="190"/>
      <c r="R98" s="23"/>
    </row>
    <row r="99" spans="1:18">
      <c r="A99" s="27">
        <f t="shared" ca="1" si="19"/>
        <v>45947</v>
      </c>
      <c r="B99" s="20"/>
      <c r="C99" s="21"/>
      <c r="D99" s="20"/>
      <c r="E99" s="21"/>
      <c r="F99" s="22"/>
      <c r="G99" s="22"/>
      <c r="H99" s="34" t="str">
        <f t="shared" si="14"/>
        <v/>
      </c>
      <c r="I99" s="34" t="str">
        <f t="shared" si="15"/>
        <v/>
      </c>
      <c r="J99" s="34" t="str">
        <f t="shared" si="16"/>
        <v/>
      </c>
      <c r="K99" s="34" t="str">
        <f t="shared" si="17"/>
        <v/>
      </c>
      <c r="L99" s="26" t="str">
        <f t="shared" si="18"/>
        <v/>
      </c>
      <c r="M99" s="32"/>
      <c r="N99" s="190"/>
      <c r="O99" s="190"/>
      <c r="P99" s="190"/>
      <c r="Q99" s="190"/>
      <c r="R99" s="23"/>
    </row>
    <row r="100" spans="1:18">
      <c r="A100" s="27">
        <f t="shared" ca="1" si="19"/>
        <v>45948</v>
      </c>
      <c r="B100" s="20"/>
      <c r="C100" s="21"/>
      <c r="D100" s="20"/>
      <c r="E100" s="21"/>
      <c r="F100" s="22"/>
      <c r="G100" s="22"/>
      <c r="H100" s="34" t="str">
        <f t="shared" si="14"/>
        <v/>
      </c>
      <c r="I100" s="34" t="str">
        <f t="shared" si="15"/>
        <v/>
      </c>
      <c r="J100" s="34" t="str">
        <f t="shared" si="16"/>
        <v/>
      </c>
      <c r="K100" s="34" t="str">
        <f t="shared" si="17"/>
        <v/>
      </c>
      <c r="L100" s="26" t="str">
        <f t="shared" si="18"/>
        <v/>
      </c>
      <c r="M100" s="32"/>
      <c r="N100" s="190"/>
      <c r="O100" s="190"/>
      <c r="P100" s="190"/>
      <c r="Q100" s="190"/>
      <c r="R100" s="23"/>
    </row>
    <row r="101" spans="1:18">
      <c r="A101" s="27">
        <f t="shared" ca="1" si="19"/>
        <v>45949</v>
      </c>
      <c r="B101" s="20"/>
      <c r="C101" s="21"/>
      <c r="D101" s="20"/>
      <c r="E101" s="21"/>
      <c r="F101" s="22"/>
      <c r="G101" s="22"/>
      <c r="H101" s="34" t="str">
        <f t="shared" si="14"/>
        <v/>
      </c>
      <c r="I101" s="34" t="str">
        <f t="shared" si="15"/>
        <v/>
      </c>
      <c r="J101" s="34" t="str">
        <f t="shared" si="16"/>
        <v/>
      </c>
      <c r="K101" s="34" t="str">
        <f t="shared" si="17"/>
        <v/>
      </c>
      <c r="L101" s="26" t="str">
        <f t="shared" si="18"/>
        <v/>
      </c>
      <c r="M101" s="32"/>
      <c r="N101" s="190"/>
      <c r="O101" s="190"/>
      <c r="P101" s="190"/>
      <c r="Q101" s="190"/>
      <c r="R101" s="23"/>
    </row>
    <row r="102" spans="1:18">
      <c r="A102" s="27">
        <f t="shared" ca="1" si="19"/>
        <v>45950</v>
      </c>
      <c r="B102" s="20"/>
      <c r="C102" s="21"/>
      <c r="D102" s="20"/>
      <c r="E102" s="21"/>
      <c r="F102" s="22"/>
      <c r="G102" s="22"/>
      <c r="H102" s="34" t="str">
        <f t="shared" si="14"/>
        <v/>
      </c>
      <c r="I102" s="34" t="str">
        <f t="shared" si="15"/>
        <v/>
      </c>
      <c r="J102" s="34" t="str">
        <f t="shared" si="16"/>
        <v/>
      </c>
      <c r="K102" s="34" t="str">
        <f t="shared" si="17"/>
        <v/>
      </c>
      <c r="L102" s="26" t="str">
        <f t="shared" si="18"/>
        <v/>
      </c>
      <c r="M102" s="32"/>
      <c r="N102" s="190"/>
      <c r="O102" s="190"/>
      <c r="P102" s="190"/>
      <c r="Q102" s="190"/>
      <c r="R102" s="23"/>
    </row>
    <row r="103" spans="1:18">
      <c r="A103" s="27">
        <f t="shared" ca="1" si="19"/>
        <v>45951</v>
      </c>
      <c r="B103" s="20"/>
      <c r="C103" s="21"/>
      <c r="D103" s="20"/>
      <c r="E103" s="21"/>
      <c r="F103" s="22"/>
      <c r="G103" s="22"/>
      <c r="H103" s="34" t="str">
        <f t="shared" si="14"/>
        <v/>
      </c>
      <c r="I103" s="34" t="str">
        <f t="shared" si="15"/>
        <v/>
      </c>
      <c r="J103" s="34" t="str">
        <f t="shared" si="16"/>
        <v/>
      </c>
      <c r="K103" s="34" t="str">
        <f t="shared" si="17"/>
        <v/>
      </c>
      <c r="L103" s="26" t="str">
        <f t="shared" si="18"/>
        <v/>
      </c>
      <c r="M103" s="32"/>
      <c r="N103" s="190"/>
      <c r="O103" s="190"/>
      <c r="P103" s="190"/>
      <c r="Q103" s="190"/>
      <c r="R103" s="23"/>
    </row>
    <row r="104" spans="1:18">
      <c r="A104" s="27">
        <f t="shared" ca="1" si="19"/>
        <v>45952</v>
      </c>
      <c r="B104" s="20"/>
      <c r="C104" s="21"/>
      <c r="D104" s="20"/>
      <c r="E104" s="21"/>
      <c r="F104" s="22"/>
      <c r="G104" s="22"/>
      <c r="H104" s="34" t="str">
        <f t="shared" si="14"/>
        <v/>
      </c>
      <c r="I104" s="34" t="str">
        <f t="shared" si="15"/>
        <v/>
      </c>
      <c r="J104" s="34" t="str">
        <f t="shared" si="16"/>
        <v/>
      </c>
      <c r="K104" s="34" t="str">
        <f t="shared" si="17"/>
        <v/>
      </c>
      <c r="L104" s="26" t="str">
        <f t="shared" si="18"/>
        <v/>
      </c>
      <c r="M104" s="32"/>
      <c r="N104" s="190"/>
      <c r="O104" s="190"/>
      <c r="P104" s="190"/>
      <c r="Q104" s="190"/>
      <c r="R104" s="23"/>
    </row>
    <row r="105" spans="1:18">
      <c r="A105" s="27">
        <f t="shared" ca="1" si="19"/>
        <v>45953</v>
      </c>
      <c r="B105" s="20"/>
      <c r="C105" s="21"/>
      <c r="D105" s="20"/>
      <c r="E105" s="21"/>
      <c r="F105" s="22"/>
      <c r="G105" s="22"/>
      <c r="H105" s="34" t="str">
        <f t="shared" si="14"/>
        <v/>
      </c>
      <c r="I105" s="34" t="str">
        <f t="shared" si="15"/>
        <v/>
      </c>
      <c r="J105" s="34" t="str">
        <f t="shared" si="16"/>
        <v/>
      </c>
      <c r="K105" s="34" t="str">
        <f t="shared" si="17"/>
        <v/>
      </c>
      <c r="L105" s="26" t="str">
        <f t="shared" si="18"/>
        <v/>
      </c>
      <c r="M105" s="32"/>
      <c r="N105" s="190"/>
      <c r="O105" s="190"/>
      <c r="P105" s="190"/>
      <c r="Q105" s="190"/>
      <c r="R105" s="23"/>
    </row>
    <row r="106" spans="1:18">
      <c r="A106" s="27">
        <f t="shared" ca="1" si="19"/>
        <v>45954</v>
      </c>
      <c r="B106" s="20"/>
      <c r="C106" s="21"/>
      <c r="D106" s="20"/>
      <c r="E106" s="21"/>
      <c r="F106" s="22"/>
      <c r="G106" s="22"/>
      <c r="H106" s="34" t="str">
        <f t="shared" si="14"/>
        <v/>
      </c>
      <c r="I106" s="34" t="str">
        <f t="shared" si="15"/>
        <v/>
      </c>
      <c r="J106" s="34" t="str">
        <f t="shared" si="16"/>
        <v/>
      </c>
      <c r="K106" s="34" t="str">
        <f t="shared" si="17"/>
        <v/>
      </c>
      <c r="L106" s="26" t="str">
        <f t="shared" si="18"/>
        <v/>
      </c>
      <c r="M106" s="32"/>
      <c r="N106" s="190"/>
      <c r="O106" s="190"/>
      <c r="P106" s="190"/>
      <c r="Q106" s="190"/>
      <c r="R106" s="23"/>
    </row>
    <row r="107" spans="1:18">
      <c r="A107" s="27">
        <f t="shared" ca="1" si="19"/>
        <v>45955</v>
      </c>
      <c r="B107" s="20"/>
      <c r="C107" s="21"/>
      <c r="D107" s="20"/>
      <c r="E107" s="21"/>
      <c r="F107" s="22"/>
      <c r="G107" s="22"/>
      <c r="H107" s="34" t="str">
        <f t="shared" si="14"/>
        <v/>
      </c>
      <c r="I107" s="34" t="str">
        <f t="shared" si="15"/>
        <v/>
      </c>
      <c r="J107" s="34" t="str">
        <f t="shared" si="16"/>
        <v/>
      </c>
      <c r="K107" s="34" t="str">
        <f t="shared" si="17"/>
        <v/>
      </c>
      <c r="L107" s="26" t="str">
        <f t="shared" si="18"/>
        <v/>
      </c>
      <c r="M107" s="32"/>
      <c r="N107" s="190"/>
      <c r="O107" s="190"/>
      <c r="P107" s="190"/>
      <c r="Q107" s="190"/>
      <c r="R107" s="23"/>
    </row>
    <row r="108" spans="1:18">
      <c r="A108" s="27">
        <f t="shared" ca="1" si="19"/>
        <v>45956</v>
      </c>
      <c r="B108" s="20"/>
      <c r="C108" s="21"/>
      <c r="D108" s="20"/>
      <c r="E108" s="21"/>
      <c r="F108" s="22"/>
      <c r="G108" s="22"/>
      <c r="H108" s="34" t="str">
        <f t="shared" si="14"/>
        <v/>
      </c>
      <c r="I108" s="34" t="str">
        <f t="shared" si="15"/>
        <v/>
      </c>
      <c r="J108" s="34" t="str">
        <f t="shared" si="16"/>
        <v/>
      </c>
      <c r="K108" s="34" t="str">
        <f t="shared" si="17"/>
        <v/>
      </c>
      <c r="L108" s="26" t="str">
        <f t="shared" si="18"/>
        <v/>
      </c>
      <c r="M108" s="32"/>
      <c r="N108" s="190"/>
      <c r="O108" s="190"/>
      <c r="P108" s="190"/>
      <c r="Q108" s="190"/>
      <c r="R108" s="23"/>
    </row>
    <row r="109" spans="1:18">
      <c r="A109" s="27">
        <f t="shared" ca="1" si="19"/>
        <v>45957</v>
      </c>
      <c r="B109" s="20"/>
      <c r="C109" s="21"/>
      <c r="D109" s="20"/>
      <c r="E109" s="21"/>
      <c r="F109" s="22"/>
      <c r="G109" s="22"/>
      <c r="H109" s="34" t="str">
        <f t="shared" si="14"/>
        <v/>
      </c>
      <c r="I109" s="34" t="str">
        <f t="shared" si="15"/>
        <v/>
      </c>
      <c r="J109" s="34" t="str">
        <f t="shared" si="16"/>
        <v/>
      </c>
      <c r="K109" s="34" t="str">
        <f t="shared" si="17"/>
        <v/>
      </c>
      <c r="L109" s="26" t="str">
        <f t="shared" si="18"/>
        <v/>
      </c>
      <c r="M109" s="32"/>
      <c r="N109" s="190"/>
      <c r="O109" s="190"/>
      <c r="P109" s="190"/>
      <c r="Q109" s="190"/>
      <c r="R109" s="23"/>
    </row>
    <row r="110" spans="1:18">
      <c r="A110" s="27">
        <f t="shared" ca="1" si="19"/>
        <v>45958</v>
      </c>
      <c r="B110" s="20"/>
      <c r="C110" s="21"/>
      <c r="D110" s="20"/>
      <c r="E110" s="21"/>
      <c r="F110" s="22"/>
      <c r="G110" s="22"/>
      <c r="H110" s="34" t="str">
        <f t="shared" si="14"/>
        <v/>
      </c>
      <c r="I110" s="34" t="str">
        <f t="shared" si="15"/>
        <v/>
      </c>
      <c r="J110" s="34" t="str">
        <f t="shared" si="16"/>
        <v/>
      </c>
      <c r="K110" s="34" t="str">
        <f t="shared" si="17"/>
        <v/>
      </c>
      <c r="L110" s="26" t="str">
        <f t="shared" si="18"/>
        <v/>
      </c>
      <c r="M110" s="32"/>
      <c r="N110" s="190"/>
      <c r="O110" s="190"/>
      <c r="P110" s="190"/>
      <c r="Q110" s="190"/>
      <c r="R110" s="23"/>
    </row>
    <row r="111" spans="1:18">
      <c r="A111" s="27">
        <f t="shared" ca="1" si="19"/>
        <v>45959</v>
      </c>
      <c r="B111" s="20"/>
      <c r="C111" s="21"/>
      <c r="D111" s="20"/>
      <c r="E111" s="21"/>
      <c r="F111" s="22"/>
      <c r="G111" s="22"/>
      <c r="H111" s="34" t="str">
        <f t="shared" si="14"/>
        <v/>
      </c>
      <c r="I111" s="34" t="str">
        <f t="shared" si="15"/>
        <v/>
      </c>
      <c r="J111" s="34" t="str">
        <f t="shared" si="16"/>
        <v/>
      </c>
      <c r="K111" s="34" t="str">
        <f t="shared" si="17"/>
        <v/>
      </c>
      <c r="L111" s="26" t="str">
        <f t="shared" si="18"/>
        <v/>
      </c>
      <c r="M111" s="32"/>
      <c r="N111" s="190"/>
      <c r="O111" s="190"/>
      <c r="P111" s="190"/>
      <c r="Q111" s="190"/>
      <c r="R111" s="23"/>
    </row>
    <row r="112" spans="1:18">
      <c r="A112" s="27">
        <f t="shared" ca="1" si="19"/>
        <v>45960</v>
      </c>
      <c r="B112" s="20"/>
      <c r="C112" s="21"/>
      <c r="D112" s="20"/>
      <c r="E112" s="21"/>
      <c r="F112" s="22"/>
      <c r="G112" s="22"/>
      <c r="H112" s="34" t="str">
        <f t="shared" si="14"/>
        <v/>
      </c>
      <c r="I112" s="34" t="str">
        <f t="shared" si="15"/>
        <v/>
      </c>
      <c r="J112" s="34" t="str">
        <f t="shared" si="16"/>
        <v/>
      </c>
      <c r="K112" s="34" t="str">
        <f t="shared" si="17"/>
        <v/>
      </c>
      <c r="L112" s="26" t="str">
        <f t="shared" si="18"/>
        <v/>
      </c>
      <c r="M112" s="32"/>
      <c r="N112" s="190"/>
      <c r="O112" s="190"/>
      <c r="P112" s="190"/>
      <c r="Q112" s="190"/>
      <c r="R112" s="23"/>
    </row>
    <row r="113" spans="1:22">
      <c r="A113" s="27">
        <f t="shared" ca="1" si="19"/>
        <v>45961</v>
      </c>
      <c r="B113" s="20"/>
      <c r="C113" s="21"/>
      <c r="D113" s="20"/>
      <c r="E113" s="21"/>
      <c r="F113" s="22"/>
      <c r="G113" s="22"/>
      <c r="H113" s="34" t="str">
        <f t="shared" si="14"/>
        <v/>
      </c>
      <c r="I113" s="34" t="str">
        <f t="shared" si="15"/>
        <v/>
      </c>
      <c r="J113" s="34" t="str">
        <f t="shared" si="16"/>
        <v/>
      </c>
      <c r="K113" s="34" t="str">
        <f t="shared" si="17"/>
        <v/>
      </c>
      <c r="L113" s="26" t="str">
        <f>IF(AND($B113="",$D113=""),"",($C113-$B113-$F113)+($E113-$D113-$G113))</f>
        <v/>
      </c>
      <c r="M113" s="32"/>
      <c r="N113" s="190"/>
      <c r="O113" s="190"/>
      <c r="P113" s="190"/>
      <c r="Q113" s="190"/>
      <c r="R113" s="23"/>
    </row>
    <row r="114" spans="1:22">
      <c r="A114" s="5" t="s">
        <v>11</v>
      </c>
      <c r="B114" s="191"/>
      <c r="C114" s="192"/>
      <c r="D114" s="191"/>
      <c r="E114" s="192"/>
      <c r="F114" s="26" t="str">
        <f>IF(SUM($F83:$F113)=0,"",SUM($F83:$F113))</f>
        <v/>
      </c>
      <c r="G114" s="26" t="str">
        <f>IF(SUM($G83:$G113)=0,"",SUM($G83:$G113))</f>
        <v/>
      </c>
      <c r="H114" s="26" t="str">
        <f>IF(SUM(H83:H113)=0,"",SUM(H83:H113))</f>
        <v/>
      </c>
      <c r="I114" s="26" t="str">
        <f>IF(SUM(I83:I113)=0,"",SUM(I83:I113))</f>
        <v/>
      </c>
      <c r="J114" s="26" t="str">
        <f t="shared" ref="J114:K114" si="20">IF(SUM(J83:J113)=0,"",SUM(J83:J113))</f>
        <v/>
      </c>
      <c r="K114" s="26" t="str">
        <f t="shared" si="20"/>
        <v/>
      </c>
      <c r="L114" s="26" t="str">
        <f>IF(SUM($L83:$L113)=0,"",SUM($L83:$L113))</f>
        <v/>
      </c>
      <c r="M114" s="33"/>
      <c r="N114" s="193"/>
      <c r="O114" s="193"/>
      <c r="P114" s="193"/>
      <c r="Q114" s="193"/>
      <c r="R114" s="6"/>
    </row>
    <row r="116" spans="1:22" ht="27" customHeight="1">
      <c r="A116" s="194" t="s">
        <v>22</v>
      </c>
      <c r="B116" s="189" t="s">
        <v>103</v>
      </c>
      <c r="C116" s="189"/>
      <c r="D116" s="189"/>
      <c r="E116" s="189"/>
      <c r="F116" s="189" t="s">
        <v>23</v>
      </c>
      <c r="G116" s="189"/>
      <c r="H116" s="189" t="s">
        <v>88</v>
      </c>
      <c r="I116" s="189"/>
      <c r="J116" s="189"/>
      <c r="K116" s="189"/>
      <c r="L116" s="189" t="s">
        <v>87</v>
      </c>
      <c r="M116" s="195" t="s">
        <v>96</v>
      </c>
      <c r="N116" s="194" t="s">
        <v>25</v>
      </c>
      <c r="O116" s="194"/>
      <c r="P116" s="194"/>
      <c r="Q116" s="194"/>
      <c r="R116" s="189" t="s">
        <v>100</v>
      </c>
    </row>
    <row r="117" spans="1:22" ht="14.25" customHeight="1">
      <c r="A117" s="194"/>
      <c r="B117" s="189" t="s">
        <v>82</v>
      </c>
      <c r="C117" s="189"/>
      <c r="D117" s="189" t="s">
        <v>84</v>
      </c>
      <c r="E117" s="189"/>
      <c r="F117" s="189"/>
      <c r="G117" s="189"/>
      <c r="H117" s="189" t="s">
        <v>90</v>
      </c>
      <c r="I117" s="189"/>
      <c r="J117" s="189" t="s">
        <v>89</v>
      </c>
      <c r="K117" s="189"/>
      <c r="L117" s="189"/>
      <c r="M117" s="196"/>
      <c r="N117" s="194"/>
      <c r="O117" s="194"/>
      <c r="P117" s="194"/>
      <c r="Q117" s="194"/>
      <c r="R117" s="189"/>
    </row>
    <row r="118" spans="1:22">
      <c r="A118" s="194"/>
      <c r="B118" s="43" t="s">
        <v>26</v>
      </c>
      <c r="C118" s="43" t="s">
        <v>27</v>
      </c>
      <c r="D118" s="43" t="s">
        <v>26</v>
      </c>
      <c r="E118" s="43" t="s">
        <v>27</v>
      </c>
      <c r="F118" s="44" t="s">
        <v>85</v>
      </c>
      <c r="G118" s="44" t="s">
        <v>86</v>
      </c>
      <c r="H118" s="44" t="s">
        <v>81</v>
      </c>
      <c r="I118" s="44" t="s">
        <v>83</v>
      </c>
      <c r="J118" s="44" t="s">
        <v>81</v>
      </c>
      <c r="K118" s="44" t="s">
        <v>95</v>
      </c>
      <c r="L118" s="189"/>
      <c r="M118" s="197"/>
      <c r="N118" s="194"/>
      <c r="O118" s="194"/>
      <c r="P118" s="194"/>
      <c r="Q118" s="194"/>
      <c r="R118" s="194"/>
    </row>
    <row r="119" spans="1:22">
      <c r="A119" s="27" cm="1">
        <f t="array" aca="1" ref="A119" ca="1">DATE("2025","8"+3,IFERROR(INDIRECT(T1),"1"))</f>
        <v>45962</v>
      </c>
      <c r="B119" s="20"/>
      <c r="C119" s="21"/>
      <c r="D119" s="20"/>
      <c r="E119" s="21"/>
      <c r="F119" s="22"/>
      <c r="G119" s="22"/>
      <c r="H119" s="34" t="str">
        <f>IF(OR(B119="",LEFT(M119,1)="✓"),"",C119-B119-F119)</f>
        <v/>
      </c>
      <c r="I119" s="34" t="str">
        <f>IF(OR(D119="",LEFT(M119,1)="✓"),"",E119-D119-G119)</f>
        <v/>
      </c>
      <c r="J119" s="34" t="str">
        <f>IF(AND(B119&lt;&gt;"",M119="✓所定"),C119-B119-F119,"")</f>
        <v/>
      </c>
      <c r="K119" s="34" t="str">
        <f>IF(AND(B119&lt;&gt;"",M119="✓法定"),C119-B119-F119,"")</f>
        <v/>
      </c>
      <c r="L119" s="26" t="str">
        <f>IF(AND($B119="",$D119=""),"",($C119-$B119-$F119)+($E119-$D119-$G119))</f>
        <v/>
      </c>
      <c r="M119" s="32"/>
      <c r="N119" s="198"/>
      <c r="O119" s="199"/>
      <c r="P119" s="199"/>
      <c r="Q119" s="200"/>
      <c r="R119" s="23"/>
      <c r="V119" s="1" t="s">
        <v>171</v>
      </c>
    </row>
    <row r="120" spans="1:22">
      <c r="A120" s="27">
        <f ca="1">A119+1</f>
        <v>45963</v>
      </c>
      <c r="B120" s="20"/>
      <c r="C120" s="21"/>
      <c r="D120" s="20"/>
      <c r="E120" s="21"/>
      <c r="F120" s="22"/>
      <c r="G120" s="22"/>
      <c r="H120" s="34" t="str">
        <f t="shared" ref="H120:H149" si="21">IF(OR(B120="",LEFT(M120,1)="✓"),"",C120-B120-F120)</f>
        <v/>
      </c>
      <c r="I120" s="34" t="str">
        <f t="shared" ref="I120:I149" si="22">IF(OR(D120="",LEFT(M120,1)="✓"),"",E120-D120-G120)</f>
        <v/>
      </c>
      <c r="J120" s="34" t="str">
        <f t="shared" ref="J120:J149" si="23">IF(AND(B120&lt;&gt;"",M120="✓所定"),C120-B120-F120,"")</f>
        <v/>
      </c>
      <c r="K120" s="34" t="str">
        <f t="shared" ref="K120:K149" si="24">IF(AND(B120&lt;&gt;"",M120="✓法定"),C120-B120-F120,"")</f>
        <v/>
      </c>
      <c r="L120" s="26" t="str">
        <f t="shared" ref="L120:L147" si="25">IF(AND($B120="",$D120=""),"",($C120-$B120-$F120)+($E120-$D120-$G120))</f>
        <v/>
      </c>
      <c r="M120" s="32"/>
      <c r="N120" s="190"/>
      <c r="O120" s="190"/>
      <c r="P120" s="190"/>
      <c r="Q120" s="190"/>
      <c r="R120" s="23"/>
      <c r="V120" s="1" t="s">
        <v>172</v>
      </c>
    </row>
    <row r="121" spans="1:22">
      <c r="A121" s="27">
        <f t="shared" ref="A121:A149" ca="1" si="26">A120+1</f>
        <v>45964</v>
      </c>
      <c r="B121" s="20"/>
      <c r="C121" s="21"/>
      <c r="D121" s="20"/>
      <c r="E121" s="21"/>
      <c r="F121" s="22"/>
      <c r="G121" s="22"/>
      <c r="H121" s="34" t="str">
        <f t="shared" si="21"/>
        <v/>
      </c>
      <c r="I121" s="34" t="str">
        <f t="shared" si="22"/>
        <v/>
      </c>
      <c r="J121" s="34" t="str">
        <f t="shared" si="23"/>
        <v/>
      </c>
      <c r="K121" s="34" t="str">
        <f t="shared" si="24"/>
        <v/>
      </c>
      <c r="L121" s="26" t="str">
        <f t="shared" si="25"/>
        <v/>
      </c>
      <c r="M121" s="32"/>
      <c r="N121" s="190"/>
      <c r="O121" s="190"/>
      <c r="P121" s="190"/>
      <c r="Q121" s="190"/>
      <c r="R121" s="23"/>
    </row>
    <row r="122" spans="1:22">
      <c r="A122" s="27">
        <f t="shared" ca="1" si="26"/>
        <v>45965</v>
      </c>
      <c r="B122" s="20"/>
      <c r="C122" s="21"/>
      <c r="D122" s="20"/>
      <c r="E122" s="21"/>
      <c r="F122" s="22"/>
      <c r="G122" s="22"/>
      <c r="H122" s="34" t="str">
        <f t="shared" si="21"/>
        <v/>
      </c>
      <c r="I122" s="34" t="str">
        <f t="shared" si="22"/>
        <v/>
      </c>
      <c r="J122" s="34" t="str">
        <f t="shared" si="23"/>
        <v/>
      </c>
      <c r="K122" s="34" t="str">
        <f t="shared" si="24"/>
        <v/>
      </c>
      <c r="L122" s="26" t="str">
        <f t="shared" si="25"/>
        <v/>
      </c>
      <c r="M122" s="32"/>
      <c r="N122" s="190"/>
      <c r="O122" s="190"/>
      <c r="P122" s="190"/>
      <c r="Q122" s="190"/>
      <c r="R122" s="23"/>
    </row>
    <row r="123" spans="1:22">
      <c r="A123" s="27">
        <f t="shared" ca="1" si="26"/>
        <v>45966</v>
      </c>
      <c r="B123" s="20"/>
      <c r="C123" s="21"/>
      <c r="D123" s="20"/>
      <c r="E123" s="21"/>
      <c r="F123" s="22"/>
      <c r="G123" s="22"/>
      <c r="H123" s="34" t="str">
        <f t="shared" si="21"/>
        <v/>
      </c>
      <c r="I123" s="34" t="str">
        <f t="shared" si="22"/>
        <v/>
      </c>
      <c r="J123" s="34" t="str">
        <f t="shared" si="23"/>
        <v/>
      </c>
      <c r="K123" s="34" t="str">
        <f t="shared" si="24"/>
        <v/>
      </c>
      <c r="L123" s="26" t="str">
        <f t="shared" si="25"/>
        <v/>
      </c>
      <c r="M123" s="32"/>
      <c r="N123" s="190"/>
      <c r="O123" s="190"/>
      <c r="P123" s="190"/>
      <c r="Q123" s="190"/>
      <c r="R123" s="23"/>
    </row>
    <row r="124" spans="1:22">
      <c r="A124" s="27">
        <f t="shared" ca="1" si="26"/>
        <v>45967</v>
      </c>
      <c r="B124" s="20"/>
      <c r="C124" s="21"/>
      <c r="D124" s="20"/>
      <c r="E124" s="21"/>
      <c r="F124" s="22"/>
      <c r="G124" s="22"/>
      <c r="H124" s="34" t="str">
        <f t="shared" si="21"/>
        <v/>
      </c>
      <c r="I124" s="34" t="str">
        <f t="shared" si="22"/>
        <v/>
      </c>
      <c r="J124" s="34" t="str">
        <f t="shared" si="23"/>
        <v/>
      </c>
      <c r="K124" s="34" t="str">
        <f t="shared" si="24"/>
        <v/>
      </c>
      <c r="L124" s="26" t="str">
        <f t="shared" si="25"/>
        <v/>
      </c>
      <c r="M124" s="32"/>
      <c r="N124" s="190"/>
      <c r="O124" s="190"/>
      <c r="P124" s="190"/>
      <c r="Q124" s="190"/>
      <c r="R124" s="23"/>
    </row>
    <row r="125" spans="1:22">
      <c r="A125" s="27">
        <f t="shared" ca="1" si="26"/>
        <v>45968</v>
      </c>
      <c r="B125" s="20"/>
      <c r="C125" s="21"/>
      <c r="D125" s="20"/>
      <c r="E125" s="21"/>
      <c r="F125" s="22"/>
      <c r="G125" s="22"/>
      <c r="H125" s="34" t="str">
        <f t="shared" si="21"/>
        <v/>
      </c>
      <c r="I125" s="34" t="str">
        <f t="shared" si="22"/>
        <v/>
      </c>
      <c r="J125" s="34" t="str">
        <f t="shared" si="23"/>
        <v/>
      </c>
      <c r="K125" s="34" t="str">
        <f t="shared" si="24"/>
        <v/>
      </c>
      <c r="L125" s="26" t="str">
        <f t="shared" si="25"/>
        <v/>
      </c>
      <c r="M125" s="32"/>
      <c r="N125" s="190"/>
      <c r="O125" s="190"/>
      <c r="P125" s="190"/>
      <c r="Q125" s="190"/>
      <c r="R125" s="23"/>
    </row>
    <row r="126" spans="1:22">
      <c r="A126" s="27">
        <f t="shared" ca="1" si="26"/>
        <v>45969</v>
      </c>
      <c r="B126" s="20"/>
      <c r="C126" s="21"/>
      <c r="D126" s="20"/>
      <c r="E126" s="21"/>
      <c r="F126" s="22"/>
      <c r="G126" s="22"/>
      <c r="H126" s="34" t="str">
        <f t="shared" si="21"/>
        <v/>
      </c>
      <c r="I126" s="34" t="str">
        <f t="shared" si="22"/>
        <v/>
      </c>
      <c r="J126" s="34" t="str">
        <f t="shared" si="23"/>
        <v/>
      </c>
      <c r="K126" s="34" t="str">
        <f t="shared" si="24"/>
        <v/>
      </c>
      <c r="L126" s="26" t="str">
        <f t="shared" si="25"/>
        <v/>
      </c>
      <c r="M126" s="32"/>
      <c r="N126" s="190"/>
      <c r="O126" s="190"/>
      <c r="P126" s="190"/>
      <c r="Q126" s="190"/>
      <c r="R126" s="23"/>
    </row>
    <row r="127" spans="1:22">
      <c r="A127" s="27">
        <f t="shared" ca="1" si="26"/>
        <v>45970</v>
      </c>
      <c r="B127" s="20"/>
      <c r="C127" s="21"/>
      <c r="D127" s="20"/>
      <c r="E127" s="21"/>
      <c r="F127" s="22"/>
      <c r="G127" s="22"/>
      <c r="H127" s="34" t="str">
        <f t="shared" si="21"/>
        <v/>
      </c>
      <c r="I127" s="34" t="str">
        <f t="shared" si="22"/>
        <v/>
      </c>
      <c r="J127" s="34" t="str">
        <f t="shared" si="23"/>
        <v/>
      </c>
      <c r="K127" s="34" t="str">
        <f t="shared" si="24"/>
        <v/>
      </c>
      <c r="L127" s="26" t="str">
        <f t="shared" si="25"/>
        <v/>
      </c>
      <c r="M127" s="32"/>
      <c r="N127" s="190"/>
      <c r="O127" s="190"/>
      <c r="P127" s="190"/>
      <c r="Q127" s="190"/>
      <c r="R127" s="23"/>
    </row>
    <row r="128" spans="1:22">
      <c r="A128" s="27">
        <f t="shared" ca="1" si="26"/>
        <v>45971</v>
      </c>
      <c r="B128" s="20"/>
      <c r="C128" s="21"/>
      <c r="D128" s="20"/>
      <c r="E128" s="21"/>
      <c r="F128" s="22"/>
      <c r="G128" s="22"/>
      <c r="H128" s="34" t="str">
        <f t="shared" si="21"/>
        <v/>
      </c>
      <c r="I128" s="34" t="str">
        <f t="shared" si="22"/>
        <v/>
      </c>
      <c r="J128" s="34" t="str">
        <f t="shared" si="23"/>
        <v/>
      </c>
      <c r="K128" s="34" t="str">
        <f t="shared" si="24"/>
        <v/>
      </c>
      <c r="L128" s="26" t="str">
        <f t="shared" si="25"/>
        <v/>
      </c>
      <c r="M128" s="32"/>
      <c r="N128" s="190"/>
      <c r="O128" s="190"/>
      <c r="P128" s="190"/>
      <c r="Q128" s="190"/>
      <c r="R128" s="23"/>
    </row>
    <row r="129" spans="1:18">
      <c r="A129" s="27">
        <f t="shared" ca="1" si="26"/>
        <v>45972</v>
      </c>
      <c r="B129" s="20"/>
      <c r="C129" s="21"/>
      <c r="D129" s="20"/>
      <c r="E129" s="21"/>
      <c r="F129" s="22"/>
      <c r="G129" s="22"/>
      <c r="H129" s="34" t="str">
        <f t="shared" si="21"/>
        <v/>
      </c>
      <c r="I129" s="34" t="str">
        <f t="shared" si="22"/>
        <v/>
      </c>
      <c r="J129" s="34" t="str">
        <f t="shared" si="23"/>
        <v/>
      </c>
      <c r="K129" s="34" t="str">
        <f t="shared" si="24"/>
        <v/>
      </c>
      <c r="L129" s="26" t="str">
        <f t="shared" si="25"/>
        <v/>
      </c>
      <c r="M129" s="32"/>
      <c r="N129" s="190"/>
      <c r="O129" s="190"/>
      <c r="P129" s="190"/>
      <c r="Q129" s="190"/>
      <c r="R129" s="23"/>
    </row>
    <row r="130" spans="1:18">
      <c r="A130" s="27">
        <f t="shared" ca="1" si="26"/>
        <v>45973</v>
      </c>
      <c r="B130" s="20"/>
      <c r="C130" s="21"/>
      <c r="D130" s="20"/>
      <c r="E130" s="21"/>
      <c r="F130" s="22"/>
      <c r="G130" s="22"/>
      <c r="H130" s="34" t="str">
        <f t="shared" si="21"/>
        <v/>
      </c>
      <c r="I130" s="34" t="str">
        <f t="shared" si="22"/>
        <v/>
      </c>
      <c r="J130" s="34" t="str">
        <f t="shared" si="23"/>
        <v/>
      </c>
      <c r="K130" s="34" t="str">
        <f t="shared" si="24"/>
        <v/>
      </c>
      <c r="L130" s="26" t="str">
        <f t="shared" si="25"/>
        <v/>
      </c>
      <c r="M130" s="32"/>
      <c r="N130" s="190"/>
      <c r="O130" s="190"/>
      <c r="P130" s="190"/>
      <c r="Q130" s="190"/>
      <c r="R130" s="23"/>
    </row>
    <row r="131" spans="1:18">
      <c r="A131" s="27">
        <f t="shared" ca="1" si="26"/>
        <v>45974</v>
      </c>
      <c r="B131" s="20"/>
      <c r="C131" s="21"/>
      <c r="D131" s="20"/>
      <c r="E131" s="21"/>
      <c r="F131" s="22"/>
      <c r="G131" s="22"/>
      <c r="H131" s="34" t="str">
        <f t="shared" si="21"/>
        <v/>
      </c>
      <c r="I131" s="34" t="str">
        <f t="shared" si="22"/>
        <v/>
      </c>
      <c r="J131" s="34" t="str">
        <f t="shared" si="23"/>
        <v/>
      </c>
      <c r="K131" s="34" t="str">
        <f t="shared" si="24"/>
        <v/>
      </c>
      <c r="L131" s="26" t="str">
        <f t="shared" si="25"/>
        <v/>
      </c>
      <c r="M131" s="32"/>
      <c r="N131" s="190"/>
      <c r="O131" s="190"/>
      <c r="P131" s="190"/>
      <c r="Q131" s="190"/>
      <c r="R131" s="23"/>
    </row>
    <row r="132" spans="1:18">
      <c r="A132" s="27">
        <f t="shared" ca="1" si="26"/>
        <v>45975</v>
      </c>
      <c r="B132" s="20"/>
      <c r="C132" s="21"/>
      <c r="D132" s="20"/>
      <c r="E132" s="21"/>
      <c r="F132" s="22"/>
      <c r="G132" s="22"/>
      <c r="H132" s="34" t="str">
        <f t="shared" si="21"/>
        <v/>
      </c>
      <c r="I132" s="34" t="str">
        <f t="shared" si="22"/>
        <v/>
      </c>
      <c r="J132" s="34" t="str">
        <f t="shared" si="23"/>
        <v/>
      </c>
      <c r="K132" s="34" t="str">
        <f t="shared" si="24"/>
        <v/>
      </c>
      <c r="L132" s="26" t="str">
        <f t="shared" si="25"/>
        <v/>
      </c>
      <c r="M132" s="32"/>
      <c r="N132" s="190"/>
      <c r="O132" s="190"/>
      <c r="P132" s="190"/>
      <c r="Q132" s="190"/>
      <c r="R132" s="23"/>
    </row>
    <row r="133" spans="1:18">
      <c r="A133" s="27">
        <f t="shared" ca="1" si="26"/>
        <v>45976</v>
      </c>
      <c r="B133" s="20"/>
      <c r="C133" s="21"/>
      <c r="D133" s="20"/>
      <c r="E133" s="21"/>
      <c r="F133" s="22"/>
      <c r="G133" s="22"/>
      <c r="H133" s="34" t="str">
        <f t="shared" si="21"/>
        <v/>
      </c>
      <c r="I133" s="34" t="str">
        <f t="shared" si="22"/>
        <v/>
      </c>
      <c r="J133" s="34" t="str">
        <f t="shared" si="23"/>
        <v/>
      </c>
      <c r="K133" s="34" t="str">
        <f t="shared" si="24"/>
        <v/>
      </c>
      <c r="L133" s="26" t="str">
        <f t="shared" si="25"/>
        <v/>
      </c>
      <c r="M133" s="32"/>
      <c r="N133" s="190"/>
      <c r="O133" s="190"/>
      <c r="P133" s="190"/>
      <c r="Q133" s="190"/>
      <c r="R133" s="23"/>
    </row>
    <row r="134" spans="1:18">
      <c r="A134" s="27">
        <f t="shared" ca="1" si="26"/>
        <v>45977</v>
      </c>
      <c r="B134" s="20"/>
      <c r="C134" s="21"/>
      <c r="D134" s="20"/>
      <c r="E134" s="21"/>
      <c r="F134" s="22"/>
      <c r="G134" s="22"/>
      <c r="H134" s="34" t="str">
        <f t="shared" si="21"/>
        <v/>
      </c>
      <c r="I134" s="34" t="str">
        <f t="shared" si="22"/>
        <v/>
      </c>
      <c r="J134" s="34" t="str">
        <f t="shared" si="23"/>
        <v/>
      </c>
      <c r="K134" s="34" t="str">
        <f t="shared" si="24"/>
        <v/>
      </c>
      <c r="L134" s="26" t="str">
        <f t="shared" si="25"/>
        <v/>
      </c>
      <c r="M134" s="32"/>
      <c r="N134" s="190"/>
      <c r="O134" s="190"/>
      <c r="P134" s="190"/>
      <c r="Q134" s="190"/>
      <c r="R134" s="23"/>
    </row>
    <row r="135" spans="1:18">
      <c r="A135" s="27">
        <f t="shared" ca="1" si="26"/>
        <v>45978</v>
      </c>
      <c r="B135" s="20"/>
      <c r="C135" s="21"/>
      <c r="D135" s="20"/>
      <c r="E135" s="21"/>
      <c r="F135" s="22"/>
      <c r="G135" s="22"/>
      <c r="H135" s="34" t="str">
        <f t="shared" si="21"/>
        <v/>
      </c>
      <c r="I135" s="34" t="str">
        <f t="shared" si="22"/>
        <v/>
      </c>
      <c r="J135" s="34" t="str">
        <f t="shared" si="23"/>
        <v/>
      </c>
      <c r="K135" s="34" t="str">
        <f t="shared" si="24"/>
        <v/>
      </c>
      <c r="L135" s="26" t="str">
        <f t="shared" si="25"/>
        <v/>
      </c>
      <c r="M135" s="32"/>
      <c r="N135" s="190"/>
      <c r="O135" s="190"/>
      <c r="P135" s="190"/>
      <c r="Q135" s="190"/>
      <c r="R135" s="23"/>
    </row>
    <row r="136" spans="1:18">
      <c r="A136" s="27">
        <f t="shared" ca="1" si="26"/>
        <v>45979</v>
      </c>
      <c r="B136" s="20"/>
      <c r="C136" s="21"/>
      <c r="D136" s="20"/>
      <c r="E136" s="21"/>
      <c r="F136" s="22"/>
      <c r="G136" s="22"/>
      <c r="H136" s="34" t="str">
        <f t="shared" si="21"/>
        <v/>
      </c>
      <c r="I136" s="34" t="str">
        <f t="shared" si="22"/>
        <v/>
      </c>
      <c r="J136" s="34" t="str">
        <f t="shared" si="23"/>
        <v/>
      </c>
      <c r="K136" s="34" t="str">
        <f t="shared" si="24"/>
        <v/>
      </c>
      <c r="L136" s="26" t="str">
        <f t="shared" si="25"/>
        <v/>
      </c>
      <c r="M136" s="32"/>
      <c r="N136" s="190"/>
      <c r="O136" s="190"/>
      <c r="P136" s="190"/>
      <c r="Q136" s="190"/>
      <c r="R136" s="23"/>
    </row>
    <row r="137" spans="1:18">
      <c r="A137" s="27">
        <f t="shared" ca="1" si="26"/>
        <v>45980</v>
      </c>
      <c r="B137" s="20"/>
      <c r="C137" s="21"/>
      <c r="D137" s="20"/>
      <c r="E137" s="21"/>
      <c r="F137" s="22"/>
      <c r="G137" s="22"/>
      <c r="H137" s="34" t="str">
        <f t="shared" si="21"/>
        <v/>
      </c>
      <c r="I137" s="34" t="str">
        <f t="shared" si="22"/>
        <v/>
      </c>
      <c r="J137" s="34" t="str">
        <f t="shared" si="23"/>
        <v/>
      </c>
      <c r="K137" s="34" t="str">
        <f t="shared" si="24"/>
        <v/>
      </c>
      <c r="L137" s="26" t="str">
        <f t="shared" si="25"/>
        <v/>
      </c>
      <c r="M137" s="32"/>
      <c r="N137" s="190"/>
      <c r="O137" s="190"/>
      <c r="P137" s="190"/>
      <c r="Q137" s="190"/>
      <c r="R137" s="23"/>
    </row>
    <row r="138" spans="1:18">
      <c r="A138" s="27">
        <f t="shared" ca="1" si="26"/>
        <v>45981</v>
      </c>
      <c r="B138" s="20"/>
      <c r="C138" s="21"/>
      <c r="D138" s="20"/>
      <c r="E138" s="21"/>
      <c r="F138" s="22"/>
      <c r="G138" s="22"/>
      <c r="H138" s="34" t="str">
        <f t="shared" si="21"/>
        <v/>
      </c>
      <c r="I138" s="34" t="str">
        <f t="shared" si="22"/>
        <v/>
      </c>
      <c r="J138" s="34" t="str">
        <f t="shared" si="23"/>
        <v/>
      </c>
      <c r="K138" s="34" t="str">
        <f t="shared" si="24"/>
        <v/>
      </c>
      <c r="L138" s="26" t="str">
        <f t="shared" si="25"/>
        <v/>
      </c>
      <c r="M138" s="32"/>
      <c r="N138" s="190"/>
      <c r="O138" s="190"/>
      <c r="P138" s="190"/>
      <c r="Q138" s="190"/>
      <c r="R138" s="23"/>
    </row>
    <row r="139" spans="1:18">
      <c r="A139" s="27">
        <f t="shared" ca="1" si="26"/>
        <v>45982</v>
      </c>
      <c r="B139" s="20"/>
      <c r="C139" s="21"/>
      <c r="D139" s="20"/>
      <c r="E139" s="21"/>
      <c r="F139" s="22"/>
      <c r="G139" s="22"/>
      <c r="H139" s="34" t="str">
        <f t="shared" si="21"/>
        <v/>
      </c>
      <c r="I139" s="34" t="str">
        <f t="shared" si="22"/>
        <v/>
      </c>
      <c r="J139" s="34" t="str">
        <f t="shared" si="23"/>
        <v/>
      </c>
      <c r="K139" s="34" t="str">
        <f t="shared" si="24"/>
        <v/>
      </c>
      <c r="L139" s="26" t="str">
        <f t="shared" si="25"/>
        <v/>
      </c>
      <c r="M139" s="32"/>
      <c r="N139" s="190"/>
      <c r="O139" s="190"/>
      <c r="P139" s="190"/>
      <c r="Q139" s="190"/>
      <c r="R139" s="23"/>
    </row>
    <row r="140" spans="1:18">
      <c r="A140" s="27">
        <f t="shared" ca="1" si="26"/>
        <v>45983</v>
      </c>
      <c r="B140" s="20"/>
      <c r="C140" s="21"/>
      <c r="D140" s="20"/>
      <c r="E140" s="21"/>
      <c r="F140" s="22"/>
      <c r="G140" s="22"/>
      <c r="H140" s="34" t="str">
        <f t="shared" si="21"/>
        <v/>
      </c>
      <c r="I140" s="34" t="str">
        <f t="shared" si="22"/>
        <v/>
      </c>
      <c r="J140" s="34" t="str">
        <f t="shared" si="23"/>
        <v/>
      </c>
      <c r="K140" s="34" t="str">
        <f t="shared" si="24"/>
        <v/>
      </c>
      <c r="L140" s="26" t="str">
        <f t="shared" si="25"/>
        <v/>
      </c>
      <c r="M140" s="32"/>
      <c r="N140" s="190"/>
      <c r="O140" s="190"/>
      <c r="P140" s="190"/>
      <c r="Q140" s="190"/>
      <c r="R140" s="23"/>
    </row>
    <row r="141" spans="1:18">
      <c r="A141" s="27">
        <f t="shared" ca="1" si="26"/>
        <v>45984</v>
      </c>
      <c r="B141" s="20"/>
      <c r="C141" s="21"/>
      <c r="D141" s="20"/>
      <c r="E141" s="21"/>
      <c r="F141" s="22"/>
      <c r="G141" s="22"/>
      <c r="H141" s="34" t="str">
        <f t="shared" si="21"/>
        <v/>
      </c>
      <c r="I141" s="34" t="str">
        <f t="shared" si="22"/>
        <v/>
      </c>
      <c r="J141" s="34" t="str">
        <f t="shared" si="23"/>
        <v/>
      </c>
      <c r="K141" s="34" t="str">
        <f t="shared" si="24"/>
        <v/>
      </c>
      <c r="L141" s="26" t="str">
        <f t="shared" si="25"/>
        <v/>
      </c>
      <c r="M141" s="32"/>
      <c r="N141" s="190"/>
      <c r="O141" s="190"/>
      <c r="P141" s="190"/>
      <c r="Q141" s="190"/>
      <c r="R141" s="23"/>
    </row>
    <row r="142" spans="1:18">
      <c r="A142" s="27">
        <f t="shared" ca="1" si="26"/>
        <v>45985</v>
      </c>
      <c r="B142" s="20"/>
      <c r="C142" s="21"/>
      <c r="D142" s="20"/>
      <c r="E142" s="21"/>
      <c r="F142" s="22"/>
      <c r="G142" s="22"/>
      <c r="H142" s="34" t="str">
        <f t="shared" si="21"/>
        <v/>
      </c>
      <c r="I142" s="34" t="str">
        <f t="shared" si="22"/>
        <v/>
      </c>
      <c r="J142" s="34" t="str">
        <f t="shared" si="23"/>
        <v/>
      </c>
      <c r="K142" s="34" t="str">
        <f t="shared" si="24"/>
        <v/>
      </c>
      <c r="L142" s="26" t="str">
        <f t="shared" si="25"/>
        <v/>
      </c>
      <c r="M142" s="32"/>
      <c r="N142" s="190"/>
      <c r="O142" s="190"/>
      <c r="P142" s="190"/>
      <c r="Q142" s="190"/>
      <c r="R142" s="23"/>
    </row>
    <row r="143" spans="1:18">
      <c r="A143" s="27">
        <f t="shared" ca="1" si="26"/>
        <v>45986</v>
      </c>
      <c r="B143" s="20"/>
      <c r="C143" s="21"/>
      <c r="D143" s="20"/>
      <c r="E143" s="21"/>
      <c r="F143" s="22"/>
      <c r="G143" s="22"/>
      <c r="H143" s="34" t="str">
        <f t="shared" si="21"/>
        <v/>
      </c>
      <c r="I143" s="34" t="str">
        <f t="shared" si="22"/>
        <v/>
      </c>
      <c r="J143" s="34" t="str">
        <f t="shared" si="23"/>
        <v/>
      </c>
      <c r="K143" s="34" t="str">
        <f t="shared" si="24"/>
        <v/>
      </c>
      <c r="L143" s="26" t="str">
        <f t="shared" si="25"/>
        <v/>
      </c>
      <c r="M143" s="32"/>
      <c r="N143" s="190"/>
      <c r="O143" s="190"/>
      <c r="P143" s="190"/>
      <c r="Q143" s="190"/>
      <c r="R143" s="23"/>
    </row>
    <row r="144" spans="1:18">
      <c r="A144" s="27">
        <f t="shared" ca="1" si="26"/>
        <v>45987</v>
      </c>
      <c r="B144" s="20"/>
      <c r="C144" s="21"/>
      <c r="D144" s="20"/>
      <c r="E144" s="21"/>
      <c r="F144" s="22"/>
      <c r="G144" s="22"/>
      <c r="H144" s="34" t="str">
        <f t="shared" si="21"/>
        <v/>
      </c>
      <c r="I144" s="34" t="str">
        <f t="shared" si="22"/>
        <v/>
      </c>
      <c r="J144" s="34" t="str">
        <f t="shared" si="23"/>
        <v/>
      </c>
      <c r="K144" s="34" t="str">
        <f t="shared" si="24"/>
        <v/>
      </c>
      <c r="L144" s="26" t="str">
        <f t="shared" si="25"/>
        <v/>
      </c>
      <c r="M144" s="32"/>
      <c r="N144" s="190"/>
      <c r="O144" s="190"/>
      <c r="P144" s="190"/>
      <c r="Q144" s="190"/>
      <c r="R144" s="23"/>
    </row>
    <row r="145" spans="1:22">
      <c r="A145" s="27">
        <f t="shared" ca="1" si="26"/>
        <v>45988</v>
      </c>
      <c r="B145" s="20"/>
      <c r="C145" s="21"/>
      <c r="D145" s="20"/>
      <c r="E145" s="21"/>
      <c r="F145" s="22"/>
      <c r="G145" s="22"/>
      <c r="H145" s="34" t="str">
        <f t="shared" si="21"/>
        <v/>
      </c>
      <c r="I145" s="34" t="str">
        <f t="shared" si="22"/>
        <v/>
      </c>
      <c r="J145" s="34" t="str">
        <f t="shared" si="23"/>
        <v/>
      </c>
      <c r="K145" s="34" t="str">
        <f t="shared" si="24"/>
        <v/>
      </c>
      <c r="L145" s="26" t="str">
        <f t="shared" si="25"/>
        <v/>
      </c>
      <c r="M145" s="32"/>
      <c r="N145" s="190"/>
      <c r="O145" s="190"/>
      <c r="P145" s="190"/>
      <c r="Q145" s="190"/>
      <c r="R145" s="23"/>
    </row>
    <row r="146" spans="1:22">
      <c r="A146" s="27">
        <f t="shared" ca="1" si="26"/>
        <v>45989</v>
      </c>
      <c r="B146" s="20"/>
      <c r="C146" s="21"/>
      <c r="D146" s="20"/>
      <c r="E146" s="21"/>
      <c r="F146" s="22"/>
      <c r="G146" s="22"/>
      <c r="H146" s="34" t="str">
        <f t="shared" si="21"/>
        <v/>
      </c>
      <c r="I146" s="34" t="str">
        <f t="shared" si="22"/>
        <v/>
      </c>
      <c r="J146" s="34" t="str">
        <f t="shared" si="23"/>
        <v/>
      </c>
      <c r="K146" s="34" t="str">
        <f t="shared" si="24"/>
        <v/>
      </c>
      <c r="L146" s="26" t="str">
        <f t="shared" si="25"/>
        <v/>
      </c>
      <c r="M146" s="32"/>
      <c r="N146" s="190"/>
      <c r="O146" s="190"/>
      <c r="P146" s="190"/>
      <c r="Q146" s="190"/>
      <c r="R146" s="23"/>
    </row>
    <row r="147" spans="1:22">
      <c r="A147" s="27">
        <f t="shared" ca="1" si="26"/>
        <v>45990</v>
      </c>
      <c r="B147" s="20"/>
      <c r="C147" s="21"/>
      <c r="D147" s="20"/>
      <c r="E147" s="21"/>
      <c r="F147" s="22"/>
      <c r="G147" s="22"/>
      <c r="H147" s="34" t="str">
        <f t="shared" si="21"/>
        <v/>
      </c>
      <c r="I147" s="34" t="str">
        <f t="shared" si="22"/>
        <v/>
      </c>
      <c r="J147" s="34" t="str">
        <f t="shared" si="23"/>
        <v/>
      </c>
      <c r="K147" s="34" t="str">
        <f t="shared" si="24"/>
        <v/>
      </c>
      <c r="L147" s="26" t="str">
        <f t="shared" si="25"/>
        <v/>
      </c>
      <c r="M147" s="32"/>
      <c r="N147" s="190"/>
      <c r="O147" s="190"/>
      <c r="P147" s="190"/>
      <c r="Q147" s="190"/>
      <c r="R147" s="23"/>
    </row>
    <row r="148" spans="1:22">
      <c r="A148" s="27">
        <f t="shared" ca="1" si="26"/>
        <v>45991</v>
      </c>
      <c r="B148" s="20"/>
      <c r="C148" s="21"/>
      <c r="D148" s="20"/>
      <c r="E148" s="21"/>
      <c r="F148" s="22"/>
      <c r="G148" s="22"/>
      <c r="H148" s="34" t="str">
        <f t="shared" si="21"/>
        <v/>
      </c>
      <c r="I148" s="34" t="str">
        <f t="shared" si="22"/>
        <v/>
      </c>
      <c r="J148" s="34" t="str">
        <f t="shared" si="23"/>
        <v/>
      </c>
      <c r="K148" s="34" t="str">
        <f t="shared" si="24"/>
        <v/>
      </c>
      <c r="L148" s="26" t="str">
        <f>IF(AND($B148="",$D148=""),"",($C148-$B148-$F148)+($E148-$D148-$G148))</f>
        <v/>
      </c>
      <c r="M148" s="32"/>
      <c r="N148" s="190"/>
      <c r="O148" s="190"/>
      <c r="P148" s="190"/>
      <c r="Q148" s="190"/>
      <c r="R148" s="23"/>
    </row>
    <row r="149" spans="1:22">
      <c r="A149" s="27">
        <f t="shared" ca="1" si="26"/>
        <v>45992</v>
      </c>
      <c r="B149" s="20"/>
      <c r="C149" s="21"/>
      <c r="D149" s="20"/>
      <c r="E149" s="21"/>
      <c r="F149" s="22"/>
      <c r="G149" s="22"/>
      <c r="H149" s="34" t="str">
        <f t="shared" si="21"/>
        <v/>
      </c>
      <c r="I149" s="34" t="str">
        <f t="shared" si="22"/>
        <v/>
      </c>
      <c r="J149" s="34" t="str">
        <f t="shared" si="23"/>
        <v/>
      </c>
      <c r="K149" s="34" t="str">
        <f t="shared" si="24"/>
        <v/>
      </c>
      <c r="L149" s="26" t="str">
        <f>IF(AND($B149="",$D149=""),"",($C149-$B149-$F149)+($E149-$D149-$G149))</f>
        <v/>
      </c>
      <c r="M149" s="32"/>
      <c r="N149" s="190"/>
      <c r="O149" s="190"/>
      <c r="P149" s="190"/>
      <c r="Q149" s="190"/>
      <c r="R149" s="23"/>
    </row>
    <row r="150" spans="1:22">
      <c r="A150" s="5" t="s">
        <v>11</v>
      </c>
      <c r="B150" s="191"/>
      <c r="C150" s="192"/>
      <c r="D150" s="191"/>
      <c r="E150" s="192"/>
      <c r="F150" s="26" t="str">
        <f>IF(SUM($F119:$F149)=0,"",SUM($F119:$F149))</f>
        <v/>
      </c>
      <c r="G150" s="26" t="str">
        <f>IF(SUM($G119:$G149)=0,"",SUM($G119:$G149))</f>
        <v/>
      </c>
      <c r="H150" s="26" t="str">
        <f>IF(SUM(H119:H149)=0,"",SUM(H119:H149))</f>
        <v/>
      </c>
      <c r="I150" s="26" t="str">
        <f>IF(SUM(I119:I149)=0,"",SUM(I119:I149))</f>
        <v/>
      </c>
      <c r="J150" s="26" t="str">
        <f t="shared" ref="J150:K150" si="27">IF(SUM(J119:J149)=0,"",SUM(J119:J149))</f>
        <v/>
      </c>
      <c r="K150" s="26" t="str">
        <f t="shared" si="27"/>
        <v/>
      </c>
      <c r="L150" s="26" t="str">
        <f>IF(SUM($L119:$L149)=0,"",SUM($L119:$L149))</f>
        <v/>
      </c>
      <c r="M150" s="33"/>
      <c r="N150" s="193"/>
      <c r="O150" s="193"/>
      <c r="P150" s="193"/>
      <c r="Q150" s="193"/>
      <c r="R150" s="6"/>
    </row>
    <row r="152" spans="1:22" ht="27" customHeight="1">
      <c r="A152" s="194" t="s">
        <v>22</v>
      </c>
      <c r="B152" s="189" t="s">
        <v>103</v>
      </c>
      <c r="C152" s="189"/>
      <c r="D152" s="189"/>
      <c r="E152" s="189"/>
      <c r="F152" s="189" t="s">
        <v>23</v>
      </c>
      <c r="G152" s="189"/>
      <c r="H152" s="189" t="s">
        <v>88</v>
      </c>
      <c r="I152" s="189"/>
      <c r="J152" s="189"/>
      <c r="K152" s="189"/>
      <c r="L152" s="189" t="s">
        <v>87</v>
      </c>
      <c r="M152" s="195" t="s">
        <v>96</v>
      </c>
      <c r="N152" s="194" t="s">
        <v>25</v>
      </c>
      <c r="O152" s="194"/>
      <c r="P152" s="194"/>
      <c r="Q152" s="194"/>
      <c r="R152" s="189" t="s">
        <v>100</v>
      </c>
    </row>
    <row r="153" spans="1:22" ht="14.25" customHeight="1">
      <c r="A153" s="194"/>
      <c r="B153" s="189" t="s">
        <v>82</v>
      </c>
      <c r="C153" s="189"/>
      <c r="D153" s="189" t="s">
        <v>84</v>
      </c>
      <c r="E153" s="189"/>
      <c r="F153" s="189"/>
      <c r="G153" s="189"/>
      <c r="H153" s="189" t="s">
        <v>90</v>
      </c>
      <c r="I153" s="189"/>
      <c r="J153" s="189" t="s">
        <v>89</v>
      </c>
      <c r="K153" s="189"/>
      <c r="L153" s="189"/>
      <c r="M153" s="196"/>
      <c r="N153" s="194"/>
      <c r="O153" s="194"/>
      <c r="P153" s="194"/>
      <c r="Q153" s="194"/>
      <c r="R153" s="189"/>
    </row>
    <row r="154" spans="1:22">
      <c r="A154" s="194"/>
      <c r="B154" s="43" t="s">
        <v>26</v>
      </c>
      <c r="C154" s="43" t="s">
        <v>27</v>
      </c>
      <c r="D154" s="43" t="s">
        <v>26</v>
      </c>
      <c r="E154" s="43" t="s">
        <v>27</v>
      </c>
      <c r="F154" s="44" t="s">
        <v>85</v>
      </c>
      <c r="G154" s="44" t="s">
        <v>86</v>
      </c>
      <c r="H154" s="44" t="s">
        <v>81</v>
      </c>
      <c r="I154" s="44" t="s">
        <v>83</v>
      </c>
      <c r="J154" s="44" t="s">
        <v>81</v>
      </c>
      <c r="K154" s="44" t="s">
        <v>95</v>
      </c>
      <c r="L154" s="189"/>
      <c r="M154" s="197"/>
      <c r="N154" s="194"/>
      <c r="O154" s="194"/>
      <c r="P154" s="194"/>
      <c r="Q154" s="194"/>
      <c r="R154" s="194"/>
    </row>
    <row r="155" spans="1:22">
      <c r="A155" s="27" cm="1">
        <f t="array" aca="1" ref="A155" ca="1">DATE("2025","8"+4,IFERROR(INDIRECT(T1),"1"))</f>
        <v>45992</v>
      </c>
      <c r="B155" s="20"/>
      <c r="C155" s="21"/>
      <c r="D155" s="20"/>
      <c r="E155" s="21"/>
      <c r="F155" s="22"/>
      <c r="G155" s="22"/>
      <c r="H155" s="34" t="str">
        <f>IF(OR(B155="",LEFT(M155,1)="✓"),"",C155-B155-F155)</f>
        <v/>
      </c>
      <c r="I155" s="34" t="str">
        <f>IF(OR(D155="",LEFT(M155,1)="✓"),"",E155-D155-G155)</f>
        <v/>
      </c>
      <c r="J155" s="34" t="str">
        <f>IF(AND(B155&lt;&gt;"",M155="✓所定"),C155-B155-F155,"")</f>
        <v/>
      </c>
      <c r="K155" s="34" t="str">
        <f>IF(AND(B155&lt;&gt;"",M155="✓法定"),C155-B155-F155,"")</f>
        <v/>
      </c>
      <c r="L155" s="26" t="str">
        <f t="shared" ref="L155:L185" si="28">IF(AND($B155="",$D155=""),"",($C155-$B155-$F155)+($E155-$D155-$G155))</f>
        <v/>
      </c>
      <c r="M155" s="32"/>
      <c r="N155" s="190"/>
      <c r="O155" s="190"/>
      <c r="P155" s="190"/>
      <c r="Q155" s="190"/>
      <c r="R155" s="23"/>
      <c r="V155" s="1" t="s">
        <v>171</v>
      </c>
    </row>
    <row r="156" spans="1:22">
      <c r="A156" s="27">
        <f ca="1">A155+1</f>
        <v>45993</v>
      </c>
      <c r="B156" s="20"/>
      <c r="C156" s="21"/>
      <c r="D156" s="20"/>
      <c r="E156" s="21"/>
      <c r="F156" s="22"/>
      <c r="G156" s="22"/>
      <c r="H156" s="34" t="str">
        <f t="shared" ref="H156:H185" si="29">IF(OR(B156="",LEFT(M156,1)="✓"),"",C156-B156-F156)</f>
        <v/>
      </c>
      <c r="I156" s="34" t="str">
        <f t="shared" ref="I156:I185" si="30">IF(OR(D156="",LEFT(M156,1)="✓"),"",E156-D156-G156)</f>
        <v/>
      </c>
      <c r="J156" s="34" t="str">
        <f t="shared" ref="J156:J185" si="31">IF(AND(B156&lt;&gt;"",M156="✓所定"),C156-B156-F156,"")</f>
        <v/>
      </c>
      <c r="K156" s="34" t="str">
        <f t="shared" ref="K156:K185" si="32">IF(AND(B156&lt;&gt;"",M156="✓法定"),C156-B156-F156,"")</f>
        <v/>
      </c>
      <c r="L156" s="26" t="str">
        <f t="shared" si="28"/>
        <v/>
      </c>
      <c r="M156" s="32"/>
      <c r="N156" s="190"/>
      <c r="O156" s="190"/>
      <c r="P156" s="190"/>
      <c r="Q156" s="190"/>
      <c r="R156" s="23"/>
      <c r="V156" s="1" t="s">
        <v>172</v>
      </c>
    </row>
    <row r="157" spans="1:22">
      <c r="A157" s="27">
        <f t="shared" ref="A157:A185" ca="1" si="33">A156+1</f>
        <v>45994</v>
      </c>
      <c r="B157" s="20"/>
      <c r="C157" s="21"/>
      <c r="D157" s="20"/>
      <c r="E157" s="21"/>
      <c r="F157" s="22"/>
      <c r="G157" s="22"/>
      <c r="H157" s="34" t="str">
        <f t="shared" si="29"/>
        <v/>
      </c>
      <c r="I157" s="34" t="str">
        <f t="shared" si="30"/>
        <v/>
      </c>
      <c r="J157" s="34" t="str">
        <f t="shared" si="31"/>
        <v/>
      </c>
      <c r="K157" s="34" t="str">
        <f t="shared" si="32"/>
        <v/>
      </c>
      <c r="L157" s="26" t="str">
        <f t="shared" si="28"/>
        <v/>
      </c>
      <c r="M157" s="32"/>
      <c r="N157" s="190"/>
      <c r="O157" s="190"/>
      <c r="P157" s="190"/>
      <c r="Q157" s="190"/>
      <c r="R157" s="23"/>
    </row>
    <row r="158" spans="1:22">
      <c r="A158" s="27">
        <f t="shared" ca="1" si="33"/>
        <v>45995</v>
      </c>
      <c r="B158" s="20"/>
      <c r="C158" s="21"/>
      <c r="D158" s="20"/>
      <c r="E158" s="21"/>
      <c r="F158" s="22"/>
      <c r="G158" s="22"/>
      <c r="H158" s="34" t="str">
        <f t="shared" si="29"/>
        <v/>
      </c>
      <c r="I158" s="34" t="str">
        <f t="shared" si="30"/>
        <v/>
      </c>
      <c r="J158" s="34" t="str">
        <f t="shared" si="31"/>
        <v/>
      </c>
      <c r="K158" s="34" t="str">
        <f t="shared" si="32"/>
        <v/>
      </c>
      <c r="L158" s="26" t="str">
        <f t="shared" si="28"/>
        <v/>
      </c>
      <c r="M158" s="32"/>
      <c r="N158" s="190"/>
      <c r="O158" s="190"/>
      <c r="P158" s="190"/>
      <c r="Q158" s="190"/>
      <c r="R158" s="23"/>
    </row>
    <row r="159" spans="1:22">
      <c r="A159" s="27">
        <f t="shared" ca="1" si="33"/>
        <v>45996</v>
      </c>
      <c r="B159" s="20"/>
      <c r="C159" s="21"/>
      <c r="D159" s="20"/>
      <c r="E159" s="21"/>
      <c r="F159" s="22"/>
      <c r="G159" s="22"/>
      <c r="H159" s="34" t="str">
        <f t="shared" si="29"/>
        <v/>
      </c>
      <c r="I159" s="34" t="str">
        <f t="shared" si="30"/>
        <v/>
      </c>
      <c r="J159" s="34" t="str">
        <f t="shared" si="31"/>
        <v/>
      </c>
      <c r="K159" s="34" t="str">
        <f t="shared" si="32"/>
        <v/>
      </c>
      <c r="L159" s="26" t="str">
        <f t="shared" si="28"/>
        <v/>
      </c>
      <c r="M159" s="32"/>
      <c r="N159" s="190"/>
      <c r="O159" s="190"/>
      <c r="P159" s="190"/>
      <c r="Q159" s="190"/>
      <c r="R159" s="23"/>
    </row>
    <row r="160" spans="1:22">
      <c r="A160" s="27">
        <f t="shared" ca="1" si="33"/>
        <v>45997</v>
      </c>
      <c r="B160" s="20"/>
      <c r="C160" s="21"/>
      <c r="D160" s="20"/>
      <c r="E160" s="21"/>
      <c r="F160" s="22"/>
      <c r="G160" s="22"/>
      <c r="H160" s="34" t="str">
        <f t="shared" si="29"/>
        <v/>
      </c>
      <c r="I160" s="34" t="str">
        <f t="shared" si="30"/>
        <v/>
      </c>
      <c r="J160" s="34" t="str">
        <f t="shared" si="31"/>
        <v/>
      </c>
      <c r="K160" s="34" t="str">
        <f t="shared" si="32"/>
        <v/>
      </c>
      <c r="L160" s="26" t="str">
        <f t="shared" si="28"/>
        <v/>
      </c>
      <c r="M160" s="32"/>
      <c r="N160" s="190"/>
      <c r="O160" s="190"/>
      <c r="P160" s="190"/>
      <c r="Q160" s="190"/>
      <c r="R160" s="23"/>
    </row>
    <row r="161" spans="1:18">
      <c r="A161" s="27">
        <f t="shared" ca="1" si="33"/>
        <v>45998</v>
      </c>
      <c r="B161" s="20"/>
      <c r="C161" s="21"/>
      <c r="D161" s="20"/>
      <c r="E161" s="21"/>
      <c r="F161" s="22"/>
      <c r="G161" s="22"/>
      <c r="H161" s="34" t="str">
        <f t="shared" si="29"/>
        <v/>
      </c>
      <c r="I161" s="34" t="str">
        <f t="shared" si="30"/>
        <v/>
      </c>
      <c r="J161" s="34" t="str">
        <f t="shared" si="31"/>
        <v/>
      </c>
      <c r="K161" s="34" t="str">
        <f t="shared" si="32"/>
        <v/>
      </c>
      <c r="L161" s="26" t="str">
        <f t="shared" si="28"/>
        <v/>
      </c>
      <c r="M161" s="32"/>
      <c r="N161" s="190"/>
      <c r="O161" s="190"/>
      <c r="P161" s="190"/>
      <c r="Q161" s="190"/>
      <c r="R161" s="23"/>
    </row>
    <row r="162" spans="1:18">
      <c r="A162" s="27">
        <f t="shared" ca="1" si="33"/>
        <v>45999</v>
      </c>
      <c r="B162" s="20"/>
      <c r="C162" s="21"/>
      <c r="D162" s="20"/>
      <c r="E162" s="21"/>
      <c r="F162" s="22"/>
      <c r="G162" s="22"/>
      <c r="H162" s="34" t="str">
        <f t="shared" si="29"/>
        <v/>
      </c>
      <c r="I162" s="34" t="str">
        <f t="shared" si="30"/>
        <v/>
      </c>
      <c r="J162" s="34" t="str">
        <f t="shared" si="31"/>
        <v/>
      </c>
      <c r="K162" s="34" t="str">
        <f t="shared" si="32"/>
        <v/>
      </c>
      <c r="L162" s="26" t="str">
        <f t="shared" si="28"/>
        <v/>
      </c>
      <c r="M162" s="32"/>
      <c r="N162" s="190"/>
      <c r="O162" s="190"/>
      <c r="P162" s="190"/>
      <c r="Q162" s="190"/>
      <c r="R162" s="23"/>
    </row>
    <row r="163" spans="1:18">
      <c r="A163" s="27">
        <f t="shared" ca="1" si="33"/>
        <v>46000</v>
      </c>
      <c r="B163" s="20"/>
      <c r="C163" s="21"/>
      <c r="D163" s="20"/>
      <c r="E163" s="21"/>
      <c r="F163" s="22"/>
      <c r="G163" s="22"/>
      <c r="H163" s="34" t="str">
        <f t="shared" si="29"/>
        <v/>
      </c>
      <c r="I163" s="34" t="str">
        <f t="shared" si="30"/>
        <v/>
      </c>
      <c r="J163" s="34" t="str">
        <f t="shared" si="31"/>
        <v/>
      </c>
      <c r="K163" s="34" t="str">
        <f t="shared" si="32"/>
        <v/>
      </c>
      <c r="L163" s="26" t="str">
        <f t="shared" si="28"/>
        <v/>
      </c>
      <c r="M163" s="32"/>
      <c r="N163" s="190"/>
      <c r="O163" s="190"/>
      <c r="P163" s="190"/>
      <c r="Q163" s="190"/>
      <c r="R163" s="23"/>
    </row>
    <row r="164" spans="1:18">
      <c r="A164" s="27">
        <f t="shared" ca="1" si="33"/>
        <v>46001</v>
      </c>
      <c r="B164" s="20"/>
      <c r="C164" s="21"/>
      <c r="D164" s="20"/>
      <c r="E164" s="21"/>
      <c r="F164" s="22"/>
      <c r="G164" s="22"/>
      <c r="H164" s="34" t="str">
        <f t="shared" si="29"/>
        <v/>
      </c>
      <c r="I164" s="34" t="str">
        <f t="shared" si="30"/>
        <v/>
      </c>
      <c r="J164" s="34" t="str">
        <f t="shared" si="31"/>
        <v/>
      </c>
      <c r="K164" s="34" t="str">
        <f t="shared" si="32"/>
        <v/>
      </c>
      <c r="L164" s="26" t="str">
        <f t="shared" si="28"/>
        <v/>
      </c>
      <c r="M164" s="32"/>
      <c r="N164" s="190"/>
      <c r="O164" s="190"/>
      <c r="P164" s="190"/>
      <c r="Q164" s="190"/>
      <c r="R164" s="23"/>
    </row>
    <row r="165" spans="1:18">
      <c r="A165" s="27">
        <f t="shared" ca="1" si="33"/>
        <v>46002</v>
      </c>
      <c r="B165" s="20"/>
      <c r="C165" s="21"/>
      <c r="D165" s="20"/>
      <c r="E165" s="21"/>
      <c r="F165" s="22"/>
      <c r="G165" s="22"/>
      <c r="H165" s="34" t="str">
        <f t="shared" si="29"/>
        <v/>
      </c>
      <c r="I165" s="34" t="str">
        <f t="shared" si="30"/>
        <v/>
      </c>
      <c r="J165" s="34" t="str">
        <f t="shared" si="31"/>
        <v/>
      </c>
      <c r="K165" s="34" t="str">
        <f t="shared" si="32"/>
        <v/>
      </c>
      <c r="L165" s="26" t="str">
        <f t="shared" si="28"/>
        <v/>
      </c>
      <c r="M165" s="32"/>
      <c r="N165" s="190"/>
      <c r="O165" s="190"/>
      <c r="P165" s="190"/>
      <c r="Q165" s="190"/>
      <c r="R165" s="23"/>
    </row>
    <row r="166" spans="1:18">
      <c r="A166" s="27">
        <f t="shared" ca="1" si="33"/>
        <v>46003</v>
      </c>
      <c r="B166" s="20"/>
      <c r="C166" s="21"/>
      <c r="D166" s="20"/>
      <c r="E166" s="21"/>
      <c r="F166" s="22"/>
      <c r="G166" s="22"/>
      <c r="H166" s="34" t="str">
        <f t="shared" si="29"/>
        <v/>
      </c>
      <c r="I166" s="34" t="str">
        <f t="shared" si="30"/>
        <v/>
      </c>
      <c r="J166" s="34" t="str">
        <f t="shared" si="31"/>
        <v/>
      </c>
      <c r="K166" s="34" t="str">
        <f t="shared" si="32"/>
        <v/>
      </c>
      <c r="L166" s="26" t="str">
        <f t="shared" si="28"/>
        <v/>
      </c>
      <c r="M166" s="32"/>
      <c r="N166" s="190"/>
      <c r="O166" s="190"/>
      <c r="P166" s="190"/>
      <c r="Q166" s="190"/>
      <c r="R166" s="23"/>
    </row>
    <row r="167" spans="1:18">
      <c r="A167" s="27">
        <f t="shared" ca="1" si="33"/>
        <v>46004</v>
      </c>
      <c r="B167" s="20"/>
      <c r="C167" s="21"/>
      <c r="D167" s="20"/>
      <c r="E167" s="21"/>
      <c r="F167" s="22"/>
      <c r="G167" s="22"/>
      <c r="H167" s="34" t="str">
        <f t="shared" si="29"/>
        <v/>
      </c>
      <c r="I167" s="34" t="str">
        <f t="shared" si="30"/>
        <v/>
      </c>
      <c r="J167" s="34" t="str">
        <f t="shared" si="31"/>
        <v/>
      </c>
      <c r="K167" s="34" t="str">
        <f t="shared" si="32"/>
        <v/>
      </c>
      <c r="L167" s="26" t="str">
        <f t="shared" si="28"/>
        <v/>
      </c>
      <c r="M167" s="32"/>
      <c r="N167" s="190"/>
      <c r="O167" s="190"/>
      <c r="P167" s="190"/>
      <c r="Q167" s="190"/>
      <c r="R167" s="23"/>
    </row>
    <row r="168" spans="1:18">
      <c r="A168" s="27">
        <f t="shared" ca="1" si="33"/>
        <v>46005</v>
      </c>
      <c r="B168" s="20"/>
      <c r="C168" s="21"/>
      <c r="D168" s="20"/>
      <c r="E168" s="21"/>
      <c r="F168" s="22"/>
      <c r="G168" s="22"/>
      <c r="H168" s="34" t="str">
        <f t="shared" si="29"/>
        <v/>
      </c>
      <c r="I168" s="34" t="str">
        <f t="shared" si="30"/>
        <v/>
      </c>
      <c r="J168" s="34" t="str">
        <f t="shared" si="31"/>
        <v/>
      </c>
      <c r="K168" s="34" t="str">
        <f t="shared" si="32"/>
        <v/>
      </c>
      <c r="L168" s="26" t="str">
        <f t="shared" si="28"/>
        <v/>
      </c>
      <c r="M168" s="32"/>
      <c r="N168" s="190"/>
      <c r="O168" s="190"/>
      <c r="P168" s="190"/>
      <c r="Q168" s="190"/>
      <c r="R168" s="23"/>
    </row>
    <row r="169" spans="1:18">
      <c r="A169" s="27">
        <f t="shared" ca="1" si="33"/>
        <v>46006</v>
      </c>
      <c r="B169" s="20"/>
      <c r="C169" s="21"/>
      <c r="D169" s="20"/>
      <c r="E169" s="21"/>
      <c r="F169" s="22"/>
      <c r="G169" s="22"/>
      <c r="H169" s="34" t="str">
        <f t="shared" si="29"/>
        <v/>
      </c>
      <c r="I169" s="34" t="str">
        <f t="shared" si="30"/>
        <v/>
      </c>
      <c r="J169" s="34" t="str">
        <f t="shared" si="31"/>
        <v/>
      </c>
      <c r="K169" s="34" t="str">
        <f t="shared" si="32"/>
        <v/>
      </c>
      <c r="L169" s="26" t="str">
        <f t="shared" si="28"/>
        <v/>
      </c>
      <c r="M169" s="32"/>
      <c r="N169" s="190"/>
      <c r="O169" s="190"/>
      <c r="P169" s="190"/>
      <c r="Q169" s="190"/>
      <c r="R169" s="23"/>
    </row>
    <row r="170" spans="1:18">
      <c r="A170" s="27">
        <f t="shared" ca="1" si="33"/>
        <v>46007</v>
      </c>
      <c r="B170" s="20"/>
      <c r="C170" s="21"/>
      <c r="D170" s="20"/>
      <c r="E170" s="21"/>
      <c r="F170" s="22"/>
      <c r="G170" s="22"/>
      <c r="H170" s="34" t="str">
        <f t="shared" si="29"/>
        <v/>
      </c>
      <c r="I170" s="34" t="str">
        <f t="shared" si="30"/>
        <v/>
      </c>
      <c r="J170" s="34" t="str">
        <f t="shared" si="31"/>
        <v/>
      </c>
      <c r="K170" s="34" t="str">
        <f t="shared" si="32"/>
        <v/>
      </c>
      <c r="L170" s="26" t="str">
        <f t="shared" si="28"/>
        <v/>
      </c>
      <c r="M170" s="32"/>
      <c r="N170" s="190"/>
      <c r="O170" s="190"/>
      <c r="P170" s="190"/>
      <c r="Q170" s="190"/>
      <c r="R170" s="23"/>
    </row>
    <row r="171" spans="1:18">
      <c r="A171" s="27">
        <f t="shared" ca="1" si="33"/>
        <v>46008</v>
      </c>
      <c r="B171" s="20"/>
      <c r="C171" s="21"/>
      <c r="D171" s="20"/>
      <c r="E171" s="21"/>
      <c r="F171" s="22"/>
      <c r="G171" s="22"/>
      <c r="H171" s="34" t="str">
        <f t="shared" si="29"/>
        <v/>
      </c>
      <c r="I171" s="34" t="str">
        <f t="shared" si="30"/>
        <v/>
      </c>
      <c r="J171" s="34" t="str">
        <f t="shared" si="31"/>
        <v/>
      </c>
      <c r="K171" s="34" t="str">
        <f t="shared" si="32"/>
        <v/>
      </c>
      <c r="L171" s="26" t="str">
        <f t="shared" si="28"/>
        <v/>
      </c>
      <c r="M171" s="32"/>
      <c r="N171" s="190"/>
      <c r="O171" s="190"/>
      <c r="P171" s="190"/>
      <c r="Q171" s="190"/>
      <c r="R171" s="23"/>
    </row>
    <row r="172" spans="1:18">
      <c r="A172" s="27">
        <f t="shared" ca="1" si="33"/>
        <v>46009</v>
      </c>
      <c r="B172" s="20"/>
      <c r="C172" s="21"/>
      <c r="D172" s="20"/>
      <c r="E172" s="21"/>
      <c r="F172" s="22"/>
      <c r="G172" s="22"/>
      <c r="H172" s="34" t="str">
        <f t="shared" si="29"/>
        <v/>
      </c>
      <c r="I172" s="34" t="str">
        <f t="shared" si="30"/>
        <v/>
      </c>
      <c r="J172" s="34" t="str">
        <f t="shared" si="31"/>
        <v/>
      </c>
      <c r="K172" s="34" t="str">
        <f t="shared" si="32"/>
        <v/>
      </c>
      <c r="L172" s="26" t="str">
        <f t="shared" si="28"/>
        <v/>
      </c>
      <c r="M172" s="32"/>
      <c r="N172" s="190"/>
      <c r="O172" s="190"/>
      <c r="P172" s="190"/>
      <c r="Q172" s="190"/>
      <c r="R172" s="23"/>
    </row>
    <row r="173" spans="1:18">
      <c r="A173" s="27">
        <f t="shared" ca="1" si="33"/>
        <v>46010</v>
      </c>
      <c r="B173" s="20"/>
      <c r="C173" s="21"/>
      <c r="D173" s="20"/>
      <c r="E173" s="21"/>
      <c r="F173" s="22"/>
      <c r="G173" s="22"/>
      <c r="H173" s="34" t="str">
        <f t="shared" si="29"/>
        <v/>
      </c>
      <c r="I173" s="34" t="str">
        <f t="shared" si="30"/>
        <v/>
      </c>
      <c r="J173" s="34" t="str">
        <f t="shared" si="31"/>
        <v/>
      </c>
      <c r="K173" s="34" t="str">
        <f t="shared" si="32"/>
        <v/>
      </c>
      <c r="L173" s="26" t="str">
        <f t="shared" si="28"/>
        <v/>
      </c>
      <c r="M173" s="32"/>
      <c r="N173" s="190"/>
      <c r="O173" s="190"/>
      <c r="P173" s="190"/>
      <c r="Q173" s="190"/>
      <c r="R173" s="23"/>
    </row>
    <row r="174" spans="1:18">
      <c r="A174" s="27">
        <f t="shared" ca="1" si="33"/>
        <v>46011</v>
      </c>
      <c r="B174" s="20"/>
      <c r="C174" s="21"/>
      <c r="D174" s="20"/>
      <c r="E174" s="21"/>
      <c r="F174" s="22"/>
      <c r="G174" s="22"/>
      <c r="H174" s="34" t="str">
        <f t="shared" si="29"/>
        <v/>
      </c>
      <c r="I174" s="34" t="str">
        <f t="shared" si="30"/>
        <v/>
      </c>
      <c r="J174" s="34" t="str">
        <f t="shared" si="31"/>
        <v/>
      </c>
      <c r="K174" s="34" t="str">
        <f t="shared" si="32"/>
        <v/>
      </c>
      <c r="L174" s="26" t="str">
        <f t="shared" si="28"/>
        <v/>
      </c>
      <c r="M174" s="32"/>
      <c r="N174" s="190"/>
      <c r="O174" s="190"/>
      <c r="P174" s="190"/>
      <c r="Q174" s="190"/>
      <c r="R174" s="23"/>
    </row>
    <row r="175" spans="1:18">
      <c r="A175" s="27">
        <f t="shared" ca="1" si="33"/>
        <v>46012</v>
      </c>
      <c r="B175" s="20"/>
      <c r="C175" s="21"/>
      <c r="D175" s="20"/>
      <c r="E175" s="21"/>
      <c r="F175" s="22"/>
      <c r="G175" s="22"/>
      <c r="H175" s="34" t="str">
        <f t="shared" si="29"/>
        <v/>
      </c>
      <c r="I175" s="34" t="str">
        <f t="shared" si="30"/>
        <v/>
      </c>
      <c r="J175" s="34" t="str">
        <f t="shared" si="31"/>
        <v/>
      </c>
      <c r="K175" s="34" t="str">
        <f t="shared" si="32"/>
        <v/>
      </c>
      <c r="L175" s="26" t="str">
        <f t="shared" si="28"/>
        <v/>
      </c>
      <c r="M175" s="32"/>
      <c r="N175" s="190"/>
      <c r="O175" s="190"/>
      <c r="P175" s="190"/>
      <c r="Q175" s="190"/>
      <c r="R175" s="23"/>
    </row>
    <row r="176" spans="1:18">
      <c r="A176" s="27">
        <f t="shared" ca="1" si="33"/>
        <v>46013</v>
      </c>
      <c r="B176" s="20"/>
      <c r="C176" s="21"/>
      <c r="D176" s="20"/>
      <c r="E176" s="21"/>
      <c r="F176" s="22"/>
      <c r="G176" s="22"/>
      <c r="H176" s="34" t="str">
        <f t="shared" si="29"/>
        <v/>
      </c>
      <c r="I176" s="34" t="str">
        <f t="shared" si="30"/>
        <v/>
      </c>
      <c r="J176" s="34" t="str">
        <f t="shared" si="31"/>
        <v/>
      </c>
      <c r="K176" s="34" t="str">
        <f t="shared" si="32"/>
        <v/>
      </c>
      <c r="L176" s="26" t="str">
        <f t="shared" si="28"/>
        <v/>
      </c>
      <c r="M176" s="32"/>
      <c r="N176" s="190"/>
      <c r="O176" s="190"/>
      <c r="P176" s="190"/>
      <c r="Q176" s="190"/>
      <c r="R176" s="23"/>
    </row>
    <row r="177" spans="1:22">
      <c r="A177" s="27">
        <f t="shared" ca="1" si="33"/>
        <v>46014</v>
      </c>
      <c r="B177" s="20"/>
      <c r="C177" s="21"/>
      <c r="D177" s="20"/>
      <c r="E177" s="21"/>
      <c r="F177" s="22"/>
      <c r="G177" s="22"/>
      <c r="H177" s="34" t="str">
        <f t="shared" si="29"/>
        <v/>
      </c>
      <c r="I177" s="34" t="str">
        <f t="shared" si="30"/>
        <v/>
      </c>
      <c r="J177" s="34" t="str">
        <f t="shared" si="31"/>
        <v/>
      </c>
      <c r="K177" s="34" t="str">
        <f t="shared" si="32"/>
        <v/>
      </c>
      <c r="L177" s="26" t="str">
        <f t="shared" si="28"/>
        <v/>
      </c>
      <c r="M177" s="32"/>
      <c r="N177" s="190"/>
      <c r="O177" s="190"/>
      <c r="P177" s="190"/>
      <c r="Q177" s="190"/>
      <c r="R177" s="23"/>
    </row>
    <row r="178" spans="1:22">
      <c r="A178" s="27">
        <f t="shared" ca="1" si="33"/>
        <v>46015</v>
      </c>
      <c r="B178" s="20"/>
      <c r="C178" s="21"/>
      <c r="D178" s="20"/>
      <c r="E178" s="21"/>
      <c r="F178" s="22"/>
      <c r="G178" s="22"/>
      <c r="H178" s="34" t="str">
        <f t="shared" si="29"/>
        <v/>
      </c>
      <c r="I178" s="34" t="str">
        <f t="shared" si="30"/>
        <v/>
      </c>
      <c r="J178" s="34" t="str">
        <f t="shared" si="31"/>
        <v/>
      </c>
      <c r="K178" s="34" t="str">
        <f t="shared" si="32"/>
        <v/>
      </c>
      <c r="L178" s="26" t="str">
        <f t="shared" si="28"/>
        <v/>
      </c>
      <c r="M178" s="32"/>
      <c r="N178" s="190"/>
      <c r="O178" s="190"/>
      <c r="P178" s="190"/>
      <c r="Q178" s="190"/>
      <c r="R178" s="23"/>
    </row>
    <row r="179" spans="1:22">
      <c r="A179" s="27">
        <f t="shared" ca="1" si="33"/>
        <v>46016</v>
      </c>
      <c r="B179" s="20"/>
      <c r="C179" s="21"/>
      <c r="D179" s="20"/>
      <c r="E179" s="21"/>
      <c r="F179" s="22"/>
      <c r="G179" s="22"/>
      <c r="H179" s="34" t="str">
        <f t="shared" si="29"/>
        <v/>
      </c>
      <c r="I179" s="34" t="str">
        <f t="shared" si="30"/>
        <v/>
      </c>
      <c r="J179" s="34" t="str">
        <f t="shared" si="31"/>
        <v/>
      </c>
      <c r="K179" s="34" t="str">
        <f t="shared" si="32"/>
        <v/>
      </c>
      <c r="L179" s="26" t="str">
        <f t="shared" si="28"/>
        <v/>
      </c>
      <c r="M179" s="32"/>
      <c r="N179" s="190"/>
      <c r="O179" s="190"/>
      <c r="P179" s="190"/>
      <c r="Q179" s="190"/>
      <c r="R179" s="23"/>
    </row>
    <row r="180" spans="1:22">
      <c r="A180" s="27">
        <f t="shared" ca="1" si="33"/>
        <v>46017</v>
      </c>
      <c r="B180" s="20"/>
      <c r="C180" s="21"/>
      <c r="D180" s="20"/>
      <c r="E180" s="21"/>
      <c r="F180" s="22"/>
      <c r="G180" s="22"/>
      <c r="H180" s="34" t="str">
        <f t="shared" si="29"/>
        <v/>
      </c>
      <c r="I180" s="34" t="str">
        <f t="shared" si="30"/>
        <v/>
      </c>
      <c r="J180" s="34" t="str">
        <f t="shared" si="31"/>
        <v/>
      </c>
      <c r="K180" s="34" t="str">
        <f t="shared" si="32"/>
        <v/>
      </c>
      <c r="L180" s="26" t="str">
        <f t="shared" si="28"/>
        <v/>
      </c>
      <c r="M180" s="32"/>
      <c r="N180" s="190"/>
      <c r="O180" s="190"/>
      <c r="P180" s="190"/>
      <c r="Q180" s="190"/>
      <c r="R180" s="23"/>
    </row>
    <row r="181" spans="1:22">
      <c r="A181" s="27">
        <f t="shared" ca="1" si="33"/>
        <v>46018</v>
      </c>
      <c r="B181" s="20"/>
      <c r="C181" s="21"/>
      <c r="D181" s="20"/>
      <c r="E181" s="21"/>
      <c r="F181" s="22"/>
      <c r="G181" s="22"/>
      <c r="H181" s="34" t="str">
        <f t="shared" si="29"/>
        <v/>
      </c>
      <c r="I181" s="34" t="str">
        <f t="shared" si="30"/>
        <v/>
      </c>
      <c r="J181" s="34" t="str">
        <f t="shared" si="31"/>
        <v/>
      </c>
      <c r="K181" s="34" t="str">
        <f t="shared" si="32"/>
        <v/>
      </c>
      <c r="L181" s="26" t="str">
        <f t="shared" si="28"/>
        <v/>
      </c>
      <c r="M181" s="32"/>
      <c r="N181" s="190"/>
      <c r="O181" s="190"/>
      <c r="P181" s="190"/>
      <c r="Q181" s="190"/>
      <c r="R181" s="23"/>
    </row>
    <row r="182" spans="1:22">
      <c r="A182" s="27">
        <f t="shared" ca="1" si="33"/>
        <v>46019</v>
      </c>
      <c r="B182" s="20"/>
      <c r="C182" s="21"/>
      <c r="D182" s="20"/>
      <c r="E182" s="21"/>
      <c r="F182" s="22"/>
      <c r="G182" s="22"/>
      <c r="H182" s="34" t="str">
        <f t="shared" si="29"/>
        <v/>
      </c>
      <c r="I182" s="34" t="str">
        <f t="shared" si="30"/>
        <v/>
      </c>
      <c r="J182" s="34" t="str">
        <f t="shared" si="31"/>
        <v/>
      </c>
      <c r="K182" s="34" t="str">
        <f t="shared" si="32"/>
        <v/>
      </c>
      <c r="L182" s="26" t="str">
        <f t="shared" si="28"/>
        <v/>
      </c>
      <c r="M182" s="32"/>
      <c r="N182" s="190"/>
      <c r="O182" s="190"/>
      <c r="P182" s="190"/>
      <c r="Q182" s="190"/>
      <c r="R182" s="23"/>
    </row>
    <row r="183" spans="1:22">
      <c r="A183" s="27">
        <f t="shared" ca="1" si="33"/>
        <v>46020</v>
      </c>
      <c r="B183" s="20"/>
      <c r="C183" s="21"/>
      <c r="D183" s="20"/>
      <c r="E183" s="21"/>
      <c r="F183" s="22"/>
      <c r="G183" s="22"/>
      <c r="H183" s="34" t="str">
        <f t="shared" si="29"/>
        <v/>
      </c>
      <c r="I183" s="34" t="str">
        <f t="shared" si="30"/>
        <v/>
      </c>
      <c r="J183" s="34" t="str">
        <f t="shared" si="31"/>
        <v/>
      </c>
      <c r="K183" s="34" t="str">
        <f t="shared" si="32"/>
        <v/>
      </c>
      <c r="L183" s="26" t="str">
        <f t="shared" si="28"/>
        <v/>
      </c>
      <c r="M183" s="32"/>
      <c r="N183" s="190"/>
      <c r="O183" s="190"/>
      <c r="P183" s="190"/>
      <c r="Q183" s="190"/>
      <c r="R183" s="23"/>
    </row>
    <row r="184" spans="1:22">
      <c r="A184" s="27">
        <f t="shared" ca="1" si="33"/>
        <v>46021</v>
      </c>
      <c r="B184" s="20"/>
      <c r="C184" s="21"/>
      <c r="D184" s="20"/>
      <c r="E184" s="21"/>
      <c r="F184" s="22"/>
      <c r="G184" s="22"/>
      <c r="H184" s="34" t="str">
        <f t="shared" si="29"/>
        <v/>
      </c>
      <c r="I184" s="34" t="str">
        <f t="shared" si="30"/>
        <v/>
      </c>
      <c r="J184" s="34" t="str">
        <f t="shared" si="31"/>
        <v/>
      </c>
      <c r="K184" s="34" t="str">
        <f t="shared" si="32"/>
        <v/>
      </c>
      <c r="L184" s="26" t="str">
        <f t="shared" si="28"/>
        <v/>
      </c>
      <c r="M184" s="32"/>
      <c r="N184" s="190"/>
      <c r="O184" s="190"/>
      <c r="P184" s="190"/>
      <c r="Q184" s="190"/>
      <c r="R184" s="23"/>
    </row>
    <row r="185" spans="1:22">
      <c r="A185" s="27">
        <f t="shared" ca="1" si="33"/>
        <v>46022</v>
      </c>
      <c r="B185" s="20"/>
      <c r="C185" s="21"/>
      <c r="D185" s="20"/>
      <c r="E185" s="21"/>
      <c r="F185" s="22"/>
      <c r="G185" s="22"/>
      <c r="H185" s="34" t="str">
        <f t="shared" si="29"/>
        <v/>
      </c>
      <c r="I185" s="34" t="str">
        <f t="shared" si="30"/>
        <v/>
      </c>
      <c r="J185" s="34" t="str">
        <f t="shared" si="31"/>
        <v/>
      </c>
      <c r="K185" s="34" t="str">
        <f t="shared" si="32"/>
        <v/>
      </c>
      <c r="L185" s="26" t="str">
        <f t="shared" si="28"/>
        <v/>
      </c>
      <c r="M185" s="32"/>
      <c r="N185" s="190"/>
      <c r="O185" s="190"/>
      <c r="P185" s="190"/>
      <c r="Q185" s="190"/>
      <c r="R185" s="23"/>
    </row>
    <row r="186" spans="1:22">
      <c r="A186" s="5" t="s">
        <v>11</v>
      </c>
      <c r="B186" s="191"/>
      <c r="C186" s="192"/>
      <c r="D186" s="191"/>
      <c r="E186" s="192"/>
      <c r="F186" s="26" t="str">
        <f>IF(SUM($F155:$F185)=0,"",SUM($F155:$F185))</f>
        <v/>
      </c>
      <c r="G186" s="26" t="str">
        <f>IF(SUM($G155:$G185)=0,"",SUM($G155:$G185))</f>
        <v/>
      </c>
      <c r="H186" s="26" t="str">
        <f>IF(SUM(H155:H185)=0,"",SUM(H155:H185))</f>
        <v/>
      </c>
      <c r="I186" s="26" t="str">
        <f>IF(SUM(I155:I185)=0,"",SUM(I155:I185))</f>
        <v/>
      </c>
      <c r="J186" s="26" t="str">
        <f t="shared" ref="J186:K186" si="34">IF(SUM(J155:J185)=0,"",SUM(J155:J185))</f>
        <v/>
      </c>
      <c r="K186" s="26" t="str">
        <f t="shared" si="34"/>
        <v/>
      </c>
      <c r="L186" s="26" t="str">
        <f>IF(SUM($L155:$L185)=0,"",SUM($L155:$L185))</f>
        <v/>
      </c>
      <c r="M186" s="33"/>
      <c r="N186" s="193"/>
      <c r="O186" s="193"/>
      <c r="P186" s="193"/>
      <c r="Q186" s="193"/>
      <c r="R186" s="6"/>
    </row>
    <row r="188" spans="1:22" ht="27" customHeight="1">
      <c r="A188" s="194" t="s">
        <v>22</v>
      </c>
      <c r="B188" s="189" t="s">
        <v>103</v>
      </c>
      <c r="C188" s="189"/>
      <c r="D188" s="189"/>
      <c r="E188" s="189"/>
      <c r="F188" s="189" t="s">
        <v>23</v>
      </c>
      <c r="G188" s="189"/>
      <c r="H188" s="189" t="s">
        <v>88</v>
      </c>
      <c r="I188" s="189"/>
      <c r="J188" s="189"/>
      <c r="K188" s="189"/>
      <c r="L188" s="189" t="s">
        <v>87</v>
      </c>
      <c r="M188" s="195" t="s">
        <v>96</v>
      </c>
      <c r="N188" s="194" t="s">
        <v>25</v>
      </c>
      <c r="O188" s="194"/>
      <c r="P188" s="194"/>
      <c r="Q188" s="194"/>
      <c r="R188" s="189" t="s">
        <v>100</v>
      </c>
    </row>
    <row r="189" spans="1:22" ht="14.25" customHeight="1">
      <c r="A189" s="194"/>
      <c r="B189" s="189" t="s">
        <v>82</v>
      </c>
      <c r="C189" s="189"/>
      <c r="D189" s="189" t="s">
        <v>84</v>
      </c>
      <c r="E189" s="189"/>
      <c r="F189" s="189"/>
      <c r="G189" s="189"/>
      <c r="H189" s="189" t="s">
        <v>90</v>
      </c>
      <c r="I189" s="189"/>
      <c r="J189" s="189" t="s">
        <v>89</v>
      </c>
      <c r="K189" s="189"/>
      <c r="L189" s="189"/>
      <c r="M189" s="196"/>
      <c r="N189" s="194"/>
      <c r="O189" s="194"/>
      <c r="P189" s="194"/>
      <c r="Q189" s="194"/>
      <c r="R189" s="189"/>
    </row>
    <row r="190" spans="1:22">
      <c r="A190" s="194"/>
      <c r="B190" s="43" t="s">
        <v>26</v>
      </c>
      <c r="C190" s="43" t="s">
        <v>27</v>
      </c>
      <c r="D190" s="43" t="s">
        <v>26</v>
      </c>
      <c r="E190" s="43" t="s">
        <v>27</v>
      </c>
      <c r="F190" s="44" t="s">
        <v>85</v>
      </c>
      <c r="G190" s="44" t="s">
        <v>86</v>
      </c>
      <c r="H190" s="44" t="s">
        <v>81</v>
      </c>
      <c r="I190" s="44" t="s">
        <v>83</v>
      </c>
      <c r="J190" s="44" t="s">
        <v>81</v>
      </c>
      <c r="K190" s="44" t="s">
        <v>95</v>
      </c>
      <c r="L190" s="189"/>
      <c r="M190" s="197"/>
      <c r="N190" s="194"/>
      <c r="O190" s="194"/>
      <c r="P190" s="194"/>
      <c r="Q190" s="194"/>
      <c r="R190" s="194"/>
    </row>
    <row r="191" spans="1:22">
      <c r="A191" s="27" cm="1">
        <f t="array" aca="1" ref="A191" ca="1">DATE("2025","8"+5,IFERROR(INDIRECT(T1),"1"))</f>
        <v>46023</v>
      </c>
      <c r="B191" s="20"/>
      <c r="C191" s="21"/>
      <c r="D191" s="20"/>
      <c r="E191" s="21"/>
      <c r="F191" s="22"/>
      <c r="G191" s="22"/>
      <c r="H191" s="34" t="str">
        <f>IF(OR(B191="",LEFT(M191,1)="✓"),"",C191-B191-F191)</f>
        <v/>
      </c>
      <c r="I191" s="34" t="str">
        <f>IF(OR(D191="",LEFT(M191,1)="✓"),"",E191-D191-G191)</f>
        <v/>
      </c>
      <c r="J191" s="34" t="str">
        <f>IF(AND(B191&lt;&gt;"",M191="✓所定"),C191-B191-F191,"")</f>
        <v/>
      </c>
      <c r="K191" s="34" t="str">
        <f>IF(AND(B191&lt;&gt;"",M191="✓法定"),C191-B191-F191,"")</f>
        <v/>
      </c>
      <c r="L191" s="26" t="str">
        <f>IF(AND($B191="",$D191=""),"",($C191-$B191-$F191)+($E191-$D191-$G191))</f>
        <v/>
      </c>
      <c r="M191" s="32"/>
      <c r="N191" s="190"/>
      <c r="O191" s="190"/>
      <c r="P191" s="190"/>
      <c r="Q191" s="190"/>
      <c r="R191" s="23"/>
      <c r="V191" s="1" t="s">
        <v>171</v>
      </c>
    </row>
    <row r="192" spans="1:22">
      <c r="A192" s="27">
        <f ca="1">A191+1</f>
        <v>46024</v>
      </c>
      <c r="B192" s="20"/>
      <c r="C192" s="21"/>
      <c r="D192" s="20"/>
      <c r="E192" s="21"/>
      <c r="F192" s="22"/>
      <c r="G192" s="22"/>
      <c r="H192" s="34" t="str">
        <f t="shared" ref="H192:H221" si="35">IF(OR(B192="",LEFT(M192,1)="✓"),"",C192-B192-F192)</f>
        <v/>
      </c>
      <c r="I192" s="34" t="str">
        <f t="shared" ref="I192:I221" si="36">IF(OR(D192="",LEFT(M192,1)="✓"),"",E192-D192-G192)</f>
        <v/>
      </c>
      <c r="J192" s="34" t="str">
        <f t="shared" ref="J192:J221" si="37">IF(AND(B192&lt;&gt;"",M192="✓所定"),C192-B192-F192,"")</f>
        <v/>
      </c>
      <c r="K192" s="34" t="str">
        <f t="shared" ref="K192:K221" si="38">IF(AND(B192&lt;&gt;"",M192="✓法定"),C192-B192-F192,"")</f>
        <v/>
      </c>
      <c r="L192" s="26" t="str">
        <f t="shared" ref="L192:L221" si="39">IF(AND($B192="",$D192=""),"",($C192-$B192-$F192)+($E192-$D192-$G192))</f>
        <v/>
      </c>
      <c r="M192" s="32"/>
      <c r="N192" s="190"/>
      <c r="O192" s="190"/>
      <c r="P192" s="190"/>
      <c r="Q192" s="190"/>
      <c r="R192" s="23"/>
      <c r="V192" s="1" t="s">
        <v>172</v>
      </c>
    </row>
    <row r="193" spans="1:18">
      <c r="A193" s="27">
        <f t="shared" ref="A193:A221" ca="1" si="40">A192+1</f>
        <v>46025</v>
      </c>
      <c r="B193" s="20"/>
      <c r="C193" s="21"/>
      <c r="D193" s="20"/>
      <c r="E193" s="21"/>
      <c r="F193" s="22"/>
      <c r="G193" s="22"/>
      <c r="H193" s="34" t="str">
        <f t="shared" si="35"/>
        <v/>
      </c>
      <c r="I193" s="34" t="str">
        <f t="shared" si="36"/>
        <v/>
      </c>
      <c r="J193" s="34" t="str">
        <f t="shared" si="37"/>
        <v/>
      </c>
      <c r="K193" s="34" t="str">
        <f t="shared" si="38"/>
        <v/>
      </c>
      <c r="L193" s="26" t="str">
        <f t="shared" si="39"/>
        <v/>
      </c>
      <c r="M193" s="32"/>
      <c r="N193" s="190"/>
      <c r="O193" s="190"/>
      <c r="P193" s="190"/>
      <c r="Q193" s="190"/>
      <c r="R193" s="23"/>
    </row>
    <row r="194" spans="1:18">
      <c r="A194" s="27">
        <f t="shared" ca="1" si="40"/>
        <v>46026</v>
      </c>
      <c r="B194" s="20"/>
      <c r="C194" s="21"/>
      <c r="D194" s="20"/>
      <c r="E194" s="21"/>
      <c r="F194" s="22"/>
      <c r="G194" s="22"/>
      <c r="H194" s="34" t="str">
        <f t="shared" si="35"/>
        <v/>
      </c>
      <c r="I194" s="34" t="str">
        <f t="shared" si="36"/>
        <v/>
      </c>
      <c r="J194" s="34" t="str">
        <f t="shared" si="37"/>
        <v/>
      </c>
      <c r="K194" s="34" t="str">
        <f t="shared" si="38"/>
        <v/>
      </c>
      <c r="L194" s="26" t="str">
        <f t="shared" si="39"/>
        <v/>
      </c>
      <c r="M194" s="32"/>
      <c r="N194" s="190"/>
      <c r="O194" s="190"/>
      <c r="P194" s="190"/>
      <c r="Q194" s="190"/>
      <c r="R194" s="23"/>
    </row>
    <row r="195" spans="1:18">
      <c r="A195" s="27">
        <f t="shared" ca="1" si="40"/>
        <v>46027</v>
      </c>
      <c r="B195" s="20"/>
      <c r="C195" s="21"/>
      <c r="D195" s="20"/>
      <c r="E195" s="21"/>
      <c r="F195" s="22"/>
      <c r="G195" s="22"/>
      <c r="H195" s="34" t="str">
        <f t="shared" si="35"/>
        <v/>
      </c>
      <c r="I195" s="34" t="str">
        <f t="shared" si="36"/>
        <v/>
      </c>
      <c r="J195" s="34" t="str">
        <f t="shared" si="37"/>
        <v/>
      </c>
      <c r="K195" s="34" t="str">
        <f t="shared" si="38"/>
        <v/>
      </c>
      <c r="L195" s="26" t="str">
        <f t="shared" si="39"/>
        <v/>
      </c>
      <c r="M195" s="32"/>
      <c r="N195" s="190"/>
      <c r="O195" s="190"/>
      <c r="P195" s="190"/>
      <c r="Q195" s="190"/>
      <c r="R195" s="23"/>
    </row>
    <row r="196" spans="1:18">
      <c r="A196" s="27">
        <f t="shared" ca="1" si="40"/>
        <v>46028</v>
      </c>
      <c r="B196" s="20"/>
      <c r="C196" s="21"/>
      <c r="D196" s="20"/>
      <c r="E196" s="21"/>
      <c r="F196" s="22"/>
      <c r="G196" s="22"/>
      <c r="H196" s="34" t="str">
        <f t="shared" si="35"/>
        <v/>
      </c>
      <c r="I196" s="34" t="str">
        <f t="shared" si="36"/>
        <v/>
      </c>
      <c r="J196" s="34" t="str">
        <f t="shared" si="37"/>
        <v/>
      </c>
      <c r="K196" s="34" t="str">
        <f t="shared" si="38"/>
        <v/>
      </c>
      <c r="L196" s="26" t="str">
        <f t="shared" si="39"/>
        <v/>
      </c>
      <c r="M196" s="32"/>
      <c r="N196" s="190"/>
      <c r="O196" s="190"/>
      <c r="P196" s="190"/>
      <c r="Q196" s="190"/>
      <c r="R196" s="23"/>
    </row>
    <row r="197" spans="1:18">
      <c r="A197" s="27">
        <f t="shared" ca="1" si="40"/>
        <v>46029</v>
      </c>
      <c r="B197" s="20"/>
      <c r="C197" s="21"/>
      <c r="D197" s="20"/>
      <c r="E197" s="21"/>
      <c r="F197" s="22"/>
      <c r="G197" s="22"/>
      <c r="H197" s="34" t="str">
        <f t="shared" si="35"/>
        <v/>
      </c>
      <c r="I197" s="34" t="str">
        <f t="shared" si="36"/>
        <v/>
      </c>
      <c r="J197" s="34" t="str">
        <f t="shared" si="37"/>
        <v/>
      </c>
      <c r="K197" s="34" t="str">
        <f t="shared" si="38"/>
        <v/>
      </c>
      <c r="L197" s="26" t="str">
        <f t="shared" si="39"/>
        <v/>
      </c>
      <c r="M197" s="32"/>
      <c r="N197" s="190"/>
      <c r="O197" s="190"/>
      <c r="P197" s="190"/>
      <c r="Q197" s="190"/>
      <c r="R197" s="23"/>
    </row>
    <row r="198" spans="1:18">
      <c r="A198" s="27">
        <f t="shared" ca="1" si="40"/>
        <v>46030</v>
      </c>
      <c r="B198" s="20"/>
      <c r="C198" s="21"/>
      <c r="D198" s="20"/>
      <c r="E198" s="21"/>
      <c r="F198" s="22"/>
      <c r="G198" s="22"/>
      <c r="H198" s="34" t="str">
        <f t="shared" si="35"/>
        <v/>
      </c>
      <c r="I198" s="34" t="str">
        <f t="shared" si="36"/>
        <v/>
      </c>
      <c r="J198" s="34" t="str">
        <f t="shared" si="37"/>
        <v/>
      </c>
      <c r="K198" s="34" t="str">
        <f t="shared" si="38"/>
        <v/>
      </c>
      <c r="L198" s="26" t="str">
        <f t="shared" si="39"/>
        <v/>
      </c>
      <c r="M198" s="32"/>
      <c r="N198" s="190"/>
      <c r="O198" s="190"/>
      <c r="P198" s="190"/>
      <c r="Q198" s="190"/>
      <c r="R198" s="23"/>
    </row>
    <row r="199" spans="1:18">
      <c r="A199" s="27">
        <f t="shared" ca="1" si="40"/>
        <v>46031</v>
      </c>
      <c r="B199" s="20"/>
      <c r="C199" s="21"/>
      <c r="D199" s="20"/>
      <c r="E199" s="21"/>
      <c r="F199" s="22"/>
      <c r="G199" s="22"/>
      <c r="H199" s="34" t="str">
        <f t="shared" si="35"/>
        <v/>
      </c>
      <c r="I199" s="34" t="str">
        <f t="shared" si="36"/>
        <v/>
      </c>
      <c r="J199" s="34" t="str">
        <f t="shared" si="37"/>
        <v/>
      </c>
      <c r="K199" s="34" t="str">
        <f t="shared" si="38"/>
        <v/>
      </c>
      <c r="L199" s="26" t="str">
        <f t="shared" si="39"/>
        <v/>
      </c>
      <c r="M199" s="32"/>
      <c r="N199" s="190"/>
      <c r="O199" s="190"/>
      <c r="P199" s="190"/>
      <c r="Q199" s="190"/>
      <c r="R199" s="23"/>
    </row>
    <row r="200" spans="1:18">
      <c r="A200" s="27">
        <f t="shared" ca="1" si="40"/>
        <v>46032</v>
      </c>
      <c r="B200" s="20"/>
      <c r="C200" s="21"/>
      <c r="D200" s="20"/>
      <c r="E200" s="21"/>
      <c r="F200" s="22"/>
      <c r="G200" s="22"/>
      <c r="H200" s="34" t="str">
        <f t="shared" si="35"/>
        <v/>
      </c>
      <c r="I200" s="34" t="str">
        <f t="shared" si="36"/>
        <v/>
      </c>
      <c r="J200" s="34" t="str">
        <f t="shared" si="37"/>
        <v/>
      </c>
      <c r="K200" s="34" t="str">
        <f t="shared" si="38"/>
        <v/>
      </c>
      <c r="L200" s="26" t="str">
        <f t="shared" si="39"/>
        <v/>
      </c>
      <c r="M200" s="32"/>
      <c r="N200" s="190"/>
      <c r="O200" s="190"/>
      <c r="P200" s="190"/>
      <c r="Q200" s="190"/>
      <c r="R200" s="23"/>
    </row>
    <row r="201" spans="1:18">
      <c r="A201" s="27">
        <f t="shared" ca="1" si="40"/>
        <v>46033</v>
      </c>
      <c r="B201" s="20"/>
      <c r="C201" s="21"/>
      <c r="D201" s="20"/>
      <c r="E201" s="21"/>
      <c r="F201" s="22"/>
      <c r="G201" s="22"/>
      <c r="H201" s="34" t="str">
        <f t="shared" si="35"/>
        <v/>
      </c>
      <c r="I201" s="34" t="str">
        <f t="shared" si="36"/>
        <v/>
      </c>
      <c r="J201" s="34" t="str">
        <f t="shared" si="37"/>
        <v/>
      </c>
      <c r="K201" s="34" t="str">
        <f t="shared" si="38"/>
        <v/>
      </c>
      <c r="L201" s="26" t="str">
        <f t="shared" si="39"/>
        <v/>
      </c>
      <c r="M201" s="32"/>
      <c r="N201" s="190"/>
      <c r="O201" s="190"/>
      <c r="P201" s="190"/>
      <c r="Q201" s="190"/>
      <c r="R201" s="23"/>
    </row>
    <row r="202" spans="1:18">
      <c r="A202" s="27">
        <f t="shared" ca="1" si="40"/>
        <v>46034</v>
      </c>
      <c r="B202" s="20"/>
      <c r="C202" s="21"/>
      <c r="D202" s="20"/>
      <c r="E202" s="21"/>
      <c r="F202" s="22"/>
      <c r="G202" s="22"/>
      <c r="H202" s="34" t="str">
        <f t="shared" si="35"/>
        <v/>
      </c>
      <c r="I202" s="34" t="str">
        <f t="shared" si="36"/>
        <v/>
      </c>
      <c r="J202" s="34" t="str">
        <f t="shared" si="37"/>
        <v/>
      </c>
      <c r="K202" s="34" t="str">
        <f t="shared" si="38"/>
        <v/>
      </c>
      <c r="L202" s="26" t="str">
        <f t="shared" si="39"/>
        <v/>
      </c>
      <c r="M202" s="32"/>
      <c r="N202" s="190"/>
      <c r="O202" s="190"/>
      <c r="P202" s="190"/>
      <c r="Q202" s="190"/>
      <c r="R202" s="23"/>
    </row>
    <row r="203" spans="1:18">
      <c r="A203" s="27">
        <f t="shared" ca="1" si="40"/>
        <v>46035</v>
      </c>
      <c r="B203" s="20"/>
      <c r="C203" s="21"/>
      <c r="D203" s="20"/>
      <c r="E203" s="21"/>
      <c r="F203" s="22"/>
      <c r="G203" s="22"/>
      <c r="H203" s="34" t="str">
        <f t="shared" si="35"/>
        <v/>
      </c>
      <c r="I203" s="34" t="str">
        <f t="shared" si="36"/>
        <v/>
      </c>
      <c r="J203" s="34" t="str">
        <f t="shared" si="37"/>
        <v/>
      </c>
      <c r="K203" s="34" t="str">
        <f t="shared" si="38"/>
        <v/>
      </c>
      <c r="L203" s="26" t="str">
        <f t="shared" si="39"/>
        <v/>
      </c>
      <c r="M203" s="32"/>
      <c r="N203" s="190"/>
      <c r="O203" s="190"/>
      <c r="P203" s="190"/>
      <c r="Q203" s="190"/>
      <c r="R203" s="23"/>
    </row>
    <row r="204" spans="1:18">
      <c r="A204" s="27">
        <f t="shared" ca="1" si="40"/>
        <v>46036</v>
      </c>
      <c r="B204" s="20"/>
      <c r="C204" s="21"/>
      <c r="D204" s="20"/>
      <c r="E204" s="21"/>
      <c r="F204" s="22"/>
      <c r="G204" s="22"/>
      <c r="H204" s="34" t="str">
        <f t="shared" si="35"/>
        <v/>
      </c>
      <c r="I204" s="34" t="str">
        <f t="shared" si="36"/>
        <v/>
      </c>
      <c r="J204" s="34" t="str">
        <f t="shared" si="37"/>
        <v/>
      </c>
      <c r="K204" s="34" t="str">
        <f t="shared" si="38"/>
        <v/>
      </c>
      <c r="L204" s="26" t="str">
        <f t="shared" si="39"/>
        <v/>
      </c>
      <c r="M204" s="32"/>
      <c r="N204" s="190"/>
      <c r="O204" s="190"/>
      <c r="P204" s="190"/>
      <c r="Q204" s="190"/>
      <c r="R204" s="23"/>
    </row>
    <row r="205" spans="1:18">
      <c r="A205" s="27">
        <f t="shared" ca="1" si="40"/>
        <v>46037</v>
      </c>
      <c r="B205" s="20"/>
      <c r="C205" s="21"/>
      <c r="D205" s="20"/>
      <c r="E205" s="21"/>
      <c r="F205" s="22"/>
      <c r="G205" s="22"/>
      <c r="H205" s="34" t="str">
        <f t="shared" si="35"/>
        <v/>
      </c>
      <c r="I205" s="34" t="str">
        <f t="shared" si="36"/>
        <v/>
      </c>
      <c r="J205" s="34" t="str">
        <f t="shared" si="37"/>
        <v/>
      </c>
      <c r="K205" s="34" t="str">
        <f t="shared" si="38"/>
        <v/>
      </c>
      <c r="L205" s="26" t="str">
        <f t="shared" si="39"/>
        <v/>
      </c>
      <c r="M205" s="32"/>
      <c r="N205" s="190"/>
      <c r="O205" s="190"/>
      <c r="P205" s="190"/>
      <c r="Q205" s="190"/>
      <c r="R205" s="23"/>
    </row>
    <row r="206" spans="1:18">
      <c r="A206" s="27">
        <f t="shared" ca="1" si="40"/>
        <v>46038</v>
      </c>
      <c r="B206" s="20"/>
      <c r="C206" s="21"/>
      <c r="D206" s="20"/>
      <c r="E206" s="21"/>
      <c r="F206" s="22"/>
      <c r="G206" s="22"/>
      <c r="H206" s="34" t="str">
        <f t="shared" si="35"/>
        <v/>
      </c>
      <c r="I206" s="34" t="str">
        <f t="shared" si="36"/>
        <v/>
      </c>
      <c r="J206" s="34" t="str">
        <f t="shared" si="37"/>
        <v/>
      </c>
      <c r="K206" s="34" t="str">
        <f t="shared" si="38"/>
        <v/>
      </c>
      <c r="L206" s="26" t="str">
        <f t="shared" si="39"/>
        <v/>
      </c>
      <c r="M206" s="32"/>
      <c r="N206" s="190"/>
      <c r="O206" s="190"/>
      <c r="P206" s="190"/>
      <c r="Q206" s="190"/>
      <c r="R206" s="23"/>
    </row>
    <row r="207" spans="1:18">
      <c r="A207" s="27">
        <f t="shared" ca="1" si="40"/>
        <v>46039</v>
      </c>
      <c r="B207" s="20"/>
      <c r="C207" s="21"/>
      <c r="D207" s="20"/>
      <c r="E207" s="21"/>
      <c r="F207" s="22"/>
      <c r="G207" s="22"/>
      <c r="H207" s="34" t="str">
        <f t="shared" si="35"/>
        <v/>
      </c>
      <c r="I207" s="34" t="str">
        <f t="shared" si="36"/>
        <v/>
      </c>
      <c r="J207" s="34" t="str">
        <f t="shared" si="37"/>
        <v/>
      </c>
      <c r="K207" s="34" t="str">
        <f t="shared" si="38"/>
        <v/>
      </c>
      <c r="L207" s="26" t="str">
        <f t="shared" si="39"/>
        <v/>
      </c>
      <c r="M207" s="32"/>
      <c r="N207" s="190"/>
      <c r="O207" s="190"/>
      <c r="P207" s="190"/>
      <c r="Q207" s="190"/>
      <c r="R207" s="23"/>
    </row>
    <row r="208" spans="1:18">
      <c r="A208" s="27">
        <f t="shared" ca="1" si="40"/>
        <v>46040</v>
      </c>
      <c r="B208" s="20"/>
      <c r="C208" s="21"/>
      <c r="D208" s="20"/>
      <c r="E208" s="21"/>
      <c r="F208" s="22"/>
      <c r="G208" s="22"/>
      <c r="H208" s="34" t="str">
        <f t="shared" si="35"/>
        <v/>
      </c>
      <c r="I208" s="34" t="str">
        <f t="shared" si="36"/>
        <v/>
      </c>
      <c r="J208" s="34" t="str">
        <f t="shared" si="37"/>
        <v/>
      </c>
      <c r="K208" s="34" t="str">
        <f t="shared" si="38"/>
        <v/>
      </c>
      <c r="L208" s="26" t="str">
        <f t="shared" si="39"/>
        <v/>
      </c>
      <c r="M208" s="32"/>
      <c r="N208" s="190"/>
      <c r="O208" s="190"/>
      <c r="P208" s="190"/>
      <c r="Q208" s="190"/>
      <c r="R208" s="23"/>
    </row>
    <row r="209" spans="1:18">
      <c r="A209" s="27">
        <f t="shared" ca="1" si="40"/>
        <v>46041</v>
      </c>
      <c r="B209" s="20"/>
      <c r="C209" s="21"/>
      <c r="D209" s="20"/>
      <c r="E209" s="21"/>
      <c r="F209" s="22"/>
      <c r="G209" s="22"/>
      <c r="H209" s="34" t="str">
        <f t="shared" si="35"/>
        <v/>
      </c>
      <c r="I209" s="34" t="str">
        <f t="shared" si="36"/>
        <v/>
      </c>
      <c r="J209" s="34" t="str">
        <f t="shared" si="37"/>
        <v/>
      </c>
      <c r="K209" s="34" t="str">
        <f t="shared" si="38"/>
        <v/>
      </c>
      <c r="L209" s="26" t="str">
        <f t="shared" si="39"/>
        <v/>
      </c>
      <c r="M209" s="32"/>
      <c r="N209" s="190"/>
      <c r="O209" s="190"/>
      <c r="P209" s="190"/>
      <c r="Q209" s="190"/>
      <c r="R209" s="23"/>
    </row>
    <row r="210" spans="1:18">
      <c r="A210" s="27">
        <f t="shared" ca="1" si="40"/>
        <v>46042</v>
      </c>
      <c r="B210" s="20"/>
      <c r="C210" s="21"/>
      <c r="D210" s="20"/>
      <c r="E210" s="21"/>
      <c r="F210" s="22"/>
      <c r="G210" s="22"/>
      <c r="H210" s="34" t="str">
        <f t="shared" si="35"/>
        <v/>
      </c>
      <c r="I210" s="34" t="str">
        <f t="shared" si="36"/>
        <v/>
      </c>
      <c r="J210" s="34" t="str">
        <f t="shared" si="37"/>
        <v/>
      </c>
      <c r="K210" s="34" t="str">
        <f t="shared" si="38"/>
        <v/>
      </c>
      <c r="L210" s="26" t="str">
        <f t="shared" si="39"/>
        <v/>
      </c>
      <c r="M210" s="32"/>
      <c r="N210" s="190"/>
      <c r="O210" s="190"/>
      <c r="P210" s="190"/>
      <c r="Q210" s="190"/>
      <c r="R210" s="23"/>
    </row>
    <row r="211" spans="1:18">
      <c r="A211" s="27">
        <f t="shared" ca="1" si="40"/>
        <v>46043</v>
      </c>
      <c r="B211" s="20"/>
      <c r="C211" s="21"/>
      <c r="D211" s="20"/>
      <c r="E211" s="21"/>
      <c r="F211" s="22"/>
      <c r="G211" s="22"/>
      <c r="H211" s="34" t="str">
        <f t="shared" si="35"/>
        <v/>
      </c>
      <c r="I211" s="34" t="str">
        <f t="shared" si="36"/>
        <v/>
      </c>
      <c r="J211" s="34" t="str">
        <f t="shared" si="37"/>
        <v/>
      </c>
      <c r="K211" s="34" t="str">
        <f t="shared" si="38"/>
        <v/>
      </c>
      <c r="L211" s="26" t="str">
        <f t="shared" si="39"/>
        <v/>
      </c>
      <c r="M211" s="32"/>
      <c r="N211" s="190"/>
      <c r="O211" s="190"/>
      <c r="P211" s="190"/>
      <c r="Q211" s="190"/>
      <c r="R211" s="23"/>
    </row>
    <row r="212" spans="1:18">
      <c r="A212" s="27">
        <f t="shared" ca="1" si="40"/>
        <v>46044</v>
      </c>
      <c r="B212" s="20"/>
      <c r="C212" s="21"/>
      <c r="D212" s="20"/>
      <c r="E212" s="21"/>
      <c r="F212" s="22"/>
      <c r="G212" s="22"/>
      <c r="H212" s="34" t="str">
        <f t="shared" si="35"/>
        <v/>
      </c>
      <c r="I212" s="34" t="str">
        <f t="shared" si="36"/>
        <v/>
      </c>
      <c r="J212" s="34" t="str">
        <f t="shared" si="37"/>
        <v/>
      </c>
      <c r="K212" s="34" t="str">
        <f t="shared" si="38"/>
        <v/>
      </c>
      <c r="L212" s="26" t="str">
        <f t="shared" si="39"/>
        <v/>
      </c>
      <c r="M212" s="32"/>
      <c r="N212" s="190"/>
      <c r="O212" s="190"/>
      <c r="P212" s="190"/>
      <c r="Q212" s="190"/>
      <c r="R212" s="23"/>
    </row>
    <row r="213" spans="1:18">
      <c r="A213" s="27">
        <f t="shared" ca="1" si="40"/>
        <v>46045</v>
      </c>
      <c r="B213" s="20"/>
      <c r="C213" s="21"/>
      <c r="D213" s="20"/>
      <c r="E213" s="21"/>
      <c r="F213" s="22"/>
      <c r="G213" s="22"/>
      <c r="H213" s="34" t="str">
        <f t="shared" si="35"/>
        <v/>
      </c>
      <c r="I213" s="34" t="str">
        <f t="shared" si="36"/>
        <v/>
      </c>
      <c r="J213" s="34" t="str">
        <f t="shared" si="37"/>
        <v/>
      </c>
      <c r="K213" s="34" t="str">
        <f t="shared" si="38"/>
        <v/>
      </c>
      <c r="L213" s="26" t="str">
        <f t="shared" si="39"/>
        <v/>
      </c>
      <c r="M213" s="32"/>
      <c r="N213" s="190"/>
      <c r="O213" s="190"/>
      <c r="P213" s="190"/>
      <c r="Q213" s="190"/>
      <c r="R213" s="23"/>
    </row>
    <row r="214" spans="1:18">
      <c r="A214" s="27">
        <f t="shared" ca="1" si="40"/>
        <v>46046</v>
      </c>
      <c r="B214" s="20"/>
      <c r="C214" s="21"/>
      <c r="D214" s="20"/>
      <c r="E214" s="21"/>
      <c r="F214" s="22"/>
      <c r="G214" s="22"/>
      <c r="H214" s="34" t="str">
        <f t="shared" si="35"/>
        <v/>
      </c>
      <c r="I214" s="34" t="str">
        <f t="shared" si="36"/>
        <v/>
      </c>
      <c r="J214" s="34" t="str">
        <f t="shared" si="37"/>
        <v/>
      </c>
      <c r="K214" s="34" t="str">
        <f t="shared" si="38"/>
        <v/>
      </c>
      <c r="L214" s="26" t="str">
        <f t="shared" si="39"/>
        <v/>
      </c>
      <c r="M214" s="32"/>
      <c r="N214" s="190"/>
      <c r="O214" s="190"/>
      <c r="P214" s="190"/>
      <c r="Q214" s="190"/>
      <c r="R214" s="23"/>
    </row>
    <row r="215" spans="1:18">
      <c r="A215" s="27">
        <f t="shared" ca="1" si="40"/>
        <v>46047</v>
      </c>
      <c r="B215" s="20"/>
      <c r="C215" s="21"/>
      <c r="D215" s="20"/>
      <c r="E215" s="21"/>
      <c r="F215" s="22"/>
      <c r="G215" s="22"/>
      <c r="H215" s="34" t="str">
        <f t="shared" si="35"/>
        <v/>
      </c>
      <c r="I215" s="34" t="str">
        <f t="shared" si="36"/>
        <v/>
      </c>
      <c r="J215" s="34" t="str">
        <f t="shared" si="37"/>
        <v/>
      </c>
      <c r="K215" s="34" t="str">
        <f t="shared" si="38"/>
        <v/>
      </c>
      <c r="L215" s="26" t="str">
        <f t="shared" si="39"/>
        <v/>
      </c>
      <c r="M215" s="32"/>
      <c r="N215" s="190"/>
      <c r="O215" s="190"/>
      <c r="P215" s="190"/>
      <c r="Q215" s="190"/>
      <c r="R215" s="23"/>
    </row>
    <row r="216" spans="1:18">
      <c r="A216" s="27">
        <f t="shared" ca="1" si="40"/>
        <v>46048</v>
      </c>
      <c r="B216" s="20"/>
      <c r="C216" s="21"/>
      <c r="D216" s="20"/>
      <c r="E216" s="21"/>
      <c r="F216" s="22"/>
      <c r="G216" s="22"/>
      <c r="H216" s="34" t="str">
        <f t="shared" si="35"/>
        <v/>
      </c>
      <c r="I216" s="34" t="str">
        <f t="shared" si="36"/>
        <v/>
      </c>
      <c r="J216" s="34" t="str">
        <f t="shared" si="37"/>
        <v/>
      </c>
      <c r="K216" s="34" t="str">
        <f t="shared" si="38"/>
        <v/>
      </c>
      <c r="L216" s="26" t="str">
        <f t="shared" si="39"/>
        <v/>
      </c>
      <c r="M216" s="32"/>
      <c r="N216" s="190"/>
      <c r="O216" s="190"/>
      <c r="P216" s="190"/>
      <c r="Q216" s="190"/>
      <c r="R216" s="23"/>
    </row>
    <row r="217" spans="1:18">
      <c r="A217" s="27">
        <f t="shared" ca="1" si="40"/>
        <v>46049</v>
      </c>
      <c r="B217" s="20"/>
      <c r="C217" s="21"/>
      <c r="D217" s="20"/>
      <c r="E217" s="21"/>
      <c r="F217" s="22"/>
      <c r="G217" s="22"/>
      <c r="H217" s="34" t="str">
        <f t="shared" si="35"/>
        <v/>
      </c>
      <c r="I217" s="34" t="str">
        <f t="shared" si="36"/>
        <v/>
      </c>
      <c r="J217" s="34" t="str">
        <f t="shared" si="37"/>
        <v/>
      </c>
      <c r="K217" s="34" t="str">
        <f t="shared" si="38"/>
        <v/>
      </c>
      <c r="L217" s="26" t="str">
        <f t="shared" si="39"/>
        <v/>
      </c>
      <c r="M217" s="32"/>
      <c r="N217" s="190"/>
      <c r="O217" s="190"/>
      <c r="P217" s="190"/>
      <c r="Q217" s="190"/>
      <c r="R217" s="23"/>
    </row>
    <row r="218" spans="1:18">
      <c r="A218" s="27">
        <f t="shared" ca="1" si="40"/>
        <v>46050</v>
      </c>
      <c r="B218" s="20"/>
      <c r="C218" s="21"/>
      <c r="D218" s="20"/>
      <c r="E218" s="21"/>
      <c r="F218" s="22"/>
      <c r="G218" s="22"/>
      <c r="H218" s="34" t="str">
        <f t="shared" si="35"/>
        <v/>
      </c>
      <c r="I218" s="34" t="str">
        <f t="shared" si="36"/>
        <v/>
      </c>
      <c r="J218" s="34" t="str">
        <f t="shared" si="37"/>
        <v/>
      </c>
      <c r="K218" s="34" t="str">
        <f t="shared" si="38"/>
        <v/>
      </c>
      <c r="L218" s="26" t="str">
        <f t="shared" si="39"/>
        <v/>
      </c>
      <c r="M218" s="32"/>
      <c r="N218" s="190"/>
      <c r="O218" s="190"/>
      <c r="P218" s="190"/>
      <c r="Q218" s="190"/>
      <c r="R218" s="23"/>
    </row>
    <row r="219" spans="1:18">
      <c r="A219" s="27">
        <f t="shared" ca="1" si="40"/>
        <v>46051</v>
      </c>
      <c r="B219" s="20"/>
      <c r="C219" s="21"/>
      <c r="D219" s="20"/>
      <c r="E219" s="21"/>
      <c r="F219" s="22"/>
      <c r="G219" s="22"/>
      <c r="H219" s="34" t="str">
        <f t="shared" si="35"/>
        <v/>
      </c>
      <c r="I219" s="34" t="str">
        <f t="shared" si="36"/>
        <v/>
      </c>
      <c r="J219" s="34" t="str">
        <f t="shared" si="37"/>
        <v/>
      </c>
      <c r="K219" s="34" t="str">
        <f t="shared" si="38"/>
        <v/>
      </c>
      <c r="L219" s="26" t="str">
        <f t="shared" si="39"/>
        <v/>
      </c>
      <c r="M219" s="32"/>
      <c r="N219" s="190"/>
      <c r="O219" s="190"/>
      <c r="P219" s="190"/>
      <c r="Q219" s="190"/>
      <c r="R219" s="23"/>
    </row>
    <row r="220" spans="1:18">
      <c r="A220" s="27">
        <f t="shared" ca="1" si="40"/>
        <v>46052</v>
      </c>
      <c r="B220" s="20"/>
      <c r="C220" s="21"/>
      <c r="D220" s="20"/>
      <c r="E220" s="21"/>
      <c r="F220" s="22"/>
      <c r="G220" s="22"/>
      <c r="H220" s="34" t="str">
        <f t="shared" si="35"/>
        <v/>
      </c>
      <c r="I220" s="34" t="str">
        <f t="shared" si="36"/>
        <v/>
      </c>
      <c r="J220" s="34" t="str">
        <f t="shared" si="37"/>
        <v/>
      </c>
      <c r="K220" s="34" t="str">
        <f t="shared" si="38"/>
        <v/>
      </c>
      <c r="L220" s="26" t="str">
        <f t="shared" si="39"/>
        <v/>
      </c>
      <c r="M220" s="32"/>
      <c r="N220" s="190"/>
      <c r="O220" s="190"/>
      <c r="P220" s="190"/>
      <c r="Q220" s="190"/>
      <c r="R220" s="23"/>
    </row>
    <row r="221" spans="1:18">
      <c r="A221" s="27">
        <f t="shared" ca="1" si="40"/>
        <v>46053</v>
      </c>
      <c r="B221" s="20"/>
      <c r="C221" s="21"/>
      <c r="D221" s="20"/>
      <c r="E221" s="21"/>
      <c r="F221" s="22"/>
      <c r="G221" s="22"/>
      <c r="H221" s="34" t="str">
        <f t="shared" si="35"/>
        <v/>
      </c>
      <c r="I221" s="34" t="str">
        <f t="shared" si="36"/>
        <v/>
      </c>
      <c r="J221" s="34" t="str">
        <f t="shared" si="37"/>
        <v/>
      </c>
      <c r="K221" s="34" t="str">
        <f t="shared" si="38"/>
        <v/>
      </c>
      <c r="L221" s="26" t="str">
        <f t="shared" si="39"/>
        <v/>
      </c>
      <c r="M221" s="32"/>
      <c r="N221" s="190"/>
      <c r="O221" s="190"/>
      <c r="P221" s="190"/>
      <c r="Q221" s="190"/>
      <c r="R221" s="23"/>
    </row>
    <row r="222" spans="1:18">
      <c r="A222" s="5" t="s">
        <v>11</v>
      </c>
      <c r="B222" s="191"/>
      <c r="C222" s="192"/>
      <c r="D222" s="191"/>
      <c r="E222" s="192"/>
      <c r="F222" s="26" t="str">
        <f>IF(SUM($F191:$F221)=0,"",SUM($F191:$F221))</f>
        <v/>
      </c>
      <c r="G222" s="26" t="str">
        <f>IF(SUM($G191:$G221)=0,"",SUM($G191:$G221))</f>
        <v/>
      </c>
      <c r="H222" s="26" t="str">
        <f>IF(SUM(H191:H221)=0,"",SUM(H191:H221))</f>
        <v/>
      </c>
      <c r="I222" s="26" t="str">
        <f>IF(SUM(I191:I221)=0,"",SUM(I191:I221))</f>
        <v/>
      </c>
      <c r="J222" s="26" t="str">
        <f t="shared" ref="J222:K222" si="41">IF(SUM(J191:J221)=0,"",SUM(J191:J221))</f>
        <v/>
      </c>
      <c r="K222" s="26" t="str">
        <f t="shared" si="41"/>
        <v/>
      </c>
      <c r="L222" s="26" t="str">
        <f>IF(SUM($L191:$L221)=0,"",SUM($L191:$L221))</f>
        <v/>
      </c>
      <c r="M222" s="33"/>
      <c r="N222" s="193"/>
      <c r="O222" s="193"/>
      <c r="P222" s="193"/>
      <c r="Q222" s="193"/>
      <c r="R222" s="6"/>
    </row>
    <row r="224" spans="1:18" ht="27" customHeight="1">
      <c r="A224" s="194" t="s">
        <v>22</v>
      </c>
      <c r="B224" s="189" t="s">
        <v>103</v>
      </c>
      <c r="C224" s="189"/>
      <c r="D224" s="189"/>
      <c r="E224" s="189"/>
      <c r="F224" s="189" t="s">
        <v>23</v>
      </c>
      <c r="G224" s="189"/>
      <c r="H224" s="189" t="s">
        <v>88</v>
      </c>
      <c r="I224" s="189"/>
      <c r="J224" s="189"/>
      <c r="K224" s="189"/>
      <c r="L224" s="189" t="s">
        <v>87</v>
      </c>
      <c r="M224" s="195" t="s">
        <v>96</v>
      </c>
      <c r="N224" s="194" t="s">
        <v>25</v>
      </c>
      <c r="O224" s="194"/>
      <c r="P224" s="194"/>
      <c r="Q224" s="194"/>
      <c r="R224" s="189" t="s">
        <v>100</v>
      </c>
    </row>
    <row r="225" spans="1:22" ht="14.25" customHeight="1">
      <c r="A225" s="194"/>
      <c r="B225" s="189" t="s">
        <v>82</v>
      </c>
      <c r="C225" s="189"/>
      <c r="D225" s="189" t="s">
        <v>84</v>
      </c>
      <c r="E225" s="189"/>
      <c r="F225" s="189"/>
      <c r="G225" s="189"/>
      <c r="H225" s="189" t="s">
        <v>90</v>
      </c>
      <c r="I225" s="189"/>
      <c r="J225" s="189" t="s">
        <v>89</v>
      </c>
      <c r="K225" s="189"/>
      <c r="L225" s="189"/>
      <c r="M225" s="196"/>
      <c r="N225" s="194"/>
      <c r="O225" s="194"/>
      <c r="P225" s="194"/>
      <c r="Q225" s="194"/>
      <c r="R225" s="189"/>
    </row>
    <row r="226" spans="1:22">
      <c r="A226" s="194"/>
      <c r="B226" s="43" t="s">
        <v>26</v>
      </c>
      <c r="C226" s="43" t="s">
        <v>27</v>
      </c>
      <c r="D226" s="43" t="s">
        <v>26</v>
      </c>
      <c r="E226" s="43" t="s">
        <v>27</v>
      </c>
      <c r="F226" s="44" t="s">
        <v>85</v>
      </c>
      <c r="G226" s="44" t="s">
        <v>86</v>
      </c>
      <c r="H226" s="44" t="s">
        <v>81</v>
      </c>
      <c r="I226" s="44" t="s">
        <v>83</v>
      </c>
      <c r="J226" s="44" t="s">
        <v>81</v>
      </c>
      <c r="K226" s="44" t="s">
        <v>95</v>
      </c>
      <c r="L226" s="189"/>
      <c r="M226" s="197"/>
      <c r="N226" s="194"/>
      <c r="O226" s="194"/>
      <c r="P226" s="194"/>
      <c r="Q226" s="194"/>
      <c r="R226" s="194"/>
    </row>
    <row r="227" spans="1:22">
      <c r="A227" s="27" cm="1">
        <f t="array" aca="1" ref="A227" ca="1">DATE("2025","8"+6,IFERROR(INDIRECT(T1),"1"))</f>
        <v>46054</v>
      </c>
      <c r="B227" s="20"/>
      <c r="C227" s="21"/>
      <c r="D227" s="20"/>
      <c r="E227" s="21"/>
      <c r="F227" s="22"/>
      <c r="G227" s="22"/>
      <c r="H227" s="34" t="str">
        <f>IF(OR(B227="",LEFT(M227,1)="✓"),"",C227-B227-F227)</f>
        <v/>
      </c>
      <c r="I227" s="34" t="str">
        <f>IF(OR(D227="",LEFT(M227,1)="✓"),"",E227-D227-G227)</f>
        <v/>
      </c>
      <c r="J227" s="34" t="str">
        <f>IF(AND(B227&lt;&gt;"",M227="✓所定"),C227-B227-F227,"")</f>
        <v/>
      </c>
      <c r="K227" s="34" t="str">
        <f>IF(AND(B227&lt;&gt;"",M227="✓法定"),C227-B227-F227,"")</f>
        <v/>
      </c>
      <c r="L227" s="26" t="str">
        <f t="shared" ref="L227:L253" si="42">IF(AND($B227="",$D227=""),"",($C227-$B227-$F227)+($E227-$D227-$G227))</f>
        <v/>
      </c>
      <c r="M227" s="32"/>
      <c r="N227" s="190"/>
      <c r="O227" s="190"/>
      <c r="P227" s="190"/>
      <c r="Q227" s="190"/>
      <c r="R227" s="23"/>
      <c r="V227" s="1" t="s">
        <v>171</v>
      </c>
    </row>
    <row r="228" spans="1:22">
      <c r="A228" s="27">
        <f ca="1">A227+1</f>
        <v>46055</v>
      </c>
      <c r="B228" s="20"/>
      <c r="C228" s="21"/>
      <c r="D228" s="20"/>
      <c r="E228" s="21"/>
      <c r="F228" s="22"/>
      <c r="G228" s="22"/>
      <c r="H228" s="34" t="str">
        <f t="shared" ref="H228:H257" si="43">IF(OR(B228="",LEFT(M228,1)="✓"),"",C228-B228-F228)</f>
        <v/>
      </c>
      <c r="I228" s="34" t="str">
        <f t="shared" ref="I228:I257" si="44">IF(OR(D228="",LEFT(M228,1)="✓"),"",E228-D228-G228)</f>
        <v/>
      </c>
      <c r="J228" s="34" t="str">
        <f t="shared" ref="J228:J257" si="45">IF(AND(B228&lt;&gt;"",M228="✓所定"),C228-B228-F228,"")</f>
        <v/>
      </c>
      <c r="K228" s="34" t="str">
        <f t="shared" ref="K228:K257" si="46">IF(AND(B228&lt;&gt;"",M228="✓法定"),C228-B228-F228,"")</f>
        <v/>
      </c>
      <c r="L228" s="26" t="str">
        <f t="shared" si="42"/>
        <v/>
      </c>
      <c r="M228" s="32"/>
      <c r="N228" s="190"/>
      <c r="O228" s="190"/>
      <c r="P228" s="190"/>
      <c r="Q228" s="190"/>
      <c r="R228" s="23"/>
      <c r="V228" s="1" t="s">
        <v>172</v>
      </c>
    </row>
    <row r="229" spans="1:22">
      <c r="A229" s="27">
        <f t="shared" ref="A229:A257" ca="1" si="47">A228+1</f>
        <v>46056</v>
      </c>
      <c r="B229" s="20"/>
      <c r="C229" s="21"/>
      <c r="D229" s="20"/>
      <c r="E229" s="21"/>
      <c r="F229" s="22"/>
      <c r="G229" s="22"/>
      <c r="H229" s="34" t="str">
        <f t="shared" si="43"/>
        <v/>
      </c>
      <c r="I229" s="34" t="str">
        <f t="shared" si="44"/>
        <v/>
      </c>
      <c r="J229" s="34" t="str">
        <f t="shared" si="45"/>
        <v/>
      </c>
      <c r="K229" s="34" t="str">
        <f t="shared" si="46"/>
        <v/>
      </c>
      <c r="L229" s="26" t="str">
        <f t="shared" si="42"/>
        <v/>
      </c>
      <c r="M229" s="32"/>
      <c r="N229" s="190"/>
      <c r="O229" s="190"/>
      <c r="P229" s="190"/>
      <c r="Q229" s="190"/>
      <c r="R229" s="23"/>
    </row>
    <row r="230" spans="1:22">
      <c r="A230" s="27">
        <f t="shared" ca="1" si="47"/>
        <v>46057</v>
      </c>
      <c r="B230" s="20"/>
      <c r="C230" s="21"/>
      <c r="D230" s="20"/>
      <c r="E230" s="21"/>
      <c r="F230" s="22"/>
      <c r="G230" s="22"/>
      <c r="H230" s="34" t="str">
        <f t="shared" si="43"/>
        <v/>
      </c>
      <c r="I230" s="34" t="str">
        <f t="shared" si="44"/>
        <v/>
      </c>
      <c r="J230" s="34" t="str">
        <f t="shared" si="45"/>
        <v/>
      </c>
      <c r="K230" s="34" t="str">
        <f t="shared" si="46"/>
        <v/>
      </c>
      <c r="L230" s="26" t="str">
        <f t="shared" si="42"/>
        <v/>
      </c>
      <c r="M230" s="32"/>
      <c r="N230" s="190"/>
      <c r="O230" s="190"/>
      <c r="P230" s="190"/>
      <c r="Q230" s="190"/>
      <c r="R230" s="23"/>
    </row>
    <row r="231" spans="1:22">
      <c r="A231" s="27">
        <f t="shared" ca="1" si="47"/>
        <v>46058</v>
      </c>
      <c r="B231" s="20"/>
      <c r="C231" s="21"/>
      <c r="D231" s="20"/>
      <c r="E231" s="21"/>
      <c r="F231" s="22"/>
      <c r="G231" s="22"/>
      <c r="H231" s="34" t="str">
        <f t="shared" si="43"/>
        <v/>
      </c>
      <c r="I231" s="34" t="str">
        <f t="shared" si="44"/>
        <v/>
      </c>
      <c r="J231" s="34" t="str">
        <f t="shared" si="45"/>
        <v/>
      </c>
      <c r="K231" s="34" t="str">
        <f t="shared" si="46"/>
        <v/>
      </c>
      <c r="L231" s="26" t="str">
        <f t="shared" si="42"/>
        <v/>
      </c>
      <c r="M231" s="32"/>
      <c r="N231" s="190"/>
      <c r="O231" s="190"/>
      <c r="P231" s="190"/>
      <c r="Q231" s="190"/>
      <c r="R231" s="23"/>
    </row>
    <row r="232" spans="1:22">
      <c r="A232" s="27">
        <f t="shared" ca="1" si="47"/>
        <v>46059</v>
      </c>
      <c r="B232" s="20"/>
      <c r="C232" s="21"/>
      <c r="D232" s="20"/>
      <c r="E232" s="21"/>
      <c r="F232" s="22"/>
      <c r="G232" s="22"/>
      <c r="H232" s="34" t="str">
        <f t="shared" si="43"/>
        <v/>
      </c>
      <c r="I232" s="34" t="str">
        <f t="shared" si="44"/>
        <v/>
      </c>
      <c r="J232" s="34" t="str">
        <f t="shared" si="45"/>
        <v/>
      </c>
      <c r="K232" s="34" t="str">
        <f t="shared" si="46"/>
        <v/>
      </c>
      <c r="L232" s="26" t="str">
        <f t="shared" si="42"/>
        <v/>
      </c>
      <c r="M232" s="32"/>
      <c r="N232" s="190"/>
      <c r="O232" s="190"/>
      <c r="P232" s="190"/>
      <c r="Q232" s="190"/>
      <c r="R232" s="23"/>
    </row>
    <row r="233" spans="1:22">
      <c r="A233" s="27">
        <f t="shared" ca="1" si="47"/>
        <v>46060</v>
      </c>
      <c r="B233" s="20"/>
      <c r="C233" s="21"/>
      <c r="D233" s="20"/>
      <c r="E233" s="21"/>
      <c r="F233" s="22"/>
      <c r="G233" s="22"/>
      <c r="H233" s="34" t="str">
        <f t="shared" si="43"/>
        <v/>
      </c>
      <c r="I233" s="34" t="str">
        <f t="shared" si="44"/>
        <v/>
      </c>
      <c r="J233" s="34" t="str">
        <f t="shared" si="45"/>
        <v/>
      </c>
      <c r="K233" s="34" t="str">
        <f t="shared" si="46"/>
        <v/>
      </c>
      <c r="L233" s="26" t="str">
        <f t="shared" si="42"/>
        <v/>
      </c>
      <c r="M233" s="32"/>
      <c r="N233" s="190"/>
      <c r="O233" s="190"/>
      <c r="P233" s="190"/>
      <c r="Q233" s="190"/>
      <c r="R233" s="23"/>
    </row>
    <row r="234" spans="1:22">
      <c r="A234" s="27">
        <f t="shared" ca="1" si="47"/>
        <v>46061</v>
      </c>
      <c r="B234" s="20"/>
      <c r="C234" s="21"/>
      <c r="D234" s="20"/>
      <c r="E234" s="21"/>
      <c r="F234" s="22"/>
      <c r="G234" s="22"/>
      <c r="H234" s="34" t="str">
        <f t="shared" si="43"/>
        <v/>
      </c>
      <c r="I234" s="34" t="str">
        <f t="shared" si="44"/>
        <v/>
      </c>
      <c r="J234" s="34" t="str">
        <f t="shared" si="45"/>
        <v/>
      </c>
      <c r="K234" s="34" t="str">
        <f t="shared" si="46"/>
        <v/>
      </c>
      <c r="L234" s="26" t="str">
        <f t="shared" si="42"/>
        <v/>
      </c>
      <c r="M234" s="32"/>
      <c r="N234" s="190"/>
      <c r="O234" s="190"/>
      <c r="P234" s="190"/>
      <c r="Q234" s="190"/>
      <c r="R234" s="23"/>
    </row>
    <row r="235" spans="1:22">
      <c r="A235" s="27">
        <f t="shared" ca="1" si="47"/>
        <v>46062</v>
      </c>
      <c r="B235" s="20"/>
      <c r="C235" s="21"/>
      <c r="D235" s="20"/>
      <c r="E235" s="21"/>
      <c r="F235" s="22"/>
      <c r="G235" s="22"/>
      <c r="H235" s="34" t="str">
        <f t="shared" si="43"/>
        <v/>
      </c>
      <c r="I235" s="34" t="str">
        <f t="shared" si="44"/>
        <v/>
      </c>
      <c r="J235" s="34" t="str">
        <f t="shared" si="45"/>
        <v/>
      </c>
      <c r="K235" s="34" t="str">
        <f t="shared" si="46"/>
        <v/>
      </c>
      <c r="L235" s="26" t="str">
        <f t="shared" si="42"/>
        <v/>
      </c>
      <c r="M235" s="32"/>
      <c r="N235" s="190"/>
      <c r="O235" s="190"/>
      <c r="P235" s="190"/>
      <c r="Q235" s="190"/>
      <c r="R235" s="23"/>
    </row>
    <row r="236" spans="1:22">
      <c r="A236" s="27">
        <f t="shared" ca="1" si="47"/>
        <v>46063</v>
      </c>
      <c r="B236" s="20"/>
      <c r="C236" s="21"/>
      <c r="D236" s="20"/>
      <c r="E236" s="21"/>
      <c r="F236" s="22"/>
      <c r="G236" s="22"/>
      <c r="H236" s="34" t="str">
        <f t="shared" si="43"/>
        <v/>
      </c>
      <c r="I236" s="34" t="str">
        <f t="shared" si="44"/>
        <v/>
      </c>
      <c r="J236" s="34" t="str">
        <f t="shared" si="45"/>
        <v/>
      </c>
      <c r="K236" s="34" t="str">
        <f t="shared" si="46"/>
        <v/>
      </c>
      <c r="L236" s="26" t="str">
        <f t="shared" si="42"/>
        <v/>
      </c>
      <c r="M236" s="32"/>
      <c r="N236" s="190"/>
      <c r="O236" s="190"/>
      <c r="P236" s="190"/>
      <c r="Q236" s="190"/>
      <c r="R236" s="23"/>
    </row>
    <row r="237" spans="1:22">
      <c r="A237" s="27">
        <f t="shared" ca="1" si="47"/>
        <v>46064</v>
      </c>
      <c r="B237" s="20"/>
      <c r="C237" s="21"/>
      <c r="D237" s="20"/>
      <c r="E237" s="21"/>
      <c r="F237" s="22"/>
      <c r="G237" s="22"/>
      <c r="H237" s="34" t="str">
        <f t="shared" si="43"/>
        <v/>
      </c>
      <c r="I237" s="34" t="str">
        <f t="shared" si="44"/>
        <v/>
      </c>
      <c r="J237" s="34" t="str">
        <f t="shared" si="45"/>
        <v/>
      </c>
      <c r="K237" s="34" t="str">
        <f t="shared" si="46"/>
        <v/>
      </c>
      <c r="L237" s="26" t="str">
        <f t="shared" si="42"/>
        <v/>
      </c>
      <c r="M237" s="32"/>
      <c r="N237" s="190"/>
      <c r="O237" s="190"/>
      <c r="P237" s="190"/>
      <c r="Q237" s="190"/>
      <c r="R237" s="23"/>
    </row>
    <row r="238" spans="1:22">
      <c r="A238" s="27">
        <f t="shared" ca="1" si="47"/>
        <v>46065</v>
      </c>
      <c r="B238" s="20"/>
      <c r="C238" s="21"/>
      <c r="D238" s="20"/>
      <c r="E238" s="21"/>
      <c r="F238" s="22"/>
      <c r="G238" s="22"/>
      <c r="H238" s="34" t="str">
        <f t="shared" si="43"/>
        <v/>
      </c>
      <c r="I238" s="34" t="str">
        <f t="shared" si="44"/>
        <v/>
      </c>
      <c r="J238" s="34" t="str">
        <f t="shared" si="45"/>
        <v/>
      </c>
      <c r="K238" s="34" t="str">
        <f t="shared" si="46"/>
        <v/>
      </c>
      <c r="L238" s="26" t="str">
        <f t="shared" si="42"/>
        <v/>
      </c>
      <c r="M238" s="32"/>
      <c r="N238" s="190"/>
      <c r="O238" s="190"/>
      <c r="P238" s="190"/>
      <c r="Q238" s="190"/>
      <c r="R238" s="23"/>
    </row>
    <row r="239" spans="1:22">
      <c r="A239" s="27">
        <f t="shared" ca="1" si="47"/>
        <v>46066</v>
      </c>
      <c r="B239" s="20"/>
      <c r="C239" s="21"/>
      <c r="D239" s="20"/>
      <c r="E239" s="21"/>
      <c r="F239" s="22"/>
      <c r="G239" s="22"/>
      <c r="H239" s="34" t="str">
        <f t="shared" si="43"/>
        <v/>
      </c>
      <c r="I239" s="34" t="str">
        <f t="shared" si="44"/>
        <v/>
      </c>
      <c r="J239" s="34" t="str">
        <f t="shared" si="45"/>
        <v/>
      </c>
      <c r="K239" s="34" t="str">
        <f t="shared" si="46"/>
        <v/>
      </c>
      <c r="L239" s="26" t="str">
        <f t="shared" si="42"/>
        <v/>
      </c>
      <c r="M239" s="32"/>
      <c r="N239" s="190"/>
      <c r="O239" s="190"/>
      <c r="P239" s="190"/>
      <c r="Q239" s="190"/>
      <c r="R239" s="23"/>
    </row>
    <row r="240" spans="1:22">
      <c r="A240" s="27">
        <f t="shared" ca="1" si="47"/>
        <v>46067</v>
      </c>
      <c r="B240" s="20"/>
      <c r="C240" s="21"/>
      <c r="D240" s="20"/>
      <c r="E240" s="21"/>
      <c r="F240" s="22"/>
      <c r="G240" s="22"/>
      <c r="H240" s="34" t="str">
        <f t="shared" si="43"/>
        <v/>
      </c>
      <c r="I240" s="34" t="str">
        <f t="shared" si="44"/>
        <v/>
      </c>
      <c r="J240" s="34" t="str">
        <f t="shared" si="45"/>
        <v/>
      </c>
      <c r="K240" s="34" t="str">
        <f t="shared" si="46"/>
        <v/>
      </c>
      <c r="L240" s="26" t="str">
        <f t="shared" si="42"/>
        <v/>
      </c>
      <c r="M240" s="32"/>
      <c r="N240" s="190"/>
      <c r="O240" s="190"/>
      <c r="P240" s="190"/>
      <c r="Q240" s="190"/>
      <c r="R240" s="23"/>
    </row>
    <row r="241" spans="1:18">
      <c r="A241" s="27">
        <f t="shared" ca="1" si="47"/>
        <v>46068</v>
      </c>
      <c r="B241" s="20"/>
      <c r="C241" s="21"/>
      <c r="D241" s="20"/>
      <c r="E241" s="21"/>
      <c r="F241" s="22"/>
      <c r="G241" s="22"/>
      <c r="H241" s="34" t="str">
        <f t="shared" si="43"/>
        <v/>
      </c>
      <c r="I241" s="34" t="str">
        <f t="shared" si="44"/>
        <v/>
      </c>
      <c r="J241" s="34" t="str">
        <f t="shared" si="45"/>
        <v/>
      </c>
      <c r="K241" s="34" t="str">
        <f t="shared" si="46"/>
        <v/>
      </c>
      <c r="L241" s="26" t="str">
        <f t="shared" si="42"/>
        <v/>
      </c>
      <c r="M241" s="32"/>
      <c r="N241" s="190"/>
      <c r="O241" s="190"/>
      <c r="P241" s="190"/>
      <c r="Q241" s="190"/>
      <c r="R241" s="23"/>
    </row>
    <row r="242" spans="1:18">
      <c r="A242" s="27">
        <f t="shared" ca="1" si="47"/>
        <v>46069</v>
      </c>
      <c r="B242" s="20"/>
      <c r="C242" s="21"/>
      <c r="D242" s="20"/>
      <c r="E242" s="21"/>
      <c r="F242" s="22"/>
      <c r="G242" s="22"/>
      <c r="H242" s="34" t="str">
        <f t="shared" si="43"/>
        <v/>
      </c>
      <c r="I242" s="34" t="str">
        <f t="shared" si="44"/>
        <v/>
      </c>
      <c r="J242" s="34" t="str">
        <f t="shared" si="45"/>
        <v/>
      </c>
      <c r="K242" s="34" t="str">
        <f t="shared" si="46"/>
        <v/>
      </c>
      <c r="L242" s="26" t="str">
        <f t="shared" si="42"/>
        <v/>
      </c>
      <c r="M242" s="32"/>
      <c r="N242" s="190"/>
      <c r="O242" s="190"/>
      <c r="P242" s="190"/>
      <c r="Q242" s="190"/>
      <c r="R242" s="23"/>
    </row>
    <row r="243" spans="1:18">
      <c r="A243" s="27">
        <f t="shared" ca="1" si="47"/>
        <v>46070</v>
      </c>
      <c r="B243" s="20"/>
      <c r="C243" s="21"/>
      <c r="D243" s="20"/>
      <c r="E243" s="21"/>
      <c r="F243" s="22"/>
      <c r="G243" s="22"/>
      <c r="H243" s="34" t="str">
        <f t="shared" si="43"/>
        <v/>
      </c>
      <c r="I243" s="34" t="str">
        <f t="shared" si="44"/>
        <v/>
      </c>
      <c r="J243" s="34" t="str">
        <f t="shared" si="45"/>
        <v/>
      </c>
      <c r="K243" s="34" t="str">
        <f t="shared" si="46"/>
        <v/>
      </c>
      <c r="L243" s="26" t="str">
        <f t="shared" si="42"/>
        <v/>
      </c>
      <c r="M243" s="32"/>
      <c r="N243" s="190"/>
      <c r="O243" s="190"/>
      <c r="P243" s="190"/>
      <c r="Q243" s="190"/>
      <c r="R243" s="23"/>
    </row>
    <row r="244" spans="1:18">
      <c r="A244" s="27">
        <f t="shared" ca="1" si="47"/>
        <v>46071</v>
      </c>
      <c r="B244" s="20"/>
      <c r="C244" s="21"/>
      <c r="D244" s="20"/>
      <c r="E244" s="21"/>
      <c r="F244" s="22"/>
      <c r="G244" s="22"/>
      <c r="H244" s="34" t="str">
        <f t="shared" si="43"/>
        <v/>
      </c>
      <c r="I244" s="34" t="str">
        <f t="shared" si="44"/>
        <v/>
      </c>
      <c r="J244" s="34" t="str">
        <f t="shared" si="45"/>
        <v/>
      </c>
      <c r="K244" s="34" t="str">
        <f t="shared" si="46"/>
        <v/>
      </c>
      <c r="L244" s="26" t="str">
        <f t="shared" si="42"/>
        <v/>
      </c>
      <c r="M244" s="32"/>
      <c r="N244" s="190"/>
      <c r="O244" s="190"/>
      <c r="P244" s="190"/>
      <c r="Q244" s="190"/>
      <c r="R244" s="23"/>
    </row>
    <row r="245" spans="1:18">
      <c r="A245" s="27">
        <f t="shared" ca="1" si="47"/>
        <v>46072</v>
      </c>
      <c r="B245" s="20"/>
      <c r="C245" s="21"/>
      <c r="D245" s="20"/>
      <c r="E245" s="21"/>
      <c r="F245" s="22"/>
      <c r="G245" s="22"/>
      <c r="H245" s="34" t="str">
        <f t="shared" si="43"/>
        <v/>
      </c>
      <c r="I245" s="34" t="str">
        <f t="shared" si="44"/>
        <v/>
      </c>
      <c r="J245" s="34" t="str">
        <f t="shared" si="45"/>
        <v/>
      </c>
      <c r="K245" s="34" t="str">
        <f t="shared" si="46"/>
        <v/>
      </c>
      <c r="L245" s="26" t="str">
        <f t="shared" si="42"/>
        <v/>
      </c>
      <c r="M245" s="32"/>
      <c r="N245" s="190"/>
      <c r="O245" s="190"/>
      <c r="P245" s="190"/>
      <c r="Q245" s="190"/>
      <c r="R245" s="23"/>
    </row>
    <row r="246" spans="1:18">
      <c r="A246" s="27">
        <f t="shared" ca="1" si="47"/>
        <v>46073</v>
      </c>
      <c r="B246" s="20"/>
      <c r="C246" s="21"/>
      <c r="D246" s="20"/>
      <c r="E246" s="21"/>
      <c r="F246" s="22"/>
      <c r="G246" s="22"/>
      <c r="H246" s="34" t="str">
        <f t="shared" si="43"/>
        <v/>
      </c>
      <c r="I246" s="34" t="str">
        <f t="shared" si="44"/>
        <v/>
      </c>
      <c r="J246" s="34" t="str">
        <f t="shared" si="45"/>
        <v/>
      </c>
      <c r="K246" s="34" t="str">
        <f t="shared" si="46"/>
        <v/>
      </c>
      <c r="L246" s="26" t="str">
        <f t="shared" si="42"/>
        <v/>
      </c>
      <c r="M246" s="32"/>
      <c r="N246" s="190"/>
      <c r="O246" s="190"/>
      <c r="P246" s="190"/>
      <c r="Q246" s="190"/>
      <c r="R246" s="23"/>
    </row>
    <row r="247" spans="1:18">
      <c r="A247" s="27">
        <f t="shared" ca="1" si="47"/>
        <v>46074</v>
      </c>
      <c r="B247" s="20"/>
      <c r="C247" s="21"/>
      <c r="D247" s="20"/>
      <c r="E247" s="21"/>
      <c r="F247" s="22"/>
      <c r="G247" s="22"/>
      <c r="H247" s="34" t="str">
        <f t="shared" si="43"/>
        <v/>
      </c>
      <c r="I247" s="34" t="str">
        <f t="shared" si="44"/>
        <v/>
      </c>
      <c r="J247" s="34" t="str">
        <f t="shared" si="45"/>
        <v/>
      </c>
      <c r="K247" s="34" t="str">
        <f t="shared" si="46"/>
        <v/>
      </c>
      <c r="L247" s="26" t="str">
        <f t="shared" si="42"/>
        <v/>
      </c>
      <c r="M247" s="32"/>
      <c r="N247" s="190"/>
      <c r="O247" s="190"/>
      <c r="P247" s="190"/>
      <c r="Q247" s="190"/>
      <c r="R247" s="23"/>
    </row>
    <row r="248" spans="1:18">
      <c r="A248" s="27">
        <f t="shared" ca="1" si="47"/>
        <v>46075</v>
      </c>
      <c r="B248" s="20"/>
      <c r="C248" s="21"/>
      <c r="D248" s="20"/>
      <c r="E248" s="21"/>
      <c r="F248" s="22"/>
      <c r="G248" s="22"/>
      <c r="H248" s="34" t="str">
        <f t="shared" si="43"/>
        <v/>
      </c>
      <c r="I248" s="34" t="str">
        <f t="shared" si="44"/>
        <v/>
      </c>
      <c r="J248" s="34" t="str">
        <f t="shared" si="45"/>
        <v/>
      </c>
      <c r="K248" s="34" t="str">
        <f t="shared" si="46"/>
        <v/>
      </c>
      <c r="L248" s="26" t="str">
        <f t="shared" si="42"/>
        <v/>
      </c>
      <c r="M248" s="32"/>
      <c r="N248" s="190"/>
      <c r="O248" s="190"/>
      <c r="P248" s="190"/>
      <c r="Q248" s="190"/>
      <c r="R248" s="23"/>
    </row>
    <row r="249" spans="1:18">
      <c r="A249" s="27">
        <f t="shared" ca="1" si="47"/>
        <v>46076</v>
      </c>
      <c r="B249" s="20"/>
      <c r="C249" s="21"/>
      <c r="D249" s="20"/>
      <c r="E249" s="21"/>
      <c r="F249" s="22"/>
      <c r="G249" s="22"/>
      <c r="H249" s="34" t="str">
        <f t="shared" si="43"/>
        <v/>
      </c>
      <c r="I249" s="34" t="str">
        <f t="shared" si="44"/>
        <v/>
      </c>
      <c r="J249" s="34" t="str">
        <f t="shared" si="45"/>
        <v/>
      </c>
      <c r="K249" s="34" t="str">
        <f t="shared" si="46"/>
        <v/>
      </c>
      <c r="L249" s="26" t="str">
        <f t="shared" si="42"/>
        <v/>
      </c>
      <c r="M249" s="32"/>
      <c r="N249" s="190"/>
      <c r="O249" s="190"/>
      <c r="P249" s="190"/>
      <c r="Q249" s="190"/>
      <c r="R249" s="23"/>
    </row>
    <row r="250" spans="1:18">
      <c r="A250" s="27">
        <f t="shared" ca="1" si="47"/>
        <v>46077</v>
      </c>
      <c r="B250" s="20"/>
      <c r="C250" s="21"/>
      <c r="D250" s="20"/>
      <c r="E250" s="21"/>
      <c r="F250" s="22"/>
      <c r="G250" s="22"/>
      <c r="H250" s="34" t="str">
        <f t="shared" si="43"/>
        <v/>
      </c>
      <c r="I250" s="34" t="str">
        <f t="shared" si="44"/>
        <v/>
      </c>
      <c r="J250" s="34" t="str">
        <f t="shared" si="45"/>
        <v/>
      </c>
      <c r="K250" s="34" t="str">
        <f t="shared" si="46"/>
        <v/>
      </c>
      <c r="L250" s="26" t="str">
        <f t="shared" si="42"/>
        <v/>
      </c>
      <c r="M250" s="32"/>
      <c r="N250" s="190"/>
      <c r="O250" s="190"/>
      <c r="P250" s="190"/>
      <c r="Q250" s="190"/>
      <c r="R250" s="23"/>
    </row>
    <row r="251" spans="1:18">
      <c r="A251" s="27">
        <f t="shared" ca="1" si="47"/>
        <v>46078</v>
      </c>
      <c r="B251" s="20"/>
      <c r="C251" s="21"/>
      <c r="D251" s="20"/>
      <c r="E251" s="21"/>
      <c r="F251" s="22"/>
      <c r="G251" s="22"/>
      <c r="H251" s="34" t="str">
        <f t="shared" si="43"/>
        <v/>
      </c>
      <c r="I251" s="34" t="str">
        <f t="shared" si="44"/>
        <v/>
      </c>
      <c r="J251" s="34" t="str">
        <f t="shared" si="45"/>
        <v/>
      </c>
      <c r="K251" s="34" t="str">
        <f t="shared" si="46"/>
        <v/>
      </c>
      <c r="L251" s="26" t="str">
        <f t="shared" si="42"/>
        <v/>
      </c>
      <c r="M251" s="32"/>
      <c r="N251" s="190"/>
      <c r="O251" s="190"/>
      <c r="P251" s="190"/>
      <c r="Q251" s="190"/>
      <c r="R251" s="23"/>
    </row>
    <row r="252" spans="1:18">
      <c r="A252" s="27">
        <f t="shared" ca="1" si="47"/>
        <v>46079</v>
      </c>
      <c r="B252" s="20"/>
      <c r="C252" s="21"/>
      <c r="D252" s="20"/>
      <c r="E252" s="21"/>
      <c r="F252" s="22"/>
      <c r="G252" s="22"/>
      <c r="H252" s="34" t="str">
        <f t="shared" si="43"/>
        <v/>
      </c>
      <c r="I252" s="34" t="str">
        <f t="shared" si="44"/>
        <v/>
      </c>
      <c r="J252" s="34" t="str">
        <f t="shared" si="45"/>
        <v/>
      </c>
      <c r="K252" s="34" t="str">
        <f t="shared" si="46"/>
        <v/>
      </c>
      <c r="L252" s="26" t="str">
        <f t="shared" si="42"/>
        <v/>
      </c>
      <c r="M252" s="32"/>
      <c r="N252" s="190"/>
      <c r="O252" s="190"/>
      <c r="P252" s="190"/>
      <c r="Q252" s="190"/>
      <c r="R252" s="23"/>
    </row>
    <row r="253" spans="1:18">
      <c r="A253" s="27">
        <f t="shared" ca="1" si="47"/>
        <v>46080</v>
      </c>
      <c r="B253" s="20"/>
      <c r="C253" s="21"/>
      <c r="D253" s="20"/>
      <c r="E253" s="21"/>
      <c r="F253" s="22"/>
      <c r="G253" s="22"/>
      <c r="H253" s="34" t="str">
        <f t="shared" si="43"/>
        <v/>
      </c>
      <c r="I253" s="34" t="str">
        <f t="shared" si="44"/>
        <v/>
      </c>
      <c r="J253" s="34" t="str">
        <f t="shared" si="45"/>
        <v/>
      </c>
      <c r="K253" s="34" t="str">
        <f t="shared" si="46"/>
        <v/>
      </c>
      <c r="L253" s="26" t="str">
        <f t="shared" si="42"/>
        <v/>
      </c>
      <c r="M253" s="32"/>
      <c r="N253" s="190"/>
      <c r="O253" s="190"/>
      <c r="P253" s="190"/>
      <c r="Q253" s="190"/>
      <c r="R253" s="23"/>
    </row>
    <row r="254" spans="1:18">
      <c r="A254" s="27">
        <f t="shared" ca="1" si="47"/>
        <v>46081</v>
      </c>
      <c r="B254" s="20"/>
      <c r="C254" s="21"/>
      <c r="D254" s="20"/>
      <c r="E254" s="21"/>
      <c r="F254" s="22"/>
      <c r="G254" s="22"/>
      <c r="H254" s="34" t="str">
        <f t="shared" si="43"/>
        <v/>
      </c>
      <c r="I254" s="34" t="str">
        <f t="shared" si="44"/>
        <v/>
      </c>
      <c r="J254" s="34" t="str">
        <f t="shared" si="45"/>
        <v/>
      </c>
      <c r="K254" s="34" t="str">
        <f t="shared" si="46"/>
        <v/>
      </c>
      <c r="L254" s="26" t="str">
        <f>IF(AND($B254="",$D254=""),"",($C254-$B254-$F254)+($E254-$D254-$G254))</f>
        <v/>
      </c>
      <c r="M254" s="32"/>
      <c r="N254" s="190"/>
      <c r="O254" s="190"/>
      <c r="P254" s="190"/>
      <c r="Q254" s="190"/>
      <c r="R254" s="23"/>
    </row>
    <row r="255" spans="1:18">
      <c r="A255" s="27">
        <f t="shared" ca="1" si="47"/>
        <v>46082</v>
      </c>
      <c r="B255" s="20"/>
      <c r="C255" s="21"/>
      <c r="D255" s="20"/>
      <c r="E255" s="21"/>
      <c r="F255" s="22"/>
      <c r="G255" s="22"/>
      <c r="H255" s="34" t="str">
        <f t="shared" si="43"/>
        <v/>
      </c>
      <c r="I255" s="34" t="str">
        <f t="shared" si="44"/>
        <v/>
      </c>
      <c r="J255" s="34" t="str">
        <f t="shared" si="45"/>
        <v/>
      </c>
      <c r="K255" s="34" t="str">
        <f t="shared" si="46"/>
        <v/>
      </c>
      <c r="L255" s="26" t="str">
        <f>IF(AND($B255="",$D255=""),"",($C255-$B255-$F255)+($E255-$D255-$G255))</f>
        <v/>
      </c>
      <c r="M255" s="32"/>
      <c r="N255" s="190"/>
      <c r="O255" s="190"/>
      <c r="P255" s="190"/>
      <c r="Q255" s="190"/>
      <c r="R255" s="23"/>
    </row>
    <row r="256" spans="1:18">
      <c r="A256" s="27">
        <f t="shared" ca="1" si="47"/>
        <v>46083</v>
      </c>
      <c r="B256" s="20"/>
      <c r="C256" s="21"/>
      <c r="D256" s="20"/>
      <c r="E256" s="21"/>
      <c r="F256" s="22"/>
      <c r="G256" s="22"/>
      <c r="H256" s="34" t="str">
        <f t="shared" si="43"/>
        <v/>
      </c>
      <c r="I256" s="34" t="str">
        <f t="shared" si="44"/>
        <v/>
      </c>
      <c r="J256" s="34" t="str">
        <f t="shared" si="45"/>
        <v/>
      </c>
      <c r="K256" s="34" t="str">
        <f t="shared" si="46"/>
        <v/>
      </c>
      <c r="L256" s="26" t="str">
        <f>IF(AND($B256="",$D256=""),"",($C256-$B256-$F256)+($E256-$D256-$G256))</f>
        <v/>
      </c>
      <c r="M256" s="32"/>
      <c r="N256" s="190"/>
      <c r="O256" s="190"/>
      <c r="P256" s="190"/>
      <c r="Q256" s="190"/>
      <c r="R256" s="23"/>
    </row>
    <row r="257" spans="1:18">
      <c r="A257" s="27">
        <f t="shared" ca="1" si="47"/>
        <v>46084</v>
      </c>
      <c r="B257" s="20"/>
      <c r="C257" s="21"/>
      <c r="D257" s="20"/>
      <c r="E257" s="21"/>
      <c r="F257" s="22"/>
      <c r="G257" s="22"/>
      <c r="H257" s="34" t="str">
        <f t="shared" si="43"/>
        <v/>
      </c>
      <c r="I257" s="34" t="str">
        <f t="shared" si="44"/>
        <v/>
      </c>
      <c r="J257" s="34" t="str">
        <f t="shared" si="45"/>
        <v/>
      </c>
      <c r="K257" s="34" t="str">
        <f t="shared" si="46"/>
        <v/>
      </c>
      <c r="L257" s="26" t="str">
        <f>IF(AND($B257="",$D257=""),"",($C257-$B257-$F257)+($E257-$D257-$G257))</f>
        <v/>
      </c>
      <c r="M257" s="32"/>
      <c r="N257" s="190"/>
      <c r="O257" s="190"/>
      <c r="P257" s="190"/>
      <c r="Q257" s="190"/>
      <c r="R257" s="23"/>
    </row>
    <row r="258" spans="1:18">
      <c r="A258" s="5" t="s">
        <v>11</v>
      </c>
      <c r="B258" s="191"/>
      <c r="C258" s="192"/>
      <c r="D258" s="191"/>
      <c r="E258" s="192"/>
      <c r="F258" s="26" t="str">
        <f>IF(SUM($F227:$F257)=0,"",SUM($F227:$F257))</f>
        <v/>
      </c>
      <c r="G258" s="26" t="str">
        <f>IF(SUM($G227:$G257)=0,"",SUM($G227:$G257))</f>
        <v/>
      </c>
      <c r="H258" s="26" t="str">
        <f>IF(SUM(H227:H257)=0,"",SUM(H227:H257))</f>
        <v/>
      </c>
      <c r="I258" s="26" t="str">
        <f>IF(SUM(I227:I257)=0,"",SUM(I227:I257))</f>
        <v/>
      </c>
      <c r="J258" s="26" t="str">
        <f>IF(SUM(J227:J257)=0,"",SUM(J227:J257))</f>
        <v/>
      </c>
      <c r="K258" s="26" t="str">
        <f>IF(SUM(K227:K257)=0,"",SUM(K227:K257))</f>
        <v/>
      </c>
      <c r="L258" s="26" t="str">
        <f>IF(SUM($L227:$L257)=0,"",SUM($L227:$L257))</f>
        <v/>
      </c>
      <c r="M258" s="33"/>
      <c r="N258" s="193"/>
      <c r="O258" s="193"/>
      <c r="P258" s="193"/>
      <c r="Q258" s="193"/>
      <c r="R258" s="6"/>
    </row>
    <row r="260" spans="1:18" ht="27" customHeight="1">
      <c r="A260" s="194" t="s">
        <v>22</v>
      </c>
      <c r="B260" s="189" t="s">
        <v>103</v>
      </c>
      <c r="C260" s="189"/>
      <c r="D260" s="189"/>
      <c r="E260" s="189"/>
      <c r="F260" s="189" t="s">
        <v>23</v>
      </c>
      <c r="G260" s="189"/>
      <c r="H260" s="189" t="s">
        <v>88</v>
      </c>
      <c r="I260" s="189"/>
      <c r="J260" s="189"/>
      <c r="K260" s="189"/>
      <c r="L260" s="189" t="s">
        <v>87</v>
      </c>
      <c r="M260" s="195" t="s">
        <v>96</v>
      </c>
      <c r="N260" s="194" t="s">
        <v>25</v>
      </c>
      <c r="O260" s="194"/>
      <c r="P260" s="194"/>
      <c r="Q260" s="194"/>
      <c r="R260" s="189" t="s">
        <v>100</v>
      </c>
    </row>
    <row r="261" spans="1:18" ht="14.25" customHeight="1">
      <c r="A261" s="194"/>
      <c r="B261" s="189" t="s">
        <v>82</v>
      </c>
      <c r="C261" s="189"/>
      <c r="D261" s="189" t="s">
        <v>84</v>
      </c>
      <c r="E261" s="189"/>
      <c r="F261" s="189"/>
      <c r="G261" s="189"/>
      <c r="H261" s="189" t="s">
        <v>90</v>
      </c>
      <c r="I261" s="189"/>
      <c r="J261" s="189" t="s">
        <v>89</v>
      </c>
      <c r="K261" s="189"/>
      <c r="L261" s="189"/>
      <c r="M261" s="196"/>
      <c r="N261" s="194"/>
      <c r="O261" s="194"/>
      <c r="P261" s="194"/>
      <c r="Q261" s="194"/>
      <c r="R261" s="189"/>
    </row>
    <row r="262" spans="1:18">
      <c r="A262" s="194"/>
      <c r="B262" s="43" t="s">
        <v>26</v>
      </c>
      <c r="C262" s="43" t="s">
        <v>27</v>
      </c>
      <c r="D262" s="43" t="s">
        <v>26</v>
      </c>
      <c r="E262" s="43" t="s">
        <v>27</v>
      </c>
      <c r="F262" s="44" t="s">
        <v>85</v>
      </c>
      <c r="G262" s="44" t="s">
        <v>86</v>
      </c>
      <c r="H262" s="44" t="s">
        <v>81</v>
      </c>
      <c r="I262" s="44" t="s">
        <v>83</v>
      </c>
      <c r="J262" s="44" t="s">
        <v>81</v>
      </c>
      <c r="K262" s="44" t="s">
        <v>95</v>
      </c>
      <c r="L262" s="189"/>
      <c r="M262" s="197"/>
      <c r="N262" s="194"/>
      <c r="O262" s="194"/>
      <c r="P262" s="194"/>
      <c r="Q262" s="194"/>
      <c r="R262" s="194"/>
    </row>
    <row r="263" spans="1:18">
      <c r="A263" s="27" cm="1">
        <f t="array" aca="1" ref="A263" ca="1">DATE("2025","8"+7,IFERROR(INDIRECT(T1),"1"))</f>
        <v>46082</v>
      </c>
      <c r="B263" s="20"/>
      <c r="C263" s="21"/>
      <c r="D263" s="20"/>
      <c r="E263" s="21"/>
      <c r="F263" s="22"/>
      <c r="G263" s="22"/>
      <c r="H263" s="34" t="str">
        <f>IF(OR(B263="",LEFT(M263,1)="✓"),"",C263-B263-F263)</f>
        <v/>
      </c>
      <c r="I263" s="34" t="str">
        <f>IF(OR(D263="",LEFT(M263,1)="✓"),"",E263-D263-G263)</f>
        <v/>
      </c>
      <c r="J263" s="34" t="str">
        <f>IF(AND(B263&lt;&gt;"",M263="✓所定"),C263-B263-F263,"")</f>
        <v/>
      </c>
      <c r="K263" s="34" t="str">
        <f>IF(AND(B263&lt;&gt;"",M263="✓法定"),C263-B263-F263,"")</f>
        <v/>
      </c>
      <c r="L263" s="34" t="str">
        <f>IF(AND($B263="",$D263=""),"",($C263-$B263-$F263)+($E263-$D263-$G263))</f>
        <v/>
      </c>
      <c r="M263" s="32"/>
      <c r="N263" s="190"/>
      <c r="O263" s="190"/>
      <c r="P263" s="190"/>
      <c r="Q263" s="190"/>
      <c r="R263" s="23"/>
    </row>
    <row r="264" spans="1:18">
      <c r="A264" s="27">
        <f ca="1">A263+1</f>
        <v>46083</v>
      </c>
      <c r="B264" s="20"/>
      <c r="C264" s="21"/>
      <c r="D264" s="20"/>
      <c r="E264" s="21"/>
      <c r="F264" s="22"/>
      <c r="G264" s="22"/>
      <c r="H264" s="34" t="str">
        <f t="shared" ref="H264:H293" si="48">IF(OR(B264="",LEFT(M264,1)="✓"),"",C264-B264-F264)</f>
        <v/>
      </c>
      <c r="I264" s="34" t="str">
        <f t="shared" ref="I264:I293" si="49">IF(OR(D264="",LEFT(M264,1)="✓"),"",E264-D264-G264)</f>
        <v/>
      </c>
      <c r="J264" s="34" t="str">
        <f t="shared" ref="J264:J293" si="50">IF(AND(B264&lt;&gt;"",M264="✓所定"),C264-B264-F264,"")</f>
        <v/>
      </c>
      <c r="K264" s="34" t="str">
        <f t="shared" ref="K264:K293" si="51">IF(AND(B264&lt;&gt;"",M264="✓法定"),C264-B264-F264,"")</f>
        <v/>
      </c>
      <c r="L264" s="34" t="str">
        <f t="shared" ref="L264:L288" si="52">IF(AND($B264="",$D264=""),"",($C264-$B264-$F264)+($E264-$D264-$G264))</f>
        <v/>
      </c>
      <c r="M264" s="32"/>
      <c r="N264" s="190"/>
      <c r="O264" s="190"/>
      <c r="P264" s="190"/>
      <c r="Q264" s="190"/>
      <c r="R264" s="23"/>
    </row>
    <row r="265" spans="1:18">
      <c r="A265" s="27">
        <f t="shared" ref="A265:A293" ca="1" si="53">A264+1</f>
        <v>46084</v>
      </c>
      <c r="B265" s="20"/>
      <c r="C265" s="21"/>
      <c r="D265" s="20"/>
      <c r="E265" s="21"/>
      <c r="F265" s="22"/>
      <c r="G265" s="22"/>
      <c r="H265" s="34" t="str">
        <f t="shared" si="48"/>
        <v/>
      </c>
      <c r="I265" s="34" t="str">
        <f t="shared" si="49"/>
        <v/>
      </c>
      <c r="J265" s="34" t="str">
        <f t="shared" si="50"/>
        <v/>
      </c>
      <c r="K265" s="34" t="str">
        <f t="shared" si="51"/>
        <v/>
      </c>
      <c r="L265" s="34" t="str">
        <f t="shared" si="52"/>
        <v/>
      </c>
      <c r="M265" s="32"/>
      <c r="N265" s="190"/>
      <c r="O265" s="190"/>
      <c r="P265" s="190"/>
      <c r="Q265" s="190"/>
      <c r="R265" s="23"/>
    </row>
    <row r="266" spans="1:18">
      <c r="A266" s="27">
        <f t="shared" ca="1" si="53"/>
        <v>46085</v>
      </c>
      <c r="B266" s="20"/>
      <c r="C266" s="21"/>
      <c r="D266" s="20"/>
      <c r="E266" s="21"/>
      <c r="F266" s="22"/>
      <c r="G266" s="22"/>
      <c r="H266" s="34" t="str">
        <f t="shared" si="48"/>
        <v/>
      </c>
      <c r="I266" s="34" t="str">
        <f t="shared" si="49"/>
        <v/>
      </c>
      <c r="J266" s="34" t="str">
        <f t="shared" si="50"/>
        <v/>
      </c>
      <c r="K266" s="34" t="str">
        <f t="shared" si="51"/>
        <v/>
      </c>
      <c r="L266" s="34" t="str">
        <f t="shared" si="52"/>
        <v/>
      </c>
      <c r="M266" s="32"/>
      <c r="N266" s="190"/>
      <c r="O266" s="190"/>
      <c r="P266" s="190"/>
      <c r="Q266" s="190"/>
      <c r="R266" s="23"/>
    </row>
    <row r="267" spans="1:18">
      <c r="A267" s="27">
        <f t="shared" ca="1" si="53"/>
        <v>46086</v>
      </c>
      <c r="B267" s="20"/>
      <c r="C267" s="21"/>
      <c r="D267" s="20"/>
      <c r="E267" s="21"/>
      <c r="F267" s="22"/>
      <c r="G267" s="22"/>
      <c r="H267" s="34" t="str">
        <f t="shared" si="48"/>
        <v/>
      </c>
      <c r="I267" s="34" t="str">
        <f t="shared" si="49"/>
        <v/>
      </c>
      <c r="J267" s="34" t="str">
        <f t="shared" si="50"/>
        <v/>
      </c>
      <c r="K267" s="34" t="str">
        <f t="shared" si="51"/>
        <v/>
      </c>
      <c r="L267" s="34" t="str">
        <f t="shared" si="52"/>
        <v/>
      </c>
      <c r="M267" s="32"/>
      <c r="N267" s="190"/>
      <c r="O267" s="190"/>
      <c r="P267" s="190"/>
      <c r="Q267" s="190"/>
      <c r="R267" s="23"/>
    </row>
    <row r="268" spans="1:18">
      <c r="A268" s="27">
        <f t="shared" ca="1" si="53"/>
        <v>46087</v>
      </c>
      <c r="B268" s="20"/>
      <c r="C268" s="21"/>
      <c r="D268" s="20"/>
      <c r="E268" s="21"/>
      <c r="F268" s="22"/>
      <c r="G268" s="22"/>
      <c r="H268" s="34" t="str">
        <f t="shared" si="48"/>
        <v/>
      </c>
      <c r="I268" s="34" t="str">
        <f t="shared" si="49"/>
        <v/>
      </c>
      <c r="J268" s="34" t="str">
        <f t="shared" si="50"/>
        <v/>
      </c>
      <c r="K268" s="34" t="str">
        <f t="shared" si="51"/>
        <v/>
      </c>
      <c r="L268" s="34" t="str">
        <f t="shared" si="52"/>
        <v/>
      </c>
      <c r="M268" s="32"/>
      <c r="N268" s="190"/>
      <c r="O268" s="190"/>
      <c r="P268" s="190"/>
      <c r="Q268" s="190"/>
      <c r="R268" s="23"/>
    </row>
    <row r="269" spans="1:18">
      <c r="A269" s="27">
        <f t="shared" ca="1" si="53"/>
        <v>46088</v>
      </c>
      <c r="B269" s="20"/>
      <c r="C269" s="21"/>
      <c r="D269" s="20"/>
      <c r="E269" s="21"/>
      <c r="F269" s="22"/>
      <c r="G269" s="22"/>
      <c r="H269" s="34" t="str">
        <f t="shared" si="48"/>
        <v/>
      </c>
      <c r="I269" s="34" t="str">
        <f t="shared" si="49"/>
        <v/>
      </c>
      <c r="J269" s="34" t="str">
        <f t="shared" si="50"/>
        <v/>
      </c>
      <c r="K269" s="34" t="str">
        <f t="shared" si="51"/>
        <v/>
      </c>
      <c r="L269" s="34" t="str">
        <f t="shared" si="52"/>
        <v/>
      </c>
      <c r="M269" s="32"/>
      <c r="N269" s="190"/>
      <c r="O269" s="190"/>
      <c r="P269" s="190"/>
      <c r="Q269" s="190"/>
      <c r="R269" s="23"/>
    </row>
    <row r="270" spans="1:18">
      <c r="A270" s="27">
        <f t="shared" ca="1" si="53"/>
        <v>46089</v>
      </c>
      <c r="B270" s="20"/>
      <c r="C270" s="21"/>
      <c r="D270" s="20"/>
      <c r="E270" s="21"/>
      <c r="F270" s="22"/>
      <c r="G270" s="22"/>
      <c r="H270" s="34" t="str">
        <f t="shared" si="48"/>
        <v/>
      </c>
      <c r="I270" s="34" t="str">
        <f t="shared" si="49"/>
        <v/>
      </c>
      <c r="J270" s="34" t="str">
        <f t="shared" si="50"/>
        <v/>
      </c>
      <c r="K270" s="34" t="str">
        <f t="shared" si="51"/>
        <v/>
      </c>
      <c r="L270" s="34" t="str">
        <f t="shared" si="52"/>
        <v/>
      </c>
      <c r="M270" s="32"/>
      <c r="N270" s="190"/>
      <c r="O270" s="190"/>
      <c r="P270" s="190"/>
      <c r="Q270" s="190"/>
      <c r="R270" s="23"/>
    </row>
    <row r="271" spans="1:18">
      <c r="A271" s="27">
        <f t="shared" ca="1" si="53"/>
        <v>46090</v>
      </c>
      <c r="B271" s="20"/>
      <c r="C271" s="21"/>
      <c r="D271" s="20"/>
      <c r="E271" s="21"/>
      <c r="F271" s="22"/>
      <c r="G271" s="22"/>
      <c r="H271" s="34" t="str">
        <f t="shared" si="48"/>
        <v/>
      </c>
      <c r="I271" s="34" t="str">
        <f t="shared" si="49"/>
        <v/>
      </c>
      <c r="J271" s="34" t="str">
        <f t="shared" si="50"/>
        <v/>
      </c>
      <c r="K271" s="34" t="str">
        <f t="shared" si="51"/>
        <v/>
      </c>
      <c r="L271" s="34" t="str">
        <f t="shared" si="52"/>
        <v/>
      </c>
      <c r="M271" s="32"/>
      <c r="N271" s="190"/>
      <c r="O271" s="190"/>
      <c r="P271" s="190"/>
      <c r="Q271" s="190"/>
      <c r="R271" s="23"/>
    </row>
    <row r="272" spans="1:18">
      <c r="A272" s="27">
        <f t="shared" ca="1" si="53"/>
        <v>46091</v>
      </c>
      <c r="B272" s="20"/>
      <c r="C272" s="21"/>
      <c r="D272" s="20"/>
      <c r="E272" s="21"/>
      <c r="F272" s="22"/>
      <c r="G272" s="22"/>
      <c r="H272" s="34" t="str">
        <f t="shared" si="48"/>
        <v/>
      </c>
      <c r="I272" s="34" t="str">
        <f t="shared" si="49"/>
        <v/>
      </c>
      <c r="J272" s="34" t="str">
        <f t="shared" si="50"/>
        <v/>
      </c>
      <c r="K272" s="34" t="str">
        <f t="shared" si="51"/>
        <v/>
      </c>
      <c r="L272" s="34" t="str">
        <f t="shared" si="52"/>
        <v/>
      </c>
      <c r="M272" s="32"/>
      <c r="N272" s="190"/>
      <c r="O272" s="190"/>
      <c r="P272" s="190"/>
      <c r="Q272" s="190"/>
      <c r="R272" s="23"/>
    </row>
    <row r="273" spans="1:18">
      <c r="A273" s="27">
        <f t="shared" ca="1" si="53"/>
        <v>46092</v>
      </c>
      <c r="B273" s="20"/>
      <c r="C273" s="21"/>
      <c r="D273" s="20"/>
      <c r="E273" s="21"/>
      <c r="F273" s="22"/>
      <c r="G273" s="22"/>
      <c r="H273" s="34" t="str">
        <f t="shared" si="48"/>
        <v/>
      </c>
      <c r="I273" s="34" t="str">
        <f t="shared" si="49"/>
        <v/>
      </c>
      <c r="J273" s="34" t="str">
        <f t="shared" si="50"/>
        <v/>
      </c>
      <c r="K273" s="34" t="str">
        <f t="shared" si="51"/>
        <v/>
      </c>
      <c r="L273" s="34" t="str">
        <f t="shared" si="52"/>
        <v/>
      </c>
      <c r="M273" s="32"/>
      <c r="N273" s="190"/>
      <c r="O273" s="190"/>
      <c r="P273" s="190"/>
      <c r="Q273" s="190"/>
      <c r="R273" s="23"/>
    </row>
    <row r="274" spans="1:18">
      <c r="A274" s="27">
        <f t="shared" ca="1" si="53"/>
        <v>46093</v>
      </c>
      <c r="B274" s="20"/>
      <c r="C274" s="21"/>
      <c r="D274" s="20"/>
      <c r="E274" s="21"/>
      <c r="F274" s="22"/>
      <c r="G274" s="22"/>
      <c r="H274" s="34" t="str">
        <f t="shared" si="48"/>
        <v/>
      </c>
      <c r="I274" s="34" t="str">
        <f t="shared" si="49"/>
        <v/>
      </c>
      <c r="J274" s="34" t="str">
        <f t="shared" si="50"/>
        <v/>
      </c>
      <c r="K274" s="34" t="str">
        <f t="shared" si="51"/>
        <v/>
      </c>
      <c r="L274" s="34" t="str">
        <f t="shared" si="52"/>
        <v/>
      </c>
      <c r="M274" s="32"/>
      <c r="N274" s="190"/>
      <c r="O274" s="190"/>
      <c r="P274" s="190"/>
      <c r="Q274" s="190"/>
      <c r="R274" s="23"/>
    </row>
    <row r="275" spans="1:18">
      <c r="A275" s="27">
        <f t="shared" ca="1" si="53"/>
        <v>46094</v>
      </c>
      <c r="B275" s="20"/>
      <c r="C275" s="21"/>
      <c r="D275" s="20"/>
      <c r="E275" s="21"/>
      <c r="F275" s="22"/>
      <c r="G275" s="22"/>
      <c r="H275" s="34" t="str">
        <f t="shared" si="48"/>
        <v/>
      </c>
      <c r="I275" s="34" t="str">
        <f t="shared" si="49"/>
        <v/>
      </c>
      <c r="J275" s="34" t="str">
        <f t="shared" si="50"/>
        <v/>
      </c>
      <c r="K275" s="34" t="str">
        <f t="shared" si="51"/>
        <v/>
      </c>
      <c r="L275" s="34" t="str">
        <f t="shared" si="52"/>
        <v/>
      </c>
      <c r="M275" s="32"/>
      <c r="N275" s="190"/>
      <c r="O275" s="190"/>
      <c r="P275" s="190"/>
      <c r="Q275" s="190"/>
      <c r="R275" s="23"/>
    </row>
    <row r="276" spans="1:18">
      <c r="A276" s="27">
        <f t="shared" ca="1" si="53"/>
        <v>46095</v>
      </c>
      <c r="B276" s="20"/>
      <c r="C276" s="21"/>
      <c r="D276" s="20"/>
      <c r="E276" s="21"/>
      <c r="F276" s="22"/>
      <c r="G276" s="22"/>
      <c r="H276" s="34" t="str">
        <f t="shared" si="48"/>
        <v/>
      </c>
      <c r="I276" s="34" t="str">
        <f t="shared" si="49"/>
        <v/>
      </c>
      <c r="J276" s="34" t="str">
        <f t="shared" si="50"/>
        <v/>
      </c>
      <c r="K276" s="34" t="str">
        <f t="shared" si="51"/>
        <v/>
      </c>
      <c r="L276" s="34" t="str">
        <f t="shared" si="52"/>
        <v/>
      </c>
      <c r="M276" s="32"/>
      <c r="N276" s="190"/>
      <c r="O276" s="190"/>
      <c r="P276" s="190"/>
      <c r="Q276" s="190"/>
      <c r="R276" s="23"/>
    </row>
    <row r="277" spans="1:18">
      <c r="A277" s="27">
        <f t="shared" ca="1" si="53"/>
        <v>46096</v>
      </c>
      <c r="B277" s="20"/>
      <c r="C277" s="21"/>
      <c r="D277" s="20"/>
      <c r="E277" s="21"/>
      <c r="F277" s="22"/>
      <c r="G277" s="22"/>
      <c r="H277" s="34" t="str">
        <f t="shared" si="48"/>
        <v/>
      </c>
      <c r="I277" s="34" t="str">
        <f t="shared" si="49"/>
        <v/>
      </c>
      <c r="J277" s="34" t="str">
        <f t="shared" si="50"/>
        <v/>
      </c>
      <c r="K277" s="34" t="str">
        <f t="shared" si="51"/>
        <v/>
      </c>
      <c r="L277" s="34" t="str">
        <f t="shared" si="52"/>
        <v/>
      </c>
      <c r="M277" s="32"/>
      <c r="N277" s="190"/>
      <c r="O277" s="190"/>
      <c r="P277" s="190"/>
      <c r="Q277" s="190"/>
      <c r="R277" s="23"/>
    </row>
    <row r="278" spans="1:18">
      <c r="A278" s="27">
        <f t="shared" ca="1" si="53"/>
        <v>46097</v>
      </c>
      <c r="B278" s="20"/>
      <c r="C278" s="21"/>
      <c r="D278" s="20"/>
      <c r="E278" s="21"/>
      <c r="F278" s="22"/>
      <c r="G278" s="22"/>
      <c r="H278" s="34" t="str">
        <f t="shared" si="48"/>
        <v/>
      </c>
      <c r="I278" s="34" t="str">
        <f t="shared" si="49"/>
        <v/>
      </c>
      <c r="J278" s="34" t="str">
        <f t="shared" si="50"/>
        <v/>
      </c>
      <c r="K278" s="34" t="str">
        <f t="shared" si="51"/>
        <v/>
      </c>
      <c r="L278" s="34" t="str">
        <f t="shared" si="52"/>
        <v/>
      </c>
      <c r="M278" s="32"/>
      <c r="N278" s="190"/>
      <c r="O278" s="190"/>
      <c r="P278" s="190"/>
      <c r="Q278" s="190"/>
      <c r="R278" s="23"/>
    </row>
    <row r="279" spans="1:18">
      <c r="A279" s="27">
        <f t="shared" ca="1" si="53"/>
        <v>46098</v>
      </c>
      <c r="B279" s="20"/>
      <c r="C279" s="21"/>
      <c r="D279" s="20"/>
      <c r="E279" s="21"/>
      <c r="F279" s="22"/>
      <c r="G279" s="22"/>
      <c r="H279" s="34" t="str">
        <f t="shared" si="48"/>
        <v/>
      </c>
      <c r="I279" s="34" t="str">
        <f t="shared" si="49"/>
        <v/>
      </c>
      <c r="J279" s="34" t="str">
        <f t="shared" si="50"/>
        <v/>
      </c>
      <c r="K279" s="34" t="str">
        <f t="shared" si="51"/>
        <v/>
      </c>
      <c r="L279" s="34" t="str">
        <f t="shared" si="52"/>
        <v/>
      </c>
      <c r="M279" s="32"/>
      <c r="N279" s="190"/>
      <c r="O279" s="190"/>
      <c r="P279" s="190"/>
      <c r="Q279" s="190"/>
      <c r="R279" s="23"/>
    </row>
    <row r="280" spans="1:18">
      <c r="A280" s="27">
        <f t="shared" ca="1" si="53"/>
        <v>46099</v>
      </c>
      <c r="B280" s="20"/>
      <c r="C280" s="21"/>
      <c r="D280" s="20"/>
      <c r="E280" s="21"/>
      <c r="F280" s="22"/>
      <c r="G280" s="22"/>
      <c r="H280" s="34" t="str">
        <f t="shared" si="48"/>
        <v/>
      </c>
      <c r="I280" s="34" t="str">
        <f t="shared" si="49"/>
        <v/>
      </c>
      <c r="J280" s="34" t="str">
        <f t="shared" si="50"/>
        <v/>
      </c>
      <c r="K280" s="34" t="str">
        <f t="shared" si="51"/>
        <v/>
      </c>
      <c r="L280" s="34" t="str">
        <f t="shared" si="52"/>
        <v/>
      </c>
      <c r="M280" s="32"/>
      <c r="N280" s="190"/>
      <c r="O280" s="190"/>
      <c r="P280" s="190"/>
      <c r="Q280" s="190"/>
      <c r="R280" s="23"/>
    </row>
    <row r="281" spans="1:18">
      <c r="A281" s="27">
        <f t="shared" ca="1" si="53"/>
        <v>46100</v>
      </c>
      <c r="B281" s="20"/>
      <c r="C281" s="21"/>
      <c r="D281" s="20"/>
      <c r="E281" s="21"/>
      <c r="F281" s="22"/>
      <c r="G281" s="22"/>
      <c r="H281" s="34" t="str">
        <f t="shared" si="48"/>
        <v/>
      </c>
      <c r="I281" s="34" t="str">
        <f t="shared" si="49"/>
        <v/>
      </c>
      <c r="J281" s="34" t="str">
        <f t="shared" si="50"/>
        <v/>
      </c>
      <c r="K281" s="34" t="str">
        <f t="shared" si="51"/>
        <v/>
      </c>
      <c r="L281" s="34" t="str">
        <f t="shared" si="52"/>
        <v/>
      </c>
      <c r="M281" s="32"/>
      <c r="N281" s="190"/>
      <c r="O281" s="190"/>
      <c r="P281" s="190"/>
      <c r="Q281" s="190"/>
      <c r="R281" s="23"/>
    </row>
    <row r="282" spans="1:18">
      <c r="A282" s="27">
        <f t="shared" ca="1" si="53"/>
        <v>46101</v>
      </c>
      <c r="B282" s="20"/>
      <c r="C282" s="21"/>
      <c r="D282" s="20"/>
      <c r="E282" s="21"/>
      <c r="F282" s="22"/>
      <c r="G282" s="22"/>
      <c r="H282" s="34" t="str">
        <f t="shared" si="48"/>
        <v/>
      </c>
      <c r="I282" s="34" t="str">
        <f t="shared" si="49"/>
        <v/>
      </c>
      <c r="J282" s="34" t="str">
        <f t="shared" si="50"/>
        <v/>
      </c>
      <c r="K282" s="34" t="str">
        <f t="shared" si="51"/>
        <v/>
      </c>
      <c r="L282" s="34" t="str">
        <f t="shared" si="52"/>
        <v/>
      </c>
      <c r="M282" s="32"/>
      <c r="N282" s="190"/>
      <c r="O282" s="190"/>
      <c r="P282" s="190"/>
      <c r="Q282" s="190"/>
      <c r="R282" s="23"/>
    </row>
    <row r="283" spans="1:18">
      <c r="A283" s="27">
        <f t="shared" ca="1" si="53"/>
        <v>46102</v>
      </c>
      <c r="B283" s="20"/>
      <c r="C283" s="21"/>
      <c r="D283" s="20"/>
      <c r="E283" s="21"/>
      <c r="F283" s="22"/>
      <c r="G283" s="22"/>
      <c r="H283" s="34" t="str">
        <f t="shared" si="48"/>
        <v/>
      </c>
      <c r="I283" s="34" t="str">
        <f t="shared" si="49"/>
        <v/>
      </c>
      <c r="J283" s="34" t="str">
        <f t="shared" si="50"/>
        <v/>
      </c>
      <c r="K283" s="34" t="str">
        <f t="shared" si="51"/>
        <v/>
      </c>
      <c r="L283" s="34" t="str">
        <f t="shared" si="52"/>
        <v/>
      </c>
      <c r="M283" s="32"/>
      <c r="N283" s="190"/>
      <c r="O283" s="190"/>
      <c r="P283" s="190"/>
      <c r="Q283" s="190"/>
      <c r="R283" s="23"/>
    </row>
    <row r="284" spans="1:18">
      <c r="A284" s="27">
        <f t="shared" ca="1" si="53"/>
        <v>46103</v>
      </c>
      <c r="B284" s="20"/>
      <c r="C284" s="21"/>
      <c r="D284" s="20"/>
      <c r="E284" s="21"/>
      <c r="F284" s="22"/>
      <c r="G284" s="22"/>
      <c r="H284" s="34" t="str">
        <f t="shared" si="48"/>
        <v/>
      </c>
      <c r="I284" s="34" t="str">
        <f t="shared" si="49"/>
        <v/>
      </c>
      <c r="J284" s="34" t="str">
        <f t="shared" si="50"/>
        <v/>
      </c>
      <c r="K284" s="34" t="str">
        <f t="shared" si="51"/>
        <v/>
      </c>
      <c r="L284" s="34" t="str">
        <f t="shared" si="52"/>
        <v/>
      </c>
      <c r="M284" s="32"/>
      <c r="N284" s="190"/>
      <c r="O284" s="190"/>
      <c r="P284" s="190"/>
      <c r="Q284" s="190"/>
      <c r="R284" s="23"/>
    </row>
    <row r="285" spans="1:18">
      <c r="A285" s="27">
        <f t="shared" ca="1" si="53"/>
        <v>46104</v>
      </c>
      <c r="B285" s="20"/>
      <c r="C285" s="21"/>
      <c r="D285" s="20"/>
      <c r="E285" s="21"/>
      <c r="F285" s="22"/>
      <c r="G285" s="22"/>
      <c r="H285" s="34" t="str">
        <f t="shared" si="48"/>
        <v/>
      </c>
      <c r="I285" s="34" t="str">
        <f t="shared" si="49"/>
        <v/>
      </c>
      <c r="J285" s="34" t="str">
        <f t="shared" si="50"/>
        <v/>
      </c>
      <c r="K285" s="34" t="str">
        <f t="shared" si="51"/>
        <v/>
      </c>
      <c r="L285" s="34" t="str">
        <f t="shared" si="52"/>
        <v/>
      </c>
      <c r="M285" s="32"/>
      <c r="N285" s="190"/>
      <c r="O285" s="190"/>
      <c r="P285" s="190"/>
      <c r="Q285" s="190"/>
      <c r="R285" s="23"/>
    </row>
    <row r="286" spans="1:18">
      <c r="A286" s="27">
        <f t="shared" ca="1" si="53"/>
        <v>46105</v>
      </c>
      <c r="B286" s="20"/>
      <c r="C286" s="21"/>
      <c r="D286" s="20"/>
      <c r="E286" s="21"/>
      <c r="F286" s="22"/>
      <c r="G286" s="22"/>
      <c r="H286" s="34" t="str">
        <f t="shared" si="48"/>
        <v/>
      </c>
      <c r="I286" s="34" t="str">
        <f t="shared" si="49"/>
        <v/>
      </c>
      <c r="J286" s="34" t="str">
        <f t="shared" si="50"/>
        <v/>
      </c>
      <c r="K286" s="34" t="str">
        <f t="shared" si="51"/>
        <v/>
      </c>
      <c r="L286" s="34" t="str">
        <f t="shared" si="52"/>
        <v/>
      </c>
      <c r="M286" s="32"/>
      <c r="N286" s="190"/>
      <c r="O286" s="190"/>
      <c r="P286" s="190"/>
      <c r="Q286" s="190"/>
      <c r="R286" s="23"/>
    </row>
    <row r="287" spans="1:18">
      <c r="A287" s="27">
        <f t="shared" ca="1" si="53"/>
        <v>46106</v>
      </c>
      <c r="B287" s="20"/>
      <c r="C287" s="21"/>
      <c r="D287" s="20"/>
      <c r="E287" s="21"/>
      <c r="F287" s="22"/>
      <c r="G287" s="22"/>
      <c r="H287" s="34" t="str">
        <f t="shared" si="48"/>
        <v/>
      </c>
      <c r="I287" s="34" t="str">
        <f t="shared" si="49"/>
        <v/>
      </c>
      <c r="J287" s="34" t="str">
        <f t="shared" si="50"/>
        <v/>
      </c>
      <c r="K287" s="34" t="str">
        <f t="shared" si="51"/>
        <v/>
      </c>
      <c r="L287" s="34" t="str">
        <f t="shared" si="52"/>
        <v/>
      </c>
      <c r="M287" s="32"/>
      <c r="N287" s="190"/>
      <c r="O287" s="190"/>
      <c r="P287" s="190"/>
      <c r="Q287" s="190"/>
      <c r="R287" s="23"/>
    </row>
    <row r="288" spans="1:18">
      <c r="A288" s="27">
        <f t="shared" ca="1" si="53"/>
        <v>46107</v>
      </c>
      <c r="B288" s="20"/>
      <c r="C288" s="21"/>
      <c r="D288" s="20"/>
      <c r="E288" s="21"/>
      <c r="F288" s="22"/>
      <c r="G288" s="22"/>
      <c r="H288" s="34" t="str">
        <f t="shared" si="48"/>
        <v/>
      </c>
      <c r="I288" s="34" t="str">
        <f t="shared" si="49"/>
        <v/>
      </c>
      <c r="J288" s="34" t="str">
        <f t="shared" si="50"/>
        <v/>
      </c>
      <c r="K288" s="34" t="str">
        <f t="shared" si="51"/>
        <v/>
      </c>
      <c r="L288" s="34" t="str">
        <f t="shared" si="52"/>
        <v/>
      </c>
      <c r="M288" s="32"/>
      <c r="N288" s="190"/>
      <c r="O288" s="190"/>
      <c r="P288" s="190"/>
      <c r="Q288" s="190"/>
      <c r="R288" s="23"/>
    </row>
    <row r="289" spans="1:18">
      <c r="A289" s="27">
        <f t="shared" ca="1" si="53"/>
        <v>46108</v>
      </c>
      <c r="B289" s="20"/>
      <c r="C289" s="21"/>
      <c r="D289" s="20"/>
      <c r="E289" s="21"/>
      <c r="F289" s="22"/>
      <c r="G289" s="22"/>
      <c r="H289" s="34" t="str">
        <f t="shared" si="48"/>
        <v/>
      </c>
      <c r="I289" s="34" t="str">
        <f t="shared" si="49"/>
        <v/>
      </c>
      <c r="J289" s="34" t="str">
        <f t="shared" si="50"/>
        <v/>
      </c>
      <c r="K289" s="34" t="str">
        <f t="shared" si="51"/>
        <v/>
      </c>
      <c r="L289" s="34" t="str">
        <f>IF(AND($B289="",$D289=""),"",($C289-$B289-$F289)+($E289-$D289-$G289))</f>
        <v/>
      </c>
      <c r="M289" s="32"/>
      <c r="N289" s="190"/>
      <c r="O289" s="190"/>
      <c r="P289" s="190"/>
      <c r="Q289" s="190"/>
      <c r="R289" s="23"/>
    </row>
    <row r="290" spans="1:18">
      <c r="A290" s="27">
        <f t="shared" ca="1" si="53"/>
        <v>46109</v>
      </c>
      <c r="B290" s="20"/>
      <c r="C290" s="21"/>
      <c r="D290" s="20"/>
      <c r="E290" s="21"/>
      <c r="F290" s="22"/>
      <c r="G290" s="22"/>
      <c r="H290" s="34" t="str">
        <f t="shared" si="48"/>
        <v/>
      </c>
      <c r="I290" s="34" t="str">
        <f t="shared" si="49"/>
        <v/>
      </c>
      <c r="J290" s="34" t="str">
        <f t="shared" si="50"/>
        <v/>
      </c>
      <c r="K290" s="34" t="str">
        <f t="shared" si="51"/>
        <v/>
      </c>
      <c r="L290" s="34" t="str">
        <f>IF(AND($B290="",$D290=""),"",($C290-$B290-$F290)+($E290-$D290-$G290))</f>
        <v/>
      </c>
      <c r="M290" s="32"/>
      <c r="N290" s="190"/>
      <c r="O290" s="190"/>
      <c r="P290" s="190"/>
      <c r="Q290" s="190"/>
      <c r="R290" s="23"/>
    </row>
    <row r="291" spans="1:18">
      <c r="A291" s="27">
        <f t="shared" ca="1" si="53"/>
        <v>46110</v>
      </c>
      <c r="B291" s="20"/>
      <c r="C291" s="21"/>
      <c r="D291" s="20"/>
      <c r="E291" s="21"/>
      <c r="F291" s="22"/>
      <c r="G291" s="22"/>
      <c r="H291" s="34" t="str">
        <f t="shared" si="48"/>
        <v/>
      </c>
      <c r="I291" s="34" t="str">
        <f t="shared" si="49"/>
        <v/>
      </c>
      <c r="J291" s="34" t="str">
        <f t="shared" si="50"/>
        <v/>
      </c>
      <c r="K291" s="34" t="str">
        <f t="shared" si="51"/>
        <v/>
      </c>
      <c r="L291" s="34" t="str">
        <f>IF(AND($B291="",$D291=""),"",($C291-$B291-$F291)+($E291-$D291-$G291))</f>
        <v/>
      </c>
      <c r="M291" s="32"/>
      <c r="N291" s="190"/>
      <c r="O291" s="190"/>
      <c r="P291" s="190"/>
      <c r="Q291" s="190"/>
      <c r="R291" s="23"/>
    </row>
    <row r="292" spans="1:18">
      <c r="A292" s="27">
        <f t="shared" ca="1" si="53"/>
        <v>46111</v>
      </c>
      <c r="B292" s="20"/>
      <c r="C292" s="21"/>
      <c r="D292" s="20"/>
      <c r="E292" s="21"/>
      <c r="F292" s="22"/>
      <c r="G292" s="22"/>
      <c r="H292" s="34" t="str">
        <f t="shared" si="48"/>
        <v/>
      </c>
      <c r="I292" s="34" t="str">
        <f t="shared" si="49"/>
        <v/>
      </c>
      <c r="J292" s="34" t="str">
        <f t="shared" si="50"/>
        <v/>
      </c>
      <c r="K292" s="34" t="str">
        <f t="shared" si="51"/>
        <v/>
      </c>
      <c r="L292" s="34" t="str">
        <f>IF(AND($B292="",$D292=""),"",($C292-$B292-$F292)+($E292-$D292-$G292))</f>
        <v/>
      </c>
      <c r="M292" s="32"/>
      <c r="N292" s="190"/>
      <c r="O292" s="190"/>
      <c r="P292" s="190"/>
      <c r="Q292" s="190"/>
      <c r="R292" s="23"/>
    </row>
    <row r="293" spans="1:18">
      <c r="A293" s="27">
        <f t="shared" ca="1" si="53"/>
        <v>46112</v>
      </c>
      <c r="B293" s="20"/>
      <c r="C293" s="21"/>
      <c r="D293" s="20"/>
      <c r="E293" s="21"/>
      <c r="F293" s="22"/>
      <c r="G293" s="22"/>
      <c r="H293" s="34" t="str">
        <f t="shared" si="48"/>
        <v/>
      </c>
      <c r="I293" s="34" t="str">
        <f t="shared" si="49"/>
        <v/>
      </c>
      <c r="J293" s="34" t="str">
        <f t="shared" si="50"/>
        <v/>
      </c>
      <c r="K293" s="34" t="str">
        <f t="shared" si="51"/>
        <v/>
      </c>
      <c r="L293" s="34" t="str">
        <f>IF(AND($B293="",$D293=""),"",($C293-$B293-$F293)+($E293-$D293-$G293))</f>
        <v/>
      </c>
      <c r="M293" s="32"/>
      <c r="N293" s="190"/>
      <c r="O293" s="190"/>
      <c r="P293" s="190"/>
      <c r="Q293" s="190"/>
      <c r="R293" s="23"/>
    </row>
    <row r="294" spans="1:18">
      <c r="A294" s="5" t="s">
        <v>11</v>
      </c>
      <c r="B294" s="191"/>
      <c r="C294" s="192"/>
      <c r="D294" s="191"/>
      <c r="E294" s="192"/>
      <c r="F294" s="26" t="str">
        <f>IF(SUM($F263:$F293)=0,"",SUM($F263:$F293))</f>
        <v/>
      </c>
      <c r="G294" s="26" t="str">
        <f>IF(SUM($G263:$G293)=0,"",SUM($G263:$G293))</f>
        <v/>
      </c>
      <c r="H294" s="26" t="str">
        <f>IF(SUM(H263:H293)=0,"",SUM(H263:H293))</f>
        <v/>
      </c>
      <c r="I294" s="26" t="str">
        <f>IF(SUM(I263:I293)=0,"",SUM(I263:I293))</f>
        <v/>
      </c>
      <c r="J294" s="26" t="str">
        <f t="shared" ref="J294:K294" si="54">IF(SUM(J263:J293)=0,"",SUM(J263:J293))</f>
        <v/>
      </c>
      <c r="K294" s="26" t="str">
        <f t="shared" si="54"/>
        <v/>
      </c>
      <c r="L294" s="26" t="str">
        <f>IF(SUM($L263:$L293)=0,"",SUM($L263:$L293))</f>
        <v/>
      </c>
      <c r="M294" s="33"/>
      <c r="N294" s="193"/>
      <c r="O294" s="193"/>
      <c r="P294" s="193"/>
      <c r="Q294" s="193"/>
      <c r="R294" s="6"/>
    </row>
  </sheetData>
  <sheetProtection algorithmName="SHA-512" hashValue="8RWs+XZSTdAmssqUB9esKJ8arMvDPQDN6f5gL/75BANgTYJa0OEuyvA+Lf4NqIiCAOXYQZRpS8B6CWzIRi1GNA==" saltValue="o45ScQ7hRafr+437WYcURA==" spinCount="100000" sheet="1" formatRows="0"/>
  <mergeCells count="371">
    <mergeCell ref="A8:A10"/>
    <mergeCell ref="B8:E8"/>
    <mergeCell ref="F8:G9"/>
    <mergeCell ref="H8:K8"/>
    <mergeCell ref="L8:L10"/>
    <mergeCell ref="M8:M10"/>
    <mergeCell ref="N8:Q10"/>
    <mergeCell ref="R8:R10"/>
    <mergeCell ref="B9:C9"/>
    <mergeCell ref="D9:E9"/>
    <mergeCell ref="H9:I9"/>
    <mergeCell ref="J9:K9"/>
    <mergeCell ref="N11:Q11"/>
    <mergeCell ref="B4:L4"/>
    <mergeCell ref="P4:R4"/>
    <mergeCell ref="B5:L5"/>
    <mergeCell ref="N18:Q18"/>
    <mergeCell ref="N19:Q19"/>
    <mergeCell ref="N20:Q20"/>
    <mergeCell ref="N21:Q21"/>
    <mergeCell ref="N22:Q22"/>
    <mergeCell ref="N23:Q23"/>
    <mergeCell ref="N12:Q12"/>
    <mergeCell ref="N13:Q13"/>
    <mergeCell ref="N14:Q14"/>
    <mergeCell ref="N15:Q15"/>
    <mergeCell ref="N16:Q16"/>
    <mergeCell ref="N17:Q17"/>
    <mergeCell ref="N30:Q30"/>
    <mergeCell ref="N31:Q31"/>
    <mergeCell ref="N32:Q32"/>
    <mergeCell ref="N33:Q33"/>
    <mergeCell ref="N34:Q34"/>
    <mergeCell ref="N35:Q35"/>
    <mergeCell ref="N24:Q24"/>
    <mergeCell ref="N25:Q25"/>
    <mergeCell ref="N26:Q26"/>
    <mergeCell ref="N27:Q27"/>
    <mergeCell ref="N28:Q28"/>
    <mergeCell ref="N29:Q29"/>
    <mergeCell ref="A44:A46"/>
    <mergeCell ref="B44:E44"/>
    <mergeCell ref="F44:G45"/>
    <mergeCell ref="H44:K44"/>
    <mergeCell ref="L44:L46"/>
    <mergeCell ref="M44:M46"/>
    <mergeCell ref="N44:Q46"/>
    <mergeCell ref="N36:Q36"/>
    <mergeCell ref="N37:Q37"/>
    <mergeCell ref="N38:Q38"/>
    <mergeCell ref="N39:Q39"/>
    <mergeCell ref="N40:Q40"/>
    <mergeCell ref="N41:Q41"/>
    <mergeCell ref="R44:R46"/>
    <mergeCell ref="B45:C45"/>
    <mergeCell ref="D45:E45"/>
    <mergeCell ref="H45:I45"/>
    <mergeCell ref="J45:K45"/>
    <mergeCell ref="N47:Q47"/>
    <mergeCell ref="B42:C42"/>
    <mergeCell ref="D42:E42"/>
    <mergeCell ref="N42:Q42"/>
    <mergeCell ref="N54:Q54"/>
    <mergeCell ref="N55:Q55"/>
    <mergeCell ref="N56:Q56"/>
    <mergeCell ref="N57:Q57"/>
    <mergeCell ref="N58:Q58"/>
    <mergeCell ref="N59:Q59"/>
    <mergeCell ref="N48:Q48"/>
    <mergeCell ref="N49:Q49"/>
    <mergeCell ref="N50:Q50"/>
    <mergeCell ref="N51:Q51"/>
    <mergeCell ref="N52:Q52"/>
    <mergeCell ref="N53:Q53"/>
    <mergeCell ref="N66:Q66"/>
    <mergeCell ref="N67:Q67"/>
    <mergeCell ref="N68:Q68"/>
    <mergeCell ref="N69:Q69"/>
    <mergeCell ref="N70:Q70"/>
    <mergeCell ref="N71:Q71"/>
    <mergeCell ref="N60:Q60"/>
    <mergeCell ref="N61:Q61"/>
    <mergeCell ref="N62:Q62"/>
    <mergeCell ref="N63:Q63"/>
    <mergeCell ref="N64:Q64"/>
    <mergeCell ref="N65:Q65"/>
    <mergeCell ref="A80:A82"/>
    <mergeCell ref="B80:E80"/>
    <mergeCell ref="F80:G81"/>
    <mergeCell ref="H80:K80"/>
    <mergeCell ref="L80:L82"/>
    <mergeCell ref="M80:M82"/>
    <mergeCell ref="N80:Q82"/>
    <mergeCell ref="N72:Q72"/>
    <mergeCell ref="N73:Q73"/>
    <mergeCell ref="N74:Q74"/>
    <mergeCell ref="N75:Q75"/>
    <mergeCell ref="N76:Q76"/>
    <mergeCell ref="N77:Q77"/>
    <mergeCell ref="R80:R82"/>
    <mergeCell ref="B81:C81"/>
    <mergeCell ref="D81:E81"/>
    <mergeCell ref="H81:I81"/>
    <mergeCell ref="J81:K81"/>
    <mergeCell ref="N83:Q83"/>
    <mergeCell ref="B78:C78"/>
    <mergeCell ref="D78:E78"/>
    <mergeCell ref="N78:Q78"/>
    <mergeCell ref="N90:Q90"/>
    <mergeCell ref="N91:Q91"/>
    <mergeCell ref="N92:Q92"/>
    <mergeCell ref="N93:Q93"/>
    <mergeCell ref="N94:Q94"/>
    <mergeCell ref="N95:Q95"/>
    <mergeCell ref="N84:Q84"/>
    <mergeCell ref="N85:Q85"/>
    <mergeCell ref="N86:Q86"/>
    <mergeCell ref="N87:Q87"/>
    <mergeCell ref="N88:Q88"/>
    <mergeCell ref="N89:Q89"/>
    <mergeCell ref="N102:Q102"/>
    <mergeCell ref="N103:Q103"/>
    <mergeCell ref="N104:Q104"/>
    <mergeCell ref="N105:Q105"/>
    <mergeCell ref="N106:Q106"/>
    <mergeCell ref="N107:Q107"/>
    <mergeCell ref="N96:Q96"/>
    <mergeCell ref="N97:Q97"/>
    <mergeCell ref="N98:Q98"/>
    <mergeCell ref="N99:Q99"/>
    <mergeCell ref="N100:Q100"/>
    <mergeCell ref="N101:Q101"/>
    <mergeCell ref="A116:A118"/>
    <mergeCell ref="B116:E116"/>
    <mergeCell ref="F116:G117"/>
    <mergeCell ref="H116:K116"/>
    <mergeCell ref="L116:L118"/>
    <mergeCell ref="M116:M118"/>
    <mergeCell ref="N116:Q118"/>
    <mergeCell ref="N108:Q108"/>
    <mergeCell ref="N109:Q109"/>
    <mergeCell ref="N110:Q110"/>
    <mergeCell ref="N111:Q111"/>
    <mergeCell ref="N112:Q112"/>
    <mergeCell ref="N113:Q113"/>
    <mergeCell ref="R116:R118"/>
    <mergeCell ref="B117:C117"/>
    <mergeCell ref="D117:E117"/>
    <mergeCell ref="H117:I117"/>
    <mergeCell ref="J117:K117"/>
    <mergeCell ref="N119:Q119"/>
    <mergeCell ref="B114:C114"/>
    <mergeCell ref="D114:E114"/>
    <mergeCell ref="N114:Q114"/>
    <mergeCell ref="N126:Q126"/>
    <mergeCell ref="N127:Q127"/>
    <mergeCell ref="N128:Q128"/>
    <mergeCell ref="N129:Q129"/>
    <mergeCell ref="N130:Q130"/>
    <mergeCell ref="N131:Q131"/>
    <mergeCell ref="N120:Q120"/>
    <mergeCell ref="N121:Q121"/>
    <mergeCell ref="N122:Q122"/>
    <mergeCell ref="N123:Q123"/>
    <mergeCell ref="N124:Q124"/>
    <mergeCell ref="N125:Q125"/>
    <mergeCell ref="N138:Q138"/>
    <mergeCell ref="N139:Q139"/>
    <mergeCell ref="N140:Q140"/>
    <mergeCell ref="N141:Q141"/>
    <mergeCell ref="N142:Q142"/>
    <mergeCell ref="N143:Q143"/>
    <mergeCell ref="N132:Q132"/>
    <mergeCell ref="N133:Q133"/>
    <mergeCell ref="N134:Q134"/>
    <mergeCell ref="N135:Q135"/>
    <mergeCell ref="N136:Q136"/>
    <mergeCell ref="N137:Q137"/>
    <mergeCell ref="A152:A154"/>
    <mergeCell ref="B152:E152"/>
    <mergeCell ref="F152:G153"/>
    <mergeCell ref="H152:K152"/>
    <mergeCell ref="L152:L154"/>
    <mergeCell ref="M152:M154"/>
    <mergeCell ref="N152:Q154"/>
    <mergeCell ref="N144:Q144"/>
    <mergeCell ref="N145:Q145"/>
    <mergeCell ref="N146:Q146"/>
    <mergeCell ref="N147:Q147"/>
    <mergeCell ref="N148:Q148"/>
    <mergeCell ref="N149:Q149"/>
    <mergeCell ref="R152:R154"/>
    <mergeCell ref="B153:C153"/>
    <mergeCell ref="D153:E153"/>
    <mergeCell ref="H153:I153"/>
    <mergeCell ref="J153:K153"/>
    <mergeCell ref="N155:Q155"/>
    <mergeCell ref="B150:C150"/>
    <mergeCell ref="D150:E150"/>
    <mergeCell ref="N150:Q150"/>
    <mergeCell ref="N162:Q162"/>
    <mergeCell ref="N163:Q163"/>
    <mergeCell ref="N164:Q164"/>
    <mergeCell ref="N165:Q165"/>
    <mergeCell ref="N166:Q166"/>
    <mergeCell ref="N167:Q167"/>
    <mergeCell ref="N156:Q156"/>
    <mergeCell ref="N157:Q157"/>
    <mergeCell ref="N158:Q158"/>
    <mergeCell ref="N159:Q159"/>
    <mergeCell ref="N160:Q160"/>
    <mergeCell ref="N161:Q161"/>
    <mergeCell ref="N174:Q174"/>
    <mergeCell ref="N175:Q175"/>
    <mergeCell ref="N176:Q176"/>
    <mergeCell ref="N177:Q177"/>
    <mergeCell ref="N178:Q178"/>
    <mergeCell ref="N179:Q179"/>
    <mergeCell ref="N168:Q168"/>
    <mergeCell ref="N169:Q169"/>
    <mergeCell ref="N170:Q170"/>
    <mergeCell ref="N171:Q171"/>
    <mergeCell ref="N172:Q172"/>
    <mergeCell ref="N173:Q173"/>
    <mergeCell ref="A188:A190"/>
    <mergeCell ref="B188:E188"/>
    <mergeCell ref="F188:G189"/>
    <mergeCell ref="H188:K188"/>
    <mergeCell ref="L188:L190"/>
    <mergeCell ref="M188:M190"/>
    <mergeCell ref="N188:Q190"/>
    <mergeCell ref="N180:Q180"/>
    <mergeCell ref="N181:Q181"/>
    <mergeCell ref="N182:Q182"/>
    <mergeCell ref="N183:Q183"/>
    <mergeCell ref="N184:Q184"/>
    <mergeCell ref="N185:Q185"/>
    <mergeCell ref="R188:R190"/>
    <mergeCell ref="B189:C189"/>
    <mergeCell ref="D189:E189"/>
    <mergeCell ref="H189:I189"/>
    <mergeCell ref="J189:K189"/>
    <mergeCell ref="N191:Q191"/>
    <mergeCell ref="B186:C186"/>
    <mergeCell ref="D186:E186"/>
    <mergeCell ref="N186:Q186"/>
    <mergeCell ref="N198:Q198"/>
    <mergeCell ref="N199:Q199"/>
    <mergeCell ref="N200:Q200"/>
    <mergeCell ref="N201:Q201"/>
    <mergeCell ref="N202:Q202"/>
    <mergeCell ref="N203:Q203"/>
    <mergeCell ref="N192:Q192"/>
    <mergeCell ref="N193:Q193"/>
    <mergeCell ref="N194:Q194"/>
    <mergeCell ref="N195:Q195"/>
    <mergeCell ref="N196:Q196"/>
    <mergeCell ref="N197:Q197"/>
    <mergeCell ref="N210:Q210"/>
    <mergeCell ref="N211:Q211"/>
    <mergeCell ref="N212:Q212"/>
    <mergeCell ref="N213:Q213"/>
    <mergeCell ref="N214:Q214"/>
    <mergeCell ref="N215:Q215"/>
    <mergeCell ref="N204:Q204"/>
    <mergeCell ref="N205:Q205"/>
    <mergeCell ref="N206:Q206"/>
    <mergeCell ref="N207:Q207"/>
    <mergeCell ref="N208:Q208"/>
    <mergeCell ref="N209:Q209"/>
    <mergeCell ref="A224:A226"/>
    <mergeCell ref="B224:E224"/>
    <mergeCell ref="F224:G225"/>
    <mergeCell ref="H224:K224"/>
    <mergeCell ref="L224:L226"/>
    <mergeCell ref="M224:M226"/>
    <mergeCell ref="N224:Q226"/>
    <mergeCell ref="N216:Q216"/>
    <mergeCell ref="N217:Q217"/>
    <mergeCell ref="N218:Q218"/>
    <mergeCell ref="N219:Q219"/>
    <mergeCell ref="N220:Q220"/>
    <mergeCell ref="N221:Q221"/>
    <mergeCell ref="R224:R226"/>
    <mergeCell ref="B225:C225"/>
    <mergeCell ref="D225:E225"/>
    <mergeCell ref="H225:I225"/>
    <mergeCell ref="J225:K225"/>
    <mergeCell ref="N227:Q227"/>
    <mergeCell ref="B222:C222"/>
    <mergeCell ref="D222:E222"/>
    <mergeCell ref="N222:Q222"/>
    <mergeCell ref="N234:Q234"/>
    <mergeCell ref="N235:Q235"/>
    <mergeCell ref="N236:Q236"/>
    <mergeCell ref="N237:Q237"/>
    <mergeCell ref="N238:Q238"/>
    <mergeCell ref="N239:Q239"/>
    <mergeCell ref="N228:Q228"/>
    <mergeCell ref="N229:Q229"/>
    <mergeCell ref="N230:Q230"/>
    <mergeCell ref="N231:Q231"/>
    <mergeCell ref="N232:Q232"/>
    <mergeCell ref="N233:Q233"/>
    <mergeCell ref="N246:Q246"/>
    <mergeCell ref="N247:Q247"/>
    <mergeCell ref="N248:Q248"/>
    <mergeCell ref="N249:Q249"/>
    <mergeCell ref="N250:Q250"/>
    <mergeCell ref="N251:Q251"/>
    <mergeCell ref="N240:Q240"/>
    <mergeCell ref="N241:Q241"/>
    <mergeCell ref="N242:Q242"/>
    <mergeCell ref="N243:Q243"/>
    <mergeCell ref="N244:Q244"/>
    <mergeCell ref="N245:Q245"/>
    <mergeCell ref="A260:A262"/>
    <mergeCell ref="B260:E260"/>
    <mergeCell ref="F260:G261"/>
    <mergeCell ref="H260:K260"/>
    <mergeCell ref="L260:L262"/>
    <mergeCell ref="M260:M262"/>
    <mergeCell ref="N260:Q262"/>
    <mergeCell ref="N252:Q252"/>
    <mergeCell ref="N253:Q253"/>
    <mergeCell ref="N254:Q254"/>
    <mergeCell ref="N255:Q255"/>
    <mergeCell ref="N256:Q256"/>
    <mergeCell ref="N257:Q257"/>
    <mergeCell ref="R260:R262"/>
    <mergeCell ref="B261:C261"/>
    <mergeCell ref="D261:E261"/>
    <mergeCell ref="H261:I261"/>
    <mergeCell ref="J261:K261"/>
    <mergeCell ref="N263:Q263"/>
    <mergeCell ref="B258:C258"/>
    <mergeCell ref="D258:E258"/>
    <mergeCell ref="N258:Q258"/>
    <mergeCell ref="N270:Q270"/>
    <mergeCell ref="N271:Q271"/>
    <mergeCell ref="N272:Q272"/>
    <mergeCell ref="N273:Q273"/>
    <mergeCell ref="N274:Q274"/>
    <mergeCell ref="N275:Q275"/>
    <mergeCell ref="N264:Q264"/>
    <mergeCell ref="N265:Q265"/>
    <mergeCell ref="N266:Q266"/>
    <mergeCell ref="N267:Q267"/>
    <mergeCell ref="N268:Q268"/>
    <mergeCell ref="N269:Q269"/>
    <mergeCell ref="N282:Q282"/>
    <mergeCell ref="N283:Q283"/>
    <mergeCell ref="N284:Q284"/>
    <mergeCell ref="N285:Q285"/>
    <mergeCell ref="N286:Q286"/>
    <mergeCell ref="N287:Q287"/>
    <mergeCell ref="N276:Q276"/>
    <mergeCell ref="N277:Q277"/>
    <mergeCell ref="N278:Q278"/>
    <mergeCell ref="N279:Q279"/>
    <mergeCell ref="N280:Q280"/>
    <mergeCell ref="N281:Q281"/>
    <mergeCell ref="B294:C294"/>
    <mergeCell ref="D294:E294"/>
    <mergeCell ref="N294:Q294"/>
    <mergeCell ref="N288:Q288"/>
    <mergeCell ref="N289:Q289"/>
    <mergeCell ref="N290:Q290"/>
    <mergeCell ref="N291:Q291"/>
    <mergeCell ref="N292:Q292"/>
    <mergeCell ref="N293:Q293"/>
  </mergeCells>
  <phoneticPr fontId="2"/>
  <conditionalFormatting sqref="A12:C13 F12:G13 A14:G41">
    <cfRule type="expression" dxfId="15" priority="9">
      <formula>OR(EDATE($A$11,1)-1&lt;$A12,DATEVALUE("2026/3/31")&lt;$A12)</formula>
    </cfRule>
  </conditionalFormatting>
  <conditionalFormatting sqref="A48:F76 M48:R77 A77:G77 L77">
    <cfRule type="expression" dxfId="14" priority="10">
      <formula>OR(EDATE($A$47,1)-1&lt;$A48,DATEVALUE("2026/3/31")&lt;$A48)</formula>
    </cfRule>
  </conditionalFormatting>
  <conditionalFormatting sqref="A84:G113">
    <cfRule type="expression" dxfId="13" priority="11">
      <formula>OR(EDATE($A$83,1)-1&lt;$A84,DATEVALUE("2026/3/31")&lt;$A84)</formula>
    </cfRule>
  </conditionalFormatting>
  <conditionalFormatting sqref="A120:G149 M120:R149 L149">
    <cfRule type="expression" dxfId="12" priority="12">
      <formula>OR(EDATE($A$119,1)-1&lt;$A120,DATEVALUE("2026/3/31")&lt;$A120)</formula>
    </cfRule>
  </conditionalFormatting>
  <conditionalFormatting sqref="A156:G185">
    <cfRule type="expression" dxfId="11" priority="13">
      <formula>OR(EDATE($A$155,1)-1&lt;$A156,DATEVALUE("2026/3/31")&lt;$A156)</formula>
    </cfRule>
  </conditionalFormatting>
  <conditionalFormatting sqref="A192:G221">
    <cfRule type="expression" dxfId="10" priority="14">
      <formula>OR(EDATE($A$191,1)-1&lt;$A192,DATEVALUE("2026/3/31")&lt;$A192)</formula>
    </cfRule>
  </conditionalFormatting>
  <conditionalFormatting sqref="A228:G257 M228:R257 L255:L257">
    <cfRule type="expression" dxfId="9" priority="15">
      <formula>OR(EDATE($A$227,1)-1&lt;$A228,DATEVALUE("2026/3/31")&lt;$A228)</formula>
    </cfRule>
  </conditionalFormatting>
  <conditionalFormatting sqref="A264:G293 L264:R293">
    <cfRule type="expression" dxfId="8" priority="16">
      <formula>OR(EDATE($A$263,1)-1&lt;$A264,DATEVALUE("2026/3/31")&lt;$A264)</formula>
    </cfRule>
  </conditionalFormatting>
  <conditionalFormatting sqref="B11:C11">
    <cfRule type="expression" dxfId="7" priority="3">
      <formula>OR(EDATE($A$11,1)-1&lt;$A11,DATEVALUE("2026/3/31")&lt;$A11)</formula>
    </cfRule>
  </conditionalFormatting>
  <conditionalFormatting sqref="B4:L5">
    <cfRule type="expression" dxfId="6" priority="8">
      <formula>IF(LEN(B4)&lt;1,TRUE,FALSE)</formula>
    </cfRule>
  </conditionalFormatting>
  <conditionalFormatting sqref="D13:E13">
    <cfRule type="expression" dxfId="5" priority="2">
      <formula>$M$12="✓"</formula>
    </cfRule>
  </conditionalFormatting>
  <conditionalFormatting sqref="M11">
    <cfRule type="expression" dxfId="4" priority="1">
      <formula>OR(EDATE($A$11,1)-1&lt;$A11,DATEVALUE("2026/3/31")&lt;$A11)</formula>
    </cfRule>
  </conditionalFormatting>
  <conditionalFormatting sqref="M12:R41">
    <cfRule type="expression" dxfId="3" priority="4">
      <formula>OR(EDATE($A$11,1)-1&lt;$A12,DATEVALUE("2026/3/31")&lt;$A12)</formula>
    </cfRule>
  </conditionalFormatting>
  <conditionalFormatting sqref="M84:R113">
    <cfRule type="expression" dxfId="2" priority="5">
      <formula>OR(EDATE($A$83,1)-1&lt;$A84,DATEVALUE("2026/3/31")&lt;$A84)</formula>
    </cfRule>
  </conditionalFormatting>
  <conditionalFormatting sqref="M156:R185">
    <cfRule type="expression" dxfId="1" priority="6">
      <formula>OR(EDATE($A$155,1)-1&lt;$A156,DATEVALUE("2026/3/31")&lt;$A156)</formula>
    </cfRule>
  </conditionalFormatting>
  <conditionalFormatting sqref="M192:R221">
    <cfRule type="expression" dxfId="0" priority="7">
      <formula>OR(EDATE($A$191,1)-1&lt;$A192,DATEVALUE("2026/3/31")&lt;$A192)</formula>
    </cfRule>
  </conditionalFormatting>
  <dataValidations count="3">
    <dataValidation operator="greaterThanOrEqual" allowBlank="1" showInputMessage="1" showErrorMessage="1" sqref="H191:K221 H155:K185 H227:K257 H11:K41 H119:K149 H47:K77 H83:K113 H263:K293" xr:uid="{F3634239-B3FA-42CF-9EB1-97FA412D9E1C}"/>
    <dataValidation type="list" allowBlank="1" showInputMessage="1" showErrorMessage="1" sqref="M263:M293 M47:M76 M83:M113 M119:M149 M155:M185 M191:M221 M227:M257 M11:M41" xr:uid="{852C570B-28B1-4658-BFBB-F2916BB590D4}">
      <formula1>",✓所定,✓法定"</formula1>
    </dataValidation>
    <dataValidation type="time" operator="greaterThanOrEqual" allowBlank="1" showInputMessage="1" showErrorMessage="1" sqref="H114:K114 H78:K78 G42:K42 H222:K222 H258:K258 H186:K186 H150:K150 G11:G41 L11:L42 B11:F42 B47:G78 L47:L78 B83:G114 L83:L114 B119:G150 L119:L150 B155:G186 L155:L186 B191:G222 L191:L222 B227:G258 L227:L258 B263:G294 L263:L294 H294:K294" xr:uid="{7E07C73D-6406-447D-8013-FD84EED9B5D0}">
      <formula1>0</formula1>
    </dataValidation>
  </dataValidations>
  <printOptions horizontalCentered="1"/>
  <pageMargins left="0.51181102362204722" right="0.51181102362204722" top="0.55118110236220474" bottom="0.55118110236220474" header="0.31496062992125984" footer="0.31496062992125984"/>
  <pageSetup paperSize="9" scale="76" fitToHeight="0" orientation="portrait" r:id="rId1"/>
  <rowBreaks count="7" manualBreakCount="7">
    <brk id="42" max="16383" man="1"/>
    <brk id="78" max="16383" man="1"/>
    <brk id="114" max="16383" man="1"/>
    <brk id="150" max="16383" man="1"/>
    <brk id="186" max="16383" man="1"/>
    <brk id="222" max="16383" man="1"/>
    <brk id="258"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806424-682C-48DC-B7C0-8FD5926166A5}">
  <sheetPr>
    <tabColor theme="8" tint="0.79998168889431442"/>
    <pageSetUpPr fitToPage="1"/>
  </sheetPr>
  <dimension ref="B1:X1048576"/>
  <sheetViews>
    <sheetView view="pageBreakPreview" zoomScaleNormal="100" zoomScaleSheetLayoutView="100" workbookViewId="0">
      <selection activeCell="E5" sqref="E5"/>
    </sheetView>
  </sheetViews>
  <sheetFormatPr defaultColWidth="8.75" defaultRowHeight="14.25"/>
  <cols>
    <col min="1" max="1" width="3" style="1" customWidth="1"/>
    <col min="2" max="2" width="4.375" style="1" hidden="1" customWidth="1"/>
    <col min="3" max="3" width="12.75" style="1" customWidth="1"/>
    <col min="4" max="4" width="9.875" style="1" customWidth="1"/>
    <col min="5" max="13" width="16.875" style="1" customWidth="1"/>
    <col min="14" max="14" width="3" style="1" customWidth="1"/>
    <col min="15" max="16" width="7.125" style="1" customWidth="1"/>
    <col min="17" max="24" width="11.125" style="1" hidden="1" customWidth="1"/>
    <col min="25" max="25" width="8.75" style="1" customWidth="1"/>
    <col min="26" max="16384" width="8.75" style="1"/>
  </cols>
  <sheetData>
    <row r="1" spans="2:24" ht="16.5">
      <c r="C1" s="91" t="s">
        <v>144</v>
      </c>
      <c r="D1" s="9"/>
      <c r="E1" s="3"/>
      <c r="F1" s="2"/>
      <c r="G1" s="92"/>
      <c r="J1" s="92"/>
      <c r="K1" s="188" t="str">
        <f>IF(ISBLANK(入力ボックス!$C$4),"",入力ボックス!$C$3&amp; "　"&amp; 入力ボックス!$C$4)</f>
        <v/>
      </c>
      <c r="L1" s="188"/>
      <c r="M1" s="188"/>
    </row>
    <row r="2" spans="2:24" ht="4.5" customHeight="1"/>
    <row r="3" spans="2:24">
      <c r="K3" s="19"/>
      <c r="L3" s="93" t="s">
        <v>72</v>
      </c>
      <c r="M3" s="94">
        <v>46112</v>
      </c>
    </row>
    <row r="4" spans="2:24">
      <c r="G4" s="63"/>
    </row>
    <row r="5" spans="2:24" ht="14.25" customHeight="1">
      <c r="B5" s="46">
        <v>1</v>
      </c>
      <c r="C5" s="29" t="str">
        <f>HYPERLINK("#日誌"&amp;B5&amp;"!B11","日誌"&amp;B5)</f>
        <v>日誌1</v>
      </c>
      <c r="D5" s="95" t="s">
        <v>116</v>
      </c>
      <c r="E5" s="139"/>
      <c r="F5" s="95" t="s">
        <v>126</v>
      </c>
      <c r="G5" s="140"/>
      <c r="H5" s="95" t="s">
        <v>127</v>
      </c>
      <c r="I5" s="140"/>
      <c r="J5" s="63"/>
      <c r="M5" s="96" t="str">
        <f>HYPERLINK("#⑭雑役務費!C"&amp;9*B5+1,"経費支出管理表へ")</f>
        <v>経費支出管理表へ</v>
      </c>
      <c r="Q5" s="1" t="s">
        <v>102</v>
      </c>
    </row>
    <row r="6" spans="2:24" ht="7.5" customHeight="1">
      <c r="C6" s="63"/>
      <c r="D6" s="63"/>
      <c r="E6" s="63"/>
      <c r="G6" s="97" t="e">
        <f>VLOOKUP(G5,リスト!E:F,2,FALSE)</f>
        <v>#N/A</v>
      </c>
      <c r="H6" s="63"/>
      <c r="J6" s="63"/>
      <c r="K6" s="63"/>
      <c r="L6" s="63"/>
      <c r="M6" s="63"/>
    </row>
    <row r="7" spans="2:24">
      <c r="C7" s="98"/>
      <c r="D7" s="99"/>
      <c r="E7" s="100" t="s">
        <v>45</v>
      </c>
      <c r="F7" s="101" t="s">
        <v>46</v>
      </c>
      <c r="G7" s="101" t="s">
        <v>47</v>
      </c>
      <c r="H7" s="101" t="s">
        <v>48</v>
      </c>
      <c r="I7" s="101" t="s">
        <v>49</v>
      </c>
      <c r="J7" s="101" t="s">
        <v>50</v>
      </c>
      <c r="K7" s="101" t="s">
        <v>51</v>
      </c>
      <c r="L7" s="101" t="s">
        <v>52</v>
      </c>
      <c r="M7" s="102" t="s">
        <v>11</v>
      </c>
      <c r="Q7" s="103" t="s">
        <v>45</v>
      </c>
      <c r="R7" s="103" t="s">
        <v>46</v>
      </c>
      <c r="S7" s="103" t="s">
        <v>47</v>
      </c>
      <c r="T7" s="103" t="s">
        <v>48</v>
      </c>
      <c r="U7" s="103" t="s">
        <v>49</v>
      </c>
      <c r="V7" s="103" t="s">
        <v>50</v>
      </c>
      <c r="W7" s="103" t="s">
        <v>51</v>
      </c>
      <c r="X7" s="103" t="s">
        <v>52</v>
      </c>
    </row>
    <row r="8" spans="2:24" ht="15" customHeight="1">
      <c r="C8" s="104" t="s">
        <v>18</v>
      </c>
      <c r="D8" s="105"/>
      <c r="E8" s="106" cm="1">
        <f t="array" aca="1" ref="E8" ca="1">IF(INDIRECT(C5&amp;"!$L$42")=0,"",COUNT(INDIRECT(C5&amp;"!$L$11:$L$41")))</f>
        <v>0</v>
      </c>
      <c r="F8" s="107" cm="1">
        <f t="array" aca="1" ref="F8" ca="1">IF(INDIRECT(C5&amp;"!$L$78")=0,"",COUNT(INDIRECT(C5&amp;"!$L$47:$L$77")))</f>
        <v>0</v>
      </c>
      <c r="G8" s="107" cm="1">
        <f t="array" aca="1" ref="G8" ca="1">IF(INDIRECT(C5&amp;"!$L$114")=0,"",COUNT(INDIRECT(C5&amp;"!$L$83:$L$113")))</f>
        <v>0</v>
      </c>
      <c r="H8" s="107" cm="1">
        <f t="array" aca="1" ref="H8" ca="1">IF(INDIRECT(C5&amp;"!$L$150")=0,"",COUNT(INDIRECT(C5&amp;"!$L$119:$L$149")))</f>
        <v>0</v>
      </c>
      <c r="I8" s="107" cm="1">
        <f t="array" aca="1" ref="I8" ca="1">IF(INDIRECT(C5&amp;"!$L$186")=0,"",COUNT(INDIRECT(C5&amp;"!$L$155:$L$185")))</f>
        <v>0</v>
      </c>
      <c r="J8" s="107" cm="1">
        <f t="array" aca="1" ref="J8" ca="1">IF(INDIRECT(C5&amp;"!$L$222")=0,"",COUNT(INDIRECT(C5&amp;"!$L$191:$L$221")))</f>
        <v>0</v>
      </c>
      <c r="K8" s="107" cm="1">
        <f t="array" aca="1" ref="K8" ca="1">IF(INDIRECT(C5&amp;"!$L$258")=0,"",COUNT(INDIRECT(C5&amp;"!$L$227:$L$257")))</f>
        <v>0</v>
      </c>
      <c r="L8" s="107" cm="1">
        <f t="array" aca="1" ref="L8" ca="1">IF(INDIRECT(C5&amp;"!$L$294")=0,"",COUNT(INDIRECT(C5&amp;"!$L$263:$L$293")))</f>
        <v>0</v>
      </c>
      <c r="M8" s="108">
        <f ca="1">IF($E$8="","",SUM($E$8:$L$8))</f>
        <v>0</v>
      </c>
      <c r="O8" s="69" t="s">
        <v>167</v>
      </c>
      <c r="Q8" s="109"/>
      <c r="R8" s="109"/>
      <c r="S8" s="109"/>
      <c r="T8" s="109"/>
      <c r="U8" s="109"/>
      <c r="V8" s="109"/>
      <c r="W8" s="109"/>
      <c r="X8" s="109"/>
    </row>
    <row r="9" spans="2:24">
      <c r="C9" s="110" t="s">
        <v>82</v>
      </c>
      <c r="D9" s="110" t="s">
        <v>73</v>
      </c>
      <c r="E9" s="37"/>
      <c r="F9" s="30"/>
      <c r="G9" s="30"/>
      <c r="H9" s="30"/>
      <c r="I9" s="30"/>
      <c r="J9" s="30"/>
      <c r="K9" s="30"/>
      <c r="L9" s="30"/>
      <c r="M9" s="111"/>
      <c r="O9" s="1" t="s">
        <v>122</v>
      </c>
    </row>
    <row r="10" spans="2:24">
      <c r="C10" s="112"/>
      <c r="D10" s="113" t="s">
        <v>24</v>
      </c>
      <c r="E10" s="114" t="str" cm="1">
        <f t="array" aca="1" ref="E10" ca="1">IF(INDIRECT($C5&amp;"!$H$42")=0,"",INDIRECT($C5&amp;"!$H$42"))</f>
        <v/>
      </c>
      <c r="F10" s="115" t="str" cm="1">
        <f t="array" aca="1" ref="F10" ca="1">IF(INDIRECT($C5&amp;"!$H$78")=0,"",INDIRECT($C5&amp;"!$H$78"))</f>
        <v/>
      </c>
      <c r="G10" s="115" t="str" cm="1">
        <f t="array" aca="1" ref="G10" ca="1">IF(INDIRECT($C5&amp;"!$H$114")=0,"",INDIRECT($C5&amp;"!$H$114"))</f>
        <v/>
      </c>
      <c r="H10" s="115" t="str" cm="1">
        <f t="array" aca="1" ref="H10" ca="1">IF(INDIRECT($C5&amp;"!$H$150")=0,"",INDIRECT($C5&amp;"!$H$150"))</f>
        <v/>
      </c>
      <c r="I10" s="115" t="str" cm="1">
        <f t="array" aca="1" ref="I10" ca="1">IF(INDIRECT($C5&amp;"!$H$186")=0,"",INDIRECT($C5&amp;"!$H$186"))</f>
        <v/>
      </c>
      <c r="J10" s="115" t="str" cm="1">
        <f t="array" aca="1" ref="J10" ca="1">IF(INDIRECT($C5&amp;"!$H$222")=0,"",INDIRECT($C5&amp;"!$H$222"))</f>
        <v/>
      </c>
      <c r="K10" s="115" t="str" cm="1">
        <f t="array" aca="1" ref="K10" ca="1">IF(INDIRECT($C5&amp;"!$H$258")=0,"",INDIRECT($C5&amp;"!$H$258"))</f>
        <v/>
      </c>
      <c r="L10" s="115" t="str" cm="1">
        <f t="array" aca="1" ref="L10" ca="1">IF(INDIRECT($C5&amp;"!$H$294")=0,"",INDIRECT($C5&amp;"!$H$294"))</f>
        <v/>
      </c>
      <c r="M10" s="116" t="str">
        <f ca="1">IF(E10="","",SUM($E10:$L10))</f>
        <v/>
      </c>
    </row>
    <row r="11" spans="2:24">
      <c r="C11" s="117"/>
      <c r="D11" s="117" t="s">
        <v>74</v>
      </c>
      <c r="E11" s="118" t="str">
        <f t="shared" ref="E11:L11" ca="1" si="0">IF(OR(E9="",E10=""),"",ROUNDDOWN(E9*E10*24,0))</f>
        <v/>
      </c>
      <c r="F11" s="119" t="str">
        <f t="shared" ca="1" si="0"/>
        <v/>
      </c>
      <c r="G11" s="119" t="str">
        <f t="shared" ca="1" si="0"/>
        <v/>
      </c>
      <c r="H11" s="119" t="str">
        <f t="shared" ca="1" si="0"/>
        <v/>
      </c>
      <c r="I11" s="120" t="str">
        <f t="shared" ca="1" si="0"/>
        <v/>
      </c>
      <c r="J11" s="119" t="str">
        <f t="shared" ca="1" si="0"/>
        <v/>
      </c>
      <c r="K11" s="119" t="str">
        <f t="shared" ca="1" si="0"/>
        <v/>
      </c>
      <c r="L11" s="119" t="str">
        <f t="shared" ca="1" si="0"/>
        <v/>
      </c>
      <c r="M11" s="121">
        <f ca="1">SUM(E11:L11)</f>
        <v>0</v>
      </c>
      <c r="Q11" s="63" t="str">
        <f t="shared" ref="Q11:X11" ca="1" si="1">IF(OR(E9="",E10=""),"","所定内：" &amp; TEXT(E9,"#,###円") &amp; "×" &amp; TEXT(E10,"[h]:mm時間;@") &amp; "=" &amp; TEXT(E11,"#,###円"))</f>
        <v/>
      </c>
      <c r="R11" s="63" t="str">
        <f t="shared" ca="1" si="1"/>
        <v/>
      </c>
      <c r="S11" s="63" t="str">
        <f t="shared" ca="1" si="1"/>
        <v/>
      </c>
      <c r="T11" s="63" t="str">
        <f t="shared" ca="1" si="1"/>
        <v/>
      </c>
      <c r="U11" s="63" t="str">
        <f t="shared" ca="1" si="1"/>
        <v/>
      </c>
      <c r="V11" s="63" t="str">
        <f t="shared" ca="1" si="1"/>
        <v/>
      </c>
      <c r="W11" s="63" t="str">
        <f t="shared" ca="1" si="1"/>
        <v/>
      </c>
      <c r="X11" s="63" t="str">
        <f t="shared" ca="1" si="1"/>
        <v/>
      </c>
    </row>
    <row r="12" spans="2:24">
      <c r="C12" s="110" t="s">
        <v>91</v>
      </c>
      <c r="D12" s="112" t="s">
        <v>73</v>
      </c>
      <c r="E12" s="37"/>
      <c r="F12" s="30"/>
      <c r="G12" s="30"/>
      <c r="H12" s="30"/>
      <c r="I12" s="30"/>
      <c r="J12" s="30"/>
      <c r="K12" s="30"/>
      <c r="L12" s="30"/>
      <c r="M12" s="122"/>
      <c r="Q12" s="63"/>
      <c r="R12" s="63"/>
      <c r="S12" s="63"/>
      <c r="T12" s="63"/>
      <c r="U12" s="63"/>
      <c r="V12" s="63"/>
      <c r="W12" s="63"/>
      <c r="X12" s="63"/>
    </row>
    <row r="13" spans="2:24">
      <c r="C13" s="112"/>
      <c r="D13" s="113" t="s">
        <v>92</v>
      </c>
      <c r="E13" s="123" t="str">
        <f>IF(OR(E9="",E12=""),"",E12/E9-1)</f>
        <v/>
      </c>
      <c r="F13" s="124" t="str">
        <f t="shared" ref="F13:L13" si="2">IF(OR(F9="",F12=""),"",F12/F9-1)</f>
        <v/>
      </c>
      <c r="G13" s="124" t="str">
        <f t="shared" si="2"/>
        <v/>
      </c>
      <c r="H13" s="124" t="str">
        <f t="shared" si="2"/>
        <v/>
      </c>
      <c r="I13" s="124" t="str">
        <f t="shared" si="2"/>
        <v/>
      </c>
      <c r="J13" s="124" t="str">
        <f t="shared" si="2"/>
        <v/>
      </c>
      <c r="K13" s="124" t="str">
        <f t="shared" si="2"/>
        <v/>
      </c>
      <c r="L13" s="124" t="str">
        <f t="shared" si="2"/>
        <v/>
      </c>
      <c r="M13" s="125"/>
      <c r="Q13" s="63"/>
      <c r="R13" s="63"/>
      <c r="S13" s="63"/>
      <c r="T13" s="63"/>
      <c r="U13" s="63"/>
      <c r="V13" s="63"/>
      <c r="W13" s="63"/>
      <c r="X13" s="63"/>
    </row>
    <row r="14" spans="2:24">
      <c r="C14" s="112"/>
      <c r="D14" s="113" t="s">
        <v>24</v>
      </c>
      <c r="E14" s="114" t="str" cm="1">
        <f t="array" aca="1" ref="E14" ca="1">IF(INDIRECT($C5&amp;"!$I$42")=0,"",INDIRECT($C5&amp;"!$I$42"))</f>
        <v/>
      </c>
      <c r="F14" s="115" t="str" cm="1">
        <f t="array" aca="1" ref="F14" ca="1">IF(INDIRECT($C5&amp;"!$I$78")=0,"",INDIRECT($C5&amp;"!$I$78"))</f>
        <v/>
      </c>
      <c r="G14" s="115" t="str" cm="1">
        <f t="array" aca="1" ref="G14" ca="1">IF(INDIRECT($C5&amp;"!$I$114")=0,"",INDIRECT($C5&amp;"!$I$114"))</f>
        <v/>
      </c>
      <c r="H14" s="115" t="str" cm="1">
        <f t="array" aca="1" ref="H14" ca="1">IF(INDIRECT($C5&amp;"!$I$150")=0,"",INDIRECT($C5&amp;"!$I$150"))</f>
        <v/>
      </c>
      <c r="I14" s="115" t="str" cm="1">
        <f t="array" aca="1" ref="I14" ca="1">IF(INDIRECT($C5&amp;"!$I$186")=0,"",INDIRECT($C5&amp;"!$I$186"))</f>
        <v/>
      </c>
      <c r="J14" s="115" t="str" cm="1">
        <f t="array" aca="1" ref="J14" ca="1">IF(INDIRECT($C5&amp;"!$I$222")=0,"",INDIRECT($C5&amp;"!$I$222"))</f>
        <v/>
      </c>
      <c r="K14" s="115" t="str" cm="1">
        <f t="array" aca="1" ref="K14" ca="1">IF(INDIRECT($C5&amp;"!$I$258")=0,"",INDIRECT($C5&amp;"!$I$258"))</f>
        <v/>
      </c>
      <c r="L14" s="115" t="str" cm="1">
        <f t="array" aca="1" ref="L14" ca="1">IF(INDIRECT($C5&amp;"!$I$294")=0,"",INDIRECT($C5&amp;"!$I$294"))</f>
        <v/>
      </c>
      <c r="M14" s="116" t="str">
        <f ca="1">IF(E14="","",SUM($E14:$L14))</f>
        <v/>
      </c>
      <c r="Q14" s="63"/>
      <c r="R14" s="63"/>
      <c r="S14" s="63"/>
      <c r="T14" s="63"/>
      <c r="U14" s="63"/>
      <c r="V14" s="63"/>
      <c r="W14" s="63"/>
      <c r="X14" s="63"/>
    </row>
    <row r="15" spans="2:24">
      <c r="C15" s="117"/>
      <c r="D15" s="117" t="s">
        <v>74</v>
      </c>
      <c r="E15" s="118" t="str">
        <f t="shared" ref="E15:L15" ca="1" si="3">IF(OR(E12="",E14=""),"",ROUNDDOWN(E12*E14*24,0))</f>
        <v/>
      </c>
      <c r="F15" s="119" t="str">
        <f t="shared" ca="1" si="3"/>
        <v/>
      </c>
      <c r="G15" s="119" t="str">
        <f t="shared" ca="1" si="3"/>
        <v/>
      </c>
      <c r="H15" s="119" t="str">
        <f t="shared" ca="1" si="3"/>
        <v/>
      </c>
      <c r="I15" s="119" t="str">
        <f t="shared" ca="1" si="3"/>
        <v/>
      </c>
      <c r="J15" s="119" t="str">
        <f t="shared" ca="1" si="3"/>
        <v/>
      </c>
      <c r="K15" s="119" t="str">
        <f t="shared" ca="1" si="3"/>
        <v/>
      </c>
      <c r="L15" s="119" t="str">
        <f t="shared" ca="1" si="3"/>
        <v/>
      </c>
      <c r="M15" s="121">
        <f ca="1">SUM(E15:L15)</f>
        <v>0</v>
      </c>
      <c r="Q15" s="63" t="str">
        <f t="shared" ref="Q15:X15" ca="1" si="4">IF(OR(E12="",E14=""),"",CHAR(10)&amp;"所定外：" &amp; TEXT(E12,"#,###円") &amp; "×" &amp; TEXT(E14,"[h]:mm時間;@") &amp; "=" &amp; TEXT(E15,"#,###円"))</f>
        <v/>
      </c>
      <c r="R15" s="63" t="str">
        <f t="shared" ca="1" si="4"/>
        <v/>
      </c>
      <c r="S15" s="63" t="str">
        <f t="shared" ca="1" si="4"/>
        <v/>
      </c>
      <c r="T15" s="63" t="str">
        <f t="shared" ca="1" si="4"/>
        <v/>
      </c>
      <c r="U15" s="63" t="str">
        <f t="shared" ca="1" si="4"/>
        <v/>
      </c>
      <c r="V15" s="63" t="str">
        <f t="shared" ca="1" si="4"/>
        <v/>
      </c>
      <c r="W15" s="63" t="str">
        <f t="shared" ca="1" si="4"/>
        <v/>
      </c>
      <c r="X15" s="63" t="str">
        <f t="shared" ca="1" si="4"/>
        <v/>
      </c>
    </row>
    <row r="16" spans="2:24">
      <c r="C16" s="110" t="s">
        <v>93</v>
      </c>
      <c r="D16" s="112" t="s">
        <v>73</v>
      </c>
      <c r="E16" s="37"/>
      <c r="F16" s="30"/>
      <c r="G16" s="30"/>
      <c r="H16" s="30"/>
      <c r="I16" s="30"/>
      <c r="J16" s="30"/>
      <c r="K16" s="30"/>
      <c r="L16" s="30"/>
      <c r="M16" s="122"/>
      <c r="Q16" s="63"/>
      <c r="R16" s="63"/>
      <c r="S16" s="63"/>
      <c r="T16" s="63"/>
      <c r="U16" s="63"/>
      <c r="V16" s="63"/>
      <c r="W16" s="63"/>
      <c r="X16" s="63"/>
    </row>
    <row r="17" spans="2:24">
      <c r="C17" s="112"/>
      <c r="D17" s="113" t="s">
        <v>92</v>
      </c>
      <c r="E17" s="123" t="str">
        <f t="shared" ref="E17:L17" si="5">IF(OR(E9="",E16=""),"",E16/E9-1)</f>
        <v/>
      </c>
      <c r="F17" s="124" t="str">
        <f t="shared" si="5"/>
        <v/>
      </c>
      <c r="G17" s="124" t="str">
        <f t="shared" si="5"/>
        <v/>
      </c>
      <c r="H17" s="124" t="str">
        <f t="shared" si="5"/>
        <v/>
      </c>
      <c r="I17" s="124" t="str">
        <f t="shared" si="5"/>
        <v/>
      </c>
      <c r="J17" s="124" t="str">
        <f t="shared" si="5"/>
        <v/>
      </c>
      <c r="K17" s="124" t="str">
        <f t="shared" si="5"/>
        <v/>
      </c>
      <c r="L17" s="124" t="str">
        <f t="shared" si="5"/>
        <v/>
      </c>
      <c r="M17" s="125"/>
      <c r="Q17" s="63"/>
      <c r="R17" s="63"/>
      <c r="S17" s="63"/>
      <c r="T17" s="63"/>
      <c r="U17" s="63"/>
      <c r="V17" s="63"/>
      <c r="W17" s="63"/>
      <c r="X17" s="63"/>
    </row>
    <row r="18" spans="2:24">
      <c r="C18" s="112"/>
      <c r="D18" s="113" t="s">
        <v>24</v>
      </c>
      <c r="E18" s="114" t="str" cm="1">
        <f t="array" aca="1" ref="E18" ca="1">IF(INDIRECT($C5&amp;"!$J$42")=0,"",INDIRECT($C5&amp;"!$J$42"))</f>
        <v/>
      </c>
      <c r="F18" s="115" t="str" cm="1">
        <f t="array" aca="1" ref="F18" ca="1">IF(INDIRECT($C5&amp;"!$J$78")=0,"",INDIRECT($C5&amp;"!$J$78"))</f>
        <v/>
      </c>
      <c r="G18" s="115" t="str" cm="1">
        <f t="array" aca="1" ref="G18" ca="1">IF(INDIRECT($C5&amp;"!$J$114")=0,"",INDIRECT($C5&amp;"!$J$114"))</f>
        <v/>
      </c>
      <c r="H18" s="115" t="str" cm="1">
        <f t="array" aca="1" ref="H18" ca="1">IF(INDIRECT($C5&amp;"!$J$150")=0,"",INDIRECT($C5&amp;"!$J$150"))</f>
        <v/>
      </c>
      <c r="I18" s="115" t="str" cm="1">
        <f t="array" aca="1" ref="I18" ca="1">IF(INDIRECT($C5&amp;"!$J$186")=0,"",INDIRECT($C5&amp;"!$J$186"))</f>
        <v/>
      </c>
      <c r="J18" s="115" t="str" cm="1">
        <f t="array" aca="1" ref="J18" ca="1">IF(INDIRECT($C5&amp;"!$J$222")=0,"",INDIRECT($C5&amp;"!$J$222"))</f>
        <v/>
      </c>
      <c r="K18" s="115" t="str" cm="1">
        <f t="array" aca="1" ref="K18" ca="1">IF(INDIRECT($C5&amp;"!$J$258")=0,"",INDIRECT($C5&amp;"!$J$258"))</f>
        <v/>
      </c>
      <c r="L18" s="115" t="str" cm="1">
        <f t="array" aca="1" ref="L18" ca="1">IF(INDIRECT($C5&amp;"!$J$294")=0,"",INDIRECT($C5&amp;"!$J$294"))</f>
        <v/>
      </c>
      <c r="M18" s="116" t="str">
        <f ca="1">IF(E18="","",SUM($E18:$L18))</f>
        <v/>
      </c>
      <c r="Q18" s="63"/>
      <c r="R18" s="63"/>
      <c r="S18" s="63"/>
      <c r="T18" s="63"/>
      <c r="U18" s="63"/>
      <c r="V18" s="63"/>
      <c r="W18" s="63"/>
      <c r="X18" s="63"/>
    </row>
    <row r="19" spans="2:24">
      <c r="C19" s="117"/>
      <c r="D19" s="117" t="s">
        <v>74</v>
      </c>
      <c r="E19" s="118" t="str">
        <f t="shared" ref="E19:L19" ca="1" si="6">IF(OR(E16="",E18=""),"",ROUNDDOWN(E16*E18*24,0))</f>
        <v/>
      </c>
      <c r="F19" s="119" t="str">
        <f t="shared" ca="1" si="6"/>
        <v/>
      </c>
      <c r="G19" s="119" t="str">
        <f t="shared" ca="1" si="6"/>
        <v/>
      </c>
      <c r="H19" s="119" t="str">
        <f t="shared" ca="1" si="6"/>
        <v/>
      </c>
      <c r="I19" s="119" t="str">
        <f t="shared" ca="1" si="6"/>
        <v/>
      </c>
      <c r="J19" s="119" t="str">
        <f t="shared" ca="1" si="6"/>
        <v/>
      </c>
      <c r="K19" s="119" t="str">
        <f t="shared" ca="1" si="6"/>
        <v/>
      </c>
      <c r="L19" s="119" t="str">
        <f t="shared" ca="1" si="6"/>
        <v/>
      </c>
      <c r="M19" s="121">
        <f ca="1">SUM(E19:L19)</f>
        <v>0</v>
      </c>
      <c r="Q19" s="63" t="str">
        <f ca="1">IF(OR(E16="",E18=""),"",CHAR(10)&amp;"所定休日：" &amp; TEXT(E16,"#,###円") &amp; "×" &amp; TEXT(E18,"[h]:mm時間;@") &amp; "=" &amp; TEXT(E19,"#,###円"))</f>
        <v/>
      </c>
      <c r="R19" s="63" t="str">
        <f t="shared" ref="R19:X19" ca="1" si="7">IF(OR(F16="",F18=""),"",CHAR(10)&amp;"所定休日：" &amp; TEXT(F16,"#,###円") &amp; "×" &amp; TEXT(F18,"[h]:mm時間;@") &amp; "=" &amp; TEXT(F19,"#,###円"))</f>
        <v/>
      </c>
      <c r="S19" s="63" t="str">
        <f t="shared" ca="1" si="7"/>
        <v/>
      </c>
      <c r="T19" s="63" t="str">
        <f t="shared" ca="1" si="7"/>
        <v/>
      </c>
      <c r="U19" s="63" t="str">
        <f t="shared" ca="1" si="7"/>
        <v/>
      </c>
      <c r="V19" s="63" t="str">
        <f t="shared" ca="1" si="7"/>
        <v/>
      </c>
      <c r="W19" s="63" t="str">
        <f t="shared" ca="1" si="7"/>
        <v/>
      </c>
      <c r="X19" s="63" t="str">
        <f t="shared" ca="1" si="7"/>
        <v/>
      </c>
    </row>
    <row r="20" spans="2:24">
      <c r="C20" s="110" t="s">
        <v>94</v>
      </c>
      <c r="D20" s="112" t="s">
        <v>73</v>
      </c>
      <c r="E20" s="37"/>
      <c r="F20" s="30"/>
      <c r="G20" s="30"/>
      <c r="H20" s="30"/>
      <c r="I20" s="30"/>
      <c r="J20" s="30"/>
      <c r="K20" s="30"/>
      <c r="L20" s="30"/>
      <c r="M20" s="122"/>
      <c r="Q20" s="63"/>
      <c r="R20" s="63"/>
      <c r="S20" s="63"/>
      <c r="T20" s="63"/>
      <c r="U20" s="63"/>
      <c r="V20" s="63"/>
      <c r="W20" s="63"/>
      <c r="X20" s="63"/>
    </row>
    <row r="21" spans="2:24">
      <c r="C21" s="112"/>
      <c r="D21" s="113" t="s">
        <v>92</v>
      </c>
      <c r="E21" s="123" t="str">
        <f t="shared" ref="E21:L21" si="8">IF(OR(E9="",E20=""),"",E20/E9-1)</f>
        <v/>
      </c>
      <c r="F21" s="124" t="str">
        <f t="shared" si="8"/>
        <v/>
      </c>
      <c r="G21" s="124" t="str">
        <f t="shared" si="8"/>
        <v/>
      </c>
      <c r="H21" s="124" t="str">
        <f t="shared" si="8"/>
        <v/>
      </c>
      <c r="I21" s="124" t="str">
        <f t="shared" si="8"/>
        <v/>
      </c>
      <c r="J21" s="124" t="str">
        <f t="shared" si="8"/>
        <v/>
      </c>
      <c r="K21" s="124" t="str">
        <f t="shared" si="8"/>
        <v/>
      </c>
      <c r="L21" s="124" t="str">
        <f t="shared" si="8"/>
        <v/>
      </c>
      <c r="M21" s="125"/>
      <c r="Q21" s="63"/>
      <c r="R21" s="63"/>
      <c r="S21" s="63"/>
      <c r="T21" s="63"/>
      <c r="U21" s="63"/>
      <c r="V21" s="63"/>
      <c r="W21" s="63"/>
      <c r="X21" s="63"/>
    </row>
    <row r="22" spans="2:24">
      <c r="C22" s="112"/>
      <c r="D22" s="113" t="s">
        <v>24</v>
      </c>
      <c r="E22" s="114" t="str" cm="1">
        <f t="array" aca="1" ref="E22" ca="1">IF(INDIRECT($C5&amp;"!$K$42")=0,"",INDIRECT($C5&amp;"!$K$42"))</f>
        <v/>
      </c>
      <c r="F22" s="115" t="str" cm="1">
        <f t="array" aca="1" ref="F22" ca="1">IF(INDIRECT($C5&amp;"!$K$78")=0,"",INDIRECT($C5&amp;"!$K$78"))</f>
        <v/>
      </c>
      <c r="G22" s="115" t="str" cm="1">
        <f t="array" aca="1" ref="G22" ca="1">IF(INDIRECT($C5&amp;"!$K$114")=0,"",INDIRECT($C5&amp;"!$K$114"))</f>
        <v/>
      </c>
      <c r="H22" s="115" t="str" cm="1">
        <f t="array" aca="1" ref="H22" ca="1">IF(INDIRECT($C5&amp;"!$K$150")=0,"",INDIRECT($C5&amp;"!$K$150"))</f>
        <v/>
      </c>
      <c r="I22" s="115" t="str" cm="1">
        <f t="array" aca="1" ref="I22" ca="1">IF(INDIRECT($C5&amp;"!$K$186")=0,"",INDIRECT($C5&amp;"!$K$186"))</f>
        <v/>
      </c>
      <c r="J22" s="115" t="str" cm="1">
        <f t="array" aca="1" ref="J22" ca="1">IF(INDIRECT($C5&amp;"!$K$222")=0,"",INDIRECT($C5&amp;"!$K$222"))</f>
        <v/>
      </c>
      <c r="K22" s="115" t="str" cm="1">
        <f t="array" aca="1" ref="K22" ca="1">IF(INDIRECT($C5&amp;"!$K$258")=0,"",INDIRECT($C5&amp;"!$K$258"))</f>
        <v/>
      </c>
      <c r="L22" s="115" t="str" cm="1">
        <f t="array" aca="1" ref="L22" ca="1">IF(INDIRECT($C5&amp;"!$K$294")=0,"",INDIRECT($C5&amp;"!$K$294"))</f>
        <v/>
      </c>
      <c r="M22" s="116" t="str">
        <f ca="1">IF(E22="","",SUM($E22:$L22))</f>
        <v/>
      </c>
      <c r="Q22" s="63"/>
      <c r="R22" s="63"/>
      <c r="S22" s="63"/>
      <c r="T22" s="63"/>
      <c r="U22" s="63"/>
      <c r="V22" s="63"/>
      <c r="W22" s="63"/>
      <c r="X22" s="63"/>
    </row>
    <row r="23" spans="2:24">
      <c r="C23" s="117"/>
      <c r="D23" s="117" t="s">
        <v>74</v>
      </c>
      <c r="E23" s="118" t="str">
        <f ca="1">IF(OR(E20="",E22=""),"",ROUNDDOWN(E20*E22*24,0))</f>
        <v/>
      </c>
      <c r="F23" s="119" t="str">
        <f t="shared" ref="F23:L23" ca="1" si="9">IF(OR(F20="",F22=""),"",ROUNDDOWN(F20*F22*24,0))</f>
        <v/>
      </c>
      <c r="G23" s="119" t="str">
        <f t="shared" ca="1" si="9"/>
        <v/>
      </c>
      <c r="H23" s="119" t="str">
        <f t="shared" ca="1" si="9"/>
        <v/>
      </c>
      <c r="I23" s="119" t="str">
        <f t="shared" ca="1" si="9"/>
        <v/>
      </c>
      <c r="J23" s="119" t="str">
        <f t="shared" ca="1" si="9"/>
        <v/>
      </c>
      <c r="K23" s="119" t="str">
        <f t="shared" ca="1" si="9"/>
        <v/>
      </c>
      <c r="L23" s="119" t="str">
        <f t="shared" ca="1" si="9"/>
        <v/>
      </c>
      <c r="M23" s="121">
        <f ca="1">SUM(E23:L23)</f>
        <v>0</v>
      </c>
      <c r="Q23" s="63" t="str">
        <f t="shared" ref="Q23:X23" ca="1" si="10">IF(OR(E20="",E22=""),"",CHAR(10)&amp;"法定休日：" &amp; TEXT(E20,"#,###円") &amp; "×" &amp; TEXT(E22,"[h]:mm時間;@") &amp; "=" &amp; TEXT(E23,"#,###円"))</f>
        <v/>
      </c>
      <c r="R23" s="63" t="str">
        <f t="shared" ca="1" si="10"/>
        <v/>
      </c>
      <c r="S23" s="63" t="str">
        <f t="shared" ca="1" si="10"/>
        <v/>
      </c>
      <c r="T23" s="63" t="str">
        <f t="shared" ca="1" si="10"/>
        <v/>
      </c>
      <c r="U23" s="63" t="str">
        <f t="shared" ca="1" si="10"/>
        <v/>
      </c>
      <c r="V23" s="63" t="str">
        <f t="shared" ca="1" si="10"/>
        <v/>
      </c>
      <c r="W23" s="63" t="str">
        <f t="shared" ca="1" si="10"/>
        <v/>
      </c>
      <c r="X23" s="63" t="str">
        <f t="shared" ca="1" si="10"/>
        <v/>
      </c>
    </row>
    <row r="24" spans="2:24">
      <c r="C24" s="110" t="s">
        <v>75</v>
      </c>
      <c r="D24" s="110" t="s">
        <v>77</v>
      </c>
      <c r="E24" s="38"/>
      <c r="F24" s="36"/>
      <c r="G24" s="36"/>
      <c r="H24" s="36"/>
      <c r="I24" s="36"/>
      <c r="J24" s="36"/>
      <c r="K24" s="36"/>
      <c r="L24" s="36"/>
      <c r="M24" s="126">
        <f>SUM(E24:L24)</f>
        <v>0</v>
      </c>
      <c r="Q24" s="63"/>
      <c r="R24" s="63"/>
      <c r="S24" s="63"/>
      <c r="T24" s="63"/>
      <c r="U24" s="63"/>
      <c r="V24" s="63"/>
      <c r="W24" s="63"/>
      <c r="X24" s="63"/>
    </row>
    <row r="25" spans="2:24">
      <c r="C25" s="127"/>
      <c r="D25" s="113" t="s">
        <v>78</v>
      </c>
      <c r="E25" s="39"/>
      <c r="F25" s="35"/>
      <c r="G25" s="35"/>
      <c r="H25" s="35"/>
      <c r="I25" s="35"/>
      <c r="J25" s="35"/>
      <c r="K25" s="35"/>
      <c r="L25" s="35"/>
      <c r="M25" s="128">
        <f ca="1">SUM(E25*E8,F25*F8,G25*G8,H25*H8,I25*I8,J25*J8,K25*K8,L25*L8)</f>
        <v>0</v>
      </c>
      <c r="Q25" s="63"/>
      <c r="R25" s="63"/>
      <c r="S25" s="63"/>
      <c r="T25" s="63"/>
      <c r="U25" s="63"/>
      <c r="V25" s="63"/>
      <c r="W25" s="63"/>
      <c r="X25" s="63"/>
    </row>
    <row r="26" spans="2:24">
      <c r="C26" s="129"/>
      <c r="D26" s="117" t="s">
        <v>74</v>
      </c>
      <c r="E26" s="118" t="str">
        <f t="shared" ref="E26:L26" si="11">IF(AND(E24="",E25=""),"",E24+E25*E8)</f>
        <v/>
      </c>
      <c r="F26" s="119" t="str">
        <f t="shared" si="11"/>
        <v/>
      </c>
      <c r="G26" s="119" t="str">
        <f t="shared" si="11"/>
        <v/>
      </c>
      <c r="H26" s="119" t="str">
        <f t="shared" si="11"/>
        <v/>
      </c>
      <c r="I26" s="119" t="str">
        <f t="shared" si="11"/>
        <v/>
      </c>
      <c r="J26" s="119" t="str">
        <f t="shared" si="11"/>
        <v/>
      </c>
      <c r="K26" s="119" t="str">
        <f t="shared" si="11"/>
        <v/>
      </c>
      <c r="L26" s="119" t="str">
        <f t="shared" si="11"/>
        <v/>
      </c>
      <c r="M26" s="121">
        <f>SUM(E26:L26)</f>
        <v>0</v>
      </c>
      <c r="Q26" s="63" t="str">
        <f t="shared" ref="Q26:X26" si="12">IF(AND(E24="",E25=""),"",CHAR(10)&amp;"通勤手当：" &amp; TEXT(E26,"#,###円"))</f>
        <v/>
      </c>
      <c r="R26" s="63" t="str">
        <f t="shared" si="12"/>
        <v/>
      </c>
      <c r="S26" s="63" t="str">
        <f t="shared" si="12"/>
        <v/>
      </c>
      <c r="T26" s="63" t="str">
        <f t="shared" si="12"/>
        <v/>
      </c>
      <c r="U26" s="63" t="str">
        <f t="shared" si="12"/>
        <v/>
      </c>
      <c r="V26" s="63" t="str">
        <f t="shared" si="12"/>
        <v/>
      </c>
      <c r="W26" s="63" t="str">
        <f t="shared" si="12"/>
        <v/>
      </c>
      <c r="X26" s="63" t="str">
        <f t="shared" si="12"/>
        <v/>
      </c>
    </row>
    <row r="27" spans="2:24">
      <c r="C27" s="110" t="s">
        <v>97</v>
      </c>
      <c r="D27" s="130" t="s">
        <v>99</v>
      </c>
      <c r="E27" s="38"/>
      <c r="F27" s="36"/>
      <c r="G27" s="36"/>
      <c r="H27" s="36"/>
      <c r="I27" s="36"/>
      <c r="J27" s="36"/>
      <c r="K27" s="36"/>
      <c r="L27" s="36"/>
      <c r="M27" s="131">
        <f>SUM(E27:L27)</f>
        <v>0</v>
      </c>
      <c r="Q27" s="63" t="str">
        <f>IF(E27="","",CHAR(10)&amp;"自己負担：" &amp; TEXT(E27,"#,###円")) &amp; IF(E28="",""," ※" &amp;E28)</f>
        <v/>
      </c>
      <c r="R27" s="63" t="str">
        <f t="shared" ref="R27:X27" si="13">IF(F27="","",CHAR(10)&amp;"自己負担：" &amp; TEXT(F27,"#,###円")) &amp; IF(F28="",""," ※" &amp;F28)</f>
        <v/>
      </c>
      <c r="S27" s="63" t="str">
        <f t="shared" si="13"/>
        <v/>
      </c>
      <c r="T27" s="63" t="str">
        <f t="shared" si="13"/>
        <v/>
      </c>
      <c r="U27" s="63" t="str">
        <f t="shared" si="13"/>
        <v/>
      </c>
      <c r="V27" s="63" t="str">
        <f t="shared" si="13"/>
        <v/>
      </c>
      <c r="W27" s="63" t="str">
        <f t="shared" si="13"/>
        <v/>
      </c>
      <c r="X27" s="63" t="str">
        <f t="shared" si="13"/>
        <v/>
      </c>
    </row>
    <row r="28" spans="2:24" ht="33.75" customHeight="1" thickBot="1">
      <c r="C28" s="132" t="s">
        <v>98</v>
      </c>
      <c r="D28" s="133" t="s">
        <v>100</v>
      </c>
      <c r="E28" s="40"/>
      <c r="F28" s="40"/>
      <c r="G28" s="40"/>
      <c r="H28" s="40"/>
      <c r="I28" s="40"/>
      <c r="J28" s="40"/>
      <c r="K28" s="40"/>
      <c r="L28" s="41"/>
      <c r="M28" s="134"/>
      <c r="O28" s="1" t="s">
        <v>101</v>
      </c>
    </row>
    <row r="29" spans="2:24" ht="21.75" customHeight="1" thickTop="1">
      <c r="C29" s="129" t="s">
        <v>76</v>
      </c>
      <c r="D29" s="135"/>
      <c r="E29" s="119" t="str">
        <f t="shared" ref="E29:L29" ca="1" si="14">IF(SUM(E11,E15,E19,E23,E26)-E27=0,"",SUM(E11,E15,E19,E23,E26)-E27)</f>
        <v/>
      </c>
      <c r="F29" s="119" t="str">
        <f t="shared" ca="1" si="14"/>
        <v/>
      </c>
      <c r="G29" s="119" t="str">
        <f t="shared" ca="1" si="14"/>
        <v/>
      </c>
      <c r="H29" s="119" t="str">
        <f t="shared" ca="1" si="14"/>
        <v/>
      </c>
      <c r="I29" s="119" t="str">
        <f t="shared" ca="1" si="14"/>
        <v/>
      </c>
      <c r="J29" s="119" t="str">
        <f t="shared" ca="1" si="14"/>
        <v/>
      </c>
      <c r="K29" s="119" t="str">
        <f t="shared" ca="1" si="14"/>
        <v/>
      </c>
      <c r="L29" s="119" t="str">
        <f t="shared" ca="1" si="14"/>
        <v/>
      </c>
      <c r="M29" s="136" t="str">
        <f ca="1">IF(E29="","",SUM(E29:L29))</f>
        <v/>
      </c>
      <c r="Q29" s="137" t="str">
        <f ca="1">Q11&amp;Q15&amp;Q19&amp;Q23&amp;Q26&amp;Q27</f>
        <v/>
      </c>
      <c r="R29" s="137" t="str">
        <f t="shared" ref="R29:X29" ca="1" si="15">R11&amp;R15&amp;R19&amp;R23&amp;R26&amp;R27</f>
        <v/>
      </c>
      <c r="S29" s="137" t="str">
        <f t="shared" ca="1" si="15"/>
        <v/>
      </c>
      <c r="T29" s="137" t="str">
        <f t="shared" ca="1" si="15"/>
        <v/>
      </c>
      <c r="U29" s="137" t="str">
        <f t="shared" ca="1" si="15"/>
        <v/>
      </c>
      <c r="V29" s="137" t="str">
        <f t="shared" ca="1" si="15"/>
        <v/>
      </c>
      <c r="W29" s="137" t="str">
        <f t="shared" ca="1" si="15"/>
        <v/>
      </c>
      <c r="X29" s="137" t="str">
        <f t="shared" ca="1" si="15"/>
        <v/>
      </c>
    </row>
    <row r="30" spans="2:24" ht="15" customHeight="1" thickBot="1">
      <c r="B30" s="138"/>
      <c r="C30" s="138"/>
      <c r="D30" s="138"/>
      <c r="E30" s="138"/>
      <c r="F30" s="138"/>
      <c r="G30" s="138"/>
      <c r="H30" s="138"/>
      <c r="I30" s="138"/>
      <c r="J30" s="138"/>
      <c r="K30" s="138"/>
      <c r="L30" s="138"/>
      <c r="M30" s="138"/>
    </row>
    <row r="32" spans="2:24" ht="14.25" customHeight="1">
      <c r="B32" s="46">
        <f>B5+1</f>
        <v>2</v>
      </c>
      <c r="C32" s="29" t="str">
        <f>HYPERLINK("#日誌"&amp;B32&amp;"!B11","日誌"&amp;B32)</f>
        <v>日誌2</v>
      </c>
      <c r="D32" s="95" t="s">
        <v>116</v>
      </c>
      <c r="E32" s="139"/>
      <c r="F32" s="95" t="s">
        <v>126</v>
      </c>
      <c r="G32" s="140"/>
      <c r="H32" s="95" t="s">
        <v>127</v>
      </c>
      <c r="I32" s="140"/>
      <c r="J32" s="63"/>
      <c r="M32" s="96" t="str">
        <f>HYPERLINK("#⑭雑役務費!C"&amp;9*B32+1,"経費支出管理表へ")</f>
        <v>経費支出管理表へ</v>
      </c>
      <c r="Q32" s="1" t="s">
        <v>102</v>
      </c>
    </row>
    <row r="33" spans="3:24" ht="7.5" customHeight="1">
      <c r="C33" s="63"/>
      <c r="D33" s="63"/>
      <c r="E33" s="63"/>
      <c r="G33" s="97" t="e">
        <f>VLOOKUP(G32,リスト!E:F,2,FALSE)</f>
        <v>#N/A</v>
      </c>
      <c r="H33" s="63"/>
      <c r="J33" s="63"/>
      <c r="K33" s="63"/>
      <c r="L33" s="63"/>
      <c r="M33" s="63"/>
    </row>
    <row r="34" spans="3:24">
      <c r="C34" s="98"/>
      <c r="D34" s="99"/>
      <c r="E34" s="100" t="s">
        <v>45</v>
      </c>
      <c r="F34" s="101" t="s">
        <v>46</v>
      </c>
      <c r="G34" s="101" t="s">
        <v>47</v>
      </c>
      <c r="H34" s="101" t="s">
        <v>48</v>
      </c>
      <c r="I34" s="101" t="s">
        <v>49</v>
      </c>
      <c r="J34" s="101" t="s">
        <v>50</v>
      </c>
      <c r="K34" s="101" t="s">
        <v>51</v>
      </c>
      <c r="L34" s="101" t="s">
        <v>52</v>
      </c>
      <c r="M34" s="102" t="s">
        <v>11</v>
      </c>
      <c r="Q34" s="103" t="s">
        <v>45</v>
      </c>
      <c r="R34" s="103" t="s">
        <v>46</v>
      </c>
      <c r="S34" s="103" t="s">
        <v>47</v>
      </c>
      <c r="T34" s="103" t="s">
        <v>48</v>
      </c>
      <c r="U34" s="103" t="s">
        <v>49</v>
      </c>
      <c r="V34" s="103" t="s">
        <v>50</v>
      </c>
      <c r="W34" s="103" t="s">
        <v>51</v>
      </c>
      <c r="X34" s="103" t="s">
        <v>52</v>
      </c>
    </row>
    <row r="35" spans="3:24" ht="15" customHeight="1">
      <c r="C35" s="104" t="s">
        <v>18</v>
      </c>
      <c r="D35" s="105"/>
      <c r="E35" s="106" cm="1">
        <f t="array" aca="1" ref="E35" ca="1">IF(INDIRECT(C32&amp;"!$L$42")=0,"",COUNT(INDIRECT(C32&amp;"!$L$11:$L$41")))</f>
        <v>0</v>
      </c>
      <c r="F35" s="107" cm="1">
        <f t="array" aca="1" ref="F35" ca="1">IF(INDIRECT(C32&amp;"!$L$78")=0,"",COUNT(INDIRECT(C32&amp;"!$L$47:$L$77")))</f>
        <v>0</v>
      </c>
      <c r="G35" s="107" cm="1">
        <f t="array" aca="1" ref="G35" ca="1">IF(INDIRECT(C32&amp;"!$L$114")=0,"",COUNT(INDIRECT(C32&amp;"!$L$83:$L$113")))</f>
        <v>0</v>
      </c>
      <c r="H35" s="107" cm="1">
        <f t="array" aca="1" ref="H35" ca="1">IF(INDIRECT(C32&amp;"!$L$150")=0,"",COUNT(INDIRECT(C32&amp;"!$L$119:$L$149")))</f>
        <v>0</v>
      </c>
      <c r="I35" s="107" cm="1">
        <f t="array" aca="1" ref="I35" ca="1">IF(INDIRECT(C32&amp;"!$L$186")=0,"",COUNT(INDIRECT(C32&amp;"!$L$155:$L$185")))</f>
        <v>0</v>
      </c>
      <c r="J35" s="107" cm="1">
        <f t="array" aca="1" ref="J35" ca="1">IF(INDIRECT(C32&amp;"!$L$222")=0,"",COUNT(INDIRECT(C32&amp;"!$L$191:$L$221")))</f>
        <v>0</v>
      </c>
      <c r="K35" s="107" cm="1">
        <f t="array" aca="1" ref="K35" ca="1">IF(INDIRECT(C32&amp;"!$L$258")=0,"",COUNT(INDIRECT(C32&amp;"!$L$227:$L$257")))</f>
        <v>0</v>
      </c>
      <c r="L35" s="107" cm="1">
        <f t="array" aca="1" ref="L35" ca="1">IF(INDIRECT(C32&amp;"!$L$294")=0,"",COUNT(INDIRECT(C32&amp;"!$L$263:$L$293")))</f>
        <v>0</v>
      </c>
      <c r="M35" s="108">
        <f ca="1">IF($E$8="","",SUM($E$8:$L$8))</f>
        <v>0</v>
      </c>
      <c r="O35" s="69" t="s">
        <v>167</v>
      </c>
      <c r="Q35" s="109"/>
      <c r="R35" s="109"/>
      <c r="S35" s="109"/>
      <c r="T35" s="109"/>
      <c r="U35" s="109"/>
      <c r="V35" s="109"/>
      <c r="W35" s="109"/>
      <c r="X35" s="109"/>
    </row>
    <row r="36" spans="3:24">
      <c r="C36" s="110" t="s">
        <v>82</v>
      </c>
      <c r="D36" s="110" t="s">
        <v>73</v>
      </c>
      <c r="E36" s="37"/>
      <c r="F36" s="30"/>
      <c r="G36" s="30"/>
      <c r="H36" s="30"/>
      <c r="I36" s="30"/>
      <c r="J36" s="30"/>
      <c r="K36" s="30"/>
      <c r="L36" s="30"/>
      <c r="M36" s="111"/>
      <c r="O36" s="1" t="s">
        <v>122</v>
      </c>
    </row>
    <row r="37" spans="3:24">
      <c r="C37" s="112"/>
      <c r="D37" s="113" t="s">
        <v>24</v>
      </c>
      <c r="E37" s="114" t="str" cm="1">
        <f t="array" aca="1" ref="E37" ca="1">IF(INDIRECT($C32&amp;"!$H$42")=0,"",INDIRECT($C32&amp;"!$H$42"))</f>
        <v/>
      </c>
      <c r="F37" s="115" t="str" cm="1">
        <f t="array" aca="1" ref="F37" ca="1">IF(INDIRECT($C32&amp;"!$H$78")=0,"",INDIRECT($C32&amp;"!$H$78"))</f>
        <v/>
      </c>
      <c r="G37" s="115" t="str" cm="1">
        <f t="array" aca="1" ref="G37" ca="1">IF(INDIRECT($C32&amp;"!$H$114")=0,"",INDIRECT($C32&amp;"!$H$114"))</f>
        <v/>
      </c>
      <c r="H37" s="115" t="str" cm="1">
        <f t="array" aca="1" ref="H37" ca="1">IF(INDIRECT($C32&amp;"!$H$150")=0,"",INDIRECT($C32&amp;"!$H$150"))</f>
        <v/>
      </c>
      <c r="I37" s="115" t="str" cm="1">
        <f t="array" aca="1" ref="I37" ca="1">IF(INDIRECT($C32&amp;"!$H$186")=0,"",INDIRECT($C32&amp;"!$H$186"))</f>
        <v/>
      </c>
      <c r="J37" s="115" t="str" cm="1">
        <f t="array" aca="1" ref="J37" ca="1">IF(INDIRECT($C32&amp;"!$H$222")=0,"",INDIRECT($C32&amp;"!$H$222"))</f>
        <v/>
      </c>
      <c r="K37" s="115" t="str" cm="1">
        <f t="array" aca="1" ref="K37" ca="1">IF(INDIRECT($C32&amp;"!$H$258")=0,"",INDIRECT($C32&amp;"!$H$258"))</f>
        <v/>
      </c>
      <c r="L37" s="115" t="str" cm="1">
        <f t="array" aca="1" ref="L37" ca="1">IF(INDIRECT($C32&amp;"!$H$294")=0,"",INDIRECT($C32&amp;"!$H$294"))</f>
        <v/>
      </c>
      <c r="M37" s="116" t="str">
        <f ca="1">IF(E37="","",SUM($E37:$L37))</f>
        <v/>
      </c>
    </row>
    <row r="38" spans="3:24">
      <c r="C38" s="117"/>
      <c r="D38" s="117" t="s">
        <v>74</v>
      </c>
      <c r="E38" s="118" t="str">
        <f t="shared" ref="E38:L38" ca="1" si="16">IF(OR(E36="",E37=""),"",ROUNDDOWN(E36*E37*24,0))</f>
        <v/>
      </c>
      <c r="F38" s="119" t="str">
        <f t="shared" ca="1" si="16"/>
        <v/>
      </c>
      <c r="G38" s="119" t="str">
        <f t="shared" ca="1" si="16"/>
        <v/>
      </c>
      <c r="H38" s="119" t="str">
        <f t="shared" ca="1" si="16"/>
        <v/>
      </c>
      <c r="I38" s="120" t="str">
        <f t="shared" ca="1" si="16"/>
        <v/>
      </c>
      <c r="J38" s="119" t="str">
        <f t="shared" ca="1" si="16"/>
        <v/>
      </c>
      <c r="K38" s="119" t="str">
        <f t="shared" ca="1" si="16"/>
        <v/>
      </c>
      <c r="L38" s="119" t="str">
        <f t="shared" ca="1" si="16"/>
        <v/>
      </c>
      <c r="M38" s="121">
        <f ca="1">SUM(E38:L38)</f>
        <v>0</v>
      </c>
      <c r="Q38" s="63" t="str">
        <f t="shared" ref="Q38" ca="1" si="17">IF(OR(E36="",E37=""),"","所定内：" &amp; TEXT(E36,"#,###円") &amp; "×" &amp; TEXT(E37,"[h]:mm時間;@") &amp; "=" &amp; TEXT(E38,"#,###円"))</f>
        <v/>
      </c>
      <c r="R38" s="63" t="str">
        <f t="shared" ref="R38" ca="1" si="18">IF(OR(F36="",F37=""),"","所定内：" &amp; TEXT(F36,"#,###円") &amp; "×" &amp; TEXT(F37,"[h]:mm時間;@") &amp; "=" &amp; TEXT(F38,"#,###円"))</f>
        <v/>
      </c>
      <c r="S38" s="63" t="str">
        <f t="shared" ref="S38" ca="1" si="19">IF(OR(G36="",G37=""),"","所定内：" &amp; TEXT(G36,"#,###円") &amp; "×" &amp; TEXT(G37,"[h]:mm時間;@") &amp; "=" &amp; TEXT(G38,"#,###円"))</f>
        <v/>
      </c>
      <c r="T38" s="63" t="str">
        <f t="shared" ref="T38" ca="1" si="20">IF(OR(H36="",H37=""),"","所定内：" &amp; TEXT(H36,"#,###円") &amp; "×" &amp; TEXT(H37,"[h]:mm時間;@") &amp; "=" &amp; TEXT(H38,"#,###円"))</f>
        <v/>
      </c>
      <c r="U38" s="63" t="str">
        <f t="shared" ref="U38" ca="1" si="21">IF(OR(I36="",I37=""),"","所定内：" &amp; TEXT(I36,"#,###円") &amp; "×" &amp; TEXT(I37,"[h]:mm時間;@") &amp; "=" &amp; TEXT(I38,"#,###円"))</f>
        <v/>
      </c>
      <c r="V38" s="63" t="str">
        <f t="shared" ref="V38" ca="1" si="22">IF(OR(J36="",J37=""),"","所定内：" &amp; TEXT(J36,"#,###円") &amp; "×" &amp; TEXT(J37,"[h]:mm時間;@") &amp; "=" &amp; TEXT(J38,"#,###円"))</f>
        <v/>
      </c>
      <c r="W38" s="63" t="str">
        <f t="shared" ref="W38" ca="1" si="23">IF(OR(K36="",K37=""),"","所定内：" &amp; TEXT(K36,"#,###円") &amp; "×" &amp; TEXT(K37,"[h]:mm時間;@") &amp; "=" &amp; TEXT(K38,"#,###円"))</f>
        <v/>
      </c>
      <c r="X38" s="63" t="str">
        <f t="shared" ref="X38" ca="1" si="24">IF(OR(L36="",L37=""),"","所定内：" &amp; TEXT(L36,"#,###円") &amp; "×" &amp; TEXT(L37,"[h]:mm時間;@") &amp; "=" &amp; TEXT(L38,"#,###円"))</f>
        <v/>
      </c>
    </row>
    <row r="39" spans="3:24">
      <c r="C39" s="110" t="s">
        <v>91</v>
      </c>
      <c r="D39" s="112" t="s">
        <v>73</v>
      </c>
      <c r="E39" s="37"/>
      <c r="F39" s="30"/>
      <c r="G39" s="30"/>
      <c r="H39" s="30"/>
      <c r="I39" s="30"/>
      <c r="J39" s="30"/>
      <c r="K39" s="30"/>
      <c r="L39" s="30"/>
      <c r="M39" s="122"/>
      <c r="Q39" s="63"/>
      <c r="R39" s="63"/>
      <c r="S39" s="63"/>
      <c r="T39" s="63"/>
      <c r="U39" s="63"/>
      <c r="V39" s="63"/>
      <c r="W39" s="63"/>
      <c r="X39" s="63"/>
    </row>
    <row r="40" spans="3:24">
      <c r="C40" s="112"/>
      <c r="D40" s="113" t="s">
        <v>92</v>
      </c>
      <c r="E40" s="123" t="str">
        <f>IF(OR(E36="",E39=""),"",E39/E36-1)</f>
        <v/>
      </c>
      <c r="F40" s="124" t="str">
        <f t="shared" ref="F40:L40" si="25">IF(OR(F36="",F39=""),"",F39/F36-1)</f>
        <v/>
      </c>
      <c r="G40" s="124" t="str">
        <f t="shared" si="25"/>
        <v/>
      </c>
      <c r="H40" s="124" t="str">
        <f t="shared" si="25"/>
        <v/>
      </c>
      <c r="I40" s="124" t="str">
        <f t="shared" si="25"/>
        <v/>
      </c>
      <c r="J40" s="124" t="str">
        <f t="shared" si="25"/>
        <v/>
      </c>
      <c r="K40" s="124" t="str">
        <f t="shared" si="25"/>
        <v/>
      </c>
      <c r="L40" s="124" t="str">
        <f t="shared" si="25"/>
        <v/>
      </c>
      <c r="M40" s="125"/>
      <c r="Q40" s="63"/>
      <c r="R40" s="63"/>
      <c r="S40" s="63"/>
      <c r="T40" s="63"/>
      <c r="U40" s="63"/>
      <c r="V40" s="63"/>
      <c r="W40" s="63"/>
      <c r="X40" s="63"/>
    </row>
    <row r="41" spans="3:24">
      <c r="C41" s="112"/>
      <c r="D41" s="113" t="s">
        <v>24</v>
      </c>
      <c r="E41" s="114" t="str" cm="1">
        <f t="array" aca="1" ref="E41" ca="1">IF(INDIRECT($C32&amp;"!$I$42")=0,"",INDIRECT($C32&amp;"!$I$42"))</f>
        <v/>
      </c>
      <c r="F41" s="115" t="str" cm="1">
        <f t="array" aca="1" ref="F41" ca="1">IF(INDIRECT($C32&amp;"!$I$78")=0,"",INDIRECT($C32&amp;"!$I$78"))</f>
        <v/>
      </c>
      <c r="G41" s="115" t="str" cm="1">
        <f t="array" aca="1" ref="G41" ca="1">IF(INDIRECT($C32&amp;"!$I$114")=0,"",INDIRECT($C32&amp;"!$I$114"))</f>
        <v/>
      </c>
      <c r="H41" s="115" t="str" cm="1">
        <f t="array" aca="1" ref="H41" ca="1">IF(INDIRECT($C32&amp;"!$I$150")=0,"",INDIRECT($C32&amp;"!$I$150"))</f>
        <v/>
      </c>
      <c r="I41" s="115" t="str" cm="1">
        <f t="array" aca="1" ref="I41" ca="1">IF(INDIRECT($C32&amp;"!$I$186")=0,"",INDIRECT($C32&amp;"!$I$186"))</f>
        <v/>
      </c>
      <c r="J41" s="115" t="str" cm="1">
        <f t="array" aca="1" ref="J41" ca="1">IF(INDIRECT($C32&amp;"!$I$222")=0,"",INDIRECT($C32&amp;"!$I$222"))</f>
        <v/>
      </c>
      <c r="K41" s="115" t="str" cm="1">
        <f t="array" aca="1" ref="K41" ca="1">IF(INDIRECT($C32&amp;"!$I$258")=0,"",INDIRECT($C32&amp;"!$I$258"))</f>
        <v/>
      </c>
      <c r="L41" s="115" t="str" cm="1">
        <f t="array" aca="1" ref="L41" ca="1">IF(INDIRECT($C32&amp;"!$I$294")=0,"",INDIRECT($C32&amp;"!$I$294"))</f>
        <v/>
      </c>
      <c r="M41" s="116" t="str">
        <f ca="1">IF(E41="","",SUM($E41:$L41))</f>
        <v/>
      </c>
      <c r="Q41" s="63"/>
      <c r="R41" s="63"/>
      <c r="S41" s="63"/>
      <c r="T41" s="63"/>
      <c r="U41" s="63"/>
      <c r="V41" s="63"/>
      <c r="W41" s="63"/>
      <c r="X41" s="63"/>
    </row>
    <row r="42" spans="3:24">
      <c r="C42" s="117"/>
      <c r="D42" s="117" t="s">
        <v>74</v>
      </c>
      <c r="E42" s="118" t="str">
        <f t="shared" ref="E42:L42" ca="1" si="26">IF(OR(E39="",E41=""),"",ROUNDDOWN(E39*E41*24,0))</f>
        <v/>
      </c>
      <c r="F42" s="119" t="str">
        <f t="shared" ca="1" si="26"/>
        <v/>
      </c>
      <c r="G42" s="119" t="str">
        <f t="shared" ca="1" si="26"/>
        <v/>
      </c>
      <c r="H42" s="119" t="str">
        <f t="shared" ca="1" si="26"/>
        <v/>
      </c>
      <c r="I42" s="119" t="str">
        <f t="shared" ca="1" si="26"/>
        <v/>
      </c>
      <c r="J42" s="119" t="str">
        <f t="shared" ca="1" si="26"/>
        <v/>
      </c>
      <c r="K42" s="119" t="str">
        <f t="shared" ca="1" si="26"/>
        <v/>
      </c>
      <c r="L42" s="119" t="str">
        <f t="shared" ca="1" si="26"/>
        <v/>
      </c>
      <c r="M42" s="121">
        <f ca="1">SUM(E42:L42)</f>
        <v>0</v>
      </c>
      <c r="Q42" s="63" t="str">
        <f t="shared" ref="Q42" ca="1" si="27">IF(OR(E39="",E41=""),"",CHAR(10)&amp;"所定外：" &amp; TEXT(E39,"#,###円") &amp; "×" &amp; TEXT(E41,"[h]:mm時間;@") &amp; "=" &amp; TEXT(E42,"#,###円"))</f>
        <v/>
      </c>
      <c r="R42" s="63" t="str">
        <f t="shared" ref="R42" ca="1" si="28">IF(OR(F39="",F41=""),"",CHAR(10)&amp;"所定外：" &amp; TEXT(F39,"#,###円") &amp; "×" &amp; TEXT(F41,"[h]:mm時間;@") &amp; "=" &amp; TEXT(F42,"#,###円"))</f>
        <v/>
      </c>
      <c r="S42" s="63" t="str">
        <f t="shared" ref="S42" ca="1" si="29">IF(OR(G39="",G41=""),"",CHAR(10)&amp;"所定外：" &amp; TEXT(G39,"#,###円") &amp; "×" &amp; TEXT(G41,"[h]:mm時間;@") &amp; "=" &amp; TEXT(G42,"#,###円"))</f>
        <v/>
      </c>
      <c r="T42" s="63" t="str">
        <f t="shared" ref="T42" ca="1" si="30">IF(OR(H39="",H41=""),"",CHAR(10)&amp;"所定外：" &amp; TEXT(H39,"#,###円") &amp; "×" &amp; TEXT(H41,"[h]:mm時間;@") &amp; "=" &amp; TEXT(H42,"#,###円"))</f>
        <v/>
      </c>
      <c r="U42" s="63" t="str">
        <f t="shared" ref="U42" ca="1" si="31">IF(OR(I39="",I41=""),"",CHAR(10)&amp;"所定外：" &amp; TEXT(I39,"#,###円") &amp; "×" &amp; TEXT(I41,"[h]:mm時間;@") &amp; "=" &amp; TEXT(I42,"#,###円"))</f>
        <v/>
      </c>
      <c r="V42" s="63" t="str">
        <f t="shared" ref="V42" ca="1" si="32">IF(OR(J39="",J41=""),"",CHAR(10)&amp;"所定外：" &amp; TEXT(J39,"#,###円") &amp; "×" &amp; TEXT(J41,"[h]:mm時間;@") &amp; "=" &amp; TEXT(J42,"#,###円"))</f>
        <v/>
      </c>
      <c r="W42" s="63" t="str">
        <f t="shared" ref="W42" ca="1" si="33">IF(OR(K39="",K41=""),"",CHAR(10)&amp;"所定外：" &amp; TEXT(K39,"#,###円") &amp; "×" &amp; TEXT(K41,"[h]:mm時間;@") &amp; "=" &amp; TEXT(K42,"#,###円"))</f>
        <v/>
      </c>
      <c r="X42" s="63" t="str">
        <f t="shared" ref="X42" ca="1" si="34">IF(OR(L39="",L41=""),"",CHAR(10)&amp;"所定外：" &amp; TEXT(L39,"#,###円") &amp; "×" &amp; TEXT(L41,"[h]:mm時間;@") &amp; "=" &amp; TEXT(L42,"#,###円"))</f>
        <v/>
      </c>
    </row>
    <row r="43" spans="3:24">
      <c r="C43" s="110" t="s">
        <v>93</v>
      </c>
      <c r="D43" s="112" t="s">
        <v>73</v>
      </c>
      <c r="E43" s="37"/>
      <c r="F43" s="30"/>
      <c r="G43" s="30"/>
      <c r="H43" s="30"/>
      <c r="I43" s="30"/>
      <c r="J43" s="30"/>
      <c r="K43" s="30"/>
      <c r="L43" s="30"/>
      <c r="M43" s="122"/>
      <c r="Q43" s="63"/>
      <c r="R43" s="63"/>
      <c r="S43" s="63"/>
      <c r="T43" s="63"/>
      <c r="U43" s="63"/>
      <c r="V43" s="63"/>
      <c r="W43" s="63"/>
      <c r="X43" s="63"/>
    </row>
    <row r="44" spans="3:24">
      <c r="C44" s="112"/>
      <c r="D44" s="113" t="s">
        <v>92</v>
      </c>
      <c r="E44" s="123" t="str">
        <f t="shared" ref="E44:L44" si="35">IF(OR(E36="",E43=""),"",E43/E36-1)</f>
        <v/>
      </c>
      <c r="F44" s="124" t="str">
        <f t="shared" si="35"/>
        <v/>
      </c>
      <c r="G44" s="124" t="str">
        <f t="shared" si="35"/>
        <v/>
      </c>
      <c r="H44" s="124" t="str">
        <f t="shared" si="35"/>
        <v/>
      </c>
      <c r="I44" s="124" t="str">
        <f t="shared" si="35"/>
        <v/>
      </c>
      <c r="J44" s="124" t="str">
        <f t="shared" si="35"/>
        <v/>
      </c>
      <c r="K44" s="124" t="str">
        <f t="shared" si="35"/>
        <v/>
      </c>
      <c r="L44" s="124" t="str">
        <f t="shared" si="35"/>
        <v/>
      </c>
      <c r="M44" s="125"/>
      <c r="Q44" s="63"/>
      <c r="R44" s="63"/>
      <c r="S44" s="63"/>
      <c r="T44" s="63"/>
      <c r="U44" s="63"/>
      <c r="V44" s="63"/>
      <c r="W44" s="63"/>
      <c r="X44" s="63"/>
    </row>
    <row r="45" spans="3:24">
      <c r="C45" s="112"/>
      <c r="D45" s="113" t="s">
        <v>24</v>
      </c>
      <c r="E45" s="114" t="str" cm="1">
        <f t="array" aca="1" ref="E45" ca="1">IF(INDIRECT($C32&amp;"!$J$42")=0,"",INDIRECT($C32&amp;"!$J$42"))</f>
        <v/>
      </c>
      <c r="F45" s="115" t="str" cm="1">
        <f t="array" aca="1" ref="F45" ca="1">IF(INDIRECT($C32&amp;"!$J$78")=0,"",INDIRECT($C32&amp;"!$J$78"))</f>
        <v/>
      </c>
      <c r="G45" s="115" t="str" cm="1">
        <f t="array" aca="1" ref="G45" ca="1">IF(INDIRECT($C32&amp;"!$J$114")=0,"",INDIRECT($C32&amp;"!$J$114"))</f>
        <v/>
      </c>
      <c r="H45" s="115" t="str" cm="1">
        <f t="array" aca="1" ref="H45" ca="1">IF(INDIRECT($C32&amp;"!$J$150")=0,"",INDIRECT($C32&amp;"!$J$150"))</f>
        <v/>
      </c>
      <c r="I45" s="115" t="str" cm="1">
        <f t="array" aca="1" ref="I45" ca="1">IF(INDIRECT($C32&amp;"!$J$186")=0,"",INDIRECT($C32&amp;"!$J$186"))</f>
        <v/>
      </c>
      <c r="J45" s="115" t="str" cm="1">
        <f t="array" aca="1" ref="J45" ca="1">IF(INDIRECT($C32&amp;"!$J$222")=0,"",INDIRECT($C32&amp;"!$J$222"))</f>
        <v/>
      </c>
      <c r="K45" s="115" t="str" cm="1">
        <f t="array" aca="1" ref="K45" ca="1">IF(INDIRECT($C32&amp;"!$J$258")=0,"",INDIRECT($C32&amp;"!$J$258"))</f>
        <v/>
      </c>
      <c r="L45" s="115" t="str" cm="1">
        <f t="array" aca="1" ref="L45" ca="1">IF(INDIRECT($C32&amp;"!$J$294")=0,"",INDIRECT($C32&amp;"!$J$294"))</f>
        <v/>
      </c>
      <c r="M45" s="116" t="str">
        <f ca="1">IF(E45="","",SUM($E45:$L45))</f>
        <v/>
      </c>
      <c r="Q45" s="63"/>
      <c r="R45" s="63"/>
      <c r="S45" s="63"/>
      <c r="T45" s="63"/>
      <c r="U45" s="63"/>
      <c r="V45" s="63"/>
      <c r="W45" s="63"/>
      <c r="X45" s="63"/>
    </row>
    <row r="46" spans="3:24">
      <c r="C46" s="117"/>
      <c r="D46" s="117" t="s">
        <v>74</v>
      </c>
      <c r="E46" s="118" t="str">
        <f t="shared" ref="E46:L46" ca="1" si="36">IF(OR(E43="",E45=""),"",ROUNDDOWN(E43*E45*24,0))</f>
        <v/>
      </c>
      <c r="F46" s="119" t="str">
        <f t="shared" ca="1" si="36"/>
        <v/>
      </c>
      <c r="G46" s="119" t="str">
        <f t="shared" ca="1" si="36"/>
        <v/>
      </c>
      <c r="H46" s="119" t="str">
        <f t="shared" ca="1" si="36"/>
        <v/>
      </c>
      <c r="I46" s="119" t="str">
        <f t="shared" ca="1" si="36"/>
        <v/>
      </c>
      <c r="J46" s="119" t="str">
        <f t="shared" ca="1" si="36"/>
        <v/>
      </c>
      <c r="K46" s="119" t="str">
        <f t="shared" ca="1" si="36"/>
        <v/>
      </c>
      <c r="L46" s="119" t="str">
        <f t="shared" ca="1" si="36"/>
        <v/>
      </c>
      <c r="M46" s="121">
        <f ca="1">SUM(E46:L46)</f>
        <v>0</v>
      </c>
      <c r="Q46" s="63" t="str">
        <f ca="1">IF(OR(E43="",E45=""),"",CHAR(10)&amp;"所定休日：" &amp; TEXT(E43,"#,###円") &amp; "×" &amp; TEXT(E45,"[h]:mm時間;@") &amp; "=" &amp; TEXT(E46,"#,###円"))</f>
        <v/>
      </c>
      <c r="R46" s="63" t="str">
        <f t="shared" ref="R46" ca="1" si="37">IF(OR(F43="",F45=""),"",CHAR(10)&amp;"所定休日：" &amp; TEXT(F43,"#,###円") &amp; "×" &amp; TEXT(F45,"[h]:mm時間;@") &amp; "=" &amp; TEXT(F46,"#,###円"))</f>
        <v/>
      </c>
      <c r="S46" s="63" t="str">
        <f t="shared" ref="S46" ca="1" si="38">IF(OR(G43="",G45=""),"",CHAR(10)&amp;"所定休日：" &amp; TEXT(G43,"#,###円") &amp; "×" &amp; TEXT(G45,"[h]:mm時間;@") &amp; "=" &amp; TEXT(G46,"#,###円"))</f>
        <v/>
      </c>
      <c r="T46" s="63" t="str">
        <f t="shared" ref="T46" ca="1" si="39">IF(OR(H43="",H45=""),"",CHAR(10)&amp;"所定休日：" &amp; TEXT(H43,"#,###円") &amp; "×" &amp; TEXT(H45,"[h]:mm時間;@") &amp; "=" &amp; TEXT(H46,"#,###円"))</f>
        <v/>
      </c>
      <c r="U46" s="63" t="str">
        <f t="shared" ref="U46" ca="1" si="40">IF(OR(I43="",I45=""),"",CHAR(10)&amp;"所定休日：" &amp; TEXT(I43,"#,###円") &amp; "×" &amp; TEXT(I45,"[h]:mm時間;@") &amp; "=" &amp; TEXT(I46,"#,###円"))</f>
        <v/>
      </c>
      <c r="V46" s="63" t="str">
        <f t="shared" ref="V46" ca="1" si="41">IF(OR(J43="",J45=""),"",CHAR(10)&amp;"所定休日：" &amp; TEXT(J43,"#,###円") &amp; "×" &amp; TEXT(J45,"[h]:mm時間;@") &amp; "=" &amp; TEXT(J46,"#,###円"))</f>
        <v/>
      </c>
      <c r="W46" s="63" t="str">
        <f t="shared" ref="W46" ca="1" si="42">IF(OR(K43="",K45=""),"",CHAR(10)&amp;"所定休日：" &amp; TEXT(K43,"#,###円") &amp; "×" &amp; TEXT(K45,"[h]:mm時間;@") &amp; "=" &amp; TEXT(K46,"#,###円"))</f>
        <v/>
      </c>
      <c r="X46" s="63" t="str">
        <f t="shared" ref="X46" ca="1" si="43">IF(OR(L43="",L45=""),"",CHAR(10)&amp;"所定休日：" &amp; TEXT(L43,"#,###円") &amp; "×" &amp; TEXT(L45,"[h]:mm時間;@") &amp; "=" &amp; TEXT(L46,"#,###円"))</f>
        <v/>
      </c>
    </row>
    <row r="47" spans="3:24">
      <c r="C47" s="110" t="s">
        <v>94</v>
      </c>
      <c r="D47" s="112" t="s">
        <v>73</v>
      </c>
      <c r="E47" s="37"/>
      <c r="F47" s="30"/>
      <c r="G47" s="30"/>
      <c r="H47" s="30"/>
      <c r="I47" s="30"/>
      <c r="J47" s="30"/>
      <c r="K47" s="30"/>
      <c r="L47" s="30"/>
      <c r="M47" s="122"/>
      <c r="Q47" s="63"/>
      <c r="R47" s="63"/>
      <c r="S47" s="63"/>
      <c r="T47" s="63"/>
      <c r="U47" s="63"/>
      <c r="V47" s="63"/>
      <c r="W47" s="63"/>
      <c r="X47" s="63"/>
    </row>
    <row r="48" spans="3:24">
      <c r="C48" s="112"/>
      <c r="D48" s="113" t="s">
        <v>92</v>
      </c>
      <c r="E48" s="123" t="str">
        <f t="shared" ref="E48:L48" si="44">IF(OR(E36="",E47=""),"",E47/E36-1)</f>
        <v/>
      </c>
      <c r="F48" s="124" t="str">
        <f t="shared" si="44"/>
        <v/>
      </c>
      <c r="G48" s="124" t="str">
        <f t="shared" si="44"/>
        <v/>
      </c>
      <c r="H48" s="124" t="str">
        <f t="shared" si="44"/>
        <v/>
      </c>
      <c r="I48" s="124" t="str">
        <f t="shared" si="44"/>
        <v/>
      </c>
      <c r="J48" s="124" t="str">
        <f t="shared" si="44"/>
        <v/>
      </c>
      <c r="K48" s="124" t="str">
        <f t="shared" si="44"/>
        <v/>
      </c>
      <c r="L48" s="124" t="str">
        <f t="shared" si="44"/>
        <v/>
      </c>
      <c r="M48" s="125"/>
      <c r="Q48" s="63"/>
      <c r="R48" s="63"/>
      <c r="S48" s="63"/>
      <c r="T48" s="63"/>
      <c r="U48" s="63"/>
      <c r="V48" s="63"/>
      <c r="W48" s="63"/>
      <c r="X48" s="63"/>
    </row>
    <row r="49" spans="2:24">
      <c r="C49" s="112"/>
      <c r="D49" s="113" t="s">
        <v>24</v>
      </c>
      <c r="E49" s="114" t="str" cm="1">
        <f t="array" aca="1" ref="E49" ca="1">IF(INDIRECT($C32&amp;"!$K$42")=0,"",INDIRECT($C32&amp;"!$K$42"))</f>
        <v/>
      </c>
      <c r="F49" s="115" t="str" cm="1">
        <f t="array" aca="1" ref="F49" ca="1">IF(INDIRECT($C32&amp;"!$K$78")=0,"",INDIRECT($C32&amp;"!$K$78"))</f>
        <v/>
      </c>
      <c r="G49" s="115" t="str" cm="1">
        <f t="array" aca="1" ref="G49" ca="1">IF(INDIRECT($C32&amp;"!$K$114")=0,"",INDIRECT($C32&amp;"!$K$114"))</f>
        <v/>
      </c>
      <c r="H49" s="115" t="str" cm="1">
        <f t="array" aca="1" ref="H49" ca="1">IF(INDIRECT($C32&amp;"!$K$150")=0,"",INDIRECT($C32&amp;"!$K$150"))</f>
        <v/>
      </c>
      <c r="I49" s="115" t="str" cm="1">
        <f t="array" aca="1" ref="I49" ca="1">IF(INDIRECT($C32&amp;"!$K$186")=0,"",INDIRECT($C32&amp;"!$K$186"))</f>
        <v/>
      </c>
      <c r="J49" s="115" t="str" cm="1">
        <f t="array" aca="1" ref="J49" ca="1">IF(INDIRECT($C32&amp;"!$K$222")=0,"",INDIRECT($C32&amp;"!$K$222"))</f>
        <v/>
      </c>
      <c r="K49" s="115" t="str" cm="1">
        <f t="array" aca="1" ref="K49" ca="1">IF(INDIRECT($C32&amp;"!$K$258")=0,"",INDIRECT($C32&amp;"!$K$258"))</f>
        <v/>
      </c>
      <c r="L49" s="115" t="str" cm="1">
        <f t="array" aca="1" ref="L49" ca="1">IF(INDIRECT($C32&amp;"!$K$294")=0,"",INDIRECT($C32&amp;"!$K$294"))</f>
        <v/>
      </c>
      <c r="M49" s="116" t="str">
        <f ca="1">IF(E49="","",SUM($E49:$L49))</f>
        <v/>
      </c>
      <c r="Q49" s="63"/>
      <c r="R49" s="63"/>
      <c r="S49" s="63"/>
      <c r="T49" s="63"/>
      <c r="U49" s="63"/>
      <c r="V49" s="63"/>
      <c r="W49" s="63"/>
      <c r="X49" s="63"/>
    </row>
    <row r="50" spans="2:24">
      <c r="C50" s="117"/>
      <c r="D50" s="117" t="s">
        <v>74</v>
      </c>
      <c r="E50" s="118" t="str">
        <f ca="1">IF(OR(E47="",E49=""),"",ROUNDDOWN(E47*E49*24,0))</f>
        <v/>
      </c>
      <c r="F50" s="119" t="str">
        <f t="shared" ref="F50:L50" ca="1" si="45">IF(OR(F47="",F49=""),"",ROUNDDOWN(F47*F49*24,0))</f>
        <v/>
      </c>
      <c r="G50" s="119" t="str">
        <f t="shared" ca="1" si="45"/>
        <v/>
      </c>
      <c r="H50" s="119" t="str">
        <f t="shared" ca="1" si="45"/>
        <v/>
      </c>
      <c r="I50" s="119" t="str">
        <f t="shared" ca="1" si="45"/>
        <v/>
      </c>
      <c r="J50" s="119" t="str">
        <f t="shared" ca="1" si="45"/>
        <v/>
      </c>
      <c r="K50" s="119" t="str">
        <f t="shared" ca="1" si="45"/>
        <v/>
      </c>
      <c r="L50" s="119" t="str">
        <f t="shared" ca="1" si="45"/>
        <v/>
      </c>
      <c r="M50" s="121">
        <f ca="1">SUM(E50:L50)</f>
        <v>0</v>
      </c>
      <c r="Q50" s="63" t="str">
        <f t="shared" ref="Q50" ca="1" si="46">IF(OR(E47="",E49=""),"",CHAR(10)&amp;"法定休日：" &amp; TEXT(E47,"#,###円") &amp; "×" &amp; TEXT(E49,"[h]:mm時間;@") &amp; "=" &amp; TEXT(E50,"#,###円"))</f>
        <v/>
      </c>
      <c r="R50" s="63" t="str">
        <f t="shared" ref="R50" ca="1" si="47">IF(OR(F47="",F49=""),"",CHAR(10)&amp;"法定休日：" &amp; TEXT(F47,"#,###円") &amp; "×" &amp; TEXT(F49,"[h]:mm時間;@") &amp; "=" &amp; TEXT(F50,"#,###円"))</f>
        <v/>
      </c>
      <c r="S50" s="63" t="str">
        <f t="shared" ref="S50" ca="1" si="48">IF(OR(G47="",G49=""),"",CHAR(10)&amp;"法定休日：" &amp; TEXT(G47,"#,###円") &amp; "×" &amp; TEXT(G49,"[h]:mm時間;@") &amp; "=" &amp; TEXT(G50,"#,###円"))</f>
        <v/>
      </c>
      <c r="T50" s="63" t="str">
        <f t="shared" ref="T50" ca="1" si="49">IF(OR(H47="",H49=""),"",CHAR(10)&amp;"法定休日：" &amp; TEXT(H47,"#,###円") &amp; "×" &amp; TEXT(H49,"[h]:mm時間;@") &amp; "=" &amp; TEXT(H50,"#,###円"))</f>
        <v/>
      </c>
      <c r="U50" s="63" t="str">
        <f t="shared" ref="U50" ca="1" si="50">IF(OR(I47="",I49=""),"",CHAR(10)&amp;"法定休日：" &amp; TEXT(I47,"#,###円") &amp; "×" &amp; TEXT(I49,"[h]:mm時間;@") &amp; "=" &amp; TEXT(I50,"#,###円"))</f>
        <v/>
      </c>
      <c r="V50" s="63" t="str">
        <f t="shared" ref="V50" ca="1" si="51">IF(OR(J47="",J49=""),"",CHAR(10)&amp;"法定休日：" &amp; TEXT(J47,"#,###円") &amp; "×" &amp; TEXT(J49,"[h]:mm時間;@") &amp; "=" &amp; TEXT(J50,"#,###円"))</f>
        <v/>
      </c>
      <c r="W50" s="63" t="str">
        <f t="shared" ref="W50" ca="1" si="52">IF(OR(K47="",K49=""),"",CHAR(10)&amp;"法定休日：" &amp; TEXT(K47,"#,###円") &amp; "×" &amp; TEXT(K49,"[h]:mm時間;@") &amp; "=" &amp; TEXT(K50,"#,###円"))</f>
        <v/>
      </c>
      <c r="X50" s="63" t="str">
        <f t="shared" ref="X50" ca="1" si="53">IF(OR(L47="",L49=""),"",CHAR(10)&amp;"法定休日：" &amp; TEXT(L47,"#,###円") &amp; "×" &amp; TEXT(L49,"[h]:mm時間;@") &amp; "=" &amp; TEXT(L50,"#,###円"))</f>
        <v/>
      </c>
    </row>
    <row r="51" spans="2:24">
      <c r="C51" s="110" t="s">
        <v>75</v>
      </c>
      <c r="D51" s="110" t="s">
        <v>77</v>
      </c>
      <c r="E51" s="38"/>
      <c r="F51" s="36"/>
      <c r="G51" s="36"/>
      <c r="H51" s="36"/>
      <c r="I51" s="36"/>
      <c r="J51" s="36"/>
      <c r="K51" s="36"/>
      <c r="L51" s="36"/>
      <c r="M51" s="126">
        <f>SUM(E51:L51)</f>
        <v>0</v>
      </c>
      <c r="Q51" s="63"/>
      <c r="R51" s="63"/>
      <c r="S51" s="63"/>
      <c r="T51" s="63"/>
      <c r="U51" s="63"/>
      <c r="V51" s="63"/>
      <c r="W51" s="63"/>
      <c r="X51" s="63"/>
    </row>
    <row r="52" spans="2:24">
      <c r="C52" s="127"/>
      <c r="D52" s="113" t="s">
        <v>78</v>
      </c>
      <c r="E52" s="39"/>
      <c r="F52" s="35"/>
      <c r="G52" s="35"/>
      <c r="H52" s="35"/>
      <c r="I52" s="35"/>
      <c r="J52" s="35"/>
      <c r="K52" s="35"/>
      <c r="L52" s="35"/>
      <c r="M52" s="128">
        <f ca="1">SUM(E52*E35,F52*F35,G52*G35,H52*H35,I52*I35,J52*J35,K52*K35,L52*L35)</f>
        <v>0</v>
      </c>
      <c r="Q52" s="63"/>
      <c r="R52" s="63"/>
      <c r="S52" s="63"/>
      <c r="T52" s="63"/>
      <c r="U52" s="63"/>
      <c r="V52" s="63"/>
      <c r="W52" s="63"/>
      <c r="X52" s="63"/>
    </row>
    <row r="53" spans="2:24">
      <c r="C53" s="129"/>
      <c r="D53" s="117" t="s">
        <v>74</v>
      </c>
      <c r="E53" s="118" t="str">
        <f t="shared" ref="E53:L53" si="54">IF(AND(E51="",E52=""),"",E51+E52*E35)</f>
        <v/>
      </c>
      <c r="F53" s="119" t="str">
        <f t="shared" si="54"/>
        <v/>
      </c>
      <c r="G53" s="119" t="str">
        <f t="shared" si="54"/>
        <v/>
      </c>
      <c r="H53" s="119" t="str">
        <f t="shared" si="54"/>
        <v/>
      </c>
      <c r="I53" s="119" t="str">
        <f t="shared" si="54"/>
        <v/>
      </c>
      <c r="J53" s="119" t="str">
        <f t="shared" si="54"/>
        <v/>
      </c>
      <c r="K53" s="119" t="str">
        <f t="shared" si="54"/>
        <v/>
      </c>
      <c r="L53" s="119" t="str">
        <f t="shared" si="54"/>
        <v/>
      </c>
      <c r="M53" s="121">
        <f>SUM(E53:L53)</f>
        <v>0</v>
      </c>
      <c r="Q53" s="63" t="str">
        <f t="shared" ref="Q53:X53" si="55">IF(AND(E51="",E52=""),"",CHAR(10)&amp;"通勤手当：" &amp; TEXT(E53,"#,###円"))</f>
        <v/>
      </c>
      <c r="R53" s="63" t="str">
        <f t="shared" si="55"/>
        <v/>
      </c>
      <c r="S53" s="63" t="str">
        <f t="shared" si="55"/>
        <v/>
      </c>
      <c r="T53" s="63" t="str">
        <f t="shared" si="55"/>
        <v/>
      </c>
      <c r="U53" s="63" t="str">
        <f t="shared" si="55"/>
        <v/>
      </c>
      <c r="V53" s="63" t="str">
        <f t="shared" si="55"/>
        <v/>
      </c>
      <c r="W53" s="63" t="str">
        <f t="shared" si="55"/>
        <v/>
      </c>
      <c r="X53" s="63" t="str">
        <f t="shared" si="55"/>
        <v/>
      </c>
    </row>
    <row r="54" spans="2:24">
      <c r="C54" s="110" t="s">
        <v>97</v>
      </c>
      <c r="D54" s="130" t="s">
        <v>99</v>
      </c>
      <c r="E54" s="38"/>
      <c r="F54" s="36"/>
      <c r="G54" s="36"/>
      <c r="H54" s="36"/>
      <c r="I54" s="36"/>
      <c r="J54" s="36"/>
      <c r="K54" s="36"/>
      <c r="L54" s="36"/>
      <c r="M54" s="131">
        <f>SUM(E54:L54)</f>
        <v>0</v>
      </c>
      <c r="Q54" s="63" t="str">
        <f>IF(E54="","",CHAR(10)&amp;"自己負担：" &amp; TEXT(E54,"#,###円")) &amp; IF(E55="",""," ※" &amp;E55)</f>
        <v/>
      </c>
      <c r="R54" s="63" t="str">
        <f t="shared" ref="R54" si="56">IF(F54="","",CHAR(10)&amp;"自己負担：" &amp; TEXT(F54,"#,###円")) &amp; IF(F55="",""," ※" &amp;F55)</f>
        <v/>
      </c>
      <c r="S54" s="63" t="str">
        <f t="shared" ref="S54" si="57">IF(G54="","",CHAR(10)&amp;"自己負担：" &amp; TEXT(G54,"#,###円")) &amp; IF(G55="",""," ※" &amp;G55)</f>
        <v/>
      </c>
      <c r="T54" s="63" t="str">
        <f t="shared" ref="T54" si="58">IF(H54="","",CHAR(10)&amp;"自己負担：" &amp; TEXT(H54,"#,###円")) &amp; IF(H55="",""," ※" &amp;H55)</f>
        <v/>
      </c>
      <c r="U54" s="63" t="str">
        <f t="shared" ref="U54" si="59">IF(I54="","",CHAR(10)&amp;"自己負担：" &amp; TEXT(I54,"#,###円")) &amp; IF(I55="",""," ※" &amp;I55)</f>
        <v/>
      </c>
      <c r="V54" s="63" t="str">
        <f t="shared" ref="V54" si="60">IF(J54="","",CHAR(10)&amp;"自己負担：" &amp; TEXT(J54,"#,###円")) &amp; IF(J55="",""," ※" &amp;J55)</f>
        <v/>
      </c>
      <c r="W54" s="63" t="str">
        <f t="shared" ref="W54" si="61">IF(K54="","",CHAR(10)&amp;"自己負担：" &amp; TEXT(K54,"#,###円")) &amp; IF(K55="",""," ※" &amp;K55)</f>
        <v/>
      </c>
      <c r="X54" s="63" t="str">
        <f t="shared" ref="X54" si="62">IF(L54="","",CHAR(10)&amp;"自己負担：" &amp; TEXT(L54,"#,###円")) &amp; IF(L55="",""," ※" &amp;L55)</f>
        <v/>
      </c>
    </row>
    <row r="55" spans="2:24" ht="33.75" customHeight="1" thickBot="1">
      <c r="C55" s="132" t="s">
        <v>98</v>
      </c>
      <c r="D55" s="133" t="s">
        <v>100</v>
      </c>
      <c r="E55" s="40"/>
      <c r="F55" s="40"/>
      <c r="G55" s="40"/>
      <c r="H55" s="40"/>
      <c r="I55" s="40"/>
      <c r="J55" s="40"/>
      <c r="K55" s="40"/>
      <c r="L55" s="41"/>
      <c r="M55" s="134"/>
      <c r="O55" s="1" t="s">
        <v>101</v>
      </c>
    </row>
    <row r="56" spans="2:24" ht="21.75" customHeight="1" thickTop="1">
      <c r="C56" s="129" t="s">
        <v>76</v>
      </c>
      <c r="D56" s="135"/>
      <c r="E56" s="119" t="str">
        <f t="shared" ref="E56:L56" ca="1" si="63">IF(SUM(E38,E42,E46,E50,E53)-E54=0,"",SUM(E38,E42,E46,E50,E53)-E54)</f>
        <v/>
      </c>
      <c r="F56" s="119" t="str">
        <f t="shared" ca="1" si="63"/>
        <v/>
      </c>
      <c r="G56" s="119" t="str">
        <f t="shared" ca="1" si="63"/>
        <v/>
      </c>
      <c r="H56" s="119" t="str">
        <f t="shared" ca="1" si="63"/>
        <v/>
      </c>
      <c r="I56" s="119" t="str">
        <f t="shared" ca="1" si="63"/>
        <v/>
      </c>
      <c r="J56" s="119" t="str">
        <f t="shared" ca="1" si="63"/>
        <v/>
      </c>
      <c r="K56" s="119" t="str">
        <f t="shared" ca="1" si="63"/>
        <v/>
      </c>
      <c r="L56" s="119" t="str">
        <f t="shared" ca="1" si="63"/>
        <v/>
      </c>
      <c r="M56" s="136" t="str">
        <f ca="1">IF(E56="","",SUM(E56:L56))</f>
        <v/>
      </c>
      <c r="Q56" s="137" t="str">
        <f ca="1">Q38&amp;Q42&amp;Q46&amp;Q50&amp;Q53&amp;Q54</f>
        <v/>
      </c>
      <c r="R56" s="137" t="str">
        <f t="shared" ref="R56:X56" ca="1" si="64">R38&amp;R42&amp;R46&amp;R50&amp;R53&amp;R54</f>
        <v/>
      </c>
      <c r="S56" s="137" t="str">
        <f t="shared" ca="1" si="64"/>
        <v/>
      </c>
      <c r="T56" s="137" t="str">
        <f t="shared" ca="1" si="64"/>
        <v/>
      </c>
      <c r="U56" s="137" t="str">
        <f t="shared" ca="1" si="64"/>
        <v/>
      </c>
      <c r="V56" s="137" t="str">
        <f t="shared" ca="1" si="64"/>
        <v/>
      </c>
      <c r="W56" s="137" t="str">
        <f t="shared" ca="1" si="64"/>
        <v/>
      </c>
      <c r="X56" s="137" t="str">
        <f t="shared" ca="1" si="64"/>
        <v/>
      </c>
    </row>
    <row r="57" spans="2:24" ht="15" customHeight="1" thickBot="1">
      <c r="B57" s="138"/>
      <c r="C57" s="138"/>
      <c r="D57" s="138"/>
      <c r="E57" s="138"/>
      <c r="F57" s="138"/>
      <c r="G57" s="138"/>
      <c r="H57" s="138"/>
      <c r="I57" s="138"/>
      <c r="J57" s="138"/>
      <c r="K57" s="138"/>
      <c r="L57" s="138"/>
      <c r="M57" s="138"/>
    </row>
    <row r="59" spans="2:24" ht="14.25" customHeight="1">
      <c r="B59" s="46">
        <f>B32+1</f>
        <v>3</v>
      </c>
      <c r="C59" s="29" t="str">
        <f>HYPERLINK("#日誌"&amp;B59&amp;"!B11","日誌"&amp;B59)</f>
        <v>日誌3</v>
      </c>
      <c r="D59" s="95" t="s">
        <v>116</v>
      </c>
      <c r="E59" s="139"/>
      <c r="F59" s="95" t="s">
        <v>126</v>
      </c>
      <c r="G59" s="140"/>
      <c r="H59" s="95" t="s">
        <v>127</v>
      </c>
      <c r="I59" s="140"/>
      <c r="J59" s="63"/>
      <c r="M59" s="96" t="str">
        <f>HYPERLINK("#⑭雑役務費!C"&amp;9*B59+1,"経費支出管理表へ")</f>
        <v>経費支出管理表へ</v>
      </c>
      <c r="Q59" s="1" t="s">
        <v>102</v>
      </c>
    </row>
    <row r="60" spans="2:24" ht="7.5" customHeight="1">
      <c r="C60" s="63"/>
      <c r="D60" s="63"/>
      <c r="E60" s="63"/>
      <c r="G60" s="97" t="e">
        <f>VLOOKUP(G59,リスト!E:F,2,FALSE)</f>
        <v>#N/A</v>
      </c>
      <c r="H60" s="63"/>
      <c r="J60" s="63"/>
      <c r="K60" s="63"/>
      <c r="L60" s="63"/>
      <c r="M60" s="63"/>
    </row>
    <row r="61" spans="2:24">
      <c r="C61" s="98"/>
      <c r="D61" s="99"/>
      <c r="E61" s="100" t="s">
        <v>45</v>
      </c>
      <c r="F61" s="101" t="s">
        <v>46</v>
      </c>
      <c r="G61" s="101" t="s">
        <v>47</v>
      </c>
      <c r="H61" s="101" t="s">
        <v>48</v>
      </c>
      <c r="I61" s="101" t="s">
        <v>49</v>
      </c>
      <c r="J61" s="101" t="s">
        <v>50</v>
      </c>
      <c r="K61" s="101" t="s">
        <v>51</v>
      </c>
      <c r="L61" s="101" t="s">
        <v>52</v>
      </c>
      <c r="M61" s="102" t="s">
        <v>11</v>
      </c>
      <c r="Q61" s="103" t="s">
        <v>45</v>
      </c>
      <c r="R61" s="103" t="s">
        <v>46</v>
      </c>
      <c r="S61" s="103" t="s">
        <v>47</v>
      </c>
      <c r="T61" s="103" t="s">
        <v>48</v>
      </c>
      <c r="U61" s="103" t="s">
        <v>49</v>
      </c>
      <c r="V61" s="103" t="s">
        <v>50</v>
      </c>
      <c r="W61" s="103" t="s">
        <v>51</v>
      </c>
      <c r="X61" s="103" t="s">
        <v>52</v>
      </c>
    </row>
    <row r="62" spans="2:24" ht="15" customHeight="1">
      <c r="C62" s="104" t="s">
        <v>18</v>
      </c>
      <c r="D62" s="105"/>
      <c r="E62" s="106" cm="1">
        <f t="array" aca="1" ref="E62" ca="1">IF(INDIRECT(C59&amp;"!$L$42")=0,"",COUNT(INDIRECT(C59&amp;"!$L$11:$L$41")))</f>
        <v>0</v>
      </c>
      <c r="F62" s="107" cm="1">
        <f t="array" aca="1" ref="F62" ca="1">IF(INDIRECT(C59&amp;"!$L$78")=0,"",COUNT(INDIRECT(C59&amp;"!$L$47:$L$77")))</f>
        <v>0</v>
      </c>
      <c r="G62" s="107" cm="1">
        <f t="array" aca="1" ref="G62" ca="1">IF(INDIRECT(C59&amp;"!$L$114")=0,"",COUNT(INDIRECT(C59&amp;"!$L$83:$L$113")))</f>
        <v>0</v>
      </c>
      <c r="H62" s="107" cm="1">
        <f t="array" aca="1" ref="H62" ca="1">IF(INDIRECT(C59&amp;"!$L$150")=0,"",COUNT(INDIRECT(C59&amp;"!$L$119:$L$149")))</f>
        <v>0</v>
      </c>
      <c r="I62" s="107" cm="1">
        <f t="array" aca="1" ref="I62" ca="1">IF(INDIRECT(C59&amp;"!$L$186")=0,"",COUNT(INDIRECT(C59&amp;"!$L$155:$L$185")))</f>
        <v>0</v>
      </c>
      <c r="J62" s="107" cm="1">
        <f t="array" aca="1" ref="J62" ca="1">IF(INDIRECT(C59&amp;"!$L$222")=0,"",COUNT(INDIRECT(C59&amp;"!$L$191:$L$221")))</f>
        <v>0</v>
      </c>
      <c r="K62" s="107" cm="1">
        <f t="array" aca="1" ref="K62" ca="1">IF(INDIRECT(C59&amp;"!$L$258")=0,"",COUNT(INDIRECT(C59&amp;"!$L$227:$L$257")))</f>
        <v>0</v>
      </c>
      <c r="L62" s="107" cm="1">
        <f t="array" aca="1" ref="L62" ca="1">IF(INDIRECT(C59&amp;"!$L$294")=0,"",COUNT(INDIRECT(C59&amp;"!$L$263:$L$293")))</f>
        <v>0</v>
      </c>
      <c r="M62" s="108">
        <f ca="1">IF($E$8="","",SUM($E$8:$L$8))</f>
        <v>0</v>
      </c>
      <c r="O62" s="69" t="s">
        <v>167</v>
      </c>
      <c r="Q62" s="109"/>
      <c r="R62" s="109"/>
      <c r="S62" s="109"/>
      <c r="T62" s="109"/>
      <c r="U62" s="109"/>
      <c r="V62" s="109"/>
      <c r="W62" s="109"/>
      <c r="X62" s="109"/>
    </row>
    <row r="63" spans="2:24">
      <c r="C63" s="110" t="s">
        <v>82</v>
      </c>
      <c r="D63" s="110" t="s">
        <v>73</v>
      </c>
      <c r="E63" s="37"/>
      <c r="F63" s="30"/>
      <c r="G63" s="30"/>
      <c r="H63" s="30"/>
      <c r="I63" s="30"/>
      <c r="J63" s="30"/>
      <c r="K63" s="30"/>
      <c r="L63" s="30"/>
      <c r="M63" s="111"/>
      <c r="O63" s="1" t="s">
        <v>122</v>
      </c>
    </row>
    <row r="64" spans="2:24">
      <c r="C64" s="112"/>
      <c r="D64" s="113" t="s">
        <v>24</v>
      </c>
      <c r="E64" s="114" t="str" cm="1">
        <f t="array" aca="1" ref="E64" ca="1">IF(INDIRECT($C59&amp;"!$H$42")=0,"",INDIRECT($C59&amp;"!$H$42"))</f>
        <v/>
      </c>
      <c r="F64" s="115" t="str" cm="1">
        <f t="array" aca="1" ref="F64" ca="1">IF(INDIRECT($C59&amp;"!$H$78")=0,"",INDIRECT($C59&amp;"!$H$78"))</f>
        <v/>
      </c>
      <c r="G64" s="115" t="str" cm="1">
        <f t="array" aca="1" ref="G64" ca="1">IF(INDIRECT($C59&amp;"!$H$114")=0,"",INDIRECT($C59&amp;"!$H$114"))</f>
        <v/>
      </c>
      <c r="H64" s="115" t="str" cm="1">
        <f t="array" aca="1" ref="H64" ca="1">IF(INDIRECT($C59&amp;"!$H$150")=0,"",INDIRECT($C59&amp;"!$H$150"))</f>
        <v/>
      </c>
      <c r="I64" s="115" t="str" cm="1">
        <f t="array" aca="1" ref="I64" ca="1">IF(INDIRECT($C59&amp;"!$H$186")=0,"",INDIRECT($C59&amp;"!$H$186"))</f>
        <v/>
      </c>
      <c r="J64" s="115" t="str" cm="1">
        <f t="array" aca="1" ref="J64" ca="1">IF(INDIRECT($C59&amp;"!$H$222")=0,"",INDIRECT($C59&amp;"!$H$222"))</f>
        <v/>
      </c>
      <c r="K64" s="115" t="str" cm="1">
        <f t="array" aca="1" ref="K64" ca="1">IF(INDIRECT($C59&amp;"!$H$258")=0,"",INDIRECT($C59&amp;"!$H$258"))</f>
        <v/>
      </c>
      <c r="L64" s="115" t="str" cm="1">
        <f t="array" aca="1" ref="L64" ca="1">IF(INDIRECT($C59&amp;"!$H$294")=0,"",INDIRECT($C59&amp;"!$H$294"))</f>
        <v/>
      </c>
      <c r="M64" s="116" t="str">
        <f ca="1">IF(E64="","",SUM($E64:$L64))</f>
        <v/>
      </c>
    </row>
    <row r="65" spans="3:24">
      <c r="C65" s="117"/>
      <c r="D65" s="117" t="s">
        <v>74</v>
      </c>
      <c r="E65" s="118" t="str">
        <f t="shared" ref="E65:L65" ca="1" si="65">IF(OR(E63="",E64=""),"",ROUNDDOWN(E63*E64*24,0))</f>
        <v/>
      </c>
      <c r="F65" s="119" t="str">
        <f t="shared" ca="1" si="65"/>
        <v/>
      </c>
      <c r="G65" s="119" t="str">
        <f t="shared" ca="1" si="65"/>
        <v/>
      </c>
      <c r="H65" s="119" t="str">
        <f t="shared" ca="1" si="65"/>
        <v/>
      </c>
      <c r="I65" s="120" t="str">
        <f t="shared" ca="1" si="65"/>
        <v/>
      </c>
      <c r="J65" s="119" t="str">
        <f t="shared" ca="1" si="65"/>
        <v/>
      </c>
      <c r="K65" s="119" t="str">
        <f t="shared" ca="1" si="65"/>
        <v/>
      </c>
      <c r="L65" s="119" t="str">
        <f t="shared" ca="1" si="65"/>
        <v/>
      </c>
      <c r="M65" s="121">
        <f ca="1">SUM(E65:L65)</f>
        <v>0</v>
      </c>
      <c r="Q65" s="63" t="str">
        <f t="shared" ref="Q65" ca="1" si="66">IF(OR(E63="",E64=""),"","所定内：" &amp; TEXT(E63,"#,###円") &amp; "×" &amp; TEXT(E64,"[h]:mm時間;@") &amp; "=" &amp; TEXT(E65,"#,###円"))</f>
        <v/>
      </c>
      <c r="R65" s="63" t="str">
        <f t="shared" ref="R65" ca="1" si="67">IF(OR(F63="",F64=""),"","所定内：" &amp; TEXT(F63,"#,###円") &amp; "×" &amp; TEXT(F64,"[h]:mm時間;@") &amp; "=" &amp; TEXT(F65,"#,###円"))</f>
        <v/>
      </c>
      <c r="S65" s="63" t="str">
        <f t="shared" ref="S65" ca="1" si="68">IF(OR(G63="",G64=""),"","所定内：" &amp; TEXT(G63,"#,###円") &amp; "×" &amp; TEXT(G64,"[h]:mm時間;@") &amp; "=" &amp; TEXT(G65,"#,###円"))</f>
        <v/>
      </c>
      <c r="T65" s="63" t="str">
        <f t="shared" ref="T65" ca="1" si="69">IF(OR(H63="",H64=""),"","所定内：" &amp; TEXT(H63,"#,###円") &amp; "×" &amp; TEXT(H64,"[h]:mm時間;@") &amp; "=" &amp; TEXT(H65,"#,###円"))</f>
        <v/>
      </c>
      <c r="U65" s="63" t="str">
        <f t="shared" ref="U65" ca="1" si="70">IF(OR(I63="",I64=""),"","所定内：" &amp; TEXT(I63,"#,###円") &amp; "×" &amp; TEXT(I64,"[h]:mm時間;@") &amp; "=" &amp; TEXT(I65,"#,###円"))</f>
        <v/>
      </c>
      <c r="V65" s="63" t="str">
        <f t="shared" ref="V65" ca="1" si="71">IF(OR(J63="",J64=""),"","所定内：" &amp; TEXT(J63,"#,###円") &amp; "×" &amp; TEXT(J64,"[h]:mm時間;@") &amp; "=" &amp; TEXT(J65,"#,###円"))</f>
        <v/>
      </c>
      <c r="W65" s="63" t="str">
        <f t="shared" ref="W65" ca="1" si="72">IF(OR(K63="",K64=""),"","所定内：" &amp; TEXT(K63,"#,###円") &amp; "×" &amp; TEXT(K64,"[h]:mm時間;@") &amp; "=" &amp; TEXT(K65,"#,###円"))</f>
        <v/>
      </c>
      <c r="X65" s="63" t="str">
        <f t="shared" ref="X65" ca="1" si="73">IF(OR(L63="",L64=""),"","所定内：" &amp; TEXT(L63,"#,###円") &amp; "×" &amp; TEXT(L64,"[h]:mm時間;@") &amp; "=" &amp; TEXT(L65,"#,###円"))</f>
        <v/>
      </c>
    </row>
    <row r="66" spans="3:24">
      <c r="C66" s="110" t="s">
        <v>91</v>
      </c>
      <c r="D66" s="112" t="s">
        <v>73</v>
      </c>
      <c r="E66" s="37"/>
      <c r="F66" s="30"/>
      <c r="G66" s="30"/>
      <c r="H66" s="30"/>
      <c r="I66" s="30"/>
      <c r="J66" s="30"/>
      <c r="K66" s="30"/>
      <c r="L66" s="30"/>
      <c r="M66" s="122"/>
      <c r="Q66" s="63"/>
      <c r="R66" s="63"/>
      <c r="S66" s="63"/>
      <c r="T66" s="63"/>
      <c r="U66" s="63"/>
      <c r="V66" s="63"/>
      <c r="W66" s="63"/>
      <c r="X66" s="63"/>
    </row>
    <row r="67" spans="3:24">
      <c r="C67" s="112"/>
      <c r="D67" s="113" t="s">
        <v>92</v>
      </c>
      <c r="E67" s="123" t="str">
        <f>IF(OR(E63="",E66=""),"",E66/E63-1)</f>
        <v/>
      </c>
      <c r="F67" s="124" t="str">
        <f t="shared" ref="F67:L67" si="74">IF(OR(F63="",F66=""),"",F66/F63-1)</f>
        <v/>
      </c>
      <c r="G67" s="124" t="str">
        <f t="shared" si="74"/>
        <v/>
      </c>
      <c r="H67" s="124" t="str">
        <f t="shared" si="74"/>
        <v/>
      </c>
      <c r="I67" s="124" t="str">
        <f t="shared" si="74"/>
        <v/>
      </c>
      <c r="J67" s="124" t="str">
        <f t="shared" si="74"/>
        <v/>
      </c>
      <c r="K67" s="124" t="str">
        <f t="shared" si="74"/>
        <v/>
      </c>
      <c r="L67" s="124" t="str">
        <f t="shared" si="74"/>
        <v/>
      </c>
      <c r="M67" s="125"/>
      <c r="Q67" s="63"/>
      <c r="R67" s="63"/>
      <c r="S67" s="63"/>
      <c r="T67" s="63"/>
      <c r="U67" s="63"/>
      <c r="V67" s="63"/>
      <c r="W67" s="63"/>
      <c r="X67" s="63"/>
    </row>
    <row r="68" spans="3:24">
      <c r="C68" s="112"/>
      <c r="D68" s="113" t="s">
        <v>24</v>
      </c>
      <c r="E68" s="114" t="str" cm="1">
        <f t="array" aca="1" ref="E68" ca="1">IF(INDIRECT($C59&amp;"!$I$42")=0,"",INDIRECT($C59&amp;"!$I$42"))</f>
        <v/>
      </c>
      <c r="F68" s="115" t="str" cm="1">
        <f t="array" aca="1" ref="F68" ca="1">IF(INDIRECT($C59&amp;"!$I$78")=0,"",INDIRECT($C59&amp;"!$I$78"))</f>
        <v/>
      </c>
      <c r="G68" s="115" t="str" cm="1">
        <f t="array" aca="1" ref="G68" ca="1">IF(INDIRECT($C59&amp;"!$I$114")=0,"",INDIRECT($C59&amp;"!$I$114"))</f>
        <v/>
      </c>
      <c r="H68" s="115" t="str" cm="1">
        <f t="array" aca="1" ref="H68" ca="1">IF(INDIRECT($C59&amp;"!$I$150")=0,"",INDIRECT($C59&amp;"!$I$150"))</f>
        <v/>
      </c>
      <c r="I68" s="115" t="str" cm="1">
        <f t="array" aca="1" ref="I68" ca="1">IF(INDIRECT($C59&amp;"!$I$186")=0,"",INDIRECT($C59&amp;"!$I$186"))</f>
        <v/>
      </c>
      <c r="J68" s="115" t="str" cm="1">
        <f t="array" aca="1" ref="J68" ca="1">IF(INDIRECT($C59&amp;"!$I$222")=0,"",INDIRECT($C59&amp;"!$I$222"))</f>
        <v/>
      </c>
      <c r="K68" s="115" t="str" cm="1">
        <f t="array" aca="1" ref="K68" ca="1">IF(INDIRECT($C59&amp;"!$I$258")=0,"",INDIRECT($C59&amp;"!$I$258"))</f>
        <v/>
      </c>
      <c r="L68" s="115" t="str" cm="1">
        <f t="array" aca="1" ref="L68" ca="1">IF(INDIRECT($C59&amp;"!$I$294")=0,"",INDIRECT($C59&amp;"!$I$294"))</f>
        <v/>
      </c>
      <c r="M68" s="116" t="str">
        <f ca="1">IF(E68="","",SUM($E68:$L68))</f>
        <v/>
      </c>
      <c r="Q68" s="63"/>
      <c r="R68" s="63"/>
      <c r="S68" s="63"/>
      <c r="T68" s="63"/>
      <c r="U68" s="63"/>
      <c r="V68" s="63"/>
      <c r="W68" s="63"/>
      <c r="X68" s="63"/>
    </row>
    <row r="69" spans="3:24">
      <c r="C69" s="117"/>
      <c r="D69" s="117" t="s">
        <v>74</v>
      </c>
      <c r="E69" s="118" t="str">
        <f t="shared" ref="E69:L69" ca="1" si="75">IF(OR(E66="",E68=""),"",ROUNDDOWN(E66*E68*24,0))</f>
        <v/>
      </c>
      <c r="F69" s="119" t="str">
        <f t="shared" ca="1" si="75"/>
        <v/>
      </c>
      <c r="G69" s="119" t="str">
        <f t="shared" ca="1" si="75"/>
        <v/>
      </c>
      <c r="H69" s="119" t="str">
        <f t="shared" ca="1" si="75"/>
        <v/>
      </c>
      <c r="I69" s="119" t="str">
        <f t="shared" ca="1" si="75"/>
        <v/>
      </c>
      <c r="J69" s="119" t="str">
        <f t="shared" ca="1" si="75"/>
        <v/>
      </c>
      <c r="K69" s="119" t="str">
        <f t="shared" ca="1" si="75"/>
        <v/>
      </c>
      <c r="L69" s="119" t="str">
        <f t="shared" ca="1" si="75"/>
        <v/>
      </c>
      <c r="M69" s="121">
        <f ca="1">SUM(E69:L69)</f>
        <v>0</v>
      </c>
      <c r="Q69" s="63" t="str">
        <f t="shared" ref="Q69" ca="1" si="76">IF(OR(E66="",E68=""),"",CHAR(10)&amp;"所定外：" &amp; TEXT(E66,"#,###円") &amp; "×" &amp; TEXT(E68,"[h]:mm時間;@") &amp; "=" &amp; TEXT(E69,"#,###円"))</f>
        <v/>
      </c>
      <c r="R69" s="63" t="str">
        <f t="shared" ref="R69" ca="1" si="77">IF(OR(F66="",F68=""),"",CHAR(10)&amp;"所定外：" &amp; TEXT(F66,"#,###円") &amp; "×" &amp; TEXT(F68,"[h]:mm時間;@") &amp; "=" &amp; TEXT(F69,"#,###円"))</f>
        <v/>
      </c>
      <c r="S69" s="63" t="str">
        <f t="shared" ref="S69" ca="1" si="78">IF(OR(G66="",G68=""),"",CHAR(10)&amp;"所定外：" &amp; TEXT(G66,"#,###円") &amp; "×" &amp; TEXT(G68,"[h]:mm時間;@") &amp; "=" &amp; TEXT(G69,"#,###円"))</f>
        <v/>
      </c>
      <c r="T69" s="63" t="str">
        <f t="shared" ref="T69" ca="1" si="79">IF(OR(H66="",H68=""),"",CHAR(10)&amp;"所定外：" &amp; TEXT(H66,"#,###円") &amp; "×" &amp; TEXT(H68,"[h]:mm時間;@") &amp; "=" &amp; TEXT(H69,"#,###円"))</f>
        <v/>
      </c>
      <c r="U69" s="63" t="str">
        <f t="shared" ref="U69" ca="1" si="80">IF(OR(I66="",I68=""),"",CHAR(10)&amp;"所定外：" &amp; TEXT(I66,"#,###円") &amp; "×" &amp; TEXT(I68,"[h]:mm時間;@") &amp; "=" &amp; TEXT(I69,"#,###円"))</f>
        <v/>
      </c>
      <c r="V69" s="63" t="str">
        <f t="shared" ref="V69" ca="1" si="81">IF(OR(J66="",J68=""),"",CHAR(10)&amp;"所定外：" &amp; TEXT(J66,"#,###円") &amp; "×" &amp; TEXT(J68,"[h]:mm時間;@") &amp; "=" &amp; TEXT(J69,"#,###円"))</f>
        <v/>
      </c>
      <c r="W69" s="63" t="str">
        <f t="shared" ref="W69" ca="1" si="82">IF(OR(K66="",K68=""),"",CHAR(10)&amp;"所定外：" &amp; TEXT(K66,"#,###円") &amp; "×" &amp; TEXT(K68,"[h]:mm時間;@") &amp; "=" &amp; TEXT(K69,"#,###円"))</f>
        <v/>
      </c>
      <c r="X69" s="63" t="str">
        <f t="shared" ref="X69" ca="1" si="83">IF(OR(L66="",L68=""),"",CHAR(10)&amp;"所定外：" &amp; TEXT(L66,"#,###円") &amp; "×" &amp; TEXT(L68,"[h]:mm時間;@") &amp; "=" &amp; TEXT(L69,"#,###円"))</f>
        <v/>
      </c>
    </row>
    <row r="70" spans="3:24">
      <c r="C70" s="110" t="s">
        <v>93</v>
      </c>
      <c r="D70" s="112" t="s">
        <v>73</v>
      </c>
      <c r="E70" s="37"/>
      <c r="F70" s="30"/>
      <c r="G70" s="30"/>
      <c r="H70" s="30"/>
      <c r="I70" s="30"/>
      <c r="J70" s="30"/>
      <c r="K70" s="30"/>
      <c r="L70" s="30"/>
      <c r="M70" s="122"/>
      <c r="Q70" s="63"/>
      <c r="R70" s="63"/>
      <c r="S70" s="63"/>
      <c r="T70" s="63"/>
      <c r="U70" s="63"/>
      <c r="V70" s="63"/>
      <c r="W70" s="63"/>
      <c r="X70" s="63"/>
    </row>
    <row r="71" spans="3:24">
      <c r="C71" s="112"/>
      <c r="D71" s="113" t="s">
        <v>92</v>
      </c>
      <c r="E71" s="123" t="str">
        <f t="shared" ref="E71:L71" si="84">IF(OR(E63="",E70=""),"",E70/E63-1)</f>
        <v/>
      </c>
      <c r="F71" s="124" t="str">
        <f t="shared" si="84"/>
        <v/>
      </c>
      <c r="G71" s="124" t="str">
        <f t="shared" si="84"/>
        <v/>
      </c>
      <c r="H71" s="124" t="str">
        <f t="shared" si="84"/>
        <v/>
      </c>
      <c r="I71" s="124" t="str">
        <f t="shared" si="84"/>
        <v/>
      </c>
      <c r="J71" s="124" t="str">
        <f t="shared" si="84"/>
        <v/>
      </c>
      <c r="K71" s="124" t="str">
        <f t="shared" si="84"/>
        <v/>
      </c>
      <c r="L71" s="124" t="str">
        <f t="shared" si="84"/>
        <v/>
      </c>
      <c r="M71" s="125"/>
      <c r="Q71" s="63"/>
      <c r="R71" s="63"/>
      <c r="S71" s="63"/>
      <c r="T71" s="63"/>
      <c r="U71" s="63"/>
      <c r="V71" s="63"/>
      <c r="W71" s="63"/>
      <c r="X71" s="63"/>
    </row>
    <row r="72" spans="3:24">
      <c r="C72" s="112"/>
      <c r="D72" s="113" t="s">
        <v>24</v>
      </c>
      <c r="E72" s="114" t="str" cm="1">
        <f t="array" aca="1" ref="E72" ca="1">IF(INDIRECT($C59&amp;"!$J$42")=0,"",INDIRECT($C59&amp;"!$J$42"))</f>
        <v/>
      </c>
      <c r="F72" s="115" t="str" cm="1">
        <f t="array" aca="1" ref="F72" ca="1">IF(INDIRECT($C59&amp;"!$J$78")=0,"",INDIRECT($C59&amp;"!$J$78"))</f>
        <v/>
      </c>
      <c r="G72" s="115" t="str" cm="1">
        <f t="array" aca="1" ref="G72" ca="1">IF(INDIRECT($C59&amp;"!$J$114")=0,"",INDIRECT($C59&amp;"!$J$114"))</f>
        <v/>
      </c>
      <c r="H72" s="115" t="str" cm="1">
        <f t="array" aca="1" ref="H72" ca="1">IF(INDIRECT($C59&amp;"!$J$150")=0,"",INDIRECT($C59&amp;"!$J$150"))</f>
        <v/>
      </c>
      <c r="I72" s="115" t="str" cm="1">
        <f t="array" aca="1" ref="I72" ca="1">IF(INDIRECT($C59&amp;"!$J$186")=0,"",INDIRECT($C59&amp;"!$J$186"))</f>
        <v/>
      </c>
      <c r="J72" s="115" t="str" cm="1">
        <f t="array" aca="1" ref="J72" ca="1">IF(INDIRECT($C59&amp;"!$J$222")=0,"",INDIRECT($C59&amp;"!$J$222"))</f>
        <v/>
      </c>
      <c r="K72" s="115" t="str" cm="1">
        <f t="array" aca="1" ref="K72" ca="1">IF(INDIRECT($C59&amp;"!$J$258")=0,"",INDIRECT($C59&amp;"!$J$258"))</f>
        <v/>
      </c>
      <c r="L72" s="115" t="str" cm="1">
        <f t="array" aca="1" ref="L72" ca="1">IF(INDIRECT($C59&amp;"!$J$294")=0,"",INDIRECT($C59&amp;"!$J$294"))</f>
        <v/>
      </c>
      <c r="M72" s="116" t="str">
        <f ca="1">IF(E72="","",SUM($E72:$L72))</f>
        <v/>
      </c>
      <c r="Q72" s="63"/>
      <c r="R72" s="63"/>
      <c r="S72" s="63"/>
      <c r="T72" s="63"/>
      <c r="U72" s="63"/>
      <c r="V72" s="63"/>
      <c r="W72" s="63"/>
      <c r="X72" s="63"/>
    </row>
    <row r="73" spans="3:24">
      <c r="C73" s="117"/>
      <c r="D73" s="117" t="s">
        <v>74</v>
      </c>
      <c r="E73" s="118" t="str">
        <f t="shared" ref="E73:L73" ca="1" si="85">IF(OR(E70="",E72=""),"",ROUNDDOWN(E70*E72*24,0))</f>
        <v/>
      </c>
      <c r="F73" s="119" t="str">
        <f t="shared" ca="1" si="85"/>
        <v/>
      </c>
      <c r="G73" s="119" t="str">
        <f t="shared" ca="1" si="85"/>
        <v/>
      </c>
      <c r="H73" s="119" t="str">
        <f t="shared" ca="1" si="85"/>
        <v/>
      </c>
      <c r="I73" s="119" t="str">
        <f t="shared" ca="1" si="85"/>
        <v/>
      </c>
      <c r="J73" s="119" t="str">
        <f t="shared" ca="1" si="85"/>
        <v/>
      </c>
      <c r="K73" s="119" t="str">
        <f t="shared" ca="1" si="85"/>
        <v/>
      </c>
      <c r="L73" s="119" t="str">
        <f t="shared" ca="1" si="85"/>
        <v/>
      </c>
      <c r="M73" s="121">
        <f ca="1">SUM(E73:L73)</f>
        <v>0</v>
      </c>
      <c r="Q73" s="63" t="str">
        <f ca="1">IF(OR(E70="",E72=""),"",CHAR(10)&amp;"所定休日：" &amp; TEXT(E70,"#,###円") &amp; "×" &amp; TEXT(E72,"[h]:mm時間;@") &amp; "=" &amp; TEXT(E73,"#,###円"))</f>
        <v/>
      </c>
      <c r="R73" s="63" t="str">
        <f t="shared" ref="R73" ca="1" si="86">IF(OR(F70="",F72=""),"",CHAR(10)&amp;"所定休日：" &amp; TEXT(F70,"#,###円") &amp; "×" &amp; TEXT(F72,"[h]:mm時間;@") &amp; "=" &amp; TEXT(F73,"#,###円"))</f>
        <v/>
      </c>
      <c r="S73" s="63" t="str">
        <f t="shared" ref="S73" ca="1" si="87">IF(OR(G70="",G72=""),"",CHAR(10)&amp;"所定休日：" &amp; TEXT(G70,"#,###円") &amp; "×" &amp; TEXT(G72,"[h]:mm時間;@") &amp; "=" &amp; TEXT(G73,"#,###円"))</f>
        <v/>
      </c>
      <c r="T73" s="63" t="str">
        <f t="shared" ref="T73" ca="1" si="88">IF(OR(H70="",H72=""),"",CHAR(10)&amp;"所定休日：" &amp; TEXT(H70,"#,###円") &amp; "×" &amp; TEXT(H72,"[h]:mm時間;@") &amp; "=" &amp; TEXT(H73,"#,###円"))</f>
        <v/>
      </c>
      <c r="U73" s="63" t="str">
        <f t="shared" ref="U73" ca="1" si="89">IF(OR(I70="",I72=""),"",CHAR(10)&amp;"所定休日：" &amp; TEXT(I70,"#,###円") &amp; "×" &amp; TEXT(I72,"[h]:mm時間;@") &amp; "=" &amp; TEXT(I73,"#,###円"))</f>
        <v/>
      </c>
      <c r="V73" s="63" t="str">
        <f t="shared" ref="V73" ca="1" si="90">IF(OR(J70="",J72=""),"",CHAR(10)&amp;"所定休日：" &amp; TEXT(J70,"#,###円") &amp; "×" &amp; TEXT(J72,"[h]:mm時間;@") &amp; "=" &amp; TEXT(J73,"#,###円"))</f>
        <v/>
      </c>
      <c r="W73" s="63" t="str">
        <f t="shared" ref="W73" ca="1" si="91">IF(OR(K70="",K72=""),"",CHAR(10)&amp;"所定休日：" &amp; TEXT(K70,"#,###円") &amp; "×" &amp; TEXT(K72,"[h]:mm時間;@") &amp; "=" &amp; TEXT(K73,"#,###円"))</f>
        <v/>
      </c>
      <c r="X73" s="63" t="str">
        <f t="shared" ref="X73" ca="1" si="92">IF(OR(L70="",L72=""),"",CHAR(10)&amp;"所定休日：" &amp; TEXT(L70,"#,###円") &amp; "×" &amp; TEXT(L72,"[h]:mm時間;@") &amp; "=" &amp; TEXT(L73,"#,###円"))</f>
        <v/>
      </c>
    </row>
    <row r="74" spans="3:24">
      <c r="C74" s="110" t="s">
        <v>94</v>
      </c>
      <c r="D74" s="112" t="s">
        <v>73</v>
      </c>
      <c r="E74" s="37"/>
      <c r="F74" s="30"/>
      <c r="G74" s="30"/>
      <c r="H74" s="30"/>
      <c r="I74" s="30"/>
      <c r="J74" s="30"/>
      <c r="K74" s="30"/>
      <c r="L74" s="30"/>
      <c r="M74" s="122"/>
      <c r="Q74" s="63"/>
      <c r="R74" s="63"/>
      <c r="S74" s="63"/>
      <c r="T74" s="63"/>
      <c r="U74" s="63"/>
      <c r="V74" s="63"/>
      <c r="W74" s="63"/>
      <c r="X74" s="63"/>
    </row>
    <row r="75" spans="3:24">
      <c r="C75" s="112"/>
      <c r="D75" s="113" t="s">
        <v>92</v>
      </c>
      <c r="E75" s="123" t="str">
        <f t="shared" ref="E75:L75" si="93">IF(OR(E63="",E74=""),"",E74/E63-1)</f>
        <v/>
      </c>
      <c r="F75" s="124" t="str">
        <f t="shared" si="93"/>
        <v/>
      </c>
      <c r="G75" s="124" t="str">
        <f t="shared" si="93"/>
        <v/>
      </c>
      <c r="H75" s="124" t="str">
        <f t="shared" si="93"/>
        <v/>
      </c>
      <c r="I75" s="124" t="str">
        <f t="shared" si="93"/>
        <v/>
      </c>
      <c r="J75" s="124" t="str">
        <f t="shared" si="93"/>
        <v/>
      </c>
      <c r="K75" s="124" t="str">
        <f t="shared" si="93"/>
        <v/>
      </c>
      <c r="L75" s="124" t="str">
        <f t="shared" si="93"/>
        <v/>
      </c>
      <c r="M75" s="125"/>
      <c r="Q75" s="63"/>
      <c r="R75" s="63"/>
      <c r="S75" s="63"/>
      <c r="T75" s="63"/>
      <c r="U75" s="63"/>
      <c r="V75" s="63"/>
      <c r="W75" s="63"/>
      <c r="X75" s="63"/>
    </row>
    <row r="76" spans="3:24">
      <c r="C76" s="112"/>
      <c r="D76" s="113" t="s">
        <v>24</v>
      </c>
      <c r="E76" s="114" t="str" cm="1">
        <f t="array" aca="1" ref="E76" ca="1">IF(INDIRECT($C59&amp;"!$K$42")=0,"",INDIRECT($C59&amp;"!$K$42"))</f>
        <v/>
      </c>
      <c r="F76" s="115" t="str" cm="1">
        <f t="array" aca="1" ref="F76" ca="1">IF(INDIRECT($C59&amp;"!$K$78")=0,"",INDIRECT($C59&amp;"!$K$78"))</f>
        <v/>
      </c>
      <c r="G76" s="115" t="str" cm="1">
        <f t="array" aca="1" ref="G76" ca="1">IF(INDIRECT($C59&amp;"!$K$114")=0,"",INDIRECT($C59&amp;"!$K$114"))</f>
        <v/>
      </c>
      <c r="H76" s="115" t="str" cm="1">
        <f t="array" aca="1" ref="H76" ca="1">IF(INDIRECT($C59&amp;"!$K$150")=0,"",INDIRECT($C59&amp;"!$K$150"))</f>
        <v/>
      </c>
      <c r="I76" s="115" t="str" cm="1">
        <f t="array" aca="1" ref="I76" ca="1">IF(INDIRECT($C59&amp;"!$K$186")=0,"",INDIRECT($C59&amp;"!$K$186"))</f>
        <v/>
      </c>
      <c r="J76" s="115" t="str" cm="1">
        <f t="array" aca="1" ref="J76" ca="1">IF(INDIRECT($C59&amp;"!$K$222")=0,"",INDIRECT($C59&amp;"!$K$222"))</f>
        <v/>
      </c>
      <c r="K76" s="115" t="str" cm="1">
        <f t="array" aca="1" ref="K76" ca="1">IF(INDIRECT($C59&amp;"!$K$258")=0,"",INDIRECT($C59&amp;"!$K$258"))</f>
        <v/>
      </c>
      <c r="L76" s="115" t="str" cm="1">
        <f t="array" aca="1" ref="L76" ca="1">IF(INDIRECT($C59&amp;"!$K$294")=0,"",INDIRECT($C59&amp;"!$K$294"))</f>
        <v/>
      </c>
      <c r="M76" s="116" t="str">
        <f ca="1">IF(E76="","",SUM($E76:$L76))</f>
        <v/>
      </c>
      <c r="Q76" s="63"/>
      <c r="R76" s="63"/>
      <c r="S76" s="63"/>
      <c r="T76" s="63"/>
      <c r="U76" s="63"/>
      <c r="V76" s="63"/>
      <c r="W76" s="63"/>
      <c r="X76" s="63"/>
    </row>
    <row r="77" spans="3:24">
      <c r="C77" s="117"/>
      <c r="D77" s="117" t="s">
        <v>74</v>
      </c>
      <c r="E77" s="118" t="str">
        <f ca="1">IF(OR(E74="",E76=""),"",ROUNDDOWN(E74*E76*24,0))</f>
        <v/>
      </c>
      <c r="F77" s="119" t="str">
        <f t="shared" ref="F77:L77" ca="1" si="94">IF(OR(F74="",F76=""),"",ROUNDDOWN(F74*F76*24,0))</f>
        <v/>
      </c>
      <c r="G77" s="119" t="str">
        <f t="shared" ca="1" si="94"/>
        <v/>
      </c>
      <c r="H77" s="119" t="str">
        <f t="shared" ca="1" si="94"/>
        <v/>
      </c>
      <c r="I77" s="119" t="str">
        <f t="shared" ca="1" si="94"/>
        <v/>
      </c>
      <c r="J77" s="119" t="str">
        <f t="shared" ca="1" si="94"/>
        <v/>
      </c>
      <c r="K77" s="119" t="str">
        <f t="shared" ca="1" si="94"/>
        <v/>
      </c>
      <c r="L77" s="119" t="str">
        <f t="shared" ca="1" si="94"/>
        <v/>
      </c>
      <c r="M77" s="121">
        <f ca="1">SUM(E77:L77)</f>
        <v>0</v>
      </c>
      <c r="Q77" s="63" t="str">
        <f t="shared" ref="Q77" ca="1" si="95">IF(OR(E74="",E76=""),"",CHAR(10)&amp;"法定休日：" &amp; TEXT(E74,"#,###円") &amp; "×" &amp; TEXT(E76,"[h]:mm時間;@") &amp; "=" &amp; TEXT(E77,"#,###円"))</f>
        <v/>
      </c>
      <c r="R77" s="63" t="str">
        <f t="shared" ref="R77" ca="1" si="96">IF(OR(F74="",F76=""),"",CHAR(10)&amp;"法定休日：" &amp; TEXT(F74,"#,###円") &amp; "×" &amp; TEXT(F76,"[h]:mm時間;@") &amp; "=" &amp; TEXT(F77,"#,###円"))</f>
        <v/>
      </c>
      <c r="S77" s="63" t="str">
        <f t="shared" ref="S77" ca="1" si="97">IF(OR(G74="",G76=""),"",CHAR(10)&amp;"法定休日：" &amp; TEXT(G74,"#,###円") &amp; "×" &amp; TEXT(G76,"[h]:mm時間;@") &amp; "=" &amp; TEXT(G77,"#,###円"))</f>
        <v/>
      </c>
      <c r="T77" s="63" t="str">
        <f t="shared" ref="T77" ca="1" si="98">IF(OR(H74="",H76=""),"",CHAR(10)&amp;"法定休日：" &amp; TEXT(H74,"#,###円") &amp; "×" &amp; TEXT(H76,"[h]:mm時間;@") &amp; "=" &amp; TEXT(H77,"#,###円"))</f>
        <v/>
      </c>
      <c r="U77" s="63" t="str">
        <f t="shared" ref="U77" ca="1" si="99">IF(OR(I74="",I76=""),"",CHAR(10)&amp;"法定休日：" &amp; TEXT(I74,"#,###円") &amp; "×" &amp; TEXT(I76,"[h]:mm時間;@") &amp; "=" &amp; TEXT(I77,"#,###円"))</f>
        <v/>
      </c>
      <c r="V77" s="63" t="str">
        <f t="shared" ref="V77" ca="1" si="100">IF(OR(J74="",J76=""),"",CHAR(10)&amp;"法定休日：" &amp; TEXT(J74,"#,###円") &amp; "×" &amp; TEXT(J76,"[h]:mm時間;@") &amp; "=" &amp; TEXT(J77,"#,###円"))</f>
        <v/>
      </c>
      <c r="W77" s="63" t="str">
        <f t="shared" ref="W77" ca="1" si="101">IF(OR(K74="",K76=""),"",CHAR(10)&amp;"法定休日：" &amp; TEXT(K74,"#,###円") &amp; "×" &amp; TEXT(K76,"[h]:mm時間;@") &amp; "=" &amp; TEXT(K77,"#,###円"))</f>
        <v/>
      </c>
      <c r="X77" s="63" t="str">
        <f t="shared" ref="X77" ca="1" si="102">IF(OR(L74="",L76=""),"",CHAR(10)&amp;"法定休日：" &amp; TEXT(L74,"#,###円") &amp; "×" &amp; TEXT(L76,"[h]:mm時間;@") &amp; "=" &amp; TEXT(L77,"#,###円"))</f>
        <v/>
      </c>
    </row>
    <row r="78" spans="3:24">
      <c r="C78" s="110" t="s">
        <v>75</v>
      </c>
      <c r="D78" s="110" t="s">
        <v>77</v>
      </c>
      <c r="E78" s="38"/>
      <c r="F78" s="36"/>
      <c r="G78" s="36"/>
      <c r="H78" s="36"/>
      <c r="I78" s="36"/>
      <c r="J78" s="36"/>
      <c r="K78" s="36"/>
      <c r="L78" s="36"/>
      <c r="M78" s="126">
        <f>SUM(E78:L78)</f>
        <v>0</v>
      </c>
      <c r="Q78" s="63"/>
      <c r="R78" s="63"/>
      <c r="S78" s="63"/>
      <c r="T78" s="63"/>
      <c r="U78" s="63"/>
      <c r="V78" s="63"/>
      <c r="W78" s="63"/>
      <c r="X78" s="63"/>
    </row>
    <row r="79" spans="3:24">
      <c r="C79" s="127"/>
      <c r="D79" s="113" t="s">
        <v>78</v>
      </c>
      <c r="E79" s="39"/>
      <c r="F79" s="35"/>
      <c r="G79" s="35"/>
      <c r="H79" s="35"/>
      <c r="I79" s="35"/>
      <c r="J79" s="35"/>
      <c r="K79" s="35"/>
      <c r="L79" s="35"/>
      <c r="M79" s="128">
        <f ca="1">SUM(E79*E62,F79*F62,G79*G62,H79*H62,I79*I62,J79*J62,K79*K62,L79*L62)</f>
        <v>0</v>
      </c>
      <c r="Q79" s="63"/>
      <c r="R79" s="63"/>
      <c r="S79" s="63"/>
      <c r="T79" s="63"/>
      <c r="U79" s="63"/>
      <c r="V79" s="63"/>
      <c r="W79" s="63"/>
      <c r="X79" s="63"/>
    </row>
    <row r="80" spans="3:24">
      <c r="C80" s="129"/>
      <c r="D80" s="117" t="s">
        <v>74</v>
      </c>
      <c r="E80" s="118" t="str">
        <f t="shared" ref="E80:L80" si="103">IF(AND(E78="",E79=""),"",E78+E79*E62)</f>
        <v/>
      </c>
      <c r="F80" s="119" t="str">
        <f t="shared" si="103"/>
        <v/>
      </c>
      <c r="G80" s="119" t="str">
        <f t="shared" si="103"/>
        <v/>
      </c>
      <c r="H80" s="119" t="str">
        <f t="shared" si="103"/>
        <v/>
      </c>
      <c r="I80" s="119" t="str">
        <f t="shared" si="103"/>
        <v/>
      </c>
      <c r="J80" s="119" t="str">
        <f t="shared" si="103"/>
        <v/>
      </c>
      <c r="K80" s="119" t="str">
        <f t="shared" si="103"/>
        <v/>
      </c>
      <c r="L80" s="119" t="str">
        <f t="shared" si="103"/>
        <v/>
      </c>
      <c r="M80" s="121">
        <f>SUM(E80:L80)</f>
        <v>0</v>
      </c>
      <c r="Q80" s="63" t="str">
        <f t="shared" ref="Q80:X80" si="104">IF(AND(E78="",E79=""),"",CHAR(10)&amp;"通勤手当：" &amp; TEXT(E80,"#,###円"))</f>
        <v/>
      </c>
      <c r="R80" s="63" t="str">
        <f t="shared" si="104"/>
        <v/>
      </c>
      <c r="S80" s="63" t="str">
        <f t="shared" si="104"/>
        <v/>
      </c>
      <c r="T80" s="63" t="str">
        <f t="shared" si="104"/>
        <v/>
      </c>
      <c r="U80" s="63" t="str">
        <f t="shared" si="104"/>
        <v/>
      </c>
      <c r="V80" s="63" t="str">
        <f t="shared" si="104"/>
        <v/>
      </c>
      <c r="W80" s="63" t="str">
        <f t="shared" si="104"/>
        <v/>
      </c>
      <c r="X80" s="63" t="str">
        <f t="shared" si="104"/>
        <v/>
      </c>
    </row>
    <row r="81" spans="2:24">
      <c r="C81" s="110" t="s">
        <v>97</v>
      </c>
      <c r="D81" s="130" t="s">
        <v>99</v>
      </c>
      <c r="E81" s="38"/>
      <c r="F81" s="36"/>
      <c r="G81" s="36"/>
      <c r="H81" s="36"/>
      <c r="I81" s="36"/>
      <c r="J81" s="36"/>
      <c r="K81" s="36"/>
      <c r="L81" s="36"/>
      <c r="M81" s="131">
        <f>SUM(E81:L81)</f>
        <v>0</v>
      </c>
      <c r="Q81" s="63" t="str">
        <f>IF(E81="","",CHAR(10)&amp;"自己負担：" &amp; TEXT(E81,"#,###円")) &amp; IF(E82="",""," ※" &amp;E82)</f>
        <v/>
      </c>
      <c r="R81" s="63" t="str">
        <f t="shared" ref="R81" si="105">IF(F81="","",CHAR(10)&amp;"自己負担：" &amp; TEXT(F81,"#,###円")) &amp; IF(F82="",""," ※" &amp;F82)</f>
        <v/>
      </c>
      <c r="S81" s="63" t="str">
        <f t="shared" ref="S81" si="106">IF(G81="","",CHAR(10)&amp;"自己負担：" &amp; TEXT(G81,"#,###円")) &amp; IF(G82="",""," ※" &amp;G82)</f>
        <v/>
      </c>
      <c r="T81" s="63" t="str">
        <f t="shared" ref="T81" si="107">IF(H81="","",CHAR(10)&amp;"自己負担：" &amp; TEXT(H81,"#,###円")) &amp; IF(H82="",""," ※" &amp;H82)</f>
        <v/>
      </c>
      <c r="U81" s="63" t="str">
        <f t="shared" ref="U81" si="108">IF(I81="","",CHAR(10)&amp;"自己負担：" &amp; TEXT(I81,"#,###円")) &amp; IF(I82="",""," ※" &amp;I82)</f>
        <v/>
      </c>
      <c r="V81" s="63" t="str">
        <f t="shared" ref="V81" si="109">IF(J81="","",CHAR(10)&amp;"自己負担：" &amp; TEXT(J81,"#,###円")) &amp; IF(J82="",""," ※" &amp;J82)</f>
        <v/>
      </c>
      <c r="W81" s="63" t="str">
        <f t="shared" ref="W81" si="110">IF(K81="","",CHAR(10)&amp;"自己負担：" &amp; TEXT(K81,"#,###円")) &amp; IF(K82="",""," ※" &amp;K82)</f>
        <v/>
      </c>
      <c r="X81" s="63" t="str">
        <f t="shared" ref="X81" si="111">IF(L81="","",CHAR(10)&amp;"自己負担：" &amp; TEXT(L81,"#,###円")) &amp; IF(L82="",""," ※" &amp;L82)</f>
        <v/>
      </c>
    </row>
    <row r="82" spans="2:24" ht="33.75" customHeight="1" thickBot="1">
      <c r="C82" s="132" t="s">
        <v>98</v>
      </c>
      <c r="D82" s="133" t="s">
        <v>100</v>
      </c>
      <c r="E82" s="40"/>
      <c r="F82" s="40"/>
      <c r="G82" s="40"/>
      <c r="H82" s="40"/>
      <c r="I82" s="40"/>
      <c r="J82" s="40"/>
      <c r="K82" s="40"/>
      <c r="L82" s="41"/>
      <c r="M82" s="134"/>
      <c r="O82" s="1" t="s">
        <v>101</v>
      </c>
    </row>
    <row r="83" spans="2:24" ht="21.75" customHeight="1" thickTop="1">
      <c r="C83" s="129" t="s">
        <v>76</v>
      </c>
      <c r="D83" s="135"/>
      <c r="E83" s="119" t="str">
        <f t="shared" ref="E83:L83" ca="1" si="112">IF(SUM(E65,E69,E73,E77,E80)-E81=0,"",SUM(E65,E69,E73,E77,E80)-E81)</f>
        <v/>
      </c>
      <c r="F83" s="119" t="str">
        <f t="shared" ca="1" si="112"/>
        <v/>
      </c>
      <c r="G83" s="119" t="str">
        <f t="shared" ca="1" si="112"/>
        <v/>
      </c>
      <c r="H83" s="119" t="str">
        <f t="shared" ca="1" si="112"/>
        <v/>
      </c>
      <c r="I83" s="119" t="str">
        <f t="shared" ca="1" si="112"/>
        <v/>
      </c>
      <c r="J83" s="119" t="str">
        <f t="shared" ca="1" si="112"/>
        <v/>
      </c>
      <c r="K83" s="119" t="str">
        <f t="shared" ca="1" si="112"/>
        <v/>
      </c>
      <c r="L83" s="119" t="str">
        <f t="shared" ca="1" si="112"/>
        <v/>
      </c>
      <c r="M83" s="136" t="str">
        <f ca="1">IF(E83="","",SUM(E83:L83))</f>
        <v/>
      </c>
      <c r="Q83" s="137" t="str">
        <f ca="1">Q65&amp;Q69&amp;Q73&amp;Q77&amp;Q80&amp;Q81</f>
        <v/>
      </c>
      <c r="R83" s="137" t="str">
        <f t="shared" ref="R83:X83" ca="1" si="113">R65&amp;R69&amp;R73&amp;R77&amp;R80&amp;R81</f>
        <v/>
      </c>
      <c r="S83" s="137" t="str">
        <f t="shared" ca="1" si="113"/>
        <v/>
      </c>
      <c r="T83" s="137" t="str">
        <f t="shared" ca="1" si="113"/>
        <v/>
      </c>
      <c r="U83" s="137" t="str">
        <f t="shared" ca="1" si="113"/>
        <v/>
      </c>
      <c r="V83" s="137" t="str">
        <f t="shared" ca="1" si="113"/>
        <v/>
      </c>
      <c r="W83" s="137" t="str">
        <f t="shared" ca="1" si="113"/>
        <v/>
      </c>
      <c r="X83" s="137" t="str">
        <f t="shared" ca="1" si="113"/>
        <v/>
      </c>
    </row>
    <row r="84" spans="2:24" ht="15" customHeight="1" thickBot="1">
      <c r="B84" s="138"/>
      <c r="C84" s="138"/>
      <c r="D84" s="138"/>
      <c r="E84" s="138"/>
      <c r="F84" s="138"/>
      <c r="G84" s="138"/>
      <c r="H84" s="138"/>
      <c r="I84" s="138"/>
      <c r="J84" s="138"/>
      <c r="K84" s="138"/>
      <c r="L84" s="138"/>
      <c r="M84" s="138"/>
    </row>
    <row r="86" spans="2:24" ht="14.25" customHeight="1">
      <c r="B86" s="46">
        <f>B59+1</f>
        <v>4</v>
      </c>
      <c r="C86" s="29" t="str">
        <f>HYPERLINK("#日誌"&amp;B86&amp;"!B11","日誌"&amp;B86)</f>
        <v>日誌4</v>
      </c>
      <c r="D86" s="95" t="s">
        <v>116</v>
      </c>
      <c r="E86" s="139"/>
      <c r="F86" s="95" t="s">
        <v>126</v>
      </c>
      <c r="G86" s="140"/>
      <c r="H86" s="95" t="s">
        <v>127</v>
      </c>
      <c r="I86" s="140"/>
      <c r="J86" s="63"/>
      <c r="M86" s="96" t="str">
        <f>HYPERLINK("#⑭雑役務費!C"&amp;9*B86+1,"経費支出管理表へ")</f>
        <v>経費支出管理表へ</v>
      </c>
      <c r="Q86" s="1" t="s">
        <v>102</v>
      </c>
    </row>
    <row r="87" spans="2:24" ht="7.5" customHeight="1">
      <c r="C87" s="63"/>
      <c r="D87" s="63"/>
      <c r="E87" s="63"/>
      <c r="G87" s="97" t="e">
        <f>VLOOKUP(G86,リスト!E:F,2,FALSE)</f>
        <v>#N/A</v>
      </c>
      <c r="H87" s="63"/>
      <c r="J87" s="63"/>
      <c r="K87" s="63"/>
      <c r="L87" s="63"/>
      <c r="M87" s="63"/>
    </row>
    <row r="88" spans="2:24">
      <c r="C88" s="98"/>
      <c r="D88" s="99"/>
      <c r="E88" s="100" t="s">
        <v>45</v>
      </c>
      <c r="F88" s="101" t="s">
        <v>46</v>
      </c>
      <c r="G88" s="101" t="s">
        <v>47</v>
      </c>
      <c r="H88" s="101" t="s">
        <v>48</v>
      </c>
      <c r="I88" s="101" t="s">
        <v>49</v>
      </c>
      <c r="J88" s="101" t="s">
        <v>50</v>
      </c>
      <c r="K88" s="101" t="s">
        <v>51</v>
      </c>
      <c r="L88" s="101" t="s">
        <v>52</v>
      </c>
      <c r="M88" s="102" t="s">
        <v>11</v>
      </c>
      <c r="Q88" s="103" t="s">
        <v>45</v>
      </c>
      <c r="R88" s="103" t="s">
        <v>46</v>
      </c>
      <c r="S88" s="103" t="s">
        <v>47</v>
      </c>
      <c r="T88" s="103" t="s">
        <v>48</v>
      </c>
      <c r="U88" s="103" t="s">
        <v>49</v>
      </c>
      <c r="V88" s="103" t="s">
        <v>50</v>
      </c>
      <c r="W88" s="103" t="s">
        <v>51</v>
      </c>
      <c r="X88" s="103" t="s">
        <v>52</v>
      </c>
    </row>
    <row r="89" spans="2:24" ht="15" customHeight="1">
      <c r="C89" s="104" t="s">
        <v>18</v>
      </c>
      <c r="D89" s="105"/>
      <c r="E89" s="106" cm="1">
        <f t="array" aca="1" ref="E89" ca="1">IF(INDIRECT(C86&amp;"!$L$42")=0,"",COUNT(INDIRECT(C86&amp;"!$L$11:$L$41")))</f>
        <v>0</v>
      </c>
      <c r="F89" s="107" cm="1">
        <f t="array" aca="1" ref="F89" ca="1">IF(INDIRECT(C86&amp;"!$L$78")=0,"",COUNT(INDIRECT(C86&amp;"!$L$47:$L$77")))</f>
        <v>0</v>
      </c>
      <c r="G89" s="107" cm="1">
        <f t="array" aca="1" ref="G89" ca="1">IF(INDIRECT(C86&amp;"!$L$114")=0,"",COUNT(INDIRECT(C86&amp;"!$L$83:$L$113")))</f>
        <v>0</v>
      </c>
      <c r="H89" s="107" cm="1">
        <f t="array" aca="1" ref="H89" ca="1">IF(INDIRECT(C86&amp;"!$L$150")=0,"",COUNT(INDIRECT(C86&amp;"!$L$119:$L$149")))</f>
        <v>0</v>
      </c>
      <c r="I89" s="107" cm="1">
        <f t="array" aca="1" ref="I89" ca="1">IF(INDIRECT(C86&amp;"!$L$186")=0,"",COUNT(INDIRECT(C86&amp;"!$L$155:$L$185")))</f>
        <v>0</v>
      </c>
      <c r="J89" s="107" cm="1">
        <f t="array" aca="1" ref="J89" ca="1">IF(INDIRECT(C86&amp;"!$L$222")=0,"",COUNT(INDIRECT(C86&amp;"!$L$191:$L$221")))</f>
        <v>0</v>
      </c>
      <c r="K89" s="107" cm="1">
        <f t="array" aca="1" ref="K89" ca="1">IF(INDIRECT(C86&amp;"!$L$258")=0,"",COUNT(INDIRECT(C86&amp;"!$L$227:$L$257")))</f>
        <v>0</v>
      </c>
      <c r="L89" s="107" cm="1">
        <f t="array" aca="1" ref="L89" ca="1">IF(INDIRECT(C86&amp;"!$L$294")=0,"",COUNT(INDIRECT(C86&amp;"!$L$263:$L$293")))</f>
        <v>0</v>
      </c>
      <c r="M89" s="108">
        <f ca="1">IF($E$8="","",SUM($E$8:$L$8))</f>
        <v>0</v>
      </c>
      <c r="O89" s="69" t="s">
        <v>167</v>
      </c>
      <c r="Q89" s="109"/>
      <c r="R89" s="109"/>
      <c r="S89" s="109"/>
      <c r="T89" s="109"/>
      <c r="U89" s="109"/>
      <c r="V89" s="109"/>
      <c r="W89" s="109"/>
      <c r="X89" s="109"/>
    </row>
    <row r="90" spans="2:24">
      <c r="C90" s="110" t="s">
        <v>82</v>
      </c>
      <c r="D90" s="110" t="s">
        <v>73</v>
      </c>
      <c r="E90" s="37"/>
      <c r="F90" s="30"/>
      <c r="G90" s="30"/>
      <c r="H90" s="30"/>
      <c r="I90" s="30"/>
      <c r="J90" s="30"/>
      <c r="K90" s="30"/>
      <c r="L90" s="30"/>
      <c r="M90" s="111"/>
      <c r="O90" s="1" t="s">
        <v>122</v>
      </c>
    </row>
    <row r="91" spans="2:24">
      <c r="C91" s="112"/>
      <c r="D91" s="113" t="s">
        <v>24</v>
      </c>
      <c r="E91" s="114" t="str" cm="1">
        <f t="array" aca="1" ref="E91" ca="1">IF(INDIRECT($C86&amp;"!$H$42")=0,"",INDIRECT($C86&amp;"!$H$42"))</f>
        <v/>
      </c>
      <c r="F91" s="115" t="str" cm="1">
        <f t="array" aca="1" ref="F91" ca="1">IF(INDIRECT($C86&amp;"!$H$78")=0,"",INDIRECT($C86&amp;"!$H$78"))</f>
        <v/>
      </c>
      <c r="G91" s="115" t="str" cm="1">
        <f t="array" aca="1" ref="G91" ca="1">IF(INDIRECT($C86&amp;"!$H$114")=0,"",INDIRECT($C86&amp;"!$H$114"))</f>
        <v/>
      </c>
      <c r="H91" s="115" t="str" cm="1">
        <f t="array" aca="1" ref="H91" ca="1">IF(INDIRECT($C86&amp;"!$H$150")=0,"",INDIRECT($C86&amp;"!$H$150"))</f>
        <v/>
      </c>
      <c r="I91" s="115" t="str" cm="1">
        <f t="array" aca="1" ref="I91" ca="1">IF(INDIRECT($C86&amp;"!$H$186")=0,"",INDIRECT($C86&amp;"!$H$186"))</f>
        <v/>
      </c>
      <c r="J91" s="115" t="str" cm="1">
        <f t="array" aca="1" ref="J91" ca="1">IF(INDIRECT($C86&amp;"!$H$222")=0,"",INDIRECT($C86&amp;"!$H$222"))</f>
        <v/>
      </c>
      <c r="K91" s="115" t="str" cm="1">
        <f t="array" aca="1" ref="K91" ca="1">IF(INDIRECT($C86&amp;"!$H$258")=0,"",INDIRECT($C86&amp;"!$H$258"))</f>
        <v/>
      </c>
      <c r="L91" s="115" t="str" cm="1">
        <f t="array" aca="1" ref="L91" ca="1">IF(INDIRECT($C86&amp;"!$H$294")=0,"",INDIRECT($C86&amp;"!$H$294"))</f>
        <v/>
      </c>
      <c r="M91" s="116" t="str">
        <f ca="1">IF(E91="","",SUM($E91:$L91))</f>
        <v/>
      </c>
    </row>
    <row r="92" spans="2:24">
      <c r="C92" s="117"/>
      <c r="D92" s="117" t="s">
        <v>74</v>
      </c>
      <c r="E92" s="118" t="str">
        <f t="shared" ref="E92:L92" ca="1" si="114">IF(OR(E90="",E91=""),"",ROUNDDOWN(E90*E91*24,0))</f>
        <v/>
      </c>
      <c r="F92" s="119" t="str">
        <f t="shared" ca="1" si="114"/>
        <v/>
      </c>
      <c r="G92" s="119" t="str">
        <f t="shared" ca="1" si="114"/>
        <v/>
      </c>
      <c r="H92" s="119" t="str">
        <f t="shared" ca="1" si="114"/>
        <v/>
      </c>
      <c r="I92" s="120" t="str">
        <f t="shared" ca="1" si="114"/>
        <v/>
      </c>
      <c r="J92" s="119" t="str">
        <f t="shared" ca="1" si="114"/>
        <v/>
      </c>
      <c r="K92" s="119" t="str">
        <f t="shared" ca="1" si="114"/>
        <v/>
      </c>
      <c r="L92" s="119" t="str">
        <f t="shared" ca="1" si="114"/>
        <v/>
      </c>
      <c r="M92" s="121">
        <f ca="1">SUM(E92:L92)</f>
        <v>0</v>
      </c>
      <c r="Q92" s="63" t="str">
        <f t="shared" ref="Q92" ca="1" si="115">IF(OR(E90="",E91=""),"","所定内：" &amp; TEXT(E90,"#,###円") &amp; "×" &amp; TEXT(E91,"[h]:mm時間;@") &amp; "=" &amp; TEXT(E92,"#,###円"))</f>
        <v/>
      </c>
      <c r="R92" s="63" t="str">
        <f t="shared" ref="R92" ca="1" si="116">IF(OR(F90="",F91=""),"","所定内：" &amp; TEXT(F90,"#,###円") &amp; "×" &amp; TEXT(F91,"[h]:mm時間;@") &amp; "=" &amp; TEXT(F92,"#,###円"))</f>
        <v/>
      </c>
      <c r="S92" s="63" t="str">
        <f t="shared" ref="S92" ca="1" si="117">IF(OR(G90="",G91=""),"","所定内：" &amp; TEXT(G90,"#,###円") &amp; "×" &amp; TEXT(G91,"[h]:mm時間;@") &amp; "=" &amp; TEXT(G92,"#,###円"))</f>
        <v/>
      </c>
      <c r="T92" s="63" t="str">
        <f t="shared" ref="T92" ca="1" si="118">IF(OR(H90="",H91=""),"","所定内：" &amp; TEXT(H90,"#,###円") &amp; "×" &amp; TEXT(H91,"[h]:mm時間;@") &amp; "=" &amp; TEXT(H92,"#,###円"))</f>
        <v/>
      </c>
      <c r="U92" s="63" t="str">
        <f t="shared" ref="U92" ca="1" si="119">IF(OR(I90="",I91=""),"","所定内：" &amp; TEXT(I90,"#,###円") &amp; "×" &amp; TEXT(I91,"[h]:mm時間;@") &amp; "=" &amp; TEXT(I92,"#,###円"))</f>
        <v/>
      </c>
      <c r="V92" s="63" t="str">
        <f t="shared" ref="V92" ca="1" si="120">IF(OR(J90="",J91=""),"","所定内：" &amp; TEXT(J90,"#,###円") &amp; "×" &amp; TEXT(J91,"[h]:mm時間;@") &amp; "=" &amp; TEXT(J92,"#,###円"))</f>
        <v/>
      </c>
      <c r="W92" s="63" t="str">
        <f t="shared" ref="W92" ca="1" si="121">IF(OR(K90="",K91=""),"","所定内：" &amp; TEXT(K90,"#,###円") &amp; "×" &amp; TEXT(K91,"[h]:mm時間;@") &amp; "=" &amp; TEXT(K92,"#,###円"))</f>
        <v/>
      </c>
      <c r="X92" s="63" t="str">
        <f t="shared" ref="X92" ca="1" si="122">IF(OR(L90="",L91=""),"","所定内：" &amp; TEXT(L90,"#,###円") &amp; "×" &amp; TEXT(L91,"[h]:mm時間;@") &amp; "=" &amp; TEXT(L92,"#,###円"))</f>
        <v/>
      </c>
    </row>
    <row r="93" spans="2:24">
      <c r="C93" s="110" t="s">
        <v>91</v>
      </c>
      <c r="D93" s="112" t="s">
        <v>73</v>
      </c>
      <c r="E93" s="37"/>
      <c r="F93" s="30"/>
      <c r="G93" s="30"/>
      <c r="H93" s="30"/>
      <c r="I93" s="30"/>
      <c r="J93" s="30"/>
      <c r="K93" s="30"/>
      <c r="L93" s="30"/>
      <c r="M93" s="122"/>
      <c r="Q93" s="63"/>
      <c r="R93" s="63"/>
      <c r="S93" s="63"/>
      <c r="T93" s="63"/>
      <c r="U93" s="63"/>
      <c r="V93" s="63"/>
      <c r="W93" s="63"/>
      <c r="X93" s="63"/>
    </row>
    <row r="94" spans="2:24">
      <c r="C94" s="112"/>
      <c r="D94" s="113" t="s">
        <v>92</v>
      </c>
      <c r="E94" s="123" t="str">
        <f>IF(OR(E90="",E93=""),"",E93/E90-1)</f>
        <v/>
      </c>
      <c r="F94" s="124" t="str">
        <f t="shared" ref="F94:L94" si="123">IF(OR(F90="",F93=""),"",F93/F90-1)</f>
        <v/>
      </c>
      <c r="G94" s="124" t="str">
        <f t="shared" si="123"/>
        <v/>
      </c>
      <c r="H94" s="124" t="str">
        <f t="shared" si="123"/>
        <v/>
      </c>
      <c r="I94" s="124" t="str">
        <f t="shared" si="123"/>
        <v/>
      </c>
      <c r="J94" s="124" t="str">
        <f t="shared" si="123"/>
        <v/>
      </c>
      <c r="K94" s="124" t="str">
        <f t="shared" si="123"/>
        <v/>
      </c>
      <c r="L94" s="124" t="str">
        <f t="shared" si="123"/>
        <v/>
      </c>
      <c r="M94" s="125"/>
      <c r="Q94" s="63"/>
      <c r="R94" s="63"/>
      <c r="S94" s="63"/>
      <c r="T94" s="63"/>
      <c r="U94" s="63"/>
      <c r="V94" s="63"/>
      <c r="W94" s="63"/>
      <c r="X94" s="63"/>
    </row>
    <row r="95" spans="2:24">
      <c r="C95" s="112"/>
      <c r="D95" s="113" t="s">
        <v>24</v>
      </c>
      <c r="E95" s="114" t="str" cm="1">
        <f t="array" aca="1" ref="E95" ca="1">IF(INDIRECT($C86&amp;"!$I$42")=0,"",INDIRECT($C86&amp;"!$I$42"))</f>
        <v/>
      </c>
      <c r="F95" s="115" t="str" cm="1">
        <f t="array" aca="1" ref="F95" ca="1">IF(INDIRECT($C86&amp;"!$I$78")=0,"",INDIRECT($C86&amp;"!$I$78"))</f>
        <v/>
      </c>
      <c r="G95" s="115" t="str" cm="1">
        <f t="array" aca="1" ref="G95" ca="1">IF(INDIRECT($C86&amp;"!$I$114")=0,"",INDIRECT($C86&amp;"!$I$114"))</f>
        <v/>
      </c>
      <c r="H95" s="115" t="str" cm="1">
        <f t="array" aca="1" ref="H95" ca="1">IF(INDIRECT($C86&amp;"!$I$150")=0,"",INDIRECT($C86&amp;"!$I$150"))</f>
        <v/>
      </c>
      <c r="I95" s="115" t="str" cm="1">
        <f t="array" aca="1" ref="I95" ca="1">IF(INDIRECT($C86&amp;"!$I$186")=0,"",INDIRECT($C86&amp;"!$I$186"))</f>
        <v/>
      </c>
      <c r="J95" s="115" t="str" cm="1">
        <f t="array" aca="1" ref="J95" ca="1">IF(INDIRECT($C86&amp;"!$I$222")=0,"",INDIRECT($C86&amp;"!$I$222"))</f>
        <v/>
      </c>
      <c r="K95" s="115" t="str" cm="1">
        <f t="array" aca="1" ref="K95" ca="1">IF(INDIRECT($C86&amp;"!$I$258")=0,"",INDIRECT($C86&amp;"!$I$258"))</f>
        <v/>
      </c>
      <c r="L95" s="115" t="str" cm="1">
        <f t="array" aca="1" ref="L95" ca="1">IF(INDIRECT($C86&amp;"!$I$294")=0,"",INDIRECT($C86&amp;"!$I$294"))</f>
        <v/>
      </c>
      <c r="M95" s="116" t="str">
        <f ca="1">IF(E95="","",SUM($E95:$L95))</f>
        <v/>
      </c>
      <c r="Q95" s="63"/>
      <c r="R95" s="63"/>
      <c r="S95" s="63"/>
      <c r="T95" s="63"/>
      <c r="U95" s="63"/>
      <c r="V95" s="63"/>
      <c r="W95" s="63"/>
      <c r="X95" s="63"/>
    </row>
    <row r="96" spans="2:24">
      <c r="C96" s="117"/>
      <c r="D96" s="117" t="s">
        <v>74</v>
      </c>
      <c r="E96" s="118" t="str">
        <f t="shared" ref="E96:L96" ca="1" si="124">IF(OR(E93="",E95=""),"",ROUNDDOWN(E93*E95*24,0))</f>
        <v/>
      </c>
      <c r="F96" s="119" t="str">
        <f t="shared" ca="1" si="124"/>
        <v/>
      </c>
      <c r="G96" s="119" t="str">
        <f t="shared" ca="1" si="124"/>
        <v/>
      </c>
      <c r="H96" s="119" t="str">
        <f t="shared" ca="1" si="124"/>
        <v/>
      </c>
      <c r="I96" s="119" t="str">
        <f t="shared" ca="1" si="124"/>
        <v/>
      </c>
      <c r="J96" s="119" t="str">
        <f t="shared" ca="1" si="124"/>
        <v/>
      </c>
      <c r="K96" s="119" t="str">
        <f t="shared" ca="1" si="124"/>
        <v/>
      </c>
      <c r="L96" s="119" t="str">
        <f t="shared" ca="1" si="124"/>
        <v/>
      </c>
      <c r="M96" s="121">
        <f ca="1">SUM(E96:L96)</f>
        <v>0</v>
      </c>
      <c r="Q96" s="63" t="str">
        <f t="shared" ref="Q96" ca="1" si="125">IF(OR(E93="",E95=""),"",CHAR(10)&amp;"所定外：" &amp; TEXT(E93,"#,###円") &amp; "×" &amp; TEXT(E95,"[h]:mm時間;@") &amp; "=" &amp; TEXT(E96,"#,###円"))</f>
        <v/>
      </c>
      <c r="R96" s="63" t="str">
        <f t="shared" ref="R96" ca="1" si="126">IF(OR(F93="",F95=""),"",CHAR(10)&amp;"所定外：" &amp; TEXT(F93,"#,###円") &amp; "×" &amp; TEXT(F95,"[h]:mm時間;@") &amp; "=" &amp; TEXT(F96,"#,###円"))</f>
        <v/>
      </c>
      <c r="S96" s="63" t="str">
        <f t="shared" ref="S96" ca="1" si="127">IF(OR(G93="",G95=""),"",CHAR(10)&amp;"所定外：" &amp; TEXT(G93,"#,###円") &amp; "×" &amp; TEXT(G95,"[h]:mm時間;@") &amp; "=" &amp; TEXT(G96,"#,###円"))</f>
        <v/>
      </c>
      <c r="T96" s="63" t="str">
        <f t="shared" ref="T96" ca="1" si="128">IF(OR(H93="",H95=""),"",CHAR(10)&amp;"所定外：" &amp; TEXT(H93,"#,###円") &amp; "×" &amp; TEXT(H95,"[h]:mm時間;@") &amp; "=" &amp; TEXT(H96,"#,###円"))</f>
        <v/>
      </c>
      <c r="U96" s="63" t="str">
        <f t="shared" ref="U96" ca="1" si="129">IF(OR(I93="",I95=""),"",CHAR(10)&amp;"所定外：" &amp; TEXT(I93,"#,###円") &amp; "×" &amp; TEXT(I95,"[h]:mm時間;@") &amp; "=" &amp; TEXT(I96,"#,###円"))</f>
        <v/>
      </c>
      <c r="V96" s="63" t="str">
        <f t="shared" ref="V96" ca="1" si="130">IF(OR(J93="",J95=""),"",CHAR(10)&amp;"所定外：" &amp; TEXT(J93,"#,###円") &amp; "×" &amp; TEXT(J95,"[h]:mm時間;@") &amp; "=" &amp; TEXT(J96,"#,###円"))</f>
        <v/>
      </c>
      <c r="W96" s="63" t="str">
        <f t="shared" ref="W96" ca="1" si="131">IF(OR(K93="",K95=""),"",CHAR(10)&amp;"所定外：" &amp; TEXT(K93,"#,###円") &amp; "×" &amp; TEXT(K95,"[h]:mm時間;@") &amp; "=" &amp; TEXT(K96,"#,###円"))</f>
        <v/>
      </c>
      <c r="X96" s="63" t="str">
        <f t="shared" ref="X96" ca="1" si="132">IF(OR(L93="",L95=""),"",CHAR(10)&amp;"所定外：" &amp; TEXT(L93,"#,###円") &amp; "×" &amp; TEXT(L95,"[h]:mm時間;@") &amp; "=" &amp; TEXT(L96,"#,###円"))</f>
        <v/>
      </c>
    </row>
    <row r="97" spans="2:24">
      <c r="C97" s="110" t="s">
        <v>93</v>
      </c>
      <c r="D97" s="112" t="s">
        <v>73</v>
      </c>
      <c r="E97" s="37"/>
      <c r="F97" s="30"/>
      <c r="G97" s="30"/>
      <c r="H97" s="30"/>
      <c r="I97" s="30"/>
      <c r="J97" s="30"/>
      <c r="K97" s="30"/>
      <c r="L97" s="30"/>
      <c r="M97" s="122"/>
      <c r="Q97" s="63"/>
      <c r="R97" s="63"/>
      <c r="S97" s="63"/>
      <c r="T97" s="63"/>
      <c r="U97" s="63"/>
      <c r="V97" s="63"/>
      <c r="W97" s="63"/>
      <c r="X97" s="63"/>
    </row>
    <row r="98" spans="2:24">
      <c r="C98" s="112"/>
      <c r="D98" s="113" t="s">
        <v>92</v>
      </c>
      <c r="E98" s="123" t="str">
        <f t="shared" ref="E98:L98" si="133">IF(OR(E90="",E97=""),"",E97/E90-1)</f>
        <v/>
      </c>
      <c r="F98" s="124" t="str">
        <f t="shared" si="133"/>
        <v/>
      </c>
      <c r="G98" s="124" t="str">
        <f t="shared" si="133"/>
        <v/>
      </c>
      <c r="H98" s="124" t="str">
        <f t="shared" si="133"/>
        <v/>
      </c>
      <c r="I98" s="124" t="str">
        <f t="shared" si="133"/>
        <v/>
      </c>
      <c r="J98" s="124" t="str">
        <f t="shared" si="133"/>
        <v/>
      </c>
      <c r="K98" s="124" t="str">
        <f t="shared" si="133"/>
        <v/>
      </c>
      <c r="L98" s="124" t="str">
        <f t="shared" si="133"/>
        <v/>
      </c>
      <c r="M98" s="125"/>
      <c r="Q98" s="63"/>
      <c r="R98" s="63"/>
      <c r="S98" s="63"/>
      <c r="T98" s="63"/>
      <c r="U98" s="63"/>
      <c r="V98" s="63"/>
      <c r="W98" s="63"/>
      <c r="X98" s="63"/>
    </row>
    <row r="99" spans="2:24">
      <c r="C99" s="112"/>
      <c r="D99" s="113" t="s">
        <v>24</v>
      </c>
      <c r="E99" s="114" t="str" cm="1">
        <f t="array" aca="1" ref="E99" ca="1">IF(INDIRECT($C86&amp;"!$J$42")=0,"",INDIRECT($C86&amp;"!$J$42"))</f>
        <v/>
      </c>
      <c r="F99" s="115" t="str" cm="1">
        <f t="array" aca="1" ref="F99" ca="1">IF(INDIRECT($C86&amp;"!$J$78")=0,"",INDIRECT($C86&amp;"!$J$78"))</f>
        <v/>
      </c>
      <c r="G99" s="115" t="str" cm="1">
        <f t="array" aca="1" ref="G99" ca="1">IF(INDIRECT($C86&amp;"!$J$114")=0,"",INDIRECT($C86&amp;"!$J$114"))</f>
        <v/>
      </c>
      <c r="H99" s="115" t="str" cm="1">
        <f t="array" aca="1" ref="H99" ca="1">IF(INDIRECT($C86&amp;"!$J$150")=0,"",INDIRECT($C86&amp;"!$J$150"))</f>
        <v/>
      </c>
      <c r="I99" s="115" t="str" cm="1">
        <f t="array" aca="1" ref="I99" ca="1">IF(INDIRECT($C86&amp;"!$J$186")=0,"",INDIRECT($C86&amp;"!$J$186"))</f>
        <v/>
      </c>
      <c r="J99" s="115" t="str" cm="1">
        <f t="array" aca="1" ref="J99" ca="1">IF(INDIRECT($C86&amp;"!$J$222")=0,"",INDIRECT($C86&amp;"!$J$222"))</f>
        <v/>
      </c>
      <c r="K99" s="115" t="str" cm="1">
        <f t="array" aca="1" ref="K99" ca="1">IF(INDIRECT($C86&amp;"!$J$258")=0,"",INDIRECT($C86&amp;"!$J$258"))</f>
        <v/>
      </c>
      <c r="L99" s="115" t="str" cm="1">
        <f t="array" aca="1" ref="L99" ca="1">IF(INDIRECT($C86&amp;"!$J$294")=0,"",INDIRECT($C86&amp;"!$J$294"))</f>
        <v/>
      </c>
      <c r="M99" s="116" t="str">
        <f ca="1">IF(E99="","",SUM($E99:$L99))</f>
        <v/>
      </c>
      <c r="Q99" s="63"/>
      <c r="R99" s="63"/>
      <c r="S99" s="63"/>
      <c r="T99" s="63"/>
      <c r="U99" s="63"/>
      <c r="V99" s="63"/>
      <c r="W99" s="63"/>
      <c r="X99" s="63"/>
    </row>
    <row r="100" spans="2:24">
      <c r="C100" s="117"/>
      <c r="D100" s="117" t="s">
        <v>74</v>
      </c>
      <c r="E100" s="118" t="str">
        <f t="shared" ref="E100:L100" ca="1" si="134">IF(OR(E97="",E99=""),"",ROUNDDOWN(E97*E99*24,0))</f>
        <v/>
      </c>
      <c r="F100" s="119" t="str">
        <f t="shared" ca="1" si="134"/>
        <v/>
      </c>
      <c r="G100" s="119" t="str">
        <f t="shared" ca="1" si="134"/>
        <v/>
      </c>
      <c r="H100" s="119" t="str">
        <f t="shared" ca="1" si="134"/>
        <v/>
      </c>
      <c r="I100" s="119" t="str">
        <f t="shared" ca="1" si="134"/>
        <v/>
      </c>
      <c r="J100" s="119" t="str">
        <f t="shared" ca="1" si="134"/>
        <v/>
      </c>
      <c r="K100" s="119" t="str">
        <f t="shared" ca="1" si="134"/>
        <v/>
      </c>
      <c r="L100" s="119" t="str">
        <f t="shared" ca="1" si="134"/>
        <v/>
      </c>
      <c r="M100" s="121">
        <f ca="1">SUM(E100:L100)</f>
        <v>0</v>
      </c>
      <c r="Q100" s="63" t="str">
        <f ca="1">IF(OR(E97="",E99=""),"",CHAR(10)&amp;"所定休日：" &amp; TEXT(E97,"#,###円") &amp; "×" &amp; TEXT(E99,"[h]:mm時間;@") &amp; "=" &amp; TEXT(E100,"#,###円"))</f>
        <v/>
      </c>
      <c r="R100" s="63" t="str">
        <f t="shared" ref="R100" ca="1" si="135">IF(OR(F97="",F99=""),"",CHAR(10)&amp;"所定休日：" &amp; TEXT(F97,"#,###円") &amp; "×" &amp; TEXT(F99,"[h]:mm時間;@") &amp; "=" &amp; TEXT(F100,"#,###円"))</f>
        <v/>
      </c>
      <c r="S100" s="63" t="str">
        <f t="shared" ref="S100" ca="1" si="136">IF(OR(G97="",G99=""),"",CHAR(10)&amp;"所定休日：" &amp; TEXT(G97,"#,###円") &amp; "×" &amp; TEXT(G99,"[h]:mm時間;@") &amp; "=" &amp; TEXT(G100,"#,###円"))</f>
        <v/>
      </c>
      <c r="T100" s="63" t="str">
        <f t="shared" ref="T100" ca="1" si="137">IF(OR(H97="",H99=""),"",CHAR(10)&amp;"所定休日：" &amp; TEXT(H97,"#,###円") &amp; "×" &amp; TEXT(H99,"[h]:mm時間;@") &amp; "=" &amp; TEXT(H100,"#,###円"))</f>
        <v/>
      </c>
      <c r="U100" s="63" t="str">
        <f t="shared" ref="U100" ca="1" si="138">IF(OR(I97="",I99=""),"",CHAR(10)&amp;"所定休日：" &amp; TEXT(I97,"#,###円") &amp; "×" &amp; TEXT(I99,"[h]:mm時間;@") &amp; "=" &amp; TEXT(I100,"#,###円"))</f>
        <v/>
      </c>
      <c r="V100" s="63" t="str">
        <f t="shared" ref="V100" ca="1" si="139">IF(OR(J97="",J99=""),"",CHAR(10)&amp;"所定休日：" &amp; TEXT(J97,"#,###円") &amp; "×" &amp; TEXT(J99,"[h]:mm時間;@") &amp; "=" &amp; TEXT(J100,"#,###円"))</f>
        <v/>
      </c>
      <c r="W100" s="63" t="str">
        <f t="shared" ref="W100" ca="1" si="140">IF(OR(K97="",K99=""),"",CHAR(10)&amp;"所定休日：" &amp; TEXT(K97,"#,###円") &amp; "×" &amp; TEXT(K99,"[h]:mm時間;@") &amp; "=" &amp; TEXT(K100,"#,###円"))</f>
        <v/>
      </c>
      <c r="X100" s="63" t="str">
        <f t="shared" ref="X100" ca="1" si="141">IF(OR(L97="",L99=""),"",CHAR(10)&amp;"所定休日：" &amp; TEXT(L97,"#,###円") &amp; "×" &amp; TEXT(L99,"[h]:mm時間;@") &amp; "=" &amp; TEXT(L100,"#,###円"))</f>
        <v/>
      </c>
    </row>
    <row r="101" spans="2:24">
      <c r="C101" s="110" t="s">
        <v>94</v>
      </c>
      <c r="D101" s="112" t="s">
        <v>73</v>
      </c>
      <c r="E101" s="37"/>
      <c r="F101" s="30"/>
      <c r="G101" s="30"/>
      <c r="H101" s="30"/>
      <c r="I101" s="30"/>
      <c r="J101" s="30"/>
      <c r="K101" s="30"/>
      <c r="L101" s="30"/>
      <c r="M101" s="122"/>
      <c r="Q101" s="63"/>
      <c r="R101" s="63"/>
      <c r="S101" s="63"/>
      <c r="T101" s="63"/>
      <c r="U101" s="63"/>
      <c r="V101" s="63"/>
      <c r="W101" s="63"/>
      <c r="X101" s="63"/>
    </row>
    <row r="102" spans="2:24">
      <c r="C102" s="112"/>
      <c r="D102" s="113" t="s">
        <v>92</v>
      </c>
      <c r="E102" s="123" t="str">
        <f t="shared" ref="E102:L102" si="142">IF(OR(E90="",E101=""),"",E101/E90-1)</f>
        <v/>
      </c>
      <c r="F102" s="124" t="str">
        <f t="shared" si="142"/>
        <v/>
      </c>
      <c r="G102" s="124" t="str">
        <f t="shared" si="142"/>
        <v/>
      </c>
      <c r="H102" s="124" t="str">
        <f t="shared" si="142"/>
        <v/>
      </c>
      <c r="I102" s="124" t="str">
        <f t="shared" si="142"/>
        <v/>
      </c>
      <c r="J102" s="124" t="str">
        <f t="shared" si="142"/>
        <v/>
      </c>
      <c r="K102" s="124" t="str">
        <f t="shared" si="142"/>
        <v/>
      </c>
      <c r="L102" s="124" t="str">
        <f t="shared" si="142"/>
        <v/>
      </c>
      <c r="M102" s="125"/>
      <c r="Q102" s="63"/>
      <c r="R102" s="63"/>
      <c r="S102" s="63"/>
      <c r="T102" s="63"/>
      <c r="U102" s="63"/>
      <c r="V102" s="63"/>
      <c r="W102" s="63"/>
      <c r="X102" s="63"/>
    </row>
    <row r="103" spans="2:24">
      <c r="C103" s="112"/>
      <c r="D103" s="113" t="s">
        <v>24</v>
      </c>
      <c r="E103" s="114" t="str" cm="1">
        <f t="array" aca="1" ref="E103" ca="1">IF(INDIRECT($C86&amp;"!$K$42")=0,"",INDIRECT($C86&amp;"!$K$42"))</f>
        <v/>
      </c>
      <c r="F103" s="115" t="str" cm="1">
        <f t="array" aca="1" ref="F103" ca="1">IF(INDIRECT($C86&amp;"!$K$78")=0,"",INDIRECT($C86&amp;"!$K$78"))</f>
        <v/>
      </c>
      <c r="G103" s="115" t="str" cm="1">
        <f t="array" aca="1" ref="G103" ca="1">IF(INDIRECT($C86&amp;"!$K$114")=0,"",INDIRECT($C86&amp;"!$K$114"))</f>
        <v/>
      </c>
      <c r="H103" s="115" t="str" cm="1">
        <f t="array" aca="1" ref="H103" ca="1">IF(INDIRECT($C86&amp;"!$K$150")=0,"",INDIRECT($C86&amp;"!$K$150"))</f>
        <v/>
      </c>
      <c r="I103" s="115" t="str" cm="1">
        <f t="array" aca="1" ref="I103" ca="1">IF(INDIRECT($C86&amp;"!$K$186")=0,"",INDIRECT($C86&amp;"!$K$186"))</f>
        <v/>
      </c>
      <c r="J103" s="115" t="str" cm="1">
        <f t="array" aca="1" ref="J103" ca="1">IF(INDIRECT($C86&amp;"!$K$222")=0,"",INDIRECT($C86&amp;"!$K$222"))</f>
        <v/>
      </c>
      <c r="K103" s="115" t="str" cm="1">
        <f t="array" aca="1" ref="K103" ca="1">IF(INDIRECT($C86&amp;"!$K$258")=0,"",INDIRECT($C86&amp;"!$K$258"))</f>
        <v/>
      </c>
      <c r="L103" s="115" t="str" cm="1">
        <f t="array" aca="1" ref="L103" ca="1">IF(INDIRECT($C86&amp;"!$K$294")=0,"",INDIRECT($C86&amp;"!$K$294"))</f>
        <v/>
      </c>
      <c r="M103" s="116" t="str">
        <f ca="1">IF(E103="","",SUM($E103:$L103))</f>
        <v/>
      </c>
      <c r="Q103" s="63"/>
      <c r="R103" s="63"/>
      <c r="S103" s="63"/>
      <c r="T103" s="63"/>
      <c r="U103" s="63"/>
      <c r="V103" s="63"/>
      <c r="W103" s="63"/>
      <c r="X103" s="63"/>
    </row>
    <row r="104" spans="2:24">
      <c r="C104" s="117"/>
      <c r="D104" s="117" t="s">
        <v>74</v>
      </c>
      <c r="E104" s="118" t="str">
        <f ca="1">IF(OR(E101="",E103=""),"",ROUNDDOWN(E101*E103*24,0))</f>
        <v/>
      </c>
      <c r="F104" s="119" t="str">
        <f t="shared" ref="F104:L104" ca="1" si="143">IF(OR(F101="",F103=""),"",ROUNDDOWN(F101*F103*24,0))</f>
        <v/>
      </c>
      <c r="G104" s="119" t="str">
        <f t="shared" ca="1" si="143"/>
        <v/>
      </c>
      <c r="H104" s="119" t="str">
        <f t="shared" ca="1" si="143"/>
        <v/>
      </c>
      <c r="I104" s="119" t="str">
        <f t="shared" ca="1" si="143"/>
        <v/>
      </c>
      <c r="J104" s="119" t="str">
        <f t="shared" ca="1" si="143"/>
        <v/>
      </c>
      <c r="K104" s="119" t="str">
        <f t="shared" ca="1" si="143"/>
        <v/>
      </c>
      <c r="L104" s="119" t="str">
        <f t="shared" ca="1" si="143"/>
        <v/>
      </c>
      <c r="M104" s="121">
        <f ca="1">SUM(E104:L104)</f>
        <v>0</v>
      </c>
      <c r="Q104" s="63" t="str">
        <f t="shared" ref="Q104" ca="1" si="144">IF(OR(E101="",E103=""),"",CHAR(10)&amp;"法定休日：" &amp; TEXT(E101,"#,###円") &amp; "×" &amp; TEXT(E103,"[h]:mm時間;@") &amp; "=" &amp; TEXT(E104,"#,###円"))</f>
        <v/>
      </c>
      <c r="R104" s="63" t="str">
        <f t="shared" ref="R104" ca="1" si="145">IF(OR(F101="",F103=""),"",CHAR(10)&amp;"法定休日：" &amp; TEXT(F101,"#,###円") &amp; "×" &amp; TEXT(F103,"[h]:mm時間;@") &amp; "=" &amp; TEXT(F104,"#,###円"))</f>
        <v/>
      </c>
      <c r="S104" s="63" t="str">
        <f t="shared" ref="S104" ca="1" si="146">IF(OR(G101="",G103=""),"",CHAR(10)&amp;"法定休日：" &amp; TEXT(G101,"#,###円") &amp; "×" &amp; TEXT(G103,"[h]:mm時間;@") &amp; "=" &amp; TEXT(G104,"#,###円"))</f>
        <v/>
      </c>
      <c r="T104" s="63" t="str">
        <f t="shared" ref="T104" ca="1" si="147">IF(OR(H101="",H103=""),"",CHAR(10)&amp;"法定休日：" &amp; TEXT(H101,"#,###円") &amp; "×" &amp; TEXT(H103,"[h]:mm時間;@") &amp; "=" &amp; TEXT(H104,"#,###円"))</f>
        <v/>
      </c>
      <c r="U104" s="63" t="str">
        <f t="shared" ref="U104" ca="1" si="148">IF(OR(I101="",I103=""),"",CHAR(10)&amp;"法定休日：" &amp; TEXT(I101,"#,###円") &amp; "×" &amp; TEXT(I103,"[h]:mm時間;@") &amp; "=" &amp; TEXT(I104,"#,###円"))</f>
        <v/>
      </c>
      <c r="V104" s="63" t="str">
        <f t="shared" ref="V104" ca="1" si="149">IF(OR(J101="",J103=""),"",CHAR(10)&amp;"法定休日：" &amp; TEXT(J101,"#,###円") &amp; "×" &amp; TEXT(J103,"[h]:mm時間;@") &amp; "=" &amp; TEXT(J104,"#,###円"))</f>
        <v/>
      </c>
      <c r="W104" s="63" t="str">
        <f t="shared" ref="W104" ca="1" si="150">IF(OR(K101="",K103=""),"",CHAR(10)&amp;"法定休日：" &amp; TEXT(K101,"#,###円") &amp; "×" &amp; TEXT(K103,"[h]:mm時間;@") &amp; "=" &amp; TEXT(K104,"#,###円"))</f>
        <v/>
      </c>
      <c r="X104" s="63" t="str">
        <f t="shared" ref="X104" ca="1" si="151">IF(OR(L101="",L103=""),"",CHAR(10)&amp;"法定休日：" &amp; TEXT(L101,"#,###円") &amp; "×" &amp; TEXT(L103,"[h]:mm時間;@") &amp; "=" &amp; TEXT(L104,"#,###円"))</f>
        <v/>
      </c>
    </row>
    <row r="105" spans="2:24">
      <c r="C105" s="110" t="s">
        <v>75</v>
      </c>
      <c r="D105" s="110" t="s">
        <v>77</v>
      </c>
      <c r="E105" s="38"/>
      <c r="F105" s="36"/>
      <c r="G105" s="36"/>
      <c r="H105" s="36"/>
      <c r="I105" s="36"/>
      <c r="J105" s="36"/>
      <c r="K105" s="36"/>
      <c r="L105" s="36"/>
      <c r="M105" s="126">
        <f>SUM(E105:L105)</f>
        <v>0</v>
      </c>
      <c r="Q105" s="63"/>
      <c r="R105" s="63"/>
      <c r="S105" s="63"/>
      <c r="T105" s="63"/>
      <c r="U105" s="63"/>
      <c r="V105" s="63"/>
      <c r="W105" s="63"/>
      <c r="X105" s="63"/>
    </row>
    <row r="106" spans="2:24">
      <c r="C106" s="127"/>
      <c r="D106" s="113" t="s">
        <v>78</v>
      </c>
      <c r="E106" s="39"/>
      <c r="F106" s="35"/>
      <c r="G106" s="35"/>
      <c r="H106" s="35"/>
      <c r="I106" s="35"/>
      <c r="J106" s="35"/>
      <c r="K106" s="35"/>
      <c r="L106" s="35"/>
      <c r="M106" s="128">
        <f ca="1">SUM(E106*E89,F106*F89,G106*G89,H106*H89,I106*I89,J106*J89,K106*K89,L106*L89)</f>
        <v>0</v>
      </c>
      <c r="Q106" s="63"/>
      <c r="R106" s="63"/>
      <c r="S106" s="63"/>
      <c r="T106" s="63"/>
      <c r="U106" s="63"/>
      <c r="V106" s="63"/>
      <c r="W106" s="63"/>
      <c r="X106" s="63"/>
    </row>
    <row r="107" spans="2:24">
      <c r="C107" s="129"/>
      <c r="D107" s="117" t="s">
        <v>74</v>
      </c>
      <c r="E107" s="118" t="str">
        <f t="shared" ref="E107:L107" si="152">IF(AND(E105="",E106=""),"",E105+E106*E89)</f>
        <v/>
      </c>
      <c r="F107" s="119" t="str">
        <f t="shared" si="152"/>
        <v/>
      </c>
      <c r="G107" s="119" t="str">
        <f t="shared" si="152"/>
        <v/>
      </c>
      <c r="H107" s="119" t="str">
        <f t="shared" si="152"/>
        <v/>
      </c>
      <c r="I107" s="119" t="str">
        <f t="shared" si="152"/>
        <v/>
      </c>
      <c r="J107" s="119" t="str">
        <f t="shared" si="152"/>
        <v/>
      </c>
      <c r="K107" s="119" t="str">
        <f t="shared" si="152"/>
        <v/>
      </c>
      <c r="L107" s="119" t="str">
        <f t="shared" si="152"/>
        <v/>
      </c>
      <c r="M107" s="121">
        <f>SUM(E107:L107)</f>
        <v>0</v>
      </c>
      <c r="Q107" s="63" t="str">
        <f t="shared" ref="Q107:X107" si="153">IF(AND(E105="",E106=""),"",CHAR(10)&amp;"通勤手当：" &amp; TEXT(E107,"#,###円"))</f>
        <v/>
      </c>
      <c r="R107" s="63" t="str">
        <f t="shared" si="153"/>
        <v/>
      </c>
      <c r="S107" s="63" t="str">
        <f t="shared" si="153"/>
        <v/>
      </c>
      <c r="T107" s="63" t="str">
        <f t="shared" si="153"/>
        <v/>
      </c>
      <c r="U107" s="63" t="str">
        <f t="shared" si="153"/>
        <v/>
      </c>
      <c r="V107" s="63" t="str">
        <f t="shared" si="153"/>
        <v/>
      </c>
      <c r="W107" s="63" t="str">
        <f t="shared" si="153"/>
        <v/>
      </c>
      <c r="X107" s="63" t="str">
        <f t="shared" si="153"/>
        <v/>
      </c>
    </row>
    <row r="108" spans="2:24">
      <c r="C108" s="110" t="s">
        <v>97</v>
      </c>
      <c r="D108" s="130" t="s">
        <v>99</v>
      </c>
      <c r="E108" s="38"/>
      <c r="F108" s="36"/>
      <c r="G108" s="36"/>
      <c r="H108" s="36"/>
      <c r="I108" s="36"/>
      <c r="J108" s="36"/>
      <c r="K108" s="36"/>
      <c r="L108" s="36"/>
      <c r="M108" s="131">
        <f>SUM(E108:L108)</f>
        <v>0</v>
      </c>
      <c r="Q108" s="63" t="str">
        <f>IF(E108="","",CHAR(10)&amp;"自己負担：" &amp; TEXT(E108,"#,###円")) &amp; IF(E109="",""," ※" &amp;E109)</f>
        <v/>
      </c>
      <c r="R108" s="63" t="str">
        <f t="shared" ref="R108" si="154">IF(F108="","",CHAR(10)&amp;"自己負担：" &amp; TEXT(F108,"#,###円")) &amp; IF(F109="",""," ※" &amp;F109)</f>
        <v/>
      </c>
      <c r="S108" s="63" t="str">
        <f t="shared" ref="S108" si="155">IF(G108="","",CHAR(10)&amp;"自己負担：" &amp; TEXT(G108,"#,###円")) &amp; IF(G109="",""," ※" &amp;G109)</f>
        <v/>
      </c>
      <c r="T108" s="63" t="str">
        <f t="shared" ref="T108" si="156">IF(H108="","",CHAR(10)&amp;"自己負担：" &amp; TEXT(H108,"#,###円")) &amp; IF(H109="",""," ※" &amp;H109)</f>
        <v/>
      </c>
      <c r="U108" s="63" t="str">
        <f t="shared" ref="U108" si="157">IF(I108="","",CHAR(10)&amp;"自己負担：" &amp; TEXT(I108,"#,###円")) &amp; IF(I109="",""," ※" &amp;I109)</f>
        <v/>
      </c>
      <c r="V108" s="63" t="str">
        <f t="shared" ref="V108" si="158">IF(J108="","",CHAR(10)&amp;"自己負担：" &amp; TEXT(J108,"#,###円")) &amp; IF(J109="",""," ※" &amp;J109)</f>
        <v/>
      </c>
      <c r="W108" s="63" t="str">
        <f t="shared" ref="W108" si="159">IF(K108="","",CHAR(10)&amp;"自己負担：" &amp; TEXT(K108,"#,###円")) &amp; IF(K109="",""," ※" &amp;K109)</f>
        <v/>
      </c>
      <c r="X108" s="63" t="str">
        <f t="shared" ref="X108" si="160">IF(L108="","",CHAR(10)&amp;"自己負担：" &amp; TEXT(L108,"#,###円")) &amp; IF(L109="",""," ※" &amp;L109)</f>
        <v/>
      </c>
    </row>
    <row r="109" spans="2:24" ht="33.75" customHeight="1" thickBot="1">
      <c r="C109" s="132" t="s">
        <v>98</v>
      </c>
      <c r="D109" s="133" t="s">
        <v>100</v>
      </c>
      <c r="E109" s="40"/>
      <c r="F109" s="40"/>
      <c r="G109" s="40"/>
      <c r="H109" s="40"/>
      <c r="I109" s="40"/>
      <c r="J109" s="40"/>
      <c r="K109" s="40"/>
      <c r="L109" s="41"/>
      <c r="M109" s="134"/>
      <c r="O109" s="1" t="s">
        <v>101</v>
      </c>
    </row>
    <row r="110" spans="2:24" ht="21.75" customHeight="1" thickTop="1">
      <c r="C110" s="129" t="s">
        <v>76</v>
      </c>
      <c r="D110" s="135"/>
      <c r="E110" s="119" t="str">
        <f t="shared" ref="E110:L110" ca="1" si="161">IF(SUM(E92,E96,E100,E104,E107)-E108=0,"",SUM(E92,E96,E100,E104,E107)-E108)</f>
        <v/>
      </c>
      <c r="F110" s="119" t="str">
        <f t="shared" ca="1" si="161"/>
        <v/>
      </c>
      <c r="G110" s="119" t="str">
        <f t="shared" ca="1" si="161"/>
        <v/>
      </c>
      <c r="H110" s="119" t="str">
        <f t="shared" ca="1" si="161"/>
        <v/>
      </c>
      <c r="I110" s="119" t="str">
        <f t="shared" ca="1" si="161"/>
        <v/>
      </c>
      <c r="J110" s="119" t="str">
        <f t="shared" ca="1" si="161"/>
        <v/>
      </c>
      <c r="K110" s="119" t="str">
        <f t="shared" ca="1" si="161"/>
        <v/>
      </c>
      <c r="L110" s="119" t="str">
        <f t="shared" ca="1" si="161"/>
        <v/>
      </c>
      <c r="M110" s="136" t="str">
        <f ca="1">IF(E110="","",SUM(E110:L110))</f>
        <v/>
      </c>
      <c r="Q110" s="137" t="str">
        <f ca="1">Q92&amp;Q96&amp;Q100&amp;Q104&amp;Q107&amp;Q108</f>
        <v/>
      </c>
      <c r="R110" s="137" t="str">
        <f t="shared" ref="R110:X110" ca="1" si="162">R92&amp;R96&amp;R100&amp;R104&amp;R107&amp;R108</f>
        <v/>
      </c>
      <c r="S110" s="137" t="str">
        <f t="shared" ca="1" si="162"/>
        <v/>
      </c>
      <c r="T110" s="137" t="str">
        <f t="shared" ca="1" si="162"/>
        <v/>
      </c>
      <c r="U110" s="137" t="str">
        <f t="shared" ca="1" si="162"/>
        <v/>
      </c>
      <c r="V110" s="137" t="str">
        <f t="shared" ca="1" si="162"/>
        <v/>
      </c>
      <c r="W110" s="137" t="str">
        <f t="shared" ca="1" si="162"/>
        <v/>
      </c>
      <c r="X110" s="137" t="str">
        <f t="shared" ca="1" si="162"/>
        <v/>
      </c>
    </row>
    <row r="111" spans="2:24" ht="15" customHeight="1" thickBot="1">
      <c r="B111" s="138"/>
      <c r="C111" s="138"/>
      <c r="D111" s="138"/>
      <c r="E111" s="138"/>
      <c r="F111" s="138"/>
      <c r="G111" s="138"/>
      <c r="H111" s="138"/>
      <c r="I111" s="138"/>
      <c r="J111" s="138"/>
      <c r="K111" s="138"/>
      <c r="L111" s="138"/>
      <c r="M111" s="138"/>
    </row>
    <row r="113" spans="2:24" ht="14.25" customHeight="1">
      <c r="B113" s="46">
        <f>B86+1</f>
        <v>5</v>
      </c>
      <c r="C113" s="29" t="str">
        <f>HYPERLINK("#日誌"&amp;B113&amp;"!B11","日誌"&amp;B113)</f>
        <v>日誌5</v>
      </c>
      <c r="D113" s="95" t="s">
        <v>116</v>
      </c>
      <c r="E113" s="139"/>
      <c r="F113" s="95" t="s">
        <v>126</v>
      </c>
      <c r="G113" s="140"/>
      <c r="H113" s="95" t="s">
        <v>127</v>
      </c>
      <c r="I113" s="140"/>
      <c r="J113" s="63"/>
      <c r="M113" s="96" t="str">
        <f>HYPERLINK("#⑭雑役務費!C"&amp;9*B113+1,"経費支出管理表へ")</f>
        <v>経費支出管理表へ</v>
      </c>
      <c r="Q113" s="1" t="s">
        <v>102</v>
      </c>
    </row>
    <row r="114" spans="2:24" ht="7.5" customHeight="1">
      <c r="C114" s="63"/>
      <c r="D114" s="63"/>
      <c r="E114" s="63"/>
      <c r="G114" s="97" t="e">
        <f>VLOOKUP(G113,リスト!E:F,2,FALSE)</f>
        <v>#N/A</v>
      </c>
      <c r="H114" s="63"/>
      <c r="J114" s="63"/>
      <c r="K114" s="63"/>
      <c r="L114" s="63"/>
      <c r="M114" s="63"/>
    </row>
    <row r="115" spans="2:24">
      <c r="C115" s="98"/>
      <c r="D115" s="99"/>
      <c r="E115" s="100" t="s">
        <v>45</v>
      </c>
      <c r="F115" s="101" t="s">
        <v>46</v>
      </c>
      <c r="G115" s="101" t="s">
        <v>47</v>
      </c>
      <c r="H115" s="101" t="s">
        <v>48</v>
      </c>
      <c r="I115" s="101" t="s">
        <v>49</v>
      </c>
      <c r="J115" s="101" t="s">
        <v>50</v>
      </c>
      <c r="K115" s="101" t="s">
        <v>51</v>
      </c>
      <c r="L115" s="101" t="s">
        <v>52</v>
      </c>
      <c r="M115" s="102" t="s">
        <v>11</v>
      </c>
      <c r="Q115" s="103" t="s">
        <v>45</v>
      </c>
      <c r="R115" s="103" t="s">
        <v>46</v>
      </c>
      <c r="S115" s="103" t="s">
        <v>47</v>
      </c>
      <c r="T115" s="103" t="s">
        <v>48</v>
      </c>
      <c r="U115" s="103" t="s">
        <v>49</v>
      </c>
      <c r="V115" s="103" t="s">
        <v>50</v>
      </c>
      <c r="W115" s="103" t="s">
        <v>51</v>
      </c>
      <c r="X115" s="103" t="s">
        <v>52</v>
      </c>
    </row>
    <row r="116" spans="2:24" ht="15" customHeight="1">
      <c r="C116" s="104" t="s">
        <v>18</v>
      </c>
      <c r="D116" s="105"/>
      <c r="E116" s="106" cm="1">
        <f t="array" aca="1" ref="E116" ca="1">IF(INDIRECT(C113&amp;"!$L$42")=0,"",COUNT(INDIRECT(C113&amp;"!$L$11:$L$41")))</f>
        <v>0</v>
      </c>
      <c r="F116" s="107" cm="1">
        <f t="array" aca="1" ref="F116" ca="1">IF(INDIRECT(C113&amp;"!$L$78")=0,"",COUNT(INDIRECT(C113&amp;"!$L$47:$L$77")))</f>
        <v>0</v>
      </c>
      <c r="G116" s="107" cm="1">
        <f t="array" aca="1" ref="G116" ca="1">IF(INDIRECT(C113&amp;"!$L$114")=0,"",COUNT(INDIRECT(C113&amp;"!$L$83:$L$113")))</f>
        <v>0</v>
      </c>
      <c r="H116" s="107" cm="1">
        <f t="array" aca="1" ref="H116" ca="1">IF(INDIRECT(C113&amp;"!$L$150")=0,"",COUNT(INDIRECT(C113&amp;"!$L$119:$L$149")))</f>
        <v>0</v>
      </c>
      <c r="I116" s="107" cm="1">
        <f t="array" aca="1" ref="I116" ca="1">IF(INDIRECT(C113&amp;"!$L$186")=0,"",COUNT(INDIRECT(C113&amp;"!$L$155:$L$185")))</f>
        <v>0</v>
      </c>
      <c r="J116" s="107" cm="1">
        <f t="array" aca="1" ref="J116" ca="1">IF(INDIRECT(C113&amp;"!$L$222")=0,"",COUNT(INDIRECT(C113&amp;"!$L$191:$L$221")))</f>
        <v>0</v>
      </c>
      <c r="K116" s="107" cm="1">
        <f t="array" aca="1" ref="K116" ca="1">IF(INDIRECT(C113&amp;"!$L$258")=0,"",COUNT(INDIRECT(C113&amp;"!$L$227:$L$257")))</f>
        <v>0</v>
      </c>
      <c r="L116" s="107" cm="1">
        <f t="array" aca="1" ref="L116" ca="1">IF(INDIRECT(C113&amp;"!$L$294")=0,"",COUNT(INDIRECT(C113&amp;"!$L$263:$L$293")))</f>
        <v>0</v>
      </c>
      <c r="M116" s="108">
        <f ca="1">IF($E$8="","",SUM($E$8:$L$8))</f>
        <v>0</v>
      </c>
      <c r="O116" s="69" t="s">
        <v>167</v>
      </c>
      <c r="Q116" s="109"/>
      <c r="R116" s="109"/>
      <c r="S116" s="109"/>
      <c r="T116" s="109"/>
      <c r="U116" s="109"/>
      <c r="V116" s="109"/>
      <c r="W116" s="109"/>
      <c r="X116" s="109"/>
    </row>
    <row r="117" spans="2:24">
      <c r="C117" s="110" t="s">
        <v>82</v>
      </c>
      <c r="D117" s="110" t="s">
        <v>73</v>
      </c>
      <c r="E117" s="37"/>
      <c r="F117" s="30"/>
      <c r="G117" s="30"/>
      <c r="H117" s="30"/>
      <c r="I117" s="30"/>
      <c r="J117" s="30"/>
      <c r="K117" s="30"/>
      <c r="L117" s="30"/>
      <c r="M117" s="111"/>
      <c r="O117" s="1" t="s">
        <v>122</v>
      </c>
    </row>
    <row r="118" spans="2:24">
      <c r="C118" s="112"/>
      <c r="D118" s="113" t="s">
        <v>24</v>
      </c>
      <c r="E118" s="114" t="str" cm="1">
        <f t="array" aca="1" ref="E118" ca="1">IF(INDIRECT($C113&amp;"!$H$42")=0,"",INDIRECT($C113&amp;"!$H$42"))</f>
        <v/>
      </c>
      <c r="F118" s="115" t="str" cm="1">
        <f t="array" aca="1" ref="F118" ca="1">IF(INDIRECT($C113&amp;"!$H$78")=0,"",INDIRECT($C113&amp;"!$H$78"))</f>
        <v/>
      </c>
      <c r="G118" s="115" t="str" cm="1">
        <f t="array" aca="1" ref="G118" ca="1">IF(INDIRECT($C113&amp;"!$H$114")=0,"",INDIRECT($C113&amp;"!$H$114"))</f>
        <v/>
      </c>
      <c r="H118" s="115" t="str" cm="1">
        <f t="array" aca="1" ref="H118" ca="1">IF(INDIRECT($C113&amp;"!$H$150")=0,"",INDIRECT($C113&amp;"!$H$150"))</f>
        <v/>
      </c>
      <c r="I118" s="115" t="str" cm="1">
        <f t="array" aca="1" ref="I118" ca="1">IF(INDIRECT($C113&amp;"!$H$186")=0,"",INDIRECT($C113&amp;"!$H$186"))</f>
        <v/>
      </c>
      <c r="J118" s="115" t="str" cm="1">
        <f t="array" aca="1" ref="J118" ca="1">IF(INDIRECT($C113&amp;"!$H$222")=0,"",INDIRECT($C113&amp;"!$H$222"))</f>
        <v/>
      </c>
      <c r="K118" s="115" t="str" cm="1">
        <f t="array" aca="1" ref="K118" ca="1">IF(INDIRECT($C113&amp;"!$H$258")=0,"",INDIRECT($C113&amp;"!$H$258"))</f>
        <v/>
      </c>
      <c r="L118" s="115" t="str" cm="1">
        <f t="array" aca="1" ref="L118" ca="1">IF(INDIRECT($C113&amp;"!$H$294")=0,"",INDIRECT($C113&amp;"!$H$294"))</f>
        <v/>
      </c>
      <c r="M118" s="116" t="str">
        <f ca="1">IF(E118="","",SUM($E118:$L118))</f>
        <v/>
      </c>
    </row>
    <row r="119" spans="2:24">
      <c r="C119" s="117"/>
      <c r="D119" s="117" t="s">
        <v>74</v>
      </c>
      <c r="E119" s="118" t="str">
        <f t="shared" ref="E119:L119" ca="1" si="163">IF(OR(E117="",E118=""),"",ROUNDDOWN(E117*E118*24,0))</f>
        <v/>
      </c>
      <c r="F119" s="119" t="str">
        <f t="shared" ca="1" si="163"/>
        <v/>
      </c>
      <c r="G119" s="119" t="str">
        <f t="shared" ca="1" si="163"/>
        <v/>
      </c>
      <c r="H119" s="119" t="str">
        <f t="shared" ca="1" si="163"/>
        <v/>
      </c>
      <c r="I119" s="120" t="str">
        <f t="shared" ca="1" si="163"/>
        <v/>
      </c>
      <c r="J119" s="119" t="str">
        <f t="shared" ca="1" si="163"/>
        <v/>
      </c>
      <c r="K119" s="119" t="str">
        <f t="shared" ca="1" si="163"/>
        <v/>
      </c>
      <c r="L119" s="119" t="str">
        <f t="shared" ca="1" si="163"/>
        <v/>
      </c>
      <c r="M119" s="121">
        <f ca="1">SUM(E119:L119)</f>
        <v>0</v>
      </c>
      <c r="Q119" s="63" t="str">
        <f t="shared" ref="Q119" ca="1" si="164">IF(OR(E117="",E118=""),"","所定内：" &amp; TEXT(E117,"#,###円") &amp; "×" &amp; TEXT(E118,"[h]:mm時間;@") &amp; "=" &amp; TEXT(E119,"#,###円"))</f>
        <v/>
      </c>
      <c r="R119" s="63" t="str">
        <f t="shared" ref="R119" ca="1" si="165">IF(OR(F117="",F118=""),"","所定内：" &amp; TEXT(F117,"#,###円") &amp; "×" &amp; TEXT(F118,"[h]:mm時間;@") &amp; "=" &amp; TEXT(F119,"#,###円"))</f>
        <v/>
      </c>
      <c r="S119" s="63" t="str">
        <f t="shared" ref="S119" ca="1" si="166">IF(OR(G117="",G118=""),"","所定内：" &amp; TEXT(G117,"#,###円") &amp; "×" &amp; TEXT(G118,"[h]:mm時間;@") &amp; "=" &amp; TEXT(G119,"#,###円"))</f>
        <v/>
      </c>
      <c r="T119" s="63" t="str">
        <f t="shared" ref="T119" ca="1" si="167">IF(OR(H117="",H118=""),"","所定内：" &amp; TEXT(H117,"#,###円") &amp; "×" &amp; TEXT(H118,"[h]:mm時間;@") &amp; "=" &amp; TEXT(H119,"#,###円"))</f>
        <v/>
      </c>
      <c r="U119" s="63" t="str">
        <f t="shared" ref="U119" ca="1" si="168">IF(OR(I117="",I118=""),"","所定内：" &amp; TEXT(I117,"#,###円") &amp; "×" &amp; TEXT(I118,"[h]:mm時間;@") &amp; "=" &amp; TEXT(I119,"#,###円"))</f>
        <v/>
      </c>
      <c r="V119" s="63" t="str">
        <f t="shared" ref="V119" ca="1" si="169">IF(OR(J117="",J118=""),"","所定内：" &amp; TEXT(J117,"#,###円") &amp; "×" &amp; TEXT(J118,"[h]:mm時間;@") &amp; "=" &amp; TEXT(J119,"#,###円"))</f>
        <v/>
      </c>
      <c r="W119" s="63" t="str">
        <f t="shared" ref="W119" ca="1" si="170">IF(OR(K117="",K118=""),"","所定内：" &amp; TEXT(K117,"#,###円") &amp; "×" &amp; TEXT(K118,"[h]:mm時間;@") &amp; "=" &amp; TEXT(K119,"#,###円"))</f>
        <v/>
      </c>
      <c r="X119" s="63" t="str">
        <f t="shared" ref="X119" ca="1" si="171">IF(OR(L117="",L118=""),"","所定内：" &amp; TEXT(L117,"#,###円") &amp; "×" &amp; TEXT(L118,"[h]:mm時間;@") &amp; "=" &amp; TEXT(L119,"#,###円"))</f>
        <v/>
      </c>
    </row>
    <row r="120" spans="2:24">
      <c r="C120" s="110" t="s">
        <v>91</v>
      </c>
      <c r="D120" s="112" t="s">
        <v>73</v>
      </c>
      <c r="E120" s="37"/>
      <c r="F120" s="30"/>
      <c r="G120" s="30"/>
      <c r="H120" s="30"/>
      <c r="I120" s="30"/>
      <c r="J120" s="30"/>
      <c r="K120" s="30"/>
      <c r="L120" s="30"/>
      <c r="M120" s="122"/>
      <c r="Q120" s="63"/>
      <c r="R120" s="63"/>
      <c r="S120" s="63"/>
      <c r="T120" s="63"/>
      <c r="U120" s="63"/>
      <c r="V120" s="63"/>
      <c r="W120" s="63"/>
      <c r="X120" s="63"/>
    </row>
    <row r="121" spans="2:24">
      <c r="C121" s="112"/>
      <c r="D121" s="113" t="s">
        <v>92</v>
      </c>
      <c r="E121" s="123" t="str">
        <f>IF(OR(E117="",E120=""),"",E120/E117-1)</f>
        <v/>
      </c>
      <c r="F121" s="124" t="str">
        <f t="shared" ref="F121:L121" si="172">IF(OR(F117="",F120=""),"",F120/F117-1)</f>
        <v/>
      </c>
      <c r="G121" s="124" t="str">
        <f t="shared" si="172"/>
        <v/>
      </c>
      <c r="H121" s="124" t="str">
        <f t="shared" si="172"/>
        <v/>
      </c>
      <c r="I121" s="124" t="str">
        <f t="shared" si="172"/>
        <v/>
      </c>
      <c r="J121" s="124" t="str">
        <f t="shared" si="172"/>
        <v/>
      </c>
      <c r="K121" s="124" t="str">
        <f t="shared" si="172"/>
        <v/>
      </c>
      <c r="L121" s="124" t="str">
        <f t="shared" si="172"/>
        <v/>
      </c>
      <c r="M121" s="125"/>
      <c r="Q121" s="63"/>
      <c r="R121" s="63"/>
      <c r="S121" s="63"/>
      <c r="T121" s="63"/>
      <c r="U121" s="63"/>
      <c r="V121" s="63"/>
      <c r="W121" s="63"/>
      <c r="X121" s="63"/>
    </row>
    <row r="122" spans="2:24">
      <c r="C122" s="112"/>
      <c r="D122" s="113" t="s">
        <v>24</v>
      </c>
      <c r="E122" s="114" t="str" cm="1">
        <f t="array" aca="1" ref="E122" ca="1">IF(INDIRECT($C113&amp;"!$I$42")=0,"",INDIRECT($C113&amp;"!$I$42"))</f>
        <v/>
      </c>
      <c r="F122" s="115" t="str" cm="1">
        <f t="array" aca="1" ref="F122" ca="1">IF(INDIRECT($C113&amp;"!$I$78")=0,"",INDIRECT($C113&amp;"!$I$78"))</f>
        <v/>
      </c>
      <c r="G122" s="115" t="str" cm="1">
        <f t="array" aca="1" ref="G122" ca="1">IF(INDIRECT($C113&amp;"!$I$114")=0,"",INDIRECT($C113&amp;"!$I$114"))</f>
        <v/>
      </c>
      <c r="H122" s="115" t="str" cm="1">
        <f t="array" aca="1" ref="H122" ca="1">IF(INDIRECT($C113&amp;"!$I$150")=0,"",INDIRECT($C113&amp;"!$I$150"))</f>
        <v/>
      </c>
      <c r="I122" s="115" t="str" cm="1">
        <f t="array" aca="1" ref="I122" ca="1">IF(INDIRECT($C113&amp;"!$I$186")=0,"",INDIRECT($C113&amp;"!$I$186"))</f>
        <v/>
      </c>
      <c r="J122" s="115" t="str" cm="1">
        <f t="array" aca="1" ref="J122" ca="1">IF(INDIRECT($C113&amp;"!$I$222")=0,"",INDIRECT($C113&amp;"!$I$222"))</f>
        <v/>
      </c>
      <c r="K122" s="115" t="str" cm="1">
        <f t="array" aca="1" ref="K122" ca="1">IF(INDIRECT($C113&amp;"!$I$258")=0,"",INDIRECT($C113&amp;"!$I$258"))</f>
        <v/>
      </c>
      <c r="L122" s="115" t="str" cm="1">
        <f t="array" aca="1" ref="L122" ca="1">IF(INDIRECT($C113&amp;"!$I$294")=0,"",INDIRECT($C113&amp;"!$I$294"))</f>
        <v/>
      </c>
      <c r="M122" s="116" t="str">
        <f ca="1">IF(E122="","",SUM($E122:$L122))</f>
        <v/>
      </c>
      <c r="Q122" s="63"/>
      <c r="R122" s="63"/>
      <c r="S122" s="63"/>
      <c r="T122" s="63"/>
      <c r="U122" s="63"/>
      <c r="V122" s="63"/>
      <c r="W122" s="63"/>
      <c r="X122" s="63"/>
    </row>
    <row r="123" spans="2:24">
      <c r="C123" s="117"/>
      <c r="D123" s="117" t="s">
        <v>74</v>
      </c>
      <c r="E123" s="118" t="str">
        <f t="shared" ref="E123:L123" ca="1" si="173">IF(OR(E120="",E122=""),"",ROUNDDOWN(E120*E122*24,0))</f>
        <v/>
      </c>
      <c r="F123" s="119" t="str">
        <f t="shared" ca="1" si="173"/>
        <v/>
      </c>
      <c r="G123" s="119" t="str">
        <f t="shared" ca="1" si="173"/>
        <v/>
      </c>
      <c r="H123" s="119" t="str">
        <f t="shared" ca="1" si="173"/>
        <v/>
      </c>
      <c r="I123" s="119" t="str">
        <f t="shared" ca="1" si="173"/>
        <v/>
      </c>
      <c r="J123" s="119" t="str">
        <f t="shared" ca="1" si="173"/>
        <v/>
      </c>
      <c r="K123" s="119" t="str">
        <f t="shared" ca="1" si="173"/>
        <v/>
      </c>
      <c r="L123" s="119" t="str">
        <f t="shared" ca="1" si="173"/>
        <v/>
      </c>
      <c r="M123" s="121">
        <f ca="1">SUM(E123:L123)</f>
        <v>0</v>
      </c>
      <c r="Q123" s="63" t="str">
        <f t="shared" ref="Q123" ca="1" si="174">IF(OR(E120="",E122=""),"",CHAR(10)&amp;"所定外：" &amp; TEXT(E120,"#,###円") &amp; "×" &amp; TEXT(E122,"[h]:mm時間;@") &amp; "=" &amp; TEXT(E123,"#,###円"))</f>
        <v/>
      </c>
      <c r="R123" s="63" t="str">
        <f t="shared" ref="R123" ca="1" si="175">IF(OR(F120="",F122=""),"",CHAR(10)&amp;"所定外：" &amp; TEXT(F120,"#,###円") &amp; "×" &amp; TEXT(F122,"[h]:mm時間;@") &amp; "=" &amp; TEXT(F123,"#,###円"))</f>
        <v/>
      </c>
      <c r="S123" s="63" t="str">
        <f t="shared" ref="S123" ca="1" si="176">IF(OR(G120="",G122=""),"",CHAR(10)&amp;"所定外：" &amp; TEXT(G120,"#,###円") &amp; "×" &amp; TEXT(G122,"[h]:mm時間;@") &amp; "=" &amp; TEXT(G123,"#,###円"))</f>
        <v/>
      </c>
      <c r="T123" s="63" t="str">
        <f t="shared" ref="T123" ca="1" si="177">IF(OR(H120="",H122=""),"",CHAR(10)&amp;"所定外：" &amp; TEXT(H120,"#,###円") &amp; "×" &amp; TEXT(H122,"[h]:mm時間;@") &amp; "=" &amp; TEXT(H123,"#,###円"))</f>
        <v/>
      </c>
      <c r="U123" s="63" t="str">
        <f t="shared" ref="U123" ca="1" si="178">IF(OR(I120="",I122=""),"",CHAR(10)&amp;"所定外：" &amp; TEXT(I120,"#,###円") &amp; "×" &amp; TEXT(I122,"[h]:mm時間;@") &amp; "=" &amp; TEXT(I123,"#,###円"))</f>
        <v/>
      </c>
      <c r="V123" s="63" t="str">
        <f t="shared" ref="V123" ca="1" si="179">IF(OR(J120="",J122=""),"",CHAR(10)&amp;"所定外：" &amp; TEXT(J120,"#,###円") &amp; "×" &amp; TEXT(J122,"[h]:mm時間;@") &amp; "=" &amp; TEXT(J123,"#,###円"))</f>
        <v/>
      </c>
      <c r="W123" s="63" t="str">
        <f t="shared" ref="W123" ca="1" si="180">IF(OR(K120="",K122=""),"",CHAR(10)&amp;"所定外：" &amp; TEXT(K120,"#,###円") &amp; "×" &amp; TEXT(K122,"[h]:mm時間;@") &amp; "=" &amp; TEXT(K123,"#,###円"))</f>
        <v/>
      </c>
      <c r="X123" s="63" t="str">
        <f t="shared" ref="X123" ca="1" si="181">IF(OR(L120="",L122=""),"",CHAR(10)&amp;"所定外：" &amp; TEXT(L120,"#,###円") &amp; "×" &amp; TEXT(L122,"[h]:mm時間;@") &amp; "=" &amp; TEXT(L123,"#,###円"))</f>
        <v/>
      </c>
    </row>
    <row r="124" spans="2:24">
      <c r="C124" s="110" t="s">
        <v>93</v>
      </c>
      <c r="D124" s="112" t="s">
        <v>73</v>
      </c>
      <c r="E124" s="37"/>
      <c r="F124" s="30"/>
      <c r="G124" s="30"/>
      <c r="H124" s="30"/>
      <c r="I124" s="30"/>
      <c r="J124" s="30"/>
      <c r="K124" s="30"/>
      <c r="L124" s="30"/>
      <c r="M124" s="122"/>
      <c r="Q124" s="63"/>
      <c r="R124" s="63"/>
      <c r="S124" s="63"/>
      <c r="T124" s="63"/>
      <c r="U124" s="63"/>
      <c r="V124" s="63"/>
      <c r="W124" s="63"/>
      <c r="X124" s="63"/>
    </row>
    <row r="125" spans="2:24">
      <c r="C125" s="112"/>
      <c r="D125" s="113" t="s">
        <v>92</v>
      </c>
      <c r="E125" s="123" t="str">
        <f t="shared" ref="E125:L125" si="182">IF(OR(E117="",E124=""),"",E124/E117-1)</f>
        <v/>
      </c>
      <c r="F125" s="124" t="str">
        <f t="shared" si="182"/>
        <v/>
      </c>
      <c r="G125" s="124" t="str">
        <f t="shared" si="182"/>
        <v/>
      </c>
      <c r="H125" s="124" t="str">
        <f t="shared" si="182"/>
        <v/>
      </c>
      <c r="I125" s="124" t="str">
        <f t="shared" si="182"/>
        <v/>
      </c>
      <c r="J125" s="124" t="str">
        <f t="shared" si="182"/>
        <v/>
      </c>
      <c r="K125" s="124" t="str">
        <f t="shared" si="182"/>
        <v/>
      </c>
      <c r="L125" s="124" t="str">
        <f t="shared" si="182"/>
        <v/>
      </c>
      <c r="M125" s="125"/>
      <c r="Q125" s="63"/>
      <c r="R125" s="63"/>
      <c r="S125" s="63"/>
      <c r="T125" s="63"/>
      <c r="U125" s="63"/>
      <c r="V125" s="63"/>
      <c r="W125" s="63"/>
      <c r="X125" s="63"/>
    </row>
    <row r="126" spans="2:24">
      <c r="C126" s="112"/>
      <c r="D126" s="113" t="s">
        <v>24</v>
      </c>
      <c r="E126" s="114" t="str" cm="1">
        <f t="array" aca="1" ref="E126" ca="1">IF(INDIRECT($C113&amp;"!$J$42")=0,"",INDIRECT($C113&amp;"!$J$42"))</f>
        <v/>
      </c>
      <c r="F126" s="115" t="str" cm="1">
        <f t="array" aca="1" ref="F126" ca="1">IF(INDIRECT($C113&amp;"!$J$78")=0,"",INDIRECT($C113&amp;"!$J$78"))</f>
        <v/>
      </c>
      <c r="G126" s="115" t="str" cm="1">
        <f t="array" aca="1" ref="G126" ca="1">IF(INDIRECT($C113&amp;"!$J$114")=0,"",INDIRECT($C113&amp;"!$J$114"))</f>
        <v/>
      </c>
      <c r="H126" s="115" t="str" cm="1">
        <f t="array" aca="1" ref="H126" ca="1">IF(INDIRECT($C113&amp;"!$J$150")=0,"",INDIRECT($C113&amp;"!$J$150"))</f>
        <v/>
      </c>
      <c r="I126" s="115" t="str" cm="1">
        <f t="array" aca="1" ref="I126" ca="1">IF(INDIRECT($C113&amp;"!$J$186")=0,"",INDIRECT($C113&amp;"!$J$186"))</f>
        <v/>
      </c>
      <c r="J126" s="115" t="str" cm="1">
        <f t="array" aca="1" ref="J126" ca="1">IF(INDIRECT($C113&amp;"!$J$222")=0,"",INDIRECT($C113&amp;"!$J$222"))</f>
        <v/>
      </c>
      <c r="K126" s="115" t="str" cm="1">
        <f t="array" aca="1" ref="K126" ca="1">IF(INDIRECT($C113&amp;"!$J$258")=0,"",INDIRECT($C113&amp;"!$J$258"))</f>
        <v/>
      </c>
      <c r="L126" s="115" t="str" cm="1">
        <f t="array" aca="1" ref="L126" ca="1">IF(INDIRECT($C113&amp;"!$J$294")=0,"",INDIRECT($C113&amp;"!$J$294"))</f>
        <v/>
      </c>
      <c r="M126" s="116" t="str">
        <f ca="1">IF(E126="","",SUM($E126:$L126))</f>
        <v/>
      </c>
      <c r="Q126" s="63"/>
      <c r="R126" s="63"/>
      <c r="S126" s="63"/>
      <c r="T126" s="63"/>
      <c r="U126" s="63"/>
      <c r="V126" s="63"/>
      <c r="W126" s="63"/>
      <c r="X126" s="63"/>
    </row>
    <row r="127" spans="2:24">
      <c r="C127" s="117"/>
      <c r="D127" s="117" t="s">
        <v>74</v>
      </c>
      <c r="E127" s="118" t="str">
        <f t="shared" ref="E127:L127" ca="1" si="183">IF(OR(E124="",E126=""),"",ROUNDDOWN(E124*E126*24,0))</f>
        <v/>
      </c>
      <c r="F127" s="119" t="str">
        <f t="shared" ca="1" si="183"/>
        <v/>
      </c>
      <c r="G127" s="119" t="str">
        <f t="shared" ca="1" si="183"/>
        <v/>
      </c>
      <c r="H127" s="119" t="str">
        <f t="shared" ca="1" si="183"/>
        <v/>
      </c>
      <c r="I127" s="119" t="str">
        <f t="shared" ca="1" si="183"/>
        <v/>
      </c>
      <c r="J127" s="119" t="str">
        <f t="shared" ca="1" si="183"/>
        <v/>
      </c>
      <c r="K127" s="119" t="str">
        <f t="shared" ca="1" si="183"/>
        <v/>
      </c>
      <c r="L127" s="119" t="str">
        <f t="shared" ca="1" si="183"/>
        <v/>
      </c>
      <c r="M127" s="121">
        <f ca="1">SUM(E127:L127)</f>
        <v>0</v>
      </c>
      <c r="Q127" s="63" t="str">
        <f ca="1">IF(OR(E124="",E126=""),"",CHAR(10)&amp;"所定休日：" &amp; TEXT(E124,"#,###円") &amp; "×" &amp; TEXT(E126,"[h]:mm時間;@") &amp; "=" &amp; TEXT(E127,"#,###円"))</f>
        <v/>
      </c>
      <c r="R127" s="63" t="str">
        <f t="shared" ref="R127" ca="1" si="184">IF(OR(F124="",F126=""),"",CHAR(10)&amp;"所定休日：" &amp; TEXT(F124,"#,###円") &amp; "×" &amp; TEXT(F126,"[h]:mm時間;@") &amp; "=" &amp; TEXT(F127,"#,###円"))</f>
        <v/>
      </c>
      <c r="S127" s="63" t="str">
        <f t="shared" ref="S127" ca="1" si="185">IF(OR(G124="",G126=""),"",CHAR(10)&amp;"所定休日：" &amp; TEXT(G124,"#,###円") &amp; "×" &amp; TEXT(G126,"[h]:mm時間;@") &amp; "=" &amp; TEXT(G127,"#,###円"))</f>
        <v/>
      </c>
      <c r="T127" s="63" t="str">
        <f t="shared" ref="T127" ca="1" si="186">IF(OR(H124="",H126=""),"",CHAR(10)&amp;"所定休日：" &amp; TEXT(H124,"#,###円") &amp; "×" &amp; TEXT(H126,"[h]:mm時間;@") &amp; "=" &amp; TEXT(H127,"#,###円"))</f>
        <v/>
      </c>
      <c r="U127" s="63" t="str">
        <f t="shared" ref="U127" ca="1" si="187">IF(OR(I124="",I126=""),"",CHAR(10)&amp;"所定休日：" &amp; TEXT(I124,"#,###円") &amp; "×" &amp; TEXT(I126,"[h]:mm時間;@") &amp; "=" &amp; TEXT(I127,"#,###円"))</f>
        <v/>
      </c>
      <c r="V127" s="63" t="str">
        <f t="shared" ref="V127" ca="1" si="188">IF(OR(J124="",J126=""),"",CHAR(10)&amp;"所定休日：" &amp; TEXT(J124,"#,###円") &amp; "×" &amp; TEXT(J126,"[h]:mm時間;@") &amp; "=" &amp; TEXT(J127,"#,###円"))</f>
        <v/>
      </c>
      <c r="W127" s="63" t="str">
        <f t="shared" ref="W127" ca="1" si="189">IF(OR(K124="",K126=""),"",CHAR(10)&amp;"所定休日：" &amp; TEXT(K124,"#,###円") &amp; "×" &amp; TEXT(K126,"[h]:mm時間;@") &amp; "=" &amp; TEXT(K127,"#,###円"))</f>
        <v/>
      </c>
      <c r="X127" s="63" t="str">
        <f t="shared" ref="X127" ca="1" si="190">IF(OR(L124="",L126=""),"",CHAR(10)&amp;"所定休日：" &amp; TEXT(L124,"#,###円") &amp; "×" &amp; TEXT(L126,"[h]:mm時間;@") &amp; "=" &amp; TEXT(L127,"#,###円"))</f>
        <v/>
      </c>
    </row>
    <row r="128" spans="2:24">
      <c r="C128" s="110" t="s">
        <v>94</v>
      </c>
      <c r="D128" s="112" t="s">
        <v>73</v>
      </c>
      <c r="E128" s="37"/>
      <c r="F128" s="30"/>
      <c r="G128" s="30"/>
      <c r="H128" s="30"/>
      <c r="I128" s="30"/>
      <c r="J128" s="30"/>
      <c r="K128" s="30"/>
      <c r="L128" s="30"/>
      <c r="M128" s="122"/>
      <c r="Q128" s="63"/>
      <c r="R128" s="63"/>
      <c r="S128" s="63"/>
      <c r="T128" s="63"/>
      <c r="U128" s="63"/>
      <c r="V128" s="63"/>
      <c r="W128" s="63"/>
      <c r="X128" s="63"/>
    </row>
    <row r="129" spans="2:24">
      <c r="C129" s="112"/>
      <c r="D129" s="113" t="s">
        <v>92</v>
      </c>
      <c r="E129" s="123" t="str">
        <f t="shared" ref="E129:L129" si="191">IF(OR(E117="",E128=""),"",E128/E117-1)</f>
        <v/>
      </c>
      <c r="F129" s="124" t="str">
        <f t="shared" si="191"/>
        <v/>
      </c>
      <c r="G129" s="124" t="str">
        <f t="shared" si="191"/>
        <v/>
      </c>
      <c r="H129" s="124" t="str">
        <f t="shared" si="191"/>
        <v/>
      </c>
      <c r="I129" s="124" t="str">
        <f t="shared" si="191"/>
        <v/>
      </c>
      <c r="J129" s="124" t="str">
        <f t="shared" si="191"/>
        <v/>
      </c>
      <c r="K129" s="124" t="str">
        <f t="shared" si="191"/>
        <v/>
      </c>
      <c r="L129" s="124" t="str">
        <f t="shared" si="191"/>
        <v/>
      </c>
      <c r="M129" s="125"/>
      <c r="Q129" s="63"/>
      <c r="R129" s="63"/>
      <c r="S129" s="63"/>
      <c r="T129" s="63"/>
      <c r="U129" s="63"/>
      <c r="V129" s="63"/>
      <c r="W129" s="63"/>
      <c r="X129" s="63"/>
    </row>
    <row r="130" spans="2:24">
      <c r="C130" s="112"/>
      <c r="D130" s="113" t="s">
        <v>24</v>
      </c>
      <c r="E130" s="114" t="str" cm="1">
        <f t="array" aca="1" ref="E130" ca="1">IF(INDIRECT($C113&amp;"!$K$42")=0,"",INDIRECT($C113&amp;"!$K$42"))</f>
        <v/>
      </c>
      <c r="F130" s="115" t="str" cm="1">
        <f t="array" aca="1" ref="F130" ca="1">IF(INDIRECT($C113&amp;"!$K$78")=0,"",INDIRECT($C113&amp;"!$K$78"))</f>
        <v/>
      </c>
      <c r="G130" s="115" t="str" cm="1">
        <f t="array" aca="1" ref="G130" ca="1">IF(INDIRECT($C113&amp;"!$K$114")=0,"",INDIRECT($C113&amp;"!$K$114"))</f>
        <v/>
      </c>
      <c r="H130" s="115" t="str" cm="1">
        <f t="array" aca="1" ref="H130" ca="1">IF(INDIRECT($C113&amp;"!$K$150")=0,"",INDIRECT($C113&amp;"!$K$150"))</f>
        <v/>
      </c>
      <c r="I130" s="115" t="str" cm="1">
        <f t="array" aca="1" ref="I130" ca="1">IF(INDIRECT($C113&amp;"!$K$186")=0,"",INDIRECT($C113&amp;"!$K$186"))</f>
        <v/>
      </c>
      <c r="J130" s="115" t="str" cm="1">
        <f t="array" aca="1" ref="J130" ca="1">IF(INDIRECT($C113&amp;"!$K$222")=0,"",INDIRECT($C113&amp;"!$K$222"))</f>
        <v/>
      </c>
      <c r="K130" s="115" t="str" cm="1">
        <f t="array" aca="1" ref="K130" ca="1">IF(INDIRECT($C113&amp;"!$K$258")=0,"",INDIRECT($C113&amp;"!$K$258"))</f>
        <v/>
      </c>
      <c r="L130" s="115" t="str" cm="1">
        <f t="array" aca="1" ref="L130" ca="1">IF(INDIRECT($C113&amp;"!$K$294")=0,"",INDIRECT($C113&amp;"!$K$294"))</f>
        <v/>
      </c>
      <c r="M130" s="116" t="str">
        <f ca="1">IF(E130="","",SUM($E130:$L130))</f>
        <v/>
      </c>
      <c r="Q130" s="63"/>
      <c r="R130" s="63"/>
      <c r="S130" s="63"/>
      <c r="T130" s="63"/>
      <c r="U130" s="63"/>
      <c r="V130" s="63"/>
      <c r="W130" s="63"/>
      <c r="X130" s="63"/>
    </row>
    <row r="131" spans="2:24">
      <c r="C131" s="117"/>
      <c r="D131" s="117" t="s">
        <v>74</v>
      </c>
      <c r="E131" s="118" t="str">
        <f ca="1">IF(OR(E128="",E130=""),"",ROUNDDOWN(E128*E130*24,0))</f>
        <v/>
      </c>
      <c r="F131" s="119" t="str">
        <f t="shared" ref="F131:L131" ca="1" si="192">IF(OR(F128="",F130=""),"",ROUNDDOWN(F128*F130*24,0))</f>
        <v/>
      </c>
      <c r="G131" s="119" t="str">
        <f t="shared" ca="1" si="192"/>
        <v/>
      </c>
      <c r="H131" s="119" t="str">
        <f t="shared" ca="1" si="192"/>
        <v/>
      </c>
      <c r="I131" s="119" t="str">
        <f t="shared" ca="1" si="192"/>
        <v/>
      </c>
      <c r="J131" s="119" t="str">
        <f t="shared" ca="1" si="192"/>
        <v/>
      </c>
      <c r="K131" s="119" t="str">
        <f t="shared" ca="1" si="192"/>
        <v/>
      </c>
      <c r="L131" s="119" t="str">
        <f t="shared" ca="1" si="192"/>
        <v/>
      </c>
      <c r="M131" s="121">
        <f ca="1">SUM(E131:L131)</f>
        <v>0</v>
      </c>
      <c r="Q131" s="63" t="str">
        <f t="shared" ref="Q131" ca="1" si="193">IF(OR(E128="",E130=""),"",CHAR(10)&amp;"法定休日：" &amp; TEXT(E128,"#,###円") &amp; "×" &amp; TEXT(E130,"[h]:mm時間;@") &amp; "=" &amp; TEXT(E131,"#,###円"))</f>
        <v/>
      </c>
      <c r="R131" s="63" t="str">
        <f t="shared" ref="R131" ca="1" si="194">IF(OR(F128="",F130=""),"",CHAR(10)&amp;"法定休日：" &amp; TEXT(F128,"#,###円") &amp; "×" &amp; TEXT(F130,"[h]:mm時間;@") &amp; "=" &amp; TEXT(F131,"#,###円"))</f>
        <v/>
      </c>
      <c r="S131" s="63" t="str">
        <f t="shared" ref="S131" ca="1" si="195">IF(OR(G128="",G130=""),"",CHAR(10)&amp;"法定休日：" &amp; TEXT(G128,"#,###円") &amp; "×" &amp; TEXT(G130,"[h]:mm時間;@") &amp; "=" &amp; TEXT(G131,"#,###円"))</f>
        <v/>
      </c>
      <c r="T131" s="63" t="str">
        <f t="shared" ref="T131" ca="1" si="196">IF(OR(H128="",H130=""),"",CHAR(10)&amp;"法定休日：" &amp; TEXT(H128,"#,###円") &amp; "×" &amp; TEXT(H130,"[h]:mm時間;@") &amp; "=" &amp; TEXT(H131,"#,###円"))</f>
        <v/>
      </c>
      <c r="U131" s="63" t="str">
        <f t="shared" ref="U131" ca="1" si="197">IF(OR(I128="",I130=""),"",CHAR(10)&amp;"法定休日：" &amp; TEXT(I128,"#,###円") &amp; "×" &amp; TEXT(I130,"[h]:mm時間;@") &amp; "=" &amp; TEXT(I131,"#,###円"))</f>
        <v/>
      </c>
      <c r="V131" s="63" t="str">
        <f t="shared" ref="V131" ca="1" si="198">IF(OR(J128="",J130=""),"",CHAR(10)&amp;"法定休日：" &amp; TEXT(J128,"#,###円") &amp; "×" &amp; TEXT(J130,"[h]:mm時間;@") &amp; "=" &amp; TEXT(J131,"#,###円"))</f>
        <v/>
      </c>
      <c r="W131" s="63" t="str">
        <f t="shared" ref="W131" ca="1" si="199">IF(OR(K128="",K130=""),"",CHAR(10)&amp;"法定休日：" &amp; TEXT(K128,"#,###円") &amp; "×" &amp; TEXT(K130,"[h]:mm時間;@") &amp; "=" &amp; TEXT(K131,"#,###円"))</f>
        <v/>
      </c>
      <c r="X131" s="63" t="str">
        <f t="shared" ref="X131" ca="1" si="200">IF(OR(L128="",L130=""),"",CHAR(10)&amp;"法定休日：" &amp; TEXT(L128,"#,###円") &amp; "×" &amp; TEXT(L130,"[h]:mm時間;@") &amp; "=" &amp; TEXT(L131,"#,###円"))</f>
        <v/>
      </c>
    </row>
    <row r="132" spans="2:24">
      <c r="C132" s="110" t="s">
        <v>75</v>
      </c>
      <c r="D132" s="110" t="s">
        <v>77</v>
      </c>
      <c r="E132" s="38"/>
      <c r="F132" s="36"/>
      <c r="G132" s="36"/>
      <c r="H132" s="36"/>
      <c r="I132" s="36"/>
      <c r="J132" s="36"/>
      <c r="K132" s="36"/>
      <c r="L132" s="36"/>
      <c r="M132" s="126">
        <f>SUM(E132:L132)</f>
        <v>0</v>
      </c>
      <c r="Q132" s="63"/>
      <c r="R132" s="63"/>
      <c r="S132" s="63"/>
      <c r="T132" s="63"/>
      <c r="U132" s="63"/>
      <c r="V132" s="63"/>
      <c r="W132" s="63"/>
      <c r="X132" s="63"/>
    </row>
    <row r="133" spans="2:24">
      <c r="C133" s="127"/>
      <c r="D133" s="113" t="s">
        <v>78</v>
      </c>
      <c r="E133" s="39"/>
      <c r="F133" s="35"/>
      <c r="G133" s="35"/>
      <c r="H133" s="35"/>
      <c r="I133" s="35"/>
      <c r="J133" s="35"/>
      <c r="K133" s="35"/>
      <c r="L133" s="35"/>
      <c r="M133" s="128">
        <f ca="1">SUM(E133*E116,F133*F116,G133*G116,H133*H116,I133*I116,J133*J116,K133*K116,L133*L116)</f>
        <v>0</v>
      </c>
      <c r="Q133" s="63"/>
      <c r="R133" s="63"/>
      <c r="S133" s="63"/>
      <c r="T133" s="63"/>
      <c r="U133" s="63"/>
      <c r="V133" s="63"/>
      <c r="W133" s="63"/>
      <c r="X133" s="63"/>
    </row>
    <row r="134" spans="2:24">
      <c r="C134" s="129"/>
      <c r="D134" s="117" t="s">
        <v>74</v>
      </c>
      <c r="E134" s="118" t="str">
        <f t="shared" ref="E134:L134" si="201">IF(AND(E132="",E133=""),"",E132+E133*E116)</f>
        <v/>
      </c>
      <c r="F134" s="119" t="str">
        <f t="shared" si="201"/>
        <v/>
      </c>
      <c r="G134" s="119" t="str">
        <f t="shared" si="201"/>
        <v/>
      </c>
      <c r="H134" s="119" t="str">
        <f t="shared" si="201"/>
        <v/>
      </c>
      <c r="I134" s="119" t="str">
        <f t="shared" si="201"/>
        <v/>
      </c>
      <c r="J134" s="119" t="str">
        <f t="shared" si="201"/>
        <v/>
      </c>
      <c r="K134" s="119" t="str">
        <f t="shared" si="201"/>
        <v/>
      </c>
      <c r="L134" s="119" t="str">
        <f t="shared" si="201"/>
        <v/>
      </c>
      <c r="M134" s="121">
        <f>SUM(E134:L134)</f>
        <v>0</v>
      </c>
      <c r="Q134" s="63" t="str">
        <f t="shared" ref="Q134:X134" si="202">IF(AND(E132="",E133=""),"",CHAR(10)&amp;"通勤手当：" &amp; TEXT(E134,"#,###円"))</f>
        <v/>
      </c>
      <c r="R134" s="63" t="str">
        <f t="shared" si="202"/>
        <v/>
      </c>
      <c r="S134" s="63" t="str">
        <f t="shared" si="202"/>
        <v/>
      </c>
      <c r="T134" s="63" t="str">
        <f t="shared" si="202"/>
        <v/>
      </c>
      <c r="U134" s="63" t="str">
        <f t="shared" si="202"/>
        <v/>
      </c>
      <c r="V134" s="63" t="str">
        <f t="shared" si="202"/>
        <v/>
      </c>
      <c r="W134" s="63" t="str">
        <f t="shared" si="202"/>
        <v/>
      </c>
      <c r="X134" s="63" t="str">
        <f t="shared" si="202"/>
        <v/>
      </c>
    </row>
    <row r="135" spans="2:24">
      <c r="C135" s="110" t="s">
        <v>97</v>
      </c>
      <c r="D135" s="130" t="s">
        <v>99</v>
      </c>
      <c r="E135" s="38"/>
      <c r="F135" s="36"/>
      <c r="G135" s="36"/>
      <c r="H135" s="36"/>
      <c r="I135" s="36"/>
      <c r="J135" s="36"/>
      <c r="K135" s="36"/>
      <c r="L135" s="36"/>
      <c r="M135" s="131">
        <f>SUM(E135:L135)</f>
        <v>0</v>
      </c>
      <c r="Q135" s="63" t="str">
        <f>IF(E135="","",CHAR(10)&amp;"自己負担：" &amp; TEXT(E135,"#,###円")) &amp; IF(E136="",""," ※" &amp;E136)</f>
        <v/>
      </c>
      <c r="R135" s="63" t="str">
        <f t="shared" ref="R135" si="203">IF(F135="","",CHAR(10)&amp;"自己負担：" &amp; TEXT(F135,"#,###円")) &amp; IF(F136="",""," ※" &amp;F136)</f>
        <v/>
      </c>
      <c r="S135" s="63" t="str">
        <f t="shared" ref="S135" si="204">IF(G135="","",CHAR(10)&amp;"自己負担：" &amp; TEXT(G135,"#,###円")) &amp; IF(G136="",""," ※" &amp;G136)</f>
        <v/>
      </c>
      <c r="T135" s="63" t="str">
        <f t="shared" ref="T135" si="205">IF(H135="","",CHAR(10)&amp;"自己負担：" &amp; TEXT(H135,"#,###円")) &amp; IF(H136="",""," ※" &amp;H136)</f>
        <v/>
      </c>
      <c r="U135" s="63" t="str">
        <f t="shared" ref="U135" si="206">IF(I135="","",CHAR(10)&amp;"自己負担：" &amp; TEXT(I135,"#,###円")) &amp; IF(I136="",""," ※" &amp;I136)</f>
        <v/>
      </c>
      <c r="V135" s="63" t="str">
        <f t="shared" ref="V135" si="207">IF(J135="","",CHAR(10)&amp;"自己負担：" &amp; TEXT(J135,"#,###円")) &amp; IF(J136="",""," ※" &amp;J136)</f>
        <v/>
      </c>
      <c r="W135" s="63" t="str">
        <f t="shared" ref="W135" si="208">IF(K135="","",CHAR(10)&amp;"自己負担：" &amp; TEXT(K135,"#,###円")) &amp; IF(K136="",""," ※" &amp;K136)</f>
        <v/>
      </c>
      <c r="X135" s="63" t="str">
        <f t="shared" ref="X135" si="209">IF(L135="","",CHAR(10)&amp;"自己負担：" &amp; TEXT(L135,"#,###円")) &amp; IF(L136="",""," ※" &amp;L136)</f>
        <v/>
      </c>
    </row>
    <row r="136" spans="2:24" ht="33.75" customHeight="1" thickBot="1">
      <c r="C136" s="132" t="s">
        <v>98</v>
      </c>
      <c r="D136" s="133" t="s">
        <v>100</v>
      </c>
      <c r="E136" s="40"/>
      <c r="F136" s="40"/>
      <c r="G136" s="40"/>
      <c r="H136" s="40"/>
      <c r="I136" s="40"/>
      <c r="J136" s="40"/>
      <c r="K136" s="40"/>
      <c r="L136" s="41"/>
      <c r="M136" s="134"/>
      <c r="O136" s="1" t="s">
        <v>101</v>
      </c>
    </row>
    <row r="137" spans="2:24" ht="21.75" customHeight="1" thickTop="1">
      <c r="C137" s="129" t="s">
        <v>76</v>
      </c>
      <c r="D137" s="135"/>
      <c r="E137" s="119" t="str">
        <f t="shared" ref="E137:L137" ca="1" si="210">IF(SUM(E119,E123,E127,E131,E134)-E135=0,"",SUM(E119,E123,E127,E131,E134)-E135)</f>
        <v/>
      </c>
      <c r="F137" s="119" t="str">
        <f t="shared" ca="1" si="210"/>
        <v/>
      </c>
      <c r="G137" s="119" t="str">
        <f t="shared" ca="1" si="210"/>
        <v/>
      </c>
      <c r="H137" s="119" t="str">
        <f t="shared" ca="1" si="210"/>
        <v/>
      </c>
      <c r="I137" s="119" t="str">
        <f t="shared" ca="1" si="210"/>
        <v/>
      </c>
      <c r="J137" s="119" t="str">
        <f t="shared" ca="1" si="210"/>
        <v/>
      </c>
      <c r="K137" s="119" t="str">
        <f t="shared" ca="1" si="210"/>
        <v/>
      </c>
      <c r="L137" s="119" t="str">
        <f t="shared" ca="1" si="210"/>
        <v/>
      </c>
      <c r="M137" s="136" t="str">
        <f ca="1">IF(E137="","",SUM(E137:L137))</f>
        <v/>
      </c>
      <c r="Q137" s="137" t="str">
        <f ca="1">Q119&amp;Q123&amp;Q127&amp;Q131&amp;Q134&amp;Q135</f>
        <v/>
      </c>
      <c r="R137" s="137" t="str">
        <f t="shared" ref="R137:X137" ca="1" si="211">R119&amp;R123&amp;R127&amp;R131&amp;R134&amp;R135</f>
        <v/>
      </c>
      <c r="S137" s="137" t="str">
        <f t="shared" ca="1" si="211"/>
        <v/>
      </c>
      <c r="T137" s="137" t="str">
        <f t="shared" ca="1" si="211"/>
        <v/>
      </c>
      <c r="U137" s="137" t="str">
        <f t="shared" ca="1" si="211"/>
        <v/>
      </c>
      <c r="V137" s="137" t="str">
        <f t="shared" ca="1" si="211"/>
        <v/>
      </c>
      <c r="W137" s="137" t="str">
        <f t="shared" ca="1" si="211"/>
        <v/>
      </c>
      <c r="X137" s="137" t="str">
        <f t="shared" ca="1" si="211"/>
        <v/>
      </c>
    </row>
    <row r="138" spans="2:24" ht="15" customHeight="1" thickBot="1">
      <c r="B138" s="138"/>
      <c r="C138" s="138"/>
      <c r="D138" s="138"/>
      <c r="E138" s="138"/>
      <c r="F138" s="138"/>
      <c r="G138" s="138"/>
      <c r="H138" s="138"/>
      <c r="I138" s="138"/>
      <c r="J138" s="138"/>
      <c r="K138" s="138"/>
      <c r="L138" s="138"/>
      <c r="M138" s="138"/>
    </row>
    <row r="140" spans="2:24" ht="14.25" customHeight="1">
      <c r="B140" s="46">
        <f>B113+1</f>
        <v>6</v>
      </c>
      <c r="C140" s="29" t="str">
        <f>HYPERLINK("#日誌"&amp;B140&amp;"!B11","日誌"&amp;B140)</f>
        <v>日誌6</v>
      </c>
      <c r="D140" s="95" t="s">
        <v>116</v>
      </c>
      <c r="E140" s="139"/>
      <c r="F140" s="95" t="s">
        <v>126</v>
      </c>
      <c r="G140" s="140"/>
      <c r="H140" s="95" t="s">
        <v>127</v>
      </c>
      <c r="I140" s="140"/>
      <c r="J140" s="63"/>
      <c r="M140" s="96" t="str">
        <f>HYPERLINK("#⑭雑役務費!C"&amp;9*B140+1,"経費支出管理表へ")</f>
        <v>経費支出管理表へ</v>
      </c>
      <c r="Q140" s="1" t="s">
        <v>102</v>
      </c>
    </row>
    <row r="141" spans="2:24" ht="7.5" customHeight="1">
      <c r="C141" s="63"/>
      <c r="D141" s="63"/>
      <c r="E141" s="63"/>
      <c r="G141" s="97" t="e">
        <f>VLOOKUP(G140,リスト!E:F,2,FALSE)</f>
        <v>#N/A</v>
      </c>
      <c r="H141" s="63"/>
      <c r="J141" s="63"/>
      <c r="K141" s="63"/>
      <c r="L141" s="63"/>
      <c r="M141" s="63"/>
    </row>
    <row r="142" spans="2:24">
      <c r="C142" s="98"/>
      <c r="D142" s="99"/>
      <c r="E142" s="100" t="s">
        <v>45</v>
      </c>
      <c r="F142" s="101" t="s">
        <v>46</v>
      </c>
      <c r="G142" s="101" t="s">
        <v>47</v>
      </c>
      <c r="H142" s="101" t="s">
        <v>48</v>
      </c>
      <c r="I142" s="101" t="s">
        <v>49</v>
      </c>
      <c r="J142" s="101" t="s">
        <v>50</v>
      </c>
      <c r="K142" s="101" t="s">
        <v>51</v>
      </c>
      <c r="L142" s="101" t="s">
        <v>52</v>
      </c>
      <c r="M142" s="102" t="s">
        <v>11</v>
      </c>
      <c r="Q142" s="103" t="s">
        <v>45</v>
      </c>
      <c r="R142" s="103" t="s">
        <v>46</v>
      </c>
      <c r="S142" s="103" t="s">
        <v>47</v>
      </c>
      <c r="T142" s="103" t="s">
        <v>48</v>
      </c>
      <c r="U142" s="103" t="s">
        <v>49</v>
      </c>
      <c r="V142" s="103" t="s">
        <v>50</v>
      </c>
      <c r="W142" s="103" t="s">
        <v>51</v>
      </c>
      <c r="X142" s="103" t="s">
        <v>52</v>
      </c>
    </row>
    <row r="143" spans="2:24" ht="15" customHeight="1">
      <c r="C143" s="104" t="s">
        <v>18</v>
      </c>
      <c r="D143" s="105"/>
      <c r="E143" s="106" cm="1">
        <f t="array" aca="1" ref="E143" ca="1">IF(INDIRECT(C140&amp;"!$L$42")=0,"",COUNT(INDIRECT(C140&amp;"!$L$11:$L$41")))</f>
        <v>0</v>
      </c>
      <c r="F143" s="107" cm="1">
        <f t="array" aca="1" ref="F143" ca="1">IF(INDIRECT(C140&amp;"!$L$78")=0,"",COUNT(INDIRECT(C140&amp;"!$L$47:$L$77")))</f>
        <v>0</v>
      </c>
      <c r="G143" s="107" cm="1">
        <f t="array" aca="1" ref="G143" ca="1">IF(INDIRECT(C140&amp;"!$L$114")=0,"",COUNT(INDIRECT(C140&amp;"!$L$83:$L$113")))</f>
        <v>0</v>
      </c>
      <c r="H143" s="107" cm="1">
        <f t="array" aca="1" ref="H143" ca="1">IF(INDIRECT(C140&amp;"!$L$150")=0,"",COUNT(INDIRECT(C140&amp;"!$L$119:$L$149")))</f>
        <v>0</v>
      </c>
      <c r="I143" s="107" cm="1">
        <f t="array" aca="1" ref="I143" ca="1">IF(INDIRECT(C140&amp;"!$L$186")=0,"",COUNT(INDIRECT(C140&amp;"!$L$155:$L$185")))</f>
        <v>0</v>
      </c>
      <c r="J143" s="107" cm="1">
        <f t="array" aca="1" ref="J143" ca="1">IF(INDIRECT(C140&amp;"!$L$222")=0,"",COUNT(INDIRECT(C140&amp;"!$L$191:$L$221")))</f>
        <v>0</v>
      </c>
      <c r="K143" s="107" cm="1">
        <f t="array" aca="1" ref="K143" ca="1">IF(INDIRECT(C140&amp;"!$L$258")=0,"",COUNT(INDIRECT(C140&amp;"!$L$227:$L$257")))</f>
        <v>0</v>
      </c>
      <c r="L143" s="107" cm="1">
        <f t="array" aca="1" ref="L143" ca="1">IF(INDIRECT(C140&amp;"!$L$294")=0,"",COUNT(INDIRECT(C140&amp;"!$L$263:$L$293")))</f>
        <v>0</v>
      </c>
      <c r="M143" s="108">
        <f ca="1">IF($E$8="","",SUM($E$8:$L$8))</f>
        <v>0</v>
      </c>
      <c r="O143" s="69" t="s">
        <v>167</v>
      </c>
      <c r="Q143" s="109"/>
      <c r="R143" s="109"/>
      <c r="S143" s="109"/>
      <c r="T143" s="109"/>
      <c r="U143" s="109"/>
      <c r="V143" s="109"/>
      <c r="W143" s="109"/>
      <c r="X143" s="109"/>
    </row>
    <row r="144" spans="2:24">
      <c r="C144" s="110" t="s">
        <v>82</v>
      </c>
      <c r="D144" s="110" t="s">
        <v>73</v>
      </c>
      <c r="E144" s="37"/>
      <c r="F144" s="30"/>
      <c r="G144" s="30"/>
      <c r="H144" s="30"/>
      <c r="I144" s="30"/>
      <c r="J144" s="30"/>
      <c r="K144" s="30"/>
      <c r="L144" s="30"/>
      <c r="M144" s="111"/>
      <c r="O144" s="1" t="s">
        <v>122</v>
      </c>
    </row>
    <row r="145" spans="3:24">
      <c r="C145" s="112"/>
      <c r="D145" s="113" t="s">
        <v>24</v>
      </c>
      <c r="E145" s="114" t="str" cm="1">
        <f t="array" aca="1" ref="E145" ca="1">IF(INDIRECT($C140&amp;"!$H$42")=0,"",INDIRECT($C140&amp;"!$H$42"))</f>
        <v/>
      </c>
      <c r="F145" s="115" t="str" cm="1">
        <f t="array" aca="1" ref="F145" ca="1">IF(INDIRECT($C140&amp;"!$H$78")=0,"",INDIRECT($C140&amp;"!$H$78"))</f>
        <v/>
      </c>
      <c r="G145" s="115" t="str" cm="1">
        <f t="array" aca="1" ref="G145" ca="1">IF(INDIRECT($C140&amp;"!$H$114")=0,"",INDIRECT($C140&amp;"!$H$114"))</f>
        <v/>
      </c>
      <c r="H145" s="115" t="str" cm="1">
        <f t="array" aca="1" ref="H145" ca="1">IF(INDIRECT($C140&amp;"!$H$150")=0,"",INDIRECT($C140&amp;"!$H$150"))</f>
        <v/>
      </c>
      <c r="I145" s="115" t="str" cm="1">
        <f t="array" aca="1" ref="I145" ca="1">IF(INDIRECT($C140&amp;"!$H$186")=0,"",INDIRECT($C140&amp;"!$H$186"))</f>
        <v/>
      </c>
      <c r="J145" s="115" t="str" cm="1">
        <f t="array" aca="1" ref="J145" ca="1">IF(INDIRECT($C140&amp;"!$H$222")=0,"",INDIRECT($C140&amp;"!$H$222"))</f>
        <v/>
      </c>
      <c r="K145" s="115" t="str" cm="1">
        <f t="array" aca="1" ref="K145" ca="1">IF(INDIRECT($C140&amp;"!$H$258")=0,"",INDIRECT($C140&amp;"!$H$258"))</f>
        <v/>
      </c>
      <c r="L145" s="115" t="str" cm="1">
        <f t="array" aca="1" ref="L145" ca="1">IF(INDIRECT($C140&amp;"!$H$294")=0,"",INDIRECT($C140&amp;"!$H$294"))</f>
        <v/>
      </c>
      <c r="M145" s="116" t="str">
        <f ca="1">IF(E145="","",SUM($E145:$L145))</f>
        <v/>
      </c>
    </row>
    <row r="146" spans="3:24">
      <c r="C146" s="117"/>
      <c r="D146" s="117" t="s">
        <v>74</v>
      </c>
      <c r="E146" s="118" t="str">
        <f t="shared" ref="E146:L146" ca="1" si="212">IF(OR(E144="",E145=""),"",ROUNDDOWN(E144*E145*24,0))</f>
        <v/>
      </c>
      <c r="F146" s="119" t="str">
        <f t="shared" ca="1" si="212"/>
        <v/>
      </c>
      <c r="G146" s="119" t="str">
        <f t="shared" ca="1" si="212"/>
        <v/>
      </c>
      <c r="H146" s="119" t="str">
        <f t="shared" ca="1" si="212"/>
        <v/>
      </c>
      <c r="I146" s="120" t="str">
        <f t="shared" ca="1" si="212"/>
        <v/>
      </c>
      <c r="J146" s="119" t="str">
        <f t="shared" ca="1" si="212"/>
        <v/>
      </c>
      <c r="K146" s="119" t="str">
        <f t="shared" ca="1" si="212"/>
        <v/>
      </c>
      <c r="L146" s="119" t="str">
        <f t="shared" ca="1" si="212"/>
        <v/>
      </c>
      <c r="M146" s="121">
        <f ca="1">SUM(E146:L146)</f>
        <v>0</v>
      </c>
      <c r="Q146" s="63" t="str">
        <f t="shared" ref="Q146" ca="1" si="213">IF(OR(E144="",E145=""),"","所定内：" &amp; TEXT(E144,"#,###円") &amp; "×" &amp; TEXT(E145,"[h]:mm時間;@") &amp; "=" &amp; TEXT(E146,"#,###円"))</f>
        <v/>
      </c>
      <c r="R146" s="63" t="str">
        <f t="shared" ref="R146" ca="1" si="214">IF(OR(F144="",F145=""),"","所定内：" &amp; TEXT(F144,"#,###円") &amp; "×" &amp; TEXT(F145,"[h]:mm時間;@") &amp; "=" &amp; TEXT(F146,"#,###円"))</f>
        <v/>
      </c>
      <c r="S146" s="63" t="str">
        <f t="shared" ref="S146" ca="1" si="215">IF(OR(G144="",G145=""),"","所定内：" &amp; TEXT(G144,"#,###円") &amp; "×" &amp; TEXT(G145,"[h]:mm時間;@") &amp; "=" &amp; TEXT(G146,"#,###円"))</f>
        <v/>
      </c>
      <c r="T146" s="63" t="str">
        <f t="shared" ref="T146" ca="1" si="216">IF(OR(H144="",H145=""),"","所定内：" &amp; TEXT(H144,"#,###円") &amp; "×" &amp; TEXT(H145,"[h]:mm時間;@") &amp; "=" &amp; TEXT(H146,"#,###円"))</f>
        <v/>
      </c>
      <c r="U146" s="63" t="str">
        <f t="shared" ref="U146" ca="1" si="217">IF(OR(I144="",I145=""),"","所定内：" &amp; TEXT(I144,"#,###円") &amp; "×" &amp; TEXT(I145,"[h]:mm時間;@") &amp; "=" &amp; TEXT(I146,"#,###円"))</f>
        <v/>
      </c>
      <c r="V146" s="63" t="str">
        <f t="shared" ref="V146" ca="1" si="218">IF(OR(J144="",J145=""),"","所定内：" &amp; TEXT(J144,"#,###円") &amp; "×" &amp; TEXT(J145,"[h]:mm時間;@") &amp; "=" &amp; TEXT(J146,"#,###円"))</f>
        <v/>
      </c>
      <c r="W146" s="63" t="str">
        <f t="shared" ref="W146" ca="1" si="219">IF(OR(K144="",K145=""),"","所定内：" &amp; TEXT(K144,"#,###円") &amp; "×" &amp; TEXT(K145,"[h]:mm時間;@") &amp; "=" &amp; TEXT(K146,"#,###円"))</f>
        <v/>
      </c>
      <c r="X146" s="63" t="str">
        <f t="shared" ref="X146" ca="1" si="220">IF(OR(L144="",L145=""),"","所定内：" &amp; TEXT(L144,"#,###円") &amp; "×" &amp; TEXT(L145,"[h]:mm時間;@") &amp; "=" &amp; TEXT(L146,"#,###円"))</f>
        <v/>
      </c>
    </row>
    <row r="147" spans="3:24">
      <c r="C147" s="110" t="s">
        <v>91</v>
      </c>
      <c r="D147" s="112" t="s">
        <v>73</v>
      </c>
      <c r="E147" s="37"/>
      <c r="F147" s="30"/>
      <c r="G147" s="30"/>
      <c r="H147" s="30"/>
      <c r="I147" s="30"/>
      <c r="J147" s="30"/>
      <c r="K147" s="30"/>
      <c r="L147" s="30"/>
      <c r="M147" s="122"/>
      <c r="Q147" s="63"/>
      <c r="R147" s="63"/>
      <c r="S147" s="63"/>
      <c r="T147" s="63"/>
      <c r="U147" s="63"/>
      <c r="V147" s="63"/>
      <c r="W147" s="63"/>
      <c r="X147" s="63"/>
    </row>
    <row r="148" spans="3:24">
      <c r="C148" s="112"/>
      <c r="D148" s="113" t="s">
        <v>92</v>
      </c>
      <c r="E148" s="123" t="str">
        <f>IF(OR(E144="",E147=""),"",E147/E144-1)</f>
        <v/>
      </c>
      <c r="F148" s="124" t="str">
        <f t="shared" ref="F148:L148" si="221">IF(OR(F144="",F147=""),"",F147/F144-1)</f>
        <v/>
      </c>
      <c r="G148" s="124" t="str">
        <f t="shared" si="221"/>
        <v/>
      </c>
      <c r="H148" s="124" t="str">
        <f t="shared" si="221"/>
        <v/>
      </c>
      <c r="I148" s="124" t="str">
        <f t="shared" si="221"/>
        <v/>
      </c>
      <c r="J148" s="124" t="str">
        <f t="shared" si="221"/>
        <v/>
      </c>
      <c r="K148" s="124" t="str">
        <f t="shared" si="221"/>
        <v/>
      </c>
      <c r="L148" s="124" t="str">
        <f t="shared" si="221"/>
        <v/>
      </c>
      <c r="M148" s="125"/>
      <c r="Q148" s="63"/>
      <c r="R148" s="63"/>
      <c r="S148" s="63"/>
      <c r="T148" s="63"/>
      <c r="U148" s="63"/>
      <c r="V148" s="63"/>
      <c r="W148" s="63"/>
      <c r="X148" s="63"/>
    </row>
    <row r="149" spans="3:24">
      <c r="C149" s="112"/>
      <c r="D149" s="113" t="s">
        <v>24</v>
      </c>
      <c r="E149" s="114" t="str" cm="1">
        <f t="array" aca="1" ref="E149" ca="1">IF(INDIRECT($C140&amp;"!$I$42")=0,"",INDIRECT($C140&amp;"!$I$42"))</f>
        <v/>
      </c>
      <c r="F149" s="115" t="str" cm="1">
        <f t="array" aca="1" ref="F149" ca="1">IF(INDIRECT($C140&amp;"!$I$78")=0,"",INDIRECT($C140&amp;"!$I$78"))</f>
        <v/>
      </c>
      <c r="G149" s="115" t="str" cm="1">
        <f t="array" aca="1" ref="G149" ca="1">IF(INDIRECT($C140&amp;"!$I$114")=0,"",INDIRECT($C140&amp;"!$I$114"))</f>
        <v/>
      </c>
      <c r="H149" s="115" t="str" cm="1">
        <f t="array" aca="1" ref="H149" ca="1">IF(INDIRECT($C140&amp;"!$I$150")=0,"",INDIRECT($C140&amp;"!$I$150"))</f>
        <v/>
      </c>
      <c r="I149" s="115" t="str" cm="1">
        <f t="array" aca="1" ref="I149" ca="1">IF(INDIRECT($C140&amp;"!$I$186")=0,"",INDIRECT($C140&amp;"!$I$186"))</f>
        <v/>
      </c>
      <c r="J149" s="115" t="str" cm="1">
        <f t="array" aca="1" ref="J149" ca="1">IF(INDIRECT($C140&amp;"!$I$222")=0,"",INDIRECT($C140&amp;"!$I$222"))</f>
        <v/>
      </c>
      <c r="K149" s="115" t="str" cm="1">
        <f t="array" aca="1" ref="K149" ca="1">IF(INDIRECT($C140&amp;"!$I$258")=0,"",INDIRECT($C140&amp;"!$I$258"))</f>
        <v/>
      </c>
      <c r="L149" s="115" t="str" cm="1">
        <f t="array" aca="1" ref="L149" ca="1">IF(INDIRECT($C140&amp;"!$I$294")=0,"",INDIRECT($C140&amp;"!$I$294"))</f>
        <v/>
      </c>
      <c r="M149" s="116" t="str">
        <f ca="1">IF(E149="","",SUM($E149:$L149))</f>
        <v/>
      </c>
      <c r="Q149" s="63"/>
      <c r="R149" s="63"/>
      <c r="S149" s="63"/>
      <c r="T149" s="63"/>
      <c r="U149" s="63"/>
      <c r="V149" s="63"/>
      <c r="W149" s="63"/>
      <c r="X149" s="63"/>
    </row>
    <row r="150" spans="3:24">
      <c r="C150" s="117"/>
      <c r="D150" s="117" t="s">
        <v>74</v>
      </c>
      <c r="E150" s="118" t="str">
        <f t="shared" ref="E150:L150" ca="1" si="222">IF(OR(E147="",E149=""),"",ROUNDDOWN(E147*E149*24,0))</f>
        <v/>
      </c>
      <c r="F150" s="119" t="str">
        <f t="shared" ca="1" si="222"/>
        <v/>
      </c>
      <c r="G150" s="119" t="str">
        <f t="shared" ca="1" si="222"/>
        <v/>
      </c>
      <c r="H150" s="119" t="str">
        <f t="shared" ca="1" si="222"/>
        <v/>
      </c>
      <c r="I150" s="119" t="str">
        <f t="shared" ca="1" si="222"/>
        <v/>
      </c>
      <c r="J150" s="119" t="str">
        <f t="shared" ca="1" si="222"/>
        <v/>
      </c>
      <c r="K150" s="119" t="str">
        <f t="shared" ca="1" si="222"/>
        <v/>
      </c>
      <c r="L150" s="119" t="str">
        <f t="shared" ca="1" si="222"/>
        <v/>
      </c>
      <c r="M150" s="121">
        <f ca="1">SUM(E150:L150)</f>
        <v>0</v>
      </c>
      <c r="Q150" s="63" t="str">
        <f t="shared" ref="Q150" ca="1" si="223">IF(OR(E147="",E149=""),"",CHAR(10)&amp;"所定外：" &amp; TEXT(E147,"#,###円") &amp; "×" &amp; TEXT(E149,"[h]:mm時間;@") &amp; "=" &amp; TEXT(E150,"#,###円"))</f>
        <v/>
      </c>
      <c r="R150" s="63" t="str">
        <f t="shared" ref="R150" ca="1" si="224">IF(OR(F147="",F149=""),"",CHAR(10)&amp;"所定外：" &amp; TEXT(F147,"#,###円") &amp; "×" &amp; TEXT(F149,"[h]:mm時間;@") &amp; "=" &amp; TEXT(F150,"#,###円"))</f>
        <v/>
      </c>
      <c r="S150" s="63" t="str">
        <f t="shared" ref="S150" ca="1" si="225">IF(OR(G147="",G149=""),"",CHAR(10)&amp;"所定外：" &amp; TEXT(G147,"#,###円") &amp; "×" &amp; TEXT(G149,"[h]:mm時間;@") &amp; "=" &amp; TEXT(G150,"#,###円"))</f>
        <v/>
      </c>
      <c r="T150" s="63" t="str">
        <f t="shared" ref="T150" ca="1" si="226">IF(OR(H147="",H149=""),"",CHAR(10)&amp;"所定外：" &amp; TEXT(H147,"#,###円") &amp; "×" &amp; TEXT(H149,"[h]:mm時間;@") &amp; "=" &amp; TEXT(H150,"#,###円"))</f>
        <v/>
      </c>
      <c r="U150" s="63" t="str">
        <f t="shared" ref="U150" ca="1" si="227">IF(OR(I147="",I149=""),"",CHAR(10)&amp;"所定外：" &amp; TEXT(I147,"#,###円") &amp; "×" &amp; TEXT(I149,"[h]:mm時間;@") &amp; "=" &amp; TEXT(I150,"#,###円"))</f>
        <v/>
      </c>
      <c r="V150" s="63" t="str">
        <f t="shared" ref="V150" ca="1" si="228">IF(OR(J147="",J149=""),"",CHAR(10)&amp;"所定外：" &amp; TEXT(J147,"#,###円") &amp; "×" &amp; TEXT(J149,"[h]:mm時間;@") &amp; "=" &amp; TEXT(J150,"#,###円"))</f>
        <v/>
      </c>
      <c r="W150" s="63" t="str">
        <f t="shared" ref="W150" ca="1" si="229">IF(OR(K147="",K149=""),"",CHAR(10)&amp;"所定外：" &amp; TEXT(K147,"#,###円") &amp; "×" &amp; TEXT(K149,"[h]:mm時間;@") &amp; "=" &amp; TEXT(K150,"#,###円"))</f>
        <v/>
      </c>
      <c r="X150" s="63" t="str">
        <f t="shared" ref="X150" ca="1" si="230">IF(OR(L147="",L149=""),"",CHAR(10)&amp;"所定外：" &amp; TEXT(L147,"#,###円") &amp; "×" &amp; TEXT(L149,"[h]:mm時間;@") &amp; "=" &amp; TEXT(L150,"#,###円"))</f>
        <v/>
      </c>
    </row>
    <row r="151" spans="3:24">
      <c r="C151" s="110" t="s">
        <v>93</v>
      </c>
      <c r="D151" s="112" t="s">
        <v>73</v>
      </c>
      <c r="E151" s="37"/>
      <c r="F151" s="30"/>
      <c r="G151" s="30"/>
      <c r="H151" s="30"/>
      <c r="I151" s="30"/>
      <c r="J151" s="30"/>
      <c r="K151" s="30"/>
      <c r="L151" s="30"/>
      <c r="M151" s="122"/>
      <c r="Q151" s="63"/>
      <c r="R151" s="63"/>
      <c r="S151" s="63"/>
      <c r="T151" s="63"/>
      <c r="U151" s="63"/>
      <c r="V151" s="63"/>
      <c r="W151" s="63"/>
      <c r="X151" s="63"/>
    </row>
    <row r="152" spans="3:24">
      <c r="C152" s="112"/>
      <c r="D152" s="113" t="s">
        <v>92</v>
      </c>
      <c r="E152" s="123" t="str">
        <f t="shared" ref="E152:L152" si="231">IF(OR(E144="",E151=""),"",E151/E144-1)</f>
        <v/>
      </c>
      <c r="F152" s="124" t="str">
        <f t="shared" si="231"/>
        <v/>
      </c>
      <c r="G152" s="124" t="str">
        <f t="shared" si="231"/>
        <v/>
      </c>
      <c r="H152" s="124" t="str">
        <f t="shared" si="231"/>
        <v/>
      </c>
      <c r="I152" s="124" t="str">
        <f t="shared" si="231"/>
        <v/>
      </c>
      <c r="J152" s="124" t="str">
        <f t="shared" si="231"/>
        <v/>
      </c>
      <c r="K152" s="124" t="str">
        <f t="shared" si="231"/>
        <v/>
      </c>
      <c r="L152" s="124" t="str">
        <f t="shared" si="231"/>
        <v/>
      </c>
      <c r="M152" s="125"/>
      <c r="Q152" s="63"/>
      <c r="R152" s="63"/>
      <c r="S152" s="63"/>
      <c r="T152" s="63"/>
      <c r="U152" s="63"/>
      <c r="V152" s="63"/>
      <c r="W152" s="63"/>
      <c r="X152" s="63"/>
    </row>
    <row r="153" spans="3:24">
      <c r="C153" s="112"/>
      <c r="D153" s="113" t="s">
        <v>24</v>
      </c>
      <c r="E153" s="114" t="str" cm="1">
        <f t="array" aca="1" ref="E153" ca="1">IF(INDIRECT($C140&amp;"!$J$42")=0,"",INDIRECT($C140&amp;"!$J$42"))</f>
        <v/>
      </c>
      <c r="F153" s="115" t="str" cm="1">
        <f t="array" aca="1" ref="F153" ca="1">IF(INDIRECT($C140&amp;"!$J$78")=0,"",INDIRECT($C140&amp;"!$J$78"))</f>
        <v/>
      </c>
      <c r="G153" s="115" t="str" cm="1">
        <f t="array" aca="1" ref="G153" ca="1">IF(INDIRECT($C140&amp;"!$J$114")=0,"",INDIRECT($C140&amp;"!$J$114"))</f>
        <v/>
      </c>
      <c r="H153" s="115" t="str" cm="1">
        <f t="array" aca="1" ref="H153" ca="1">IF(INDIRECT($C140&amp;"!$J$150")=0,"",INDIRECT($C140&amp;"!$J$150"))</f>
        <v/>
      </c>
      <c r="I153" s="115" t="str" cm="1">
        <f t="array" aca="1" ref="I153" ca="1">IF(INDIRECT($C140&amp;"!$J$186")=0,"",INDIRECT($C140&amp;"!$J$186"))</f>
        <v/>
      </c>
      <c r="J153" s="115" t="str" cm="1">
        <f t="array" aca="1" ref="J153" ca="1">IF(INDIRECT($C140&amp;"!$J$222")=0,"",INDIRECT($C140&amp;"!$J$222"))</f>
        <v/>
      </c>
      <c r="K153" s="115" t="str" cm="1">
        <f t="array" aca="1" ref="K153" ca="1">IF(INDIRECT($C140&amp;"!$J$258")=0,"",INDIRECT($C140&amp;"!$J$258"))</f>
        <v/>
      </c>
      <c r="L153" s="115" t="str" cm="1">
        <f t="array" aca="1" ref="L153" ca="1">IF(INDIRECT($C140&amp;"!$J$294")=0,"",INDIRECT($C140&amp;"!$J$294"))</f>
        <v/>
      </c>
      <c r="M153" s="116" t="str">
        <f ca="1">IF(E153="","",SUM($E153:$L153))</f>
        <v/>
      </c>
      <c r="Q153" s="63"/>
      <c r="R153" s="63"/>
      <c r="S153" s="63"/>
      <c r="T153" s="63"/>
      <c r="U153" s="63"/>
      <c r="V153" s="63"/>
      <c r="W153" s="63"/>
      <c r="X153" s="63"/>
    </row>
    <row r="154" spans="3:24">
      <c r="C154" s="117"/>
      <c r="D154" s="117" t="s">
        <v>74</v>
      </c>
      <c r="E154" s="118" t="str">
        <f t="shared" ref="E154:L154" ca="1" si="232">IF(OR(E151="",E153=""),"",ROUNDDOWN(E151*E153*24,0))</f>
        <v/>
      </c>
      <c r="F154" s="119" t="str">
        <f t="shared" ca="1" si="232"/>
        <v/>
      </c>
      <c r="G154" s="119" t="str">
        <f t="shared" ca="1" si="232"/>
        <v/>
      </c>
      <c r="H154" s="119" t="str">
        <f t="shared" ca="1" si="232"/>
        <v/>
      </c>
      <c r="I154" s="119" t="str">
        <f t="shared" ca="1" si="232"/>
        <v/>
      </c>
      <c r="J154" s="119" t="str">
        <f t="shared" ca="1" si="232"/>
        <v/>
      </c>
      <c r="K154" s="119" t="str">
        <f t="shared" ca="1" si="232"/>
        <v/>
      </c>
      <c r="L154" s="119" t="str">
        <f t="shared" ca="1" si="232"/>
        <v/>
      </c>
      <c r="M154" s="121">
        <f ca="1">SUM(E154:L154)</f>
        <v>0</v>
      </c>
      <c r="Q154" s="63" t="str">
        <f ca="1">IF(OR(E151="",E153=""),"",CHAR(10)&amp;"所定休日：" &amp; TEXT(E151,"#,###円") &amp; "×" &amp; TEXT(E153,"[h]:mm時間;@") &amp; "=" &amp; TEXT(E154,"#,###円"))</f>
        <v/>
      </c>
      <c r="R154" s="63" t="str">
        <f t="shared" ref="R154" ca="1" si="233">IF(OR(F151="",F153=""),"",CHAR(10)&amp;"所定休日：" &amp; TEXT(F151,"#,###円") &amp; "×" &amp; TEXT(F153,"[h]:mm時間;@") &amp; "=" &amp; TEXT(F154,"#,###円"))</f>
        <v/>
      </c>
      <c r="S154" s="63" t="str">
        <f t="shared" ref="S154" ca="1" si="234">IF(OR(G151="",G153=""),"",CHAR(10)&amp;"所定休日：" &amp; TEXT(G151,"#,###円") &amp; "×" &amp; TEXT(G153,"[h]:mm時間;@") &amp; "=" &amp; TEXT(G154,"#,###円"))</f>
        <v/>
      </c>
      <c r="T154" s="63" t="str">
        <f t="shared" ref="T154" ca="1" si="235">IF(OR(H151="",H153=""),"",CHAR(10)&amp;"所定休日：" &amp; TEXT(H151,"#,###円") &amp; "×" &amp; TEXT(H153,"[h]:mm時間;@") &amp; "=" &amp; TEXT(H154,"#,###円"))</f>
        <v/>
      </c>
      <c r="U154" s="63" t="str">
        <f t="shared" ref="U154" ca="1" si="236">IF(OR(I151="",I153=""),"",CHAR(10)&amp;"所定休日：" &amp; TEXT(I151,"#,###円") &amp; "×" &amp; TEXT(I153,"[h]:mm時間;@") &amp; "=" &amp; TEXT(I154,"#,###円"))</f>
        <v/>
      </c>
      <c r="V154" s="63" t="str">
        <f t="shared" ref="V154" ca="1" si="237">IF(OR(J151="",J153=""),"",CHAR(10)&amp;"所定休日：" &amp; TEXT(J151,"#,###円") &amp; "×" &amp; TEXT(J153,"[h]:mm時間;@") &amp; "=" &amp; TEXT(J154,"#,###円"))</f>
        <v/>
      </c>
      <c r="W154" s="63" t="str">
        <f t="shared" ref="W154" ca="1" si="238">IF(OR(K151="",K153=""),"",CHAR(10)&amp;"所定休日：" &amp; TEXT(K151,"#,###円") &amp; "×" &amp; TEXT(K153,"[h]:mm時間;@") &amp; "=" &amp; TEXT(K154,"#,###円"))</f>
        <v/>
      </c>
      <c r="X154" s="63" t="str">
        <f t="shared" ref="X154" ca="1" si="239">IF(OR(L151="",L153=""),"",CHAR(10)&amp;"所定休日：" &amp; TEXT(L151,"#,###円") &amp; "×" &amp; TEXT(L153,"[h]:mm時間;@") &amp; "=" &amp; TEXT(L154,"#,###円"))</f>
        <v/>
      </c>
    </row>
    <row r="155" spans="3:24">
      <c r="C155" s="110" t="s">
        <v>94</v>
      </c>
      <c r="D155" s="112" t="s">
        <v>73</v>
      </c>
      <c r="E155" s="37"/>
      <c r="F155" s="30"/>
      <c r="G155" s="30"/>
      <c r="H155" s="30"/>
      <c r="I155" s="30"/>
      <c r="J155" s="30"/>
      <c r="K155" s="30"/>
      <c r="L155" s="30"/>
      <c r="M155" s="122"/>
      <c r="Q155" s="63"/>
      <c r="R155" s="63"/>
      <c r="S155" s="63"/>
      <c r="T155" s="63"/>
      <c r="U155" s="63"/>
      <c r="V155" s="63"/>
      <c r="W155" s="63"/>
      <c r="X155" s="63"/>
    </row>
    <row r="156" spans="3:24">
      <c r="C156" s="112"/>
      <c r="D156" s="113" t="s">
        <v>92</v>
      </c>
      <c r="E156" s="123" t="str">
        <f t="shared" ref="E156:L156" si="240">IF(OR(E144="",E155=""),"",E155/E144-1)</f>
        <v/>
      </c>
      <c r="F156" s="124" t="str">
        <f t="shared" si="240"/>
        <v/>
      </c>
      <c r="G156" s="124" t="str">
        <f t="shared" si="240"/>
        <v/>
      </c>
      <c r="H156" s="124" t="str">
        <f t="shared" si="240"/>
        <v/>
      </c>
      <c r="I156" s="124" t="str">
        <f t="shared" si="240"/>
        <v/>
      </c>
      <c r="J156" s="124" t="str">
        <f t="shared" si="240"/>
        <v/>
      </c>
      <c r="K156" s="124" t="str">
        <f t="shared" si="240"/>
        <v/>
      </c>
      <c r="L156" s="124" t="str">
        <f t="shared" si="240"/>
        <v/>
      </c>
      <c r="M156" s="125"/>
      <c r="Q156" s="63"/>
      <c r="R156" s="63"/>
      <c r="S156" s="63"/>
      <c r="T156" s="63"/>
      <c r="U156" s="63"/>
      <c r="V156" s="63"/>
      <c r="W156" s="63"/>
      <c r="X156" s="63"/>
    </row>
    <row r="157" spans="3:24">
      <c r="C157" s="112"/>
      <c r="D157" s="113" t="s">
        <v>24</v>
      </c>
      <c r="E157" s="114" t="str" cm="1">
        <f t="array" aca="1" ref="E157" ca="1">IF(INDIRECT($C140&amp;"!$K$42")=0,"",INDIRECT($C140&amp;"!$K$42"))</f>
        <v/>
      </c>
      <c r="F157" s="115" t="str" cm="1">
        <f t="array" aca="1" ref="F157" ca="1">IF(INDIRECT($C140&amp;"!$K$78")=0,"",INDIRECT($C140&amp;"!$K$78"))</f>
        <v/>
      </c>
      <c r="G157" s="115" t="str" cm="1">
        <f t="array" aca="1" ref="G157" ca="1">IF(INDIRECT($C140&amp;"!$K$114")=0,"",INDIRECT($C140&amp;"!$K$114"))</f>
        <v/>
      </c>
      <c r="H157" s="115" t="str" cm="1">
        <f t="array" aca="1" ref="H157" ca="1">IF(INDIRECT($C140&amp;"!$K$150")=0,"",INDIRECT($C140&amp;"!$K$150"))</f>
        <v/>
      </c>
      <c r="I157" s="115" t="str" cm="1">
        <f t="array" aca="1" ref="I157" ca="1">IF(INDIRECT($C140&amp;"!$K$186")=0,"",INDIRECT($C140&amp;"!$K$186"))</f>
        <v/>
      </c>
      <c r="J157" s="115" t="str" cm="1">
        <f t="array" aca="1" ref="J157" ca="1">IF(INDIRECT($C140&amp;"!$K$222")=0,"",INDIRECT($C140&amp;"!$K$222"))</f>
        <v/>
      </c>
      <c r="K157" s="115" t="str" cm="1">
        <f t="array" aca="1" ref="K157" ca="1">IF(INDIRECT($C140&amp;"!$K$258")=0,"",INDIRECT($C140&amp;"!$K$258"))</f>
        <v/>
      </c>
      <c r="L157" s="115" t="str" cm="1">
        <f t="array" aca="1" ref="L157" ca="1">IF(INDIRECT($C140&amp;"!$K$294")=0,"",INDIRECT($C140&amp;"!$K$294"))</f>
        <v/>
      </c>
      <c r="M157" s="116" t="str">
        <f ca="1">IF(E157="","",SUM($E157:$L157))</f>
        <v/>
      </c>
      <c r="Q157" s="63"/>
      <c r="R157" s="63"/>
      <c r="S157" s="63"/>
      <c r="T157" s="63"/>
      <c r="U157" s="63"/>
      <c r="V157" s="63"/>
      <c r="W157" s="63"/>
      <c r="X157" s="63"/>
    </row>
    <row r="158" spans="3:24">
      <c r="C158" s="117"/>
      <c r="D158" s="117" t="s">
        <v>74</v>
      </c>
      <c r="E158" s="118" t="str">
        <f ca="1">IF(OR(E155="",E157=""),"",ROUNDDOWN(E155*E157*24,0))</f>
        <v/>
      </c>
      <c r="F158" s="119" t="str">
        <f t="shared" ref="F158:L158" ca="1" si="241">IF(OR(F155="",F157=""),"",ROUNDDOWN(F155*F157*24,0))</f>
        <v/>
      </c>
      <c r="G158" s="119" t="str">
        <f t="shared" ca="1" si="241"/>
        <v/>
      </c>
      <c r="H158" s="119" t="str">
        <f t="shared" ca="1" si="241"/>
        <v/>
      </c>
      <c r="I158" s="119" t="str">
        <f t="shared" ca="1" si="241"/>
        <v/>
      </c>
      <c r="J158" s="119" t="str">
        <f t="shared" ca="1" si="241"/>
        <v/>
      </c>
      <c r="K158" s="119" t="str">
        <f t="shared" ca="1" si="241"/>
        <v/>
      </c>
      <c r="L158" s="119" t="str">
        <f t="shared" ca="1" si="241"/>
        <v/>
      </c>
      <c r="M158" s="121">
        <f ca="1">SUM(E158:L158)</f>
        <v>0</v>
      </c>
      <c r="Q158" s="63" t="str">
        <f t="shared" ref="Q158" ca="1" si="242">IF(OR(E155="",E157=""),"",CHAR(10)&amp;"法定休日：" &amp; TEXT(E155,"#,###円") &amp; "×" &amp; TEXT(E157,"[h]:mm時間;@") &amp; "=" &amp; TEXT(E158,"#,###円"))</f>
        <v/>
      </c>
      <c r="R158" s="63" t="str">
        <f t="shared" ref="R158" ca="1" si="243">IF(OR(F155="",F157=""),"",CHAR(10)&amp;"法定休日：" &amp; TEXT(F155,"#,###円") &amp; "×" &amp; TEXT(F157,"[h]:mm時間;@") &amp; "=" &amp; TEXT(F158,"#,###円"))</f>
        <v/>
      </c>
      <c r="S158" s="63" t="str">
        <f t="shared" ref="S158" ca="1" si="244">IF(OR(G155="",G157=""),"",CHAR(10)&amp;"法定休日：" &amp; TEXT(G155,"#,###円") &amp; "×" &amp; TEXT(G157,"[h]:mm時間;@") &amp; "=" &amp; TEXT(G158,"#,###円"))</f>
        <v/>
      </c>
      <c r="T158" s="63" t="str">
        <f t="shared" ref="T158" ca="1" si="245">IF(OR(H155="",H157=""),"",CHAR(10)&amp;"法定休日：" &amp; TEXT(H155,"#,###円") &amp; "×" &amp; TEXT(H157,"[h]:mm時間;@") &amp; "=" &amp; TEXT(H158,"#,###円"))</f>
        <v/>
      </c>
      <c r="U158" s="63" t="str">
        <f t="shared" ref="U158" ca="1" si="246">IF(OR(I155="",I157=""),"",CHAR(10)&amp;"法定休日：" &amp; TEXT(I155,"#,###円") &amp; "×" &amp; TEXT(I157,"[h]:mm時間;@") &amp; "=" &amp; TEXT(I158,"#,###円"))</f>
        <v/>
      </c>
      <c r="V158" s="63" t="str">
        <f t="shared" ref="V158" ca="1" si="247">IF(OR(J155="",J157=""),"",CHAR(10)&amp;"法定休日：" &amp; TEXT(J155,"#,###円") &amp; "×" &amp; TEXT(J157,"[h]:mm時間;@") &amp; "=" &amp; TEXT(J158,"#,###円"))</f>
        <v/>
      </c>
      <c r="W158" s="63" t="str">
        <f t="shared" ref="W158" ca="1" si="248">IF(OR(K155="",K157=""),"",CHAR(10)&amp;"法定休日：" &amp; TEXT(K155,"#,###円") &amp; "×" &amp; TEXT(K157,"[h]:mm時間;@") &amp; "=" &amp; TEXT(K158,"#,###円"))</f>
        <v/>
      </c>
      <c r="X158" s="63" t="str">
        <f t="shared" ref="X158" ca="1" si="249">IF(OR(L155="",L157=""),"",CHAR(10)&amp;"法定休日：" &amp; TEXT(L155,"#,###円") &amp; "×" &amp; TEXT(L157,"[h]:mm時間;@") &amp; "=" &amp; TEXT(L158,"#,###円"))</f>
        <v/>
      </c>
    </row>
    <row r="159" spans="3:24">
      <c r="C159" s="110" t="s">
        <v>75</v>
      </c>
      <c r="D159" s="110" t="s">
        <v>77</v>
      </c>
      <c r="E159" s="38"/>
      <c r="F159" s="36"/>
      <c r="G159" s="36"/>
      <c r="H159" s="36"/>
      <c r="I159" s="36"/>
      <c r="J159" s="36"/>
      <c r="K159" s="36"/>
      <c r="L159" s="36"/>
      <c r="M159" s="126">
        <f>SUM(E159:L159)</f>
        <v>0</v>
      </c>
      <c r="Q159" s="63"/>
      <c r="R159" s="63"/>
      <c r="S159" s="63"/>
      <c r="T159" s="63"/>
      <c r="U159" s="63"/>
      <c r="V159" s="63"/>
      <c r="W159" s="63"/>
      <c r="X159" s="63"/>
    </row>
    <row r="160" spans="3:24">
      <c r="C160" s="127"/>
      <c r="D160" s="113" t="s">
        <v>78</v>
      </c>
      <c r="E160" s="39"/>
      <c r="F160" s="35"/>
      <c r="G160" s="35"/>
      <c r="H160" s="35"/>
      <c r="I160" s="35"/>
      <c r="J160" s="35"/>
      <c r="K160" s="35"/>
      <c r="L160" s="35"/>
      <c r="M160" s="128">
        <f ca="1">SUM(E160*E143,F160*F143,G160*G143,H160*H143,I160*I143,J160*J143,K160*K143,L160*L143)</f>
        <v>0</v>
      </c>
      <c r="Q160" s="63"/>
      <c r="R160" s="63"/>
      <c r="S160" s="63"/>
      <c r="T160" s="63"/>
      <c r="U160" s="63"/>
      <c r="V160" s="63"/>
      <c r="W160" s="63"/>
      <c r="X160" s="63"/>
    </row>
    <row r="161" spans="2:24">
      <c r="C161" s="129"/>
      <c r="D161" s="117" t="s">
        <v>74</v>
      </c>
      <c r="E161" s="118" t="str">
        <f t="shared" ref="E161:L161" si="250">IF(AND(E159="",E160=""),"",E159+E160*E143)</f>
        <v/>
      </c>
      <c r="F161" s="119" t="str">
        <f t="shared" si="250"/>
        <v/>
      </c>
      <c r="G161" s="119" t="str">
        <f t="shared" si="250"/>
        <v/>
      </c>
      <c r="H161" s="119" t="str">
        <f t="shared" si="250"/>
        <v/>
      </c>
      <c r="I161" s="119" t="str">
        <f t="shared" si="250"/>
        <v/>
      </c>
      <c r="J161" s="119" t="str">
        <f t="shared" si="250"/>
        <v/>
      </c>
      <c r="K161" s="119" t="str">
        <f t="shared" si="250"/>
        <v/>
      </c>
      <c r="L161" s="119" t="str">
        <f t="shared" si="250"/>
        <v/>
      </c>
      <c r="M161" s="121">
        <f>SUM(E161:L161)</f>
        <v>0</v>
      </c>
      <c r="Q161" s="63" t="str">
        <f t="shared" ref="Q161:X161" si="251">IF(AND(E159="",E160=""),"",CHAR(10)&amp;"通勤手当：" &amp; TEXT(E161,"#,###円"))</f>
        <v/>
      </c>
      <c r="R161" s="63" t="str">
        <f t="shared" si="251"/>
        <v/>
      </c>
      <c r="S161" s="63" t="str">
        <f t="shared" si="251"/>
        <v/>
      </c>
      <c r="T161" s="63" t="str">
        <f t="shared" si="251"/>
        <v/>
      </c>
      <c r="U161" s="63" t="str">
        <f t="shared" si="251"/>
        <v/>
      </c>
      <c r="V161" s="63" t="str">
        <f t="shared" si="251"/>
        <v/>
      </c>
      <c r="W161" s="63" t="str">
        <f t="shared" si="251"/>
        <v/>
      </c>
      <c r="X161" s="63" t="str">
        <f t="shared" si="251"/>
        <v/>
      </c>
    </row>
    <row r="162" spans="2:24">
      <c r="C162" s="110" t="s">
        <v>97</v>
      </c>
      <c r="D162" s="130" t="s">
        <v>99</v>
      </c>
      <c r="E162" s="38"/>
      <c r="F162" s="36"/>
      <c r="G162" s="36"/>
      <c r="H162" s="36"/>
      <c r="I162" s="36"/>
      <c r="J162" s="36"/>
      <c r="K162" s="36"/>
      <c r="L162" s="36"/>
      <c r="M162" s="131">
        <f>SUM(E162:L162)</f>
        <v>0</v>
      </c>
      <c r="Q162" s="63" t="str">
        <f>IF(E162="","",CHAR(10)&amp;"自己負担：" &amp; TEXT(E162,"#,###円")) &amp; IF(E163="",""," ※" &amp;E163)</f>
        <v/>
      </c>
      <c r="R162" s="63" t="str">
        <f t="shared" ref="R162" si="252">IF(F162="","",CHAR(10)&amp;"自己負担：" &amp; TEXT(F162,"#,###円")) &amp; IF(F163="",""," ※" &amp;F163)</f>
        <v/>
      </c>
      <c r="S162" s="63" t="str">
        <f t="shared" ref="S162" si="253">IF(G162="","",CHAR(10)&amp;"自己負担：" &amp; TEXT(G162,"#,###円")) &amp; IF(G163="",""," ※" &amp;G163)</f>
        <v/>
      </c>
      <c r="T162" s="63" t="str">
        <f t="shared" ref="T162" si="254">IF(H162="","",CHAR(10)&amp;"自己負担：" &amp; TEXT(H162,"#,###円")) &amp; IF(H163="",""," ※" &amp;H163)</f>
        <v/>
      </c>
      <c r="U162" s="63" t="str">
        <f t="shared" ref="U162" si="255">IF(I162="","",CHAR(10)&amp;"自己負担：" &amp; TEXT(I162,"#,###円")) &amp; IF(I163="",""," ※" &amp;I163)</f>
        <v/>
      </c>
      <c r="V162" s="63" t="str">
        <f t="shared" ref="V162" si="256">IF(J162="","",CHAR(10)&amp;"自己負担：" &amp; TEXT(J162,"#,###円")) &amp; IF(J163="",""," ※" &amp;J163)</f>
        <v/>
      </c>
      <c r="W162" s="63" t="str">
        <f t="shared" ref="W162" si="257">IF(K162="","",CHAR(10)&amp;"自己負担：" &amp; TEXT(K162,"#,###円")) &amp; IF(K163="",""," ※" &amp;K163)</f>
        <v/>
      </c>
      <c r="X162" s="63" t="str">
        <f t="shared" ref="X162" si="258">IF(L162="","",CHAR(10)&amp;"自己負担：" &amp; TEXT(L162,"#,###円")) &amp; IF(L163="",""," ※" &amp;L163)</f>
        <v/>
      </c>
    </row>
    <row r="163" spans="2:24" ht="33.75" customHeight="1" thickBot="1">
      <c r="C163" s="132" t="s">
        <v>98</v>
      </c>
      <c r="D163" s="133" t="s">
        <v>100</v>
      </c>
      <c r="E163" s="40"/>
      <c r="F163" s="40"/>
      <c r="G163" s="40"/>
      <c r="H163" s="40"/>
      <c r="I163" s="40"/>
      <c r="J163" s="40"/>
      <c r="K163" s="40"/>
      <c r="L163" s="41"/>
      <c r="M163" s="134"/>
      <c r="O163" s="1" t="s">
        <v>101</v>
      </c>
    </row>
    <row r="164" spans="2:24" ht="21.75" customHeight="1" thickTop="1">
      <c r="C164" s="129" t="s">
        <v>76</v>
      </c>
      <c r="D164" s="135"/>
      <c r="E164" s="119" t="str">
        <f t="shared" ref="E164:L164" ca="1" si="259">IF(SUM(E146,E150,E154,E158,E161)-E162=0,"",SUM(E146,E150,E154,E158,E161)-E162)</f>
        <v/>
      </c>
      <c r="F164" s="119" t="str">
        <f t="shared" ca="1" si="259"/>
        <v/>
      </c>
      <c r="G164" s="119" t="str">
        <f t="shared" ca="1" si="259"/>
        <v/>
      </c>
      <c r="H164" s="119" t="str">
        <f t="shared" ca="1" si="259"/>
        <v/>
      </c>
      <c r="I164" s="119" t="str">
        <f t="shared" ca="1" si="259"/>
        <v/>
      </c>
      <c r="J164" s="119" t="str">
        <f t="shared" ca="1" si="259"/>
        <v/>
      </c>
      <c r="K164" s="119" t="str">
        <f t="shared" ca="1" si="259"/>
        <v/>
      </c>
      <c r="L164" s="119" t="str">
        <f t="shared" ca="1" si="259"/>
        <v/>
      </c>
      <c r="M164" s="136" t="str">
        <f ca="1">IF(E164="","",SUM(E164:L164))</f>
        <v/>
      </c>
      <c r="Q164" s="137" t="str">
        <f ca="1">Q146&amp;Q150&amp;Q154&amp;Q158&amp;Q161&amp;Q162</f>
        <v/>
      </c>
      <c r="R164" s="137" t="str">
        <f t="shared" ref="R164:X164" ca="1" si="260">R146&amp;R150&amp;R154&amp;R158&amp;R161&amp;R162</f>
        <v/>
      </c>
      <c r="S164" s="137" t="str">
        <f t="shared" ca="1" si="260"/>
        <v/>
      </c>
      <c r="T164" s="137" t="str">
        <f t="shared" ca="1" si="260"/>
        <v/>
      </c>
      <c r="U164" s="137" t="str">
        <f t="shared" ca="1" si="260"/>
        <v/>
      </c>
      <c r="V164" s="137" t="str">
        <f t="shared" ca="1" si="260"/>
        <v/>
      </c>
      <c r="W164" s="137" t="str">
        <f t="shared" ca="1" si="260"/>
        <v/>
      </c>
      <c r="X164" s="137" t="str">
        <f t="shared" ca="1" si="260"/>
        <v/>
      </c>
    </row>
    <row r="165" spans="2:24" ht="15" customHeight="1" thickBot="1">
      <c r="B165" s="138"/>
      <c r="C165" s="138"/>
      <c r="D165" s="138"/>
      <c r="E165" s="138"/>
      <c r="F165" s="138"/>
      <c r="G165" s="138"/>
      <c r="H165" s="138"/>
      <c r="I165" s="138"/>
      <c r="J165" s="138"/>
      <c r="K165" s="138"/>
      <c r="L165" s="138"/>
      <c r="M165" s="138"/>
    </row>
    <row r="167" spans="2:24" ht="14.25" customHeight="1">
      <c r="B167" s="46">
        <f>B140+1</f>
        <v>7</v>
      </c>
      <c r="C167" s="29" t="str">
        <f>HYPERLINK("#日誌"&amp;B167&amp;"!B11","日誌"&amp;B167)</f>
        <v>日誌7</v>
      </c>
      <c r="D167" s="95" t="s">
        <v>116</v>
      </c>
      <c r="E167" s="139"/>
      <c r="F167" s="95" t="s">
        <v>126</v>
      </c>
      <c r="G167" s="140"/>
      <c r="H167" s="95" t="s">
        <v>127</v>
      </c>
      <c r="I167" s="140"/>
      <c r="J167" s="63"/>
      <c r="M167" s="96" t="str">
        <f>HYPERLINK("#⑭雑役務費!C"&amp;9*B167+1,"経費支出管理表へ")</f>
        <v>経費支出管理表へ</v>
      </c>
      <c r="Q167" s="1" t="s">
        <v>102</v>
      </c>
    </row>
    <row r="168" spans="2:24" ht="7.5" customHeight="1">
      <c r="C168" s="63"/>
      <c r="D168" s="63"/>
      <c r="E168" s="63"/>
      <c r="G168" s="97" t="e">
        <f>VLOOKUP(G167,リスト!E:F,2,FALSE)</f>
        <v>#N/A</v>
      </c>
      <c r="H168" s="63"/>
      <c r="J168" s="63"/>
      <c r="K168" s="63"/>
      <c r="L168" s="63"/>
      <c r="M168" s="63"/>
    </row>
    <row r="169" spans="2:24">
      <c r="C169" s="98"/>
      <c r="D169" s="99"/>
      <c r="E169" s="100" t="s">
        <v>45</v>
      </c>
      <c r="F169" s="101" t="s">
        <v>46</v>
      </c>
      <c r="G169" s="101" t="s">
        <v>47</v>
      </c>
      <c r="H169" s="101" t="s">
        <v>48</v>
      </c>
      <c r="I169" s="101" t="s">
        <v>49</v>
      </c>
      <c r="J169" s="101" t="s">
        <v>50</v>
      </c>
      <c r="K169" s="101" t="s">
        <v>51</v>
      </c>
      <c r="L169" s="101" t="s">
        <v>52</v>
      </c>
      <c r="M169" s="102" t="s">
        <v>11</v>
      </c>
      <c r="Q169" s="103" t="s">
        <v>45</v>
      </c>
      <c r="R169" s="103" t="s">
        <v>46</v>
      </c>
      <c r="S169" s="103" t="s">
        <v>47</v>
      </c>
      <c r="T169" s="103" t="s">
        <v>48</v>
      </c>
      <c r="U169" s="103" t="s">
        <v>49</v>
      </c>
      <c r="V169" s="103" t="s">
        <v>50</v>
      </c>
      <c r="W169" s="103" t="s">
        <v>51</v>
      </c>
      <c r="X169" s="103" t="s">
        <v>52</v>
      </c>
    </row>
    <row r="170" spans="2:24" ht="15" customHeight="1">
      <c r="C170" s="104" t="s">
        <v>18</v>
      </c>
      <c r="D170" s="105"/>
      <c r="E170" s="106" cm="1">
        <f t="array" aca="1" ref="E170" ca="1">IF(INDIRECT(C167&amp;"!$L$42")=0,"",COUNT(INDIRECT(C167&amp;"!$L$11:$L$41")))</f>
        <v>0</v>
      </c>
      <c r="F170" s="107" cm="1">
        <f t="array" aca="1" ref="F170" ca="1">IF(INDIRECT(C167&amp;"!$L$78")=0,"",COUNT(INDIRECT(C167&amp;"!$L$47:$L$77")))</f>
        <v>0</v>
      </c>
      <c r="G170" s="107" cm="1">
        <f t="array" aca="1" ref="G170" ca="1">IF(INDIRECT(C167&amp;"!$L$114")=0,"",COUNT(INDIRECT(C167&amp;"!$L$83:$L$113")))</f>
        <v>0</v>
      </c>
      <c r="H170" s="107" cm="1">
        <f t="array" aca="1" ref="H170" ca="1">IF(INDIRECT(C167&amp;"!$L$150")=0,"",COUNT(INDIRECT(C167&amp;"!$L$119:$L$149")))</f>
        <v>0</v>
      </c>
      <c r="I170" s="107" cm="1">
        <f t="array" aca="1" ref="I170" ca="1">IF(INDIRECT(C167&amp;"!$L$186")=0,"",COUNT(INDIRECT(C167&amp;"!$L$155:$L$185")))</f>
        <v>0</v>
      </c>
      <c r="J170" s="107" cm="1">
        <f t="array" aca="1" ref="J170" ca="1">IF(INDIRECT(C167&amp;"!$L$222")=0,"",COUNT(INDIRECT(C167&amp;"!$L$191:$L$221")))</f>
        <v>0</v>
      </c>
      <c r="K170" s="107" cm="1">
        <f t="array" aca="1" ref="K170" ca="1">IF(INDIRECT(C167&amp;"!$L$258")=0,"",COUNT(INDIRECT(C167&amp;"!$L$227:$L$257")))</f>
        <v>0</v>
      </c>
      <c r="L170" s="107" cm="1">
        <f t="array" aca="1" ref="L170" ca="1">IF(INDIRECT(C167&amp;"!$L$294")=0,"",COUNT(INDIRECT(C167&amp;"!$L$263:$L$293")))</f>
        <v>0</v>
      </c>
      <c r="M170" s="108">
        <f ca="1">IF($E$8="","",SUM($E$8:$L$8))</f>
        <v>0</v>
      </c>
      <c r="O170" s="69" t="s">
        <v>167</v>
      </c>
      <c r="Q170" s="109"/>
      <c r="R170" s="109"/>
      <c r="S170" s="109"/>
      <c r="T170" s="109"/>
      <c r="U170" s="109"/>
      <c r="V170" s="109"/>
      <c r="W170" s="109"/>
      <c r="X170" s="109"/>
    </row>
    <row r="171" spans="2:24">
      <c r="C171" s="110" t="s">
        <v>82</v>
      </c>
      <c r="D171" s="110" t="s">
        <v>73</v>
      </c>
      <c r="E171" s="37"/>
      <c r="F171" s="30"/>
      <c r="G171" s="30"/>
      <c r="H171" s="30"/>
      <c r="I171" s="30"/>
      <c r="J171" s="30"/>
      <c r="K171" s="30"/>
      <c r="L171" s="30"/>
      <c r="M171" s="111"/>
      <c r="O171" s="1" t="s">
        <v>122</v>
      </c>
    </row>
    <row r="172" spans="2:24">
      <c r="C172" s="112"/>
      <c r="D172" s="113" t="s">
        <v>24</v>
      </c>
      <c r="E172" s="114" t="str" cm="1">
        <f t="array" aca="1" ref="E172" ca="1">IF(INDIRECT($C167&amp;"!$H$42")=0,"",INDIRECT($C167&amp;"!$H$42"))</f>
        <v/>
      </c>
      <c r="F172" s="115" t="str" cm="1">
        <f t="array" aca="1" ref="F172" ca="1">IF(INDIRECT($C167&amp;"!$H$78")=0,"",INDIRECT($C167&amp;"!$H$78"))</f>
        <v/>
      </c>
      <c r="G172" s="115" t="str" cm="1">
        <f t="array" aca="1" ref="G172" ca="1">IF(INDIRECT($C167&amp;"!$H$114")=0,"",INDIRECT($C167&amp;"!$H$114"))</f>
        <v/>
      </c>
      <c r="H172" s="115" t="str" cm="1">
        <f t="array" aca="1" ref="H172" ca="1">IF(INDIRECT($C167&amp;"!$H$150")=0,"",INDIRECT($C167&amp;"!$H$150"))</f>
        <v/>
      </c>
      <c r="I172" s="115" t="str" cm="1">
        <f t="array" aca="1" ref="I172" ca="1">IF(INDIRECT($C167&amp;"!$H$186")=0,"",INDIRECT($C167&amp;"!$H$186"))</f>
        <v/>
      </c>
      <c r="J172" s="115" t="str" cm="1">
        <f t="array" aca="1" ref="J172" ca="1">IF(INDIRECT($C167&amp;"!$H$222")=0,"",INDIRECT($C167&amp;"!$H$222"))</f>
        <v/>
      </c>
      <c r="K172" s="115" t="str" cm="1">
        <f t="array" aca="1" ref="K172" ca="1">IF(INDIRECT($C167&amp;"!$H$258")=0,"",INDIRECT($C167&amp;"!$H$258"))</f>
        <v/>
      </c>
      <c r="L172" s="115" t="str" cm="1">
        <f t="array" aca="1" ref="L172" ca="1">IF(INDIRECT($C167&amp;"!$H$294")=0,"",INDIRECT($C167&amp;"!$H$294"))</f>
        <v/>
      </c>
      <c r="M172" s="116" t="str">
        <f ca="1">IF(E172="","",SUM($E172:$L172))</f>
        <v/>
      </c>
    </row>
    <row r="173" spans="2:24">
      <c r="C173" s="117"/>
      <c r="D173" s="117" t="s">
        <v>74</v>
      </c>
      <c r="E173" s="118" t="str">
        <f t="shared" ref="E173:L173" ca="1" si="261">IF(OR(E171="",E172=""),"",ROUNDDOWN(E171*E172*24,0))</f>
        <v/>
      </c>
      <c r="F173" s="119" t="str">
        <f t="shared" ca="1" si="261"/>
        <v/>
      </c>
      <c r="G173" s="119" t="str">
        <f t="shared" ca="1" si="261"/>
        <v/>
      </c>
      <c r="H173" s="119" t="str">
        <f t="shared" ca="1" si="261"/>
        <v/>
      </c>
      <c r="I173" s="120" t="str">
        <f t="shared" ca="1" si="261"/>
        <v/>
      </c>
      <c r="J173" s="119" t="str">
        <f t="shared" ca="1" si="261"/>
        <v/>
      </c>
      <c r="K173" s="119" t="str">
        <f t="shared" ca="1" si="261"/>
        <v/>
      </c>
      <c r="L173" s="119" t="str">
        <f t="shared" ca="1" si="261"/>
        <v/>
      </c>
      <c r="M173" s="121">
        <f ca="1">SUM(E173:L173)</f>
        <v>0</v>
      </c>
      <c r="Q173" s="63" t="str">
        <f t="shared" ref="Q173" ca="1" si="262">IF(OR(E171="",E172=""),"","所定内：" &amp; TEXT(E171,"#,###円") &amp; "×" &amp; TEXT(E172,"[h]:mm時間;@") &amp; "=" &amp; TEXT(E173,"#,###円"))</f>
        <v/>
      </c>
      <c r="R173" s="63" t="str">
        <f t="shared" ref="R173" ca="1" si="263">IF(OR(F171="",F172=""),"","所定内：" &amp; TEXT(F171,"#,###円") &amp; "×" &amp; TEXT(F172,"[h]:mm時間;@") &amp; "=" &amp; TEXT(F173,"#,###円"))</f>
        <v/>
      </c>
      <c r="S173" s="63" t="str">
        <f t="shared" ref="S173" ca="1" si="264">IF(OR(G171="",G172=""),"","所定内：" &amp; TEXT(G171,"#,###円") &amp; "×" &amp; TEXT(G172,"[h]:mm時間;@") &amp; "=" &amp; TEXT(G173,"#,###円"))</f>
        <v/>
      </c>
      <c r="T173" s="63" t="str">
        <f t="shared" ref="T173" ca="1" si="265">IF(OR(H171="",H172=""),"","所定内：" &amp; TEXT(H171,"#,###円") &amp; "×" &amp; TEXT(H172,"[h]:mm時間;@") &amp; "=" &amp; TEXT(H173,"#,###円"))</f>
        <v/>
      </c>
      <c r="U173" s="63" t="str">
        <f t="shared" ref="U173" ca="1" si="266">IF(OR(I171="",I172=""),"","所定内：" &amp; TEXT(I171,"#,###円") &amp; "×" &amp; TEXT(I172,"[h]:mm時間;@") &amp; "=" &amp; TEXT(I173,"#,###円"))</f>
        <v/>
      </c>
      <c r="V173" s="63" t="str">
        <f t="shared" ref="V173" ca="1" si="267">IF(OR(J171="",J172=""),"","所定内：" &amp; TEXT(J171,"#,###円") &amp; "×" &amp; TEXT(J172,"[h]:mm時間;@") &amp; "=" &amp; TEXT(J173,"#,###円"))</f>
        <v/>
      </c>
      <c r="W173" s="63" t="str">
        <f t="shared" ref="W173" ca="1" si="268">IF(OR(K171="",K172=""),"","所定内：" &amp; TEXT(K171,"#,###円") &amp; "×" &amp; TEXT(K172,"[h]:mm時間;@") &amp; "=" &amp; TEXT(K173,"#,###円"))</f>
        <v/>
      </c>
      <c r="X173" s="63" t="str">
        <f t="shared" ref="X173" ca="1" si="269">IF(OR(L171="",L172=""),"","所定内：" &amp; TEXT(L171,"#,###円") &amp; "×" &amp; TEXT(L172,"[h]:mm時間;@") &amp; "=" &amp; TEXT(L173,"#,###円"))</f>
        <v/>
      </c>
    </row>
    <row r="174" spans="2:24">
      <c r="C174" s="110" t="s">
        <v>91</v>
      </c>
      <c r="D174" s="112" t="s">
        <v>73</v>
      </c>
      <c r="E174" s="37"/>
      <c r="F174" s="30"/>
      <c r="G174" s="30"/>
      <c r="H174" s="30"/>
      <c r="I174" s="30"/>
      <c r="J174" s="30"/>
      <c r="K174" s="30"/>
      <c r="L174" s="30"/>
      <c r="M174" s="122"/>
      <c r="Q174" s="63"/>
      <c r="R174" s="63"/>
      <c r="S174" s="63"/>
      <c r="T174" s="63"/>
      <c r="U174" s="63"/>
      <c r="V174" s="63"/>
      <c r="W174" s="63"/>
      <c r="X174" s="63"/>
    </row>
    <row r="175" spans="2:24">
      <c r="C175" s="112"/>
      <c r="D175" s="113" t="s">
        <v>92</v>
      </c>
      <c r="E175" s="123" t="str">
        <f>IF(OR(E171="",E174=""),"",E174/E171-1)</f>
        <v/>
      </c>
      <c r="F175" s="124" t="str">
        <f t="shared" ref="F175:L175" si="270">IF(OR(F171="",F174=""),"",F174/F171-1)</f>
        <v/>
      </c>
      <c r="G175" s="124" t="str">
        <f t="shared" si="270"/>
        <v/>
      </c>
      <c r="H175" s="124" t="str">
        <f t="shared" si="270"/>
        <v/>
      </c>
      <c r="I175" s="124" t="str">
        <f t="shared" si="270"/>
        <v/>
      </c>
      <c r="J175" s="124" t="str">
        <f t="shared" si="270"/>
        <v/>
      </c>
      <c r="K175" s="124" t="str">
        <f t="shared" si="270"/>
        <v/>
      </c>
      <c r="L175" s="124" t="str">
        <f t="shared" si="270"/>
        <v/>
      </c>
      <c r="M175" s="125"/>
      <c r="Q175" s="63"/>
      <c r="R175" s="63"/>
      <c r="S175" s="63"/>
      <c r="T175" s="63"/>
      <c r="U175" s="63"/>
      <c r="V175" s="63"/>
      <c r="W175" s="63"/>
      <c r="X175" s="63"/>
    </row>
    <row r="176" spans="2:24">
      <c r="C176" s="112"/>
      <c r="D176" s="113" t="s">
        <v>24</v>
      </c>
      <c r="E176" s="114" t="str" cm="1">
        <f t="array" aca="1" ref="E176" ca="1">IF(INDIRECT($C167&amp;"!$I$42")=0,"",INDIRECT($C167&amp;"!$I$42"))</f>
        <v/>
      </c>
      <c r="F176" s="115" t="str" cm="1">
        <f t="array" aca="1" ref="F176" ca="1">IF(INDIRECT($C167&amp;"!$I$78")=0,"",INDIRECT($C167&amp;"!$I$78"))</f>
        <v/>
      </c>
      <c r="G176" s="115" t="str" cm="1">
        <f t="array" aca="1" ref="G176" ca="1">IF(INDIRECT($C167&amp;"!$I$114")=0,"",INDIRECT($C167&amp;"!$I$114"))</f>
        <v/>
      </c>
      <c r="H176" s="115" t="str" cm="1">
        <f t="array" aca="1" ref="H176" ca="1">IF(INDIRECT($C167&amp;"!$I$150")=0,"",INDIRECT($C167&amp;"!$I$150"))</f>
        <v/>
      </c>
      <c r="I176" s="115" t="str" cm="1">
        <f t="array" aca="1" ref="I176" ca="1">IF(INDIRECT($C167&amp;"!$I$186")=0,"",INDIRECT($C167&amp;"!$I$186"))</f>
        <v/>
      </c>
      <c r="J176" s="115" t="str" cm="1">
        <f t="array" aca="1" ref="J176" ca="1">IF(INDIRECT($C167&amp;"!$I$222")=0,"",INDIRECT($C167&amp;"!$I$222"))</f>
        <v/>
      </c>
      <c r="K176" s="115" t="str" cm="1">
        <f t="array" aca="1" ref="K176" ca="1">IF(INDIRECT($C167&amp;"!$I$258")=0,"",INDIRECT($C167&amp;"!$I$258"))</f>
        <v/>
      </c>
      <c r="L176" s="115" t="str" cm="1">
        <f t="array" aca="1" ref="L176" ca="1">IF(INDIRECT($C167&amp;"!$I$294")=0,"",INDIRECT($C167&amp;"!$I$294"))</f>
        <v/>
      </c>
      <c r="M176" s="116" t="str">
        <f ca="1">IF(E176="","",SUM($E176:$L176))</f>
        <v/>
      </c>
      <c r="Q176" s="63"/>
      <c r="R176" s="63"/>
      <c r="S176" s="63"/>
      <c r="T176" s="63"/>
      <c r="U176" s="63"/>
      <c r="V176" s="63"/>
      <c r="W176" s="63"/>
      <c r="X176" s="63"/>
    </row>
    <row r="177" spans="2:24">
      <c r="C177" s="117"/>
      <c r="D177" s="117" t="s">
        <v>74</v>
      </c>
      <c r="E177" s="118" t="str">
        <f t="shared" ref="E177:L177" ca="1" si="271">IF(OR(E174="",E176=""),"",ROUNDDOWN(E174*E176*24,0))</f>
        <v/>
      </c>
      <c r="F177" s="119" t="str">
        <f t="shared" ca="1" si="271"/>
        <v/>
      </c>
      <c r="G177" s="119" t="str">
        <f t="shared" ca="1" si="271"/>
        <v/>
      </c>
      <c r="H177" s="119" t="str">
        <f t="shared" ca="1" si="271"/>
        <v/>
      </c>
      <c r="I177" s="119" t="str">
        <f t="shared" ca="1" si="271"/>
        <v/>
      </c>
      <c r="J177" s="119" t="str">
        <f t="shared" ca="1" si="271"/>
        <v/>
      </c>
      <c r="K177" s="119" t="str">
        <f t="shared" ca="1" si="271"/>
        <v/>
      </c>
      <c r="L177" s="119" t="str">
        <f t="shared" ca="1" si="271"/>
        <v/>
      </c>
      <c r="M177" s="121">
        <f ca="1">SUM(E177:L177)</f>
        <v>0</v>
      </c>
      <c r="Q177" s="63" t="str">
        <f t="shared" ref="Q177" ca="1" si="272">IF(OR(E174="",E176=""),"",CHAR(10)&amp;"所定外：" &amp; TEXT(E174,"#,###円") &amp; "×" &amp; TEXT(E176,"[h]:mm時間;@") &amp; "=" &amp; TEXT(E177,"#,###円"))</f>
        <v/>
      </c>
      <c r="R177" s="63" t="str">
        <f t="shared" ref="R177" ca="1" si="273">IF(OR(F174="",F176=""),"",CHAR(10)&amp;"所定外：" &amp; TEXT(F174,"#,###円") &amp; "×" &amp; TEXT(F176,"[h]:mm時間;@") &amp; "=" &amp; TEXT(F177,"#,###円"))</f>
        <v/>
      </c>
      <c r="S177" s="63" t="str">
        <f t="shared" ref="S177" ca="1" si="274">IF(OR(G174="",G176=""),"",CHAR(10)&amp;"所定外：" &amp; TEXT(G174,"#,###円") &amp; "×" &amp; TEXT(G176,"[h]:mm時間;@") &amp; "=" &amp; TEXT(G177,"#,###円"))</f>
        <v/>
      </c>
      <c r="T177" s="63" t="str">
        <f t="shared" ref="T177" ca="1" si="275">IF(OR(H174="",H176=""),"",CHAR(10)&amp;"所定外：" &amp; TEXT(H174,"#,###円") &amp; "×" &amp; TEXT(H176,"[h]:mm時間;@") &amp; "=" &amp; TEXT(H177,"#,###円"))</f>
        <v/>
      </c>
      <c r="U177" s="63" t="str">
        <f t="shared" ref="U177" ca="1" si="276">IF(OR(I174="",I176=""),"",CHAR(10)&amp;"所定外：" &amp; TEXT(I174,"#,###円") &amp; "×" &amp; TEXT(I176,"[h]:mm時間;@") &amp; "=" &amp; TEXT(I177,"#,###円"))</f>
        <v/>
      </c>
      <c r="V177" s="63" t="str">
        <f t="shared" ref="V177" ca="1" si="277">IF(OR(J174="",J176=""),"",CHAR(10)&amp;"所定外：" &amp; TEXT(J174,"#,###円") &amp; "×" &amp; TEXT(J176,"[h]:mm時間;@") &amp; "=" &amp; TEXT(J177,"#,###円"))</f>
        <v/>
      </c>
      <c r="W177" s="63" t="str">
        <f t="shared" ref="W177" ca="1" si="278">IF(OR(K174="",K176=""),"",CHAR(10)&amp;"所定外：" &amp; TEXT(K174,"#,###円") &amp; "×" &amp; TEXT(K176,"[h]:mm時間;@") &amp; "=" &amp; TEXT(K177,"#,###円"))</f>
        <v/>
      </c>
      <c r="X177" s="63" t="str">
        <f t="shared" ref="X177" ca="1" si="279">IF(OR(L174="",L176=""),"",CHAR(10)&amp;"所定外：" &amp; TEXT(L174,"#,###円") &amp; "×" &amp; TEXT(L176,"[h]:mm時間;@") &amp; "=" &amp; TEXT(L177,"#,###円"))</f>
        <v/>
      </c>
    </row>
    <row r="178" spans="2:24">
      <c r="C178" s="110" t="s">
        <v>93</v>
      </c>
      <c r="D178" s="112" t="s">
        <v>73</v>
      </c>
      <c r="E178" s="37"/>
      <c r="F178" s="30"/>
      <c r="G178" s="30"/>
      <c r="H178" s="30"/>
      <c r="I178" s="30"/>
      <c r="J178" s="30"/>
      <c r="K178" s="30"/>
      <c r="L178" s="30"/>
      <c r="M178" s="122"/>
      <c r="Q178" s="63"/>
      <c r="R178" s="63"/>
      <c r="S178" s="63"/>
      <c r="T178" s="63"/>
      <c r="U178" s="63"/>
      <c r="V178" s="63"/>
      <c r="W178" s="63"/>
      <c r="X178" s="63"/>
    </row>
    <row r="179" spans="2:24">
      <c r="C179" s="112"/>
      <c r="D179" s="113" t="s">
        <v>92</v>
      </c>
      <c r="E179" s="123" t="str">
        <f t="shared" ref="E179:L179" si="280">IF(OR(E171="",E178=""),"",E178/E171-1)</f>
        <v/>
      </c>
      <c r="F179" s="124" t="str">
        <f t="shared" si="280"/>
        <v/>
      </c>
      <c r="G179" s="124" t="str">
        <f t="shared" si="280"/>
        <v/>
      </c>
      <c r="H179" s="124" t="str">
        <f t="shared" si="280"/>
        <v/>
      </c>
      <c r="I179" s="124" t="str">
        <f t="shared" si="280"/>
        <v/>
      </c>
      <c r="J179" s="124" t="str">
        <f t="shared" si="280"/>
        <v/>
      </c>
      <c r="K179" s="124" t="str">
        <f t="shared" si="280"/>
        <v/>
      </c>
      <c r="L179" s="124" t="str">
        <f t="shared" si="280"/>
        <v/>
      </c>
      <c r="M179" s="125"/>
      <c r="Q179" s="63"/>
      <c r="R179" s="63"/>
      <c r="S179" s="63"/>
      <c r="T179" s="63"/>
      <c r="U179" s="63"/>
      <c r="V179" s="63"/>
      <c r="W179" s="63"/>
      <c r="X179" s="63"/>
    </row>
    <row r="180" spans="2:24">
      <c r="C180" s="112"/>
      <c r="D180" s="113" t="s">
        <v>24</v>
      </c>
      <c r="E180" s="114" t="str" cm="1">
        <f t="array" aca="1" ref="E180" ca="1">IF(INDIRECT($C167&amp;"!$J$42")=0,"",INDIRECT($C167&amp;"!$J$42"))</f>
        <v/>
      </c>
      <c r="F180" s="115" t="str" cm="1">
        <f t="array" aca="1" ref="F180" ca="1">IF(INDIRECT($C167&amp;"!$J$78")=0,"",INDIRECT($C167&amp;"!$J$78"))</f>
        <v/>
      </c>
      <c r="G180" s="115" t="str" cm="1">
        <f t="array" aca="1" ref="G180" ca="1">IF(INDIRECT($C167&amp;"!$J$114")=0,"",INDIRECT($C167&amp;"!$J$114"))</f>
        <v/>
      </c>
      <c r="H180" s="115" t="str" cm="1">
        <f t="array" aca="1" ref="H180" ca="1">IF(INDIRECT($C167&amp;"!$J$150")=0,"",INDIRECT($C167&amp;"!$J$150"))</f>
        <v/>
      </c>
      <c r="I180" s="115" t="str" cm="1">
        <f t="array" aca="1" ref="I180" ca="1">IF(INDIRECT($C167&amp;"!$J$186")=0,"",INDIRECT($C167&amp;"!$J$186"))</f>
        <v/>
      </c>
      <c r="J180" s="115" t="str" cm="1">
        <f t="array" aca="1" ref="J180" ca="1">IF(INDIRECT($C167&amp;"!$J$222")=0,"",INDIRECT($C167&amp;"!$J$222"))</f>
        <v/>
      </c>
      <c r="K180" s="115" t="str" cm="1">
        <f t="array" aca="1" ref="K180" ca="1">IF(INDIRECT($C167&amp;"!$J$258")=0,"",INDIRECT($C167&amp;"!$J$258"))</f>
        <v/>
      </c>
      <c r="L180" s="115" t="str" cm="1">
        <f t="array" aca="1" ref="L180" ca="1">IF(INDIRECT($C167&amp;"!$J$294")=0,"",INDIRECT($C167&amp;"!$J$294"))</f>
        <v/>
      </c>
      <c r="M180" s="116" t="str">
        <f ca="1">IF(E180="","",SUM($E180:$L180))</f>
        <v/>
      </c>
      <c r="Q180" s="63"/>
      <c r="R180" s="63"/>
      <c r="S180" s="63"/>
      <c r="T180" s="63"/>
      <c r="U180" s="63"/>
      <c r="V180" s="63"/>
      <c r="W180" s="63"/>
      <c r="X180" s="63"/>
    </row>
    <row r="181" spans="2:24">
      <c r="C181" s="117"/>
      <c r="D181" s="117" t="s">
        <v>74</v>
      </c>
      <c r="E181" s="118" t="str">
        <f t="shared" ref="E181:L181" ca="1" si="281">IF(OR(E178="",E180=""),"",ROUNDDOWN(E178*E180*24,0))</f>
        <v/>
      </c>
      <c r="F181" s="119" t="str">
        <f t="shared" ca="1" si="281"/>
        <v/>
      </c>
      <c r="G181" s="119" t="str">
        <f t="shared" ca="1" si="281"/>
        <v/>
      </c>
      <c r="H181" s="119" t="str">
        <f t="shared" ca="1" si="281"/>
        <v/>
      </c>
      <c r="I181" s="119" t="str">
        <f t="shared" ca="1" si="281"/>
        <v/>
      </c>
      <c r="J181" s="119" t="str">
        <f t="shared" ca="1" si="281"/>
        <v/>
      </c>
      <c r="K181" s="119" t="str">
        <f t="shared" ca="1" si="281"/>
        <v/>
      </c>
      <c r="L181" s="119" t="str">
        <f t="shared" ca="1" si="281"/>
        <v/>
      </c>
      <c r="M181" s="121">
        <f ca="1">SUM(E181:L181)</f>
        <v>0</v>
      </c>
      <c r="Q181" s="63" t="str">
        <f ca="1">IF(OR(E178="",E180=""),"",CHAR(10)&amp;"所定休日：" &amp; TEXT(E178,"#,###円") &amp; "×" &amp; TEXT(E180,"[h]:mm時間;@") &amp; "=" &amp; TEXT(E181,"#,###円"))</f>
        <v/>
      </c>
      <c r="R181" s="63" t="str">
        <f t="shared" ref="R181" ca="1" si="282">IF(OR(F178="",F180=""),"",CHAR(10)&amp;"所定休日：" &amp; TEXT(F178,"#,###円") &amp; "×" &amp; TEXT(F180,"[h]:mm時間;@") &amp; "=" &amp; TEXT(F181,"#,###円"))</f>
        <v/>
      </c>
      <c r="S181" s="63" t="str">
        <f t="shared" ref="S181" ca="1" si="283">IF(OR(G178="",G180=""),"",CHAR(10)&amp;"所定休日：" &amp; TEXT(G178,"#,###円") &amp; "×" &amp; TEXT(G180,"[h]:mm時間;@") &amp; "=" &amp; TEXT(G181,"#,###円"))</f>
        <v/>
      </c>
      <c r="T181" s="63" t="str">
        <f t="shared" ref="T181" ca="1" si="284">IF(OR(H178="",H180=""),"",CHAR(10)&amp;"所定休日：" &amp; TEXT(H178,"#,###円") &amp; "×" &amp; TEXT(H180,"[h]:mm時間;@") &amp; "=" &amp; TEXT(H181,"#,###円"))</f>
        <v/>
      </c>
      <c r="U181" s="63" t="str">
        <f t="shared" ref="U181" ca="1" si="285">IF(OR(I178="",I180=""),"",CHAR(10)&amp;"所定休日：" &amp; TEXT(I178,"#,###円") &amp; "×" &amp; TEXT(I180,"[h]:mm時間;@") &amp; "=" &amp; TEXT(I181,"#,###円"))</f>
        <v/>
      </c>
      <c r="V181" s="63" t="str">
        <f t="shared" ref="V181" ca="1" si="286">IF(OR(J178="",J180=""),"",CHAR(10)&amp;"所定休日：" &amp; TEXT(J178,"#,###円") &amp; "×" &amp; TEXT(J180,"[h]:mm時間;@") &amp; "=" &amp; TEXT(J181,"#,###円"))</f>
        <v/>
      </c>
      <c r="W181" s="63" t="str">
        <f t="shared" ref="W181" ca="1" si="287">IF(OR(K178="",K180=""),"",CHAR(10)&amp;"所定休日：" &amp; TEXT(K178,"#,###円") &amp; "×" &amp; TEXT(K180,"[h]:mm時間;@") &amp; "=" &amp; TEXT(K181,"#,###円"))</f>
        <v/>
      </c>
      <c r="X181" s="63" t="str">
        <f t="shared" ref="X181" ca="1" si="288">IF(OR(L178="",L180=""),"",CHAR(10)&amp;"所定休日：" &amp; TEXT(L178,"#,###円") &amp; "×" &amp; TEXT(L180,"[h]:mm時間;@") &amp; "=" &amp; TEXT(L181,"#,###円"))</f>
        <v/>
      </c>
    </row>
    <row r="182" spans="2:24">
      <c r="C182" s="110" t="s">
        <v>94</v>
      </c>
      <c r="D182" s="112" t="s">
        <v>73</v>
      </c>
      <c r="E182" s="37"/>
      <c r="F182" s="30"/>
      <c r="G182" s="30"/>
      <c r="H182" s="30"/>
      <c r="I182" s="30"/>
      <c r="J182" s="30"/>
      <c r="K182" s="30"/>
      <c r="L182" s="30"/>
      <c r="M182" s="122"/>
      <c r="Q182" s="63"/>
      <c r="R182" s="63"/>
      <c r="S182" s="63"/>
      <c r="T182" s="63"/>
      <c r="U182" s="63"/>
      <c r="V182" s="63"/>
      <c r="W182" s="63"/>
      <c r="X182" s="63"/>
    </row>
    <row r="183" spans="2:24">
      <c r="C183" s="112"/>
      <c r="D183" s="113" t="s">
        <v>92</v>
      </c>
      <c r="E183" s="123" t="str">
        <f t="shared" ref="E183:L183" si="289">IF(OR(E171="",E182=""),"",E182/E171-1)</f>
        <v/>
      </c>
      <c r="F183" s="124" t="str">
        <f t="shared" si="289"/>
        <v/>
      </c>
      <c r="G183" s="124" t="str">
        <f t="shared" si="289"/>
        <v/>
      </c>
      <c r="H183" s="124" t="str">
        <f t="shared" si="289"/>
        <v/>
      </c>
      <c r="I183" s="124" t="str">
        <f t="shared" si="289"/>
        <v/>
      </c>
      <c r="J183" s="124" t="str">
        <f t="shared" si="289"/>
        <v/>
      </c>
      <c r="K183" s="124" t="str">
        <f t="shared" si="289"/>
        <v/>
      </c>
      <c r="L183" s="124" t="str">
        <f t="shared" si="289"/>
        <v/>
      </c>
      <c r="M183" s="125"/>
      <c r="Q183" s="63"/>
      <c r="R183" s="63"/>
      <c r="S183" s="63"/>
      <c r="T183" s="63"/>
      <c r="U183" s="63"/>
      <c r="V183" s="63"/>
      <c r="W183" s="63"/>
      <c r="X183" s="63"/>
    </row>
    <row r="184" spans="2:24">
      <c r="C184" s="112"/>
      <c r="D184" s="113" t="s">
        <v>24</v>
      </c>
      <c r="E184" s="114" t="str" cm="1">
        <f t="array" aca="1" ref="E184" ca="1">IF(INDIRECT($C167&amp;"!$K$42")=0,"",INDIRECT($C167&amp;"!$K$42"))</f>
        <v/>
      </c>
      <c r="F184" s="115" t="str" cm="1">
        <f t="array" aca="1" ref="F184" ca="1">IF(INDIRECT($C167&amp;"!$K$78")=0,"",INDIRECT($C167&amp;"!$K$78"))</f>
        <v/>
      </c>
      <c r="G184" s="115" t="str" cm="1">
        <f t="array" aca="1" ref="G184" ca="1">IF(INDIRECT($C167&amp;"!$K$114")=0,"",INDIRECT($C167&amp;"!$K$114"))</f>
        <v/>
      </c>
      <c r="H184" s="115" t="str" cm="1">
        <f t="array" aca="1" ref="H184" ca="1">IF(INDIRECT($C167&amp;"!$K$150")=0,"",INDIRECT($C167&amp;"!$K$150"))</f>
        <v/>
      </c>
      <c r="I184" s="115" t="str" cm="1">
        <f t="array" aca="1" ref="I184" ca="1">IF(INDIRECT($C167&amp;"!$K$186")=0,"",INDIRECT($C167&amp;"!$K$186"))</f>
        <v/>
      </c>
      <c r="J184" s="115" t="str" cm="1">
        <f t="array" aca="1" ref="J184" ca="1">IF(INDIRECT($C167&amp;"!$K$222")=0,"",INDIRECT($C167&amp;"!$K$222"))</f>
        <v/>
      </c>
      <c r="K184" s="115" t="str" cm="1">
        <f t="array" aca="1" ref="K184" ca="1">IF(INDIRECT($C167&amp;"!$K$258")=0,"",INDIRECT($C167&amp;"!$K$258"))</f>
        <v/>
      </c>
      <c r="L184" s="115" t="str" cm="1">
        <f t="array" aca="1" ref="L184" ca="1">IF(INDIRECT($C167&amp;"!$K$294")=0,"",INDIRECT($C167&amp;"!$K$294"))</f>
        <v/>
      </c>
      <c r="M184" s="116" t="str">
        <f ca="1">IF(E184="","",SUM($E184:$L184))</f>
        <v/>
      </c>
      <c r="Q184" s="63"/>
      <c r="R184" s="63"/>
      <c r="S184" s="63"/>
      <c r="T184" s="63"/>
      <c r="U184" s="63"/>
      <c r="V184" s="63"/>
      <c r="W184" s="63"/>
      <c r="X184" s="63"/>
    </row>
    <row r="185" spans="2:24">
      <c r="C185" s="117"/>
      <c r="D185" s="117" t="s">
        <v>74</v>
      </c>
      <c r="E185" s="118" t="str">
        <f ca="1">IF(OR(E182="",E184=""),"",ROUNDDOWN(E182*E184*24,0))</f>
        <v/>
      </c>
      <c r="F185" s="119" t="str">
        <f t="shared" ref="F185:L185" ca="1" si="290">IF(OR(F182="",F184=""),"",ROUNDDOWN(F182*F184*24,0))</f>
        <v/>
      </c>
      <c r="G185" s="119" t="str">
        <f t="shared" ca="1" si="290"/>
        <v/>
      </c>
      <c r="H185" s="119" t="str">
        <f t="shared" ca="1" si="290"/>
        <v/>
      </c>
      <c r="I185" s="119" t="str">
        <f t="shared" ca="1" si="290"/>
        <v/>
      </c>
      <c r="J185" s="119" t="str">
        <f t="shared" ca="1" si="290"/>
        <v/>
      </c>
      <c r="K185" s="119" t="str">
        <f t="shared" ca="1" si="290"/>
        <v/>
      </c>
      <c r="L185" s="119" t="str">
        <f t="shared" ca="1" si="290"/>
        <v/>
      </c>
      <c r="M185" s="121">
        <f ca="1">SUM(E185:L185)</f>
        <v>0</v>
      </c>
      <c r="Q185" s="63" t="str">
        <f t="shared" ref="Q185" ca="1" si="291">IF(OR(E182="",E184=""),"",CHAR(10)&amp;"法定休日：" &amp; TEXT(E182,"#,###円") &amp; "×" &amp; TEXT(E184,"[h]:mm時間;@") &amp; "=" &amp; TEXT(E185,"#,###円"))</f>
        <v/>
      </c>
      <c r="R185" s="63" t="str">
        <f t="shared" ref="R185" ca="1" si="292">IF(OR(F182="",F184=""),"",CHAR(10)&amp;"法定休日：" &amp; TEXT(F182,"#,###円") &amp; "×" &amp; TEXT(F184,"[h]:mm時間;@") &amp; "=" &amp; TEXT(F185,"#,###円"))</f>
        <v/>
      </c>
      <c r="S185" s="63" t="str">
        <f t="shared" ref="S185" ca="1" si="293">IF(OR(G182="",G184=""),"",CHAR(10)&amp;"法定休日：" &amp; TEXT(G182,"#,###円") &amp; "×" &amp; TEXT(G184,"[h]:mm時間;@") &amp; "=" &amp; TEXT(G185,"#,###円"))</f>
        <v/>
      </c>
      <c r="T185" s="63" t="str">
        <f t="shared" ref="T185" ca="1" si="294">IF(OR(H182="",H184=""),"",CHAR(10)&amp;"法定休日：" &amp; TEXT(H182,"#,###円") &amp; "×" &amp; TEXT(H184,"[h]:mm時間;@") &amp; "=" &amp; TEXT(H185,"#,###円"))</f>
        <v/>
      </c>
      <c r="U185" s="63" t="str">
        <f t="shared" ref="U185" ca="1" si="295">IF(OR(I182="",I184=""),"",CHAR(10)&amp;"法定休日：" &amp; TEXT(I182,"#,###円") &amp; "×" &amp; TEXT(I184,"[h]:mm時間;@") &amp; "=" &amp; TEXT(I185,"#,###円"))</f>
        <v/>
      </c>
      <c r="V185" s="63" t="str">
        <f t="shared" ref="V185" ca="1" si="296">IF(OR(J182="",J184=""),"",CHAR(10)&amp;"法定休日：" &amp; TEXT(J182,"#,###円") &amp; "×" &amp; TEXT(J184,"[h]:mm時間;@") &amp; "=" &amp; TEXT(J185,"#,###円"))</f>
        <v/>
      </c>
      <c r="W185" s="63" t="str">
        <f t="shared" ref="W185" ca="1" si="297">IF(OR(K182="",K184=""),"",CHAR(10)&amp;"法定休日：" &amp; TEXT(K182,"#,###円") &amp; "×" &amp; TEXT(K184,"[h]:mm時間;@") &amp; "=" &amp; TEXT(K185,"#,###円"))</f>
        <v/>
      </c>
      <c r="X185" s="63" t="str">
        <f t="shared" ref="X185" ca="1" si="298">IF(OR(L182="",L184=""),"",CHAR(10)&amp;"法定休日：" &amp; TEXT(L182,"#,###円") &amp; "×" &amp; TEXT(L184,"[h]:mm時間;@") &amp; "=" &amp; TEXT(L185,"#,###円"))</f>
        <v/>
      </c>
    </row>
    <row r="186" spans="2:24">
      <c r="C186" s="110" t="s">
        <v>75</v>
      </c>
      <c r="D186" s="110" t="s">
        <v>77</v>
      </c>
      <c r="E186" s="38"/>
      <c r="F186" s="36"/>
      <c r="G186" s="36"/>
      <c r="H186" s="36"/>
      <c r="I186" s="36"/>
      <c r="J186" s="36"/>
      <c r="K186" s="36"/>
      <c r="L186" s="36"/>
      <c r="M186" s="126">
        <f>SUM(E186:L186)</f>
        <v>0</v>
      </c>
      <c r="Q186" s="63"/>
      <c r="R186" s="63"/>
      <c r="S186" s="63"/>
      <c r="T186" s="63"/>
      <c r="U186" s="63"/>
      <c r="V186" s="63"/>
      <c r="W186" s="63"/>
      <c r="X186" s="63"/>
    </row>
    <row r="187" spans="2:24">
      <c r="C187" s="127"/>
      <c r="D187" s="113" t="s">
        <v>78</v>
      </c>
      <c r="E187" s="39"/>
      <c r="F187" s="35"/>
      <c r="G187" s="35"/>
      <c r="H187" s="35"/>
      <c r="I187" s="35"/>
      <c r="J187" s="35"/>
      <c r="K187" s="35"/>
      <c r="L187" s="35"/>
      <c r="M187" s="128">
        <f ca="1">SUM(E187*E170,F187*F170,G187*G170,H187*H170,I187*I170,J187*J170,K187*K170,L187*L170)</f>
        <v>0</v>
      </c>
      <c r="Q187" s="63"/>
      <c r="R187" s="63"/>
      <c r="S187" s="63"/>
      <c r="T187" s="63"/>
      <c r="U187" s="63"/>
      <c r="V187" s="63"/>
      <c r="W187" s="63"/>
      <c r="X187" s="63"/>
    </row>
    <row r="188" spans="2:24">
      <c r="C188" s="129"/>
      <c r="D188" s="117" t="s">
        <v>74</v>
      </c>
      <c r="E188" s="118" t="str">
        <f t="shared" ref="E188:L188" si="299">IF(AND(E186="",E187=""),"",E186+E187*E170)</f>
        <v/>
      </c>
      <c r="F188" s="119" t="str">
        <f t="shared" si="299"/>
        <v/>
      </c>
      <c r="G188" s="119" t="str">
        <f t="shared" si="299"/>
        <v/>
      </c>
      <c r="H188" s="119" t="str">
        <f t="shared" si="299"/>
        <v/>
      </c>
      <c r="I188" s="119" t="str">
        <f t="shared" si="299"/>
        <v/>
      </c>
      <c r="J188" s="119" t="str">
        <f t="shared" si="299"/>
        <v/>
      </c>
      <c r="K188" s="119" t="str">
        <f t="shared" si="299"/>
        <v/>
      </c>
      <c r="L188" s="119" t="str">
        <f t="shared" si="299"/>
        <v/>
      </c>
      <c r="M188" s="121">
        <f>SUM(E188:L188)</f>
        <v>0</v>
      </c>
      <c r="Q188" s="63" t="str">
        <f t="shared" ref="Q188:X188" si="300">IF(AND(E186="",E187=""),"",CHAR(10)&amp;"通勤手当：" &amp; TEXT(E188,"#,###円"))</f>
        <v/>
      </c>
      <c r="R188" s="63" t="str">
        <f t="shared" si="300"/>
        <v/>
      </c>
      <c r="S188" s="63" t="str">
        <f t="shared" si="300"/>
        <v/>
      </c>
      <c r="T188" s="63" t="str">
        <f t="shared" si="300"/>
        <v/>
      </c>
      <c r="U188" s="63" t="str">
        <f t="shared" si="300"/>
        <v/>
      </c>
      <c r="V188" s="63" t="str">
        <f t="shared" si="300"/>
        <v/>
      </c>
      <c r="W188" s="63" t="str">
        <f t="shared" si="300"/>
        <v/>
      </c>
      <c r="X188" s="63" t="str">
        <f t="shared" si="300"/>
        <v/>
      </c>
    </row>
    <row r="189" spans="2:24">
      <c r="C189" s="110" t="s">
        <v>97</v>
      </c>
      <c r="D189" s="130" t="s">
        <v>99</v>
      </c>
      <c r="E189" s="38"/>
      <c r="F189" s="36"/>
      <c r="G189" s="36"/>
      <c r="H189" s="36"/>
      <c r="I189" s="36"/>
      <c r="J189" s="36"/>
      <c r="K189" s="36"/>
      <c r="L189" s="36"/>
      <c r="M189" s="131">
        <f>SUM(E189:L189)</f>
        <v>0</v>
      </c>
      <c r="Q189" s="63" t="str">
        <f>IF(E189="","",CHAR(10)&amp;"自己負担：" &amp; TEXT(E189,"#,###円")) &amp; IF(E190="",""," ※" &amp;E190)</f>
        <v/>
      </c>
      <c r="R189" s="63" t="str">
        <f t="shared" ref="R189" si="301">IF(F189="","",CHAR(10)&amp;"自己負担：" &amp; TEXT(F189,"#,###円")) &amp; IF(F190="",""," ※" &amp;F190)</f>
        <v/>
      </c>
      <c r="S189" s="63" t="str">
        <f t="shared" ref="S189" si="302">IF(G189="","",CHAR(10)&amp;"自己負担：" &amp; TEXT(G189,"#,###円")) &amp; IF(G190="",""," ※" &amp;G190)</f>
        <v/>
      </c>
      <c r="T189" s="63" t="str">
        <f t="shared" ref="T189" si="303">IF(H189="","",CHAR(10)&amp;"自己負担：" &amp; TEXT(H189,"#,###円")) &amp; IF(H190="",""," ※" &amp;H190)</f>
        <v/>
      </c>
      <c r="U189" s="63" t="str">
        <f t="shared" ref="U189" si="304">IF(I189="","",CHAR(10)&amp;"自己負担：" &amp; TEXT(I189,"#,###円")) &amp; IF(I190="",""," ※" &amp;I190)</f>
        <v/>
      </c>
      <c r="V189" s="63" t="str">
        <f t="shared" ref="V189" si="305">IF(J189="","",CHAR(10)&amp;"自己負担：" &amp; TEXT(J189,"#,###円")) &amp; IF(J190="",""," ※" &amp;J190)</f>
        <v/>
      </c>
      <c r="W189" s="63" t="str">
        <f t="shared" ref="W189" si="306">IF(K189="","",CHAR(10)&amp;"自己負担：" &amp; TEXT(K189,"#,###円")) &amp; IF(K190="",""," ※" &amp;K190)</f>
        <v/>
      </c>
      <c r="X189" s="63" t="str">
        <f t="shared" ref="X189" si="307">IF(L189="","",CHAR(10)&amp;"自己負担：" &amp; TEXT(L189,"#,###円")) &amp; IF(L190="",""," ※" &amp;L190)</f>
        <v/>
      </c>
    </row>
    <row r="190" spans="2:24" ht="33.75" customHeight="1" thickBot="1">
      <c r="C190" s="132" t="s">
        <v>98</v>
      </c>
      <c r="D190" s="133" t="s">
        <v>100</v>
      </c>
      <c r="E190" s="40"/>
      <c r="F190" s="40"/>
      <c r="G190" s="40"/>
      <c r="H190" s="40"/>
      <c r="I190" s="40"/>
      <c r="J190" s="40"/>
      <c r="K190" s="40"/>
      <c r="L190" s="41"/>
      <c r="M190" s="134"/>
      <c r="O190" s="1" t="s">
        <v>101</v>
      </c>
    </row>
    <row r="191" spans="2:24" ht="21.75" customHeight="1" thickTop="1">
      <c r="C191" s="129" t="s">
        <v>76</v>
      </c>
      <c r="D191" s="135"/>
      <c r="E191" s="119" t="str">
        <f t="shared" ref="E191:L191" ca="1" si="308">IF(SUM(E173,E177,E181,E185,E188)-E189=0,"",SUM(E173,E177,E181,E185,E188)-E189)</f>
        <v/>
      </c>
      <c r="F191" s="119" t="str">
        <f t="shared" ca="1" si="308"/>
        <v/>
      </c>
      <c r="G191" s="119" t="str">
        <f t="shared" ca="1" si="308"/>
        <v/>
      </c>
      <c r="H191" s="119" t="str">
        <f t="shared" ca="1" si="308"/>
        <v/>
      </c>
      <c r="I191" s="119" t="str">
        <f t="shared" ca="1" si="308"/>
        <v/>
      </c>
      <c r="J191" s="119" t="str">
        <f t="shared" ca="1" si="308"/>
        <v/>
      </c>
      <c r="K191" s="119" t="str">
        <f t="shared" ca="1" si="308"/>
        <v/>
      </c>
      <c r="L191" s="119" t="str">
        <f t="shared" ca="1" si="308"/>
        <v/>
      </c>
      <c r="M191" s="136" t="str">
        <f ca="1">IF(E191="","",SUM(E191:L191))</f>
        <v/>
      </c>
      <c r="Q191" s="137" t="str">
        <f ca="1">Q173&amp;Q177&amp;Q181&amp;Q185&amp;Q188&amp;Q189</f>
        <v/>
      </c>
      <c r="R191" s="137" t="str">
        <f t="shared" ref="R191:X191" ca="1" si="309">R173&amp;R177&amp;R181&amp;R185&amp;R188&amp;R189</f>
        <v/>
      </c>
      <c r="S191" s="137" t="str">
        <f t="shared" ca="1" si="309"/>
        <v/>
      </c>
      <c r="T191" s="137" t="str">
        <f t="shared" ca="1" si="309"/>
        <v/>
      </c>
      <c r="U191" s="137" t="str">
        <f t="shared" ca="1" si="309"/>
        <v/>
      </c>
      <c r="V191" s="137" t="str">
        <f t="shared" ca="1" si="309"/>
        <v/>
      </c>
      <c r="W191" s="137" t="str">
        <f t="shared" ca="1" si="309"/>
        <v/>
      </c>
      <c r="X191" s="137" t="str">
        <f t="shared" ca="1" si="309"/>
        <v/>
      </c>
    </row>
    <row r="192" spans="2:24" ht="15" customHeight="1" thickBot="1">
      <c r="B192" s="138"/>
      <c r="C192" s="138"/>
      <c r="D192" s="138"/>
      <c r="E192" s="138"/>
      <c r="F192" s="138"/>
      <c r="G192" s="138"/>
      <c r="H192" s="138"/>
      <c r="I192" s="138"/>
      <c r="J192" s="138"/>
      <c r="K192" s="138"/>
      <c r="L192" s="138"/>
      <c r="M192" s="138"/>
    </row>
    <row r="194" spans="2:24" ht="14.25" customHeight="1">
      <c r="B194" s="46">
        <f>B167+1</f>
        <v>8</v>
      </c>
      <c r="C194" s="29" t="str">
        <f>HYPERLINK("#日誌"&amp;B194&amp;"!B11","日誌"&amp;B194)</f>
        <v>日誌8</v>
      </c>
      <c r="D194" s="95" t="s">
        <v>116</v>
      </c>
      <c r="E194" s="139"/>
      <c r="F194" s="95" t="s">
        <v>126</v>
      </c>
      <c r="G194" s="140"/>
      <c r="H194" s="95" t="s">
        <v>127</v>
      </c>
      <c r="I194" s="140"/>
      <c r="J194" s="63"/>
      <c r="M194" s="96" t="str">
        <f>HYPERLINK("#⑭雑役務費!C"&amp;9*B194+1,"経費支出管理表へ")</f>
        <v>経費支出管理表へ</v>
      </c>
      <c r="Q194" s="1" t="s">
        <v>102</v>
      </c>
    </row>
    <row r="195" spans="2:24" ht="7.5" customHeight="1">
      <c r="C195" s="63"/>
      <c r="D195" s="63"/>
      <c r="E195" s="63"/>
      <c r="G195" s="97" t="e">
        <f>VLOOKUP(G194,リスト!E:F,2,FALSE)</f>
        <v>#N/A</v>
      </c>
      <c r="H195" s="63"/>
      <c r="J195" s="63"/>
      <c r="K195" s="63"/>
      <c r="L195" s="63"/>
      <c r="M195" s="63"/>
    </row>
    <row r="196" spans="2:24">
      <c r="C196" s="98"/>
      <c r="D196" s="99"/>
      <c r="E196" s="100" t="s">
        <v>45</v>
      </c>
      <c r="F196" s="101" t="s">
        <v>46</v>
      </c>
      <c r="G196" s="101" t="s">
        <v>47</v>
      </c>
      <c r="H196" s="101" t="s">
        <v>48</v>
      </c>
      <c r="I196" s="101" t="s">
        <v>49</v>
      </c>
      <c r="J196" s="101" t="s">
        <v>50</v>
      </c>
      <c r="K196" s="101" t="s">
        <v>51</v>
      </c>
      <c r="L196" s="101" t="s">
        <v>52</v>
      </c>
      <c r="M196" s="102" t="s">
        <v>11</v>
      </c>
      <c r="Q196" s="103" t="s">
        <v>45</v>
      </c>
      <c r="R196" s="103" t="s">
        <v>46</v>
      </c>
      <c r="S196" s="103" t="s">
        <v>47</v>
      </c>
      <c r="T196" s="103" t="s">
        <v>48</v>
      </c>
      <c r="U196" s="103" t="s">
        <v>49</v>
      </c>
      <c r="V196" s="103" t="s">
        <v>50</v>
      </c>
      <c r="W196" s="103" t="s">
        <v>51</v>
      </c>
      <c r="X196" s="103" t="s">
        <v>52</v>
      </c>
    </row>
    <row r="197" spans="2:24" ht="15" customHeight="1">
      <c r="C197" s="104" t="s">
        <v>18</v>
      </c>
      <c r="D197" s="105"/>
      <c r="E197" s="106" cm="1">
        <f t="array" aca="1" ref="E197" ca="1">IF(INDIRECT(C194&amp;"!$L$42")=0,"",COUNT(INDIRECT(C194&amp;"!$L$11:$L$41")))</f>
        <v>0</v>
      </c>
      <c r="F197" s="107" cm="1">
        <f t="array" aca="1" ref="F197" ca="1">IF(INDIRECT(C194&amp;"!$L$78")=0,"",COUNT(INDIRECT(C194&amp;"!$L$47:$L$77")))</f>
        <v>0</v>
      </c>
      <c r="G197" s="107" cm="1">
        <f t="array" aca="1" ref="G197" ca="1">IF(INDIRECT(C194&amp;"!$L$114")=0,"",COUNT(INDIRECT(C194&amp;"!$L$83:$L$113")))</f>
        <v>0</v>
      </c>
      <c r="H197" s="107" cm="1">
        <f t="array" aca="1" ref="H197" ca="1">IF(INDIRECT(C194&amp;"!$L$150")=0,"",COUNT(INDIRECT(C194&amp;"!$L$119:$L$149")))</f>
        <v>0</v>
      </c>
      <c r="I197" s="107" cm="1">
        <f t="array" aca="1" ref="I197" ca="1">IF(INDIRECT(C194&amp;"!$L$186")=0,"",COUNT(INDIRECT(C194&amp;"!$L$155:$L$185")))</f>
        <v>0</v>
      </c>
      <c r="J197" s="107" cm="1">
        <f t="array" aca="1" ref="J197" ca="1">IF(INDIRECT(C194&amp;"!$L$222")=0,"",COUNT(INDIRECT(C194&amp;"!$L$191:$L$221")))</f>
        <v>0</v>
      </c>
      <c r="K197" s="107" cm="1">
        <f t="array" aca="1" ref="K197" ca="1">IF(INDIRECT(C194&amp;"!$L$258")=0,"",COUNT(INDIRECT(C194&amp;"!$L$227:$L$257")))</f>
        <v>0</v>
      </c>
      <c r="L197" s="107" cm="1">
        <f t="array" aca="1" ref="L197" ca="1">IF(INDIRECT(C194&amp;"!$L$294")=0,"",COUNT(INDIRECT(C194&amp;"!$L$263:$L$293")))</f>
        <v>0</v>
      </c>
      <c r="M197" s="108">
        <f ca="1">IF($E$8="","",SUM($E$8:$L$8))</f>
        <v>0</v>
      </c>
      <c r="O197" s="69" t="s">
        <v>167</v>
      </c>
      <c r="Q197" s="109"/>
      <c r="R197" s="109"/>
      <c r="S197" s="109"/>
      <c r="T197" s="109"/>
      <c r="U197" s="109"/>
      <c r="V197" s="109"/>
      <c r="W197" s="109"/>
      <c r="X197" s="109"/>
    </row>
    <row r="198" spans="2:24">
      <c r="C198" s="110" t="s">
        <v>82</v>
      </c>
      <c r="D198" s="110" t="s">
        <v>73</v>
      </c>
      <c r="E198" s="37"/>
      <c r="F198" s="30"/>
      <c r="G198" s="30"/>
      <c r="H198" s="30"/>
      <c r="I198" s="30"/>
      <c r="J198" s="30"/>
      <c r="K198" s="30"/>
      <c r="L198" s="30"/>
      <c r="M198" s="111"/>
      <c r="O198" s="1" t="s">
        <v>122</v>
      </c>
    </row>
    <row r="199" spans="2:24">
      <c r="C199" s="112"/>
      <c r="D199" s="113" t="s">
        <v>24</v>
      </c>
      <c r="E199" s="114" t="str" cm="1">
        <f t="array" aca="1" ref="E199" ca="1">IF(INDIRECT($C194&amp;"!$H$42")=0,"",INDIRECT($C194&amp;"!$H$42"))</f>
        <v/>
      </c>
      <c r="F199" s="115" t="str" cm="1">
        <f t="array" aca="1" ref="F199" ca="1">IF(INDIRECT($C194&amp;"!$H$78")=0,"",INDIRECT($C194&amp;"!$H$78"))</f>
        <v/>
      </c>
      <c r="G199" s="115" t="str" cm="1">
        <f t="array" aca="1" ref="G199" ca="1">IF(INDIRECT($C194&amp;"!$H$114")=0,"",INDIRECT($C194&amp;"!$H$114"))</f>
        <v/>
      </c>
      <c r="H199" s="115" t="str" cm="1">
        <f t="array" aca="1" ref="H199" ca="1">IF(INDIRECT($C194&amp;"!$H$150")=0,"",INDIRECT($C194&amp;"!$H$150"))</f>
        <v/>
      </c>
      <c r="I199" s="115" t="str" cm="1">
        <f t="array" aca="1" ref="I199" ca="1">IF(INDIRECT($C194&amp;"!$H$186")=0,"",INDIRECT($C194&amp;"!$H$186"))</f>
        <v/>
      </c>
      <c r="J199" s="115" t="str" cm="1">
        <f t="array" aca="1" ref="J199" ca="1">IF(INDIRECT($C194&amp;"!$H$222")=0,"",INDIRECT($C194&amp;"!$H$222"))</f>
        <v/>
      </c>
      <c r="K199" s="115" t="str" cm="1">
        <f t="array" aca="1" ref="K199" ca="1">IF(INDIRECT($C194&amp;"!$H$258")=0,"",INDIRECT($C194&amp;"!$H$258"))</f>
        <v/>
      </c>
      <c r="L199" s="115" t="str" cm="1">
        <f t="array" aca="1" ref="L199" ca="1">IF(INDIRECT($C194&amp;"!$H$294")=0,"",INDIRECT($C194&amp;"!$H$294"))</f>
        <v/>
      </c>
      <c r="M199" s="116" t="str">
        <f ca="1">IF(E199="","",SUM($E199:$L199))</f>
        <v/>
      </c>
    </row>
    <row r="200" spans="2:24">
      <c r="C200" s="117"/>
      <c r="D200" s="117" t="s">
        <v>74</v>
      </c>
      <c r="E200" s="118" t="str">
        <f t="shared" ref="E200:L200" ca="1" si="310">IF(OR(E198="",E199=""),"",ROUNDDOWN(E198*E199*24,0))</f>
        <v/>
      </c>
      <c r="F200" s="119" t="str">
        <f t="shared" ca="1" si="310"/>
        <v/>
      </c>
      <c r="G200" s="119" t="str">
        <f t="shared" ca="1" si="310"/>
        <v/>
      </c>
      <c r="H200" s="119" t="str">
        <f t="shared" ca="1" si="310"/>
        <v/>
      </c>
      <c r="I200" s="120" t="str">
        <f t="shared" ca="1" si="310"/>
        <v/>
      </c>
      <c r="J200" s="119" t="str">
        <f t="shared" ca="1" si="310"/>
        <v/>
      </c>
      <c r="K200" s="119" t="str">
        <f t="shared" ca="1" si="310"/>
        <v/>
      </c>
      <c r="L200" s="119" t="str">
        <f t="shared" ca="1" si="310"/>
        <v/>
      </c>
      <c r="M200" s="121">
        <f ca="1">SUM(E200:L200)</f>
        <v>0</v>
      </c>
      <c r="Q200" s="63" t="str">
        <f t="shared" ref="Q200" ca="1" si="311">IF(OR(E198="",E199=""),"","所定内：" &amp; TEXT(E198,"#,###円") &amp; "×" &amp; TEXT(E199,"[h]:mm時間;@") &amp; "=" &amp; TEXT(E200,"#,###円"))</f>
        <v/>
      </c>
      <c r="R200" s="63" t="str">
        <f t="shared" ref="R200" ca="1" si="312">IF(OR(F198="",F199=""),"","所定内：" &amp; TEXT(F198,"#,###円") &amp; "×" &amp; TEXT(F199,"[h]:mm時間;@") &amp; "=" &amp; TEXT(F200,"#,###円"))</f>
        <v/>
      </c>
      <c r="S200" s="63" t="str">
        <f t="shared" ref="S200" ca="1" si="313">IF(OR(G198="",G199=""),"","所定内：" &amp; TEXT(G198,"#,###円") &amp; "×" &amp; TEXT(G199,"[h]:mm時間;@") &amp; "=" &amp; TEXT(G200,"#,###円"))</f>
        <v/>
      </c>
      <c r="T200" s="63" t="str">
        <f t="shared" ref="T200" ca="1" si="314">IF(OR(H198="",H199=""),"","所定内：" &amp; TEXT(H198,"#,###円") &amp; "×" &amp; TEXT(H199,"[h]:mm時間;@") &amp; "=" &amp; TEXT(H200,"#,###円"))</f>
        <v/>
      </c>
      <c r="U200" s="63" t="str">
        <f t="shared" ref="U200" ca="1" si="315">IF(OR(I198="",I199=""),"","所定内：" &amp; TEXT(I198,"#,###円") &amp; "×" &amp; TEXT(I199,"[h]:mm時間;@") &amp; "=" &amp; TEXT(I200,"#,###円"))</f>
        <v/>
      </c>
      <c r="V200" s="63" t="str">
        <f t="shared" ref="V200" ca="1" si="316">IF(OR(J198="",J199=""),"","所定内：" &amp; TEXT(J198,"#,###円") &amp; "×" &amp; TEXT(J199,"[h]:mm時間;@") &amp; "=" &amp; TEXT(J200,"#,###円"))</f>
        <v/>
      </c>
      <c r="W200" s="63" t="str">
        <f t="shared" ref="W200" ca="1" si="317">IF(OR(K198="",K199=""),"","所定内：" &amp; TEXT(K198,"#,###円") &amp; "×" &amp; TEXT(K199,"[h]:mm時間;@") &amp; "=" &amp; TEXT(K200,"#,###円"))</f>
        <v/>
      </c>
      <c r="X200" s="63" t="str">
        <f t="shared" ref="X200" ca="1" si="318">IF(OR(L198="",L199=""),"","所定内：" &amp; TEXT(L198,"#,###円") &amp; "×" &amp; TEXT(L199,"[h]:mm時間;@") &amp; "=" &amp; TEXT(L200,"#,###円"))</f>
        <v/>
      </c>
    </row>
    <row r="201" spans="2:24">
      <c r="C201" s="110" t="s">
        <v>91</v>
      </c>
      <c r="D201" s="112" t="s">
        <v>73</v>
      </c>
      <c r="E201" s="37"/>
      <c r="F201" s="30"/>
      <c r="G201" s="30"/>
      <c r="H201" s="30"/>
      <c r="I201" s="30"/>
      <c r="J201" s="30"/>
      <c r="K201" s="30"/>
      <c r="L201" s="30"/>
      <c r="M201" s="122"/>
      <c r="Q201" s="63"/>
      <c r="R201" s="63"/>
      <c r="S201" s="63"/>
      <c r="T201" s="63"/>
      <c r="U201" s="63"/>
      <c r="V201" s="63"/>
      <c r="W201" s="63"/>
      <c r="X201" s="63"/>
    </row>
    <row r="202" spans="2:24">
      <c r="C202" s="112"/>
      <c r="D202" s="113" t="s">
        <v>92</v>
      </c>
      <c r="E202" s="123" t="str">
        <f>IF(OR(E198="",E201=""),"",E201/E198-1)</f>
        <v/>
      </c>
      <c r="F202" s="124" t="str">
        <f t="shared" ref="F202:L202" si="319">IF(OR(F198="",F201=""),"",F201/F198-1)</f>
        <v/>
      </c>
      <c r="G202" s="124" t="str">
        <f t="shared" si="319"/>
        <v/>
      </c>
      <c r="H202" s="124" t="str">
        <f t="shared" si="319"/>
        <v/>
      </c>
      <c r="I202" s="124" t="str">
        <f t="shared" si="319"/>
        <v/>
      </c>
      <c r="J202" s="124" t="str">
        <f t="shared" si="319"/>
        <v/>
      </c>
      <c r="K202" s="124" t="str">
        <f t="shared" si="319"/>
        <v/>
      </c>
      <c r="L202" s="124" t="str">
        <f t="shared" si="319"/>
        <v/>
      </c>
      <c r="M202" s="125"/>
      <c r="Q202" s="63"/>
      <c r="R202" s="63"/>
      <c r="S202" s="63"/>
      <c r="T202" s="63"/>
      <c r="U202" s="63"/>
      <c r="V202" s="63"/>
      <c r="W202" s="63"/>
      <c r="X202" s="63"/>
    </row>
    <row r="203" spans="2:24">
      <c r="C203" s="112"/>
      <c r="D203" s="113" t="s">
        <v>24</v>
      </c>
      <c r="E203" s="114" t="str" cm="1">
        <f t="array" aca="1" ref="E203" ca="1">IF(INDIRECT($C194&amp;"!$I$42")=0,"",INDIRECT($C194&amp;"!$I$42"))</f>
        <v/>
      </c>
      <c r="F203" s="115" t="str" cm="1">
        <f t="array" aca="1" ref="F203" ca="1">IF(INDIRECT($C194&amp;"!$I$78")=0,"",INDIRECT($C194&amp;"!$I$78"))</f>
        <v/>
      </c>
      <c r="G203" s="115" t="str" cm="1">
        <f t="array" aca="1" ref="G203" ca="1">IF(INDIRECT($C194&amp;"!$I$114")=0,"",INDIRECT($C194&amp;"!$I$114"))</f>
        <v/>
      </c>
      <c r="H203" s="115" t="str" cm="1">
        <f t="array" aca="1" ref="H203" ca="1">IF(INDIRECT($C194&amp;"!$I$150")=0,"",INDIRECT($C194&amp;"!$I$150"))</f>
        <v/>
      </c>
      <c r="I203" s="115" t="str" cm="1">
        <f t="array" aca="1" ref="I203" ca="1">IF(INDIRECT($C194&amp;"!$I$186")=0,"",INDIRECT($C194&amp;"!$I$186"))</f>
        <v/>
      </c>
      <c r="J203" s="115" t="str" cm="1">
        <f t="array" aca="1" ref="J203" ca="1">IF(INDIRECT($C194&amp;"!$I$222")=0,"",INDIRECT($C194&amp;"!$I$222"))</f>
        <v/>
      </c>
      <c r="K203" s="115" t="str" cm="1">
        <f t="array" aca="1" ref="K203" ca="1">IF(INDIRECT($C194&amp;"!$I$258")=0,"",INDIRECT($C194&amp;"!$I$258"))</f>
        <v/>
      </c>
      <c r="L203" s="115" t="str" cm="1">
        <f t="array" aca="1" ref="L203" ca="1">IF(INDIRECT($C194&amp;"!$I$294")=0,"",INDIRECT($C194&amp;"!$I$294"))</f>
        <v/>
      </c>
      <c r="M203" s="116" t="str">
        <f ca="1">IF(E203="","",SUM($E203:$L203))</f>
        <v/>
      </c>
      <c r="Q203" s="63"/>
      <c r="R203" s="63"/>
      <c r="S203" s="63"/>
      <c r="T203" s="63"/>
      <c r="U203" s="63"/>
      <c r="V203" s="63"/>
      <c r="W203" s="63"/>
      <c r="X203" s="63"/>
    </row>
    <row r="204" spans="2:24">
      <c r="C204" s="117"/>
      <c r="D204" s="117" t="s">
        <v>74</v>
      </c>
      <c r="E204" s="118" t="str">
        <f t="shared" ref="E204:L204" ca="1" si="320">IF(OR(E201="",E203=""),"",ROUNDDOWN(E201*E203*24,0))</f>
        <v/>
      </c>
      <c r="F204" s="119" t="str">
        <f t="shared" ca="1" si="320"/>
        <v/>
      </c>
      <c r="G204" s="119" t="str">
        <f t="shared" ca="1" si="320"/>
        <v/>
      </c>
      <c r="H204" s="119" t="str">
        <f t="shared" ca="1" si="320"/>
        <v/>
      </c>
      <c r="I204" s="119" t="str">
        <f t="shared" ca="1" si="320"/>
        <v/>
      </c>
      <c r="J204" s="119" t="str">
        <f t="shared" ca="1" si="320"/>
        <v/>
      </c>
      <c r="K204" s="119" t="str">
        <f t="shared" ca="1" si="320"/>
        <v/>
      </c>
      <c r="L204" s="119" t="str">
        <f t="shared" ca="1" si="320"/>
        <v/>
      </c>
      <c r="M204" s="121">
        <f ca="1">SUM(E204:L204)</f>
        <v>0</v>
      </c>
      <c r="Q204" s="63" t="str">
        <f t="shared" ref="Q204" ca="1" si="321">IF(OR(E201="",E203=""),"",CHAR(10)&amp;"所定外：" &amp; TEXT(E201,"#,###円") &amp; "×" &amp; TEXT(E203,"[h]:mm時間;@") &amp; "=" &amp; TEXT(E204,"#,###円"))</f>
        <v/>
      </c>
      <c r="R204" s="63" t="str">
        <f t="shared" ref="R204" ca="1" si="322">IF(OR(F201="",F203=""),"",CHAR(10)&amp;"所定外：" &amp; TEXT(F201,"#,###円") &amp; "×" &amp; TEXT(F203,"[h]:mm時間;@") &amp; "=" &amp; TEXT(F204,"#,###円"))</f>
        <v/>
      </c>
      <c r="S204" s="63" t="str">
        <f t="shared" ref="S204" ca="1" si="323">IF(OR(G201="",G203=""),"",CHAR(10)&amp;"所定外：" &amp; TEXT(G201,"#,###円") &amp; "×" &amp; TEXT(G203,"[h]:mm時間;@") &amp; "=" &amp; TEXT(G204,"#,###円"))</f>
        <v/>
      </c>
      <c r="T204" s="63" t="str">
        <f t="shared" ref="T204" ca="1" si="324">IF(OR(H201="",H203=""),"",CHAR(10)&amp;"所定外：" &amp; TEXT(H201,"#,###円") &amp; "×" &amp; TEXT(H203,"[h]:mm時間;@") &amp; "=" &amp; TEXT(H204,"#,###円"))</f>
        <v/>
      </c>
      <c r="U204" s="63" t="str">
        <f t="shared" ref="U204" ca="1" si="325">IF(OR(I201="",I203=""),"",CHAR(10)&amp;"所定外：" &amp; TEXT(I201,"#,###円") &amp; "×" &amp; TEXT(I203,"[h]:mm時間;@") &amp; "=" &amp; TEXT(I204,"#,###円"))</f>
        <v/>
      </c>
      <c r="V204" s="63" t="str">
        <f t="shared" ref="V204" ca="1" si="326">IF(OR(J201="",J203=""),"",CHAR(10)&amp;"所定外：" &amp; TEXT(J201,"#,###円") &amp; "×" &amp; TEXT(J203,"[h]:mm時間;@") &amp; "=" &amp; TEXT(J204,"#,###円"))</f>
        <v/>
      </c>
      <c r="W204" s="63" t="str">
        <f t="shared" ref="W204" ca="1" si="327">IF(OR(K201="",K203=""),"",CHAR(10)&amp;"所定外：" &amp; TEXT(K201,"#,###円") &amp; "×" &amp; TEXT(K203,"[h]:mm時間;@") &amp; "=" &amp; TEXT(K204,"#,###円"))</f>
        <v/>
      </c>
      <c r="X204" s="63" t="str">
        <f t="shared" ref="X204" ca="1" si="328">IF(OR(L201="",L203=""),"",CHAR(10)&amp;"所定外：" &amp; TEXT(L201,"#,###円") &amp; "×" &amp; TEXT(L203,"[h]:mm時間;@") &amp; "=" &amp; TEXT(L204,"#,###円"))</f>
        <v/>
      </c>
    </row>
    <row r="205" spans="2:24">
      <c r="C205" s="110" t="s">
        <v>93</v>
      </c>
      <c r="D205" s="112" t="s">
        <v>73</v>
      </c>
      <c r="E205" s="37"/>
      <c r="F205" s="30"/>
      <c r="G205" s="30"/>
      <c r="H205" s="30"/>
      <c r="I205" s="30"/>
      <c r="J205" s="30"/>
      <c r="K205" s="30"/>
      <c r="L205" s="30"/>
      <c r="M205" s="122"/>
      <c r="Q205" s="63"/>
      <c r="R205" s="63"/>
      <c r="S205" s="63"/>
      <c r="T205" s="63"/>
      <c r="U205" s="63"/>
      <c r="V205" s="63"/>
      <c r="W205" s="63"/>
      <c r="X205" s="63"/>
    </row>
    <row r="206" spans="2:24">
      <c r="C206" s="112"/>
      <c r="D206" s="113" t="s">
        <v>92</v>
      </c>
      <c r="E206" s="123" t="str">
        <f t="shared" ref="E206:L206" si="329">IF(OR(E198="",E205=""),"",E205/E198-1)</f>
        <v/>
      </c>
      <c r="F206" s="124" t="str">
        <f t="shared" si="329"/>
        <v/>
      </c>
      <c r="G206" s="124" t="str">
        <f t="shared" si="329"/>
        <v/>
      </c>
      <c r="H206" s="124" t="str">
        <f t="shared" si="329"/>
        <v/>
      </c>
      <c r="I206" s="124" t="str">
        <f t="shared" si="329"/>
        <v/>
      </c>
      <c r="J206" s="124" t="str">
        <f t="shared" si="329"/>
        <v/>
      </c>
      <c r="K206" s="124" t="str">
        <f t="shared" si="329"/>
        <v/>
      </c>
      <c r="L206" s="124" t="str">
        <f t="shared" si="329"/>
        <v/>
      </c>
      <c r="M206" s="125"/>
      <c r="Q206" s="63"/>
      <c r="R206" s="63"/>
      <c r="S206" s="63"/>
      <c r="T206" s="63"/>
      <c r="U206" s="63"/>
      <c r="V206" s="63"/>
      <c r="W206" s="63"/>
      <c r="X206" s="63"/>
    </row>
    <row r="207" spans="2:24">
      <c r="C207" s="112"/>
      <c r="D207" s="113" t="s">
        <v>24</v>
      </c>
      <c r="E207" s="114" t="str" cm="1">
        <f t="array" aca="1" ref="E207" ca="1">IF(INDIRECT($C194&amp;"!$J$42")=0,"",INDIRECT($C194&amp;"!$J$42"))</f>
        <v/>
      </c>
      <c r="F207" s="115" t="str" cm="1">
        <f t="array" aca="1" ref="F207" ca="1">IF(INDIRECT($C194&amp;"!$J$78")=0,"",INDIRECT($C194&amp;"!$J$78"))</f>
        <v/>
      </c>
      <c r="G207" s="115" t="str" cm="1">
        <f t="array" aca="1" ref="G207" ca="1">IF(INDIRECT($C194&amp;"!$J$114")=0,"",INDIRECT($C194&amp;"!$J$114"))</f>
        <v/>
      </c>
      <c r="H207" s="115" t="str" cm="1">
        <f t="array" aca="1" ref="H207" ca="1">IF(INDIRECT($C194&amp;"!$J$150")=0,"",INDIRECT($C194&amp;"!$J$150"))</f>
        <v/>
      </c>
      <c r="I207" s="115" t="str" cm="1">
        <f t="array" aca="1" ref="I207" ca="1">IF(INDIRECT($C194&amp;"!$J$186")=0,"",INDIRECT($C194&amp;"!$J$186"))</f>
        <v/>
      </c>
      <c r="J207" s="115" t="str" cm="1">
        <f t="array" aca="1" ref="J207" ca="1">IF(INDIRECT($C194&amp;"!$J$222")=0,"",INDIRECT($C194&amp;"!$J$222"))</f>
        <v/>
      </c>
      <c r="K207" s="115" t="str" cm="1">
        <f t="array" aca="1" ref="K207" ca="1">IF(INDIRECT($C194&amp;"!$J$258")=0,"",INDIRECT($C194&amp;"!$J$258"))</f>
        <v/>
      </c>
      <c r="L207" s="115" t="str" cm="1">
        <f t="array" aca="1" ref="L207" ca="1">IF(INDIRECT($C194&amp;"!$J$294")=0,"",INDIRECT($C194&amp;"!$J$294"))</f>
        <v/>
      </c>
      <c r="M207" s="116" t="str">
        <f ca="1">IF(E207="","",SUM($E207:$L207))</f>
        <v/>
      </c>
      <c r="Q207" s="63"/>
      <c r="R207" s="63"/>
      <c r="S207" s="63"/>
      <c r="T207" s="63"/>
      <c r="U207" s="63"/>
      <c r="V207" s="63"/>
      <c r="W207" s="63"/>
      <c r="X207" s="63"/>
    </row>
    <row r="208" spans="2:24">
      <c r="C208" s="117"/>
      <c r="D208" s="117" t="s">
        <v>74</v>
      </c>
      <c r="E208" s="118" t="str">
        <f t="shared" ref="E208:L208" ca="1" si="330">IF(OR(E205="",E207=""),"",ROUNDDOWN(E205*E207*24,0))</f>
        <v/>
      </c>
      <c r="F208" s="119" t="str">
        <f t="shared" ca="1" si="330"/>
        <v/>
      </c>
      <c r="G208" s="119" t="str">
        <f t="shared" ca="1" si="330"/>
        <v/>
      </c>
      <c r="H208" s="119" t="str">
        <f t="shared" ca="1" si="330"/>
        <v/>
      </c>
      <c r="I208" s="119" t="str">
        <f t="shared" ca="1" si="330"/>
        <v/>
      </c>
      <c r="J208" s="119" t="str">
        <f t="shared" ca="1" si="330"/>
        <v/>
      </c>
      <c r="K208" s="119" t="str">
        <f t="shared" ca="1" si="330"/>
        <v/>
      </c>
      <c r="L208" s="119" t="str">
        <f t="shared" ca="1" si="330"/>
        <v/>
      </c>
      <c r="M208" s="121">
        <f ca="1">SUM(E208:L208)</f>
        <v>0</v>
      </c>
      <c r="Q208" s="63" t="str">
        <f ca="1">IF(OR(E205="",E207=""),"",CHAR(10)&amp;"所定休日：" &amp; TEXT(E205,"#,###円") &amp; "×" &amp; TEXT(E207,"[h]:mm時間;@") &amp; "=" &amp; TEXT(E208,"#,###円"))</f>
        <v/>
      </c>
      <c r="R208" s="63" t="str">
        <f t="shared" ref="R208" ca="1" si="331">IF(OR(F205="",F207=""),"",CHAR(10)&amp;"所定休日：" &amp; TEXT(F205,"#,###円") &amp; "×" &amp; TEXT(F207,"[h]:mm時間;@") &amp; "=" &amp; TEXT(F208,"#,###円"))</f>
        <v/>
      </c>
      <c r="S208" s="63" t="str">
        <f t="shared" ref="S208" ca="1" si="332">IF(OR(G205="",G207=""),"",CHAR(10)&amp;"所定休日：" &amp; TEXT(G205,"#,###円") &amp; "×" &amp; TEXT(G207,"[h]:mm時間;@") &amp; "=" &amp; TEXT(G208,"#,###円"))</f>
        <v/>
      </c>
      <c r="T208" s="63" t="str">
        <f t="shared" ref="T208" ca="1" si="333">IF(OR(H205="",H207=""),"",CHAR(10)&amp;"所定休日：" &amp; TEXT(H205,"#,###円") &amp; "×" &amp; TEXT(H207,"[h]:mm時間;@") &amp; "=" &amp; TEXT(H208,"#,###円"))</f>
        <v/>
      </c>
      <c r="U208" s="63" t="str">
        <f t="shared" ref="U208" ca="1" si="334">IF(OR(I205="",I207=""),"",CHAR(10)&amp;"所定休日：" &amp; TEXT(I205,"#,###円") &amp; "×" &amp; TEXT(I207,"[h]:mm時間;@") &amp; "=" &amp; TEXT(I208,"#,###円"))</f>
        <v/>
      </c>
      <c r="V208" s="63" t="str">
        <f t="shared" ref="V208" ca="1" si="335">IF(OR(J205="",J207=""),"",CHAR(10)&amp;"所定休日：" &amp; TEXT(J205,"#,###円") &amp; "×" &amp; TEXT(J207,"[h]:mm時間;@") &amp; "=" &amp; TEXT(J208,"#,###円"))</f>
        <v/>
      </c>
      <c r="W208" s="63" t="str">
        <f t="shared" ref="W208" ca="1" si="336">IF(OR(K205="",K207=""),"",CHAR(10)&amp;"所定休日：" &amp; TEXT(K205,"#,###円") &amp; "×" &amp; TEXT(K207,"[h]:mm時間;@") &amp; "=" &amp; TEXT(K208,"#,###円"))</f>
        <v/>
      </c>
      <c r="X208" s="63" t="str">
        <f t="shared" ref="X208" ca="1" si="337">IF(OR(L205="",L207=""),"",CHAR(10)&amp;"所定休日：" &amp; TEXT(L205,"#,###円") &amp; "×" &amp; TEXT(L207,"[h]:mm時間;@") &amp; "=" &amp; TEXT(L208,"#,###円"))</f>
        <v/>
      </c>
    </row>
    <row r="209" spans="2:24">
      <c r="C209" s="110" t="s">
        <v>94</v>
      </c>
      <c r="D209" s="112" t="s">
        <v>73</v>
      </c>
      <c r="E209" s="37"/>
      <c r="F209" s="30"/>
      <c r="G209" s="30"/>
      <c r="H209" s="30"/>
      <c r="I209" s="30"/>
      <c r="J209" s="30"/>
      <c r="K209" s="30"/>
      <c r="L209" s="30"/>
      <c r="M209" s="122"/>
      <c r="Q209" s="63"/>
      <c r="R209" s="63"/>
      <c r="S209" s="63"/>
      <c r="T209" s="63"/>
      <c r="U209" s="63"/>
      <c r="V209" s="63"/>
      <c r="W209" s="63"/>
      <c r="X209" s="63"/>
    </row>
    <row r="210" spans="2:24">
      <c r="C210" s="112"/>
      <c r="D210" s="113" t="s">
        <v>92</v>
      </c>
      <c r="E210" s="123" t="str">
        <f t="shared" ref="E210:L210" si="338">IF(OR(E198="",E209=""),"",E209/E198-1)</f>
        <v/>
      </c>
      <c r="F210" s="124" t="str">
        <f t="shared" si="338"/>
        <v/>
      </c>
      <c r="G210" s="124" t="str">
        <f t="shared" si="338"/>
        <v/>
      </c>
      <c r="H210" s="124" t="str">
        <f t="shared" si="338"/>
        <v/>
      </c>
      <c r="I210" s="124" t="str">
        <f t="shared" si="338"/>
        <v/>
      </c>
      <c r="J210" s="124" t="str">
        <f t="shared" si="338"/>
        <v/>
      </c>
      <c r="K210" s="124" t="str">
        <f t="shared" si="338"/>
        <v/>
      </c>
      <c r="L210" s="124" t="str">
        <f t="shared" si="338"/>
        <v/>
      </c>
      <c r="M210" s="125"/>
      <c r="Q210" s="63"/>
      <c r="R210" s="63"/>
      <c r="S210" s="63"/>
      <c r="T210" s="63"/>
      <c r="U210" s="63"/>
      <c r="V210" s="63"/>
      <c r="W210" s="63"/>
      <c r="X210" s="63"/>
    </row>
    <row r="211" spans="2:24">
      <c r="C211" s="112"/>
      <c r="D211" s="113" t="s">
        <v>24</v>
      </c>
      <c r="E211" s="114" t="str" cm="1">
        <f t="array" aca="1" ref="E211" ca="1">IF(INDIRECT($C194&amp;"!$K$42")=0,"",INDIRECT($C194&amp;"!$K$42"))</f>
        <v/>
      </c>
      <c r="F211" s="115" t="str" cm="1">
        <f t="array" aca="1" ref="F211" ca="1">IF(INDIRECT($C194&amp;"!$K$78")=0,"",INDIRECT($C194&amp;"!$K$78"))</f>
        <v/>
      </c>
      <c r="G211" s="115" t="str" cm="1">
        <f t="array" aca="1" ref="G211" ca="1">IF(INDIRECT($C194&amp;"!$K$114")=0,"",INDIRECT($C194&amp;"!$K$114"))</f>
        <v/>
      </c>
      <c r="H211" s="115" t="str" cm="1">
        <f t="array" aca="1" ref="H211" ca="1">IF(INDIRECT($C194&amp;"!$K$150")=0,"",INDIRECT($C194&amp;"!$K$150"))</f>
        <v/>
      </c>
      <c r="I211" s="115" t="str" cm="1">
        <f t="array" aca="1" ref="I211" ca="1">IF(INDIRECT($C194&amp;"!$K$186")=0,"",INDIRECT($C194&amp;"!$K$186"))</f>
        <v/>
      </c>
      <c r="J211" s="115" t="str" cm="1">
        <f t="array" aca="1" ref="J211" ca="1">IF(INDIRECT($C194&amp;"!$K$222")=0,"",INDIRECT($C194&amp;"!$K$222"))</f>
        <v/>
      </c>
      <c r="K211" s="115" t="str" cm="1">
        <f t="array" aca="1" ref="K211" ca="1">IF(INDIRECT($C194&amp;"!$K$258")=0,"",INDIRECT($C194&amp;"!$K$258"))</f>
        <v/>
      </c>
      <c r="L211" s="115" t="str" cm="1">
        <f t="array" aca="1" ref="L211" ca="1">IF(INDIRECT($C194&amp;"!$K$294")=0,"",INDIRECT($C194&amp;"!$K$294"))</f>
        <v/>
      </c>
      <c r="M211" s="116" t="str">
        <f ca="1">IF(E211="","",SUM($E211:$L211))</f>
        <v/>
      </c>
      <c r="Q211" s="63"/>
      <c r="R211" s="63"/>
      <c r="S211" s="63"/>
      <c r="T211" s="63"/>
      <c r="U211" s="63"/>
      <c r="V211" s="63"/>
      <c r="W211" s="63"/>
      <c r="X211" s="63"/>
    </row>
    <row r="212" spans="2:24">
      <c r="C212" s="117"/>
      <c r="D212" s="117" t="s">
        <v>74</v>
      </c>
      <c r="E212" s="118" t="str">
        <f ca="1">IF(OR(E209="",E211=""),"",ROUNDDOWN(E209*E211*24,0))</f>
        <v/>
      </c>
      <c r="F212" s="119" t="str">
        <f t="shared" ref="F212:L212" ca="1" si="339">IF(OR(F209="",F211=""),"",ROUNDDOWN(F209*F211*24,0))</f>
        <v/>
      </c>
      <c r="G212" s="119" t="str">
        <f t="shared" ca="1" si="339"/>
        <v/>
      </c>
      <c r="H212" s="119" t="str">
        <f t="shared" ca="1" si="339"/>
        <v/>
      </c>
      <c r="I212" s="119" t="str">
        <f t="shared" ca="1" si="339"/>
        <v/>
      </c>
      <c r="J212" s="119" t="str">
        <f t="shared" ca="1" si="339"/>
        <v/>
      </c>
      <c r="K212" s="119" t="str">
        <f t="shared" ca="1" si="339"/>
        <v/>
      </c>
      <c r="L212" s="119" t="str">
        <f t="shared" ca="1" si="339"/>
        <v/>
      </c>
      <c r="M212" s="121">
        <f ca="1">SUM(E212:L212)</f>
        <v>0</v>
      </c>
      <c r="Q212" s="63" t="str">
        <f t="shared" ref="Q212" ca="1" si="340">IF(OR(E209="",E211=""),"",CHAR(10)&amp;"法定休日：" &amp; TEXT(E209,"#,###円") &amp; "×" &amp; TEXT(E211,"[h]:mm時間;@") &amp; "=" &amp; TEXT(E212,"#,###円"))</f>
        <v/>
      </c>
      <c r="R212" s="63" t="str">
        <f t="shared" ref="R212" ca="1" si="341">IF(OR(F209="",F211=""),"",CHAR(10)&amp;"法定休日：" &amp; TEXT(F209,"#,###円") &amp; "×" &amp; TEXT(F211,"[h]:mm時間;@") &amp; "=" &amp; TEXT(F212,"#,###円"))</f>
        <v/>
      </c>
      <c r="S212" s="63" t="str">
        <f t="shared" ref="S212" ca="1" si="342">IF(OR(G209="",G211=""),"",CHAR(10)&amp;"法定休日：" &amp; TEXT(G209,"#,###円") &amp; "×" &amp; TEXT(G211,"[h]:mm時間;@") &amp; "=" &amp; TEXT(G212,"#,###円"))</f>
        <v/>
      </c>
      <c r="T212" s="63" t="str">
        <f t="shared" ref="T212" ca="1" si="343">IF(OR(H209="",H211=""),"",CHAR(10)&amp;"法定休日：" &amp; TEXT(H209,"#,###円") &amp; "×" &amp; TEXT(H211,"[h]:mm時間;@") &amp; "=" &amp; TEXT(H212,"#,###円"))</f>
        <v/>
      </c>
      <c r="U212" s="63" t="str">
        <f t="shared" ref="U212" ca="1" si="344">IF(OR(I209="",I211=""),"",CHAR(10)&amp;"法定休日：" &amp; TEXT(I209,"#,###円") &amp; "×" &amp; TEXT(I211,"[h]:mm時間;@") &amp; "=" &amp; TEXT(I212,"#,###円"))</f>
        <v/>
      </c>
      <c r="V212" s="63" t="str">
        <f t="shared" ref="V212" ca="1" si="345">IF(OR(J209="",J211=""),"",CHAR(10)&amp;"法定休日：" &amp; TEXT(J209,"#,###円") &amp; "×" &amp; TEXT(J211,"[h]:mm時間;@") &amp; "=" &amp; TEXT(J212,"#,###円"))</f>
        <v/>
      </c>
      <c r="W212" s="63" t="str">
        <f t="shared" ref="W212" ca="1" si="346">IF(OR(K209="",K211=""),"",CHAR(10)&amp;"法定休日：" &amp; TEXT(K209,"#,###円") &amp; "×" &amp; TEXT(K211,"[h]:mm時間;@") &amp; "=" &amp; TEXT(K212,"#,###円"))</f>
        <v/>
      </c>
      <c r="X212" s="63" t="str">
        <f t="shared" ref="X212" ca="1" si="347">IF(OR(L209="",L211=""),"",CHAR(10)&amp;"法定休日：" &amp; TEXT(L209,"#,###円") &amp; "×" &amp; TEXT(L211,"[h]:mm時間;@") &amp; "=" &amp; TEXT(L212,"#,###円"))</f>
        <v/>
      </c>
    </row>
    <row r="213" spans="2:24">
      <c r="C213" s="110" t="s">
        <v>75</v>
      </c>
      <c r="D213" s="110" t="s">
        <v>77</v>
      </c>
      <c r="E213" s="38"/>
      <c r="F213" s="36"/>
      <c r="G213" s="36"/>
      <c r="H213" s="36"/>
      <c r="I213" s="36"/>
      <c r="J213" s="36"/>
      <c r="K213" s="36"/>
      <c r="L213" s="36"/>
      <c r="M213" s="126">
        <f>SUM(E213:L213)</f>
        <v>0</v>
      </c>
      <c r="Q213" s="63"/>
      <c r="R213" s="63"/>
      <c r="S213" s="63"/>
      <c r="T213" s="63"/>
      <c r="U213" s="63"/>
      <c r="V213" s="63"/>
      <c r="W213" s="63"/>
      <c r="X213" s="63"/>
    </row>
    <row r="214" spans="2:24">
      <c r="C214" s="127"/>
      <c r="D214" s="113" t="s">
        <v>78</v>
      </c>
      <c r="E214" s="39"/>
      <c r="F214" s="35"/>
      <c r="G214" s="35"/>
      <c r="H214" s="35"/>
      <c r="I214" s="35"/>
      <c r="J214" s="35"/>
      <c r="K214" s="35"/>
      <c r="L214" s="35"/>
      <c r="M214" s="128">
        <f ca="1">SUM(E214*E197,F214*F197,G214*G197,H214*H197,I214*I197,J214*J197,K214*K197,L214*L197)</f>
        <v>0</v>
      </c>
      <c r="Q214" s="63"/>
      <c r="R214" s="63"/>
      <c r="S214" s="63"/>
      <c r="T214" s="63"/>
      <c r="U214" s="63"/>
      <c r="V214" s="63"/>
      <c r="W214" s="63"/>
      <c r="X214" s="63"/>
    </row>
    <row r="215" spans="2:24">
      <c r="C215" s="129"/>
      <c r="D215" s="117" t="s">
        <v>74</v>
      </c>
      <c r="E215" s="118" t="str">
        <f t="shared" ref="E215:L215" si="348">IF(AND(E213="",E214=""),"",E213+E214*E197)</f>
        <v/>
      </c>
      <c r="F215" s="119" t="str">
        <f t="shared" si="348"/>
        <v/>
      </c>
      <c r="G215" s="119" t="str">
        <f t="shared" si="348"/>
        <v/>
      </c>
      <c r="H215" s="119" t="str">
        <f t="shared" si="348"/>
        <v/>
      </c>
      <c r="I215" s="119" t="str">
        <f t="shared" si="348"/>
        <v/>
      </c>
      <c r="J215" s="119" t="str">
        <f t="shared" si="348"/>
        <v/>
      </c>
      <c r="K215" s="119" t="str">
        <f t="shared" si="348"/>
        <v/>
      </c>
      <c r="L215" s="119" t="str">
        <f t="shared" si="348"/>
        <v/>
      </c>
      <c r="M215" s="121">
        <f>SUM(E215:L215)</f>
        <v>0</v>
      </c>
      <c r="Q215" s="63" t="str">
        <f t="shared" ref="Q215:X215" si="349">IF(AND(E213="",E214=""),"",CHAR(10)&amp;"通勤手当：" &amp; TEXT(E215,"#,###円"))</f>
        <v/>
      </c>
      <c r="R215" s="63" t="str">
        <f t="shared" si="349"/>
        <v/>
      </c>
      <c r="S215" s="63" t="str">
        <f t="shared" si="349"/>
        <v/>
      </c>
      <c r="T215" s="63" t="str">
        <f t="shared" si="349"/>
        <v/>
      </c>
      <c r="U215" s="63" t="str">
        <f t="shared" si="349"/>
        <v/>
      </c>
      <c r="V215" s="63" t="str">
        <f t="shared" si="349"/>
        <v/>
      </c>
      <c r="W215" s="63" t="str">
        <f t="shared" si="349"/>
        <v/>
      </c>
      <c r="X215" s="63" t="str">
        <f t="shared" si="349"/>
        <v/>
      </c>
    </row>
    <row r="216" spans="2:24">
      <c r="C216" s="110" t="s">
        <v>97</v>
      </c>
      <c r="D216" s="130" t="s">
        <v>99</v>
      </c>
      <c r="E216" s="38"/>
      <c r="F216" s="36"/>
      <c r="G216" s="36"/>
      <c r="H216" s="36"/>
      <c r="I216" s="36"/>
      <c r="J216" s="36"/>
      <c r="K216" s="36"/>
      <c r="L216" s="36"/>
      <c r="M216" s="131">
        <f>SUM(E216:L216)</f>
        <v>0</v>
      </c>
      <c r="Q216" s="63" t="str">
        <f>IF(E216="","",CHAR(10)&amp;"自己負担：" &amp; TEXT(E216,"#,###円")) &amp; IF(E217="",""," ※" &amp;E217)</f>
        <v/>
      </c>
      <c r="R216" s="63" t="str">
        <f t="shared" ref="R216" si="350">IF(F216="","",CHAR(10)&amp;"自己負担：" &amp; TEXT(F216,"#,###円")) &amp; IF(F217="",""," ※" &amp;F217)</f>
        <v/>
      </c>
      <c r="S216" s="63" t="str">
        <f t="shared" ref="S216" si="351">IF(G216="","",CHAR(10)&amp;"自己負担：" &amp; TEXT(G216,"#,###円")) &amp; IF(G217="",""," ※" &amp;G217)</f>
        <v/>
      </c>
      <c r="T216" s="63" t="str">
        <f t="shared" ref="T216" si="352">IF(H216="","",CHAR(10)&amp;"自己負担：" &amp; TEXT(H216,"#,###円")) &amp; IF(H217="",""," ※" &amp;H217)</f>
        <v/>
      </c>
      <c r="U216" s="63" t="str">
        <f t="shared" ref="U216" si="353">IF(I216="","",CHAR(10)&amp;"自己負担：" &amp; TEXT(I216,"#,###円")) &amp; IF(I217="",""," ※" &amp;I217)</f>
        <v/>
      </c>
      <c r="V216" s="63" t="str">
        <f t="shared" ref="V216" si="354">IF(J216="","",CHAR(10)&amp;"自己負担：" &amp; TEXT(J216,"#,###円")) &amp; IF(J217="",""," ※" &amp;J217)</f>
        <v/>
      </c>
      <c r="W216" s="63" t="str">
        <f t="shared" ref="W216" si="355">IF(K216="","",CHAR(10)&amp;"自己負担：" &amp; TEXT(K216,"#,###円")) &amp; IF(K217="",""," ※" &amp;K217)</f>
        <v/>
      </c>
      <c r="X216" s="63" t="str">
        <f t="shared" ref="X216" si="356">IF(L216="","",CHAR(10)&amp;"自己負担：" &amp; TEXT(L216,"#,###円")) &amp; IF(L217="",""," ※" &amp;L217)</f>
        <v/>
      </c>
    </row>
    <row r="217" spans="2:24" ht="33.75" customHeight="1" thickBot="1">
      <c r="C217" s="132" t="s">
        <v>98</v>
      </c>
      <c r="D217" s="133" t="s">
        <v>100</v>
      </c>
      <c r="E217" s="40"/>
      <c r="F217" s="40"/>
      <c r="G217" s="40"/>
      <c r="H217" s="40"/>
      <c r="I217" s="40"/>
      <c r="J217" s="40"/>
      <c r="K217" s="40"/>
      <c r="L217" s="41"/>
      <c r="M217" s="134"/>
      <c r="O217" s="1" t="s">
        <v>101</v>
      </c>
    </row>
    <row r="218" spans="2:24" ht="21.75" customHeight="1" thickTop="1">
      <c r="C218" s="129" t="s">
        <v>76</v>
      </c>
      <c r="D218" s="135"/>
      <c r="E218" s="119" t="str">
        <f t="shared" ref="E218:L218" ca="1" si="357">IF(SUM(E200,E204,E208,E212,E215)-E216=0,"",SUM(E200,E204,E208,E212,E215)-E216)</f>
        <v/>
      </c>
      <c r="F218" s="119" t="str">
        <f t="shared" ca="1" si="357"/>
        <v/>
      </c>
      <c r="G218" s="119" t="str">
        <f t="shared" ca="1" si="357"/>
        <v/>
      </c>
      <c r="H218" s="119" t="str">
        <f t="shared" ca="1" si="357"/>
        <v/>
      </c>
      <c r="I218" s="119" t="str">
        <f t="shared" ca="1" si="357"/>
        <v/>
      </c>
      <c r="J218" s="119" t="str">
        <f t="shared" ca="1" si="357"/>
        <v/>
      </c>
      <c r="K218" s="119" t="str">
        <f t="shared" ca="1" si="357"/>
        <v/>
      </c>
      <c r="L218" s="119" t="str">
        <f t="shared" ca="1" si="357"/>
        <v/>
      </c>
      <c r="M218" s="136" t="str">
        <f ca="1">IF(E218="","",SUM(E218:L218))</f>
        <v/>
      </c>
      <c r="Q218" s="137" t="str">
        <f ca="1">Q200&amp;Q204&amp;Q208&amp;Q212&amp;Q215&amp;Q216</f>
        <v/>
      </c>
      <c r="R218" s="137" t="str">
        <f t="shared" ref="R218:X218" ca="1" si="358">R200&amp;R204&amp;R208&amp;R212&amp;R215&amp;R216</f>
        <v/>
      </c>
      <c r="S218" s="137" t="str">
        <f t="shared" ca="1" si="358"/>
        <v/>
      </c>
      <c r="T218" s="137" t="str">
        <f t="shared" ca="1" si="358"/>
        <v/>
      </c>
      <c r="U218" s="137" t="str">
        <f t="shared" ca="1" si="358"/>
        <v/>
      </c>
      <c r="V218" s="137" t="str">
        <f t="shared" ca="1" si="358"/>
        <v/>
      </c>
      <c r="W218" s="137" t="str">
        <f t="shared" ca="1" si="358"/>
        <v/>
      </c>
      <c r="X218" s="137" t="str">
        <f t="shared" ca="1" si="358"/>
        <v/>
      </c>
    </row>
    <row r="219" spans="2:24" ht="15" customHeight="1" thickBot="1">
      <c r="B219" s="138"/>
      <c r="C219" s="138"/>
      <c r="D219" s="138"/>
      <c r="E219" s="138"/>
      <c r="F219" s="138"/>
      <c r="G219" s="138"/>
      <c r="H219" s="138"/>
      <c r="I219" s="138"/>
      <c r="J219" s="138"/>
      <c r="K219" s="138"/>
      <c r="L219" s="138"/>
      <c r="M219" s="138"/>
    </row>
    <row r="221" spans="2:24" ht="14.25" customHeight="1">
      <c r="B221" s="46">
        <f>B194+1</f>
        <v>9</v>
      </c>
      <c r="C221" s="29" t="str">
        <f>HYPERLINK("#日誌"&amp;B221&amp;"!B11","日誌"&amp;B221)</f>
        <v>日誌9</v>
      </c>
      <c r="D221" s="95" t="s">
        <v>116</v>
      </c>
      <c r="E221" s="139"/>
      <c r="F221" s="95" t="s">
        <v>126</v>
      </c>
      <c r="G221" s="140"/>
      <c r="H221" s="95" t="s">
        <v>127</v>
      </c>
      <c r="I221" s="140"/>
      <c r="J221" s="63"/>
      <c r="M221" s="96" t="str">
        <f>HYPERLINK("#⑭雑役務費!C"&amp;9*B221+1,"経費支出管理表へ")</f>
        <v>経費支出管理表へ</v>
      </c>
      <c r="Q221" s="1" t="s">
        <v>102</v>
      </c>
    </row>
    <row r="222" spans="2:24" ht="7.5" customHeight="1">
      <c r="C222" s="63"/>
      <c r="D222" s="63"/>
      <c r="E222" s="63"/>
      <c r="G222" s="97" t="e">
        <f>VLOOKUP(G221,リスト!E:F,2,FALSE)</f>
        <v>#N/A</v>
      </c>
      <c r="H222" s="63"/>
      <c r="J222" s="63"/>
      <c r="K222" s="63"/>
      <c r="L222" s="63"/>
      <c r="M222" s="63"/>
    </row>
    <row r="223" spans="2:24">
      <c r="C223" s="98"/>
      <c r="D223" s="99"/>
      <c r="E223" s="100" t="s">
        <v>45</v>
      </c>
      <c r="F223" s="101" t="s">
        <v>46</v>
      </c>
      <c r="G223" s="101" t="s">
        <v>47</v>
      </c>
      <c r="H223" s="101" t="s">
        <v>48</v>
      </c>
      <c r="I223" s="101" t="s">
        <v>49</v>
      </c>
      <c r="J223" s="101" t="s">
        <v>50</v>
      </c>
      <c r="K223" s="101" t="s">
        <v>51</v>
      </c>
      <c r="L223" s="101" t="s">
        <v>52</v>
      </c>
      <c r="M223" s="102" t="s">
        <v>11</v>
      </c>
      <c r="Q223" s="103" t="s">
        <v>45</v>
      </c>
      <c r="R223" s="103" t="s">
        <v>46</v>
      </c>
      <c r="S223" s="103" t="s">
        <v>47</v>
      </c>
      <c r="T223" s="103" t="s">
        <v>48</v>
      </c>
      <c r="U223" s="103" t="s">
        <v>49</v>
      </c>
      <c r="V223" s="103" t="s">
        <v>50</v>
      </c>
      <c r="W223" s="103" t="s">
        <v>51</v>
      </c>
      <c r="X223" s="103" t="s">
        <v>52</v>
      </c>
    </row>
    <row r="224" spans="2:24" ht="15" customHeight="1">
      <c r="C224" s="104" t="s">
        <v>18</v>
      </c>
      <c r="D224" s="105"/>
      <c r="E224" s="106" cm="1">
        <f t="array" aca="1" ref="E224" ca="1">IF(INDIRECT(C221&amp;"!$L$42")=0,"",COUNT(INDIRECT(C221&amp;"!$L$11:$L$41")))</f>
        <v>0</v>
      </c>
      <c r="F224" s="107" cm="1">
        <f t="array" aca="1" ref="F224" ca="1">IF(INDIRECT(C221&amp;"!$L$78")=0,"",COUNT(INDIRECT(C221&amp;"!$L$47:$L$77")))</f>
        <v>0</v>
      </c>
      <c r="G224" s="107" cm="1">
        <f t="array" aca="1" ref="G224" ca="1">IF(INDIRECT(C221&amp;"!$L$114")=0,"",COUNT(INDIRECT(C221&amp;"!$L$83:$L$113")))</f>
        <v>0</v>
      </c>
      <c r="H224" s="107" cm="1">
        <f t="array" aca="1" ref="H224" ca="1">IF(INDIRECT(C221&amp;"!$L$150")=0,"",COUNT(INDIRECT(C221&amp;"!$L$119:$L$149")))</f>
        <v>0</v>
      </c>
      <c r="I224" s="107" cm="1">
        <f t="array" aca="1" ref="I224" ca="1">IF(INDIRECT(C221&amp;"!$L$186")=0,"",COUNT(INDIRECT(C221&amp;"!$L$155:$L$185")))</f>
        <v>0</v>
      </c>
      <c r="J224" s="107" cm="1">
        <f t="array" aca="1" ref="J224" ca="1">IF(INDIRECT(C221&amp;"!$L$222")=0,"",COUNT(INDIRECT(C221&amp;"!$L$191:$L$221")))</f>
        <v>0</v>
      </c>
      <c r="K224" s="107" cm="1">
        <f t="array" aca="1" ref="K224" ca="1">IF(INDIRECT(C221&amp;"!$L$258")=0,"",COUNT(INDIRECT(C221&amp;"!$L$227:$L$257")))</f>
        <v>0</v>
      </c>
      <c r="L224" s="107" cm="1">
        <f t="array" aca="1" ref="L224" ca="1">IF(INDIRECT(C221&amp;"!$L$294")=0,"",COUNT(INDIRECT(C221&amp;"!$L$263:$L$293")))</f>
        <v>0</v>
      </c>
      <c r="M224" s="108">
        <f ca="1">IF($E$8="","",SUM($E$8:$L$8))</f>
        <v>0</v>
      </c>
      <c r="O224" s="69" t="s">
        <v>167</v>
      </c>
      <c r="Q224" s="109"/>
      <c r="R224" s="109"/>
      <c r="S224" s="109"/>
      <c r="T224" s="109"/>
      <c r="U224" s="109"/>
      <c r="V224" s="109"/>
      <c r="W224" s="109"/>
      <c r="X224" s="109"/>
    </row>
    <row r="225" spans="3:24">
      <c r="C225" s="110" t="s">
        <v>82</v>
      </c>
      <c r="D225" s="110" t="s">
        <v>73</v>
      </c>
      <c r="E225" s="37"/>
      <c r="F225" s="30"/>
      <c r="G225" s="30"/>
      <c r="H225" s="30"/>
      <c r="I225" s="30"/>
      <c r="J225" s="30"/>
      <c r="K225" s="30"/>
      <c r="L225" s="30"/>
      <c r="M225" s="111"/>
      <c r="O225" s="1" t="s">
        <v>122</v>
      </c>
    </row>
    <row r="226" spans="3:24">
      <c r="C226" s="112"/>
      <c r="D226" s="113" t="s">
        <v>24</v>
      </c>
      <c r="E226" s="114" t="str" cm="1">
        <f t="array" aca="1" ref="E226" ca="1">IF(INDIRECT($C221&amp;"!$H$42")=0,"",INDIRECT($C221&amp;"!$H$42"))</f>
        <v/>
      </c>
      <c r="F226" s="115" t="str" cm="1">
        <f t="array" aca="1" ref="F226" ca="1">IF(INDIRECT($C221&amp;"!$H$78")=0,"",INDIRECT($C221&amp;"!$H$78"))</f>
        <v/>
      </c>
      <c r="G226" s="115" t="str" cm="1">
        <f t="array" aca="1" ref="G226" ca="1">IF(INDIRECT($C221&amp;"!$H$114")=0,"",INDIRECT($C221&amp;"!$H$114"))</f>
        <v/>
      </c>
      <c r="H226" s="115" t="str" cm="1">
        <f t="array" aca="1" ref="H226" ca="1">IF(INDIRECT($C221&amp;"!$H$150")=0,"",INDIRECT($C221&amp;"!$H$150"))</f>
        <v/>
      </c>
      <c r="I226" s="115" t="str" cm="1">
        <f t="array" aca="1" ref="I226" ca="1">IF(INDIRECT($C221&amp;"!$H$186")=0,"",INDIRECT($C221&amp;"!$H$186"))</f>
        <v/>
      </c>
      <c r="J226" s="115" t="str" cm="1">
        <f t="array" aca="1" ref="J226" ca="1">IF(INDIRECT($C221&amp;"!$H$222")=0,"",INDIRECT($C221&amp;"!$H$222"))</f>
        <v/>
      </c>
      <c r="K226" s="115" t="str" cm="1">
        <f t="array" aca="1" ref="K226" ca="1">IF(INDIRECT($C221&amp;"!$H$258")=0,"",INDIRECT($C221&amp;"!$H$258"))</f>
        <v/>
      </c>
      <c r="L226" s="115" t="str" cm="1">
        <f t="array" aca="1" ref="L226" ca="1">IF(INDIRECT($C221&amp;"!$H$294")=0,"",INDIRECT($C221&amp;"!$H$294"))</f>
        <v/>
      </c>
      <c r="M226" s="116" t="str">
        <f ca="1">IF(E226="","",SUM($E226:$L226))</f>
        <v/>
      </c>
    </row>
    <row r="227" spans="3:24">
      <c r="C227" s="117"/>
      <c r="D227" s="117" t="s">
        <v>74</v>
      </c>
      <c r="E227" s="118" t="str">
        <f t="shared" ref="E227:L227" ca="1" si="359">IF(OR(E225="",E226=""),"",ROUNDDOWN(E225*E226*24,0))</f>
        <v/>
      </c>
      <c r="F227" s="119" t="str">
        <f t="shared" ca="1" si="359"/>
        <v/>
      </c>
      <c r="G227" s="119" t="str">
        <f t="shared" ca="1" si="359"/>
        <v/>
      </c>
      <c r="H227" s="119" t="str">
        <f t="shared" ca="1" si="359"/>
        <v/>
      </c>
      <c r="I227" s="120" t="str">
        <f t="shared" ca="1" si="359"/>
        <v/>
      </c>
      <c r="J227" s="119" t="str">
        <f t="shared" ca="1" si="359"/>
        <v/>
      </c>
      <c r="K227" s="119" t="str">
        <f t="shared" ca="1" si="359"/>
        <v/>
      </c>
      <c r="L227" s="119" t="str">
        <f t="shared" ca="1" si="359"/>
        <v/>
      </c>
      <c r="M227" s="121">
        <f ca="1">SUM(E227:L227)</f>
        <v>0</v>
      </c>
      <c r="Q227" s="63" t="str">
        <f t="shared" ref="Q227" ca="1" si="360">IF(OR(E225="",E226=""),"","所定内：" &amp; TEXT(E225,"#,###円") &amp; "×" &amp; TEXT(E226,"[h]:mm時間;@") &amp; "=" &amp; TEXT(E227,"#,###円"))</f>
        <v/>
      </c>
      <c r="R227" s="63" t="str">
        <f t="shared" ref="R227" ca="1" si="361">IF(OR(F225="",F226=""),"","所定内：" &amp; TEXT(F225,"#,###円") &amp; "×" &amp; TEXT(F226,"[h]:mm時間;@") &amp; "=" &amp; TEXT(F227,"#,###円"))</f>
        <v/>
      </c>
      <c r="S227" s="63" t="str">
        <f t="shared" ref="S227" ca="1" si="362">IF(OR(G225="",G226=""),"","所定内：" &amp; TEXT(G225,"#,###円") &amp; "×" &amp; TEXT(G226,"[h]:mm時間;@") &amp; "=" &amp; TEXT(G227,"#,###円"))</f>
        <v/>
      </c>
      <c r="T227" s="63" t="str">
        <f t="shared" ref="T227" ca="1" si="363">IF(OR(H225="",H226=""),"","所定内：" &amp; TEXT(H225,"#,###円") &amp; "×" &amp; TEXT(H226,"[h]:mm時間;@") &amp; "=" &amp; TEXT(H227,"#,###円"))</f>
        <v/>
      </c>
      <c r="U227" s="63" t="str">
        <f t="shared" ref="U227" ca="1" si="364">IF(OR(I225="",I226=""),"","所定内：" &amp; TEXT(I225,"#,###円") &amp; "×" &amp; TEXT(I226,"[h]:mm時間;@") &amp; "=" &amp; TEXT(I227,"#,###円"))</f>
        <v/>
      </c>
      <c r="V227" s="63" t="str">
        <f t="shared" ref="V227" ca="1" si="365">IF(OR(J225="",J226=""),"","所定内：" &amp; TEXT(J225,"#,###円") &amp; "×" &amp; TEXT(J226,"[h]:mm時間;@") &amp; "=" &amp; TEXT(J227,"#,###円"))</f>
        <v/>
      </c>
      <c r="W227" s="63" t="str">
        <f t="shared" ref="W227" ca="1" si="366">IF(OR(K225="",K226=""),"","所定内：" &amp; TEXT(K225,"#,###円") &amp; "×" &amp; TEXT(K226,"[h]:mm時間;@") &amp; "=" &amp; TEXT(K227,"#,###円"))</f>
        <v/>
      </c>
      <c r="X227" s="63" t="str">
        <f t="shared" ref="X227" ca="1" si="367">IF(OR(L225="",L226=""),"","所定内：" &amp; TEXT(L225,"#,###円") &amp; "×" &amp; TEXT(L226,"[h]:mm時間;@") &amp; "=" &amp; TEXT(L227,"#,###円"))</f>
        <v/>
      </c>
    </row>
    <row r="228" spans="3:24">
      <c r="C228" s="110" t="s">
        <v>91</v>
      </c>
      <c r="D228" s="112" t="s">
        <v>73</v>
      </c>
      <c r="E228" s="37"/>
      <c r="F228" s="30"/>
      <c r="G228" s="30"/>
      <c r="H228" s="30"/>
      <c r="I228" s="30"/>
      <c r="J228" s="30"/>
      <c r="K228" s="30"/>
      <c r="L228" s="30"/>
      <c r="M228" s="122"/>
      <c r="Q228" s="63"/>
      <c r="R228" s="63"/>
      <c r="S228" s="63"/>
      <c r="T228" s="63"/>
      <c r="U228" s="63"/>
      <c r="V228" s="63"/>
      <c r="W228" s="63"/>
      <c r="X228" s="63"/>
    </row>
    <row r="229" spans="3:24">
      <c r="C229" s="112"/>
      <c r="D229" s="113" t="s">
        <v>92</v>
      </c>
      <c r="E229" s="123" t="str">
        <f>IF(OR(E225="",E228=""),"",E228/E225-1)</f>
        <v/>
      </c>
      <c r="F229" s="124" t="str">
        <f t="shared" ref="F229:L229" si="368">IF(OR(F225="",F228=""),"",F228/F225-1)</f>
        <v/>
      </c>
      <c r="G229" s="124" t="str">
        <f t="shared" si="368"/>
        <v/>
      </c>
      <c r="H229" s="124" t="str">
        <f t="shared" si="368"/>
        <v/>
      </c>
      <c r="I229" s="124" t="str">
        <f t="shared" si="368"/>
        <v/>
      </c>
      <c r="J229" s="124" t="str">
        <f t="shared" si="368"/>
        <v/>
      </c>
      <c r="K229" s="124" t="str">
        <f t="shared" si="368"/>
        <v/>
      </c>
      <c r="L229" s="124" t="str">
        <f t="shared" si="368"/>
        <v/>
      </c>
      <c r="M229" s="125"/>
      <c r="Q229" s="63"/>
      <c r="R229" s="63"/>
      <c r="S229" s="63"/>
      <c r="T229" s="63"/>
      <c r="U229" s="63"/>
      <c r="V229" s="63"/>
      <c r="W229" s="63"/>
      <c r="X229" s="63"/>
    </row>
    <row r="230" spans="3:24">
      <c r="C230" s="112"/>
      <c r="D230" s="113" t="s">
        <v>24</v>
      </c>
      <c r="E230" s="114" t="str" cm="1">
        <f t="array" aca="1" ref="E230" ca="1">IF(INDIRECT($C221&amp;"!$I$42")=0,"",INDIRECT($C221&amp;"!$I$42"))</f>
        <v/>
      </c>
      <c r="F230" s="115" t="str" cm="1">
        <f t="array" aca="1" ref="F230" ca="1">IF(INDIRECT($C221&amp;"!$I$78")=0,"",INDIRECT($C221&amp;"!$I$78"))</f>
        <v/>
      </c>
      <c r="G230" s="115" t="str" cm="1">
        <f t="array" aca="1" ref="G230" ca="1">IF(INDIRECT($C221&amp;"!$I$114")=0,"",INDIRECT($C221&amp;"!$I$114"))</f>
        <v/>
      </c>
      <c r="H230" s="115" t="str" cm="1">
        <f t="array" aca="1" ref="H230" ca="1">IF(INDIRECT($C221&amp;"!$I$150")=0,"",INDIRECT($C221&amp;"!$I$150"))</f>
        <v/>
      </c>
      <c r="I230" s="115" t="str" cm="1">
        <f t="array" aca="1" ref="I230" ca="1">IF(INDIRECT($C221&amp;"!$I$186")=0,"",INDIRECT($C221&amp;"!$I$186"))</f>
        <v/>
      </c>
      <c r="J230" s="115" t="str" cm="1">
        <f t="array" aca="1" ref="J230" ca="1">IF(INDIRECT($C221&amp;"!$I$222")=0,"",INDIRECT($C221&amp;"!$I$222"))</f>
        <v/>
      </c>
      <c r="K230" s="115" t="str" cm="1">
        <f t="array" aca="1" ref="K230" ca="1">IF(INDIRECT($C221&amp;"!$I$258")=0,"",INDIRECT($C221&amp;"!$I$258"))</f>
        <v/>
      </c>
      <c r="L230" s="115" t="str" cm="1">
        <f t="array" aca="1" ref="L230" ca="1">IF(INDIRECT($C221&amp;"!$I$294")=0,"",INDIRECT($C221&amp;"!$I$294"))</f>
        <v/>
      </c>
      <c r="M230" s="116" t="str">
        <f ca="1">IF(E230="","",SUM($E230:$L230))</f>
        <v/>
      </c>
      <c r="Q230" s="63"/>
      <c r="R230" s="63"/>
      <c r="S230" s="63"/>
      <c r="T230" s="63"/>
      <c r="U230" s="63"/>
      <c r="V230" s="63"/>
      <c r="W230" s="63"/>
      <c r="X230" s="63"/>
    </row>
    <row r="231" spans="3:24">
      <c r="C231" s="117"/>
      <c r="D231" s="117" t="s">
        <v>74</v>
      </c>
      <c r="E231" s="118" t="str">
        <f t="shared" ref="E231:L231" ca="1" si="369">IF(OR(E228="",E230=""),"",ROUNDDOWN(E228*E230*24,0))</f>
        <v/>
      </c>
      <c r="F231" s="119" t="str">
        <f t="shared" ca="1" si="369"/>
        <v/>
      </c>
      <c r="G231" s="119" t="str">
        <f t="shared" ca="1" si="369"/>
        <v/>
      </c>
      <c r="H231" s="119" t="str">
        <f t="shared" ca="1" si="369"/>
        <v/>
      </c>
      <c r="I231" s="119" t="str">
        <f t="shared" ca="1" si="369"/>
        <v/>
      </c>
      <c r="J231" s="119" t="str">
        <f t="shared" ca="1" si="369"/>
        <v/>
      </c>
      <c r="K231" s="119" t="str">
        <f t="shared" ca="1" si="369"/>
        <v/>
      </c>
      <c r="L231" s="119" t="str">
        <f t="shared" ca="1" si="369"/>
        <v/>
      </c>
      <c r="M231" s="121">
        <f ca="1">SUM(E231:L231)</f>
        <v>0</v>
      </c>
      <c r="Q231" s="63" t="str">
        <f t="shared" ref="Q231" ca="1" si="370">IF(OR(E228="",E230=""),"",CHAR(10)&amp;"所定外：" &amp; TEXT(E228,"#,###円") &amp; "×" &amp; TEXT(E230,"[h]:mm時間;@") &amp; "=" &amp; TEXT(E231,"#,###円"))</f>
        <v/>
      </c>
      <c r="R231" s="63" t="str">
        <f t="shared" ref="R231" ca="1" si="371">IF(OR(F228="",F230=""),"",CHAR(10)&amp;"所定外：" &amp; TEXT(F228,"#,###円") &amp; "×" &amp; TEXT(F230,"[h]:mm時間;@") &amp; "=" &amp; TEXT(F231,"#,###円"))</f>
        <v/>
      </c>
      <c r="S231" s="63" t="str">
        <f t="shared" ref="S231" ca="1" si="372">IF(OR(G228="",G230=""),"",CHAR(10)&amp;"所定外：" &amp; TEXT(G228,"#,###円") &amp; "×" &amp; TEXT(G230,"[h]:mm時間;@") &amp; "=" &amp; TEXT(G231,"#,###円"))</f>
        <v/>
      </c>
      <c r="T231" s="63" t="str">
        <f t="shared" ref="T231" ca="1" si="373">IF(OR(H228="",H230=""),"",CHAR(10)&amp;"所定外：" &amp; TEXT(H228,"#,###円") &amp; "×" &amp; TEXT(H230,"[h]:mm時間;@") &amp; "=" &amp; TEXT(H231,"#,###円"))</f>
        <v/>
      </c>
      <c r="U231" s="63" t="str">
        <f t="shared" ref="U231" ca="1" si="374">IF(OR(I228="",I230=""),"",CHAR(10)&amp;"所定外：" &amp; TEXT(I228,"#,###円") &amp; "×" &amp; TEXT(I230,"[h]:mm時間;@") &amp; "=" &amp; TEXT(I231,"#,###円"))</f>
        <v/>
      </c>
      <c r="V231" s="63" t="str">
        <f t="shared" ref="V231" ca="1" si="375">IF(OR(J228="",J230=""),"",CHAR(10)&amp;"所定外：" &amp; TEXT(J228,"#,###円") &amp; "×" &amp; TEXT(J230,"[h]:mm時間;@") &amp; "=" &amp; TEXT(J231,"#,###円"))</f>
        <v/>
      </c>
      <c r="W231" s="63" t="str">
        <f t="shared" ref="W231" ca="1" si="376">IF(OR(K228="",K230=""),"",CHAR(10)&amp;"所定外：" &amp; TEXT(K228,"#,###円") &amp; "×" &amp; TEXT(K230,"[h]:mm時間;@") &amp; "=" &amp; TEXT(K231,"#,###円"))</f>
        <v/>
      </c>
      <c r="X231" s="63" t="str">
        <f t="shared" ref="X231" ca="1" si="377">IF(OR(L228="",L230=""),"",CHAR(10)&amp;"所定外：" &amp; TEXT(L228,"#,###円") &amp; "×" &amp; TEXT(L230,"[h]:mm時間;@") &amp; "=" &amp; TEXT(L231,"#,###円"))</f>
        <v/>
      </c>
    </row>
    <row r="232" spans="3:24">
      <c r="C232" s="110" t="s">
        <v>93</v>
      </c>
      <c r="D232" s="112" t="s">
        <v>73</v>
      </c>
      <c r="E232" s="37"/>
      <c r="F232" s="30"/>
      <c r="G232" s="30"/>
      <c r="H232" s="30"/>
      <c r="I232" s="30"/>
      <c r="J232" s="30"/>
      <c r="K232" s="30"/>
      <c r="L232" s="30"/>
      <c r="M232" s="122"/>
      <c r="Q232" s="63"/>
      <c r="R232" s="63"/>
      <c r="S232" s="63"/>
      <c r="T232" s="63"/>
      <c r="U232" s="63"/>
      <c r="V232" s="63"/>
      <c r="W232" s="63"/>
      <c r="X232" s="63"/>
    </row>
    <row r="233" spans="3:24">
      <c r="C233" s="112"/>
      <c r="D233" s="113" t="s">
        <v>92</v>
      </c>
      <c r="E233" s="123" t="str">
        <f t="shared" ref="E233:L233" si="378">IF(OR(E225="",E232=""),"",E232/E225-1)</f>
        <v/>
      </c>
      <c r="F233" s="124" t="str">
        <f t="shared" si="378"/>
        <v/>
      </c>
      <c r="G233" s="124" t="str">
        <f t="shared" si="378"/>
        <v/>
      </c>
      <c r="H233" s="124" t="str">
        <f t="shared" si="378"/>
        <v/>
      </c>
      <c r="I233" s="124" t="str">
        <f t="shared" si="378"/>
        <v/>
      </c>
      <c r="J233" s="124" t="str">
        <f t="shared" si="378"/>
        <v/>
      </c>
      <c r="K233" s="124" t="str">
        <f t="shared" si="378"/>
        <v/>
      </c>
      <c r="L233" s="124" t="str">
        <f t="shared" si="378"/>
        <v/>
      </c>
      <c r="M233" s="125"/>
      <c r="Q233" s="63"/>
      <c r="R233" s="63"/>
      <c r="S233" s="63"/>
      <c r="T233" s="63"/>
      <c r="U233" s="63"/>
      <c r="V233" s="63"/>
      <c r="W233" s="63"/>
      <c r="X233" s="63"/>
    </row>
    <row r="234" spans="3:24">
      <c r="C234" s="112"/>
      <c r="D234" s="113" t="s">
        <v>24</v>
      </c>
      <c r="E234" s="114" t="str" cm="1">
        <f t="array" aca="1" ref="E234" ca="1">IF(INDIRECT($C221&amp;"!$J$42")=0,"",INDIRECT($C221&amp;"!$J$42"))</f>
        <v/>
      </c>
      <c r="F234" s="115" t="str" cm="1">
        <f t="array" aca="1" ref="F234" ca="1">IF(INDIRECT($C221&amp;"!$J$78")=0,"",INDIRECT($C221&amp;"!$J$78"))</f>
        <v/>
      </c>
      <c r="G234" s="115" t="str" cm="1">
        <f t="array" aca="1" ref="G234" ca="1">IF(INDIRECT($C221&amp;"!$J$114")=0,"",INDIRECT($C221&amp;"!$J$114"))</f>
        <v/>
      </c>
      <c r="H234" s="115" t="str" cm="1">
        <f t="array" aca="1" ref="H234" ca="1">IF(INDIRECT($C221&amp;"!$J$150")=0,"",INDIRECT($C221&amp;"!$J$150"))</f>
        <v/>
      </c>
      <c r="I234" s="115" t="str" cm="1">
        <f t="array" aca="1" ref="I234" ca="1">IF(INDIRECT($C221&amp;"!$J$186")=0,"",INDIRECT($C221&amp;"!$J$186"))</f>
        <v/>
      </c>
      <c r="J234" s="115" t="str" cm="1">
        <f t="array" aca="1" ref="J234" ca="1">IF(INDIRECT($C221&amp;"!$J$222")=0,"",INDIRECT($C221&amp;"!$J$222"))</f>
        <v/>
      </c>
      <c r="K234" s="115" t="str" cm="1">
        <f t="array" aca="1" ref="K234" ca="1">IF(INDIRECT($C221&amp;"!$J$258")=0,"",INDIRECT($C221&amp;"!$J$258"))</f>
        <v/>
      </c>
      <c r="L234" s="115" t="str" cm="1">
        <f t="array" aca="1" ref="L234" ca="1">IF(INDIRECT($C221&amp;"!$J$294")=0,"",INDIRECT($C221&amp;"!$J$294"))</f>
        <v/>
      </c>
      <c r="M234" s="116" t="str">
        <f ca="1">IF(E234="","",SUM($E234:$L234))</f>
        <v/>
      </c>
      <c r="Q234" s="63"/>
      <c r="R234" s="63"/>
      <c r="S234" s="63"/>
      <c r="T234" s="63"/>
      <c r="U234" s="63"/>
      <c r="V234" s="63"/>
      <c r="W234" s="63"/>
      <c r="X234" s="63"/>
    </row>
    <row r="235" spans="3:24">
      <c r="C235" s="117"/>
      <c r="D235" s="117" t="s">
        <v>74</v>
      </c>
      <c r="E235" s="118" t="str">
        <f t="shared" ref="E235:L235" ca="1" si="379">IF(OR(E232="",E234=""),"",ROUNDDOWN(E232*E234*24,0))</f>
        <v/>
      </c>
      <c r="F235" s="119" t="str">
        <f t="shared" ca="1" si="379"/>
        <v/>
      </c>
      <c r="G235" s="119" t="str">
        <f t="shared" ca="1" si="379"/>
        <v/>
      </c>
      <c r="H235" s="119" t="str">
        <f t="shared" ca="1" si="379"/>
        <v/>
      </c>
      <c r="I235" s="119" t="str">
        <f t="shared" ca="1" si="379"/>
        <v/>
      </c>
      <c r="J235" s="119" t="str">
        <f t="shared" ca="1" si="379"/>
        <v/>
      </c>
      <c r="K235" s="119" t="str">
        <f t="shared" ca="1" si="379"/>
        <v/>
      </c>
      <c r="L235" s="119" t="str">
        <f t="shared" ca="1" si="379"/>
        <v/>
      </c>
      <c r="M235" s="121">
        <f ca="1">SUM(E235:L235)</f>
        <v>0</v>
      </c>
      <c r="Q235" s="63" t="str">
        <f ca="1">IF(OR(E232="",E234=""),"",CHAR(10)&amp;"所定休日：" &amp; TEXT(E232,"#,###円") &amp; "×" &amp; TEXT(E234,"[h]:mm時間;@") &amp; "=" &amp; TEXT(E235,"#,###円"))</f>
        <v/>
      </c>
      <c r="R235" s="63" t="str">
        <f t="shared" ref="R235" ca="1" si="380">IF(OR(F232="",F234=""),"",CHAR(10)&amp;"所定休日：" &amp; TEXT(F232,"#,###円") &amp; "×" &amp; TEXT(F234,"[h]:mm時間;@") &amp; "=" &amp; TEXT(F235,"#,###円"))</f>
        <v/>
      </c>
      <c r="S235" s="63" t="str">
        <f t="shared" ref="S235" ca="1" si="381">IF(OR(G232="",G234=""),"",CHAR(10)&amp;"所定休日：" &amp; TEXT(G232,"#,###円") &amp; "×" &amp; TEXT(G234,"[h]:mm時間;@") &amp; "=" &amp; TEXT(G235,"#,###円"))</f>
        <v/>
      </c>
      <c r="T235" s="63" t="str">
        <f t="shared" ref="T235" ca="1" si="382">IF(OR(H232="",H234=""),"",CHAR(10)&amp;"所定休日：" &amp; TEXT(H232,"#,###円") &amp; "×" &amp; TEXT(H234,"[h]:mm時間;@") &amp; "=" &amp; TEXT(H235,"#,###円"))</f>
        <v/>
      </c>
      <c r="U235" s="63" t="str">
        <f t="shared" ref="U235" ca="1" si="383">IF(OR(I232="",I234=""),"",CHAR(10)&amp;"所定休日：" &amp; TEXT(I232,"#,###円") &amp; "×" &amp; TEXT(I234,"[h]:mm時間;@") &amp; "=" &amp; TEXT(I235,"#,###円"))</f>
        <v/>
      </c>
      <c r="V235" s="63" t="str">
        <f t="shared" ref="V235" ca="1" si="384">IF(OR(J232="",J234=""),"",CHAR(10)&amp;"所定休日：" &amp; TEXT(J232,"#,###円") &amp; "×" &amp; TEXT(J234,"[h]:mm時間;@") &amp; "=" &amp; TEXT(J235,"#,###円"))</f>
        <v/>
      </c>
      <c r="W235" s="63" t="str">
        <f t="shared" ref="W235" ca="1" si="385">IF(OR(K232="",K234=""),"",CHAR(10)&amp;"所定休日：" &amp; TEXT(K232,"#,###円") &amp; "×" &amp; TEXT(K234,"[h]:mm時間;@") &amp; "=" &amp; TEXT(K235,"#,###円"))</f>
        <v/>
      </c>
      <c r="X235" s="63" t="str">
        <f t="shared" ref="X235" ca="1" si="386">IF(OR(L232="",L234=""),"",CHAR(10)&amp;"所定休日：" &amp; TEXT(L232,"#,###円") &amp; "×" &amp; TEXT(L234,"[h]:mm時間;@") &amp; "=" &amp; TEXT(L235,"#,###円"))</f>
        <v/>
      </c>
    </row>
    <row r="236" spans="3:24">
      <c r="C236" s="110" t="s">
        <v>94</v>
      </c>
      <c r="D236" s="112" t="s">
        <v>73</v>
      </c>
      <c r="E236" s="37"/>
      <c r="F236" s="30"/>
      <c r="G236" s="30"/>
      <c r="H236" s="30"/>
      <c r="I236" s="30"/>
      <c r="J236" s="30"/>
      <c r="K236" s="30"/>
      <c r="L236" s="30"/>
      <c r="M236" s="122"/>
      <c r="Q236" s="63"/>
      <c r="R236" s="63"/>
      <c r="S236" s="63"/>
      <c r="T236" s="63"/>
      <c r="U236" s="63"/>
      <c r="V236" s="63"/>
      <c r="W236" s="63"/>
      <c r="X236" s="63"/>
    </row>
    <row r="237" spans="3:24">
      <c r="C237" s="112"/>
      <c r="D237" s="113" t="s">
        <v>92</v>
      </c>
      <c r="E237" s="123" t="str">
        <f t="shared" ref="E237:L237" si="387">IF(OR(E225="",E236=""),"",E236/E225-1)</f>
        <v/>
      </c>
      <c r="F237" s="124" t="str">
        <f t="shared" si="387"/>
        <v/>
      </c>
      <c r="G237" s="124" t="str">
        <f t="shared" si="387"/>
        <v/>
      </c>
      <c r="H237" s="124" t="str">
        <f t="shared" si="387"/>
        <v/>
      </c>
      <c r="I237" s="124" t="str">
        <f t="shared" si="387"/>
        <v/>
      </c>
      <c r="J237" s="124" t="str">
        <f t="shared" si="387"/>
        <v/>
      </c>
      <c r="K237" s="124" t="str">
        <f t="shared" si="387"/>
        <v/>
      </c>
      <c r="L237" s="124" t="str">
        <f t="shared" si="387"/>
        <v/>
      </c>
      <c r="M237" s="125"/>
      <c r="Q237" s="63"/>
      <c r="R237" s="63"/>
      <c r="S237" s="63"/>
      <c r="T237" s="63"/>
      <c r="U237" s="63"/>
      <c r="V237" s="63"/>
      <c r="W237" s="63"/>
      <c r="X237" s="63"/>
    </row>
    <row r="238" spans="3:24">
      <c r="C238" s="112"/>
      <c r="D238" s="113" t="s">
        <v>24</v>
      </c>
      <c r="E238" s="114" t="str" cm="1">
        <f t="array" aca="1" ref="E238" ca="1">IF(INDIRECT($C221&amp;"!$K$42")=0,"",INDIRECT($C221&amp;"!$K$42"))</f>
        <v/>
      </c>
      <c r="F238" s="115" t="str" cm="1">
        <f t="array" aca="1" ref="F238" ca="1">IF(INDIRECT($C221&amp;"!$K$78")=0,"",INDIRECT($C221&amp;"!$K$78"))</f>
        <v/>
      </c>
      <c r="G238" s="115" t="str" cm="1">
        <f t="array" aca="1" ref="G238" ca="1">IF(INDIRECT($C221&amp;"!$K$114")=0,"",INDIRECT($C221&amp;"!$K$114"))</f>
        <v/>
      </c>
      <c r="H238" s="115" t="str" cm="1">
        <f t="array" aca="1" ref="H238" ca="1">IF(INDIRECT($C221&amp;"!$K$150")=0,"",INDIRECT($C221&amp;"!$K$150"))</f>
        <v/>
      </c>
      <c r="I238" s="115" t="str" cm="1">
        <f t="array" aca="1" ref="I238" ca="1">IF(INDIRECT($C221&amp;"!$K$186")=0,"",INDIRECT($C221&amp;"!$K$186"))</f>
        <v/>
      </c>
      <c r="J238" s="115" t="str" cm="1">
        <f t="array" aca="1" ref="J238" ca="1">IF(INDIRECT($C221&amp;"!$K$222")=0,"",INDIRECT($C221&amp;"!$K$222"))</f>
        <v/>
      </c>
      <c r="K238" s="115" t="str" cm="1">
        <f t="array" aca="1" ref="K238" ca="1">IF(INDIRECT($C221&amp;"!$K$258")=0,"",INDIRECT($C221&amp;"!$K$258"))</f>
        <v/>
      </c>
      <c r="L238" s="115" t="str" cm="1">
        <f t="array" aca="1" ref="L238" ca="1">IF(INDIRECT($C221&amp;"!$K$294")=0,"",INDIRECT($C221&amp;"!$K$294"))</f>
        <v/>
      </c>
      <c r="M238" s="116" t="str">
        <f ca="1">IF(E238="","",SUM($E238:$L238))</f>
        <v/>
      </c>
      <c r="Q238" s="63"/>
      <c r="R238" s="63"/>
      <c r="S238" s="63"/>
      <c r="T238" s="63"/>
      <c r="U238" s="63"/>
      <c r="V238" s="63"/>
      <c r="W238" s="63"/>
      <c r="X238" s="63"/>
    </row>
    <row r="239" spans="3:24">
      <c r="C239" s="117"/>
      <c r="D239" s="117" t="s">
        <v>74</v>
      </c>
      <c r="E239" s="118" t="str">
        <f ca="1">IF(OR(E236="",E238=""),"",ROUNDDOWN(E236*E238*24,0))</f>
        <v/>
      </c>
      <c r="F239" s="119" t="str">
        <f t="shared" ref="F239:L239" ca="1" si="388">IF(OR(F236="",F238=""),"",ROUNDDOWN(F236*F238*24,0))</f>
        <v/>
      </c>
      <c r="G239" s="119" t="str">
        <f t="shared" ca="1" si="388"/>
        <v/>
      </c>
      <c r="H239" s="119" t="str">
        <f t="shared" ca="1" si="388"/>
        <v/>
      </c>
      <c r="I239" s="119" t="str">
        <f t="shared" ca="1" si="388"/>
        <v/>
      </c>
      <c r="J239" s="119" t="str">
        <f t="shared" ca="1" si="388"/>
        <v/>
      </c>
      <c r="K239" s="119" t="str">
        <f t="shared" ca="1" si="388"/>
        <v/>
      </c>
      <c r="L239" s="119" t="str">
        <f t="shared" ca="1" si="388"/>
        <v/>
      </c>
      <c r="M239" s="121">
        <f ca="1">SUM(E239:L239)</f>
        <v>0</v>
      </c>
      <c r="Q239" s="63" t="str">
        <f t="shared" ref="Q239" ca="1" si="389">IF(OR(E236="",E238=""),"",CHAR(10)&amp;"法定休日：" &amp; TEXT(E236,"#,###円") &amp; "×" &amp; TEXT(E238,"[h]:mm時間;@") &amp; "=" &amp; TEXT(E239,"#,###円"))</f>
        <v/>
      </c>
      <c r="R239" s="63" t="str">
        <f t="shared" ref="R239" ca="1" si="390">IF(OR(F236="",F238=""),"",CHAR(10)&amp;"法定休日：" &amp; TEXT(F236,"#,###円") &amp; "×" &amp; TEXT(F238,"[h]:mm時間;@") &amp; "=" &amp; TEXT(F239,"#,###円"))</f>
        <v/>
      </c>
      <c r="S239" s="63" t="str">
        <f t="shared" ref="S239" ca="1" si="391">IF(OR(G236="",G238=""),"",CHAR(10)&amp;"法定休日：" &amp; TEXT(G236,"#,###円") &amp; "×" &amp; TEXT(G238,"[h]:mm時間;@") &amp; "=" &amp; TEXT(G239,"#,###円"))</f>
        <v/>
      </c>
      <c r="T239" s="63" t="str">
        <f t="shared" ref="T239" ca="1" si="392">IF(OR(H236="",H238=""),"",CHAR(10)&amp;"法定休日：" &amp; TEXT(H236,"#,###円") &amp; "×" &amp; TEXT(H238,"[h]:mm時間;@") &amp; "=" &amp; TEXT(H239,"#,###円"))</f>
        <v/>
      </c>
      <c r="U239" s="63" t="str">
        <f t="shared" ref="U239" ca="1" si="393">IF(OR(I236="",I238=""),"",CHAR(10)&amp;"法定休日：" &amp; TEXT(I236,"#,###円") &amp; "×" &amp; TEXT(I238,"[h]:mm時間;@") &amp; "=" &amp; TEXT(I239,"#,###円"))</f>
        <v/>
      </c>
      <c r="V239" s="63" t="str">
        <f t="shared" ref="V239" ca="1" si="394">IF(OR(J236="",J238=""),"",CHAR(10)&amp;"法定休日：" &amp; TEXT(J236,"#,###円") &amp; "×" &amp; TEXT(J238,"[h]:mm時間;@") &amp; "=" &amp; TEXT(J239,"#,###円"))</f>
        <v/>
      </c>
      <c r="W239" s="63" t="str">
        <f t="shared" ref="W239" ca="1" si="395">IF(OR(K236="",K238=""),"",CHAR(10)&amp;"法定休日：" &amp; TEXT(K236,"#,###円") &amp; "×" &amp; TEXT(K238,"[h]:mm時間;@") &amp; "=" &amp; TEXT(K239,"#,###円"))</f>
        <v/>
      </c>
      <c r="X239" s="63" t="str">
        <f t="shared" ref="X239" ca="1" si="396">IF(OR(L236="",L238=""),"",CHAR(10)&amp;"法定休日：" &amp; TEXT(L236,"#,###円") &amp; "×" &amp; TEXT(L238,"[h]:mm時間;@") &amp; "=" &amp; TEXT(L239,"#,###円"))</f>
        <v/>
      </c>
    </row>
    <row r="240" spans="3:24">
      <c r="C240" s="110" t="s">
        <v>75</v>
      </c>
      <c r="D240" s="110" t="s">
        <v>77</v>
      </c>
      <c r="E240" s="38"/>
      <c r="F240" s="36"/>
      <c r="G240" s="36"/>
      <c r="H240" s="36"/>
      <c r="I240" s="36"/>
      <c r="J240" s="36"/>
      <c r="K240" s="36"/>
      <c r="L240" s="36"/>
      <c r="M240" s="126">
        <f>SUM(E240:L240)</f>
        <v>0</v>
      </c>
      <c r="Q240" s="63"/>
      <c r="R240" s="63"/>
      <c r="S240" s="63"/>
      <c r="T240" s="63"/>
      <c r="U240" s="63"/>
      <c r="V240" s="63"/>
      <c r="W240" s="63"/>
      <c r="X240" s="63"/>
    </row>
    <row r="241" spans="2:24">
      <c r="C241" s="127"/>
      <c r="D241" s="113" t="s">
        <v>78</v>
      </c>
      <c r="E241" s="39"/>
      <c r="F241" s="35"/>
      <c r="G241" s="35"/>
      <c r="H241" s="35"/>
      <c r="I241" s="35"/>
      <c r="J241" s="35"/>
      <c r="K241" s="35"/>
      <c r="L241" s="35"/>
      <c r="M241" s="128">
        <f ca="1">SUM(E241*E224,F241*F224,G241*G224,H241*H224,I241*I224,J241*J224,K241*K224,L241*L224)</f>
        <v>0</v>
      </c>
      <c r="Q241" s="63"/>
      <c r="R241" s="63"/>
      <c r="S241" s="63"/>
      <c r="T241" s="63"/>
      <c r="U241" s="63"/>
      <c r="V241" s="63"/>
      <c r="W241" s="63"/>
      <c r="X241" s="63"/>
    </row>
    <row r="242" spans="2:24">
      <c r="C242" s="129"/>
      <c r="D242" s="117" t="s">
        <v>74</v>
      </c>
      <c r="E242" s="118" t="str">
        <f t="shared" ref="E242:L242" si="397">IF(AND(E240="",E241=""),"",E240+E241*E224)</f>
        <v/>
      </c>
      <c r="F242" s="119" t="str">
        <f t="shared" si="397"/>
        <v/>
      </c>
      <c r="G242" s="119" t="str">
        <f t="shared" si="397"/>
        <v/>
      </c>
      <c r="H242" s="119" t="str">
        <f t="shared" si="397"/>
        <v/>
      </c>
      <c r="I242" s="119" t="str">
        <f t="shared" si="397"/>
        <v/>
      </c>
      <c r="J242" s="119" t="str">
        <f t="shared" si="397"/>
        <v/>
      </c>
      <c r="K242" s="119" t="str">
        <f t="shared" si="397"/>
        <v/>
      </c>
      <c r="L242" s="119" t="str">
        <f t="shared" si="397"/>
        <v/>
      </c>
      <c r="M242" s="121">
        <f>SUM(E242:L242)</f>
        <v>0</v>
      </c>
      <c r="Q242" s="63" t="str">
        <f t="shared" ref="Q242:X242" si="398">IF(AND(E240="",E241=""),"",CHAR(10)&amp;"通勤手当：" &amp; TEXT(E242,"#,###円"))</f>
        <v/>
      </c>
      <c r="R242" s="63" t="str">
        <f t="shared" si="398"/>
        <v/>
      </c>
      <c r="S242" s="63" t="str">
        <f t="shared" si="398"/>
        <v/>
      </c>
      <c r="T242" s="63" t="str">
        <f t="shared" si="398"/>
        <v/>
      </c>
      <c r="U242" s="63" t="str">
        <f t="shared" si="398"/>
        <v/>
      </c>
      <c r="V242" s="63" t="str">
        <f t="shared" si="398"/>
        <v/>
      </c>
      <c r="W242" s="63" t="str">
        <f t="shared" si="398"/>
        <v/>
      </c>
      <c r="X242" s="63" t="str">
        <f t="shared" si="398"/>
        <v/>
      </c>
    </row>
    <row r="243" spans="2:24">
      <c r="C243" s="110" t="s">
        <v>97</v>
      </c>
      <c r="D243" s="130" t="s">
        <v>99</v>
      </c>
      <c r="E243" s="38"/>
      <c r="F243" s="36"/>
      <c r="G243" s="36"/>
      <c r="H243" s="36"/>
      <c r="I243" s="36"/>
      <c r="J243" s="36"/>
      <c r="K243" s="36"/>
      <c r="L243" s="36"/>
      <c r="M243" s="131">
        <f>SUM(E243:L243)</f>
        <v>0</v>
      </c>
      <c r="Q243" s="63" t="str">
        <f>IF(E243="","",CHAR(10)&amp;"自己負担：" &amp; TEXT(E243,"#,###円")) &amp; IF(E244="",""," ※" &amp;E244)</f>
        <v/>
      </c>
      <c r="R243" s="63" t="str">
        <f t="shared" ref="R243" si="399">IF(F243="","",CHAR(10)&amp;"自己負担：" &amp; TEXT(F243,"#,###円")) &amp; IF(F244="",""," ※" &amp;F244)</f>
        <v/>
      </c>
      <c r="S243" s="63" t="str">
        <f t="shared" ref="S243" si="400">IF(G243="","",CHAR(10)&amp;"自己負担：" &amp; TEXT(G243,"#,###円")) &amp; IF(G244="",""," ※" &amp;G244)</f>
        <v/>
      </c>
      <c r="T243" s="63" t="str">
        <f t="shared" ref="T243" si="401">IF(H243="","",CHAR(10)&amp;"自己負担：" &amp; TEXT(H243,"#,###円")) &amp; IF(H244="",""," ※" &amp;H244)</f>
        <v/>
      </c>
      <c r="U243" s="63" t="str">
        <f t="shared" ref="U243" si="402">IF(I243="","",CHAR(10)&amp;"自己負担：" &amp; TEXT(I243,"#,###円")) &amp; IF(I244="",""," ※" &amp;I244)</f>
        <v/>
      </c>
      <c r="V243" s="63" t="str">
        <f t="shared" ref="V243" si="403">IF(J243="","",CHAR(10)&amp;"自己負担：" &amp; TEXT(J243,"#,###円")) &amp; IF(J244="",""," ※" &amp;J244)</f>
        <v/>
      </c>
      <c r="W243" s="63" t="str">
        <f t="shared" ref="W243" si="404">IF(K243="","",CHAR(10)&amp;"自己負担：" &amp; TEXT(K243,"#,###円")) &amp; IF(K244="",""," ※" &amp;K244)</f>
        <v/>
      </c>
      <c r="X243" s="63" t="str">
        <f t="shared" ref="X243" si="405">IF(L243="","",CHAR(10)&amp;"自己負担：" &amp; TEXT(L243,"#,###円")) &amp; IF(L244="",""," ※" &amp;L244)</f>
        <v/>
      </c>
    </row>
    <row r="244" spans="2:24" ht="33.75" customHeight="1" thickBot="1">
      <c r="C244" s="132" t="s">
        <v>98</v>
      </c>
      <c r="D244" s="133" t="s">
        <v>100</v>
      </c>
      <c r="E244" s="40"/>
      <c r="F244" s="40"/>
      <c r="G244" s="40"/>
      <c r="H244" s="40"/>
      <c r="I244" s="40"/>
      <c r="J244" s="40"/>
      <c r="K244" s="40"/>
      <c r="L244" s="41"/>
      <c r="M244" s="134"/>
      <c r="O244" s="1" t="s">
        <v>101</v>
      </c>
    </row>
    <row r="245" spans="2:24" ht="21.75" customHeight="1" thickTop="1">
      <c r="C245" s="129" t="s">
        <v>76</v>
      </c>
      <c r="D245" s="135"/>
      <c r="E245" s="119" t="str">
        <f t="shared" ref="E245:L245" ca="1" si="406">IF(SUM(E227,E231,E235,E239,E242)-E243=0,"",SUM(E227,E231,E235,E239,E242)-E243)</f>
        <v/>
      </c>
      <c r="F245" s="119" t="str">
        <f t="shared" ca="1" si="406"/>
        <v/>
      </c>
      <c r="G245" s="119" t="str">
        <f t="shared" ca="1" si="406"/>
        <v/>
      </c>
      <c r="H245" s="119" t="str">
        <f t="shared" ca="1" si="406"/>
        <v/>
      </c>
      <c r="I245" s="119" t="str">
        <f t="shared" ca="1" si="406"/>
        <v/>
      </c>
      <c r="J245" s="119" t="str">
        <f t="shared" ca="1" si="406"/>
        <v/>
      </c>
      <c r="K245" s="119" t="str">
        <f t="shared" ca="1" si="406"/>
        <v/>
      </c>
      <c r="L245" s="119" t="str">
        <f t="shared" ca="1" si="406"/>
        <v/>
      </c>
      <c r="M245" s="136" t="str">
        <f ca="1">IF(E245="","",SUM(E245:L245))</f>
        <v/>
      </c>
      <c r="Q245" s="137" t="str">
        <f ca="1">Q227&amp;Q231&amp;Q235&amp;Q239&amp;Q242&amp;Q243</f>
        <v/>
      </c>
      <c r="R245" s="137" t="str">
        <f t="shared" ref="R245:X245" ca="1" si="407">R227&amp;R231&amp;R235&amp;R239&amp;R242&amp;R243</f>
        <v/>
      </c>
      <c r="S245" s="137" t="str">
        <f t="shared" ca="1" si="407"/>
        <v/>
      </c>
      <c r="T245" s="137" t="str">
        <f t="shared" ca="1" si="407"/>
        <v/>
      </c>
      <c r="U245" s="137" t="str">
        <f t="shared" ca="1" si="407"/>
        <v/>
      </c>
      <c r="V245" s="137" t="str">
        <f t="shared" ca="1" si="407"/>
        <v/>
      </c>
      <c r="W245" s="137" t="str">
        <f t="shared" ca="1" si="407"/>
        <v/>
      </c>
      <c r="X245" s="137" t="str">
        <f t="shared" ca="1" si="407"/>
        <v/>
      </c>
    </row>
    <row r="246" spans="2:24" ht="15" customHeight="1" thickBot="1">
      <c r="B246" s="138"/>
      <c r="C246" s="138"/>
      <c r="D246" s="138"/>
      <c r="E246" s="138"/>
      <c r="F246" s="138"/>
      <c r="G246" s="138"/>
      <c r="H246" s="138"/>
      <c r="I246" s="138"/>
      <c r="J246" s="138"/>
      <c r="K246" s="138"/>
      <c r="L246" s="138"/>
      <c r="M246" s="138"/>
    </row>
    <row r="248" spans="2:24" ht="14.25" customHeight="1">
      <c r="B248" s="46">
        <f>B221+1</f>
        <v>10</v>
      </c>
      <c r="C248" s="29" t="str">
        <f>HYPERLINK("#日誌"&amp;B248&amp;"!B11","日誌"&amp;B248)</f>
        <v>日誌10</v>
      </c>
      <c r="D248" s="95" t="s">
        <v>116</v>
      </c>
      <c r="E248" s="139"/>
      <c r="F248" s="95" t="s">
        <v>126</v>
      </c>
      <c r="G248" s="140"/>
      <c r="H248" s="95" t="s">
        <v>127</v>
      </c>
      <c r="I248" s="140"/>
      <c r="J248" s="63"/>
      <c r="M248" s="96" t="str">
        <f>HYPERLINK("#⑭雑役務費!C"&amp;9*B248+1,"経費支出管理表へ")</f>
        <v>経費支出管理表へ</v>
      </c>
      <c r="Q248" s="1" t="s">
        <v>102</v>
      </c>
    </row>
    <row r="249" spans="2:24" ht="7.5" customHeight="1">
      <c r="C249" s="63"/>
      <c r="D249" s="63"/>
      <c r="E249" s="63"/>
      <c r="G249" s="97" t="e">
        <f>VLOOKUP(G248,リスト!E:F,2,FALSE)</f>
        <v>#N/A</v>
      </c>
      <c r="H249" s="63"/>
      <c r="J249" s="63"/>
      <c r="K249" s="63"/>
      <c r="L249" s="63"/>
      <c r="M249" s="63"/>
    </row>
    <row r="250" spans="2:24">
      <c r="C250" s="98"/>
      <c r="D250" s="99"/>
      <c r="E250" s="100" t="s">
        <v>45</v>
      </c>
      <c r="F250" s="101" t="s">
        <v>46</v>
      </c>
      <c r="G250" s="101" t="s">
        <v>47</v>
      </c>
      <c r="H250" s="101" t="s">
        <v>48</v>
      </c>
      <c r="I250" s="101" t="s">
        <v>49</v>
      </c>
      <c r="J250" s="101" t="s">
        <v>50</v>
      </c>
      <c r="K250" s="101" t="s">
        <v>51</v>
      </c>
      <c r="L250" s="101" t="s">
        <v>52</v>
      </c>
      <c r="M250" s="102" t="s">
        <v>11</v>
      </c>
      <c r="Q250" s="103" t="s">
        <v>45</v>
      </c>
      <c r="R250" s="103" t="s">
        <v>46</v>
      </c>
      <c r="S250" s="103" t="s">
        <v>47</v>
      </c>
      <c r="T250" s="103" t="s">
        <v>48</v>
      </c>
      <c r="U250" s="103" t="s">
        <v>49</v>
      </c>
      <c r="V250" s="103" t="s">
        <v>50</v>
      </c>
      <c r="W250" s="103" t="s">
        <v>51</v>
      </c>
      <c r="X250" s="103" t="s">
        <v>52</v>
      </c>
    </row>
    <row r="251" spans="2:24" ht="15" customHeight="1">
      <c r="C251" s="104" t="s">
        <v>18</v>
      </c>
      <c r="D251" s="105"/>
      <c r="E251" s="106" cm="1">
        <f t="array" aca="1" ref="E251" ca="1">IF(INDIRECT(C248&amp;"!$L$42")=0,"",COUNT(INDIRECT(C248&amp;"!$L$11:$L$41")))</f>
        <v>0</v>
      </c>
      <c r="F251" s="107" cm="1">
        <f t="array" aca="1" ref="F251" ca="1">IF(INDIRECT(C248&amp;"!$L$78")=0,"",COUNT(INDIRECT(C248&amp;"!$L$47:$L$77")))</f>
        <v>0</v>
      </c>
      <c r="G251" s="107" cm="1">
        <f t="array" aca="1" ref="G251" ca="1">IF(INDIRECT(C248&amp;"!$L$114")=0,"",COUNT(INDIRECT(C248&amp;"!$L$83:$L$113")))</f>
        <v>0</v>
      </c>
      <c r="H251" s="107" cm="1">
        <f t="array" aca="1" ref="H251" ca="1">IF(INDIRECT(C248&amp;"!$L$150")=0,"",COUNT(INDIRECT(C248&amp;"!$L$119:$L$149")))</f>
        <v>0</v>
      </c>
      <c r="I251" s="107" cm="1">
        <f t="array" aca="1" ref="I251" ca="1">IF(INDIRECT(C248&amp;"!$L$186")=0,"",COUNT(INDIRECT(C248&amp;"!$L$155:$L$185")))</f>
        <v>0</v>
      </c>
      <c r="J251" s="107" cm="1">
        <f t="array" aca="1" ref="J251" ca="1">IF(INDIRECT(C248&amp;"!$L$222")=0,"",COUNT(INDIRECT(C248&amp;"!$L$191:$L$221")))</f>
        <v>0</v>
      </c>
      <c r="K251" s="107" cm="1">
        <f t="array" aca="1" ref="K251" ca="1">IF(INDIRECT(C248&amp;"!$L$258")=0,"",COUNT(INDIRECT(C248&amp;"!$L$227:$L$257")))</f>
        <v>0</v>
      </c>
      <c r="L251" s="107" cm="1">
        <f t="array" aca="1" ref="L251" ca="1">IF(INDIRECT(C248&amp;"!$L$294")=0,"",COUNT(INDIRECT(C248&amp;"!$L$263:$L$293")))</f>
        <v>0</v>
      </c>
      <c r="M251" s="108">
        <f ca="1">IF($E$8="","",SUM($E$8:$L$8))</f>
        <v>0</v>
      </c>
      <c r="O251" s="69" t="s">
        <v>167</v>
      </c>
      <c r="Q251" s="109"/>
      <c r="R251" s="109"/>
      <c r="S251" s="109"/>
      <c r="T251" s="109"/>
      <c r="U251" s="109"/>
      <c r="V251" s="109"/>
      <c r="W251" s="109"/>
      <c r="X251" s="109"/>
    </row>
    <row r="252" spans="2:24">
      <c r="C252" s="110" t="s">
        <v>82</v>
      </c>
      <c r="D252" s="110" t="s">
        <v>73</v>
      </c>
      <c r="E252" s="37"/>
      <c r="F252" s="30"/>
      <c r="G252" s="30"/>
      <c r="H252" s="30"/>
      <c r="I252" s="30"/>
      <c r="J252" s="30"/>
      <c r="K252" s="30"/>
      <c r="L252" s="30"/>
      <c r="M252" s="111"/>
      <c r="O252" s="1" t="s">
        <v>122</v>
      </c>
    </row>
    <row r="253" spans="2:24">
      <c r="C253" s="112"/>
      <c r="D253" s="113" t="s">
        <v>24</v>
      </c>
      <c r="E253" s="114" t="str" cm="1">
        <f t="array" aca="1" ref="E253" ca="1">IF(INDIRECT($C248&amp;"!$H$42")=0,"",INDIRECT($C248&amp;"!$H$42"))</f>
        <v/>
      </c>
      <c r="F253" s="115" t="str" cm="1">
        <f t="array" aca="1" ref="F253" ca="1">IF(INDIRECT($C248&amp;"!$H$78")=0,"",INDIRECT($C248&amp;"!$H$78"))</f>
        <v/>
      </c>
      <c r="G253" s="115" t="str" cm="1">
        <f t="array" aca="1" ref="G253" ca="1">IF(INDIRECT($C248&amp;"!$H$114")=0,"",INDIRECT($C248&amp;"!$H$114"))</f>
        <v/>
      </c>
      <c r="H253" s="115" t="str" cm="1">
        <f t="array" aca="1" ref="H253" ca="1">IF(INDIRECT($C248&amp;"!$H$150")=0,"",INDIRECT($C248&amp;"!$H$150"))</f>
        <v/>
      </c>
      <c r="I253" s="115" t="str" cm="1">
        <f t="array" aca="1" ref="I253" ca="1">IF(INDIRECT($C248&amp;"!$H$186")=0,"",INDIRECT($C248&amp;"!$H$186"))</f>
        <v/>
      </c>
      <c r="J253" s="115" t="str" cm="1">
        <f t="array" aca="1" ref="J253" ca="1">IF(INDIRECT($C248&amp;"!$H$222")=0,"",INDIRECT($C248&amp;"!$H$222"))</f>
        <v/>
      </c>
      <c r="K253" s="115" t="str" cm="1">
        <f t="array" aca="1" ref="K253" ca="1">IF(INDIRECT($C248&amp;"!$H$258")=0,"",INDIRECT($C248&amp;"!$H$258"))</f>
        <v/>
      </c>
      <c r="L253" s="115" t="str" cm="1">
        <f t="array" aca="1" ref="L253" ca="1">IF(INDIRECT($C248&amp;"!$H$294")=0,"",INDIRECT($C248&amp;"!$H$294"))</f>
        <v/>
      </c>
      <c r="M253" s="116" t="str">
        <f ca="1">IF(E253="","",SUM($E253:$L253))</f>
        <v/>
      </c>
    </row>
    <row r="254" spans="2:24">
      <c r="C254" s="117"/>
      <c r="D254" s="117" t="s">
        <v>74</v>
      </c>
      <c r="E254" s="118" t="str">
        <f t="shared" ref="E254:L254" ca="1" si="408">IF(OR(E252="",E253=""),"",ROUNDDOWN(E252*E253*24,0))</f>
        <v/>
      </c>
      <c r="F254" s="119" t="str">
        <f t="shared" ca="1" si="408"/>
        <v/>
      </c>
      <c r="G254" s="119" t="str">
        <f t="shared" ca="1" si="408"/>
        <v/>
      </c>
      <c r="H254" s="119" t="str">
        <f t="shared" ca="1" si="408"/>
        <v/>
      </c>
      <c r="I254" s="120" t="str">
        <f t="shared" ca="1" si="408"/>
        <v/>
      </c>
      <c r="J254" s="119" t="str">
        <f t="shared" ca="1" si="408"/>
        <v/>
      </c>
      <c r="K254" s="119" t="str">
        <f t="shared" ca="1" si="408"/>
        <v/>
      </c>
      <c r="L254" s="119" t="str">
        <f t="shared" ca="1" si="408"/>
        <v/>
      </c>
      <c r="M254" s="121">
        <f ca="1">SUM(E254:L254)</f>
        <v>0</v>
      </c>
      <c r="Q254" s="63" t="str">
        <f t="shared" ref="Q254" ca="1" si="409">IF(OR(E252="",E253=""),"","所定内：" &amp; TEXT(E252,"#,###円") &amp; "×" &amp; TEXT(E253,"[h]:mm時間;@") &amp; "=" &amp; TEXT(E254,"#,###円"))</f>
        <v/>
      </c>
      <c r="R254" s="63" t="str">
        <f t="shared" ref="R254" ca="1" si="410">IF(OR(F252="",F253=""),"","所定内：" &amp; TEXT(F252,"#,###円") &amp; "×" &amp; TEXT(F253,"[h]:mm時間;@") &amp; "=" &amp; TEXT(F254,"#,###円"))</f>
        <v/>
      </c>
      <c r="S254" s="63" t="str">
        <f t="shared" ref="S254" ca="1" si="411">IF(OR(G252="",G253=""),"","所定内：" &amp; TEXT(G252,"#,###円") &amp; "×" &amp; TEXT(G253,"[h]:mm時間;@") &amp; "=" &amp; TEXT(G254,"#,###円"))</f>
        <v/>
      </c>
      <c r="T254" s="63" t="str">
        <f t="shared" ref="T254" ca="1" si="412">IF(OR(H252="",H253=""),"","所定内：" &amp; TEXT(H252,"#,###円") &amp; "×" &amp; TEXT(H253,"[h]:mm時間;@") &amp; "=" &amp; TEXT(H254,"#,###円"))</f>
        <v/>
      </c>
      <c r="U254" s="63" t="str">
        <f t="shared" ref="U254" ca="1" si="413">IF(OR(I252="",I253=""),"","所定内：" &amp; TEXT(I252,"#,###円") &amp; "×" &amp; TEXT(I253,"[h]:mm時間;@") &amp; "=" &amp; TEXT(I254,"#,###円"))</f>
        <v/>
      </c>
      <c r="V254" s="63" t="str">
        <f t="shared" ref="V254" ca="1" si="414">IF(OR(J252="",J253=""),"","所定内：" &amp; TEXT(J252,"#,###円") &amp; "×" &amp; TEXT(J253,"[h]:mm時間;@") &amp; "=" &amp; TEXT(J254,"#,###円"))</f>
        <v/>
      </c>
      <c r="W254" s="63" t="str">
        <f t="shared" ref="W254" ca="1" si="415">IF(OR(K252="",K253=""),"","所定内：" &amp; TEXT(K252,"#,###円") &amp; "×" &amp; TEXT(K253,"[h]:mm時間;@") &amp; "=" &amp; TEXT(K254,"#,###円"))</f>
        <v/>
      </c>
      <c r="X254" s="63" t="str">
        <f t="shared" ref="X254" ca="1" si="416">IF(OR(L252="",L253=""),"","所定内：" &amp; TEXT(L252,"#,###円") &amp; "×" &amp; TEXT(L253,"[h]:mm時間;@") &amp; "=" &amp; TEXT(L254,"#,###円"))</f>
        <v/>
      </c>
    </row>
    <row r="255" spans="2:24">
      <c r="C255" s="110" t="s">
        <v>91</v>
      </c>
      <c r="D255" s="112" t="s">
        <v>73</v>
      </c>
      <c r="E255" s="37"/>
      <c r="F255" s="30"/>
      <c r="G255" s="30"/>
      <c r="H255" s="30"/>
      <c r="I255" s="30"/>
      <c r="J255" s="30"/>
      <c r="K255" s="30"/>
      <c r="L255" s="30"/>
      <c r="M255" s="122"/>
      <c r="Q255" s="63"/>
      <c r="R255" s="63"/>
      <c r="S255" s="63"/>
      <c r="T255" s="63"/>
      <c r="U255" s="63"/>
      <c r="V255" s="63"/>
      <c r="W255" s="63"/>
      <c r="X255" s="63"/>
    </row>
    <row r="256" spans="2:24">
      <c r="C256" s="112"/>
      <c r="D256" s="113" t="s">
        <v>92</v>
      </c>
      <c r="E256" s="123" t="str">
        <f>IF(OR(E252="",E255=""),"",E255/E252-1)</f>
        <v/>
      </c>
      <c r="F256" s="124" t="str">
        <f t="shared" ref="F256:L256" si="417">IF(OR(F252="",F255=""),"",F255/F252-1)</f>
        <v/>
      </c>
      <c r="G256" s="124" t="str">
        <f t="shared" si="417"/>
        <v/>
      </c>
      <c r="H256" s="124" t="str">
        <f t="shared" si="417"/>
        <v/>
      </c>
      <c r="I256" s="124" t="str">
        <f t="shared" si="417"/>
        <v/>
      </c>
      <c r="J256" s="124" t="str">
        <f t="shared" si="417"/>
        <v/>
      </c>
      <c r="K256" s="124" t="str">
        <f t="shared" si="417"/>
        <v/>
      </c>
      <c r="L256" s="124" t="str">
        <f t="shared" si="417"/>
        <v/>
      </c>
      <c r="M256" s="125"/>
      <c r="Q256" s="63"/>
      <c r="R256" s="63"/>
      <c r="S256" s="63"/>
      <c r="T256" s="63"/>
      <c r="U256" s="63"/>
      <c r="V256" s="63"/>
      <c r="W256" s="63"/>
      <c r="X256" s="63"/>
    </row>
    <row r="257" spans="3:24">
      <c r="C257" s="112"/>
      <c r="D257" s="113" t="s">
        <v>24</v>
      </c>
      <c r="E257" s="114" t="str" cm="1">
        <f t="array" aca="1" ref="E257" ca="1">IF(INDIRECT($C248&amp;"!$I$42")=0,"",INDIRECT($C248&amp;"!$I$42"))</f>
        <v/>
      </c>
      <c r="F257" s="115" t="str" cm="1">
        <f t="array" aca="1" ref="F257" ca="1">IF(INDIRECT($C248&amp;"!$I$78")=0,"",INDIRECT($C248&amp;"!$I$78"))</f>
        <v/>
      </c>
      <c r="G257" s="115" t="str" cm="1">
        <f t="array" aca="1" ref="G257" ca="1">IF(INDIRECT($C248&amp;"!$I$114")=0,"",INDIRECT($C248&amp;"!$I$114"))</f>
        <v/>
      </c>
      <c r="H257" s="115" t="str" cm="1">
        <f t="array" aca="1" ref="H257" ca="1">IF(INDIRECT($C248&amp;"!$I$150")=0,"",INDIRECT($C248&amp;"!$I$150"))</f>
        <v/>
      </c>
      <c r="I257" s="115" t="str" cm="1">
        <f t="array" aca="1" ref="I257" ca="1">IF(INDIRECT($C248&amp;"!$I$186")=0,"",INDIRECT($C248&amp;"!$I$186"))</f>
        <v/>
      </c>
      <c r="J257" s="115" t="str" cm="1">
        <f t="array" aca="1" ref="J257" ca="1">IF(INDIRECT($C248&amp;"!$I$222")=0,"",INDIRECT($C248&amp;"!$I$222"))</f>
        <v/>
      </c>
      <c r="K257" s="115" t="str" cm="1">
        <f t="array" aca="1" ref="K257" ca="1">IF(INDIRECT($C248&amp;"!$I$258")=0,"",INDIRECT($C248&amp;"!$I$258"))</f>
        <v/>
      </c>
      <c r="L257" s="115" t="str" cm="1">
        <f t="array" aca="1" ref="L257" ca="1">IF(INDIRECT($C248&amp;"!$I$294")=0,"",INDIRECT($C248&amp;"!$I$294"))</f>
        <v/>
      </c>
      <c r="M257" s="116" t="str">
        <f ca="1">IF(E257="","",SUM($E257:$L257))</f>
        <v/>
      </c>
      <c r="Q257" s="63"/>
      <c r="R257" s="63"/>
      <c r="S257" s="63"/>
      <c r="T257" s="63"/>
      <c r="U257" s="63"/>
      <c r="V257" s="63"/>
      <c r="W257" s="63"/>
      <c r="X257" s="63"/>
    </row>
    <row r="258" spans="3:24">
      <c r="C258" s="117"/>
      <c r="D258" s="117" t="s">
        <v>74</v>
      </c>
      <c r="E258" s="118" t="str">
        <f t="shared" ref="E258:L258" ca="1" si="418">IF(OR(E255="",E257=""),"",ROUNDDOWN(E255*E257*24,0))</f>
        <v/>
      </c>
      <c r="F258" s="119" t="str">
        <f t="shared" ca="1" si="418"/>
        <v/>
      </c>
      <c r="G258" s="119" t="str">
        <f t="shared" ca="1" si="418"/>
        <v/>
      </c>
      <c r="H258" s="119" t="str">
        <f t="shared" ca="1" si="418"/>
        <v/>
      </c>
      <c r="I258" s="119" t="str">
        <f t="shared" ca="1" si="418"/>
        <v/>
      </c>
      <c r="J258" s="119" t="str">
        <f t="shared" ca="1" si="418"/>
        <v/>
      </c>
      <c r="K258" s="119" t="str">
        <f t="shared" ca="1" si="418"/>
        <v/>
      </c>
      <c r="L258" s="119" t="str">
        <f t="shared" ca="1" si="418"/>
        <v/>
      </c>
      <c r="M258" s="121">
        <f ca="1">SUM(E258:L258)</f>
        <v>0</v>
      </c>
      <c r="Q258" s="63" t="str">
        <f t="shared" ref="Q258" ca="1" si="419">IF(OR(E255="",E257=""),"",CHAR(10)&amp;"所定外：" &amp; TEXT(E255,"#,###円") &amp; "×" &amp; TEXT(E257,"[h]:mm時間;@") &amp; "=" &amp; TEXT(E258,"#,###円"))</f>
        <v/>
      </c>
      <c r="R258" s="63" t="str">
        <f t="shared" ref="R258" ca="1" si="420">IF(OR(F255="",F257=""),"",CHAR(10)&amp;"所定外：" &amp; TEXT(F255,"#,###円") &amp; "×" &amp; TEXT(F257,"[h]:mm時間;@") &amp; "=" &amp; TEXT(F258,"#,###円"))</f>
        <v/>
      </c>
      <c r="S258" s="63" t="str">
        <f t="shared" ref="S258" ca="1" si="421">IF(OR(G255="",G257=""),"",CHAR(10)&amp;"所定外：" &amp; TEXT(G255,"#,###円") &amp; "×" &amp; TEXT(G257,"[h]:mm時間;@") &amp; "=" &amp; TEXT(G258,"#,###円"))</f>
        <v/>
      </c>
      <c r="T258" s="63" t="str">
        <f t="shared" ref="T258" ca="1" si="422">IF(OR(H255="",H257=""),"",CHAR(10)&amp;"所定外：" &amp; TEXT(H255,"#,###円") &amp; "×" &amp; TEXT(H257,"[h]:mm時間;@") &amp; "=" &amp; TEXT(H258,"#,###円"))</f>
        <v/>
      </c>
      <c r="U258" s="63" t="str">
        <f t="shared" ref="U258" ca="1" si="423">IF(OR(I255="",I257=""),"",CHAR(10)&amp;"所定外：" &amp; TEXT(I255,"#,###円") &amp; "×" &amp; TEXT(I257,"[h]:mm時間;@") &amp; "=" &amp; TEXT(I258,"#,###円"))</f>
        <v/>
      </c>
      <c r="V258" s="63" t="str">
        <f t="shared" ref="V258" ca="1" si="424">IF(OR(J255="",J257=""),"",CHAR(10)&amp;"所定外：" &amp; TEXT(J255,"#,###円") &amp; "×" &amp; TEXT(J257,"[h]:mm時間;@") &amp; "=" &amp; TEXT(J258,"#,###円"))</f>
        <v/>
      </c>
      <c r="W258" s="63" t="str">
        <f t="shared" ref="W258" ca="1" si="425">IF(OR(K255="",K257=""),"",CHAR(10)&amp;"所定外：" &amp; TEXT(K255,"#,###円") &amp; "×" &amp; TEXT(K257,"[h]:mm時間;@") &amp; "=" &amp; TEXT(K258,"#,###円"))</f>
        <v/>
      </c>
      <c r="X258" s="63" t="str">
        <f t="shared" ref="X258" ca="1" si="426">IF(OR(L255="",L257=""),"",CHAR(10)&amp;"所定外：" &amp; TEXT(L255,"#,###円") &amp; "×" &amp; TEXT(L257,"[h]:mm時間;@") &amp; "=" &amp; TEXT(L258,"#,###円"))</f>
        <v/>
      </c>
    </row>
    <row r="259" spans="3:24">
      <c r="C259" s="110" t="s">
        <v>93</v>
      </c>
      <c r="D259" s="112" t="s">
        <v>73</v>
      </c>
      <c r="E259" s="37"/>
      <c r="F259" s="30"/>
      <c r="G259" s="30"/>
      <c r="H259" s="30"/>
      <c r="I259" s="30"/>
      <c r="J259" s="30"/>
      <c r="K259" s="30"/>
      <c r="L259" s="30"/>
      <c r="M259" s="122"/>
      <c r="Q259" s="63"/>
      <c r="R259" s="63"/>
      <c r="S259" s="63"/>
      <c r="T259" s="63"/>
      <c r="U259" s="63"/>
      <c r="V259" s="63"/>
      <c r="W259" s="63"/>
      <c r="X259" s="63"/>
    </row>
    <row r="260" spans="3:24">
      <c r="C260" s="112"/>
      <c r="D260" s="113" t="s">
        <v>92</v>
      </c>
      <c r="E260" s="123" t="str">
        <f t="shared" ref="E260:L260" si="427">IF(OR(E252="",E259=""),"",E259/E252-1)</f>
        <v/>
      </c>
      <c r="F260" s="124" t="str">
        <f t="shared" si="427"/>
        <v/>
      </c>
      <c r="G260" s="124" t="str">
        <f t="shared" si="427"/>
        <v/>
      </c>
      <c r="H260" s="124" t="str">
        <f t="shared" si="427"/>
        <v/>
      </c>
      <c r="I260" s="124" t="str">
        <f t="shared" si="427"/>
        <v/>
      </c>
      <c r="J260" s="124" t="str">
        <f t="shared" si="427"/>
        <v/>
      </c>
      <c r="K260" s="124" t="str">
        <f t="shared" si="427"/>
        <v/>
      </c>
      <c r="L260" s="124" t="str">
        <f t="shared" si="427"/>
        <v/>
      </c>
      <c r="M260" s="125"/>
      <c r="Q260" s="63"/>
      <c r="R260" s="63"/>
      <c r="S260" s="63"/>
      <c r="T260" s="63"/>
      <c r="U260" s="63"/>
      <c r="V260" s="63"/>
      <c r="W260" s="63"/>
      <c r="X260" s="63"/>
    </row>
    <row r="261" spans="3:24">
      <c r="C261" s="112"/>
      <c r="D261" s="113" t="s">
        <v>24</v>
      </c>
      <c r="E261" s="114" t="str" cm="1">
        <f t="array" aca="1" ref="E261" ca="1">IF(INDIRECT($C248&amp;"!$J$42")=0,"",INDIRECT($C248&amp;"!$J$42"))</f>
        <v/>
      </c>
      <c r="F261" s="115" t="str" cm="1">
        <f t="array" aca="1" ref="F261" ca="1">IF(INDIRECT($C248&amp;"!$J$78")=0,"",INDIRECT($C248&amp;"!$J$78"))</f>
        <v/>
      </c>
      <c r="G261" s="115" t="str" cm="1">
        <f t="array" aca="1" ref="G261" ca="1">IF(INDIRECT($C248&amp;"!$J$114")=0,"",INDIRECT($C248&amp;"!$J$114"))</f>
        <v/>
      </c>
      <c r="H261" s="115" t="str" cm="1">
        <f t="array" aca="1" ref="H261" ca="1">IF(INDIRECT($C248&amp;"!$J$150")=0,"",INDIRECT($C248&amp;"!$J$150"))</f>
        <v/>
      </c>
      <c r="I261" s="115" t="str" cm="1">
        <f t="array" aca="1" ref="I261" ca="1">IF(INDIRECT($C248&amp;"!$J$186")=0,"",INDIRECT($C248&amp;"!$J$186"))</f>
        <v/>
      </c>
      <c r="J261" s="115" t="str" cm="1">
        <f t="array" aca="1" ref="J261" ca="1">IF(INDIRECT($C248&amp;"!$J$222")=0,"",INDIRECT($C248&amp;"!$J$222"))</f>
        <v/>
      </c>
      <c r="K261" s="115" t="str" cm="1">
        <f t="array" aca="1" ref="K261" ca="1">IF(INDIRECT($C248&amp;"!$J$258")=0,"",INDIRECT($C248&amp;"!$J$258"))</f>
        <v/>
      </c>
      <c r="L261" s="115" t="str" cm="1">
        <f t="array" aca="1" ref="L261" ca="1">IF(INDIRECT($C248&amp;"!$J$294")=0,"",INDIRECT($C248&amp;"!$J$294"))</f>
        <v/>
      </c>
      <c r="M261" s="116" t="str">
        <f ca="1">IF(E261="","",SUM($E261:$L261))</f>
        <v/>
      </c>
      <c r="Q261" s="63"/>
      <c r="R261" s="63"/>
      <c r="S261" s="63"/>
      <c r="T261" s="63"/>
      <c r="U261" s="63"/>
      <c r="V261" s="63"/>
      <c r="W261" s="63"/>
      <c r="X261" s="63"/>
    </row>
    <row r="262" spans="3:24">
      <c r="C262" s="117"/>
      <c r="D262" s="117" t="s">
        <v>74</v>
      </c>
      <c r="E262" s="118" t="str">
        <f t="shared" ref="E262:L262" ca="1" si="428">IF(OR(E259="",E261=""),"",ROUNDDOWN(E259*E261*24,0))</f>
        <v/>
      </c>
      <c r="F262" s="119" t="str">
        <f t="shared" ca="1" si="428"/>
        <v/>
      </c>
      <c r="G262" s="119" t="str">
        <f t="shared" ca="1" si="428"/>
        <v/>
      </c>
      <c r="H262" s="119" t="str">
        <f t="shared" ca="1" si="428"/>
        <v/>
      </c>
      <c r="I262" s="119" t="str">
        <f t="shared" ca="1" si="428"/>
        <v/>
      </c>
      <c r="J262" s="119" t="str">
        <f t="shared" ca="1" si="428"/>
        <v/>
      </c>
      <c r="K262" s="119" t="str">
        <f t="shared" ca="1" si="428"/>
        <v/>
      </c>
      <c r="L262" s="119" t="str">
        <f t="shared" ca="1" si="428"/>
        <v/>
      </c>
      <c r="M262" s="121">
        <f ca="1">SUM(E262:L262)</f>
        <v>0</v>
      </c>
      <c r="Q262" s="63" t="str">
        <f ca="1">IF(OR(E259="",E261=""),"",CHAR(10)&amp;"所定休日：" &amp; TEXT(E259,"#,###円") &amp; "×" &amp; TEXT(E261,"[h]:mm時間;@") &amp; "=" &amp; TEXT(E262,"#,###円"))</f>
        <v/>
      </c>
      <c r="R262" s="63" t="str">
        <f t="shared" ref="R262" ca="1" si="429">IF(OR(F259="",F261=""),"",CHAR(10)&amp;"所定休日：" &amp; TEXT(F259,"#,###円") &amp; "×" &amp; TEXT(F261,"[h]:mm時間;@") &amp; "=" &amp; TEXT(F262,"#,###円"))</f>
        <v/>
      </c>
      <c r="S262" s="63" t="str">
        <f t="shared" ref="S262" ca="1" si="430">IF(OR(G259="",G261=""),"",CHAR(10)&amp;"所定休日：" &amp; TEXT(G259,"#,###円") &amp; "×" &amp; TEXT(G261,"[h]:mm時間;@") &amp; "=" &amp; TEXT(G262,"#,###円"))</f>
        <v/>
      </c>
      <c r="T262" s="63" t="str">
        <f t="shared" ref="T262" ca="1" si="431">IF(OR(H259="",H261=""),"",CHAR(10)&amp;"所定休日：" &amp; TEXT(H259,"#,###円") &amp; "×" &amp; TEXT(H261,"[h]:mm時間;@") &amp; "=" &amp; TEXT(H262,"#,###円"))</f>
        <v/>
      </c>
      <c r="U262" s="63" t="str">
        <f t="shared" ref="U262" ca="1" si="432">IF(OR(I259="",I261=""),"",CHAR(10)&amp;"所定休日：" &amp; TEXT(I259,"#,###円") &amp; "×" &amp; TEXT(I261,"[h]:mm時間;@") &amp; "=" &amp; TEXT(I262,"#,###円"))</f>
        <v/>
      </c>
      <c r="V262" s="63" t="str">
        <f t="shared" ref="V262" ca="1" si="433">IF(OR(J259="",J261=""),"",CHAR(10)&amp;"所定休日：" &amp; TEXT(J259,"#,###円") &amp; "×" &amp; TEXT(J261,"[h]:mm時間;@") &amp; "=" &amp; TEXT(J262,"#,###円"))</f>
        <v/>
      </c>
      <c r="W262" s="63" t="str">
        <f t="shared" ref="W262" ca="1" si="434">IF(OR(K259="",K261=""),"",CHAR(10)&amp;"所定休日：" &amp; TEXT(K259,"#,###円") &amp; "×" &amp; TEXT(K261,"[h]:mm時間;@") &amp; "=" &amp; TEXT(K262,"#,###円"))</f>
        <v/>
      </c>
      <c r="X262" s="63" t="str">
        <f t="shared" ref="X262" ca="1" si="435">IF(OR(L259="",L261=""),"",CHAR(10)&amp;"所定休日：" &amp; TEXT(L259,"#,###円") &amp; "×" &amp; TEXT(L261,"[h]:mm時間;@") &amp; "=" &amp; TEXT(L262,"#,###円"))</f>
        <v/>
      </c>
    </row>
    <row r="263" spans="3:24">
      <c r="C263" s="110" t="s">
        <v>94</v>
      </c>
      <c r="D263" s="112" t="s">
        <v>73</v>
      </c>
      <c r="E263" s="37"/>
      <c r="F263" s="30"/>
      <c r="G263" s="30"/>
      <c r="H263" s="30"/>
      <c r="I263" s="30"/>
      <c r="J263" s="30"/>
      <c r="K263" s="30"/>
      <c r="L263" s="30"/>
      <c r="M263" s="122"/>
      <c r="Q263" s="63"/>
      <c r="R263" s="63"/>
      <c r="S263" s="63"/>
      <c r="T263" s="63"/>
      <c r="U263" s="63"/>
      <c r="V263" s="63"/>
      <c r="W263" s="63"/>
      <c r="X263" s="63"/>
    </row>
    <row r="264" spans="3:24">
      <c r="C264" s="112"/>
      <c r="D264" s="113" t="s">
        <v>92</v>
      </c>
      <c r="E264" s="123" t="str">
        <f t="shared" ref="E264:L264" si="436">IF(OR(E252="",E263=""),"",E263/E252-1)</f>
        <v/>
      </c>
      <c r="F264" s="124" t="str">
        <f t="shared" si="436"/>
        <v/>
      </c>
      <c r="G264" s="124" t="str">
        <f t="shared" si="436"/>
        <v/>
      </c>
      <c r="H264" s="124" t="str">
        <f t="shared" si="436"/>
        <v/>
      </c>
      <c r="I264" s="124" t="str">
        <f t="shared" si="436"/>
        <v/>
      </c>
      <c r="J264" s="124" t="str">
        <f t="shared" si="436"/>
        <v/>
      </c>
      <c r="K264" s="124" t="str">
        <f t="shared" si="436"/>
        <v/>
      </c>
      <c r="L264" s="124" t="str">
        <f t="shared" si="436"/>
        <v/>
      </c>
      <c r="M264" s="125"/>
      <c r="Q264" s="63"/>
      <c r="R264" s="63"/>
      <c r="S264" s="63"/>
      <c r="T264" s="63"/>
      <c r="U264" s="63"/>
      <c r="V264" s="63"/>
      <c r="W264" s="63"/>
      <c r="X264" s="63"/>
    </row>
    <row r="265" spans="3:24">
      <c r="C265" s="112"/>
      <c r="D265" s="113" t="s">
        <v>24</v>
      </c>
      <c r="E265" s="114" t="str" cm="1">
        <f t="array" aca="1" ref="E265" ca="1">IF(INDIRECT($C248&amp;"!$K$42")=0,"",INDIRECT($C248&amp;"!$K$42"))</f>
        <v/>
      </c>
      <c r="F265" s="115" t="str" cm="1">
        <f t="array" aca="1" ref="F265" ca="1">IF(INDIRECT($C248&amp;"!$K$78")=0,"",INDIRECT($C248&amp;"!$K$78"))</f>
        <v/>
      </c>
      <c r="G265" s="115" t="str" cm="1">
        <f t="array" aca="1" ref="G265" ca="1">IF(INDIRECT($C248&amp;"!$K$114")=0,"",INDIRECT($C248&amp;"!$K$114"))</f>
        <v/>
      </c>
      <c r="H265" s="115" t="str" cm="1">
        <f t="array" aca="1" ref="H265" ca="1">IF(INDIRECT($C248&amp;"!$K$150")=0,"",INDIRECT($C248&amp;"!$K$150"))</f>
        <v/>
      </c>
      <c r="I265" s="115" t="str" cm="1">
        <f t="array" aca="1" ref="I265" ca="1">IF(INDIRECT($C248&amp;"!$K$186")=0,"",INDIRECT($C248&amp;"!$K$186"))</f>
        <v/>
      </c>
      <c r="J265" s="115" t="str" cm="1">
        <f t="array" aca="1" ref="J265" ca="1">IF(INDIRECT($C248&amp;"!$K$222")=0,"",INDIRECT($C248&amp;"!$K$222"))</f>
        <v/>
      </c>
      <c r="K265" s="115" t="str" cm="1">
        <f t="array" aca="1" ref="K265" ca="1">IF(INDIRECT($C248&amp;"!$K$258")=0,"",INDIRECT($C248&amp;"!$K$258"))</f>
        <v/>
      </c>
      <c r="L265" s="115" t="str" cm="1">
        <f t="array" aca="1" ref="L265" ca="1">IF(INDIRECT($C248&amp;"!$K$294")=0,"",INDIRECT($C248&amp;"!$K$294"))</f>
        <v/>
      </c>
      <c r="M265" s="116" t="str">
        <f ca="1">IF(E265="","",SUM($E265:$L265))</f>
        <v/>
      </c>
      <c r="Q265" s="63"/>
      <c r="R265" s="63"/>
      <c r="S265" s="63"/>
      <c r="T265" s="63"/>
      <c r="U265" s="63"/>
      <c r="V265" s="63"/>
      <c r="W265" s="63"/>
      <c r="X265" s="63"/>
    </row>
    <row r="266" spans="3:24">
      <c r="C266" s="117"/>
      <c r="D266" s="117" t="s">
        <v>74</v>
      </c>
      <c r="E266" s="118" t="str">
        <f ca="1">IF(OR(E263="",E265=""),"",ROUNDDOWN(E263*E265*24,0))</f>
        <v/>
      </c>
      <c r="F266" s="119" t="str">
        <f t="shared" ref="F266:L266" ca="1" si="437">IF(OR(F263="",F265=""),"",ROUNDDOWN(F263*F265*24,0))</f>
        <v/>
      </c>
      <c r="G266" s="119" t="str">
        <f t="shared" ca="1" si="437"/>
        <v/>
      </c>
      <c r="H266" s="119" t="str">
        <f t="shared" ca="1" si="437"/>
        <v/>
      </c>
      <c r="I266" s="119" t="str">
        <f t="shared" ca="1" si="437"/>
        <v/>
      </c>
      <c r="J266" s="119" t="str">
        <f t="shared" ca="1" si="437"/>
        <v/>
      </c>
      <c r="K266" s="119" t="str">
        <f t="shared" ca="1" si="437"/>
        <v/>
      </c>
      <c r="L266" s="119" t="str">
        <f t="shared" ca="1" si="437"/>
        <v/>
      </c>
      <c r="M266" s="121">
        <f ca="1">SUM(E266:L266)</f>
        <v>0</v>
      </c>
      <c r="Q266" s="63" t="str">
        <f t="shared" ref="Q266" ca="1" si="438">IF(OR(E263="",E265=""),"",CHAR(10)&amp;"法定休日：" &amp; TEXT(E263,"#,###円") &amp; "×" &amp; TEXT(E265,"[h]:mm時間;@") &amp; "=" &amp; TEXT(E266,"#,###円"))</f>
        <v/>
      </c>
      <c r="R266" s="63" t="str">
        <f t="shared" ref="R266" ca="1" si="439">IF(OR(F263="",F265=""),"",CHAR(10)&amp;"法定休日：" &amp; TEXT(F263,"#,###円") &amp; "×" &amp; TEXT(F265,"[h]:mm時間;@") &amp; "=" &amp; TEXT(F266,"#,###円"))</f>
        <v/>
      </c>
      <c r="S266" s="63" t="str">
        <f t="shared" ref="S266" ca="1" si="440">IF(OR(G263="",G265=""),"",CHAR(10)&amp;"法定休日：" &amp; TEXT(G263,"#,###円") &amp; "×" &amp; TEXT(G265,"[h]:mm時間;@") &amp; "=" &amp; TEXT(G266,"#,###円"))</f>
        <v/>
      </c>
      <c r="T266" s="63" t="str">
        <f t="shared" ref="T266" ca="1" si="441">IF(OR(H263="",H265=""),"",CHAR(10)&amp;"法定休日：" &amp; TEXT(H263,"#,###円") &amp; "×" &amp; TEXT(H265,"[h]:mm時間;@") &amp; "=" &amp; TEXT(H266,"#,###円"))</f>
        <v/>
      </c>
      <c r="U266" s="63" t="str">
        <f t="shared" ref="U266" ca="1" si="442">IF(OR(I263="",I265=""),"",CHAR(10)&amp;"法定休日：" &amp; TEXT(I263,"#,###円") &amp; "×" &amp; TEXT(I265,"[h]:mm時間;@") &amp; "=" &amp; TEXT(I266,"#,###円"))</f>
        <v/>
      </c>
      <c r="V266" s="63" t="str">
        <f t="shared" ref="V266" ca="1" si="443">IF(OR(J263="",J265=""),"",CHAR(10)&amp;"法定休日：" &amp; TEXT(J263,"#,###円") &amp; "×" &amp; TEXT(J265,"[h]:mm時間;@") &amp; "=" &amp; TEXT(J266,"#,###円"))</f>
        <v/>
      </c>
      <c r="W266" s="63" t="str">
        <f t="shared" ref="W266" ca="1" si="444">IF(OR(K263="",K265=""),"",CHAR(10)&amp;"法定休日：" &amp; TEXT(K263,"#,###円") &amp; "×" &amp; TEXT(K265,"[h]:mm時間;@") &amp; "=" &amp; TEXT(K266,"#,###円"))</f>
        <v/>
      </c>
      <c r="X266" s="63" t="str">
        <f t="shared" ref="X266" ca="1" si="445">IF(OR(L263="",L265=""),"",CHAR(10)&amp;"法定休日：" &amp; TEXT(L263,"#,###円") &amp; "×" &amp; TEXT(L265,"[h]:mm時間;@") &amp; "=" &amp; TEXT(L266,"#,###円"))</f>
        <v/>
      </c>
    </row>
    <row r="267" spans="3:24">
      <c r="C267" s="110" t="s">
        <v>75</v>
      </c>
      <c r="D267" s="110" t="s">
        <v>77</v>
      </c>
      <c r="E267" s="38"/>
      <c r="F267" s="36"/>
      <c r="G267" s="36"/>
      <c r="H267" s="36"/>
      <c r="I267" s="36"/>
      <c r="J267" s="36"/>
      <c r="K267" s="36"/>
      <c r="L267" s="36"/>
      <c r="M267" s="126">
        <f>SUM(E267:L267)</f>
        <v>0</v>
      </c>
      <c r="Q267" s="63"/>
      <c r="R267" s="63"/>
      <c r="S267" s="63"/>
      <c r="T267" s="63"/>
      <c r="U267" s="63"/>
      <c r="V267" s="63"/>
      <c r="W267" s="63"/>
      <c r="X267" s="63"/>
    </row>
    <row r="268" spans="3:24">
      <c r="C268" s="127"/>
      <c r="D268" s="113" t="s">
        <v>78</v>
      </c>
      <c r="E268" s="39"/>
      <c r="F268" s="35"/>
      <c r="G268" s="35"/>
      <c r="H268" s="35"/>
      <c r="I268" s="35"/>
      <c r="J268" s="35"/>
      <c r="K268" s="35"/>
      <c r="L268" s="35"/>
      <c r="M268" s="128">
        <f ca="1">SUM(E268*E251,F268*F251,G268*G251,H268*H251,I268*I251,J268*J251,K268*K251,L268*L251)</f>
        <v>0</v>
      </c>
      <c r="Q268" s="63"/>
      <c r="R268" s="63"/>
      <c r="S268" s="63"/>
      <c r="T268" s="63"/>
      <c r="U268" s="63"/>
      <c r="V268" s="63"/>
      <c r="W268" s="63"/>
      <c r="X268" s="63"/>
    </row>
    <row r="269" spans="3:24">
      <c r="C269" s="129"/>
      <c r="D269" s="117" t="s">
        <v>74</v>
      </c>
      <c r="E269" s="118" t="str">
        <f t="shared" ref="E269:L269" si="446">IF(AND(E267="",E268=""),"",E267+E268*E251)</f>
        <v/>
      </c>
      <c r="F269" s="119" t="str">
        <f t="shared" si="446"/>
        <v/>
      </c>
      <c r="G269" s="119" t="str">
        <f t="shared" si="446"/>
        <v/>
      </c>
      <c r="H269" s="119" t="str">
        <f t="shared" si="446"/>
        <v/>
      </c>
      <c r="I269" s="119" t="str">
        <f t="shared" si="446"/>
        <v/>
      </c>
      <c r="J269" s="119" t="str">
        <f t="shared" si="446"/>
        <v/>
      </c>
      <c r="K269" s="119" t="str">
        <f t="shared" si="446"/>
        <v/>
      </c>
      <c r="L269" s="119" t="str">
        <f t="shared" si="446"/>
        <v/>
      </c>
      <c r="M269" s="121">
        <f>SUM(E269:L269)</f>
        <v>0</v>
      </c>
      <c r="Q269" s="63" t="str">
        <f t="shared" ref="Q269:X269" si="447">IF(AND(E267="",E268=""),"",CHAR(10)&amp;"通勤手当：" &amp; TEXT(E269,"#,###円"))</f>
        <v/>
      </c>
      <c r="R269" s="63" t="str">
        <f t="shared" si="447"/>
        <v/>
      </c>
      <c r="S269" s="63" t="str">
        <f t="shared" si="447"/>
        <v/>
      </c>
      <c r="T269" s="63" t="str">
        <f t="shared" si="447"/>
        <v/>
      </c>
      <c r="U269" s="63" t="str">
        <f t="shared" si="447"/>
        <v/>
      </c>
      <c r="V269" s="63" t="str">
        <f t="shared" si="447"/>
        <v/>
      </c>
      <c r="W269" s="63" t="str">
        <f t="shared" si="447"/>
        <v/>
      </c>
      <c r="X269" s="63" t="str">
        <f t="shared" si="447"/>
        <v/>
      </c>
    </row>
    <row r="270" spans="3:24">
      <c r="C270" s="110" t="s">
        <v>97</v>
      </c>
      <c r="D270" s="130" t="s">
        <v>99</v>
      </c>
      <c r="E270" s="38"/>
      <c r="F270" s="36"/>
      <c r="G270" s="36"/>
      <c r="H270" s="36"/>
      <c r="I270" s="36"/>
      <c r="J270" s="36"/>
      <c r="K270" s="36"/>
      <c r="L270" s="36"/>
      <c r="M270" s="131">
        <f>SUM(E270:L270)</f>
        <v>0</v>
      </c>
      <c r="Q270" s="63" t="str">
        <f>IF(E270="","",CHAR(10)&amp;"自己負担：" &amp; TEXT(E270,"#,###円")) &amp; IF(E271="",""," ※" &amp;E271)</f>
        <v/>
      </c>
      <c r="R270" s="63" t="str">
        <f t="shared" ref="R270" si="448">IF(F270="","",CHAR(10)&amp;"自己負担：" &amp; TEXT(F270,"#,###円")) &amp; IF(F271="",""," ※" &amp;F271)</f>
        <v/>
      </c>
      <c r="S270" s="63" t="str">
        <f t="shared" ref="S270" si="449">IF(G270="","",CHAR(10)&amp;"自己負担：" &amp; TEXT(G270,"#,###円")) &amp; IF(G271="",""," ※" &amp;G271)</f>
        <v/>
      </c>
      <c r="T270" s="63" t="str">
        <f t="shared" ref="T270" si="450">IF(H270="","",CHAR(10)&amp;"自己負担：" &amp; TEXT(H270,"#,###円")) &amp; IF(H271="",""," ※" &amp;H271)</f>
        <v/>
      </c>
      <c r="U270" s="63" t="str">
        <f t="shared" ref="U270" si="451">IF(I270="","",CHAR(10)&amp;"自己負担：" &amp; TEXT(I270,"#,###円")) &amp; IF(I271="",""," ※" &amp;I271)</f>
        <v/>
      </c>
      <c r="V270" s="63" t="str">
        <f t="shared" ref="V270" si="452">IF(J270="","",CHAR(10)&amp;"自己負担：" &amp; TEXT(J270,"#,###円")) &amp; IF(J271="",""," ※" &amp;J271)</f>
        <v/>
      </c>
      <c r="W270" s="63" t="str">
        <f t="shared" ref="W270" si="453">IF(K270="","",CHAR(10)&amp;"自己負担：" &amp; TEXT(K270,"#,###円")) &amp; IF(K271="",""," ※" &amp;K271)</f>
        <v/>
      </c>
      <c r="X270" s="63" t="str">
        <f t="shared" ref="X270" si="454">IF(L270="","",CHAR(10)&amp;"自己負担：" &amp; TEXT(L270,"#,###円")) &amp; IF(L271="",""," ※" &amp;L271)</f>
        <v/>
      </c>
    </row>
    <row r="271" spans="3:24" ht="33.75" customHeight="1" thickBot="1">
      <c r="C271" s="132" t="s">
        <v>98</v>
      </c>
      <c r="D271" s="133" t="s">
        <v>100</v>
      </c>
      <c r="E271" s="40"/>
      <c r="F271" s="40"/>
      <c r="G271" s="40"/>
      <c r="H271" s="40"/>
      <c r="I271" s="40"/>
      <c r="J271" s="40"/>
      <c r="K271" s="40"/>
      <c r="L271" s="41"/>
      <c r="M271" s="134"/>
      <c r="O271" s="1" t="s">
        <v>101</v>
      </c>
    </row>
    <row r="272" spans="3:24" ht="21.75" customHeight="1" thickTop="1">
      <c r="C272" s="129" t="s">
        <v>76</v>
      </c>
      <c r="D272" s="135"/>
      <c r="E272" s="119" t="str">
        <f t="shared" ref="E272:L272" ca="1" si="455">IF(SUM(E254,E258,E262,E266,E269)-E270=0,"",SUM(E254,E258,E262,E266,E269)-E270)</f>
        <v/>
      </c>
      <c r="F272" s="119" t="str">
        <f t="shared" ca="1" si="455"/>
        <v/>
      </c>
      <c r="G272" s="119" t="str">
        <f t="shared" ca="1" si="455"/>
        <v/>
      </c>
      <c r="H272" s="119" t="str">
        <f t="shared" ca="1" si="455"/>
        <v/>
      </c>
      <c r="I272" s="119" t="str">
        <f t="shared" ca="1" si="455"/>
        <v/>
      </c>
      <c r="J272" s="119" t="str">
        <f t="shared" ca="1" si="455"/>
        <v/>
      </c>
      <c r="K272" s="119" t="str">
        <f t="shared" ca="1" si="455"/>
        <v/>
      </c>
      <c r="L272" s="119" t="str">
        <f t="shared" ca="1" si="455"/>
        <v/>
      </c>
      <c r="M272" s="136" t="str">
        <f ca="1">IF(E272="","",SUM(E272:L272))</f>
        <v/>
      </c>
      <c r="Q272" s="137" t="str">
        <f ca="1">Q254&amp;Q258&amp;Q262&amp;Q266&amp;Q269&amp;Q270</f>
        <v/>
      </c>
      <c r="R272" s="137" t="str">
        <f t="shared" ref="R272:X272" ca="1" si="456">R254&amp;R258&amp;R262&amp;R266&amp;R269&amp;R270</f>
        <v/>
      </c>
      <c r="S272" s="137" t="str">
        <f t="shared" ca="1" si="456"/>
        <v/>
      </c>
      <c r="T272" s="137" t="str">
        <f t="shared" ca="1" si="456"/>
        <v/>
      </c>
      <c r="U272" s="137" t="str">
        <f t="shared" ca="1" si="456"/>
        <v/>
      </c>
      <c r="V272" s="137" t="str">
        <f t="shared" ca="1" si="456"/>
        <v/>
      </c>
      <c r="W272" s="137" t="str">
        <f t="shared" ca="1" si="456"/>
        <v/>
      </c>
      <c r="X272" s="137" t="str">
        <f t="shared" ca="1" si="456"/>
        <v/>
      </c>
    </row>
    <row r="273" spans="2:24" ht="15" customHeight="1" thickBot="1">
      <c r="B273" s="138"/>
      <c r="C273" s="138"/>
      <c r="D273" s="138"/>
      <c r="E273" s="138"/>
      <c r="F273" s="138"/>
      <c r="G273" s="138"/>
      <c r="H273" s="138"/>
      <c r="I273" s="138"/>
      <c r="J273" s="138"/>
      <c r="K273" s="138"/>
      <c r="L273" s="138"/>
      <c r="M273" s="138"/>
    </row>
    <row r="275" spans="2:24" ht="14.25" customHeight="1">
      <c r="B275" s="46">
        <f>B248+1</f>
        <v>11</v>
      </c>
      <c r="C275" s="29" t="str">
        <f>HYPERLINK("#日誌"&amp;B275&amp;"!B11","日誌"&amp;B275)</f>
        <v>日誌11</v>
      </c>
      <c r="D275" s="95" t="s">
        <v>116</v>
      </c>
      <c r="E275" s="139"/>
      <c r="F275" s="95" t="s">
        <v>126</v>
      </c>
      <c r="G275" s="140"/>
      <c r="H275" s="95" t="s">
        <v>127</v>
      </c>
      <c r="I275" s="140"/>
      <c r="J275" s="63"/>
      <c r="M275" s="96" t="str">
        <f>HYPERLINK("#⑭雑役務費!C"&amp;9*B275+1,"経費支出管理表へ")</f>
        <v>経費支出管理表へ</v>
      </c>
      <c r="Q275" s="1" t="s">
        <v>102</v>
      </c>
    </row>
    <row r="276" spans="2:24" ht="7.5" customHeight="1">
      <c r="C276" s="63"/>
      <c r="D276" s="63"/>
      <c r="E276" s="63"/>
      <c r="G276" s="97" t="e">
        <f>VLOOKUP(G275,リスト!E:F,2,FALSE)</f>
        <v>#N/A</v>
      </c>
      <c r="H276" s="63"/>
      <c r="J276" s="63"/>
      <c r="K276" s="63"/>
      <c r="L276" s="63"/>
      <c r="M276" s="63"/>
    </row>
    <row r="277" spans="2:24">
      <c r="C277" s="98"/>
      <c r="D277" s="99"/>
      <c r="E277" s="100" t="s">
        <v>45</v>
      </c>
      <c r="F277" s="101" t="s">
        <v>46</v>
      </c>
      <c r="G277" s="101" t="s">
        <v>47</v>
      </c>
      <c r="H277" s="101" t="s">
        <v>48</v>
      </c>
      <c r="I277" s="101" t="s">
        <v>49</v>
      </c>
      <c r="J277" s="101" t="s">
        <v>50</v>
      </c>
      <c r="K277" s="101" t="s">
        <v>51</v>
      </c>
      <c r="L277" s="101" t="s">
        <v>52</v>
      </c>
      <c r="M277" s="102" t="s">
        <v>11</v>
      </c>
      <c r="Q277" s="103" t="s">
        <v>45</v>
      </c>
      <c r="R277" s="103" t="s">
        <v>46</v>
      </c>
      <c r="S277" s="103" t="s">
        <v>47</v>
      </c>
      <c r="T277" s="103" t="s">
        <v>48</v>
      </c>
      <c r="U277" s="103" t="s">
        <v>49</v>
      </c>
      <c r="V277" s="103" t="s">
        <v>50</v>
      </c>
      <c r="W277" s="103" t="s">
        <v>51</v>
      </c>
      <c r="X277" s="103" t="s">
        <v>52</v>
      </c>
    </row>
    <row r="278" spans="2:24" ht="15" customHeight="1">
      <c r="C278" s="104" t="s">
        <v>18</v>
      </c>
      <c r="D278" s="105"/>
      <c r="E278" s="106" cm="1">
        <f t="array" aca="1" ref="E278" ca="1">IF(INDIRECT(C275&amp;"!$L$42")=0,"",COUNT(INDIRECT(C275&amp;"!$L$11:$L$41")))</f>
        <v>0</v>
      </c>
      <c r="F278" s="107" cm="1">
        <f t="array" aca="1" ref="F278" ca="1">IF(INDIRECT(C275&amp;"!$L$78")=0,"",COUNT(INDIRECT(C275&amp;"!$L$47:$L$77")))</f>
        <v>0</v>
      </c>
      <c r="G278" s="107" cm="1">
        <f t="array" aca="1" ref="G278" ca="1">IF(INDIRECT(C275&amp;"!$L$114")=0,"",COUNT(INDIRECT(C275&amp;"!$L$83:$L$113")))</f>
        <v>0</v>
      </c>
      <c r="H278" s="107" cm="1">
        <f t="array" aca="1" ref="H278" ca="1">IF(INDIRECT(C275&amp;"!$L$150")=0,"",COUNT(INDIRECT(C275&amp;"!$L$119:$L$149")))</f>
        <v>0</v>
      </c>
      <c r="I278" s="107" cm="1">
        <f t="array" aca="1" ref="I278" ca="1">IF(INDIRECT(C275&amp;"!$L$186")=0,"",COUNT(INDIRECT(C275&amp;"!$L$155:$L$185")))</f>
        <v>0</v>
      </c>
      <c r="J278" s="107" cm="1">
        <f t="array" aca="1" ref="J278" ca="1">IF(INDIRECT(C275&amp;"!$L$222")=0,"",COUNT(INDIRECT(C275&amp;"!$L$191:$L$221")))</f>
        <v>0</v>
      </c>
      <c r="K278" s="107" cm="1">
        <f t="array" aca="1" ref="K278" ca="1">IF(INDIRECT(C275&amp;"!$L$258")=0,"",COUNT(INDIRECT(C275&amp;"!$L$227:$L$257")))</f>
        <v>0</v>
      </c>
      <c r="L278" s="107" cm="1">
        <f t="array" aca="1" ref="L278" ca="1">IF(INDIRECT(C275&amp;"!$L$294")=0,"",COUNT(INDIRECT(C275&amp;"!$L$263:$L$293")))</f>
        <v>0</v>
      </c>
      <c r="M278" s="108">
        <f ca="1">IF($E$8="","",SUM($E$8:$L$8))</f>
        <v>0</v>
      </c>
      <c r="O278" s="69" t="s">
        <v>167</v>
      </c>
      <c r="Q278" s="109"/>
      <c r="R278" s="109"/>
      <c r="S278" s="109"/>
      <c r="T278" s="109"/>
      <c r="U278" s="109"/>
      <c r="V278" s="109"/>
      <c r="W278" s="109"/>
      <c r="X278" s="109"/>
    </row>
    <row r="279" spans="2:24">
      <c r="C279" s="110" t="s">
        <v>82</v>
      </c>
      <c r="D279" s="110" t="s">
        <v>73</v>
      </c>
      <c r="E279" s="37"/>
      <c r="F279" s="30"/>
      <c r="G279" s="30"/>
      <c r="H279" s="30"/>
      <c r="I279" s="30"/>
      <c r="J279" s="30"/>
      <c r="K279" s="30"/>
      <c r="L279" s="30"/>
      <c r="M279" s="111"/>
      <c r="O279" s="1" t="s">
        <v>122</v>
      </c>
    </row>
    <row r="280" spans="2:24">
      <c r="C280" s="112"/>
      <c r="D280" s="113" t="s">
        <v>24</v>
      </c>
      <c r="E280" s="114" t="str" cm="1">
        <f t="array" aca="1" ref="E280" ca="1">IF(INDIRECT($C275&amp;"!$H$42")=0,"",INDIRECT($C275&amp;"!$H$42"))</f>
        <v/>
      </c>
      <c r="F280" s="115" t="str" cm="1">
        <f t="array" aca="1" ref="F280" ca="1">IF(INDIRECT($C275&amp;"!$H$78")=0,"",INDIRECT($C275&amp;"!$H$78"))</f>
        <v/>
      </c>
      <c r="G280" s="115" t="str" cm="1">
        <f t="array" aca="1" ref="G280" ca="1">IF(INDIRECT($C275&amp;"!$H$114")=0,"",INDIRECT($C275&amp;"!$H$114"))</f>
        <v/>
      </c>
      <c r="H280" s="115" t="str" cm="1">
        <f t="array" aca="1" ref="H280" ca="1">IF(INDIRECT($C275&amp;"!$H$150")=0,"",INDIRECT($C275&amp;"!$H$150"))</f>
        <v/>
      </c>
      <c r="I280" s="115" t="str" cm="1">
        <f t="array" aca="1" ref="I280" ca="1">IF(INDIRECT($C275&amp;"!$H$186")=0,"",INDIRECT($C275&amp;"!$H$186"))</f>
        <v/>
      </c>
      <c r="J280" s="115" t="str" cm="1">
        <f t="array" aca="1" ref="J280" ca="1">IF(INDIRECT($C275&amp;"!$H$222")=0,"",INDIRECT($C275&amp;"!$H$222"))</f>
        <v/>
      </c>
      <c r="K280" s="115" t="str" cm="1">
        <f t="array" aca="1" ref="K280" ca="1">IF(INDIRECT($C275&amp;"!$H$258")=0,"",INDIRECT($C275&amp;"!$H$258"))</f>
        <v/>
      </c>
      <c r="L280" s="115" t="str" cm="1">
        <f t="array" aca="1" ref="L280" ca="1">IF(INDIRECT($C275&amp;"!$H$294")=0,"",INDIRECT($C275&amp;"!$H$294"))</f>
        <v/>
      </c>
      <c r="M280" s="116" t="str">
        <f ca="1">IF(E280="","",SUM($E280:$L280))</f>
        <v/>
      </c>
    </row>
    <row r="281" spans="2:24">
      <c r="C281" s="117"/>
      <c r="D281" s="117" t="s">
        <v>74</v>
      </c>
      <c r="E281" s="118" t="str">
        <f t="shared" ref="E281:L281" ca="1" si="457">IF(OR(E279="",E280=""),"",ROUNDDOWN(E279*E280*24,0))</f>
        <v/>
      </c>
      <c r="F281" s="119" t="str">
        <f t="shared" ca="1" si="457"/>
        <v/>
      </c>
      <c r="G281" s="119" t="str">
        <f t="shared" ca="1" si="457"/>
        <v/>
      </c>
      <c r="H281" s="119" t="str">
        <f t="shared" ca="1" si="457"/>
        <v/>
      </c>
      <c r="I281" s="120" t="str">
        <f t="shared" ca="1" si="457"/>
        <v/>
      </c>
      <c r="J281" s="119" t="str">
        <f t="shared" ca="1" si="457"/>
        <v/>
      </c>
      <c r="K281" s="119" t="str">
        <f t="shared" ca="1" si="457"/>
        <v/>
      </c>
      <c r="L281" s="119" t="str">
        <f t="shared" ca="1" si="457"/>
        <v/>
      </c>
      <c r="M281" s="121">
        <f ca="1">SUM(E281:L281)</f>
        <v>0</v>
      </c>
      <c r="Q281" s="63" t="str">
        <f t="shared" ref="Q281" ca="1" si="458">IF(OR(E279="",E280=""),"","所定内：" &amp; TEXT(E279,"#,###円") &amp; "×" &amp; TEXT(E280,"[h]:mm時間;@") &amp; "=" &amp; TEXT(E281,"#,###円"))</f>
        <v/>
      </c>
      <c r="R281" s="63" t="str">
        <f t="shared" ref="R281" ca="1" si="459">IF(OR(F279="",F280=""),"","所定内：" &amp; TEXT(F279,"#,###円") &amp; "×" &amp; TEXT(F280,"[h]:mm時間;@") &amp; "=" &amp; TEXT(F281,"#,###円"))</f>
        <v/>
      </c>
      <c r="S281" s="63" t="str">
        <f t="shared" ref="S281" ca="1" si="460">IF(OR(G279="",G280=""),"","所定内：" &amp; TEXT(G279,"#,###円") &amp; "×" &amp; TEXT(G280,"[h]:mm時間;@") &amp; "=" &amp; TEXT(G281,"#,###円"))</f>
        <v/>
      </c>
      <c r="T281" s="63" t="str">
        <f t="shared" ref="T281" ca="1" si="461">IF(OR(H279="",H280=""),"","所定内：" &amp; TEXT(H279,"#,###円") &amp; "×" &amp; TEXT(H280,"[h]:mm時間;@") &amp; "=" &amp; TEXT(H281,"#,###円"))</f>
        <v/>
      </c>
      <c r="U281" s="63" t="str">
        <f t="shared" ref="U281" ca="1" si="462">IF(OR(I279="",I280=""),"","所定内：" &amp; TEXT(I279,"#,###円") &amp; "×" &amp; TEXT(I280,"[h]:mm時間;@") &amp; "=" &amp; TEXT(I281,"#,###円"))</f>
        <v/>
      </c>
      <c r="V281" s="63" t="str">
        <f t="shared" ref="V281" ca="1" si="463">IF(OR(J279="",J280=""),"","所定内：" &amp; TEXT(J279,"#,###円") &amp; "×" &amp; TEXT(J280,"[h]:mm時間;@") &amp; "=" &amp; TEXT(J281,"#,###円"))</f>
        <v/>
      </c>
      <c r="W281" s="63" t="str">
        <f t="shared" ref="W281" ca="1" si="464">IF(OR(K279="",K280=""),"","所定内：" &amp; TEXT(K279,"#,###円") &amp; "×" &amp; TEXT(K280,"[h]:mm時間;@") &amp; "=" &amp; TEXT(K281,"#,###円"))</f>
        <v/>
      </c>
      <c r="X281" s="63" t="str">
        <f t="shared" ref="X281" ca="1" si="465">IF(OR(L279="",L280=""),"","所定内：" &amp; TEXT(L279,"#,###円") &amp; "×" &amp; TEXT(L280,"[h]:mm時間;@") &amp; "=" &amp; TEXT(L281,"#,###円"))</f>
        <v/>
      </c>
    </row>
    <row r="282" spans="2:24">
      <c r="C282" s="110" t="s">
        <v>91</v>
      </c>
      <c r="D282" s="112" t="s">
        <v>73</v>
      </c>
      <c r="E282" s="37"/>
      <c r="F282" s="30"/>
      <c r="G282" s="30"/>
      <c r="H282" s="30"/>
      <c r="I282" s="30"/>
      <c r="J282" s="30"/>
      <c r="K282" s="30"/>
      <c r="L282" s="30"/>
      <c r="M282" s="122"/>
      <c r="Q282" s="63"/>
      <c r="R282" s="63"/>
      <c r="S282" s="63"/>
      <c r="T282" s="63"/>
      <c r="U282" s="63"/>
      <c r="V282" s="63"/>
      <c r="W282" s="63"/>
      <c r="X282" s="63"/>
    </row>
    <row r="283" spans="2:24">
      <c r="C283" s="112"/>
      <c r="D283" s="113" t="s">
        <v>92</v>
      </c>
      <c r="E283" s="123" t="str">
        <f>IF(OR(E279="",E282=""),"",E282/E279-1)</f>
        <v/>
      </c>
      <c r="F283" s="124" t="str">
        <f t="shared" ref="F283:L283" si="466">IF(OR(F279="",F282=""),"",F282/F279-1)</f>
        <v/>
      </c>
      <c r="G283" s="124" t="str">
        <f t="shared" si="466"/>
        <v/>
      </c>
      <c r="H283" s="124" t="str">
        <f t="shared" si="466"/>
        <v/>
      </c>
      <c r="I283" s="124" t="str">
        <f t="shared" si="466"/>
        <v/>
      </c>
      <c r="J283" s="124" t="str">
        <f t="shared" si="466"/>
        <v/>
      </c>
      <c r="K283" s="124" t="str">
        <f t="shared" si="466"/>
        <v/>
      </c>
      <c r="L283" s="124" t="str">
        <f t="shared" si="466"/>
        <v/>
      </c>
      <c r="M283" s="125"/>
      <c r="Q283" s="63"/>
      <c r="R283" s="63"/>
      <c r="S283" s="63"/>
      <c r="T283" s="63"/>
      <c r="U283" s="63"/>
      <c r="V283" s="63"/>
      <c r="W283" s="63"/>
      <c r="X283" s="63"/>
    </row>
    <row r="284" spans="2:24">
      <c r="C284" s="112"/>
      <c r="D284" s="113" t="s">
        <v>24</v>
      </c>
      <c r="E284" s="114" t="str" cm="1">
        <f t="array" aca="1" ref="E284" ca="1">IF(INDIRECT($C275&amp;"!$I$42")=0,"",INDIRECT($C275&amp;"!$I$42"))</f>
        <v/>
      </c>
      <c r="F284" s="115" t="str" cm="1">
        <f t="array" aca="1" ref="F284" ca="1">IF(INDIRECT($C275&amp;"!$I$78")=0,"",INDIRECT($C275&amp;"!$I$78"))</f>
        <v/>
      </c>
      <c r="G284" s="115" t="str" cm="1">
        <f t="array" aca="1" ref="G284" ca="1">IF(INDIRECT($C275&amp;"!$I$114")=0,"",INDIRECT($C275&amp;"!$I$114"))</f>
        <v/>
      </c>
      <c r="H284" s="115" t="str" cm="1">
        <f t="array" aca="1" ref="H284" ca="1">IF(INDIRECT($C275&amp;"!$I$150")=0,"",INDIRECT($C275&amp;"!$I$150"))</f>
        <v/>
      </c>
      <c r="I284" s="115" t="str" cm="1">
        <f t="array" aca="1" ref="I284" ca="1">IF(INDIRECT($C275&amp;"!$I$186")=0,"",INDIRECT($C275&amp;"!$I$186"))</f>
        <v/>
      </c>
      <c r="J284" s="115" t="str" cm="1">
        <f t="array" aca="1" ref="J284" ca="1">IF(INDIRECT($C275&amp;"!$I$222")=0,"",INDIRECT($C275&amp;"!$I$222"))</f>
        <v/>
      </c>
      <c r="K284" s="115" t="str" cm="1">
        <f t="array" aca="1" ref="K284" ca="1">IF(INDIRECT($C275&amp;"!$I$258")=0,"",INDIRECT($C275&amp;"!$I$258"))</f>
        <v/>
      </c>
      <c r="L284" s="115" t="str" cm="1">
        <f t="array" aca="1" ref="L284" ca="1">IF(INDIRECT($C275&amp;"!$I$294")=0,"",INDIRECT($C275&amp;"!$I$294"))</f>
        <v/>
      </c>
      <c r="M284" s="116" t="str">
        <f ca="1">IF(E284="","",SUM($E284:$L284))</f>
        <v/>
      </c>
      <c r="Q284" s="63"/>
      <c r="R284" s="63"/>
      <c r="S284" s="63"/>
      <c r="T284" s="63"/>
      <c r="U284" s="63"/>
      <c r="V284" s="63"/>
      <c r="W284" s="63"/>
      <c r="X284" s="63"/>
    </row>
    <row r="285" spans="2:24">
      <c r="C285" s="117"/>
      <c r="D285" s="117" t="s">
        <v>74</v>
      </c>
      <c r="E285" s="118" t="str">
        <f t="shared" ref="E285:L285" ca="1" si="467">IF(OR(E282="",E284=""),"",ROUNDDOWN(E282*E284*24,0))</f>
        <v/>
      </c>
      <c r="F285" s="119" t="str">
        <f t="shared" ca="1" si="467"/>
        <v/>
      </c>
      <c r="G285" s="119" t="str">
        <f t="shared" ca="1" si="467"/>
        <v/>
      </c>
      <c r="H285" s="119" t="str">
        <f t="shared" ca="1" si="467"/>
        <v/>
      </c>
      <c r="I285" s="119" t="str">
        <f t="shared" ca="1" si="467"/>
        <v/>
      </c>
      <c r="J285" s="119" t="str">
        <f t="shared" ca="1" si="467"/>
        <v/>
      </c>
      <c r="K285" s="119" t="str">
        <f t="shared" ca="1" si="467"/>
        <v/>
      </c>
      <c r="L285" s="119" t="str">
        <f t="shared" ca="1" si="467"/>
        <v/>
      </c>
      <c r="M285" s="121">
        <f ca="1">SUM(E285:L285)</f>
        <v>0</v>
      </c>
      <c r="Q285" s="63" t="str">
        <f t="shared" ref="Q285" ca="1" si="468">IF(OR(E282="",E284=""),"",CHAR(10)&amp;"所定外：" &amp; TEXT(E282,"#,###円") &amp; "×" &amp; TEXT(E284,"[h]:mm時間;@") &amp; "=" &amp; TEXT(E285,"#,###円"))</f>
        <v/>
      </c>
      <c r="R285" s="63" t="str">
        <f t="shared" ref="R285" ca="1" si="469">IF(OR(F282="",F284=""),"",CHAR(10)&amp;"所定外：" &amp; TEXT(F282,"#,###円") &amp; "×" &amp; TEXT(F284,"[h]:mm時間;@") &amp; "=" &amp; TEXT(F285,"#,###円"))</f>
        <v/>
      </c>
      <c r="S285" s="63" t="str">
        <f t="shared" ref="S285" ca="1" si="470">IF(OR(G282="",G284=""),"",CHAR(10)&amp;"所定外：" &amp; TEXT(G282,"#,###円") &amp; "×" &amp; TEXT(G284,"[h]:mm時間;@") &amp; "=" &amp; TEXT(G285,"#,###円"))</f>
        <v/>
      </c>
      <c r="T285" s="63" t="str">
        <f t="shared" ref="T285" ca="1" si="471">IF(OR(H282="",H284=""),"",CHAR(10)&amp;"所定外：" &amp; TEXT(H282,"#,###円") &amp; "×" &amp; TEXT(H284,"[h]:mm時間;@") &amp; "=" &amp; TEXT(H285,"#,###円"))</f>
        <v/>
      </c>
      <c r="U285" s="63" t="str">
        <f t="shared" ref="U285" ca="1" si="472">IF(OR(I282="",I284=""),"",CHAR(10)&amp;"所定外：" &amp; TEXT(I282,"#,###円") &amp; "×" &amp; TEXT(I284,"[h]:mm時間;@") &amp; "=" &amp; TEXT(I285,"#,###円"))</f>
        <v/>
      </c>
      <c r="V285" s="63" t="str">
        <f t="shared" ref="V285" ca="1" si="473">IF(OR(J282="",J284=""),"",CHAR(10)&amp;"所定外：" &amp; TEXT(J282,"#,###円") &amp; "×" &amp; TEXT(J284,"[h]:mm時間;@") &amp; "=" &amp; TEXT(J285,"#,###円"))</f>
        <v/>
      </c>
      <c r="W285" s="63" t="str">
        <f t="shared" ref="W285" ca="1" si="474">IF(OR(K282="",K284=""),"",CHAR(10)&amp;"所定外：" &amp; TEXT(K282,"#,###円") &amp; "×" &amp; TEXT(K284,"[h]:mm時間;@") &amp; "=" &amp; TEXT(K285,"#,###円"))</f>
        <v/>
      </c>
      <c r="X285" s="63" t="str">
        <f t="shared" ref="X285" ca="1" si="475">IF(OR(L282="",L284=""),"",CHAR(10)&amp;"所定外：" &amp; TEXT(L282,"#,###円") &amp; "×" &amp; TEXT(L284,"[h]:mm時間;@") &amp; "=" &amp; TEXT(L285,"#,###円"))</f>
        <v/>
      </c>
    </row>
    <row r="286" spans="2:24">
      <c r="C286" s="110" t="s">
        <v>93</v>
      </c>
      <c r="D286" s="112" t="s">
        <v>73</v>
      </c>
      <c r="E286" s="37"/>
      <c r="F286" s="30"/>
      <c r="G286" s="30"/>
      <c r="H286" s="30"/>
      <c r="I286" s="30"/>
      <c r="J286" s="30"/>
      <c r="K286" s="30"/>
      <c r="L286" s="30"/>
      <c r="M286" s="122"/>
      <c r="Q286" s="63"/>
      <c r="R286" s="63"/>
      <c r="S286" s="63"/>
      <c r="T286" s="63"/>
      <c r="U286" s="63"/>
      <c r="V286" s="63"/>
      <c r="W286" s="63"/>
      <c r="X286" s="63"/>
    </row>
    <row r="287" spans="2:24">
      <c r="C287" s="112"/>
      <c r="D287" s="113" t="s">
        <v>92</v>
      </c>
      <c r="E287" s="123" t="str">
        <f t="shared" ref="E287:L287" si="476">IF(OR(E279="",E286=""),"",E286/E279-1)</f>
        <v/>
      </c>
      <c r="F287" s="124" t="str">
        <f t="shared" si="476"/>
        <v/>
      </c>
      <c r="G287" s="124" t="str">
        <f t="shared" si="476"/>
        <v/>
      </c>
      <c r="H287" s="124" t="str">
        <f t="shared" si="476"/>
        <v/>
      </c>
      <c r="I287" s="124" t="str">
        <f t="shared" si="476"/>
        <v/>
      </c>
      <c r="J287" s="124" t="str">
        <f t="shared" si="476"/>
        <v/>
      </c>
      <c r="K287" s="124" t="str">
        <f t="shared" si="476"/>
        <v/>
      </c>
      <c r="L287" s="124" t="str">
        <f t="shared" si="476"/>
        <v/>
      </c>
      <c r="M287" s="125"/>
      <c r="Q287" s="63"/>
      <c r="R287" s="63"/>
      <c r="S287" s="63"/>
      <c r="T287" s="63"/>
      <c r="U287" s="63"/>
      <c r="V287" s="63"/>
      <c r="W287" s="63"/>
      <c r="X287" s="63"/>
    </row>
    <row r="288" spans="2:24">
      <c r="C288" s="112"/>
      <c r="D288" s="113" t="s">
        <v>24</v>
      </c>
      <c r="E288" s="114" t="str" cm="1">
        <f t="array" aca="1" ref="E288" ca="1">IF(INDIRECT($C275&amp;"!$J$42")=0,"",INDIRECT($C275&amp;"!$J$42"))</f>
        <v/>
      </c>
      <c r="F288" s="115" t="str" cm="1">
        <f t="array" aca="1" ref="F288" ca="1">IF(INDIRECT($C275&amp;"!$J$78")=0,"",INDIRECT($C275&amp;"!$J$78"))</f>
        <v/>
      </c>
      <c r="G288" s="115" t="str" cm="1">
        <f t="array" aca="1" ref="G288" ca="1">IF(INDIRECT($C275&amp;"!$J$114")=0,"",INDIRECT($C275&amp;"!$J$114"))</f>
        <v/>
      </c>
      <c r="H288" s="115" t="str" cm="1">
        <f t="array" aca="1" ref="H288" ca="1">IF(INDIRECT($C275&amp;"!$J$150")=0,"",INDIRECT($C275&amp;"!$J$150"))</f>
        <v/>
      </c>
      <c r="I288" s="115" t="str" cm="1">
        <f t="array" aca="1" ref="I288" ca="1">IF(INDIRECT($C275&amp;"!$J$186")=0,"",INDIRECT($C275&amp;"!$J$186"))</f>
        <v/>
      </c>
      <c r="J288" s="115" t="str" cm="1">
        <f t="array" aca="1" ref="J288" ca="1">IF(INDIRECT($C275&amp;"!$J$222")=0,"",INDIRECT($C275&amp;"!$J$222"))</f>
        <v/>
      </c>
      <c r="K288" s="115" t="str" cm="1">
        <f t="array" aca="1" ref="K288" ca="1">IF(INDIRECT($C275&amp;"!$J$258")=0,"",INDIRECT($C275&amp;"!$J$258"))</f>
        <v/>
      </c>
      <c r="L288" s="115" t="str" cm="1">
        <f t="array" aca="1" ref="L288" ca="1">IF(INDIRECT($C275&amp;"!$J$294")=0,"",INDIRECT($C275&amp;"!$J$294"))</f>
        <v/>
      </c>
      <c r="M288" s="116" t="str">
        <f ca="1">IF(E288="","",SUM($E288:$L288))</f>
        <v/>
      </c>
      <c r="Q288" s="63"/>
      <c r="R288" s="63"/>
      <c r="S288" s="63"/>
      <c r="T288" s="63"/>
      <c r="U288" s="63"/>
      <c r="V288" s="63"/>
      <c r="W288" s="63"/>
      <c r="X288" s="63"/>
    </row>
    <row r="289" spans="2:24">
      <c r="C289" s="117"/>
      <c r="D289" s="117" t="s">
        <v>74</v>
      </c>
      <c r="E289" s="118" t="str">
        <f t="shared" ref="E289:L289" ca="1" si="477">IF(OR(E286="",E288=""),"",ROUNDDOWN(E286*E288*24,0))</f>
        <v/>
      </c>
      <c r="F289" s="119" t="str">
        <f t="shared" ca="1" si="477"/>
        <v/>
      </c>
      <c r="G289" s="119" t="str">
        <f t="shared" ca="1" si="477"/>
        <v/>
      </c>
      <c r="H289" s="119" t="str">
        <f t="shared" ca="1" si="477"/>
        <v/>
      </c>
      <c r="I289" s="119" t="str">
        <f t="shared" ca="1" si="477"/>
        <v/>
      </c>
      <c r="J289" s="119" t="str">
        <f t="shared" ca="1" si="477"/>
        <v/>
      </c>
      <c r="K289" s="119" t="str">
        <f t="shared" ca="1" si="477"/>
        <v/>
      </c>
      <c r="L289" s="119" t="str">
        <f t="shared" ca="1" si="477"/>
        <v/>
      </c>
      <c r="M289" s="121">
        <f ca="1">SUM(E289:L289)</f>
        <v>0</v>
      </c>
      <c r="Q289" s="63" t="str">
        <f ca="1">IF(OR(E286="",E288=""),"",CHAR(10)&amp;"所定休日：" &amp; TEXT(E286,"#,###円") &amp; "×" &amp; TEXT(E288,"[h]:mm時間;@") &amp; "=" &amp; TEXT(E289,"#,###円"))</f>
        <v/>
      </c>
      <c r="R289" s="63" t="str">
        <f t="shared" ref="R289" ca="1" si="478">IF(OR(F286="",F288=""),"",CHAR(10)&amp;"所定休日：" &amp; TEXT(F286,"#,###円") &amp; "×" &amp; TEXT(F288,"[h]:mm時間;@") &amp; "=" &amp; TEXT(F289,"#,###円"))</f>
        <v/>
      </c>
      <c r="S289" s="63" t="str">
        <f t="shared" ref="S289" ca="1" si="479">IF(OR(G286="",G288=""),"",CHAR(10)&amp;"所定休日：" &amp; TEXT(G286,"#,###円") &amp; "×" &amp; TEXT(G288,"[h]:mm時間;@") &amp; "=" &amp; TEXT(G289,"#,###円"))</f>
        <v/>
      </c>
      <c r="T289" s="63" t="str">
        <f t="shared" ref="T289" ca="1" si="480">IF(OR(H286="",H288=""),"",CHAR(10)&amp;"所定休日：" &amp; TEXT(H286,"#,###円") &amp; "×" &amp; TEXT(H288,"[h]:mm時間;@") &amp; "=" &amp; TEXT(H289,"#,###円"))</f>
        <v/>
      </c>
      <c r="U289" s="63" t="str">
        <f t="shared" ref="U289" ca="1" si="481">IF(OR(I286="",I288=""),"",CHAR(10)&amp;"所定休日：" &amp; TEXT(I286,"#,###円") &amp; "×" &amp; TEXT(I288,"[h]:mm時間;@") &amp; "=" &amp; TEXT(I289,"#,###円"))</f>
        <v/>
      </c>
      <c r="V289" s="63" t="str">
        <f t="shared" ref="V289" ca="1" si="482">IF(OR(J286="",J288=""),"",CHAR(10)&amp;"所定休日：" &amp; TEXT(J286,"#,###円") &amp; "×" &amp; TEXT(J288,"[h]:mm時間;@") &amp; "=" &amp; TEXT(J289,"#,###円"))</f>
        <v/>
      </c>
      <c r="W289" s="63" t="str">
        <f t="shared" ref="W289" ca="1" si="483">IF(OR(K286="",K288=""),"",CHAR(10)&amp;"所定休日：" &amp; TEXT(K286,"#,###円") &amp; "×" &amp; TEXT(K288,"[h]:mm時間;@") &amp; "=" &amp; TEXT(K289,"#,###円"))</f>
        <v/>
      </c>
      <c r="X289" s="63" t="str">
        <f t="shared" ref="X289" ca="1" si="484">IF(OR(L286="",L288=""),"",CHAR(10)&amp;"所定休日：" &amp; TEXT(L286,"#,###円") &amp; "×" &amp; TEXT(L288,"[h]:mm時間;@") &amp; "=" &amp; TEXT(L289,"#,###円"))</f>
        <v/>
      </c>
    </row>
    <row r="290" spans="2:24">
      <c r="C290" s="110" t="s">
        <v>94</v>
      </c>
      <c r="D290" s="112" t="s">
        <v>73</v>
      </c>
      <c r="E290" s="37"/>
      <c r="F290" s="30"/>
      <c r="G290" s="30"/>
      <c r="H290" s="30"/>
      <c r="I290" s="30"/>
      <c r="J290" s="30"/>
      <c r="K290" s="30"/>
      <c r="L290" s="30"/>
      <c r="M290" s="122"/>
      <c r="Q290" s="63"/>
      <c r="R290" s="63"/>
      <c r="S290" s="63"/>
      <c r="T290" s="63"/>
      <c r="U290" s="63"/>
      <c r="V290" s="63"/>
      <c r="W290" s="63"/>
      <c r="X290" s="63"/>
    </row>
    <row r="291" spans="2:24">
      <c r="C291" s="112"/>
      <c r="D291" s="113" t="s">
        <v>92</v>
      </c>
      <c r="E291" s="123" t="str">
        <f t="shared" ref="E291:L291" si="485">IF(OR(E279="",E290=""),"",E290/E279-1)</f>
        <v/>
      </c>
      <c r="F291" s="124" t="str">
        <f t="shared" si="485"/>
        <v/>
      </c>
      <c r="G291" s="124" t="str">
        <f t="shared" si="485"/>
        <v/>
      </c>
      <c r="H291" s="124" t="str">
        <f t="shared" si="485"/>
        <v/>
      </c>
      <c r="I291" s="124" t="str">
        <f t="shared" si="485"/>
        <v/>
      </c>
      <c r="J291" s="124" t="str">
        <f t="shared" si="485"/>
        <v/>
      </c>
      <c r="K291" s="124" t="str">
        <f t="shared" si="485"/>
        <v/>
      </c>
      <c r="L291" s="124" t="str">
        <f t="shared" si="485"/>
        <v/>
      </c>
      <c r="M291" s="125"/>
      <c r="Q291" s="63"/>
      <c r="R291" s="63"/>
      <c r="S291" s="63"/>
      <c r="T291" s="63"/>
      <c r="U291" s="63"/>
      <c r="V291" s="63"/>
      <c r="W291" s="63"/>
      <c r="X291" s="63"/>
    </row>
    <row r="292" spans="2:24">
      <c r="C292" s="112"/>
      <c r="D292" s="113" t="s">
        <v>24</v>
      </c>
      <c r="E292" s="114" t="str" cm="1">
        <f t="array" aca="1" ref="E292" ca="1">IF(INDIRECT($C275&amp;"!$K$42")=0,"",INDIRECT($C275&amp;"!$K$42"))</f>
        <v/>
      </c>
      <c r="F292" s="115" t="str" cm="1">
        <f t="array" aca="1" ref="F292" ca="1">IF(INDIRECT($C275&amp;"!$K$78")=0,"",INDIRECT($C275&amp;"!$K$78"))</f>
        <v/>
      </c>
      <c r="G292" s="115" t="str" cm="1">
        <f t="array" aca="1" ref="G292" ca="1">IF(INDIRECT($C275&amp;"!$K$114")=0,"",INDIRECT($C275&amp;"!$K$114"))</f>
        <v/>
      </c>
      <c r="H292" s="115" t="str" cm="1">
        <f t="array" aca="1" ref="H292" ca="1">IF(INDIRECT($C275&amp;"!$K$150")=0,"",INDIRECT($C275&amp;"!$K$150"))</f>
        <v/>
      </c>
      <c r="I292" s="115" t="str" cm="1">
        <f t="array" aca="1" ref="I292" ca="1">IF(INDIRECT($C275&amp;"!$K$186")=0,"",INDIRECT($C275&amp;"!$K$186"))</f>
        <v/>
      </c>
      <c r="J292" s="115" t="str" cm="1">
        <f t="array" aca="1" ref="J292" ca="1">IF(INDIRECT($C275&amp;"!$K$222")=0,"",INDIRECT($C275&amp;"!$K$222"))</f>
        <v/>
      </c>
      <c r="K292" s="115" t="str" cm="1">
        <f t="array" aca="1" ref="K292" ca="1">IF(INDIRECT($C275&amp;"!$K$258")=0,"",INDIRECT($C275&amp;"!$K$258"))</f>
        <v/>
      </c>
      <c r="L292" s="115" t="str" cm="1">
        <f t="array" aca="1" ref="L292" ca="1">IF(INDIRECT($C275&amp;"!$K$294")=0,"",INDIRECT($C275&amp;"!$K$294"))</f>
        <v/>
      </c>
      <c r="M292" s="116" t="str">
        <f ca="1">IF(E292="","",SUM($E292:$L292))</f>
        <v/>
      </c>
      <c r="Q292" s="63"/>
      <c r="R292" s="63"/>
      <c r="S292" s="63"/>
      <c r="T292" s="63"/>
      <c r="U292" s="63"/>
      <c r="V292" s="63"/>
      <c r="W292" s="63"/>
      <c r="X292" s="63"/>
    </row>
    <row r="293" spans="2:24">
      <c r="C293" s="117"/>
      <c r="D293" s="117" t="s">
        <v>74</v>
      </c>
      <c r="E293" s="118" t="str">
        <f ca="1">IF(OR(E290="",E292=""),"",ROUNDDOWN(E290*E292*24,0))</f>
        <v/>
      </c>
      <c r="F293" s="119" t="str">
        <f t="shared" ref="F293:L293" ca="1" si="486">IF(OR(F290="",F292=""),"",ROUNDDOWN(F290*F292*24,0))</f>
        <v/>
      </c>
      <c r="G293" s="119" t="str">
        <f t="shared" ca="1" si="486"/>
        <v/>
      </c>
      <c r="H293" s="119" t="str">
        <f t="shared" ca="1" si="486"/>
        <v/>
      </c>
      <c r="I293" s="119" t="str">
        <f t="shared" ca="1" si="486"/>
        <v/>
      </c>
      <c r="J293" s="119" t="str">
        <f t="shared" ca="1" si="486"/>
        <v/>
      </c>
      <c r="K293" s="119" t="str">
        <f t="shared" ca="1" si="486"/>
        <v/>
      </c>
      <c r="L293" s="119" t="str">
        <f t="shared" ca="1" si="486"/>
        <v/>
      </c>
      <c r="M293" s="121">
        <f ca="1">SUM(E293:L293)</f>
        <v>0</v>
      </c>
      <c r="Q293" s="63" t="str">
        <f t="shared" ref="Q293" ca="1" si="487">IF(OR(E290="",E292=""),"",CHAR(10)&amp;"法定休日：" &amp; TEXT(E290,"#,###円") &amp; "×" &amp; TEXT(E292,"[h]:mm時間;@") &amp; "=" &amp; TEXT(E293,"#,###円"))</f>
        <v/>
      </c>
      <c r="R293" s="63" t="str">
        <f t="shared" ref="R293" ca="1" si="488">IF(OR(F290="",F292=""),"",CHAR(10)&amp;"法定休日：" &amp; TEXT(F290,"#,###円") &amp; "×" &amp; TEXT(F292,"[h]:mm時間;@") &amp; "=" &amp; TEXT(F293,"#,###円"))</f>
        <v/>
      </c>
      <c r="S293" s="63" t="str">
        <f t="shared" ref="S293" ca="1" si="489">IF(OR(G290="",G292=""),"",CHAR(10)&amp;"法定休日：" &amp; TEXT(G290,"#,###円") &amp; "×" &amp; TEXT(G292,"[h]:mm時間;@") &amp; "=" &amp; TEXT(G293,"#,###円"))</f>
        <v/>
      </c>
      <c r="T293" s="63" t="str">
        <f t="shared" ref="T293" ca="1" si="490">IF(OR(H290="",H292=""),"",CHAR(10)&amp;"法定休日：" &amp; TEXT(H290,"#,###円") &amp; "×" &amp; TEXT(H292,"[h]:mm時間;@") &amp; "=" &amp; TEXT(H293,"#,###円"))</f>
        <v/>
      </c>
      <c r="U293" s="63" t="str">
        <f t="shared" ref="U293" ca="1" si="491">IF(OR(I290="",I292=""),"",CHAR(10)&amp;"法定休日：" &amp; TEXT(I290,"#,###円") &amp; "×" &amp; TEXT(I292,"[h]:mm時間;@") &amp; "=" &amp; TEXT(I293,"#,###円"))</f>
        <v/>
      </c>
      <c r="V293" s="63" t="str">
        <f t="shared" ref="V293" ca="1" si="492">IF(OR(J290="",J292=""),"",CHAR(10)&amp;"法定休日：" &amp; TEXT(J290,"#,###円") &amp; "×" &amp; TEXT(J292,"[h]:mm時間;@") &amp; "=" &amp; TEXT(J293,"#,###円"))</f>
        <v/>
      </c>
      <c r="W293" s="63" t="str">
        <f t="shared" ref="W293" ca="1" si="493">IF(OR(K290="",K292=""),"",CHAR(10)&amp;"法定休日：" &amp; TEXT(K290,"#,###円") &amp; "×" &amp; TEXT(K292,"[h]:mm時間;@") &amp; "=" &amp; TEXT(K293,"#,###円"))</f>
        <v/>
      </c>
      <c r="X293" s="63" t="str">
        <f t="shared" ref="X293" ca="1" si="494">IF(OR(L290="",L292=""),"",CHAR(10)&amp;"法定休日：" &amp; TEXT(L290,"#,###円") &amp; "×" &amp; TEXT(L292,"[h]:mm時間;@") &amp; "=" &amp; TEXT(L293,"#,###円"))</f>
        <v/>
      </c>
    </row>
    <row r="294" spans="2:24">
      <c r="C294" s="110" t="s">
        <v>75</v>
      </c>
      <c r="D294" s="110" t="s">
        <v>77</v>
      </c>
      <c r="E294" s="38"/>
      <c r="F294" s="36"/>
      <c r="G294" s="36"/>
      <c r="H294" s="36"/>
      <c r="I294" s="36"/>
      <c r="J294" s="36"/>
      <c r="K294" s="36"/>
      <c r="L294" s="36"/>
      <c r="M294" s="126">
        <f>SUM(E294:L294)</f>
        <v>0</v>
      </c>
      <c r="Q294" s="63"/>
      <c r="R294" s="63"/>
      <c r="S294" s="63"/>
      <c r="T294" s="63"/>
      <c r="U294" s="63"/>
      <c r="V294" s="63"/>
      <c r="W294" s="63"/>
      <c r="X294" s="63"/>
    </row>
    <row r="295" spans="2:24">
      <c r="C295" s="127"/>
      <c r="D295" s="113" t="s">
        <v>78</v>
      </c>
      <c r="E295" s="39"/>
      <c r="F295" s="35"/>
      <c r="G295" s="35"/>
      <c r="H295" s="35"/>
      <c r="I295" s="35"/>
      <c r="J295" s="35"/>
      <c r="K295" s="35"/>
      <c r="L295" s="35"/>
      <c r="M295" s="128">
        <f ca="1">SUM(E295*E278,F295*F278,G295*G278,H295*H278,I295*I278,J295*J278,K295*K278,L295*L278)</f>
        <v>0</v>
      </c>
      <c r="Q295" s="63"/>
      <c r="R295" s="63"/>
      <c r="S295" s="63"/>
      <c r="T295" s="63"/>
      <c r="U295" s="63"/>
      <c r="V295" s="63"/>
      <c r="W295" s="63"/>
      <c r="X295" s="63"/>
    </row>
    <row r="296" spans="2:24">
      <c r="C296" s="129"/>
      <c r="D296" s="117" t="s">
        <v>74</v>
      </c>
      <c r="E296" s="118" t="str">
        <f t="shared" ref="E296:L296" si="495">IF(AND(E294="",E295=""),"",E294+E295*E278)</f>
        <v/>
      </c>
      <c r="F296" s="119" t="str">
        <f t="shared" si="495"/>
        <v/>
      </c>
      <c r="G296" s="119" t="str">
        <f t="shared" si="495"/>
        <v/>
      </c>
      <c r="H296" s="119" t="str">
        <f t="shared" si="495"/>
        <v/>
      </c>
      <c r="I296" s="119" t="str">
        <f t="shared" si="495"/>
        <v/>
      </c>
      <c r="J296" s="119" t="str">
        <f t="shared" si="495"/>
        <v/>
      </c>
      <c r="K296" s="119" t="str">
        <f t="shared" si="495"/>
        <v/>
      </c>
      <c r="L296" s="119" t="str">
        <f t="shared" si="495"/>
        <v/>
      </c>
      <c r="M296" s="121">
        <f>SUM(E296:L296)</f>
        <v>0</v>
      </c>
      <c r="Q296" s="63" t="str">
        <f t="shared" ref="Q296:X296" si="496">IF(AND(E294="",E295=""),"",CHAR(10)&amp;"通勤手当：" &amp; TEXT(E296,"#,###円"))</f>
        <v/>
      </c>
      <c r="R296" s="63" t="str">
        <f t="shared" si="496"/>
        <v/>
      </c>
      <c r="S296" s="63" t="str">
        <f t="shared" si="496"/>
        <v/>
      </c>
      <c r="T296" s="63" t="str">
        <f t="shared" si="496"/>
        <v/>
      </c>
      <c r="U296" s="63" t="str">
        <f t="shared" si="496"/>
        <v/>
      </c>
      <c r="V296" s="63" t="str">
        <f t="shared" si="496"/>
        <v/>
      </c>
      <c r="W296" s="63" t="str">
        <f t="shared" si="496"/>
        <v/>
      </c>
      <c r="X296" s="63" t="str">
        <f t="shared" si="496"/>
        <v/>
      </c>
    </row>
    <row r="297" spans="2:24">
      <c r="C297" s="110" t="s">
        <v>97</v>
      </c>
      <c r="D297" s="130" t="s">
        <v>99</v>
      </c>
      <c r="E297" s="38"/>
      <c r="F297" s="36"/>
      <c r="G297" s="36"/>
      <c r="H297" s="36"/>
      <c r="I297" s="36"/>
      <c r="J297" s="36"/>
      <c r="K297" s="36"/>
      <c r="L297" s="36"/>
      <c r="M297" s="131">
        <f>SUM(E297:L297)</f>
        <v>0</v>
      </c>
      <c r="Q297" s="63" t="str">
        <f>IF(E297="","",CHAR(10)&amp;"自己負担：" &amp; TEXT(E297,"#,###円")) &amp; IF(E298="",""," ※" &amp;E298)</f>
        <v/>
      </c>
      <c r="R297" s="63" t="str">
        <f t="shared" ref="R297" si="497">IF(F297="","",CHAR(10)&amp;"自己負担：" &amp; TEXT(F297,"#,###円")) &amp; IF(F298="",""," ※" &amp;F298)</f>
        <v/>
      </c>
      <c r="S297" s="63" t="str">
        <f t="shared" ref="S297" si="498">IF(G297="","",CHAR(10)&amp;"自己負担：" &amp; TEXT(G297,"#,###円")) &amp; IF(G298="",""," ※" &amp;G298)</f>
        <v/>
      </c>
      <c r="T297" s="63" t="str">
        <f t="shared" ref="T297" si="499">IF(H297="","",CHAR(10)&amp;"自己負担：" &amp; TEXT(H297,"#,###円")) &amp; IF(H298="",""," ※" &amp;H298)</f>
        <v/>
      </c>
      <c r="U297" s="63" t="str">
        <f t="shared" ref="U297" si="500">IF(I297="","",CHAR(10)&amp;"自己負担：" &amp; TEXT(I297,"#,###円")) &amp; IF(I298="",""," ※" &amp;I298)</f>
        <v/>
      </c>
      <c r="V297" s="63" t="str">
        <f t="shared" ref="V297" si="501">IF(J297="","",CHAR(10)&amp;"自己負担：" &amp; TEXT(J297,"#,###円")) &amp; IF(J298="",""," ※" &amp;J298)</f>
        <v/>
      </c>
      <c r="W297" s="63" t="str">
        <f t="shared" ref="W297" si="502">IF(K297="","",CHAR(10)&amp;"自己負担：" &amp; TEXT(K297,"#,###円")) &amp; IF(K298="",""," ※" &amp;K298)</f>
        <v/>
      </c>
      <c r="X297" s="63" t="str">
        <f t="shared" ref="X297" si="503">IF(L297="","",CHAR(10)&amp;"自己負担：" &amp; TEXT(L297,"#,###円")) &amp; IF(L298="",""," ※" &amp;L298)</f>
        <v/>
      </c>
    </row>
    <row r="298" spans="2:24" ht="33.75" customHeight="1" thickBot="1">
      <c r="C298" s="132" t="s">
        <v>98</v>
      </c>
      <c r="D298" s="133" t="s">
        <v>100</v>
      </c>
      <c r="E298" s="40"/>
      <c r="F298" s="40"/>
      <c r="G298" s="40"/>
      <c r="H298" s="40"/>
      <c r="I298" s="40"/>
      <c r="J298" s="40"/>
      <c r="K298" s="40"/>
      <c r="L298" s="41"/>
      <c r="M298" s="134"/>
      <c r="O298" s="1" t="s">
        <v>101</v>
      </c>
    </row>
    <row r="299" spans="2:24" ht="21.75" customHeight="1" thickTop="1">
      <c r="C299" s="129" t="s">
        <v>76</v>
      </c>
      <c r="D299" s="135"/>
      <c r="E299" s="119" t="str">
        <f t="shared" ref="E299:L299" ca="1" si="504">IF(SUM(E281,E285,E289,E293,E296)-E297=0,"",SUM(E281,E285,E289,E293,E296)-E297)</f>
        <v/>
      </c>
      <c r="F299" s="119" t="str">
        <f t="shared" ca="1" si="504"/>
        <v/>
      </c>
      <c r="G299" s="119" t="str">
        <f t="shared" ca="1" si="504"/>
        <v/>
      </c>
      <c r="H299" s="119" t="str">
        <f t="shared" ca="1" si="504"/>
        <v/>
      </c>
      <c r="I299" s="119" t="str">
        <f t="shared" ca="1" si="504"/>
        <v/>
      </c>
      <c r="J299" s="119" t="str">
        <f t="shared" ca="1" si="504"/>
        <v/>
      </c>
      <c r="K299" s="119" t="str">
        <f t="shared" ca="1" si="504"/>
        <v/>
      </c>
      <c r="L299" s="119" t="str">
        <f t="shared" ca="1" si="504"/>
        <v/>
      </c>
      <c r="M299" s="136" t="str">
        <f ca="1">IF(E299="","",SUM(E299:L299))</f>
        <v/>
      </c>
      <c r="Q299" s="137" t="str">
        <f ca="1">Q281&amp;Q285&amp;Q289&amp;Q293&amp;Q296&amp;Q297</f>
        <v/>
      </c>
      <c r="R299" s="137" t="str">
        <f t="shared" ref="R299:X299" ca="1" si="505">R281&amp;R285&amp;R289&amp;R293&amp;R296&amp;R297</f>
        <v/>
      </c>
      <c r="S299" s="137" t="str">
        <f t="shared" ca="1" si="505"/>
        <v/>
      </c>
      <c r="T299" s="137" t="str">
        <f t="shared" ca="1" si="505"/>
        <v/>
      </c>
      <c r="U299" s="137" t="str">
        <f t="shared" ca="1" si="505"/>
        <v/>
      </c>
      <c r="V299" s="137" t="str">
        <f t="shared" ca="1" si="505"/>
        <v/>
      </c>
      <c r="W299" s="137" t="str">
        <f t="shared" ca="1" si="505"/>
        <v/>
      </c>
      <c r="X299" s="137" t="str">
        <f t="shared" ca="1" si="505"/>
        <v/>
      </c>
    </row>
    <row r="300" spans="2:24" ht="15" customHeight="1" thickBot="1">
      <c r="B300" s="138"/>
      <c r="C300" s="138"/>
      <c r="D300" s="138"/>
      <c r="E300" s="138"/>
      <c r="F300" s="138"/>
      <c r="G300" s="138"/>
      <c r="H300" s="138"/>
      <c r="I300" s="138"/>
      <c r="J300" s="138"/>
      <c r="K300" s="138"/>
      <c r="L300" s="138"/>
      <c r="M300" s="138"/>
    </row>
    <row r="302" spans="2:24" ht="14.25" customHeight="1">
      <c r="B302" s="46">
        <f>B275+1</f>
        <v>12</v>
      </c>
      <c r="C302" s="29" t="str">
        <f>HYPERLINK("#日誌"&amp;B302&amp;"!B11","日誌"&amp;B302)</f>
        <v>日誌12</v>
      </c>
      <c r="D302" s="95" t="s">
        <v>116</v>
      </c>
      <c r="E302" s="139"/>
      <c r="F302" s="95" t="s">
        <v>126</v>
      </c>
      <c r="G302" s="140"/>
      <c r="H302" s="95" t="s">
        <v>127</v>
      </c>
      <c r="I302" s="140"/>
      <c r="J302" s="63"/>
      <c r="M302" s="96" t="str">
        <f>HYPERLINK("#⑭雑役務費!C"&amp;9*B302+1,"経費支出管理表へ")</f>
        <v>経費支出管理表へ</v>
      </c>
      <c r="Q302" s="1" t="s">
        <v>102</v>
      </c>
    </row>
    <row r="303" spans="2:24" ht="7.5" customHeight="1">
      <c r="C303" s="63"/>
      <c r="D303" s="63"/>
      <c r="E303" s="63"/>
      <c r="G303" s="97" t="e">
        <f>VLOOKUP(G302,リスト!E:F,2,FALSE)</f>
        <v>#N/A</v>
      </c>
      <c r="H303" s="63"/>
      <c r="J303" s="63"/>
      <c r="K303" s="63"/>
      <c r="L303" s="63"/>
      <c r="M303" s="63"/>
    </row>
    <row r="304" spans="2:24">
      <c r="C304" s="98"/>
      <c r="D304" s="99"/>
      <c r="E304" s="100" t="s">
        <v>45</v>
      </c>
      <c r="F304" s="101" t="s">
        <v>46</v>
      </c>
      <c r="G304" s="101" t="s">
        <v>47</v>
      </c>
      <c r="H304" s="101" t="s">
        <v>48</v>
      </c>
      <c r="I304" s="101" t="s">
        <v>49</v>
      </c>
      <c r="J304" s="101" t="s">
        <v>50</v>
      </c>
      <c r="K304" s="101" t="s">
        <v>51</v>
      </c>
      <c r="L304" s="101" t="s">
        <v>52</v>
      </c>
      <c r="M304" s="102" t="s">
        <v>11</v>
      </c>
      <c r="Q304" s="103" t="s">
        <v>45</v>
      </c>
      <c r="R304" s="103" t="s">
        <v>46</v>
      </c>
      <c r="S304" s="103" t="s">
        <v>47</v>
      </c>
      <c r="T304" s="103" t="s">
        <v>48</v>
      </c>
      <c r="U304" s="103" t="s">
        <v>49</v>
      </c>
      <c r="V304" s="103" t="s">
        <v>50</v>
      </c>
      <c r="W304" s="103" t="s">
        <v>51</v>
      </c>
      <c r="X304" s="103" t="s">
        <v>52</v>
      </c>
    </row>
    <row r="305" spans="3:24" ht="15" customHeight="1">
      <c r="C305" s="104" t="s">
        <v>18</v>
      </c>
      <c r="D305" s="105"/>
      <c r="E305" s="106" cm="1">
        <f t="array" aca="1" ref="E305" ca="1">IF(INDIRECT(C302&amp;"!$L$42")=0,"",COUNT(INDIRECT(C302&amp;"!$L$11:$L$41")))</f>
        <v>0</v>
      </c>
      <c r="F305" s="107" cm="1">
        <f t="array" aca="1" ref="F305" ca="1">IF(INDIRECT(C302&amp;"!$L$78")=0,"",COUNT(INDIRECT(C302&amp;"!$L$47:$L$77")))</f>
        <v>0</v>
      </c>
      <c r="G305" s="107" cm="1">
        <f t="array" aca="1" ref="G305" ca="1">IF(INDIRECT(C302&amp;"!$L$114")=0,"",COUNT(INDIRECT(C302&amp;"!$L$83:$L$113")))</f>
        <v>0</v>
      </c>
      <c r="H305" s="107" cm="1">
        <f t="array" aca="1" ref="H305" ca="1">IF(INDIRECT(C302&amp;"!$L$150")=0,"",COUNT(INDIRECT(C302&amp;"!$L$119:$L$149")))</f>
        <v>0</v>
      </c>
      <c r="I305" s="107" cm="1">
        <f t="array" aca="1" ref="I305" ca="1">IF(INDIRECT(C302&amp;"!$L$186")=0,"",COUNT(INDIRECT(C302&amp;"!$L$155:$L$185")))</f>
        <v>0</v>
      </c>
      <c r="J305" s="107" cm="1">
        <f t="array" aca="1" ref="J305" ca="1">IF(INDIRECT(C302&amp;"!$L$222")=0,"",COUNT(INDIRECT(C302&amp;"!$L$191:$L$221")))</f>
        <v>0</v>
      </c>
      <c r="K305" s="107" cm="1">
        <f t="array" aca="1" ref="K305" ca="1">IF(INDIRECT(C302&amp;"!$L$258")=0,"",COUNT(INDIRECT(C302&amp;"!$L$227:$L$257")))</f>
        <v>0</v>
      </c>
      <c r="L305" s="107" cm="1">
        <f t="array" aca="1" ref="L305" ca="1">IF(INDIRECT(C302&amp;"!$L$294")=0,"",COUNT(INDIRECT(C302&amp;"!$L$263:$L$293")))</f>
        <v>0</v>
      </c>
      <c r="M305" s="108">
        <f ca="1">IF($E$8="","",SUM($E$8:$L$8))</f>
        <v>0</v>
      </c>
      <c r="O305" s="69" t="s">
        <v>167</v>
      </c>
      <c r="Q305" s="109"/>
      <c r="R305" s="109"/>
      <c r="S305" s="109"/>
      <c r="T305" s="109"/>
      <c r="U305" s="109"/>
      <c r="V305" s="109"/>
      <c r="W305" s="109"/>
      <c r="X305" s="109"/>
    </row>
    <row r="306" spans="3:24">
      <c r="C306" s="110" t="s">
        <v>82</v>
      </c>
      <c r="D306" s="110" t="s">
        <v>73</v>
      </c>
      <c r="E306" s="37"/>
      <c r="F306" s="30"/>
      <c r="G306" s="30"/>
      <c r="H306" s="30"/>
      <c r="I306" s="30"/>
      <c r="J306" s="30"/>
      <c r="K306" s="30"/>
      <c r="L306" s="30"/>
      <c r="M306" s="111"/>
      <c r="O306" s="1" t="s">
        <v>122</v>
      </c>
    </row>
    <row r="307" spans="3:24">
      <c r="C307" s="112"/>
      <c r="D307" s="113" t="s">
        <v>24</v>
      </c>
      <c r="E307" s="114" t="str" cm="1">
        <f t="array" aca="1" ref="E307" ca="1">IF(INDIRECT($C302&amp;"!$H$42")=0,"",INDIRECT($C302&amp;"!$H$42"))</f>
        <v/>
      </c>
      <c r="F307" s="115" t="str" cm="1">
        <f t="array" aca="1" ref="F307" ca="1">IF(INDIRECT($C302&amp;"!$H$78")=0,"",INDIRECT($C302&amp;"!$H$78"))</f>
        <v/>
      </c>
      <c r="G307" s="115" t="str" cm="1">
        <f t="array" aca="1" ref="G307" ca="1">IF(INDIRECT($C302&amp;"!$H$114")=0,"",INDIRECT($C302&amp;"!$H$114"))</f>
        <v/>
      </c>
      <c r="H307" s="115" t="str" cm="1">
        <f t="array" aca="1" ref="H307" ca="1">IF(INDIRECT($C302&amp;"!$H$150")=0,"",INDIRECT($C302&amp;"!$H$150"))</f>
        <v/>
      </c>
      <c r="I307" s="115" t="str" cm="1">
        <f t="array" aca="1" ref="I307" ca="1">IF(INDIRECT($C302&amp;"!$H$186")=0,"",INDIRECT($C302&amp;"!$H$186"))</f>
        <v/>
      </c>
      <c r="J307" s="115" t="str" cm="1">
        <f t="array" aca="1" ref="J307" ca="1">IF(INDIRECT($C302&amp;"!$H$222")=0,"",INDIRECT($C302&amp;"!$H$222"))</f>
        <v/>
      </c>
      <c r="K307" s="115" t="str" cm="1">
        <f t="array" aca="1" ref="K307" ca="1">IF(INDIRECT($C302&amp;"!$H$258")=0,"",INDIRECT($C302&amp;"!$H$258"))</f>
        <v/>
      </c>
      <c r="L307" s="115" t="str" cm="1">
        <f t="array" aca="1" ref="L307" ca="1">IF(INDIRECT($C302&amp;"!$H$294")=0,"",INDIRECT($C302&amp;"!$H$294"))</f>
        <v/>
      </c>
      <c r="M307" s="116" t="str">
        <f ca="1">IF(E307="","",SUM($E307:$L307))</f>
        <v/>
      </c>
    </row>
    <row r="308" spans="3:24">
      <c r="C308" s="117"/>
      <c r="D308" s="117" t="s">
        <v>74</v>
      </c>
      <c r="E308" s="118" t="str">
        <f t="shared" ref="E308:L308" ca="1" si="506">IF(OR(E306="",E307=""),"",ROUNDDOWN(E306*E307*24,0))</f>
        <v/>
      </c>
      <c r="F308" s="119" t="str">
        <f t="shared" ca="1" si="506"/>
        <v/>
      </c>
      <c r="G308" s="119" t="str">
        <f t="shared" ca="1" si="506"/>
        <v/>
      </c>
      <c r="H308" s="119" t="str">
        <f t="shared" ca="1" si="506"/>
        <v/>
      </c>
      <c r="I308" s="120" t="str">
        <f t="shared" ca="1" si="506"/>
        <v/>
      </c>
      <c r="J308" s="119" t="str">
        <f t="shared" ca="1" si="506"/>
        <v/>
      </c>
      <c r="K308" s="119" t="str">
        <f t="shared" ca="1" si="506"/>
        <v/>
      </c>
      <c r="L308" s="119" t="str">
        <f t="shared" ca="1" si="506"/>
        <v/>
      </c>
      <c r="M308" s="121">
        <f ca="1">SUM(E308:L308)</f>
        <v>0</v>
      </c>
      <c r="Q308" s="63" t="str">
        <f t="shared" ref="Q308" ca="1" si="507">IF(OR(E306="",E307=""),"","所定内：" &amp; TEXT(E306,"#,###円") &amp; "×" &amp; TEXT(E307,"[h]:mm時間;@") &amp; "=" &amp; TEXT(E308,"#,###円"))</f>
        <v/>
      </c>
      <c r="R308" s="63" t="str">
        <f t="shared" ref="R308" ca="1" si="508">IF(OR(F306="",F307=""),"","所定内：" &amp; TEXT(F306,"#,###円") &amp; "×" &amp; TEXT(F307,"[h]:mm時間;@") &amp; "=" &amp; TEXT(F308,"#,###円"))</f>
        <v/>
      </c>
      <c r="S308" s="63" t="str">
        <f t="shared" ref="S308" ca="1" si="509">IF(OR(G306="",G307=""),"","所定内：" &amp; TEXT(G306,"#,###円") &amp; "×" &amp; TEXT(G307,"[h]:mm時間;@") &amp; "=" &amp; TEXT(G308,"#,###円"))</f>
        <v/>
      </c>
      <c r="T308" s="63" t="str">
        <f t="shared" ref="T308" ca="1" si="510">IF(OR(H306="",H307=""),"","所定内：" &amp; TEXT(H306,"#,###円") &amp; "×" &amp; TEXT(H307,"[h]:mm時間;@") &amp; "=" &amp; TEXT(H308,"#,###円"))</f>
        <v/>
      </c>
      <c r="U308" s="63" t="str">
        <f t="shared" ref="U308" ca="1" si="511">IF(OR(I306="",I307=""),"","所定内：" &amp; TEXT(I306,"#,###円") &amp; "×" &amp; TEXT(I307,"[h]:mm時間;@") &amp; "=" &amp; TEXT(I308,"#,###円"))</f>
        <v/>
      </c>
      <c r="V308" s="63" t="str">
        <f t="shared" ref="V308" ca="1" si="512">IF(OR(J306="",J307=""),"","所定内：" &amp; TEXT(J306,"#,###円") &amp; "×" &amp; TEXT(J307,"[h]:mm時間;@") &amp; "=" &amp; TEXT(J308,"#,###円"))</f>
        <v/>
      </c>
      <c r="W308" s="63" t="str">
        <f t="shared" ref="W308" ca="1" si="513">IF(OR(K306="",K307=""),"","所定内：" &amp; TEXT(K306,"#,###円") &amp; "×" &amp; TEXT(K307,"[h]:mm時間;@") &amp; "=" &amp; TEXT(K308,"#,###円"))</f>
        <v/>
      </c>
      <c r="X308" s="63" t="str">
        <f t="shared" ref="X308" ca="1" si="514">IF(OR(L306="",L307=""),"","所定内：" &amp; TEXT(L306,"#,###円") &amp; "×" &amp; TEXT(L307,"[h]:mm時間;@") &amp; "=" &amp; TEXT(L308,"#,###円"))</f>
        <v/>
      </c>
    </row>
    <row r="309" spans="3:24">
      <c r="C309" s="110" t="s">
        <v>91</v>
      </c>
      <c r="D309" s="112" t="s">
        <v>73</v>
      </c>
      <c r="E309" s="37"/>
      <c r="F309" s="30"/>
      <c r="G309" s="30"/>
      <c r="H309" s="30"/>
      <c r="I309" s="30"/>
      <c r="J309" s="30"/>
      <c r="K309" s="30"/>
      <c r="L309" s="30"/>
      <c r="M309" s="122"/>
      <c r="Q309" s="63"/>
      <c r="R309" s="63"/>
      <c r="S309" s="63"/>
      <c r="T309" s="63"/>
      <c r="U309" s="63"/>
      <c r="V309" s="63"/>
      <c r="W309" s="63"/>
      <c r="X309" s="63"/>
    </row>
    <row r="310" spans="3:24">
      <c r="C310" s="112"/>
      <c r="D310" s="113" t="s">
        <v>92</v>
      </c>
      <c r="E310" s="123" t="str">
        <f>IF(OR(E306="",E309=""),"",E309/E306-1)</f>
        <v/>
      </c>
      <c r="F310" s="124" t="str">
        <f t="shared" ref="F310:L310" si="515">IF(OR(F306="",F309=""),"",F309/F306-1)</f>
        <v/>
      </c>
      <c r="G310" s="124" t="str">
        <f t="shared" si="515"/>
        <v/>
      </c>
      <c r="H310" s="124" t="str">
        <f t="shared" si="515"/>
        <v/>
      </c>
      <c r="I310" s="124" t="str">
        <f t="shared" si="515"/>
        <v/>
      </c>
      <c r="J310" s="124" t="str">
        <f t="shared" si="515"/>
        <v/>
      </c>
      <c r="K310" s="124" t="str">
        <f t="shared" si="515"/>
        <v/>
      </c>
      <c r="L310" s="124" t="str">
        <f t="shared" si="515"/>
        <v/>
      </c>
      <c r="M310" s="125"/>
      <c r="Q310" s="63"/>
      <c r="R310" s="63"/>
      <c r="S310" s="63"/>
      <c r="T310" s="63"/>
      <c r="U310" s="63"/>
      <c r="V310" s="63"/>
      <c r="W310" s="63"/>
      <c r="X310" s="63"/>
    </row>
    <row r="311" spans="3:24">
      <c r="C311" s="112"/>
      <c r="D311" s="113" t="s">
        <v>24</v>
      </c>
      <c r="E311" s="114" t="str" cm="1">
        <f t="array" aca="1" ref="E311" ca="1">IF(INDIRECT($C302&amp;"!$I$42")=0,"",INDIRECT($C302&amp;"!$I$42"))</f>
        <v/>
      </c>
      <c r="F311" s="115" t="str" cm="1">
        <f t="array" aca="1" ref="F311" ca="1">IF(INDIRECT($C302&amp;"!$I$78")=0,"",INDIRECT($C302&amp;"!$I$78"))</f>
        <v/>
      </c>
      <c r="G311" s="115" t="str" cm="1">
        <f t="array" aca="1" ref="G311" ca="1">IF(INDIRECT($C302&amp;"!$I$114")=0,"",INDIRECT($C302&amp;"!$I$114"))</f>
        <v/>
      </c>
      <c r="H311" s="115" t="str" cm="1">
        <f t="array" aca="1" ref="H311" ca="1">IF(INDIRECT($C302&amp;"!$I$150")=0,"",INDIRECT($C302&amp;"!$I$150"))</f>
        <v/>
      </c>
      <c r="I311" s="115" t="str" cm="1">
        <f t="array" aca="1" ref="I311" ca="1">IF(INDIRECT($C302&amp;"!$I$186")=0,"",INDIRECT($C302&amp;"!$I$186"))</f>
        <v/>
      </c>
      <c r="J311" s="115" t="str" cm="1">
        <f t="array" aca="1" ref="J311" ca="1">IF(INDIRECT($C302&amp;"!$I$222")=0,"",INDIRECT($C302&amp;"!$I$222"))</f>
        <v/>
      </c>
      <c r="K311" s="115" t="str" cm="1">
        <f t="array" aca="1" ref="K311" ca="1">IF(INDIRECT($C302&amp;"!$I$258")=0,"",INDIRECT($C302&amp;"!$I$258"))</f>
        <v/>
      </c>
      <c r="L311" s="115" t="str" cm="1">
        <f t="array" aca="1" ref="L311" ca="1">IF(INDIRECT($C302&amp;"!$I$294")=0,"",INDIRECT($C302&amp;"!$I$294"))</f>
        <v/>
      </c>
      <c r="M311" s="116" t="str">
        <f ca="1">IF(E311="","",SUM($E311:$L311))</f>
        <v/>
      </c>
      <c r="Q311" s="63"/>
      <c r="R311" s="63"/>
      <c r="S311" s="63"/>
      <c r="T311" s="63"/>
      <c r="U311" s="63"/>
      <c r="V311" s="63"/>
      <c r="W311" s="63"/>
      <c r="X311" s="63"/>
    </row>
    <row r="312" spans="3:24">
      <c r="C312" s="117"/>
      <c r="D312" s="117" t="s">
        <v>74</v>
      </c>
      <c r="E312" s="118" t="str">
        <f t="shared" ref="E312:L312" ca="1" si="516">IF(OR(E309="",E311=""),"",ROUNDDOWN(E309*E311*24,0))</f>
        <v/>
      </c>
      <c r="F312" s="119" t="str">
        <f t="shared" ca="1" si="516"/>
        <v/>
      </c>
      <c r="G312" s="119" t="str">
        <f t="shared" ca="1" si="516"/>
        <v/>
      </c>
      <c r="H312" s="119" t="str">
        <f t="shared" ca="1" si="516"/>
        <v/>
      </c>
      <c r="I312" s="119" t="str">
        <f t="shared" ca="1" si="516"/>
        <v/>
      </c>
      <c r="J312" s="119" t="str">
        <f t="shared" ca="1" si="516"/>
        <v/>
      </c>
      <c r="K312" s="119" t="str">
        <f t="shared" ca="1" si="516"/>
        <v/>
      </c>
      <c r="L312" s="119" t="str">
        <f t="shared" ca="1" si="516"/>
        <v/>
      </c>
      <c r="M312" s="121">
        <f ca="1">SUM(E312:L312)</f>
        <v>0</v>
      </c>
      <c r="Q312" s="63" t="str">
        <f t="shared" ref="Q312" ca="1" si="517">IF(OR(E309="",E311=""),"",CHAR(10)&amp;"所定外：" &amp; TEXT(E309,"#,###円") &amp; "×" &amp; TEXT(E311,"[h]:mm時間;@") &amp; "=" &amp; TEXT(E312,"#,###円"))</f>
        <v/>
      </c>
      <c r="R312" s="63" t="str">
        <f t="shared" ref="R312" ca="1" si="518">IF(OR(F309="",F311=""),"",CHAR(10)&amp;"所定外：" &amp; TEXT(F309,"#,###円") &amp; "×" &amp; TEXT(F311,"[h]:mm時間;@") &amp; "=" &amp; TEXT(F312,"#,###円"))</f>
        <v/>
      </c>
      <c r="S312" s="63" t="str">
        <f t="shared" ref="S312" ca="1" si="519">IF(OR(G309="",G311=""),"",CHAR(10)&amp;"所定外：" &amp; TEXT(G309,"#,###円") &amp; "×" &amp; TEXT(G311,"[h]:mm時間;@") &amp; "=" &amp; TEXT(G312,"#,###円"))</f>
        <v/>
      </c>
      <c r="T312" s="63" t="str">
        <f t="shared" ref="T312" ca="1" si="520">IF(OR(H309="",H311=""),"",CHAR(10)&amp;"所定外：" &amp; TEXT(H309,"#,###円") &amp; "×" &amp; TEXT(H311,"[h]:mm時間;@") &amp; "=" &amp; TEXT(H312,"#,###円"))</f>
        <v/>
      </c>
      <c r="U312" s="63" t="str">
        <f t="shared" ref="U312" ca="1" si="521">IF(OR(I309="",I311=""),"",CHAR(10)&amp;"所定外：" &amp; TEXT(I309,"#,###円") &amp; "×" &amp; TEXT(I311,"[h]:mm時間;@") &amp; "=" &amp; TEXT(I312,"#,###円"))</f>
        <v/>
      </c>
      <c r="V312" s="63" t="str">
        <f t="shared" ref="V312" ca="1" si="522">IF(OR(J309="",J311=""),"",CHAR(10)&amp;"所定外：" &amp; TEXT(J309,"#,###円") &amp; "×" &amp; TEXT(J311,"[h]:mm時間;@") &amp; "=" &amp; TEXT(J312,"#,###円"))</f>
        <v/>
      </c>
      <c r="W312" s="63" t="str">
        <f t="shared" ref="W312" ca="1" si="523">IF(OR(K309="",K311=""),"",CHAR(10)&amp;"所定外：" &amp; TEXT(K309,"#,###円") &amp; "×" &amp; TEXT(K311,"[h]:mm時間;@") &amp; "=" &amp; TEXT(K312,"#,###円"))</f>
        <v/>
      </c>
      <c r="X312" s="63" t="str">
        <f t="shared" ref="X312" ca="1" si="524">IF(OR(L309="",L311=""),"",CHAR(10)&amp;"所定外：" &amp; TEXT(L309,"#,###円") &amp; "×" &amp; TEXT(L311,"[h]:mm時間;@") &amp; "=" &amp; TEXT(L312,"#,###円"))</f>
        <v/>
      </c>
    </row>
    <row r="313" spans="3:24">
      <c r="C313" s="110" t="s">
        <v>93</v>
      </c>
      <c r="D313" s="112" t="s">
        <v>73</v>
      </c>
      <c r="E313" s="37"/>
      <c r="F313" s="30"/>
      <c r="G313" s="30"/>
      <c r="H313" s="30"/>
      <c r="I313" s="30"/>
      <c r="J313" s="30"/>
      <c r="K313" s="30"/>
      <c r="L313" s="30"/>
      <c r="M313" s="122"/>
      <c r="Q313" s="63"/>
      <c r="R313" s="63"/>
      <c r="S313" s="63"/>
      <c r="T313" s="63"/>
      <c r="U313" s="63"/>
      <c r="V313" s="63"/>
      <c r="W313" s="63"/>
      <c r="X313" s="63"/>
    </row>
    <row r="314" spans="3:24">
      <c r="C314" s="112"/>
      <c r="D314" s="113" t="s">
        <v>92</v>
      </c>
      <c r="E314" s="123" t="str">
        <f t="shared" ref="E314:L314" si="525">IF(OR(E306="",E313=""),"",E313/E306-1)</f>
        <v/>
      </c>
      <c r="F314" s="124" t="str">
        <f t="shared" si="525"/>
        <v/>
      </c>
      <c r="G314" s="124" t="str">
        <f t="shared" si="525"/>
        <v/>
      </c>
      <c r="H314" s="124" t="str">
        <f t="shared" si="525"/>
        <v/>
      </c>
      <c r="I314" s="124" t="str">
        <f t="shared" si="525"/>
        <v/>
      </c>
      <c r="J314" s="124" t="str">
        <f t="shared" si="525"/>
        <v/>
      </c>
      <c r="K314" s="124" t="str">
        <f t="shared" si="525"/>
        <v/>
      </c>
      <c r="L314" s="124" t="str">
        <f t="shared" si="525"/>
        <v/>
      </c>
      <c r="M314" s="125"/>
      <c r="Q314" s="63"/>
      <c r="R314" s="63"/>
      <c r="S314" s="63"/>
      <c r="T314" s="63"/>
      <c r="U314" s="63"/>
      <c r="V314" s="63"/>
      <c r="W314" s="63"/>
      <c r="X314" s="63"/>
    </row>
    <row r="315" spans="3:24">
      <c r="C315" s="112"/>
      <c r="D315" s="113" t="s">
        <v>24</v>
      </c>
      <c r="E315" s="114" t="str" cm="1">
        <f t="array" aca="1" ref="E315" ca="1">IF(INDIRECT($C302&amp;"!$J$42")=0,"",INDIRECT($C302&amp;"!$J$42"))</f>
        <v/>
      </c>
      <c r="F315" s="115" t="str" cm="1">
        <f t="array" aca="1" ref="F315" ca="1">IF(INDIRECT($C302&amp;"!$J$78")=0,"",INDIRECT($C302&amp;"!$J$78"))</f>
        <v/>
      </c>
      <c r="G315" s="115" t="str" cm="1">
        <f t="array" aca="1" ref="G315" ca="1">IF(INDIRECT($C302&amp;"!$J$114")=0,"",INDIRECT($C302&amp;"!$J$114"))</f>
        <v/>
      </c>
      <c r="H315" s="115" t="str" cm="1">
        <f t="array" aca="1" ref="H315" ca="1">IF(INDIRECT($C302&amp;"!$J$150")=0,"",INDIRECT($C302&amp;"!$J$150"))</f>
        <v/>
      </c>
      <c r="I315" s="115" t="str" cm="1">
        <f t="array" aca="1" ref="I315" ca="1">IF(INDIRECT($C302&amp;"!$J$186")=0,"",INDIRECT($C302&amp;"!$J$186"))</f>
        <v/>
      </c>
      <c r="J315" s="115" t="str" cm="1">
        <f t="array" aca="1" ref="J315" ca="1">IF(INDIRECT($C302&amp;"!$J$222")=0,"",INDIRECT($C302&amp;"!$J$222"))</f>
        <v/>
      </c>
      <c r="K315" s="115" t="str" cm="1">
        <f t="array" aca="1" ref="K315" ca="1">IF(INDIRECT($C302&amp;"!$J$258")=0,"",INDIRECT($C302&amp;"!$J$258"))</f>
        <v/>
      </c>
      <c r="L315" s="115" t="str" cm="1">
        <f t="array" aca="1" ref="L315" ca="1">IF(INDIRECT($C302&amp;"!$J$294")=0,"",INDIRECT($C302&amp;"!$J$294"))</f>
        <v/>
      </c>
      <c r="M315" s="116" t="str">
        <f ca="1">IF(E315="","",SUM($E315:$L315))</f>
        <v/>
      </c>
      <c r="Q315" s="63"/>
      <c r="R315" s="63"/>
      <c r="S315" s="63"/>
      <c r="T315" s="63"/>
      <c r="U315" s="63"/>
      <c r="V315" s="63"/>
      <c r="W315" s="63"/>
      <c r="X315" s="63"/>
    </row>
    <row r="316" spans="3:24">
      <c r="C316" s="117"/>
      <c r="D316" s="117" t="s">
        <v>74</v>
      </c>
      <c r="E316" s="118" t="str">
        <f t="shared" ref="E316:L316" ca="1" si="526">IF(OR(E313="",E315=""),"",ROUNDDOWN(E313*E315*24,0))</f>
        <v/>
      </c>
      <c r="F316" s="119" t="str">
        <f t="shared" ca="1" si="526"/>
        <v/>
      </c>
      <c r="G316" s="119" t="str">
        <f t="shared" ca="1" si="526"/>
        <v/>
      </c>
      <c r="H316" s="119" t="str">
        <f t="shared" ca="1" si="526"/>
        <v/>
      </c>
      <c r="I316" s="119" t="str">
        <f t="shared" ca="1" si="526"/>
        <v/>
      </c>
      <c r="J316" s="119" t="str">
        <f t="shared" ca="1" si="526"/>
        <v/>
      </c>
      <c r="K316" s="119" t="str">
        <f t="shared" ca="1" si="526"/>
        <v/>
      </c>
      <c r="L316" s="119" t="str">
        <f t="shared" ca="1" si="526"/>
        <v/>
      </c>
      <c r="M316" s="121">
        <f ca="1">SUM(E316:L316)</f>
        <v>0</v>
      </c>
      <c r="Q316" s="63" t="str">
        <f ca="1">IF(OR(E313="",E315=""),"",CHAR(10)&amp;"所定休日：" &amp; TEXT(E313,"#,###円") &amp; "×" &amp; TEXT(E315,"[h]:mm時間;@") &amp; "=" &amp; TEXT(E316,"#,###円"))</f>
        <v/>
      </c>
      <c r="R316" s="63" t="str">
        <f t="shared" ref="R316" ca="1" si="527">IF(OR(F313="",F315=""),"",CHAR(10)&amp;"所定休日：" &amp; TEXT(F313,"#,###円") &amp; "×" &amp; TEXT(F315,"[h]:mm時間;@") &amp; "=" &amp; TEXT(F316,"#,###円"))</f>
        <v/>
      </c>
      <c r="S316" s="63" t="str">
        <f t="shared" ref="S316" ca="1" si="528">IF(OR(G313="",G315=""),"",CHAR(10)&amp;"所定休日：" &amp; TEXT(G313,"#,###円") &amp; "×" &amp; TEXT(G315,"[h]:mm時間;@") &amp; "=" &amp; TEXT(G316,"#,###円"))</f>
        <v/>
      </c>
      <c r="T316" s="63" t="str">
        <f t="shared" ref="T316" ca="1" si="529">IF(OR(H313="",H315=""),"",CHAR(10)&amp;"所定休日：" &amp; TEXT(H313,"#,###円") &amp; "×" &amp; TEXT(H315,"[h]:mm時間;@") &amp; "=" &amp; TEXT(H316,"#,###円"))</f>
        <v/>
      </c>
      <c r="U316" s="63" t="str">
        <f t="shared" ref="U316" ca="1" si="530">IF(OR(I313="",I315=""),"",CHAR(10)&amp;"所定休日：" &amp; TEXT(I313,"#,###円") &amp; "×" &amp; TEXT(I315,"[h]:mm時間;@") &amp; "=" &amp; TEXT(I316,"#,###円"))</f>
        <v/>
      </c>
      <c r="V316" s="63" t="str">
        <f t="shared" ref="V316" ca="1" si="531">IF(OR(J313="",J315=""),"",CHAR(10)&amp;"所定休日：" &amp; TEXT(J313,"#,###円") &amp; "×" &amp; TEXT(J315,"[h]:mm時間;@") &amp; "=" &amp; TEXT(J316,"#,###円"))</f>
        <v/>
      </c>
      <c r="W316" s="63" t="str">
        <f t="shared" ref="W316" ca="1" si="532">IF(OR(K313="",K315=""),"",CHAR(10)&amp;"所定休日：" &amp; TEXT(K313,"#,###円") &amp; "×" &amp; TEXT(K315,"[h]:mm時間;@") &amp; "=" &amp; TEXT(K316,"#,###円"))</f>
        <v/>
      </c>
      <c r="X316" s="63" t="str">
        <f t="shared" ref="X316" ca="1" si="533">IF(OR(L313="",L315=""),"",CHAR(10)&amp;"所定休日：" &amp; TEXT(L313,"#,###円") &amp; "×" &amp; TEXT(L315,"[h]:mm時間;@") &amp; "=" &amp; TEXT(L316,"#,###円"))</f>
        <v/>
      </c>
    </row>
    <row r="317" spans="3:24">
      <c r="C317" s="110" t="s">
        <v>94</v>
      </c>
      <c r="D317" s="112" t="s">
        <v>73</v>
      </c>
      <c r="E317" s="37"/>
      <c r="F317" s="30"/>
      <c r="G317" s="30"/>
      <c r="H317" s="30"/>
      <c r="I317" s="30"/>
      <c r="J317" s="30"/>
      <c r="K317" s="30"/>
      <c r="L317" s="30"/>
      <c r="M317" s="122"/>
      <c r="Q317" s="63"/>
      <c r="R317" s="63"/>
      <c r="S317" s="63"/>
      <c r="T317" s="63"/>
      <c r="U317" s="63"/>
      <c r="V317" s="63"/>
      <c r="W317" s="63"/>
      <c r="X317" s="63"/>
    </row>
    <row r="318" spans="3:24">
      <c r="C318" s="112"/>
      <c r="D318" s="113" t="s">
        <v>92</v>
      </c>
      <c r="E318" s="123" t="str">
        <f t="shared" ref="E318:L318" si="534">IF(OR(E306="",E317=""),"",E317/E306-1)</f>
        <v/>
      </c>
      <c r="F318" s="124" t="str">
        <f t="shared" si="534"/>
        <v/>
      </c>
      <c r="G318" s="124" t="str">
        <f t="shared" si="534"/>
        <v/>
      </c>
      <c r="H318" s="124" t="str">
        <f t="shared" si="534"/>
        <v/>
      </c>
      <c r="I318" s="124" t="str">
        <f t="shared" si="534"/>
        <v/>
      </c>
      <c r="J318" s="124" t="str">
        <f t="shared" si="534"/>
        <v/>
      </c>
      <c r="K318" s="124" t="str">
        <f t="shared" si="534"/>
        <v/>
      </c>
      <c r="L318" s="124" t="str">
        <f t="shared" si="534"/>
        <v/>
      </c>
      <c r="M318" s="125"/>
      <c r="Q318" s="63"/>
      <c r="R318" s="63"/>
      <c r="S318" s="63"/>
      <c r="T318" s="63"/>
      <c r="U318" s="63"/>
      <c r="V318" s="63"/>
      <c r="W318" s="63"/>
      <c r="X318" s="63"/>
    </row>
    <row r="319" spans="3:24">
      <c r="C319" s="112"/>
      <c r="D319" s="113" t="s">
        <v>24</v>
      </c>
      <c r="E319" s="114" t="str" cm="1">
        <f t="array" aca="1" ref="E319" ca="1">IF(INDIRECT($C302&amp;"!$K$42")=0,"",INDIRECT($C302&amp;"!$K$42"))</f>
        <v/>
      </c>
      <c r="F319" s="115" t="str" cm="1">
        <f t="array" aca="1" ref="F319" ca="1">IF(INDIRECT($C302&amp;"!$K$78")=0,"",INDIRECT($C302&amp;"!$K$78"))</f>
        <v/>
      </c>
      <c r="G319" s="115" t="str" cm="1">
        <f t="array" aca="1" ref="G319" ca="1">IF(INDIRECT($C302&amp;"!$K$114")=0,"",INDIRECT($C302&amp;"!$K$114"))</f>
        <v/>
      </c>
      <c r="H319" s="115" t="str" cm="1">
        <f t="array" aca="1" ref="H319" ca="1">IF(INDIRECT($C302&amp;"!$K$150")=0,"",INDIRECT($C302&amp;"!$K$150"))</f>
        <v/>
      </c>
      <c r="I319" s="115" t="str" cm="1">
        <f t="array" aca="1" ref="I319" ca="1">IF(INDIRECT($C302&amp;"!$K$186")=0,"",INDIRECT($C302&amp;"!$K$186"))</f>
        <v/>
      </c>
      <c r="J319" s="115" t="str" cm="1">
        <f t="array" aca="1" ref="J319" ca="1">IF(INDIRECT($C302&amp;"!$K$222")=0,"",INDIRECT($C302&amp;"!$K$222"))</f>
        <v/>
      </c>
      <c r="K319" s="115" t="str" cm="1">
        <f t="array" aca="1" ref="K319" ca="1">IF(INDIRECT($C302&amp;"!$K$258")=0,"",INDIRECT($C302&amp;"!$K$258"))</f>
        <v/>
      </c>
      <c r="L319" s="115" t="str" cm="1">
        <f t="array" aca="1" ref="L319" ca="1">IF(INDIRECT($C302&amp;"!$K$294")=0,"",INDIRECT($C302&amp;"!$K$294"))</f>
        <v/>
      </c>
      <c r="M319" s="116" t="str">
        <f ca="1">IF(E319="","",SUM($E319:$L319))</f>
        <v/>
      </c>
      <c r="Q319" s="63"/>
      <c r="R319" s="63"/>
      <c r="S319" s="63"/>
      <c r="T319" s="63"/>
      <c r="U319" s="63"/>
      <c r="V319" s="63"/>
      <c r="W319" s="63"/>
      <c r="X319" s="63"/>
    </row>
    <row r="320" spans="3:24">
      <c r="C320" s="117"/>
      <c r="D320" s="117" t="s">
        <v>74</v>
      </c>
      <c r="E320" s="118" t="str">
        <f ca="1">IF(OR(E317="",E319=""),"",ROUNDDOWN(E317*E319*24,0))</f>
        <v/>
      </c>
      <c r="F320" s="119" t="str">
        <f t="shared" ref="F320:L320" ca="1" si="535">IF(OR(F317="",F319=""),"",ROUNDDOWN(F317*F319*24,0))</f>
        <v/>
      </c>
      <c r="G320" s="119" t="str">
        <f t="shared" ca="1" si="535"/>
        <v/>
      </c>
      <c r="H320" s="119" t="str">
        <f t="shared" ca="1" si="535"/>
        <v/>
      </c>
      <c r="I320" s="119" t="str">
        <f t="shared" ca="1" si="535"/>
        <v/>
      </c>
      <c r="J320" s="119" t="str">
        <f t="shared" ca="1" si="535"/>
        <v/>
      </c>
      <c r="K320" s="119" t="str">
        <f t="shared" ca="1" si="535"/>
        <v/>
      </c>
      <c r="L320" s="119" t="str">
        <f t="shared" ca="1" si="535"/>
        <v/>
      </c>
      <c r="M320" s="121">
        <f ca="1">SUM(E320:L320)</f>
        <v>0</v>
      </c>
      <c r="Q320" s="63" t="str">
        <f t="shared" ref="Q320" ca="1" si="536">IF(OR(E317="",E319=""),"",CHAR(10)&amp;"法定休日：" &amp; TEXT(E317,"#,###円") &amp; "×" &amp; TEXT(E319,"[h]:mm時間;@") &amp; "=" &amp; TEXT(E320,"#,###円"))</f>
        <v/>
      </c>
      <c r="R320" s="63" t="str">
        <f t="shared" ref="R320" ca="1" si="537">IF(OR(F317="",F319=""),"",CHAR(10)&amp;"法定休日：" &amp; TEXT(F317,"#,###円") &amp; "×" &amp; TEXT(F319,"[h]:mm時間;@") &amp; "=" &amp; TEXT(F320,"#,###円"))</f>
        <v/>
      </c>
      <c r="S320" s="63" t="str">
        <f t="shared" ref="S320" ca="1" si="538">IF(OR(G317="",G319=""),"",CHAR(10)&amp;"法定休日：" &amp; TEXT(G317,"#,###円") &amp; "×" &amp; TEXT(G319,"[h]:mm時間;@") &amp; "=" &amp; TEXT(G320,"#,###円"))</f>
        <v/>
      </c>
      <c r="T320" s="63" t="str">
        <f t="shared" ref="T320" ca="1" si="539">IF(OR(H317="",H319=""),"",CHAR(10)&amp;"法定休日：" &amp; TEXT(H317,"#,###円") &amp; "×" &amp; TEXT(H319,"[h]:mm時間;@") &amp; "=" &amp; TEXT(H320,"#,###円"))</f>
        <v/>
      </c>
      <c r="U320" s="63" t="str">
        <f t="shared" ref="U320" ca="1" si="540">IF(OR(I317="",I319=""),"",CHAR(10)&amp;"法定休日：" &amp; TEXT(I317,"#,###円") &amp; "×" &amp; TEXT(I319,"[h]:mm時間;@") &amp; "=" &amp; TEXT(I320,"#,###円"))</f>
        <v/>
      </c>
      <c r="V320" s="63" t="str">
        <f t="shared" ref="V320" ca="1" si="541">IF(OR(J317="",J319=""),"",CHAR(10)&amp;"法定休日：" &amp; TEXT(J317,"#,###円") &amp; "×" &amp; TEXT(J319,"[h]:mm時間;@") &amp; "=" &amp; TEXT(J320,"#,###円"))</f>
        <v/>
      </c>
      <c r="W320" s="63" t="str">
        <f t="shared" ref="W320" ca="1" si="542">IF(OR(K317="",K319=""),"",CHAR(10)&amp;"法定休日：" &amp; TEXT(K317,"#,###円") &amp; "×" &amp; TEXT(K319,"[h]:mm時間;@") &amp; "=" &amp; TEXT(K320,"#,###円"))</f>
        <v/>
      </c>
      <c r="X320" s="63" t="str">
        <f t="shared" ref="X320" ca="1" si="543">IF(OR(L317="",L319=""),"",CHAR(10)&amp;"法定休日：" &amp; TEXT(L317,"#,###円") &amp; "×" &amp; TEXT(L319,"[h]:mm時間;@") &amp; "=" &amp; TEXT(L320,"#,###円"))</f>
        <v/>
      </c>
    </row>
    <row r="321" spans="2:24">
      <c r="C321" s="110" t="s">
        <v>75</v>
      </c>
      <c r="D321" s="110" t="s">
        <v>77</v>
      </c>
      <c r="E321" s="38"/>
      <c r="F321" s="36"/>
      <c r="G321" s="36"/>
      <c r="H321" s="36"/>
      <c r="I321" s="36"/>
      <c r="J321" s="36"/>
      <c r="K321" s="36"/>
      <c r="L321" s="36"/>
      <c r="M321" s="126">
        <f>SUM(E321:L321)</f>
        <v>0</v>
      </c>
      <c r="Q321" s="63"/>
      <c r="R321" s="63"/>
      <c r="S321" s="63"/>
      <c r="T321" s="63"/>
      <c r="U321" s="63"/>
      <c r="V321" s="63"/>
      <c r="W321" s="63"/>
      <c r="X321" s="63"/>
    </row>
    <row r="322" spans="2:24">
      <c r="C322" s="127"/>
      <c r="D322" s="113" t="s">
        <v>78</v>
      </c>
      <c r="E322" s="39"/>
      <c r="F322" s="35"/>
      <c r="G322" s="35"/>
      <c r="H322" s="35"/>
      <c r="I322" s="35"/>
      <c r="J322" s="35"/>
      <c r="K322" s="35"/>
      <c r="L322" s="35"/>
      <c r="M322" s="128">
        <f ca="1">SUM(E322*E305,F322*F305,G322*G305,H322*H305,I322*I305,J322*J305,K322*K305,L322*L305)</f>
        <v>0</v>
      </c>
      <c r="Q322" s="63"/>
      <c r="R322" s="63"/>
      <c r="S322" s="63"/>
      <c r="T322" s="63"/>
      <c r="U322" s="63"/>
      <c r="V322" s="63"/>
      <c r="W322" s="63"/>
      <c r="X322" s="63"/>
    </row>
    <row r="323" spans="2:24">
      <c r="C323" s="129"/>
      <c r="D323" s="117" t="s">
        <v>74</v>
      </c>
      <c r="E323" s="118" t="str">
        <f t="shared" ref="E323:L323" si="544">IF(AND(E321="",E322=""),"",E321+E322*E305)</f>
        <v/>
      </c>
      <c r="F323" s="119" t="str">
        <f t="shared" si="544"/>
        <v/>
      </c>
      <c r="G323" s="119" t="str">
        <f t="shared" si="544"/>
        <v/>
      </c>
      <c r="H323" s="119" t="str">
        <f t="shared" si="544"/>
        <v/>
      </c>
      <c r="I323" s="119" t="str">
        <f t="shared" si="544"/>
        <v/>
      </c>
      <c r="J323" s="119" t="str">
        <f t="shared" si="544"/>
        <v/>
      </c>
      <c r="K323" s="119" t="str">
        <f t="shared" si="544"/>
        <v/>
      </c>
      <c r="L323" s="119" t="str">
        <f t="shared" si="544"/>
        <v/>
      </c>
      <c r="M323" s="121">
        <f>SUM(E323:L323)</f>
        <v>0</v>
      </c>
      <c r="Q323" s="63" t="str">
        <f t="shared" ref="Q323:X323" si="545">IF(AND(E321="",E322=""),"",CHAR(10)&amp;"通勤手当：" &amp; TEXT(E323,"#,###円"))</f>
        <v/>
      </c>
      <c r="R323" s="63" t="str">
        <f t="shared" si="545"/>
        <v/>
      </c>
      <c r="S323" s="63" t="str">
        <f t="shared" si="545"/>
        <v/>
      </c>
      <c r="T323" s="63" t="str">
        <f t="shared" si="545"/>
        <v/>
      </c>
      <c r="U323" s="63" t="str">
        <f t="shared" si="545"/>
        <v/>
      </c>
      <c r="V323" s="63" t="str">
        <f t="shared" si="545"/>
        <v/>
      </c>
      <c r="W323" s="63" t="str">
        <f t="shared" si="545"/>
        <v/>
      </c>
      <c r="X323" s="63" t="str">
        <f t="shared" si="545"/>
        <v/>
      </c>
    </row>
    <row r="324" spans="2:24">
      <c r="C324" s="110" t="s">
        <v>97</v>
      </c>
      <c r="D324" s="130" t="s">
        <v>99</v>
      </c>
      <c r="E324" s="38"/>
      <c r="F324" s="36"/>
      <c r="G324" s="36"/>
      <c r="H324" s="36"/>
      <c r="I324" s="36"/>
      <c r="J324" s="36"/>
      <c r="K324" s="36"/>
      <c r="L324" s="36"/>
      <c r="M324" s="131">
        <f>SUM(E324:L324)</f>
        <v>0</v>
      </c>
      <c r="Q324" s="63" t="str">
        <f>IF(E324="","",CHAR(10)&amp;"自己負担：" &amp; TEXT(E324,"#,###円")) &amp; IF(E325="",""," ※" &amp;E325)</f>
        <v/>
      </c>
      <c r="R324" s="63" t="str">
        <f t="shared" ref="R324" si="546">IF(F324="","",CHAR(10)&amp;"自己負担：" &amp; TEXT(F324,"#,###円")) &amp; IF(F325="",""," ※" &amp;F325)</f>
        <v/>
      </c>
      <c r="S324" s="63" t="str">
        <f t="shared" ref="S324" si="547">IF(G324="","",CHAR(10)&amp;"自己負担：" &amp; TEXT(G324,"#,###円")) &amp; IF(G325="",""," ※" &amp;G325)</f>
        <v/>
      </c>
      <c r="T324" s="63" t="str">
        <f t="shared" ref="T324" si="548">IF(H324="","",CHAR(10)&amp;"自己負担：" &amp; TEXT(H324,"#,###円")) &amp; IF(H325="",""," ※" &amp;H325)</f>
        <v/>
      </c>
      <c r="U324" s="63" t="str">
        <f t="shared" ref="U324" si="549">IF(I324="","",CHAR(10)&amp;"自己負担：" &amp; TEXT(I324,"#,###円")) &amp; IF(I325="",""," ※" &amp;I325)</f>
        <v/>
      </c>
      <c r="V324" s="63" t="str">
        <f t="shared" ref="V324" si="550">IF(J324="","",CHAR(10)&amp;"自己負担：" &amp; TEXT(J324,"#,###円")) &amp; IF(J325="",""," ※" &amp;J325)</f>
        <v/>
      </c>
      <c r="W324" s="63" t="str">
        <f t="shared" ref="W324" si="551">IF(K324="","",CHAR(10)&amp;"自己負担：" &amp; TEXT(K324,"#,###円")) &amp; IF(K325="",""," ※" &amp;K325)</f>
        <v/>
      </c>
      <c r="X324" s="63" t="str">
        <f t="shared" ref="X324" si="552">IF(L324="","",CHAR(10)&amp;"自己負担：" &amp; TEXT(L324,"#,###円")) &amp; IF(L325="",""," ※" &amp;L325)</f>
        <v/>
      </c>
    </row>
    <row r="325" spans="2:24" ht="33.75" customHeight="1" thickBot="1">
      <c r="C325" s="132" t="s">
        <v>98</v>
      </c>
      <c r="D325" s="133" t="s">
        <v>100</v>
      </c>
      <c r="E325" s="40"/>
      <c r="F325" s="40"/>
      <c r="G325" s="40"/>
      <c r="H325" s="40"/>
      <c r="I325" s="40"/>
      <c r="J325" s="40"/>
      <c r="K325" s="40"/>
      <c r="L325" s="41"/>
      <c r="M325" s="134"/>
      <c r="O325" s="1" t="s">
        <v>101</v>
      </c>
    </row>
    <row r="326" spans="2:24" ht="21.75" customHeight="1" thickTop="1">
      <c r="C326" s="129" t="s">
        <v>76</v>
      </c>
      <c r="D326" s="135"/>
      <c r="E326" s="119" t="str">
        <f t="shared" ref="E326:L326" ca="1" si="553">IF(SUM(E308,E312,E316,E320,E323)-E324=0,"",SUM(E308,E312,E316,E320,E323)-E324)</f>
        <v/>
      </c>
      <c r="F326" s="119" t="str">
        <f t="shared" ca="1" si="553"/>
        <v/>
      </c>
      <c r="G326" s="119" t="str">
        <f t="shared" ca="1" si="553"/>
        <v/>
      </c>
      <c r="H326" s="119" t="str">
        <f t="shared" ca="1" si="553"/>
        <v/>
      </c>
      <c r="I326" s="119" t="str">
        <f t="shared" ca="1" si="553"/>
        <v/>
      </c>
      <c r="J326" s="119" t="str">
        <f t="shared" ca="1" si="553"/>
        <v/>
      </c>
      <c r="K326" s="119" t="str">
        <f t="shared" ca="1" si="553"/>
        <v/>
      </c>
      <c r="L326" s="119" t="str">
        <f t="shared" ca="1" si="553"/>
        <v/>
      </c>
      <c r="M326" s="136" t="str">
        <f ca="1">IF(E326="","",SUM(E326:L326))</f>
        <v/>
      </c>
      <c r="Q326" s="137" t="str">
        <f ca="1">Q308&amp;Q312&amp;Q316&amp;Q320&amp;Q323&amp;Q324</f>
        <v/>
      </c>
      <c r="R326" s="137" t="str">
        <f t="shared" ref="R326:X326" ca="1" si="554">R308&amp;R312&amp;R316&amp;R320&amp;R323&amp;R324</f>
        <v/>
      </c>
      <c r="S326" s="137" t="str">
        <f t="shared" ca="1" si="554"/>
        <v/>
      </c>
      <c r="T326" s="137" t="str">
        <f t="shared" ca="1" si="554"/>
        <v/>
      </c>
      <c r="U326" s="137" t="str">
        <f t="shared" ca="1" si="554"/>
        <v/>
      </c>
      <c r="V326" s="137" t="str">
        <f t="shared" ca="1" si="554"/>
        <v/>
      </c>
      <c r="W326" s="137" t="str">
        <f t="shared" ca="1" si="554"/>
        <v/>
      </c>
      <c r="X326" s="137" t="str">
        <f t="shared" ca="1" si="554"/>
        <v/>
      </c>
    </row>
    <row r="327" spans="2:24" ht="15" customHeight="1" thickBot="1">
      <c r="B327" s="138"/>
      <c r="C327" s="138"/>
      <c r="D327" s="138"/>
      <c r="E327" s="138"/>
      <c r="F327" s="138"/>
      <c r="G327" s="138"/>
      <c r="H327" s="138"/>
      <c r="I327" s="138"/>
      <c r="J327" s="138"/>
      <c r="K327" s="138"/>
      <c r="L327" s="138"/>
      <c r="M327" s="138"/>
    </row>
    <row r="329" spans="2:24" ht="14.25" customHeight="1">
      <c r="B329" s="46">
        <f>B302+1</f>
        <v>13</v>
      </c>
      <c r="C329" s="29" t="str">
        <f>HYPERLINK("#日誌"&amp;B329&amp;"!B11","日誌"&amp;B329)</f>
        <v>日誌13</v>
      </c>
      <c r="D329" s="95" t="s">
        <v>116</v>
      </c>
      <c r="E329" s="139"/>
      <c r="F329" s="95" t="s">
        <v>126</v>
      </c>
      <c r="G329" s="140"/>
      <c r="H329" s="95" t="s">
        <v>127</v>
      </c>
      <c r="I329" s="140"/>
      <c r="J329" s="63"/>
      <c r="M329" s="96" t="str">
        <f>HYPERLINK("#⑭雑役務費!C"&amp;9*B329+1,"経費支出管理表へ")</f>
        <v>経費支出管理表へ</v>
      </c>
      <c r="Q329" s="1" t="s">
        <v>102</v>
      </c>
    </row>
    <row r="330" spans="2:24" ht="7.5" customHeight="1">
      <c r="C330" s="63"/>
      <c r="D330" s="63"/>
      <c r="E330" s="63"/>
      <c r="G330" s="97" t="e">
        <f>VLOOKUP(G329,リスト!E:F,2,FALSE)</f>
        <v>#N/A</v>
      </c>
      <c r="H330" s="63"/>
      <c r="J330" s="63"/>
      <c r="K330" s="63"/>
      <c r="L330" s="63"/>
      <c r="M330" s="63"/>
    </row>
    <row r="331" spans="2:24">
      <c r="C331" s="98"/>
      <c r="D331" s="99"/>
      <c r="E331" s="100" t="s">
        <v>45</v>
      </c>
      <c r="F331" s="101" t="s">
        <v>46</v>
      </c>
      <c r="G331" s="101" t="s">
        <v>47</v>
      </c>
      <c r="H331" s="101" t="s">
        <v>48</v>
      </c>
      <c r="I331" s="101" t="s">
        <v>49</v>
      </c>
      <c r="J331" s="101" t="s">
        <v>50</v>
      </c>
      <c r="K331" s="101" t="s">
        <v>51</v>
      </c>
      <c r="L331" s="101" t="s">
        <v>52</v>
      </c>
      <c r="M331" s="102" t="s">
        <v>11</v>
      </c>
      <c r="Q331" s="103" t="s">
        <v>45</v>
      </c>
      <c r="R331" s="103" t="s">
        <v>46</v>
      </c>
      <c r="S331" s="103" t="s">
        <v>47</v>
      </c>
      <c r="T331" s="103" t="s">
        <v>48</v>
      </c>
      <c r="U331" s="103" t="s">
        <v>49</v>
      </c>
      <c r="V331" s="103" t="s">
        <v>50</v>
      </c>
      <c r="W331" s="103" t="s">
        <v>51</v>
      </c>
      <c r="X331" s="103" t="s">
        <v>52</v>
      </c>
    </row>
    <row r="332" spans="2:24" ht="15" customHeight="1">
      <c r="C332" s="104" t="s">
        <v>18</v>
      </c>
      <c r="D332" s="105"/>
      <c r="E332" s="106" cm="1">
        <f t="array" aca="1" ref="E332" ca="1">IF(INDIRECT(C329&amp;"!$L$42")=0,"",COUNT(INDIRECT(C329&amp;"!$L$11:$L$41")))</f>
        <v>0</v>
      </c>
      <c r="F332" s="107" cm="1">
        <f t="array" aca="1" ref="F332" ca="1">IF(INDIRECT(C329&amp;"!$L$78")=0,"",COUNT(INDIRECT(C329&amp;"!$L$47:$L$77")))</f>
        <v>0</v>
      </c>
      <c r="G332" s="107" cm="1">
        <f t="array" aca="1" ref="G332" ca="1">IF(INDIRECT(C329&amp;"!$L$114")=0,"",COUNT(INDIRECT(C329&amp;"!$L$83:$L$113")))</f>
        <v>0</v>
      </c>
      <c r="H332" s="107" cm="1">
        <f t="array" aca="1" ref="H332" ca="1">IF(INDIRECT(C329&amp;"!$L$150")=0,"",COUNT(INDIRECT(C329&amp;"!$L$119:$L$149")))</f>
        <v>0</v>
      </c>
      <c r="I332" s="107" cm="1">
        <f t="array" aca="1" ref="I332" ca="1">IF(INDIRECT(C329&amp;"!$L$186")=0,"",COUNT(INDIRECT(C329&amp;"!$L$155:$L$185")))</f>
        <v>0</v>
      </c>
      <c r="J332" s="107" cm="1">
        <f t="array" aca="1" ref="J332" ca="1">IF(INDIRECT(C329&amp;"!$L$222")=0,"",COUNT(INDIRECT(C329&amp;"!$L$191:$L$221")))</f>
        <v>0</v>
      </c>
      <c r="K332" s="107" cm="1">
        <f t="array" aca="1" ref="K332" ca="1">IF(INDIRECT(C329&amp;"!$L$258")=0,"",COUNT(INDIRECT(C329&amp;"!$L$227:$L$257")))</f>
        <v>0</v>
      </c>
      <c r="L332" s="107" cm="1">
        <f t="array" aca="1" ref="L332" ca="1">IF(INDIRECT(C329&amp;"!$L$294")=0,"",COUNT(INDIRECT(C329&amp;"!$L$263:$L$293")))</f>
        <v>0</v>
      </c>
      <c r="M332" s="108">
        <f ca="1">IF($E$8="","",SUM($E$8:$L$8))</f>
        <v>0</v>
      </c>
      <c r="O332" s="69" t="s">
        <v>167</v>
      </c>
      <c r="Q332" s="109"/>
      <c r="R332" s="109"/>
      <c r="S332" s="109"/>
      <c r="T332" s="109"/>
      <c r="U332" s="109"/>
      <c r="V332" s="109"/>
      <c r="W332" s="109"/>
      <c r="X332" s="109"/>
    </row>
    <row r="333" spans="2:24">
      <c r="C333" s="110" t="s">
        <v>82</v>
      </c>
      <c r="D333" s="110" t="s">
        <v>73</v>
      </c>
      <c r="E333" s="37"/>
      <c r="F333" s="30"/>
      <c r="G333" s="30"/>
      <c r="H333" s="30"/>
      <c r="I333" s="30"/>
      <c r="J333" s="30"/>
      <c r="K333" s="30"/>
      <c r="L333" s="30"/>
      <c r="M333" s="111"/>
      <c r="O333" s="1" t="s">
        <v>122</v>
      </c>
    </row>
    <row r="334" spans="2:24">
      <c r="C334" s="112"/>
      <c r="D334" s="113" t="s">
        <v>24</v>
      </c>
      <c r="E334" s="114" t="str" cm="1">
        <f t="array" aca="1" ref="E334" ca="1">IF(INDIRECT($C329&amp;"!$H$42")=0,"",INDIRECT($C329&amp;"!$H$42"))</f>
        <v/>
      </c>
      <c r="F334" s="115" t="str" cm="1">
        <f t="array" aca="1" ref="F334" ca="1">IF(INDIRECT($C329&amp;"!$H$78")=0,"",INDIRECT($C329&amp;"!$H$78"))</f>
        <v/>
      </c>
      <c r="G334" s="115" t="str" cm="1">
        <f t="array" aca="1" ref="G334" ca="1">IF(INDIRECT($C329&amp;"!$H$114")=0,"",INDIRECT($C329&amp;"!$H$114"))</f>
        <v/>
      </c>
      <c r="H334" s="115" t="str" cm="1">
        <f t="array" aca="1" ref="H334" ca="1">IF(INDIRECT($C329&amp;"!$H$150")=0,"",INDIRECT($C329&amp;"!$H$150"))</f>
        <v/>
      </c>
      <c r="I334" s="115" t="str" cm="1">
        <f t="array" aca="1" ref="I334" ca="1">IF(INDIRECT($C329&amp;"!$H$186")=0,"",INDIRECT($C329&amp;"!$H$186"))</f>
        <v/>
      </c>
      <c r="J334" s="115" t="str" cm="1">
        <f t="array" aca="1" ref="J334" ca="1">IF(INDIRECT($C329&amp;"!$H$222")=0,"",INDIRECT($C329&amp;"!$H$222"))</f>
        <v/>
      </c>
      <c r="K334" s="115" t="str" cm="1">
        <f t="array" aca="1" ref="K334" ca="1">IF(INDIRECT($C329&amp;"!$H$258")=0,"",INDIRECT($C329&amp;"!$H$258"))</f>
        <v/>
      </c>
      <c r="L334" s="115" t="str" cm="1">
        <f t="array" aca="1" ref="L334" ca="1">IF(INDIRECT($C329&amp;"!$H$294")=0,"",INDIRECT($C329&amp;"!$H$294"))</f>
        <v/>
      </c>
      <c r="M334" s="116" t="str">
        <f ca="1">IF(E334="","",SUM($E334:$L334))</f>
        <v/>
      </c>
    </row>
    <row r="335" spans="2:24">
      <c r="C335" s="117"/>
      <c r="D335" s="117" t="s">
        <v>74</v>
      </c>
      <c r="E335" s="118" t="str">
        <f t="shared" ref="E335:L335" ca="1" si="555">IF(OR(E333="",E334=""),"",ROUNDDOWN(E333*E334*24,0))</f>
        <v/>
      </c>
      <c r="F335" s="119" t="str">
        <f t="shared" ca="1" si="555"/>
        <v/>
      </c>
      <c r="G335" s="119" t="str">
        <f t="shared" ca="1" si="555"/>
        <v/>
      </c>
      <c r="H335" s="119" t="str">
        <f t="shared" ca="1" si="555"/>
        <v/>
      </c>
      <c r="I335" s="120" t="str">
        <f t="shared" ca="1" si="555"/>
        <v/>
      </c>
      <c r="J335" s="119" t="str">
        <f t="shared" ca="1" si="555"/>
        <v/>
      </c>
      <c r="K335" s="119" t="str">
        <f t="shared" ca="1" si="555"/>
        <v/>
      </c>
      <c r="L335" s="119" t="str">
        <f t="shared" ca="1" si="555"/>
        <v/>
      </c>
      <c r="M335" s="121">
        <f ca="1">SUM(E335:L335)</f>
        <v>0</v>
      </c>
      <c r="Q335" s="63" t="str">
        <f t="shared" ref="Q335" ca="1" si="556">IF(OR(E333="",E334=""),"","所定内：" &amp; TEXT(E333,"#,###円") &amp; "×" &amp; TEXT(E334,"[h]:mm時間;@") &amp; "=" &amp; TEXT(E335,"#,###円"))</f>
        <v/>
      </c>
      <c r="R335" s="63" t="str">
        <f t="shared" ref="R335" ca="1" si="557">IF(OR(F333="",F334=""),"","所定内：" &amp; TEXT(F333,"#,###円") &amp; "×" &amp; TEXT(F334,"[h]:mm時間;@") &amp; "=" &amp; TEXT(F335,"#,###円"))</f>
        <v/>
      </c>
      <c r="S335" s="63" t="str">
        <f t="shared" ref="S335" ca="1" si="558">IF(OR(G333="",G334=""),"","所定内：" &amp; TEXT(G333,"#,###円") &amp; "×" &amp; TEXT(G334,"[h]:mm時間;@") &amp; "=" &amp; TEXT(G335,"#,###円"))</f>
        <v/>
      </c>
      <c r="T335" s="63" t="str">
        <f t="shared" ref="T335" ca="1" si="559">IF(OR(H333="",H334=""),"","所定内：" &amp; TEXT(H333,"#,###円") &amp; "×" &amp; TEXT(H334,"[h]:mm時間;@") &amp; "=" &amp; TEXT(H335,"#,###円"))</f>
        <v/>
      </c>
      <c r="U335" s="63" t="str">
        <f t="shared" ref="U335" ca="1" si="560">IF(OR(I333="",I334=""),"","所定内：" &amp; TEXT(I333,"#,###円") &amp; "×" &amp; TEXT(I334,"[h]:mm時間;@") &amp; "=" &amp; TEXT(I335,"#,###円"))</f>
        <v/>
      </c>
      <c r="V335" s="63" t="str">
        <f t="shared" ref="V335" ca="1" si="561">IF(OR(J333="",J334=""),"","所定内：" &amp; TEXT(J333,"#,###円") &amp; "×" &amp; TEXT(J334,"[h]:mm時間;@") &amp; "=" &amp; TEXT(J335,"#,###円"))</f>
        <v/>
      </c>
      <c r="W335" s="63" t="str">
        <f t="shared" ref="W335" ca="1" si="562">IF(OR(K333="",K334=""),"","所定内：" &amp; TEXT(K333,"#,###円") &amp; "×" &amp; TEXT(K334,"[h]:mm時間;@") &amp; "=" &amp; TEXT(K335,"#,###円"))</f>
        <v/>
      </c>
      <c r="X335" s="63" t="str">
        <f t="shared" ref="X335" ca="1" si="563">IF(OR(L333="",L334=""),"","所定内：" &amp; TEXT(L333,"#,###円") &amp; "×" &amp; TEXT(L334,"[h]:mm時間;@") &amp; "=" &amp; TEXT(L335,"#,###円"))</f>
        <v/>
      </c>
    </row>
    <row r="336" spans="2:24">
      <c r="C336" s="110" t="s">
        <v>91</v>
      </c>
      <c r="D336" s="112" t="s">
        <v>73</v>
      </c>
      <c r="E336" s="37"/>
      <c r="F336" s="30"/>
      <c r="G336" s="30"/>
      <c r="H336" s="30"/>
      <c r="I336" s="30"/>
      <c r="J336" s="30"/>
      <c r="K336" s="30"/>
      <c r="L336" s="30"/>
      <c r="M336" s="122"/>
      <c r="Q336" s="63"/>
      <c r="R336" s="63"/>
      <c r="S336" s="63"/>
      <c r="T336" s="63"/>
      <c r="U336" s="63"/>
      <c r="V336" s="63"/>
      <c r="W336" s="63"/>
      <c r="X336" s="63"/>
    </row>
    <row r="337" spans="3:24">
      <c r="C337" s="112"/>
      <c r="D337" s="113" t="s">
        <v>92</v>
      </c>
      <c r="E337" s="123" t="str">
        <f>IF(OR(E333="",E336=""),"",E336/E333-1)</f>
        <v/>
      </c>
      <c r="F337" s="124" t="str">
        <f t="shared" ref="F337:L337" si="564">IF(OR(F333="",F336=""),"",F336/F333-1)</f>
        <v/>
      </c>
      <c r="G337" s="124" t="str">
        <f t="shared" si="564"/>
        <v/>
      </c>
      <c r="H337" s="124" t="str">
        <f t="shared" si="564"/>
        <v/>
      </c>
      <c r="I337" s="124" t="str">
        <f t="shared" si="564"/>
        <v/>
      </c>
      <c r="J337" s="124" t="str">
        <f t="shared" si="564"/>
        <v/>
      </c>
      <c r="K337" s="124" t="str">
        <f t="shared" si="564"/>
        <v/>
      </c>
      <c r="L337" s="124" t="str">
        <f t="shared" si="564"/>
        <v/>
      </c>
      <c r="M337" s="125"/>
      <c r="Q337" s="63"/>
      <c r="R337" s="63"/>
      <c r="S337" s="63"/>
      <c r="T337" s="63"/>
      <c r="U337" s="63"/>
      <c r="V337" s="63"/>
      <c r="W337" s="63"/>
      <c r="X337" s="63"/>
    </row>
    <row r="338" spans="3:24">
      <c r="C338" s="112"/>
      <c r="D338" s="113" t="s">
        <v>24</v>
      </c>
      <c r="E338" s="114" t="str" cm="1">
        <f t="array" aca="1" ref="E338" ca="1">IF(INDIRECT($C329&amp;"!$I$42")=0,"",INDIRECT($C329&amp;"!$I$42"))</f>
        <v/>
      </c>
      <c r="F338" s="115" t="str" cm="1">
        <f t="array" aca="1" ref="F338" ca="1">IF(INDIRECT($C329&amp;"!$I$78")=0,"",INDIRECT($C329&amp;"!$I$78"))</f>
        <v/>
      </c>
      <c r="G338" s="115" t="str" cm="1">
        <f t="array" aca="1" ref="G338" ca="1">IF(INDIRECT($C329&amp;"!$I$114")=0,"",INDIRECT($C329&amp;"!$I$114"))</f>
        <v/>
      </c>
      <c r="H338" s="115" t="str" cm="1">
        <f t="array" aca="1" ref="H338" ca="1">IF(INDIRECT($C329&amp;"!$I$150")=0,"",INDIRECT($C329&amp;"!$I$150"))</f>
        <v/>
      </c>
      <c r="I338" s="115" t="str" cm="1">
        <f t="array" aca="1" ref="I338" ca="1">IF(INDIRECT($C329&amp;"!$I$186")=0,"",INDIRECT($C329&amp;"!$I$186"))</f>
        <v/>
      </c>
      <c r="J338" s="115" t="str" cm="1">
        <f t="array" aca="1" ref="J338" ca="1">IF(INDIRECT($C329&amp;"!$I$222")=0,"",INDIRECT($C329&amp;"!$I$222"))</f>
        <v/>
      </c>
      <c r="K338" s="115" t="str" cm="1">
        <f t="array" aca="1" ref="K338" ca="1">IF(INDIRECT($C329&amp;"!$I$258")=0,"",INDIRECT($C329&amp;"!$I$258"))</f>
        <v/>
      </c>
      <c r="L338" s="115" t="str" cm="1">
        <f t="array" aca="1" ref="L338" ca="1">IF(INDIRECT($C329&amp;"!$I$294")=0,"",INDIRECT($C329&amp;"!$I$294"))</f>
        <v/>
      </c>
      <c r="M338" s="116" t="str">
        <f ca="1">IF(E338="","",SUM($E338:$L338))</f>
        <v/>
      </c>
      <c r="Q338" s="63"/>
      <c r="R338" s="63"/>
      <c r="S338" s="63"/>
      <c r="T338" s="63"/>
      <c r="U338" s="63"/>
      <c r="V338" s="63"/>
      <c r="W338" s="63"/>
      <c r="X338" s="63"/>
    </row>
    <row r="339" spans="3:24">
      <c r="C339" s="117"/>
      <c r="D339" s="117" t="s">
        <v>74</v>
      </c>
      <c r="E339" s="118" t="str">
        <f t="shared" ref="E339:L339" ca="1" si="565">IF(OR(E336="",E338=""),"",ROUNDDOWN(E336*E338*24,0))</f>
        <v/>
      </c>
      <c r="F339" s="119" t="str">
        <f t="shared" ca="1" si="565"/>
        <v/>
      </c>
      <c r="G339" s="119" t="str">
        <f t="shared" ca="1" si="565"/>
        <v/>
      </c>
      <c r="H339" s="119" t="str">
        <f t="shared" ca="1" si="565"/>
        <v/>
      </c>
      <c r="I339" s="119" t="str">
        <f t="shared" ca="1" si="565"/>
        <v/>
      </c>
      <c r="J339" s="119" t="str">
        <f t="shared" ca="1" si="565"/>
        <v/>
      </c>
      <c r="K339" s="119" t="str">
        <f t="shared" ca="1" si="565"/>
        <v/>
      </c>
      <c r="L339" s="119" t="str">
        <f t="shared" ca="1" si="565"/>
        <v/>
      </c>
      <c r="M339" s="121">
        <f ca="1">SUM(E339:L339)</f>
        <v>0</v>
      </c>
      <c r="Q339" s="63" t="str">
        <f t="shared" ref="Q339" ca="1" si="566">IF(OR(E336="",E338=""),"",CHAR(10)&amp;"所定外：" &amp; TEXT(E336,"#,###円") &amp; "×" &amp; TEXT(E338,"[h]:mm時間;@") &amp; "=" &amp; TEXT(E339,"#,###円"))</f>
        <v/>
      </c>
      <c r="R339" s="63" t="str">
        <f t="shared" ref="R339" ca="1" si="567">IF(OR(F336="",F338=""),"",CHAR(10)&amp;"所定外：" &amp; TEXT(F336,"#,###円") &amp; "×" &amp; TEXT(F338,"[h]:mm時間;@") &amp; "=" &amp; TEXT(F339,"#,###円"))</f>
        <v/>
      </c>
      <c r="S339" s="63" t="str">
        <f t="shared" ref="S339" ca="1" si="568">IF(OR(G336="",G338=""),"",CHAR(10)&amp;"所定外：" &amp; TEXT(G336,"#,###円") &amp; "×" &amp; TEXT(G338,"[h]:mm時間;@") &amp; "=" &amp; TEXT(G339,"#,###円"))</f>
        <v/>
      </c>
      <c r="T339" s="63" t="str">
        <f t="shared" ref="T339" ca="1" si="569">IF(OR(H336="",H338=""),"",CHAR(10)&amp;"所定外：" &amp; TEXT(H336,"#,###円") &amp; "×" &amp; TEXT(H338,"[h]:mm時間;@") &amp; "=" &amp; TEXT(H339,"#,###円"))</f>
        <v/>
      </c>
      <c r="U339" s="63" t="str">
        <f t="shared" ref="U339" ca="1" si="570">IF(OR(I336="",I338=""),"",CHAR(10)&amp;"所定外：" &amp; TEXT(I336,"#,###円") &amp; "×" &amp; TEXT(I338,"[h]:mm時間;@") &amp; "=" &amp; TEXT(I339,"#,###円"))</f>
        <v/>
      </c>
      <c r="V339" s="63" t="str">
        <f t="shared" ref="V339" ca="1" si="571">IF(OR(J336="",J338=""),"",CHAR(10)&amp;"所定外：" &amp; TEXT(J336,"#,###円") &amp; "×" &amp; TEXT(J338,"[h]:mm時間;@") &amp; "=" &amp; TEXT(J339,"#,###円"))</f>
        <v/>
      </c>
      <c r="W339" s="63" t="str">
        <f t="shared" ref="W339" ca="1" si="572">IF(OR(K336="",K338=""),"",CHAR(10)&amp;"所定外：" &amp; TEXT(K336,"#,###円") &amp; "×" &amp; TEXT(K338,"[h]:mm時間;@") &amp; "=" &amp; TEXT(K339,"#,###円"))</f>
        <v/>
      </c>
      <c r="X339" s="63" t="str">
        <f t="shared" ref="X339" ca="1" si="573">IF(OR(L336="",L338=""),"",CHAR(10)&amp;"所定外：" &amp; TEXT(L336,"#,###円") &amp; "×" &amp; TEXT(L338,"[h]:mm時間;@") &amp; "=" &amp; TEXT(L339,"#,###円"))</f>
        <v/>
      </c>
    </row>
    <row r="340" spans="3:24">
      <c r="C340" s="110" t="s">
        <v>93</v>
      </c>
      <c r="D340" s="112" t="s">
        <v>73</v>
      </c>
      <c r="E340" s="37"/>
      <c r="F340" s="30"/>
      <c r="G340" s="30"/>
      <c r="H340" s="30"/>
      <c r="I340" s="30"/>
      <c r="J340" s="30"/>
      <c r="K340" s="30"/>
      <c r="L340" s="30"/>
      <c r="M340" s="122"/>
      <c r="Q340" s="63"/>
      <c r="R340" s="63"/>
      <c r="S340" s="63"/>
      <c r="T340" s="63"/>
      <c r="U340" s="63"/>
      <c r="V340" s="63"/>
      <c r="W340" s="63"/>
      <c r="X340" s="63"/>
    </row>
    <row r="341" spans="3:24">
      <c r="C341" s="112"/>
      <c r="D341" s="113" t="s">
        <v>92</v>
      </c>
      <c r="E341" s="123" t="str">
        <f t="shared" ref="E341:L341" si="574">IF(OR(E333="",E340=""),"",E340/E333-1)</f>
        <v/>
      </c>
      <c r="F341" s="124" t="str">
        <f t="shared" si="574"/>
        <v/>
      </c>
      <c r="G341" s="124" t="str">
        <f t="shared" si="574"/>
        <v/>
      </c>
      <c r="H341" s="124" t="str">
        <f t="shared" si="574"/>
        <v/>
      </c>
      <c r="I341" s="124" t="str">
        <f t="shared" si="574"/>
        <v/>
      </c>
      <c r="J341" s="124" t="str">
        <f t="shared" si="574"/>
        <v/>
      </c>
      <c r="K341" s="124" t="str">
        <f t="shared" si="574"/>
        <v/>
      </c>
      <c r="L341" s="124" t="str">
        <f t="shared" si="574"/>
        <v/>
      </c>
      <c r="M341" s="125"/>
      <c r="Q341" s="63"/>
      <c r="R341" s="63"/>
      <c r="S341" s="63"/>
      <c r="T341" s="63"/>
      <c r="U341" s="63"/>
      <c r="V341" s="63"/>
      <c r="W341" s="63"/>
      <c r="X341" s="63"/>
    </row>
    <row r="342" spans="3:24">
      <c r="C342" s="112"/>
      <c r="D342" s="113" t="s">
        <v>24</v>
      </c>
      <c r="E342" s="114" t="str" cm="1">
        <f t="array" aca="1" ref="E342" ca="1">IF(INDIRECT($C329&amp;"!$J$42")=0,"",INDIRECT($C329&amp;"!$J$42"))</f>
        <v/>
      </c>
      <c r="F342" s="115" t="str" cm="1">
        <f t="array" aca="1" ref="F342" ca="1">IF(INDIRECT($C329&amp;"!$J$78")=0,"",INDIRECT($C329&amp;"!$J$78"))</f>
        <v/>
      </c>
      <c r="G342" s="115" t="str" cm="1">
        <f t="array" aca="1" ref="G342" ca="1">IF(INDIRECT($C329&amp;"!$J$114")=0,"",INDIRECT($C329&amp;"!$J$114"))</f>
        <v/>
      </c>
      <c r="H342" s="115" t="str" cm="1">
        <f t="array" aca="1" ref="H342" ca="1">IF(INDIRECT($C329&amp;"!$J$150")=0,"",INDIRECT($C329&amp;"!$J$150"))</f>
        <v/>
      </c>
      <c r="I342" s="115" t="str" cm="1">
        <f t="array" aca="1" ref="I342" ca="1">IF(INDIRECT($C329&amp;"!$J$186")=0,"",INDIRECT($C329&amp;"!$J$186"))</f>
        <v/>
      </c>
      <c r="J342" s="115" t="str" cm="1">
        <f t="array" aca="1" ref="J342" ca="1">IF(INDIRECT($C329&amp;"!$J$222")=0,"",INDIRECT($C329&amp;"!$J$222"))</f>
        <v/>
      </c>
      <c r="K342" s="115" t="str" cm="1">
        <f t="array" aca="1" ref="K342" ca="1">IF(INDIRECT($C329&amp;"!$J$258")=0,"",INDIRECT($C329&amp;"!$J$258"))</f>
        <v/>
      </c>
      <c r="L342" s="115" t="str" cm="1">
        <f t="array" aca="1" ref="L342" ca="1">IF(INDIRECT($C329&amp;"!$J$294")=0,"",INDIRECT($C329&amp;"!$J$294"))</f>
        <v/>
      </c>
      <c r="M342" s="116" t="str">
        <f ca="1">IF(E342="","",SUM($E342:$L342))</f>
        <v/>
      </c>
      <c r="Q342" s="63"/>
      <c r="R342" s="63"/>
      <c r="S342" s="63"/>
      <c r="T342" s="63"/>
      <c r="U342" s="63"/>
      <c r="V342" s="63"/>
      <c r="W342" s="63"/>
      <c r="X342" s="63"/>
    </row>
    <row r="343" spans="3:24">
      <c r="C343" s="117"/>
      <c r="D343" s="117" t="s">
        <v>74</v>
      </c>
      <c r="E343" s="118" t="str">
        <f t="shared" ref="E343:L343" ca="1" si="575">IF(OR(E340="",E342=""),"",ROUNDDOWN(E340*E342*24,0))</f>
        <v/>
      </c>
      <c r="F343" s="119" t="str">
        <f t="shared" ca="1" si="575"/>
        <v/>
      </c>
      <c r="G343" s="119" t="str">
        <f t="shared" ca="1" si="575"/>
        <v/>
      </c>
      <c r="H343" s="119" t="str">
        <f t="shared" ca="1" si="575"/>
        <v/>
      </c>
      <c r="I343" s="119" t="str">
        <f t="shared" ca="1" si="575"/>
        <v/>
      </c>
      <c r="J343" s="119" t="str">
        <f t="shared" ca="1" si="575"/>
        <v/>
      </c>
      <c r="K343" s="119" t="str">
        <f t="shared" ca="1" si="575"/>
        <v/>
      </c>
      <c r="L343" s="119" t="str">
        <f t="shared" ca="1" si="575"/>
        <v/>
      </c>
      <c r="M343" s="121">
        <f ca="1">SUM(E343:L343)</f>
        <v>0</v>
      </c>
      <c r="Q343" s="63" t="str">
        <f ca="1">IF(OR(E340="",E342=""),"",CHAR(10)&amp;"所定休日：" &amp; TEXT(E340,"#,###円") &amp; "×" &amp; TEXT(E342,"[h]:mm時間;@") &amp; "=" &amp; TEXT(E343,"#,###円"))</f>
        <v/>
      </c>
      <c r="R343" s="63" t="str">
        <f t="shared" ref="R343" ca="1" si="576">IF(OR(F340="",F342=""),"",CHAR(10)&amp;"所定休日：" &amp; TEXT(F340,"#,###円") &amp; "×" &amp; TEXT(F342,"[h]:mm時間;@") &amp; "=" &amp; TEXT(F343,"#,###円"))</f>
        <v/>
      </c>
      <c r="S343" s="63" t="str">
        <f t="shared" ref="S343" ca="1" si="577">IF(OR(G340="",G342=""),"",CHAR(10)&amp;"所定休日：" &amp; TEXT(G340,"#,###円") &amp; "×" &amp; TEXT(G342,"[h]:mm時間;@") &amp; "=" &amp; TEXT(G343,"#,###円"))</f>
        <v/>
      </c>
      <c r="T343" s="63" t="str">
        <f t="shared" ref="T343" ca="1" si="578">IF(OR(H340="",H342=""),"",CHAR(10)&amp;"所定休日：" &amp; TEXT(H340,"#,###円") &amp; "×" &amp; TEXT(H342,"[h]:mm時間;@") &amp; "=" &amp; TEXT(H343,"#,###円"))</f>
        <v/>
      </c>
      <c r="U343" s="63" t="str">
        <f t="shared" ref="U343" ca="1" si="579">IF(OR(I340="",I342=""),"",CHAR(10)&amp;"所定休日：" &amp; TEXT(I340,"#,###円") &amp; "×" &amp; TEXT(I342,"[h]:mm時間;@") &amp; "=" &amp; TEXT(I343,"#,###円"))</f>
        <v/>
      </c>
      <c r="V343" s="63" t="str">
        <f t="shared" ref="V343" ca="1" si="580">IF(OR(J340="",J342=""),"",CHAR(10)&amp;"所定休日：" &amp; TEXT(J340,"#,###円") &amp; "×" &amp; TEXT(J342,"[h]:mm時間;@") &amp; "=" &amp; TEXT(J343,"#,###円"))</f>
        <v/>
      </c>
      <c r="W343" s="63" t="str">
        <f t="shared" ref="W343" ca="1" si="581">IF(OR(K340="",K342=""),"",CHAR(10)&amp;"所定休日：" &amp; TEXT(K340,"#,###円") &amp; "×" &amp; TEXT(K342,"[h]:mm時間;@") &amp; "=" &amp; TEXT(K343,"#,###円"))</f>
        <v/>
      </c>
      <c r="X343" s="63" t="str">
        <f t="shared" ref="X343" ca="1" si="582">IF(OR(L340="",L342=""),"",CHAR(10)&amp;"所定休日：" &amp; TEXT(L340,"#,###円") &amp; "×" &amp; TEXT(L342,"[h]:mm時間;@") &amp; "=" &amp; TEXT(L343,"#,###円"))</f>
        <v/>
      </c>
    </row>
    <row r="344" spans="3:24">
      <c r="C344" s="110" t="s">
        <v>94</v>
      </c>
      <c r="D344" s="112" t="s">
        <v>73</v>
      </c>
      <c r="E344" s="37"/>
      <c r="F344" s="30"/>
      <c r="G344" s="30"/>
      <c r="H344" s="30"/>
      <c r="I344" s="30"/>
      <c r="J344" s="30"/>
      <c r="K344" s="30"/>
      <c r="L344" s="30"/>
      <c r="M344" s="122"/>
      <c r="Q344" s="63"/>
      <c r="R344" s="63"/>
      <c r="S344" s="63"/>
      <c r="T344" s="63"/>
      <c r="U344" s="63"/>
      <c r="V344" s="63"/>
      <c r="W344" s="63"/>
      <c r="X344" s="63"/>
    </row>
    <row r="345" spans="3:24">
      <c r="C345" s="112"/>
      <c r="D345" s="113" t="s">
        <v>92</v>
      </c>
      <c r="E345" s="123" t="str">
        <f t="shared" ref="E345:L345" si="583">IF(OR(E333="",E344=""),"",E344/E333-1)</f>
        <v/>
      </c>
      <c r="F345" s="124" t="str">
        <f t="shared" si="583"/>
        <v/>
      </c>
      <c r="G345" s="124" t="str">
        <f t="shared" si="583"/>
        <v/>
      </c>
      <c r="H345" s="124" t="str">
        <f t="shared" si="583"/>
        <v/>
      </c>
      <c r="I345" s="124" t="str">
        <f t="shared" si="583"/>
        <v/>
      </c>
      <c r="J345" s="124" t="str">
        <f t="shared" si="583"/>
        <v/>
      </c>
      <c r="K345" s="124" t="str">
        <f t="shared" si="583"/>
        <v/>
      </c>
      <c r="L345" s="124" t="str">
        <f t="shared" si="583"/>
        <v/>
      </c>
      <c r="M345" s="125"/>
      <c r="Q345" s="63"/>
      <c r="R345" s="63"/>
      <c r="S345" s="63"/>
      <c r="T345" s="63"/>
      <c r="U345" s="63"/>
      <c r="V345" s="63"/>
      <c r="W345" s="63"/>
      <c r="X345" s="63"/>
    </row>
    <row r="346" spans="3:24">
      <c r="C346" s="112"/>
      <c r="D346" s="113" t="s">
        <v>24</v>
      </c>
      <c r="E346" s="114" t="str" cm="1">
        <f t="array" aca="1" ref="E346" ca="1">IF(INDIRECT($C329&amp;"!$K$42")=0,"",INDIRECT($C329&amp;"!$K$42"))</f>
        <v/>
      </c>
      <c r="F346" s="115" t="str" cm="1">
        <f t="array" aca="1" ref="F346" ca="1">IF(INDIRECT($C329&amp;"!$K$78")=0,"",INDIRECT($C329&amp;"!$K$78"))</f>
        <v/>
      </c>
      <c r="G346" s="115" t="str" cm="1">
        <f t="array" aca="1" ref="G346" ca="1">IF(INDIRECT($C329&amp;"!$K$114")=0,"",INDIRECT($C329&amp;"!$K$114"))</f>
        <v/>
      </c>
      <c r="H346" s="115" t="str" cm="1">
        <f t="array" aca="1" ref="H346" ca="1">IF(INDIRECT($C329&amp;"!$K$150")=0,"",INDIRECT($C329&amp;"!$K$150"))</f>
        <v/>
      </c>
      <c r="I346" s="115" t="str" cm="1">
        <f t="array" aca="1" ref="I346" ca="1">IF(INDIRECT($C329&amp;"!$K$186")=0,"",INDIRECT($C329&amp;"!$K$186"))</f>
        <v/>
      </c>
      <c r="J346" s="115" t="str" cm="1">
        <f t="array" aca="1" ref="J346" ca="1">IF(INDIRECT($C329&amp;"!$K$222")=0,"",INDIRECT($C329&amp;"!$K$222"))</f>
        <v/>
      </c>
      <c r="K346" s="115" t="str" cm="1">
        <f t="array" aca="1" ref="K346" ca="1">IF(INDIRECT($C329&amp;"!$K$258")=0,"",INDIRECT($C329&amp;"!$K$258"))</f>
        <v/>
      </c>
      <c r="L346" s="115" t="str" cm="1">
        <f t="array" aca="1" ref="L346" ca="1">IF(INDIRECT($C329&amp;"!$K$294")=0,"",INDIRECT($C329&amp;"!$K$294"))</f>
        <v/>
      </c>
      <c r="M346" s="116" t="str">
        <f ca="1">IF(E346="","",SUM($E346:$L346))</f>
        <v/>
      </c>
      <c r="Q346" s="63"/>
      <c r="R346" s="63"/>
      <c r="S346" s="63"/>
      <c r="T346" s="63"/>
      <c r="U346" s="63"/>
      <c r="V346" s="63"/>
      <c r="W346" s="63"/>
      <c r="X346" s="63"/>
    </row>
    <row r="347" spans="3:24">
      <c r="C347" s="117"/>
      <c r="D347" s="117" t="s">
        <v>74</v>
      </c>
      <c r="E347" s="118" t="str">
        <f ca="1">IF(OR(E344="",E346=""),"",ROUNDDOWN(E344*E346*24,0))</f>
        <v/>
      </c>
      <c r="F347" s="119" t="str">
        <f t="shared" ref="F347:L347" ca="1" si="584">IF(OR(F344="",F346=""),"",ROUNDDOWN(F344*F346*24,0))</f>
        <v/>
      </c>
      <c r="G347" s="119" t="str">
        <f t="shared" ca="1" si="584"/>
        <v/>
      </c>
      <c r="H347" s="119" t="str">
        <f t="shared" ca="1" si="584"/>
        <v/>
      </c>
      <c r="I347" s="119" t="str">
        <f t="shared" ca="1" si="584"/>
        <v/>
      </c>
      <c r="J347" s="119" t="str">
        <f t="shared" ca="1" si="584"/>
        <v/>
      </c>
      <c r="K347" s="119" t="str">
        <f t="shared" ca="1" si="584"/>
        <v/>
      </c>
      <c r="L347" s="119" t="str">
        <f t="shared" ca="1" si="584"/>
        <v/>
      </c>
      <c r="M347" s="121">
        <f ca="1">SUM(E347:L347)</f>
        <v>0</v>
      </c>
      <c r="Q347" s="63" t="str">
        <f t="shared" ref="Q347" ca="1" si="585">IF(OR(E344="",E346=""),"",CHAR(10)&amp;"法定休日：" &amp; TEXT(E344,"#,###円") &amp; "×" &amp; TEXT(E346,"[h]:mm時間;@") &amp; "=" &amp; TEXT(E347,"#,###円"))</f>
        <v/>
      </c>
      <c r="R347" s="63" t="str">
        <f t="shared" ref="R347" ca="1" si="586">IF(OR(F344="",F346=""),"",CHAR(10)&amp;"法定休日：" &amp; TEXT(F344,"#,###円") &amp; "×" &amp; TEXT(F346,"[h]:mm時間;@") &amp; "=" &amp; TEXT(F347,"#,###円"))</f>
        <v/>
      </c>
      <c r="S347" s="63" t="str">
        <f t="shared" ref="S347" ca="1" si="587">IF(OR(G344="",G346=""),"",CHAR(10)&amp;"法定休日：" &amp; TEXT(G344,"#,###円") &amp; "×" &amp; TEXT(G346,"[h]:mm時間;@") &amp; "=" &amp; TEXT(G347,"#,###円"))</f>
        <v/>
      </c>
      <c r="T347" s="63" t="str">
        <f t="shared" ref="T347" ca="1" si="588">IF(OR(H344="",H346=""),"",CHAR(10)&amp;"法定休日：" &amp; TEXT(H344,"#,###円") &amp; "×" &amp; TEXT(H346,"[h]:mm時間;@") &amp; "=" &amp; TEXT(H347,"#,###円"))</f>
        <v/>
      </c>
      <c r="U347" s="63" t="str">
        <f t="shared" ref="U347" ca="1" si="589">IF(OR(I344="",I346=""),"",CHAR(10)&amp;"法定休日：" &amp; TEXT(I344,"#,###円") &amp; "×" &amp; TEXT(I346,"[h]:mm時間;@") &amp; "=" &amp; TEXT(I347,"#,###円"))</f>
        <v/>
      </c>
      <c r="V347" s="63" t="str">
        <f t="shared" ref="V347" ca="1" si="590">IF(OR(J344="",J346=""),"",CHAR(10)&amp;"法定休日：" &amp; TEXT(J344,"#,###円") &amp; "×" &amp; TEXT(J346,"[h]:mm時間;@") &amp; "=" &amp; TEXT(J347,"#,###円"))</f>
        <v/>
      </c>
      <c r="W347" s="63" t="str">
        <f t="shared" ref="W347" ca="1" si="591">IF(OR(K344="",K346=""),"",CHAR(10)&amp;"法定休日：" &amp; TEXT(K344,"#,###円") &amp; "×" &amp; TEXT(K346,"[h]:mm時間;@") &amp; "=" &amp; TEXT(K347,"#,###円"))</f>
        <v/>
      </c>
      <c r="X347" s="63" t="str">
        <f t="shared" ref="X347" ca="1" si="592">IF(OR(L344="",L346=""),"",CHAR(10)&amp;"法定休日：" &amp; TEXT(L344,"#,###円") &amp; "×" &amp; TEXT(L346,"[h]:mm時間;@") &amp; "=" &amp; TEXT(L347,"#,###円"))</f>
        <v/>
      </c>
    </row>
    <row r="348" spans="3:24">
      <c r="C348" s="110" t="s">
        <v>75</v>
      </c>
      <c r="D348" s="110" t="s">
        <v>77</v>
      </c>
      <c r="E348" s="38"/>
      <c r="F348" s="36"/>
      <c r="G348" s="36"/>
      <c r="H348" s="36"/>
      <c r="I348" s="36"/>
      <c r="J348" s="36"/>
      <c r="K348" s="36"/>
      <c r="L348" s="36"/>
      <c r="M348" s="126">
        <f>SUM(E348:L348)</f>
        <v>0</v>
      </c>
      <c r="Q348" s="63"/>
      <c r="R348" s="63"/>
      <c r="S348" s="63"/>
      <c r="T348" s="63"/>
      <c r="U348" s="63"/>
      <c r="V348" s="63"/>
      <c r="W348" s="63"/>
      <c r="X348" s="63"/>
    </row>
    <row r="349" spans="3:24">
      <c r="C349" s="127"/>
      <c r="D349" s="113" t="s">
        <v>78</v>
      </c>
      <c r="E349" s="39"/>
      <c r="F349" s="35"/>
      <c r="G349" s="35"/>
      <c r="H349" s="35"/>
      <c r="I349" s="35"/>
      <c r="J349" s="35"/>
      <c r="K349" s="35"/>
      <c r="L349" s="35"/>
      <c r="M349" s="128">
        <f ca="1">SUM(E349*E332,F349*F332,G349*G332,H349*H332,I349*I332,J349*J332,K349*K332,L349*L332)</f>
        <v>0</v>
      </c>
      <c r="Q349" s="63"/>
      <c r="R349" s="63"/>
      <c r="S349" s="63"/>
      <c r="T349" s="63"/>
      <c r="U349" s="63"/>
      <c r="V349" s="63"/>
      <c r="W349" s="63"/>
      <c r="X349" s="63"/>
    </row>
    <row r="350" spans="3:24">
      <c r="C350" s="129"/>
      <c r="D350" s="117" t="s">
        <v>74</v>
      </c>
      <c r="E350" s="118" t="str">
        <f t="shared" ref="E350:L350" si="593">IF(AND(E348="",E349=""),"",E348+E349*E332)</f>
        <v/>
      </c>
      <c r="F350" s="119" t="str">
        <f t="shared" si="593"/>
        <v/>
      </c>
      <c r="G350" s="119" t="str">
        <f t="shared" si="593"/>
        <v/>
      </c>
      <c r="H350" s="119" t="str">
        <f t="shared" si="593"/>
        <v/>
      </c>
      <c r="I350" s="119" t="str">
        <f t="shared" si="593"/>
        <v/>
      </c>
      <c r="J350" s="119" t="str">
        <f t="shared" si="593"/>
        <v/>
      </c>
      <c r="K350" s="119" t="str">
        <f t="shared" si="593"/>
        <v/>
      </c>
      <c r="L350" s="119" t="str">
        <f t="shared" si="593"/>
        <v/>
      </c>
      <c r="M350" s="121">
        <f>SUM(E350:L350)</f>
        <v>0</v>
      </c>
      <c r="Q350" s="63" t="str">
        <f t="shared" ref="Q350:X350" si="594">IF(AND(E348="",E349=""),"",CHAR(10)&amp;"通勤手当：" &amp; TEXT(E350,"#,###円"))</f>
        <v/>
      </c>
      <c r="R350" s="63" t="str">
        <f t="shared" si="594"/>
        <v/>
      </c>
      <c r="S350" s="63" t="str">
        <f t="shared" si="594"/>
        <v/>
      </c>
      <c r="T350" s="63" t="str">
        <f t="shared" si="594"/>
        <v/>
      </c>
      <c r="U350" s="63" t="str">
        <f t="shared" si="594"/>
        <v/>
      </c>
      <c r="V350" s="63" t="str">
        <f t="shared" si="594"/>
        <v/>
      </c>
      <c r="W350" s="63" t="str">
        <f t="shared" si="594"/>
        <v/>
      </c>
      <c r="X350" s="63" t="str">
        <f t="shared" si="594"/>
        <v/>
      </c>
    </row>
    <row r="351" spans="3:24">
      <c r="C351" s="110" t="s">
        <v>97</v>
      </c>
      <c r="D351" s="130" t="s">
        <v>99</v>
      </c>
      <c r="E351" s="38"/>
      <c r="F351" s="36"/>
      <c r="G351" s="36"/>
      <c r="H351" s="36"/>
      <c r="I351" s="36"/>
      <c r="J351" s="36"/>
      <c r="K351" s="36"/>
      <c r="L351" s="36"/>
      <c r="M351" s="131">
        <f>SUM(E351:L351)</f>
        <v>0</v>
      </c>
      <c r="Q351" s="63" t="str">
        <f>IF(E351="","",CHAR(10)&amp;"自己負担：" &amp; TEXT(E351,"#,###円")) &amp; IF(E352="",""," ※" &amp;E352)</f>
        <v/>
      </c>
      <c r="R351" s="63" t="str">
        <f t="shared" ref="R351" si="595">IF(F351="","",CHAR(10)&amp;"自己負担：" &amp; TEXT(F351,"#,###円")) &amp; IF(F352="",""," ※" &amp;F352)</f>
        <v/>
      </c>
      <c r="S351" s="63" t="str">
        <f t="shared" ref="S351" si="596">IF(G351="","",CHAR(10)&amp;"自己負担：" &amp; TEXT(G351,"#,###円")) &amp; IF(G352="",""," ※" &amp;G352)</f>
        <v/>
      </c>
      <c r="T351" s="63" t="str">
        <f t="shared" ref="T351" si="597">IF(H351="","",CHAR(10)&amp;"自己負担：" &amp; TEXT(H351,"#,###円")) &amp; IF(H352="",""," ※" &amp;H352)</f>
        <v/>
      </c>
      <c r="U351" s="63" t="str">
        <f t="shared" ref="U351" si="598">IF(I351="","",CHAR(10)&amp;"自己負担：" &amp; TEXT(I351,"#,###円")) &amp; IF(I352="",""," ※" &amp;I352)</f>
        <v/>
      </c>
      <c r="V351" s="63" t="str">
        <f t="shared" ref="V351" si="599">IF(J351="","",CHAR(10)&amp;"自己負担：" &amp; TEXT(J351,"#,###円")) &amp; IF(J352="",""," ※" &amp;J352)</f>
        <v/>
      </c>
      <c r="W351" s="63" t="str">
        <f t="shared" ref="W351" si="600">IF(K351="","",CHAR(10)&amp;"自己負担：" &amp; TEXT(K351,"#,###円")) &amp; IF(K352="",""," ※" &amp;K352)</f>
        <v/>
      </c>
      <c r="X351" s="63" t="str">
        <f t="shared" ref="X351" si="601">IF(L351="","",CHAR(10)&amp;"自己負担：" &amp; TEXT(L351,"#,###円")) &amp; IF(L352="",""," ※" &amp;L352)</f>
        <v/>
      </c>
    </row>
    <row r="352" spans="3:24" ht="33.75" customHeight="1" thickBot="1">
      <c r="C352" s="132" t="s">
        <v>98</v>
      </c>
      <c r="D352" s="133" t="s">
        <v>100</v>
      </c>
      <c r="E352" s="40"/>
      <c r="F352" s="40"/>
      <c r="G352" s="40"/>
      <c r="H352" s="40"/>
      <c r="I352" s="40"/>
      <c r="J352" s="40"/>
      <c r="K352" s="40"/>
      <c r="L352" s="41"/>
      <c r="M352" s="134"/>
      <c r="O352" s="1" t="s">
        <v>101</v>
      </c>
    </row>
    <row r="353" spans="2:24" ht="21.75" customHeight="1" thickTop="1">
      <c r="C353" s="129" t="s">
        <v>76</v>
      </c>
      <c r="D353" s="135"/>
      <c r="E353" s="119" t="str">
        <f t="shared" ref="E353:L353" ca="1" si="602">IF(SUM(E335,E339,E343,E347,E350)-E351=0,"",SUM(E335,E339,E343,E347,E350)-E351)</f>
        <v/>
      </c>
      <c r="F353" s="119" t="str">
        <f t="shared" ca="1" si="602"/>
        <v/>
      </c>
      <c r="G353" s="119" t="str">
        <f t="shared" ca="1" si="602"/>
        <v/>
      </c>
      <c r="H353" s="119" t="str">
        <f t="shared" ca="1" si="602"/>
        <v/>
      </c>
      <c r="I353" s="119" t="str">
        <f t="shared" ca="1" si="602"/>
        <v/>
      </c>
      <c r="J353" s="119" t="str">
        <f t="shared" ca="1" si="602"/>
        <v/>
      </c>
      <c r="K353" s="119" t="str">
        <f t="shared" ca="1" si="602"/>
        <v/>
      </c>
      <c r="L353" s="119" t="str">
        <f t="shared" ca="1" si="602"/>
        <v/>
      </c>
      <c r="M353" s="136" t="str">
        <f ca="1">IF(E353="","",SUM(E353:L353))</f>
        <v/>
      </c>
      <c r="Q353" s="137" t="str">
        <f ca="1">Q335&amp;Q339&amp;Q343&amp;Q347&amp;Q350&amp;Q351</f>
        <v/>
      </c>
      <c r="R353" s="137" t="str">
        <f t="shared" ref="R353:X353" ca="1" si="603">R335&amp;R339&amp;R343&amp;R347&amp;R350&amp;R351</f>
        <v/>
      </c>
      <c r="S353" s="137" t="str">
        <f t="shared" ca="1" si="603"/>
        <v/>
      </c>
      <c r="T353" s="137" t="str">
        <f t="shared" ca="1" si="603"/>
        <v/>
      </c>
      <c r="U353" s="137" t="str">
        <f t="shared" ca="1" si="603"/>
        <v/>
      </c>
      <c r="V353" s="137" t="str">
        <f t="shared" ca="1" si="603"/>
        <v/>
      </c>
      <c r="W353" s="137" t="str">
        <f t="shared" ca="1" si="603"/>
        <v/>
      </c>
      <c r="X353" s="137" t="str">
        <f t="shared" ca="1" si="603"/>
        <v/>
      </c>
    </row>
    <row r="354" spans="2:24" ht="15" customHeight="1" thickBot="1">
      <c r="B354" s="138"/>
      <c r="C354" s="138"/>
      <c r="D354" s="138"/>
      <c r="E354" s="138"/>
      <c r="F354" s="138"/>
      <c r="G354" s="138"/>
      <c r="H354" s="138"/>
      <c r="I354" s="138"/>
      <c r="J354" s="138"/>
      <c r="K354" s="138"/>
      <c r="L354" s="138"/>
      <c r="M354" s="138"/>
    </row>
    <row r="356" spans="2:24" ht="14.25" customHeight="1">
      <c r="B356" s="46">
        <f>B329+1</f>
        <v>14</v>
      </c>
      <c r="C356" s="29" t="str">
        <f>HYPERLINK("#日誌"&amp;B356&amp;"!B11","日誌"&amp;B356)</f>
        <v>日誌14</v>
      </c>
      <c r="D356" s="95" t="s">
        <v>116</v>
      </c>
      <c r="E356" s="139"/>
      <c r="F356" s="95" t="s">
        <v>126</v>
      </c>
      <c r="G356" s="140"/>
      <c r="H356" s="95" t="s">
        <v>127</v>
      </c>
      <c r="I356" s="140"/>
      <c r="J356" s="63"/>
      <c r="M356" s="96" t="str">
        <f>HYPERLINK("#⑭雑役務費!C"&amp;9*B356+1,"経費支出管理表へ")</f>
        <v>経費支出管理表へ</v>
      </c>
      <c r="Q356" s="1" t="s">
        <v>102</v>
      </c>
    </row>
    <row r="357" spans="2:24" ht="7.5" customHeight="1">
      <c r="C357" s="63"/>
      <c r="D357" s="63"/>
      <c r="E357" s="63"/>
      <c r="G357" s="97" t="e">
        <f>VLOOKUP(G356,リスト!E:F,2,FALSE)</f>
        <v>#N/A</v>
      </c>
      <c r="H357" s="63"/>
      <c r="J357" s="63"/>
      <c r="K357" s="63"/>
      <c r="L357" s="63"/>
      <c r="M357" s="63"/>
    </row>
    <row r="358" spans="2:24">
      <c r="C358" s="98"/>
      <c r="D358" s="99"/>
      <c r="E358" s="100" t="s">
        <v>45</v>
      </c>
      <c r="F358" s="101" t="s">
        <v>46</v>
      </c>
      <c r="G358" s="101" t="s">
        <v>47</v>
      </c>
      <c r="H358" s="101" t="s">
        <v>48</v>
      </c>
      <c r="I358" s="101" t="s">
        <v>49</v>
      </c>
      <c r="J358" s="101" t="s">
        <v>50</v>
      </c>
      <c r="K358" s="101" t="s">
        <v>51</v>
      </c>
      <c r="L358" s="101" t="s">
        <v>52</v>
      </c>
      <c r="M358" s="102" t="s">
        <v>11</v>
      </c>
      <c r="Q358" s="103" t="s">
        <v>45</v>
      </c>
      <c r="R358" s="103" t="s">
        <v>46</v>
      </c>
      <c r="S358" s="103" t="s">
        <v>47</v>
      </c>
      <c r="T358" s="103" t="s">
        <v>48</v>
      </c>
      <c r="U358" s="103" t="s">
        <v>49</v>
      </c>
      <c r="V358" s="103" t="s">
        <v>50</v>
      </c>
      <c r="W358" s="103" t="s">
        <v>51</v>
      </c>
      <c r="X358" s="103" t="s">
        <v>52</v>
      </c>
    </row>
    <row r="359" spans="2:24" ht="15" customHeight="1">
      <c r="C359" s="104" t="s">
        <v>18</v>
      </c>
      <c r="D359" s="105"/>
      <c r="E359" s="106" cm="1">
        <f t="array" aca="1" ref="E359" ca="1">IF(INDIRECT(C356&amp;"!$L$42")=0,"",COUNT(INDIRECT(C356&amp;"!$L$11:$L$41")))</f>
        <v>0</v>
      </c>
      <c r="F359" s="107" cm="1">
        <f t="array" aca="1" ref="F359" ca="1">IF(INDIRECT(C356&amp;"!$L$78")=0,"",COUNT(INDIRECT(C356&amp;"!$L$47:$L$77")))</f>
        <v>0</v>
      </c>
      <c r="G359" s="107" cm="1">
        <f t="array" aca="1" ref="G359" ca="1">IF(INDIRECT(C356&amp;"!$L$114")=0,"",COUNT(INDIRECT(C356&amp;"!$L$83:$L$113")))</f>
        <v>0</v>
      </c>
      <c r="H359" s="107" cm="1">
        <f t="array" aca="1" ref="H359" ca="1">IF(INDIRECT(C356&amp;"!$L$150")=0,"",COUNT(INDIRECT(C356&amp;"!$L$119:$L$149")))</f>
        <v>0</v>
      </c>
      <c r="I359" s="107" cm="1">
        <f t="array" aca="1" ref="I359" ca="1">IF(INDIRECT(C356&amp;"!$L$186")=0,"",COUNT(INDIRECT(C356&amp;"!$L$155:$L$185")))</f>
        <v>0</v>
      </c>
      <c r="J359" s="107" cm="1">
        <f t="array" aca="1" ref="J359" ca="1">IF(INDIRECT(C356&amp;"!$L$222")=0,"",COUNT(INDIRECT(C356&amp;"!$L$191:$L$221")))</f>
        <v>0</v>
      </c>
      <c r="K359" s="107" cm="1">
        <f t="array" aca="1" ref="K359" ca="1">IF(INDIRECT(C356&amp;"!$L$258")=0,"",COUNT(INDIRECT(C356&amp;"!$L$227:$L$257")))</f>
        <v>0</v>
      </c>
      <c r="L359" s="107" cm="1">
        <f t="array" aca="1" ref="L359" ca="1">IF(INDIRECT(C356&amp;"!$L$294")=0,"",COUNT(INDIRECT(C356&amp;"!$L$263:$L$293")))</f>
        <v>0</v>
      </c>
      <c r="M359" s="108">
        <f ca="1">IF($E$8="","",SUM($E$8:$L$8))</f>
        <v>0</v>
      </c>
      <c r="O359" s="69" t="s">
        <v>167</v>
      </c>
      <c r="Q359" s="109"/>
      <c r="R359" s="109"/>
      <c r="S359" s="109"/>
      <c r="T359" s="109"/>
      <c r="U359" s="109"/>
      <c r="V359" s="109"/>
      <c r="W359" s="109"/>
      <c r="X359" s="109"/>
    </row>
    <row r="360" spans="2:24">
      <c r="C360" s="110" t="s">
        <v>82</v>
      </c>
      <c r="D360" s="110" t="s">
        <v>73</v>
      </c>
      <c r="E360" s="37"/>
      <c r="F360" s="30"/>
      <c r="G360" s="30"/>
      <c r="H360" s="30"/>
      <c r="I360" s="30"/>
      <c r="J360" s="30"/>
      <c r="K360" s="30"/>
      <c r="L360" s="30"/>
      <c r="M360" s="111"/>
      <c r="O360" s="1" t="s">
        <v>122</v>
      </c>
    </row>
    <row r="361" spans="2:24">
      <c r="C361" s="112"/>
      <c r="D361" s="113" t="s">
        <v>24</v>
      </c>
      <c r="E361" s="114" t="str" cm="1">
        <f t="array" aca="1" ref="E361" ca="1">IF(INDIRECT($C356&amp;"!$H$42")=0,"",INDIRECT($C356&amp;"!$H$42"))</f>
        <v/>
      </c>
      <c r="F361" s="115" t="str" cm="1">
        <f t="array" aca="1" ref="F361" ca="1">IF(INDIRECT($C356&amp;"!$H$78")=0,"",INDIRECT($C356&amp;"!$H$78"))</f>
        <v/>
      </c>
      <c r="G361" s="115" t="str" cm="1">
        <f t="array" aca="1" ref="G361" ca="1">IF(INDIRECT($C356&amp;"!$H$114")=0,"",INDIRECT($C356&amp;"!$H$114"))</f>
        <v/>
      </c>
      <c r="H361" s="115" t="str" cm="1">
        <f t="array" aca="1" ref="H361" ca="1">IF(INDIRECT($C356&amp;"!$H$150")=0,"",INDIRECT($C356&amp;"!$H$150"))</f>
        <v/>
      </c>
      <c r="I361" s="115" t="str" cm="1">
        <f t="array" aca="1" ref="I361" ca="1">IF(INDIRECT($C356&amp;"!$H$186")=0,"",INDIRECT($C356&amp;"!$H$186"))</f>
        <v/>
      </c>
      <c r="J361" s="115" t="str" cm="1">
        <f t="array" aca="1" ref="J361" ca="1">IF(INDIRECT($C356&amp;"!$H$222")=0,"",INDIRECT($C356&amp;"!$H$222"))</f>
        <v/>
      </c>
      <c r="K361" s="115" t="str" cm="1">
        <f t="array" aca="1" ref="K361" ca="1">IF(INDIRECT($C356&amp;"!$H$258")=0,"",INDIRECT($C356&amp;"!$H$258"))</f>
        <v/>
      </c>
      <c r="L361" s="115" t="str" cm="1">
        <f t="array" aca="1" ref="L361" ca="1">IF(INDIRECT($C356&amp;"!$H$294")=0,"",INDIRECT($C356&amp;"!$H$294"))</f>
        <v/>
      </c>
      <c r="M361" s="116" t="str">
        <f ca="1">IF(E361="","",SUM($E361:$L361))</f>
        <v/>
      </c>
    </row>
    <row r="362" spans="2:24">
      <c r="C362" s="117"/>
      <c r="D362" s="117" t="s">
        <v>74</v>
      </c>
      <c r="E362" s="118" t="str">
        <f t="shared" ref="E362:L362" ca="1" si="604">IF(OR(E360="",E361=""),"",ROUNDDOWN(E360*E361*24,0))</f>
        <v/>
      </c>
      <c r="F362" s="119" t="str">
        <f t="shared" ca="1" si="604"/>
        <v/>
      </c>
      <c r="G362" s="119" t="str">
        <f t="shared" ca="1" si="604"/>
        <v/>
      </c>
      <c r="H362" s="119" t="str">
        <f t="shared" ca="1" si="604"/>
        <v/>
      </c>
      <c r="I362" s="120" t="str">
        <f t="shared" ca="1" si="604"/>
        <v/>
      </c>
      <c r="J362" s="119" t="str">
        <f t="shared" ca="1" si="604"/>
        <v/>
      </c>
      <c r="K362" s="119" t="str">
        <f t="shared" ca="1" si="604"/>
        <v/>
      </c>
      <c r="L362" s="119" t="str">
        <f t="shared" ca="1" si="604"/>
        <v/>
      </c>
      <c r="M362" s="121">
        <f ca="1">SUM(E362:L362)</f>
        <v>0</v>
      </c>
      <c r="Q362" s="63" t="str">
        <f t="shared" ref="Q362" ca="1" si="605">IF(OR(E360="",E361=""),"","所定内：" &amp; TEXT(E360,"#,###円") &amp; "×" &amp; TEXT(E361,"[h]:mm時間;@") &amp; "=" &amp; TEXT(E362,"#,###円"))</f>
        <v/>
      </c>
      <c r="R362" s="63" t="str">
        <f t="shared" ref="R362" ca="1" si="606">IF(OR(F360="",F361=""),"","所定内：" &amp; TEXT(F360,"#,###円") &amp; "×" &amp; TEXT(F361,"[h]:mm時間;@") &amp; "=" &amp; TEXT(F362,"#,###円"))</f>
        <v/>
      </c>
      <c r="S362" s="63" t="str">
        <f t="shared" ref="S362" ca="1" si="607">IF(OR(G360="",G361=""),"","所定内：" &amp; TEXT(G360,"#,###円") &amp; "×" &amp; TEXT(G361,"[h]:mm時間;@") &amp; "=" &amp; TEXT(G362,"#,###円"))</f>
        <v/>
      </c>
      <c r="T362" s="63" t="str">
        <f t="shared" ref="T362" ca="1" si="608">IF(OR(H360="",H361=""),"","所定内：" &amp; TEXT(H360,"#,###円") &amp; "×" &amp; TEXT(H361,"[h]:mm時間;@") &amp; "=" &amp; TEXT(H362,"#,###円"))</f>
        <v/>
      </c>
      <c r="U362" s="63" t="str">
        <f t="shared" ref="U362" ca="1" si="609">IF(OR(I360="",I361=""),"","所定内：" &amp; TEXT(I360,"#,###円") &amp; "×" &amp; TEXT(I361,"[h]:mm時間;@") &amp; "=" &amp; TEXT(I362,"#,###円"))</f>
        <v/>
      </c>
      <c r="V362" s="63" t="str">
        <f t="shared" ref="V362" ca="1" si="610">IF(OR(J360="",J361=""),"","所定内：" &amp; TEXT(J360,"#,###円") &amp; "×" &amp; TEXT(J361,"[h]:mm時間;@") &amp; "=" &amp; TEXT(J362,"#,###円"))</f>
        <v/>
      </c>
      <c r="W362" s="63" t="str">
        <f t="shared" ref="W362" ca="1" si="611">IF(OR(K360="",K361=""),"","所定内：" &amp; TEXT(K360,"#,###円") &amp; "×" &amp; TEXT(K361,"[h]:mm時間;@") &amp; "=" &amp; TEXT(K362,"#,###円"))</f>
        <v/>
      </c>
      <c r="X362" s="63" t="str">
        <f t="shared" ref="X362" ca="1" si="612">IF(OR(L360="",L361=""),"","所定内：" &amp; TEXT(L360,"#,###円") &amp; "×" &amp; TEXT(L361,"[h]:mm時間;@") &amp; "=" &amp; TEXT(L362,"#,###円"))</f>
        <v/>
      </c>
    </row>
    <row r="363" spans="2:24">
      <c r="C363" s="110" t="s">
        <v>91</v>
      </c>
      <c r="D363" s="112" t="s">
        <v>73</v>
      </c>
      <c r="E363" s="37"/>
      <c r="F363" s="30"/>
      <c r="G363" s="30"/>
      <c r="H363" s="30"/>
      <c r="I363" s="30"/>
      <c r="J363" s="30"/>
      <c r="K363" s="30"/>
      <c r="L363" s="30"/>
      <c r="M363" s="122"/>
      <c r="Q363" s="63"/>
      <c r="R363" s="63"/>
      <c r="S363" s="63"/>
      <c r="T363" s="63"/>
      <c r="U363" s="63"/>
      <c r="V363" s="63"/>
      <c r="W363" s="63"/>
      <c r="X363" s="63"/>
    </row>
    <row r="364" spans="2:24">
      <c r="C364" s="112"/>
      <c r="D364" s="113" t="s">
        <v>92</v>
      </c>
      <c r="E364" s="123" t="str">
        <f>IF(OR(E360="",E363=""),"",E363/E360-1)</f>
        <v/>
      </c>
      <c r="F364" s="124" t="str">
        <f t="shared" ref="F364:L364" si="613">IF(OR(F360="",F363=""),"",F363/F360-1)</f>
        <v/>
      </c>
      <c r="G364" s="124" t="str">
        <f t="shared" si="613"/>
        <v/>
      </c>
      <c r="H364" s="124" t="str">
        <f t="shared" si="613"/>
        <v/>
      </c>
      <c r="I364" s="124" t="str">
        <f t="shared" si="613"/>
        <v/>
      </c>
      <c r="J364" s="124" t="str">
        <f t="shared" si="613"/>
        <v/>
      </c>
      <c r="K364" s="124" t="str">
        <f t="shared" si="613"/>
        <v/>
      </c>
      <c r="L364" s="124" t="str">
        <f t="shared" si="613"/>
        <v/>
      </c>
      <c r="M364" s="125"/>
      <c r="Q364" s="63"/>
      <c r="R364" s="63"/>
      <c r="S364" s="63"/>
      <c r="T364" s="63"/>
      <c r="U364" s="63"/>
      <c r="V364" s="63"/>
      <c r="W364" s="63"/>
      <c r="X364" s="63"/>
    </row>
    <row r="365" spans="2:24">
      <c r="C365" s="112"/>
      <c r="D365" s="113" t="s">
        <v>24</v>
      </c>
      <c r="E365" s="114" t="str" cm="1">
        <f t="array" aca="1" ref="E365" ca="1">IF(INDIRECT($C356&amp;"!$I$42")=0,"",INDIRECT($C356&amp;"!$I$42"))</f>
        <v/>
      </c>
      <c r="F365" s="115" t="str" cm="1">
        <f t="array" aca="1" ref="F365" ca="1">IF(INDIRECT($C356&amp;"!$I$78")=0,"",INDIRECT($C356&amp;"!$I$78"))</f>
        <v/>
      </c>
      <c r="G365" s="115" t="str" cm="1">
        <f t="array" aca="1" ref="G365" ca="1">IF(INDIRECT($C356&amp;"!$I$114")=0,"",INDIRECT($C356&amp;"!$I$114"))</f>
        <v/>
      </c>
      <c r="H365" s="115" t="str" cm="1">
        <f t="array" aca="1" ref="H365" ca="1">IF(INDIRECT($C356&amp;"!$I$150")=0,"",INDIRECT($C356&amp;"!$I$150"))</f>
        <v/>
      </c>
      <c r="I365" s="115" t="str" cm="1">
        <f t="array" aca="1" ref="I365" ca="1">IF(INDIRECT($C356&amp;"!$I$186")=0,"",INDIRECT($C356&amp;"!$I$186"))</f>
        <v/>
      </c>
      <c r="J365" s="115" t="str" cm="1">
        <f t="array" aca="1" ref="J365" ca="1">IF(INDIRECT($C356&amp;"!$I$222")=0,"",INDIRECT($C356&amp;"!$I$222"))</f>
        <v/>
      </c>
      <c r="K365" s="115" t="str" cm="1">
        <f t="array" aca="1" ref="K365" ca="1">IF(INDIRECT($C356&amp;"!$I$258")=0,"",INDIRECT($C356&amp;"!$I$258"))</f>
        <v/>
      </c>
      <c r="L365" s="115" t="str" cm="1">
        <f t="array" aca="1" ref="L365" ca="1">IF(INDIRECT($C356&amp;"!$I$294")=0,"",INDIRECT($C356&amp;"!$I$294"))</f>
        <v/>
      </c>
      <c r="M365" s="116" t="str">
        <f ca="1">IF(E365="","",SUM($E365:$L365))</f>
        <v/>
      </c>
      <c r="Q365" s="63"/>
      <c r="R365" s="63"/>
      <c r="S365" s="63"/>
      <c r="T365" s="63"/>
      <c r="U365" s="63"/>
      <c r="V365" s="63"/>
      <c r="W365" s="63"/>
      <c r="X365" s="63"/>
    </row>
    <row r="366" spans="2:24">
      <c r="C366" s="117"/>
      <c r="D366" s="117" t="s">
        <v>74</v>
      </c>
      <c r="E366" s="118" t="str">
        <f t="shared" ref="E366:L366" ca="1" si="614">IF(OR(E363="",E365=""),"",ROUNDDOWN(E363*E365*24,0))</f>
        <v/>
      </c>
      <c r="F366" s="119" t="str">
        <f t="shared" ca="1" si="614"/>
        <v/>
      </c>
      <c r="G366" s="119" t="str">
        <f t="shared" ca="1" si="614"/>
        <v/>
      </c>
      <c r="H366" s="119" t="str">
        <f t="shared" ca="1" si="614"/>
        <v/>
      </c>
      <c r="I366" s="119" t="str">
        <f t="shared" ca="1" si="614"/>
        <v/>
      </c>
      <c r="J366" s="119" t="str">
        <f t="shared" ca="1" si="614"/>
        <v/>
      </c>
      <c r="K366" s="119" t="str">
        <f t="shared" ca="1" si="614"/>
        <v/>
      </c>
      <c r="L366" s="119" t="str">
        <f t="shared" ca="1" si="614"/>
        <v/>
      </c>
      <c r="M366" s="121">
        <f ca="1">SUM(E366:L366)</f>
        <v>0</v>
      </c>
      <c r="Q366" s="63" t="str">
        <f t="shared" ref="Q366" ca="1" si="615">IF(OR(E363="",E365=""),"",CHAR(10)&amp;"所定外：" &amp; TEXT(E363,"#,###円") &amp; "×" &amp; TEXT(E365,"[h]:mm時間;@") &amp; "=" &amp; TEXT(E366,"#,###円"))</f>
        <v/>
      </c>
      <c r="R366" s="63" t="str">
        <f t="shared" ref="R366" ca="1" si="616">IF(OR(F363="",F365=""),"",CHAR(10)&amp;"所定外：" &amp; TEXT(F363,"#,###円") &amp; "×" &amp; TEXT(F365,"[h]:mm時間;@") &amp; "=" &amp; TEXT(F366,"#,###円"))</f>
        <v/>
      </c>
      <c r="S366" s="63" t="str">
        <f t="shared" ref="S366" ca="1" si="617">IF(OR(G363="",G365=""),"",CHAR(10)&amp;"所定外：" &amp; TEXT(G363,"#,###円") &amp; "×" &amp; TEXT(G365,"[h]:mm時間;@") &amp; "=" &amp; TEXT(G366,"#,###円"))</f>
        <v/>
      </c>
      <c r="T366" s="63" t="str">
        <f t="shared" ref="T366" ca="1" si="618">IF(OR(H363="",H365=""),"",CHAR(10)&amp;"所定外：" &amp; TEXT(H363,"#,###円") &amp; "×" &amp; TEXT(H365,"[h]:mm時間;@") &amp; "=" &amp; TEXT(H366,"#,###円"))</f>
        <v/>
      </c>
      <c r="U366" s="63" t="str">
        <f t="shared" ref="U366" ca="1" si="619">IF(OR(I363="",I365=""),"",CHAR(10)&amp;"所定外：" &amp; TEXT(I363,"#,###円") &amp; "×" &amp; TEXT(I365,"[h]:mm時間;@") &amp; "=" &amp; TEXT(I366,"#,###円"))</f>
        <v/>
      </c>
      <c r="V366" s="63" t="str">
        <f t="shared" ref="V366" ca="1" si="620">IF(OR(J363="",J365=""),"",CHAR(10)&amp;"所定外：" &amp; TEXT(J363,"#,###円") &amp; "×" &amp; TEXT(J365,"[h]:mm時間;@") &amp; "=" &amp; TEXT(J366,"#,###円"))</f>
        <v/>
      </c>
      <c r="W366" s="63" t="str">
        <f t="shared" ref="W366" ca="1" si="621">IF(OR(K363="",K365=""),"",CHAR(10)&amp;"所定外：" &amp; TEXT(K363,"#,###円") &amp; "×" &amp; TEXT(K365,"[h]:mm時間;@") &amp; "=" &amp; TEXT(K366,"#,###円"))</f>
        <v/>
      </c>
      <c r="X366" s="63" t="str">
        <f t="shared" ref="X366" ca="1" si="622">IF(OR(L363="",L365=""),"",CHAR(10)&amp;"所定外：" &amp; TEXT(L363,"#,###円") &amp; "×" &amp; TEXT(L365,"[h]:mm時間;@") &amp; "=" &amp; TEXT(L366,"#,###円"))</f>
        <v/>
      </c>
    </row>
    <row r="367" spans="2:24">
      <c r="C367" s="110" t="s">
        <v>93</v>
      </c>
      <c r="D367" s="112" t="s">
        <v>73</v>
      </c>
      <c r="E367" s="37"/>
      <c r="F367" s="30"/>
      <c r="G367" s="30"/>
      <c r="H367" s="30"/>
      <c r="I367" s="30"/>
      <c r="J367" s="30"/>
      <c r="K367" s="30"/>
      <c r="L367" s="30"/>
      <c r="M367" s="122"/>
      <c r="Q367" s="63"/>
      <c r="R367" s="63"/>
      <c r="S367" s="63"/>
      <c r="T367" s="63"/>
      <c r="U367" s="63"/>
      <c r="V367" s="63"/>
      <c r="W367" s="63"/>
      <c r="X367" s="63"/>
    </row>
    <row r="368" spans="2:24">
      <c r="C368" s="112"/>
      <c r="D368" s="113" t="s">
        <v>92</v>
      </c>
      <c r="E368" s="123" t="str">
        <f t="shared" ref="E368:L368" si="623">IF(OR(E360="",E367=""),"",E367/E360-1)</f>
        <v/>
      </c>
      <c r="F368" s="124" t="str">
        <f t="shared" si="623"/>
        <v/>
      </c>
      <c r="G368" s="124" t="str">
        <f t="shared" si="623"/>
        <v/>
      </c>
      <c r="H368" s="124" t="str">
        <f t="shared" si="623"/>
        <v/>
      </c>
      <c r="I368" s="124" t="str">
        <f t="shared" si="623"/>
        <v/>
      </c>
      <c r="J368" s="124" t="str">
        <f t="shared" si="623"/>
        <v/>
      </c>
      <c r="K368" s="124" t="str">
        <f t="shared" si="623"/>
        <v/>
      </c>
      <c r="L368" s="124" t="str">
        <f t="shared" si="623"/>
        <v/>
      </c>
      <c r="M368" s="125"/>
      <c r="Q368" s="63"/>
      <c r="R368" s="63"/>
      <c r="S368" s="63"/>
      <c r="T368" s="63"/>
      <c r="U368" s="63"/>
      <c r="V368" s="63"/>
      <c r="W368" s="63"/>
      <c r="X368" s="63"/>
    </row>
    <row r="369" spans="2:24">
      <c r="C369" s="112"/>
      <c r="D369" s="113" t="s">
        <v>24</v>
      </c>
      <c r="E369" s="114" t="str" cm="1">
        <f t="array" aca="1" ref="E369" ca="1">IF(INDIRECT($C356&amp;"!$J$42")=0,"",INDIRECT($C356&amp;"!$J$42"))</f>
        <v/>
      </c>
      <c r="F369" s="115" t="str" cm="1">
        <f t="array" aca="1" ref="F369" ca="1">IF(INDIRECT($C356&amp;"!$J$78")=0,"",INDIRECT($C356&amp;"!$J$78"))</f>
        <v/>
      </c>
      <c r="G369" s="115" t="str" cm="1">
        <f t="array" aca="1" ref="G369" ca="1">IF(INDIRECT($C356&amp;"!$J$114")=0,"",INDIRECT($C356&amp;"!$J$114"))</f>
        <v/>
      </c>
      <c r="H369" s="115" t="str" cm="1">
        <f t="array" aca="1" ref="H369" ca="1">IF(INDIRECT($C356&amp;"!$J$150")=0,"",INDIRECT($C356&amp;"!$J$150"))</f>
        <v/>
      </c>
      <c r="I369" s="115" t="str" cm="1">
        <f t="array" aca="1" ref="I369" ca="1">IF(INDIRECT($C356&amp;"!$J$186")=0,"",INDIRECT($C356&amp;"!$J$186"))</f>
        <v/>
      </c>
      <c r="J369" s="115" t="str" cm="1">
        <f t="array" aca="1" ref="J369" ca="1">IF(INDIRECT($C356&amp;"!$J$222")=0,"",INDIRECT($C356&amp;"!$J$222"))</f>
        <v/>
      </c>
      <c r="K369" s="115" t="str" cm="1">
        <f t="array" aca="1" ref="K369" ca="1">IF(INDIRECT($C356&amp;"!$J$258")=0,"",INDIRECT($C356&amp;"!$J$258"))</f>
        <v/>
      </c>
      <c r="L369" s="115" t="str" cm="1">
        <f t="array" aca="1" ref="L369" ca="1">IF(INDIRECT($C356&amp;"!$J$294")=0,"",INDIRECT($C356&amp;"!$J$294"))</f>
        <v/>
      </c>
      <c r="M369" s="116" t="str">
        <f ca="1">IF(E369="","",SUM($E369:$L369))</f>
        <v/>
      </c>
      <c r="Q369" s="63"/>
      <c r="R369" s="63"/>
      <c r="S369" s="63"/>
      <c r="T369" s="63"/>
      <c r="U369" s="63"/>
      <c r="V369" s="63"/>
      <c r="W369" s="63"/>
      <c r="X369" s="63"/>
    </row>
    <row r="370" spans="2:24">
      <c r="C370" s="117"/>
      <c r="D370" s="117" t="s">
        <v>74</v>
      </c>
      <c r="E370" s="118" t="str">
        <f t="shared" ref="E370:L370" ca="1" si="624">IF(OR(E367="",E369=""),"",ROUNDDOWN(E367*E369*24,0))</f>
        <v/>
      </c>
      <c r="F370" s="119" t="str">
        <f t="shared" ca="1" si="624"/>
        <v/>
      </c>
      <c r="G370" s="119" t="str">
        <f t="shared" ca="1" si="624"/>
        <v/>
      </c>
      <c r="H370" s="119" t="str">
        <f t="shared" ca="1" si="624"/>
        <v/>
      </c>
      <c r="I370" s="119" t="str">
        <f t="shared" ca="1" si="624"/>
        <v/>
      </c>
      <c r="J370" s="119" t="str">
        <f t="shared" ca="1" si="624"/>
        <v/>
      </c>
      <c r="K370" s="119" t="str">
        <f t="shared" ca="1" si="624"/>
        <v/>
      </c>
      <c r="L370" s="119" t="str">
        <f t="shared" ca="1" si="624"/>
        <v/>
      </c>
      <c r="M370" s="121">
        <f ca="1">SUM(E370:L370)</f>
        <v>0</v>
      </c>
      <c r="Q370" s="63" t="str">
        <f ca="1">IF(OR(E367="",E369=""),"",CHAR(10)&amp;"所定休日：" &amp; TEXT(E367,"#,###円") &amp; "×" &amp; TEXT(E369,"[h]:mm時間;@") &amp; "=" &amp; TEXT(E370,"#,###円"))</f>
        <v/>
      </c>
      <c r="R370" s="63" t="str">
        <f t="shared" ref="R370" ca="1" si="625">IF(OR(F367="",F369=""),"",CHAR(10)&amp;"所定休日：" &amp; TEXT(F367,"#,###円") &amp; "×" &amp; TEXT(F369,"[h]:mm時間;@") &amp; "=" &amp; TEXT(F370,"#,###円"))</f>
        <v/>
      </c>
      <c r="S370" s="63" t="str">
        <f t="shared" ref="S370" ca="1" si="626">IF(OR(G367="",G369=""),"",CHAR(10)&amp;"所定休日：" &amp; TEXT(G367,"#,###円") &amp; "×" &amp; TEXT(G369,"[h]:mm時間;@") &amp; "=" &amp; TEXT(G370,"#,###円"))</f>
        <v/>
      </c>
      <c r="T370" s="63" t="str">
        <f t="shared" ref="T370" ca="1" si="627">IF(OR(H367="",H369=""),"",CHAR(10)&amp;"所定休日：" &amp; TEXT(H367,"#,###円") &amp; "×" &amp; TEXT(H369,"[h]:mm時間;@") &amp; "=" &amp; TEXT(H370,"#,###円"))</f>
        <v/>
      </c>
      <c r="U370" s="63" t="str">
        <f t="shared" ref="U370" ca="1" si="628">IF(OR(I367="",I369=""),"",CHAR(10)&amp;"所定休日：" &amp; TEXT(I367,"#,###円") &amp; "×" &amp; TEXT(I369,"[h]:mm時間;@") &amp; "=" &amp; TEXT(I370,"#,###円"))</f>
        <v/>
      </c>
      <c r="V370" s="63" t="str">
        <f t="shared" ref="V370" ca="1" si="629">IF(OR(J367="",J369=""),"",CHAR(10)&amp;"所定休日：" &amp; TEXT(J367,"#,###円") &amp; "×" &amp; TEXT(J369,"[h]:mm時間;@") &amp; "=" &amp; TEXT(J370,"#,###円"))</f>
        <v/>
      </c>
      <c r="W370" s="63" t="str">
        <f t="shared" ref="W370" ca="1" si="630">IF(OR(K367="",K369=""),"",CHAR(10)&amp;"所定休日：" &amp; TEXT(K367,"#,###円") &amp; "×" &amp; TEXT(K369,"[h]:mm時間;@") &amp; "=" &amp; TEXT(K370,"#,###円"))</f>
        <v/>
      </c>
      <c r="X370" s="63" t="str">
        <f t="shared" ref="X370" ca="1" si="631">IF(OR(L367="",L369=""),"",CHAR(10)&amp;"所定休日：" &amp; TEXT(L367,"#,###円") &amp; "×" &amp; TEXT(L369,"[h]:mm時間;@") &amp; "=" &amp; TEXT(L370,"#,###円"))</f>
        <v/>
      </c>
    </row>
    <row r="371" spans="2:24">
      <c r="C371" s="110" t="s">
        <v>94</v>
      </c>
      <c r="D371" s="112" t="s">
        <v>73</v>
      </c>
      <c r="E371" s="37"/>
      <c r="F371" s="30"/>
      <c r="G371" s="30"/>
      <c r="H371" s="30"/>
      <c r="I371" s="30"/>
      <c r="J371" s="30"/>
      <c r="K371" s="30"/>
      <c r="L371" s="30"/>
      <c r="M371" s="122"/>
      <c r="Q371" s="63"/>
      <c r="R371" s="63"/>
      <c r="S371" s="63"/>
      <c r="T371" s="63"/>
      <c r="U371" s="63"/>
      <c r="V371" s="63"/>
      <c r="W371" s="63"/>
      <c r="X371" s="63"/>
    </row>
    <row r="372" spans="2:24">
      <c r="C372" s="112"/>
      <c r="D372" s="113" t="s">
        <v>92</v>
      </c>
      <c r="E372" s="123" t="str">
        <f t="shared" ref="E372:L372" si="632">IF(OR(E360="",E371=""),"",E371/E360-1)</f>
        <v/>
      </c>
      <c r="F372" s="124" t="str">
        <f t="shared" si="632"/>
        <v/>
      </c>
      <c r="G372" s="124" t="str">
        <f t="shared" si="632"/>
        <v/>
      </c>
      <c r="H372" s="124" t="str">
        <f t="shared" si="632"/>
        <v/>
      </c>
      <c r="I372" s="124" t="str">
        <f t="shared" si="632"/>
        <v/>
      </c>
      <c r="J372" s="124" t="str">
        <f t="shared" si="632"/>
        <v/>
      </c>
      <c r="K372" s="124" t="str">
        <f t="shared" si="632"/>
        <v/>
      </c>
      <c r="L372" s="124" t="str">
        <f t="shared" si="632"/>
        <v/>
      </c>
      <c r="M372" s="125"/>
      <c r="Q372" s="63"/>
      <c r="R372" s="63"/>
      <c r="S372" s="63"/>
      <c r="T372" s="63"/>
      <c r="U372" s="63"/>
      <c r="V372" s="63"/>
      <c r="W372" s="63"/>
      <c r="X372" s="63"/>
    </row>
    <row r="373" spans="2:24">
      <c r="C373" s="112"/>
      <c r="D373" s="113" t="s">
        <v>24</v>
      </c>
      <c r="E373" s="114" t="str" cm="1">
        <f t="array" aca="1" ref="E373" ca="1">IF(INDIRECT($C356&amp;"!$K$42")=0,"",INDIRECT($C356&amp;"!$K$42"))</f>
        <v/>
      </c>
      <c r="F373" s="115" t="str" cm="1">
        <f t="array" aca="1" ref="F373" ca="1">IF(INDIRECT($C356&amp;"!$K$78")=0,"",INDIRECT($C356&amp;"!$K$78"))</f>
        <v/>
      </c>
      <c r="G373" s="115" t="str" cm="1">
        <f t="array" aca="1" ref="G373" ca="1">IF(INDIRECT($C356&amp;"!$K$114")=0,"",INDIRECT($C356&amp;"!$K$114"))</f>
        <v/>
      </c>
      <c r="H373" s="115" t="str" cm="1">
        <f t="array" aca="1" ref="H373" ca="1">IF(INDIRECT($C356&amp;"!$K$150")=0,"",INDIRECT($C356&amp;"!$K$150"))</f>
        <v/>
      </c>
      <c r="I373" s="115" t="str" cm="1">
        <f t="array" aca="1" ref="I373" ca="1">IF(INDIRECT($C356&amp;"!$K$186")=0,"",INDIRECT($C356&amp;"!$K$186"))</f>
        <v/>
      </c>
      <c r="J373" s="115" t="str" cm="1">
        <f t="array" aca="1" ref="J373" ca="1">IF(INDIRECT($C356&amp;"!$K$222")=0,"",INDIRECT($C356&amp;"!$K$222"))</f>
        <v/>
      </c>
      <c r="K373" s="115" t="str" cm="1">
        <f t="array" aca="1" ref="K373" ca="1">IF(INDIRECT($C356&amp;"!$K$258")=0,"",INDIRECT($C356&amp;"!$K$258"))</f>
        <v/>
      </c>
      <c r="L373" s="115" t="str" cm="1">
        <f t="array" aca="1" ref="L373" ca="1">IF(INDIRECT($C356&amp;"!$K$294")=0,"",INDIRECT($C356&amp;"!$K$294"))</f>
        <v/>
      </c>
      <c r="M373" s="116" t="str">
        <f ca="1">IF(E373="","",SUM($E373:$L373))</f>
        <v/>
      </c>
      <c r="Q373" s="63"/>
      <c r="R373" s="63"/>
      <c r="S373" s="63"/>
      <c r="T373" s="63"/>
      <c r="U373" s="63"/>
      <c r="V373" s="63"/>
      <c r="W373" s="63"/>
      <c r="X373" s="63"/>
    </row>
    <row r="374" spans="2:24">
      <c r="C374" s="117"/>
      <c r="D374" s="117" t="s">
        <v>74</v>
      </c>
      <c r="E374" s="118" t="str">
        <f ca="1">IF(OR(E371="",E373=""),"",ROUNDDOWN(E371*E373*24,0))</f>
        <v/>
      </c>
      <c r="F374" s="119" t="str">
        <f t="shared" ref="F374:L374" ca="1" si="633">IF(OR(F371="",F373=""),"",ROUNDDOWN(F371*F373*24,0))</f>
        <v/>
      </c>
      <c r="G374" s="119" t="str">
        <f t="shared" ca="1" si="633"/>
        <v/>
      </c>
      <c r="H374" s="119" t="str">
        <f t="shared" ca="1" si="633"/>
        <v/>
      </c>
      <c r="I374" s="119" t="str">
        <f t="shared" ca="1" si="633"/>
        <v/>
      </c>
      <c r="J374" s="119" t="str">
        <f t="shared" ca="1" si="633"/>
        <v/>
      </c>
      <c r="K374" s="119" t="str">
        <f t="shared" ca="1" si="633"/>
        <v/>
      </c>
      <c r="L374" s="119" t="str">
        <f t="shared" ca="1" si="633"/>
        <v/>
      </c>
      <c r="M374" s="121">
        <f ca="1">SUM(E374:L374)</f>
        <v>0</v>
      </c>
      <c r="Q374" s="63" t="str">
        <f t="shared" ref="Q374" ca="1" si="634">IF(OR(E371="",E373=""),"",CHAR(10)&amp;"法定休日：" &amp; TEXT(E371,"#,###円") &amp; "×" &amp; TEXT(E373,"[h]:mm時間;@") &amp; "=" &amp; TEXT(E374,"#,###円"))</f>
        <v/>
      </c>
      <c r="R374" s="63" t="str">
        <f t="shared" ref="R374" ca="1" si="635">IF(OR(F371="",F373=""),"",CHAR(10)&amp;"法定休日：" &amp; TEXT(F371,"#,###円") &amp; "×" &amp; TEXT(F373,"[h]:mm時間;@") &amp; "=" &amp; TEXT(F374,"#,###円"))</f>
        <v/>
      </c>
      <c r="S374" s="63" t="str">
        <f t="shared" ref="S374" ca="1" si="636">IF(OR(G371="",G373=""),"",CHAR(10)&amp;"法定休日：" &amp; TEXT(G371,"#,###円") &amp; "×" &amp; TEXT(G373,"[h]:mm時間;@") &amp; "=" &amp; TEXT(G374,"#,###円"))</f>
        <v/>
      </c>
      <c r="T374" s="63" t="str">
        <f t="shared" ref="T374" ca="1" si="637">IF(OR(H371="",H373=""),"",CHAR(10)&amp;"法定休日：" &amp; TEXT(H371,"#,###円") &amp; "×" &amp; TEXT(H373,"[h]:mm時間;@") &amp; "=" &amp; TEXT(H374,"#,###円"))</f>
        <v/>
      </c>
      <c r="U374" s="63" t="str">
        <f t="shared" ref="U374" ca="1" si="638">IF(OR(I371="",I373=""),"",CHAR(10)&amp;"法定休日：" &amp; TEXT(I371,"#,###円") &amp; "×" &amp; TEXT(I373,"[h]:mm時間;@") &amp; "=" &amp; TEXT(I374,"#,###円"))</f>
        <v/>
      </c>
      <c r="V374" s="63" t="str">
        <f t="shared" ref="V374" ca="1" si="639">IF(OR(J371="",J373=""),"",CHAR(10)&amp;"法定休日：" &amp; TEXT(J371,"#,###円") &amp; "×" &amp; TEXT(J373,"[h]:mm時間;@") &amp; "=" &amp; TEXT(J374,"#,###円"))</f>
        <v/>
      </c>
      <c r="W374" s="63" t="str">
        <f t="shared" ref="W374" ca="1" si="640">IF(OR(K371="",K373=""),"",CHAR(10)&amp;"法定休日：" &amp; TEXT(K371,"#,###円") &amp; "×" &amp; TEXT(K373,"[h]:mm時間;@") &amp; "=" &amp; TEXT(K374,"#,###円"))</f>
        <v/>
      </c>
      <c r="X374" s="63" t="str">
        <f t="shared" ref="X374" ca="1" si="641">IF(OR(L371="",L373=""),"",CHAR(10)&amp;"法定休日：" &amp; TEXT(L371,"#,###円") &amp; "×" &amp; TEXT(L373,"[h]:mm時間;@") &amp; "=" &amp; TEXT(L374,"#,###円"))</f>
        <v/>
      </c>
    </row>
    <row r="375" spans="2:24">
      <c r="C375" s="110" t="s">
        <v>75</v>
      </c>
      <c r="D375" s="110" t="s">
        <v>77</v>
      </c>
      <c r="E375" s="38"/>
      <c r="F375" s="36"/>
      <c r="G375" s="36"/>
      <c r="H375" s="36"/>
      <c r="I375" s="36"/>
      <c r="J375" s="36"/>
      <c r="K375" s="36"/>
      <c r="L375" s="36"/>
      <c r="M375" s="126">
        <f>SUM(E375:L375)</f>
        <v>0</v>
      </c>
      <c r="Q375" s="63"/>
      <c r="R375" s="63"/>
      <c r="S375" s="63"/>
      <c r="T375" s="63"/>
      <c r="U375" s="63"/>
      <c r="V375" s="63"/>
      <c r="W375" s="63"/>
      <c r="X375" s="63"/>
    </row>
    <row r="376" spans="2:24">
      <c r="C376" s="127"/>
      <c r="D376" s="113" t="s">
        <v>78</v>
      </c>
      <c r="E376" s="39"/>
      <c r="F376" s="35"/>
      <c r="G376" s="35"/>
      <c r="H376" s="35"/>
      <c r="I376" s="35"/>
      <c r="J376" s="35"/>
      <c r="K376" s="35"/>
      <c r="L376" s="35"/>
      <c r="M376" s="128">
        <f ca="1">SUM(E376*E359,F376*F359,G376*G359,H376*H359,I376*I359,J376*J359,K376*K359,L376*L359)</f>
        <v>0</v>
      </c>
      <c r="Q376" s="63"/>
      <c r="R376" s="63"/>
      <c r="S376" s="63"/>
      <c r="T376" s="63"/>
      <c r="U376" s="63"/>
      <c r="V376" s="63"/>
      <c r="W376" s="63"/>
      <c r="X376" s="63"/>
    </row>
    <row r="377" spans="2:24">
      <c r="C377" s="129"/>
      <c r="D377" s="117" t="s">
        <v>74</v>
      </c>
      <c r="E377" s="118" t="str">
        <f t="shared" ref="E377:L377" si="642">IF(AND(E375="",E376=""),"",E375+E376*E359)</f>
        <v/>
      </c>
      <c r="F377" s="119" t="str">
        <f t="shared" si="642"/>
        <v/>
      </c>
      <c r="G377" s="119" t="str">
        <f t="shared" si="642"/>
        <v/>
      </c>
      <c r="H377" s="119" t="str">
        <f t="shared" si="642"/>
        <v/>
      </c>
      <c r="I377" s="119" t="str">
        <f t="shared" si="642"/>
        <v/>
      </c>
      <c r="J377" s="119" t="str">
        <f t="shared" si="642"/>
        <v/>
      </c>
      <c r="K377" s="119" t="str">
        <f t="shared" si="642"/>
        <v/>
      </c>
      <c r="L377" s="119" t="str">
        <f t="shared" si="642"/>
        <v/>
      </c>
      <c r="M377" s="121">
        <f>SUM(E377:L377)</f>
        <v>0</v>
      </c>
      <c r="Q377" s="63" t="str">
        <f t="shared" ref="Q377:X377" si="643">IF(AND(E375="",E376=""),"",CHAR(10)&amp;"通勤手当：" &amp; TEXT(E377,"#,###円"))</f>
        <v/>
      </c>
      <c r="R377" s="63" t="str">
        <f t="shared" si="643"/>
        <v/>
      </c>
      <c r="S377" s="63" t="str">
        <f t="shared" si="643"/>
        <v/>
      </c>
      <c r="T377" s="63" t="str">
        <f t="shared" si="643"/>
        <v/>
      </c>
      <c r="U377" s="63" t="str">
        <f t="shared" si="643"/>
        <v/>
      </c>
      <c r="V377" s="63" t="str">
        <f t="shared" si="643"/>
        <v/>
      </c>
      <c r="W377" s="63" t="str">
        <f t="shared" si="643"/>
        <v/>
      </c>
      <c r="X377" s="63" t="str">
        <f t="shared" si="643"/>
        <v/>
      </c>
    </row>
    <row r="378" spans="2:24">
      <c r="C378" s="110" t="s">
        <v>97</v>
      </c>
      <c r="D378" s="130" t="s">
        <v>99</v>
      </c>
      <c r="E378" s="38"/>
      <c r="F378" s="36"/>
      <c r="G378" s="36"/>
      <c r="H378" s="36"/>
      <c r="I378" s="36"/>
      <c r="J378" s="36"/>
      <c r="K378" s="36"/>
      <c r="L378" s="36"/>
      <c r="M378" s="131">
        <f>SUM(E378:L378)</f>
        <v>0</v>
      </c>
      <c r="Q378" s="63" t="str">
        <f>IF(E378="","",CHAR(10)&amp;"自己負担：" &amp; TEXT(E378,"#,###円")) &amp; IF(E379="",""," ※" &amp;E379)</f>
        <v/>
      </c>
      <c r="R378" s="63" t="str">
        <f t="shared" ref="R378" si="644">IF(F378="","",CHAR(10)&amp;"自己負担：" &amp; TEXT(F378,"#,###円")) &amp; IF(F379="",""," ※" &amp;F379)</f>
        <v/>
      </c>
      <c r="S378" s="63" t="str">
        <f t="shared" ref="S378" si="645">IF(G378="","",CHAR(10)&amp;"自己負担：" &amp; TEXT(G378,"#,###円")) &amp; IF(G379="",""," ※" &amp;G379)</f>
        <v/>
      </c>
      <c r="T378" s="63" t="str">
        <f t="shared" ref="T378" si="646">IF(H378="","",CHAR(10)&amp;"自己負担：" &amp; TEXT(H378,"#,###円")) &amp; IF(H379="",""," ※" &amp;H379)</f>
        <v/>
      </c>
      <c r="U378" s="63" t="str">
        <f t="shared" ref="U378" si="647">IF(I378="","",CHAR(10)&amp;"自己負担：" &amp; TEXT(I378,"#,###円")) &amp; IF(I379="",""," ※" &amp;I379)</f>
        <v/>
      </c>
      <c r="V378" s="63" t="str">
        <f t="shared" ref="V378" si="648">IF(J378="","",CHAR(10)&amp;"自己負担：" &amp; TEXT(J378,"#,###円")) &amp; IF(J379="",""," ※" &amp;J379)</f>
        <v/>
      </c>
      <c r="W378" s="63" t="str">
        <f t="shared" ref="W378" si="649">IF(K378="","",CHAR(10)&amp;"自己負担：" &amp; TEXT(K378,"#,###円")) &amp; IF(K379="",""," ※" &amp;K379)</f>
        <v/>
      </c>
      <c r="X378" s="63" t="str">
        <f t="shared" ref="X378" si="650">IF(L378="","",CHAR(10)&amp;"自己負担：" &amp; TEXT(L378,"#,###円")) &amp; IF(L379="",""," ※" &amp;L379)</f>
        <v/>
      </c>
    </row>
    <row r="379" spans="2:24" ht="33.75" customHeight="1" thickBot="1">
      <c r="C379" s="132" t="s">
        <v>98</v>
      </c>
      <c r="D379" s="133" t="s">
        <v>100</v>
      </c>
      <c r="E379" s="40"/>
      <c r="F379" s="40"/>
      <c r="G379" s="40"/>
      <c r="H379" s="40"/>
      <c r="I379" s="40"/>
      <c r="J379" s="40"/>
      <c r="K379" s="40"/>
      <c r="L379" s="41"/>
      <c r="M379" s="134"/>
      <c r="O379" s="1" t="s">
        <v>101</v>
      </c>
    </row>
    <row r="380" spans="2:24" ht="21.75" customHeight="1" thickTop="1">
      <c r="C380" s="129" t="s">
        <v>76</v>
      </c>
      <c r="D380" s="135"/>
      <c r="E380" s="119" t="str">
        <f t="shared" ref="E380:L380" ca="1" si="651">IF(SUM(E362,E366,E370,E374,E377)-E378=0,"",SUM(E362,E366,E370,E374,E377)-E378)</f>
        <v/>
      </c>
      <c r="F380" s="119" t="str">
        <f t="shared" ca="1" si="651"/>
        <v/>
      </c>
      <c r="G380" s="119" t="str">
        <f t="shared" ca="1" si="651"/>
        <v/>
      </c>
      <c r="H380" s="119" t="str">
        <f t="shared" ca="1" si="651"/>
        <v/>
      </c>
      <c r="I380" s="119" t="str">
        <f t="shared" ca="1" si="651"/>
        <v/>
      </c>
      <c r="J380" s="119" t="str">
        <f t="shared" ca="1" si="651"/>
        <v/>
      </c>
      <c r="K380" s="119" t="str">
        <f t="shared" ca="1" si="651"/>
        <v/>
      </c>
      <c r="L380" s="119" t="str">
        <f t="shared" ca="1" si="651"/>
        <v/>
      </c>
      <c r="M380" s="136" t="str">
        <f ca="1">IF(E380="","",SUM(E380:L380))</f>
        <v/>
      </c>
      <c r="Q380" s="137" t="str">
        <f ca="1">Q362&amp;Q366&amp;Q370&amp;Q374&amp;Q377&amp;Q378</f>
        <v/>
      </c>
      <c r="R380" s="137" t="str">
        <f t="shared" ref="R380:X380" ca="1" si="652">R362&amp;R366&amp;R370&amp;R374&amp;R377&amp;R378</f>
        <v/>
      </c>
      <c r="S380" s="137" t="str">
        <f t="shared" ca="1" si="652"/>
        <v/>
      </c>
      <c r="T380" s="137" t="str">
        <f t="shared" ca="1" si="652"/>
        <v/>
      </c>
      <c r="U380" s="137" t="str">
        <f t="shared" ca="1" si="652"/>
        <v/>
      </c>
      <c r="V380" s="137" t="str">
        <f t="shared" ca="1" si="652"/>
        <v/>
      </c>
      <c r="W380" s="137" t="str">
        <f t="shared" ca="1" si="652"/>
        <v/>
      </c>
      <c r="X380" s="137" t="str">
        <f t="shared" ca="1" si="652"/>
        <v/>
      </c>
    </row>
    <row r="381" spans="2:24" ht="15" customHeight="1" thickBot="1">
      <c r="B381" s="138"/>
      <c r="C381" s="138"/>
      <c r="D381" s="138"/>
      <c r="E381" s="138"/>
      <c r="F381" s="138"/>
      <c r="G381" s="138"/>
      <c r="H381" s="138"/>
      <c r="I381" s="138"/>
      <c r="J381" s="138"/>
      <c r="K381" s="138"/>
      <c r="L381" s="138"/>
      <c r="M381" s="138"/>
    </row>
    <row r="383" spans="2:24" ht="14.25" customHeight="1">
      <c r="B383" s="46">
        <f>B356+1</f>
        <v>15</v>
      </c>
      <c r="C383" s="29" t="str">
        <f>HYPERLINK("#日誌"&amp;B383&amp;"!B11","日誌"&amp;B383)</f>
        <v>日誌15</v>
      </c>
      <c r="D383" s="95" t="s">
        <v>116</v>
      </c>
      <c r="E383" s="139"/>
      <c r="F383" s="95" t="s">
        <v>126</v>
      </c>
      <c r="G383" s="140"/>
      <c r="H383" s="95" t="s">
        <v>127</v>
      </c>
      <c r="I383" s="140"/>
      <c r="J383" s="63"/>
      <c r="M383" s="96" t="str">
        <f>HYPERLINK("#⑭雑役務費!C"&amp;9*B383+1,"経費支出管理表へ")</f>
        <v>経費支出管理表へ</v>
      </c>
      <c r="Q383" s="1" t="s">
        <v>102</v>
      </c>
    </row>
    <row r="384" spans="2:24" ht="7.5" customHeight="1">
      <c r="C384" s="63"/>
      <c r="D384" s="63"/>
      <c r="E384" s="63"/>
      <c r="G384" s="97" t="e">
        <f>VLOOKUP(G383,リスト!E:F,2,FALSE)</f>
        <v>#N/A</v>
      </c>
      <c r="H384" s="63"/>
      <c r="J384" s="63"/>
      <c r="K384" s="63"/>
      <c r="L384" s="63"/>
      <c r="M384" s="63"/>
    </row>
    <row r="385" spans="3:24">
      <c r="C385" s="98"/>
      <c r="D385" s="99"/>
      <c r="E385" s="100" t="s">
        <v>45</v>
      </c>
      <c r="F385" s="101" t="s">
        <v>46</v>
      </c>
      <c r="G385" s="101" t="s">
        <v>47</v>
      </c>
      <c r="H385" s="101" t="s">
        <v>48</v>
      </c>
      <c r="I385" s="101" t="s">
        <v>49</v>
      </c>
      <c r="J385" s="101" t="s">
        <v>50</v>
      </c>
      <c r="K385" s="101" t="s">
        <v>51</v>
      </c>
      <c r="L385" s="101" t="s">
        <v>52</v>
      </c>
      <c r="M385" s="102" t="s">
        <v>11</v>
      </c>
      <c r="Q385" s="103" t="s">
        <v>45</v>
      </c>
      <c r="R385" s="103" t="s">
        <v>46</v>
      </c>
      <c r="S385" s="103" t="s">
        <v>47</v>
      </c>
      <c r="T385" s="103" t="s">
        <v>48</v>
      </c>
      <c r="U385" s="103" t="s">
        <v>49</v>
      </c>
      <c r="V385" s="103" t="s">
        <v>50</v>
      </c>
      <c r="W385" s="103" t="s">
        <v>51</v>
      </c>
      <c r="X385" s="103" t="s">
        <v>52</v>
      </c>
    </row>
    <row r="386" spans="3:24" ht="15" customHeight="1">
      <c r="C386" s="104" t="s">
        <v>18</v>
      </c>
      <c r="D386" s="105"/>
      <c r="E386" s="106" cm="1">
        <f t="array" aca="1" ref="E386" ca="1">IF(INDIRECT(C383&amp;"!$L$42")=0,"",COUNT(INDIRECT(C383&amp;"!$L$11:$L$41")))</f>
        <v>0</v>
      </c>
      <c r="F386" s="107" cm="1">
        <f t="array" aca="1" ref="F386" ca="1">IF(INDIRECT(C383&amp;"!$L$78")=0,"",COUNT(INDIRECT(C383&amp;"!$L$47:$L$77")))</f>
        <v>0</v>
      </c>
      <c r="G386" s="107" cm="1">
        <f t="array" aca="1" ref="G386" ca="1">IF(INDIRECT(C383&amp;"!$L$114")=0,"",COUNT(INDIRECT(C383&amp;"!$L$83:$L$113")))</f>
        <v>0</v>
      </c>
      <c r="H386" s="107" cm="1">
        <f t="array" aca="1" ref="H386" ca="1">IF(INDIRECT(C383&amp;"!$L$150")=0,"",COUNT(INDIRECT(C383&amp;"!$L$119:$L$149")))</f>
        <v>0</v>
      </c>
      <c r="I386" s="107" cm="1">
        <f t="array" aca="1" ref="I386" ca="1">IF(INDIRECT(C383&amp;"!$L$186")=0,"",COUNT(INDIRECT(C383&amp;"!$L$155:$L$185")))</f>
        <v>0</v>
      </c>
      <c r="J386" s="107" cm="1">
        <f t="array" aca="1" ref="J386" ca="1">IF(INDIRECT(C383&amp;"!$L$222")=0,"",COUNT(INDIRECT(C383&amp;"!$L$191:$L$221")))</f>
        <v>0</v>
      </c>
      <c r="K386" s="107" cm="1">
        <f t="array" aca="1" ref="K386" ca="1">IF(INDIRECT(C383&amp;"!$L$258")=0,"",COUNT(INDIRECT(C383&amp;"!$L$227:$L$257")))</f>
        <v>0</v>
      </c>
      <c r="L386" s="107" cm="1">
        <f t="array" aca="1" ref="L386" ca="1">IF(INDIRECT(C383&amp;"!$L$294")=0,"",COUNT(INDIRECT(C383&amp;"!$L$263:$L$293")))</f>
        <v>0</v>
      </c>
      <c r="M386" s="108">
        <f ca="1">IF($E$8="","",SUM($E$8:$L$8))</f>
        <v>0</v>
      </c>
      <c r="O386" s="69" t="s">
        <v>167</v>
      </c>
      <c r="Q386" s="109"/>
      <c r="R386" s="109"/>
      <c r="S386" s="109"/>
      <c r="T386" s="109"/>
      <c r="U386" s="109"/>
      <c r="V386" s="109"/>
      <c r="W386" s="109"/>
      <c r="X386" s="109"/>
    </row>
    <row r="387" spans="3:24">
      <c r="C387" s="110" t="s">
        <v>82</v>
      </c>
      <c r="D387" s="110" t="s">
        <v>73</v>
      </c>
      <c r="E387" s="37"/>
      <c r="F387" s="30"/>
      <c r="G387" s="30"/>
      <c r="H387" s="30"/>
      <c r="I387" s="30"/>
      <c r="J387" s="30"/>
      <c r="K387" s="30"/>
      <c r="L387" s="30"/>
      <c r="M387" s="111"/>
      <c r="O387" s="1" t="s">
        <v>122</v>
      </c>
    </row>
    <row r="388" spans="3:24">
      <c r="C388" s="112"/>
      <c r="D388" s="113" t="s">
        <v>24</v>
      </c>
      <c r="E388" s="114" t="str" cm="1">
        <f t="array" aca="1" ref="E388" ca="1">IF(INDIRECT($C383&amp;"!$H$42")=0,"",INDIRECT($C383&amp;"!$H$42"))</f>
        <v/>
      </c>
      <c r="F388" s="115" t="str" cm="1">
        <f t="array" aca="1" ref="F388" ca="1">IF(INDIRECT($C383&amp;"!$H$78")=0,"",INDIRECT($C383&amp;"!$H$78"))</f>
        <v/>
      </c>
      <c r="G388" s="115" t="str" cm="1">
        <f t="array" aca="1" ref="G388" ca="1">IF(INDIRECT($C383&amp;"!$H$114")=0,"",INDIRECT($C383&amp;"!$H$114"))</f>
        <v/>
      </c>
      <c r="H388" s="115" t="str" cm="1">
        <f t="array" aca="1" ref="H388" ca="1">IF(INDIRECT($C383&amp;"!$H$150")=0,"",INDIRECT($C383&amp;"!$H$150"))</f>
        <v/>
      </c>
      <c r="I388" s="115" t="str" cm="1">
        <f t="array" aca="1" ref="I388" ca="1">IF(INDIRECT($C383&amp;"!$H$186")=0,"",INDIRECT($C383&amp;"!$H$186"))</f>
        <v/>
      </c>
      <c r="J388" s="115" t="str" cm="1">
        <f t="array" aca="1" ref="J388" ca="1">IF(INDIRECT($C383&amp;"!$H$222")=0,"",INDIRECT($C383&amp;"!$H$222"))</f>
        <v/>
      </c>
      <c r="K388" s="115" t="str" cm="1">
        <f t="array" aca="1" ref="K388" ca="1">IF(INDIRECT($C383&amp;"!$H$258")=0,"",INDIRECT($C383&amp;"!$H$258"))</f>
        <v/>
      </c>
      <c r="L388" s="115" t="str" cm="1">
        <f t="array" aca="1" ref="L388" ca="1">IF(INDIRECT($C383&amp;"!$H$294")=0,"",INDIRECT($C383&amp;"!$H$294"))</f>
        <v/>
      </c>
      <c r="M388" s="116" t="str">
        <f ca="1">IF(E388="","",SUM($E388:$L388))</f>
        <v/>
      </c>
    </row>
    <row r="389" spans="3:24">
      <c r="C389" s="117"/>
      <c r="D389" s="117" t="s">
        <v>74</v>
      </c>
      <c r="E389" s="118" t="str">
        <f t="shared" ref="E389:L389" ca="1" si="653">IF(OR(E387="",E388=""),"",ROUNDDOWN(E387*E388*24,0))</f>
        <v/>
      </c>
      <c r="F389" s="119" t="str">
        <f t="shared" ca="1" si="653"/>
        <v/>
      </c>
      <c r="G389" s="119" t="str">
        <f t="shared" ca="1" si="653"/>
        <v/>
      </c>
      <c r="H389" s="119" t="str">
        <f t="shared" ca="1" si="653"/>
        <v/>
      </c>
      <c r="I389" s="120" t="str">
        <f t="shared" ca="1" si="653"/>
        <v/>
      </c>
      <c r="J389" s="119" t="str">
        <f t="shared" ca="1" si="653"/>
        <v/>
      </c>
      <c r="K389" s="119" t="str">
        <f t="shared" ca="1" si="653"/>
        <v/>
      </c>
      <c r="L389" s="119" t="str">
        <f t="shared" ca="1" si="653"/>
        <v/>
      </c>
      <c r="M389" s="121">
        <f ca="1">SUM(E389:L389)</f>
        <v>0</v>
      </c>
      <c r="Q389" s="63" t="str">
        <f t="shared" ref="Q389" ca="1" si="654">IF(OR(E387="",E388=""),"","所定内：" &amp; TEXT(E387,"#,###円") &amp; "×" &amp; TEXT(E388,"[h]:mm時間;@") &amp; "=" &amp; TEXT(E389,"#,###円"))</f>
        <v/>
      </c>
      <c r="R389" s="63" t="str">
        <f t="shared" ref="R389" ca="1" si="655">IF(OR(F387="",F388=""),"","所定内：" &amp; TEXT(F387,"#,###円") &amp; "×" &amp; TEXT(F388,"[h]:mm時間;@") &amp; "=" &amp; TEXT(F389,"#,###円"))</f>
        <v/>
      </c>
      <c r="S389" s="63" t="str">
        <f t="shared" ref="S389" ca="1" si="656">IF(OR(G387="",G388=""),"","所定内：" &amp; TEXT(G387,"#,###円") &amp; "×" &amp; TEXT(G388,"[h]:mm時間;@") &amp; "=" &amp; TEXT(G389,"#,###円"))</f>
        <v/>
      </c>
      <c r="T389" s="63" t="str">
        <f t="shared" ref="T389" ca="1" si="657">IF(OR(H387="",H388=""),"","所定内：" &amp; TEXT(H387,"#,###円") &amp; "×" &amp; TEXT(H388,"[h]:mm時間;@") &amp; "=" &amp; TEXT(H389,"#,###円"))</f>
        <v/>
      </c>
      <c r="U389" s="63" t="str">
        <f t="shared" ref="U389" ca="1" si="658">IF(OR(I387="",I388=""),"","所定内：" &amp; TEXT(I387,"#,###円") &amp; "×" &amp; TEXT(I388,"[h]:mm時間;@") &amp; "=" &amp; TEXT(I389,"#,###円"))</f>
        <v/>
      </c>
      <c r="V389" s="63" t="str">
        <f t="shared" ref="V389" ca="1" si="659">IF(OR(J387="",J388=""),"","所定内：" &amp; TEXT(J387,"#,###円") &amp; "×" &amp; TEXT(J388,"[h]:mm時間;@") &amp; "=" &amp; TEXT(J389,"#,###円"))</f>
        <v/>
      </c>
      <c r="W389" s="63" t="str">
        <f t="shared" ref="W389" ca="1" si="660">IF(OR(K387="",K388=""),"","所定内：" &amp; TEXT(K387,"#,###円") &amp; "×" &amp; TEXT(K388,"[h]:mm時間;@") &amp; "=" &amp; TEXT(K389,"#,###円"))</f>
        <v/>
      </c>
      <c r="X389" s="63" t="str">
        <f t="shared" ref="X389" ca="1" si="661">IF(OR(L387="",L388=""),"","所定内：" &amp; TEXT(L387,"#,###円") &amp; "×" &amp; TEXT(L388,"[h]:mm時間;@") &amp; "=" &amp; TEXT(L389,"#,###円"))</f>
        <v/>
      </c>
    </row>
    <row r="390" spans="3:24">
      <c r="C390" s="110" t="s">
        <v>91</v>
      </c>
      <c r="D390" s="112" t="s">
        <v>73</v>
      </c>
      <c r="E390" s="37"/>
      <c r="F390" s="30"/>
      <c r="G390" s="30"/>
      <c r="H390" s="30"/>
      <c r="I390" s="30"/>
      <c r="J390" s="30"/>
      <c r="K390" s="30"/>
      <c r="L390" s="30"/>
      <c r="M390" s="122"/>
      <c r="Q390" s="63"/>
      <c r="R390" s="63"/>
      <c r="S390" s="63"/>
      <c r="T390" s="63"/>
      <c r="U390" s="63"/>
      <c r="V390" s="63"/>
      <c r="W390" s="63"/>
      <c r="X390" s="63"/>
    </row>
    <row r="391" spans="3:24">
      <c r="C391" s="112"/>
      <c r="D391" s="113" t="s">
        <v>92</v>
      </c>
      <c r="E391" s="123" t="str">
        <f>IF(OR(E387="",E390=""),"",E390/E387-1)</f>
        <v/>
      </c>
      <c r="F391" s="124" t="str">
        <f t="shared" ref="F391:L391" si="662">IF(OR(F387="",F390=""),"",F390/F387-1)</f>
        <v/>
      </c>
      <c r="G391" s="124" t="str">
        <f t="shared" si="662"/>
        <v/>
      </c>
      <c r="H391" s="124" t="str">
        <f t="shared" si="662"/>
        <v/>
      </c>
      <c r="I391" s="124" t="str">
        <f t="shared" si="662"/>
        <v/>
      </c>
      <c r="J391" s="124" t="str">
        <f t="shared" si="662"/>
        <v/>
      </c>
      <c r="K391" s="124" t="str">
        <f t="shared" si="662"/>
        <v/>
      </c>
      <c r="L391" s="124" t="str">
        <f t="shared" si="662"/>
        <v/>
      </c>
      <c r="M391" s="125"/>
      <c r="Q391" s="63"/>
      <c r="R391" s="63"/>
      <c r="S391" s="63"/>
      <c r="T391" s="63"/>
      <c r="U391" s="63"/>
      <c r="V391" s="63"/>
      <c r="W391" s="63"/>
      <c r="X391" s="63"/>
    </row>
    <row r="392" spans="3:24">
      <c r="C392" s="112"/>
      <c r="D392" s="113" t="s">
        <v>24</v>
      </c>
      <c r="E392" s="114" t="str" cm="1">
        <f t="array" aca="1" ref="E392" ca="1">IF(INDIRECT($C383&amp;"!$I$42")=0,"",INDIRECT($C383&amp;"!$I$42"))</f>
        <v/>
      </c>
      <c r="F392" s="115" t="str" cm="1">
        <f t="array" aca="1" ref="F392" ca="1">IF(INDIRECT($C383&amp;"!$I$78")=0,"",INDIRECT($C383&amp;"!$I$78"))</f>
        <v/>
      </c>
      <c r="G392" s="115" t="str" cm="1">
        <f t="array" aca="1" ref="G392" ca="1">IF(INDIRECT($C383&amp;"!$I$114")=0,"",INDIRECT($C383&amp;"!$I$114"))</f>
        <v/>
      </c>
      <c r="H392" s="115" t="str" cm="1">
        <f t="array" aca="1" ref="H392" ca="1">IF(INDIRECT($C383&amp;"!$I$150")=0,"",INDIRECT($C383&amp;"!$I$150"))</f>
        <v/>
      </c>
      <c r="I392" s="115" t="str" cm="1">
        <f t="array" aca="1" ref="I392" ca="1">IF(INDIRECT($C383&amp;"!$I$186")=0,"",INDIRECT($C383&amp;"!$I$186"))</f>
        <v/>
      </c>
      <c r="J392" s="115" t="str" cm="1">
        <f t="array" aca="1" ref="J392" ca="1">IF(INDIRECT($C383&amp;"!$I$222")=0,"",INDIRECT($C383&amp;"!$I$222"))</f>
        <v/>
      </c>
      <c r="K392" s="115" t="str" cm="1">
        <f t="array" aca="1" ref="K392" ca="1">IF(INDIRECT($C383&amp;"!$I$258")=0,"",INDIRECT($C383&amp;"!$I$258"))</f>
        <v/>
      </c>
      <c r="L392" s="115" t="str" cm="1">
        <f t="array" aca="1" ref="L392" ca="1">IF(INDIRECT($C383&amp;"!$I$294")=0,"",INDIRECT($C383&amp;"!$I$294"))</f>
        <v/>
      </c>
      <c r="M392" s="116" t="str">
        <f ca="1">IF(E392="","",SUM($E392:$L392))</f>
        <v/>
      </c>
      <c r="Q392" s="63"/>
      <c r="R392" s="63"/>
      <c r="S392" s="63"/>
      <c r="T392" s="63"/>
      <c r="U392" s="63"/>
      <c r="V392" s="63"/>
      <c r="W392" s="63"/>
      <c r="X392" s="63"/>
    </row>
    <row r="393" spans="3:24">
      <c r="C393" s="117"/>
      <c r="D393" s="117" t="s">
        <v>74</v>
      </c>
      <c r="E393" s="118" t="str">
        <f t="shared" ref="E393:L393" ca="1" si="663">IF(OR(E390="",E392=""),"",ROUNDDOWN(E390*E392*24,0))</f>
        <v/>
      </c>
      <c r="F393" s="119" t="str">
        <f t="shared" ca="1" si="663"/>
        <v/>
      </c>
      <c r="G393" s="119" t="str">
        <f t="shared" ca="1" si="663"/>
        <v/>
      </c>
      <c r="H393" s="119" t="str">
        <f t="shared" ca="1" si="663"/>
        <v/>
      </c>
      <c r="I393" s="119" t="str">
        <f t="shared" ca="1" si="663"/>
        <v/>
      </c>
      <c r="J393" s="119" t="str">
        <f t="shared" ca="1" si="663"/>
        <v/>
      </c>
      <c r="K393" s="119" t="str">
        <f t="shared" ca="1" si="663"/>
        <v/>
      </c>
      <c r="L393" s="119" t="str">
        <f t="shared" ca="1" si="663"/>
        <v/>
      </c>
      <c r="M393" s="121">
        <f ca="1">SUM(E393:L393)</f>
        <v>0</v>
      </c>
      <c r="Q393" s="63" t="str">
        <f t="shared" ref="Q393" ca="1" si="664">IF(OR(E390="",E392=""),"",CHAR(10)&amp;"所定外：" &amp; TEXT(E390,"#,###円") &amp; "×" &amp; TEXT(E392,"[h]:mm時間;@") &amp; "=" &amp; TEXT(E393,"#,###円"))</f>
        <v/>
      </c>
      <c r="R393" s="63" t="str">
        <f t="shared" ref="R393" ca="1" si="665">IF(OR(F390="",F392=""),"",CHAR(10)&amp;"所定外：" &amp; TEXT(F390,"#,###円") &amp; "×" &amp; TEXT(F392,"[h]:mm時間;@") &amp; "=" &amp; TEXT(F393,"#,###円"))</f>
        <v/>
      </c>
      <c r="S393" s="63" t="str">
        <f t="shared" ref="S393" ca="1" si="666">IF(OR(G390="",G392=""),"",CHAR(10)&amp;"所定外：" &amp; TEXT(G390,"#,###円") &amp; "×" &amp; TEXT(G392,"[h]:mm時間;@") &amp; "=" &amp; TEXT(G393,"#,###円"))</f>
        <v/>
      </c>
      <c r="T393" s="63" t="str">
        <f t="shared" ref="T393" ca="1" si="667">IF(OR(H390="",H392=""),"",CHAR(10)&amp;"所定外：" &amp; TEXT(H390,"#,###円") &amp; "×" &amp; TEXT(H392,"[h]:mm時間;@") &amp; "=" &amp; TEXT(H393,"#,###円"))</f>
        <v/>
      </c>
      <c r="U393" s="63" t="str">
        <f t="shared" ref="U393" ca="1" si="668">IF(OR(I390="",I392=""),"",CHAR(10)&amp;"所定外：" &amp; TEXT(I390,"#,###円") &amp; "×" &amp; TEXT(I392,"[h]:mm時間;@") &amp; "=" &amp; TEXT(I393,"#,###円"))</f>
        <v/>
      </c>
      <c r="V393" s="63" t="str">
        <f t="shared" ref="V393" ca="1" si="669">IF(OR(J390="",J392=""),"",CHAR(10)&amp;"所定外：" &amp; TEXT(J390,"#,###円") &amp; "×" &amp; TEXT(J392,"[h]:mm時間;@") &amp; "=" &amp; TEXT(J393,"#,###円"))</f>
        <v/>
      </c>
      <c r="W393" s="63" t="str">
        <f t="shared" ref="W393" ca="1" si="670">IF(OR(K390="",K392=""),"",CHAR(10)&amp;"所定外：" &amp; TEXT(K390,"#,###円") &amp; "×" &amp; TEXT(K392,"[h]:mm時間;@") &amp; "=" &amp; TEXT(K393,"#,###円"))</f>
        <v/>
      </c>
      <c r="X393" s="63" t="str">
        <f t="shared" ref="X393" ca="1" si="671">IF(OR(L390="",L392=""),"",CHAR(10)&amp;"所定外：" &amp; TEXT(L390,"#,###円") &amp; "×" &amp; TEXT(L392,"[h]:mm時間;@") &amp; "=" &amp; TEXT(L393,"#,###円"))</f>
        <v/>
      </c>
    </row>
    <row r="394" spans="3:24">
      <c r="C394" s="110" t="s">
        <v>93</v>
      </c>
      <c r="D394" s="112" t="s">
        <v>73</v>
      </c>
      <c r="E394" s="37"/>
      <c r="F394" s="30"/>
      <c r="G394" s="30"/>
      <c r="H394" s="30"/>
      <c r="I394" s="30"/>
      <c r="J394" s="30"/>
      <c r="K394" s="30"/>
      <c r="L394" s="30"/>
      <c r="M394" s="122"/>
      <c r="Q394" s="63"/>
      <c r="R394" s="63"/>
      <c r="S394" s="63"/>
      <c r="T394" s="63"/>
      <c r="U394" s="63"/>
      <c r="V394" s="63"/>
      <c r="W394" s="63"/>
      <c r="X394" s="63"/>
    </row>
    <row r="395" spans="3:24">
      <c r="C395" s="112"/>
      <c r="D395" s="113" t="s">
        <v>92</v>
      </c>
      <c r="E395" s="123" t="str">
        <f t="shared" ref="E395:L395" si="672">IF(OR(E387="",E394=""),"",E394/E387-1)</f>
        <v/>
      </c>
      <c r="F395" s="124" t="str">
        <f t="shared" si="672"/>
        <v/>
      </c>
      <c r="G395" s="124" t="str">
        <f t="shared" si="672"/>
        <v/>
      </c>
      <c r="H395" s="124" t="str">
        <f t="shared" si="672"/>
        <v/>
      </c>
      <c r="I395" s="124" t="str">
        <f t="shared" si="672"/>
        <v/>
      </c>
      <c r="J395" s="124" t="str">
        <f t="shared" si="672"/>
        <v/>
      </c>
      <c r="K395" s="124" t="str">
        <f t="shared" si="672"/>
        <v/>
      </c>
      <c r="L395" s="124" t="str">
        <f t="shared" si="672"/>
        <v/>
      </c>
      <c r="M395" s="125"/>
      <c r="Q395" s="63"/>
      <c r="R395" s="63"/>
      <c r="S395" s="63"/>
      <c r="T395" s="63"/>
      <c r="U395" s="63"/>
      <c r="V395" s="63"/>
      <c r="W395" s="63"/>
      <c r="X395" s="63"/>
    </row>
    <row r="396" spans="3:24">
      <c r="C396" s="112"/>
      <c r="D396" s="113" t="s">
        <v>24</v>
      </c>
      <c r="E396" s="114" t="str" cm="1">
        <f t="array" aca="1" ref="E396" ca="1">IF(INDIRECT($C383&amp;"!$J$42")=0,"",INDIRECT($C383&amp;"!$J$42"))</f>
        <v/>
      </c>
      <c r="F396" s="115" t="str" cm="1">
        <f t="array" aca="1" ref="F396" ca="1">IF(INDIRECT($C383&amp;"!$J$78")=0,"",INDIRECT($C383&amp;"!$J$78"))</f>
        <v/>
      </c>
      <c r="G396" s="115" t="str" cm="1">
        <f t="array" aca="1" ref="G396" ca="1">IF(INDIRECT($C383&amp;"!$J$114")=0,"",INDIRECT($C383&amp;"!$J$114"))</f>
        <v/>
      </c>
      <c r="H396" s="115" t="str" cm="1">
        <f t="array" aca="1" ref="H396" ca="1">IF(INDIRECT($C383&amp;"!$J$150")=0,"",INDIRECT($C383&amp;"!$J$150"))</f>
        <v/>
      </c>
      <c r="I396" s="115" t="str" cm="1">
        <f t="array" aca="1" ref="I396" ca="1">IF(INDIRECT($C383&amp;"!$J$186")=0,"",INDIRECT($C383&amp;"!$J$186"))</f>
        <v/>
      </c>
      <c r="J396" s="115" t="str" cm="1">
        <f t="array" aca="1" ref="J396" ca="1">IF(INDIRECT($C383&amp;"!$J$222")=0,"",INDIRECT($C383&amp;"!$J$222"))</f>
        <v/>
      </c>
      <c r="K396" s="115" t="str" cm="1">
        <f t="array" aca="1" ref="K396" ca="1">IF(INDIRECT($C383&amp;"!$J$258")=0,"",INDIRECT($C383&amp;"!$J$258"))</f>
        <v/>
      </c>
      <c r="L396" s="115" t="str" cm="1">
        <f t="array" aca="1" ref="L396" ca="1">IF(INDIRECT($C383&amp;"!$J$294")=0,"",INDIRECT($C383&amp;"!$J$294"))</f>
        <v/>
      </c>
      <c r="M396" s="116" t="str">
        <f ca="1">IF(E396="","",SUM($E396:$L396))</f>
        <v/>
      </c>
      <c r="Q396" s="63"/>
      <c r="R396" s="63"/>
      <c r="S396" s="63"/>
      <c r="T396" s="63"/>
      <c r="U396" s="63"/>
      <c r="V396" s="63"/>
      <c r="W396" s="63"/>
      <c r="X396" s="63"/>
    </row>
    <row r="397" spans="3:24">
      <c r="C397" s="117"/>
      <c r="D397" s="117" t="s">
        <v>74</v>
      </c>
      <c r="E397" s="118" t="str">
        <f t="shared" ref="E397:L397" ca="1" si="673">IF(OR(E394="",E396=""),"",ROUNDDOWN(E394*E396*24,0))</f>
        <v/>
      </c>
      <c r="F397" s="119" t="str">
        <f t="shared" ca="1" si="673"/>
        <v/>
      </c>
      <c r="G397" s="119" t="str">
        <f t="shared" ca="1" si="673"/>
        <v/>
      </c>
      <c r="H397" s="119" t="str">
        <f t="shared" ca="1" si="673"/>
        <v/>
      </c>
      <c r="I397" s="119" t="str">
        <f t="shared" ca="1" si="673"/>
        <v/>
      </c>
      <c r="J397" s="119" t="str">
        <f t="shared" ca="1" si="673"/>
        <v/>
      </c>
      <c r="K397" s="119" t="str">
        <f t="shared" ca="1" si="673"/>
        <v/>
      </c>
      <c r="L397" s="119" t="str">
        <f t="shared" ca="1" si="673"/>
        <v/>
      </c>
      <c r="M397" s="121">
        <f ca="1">SUM(E397:L397)</f>
        <v>0</v>
      </c>
      <c r="Q397" s="63" t="str">
        <f ca="1">IF(OR(E394="",E396=""),"",CHAR(10)&amp;"所定休日：" &amp; TEXT(E394,"#,###円") &amp; "×" &amp; TEXT(E396,"[h]:mm時間;@") &amp; "=" &amp; TEXT(E397,"#,###円"))</f>
        <v/>
      </c>
      <c r="R397" s="63" t="str">
        <f t="shared" ref="R397" ca="1" si="674">IF(OR(F394="",F396=""),"",CHAR(10)&amp;"所定休日：" &amp; TEXT(F394,"#,###円") &amp; "×" &amp; TEXT(F396,"[h]:mm時間;@") &amp; "=" &amp; TEXT(F397,"#,###円"))</f>
        <v/>
      </c>
      <c r="S397" s="63" t="str">
        <f t="shared" ref="S397" ca="1" si="675">IF(OR(G394="",G396=""),"",CHAR(10)&amp;"所定休日：" &amp; TEXT(G394,"#,###円") &amp; "×" &amp; TEXT(G396,"[h]:mm時間;@") &amp; "=" &amp; TEXT(G397,"#,###円"))</f>
        <v/>
      </c>
      <c r="T397" s="63" t="str">
        <f t="shared" ref="T397" ca="1" si="676">IF(OR(H394="",H396=""),"",CHAR(10)&amp;"所定休日：" &amp; TEXT(H394,"#,###円") &amp; "×" &amp; TEXT(H396,"[h]:mm時間;@") &amp; "=" &amp; TEXT(H397,"#,###円"))</f>
        <v/>
      </c>
      <c r="U397" s="63" t="str">
        <f t="shared" ref="U397" ca="1" si="677">IF(OR(I394="",I396=""),"",CHAR(10)&amp;"所定休日：" &amp; TEXT(I394,"#,###円") &amp; "×" &amp; TEXT(I396,"[h]:mm時間;@") &amp; "=" &amp; TEXT(I397,"#,###円"))</f>
        <v/>
      </c>
      <c r="V397" s="63" t="str">
        <f t="shared" ref="V397" ca="1" si="678">IF(OR(J394="",J396=""),"",CHAR(10)&amp;"所定休日：" &amp; TEXT(J394,"#,###円") &amp; "×" &amp; TEXT(J396,"[h]:mm時間;@") &amp; "=" &amp; TEXT(J397,"#,###円"))</f>
        <v/>
      </c>
      <c r="W397" s="63" t="str">
        <f t="shared" ref="W397" ca="1" si="679">IF(OR(K394="",K396=""),"",CHAR(10)&amp;"所定休日：" &amp; TEXT(K394,"#,###円") &amp; "×" &amp; TEXT(K396,"[h]:mm時間;@") &amp; "=" &amp; TEXT(K397,"#,###円"))</f>
        <v/>
      </c>
      <c r="X397" s="63" t="str">
        <f t="shared" ref="X397" ca="1" si="680">IF(OR(L394="",L396=""),"",CHAR(10)&amp;"所定休日：" &amp; TEXT(L394,"#,###円") &amp; "×" &amp; TEXT(L396,"[h]:mm時間;@") &amp; "=" &amp; TEXT(L397,"#,###円"))</f>
        <v/>
      </c>
    </row>
    <row r="398" spans="3:24">
      <c r="C398" s="110" t="s">
        <v>94</v>
      </c>
      <c r="D398" s="112" t="s">
        <v>73</v>
      </c>
      <c r="E398" s="37"/>
      <c r="F398" s="30"/>
      <c r="G398" s="30"/>
      <c r="H398" s="30"/>
      <c r="I398" s="30"/>
      <c r="J398" s="30"/>
      <c r="K398" s="30"/>
      <c r="L398" s="30"/>
      <c r="M398" s="122"/>
      <c r="Q398" s="63"/>
      <c r="R398" s="63"/>
      <c r="S398" s="63"/>
      <c r="T398" s="63"/>
      <c r="U398" s="63"/>
      <c r="V398" s="63"/>
      <c r="W398" s="63"/>
      <c r="X398" s="63"/>
    </row>
    <row r="399" spans="3:24">
      <c r="C399" s="112"/>
      <c r="D399" s="113" t="s">
        <v>92</v>
      </c>
      <c r="E399" s="123" t="str">
        <f t="shared" ref="E399:L399" si="681">IF(OR(E387="",E398=""),"",E398/E387-1)</f>
        <v/>
      </c>
      <c r="F399" s="124" t="str">
        <f t="shared" si="681"/>
        <v/>
      </c>
      <c r="G399" s="124" t="str">
        <f t="shared" si="681"/>
        <v/>
      </c>
      <c r="H399" s="124" t="str">
        <f t="shared" si="681"/>
        <v/>
      </c>
      <c r="I399" s="124" t="str">
        <f t="shared" si="681"/>
        <v/>
      </c>
      <c r="J399" s="124" t="str">
        <f t="shared" si="681"/>
        <v/>
      </c>
      <c r="K399" s="124" t="str">
        <f t="shared" si="681"/>
        <v/>
      </c>
      <c r="L399" s="124" t="str">
        <f t="shared" si="681"/>
        <v/>
      </c>
      <c r="M399" s="125"/>
      <c r="Q399" s="63"/>
      <c r="R399" s="63"/>
      <c r="S399" s="63"/>
      <c r="T399" s="63"/>
      <c r="U399" s="63"/>
      <c r="V399" s="63"/>
      <c r="W399" s="63"/>
      <c r="X399" s="63"/>
    </row>
    <row r="400" spans="3:24">
      <c r="C400" s="112"/>
      <c r="D400" s="113" t="s">
        <v>24</v>
      </c>
      <c r="E400" s="114" t="str" cm="1">
        <f t="array" aca="1" ref="E400" ca="1">IF(INDIRECT($C383&amp;"!$K$42")=0,"",INDIRECT($C383&amp;"!$K$42"))</f>
        <v/>
      </c>
      <c r="F400" s="115" t="str" cm="1">
        <f t="array" aca="1" ref="F400" ca="1">IF(INDIRECT($C383&amp;"!$K$78")=0,"",INDIRECT($C383&amp;"!$K$78"))</f>
        <v/>
      </c>
      <c r="G400" s="115" t="str" cm="1">
        <f t="array" aca="1" ref="G400" ca="1">IF(INDIRECT($C383&amp;"!$K$114")=0,"",INDIRECT($C383&amp;"!$K$114"))</f>
        <v/>
      </c>
      <c r="H400" s="115" t="str" cm="1">
        <f t="array" aca="1" ref="H400" ca="1">IF(INDIRECT($C383&amp;"!$K$150")=0,"",INDIRECT($C383&amp;"!$K$150"))</f>
        <v/>
      </c>
      <c r="I400" s="115" t="str" cm="1">
        <f t="array" aca="1" ref="I400" ca="1">IF(INDIRECT($C383&amp;"!$K$186")=0,"",INDIRECT($C383&amp;"!$K$186"))</f>
        <v/>
      </c>
      <c r="J400" s="115" t="str" cm="1">
        <f t="array" aca="1" ref="J400" ca="1">IF(INDIRECT($C383&amp;"!$K$222")=0,"",INDIRECT($C383&amp;"!$K$222"))</f>
        <v/>
      </c>
      <c r="K400" s="115" t="str" cm="1">
        <f t="array" aca="1" ref="K400" ca="1">IF(INDIRECT($C383&amp;"!$K$258")=0,"",INDIRECT($C383&amp;"!$K$258"))</f>
        <v/>
      </c>
      <c r="L400" s="115" t="str" cm="1">
        <f t="array" aca="1" ref="L400" ca="1">IF(INDIRECT($C383&amp;"!$K$294")=0,"",INDIRECT($C383&amp;"!$K$294"))</f>
        <v/>
      </c>
      <c r="M400" s="116" t="str">
        <f ca="1">IF(E400="","",SUM($E400:$L400))</f>
        <v/>
      </c>
      <c r="Q400" s="63"/>
      <c r="R400" s="63"/>
      <c r="S400" s="63"/>
      <c r="T400" s="63"/>
      <c r="U400" s="63"/>
      <c r="V400" s="63"/>
      <c r="W400" s="63"/>
      <c r="X400" s="63"/>
    </row>
    <row r="401" spans="2:24">
      <c r="C401" s="117"/>
      <c r="D401" s="117" t="s">
        <v>74</v>
      </c>
      <c r="E401" s="118" t="str">
        <f ca="1">IF(OR(E398="",E400=""),"",ROUNDDOWN(E398*E400*24,0))</f>
        <v/>
      </c>
      <c r="F401" s="119" t="str">
        <f t="shared" ref="F401:L401" ca="1" si="682">IF(OR(F398="",F400=""),"",ROUNDDOWN(F398*F400*24,0))</f>
        <v/>
      </c>
      <c r="G401" s="119" t="str">
        <f t="shared" ca="1" si="682"/>
        <v/>
      </c>
      <c r="H401" s="119" t="str">
        <f t="shared" ca="1" si="682"/>
        <v/>
      </c>
      <c r="I401" s="119" t="str">
        <f t="shared" ca="1" si="682"/>
        <v/>
      </c>
      <c r="J401" s="119" t="str">
        <f t="shared" ca="1" si="682"/>
        <v/>
      </c>
      <c r="K401" s="119" t="str">
        <f t="shared" ca="1" si="682"/>
        <v/>
      </c>
      <c r="L401" s="119" t="str">
        <f t="shared" ca="1" si="682"/>
        <v/>
      </c>
      <c r="M401" s="121">
        <f ca="1">SUM(E401:L401)</f>
        <v>0</v>
      </c>
      <c r="Q401" s="63" t="str">
        <f t="shared" ref="Q401" ca="1" si="683">IF(OR(E398="",E400=""),"",CHAR(10)&amp;"法定休日：" &amp; TEXT(E398,"#,###円") &amp; "×" &amp; TEXT(E400,"[h]:mm時間;@") &amp; "=" &amp; TEXT(E401,"#,###円"))</f>
        <v/>
      </c>
      <c r="R401" s="63" t="str">
        <f t="shared" ref="R401" ca="1" si="684">IF(OR(F398="",F400=""),"",CHAR(10)&amp;"法定休日：" &amp; TEXT(F398,"#,###円") &amp; "×" &amp; TEXT(F400,"[h]:mm時間;@") &amp; "=" &amp; TEXT(F401,"#,###円"))</f>
        <v/>
      </c>
      <c r="S401" s="63" t="str">
        <f t="shared" ref="S401" ca="1" si="685">IF(OR(G398="",G400=""),"",CHAR(10)&amp;"法定休日：" &amp; TEXT(G398,"#,###円") &amp; "×" &amp; TEXT(G400,"[h]:mm時間;@") &amp; "=" &amp; TEXT(G401,"#,###円"))</f>
        <v/>
      </c>
      <c r="T401" s="63" t="str">
        <f t="shared" ref="T401" ca="1" si="686">IF(OR(H398="",H400=""),"",CHAR(10)&amp;"法定休日：" &amp; TEXT(H398,"#,###円") &amp; "×" &amp; TEXT(H400,"[h]:mm時間;@") &amp; "=" &amp; TEXT(H401,"#,###円"))</f>
        <v/>
      </c>
      <c r="U401" s="63" t="str">
        <f t="shared" ref="U401" ca="1" si="687">IF(OR(I398="",I400=""),"",CHAR(10)&amp;"法定休日：" &amp; TEXT(I398,"#,###円") &amp; "×" &amp; TEXT(I400,"[h]:mm時間;@") &amp; "=" &amp; TEXT(I401,"#,###円"))</f>
        <v/>
      </c>
      <c r="V401" s="63" t="str">
        <f t="shared" ref="V401" ca="1" si="688">IF(OR(J398="",J400=""),"",CHAR(10)&amp;"法定休日：" &amp; TEXT(J398,"#,###円") &amp; "×" &amp; TEXT(J400,"[h]:mm時間;@") &amp; "=" &amp; TEXT(J401,"#,###円"))</f>
        <v/>
      </c>
      <c r="W401" s="63" t="str">
        <f t="shared" ref="W401" ca="1" si="689">IF(OR(K398="",K400=""),"",CHAR(10)&amp;"法定休日：" &amp; TEXT(K398,"#,###円") &amp; "×" &amp; TEXT(K400,"[h]:mm時間;@") &amp; "=" &amp; TEXT(K401,"#,###円"))</f>
        <v/>
      </c>
      <c r="X401" s="63" t="str">
        <f t="shared" ref="X401" ca="1" si="690">IF(OR(L398="",L400=""),"",CHAR(10)&amp;"法定休日：" &amp; TEXT(L398,"#,###円") &amp; "×" &amp; TEXT(L400,"[h]:mm時間;@") &amp; "=" &amp; TEXT(L401,"#,###円"))</f>
        <v/>
      </c>
    </row>
    <row r="402" spans="2:24">
      <c r="C402" s="110" t="s">
        <v>75</v>
      </c>
      <c r="D402" s="110" t="s">
        <v>77</v>
      </c>
      <c r="E402" s="38"/>
      <c r="F402" s="36"/>
      <c r="G402" s="36"/>
      <c r="H402" s="36"/>
      <c r="I402" s="36"/>
      <c r="J402" s="36"/>
      <c r="K402" s="36"/>
      <c r="L402" s="36"/>
      <c r="M402" s="126">
        <f>SUM(E402:L402)</f>
        <v>0</v>
      </c>
      <c r="Q402" s="63"/>
      <c r="R402" s="63"/>
      <c r="S402" s="63"/>
      <c r="T402" s="63"/>
      <c r="U402" s="63"/>
      <c r="V402" s="63"/>
      <c r="W402" s="63"/>
      <c r="X402" s="63"/>
    </row>
    <row r="403" spans="2:24">
      <c r="C403" s="127"/>
      <c r="D403" s="113" t="s">
        <v>78</v>
      </c>
      <c r="E403" s="39"/>
      <c r="F403" s="35"/>
      <c r="G403" s="35"/>
      <c r="H403" s="35"/>
      <c r="I403" s="35"/>
      <c r="J403" s="35"/>
      <c r="K403" s="35"/>
      <c r="L403" s="35"/>
      <c r="M403" s="128">
        <f ca="1">SUM(E403*E386,F403*F386,G403*G386,H403*H386,I403*I386,J403*J386,K403*K386,L403*L386)</f>
        <v>0</v>
      </c>
      <c r="Q403" s="63"/>
      <c r="R403" s="63"/>
      <c r="S403" s="63"/>
      <c r="T403" s="63"/>
      <c r="U403" s="63"/>
      <c r="V403" s="63"/>
      <c r="W403" s="63"/>
      <c r="X403" s="63"/>
    </row>
    <row r="404" spans="2:24">
      <c r="C404" s="129"/>
      <c r="D404" s="117" t="s">
        <v>74</v>
      </c>
      <c r="E404" s="118" t="str">
        <f t="shared" ref="E404:L404" si="691">IF(AND(E402="",E403=""),"",E402+E403*E386)</f>
        <v/>
      </c>
      <c r="F404" s="119" t="str">
        <f t="shared" si="691"/>
        <v/>
      </c>
      <c r="G404" s="119" t="str">
        <f t="shared" si="691"/>
        <v/>
      </c>
      <c r="H404" s="119" t="str">
        <f t="shared" si="691"/>
        <v/>
      </c>
      <c r="I404" s="119" t="str">
        <f t="shared" si="691"/>
        <v/>
      </c>
      <c r="J404" s="119" t="str">
        <f t="shared" si="691"/>
        <v/>
      </c>
      <c r="K404" s="119" t="str">
        <f t="shared" si="691"/>
        <v/>
      </c>
      <c r="L404" s="119" t="str">
        <f t="shared" si="691"/>
        <v/>
      </c>
      <c r="M404" s="121">
        <f>SUM(E404:L404)</f>
        <v>0</v>
      </c>
      <c r="Q404" s="63" t="str">
        <f t="shared" ref="Q404:X404" si="692">IF(AND(E402="",E403=""),"",CHAR(10)&amp;"通勤手当：" &amp; TEXT(E404,"#,###円"))</f>
        <v/>
      </c>
      <c r="R404" s="63" t="str">
        <f t="shared" si="692"/>
        <v/>
      </c>
      <c r="S404" s="63" t="str">
        <f t="shared" si="692"/>
        <v/>
      </c>
      <c r="T404" s="63" t="str">
        <f t="shared" si="692"/>
        <v/>
      </c>
      <c r="U404" s="63" t="str">
        <f t="shared" si="692"/>
        <v/>
      </c>
      <c r="V404" s="63" t="str">
        <f t="shared" si="692"/>
        <v/>
      </c>
      <c r="W404" s="63" t="str">
        <f t="shared" si="692"/>
        <v/>
      </c>
      <c r="X404" s="63" t="str">
        <f t="shared" si="692"/>
        <v/>
      </c>
    </row>
    <row r="405" spans="2:24">
      <c r="C405" s="110" t="s">
        <v>97</v>
      </c>
      <c r="D405" s="130" t="s">
        <v>99</v>
      </c>
      <c r="E405" s="38"/>
      <c r="F405" s="36"/>
      <c r="G405" s="36"/>
      <c r="H405" s="36"/>
      <c r="I405" s="36"/>
      <c r="J405" s="36"/>
      <c r="K405" s="36"/>
      <c r="L405" s="36"/>
      <c r="M405" s="131">
        <f>SUM(E405:L405)</f>
        <v>0</v>
      </c>
      <c r="Q405" s="63" t="str">
        <f>IF(E405="","",CHAR(10)&amp;"自己負担：" &amp; TEXT(E405,"#,###円")) &amp; IF(E406="",""," ※" &amp;E406)</f>
        <v/>
      </c>
      <c r="R405" s="63" t="str">
        <f t="shared" ref="R405" si="693">IF(F405="","",CHAR(10)&amp;"自己負担：" &amp; TEXT(F405,"#,###円")) &amp; IF(F406="",""," ※" &amp;F406)</f>
        <v/>
      </c>
      <c r="S405" s="63" t="str">
        <f t="shared" ref="S405" si="694">IF(G405="","",CHAR(10)&amp;"自己負担：" &amp; TEXT(G405,"#,###円")) &amp; IF(G406="",""," ※" &amp;G406)</f>
        <v/>
      </c>
      <c r="T405" s="63" t="str">
        <f t="shared" ref="T405" si="695">IF(H405="","",CHAR(10)&amp;"自己負担：" &amp; TEXT(H405,"#,###円")) &amp; IF(H406="",""," ※" &amp;H406)</f>
        <v/>
      </c>
      <c r="U405" s="63" t="str">
        <f t="shared" ref="U405" si="696">IF(I405="","",CHAR(10)&amp;"自己負担：" &amp; TEXT(I405,"#,###円")) &amp; IF(I406="",""," ※" &amp;I406)</f>
        <v/>
      </c>
      <c r="V405" s="63" t="str">
        <f t="shared" ref="V405" si="697">IF(J405="","",CHAR(10)&amp;"自己負担：" &amp; TEXT(J405,"#,###円")) &amp; IF(J406="",""," ※" &amp;J406)</f>
        <v/>
      </c>
      <c r="W405" s="63" t="str">
        <f t="shared" ref="W405" si="698">IF(K405="","",CHAR(10)&amp;"自己負担：" &amp; TEXT(K405,"#,###円")) &amp; IF(K406="",""," ※" &amp;K406)</f>
        <v/>
      </c>
      <c r="X405" s="63" t="str">
        <f t="shared" ref="X405" si="699">IF(L405="","",CHAR(10)&amp;"自己負担：" &amp; TEXT(L405,"#,###円")) &amp; IF(L406="",""," ※" &amp;L406)</f>
        <v/>
      </c>
    </row>
    <row r="406" spans="2:24" ht="33.75" customHeight="1" thickBot="1">
      <c r="C406" s="132" t="s">
        <v>98</v>
      </c>
      <c r="D406" s="133" t="s">
        <v>100</v>
      </c>
      <c r="E406" s="40"/>
      <c r="F406" s="40"/>
      <c r="G406" s="40"/>
      <c r="H406" s="40"/>
      <c r="I406" s="40"/>
      <c r="J406" s="40"/>
      <c r="K406" s="40"/>
      <c r="L406" s="41"/>
      <c r="M406" s="134"/>
      <c r="O406" s="1" t="s">
        <v>101</v>
      </c>
    </row>
    <row r="407" spans="2:24" ht="21.75" customHeight="1" thickTop="1">
      <c r="C407" s="129" t="s">
        <v>76</v>
      </c>
      <c r="D407" s="135"/>
      <c r="E407" s="119" t="str">
        <f t="shared" ref="E407:L407" ca="1" si="700">IF(SUM(E389,E393,E397,E401,E404)-E405=0,"",SUM(E389,E393,E397,E401,E404)-E405)</f>
        <v/>
      </c>
      <c r="F407" s="119" t="str">
        <f t="shared" ca="1" si="700"/>
        <v/>
      </c>
      <c r="G407" s="119" t="str">
        <f t="shared" ca="1" si="700"/>
        <v/>
      </c>
      <c r="H407" s="119" t="str">
        <f t="shared" ca="1" si="700"/>
        <v/>
      </c>
      <c r="I407" s="119" t="str">
        <f t="shared" ca="1" si="700"/>
        <v/>
      </c>
      <c r="J407" s="119" t="str">
        <f t="shared" ca="1" si="700"/>
        <v/>
      </c>
      <c r="K407" s="119" t="str">
        <f t="shared" ca="1" si="700"/>
        <v/>
      </c>
      <c r="L407" s="119" t="str">
        <f t="shared" ca="1" si="700"/>
        <v/>
      </c>
      <c r="M407" s="136" t="str">
        <f ca="1">IF(E407="","",SUM(E407:L407))</f>
        <v/>
      </c>
      <c r="Q407" s="137" t="str">
        <f ca="1">Q389&amp;Q393&amp;Q397&amp;Q401&amp;Q404&amp;Q405</f>
        <v/>
      </c>
      <c r="R407" s="137" t="str">
        <f t="shared" ref="R407:X407" ca="1" si="701">R389&amp;R393&amp;R397&amp;R401&amp;R404&amp;R405</f>
        <v/>
      </c>
      <c r="S407" s="137" t="str">
        <f t="shared" ca="1" si="701"/>
        <v/>
      </c>
      <c r="T407" s="137" t="str">
        <f t="shared" ca="1" si="701"/>
        <v/>
      </c>
      <c r="U407" s="137" t="str">
        <f t="shared" ca="1" si="701"/>
        <v/>
      </c>
      <c r="V407" s="137" t="str">
        <f t="shared" ca="1" si="701"/>
        <v/>
      </c>
      <c r="W407" s="137" t="str">
        <f t="shared" ca="1" si="701"/>
        <v/>
      </c>
      <c r="X407" s="137" t="str">
        <f t="shared" ca="1" si="701"/>
        <v/>
      </c>
    </row>
    <row r="408" spans="2:24" ht="15" customHeight="1" thickBot="1">
      <c r="B408" s="138"/>
      <c r="C408" s="138"/>
      <c r="D408" s="138"/>
      <c r="E408" s="138"/>
      <c r="F408" s="138"/>
      <c r="G408" s="138"/>
      <c r="H408" s="138"/>
      <c r="I408" s="138"/>
      <c r="J408" s="138"/>
      <c r="K408" s="138"/>
      <c r="L408" s="138"/>
      <c r="M408" s="138"/>
    </row>
    <row r="410" spans="2:24" ht="14.25" customHeight="1">
      <c r="B410" s="46">
        <f>B383+1</f>
        <v>16</v>
      </c>
      <c r="C410" s="29" t="str">
        <f>HYPERLINK("#日誌"&amp;B410&amp;"!B11","日誌"&amp;B410)</f>
        <v>日誌16</v>
      </c>
      <c r="D410" s="95" t="s">
        <v>116</v>
      </c>
      <c r="E410" s="139"/>
      <c r="F410" s="95" t="s">
        <v>126</v>
      </c>
      <c r="G410" s="140"/>
      <c r="H410" s="95" t="s">
        <v>127</v>
      </c>
      <c r="I410" s="140"/>
      <c r="J410" s="63"/>
      <c r="M410" s="96" t="str">
        <f>HYPERLINK("#⑭雑役務費!C"&amp;9*B410+1,"経費支出管理表へ")</f>
        <v>経費支出管理表へ</v>
      </c>
      <c r="Q410" s="1" t="s">
        <v>102</v>
      </c>
    </row>
    <row r="411" spans="2:24" ht="7.5" customHeight="1">
      <c r="C411" s="63"/>
      <c r="D411" s="63"/>
      <c r="E411" s="63"/>
      <c r="G411" s="97" t="e">
        <f>VLOOKUP(G410,リスト!E:F,2,FALSE)</f>
        <v>#N/A</v>
      </c>
      <c r="H411" s="63"/>
      <c r="J411" s="63"/>
      <c r="K411" s="63"/>
      <c r="L411" s="63"/>
      <c r="M411" s="63"/>
    </row>
    <row r="412" spans="2:24">
      <c r="C412" s="98"/>
      <c r="D412" s="99"/>
      <c r="E412" s="100" t="s">
        <v>45</v>
      </c>
      <c r="F412" s="101" t="s">
        <v>46</v>
      </c>
      <c r="G412" s="101" t="s">
        <v>47</v>
      </c>
      <c r="H412" s="101" t="s">
        <v>48</v>
      </c>
      <c r="I412" s="101" t="s">
        <v>49</v>
      </c>
      <c r="J412" s="101" t="s">
        <v>50</v>
      </c>
      <c r="K412" s="101" t="s">
        <v>51</v>
      </c>
      <c r="L412" s="101" t="s">
        <v>52</v>
      </c>
      <c r="M412" s="102" t="s">
        <v>11</v>
      </c>
      <c r="Q412" s="103" t="s">
        <v>45</v>
      </c>
      <c r="R412" s="103" t="s">
        <v>46</v>
      </c>
      <c r="S412" s="103" t="s">
        <v>47</v>
      </c>
      <c r="T412" s="103" t="s">
        <v>48</v>
      </c>
      <c r="U412" s="103" t="s">
        <v>49</v>
      </c>
      <c r="V412" s="103" t="s">
        <v>50</v>
      </c>
      <c r="W412" s="103" t="s">
        <v>51</v>
      </c>
      <c r="X412" s="103" t="s">
        <v>52</v>
      </c>
    </row>
    <row r="413" spans="2:24" ht="15" customHeight="1">
      <c r="C413" s="104" t="s">
        <v>18</v>
      </c>
      <c r="D413" s="105"/>
      <c r="E413" s="106" cm="1">
        <f t="array" aca="1" ref="E413" ca="1">IF(INDIRECT(C410&amp;"!$L$42")=0,"",COUNT(INDIRECT(C410&amp;"!$L$11:$L$41")))</f>
        <v>0</v>
      </c>
      <c r="F413" s="107" cm="1">
        <f t="array" aca="1" ref="F413" ca="1">IF(INDIRECT(C410&amp;"!$L$78")=0,"",COUNT(INDIRECT(C410&amp;"!$L$47:$L$77")))</f>
        <v>0</v>
      </c>
      <c r="G413" s="107" cm="1">
        <f t="array" aca="1" ref="G413" ca="1">IF(INDIRECT(C410&amp;"!$L$114")=0,"",COUNT(INDIRECT(C410&amp;"!$L$83:$L$113")))</f>
        <v>0</v>
      </c>
      <c r="H413" s="107" cm="1">
        <f t="array" aca="1" ref="H413" ca="1">IF(INDIRECT(C410&amp;"!$L$150")=0,"",COUNT(INDIRECT(C410&amp;"!$L$119:$L$149")))</f>
        <v>0</v>
      </c>
      <c r="I413" s="107" cm="1">
        <f t="array" aca="1" ref="I413" ca="1">IF(INDIRECT(C410&amp;"!$L$186")=0,"",COUNT(INDIRECT(C410&amp;"!$L$155:$L$185")))</f>
        <v>0</v>
      </c>
      <c r="J413" s="107" cm="1">
        <f t="array" aca="1" ref="J413" ca="1">IF(INDIRECT(C410&amp;"!$L$222")=0,"",COUNT(INDIRECT(C410&amp;"!$L$191:$L$221")))</f>
        <v>0</v>
      </c>
      <c r="K413" s="107" cm="1">
        <f t="array" aca="1" ref="K413" ca="1">IF(INDIRECT(C410&amp;"!$L$258")=0,"",COUNT(INDIRECT(C410&amp;"!$L$227:$L$257")))</f>
        <v>0</v>
      </c>
      <c r="L413" s="107" cm="1">
        <f t="array" aca="1" ref="L413" ca="1">IF(INDIRECT(C410&amp;"!$L$294")=0,"",COUNT(INDIRECT(C410&amp;"!$L$263:$L$293")))</f>
        <v>0</v>
      </c>
      <c r="M413" s="108">
        <f ca="1">IF($E$8="","",SUM($E$8:$L$8))</f>
        <v>0</v>
      </c>
      <c r="O413" s="69" t="s">
        <v>167</v>
      </c>
      <c r="Q413" s="109"/>
      <c r="R413" s="109"/>
      <c r="S413" s="109"/>
      <c r="T413" s="109"/>
      <c r="U413" s="109"/>
      <c r="V413" s="109"/>
      <c r="W413" s="109"/>
      <c r="X413" s="109"/>
    </row>
    <row r="414" spans="2:24">
      <c r="C414" s="110" t="s">
        <v>82</v>
      </c>
      <c r="D414" s="110" t="s">
        <v>73</v>
      </c>
      <c r="E414" s="37"/>
      <c r="F414" s="30"/>
      <c r="G414" s="30"/>
      <c r="H414" s="30"/>
      <c r="I414" s="30"/>
      <c r="J414" s="30"/>
      <c r="K414" s="30"/>
      <c r="L414" s="30"/>
      <c r="M414" s="111"/>
      <c r="O414" s="1" t="s">
        <v>122</v>
      </c>
    </row>
    <row r="415" spans="2:24">
      <c r="C415" s="112"/>
      <c r="D415" s="113" t="s">
        <v>24</v>
      </c>
      <c r="E415" s="114" t="str" cm="1">
        <f t="array" aca="1" ref="E415" ca="1">IF(INDIRECT($C410&amp;"!$H$42")=0,"",INDIRECT($C410&amp;"!$H$42"))</f>
        <v/>
      </c>
      <c r="F415" s="115" t="str" cm="1">
        <f t="array" aca="1" ref="F415" ca="1">IF(INDIRECT($C410&amp;"!$H$78")=0,"",INDIRECT($C410&amp;"!$H$78"))</f>
        <v/>
      </c>
      <c r="G415" s="115" t="str" cm="1">
        <f t="array" aca="1" ref="G415" ca="1">IF(INDIRECT($C410&amp;"!$H$114")=0,"",INDIRECT($C410&amp;"!$H$114"))</f>
        <v/>
      </c>
      <c r="H415" s="115" t="str" cm="1">
        <f t="array" aca="1" ref="H415" ca="1">IF(INDIRECT($C410&amp;"!$H$150")=0,"",INDIRECT($C410&amp;"!$H$150"))</f>
        <v/>
      </c>
      <c r="I415" s="115" t="str" cm="1">
        <f t="array" aca="1" ref="I415" ca="1">IF(INDIRECT($C410&amp;"!$H$186")=0,"",INDIRECT($C410&amp;"!$H$186"))</f>
        <v/>
      </c>
      <c r="J415" s="115" t="str" cm="1">
        <f t="array" aca="1" ref="J415" ca="1">IF(INDIRECT($C410&amp;"!$H$222")=0,"",INDIRECT($C410&amp;"!$H$222"))</f>
        <v/>
      </c>
      <c r="K415" s="115" t="str" cm="1">
        <f t="array" aca="1" ref="K415" ca="1">IF(INDIRECT($C410&amp;"!$H$258")=0,"",INDIRECT($C410&amp;"!$H$258"))</f>
        <v/>
      </c>
      <c r="L415" s="115" t="str" cm="1">
        <f t="array" aca="1" ref="L415" ca="1">IF(INDIRECT($C410&amp;"!$H$294")=0,"",INDIRECT($C410&amp;"!$H$294"))</f>
        <v/>
      </c>
      <c r="M415" s="116" t="str">
        <f ca="1">IF(E415="","",SUM($E415:$L415))</f>
        <v/>
      </c>
    </row>
    <row r="416" spans="2:24">
      <c r="C416" s="117"/>
      <c r="D416" s="117" t="s">
        <v>74</v>
      </c>
      <c r="E416" s="118" t="str">
        <f t="shared" ref="E416:L416" ca="1" si="702">IF(OR(E414="",E415=""),"",ROUNDDOWN(E414*E415*24,0))</f>
        <v/>
      </c>
      <c r="F416" s="119" t="str">
        <f t="shared" ca="1" si="702"/>
        <v/>
      </c>
      <c r="G416" s="119" t="str">
        <f t="shared" ca="1" si="702"/>
        <v/>
      </c>
      <c r="H416" s="119" t="str">
        <f t="shared" ca="1" si="702"/>
        <v/>
      </c>
      <c r="I416" s="120" t="str">
        <f t="shared" ca="1" si="702"/>
        <v/>
      </c>
      <c r="J416" s="119" t="str">
        <f t="shared" ca="1" si="702"/>
        <v/>
      </c>
      <c r="K416" s="119" t="str">
        <f t="shared" ca="1" si="702"/>
        <v/>
      </c>
      <c r="L416" s="119" t="str">
        <f t="shared" ca="1" si="702"/>
        <v/>
      </c>
      <c r="M416" s="121">
        <f ca="1">SUM(E416:L416)</f>
        <v>0</v>
      </c>
      <c r="Q416" s="63" t="str">
        <f t="shared" ref="Q416" ca="1" si="703">IF(OR(E414="",E415=""),"","所定内：" &amp; TEXT(E414,"#,###円") &amp; "×" &amp; TEXT(E415,"[h]:mm時間;@") &amp; "=" &amp; TEXT(E416,"#,###円"))</f>
        <v/>
      </c>
      <c r="R416" s="63" t="str">
        <f t="shared" ref="R416" ca="1" si="704">IF(OR(F414="",F415=""),"","所定内：" &amp; TEXT(F414,"#,###円") &amp; "×" &amp; TEXT(F415,"[h]:mm時間;@") &amp; "=" &amp; TEXT(F416,"#,###円"))</f>
        <v/>
      </c>
      <c r="S416" s="63" t="str">
        <f t="shared" ref="S416" ca="1" si="705">IF(OR(G414="",G415=""),"","所定内：" &amp; TEXT(G414,"#,###円") &amp; "×" &amp; TEXT(G415,"[h]:mm時間;@") &amp; "=" &amp; TEXT(G416,"#,###円"))</f>
        <v/>
      </c>
      <c r="T416" s="63" t="str">
        <f t="shared" ref="T416" ca="1" si="706">IF(OR(H414="",H415=""),"","所定内：" &amp; TEXT(H414,"#,###円") &amp; "×" &amp; TEXT(H415,"[h]:mm時間;@") &amp; "=" &amp; TEXT(H416,"#,###円"))</f>
        <v/>
      </c>
      <c r="U416" s="63" t="str">
        <f t="shared" ref="U416" ca="1" si="707">IF(OR(I414="",I415=""),"","所定内：" &amp; TEXT(I414,"#,###円") &amp; "×" &amp; TEXT(I415,"[h]:mm時間;@") &amp; "=" &amp; TEXT(I416,"#,###円"))</f>
        <v/>
      </c>
      <c r="V416" s="63" t="str">
        <f t="shared" ref="V416" ca="1" si="708">IF(OR(J414="",J415=""),"","所定内：" &amp; TEXT(J414,"#,###円") &amp; "×" &amp; TEXT(J415,"[h]:mm時間;@") &amp; "=" &amp; TEXT(J416,"#,###円"))</f>
        <v/>
      </c>
      <c r="W416" s="63" t="str">
        <f t="shared" ref="W416" ca="1" si="709">IF(OR(K414="",K415=""),"","所定内：" &amp; TEXT(K414,"#,###円") &amp; "×" &amp; TEXT(K415,"[h]:mm時間;@") &amp; "=" &amp; TEXT(K416,"#,###円"))</f>
        <v/>
      </c>
      <c r="X416" s="63" t="str">
        <f t="shared" ref="X416" ca="1" si="710">IF(OR(L414="",L415=""),"","所定内：" &amp; TEXT(L414,"#,###円") &amp; "×" &amp; TEXT(L415,"[h]:mm時間;@") &amp; "=" &amp; TEXT(L416,"#,###円"))</f>
        <v/>
      </c>
    </row>
    <row r="417" spans="3:24">
      <c r="C417" s="110" t="s">
        <v>91</v>
      </c>
      <c r="D417" s="112" t="s">
        <v>73</v>
      </c>
      <c r="E417" s="37"/>
      <c r="F417" s="30"/>
      <c r="G417" s="30"/>
      <c r="H417" s="30"/>
      <c r="I417" s="30"/>
      <c r="J417" s="30"/>
      <c r="K417" s="30"/>
      <c r="L417" s="30"/>
      <c r="M417" s="122"/>
      <c r="Q417" s="63"/>
      <c r="R417" s="63"/>
      <c r="S417" s="63"/>
      <c r="T417" s="63"/>
      <c r="U417" s="63"/>
      <c r="V417" s="63"/>
      <c r="W417" s="63"/>
      <c r="X417" s="63"/>
    </row>
    <row r="418" spans="3:24">
      <c r="C418" s="112"/>
      <c r="D418" s="113" t="s">
        <v>92</v>
      </c>
      <c r="E418" s="123" t="str">
        <f>IF(OR(E414="",E417=""),"",E417/E414-1)</f>
        <v/>
      </c>
      <c r="F418" s="124" t="str">
        <f t="shared" ref="F418:L418" si="711">IF(OR(F414="",F417=""),"",F417/F414-1)</f>
        <v/>
      </c>
      <c r="G418" s="124" t="str">
        <f t="shared" si="711"/>
        <v/>
      </c>
      <c r="H418" s="124" t="str">
        <f t="shared" si="711"/>
        <v/>
      </c>
      <c r="I418" s="124" t="str">
        <f t="shared" si="711"/>
        <v/>
      </c>
      <c r="J418" s="124" t="str">
        <f t="shared" si="711"/>
        <v/>
      </c>
      <c r="K418" s="124" t="str">
        <f t="shared" si="711"/>
        <v/>
      </c>
      <c r="L418" s="124" t="str">
        <f t="shared" si="711"/>
        <v/>
      </c>
      <c r="M418" s="125"/>
      <c r="Q418" s="63"/>
      <c r="R418" s="63"/>
      <c r="S418" s="63"/>
      <c r="T418" s="63"/>
      <c r="U418" s="63"/>
      <c r="V418" s="63"/>
      <c r="W418" s="63"/>
      <c r="X418" s="63"/>
    </row>
    <row r="419" spans="3:24">
      <c r="C419" s="112"/>
      <c r="D419" s="113" t="s">
        <v>24</v>
      </c>
      <c r="E419" s="114" t="str" cm="1">
        <f t="array" aca="1" ref="E419" ca="1">IF(INDIRECT($C410&amp;"!$I$42")=0,"",INDIRECT($C410&amp;"!$I$42"))</f>
        <v/>
      </c>
      <c r="F419" s="115" t="str" cm="1">
        <f t="array" aca="1" ref="F419" ca="1">IF(INDIRECT($C410&amp;"!$I$78")=0,"",INDIRECT($C410&amp;"!$I$78"))</f>
        <v/>
      </c>
      <c r="G419" s="115" t="str" cm="1">
        <f t="array" aca="1" ref="G419" ca="1">IF(INDIRECT($C410&amp;"!$I$114")=0,"",INDIRECT($C410&amp;"!$I$114"))</f>
        <v/>
      </c>
      <c r="H419" s="115" t="str" cm="1">
        <f t="array" aca="1" ref="H419" ca="1">IF(INDIRECT($C410&amp;"!$I$150")=0,"",INDIRECT($C410&amp;"!$I$150"))</f>
        <v/>
      </c>
      <c r="I419" s="115" t="str" cm="1">
        <f t="array" aca="1" ref="I419" ca="1">IF(INDIRECT($C410&amp;"!$I$186")=0,"",INDIRECT($C410&amp;"!$I$186"))</f>
        <v/>
      </c>
      <c r="J419" s="115" t="str" cm="1">
        <f t="array" aca="1" ref="J419" ca="1">IF(INDIRECT($C410&amp;"!$I$222")=0,"",INDIRECT($C410&amp;"!$I$222"))</f>
        <v/>
      </c>
      <c r="K419" s="115" t="str" cm="1">
        <f t="array" aca="1" ref="K419" ca="1">IF(INDIRECT($C410&amp;"!$I$258")=0,"",INDIRECT($C410&amp;"!$I$258"))</f>
        <v/>
      </c>
      <c r="L419" s="115" t="str" cm="1">
        <f t="array" aca="1" ref="L419" ca="1">IF(INDIRECT($C410&amp;"!$I$294")=0,"",INDIRECT($C410&amp;"!$I$294"))</f>
        <v/>
      </c>
      <c r="M419" s="116" t="str">
        <f ca="1">IF(E419="","",SUM($E419:$L419))</f>
        <v/>
      </c>
      <c r="Q419" s="63"/>
      <c r="R419" s="63"/>
      <c r="S419" s="63"/>
      <c r="T419" s="63"/>
      <c r="U419" s="63"/>
      <c r="V419" s="63"/>
      <c r="W419" s="63"/>
      <c r="X419" s="63"/>
    </row>
    <row r="420" spans="3:24">
      <c r="C420" s="117"/>
      <c r="D420" s="117" t="s">
        <v>74</v>
      </c>
      <c r="E420" s="118" t="str">
        <f t="shared" ref="E420:L420" ca="1" si="712">IF(OR(E417="",E419=""),"",ROUNDDOWN(E417*E419*24,0))</f>
        <v/>
      </c>
      <c r="F420" s="119" t="str">
        <f t="shared" ca="1" si="712"/>
        <v/>
      </c>
      <c r="G420" s="119" t="str">
        <f t="shared" ca="1" si="712"/>
        <v/>
      </c>
      <c r="H420" s="119" t="str">
        <f t="shared" ca="1" si="712"/>
        <v/>
      </c>
      <c r="I420" s="119" t="str">
        <f t="shared" ca="1" si="712"/>
        <v/>
      </c>
      <c r="J420" s="119" t="str">
        <f t="shared" ca="1" si="712"/>
        <v/>
      </c>
      <c r="K420" s="119" t="str">
        <f t="shared" ca="1" si="712"/>
        <v/>
      </c>
      <c r="L420" s="119" t="str">
        <f t="shared" ca="1" si="712"/>
        <v/>
      </c>
      <c r="M420" s="121">
        <f ca="1">SUM(E420:L420)</f>
        <v>0</v>
      </c>
      <c r="Q420" s="63" t="str">
        <f t="shared" ref="Q420" ca="1" si="713">IF(OR(E417="",E419=""),"",CHAR(10)&amp;"所定外：" &amp; TEXT(E417,"#,###円") &amp; "×" &amp; TEXT(E419,"[h]:mm時間;@") &amp; "=" &amp; TEXT(E420,"#,###円"))</f>
        <v/>
      </c>
      <c r="R420" s="63" t="str">
        <f t="shared" ref="R420" ca="1" si="714">IF(OR(F417="",F419=""),"",CHAR(10)&amp;"所定外：" &amp; TEXT(F417,"#,###円") &amp; "×" &amp; TEXT(F419,"[h]:mm時間;@") &amp; "=" &amp; TEXT(F420,"#,###円"))</f>
        <v/>
      </c>
      <c r="S420" s="63" t="str">
        <f t="shared" ref="S420" ca="1" si="715">IF(OR(G417="",G419=""),"",CHAR(10)&amp;"所定外：" &amp; TEXT(G417,"#,###円") &amp; "×" &amp; TEXT(G419,"[h]:mm時間;@") &amp; "=" &amp; TEXT(G420,"#,###円"))</f>
        <v/>
      </c>
      <c r="T420" s="63" t="str">
        <f t="shared" ref="T420" ca="1" si="716">IF(OR(H417="",H419=""),"",CHAR(10)&amp;"所定外：" &amp; TEXT(H417,"#,###円") &amp; "×" &amp; TEXT(H419,"[h]:mm時間;@") &amp; "=" &amp; TEXT(H420,"#,###円"))</f>
        <v/>
      </c>
      <c r="U420" s="63" t="str">
        <f t="shared" ref="U420" ca="1" si="717">IF(OR(I417="",I419=""),"",CHAR(10)&amp;"所定外：" &amp; TEXT(I417,"#,###円") &amp; "×" &amp; TEXT(I419,"[h]:mm時間;@") &amp; "=" &amp; TEXT(I420,"#,###円"))</f>
        <v/>
      </c>
      <c r="V420" s="63" t="str">
        <f t="shared" ref="V420" ca="1" si="718">IF(OR(J417="",J419=""),"",CHAR(10)&amp;"所定外：" &amp; TEXT(J417,"#,###円") &amp; "×" &amp; TEXT(J419,"[h]:mm時間;@") &amp; "=" &amp; TEXT(J420,"#,###円"))</f>
        <v/>
      </c>
      <c r="W420" s="63" t="str">
        <f t="shared" ref="W420" ca="1" si="719">IF(OR(K417="",K419=""),"",CHAR(10)&amp;"所定外：" &amp; TEXT(K417,"#,###円") &amp; "×" &amp; TEXT(K419,"[h]:mm時間;@") &amp; "=" &amp; TEXT(K420,"#,###円"))</f>
        <v/>
      </c>
      <c r="X420" s="63" t="str">
        <f t="shared" ref="X420" ca="1" si="720">IF(OR(L417="",L419=""),"",CHAR(10)&amp;"所定外：" &amp; TEXT(L417,"#,###円") &amp; "×" &amp; TEXT(L419,"[h]:mm時間;@") &amp; "=" &amp; TEXT(L420,"#,###円"))</f>
        <v/>
      </c>
    </row>
    <row r="421" spans="3:24">
      <c r="C421" s="110" t="s">
        <v>93</v>
      </c>
      <c r="D421" s="112" t="s">
        <v>73</v>
      </c>
      <c r="E421" s="37"/>
      <c r="F421" s="30"/>
      <c r="G421" s="30"/>
      <c r="H421" s="30"/>
      <c r="I421" s="30"/>
      <c r="J421" s="30"/>
      <c r="K421" s="30"/>
      <c r="L421" s="30"/>
      <c r="M421" s="122"/>
      <c r="Q421" s="63"/>
      <c r="R421" s="63"/>
      <c r="S421" s="63"/>
      <c r="T421" s="63"/>
      <c r="U421" s="63"/>
      <c r="V421" s="63"/>
      <c r="W421" s="63"/>
      <c r="X421" s="63"/>
    </row>
    <row r="422" spans="3:24">
      <c r="C422" s="112"/>
      <c r="D422" s="113" t="s">
        <v>92</v>
      </c>
      <c r="E422" s="123" t="str">
        <f t="shared" ref="E422:L422" si="721">IF(OR(E414="",E421=""),"",E421/E414-1)</f>
        <v/>
      </c>
      <c r="F422" s="124" t="str">
        <f t="shared" si="721"/>
        <v/>
      </c>
      <c r="G422" s="124" t="str">
        <f t="shared" si="721"/>
        <v/>
      </c>
      <c r="H422" s="124" t="str">
        <f t="shared" si="721"/>
        <v/>
      </c>
      <c r="I422" s="124" t="str">
        <f t="shared" si="721"/>
        <v/>
      </c>
      <c r="J422" s="124" t="str">
        <f t="shared" si="721"/>
        <v/>
      </c>
      <c r="K422" s="124" t="str">
        <f t="shared" si="721"/>
        <v/>
      </c>
      <c r="L422" s="124" t="str">
        <f t="shared" si="721"/>
        <v/>
      </c>
      <c r="M422" s="125"/>
      <c r="Q422" s="63"/>
      <c r="R422" s="63"/>
      <c r="S422" s="63"/>
      <c r="T422" s="63"/>
      <c r="U422" s="63"/>
      <c r="V422" s="63"/>
      <c r="W422" s="63"/>
      <c r="X422" s="63"/>
    </row>
    <row r="423" spans="3:24">
      <c r="C423" s="112"/>
      <c r="D423" s="113" t="s">
        <v>24</v>
      </c>
      <c r="E423" s="114" t="str" cm="1">
        <f t="array" aca="1" ref="E423" ca="1">IF(INDIRECT($C410&amp;"!$J$42")=0,"",INDIRECT($C410&amp;"!$J$42"))</f>
        <v/>
      </c>
      <c r="F423" s="115" t="str" cm="1">
        <f t="array" aca="1" ref="F423" ca="1">IF(INDIRECT($C410&amp;"!$J$78")=0,"",INDIRECT($C410&amp;"!$J$78"))</f>
        <v/>
      </c>
      <c r="G423" s="115" t="str" cm="1">
        <f t="array" aca="1" ref="G423" ca="1">IF(INDIRECT($C410&amp;"!$J$114")=0,"",INDIRECT($C410&amp;"!$J$114"))</f>
        <v/>
      </c>
      <c r="H423" s="115" t="str" cm="1">
        <f t="array" aca="1" ref="H423" ca="1">IF(INDIRECT($C410&amp;"!$J$150")=0,"",INDIRECT($C410&amp;"!$J$150"))</f>
        <v/>
      </c>
      <c r="I423" s="115" t="str" cm="1">
        <f t="array" aca="1" ref="I423" ca="1">IF(INDIRECT($C410&amp;"!$J$186")=0,"",INDIRECT($C410&amp;"!$J$186"))</f>
        <v/>
      </c>
      <c r="J423" s="115" t="str" cm="1">
        <f t="array" aca="1" ref="J423" ca="1">IF(INDIRECT($C410&amp;"!$J$222")=0,"",INDIRECT($C410&amp;"!$J$222"))</f>
        <v/>
      </c>
      <c r="K423" s="115" t="str" cm="1">
        <f t="array" aca="1" ref="K423" ca="1">IF(INDIRECT($C410&amp;"!$J$258")=0,"",INDIRECT($C410&amp;"!$J$258"))</f>
        <v/>
      </c>
      <c r="L423" s="115" t="str" cm="1">
        <f t="array" aca="1" ref="L423" ca="1">IF(INDIRECT($C410&amp;"!$J$294")=0,"",INDIRECT($C410&amp;"!$J$294"))</f>
        <v/>
      </c>
      <c r="M423" s="116" t="str">
        <f ca="1">IF(E423="","",SUM($E423:$L423))</f>
        <v/>
      </c>
      <c r="Q423" s="63"/>
      <c r="R423" s="63"/>
      <c r="S423" s="63"/>
      <c r="T423" s="63"/>
      <c r="U423" s="63"/>
      <c r="V423" s="63"/>
      <c r="W423" s="63"/>
      <c r="X423" s="63"/>
    </row>
    <row r="424" spans="3:24">
      <c r="C424" s="117"/>
      <c r="D424" s="117" t="s">
        <v>74</v>
      </c>
      <c r="E424" s="118" t="str">
        <f t="shared" ref="E424:L424" ca="1" si="722">IF(OR(E421="",E423=""),"",ROUNDDOWN(E421*E423*24,0))</f>
        <v/>
      </c>
      <c r="F424" s="119" t="str">
        <f t="shared" ca="1" si="722"/>
        <v/>
      </c>
      <c r="G424" s="119" t="str">
        <f t="shared" ca="1" si="722"/>
        <v/>
      </c>
      <c r="H424" s="119" t="str">
        <f t="shared" ca="1" si="722"/>
        <v/>
      </c>
      <c r="I424" s="119" t="str">
        <f t="shared" ca="1" si="722"/>
        <v/>
      </c>
      <c r="J424" s="119" t="str">
        <f t="shared" ca="1" si="722"/>
        <v/>
      </c>
      <c r="K424" s="119" t="str">
        <f t="shared" ca="1" si="722"/>
        <v/>
      </c>
      <c r="L424" s="119" t="str">
        <f t="shared" ca="1" si="722"/>
        <v/>
      </c>
      <c r="M424" s="121">
        <f ca="1">SUM(E424:L424)</f>
        <v>0</v>
      </c>
      <c r="Q424" s="63" t="str">
        <f ca="1">IF(OR(E421="",E423=""),"",CHAR(10)&amp;"所定休日：" &amp; TEXT(E421,"#,###円") &amp; "×" &amp; TEXT(E423,"[h]:mm時間;@") &amp; "=" &amp; TEXT(E424,"#,###円"))</f>
        <v/>
      </c>
      <c r="R424" s="63" t="str">
        <f t="shared" ref="R424" ca="1" si="723">IF(OR(F421="",F423=""),"",CHAR(10)&amp;"所定休日：" &amp; TEXT(F421,"#,###円") &amp; "×" &amp; TEXT(F423,"[h]:mm時間;@") &amp; "=" &amp; TEXT(F424,"#,###円"))</f>
        <v/>
      </c>
      <c r="S424" s="63" t="str">
        <f t="shared" ref="S424" ca="1" si="724">IF(OR(G421="",G423=""),"",CHAR(10)&amp;"所定休日：" &amp; TEXT(G421,"#,###円") &amp; "×" &amp; TEXT(G423,"[h]:mm時間;@") &amp; "=" &amp; TEXT(G424,"#,###円"))</f>
        <v/>
      </c>
      <c r="T424" s="63" t="str">
        <f t="shared" ref="T424" ca="1" si="725">IF(OR(H421="",H423=""),"",CHAR(10)&amp;"所定休日：" &amp; TEXT(H421,"#,###円") &amp; "×" &amp; TEXT(H423,"[h]:mm時間;@") &amp; "=" &amp; TEXT(H424,"#,###円"))</f>
        <v/>
      </c>
      <c r="U424" s="63" t="str">
        <f t="shared" ref="U424" ca="1" si="726">IF(OR(I421="",I423=""),"",CHAR(10)&amp;"所定休日：" &amp; TEXT(I421,"#,###円") &amp; "×" &amp; TEXT(I423,"[h]:mm時間;@") &amp; "=" &amp; TEXT(I424,"#,###円"))</f>
        <v/>
      </c>
      <c r="V424" s="63" t="str">
        <f t="shared" ref="V424" ca="1" si="727">IF(OR(J421="",J423=""),"",CHAR(10)&amp;"所定休日：" &amp; TEXT(J421,"#,###円") &amp; "×" &amp; TEXT(J423,"[h]:mm時間;@") &amp; "=" &amp; TEXT(J424,"#,###円"))</f>
        <v/>
      </c>
      <c r="W424" s="63" t="str">
        <f t="shared" ref="W424" ca="1" si="728">IF(OR(K421="",K423=""),"",CHAR(10)&amp;"所定休日：" &amp; TEXT(K421,"#,###円") &amp; "×" &amp; TEXT(K423,"[h]:mm時間;@") &amp; "=" &amp; TEXT(K424,"#,###円"))</f>
        <v/>
      </c>
      <c r="X424" s="63" t="str">
        <f t="shared" ref="X424" ca="1" si="729">IF(OR(L421="",L423=""),"",CHAR(10)&amp;"所定休日：" &amp; TEXT(L421,"#,###円") &amp; "×" &amp; TEXT(L423,"[h]:mm時間;@") &amp; "=" &amp; TEXT(L424,"#,###円"))</f>
        <v/>
      </c>
    </row>
    <row r="425" spans="3:24">
      <c r="C425" s="110" t="s">
        <v>94</v>
      </c>
      <c r="D425" s="112" t="s">
        <v>73</v>
      </c>
      <c r="E425" s="37"/>
      <c r="F425" s="30"/>
      <c r="G425" s="30"/>
      <c r="H425" s="30"/>
      <c r="I425" s="30"/>
      <c r="J425" s="30"/>
      <c r="K425" s="30"/>
      <c r="L425" s="30"/>
      <c r="M425" s="122"/>
      <c r="Q425" s="63"/>
      <c r="R425" s="63"/>
      <c r="S425" s="63"/>
      <c r="T425" s="63"/>
      <c r="U425" s="63"/>
      <c r="V425" s="63"/>
      <c r="W425" s="63"/>
      <c r="X425" s="63"/>
    </row>
    <row r="426" spans="3:24">
      <c r="C426" s="112"/>
      <c r="D426" s="113" t="s">
        <v>92</v>
      </c>
      <c r="E426" s="123" t="str">
        <f t="shared" ref="E426:L426" si="730">IF(OR(E414="",E425=""),"",E425/E414-1)</f>
        <v/>
      </c>
      <c r="F426" s="124" t="str">
        <f t="shared" si="730"/>
        <v/>
      </c>
      <c r="G426" s="124" t="str">
        <f t="shared" si="730"/>
        <v/>
      </c>
      <c r="H426" s="124" t="str">
        <f t="shared" si="730"/>
        <v/>
      </c>
      <c r="I426" s="124" t="str">
        <f t="shared" si="730"/>
        <v/>
      </c>
      <c r="J426" s="124" t="str">
        <f t="shared" si="730"/>
        <v/>
      </c>
      <c r="K426" s="124" t="str">
        <f t="shared" si="730"/>
        <v/>
      </c>
      <c r="L426" s="124" t="str">
        <f t="shared" si="730"/>
        <v/>
      </c>
      <c r="M426" s="125"/>
      <c r="Q426" s="63"/>
      <c r="R426" s="63"/>
      <c r="S426" s="63"/>
      <c r="T426" s="63"/>
      <c r="U426" s="63"/>
      <c r="V426" s="63"/>
      <c r="W426" s="63"/>
      <c r="X426" s="63"/>
    </row>
    <row r="427" spans="3:24">
      <c r="C427" s="112"/>
      <c r="D427" s="113" t="s">
        <v>24</v>
      </c>
      <c r="E427" s="114" t="str" cm="1">
        <f t="array" aca="1" ref="E427" ca="1">IF(INDIRECT($C410&amp;"!$K$42")=0,"",INDIRECT($C410&amp;"!$K$42"))</f>
        <v/>
      </c>
      <c r="F427" s="115" t="str" cm="1">
        <f t="array" aca="1" ref="F427" ca="1">IF(INDIRECT($C410&amp;"!$K$78")=0,"",INDIRECT($C410&amp;"!$K$78"))</f>
        <v/>
      </c>
      <c r="G427" s="115" t="str" cm="1">
        <f t="array" aca="1" ref="G427" ca="1">IF(INDIRECT($C410&amp;"!$K$114")=0,"",INDIRECT($C410&amp;"!$K$114"))</f>
        <v/>
      </c>
      <c r="H427" s="115" t="str" cm="1">
        <f t="array" aca="1" ref="H427" ca="1">IF(INDIRECT($C410&amp;"!$K$150")=0,"",INDIRECT($C410&amp;"!$K$150"))</f>
        <v/>
      </c>
      <c r="I427" s="115" t="str" cm="1">
        <f t="array" aca="1" ref="I427" ca="1">IF(INDIRECT($C410&amp;"!$K$186")=0,"",INDIRECT($C410&amp;"!$K$186"))</f>
        <v/>
      </c>
      <c r="J427" s="115" t="str" cm="1">
        <f t="array" aca="1" ref="J427" ca="1">IF(INDIRECT($C410&amp;"!$K$222")=0,"",INDIRECT($C410&amp;"!$K$222"))</f>
        <v/>
      </c>
      <c r="K427" s="115" t="str" cm="1">
        <f t="array" aca="1" ref="K427" ca="1">IF(INDIRECT($C410&amp;"!$K$258")=0,"",INDIRECT($C410&amp;"!$K$258"))</f>
        <v/>
      </c>
      <c r="L427" s="115" t="str" cm="1">
        <f t="array" aca="1" ref="L427" ca="1">IF(INDIRECT($C410&amp;"!$K$294")=0,"",INDIRECT($C410&amp;"!$K$294"))</f>
        <v/>
      </c>
      <c r="M427" s="116" t="str">
        <f ca="1">IF(E427="","",SUM($E427:$L427))</f>
        <v/>
      </c>
      <c r="Q427" s="63"/>
      <c r="R427" s="63"/>
      <c r="S427" s="63"/>
      <c r="T427" s="63"/>
      <c r="U427" s="63"/>
      <c r="V427" s="63"/>
      <c r="W427" s="63"/>
      <c r="X427" s="63"/>
    </row>
    <row r="428" spans="3:24">
      <c r="C428" s="117"/>
      <c r="D428" s="117" t="s">
        <v>74</v>
      </c>
      <c r="E428" s="118" t="str">
        <f ca="1">IF(OR(E425="",E427=""),"",ROUNDDOWN(E425*E427*24,0))</f>
        <v/>
      </c>
      <c r="F428" s="119" t="str">
        <f t="shared" ref="F428:L428" ca="1" si="731">IF(OR(F425="",F427=""),"",ROUNDDOWN(F425*F427*24,0))</f>
        <v/>
      </c>
      <c r="G428" s="119" t="str">
        <f t="shared" ca="1" si="731"/>
        <v/>
      </c>
      <c r="H428" s="119" t="str">
        <f t="shared" ca="1" si="731"/>
        <v/>
      </c>
      <c r="I428" s="119" t="str">
        <f t="shared" ca="1" si="731"/>
        <v/>
      </c>
      <c r="J428" s="119" t="str">
        <f t="shared" ca="1" si="731"/>
        <v/>
      </c>
      <c r="K428" s="119" t="str">
        <f t="shared" ca="1" si="731"/>
        <v/>
      </c>
      <c r="L428" s="119" t="str">
        <f t="shared" ca="1" si="731"/>
        <v/>
      </c>
      <c r="M428" s="121">
        <f ca="1">SUM(E428:L428)</f>
        <v>0</v>
      </c>
      <c r="Q428" s="63" t="str">
        <f t="shared" ref="Q428" ca="1" si="732">IF(OR(E425="",E427=""),"",CHAR(10)&amp;"法定休日：" &amp; TEXT(E425,"#,###円") &amp; "×" &amp; TEXT(E427,"[h]:mm時間;@") &amp; "=" &amp; TEXT(E428,"#,###円"))</f>
        <v/>
      </c>
      <c r="R428" s="63" t="str">
        <f t="shared" ref="R428" ca="1" si="733">IF(OR(F425="",F427=""),"",CHAR(10)&amp;"法定休日：" &amp; TEXT(F425,"#,###円") &amp; "×" &amp; TEXT(F427,"[h]:mm時間;@") &amp; "=" &amp; TEXT(F428,"#,###円"))</f>
        <v/>
      </c>
      <c r="S428" s="63" t="str">
        <f t="shared" ref="S428" ca="1" si="734">IF(OR(G425="",G427=""),"",CHAR(10)&amp;"法定休日：" &amp; TEXT(G425,"#,###円") &amp; "×" &amp; TEXT(G427,"[h]:mm時間;@") &amp; "=" &amp; TEXT(G428,"#,###円"))</f>
        <v/>
      </c>
      <c r="T428" s="63" t="str">
        <f t="shared" ref="T428" ca="1" si="735">IF(OR(H425="",H427=""),"",CHAR(10)&amp;"法定休日：" &amp; TEXT(H425,"#,###円") &amp; "×" &amp; TEXT(H427,"[h]:mm時間;@") &amp; "=" &amp; TEXT(H428,"#,###円"))</f>
        <v/>
      </c>
      <c r="U428" s="63" t="str">
        <f t="shared" ref="U428" ca="1" si="736">IF(OR(I425="",I427=""),"",CHAR(10)&amp;"法定休日：" &amp; TEXT(I425,"#,###円") &amp; "×" &amp; TEXT(I427,"[h]:mm時間;@") &amp; "=" &amp; TEXT(I428,"#,###円"))</f>
        <v/>
      </c>
      <c r="V428" s="63" t="str">
        <f t="shared" ref="V428" ca="1" si="737">IF(OR(J425="",J427=""),"",CHAR(10)&amp;"法定休日：" &amp; TEXT(J425,"#,###円") &amp; "×" &amp; TEXT(J427,"[h]:mm時間;@") &amp; "=" &amp; TEXT(J428,"#,###円"))</f>
        <v/>
      </c>
      <c r="W428" s="63" t="str">
        <f t="shared" ref="W428" ca="1" si="738">IF(OR(K425="",K427=""),"",CHAR(10)&amp;"法定休日：" &amp; TEXT(K425,"#,###円") &amp; "×" &amp; TEXT(K427,"[h]:mm時間;@") &amp; "=" &amp; TEXT(K428,"#,###円"))</f>
        <v/>
      </c>
      <c r="X428" s="63" t="str">
        <f t="shared" ref="X428" ca="1" si="739">IF(OR(L425="",L427=""),"",CHAR(10)&amp;"法定休日：" &amp; TEXT(L425,"#,###円") &amp; "×" &amp; TEXT(L427,"[h]:mm時間;@") &amp; "=" &amp; TEXT(L428,"#,###円"))</f>
        <v/>
      </c>
    </row>
    <row r="429" spans="3:24">
      <c r="C429" s="110" t="s">
        <v>75</v>
      </c>
      <c r="D429" s="110" t="s">
        <v>77</v>
      </c>
      <c r="E429" s="38"/>
      <c r="F429" s="36"/>
      <c r="G429" s="36"/>
      <c r="H429" s="36"/>
      <c r="I429" s="36"/>
      <c r="J429" s="36"/>
      <c r="K429" s="36"/>
      <c r="L429" s="36"/>
      <c r="M429" s="126">
        <f>SUM(E429:L429)</f>
        <v>0</v>
      </c>
      <c r="Q429" s="63"/>
      <c r="R429" s="63"/>
      <c r="S429" s="63"/>
      <c r="T429" s="63"/>
      <c r="U429" s="63"/>
      <c r="V429" s="63"/>
      <c r="W429" s="63"/>
      <c r="X429" s="63"/>
    </row>
    <row r="430" spans="3:24">
      <c r="C430" s="127"/>
      <c r="D430" s="113" t="s">
        <v>78</v>
      </c>
      <c r="E430" s="39"/>
      <c r="F430" s="35"/>
      <c r="G430" s="35"/>
      <c r="H430" s="35"/>
      <c r="I430" s="35"/>
      <c r="J430" s="35"/>
      <c r="K430" s="35"/>
      <c r="L430" s="35"/>
      <c r="M430" s="128">
        <f ca="1">SUM(E430*E413,F430*F413,G430*G413,H430*H413,I430*I413,J430*J413,K430*K413,L430*L413)</f>
        <v>0</v>
      </c>
      <c r="Q430" s="63"/>
      <c r="R430" s="63"/>
      <c r="S430" s="63"/>
      <c r="T430" s="63"/>
      <c r="U430" s="63"/>
      <c r="V430" s="63"/>
      <c r="W430" s="63"/>
      <c r="X430" s="63"/>
    </row>
    <row r="431" spans="3:24">
      <c r="C431" s="129"/>
      <c r="D431" s="117" t="s">
        <v>74</v>
      </c>
      <c r="E431" s="118" t="str">
        <f t="shared" ref="E431:L431" si="740">IF(AND(E429="",E430=""),"",E429+E430*E413)</f>
        <v/>
      </c>
      <c r="F431" s="119" t="str">
        <f t="shared" si="740"/>
        <v/>
      </c>
      <c r="G431" s="119" t="str">
        <f t="shared" si="740"/>
        <v/>
      </c>
      <c r="H431" s="119" t="str">
        <f t="shared" si="740"/>
        <v/>
      </c>
      <c r="I431" s="119" t="str">
        <f t="shared" si="740"/>
        <v/>
      </c>
      <c r="J431" s="119" t="str">
        <f t="shared" si="740"/>
        <v/>
      </c>
      <c r="K431" s="119" t="str">
        <f t="shared" si="740"/>
        <v/>
      </c>
      <c r="L431" s="119" t="str">
        <f t="shared" si="740"/>
        <v/>
      </c>
      <c r="M431" s="121">
        <f>SUM(E431:L431)</f>
        <v>0</v>
      </c>
      <c r="Q431" s="63" t="str">
        <f t="shared" ref="Q431:X431" si="741">IF(AND(E429="",E430=""),"",CHAR(10)&amp;"通勤手当：" &amp; TEXT(E431,"#,###円"))</f>
        <v/>
      </c>
      <c r="R431" s="63" t="str">
        <f t="shared" si="741"/>
        <v/>
      </c>
      <c r="S431" s="63" t="str">
        <f t="shared" si="741"/>
        <v/>
      </c>
      <c r="T431" s="63" t="str">
        <f t="shared" si="741"/>
        <v/>
      </c>
      <c r="U431" s="63" t="str">
        <f t="shared" si="741"/>
        <v/>
      </c>
      <c r="V431" s="63" t="str">
        <f t="shared" si="741"/>
        <v/>
      </c>
      <c r="W431" s="63" t="str">
        <f t="shared" si="741"/>
        <v/>
      </c>
      <c r="X431" s="63" t="str">
        <f t="shared" si="741"/>
        <v/>
      </c>
    </row>
    <row r="432" spans="3:24">
      <c r="C432" s="110" t="s">
        <v>97</v>
      </c>
      <c r="D432" s="130" t="s">
        <v>99</v>
      </c>
      <c r="E432" s="38"/>
      <c r="F432" s="36"/>
      <c r="G432" s="36"/>
      <c r="H432" s="36"/>
      <c r="I432" s="36"/>
      <c r="J432" s="36"/>
      <c r="K432" s="36"/>
      <c r="L432" s="36"/>
      <c r="M432" s="131">
        <f>SUM(E432:L432)</f>
        <v>0</v>
      </c>
      <c r="Q432" s="63" t="str">
        <f>IF(E432="","",CHAR(10)&amp;"自己負担：" &amp; TEXT(E432,"#,###円")) &amp; IF(E433="",""," ※" &amp;E433)</f>
        <v/>
      </c>
      <c r="R432" s="63" t="str">
        <f t="shared" ref="R432" si="742">IF(F432="","",CHAR(10)&amp;"自己負担：" &amp; TEXT(F432,"#,###円")) &amp; IF(F433="",""," ※" &amp;F433)</f>
        <v/>
      </c>
      <c r="S432" s="63" t="str">
        <f t="shared" ref="S432" si="743">IF(G432="","",CHAR(10)&amp;"自己負担：" &amp; TEXT(G432,"#,###円")) &amp; IF(G433="",""," ※" &amp;G433)</f>
        <v/>
      </c>
      <c r="T432" s="63" t="str">
        <f t="shared" ref="T432" si="744">IF(H432="","",CHAR(10)&amp;"自己負担：" &amp; TEXT(H432,"#,###円")) &amp; IF(H433="",""," ※" &amp;H433)</f>
        <v/>
      </c>
      <c r="U432" s="63" t="str">
        <f t="shared" ref="U432" si="745">IF(I432="","",CHAR(10)&amp;"自己負担：" &amp; TEXT(I432,"#,###円")) &amp; IF(I433="",""," ※" &amp;I433)</f>
        <v/>
      </c>
      <c r="V432" s="63" t="str">
        <f t="shared" ref="V432" si="746">IF(J432="","",CHAR(10)&amp;"自己負担：" &amp; TEXT(J432,"#,###円")) &amp; IF(J433="",""," ※" &amp;J433)</f>
        <v/>
      </c>
      <c r="W432" s="63" t="str">
        <f t="shared" ref="W432" si="747">IF(K432="","",CHAR(10)&amp;"自己負担：" &amp; TEXT(K432,"#,###円")) &amp; IF(K433="",""," ※" &amp;K433)</f>
        <v/>
      </c>
      <c r="X432" s="63" t="str">
        <f t="shared" ref="X432" si="748">IF(L432="","",CHAR(10)&amp;"自己負担：" &amp; TEXT(L432,"#,###円")) &amp; IF(L433="",""," ※" &amp;L433)</f>
        <v/>
      </c>
    </row>
    <row r="433" spans="2:24" ht="33.75" customHeight="1" thickBot="1">
      <c r="C433" s="132" t="s">
        <v>98</v>
      </c>
      <c r="D433" s="133" t="s">
        <v>100</v>
      </c>
      <c r="E433" s="40"/>
      <c r="F433" s="40"/>
      <c r="G433" s="40"/>
      <c r="H433" s="40"/>
      <c r="I433" s="40"/>
      <c r="J433" s="40"/>
      <c r="K433" s="40"/>
      <c r="L433" s="41"/>
      <c r="M433" s="134"/>
      <c r="O433" s="1" t="s">
        <v>101</v>
      </c>
    </row>
    <row r="434" spans="2:24" ht="21.75" customHeight="1" thickTop="1">
      <c r="C434" s="129" t="s">
        <v>76</v>
      </c>
      <c r="D434" s="135"/>
      <c r="E434" s="119" t="str">
        <f t="shared" ref="E434:L434" ca="1" si="749">IF(SUM(E416,E420,E424,E428,E431)-E432=0,"",SUM(E416,E420,E424,E428,E431)-E432)</f>
        <v/>
      </c>
      <c r="F434" s="119" t="str">
        <f t="shared" ca="1" si="749"/>
        <v/>
      </c>
      <c r="G434" s="119" t="str">
        <f t="shared" ca="1" si="749"/>
        <v/>
      </c>
      <c r="H434" s="119" t="str">
        <f t="shared" ca="1" si="749"/>
        <v/>
      </c>
      <c r="I434" s="119" t="str">
        <f t="shared" ca="1" si="749"/>
        <v/>
      </c>
      <c r="J434" s="119" t="str">
        <f t="shared" ca="1" si="749"/>
        <v/>
      </c>
      <c r="K434" s="119" t="str">
        <f t="shared" ca="1" si="749"/>
        <v/>
      </c>
      <c r="L434" s="119" t="str">
        <f t="shared" ca="1" si="749"/>
        <v/>
      </c>
      <c r="M434" s="136" t="str">
        <f ca="1">IF(E434="","",SUM(E434:L434))</f>
        <v/>
      </c>
      <c r="Q434" s="137" t="str">
        <f ca="1">Q416&amp;Q420&amp;Q424&amp;Q428&amp;Q431&amp;Q432</f>
        <v/>
      </c>
      <c r="R434" s="137" t="str">
        <f t="shared" ref="R434:X434" ca="1" si="750">R416&amp;R420&amp;R424&amp;R428&amp;R431&amp;R432</f>
        <v/>
      </c>
      <c r="S434" s="137" t="str">
        <f t="shared" ca="1" si="750"/>
        <v/>
      </c>
      <c r="T434" s="137" t="str">
        <f t="shared" ca="1" si="750"/>
        <v/>
      </c>
      <c r="U434" s="137" t="str">
        <f t="shared" ca="1" si="750"/>
        <v/>
      </c>
      <c r="V434" s="137" t="str">
        <f t="shared" ca="1" si="750"/>
        <v/>
      </c>
      <c r="W434" s="137" t="str">
        <f t="shared" ca="1" si="750"/>
        <v/>
      </c>
      <c r="X434" s="137" t="str">
        <f t="shared" ca="1" si="750"/>
        <v/>
      </c>
    </row>
    <row r="435" spans="2:24" ht="15" customHeight="1" thickBot="1">
      <c r="B435" s="138"/>
      <c r="C435" s="138"/>
      <c r="D435" s="138"/>
      <c r="E435" s="138"/>
      <c r="F435" s="138"/>
      <c r="G435" s="138"/>
      <c r="H435" s="138"/>
      <c r="I435" s="138"/>
      <c r="J435" s="138"/>
      <c r="K435" s="138"/>
      <c r="L435" s="138"/>
      <c r="M435" s="138"/>
    </row>
    <row r="437" spans="2:24" ht="14.25" customHeight="1">
      <c r="B437" s="46">
        <f>B410+1</f>
        <v>17</v>
      </c>
      <c r="C437" s="29" t="str">
        <f>HYPERLINK("#日誌"&amp;B437&amp;"!B11","日誌"&amp;B437)</f>
        <v>日誌17</v>
      </c>
      <c r="D437" s="95" t="s">
        <v>116</v>
      </c>
      <c r="E437" s="139"/>
      <c r="F437" s="95" t="s">
        <v>126</v>
      </c>
      <c r="G437" s="140"/>
      <c r="H437" s="95" t="s">
        <v>127</v>
      </c>
      <c r="I437" s="140"/>
      <c r="J437" s="63"/>
      <c r="M437" s="96" t="str">
        <f>HYPERLINK("#⑭雑役務費!C"&amp;9*B437+1,"経費支出管理表へ")</f>
        <v>経費支出管理表へ</v>
      </c>
      <c r="Q437" s="1" t="s">
        <v>102</v>
      </c>
    </row>
    <row r="438" spans="2:24" ht="7.5" customHeight="1">
      <c r="C438" s="63"/>
      <c r="D438" s="63"/>
      <c r="E438" s="63"/>
      <c r="G438" s="97" t="e">
        <f>VLOOKUP(G437,リスト!E:F,2,FALSE)</f>
        <v>#N/A</v>
      </c>
      <c r="H438" s="63"/>
      <c r="J438" s="63"/>
      <c r="K438" s="63"/>
      <c r="L438" s="63"/>
      <c r="M438" s="63"/>
    </row>
    <row r="439" spans="2:24">
      <c r="C439" s="98"/>
      <c r="D439" s="99"/>
      <c r="E439" s="100" t="s">
        <v>45</v>
      </c>
      <c r="F439" s="101" t="s">
        <v>46</v>
      </c>
      <c r="G439" s="101" t="s">
        <v>47</v>
      </c>
      <c r="H439" s="101" t="s">
        <v>48</v>
      </c>
      <c r="I439" s="101" t="s">
        <v>49</v>
      </c>
      <c r="J439" s="101" t="s">
        <v>50</v>
      </c>
      <c r="K439" s="101" t="s">
        <v>51</v>
      </c>
      <c r="L439" s="101" t="s">
        <v>52</v>
      </c>
      <c r="M439" s="102" t="s">
        <v>11</v>
      </c>
      <c r="Q439" s="103" t="s">
        <v>45</v>
      </c>
      <c r="R439" s="103" t="s">
        <v>46</v>
      </c>
      <c r="S439" s="103" t="s">
        <v>47</v>
      </c>
      <c r="T439" s="103" t="s">
        <v>48</v>
      </c>
      <c r="U439" s="103" t="s">
        <v>49</v>
      </c>
      <c r="V439" s="103" t="s">
        <v>50</v>
      </c>
      <c r="W439" s="103" t="s">
        <v>51</v>
      </c>
      <c r="X439" s="103" t="s">
        <v>52</v>
      </c>
    </row>
    <row r="440" spans="2:24" ht="15" customHeight="1">
      <c r="C440" s="104" t="s">
        <v>18</v>
      </c>
      <c r="D440" s="105"/>
      <c r="E440" s="106" cm="1">
        <f t="array" aca="1" ref="E440" ca="1">IF(INDIRECT(C437&amp;"!$L$42")=0,"",COUNT(INDIRECT(C437&amp;"!$L$11:$L$41")))</f>
        <v>0</v>
      </c>
      <c r="F440" s="107" cm="1">
        <f t="array" aca="1" ref="F440" ca="1">IF(INDIRECT(C437&amp;"!$L$78")=0,"",COUNT(INDIRECT(C437&amp;"!$L$47:$L$77")))</f>
        <v>0</v>
      </c>
      <c r="G440" s="107" cm="1">
        <f t="array" aca="1" ref="G440" ca="1">IF(INDIRECT(C437&amp;"!$L$114")=0,"",COUNT(INDIRECT(C437&amp;"!$L$83:$L$113")))</f>
        <v>0</v>
      </c>
      <c r="H440" s="107" cm="1">
        <f t="array" aca="1" ref="H440" ca="1">IF(INDIRECT(C437&amp;"!$L$150")=0,"",COUNT(INDIRECT(C437&amp;"!$L$119:$L$149")))</f>
        <v>0</v>
      </c>
      <c r="I440" s="107" cm="1">
        <f t="array" aca="1" ref="I440" ca="1">IF(INDIRECT(C437&amp;"!$L$186")=0,"",COUNT(INDIRECT(C437&amp;"!$L$155:$L$185")))</f>
        <v>0</v>
      </c>
      <c r="J440" s="107" cm="1">
        <f t="array" aca="1" ref="J440" ca="1">IF(INDIRECT(C437&amp;"!$L$222")=0,"",COUNT(INDIRECT(C437&amp;"!$L$191:$L$221")))</f>
        <v>0</v>
      </c>
      <c r="K440" s="107" cm="1">
        <f t="array" aca="1" ref="K440" ca="1">IF(INDIRECT(C437&amp;"!$L$258")=0,"",COUNT(INDIRECT(C437&amp;"!$L$227:$L$257")))</f>
        <v>0</v>
      </c>
      <c r="L440" s="107" cm="1">
        <f t="array" aca="1" ref="L440" ca="1">IF(INDIRECT(C437&amp;"!$L$294")=0,"",COUNT(INDIRECT(C437&amp;"!$L$263:$L$293")))</f>
        <v>0</v>
      </c>
      <c r="M440" s="108">
        <f ca="1">IF($E$8="","",SUM($E$8:$L$8))</f>
        <v>0</v>
      </c>
      <c r="O440" s="69" t="s">
        <v>167</v>
      </c>
      <c r="Q440" s="109"/>
      <c r="R440" s="109"/>
      <c r="S440" s="109"/>
      <c r="T440" s="109"/>
      <c r="U440" s="109"/>
      <c r="V440" s="109"/>
      <c r="W440" s="109"/>
      <c r="X440" s="109"/>
    </row>
    <row r="441" spans="2:24">
      <c r="C441" s="110" t="s">
        <v>82</v>
      </c>
      <c r="D441" s="110" t="s">
        <v>73</v>
      </c>
      <c r="E441" s="37"/>
      <c r="F441" s="30"/>
      <c r="G441" s="30"/>
      <c r="H441" s="30"/>
      <c r="I441" s="30"/>
      <c r="J441" s="30"/>
      <c r="K441" s="30"/>
      <c r="L441" s="30"/>
      <c r="M441" s="111"/>
      <c r="O441" s="1" t="s">
        <v>122</v>
      </c>
    </row>
    <row r="442" spans="2:24">
      <c r="C442" s="112"/>
      <c r="D442" s="113" t="s">
        <v>24</v>
      </c>
      <c r="E442" s="114" t="str" cm="1">
        <f t="array" aca="1" ref="E442" ca="1">IF(INDIRECT($C437&amp;"!$H$42")=0,"",INDIRECT($C437&amp;"!$H$42"))</f>
        <v/>
      </c>
      <c r="F442" s="115" t="str" cm="1">
        <f t="array" aca="1" ref="F442" ca="1">IF(INDIRECT($C437&amp;"!$H$78")=0,"",INDIRECT($C437&amp;"!$H$78"))</f>
        <v/>
      </c>
      <c r="G442" s="115" t="str" cm="1">
        <f t="array" aca="1" ref="G442" ca="1">IF(INDIRECT($C437&amp;"!$H$114")=0,"",INDIRECT($C437&amp;"!$H$114"))</f>
        <v/>
      </c>
      <c r="H442" s="115" t="str" cm="1">
        <f t="array" aca="1" ref="H442" ca="1">IF(INDIRECT($C437&amp;"!$H$150")=0,"",INDIRECT($C437&amp;"!$H$150"))</f>
        <v/>
      </c>
      <c r="I442" s="115" t="str" cm="1">
        <f t="array" aca="1" ref="I442" ca="1">IF(INDIRECT($C437&amp;"!$H$186")=0,"",INDIRECT($C437&amp;"!$H$186"))</f>
        <v/>
      </c>
      <c r="J442" s="115" t="str" cm="1">
        <f t="array" aca="1" ref="J442" ca="1">IF(INDIRECT($C437&amp;"!$H$222")=0,"",INDIRECT($C437&amp;"!$H$222"))</f>
        <v/>
      </c>
      <c r="K442" s="115" t="str" cm="1">
        <f t="array" aca="1" ref="K442" ca="1">IF(INDIRECT($C437&amp;"!$H$258")=0,"",INDIRECT($C437&amp;"!$H$258"))</f>
        <v/>
      </c>
      <c r="L442" s="115" t="str" cm="1">
        <f t="array" aca="1" ref="L442" ca="1">IF(INDIRECT($C437&amp;"!$H$294")=0,"",INDIRECT($C437&amp;"!$H$294"))</f>
        <v/>
      </c>
      <c r="M442" s="116" t="str">
        <f ca="1">IF(E442="","",SUM($E442:$L442))</f>
        <v/>
      </c>
    </row>
    <row r="443" spans="2:24">
      <c r="C443" s="117"/>
      <c r="D443" s="117" t="s">
        <v>74</v>
      </c>
      <c r="E443" s="118" t="str">
        <f t="shared" ref="E443:L443" ca="1" si="751">IF(OR(E441="",E442=""),"",ROUNDDOWN(E441*E442*24,0))</f>
        <v/>
      </c>
      <c r="F443" s="119" t="str">
        <f t="shared" ca="1" si="751"/>
        <v/>
      </c>
      <c r="G443" s="119" t="str">
        <f t="shared" ca="1" si="751"/>
        <v/>
      </c>
      <c r="H443" s="119" t="str">
        <f t="shared" ca="1" si="751"/>
        <v/>
      </c>
      <c r="I443" s="120" t="str">
        <f t="shared" ca="1" si="751"/>
        <v/>
      </c>
      <c r="J443" s="119" t="str">
        <f t="shared" ca="1" si="751"/>
        <v/>
      </c>
      <c r="K443" s="119" t="str">
        <f t="shared" ca="1" si="751"/>
        <v/>
      </c>
      <c r="L443" s="119" t="str">
        <f t="shared" ca="1" si="751"/>
        <v/>
      </c>
      <c r="M443" s="121">
        <f ca="1">SUM(E443:L443)</f>
        <v>0</v>
      </c>
      <c r="Q443" s="63" t="str">
        <f t="shared" ref="Q443" ca="1" si="752">IF(OR(E441="",E442=""),"","所定内：" &amp; TEXT(E441,"#,###円") &amp; "×" &amp; TEXT(E442,"[h]:mm時間;@") &amp; "=" &amp; TEXT(E443,"#,###円"))</f>
        <v/>
      </c>
      <c r="R443" s="63" t="str">
        <f t="shared" ref="R443" ca="1" si="753">IF(OR(F441="",F442=""),"","所定内：" &amp; TEXT(F441,"#,###円") &amp; "×" &amp; TEXT(F442,"[h]:mm時間;@") &amp; "=" &amp; TEXT(F443,"#,###円"))</f>
        <v/>
      </c>
      <c r="S443" s="63" t="str">
        <f t="shared" ref="S443" ca="1" si="754">IF(OR(G441="",G442=""),"","所定内：" &amp; TEXT(G441,"#,###円") &amp; "×" &amp; TEXT(G442,"[h]:mm時間;@") &amp; "=" &amp; TEXT(G443,"#,###円"))</f>
        <v/>
      </c>
      <c r="T443" s="63" t="str">
        <f t="shared" ref="T443" ca="1" si="755">IF(OR(H441="",H442=""),"","所定内：" &amp; TEXT(H441,"#,###円") &amp; "×" &amp; TEXT(H442,"[h]:mm時間;@") &amp; "=" &amp; TEXT(H443,"#,###円"))</f>
        <v/>
      </c>
      <c r="U443" s="63" t="str">
        <f t="shared" ref="U443" ca="1" si="756">IF(OR(I441="",I442=""),"","所定内：" &amp; TEXT(I441,"#,###円") &amp; "×" &amp; TEXT(I442,"[h]:mm時間;@") &amp; "=" &amp; TEXT(I443,"#,###円"))</f>
        <v/>
      </c>
      <c r="V443" s="63" t="str">
        <f t="shared" ref="V443" ca="1" si="757">IF(OR(J441="",J442=""),"","所定内：" &amp; TEXT(J441,"#,###円") &amp; "×" &amp; TEXT(J442,"[h]:mm時間;@") &amp; "=" &amp; TEXT(J443,"#,###円"))</f>
        <v/>
      </c>
      <c r="W443" s="63" t="str">
        <f t="shared" ref="W443" ca="1" si="758">IF(OR(K441="",K442=""),"","所定内：" &amp; TEXT(K441,"#,###円") &amp; "×" &amp; TEXT(K442,"[h]:mm時間;@") &amp; "=" &amp; TEXT(K443,"#,###円"))</f>
        <v/>
      </c>
      <c r="X443" s="63" t="str">
        <f t="shared" ref="X443" ca="1" si="759">IF(OR(L441="",L442=""),"","所定内：" &amp; TEXT(L441,"#,###円") &amp; "×" &amp; TEXT(L442,"[h]:mm時間;@") &amp; "=" &amp; TEXT(L443,"#,###円"))</f>
        <v/>
      </c>
    </row>
    <row r="444" spans="2:24">
      <c r="C444" s="110" t="s">
        <v>91</v>
      </c>
      <c r="D444" s="112" t="s">
        <v>73</v>
      </c>
      <c r="E444" s="37"/>
      <c r="F444" s="30"/>
      <c r="G444" s="30"/>
      <c r="H444" s="30"/>
      <c r="I444" s="30"/>
      <c r="J444" s="30"/>
      <c r="K444" s="30"/>
      <c r="L444" s="30"/>
      <c r="M444" s="122"/>
      <c r="Q444" s="63"/>
      <c r="R444" s="63"/>
      <c r="S444" s="63"/>
      <c r="T444" s="63"/>
      <c r="U444" s="63"/>
      <c r="V444" s="63"/>
      <c r="W444" s="63"/>
      <c r="X444" s="63"/>
    </row>
    <row r="445" spans="2:24">
      <c r="C445" s="112"/>
      <c r="D445" s="113" t="s">
        <v>92</v>
      </c>
      <c r="E445" s="123" t="str">
        <f>IF(OR(E441="",E444=""),"",E444/E441-1)</f>
        <v/>
      </c>
      <c r="F445" s="124" t="str">
        <f t="shared" ref="F445:L445" si="760">IF(OR(F441="",F444=""),"",F444/F441-1)</f>
        <v/>
      </c>
      <c r="G445" s="124" t="str">
        <f t="shared" si="760"/>
        <v/>
      </c>
      <c r="H445" s="124" t="str">
        <f t="shared" si="760"/>
        <v/>
      </c>
      <c r="I445" s="124" t="str">
        <f t="shared" si="760"/>
        <v/>
      </c>
      <c r="J445" s="124" t="str">
        <f t="shared" si="760"/>
        <v/>
      </c>
      <c r="K445" s="124" t="str">
        <f t="shared" si="760"/>
        <v/>
      </c>
      <c r="L445" s="124" t="str">
        <f t="shared" si="760"/>
        <v/>
      </c>
      <c r="M445" s="125"/>
      <c r="Q445" s="63"/>
      <c r="R445" s="63"/>
      <c r="S445" s="63"/>
      <c r="T445" s="63"/>
      <c r="U445" s="63"/>
      <c r="V445" s="63"/>
      <c r="W445" s="63"/>
      <c r="X445" s="63"/>
    </row>
    <row r="446" spans="2:24">
      <c r="C446" s="112"/>
      <c r="D446" s="113" t="s">
        <v>24</v>
      </c>
      <c r="E446" s="114" t="str" cm="1">
        <f t="array" aca="1" ref="E446" ca="1">IF(INDIRECT($C437&amp;"!$I$42")=0,"",INDIRECT($C437&amp;"!$I$42"))</f>
        <v/>
      </c>
      <c r="F446" s="115" t="str" cm="1">
        <f t="array" aca="1" ref="F446" ca="1">IF(INDIRECT($C437&amp;"!$I$78")=0,"",INDIRECT($C437&amp;"!$I$78"))</f>
        <v/>
      </c>
      <c r="G446" s="115" t="str" cm="1">
        <f t="array" aca="1" ref="G446" ca="1">IF(INDIRECT($C437&amp;"!$I$114")=0,"",INDIRECT($C437&amp;"!$I$114"))</f>
        <v/>
      </c>
      <c r="H446" s="115" t="str" cm="1">
        <f t="array" aca="1" ref="H446" ca="1">IF(INDIRECT($C437&amp;"!$I$150")=0,"",INDIRECT($C437&amp;"!$I$150"))</f>
        <v/>
      </c>
      <c r="I446" s="115" t="str" cm="1">
        <f t="array" aca="1" ref="I446" ca="1">IF(INDIRECT($C437&amp;"!$I$186")=0,"",INDIRECT($C437&amp;"!$I$186"))</f>
        <v/>
      </c>
      <c r="J446" s="115" t="str" cm="1">
        <f t="array" aca="1" ref="J446" ca="1">IF(INDIRECT($C437&amp;"!$I$222")=0,"",INDIRECT($C437&amp;"!$I$222"))</f>
        <v/>
      </c>
      <c r="K446" s="115" t="str" cm="1">
        <f t="array" aca="1" ref="K446" ca="1">IF(INDIRECT($C437&amp;"!$I$258")=0,"",INDIRECT($C437&amp;"!$I$258"))</f>
        <v/>
      </c>
      <c r="L446" s="115" t="str" cm="1">
        <f t="array" aca="1" ref="L446" ca="1">IF(INDIRECT($C437&amp;"!$I$294")=0,"",INDIRECT($C437&amp;"!$I$294"))</f>
        <v/>
      </c>
      <c r="M446" s="116" t="str">
        <f ca="1">IF(E446="","",SUM($E446:$L446))</f>
        <v/>
      </c>
      <c r="Q446" s="63"/>
      <c r="R446" s="63"/>
      <c r="S446" s="63"/>
      <c r="T446" s="63"/>
      <c r="U446" s="63"/>
      <c r="V446" s="63"/>
      <c r="W446" s="63"/>
      <c r="X446" s="63"/>
    </row>
    <row r="447" spans="2:24">
      <c r="C447" s="117"/>
      <c r="D447" s="117" t="s">
        <v>74</v>
      </c>
      <c r="E447" s="118" t="str">
        <f t="shared" ref="E447:L447" ca="1" si="761">IF(OR(E444="",E446=""),"",ROUNDDOWN(E444*E446*24,0))</f>
        <v/>
      </c>
      <c r="F447" s="119" t="str">
        <f t="shared" ca="1" si="761"/>
        <v/>
      </c>
      <c r="G447" s="119" t="str">
        <f t="shared" ca="1" si="761"/>
        <v/>
      </c>
      <c r="H447" s="119" t="str">
        <f t="shared" ca="1" si="761"/>
        <v/>
      </c>
      <c r="I447" s="119" t="str">
        <f t="shared" ca="1" si="761"/>
        <v/>
      </c>
      <c r="J447" s="119" t="str">
        <f t="shared" ca="1" si="761"/>
        <v/>
      </c>
      <c r="K447" s="119" t="str">
        <f t="shared" ca="1" si="761"/>
        <v/>
      </c>
      <c r="L447" s="119" t="str">
        <f t="shared" ca="1" si="761"/>
        <v/>
      </c>
      <c r="M447" s="121">
        <f ca="1">SUM(E447:L447)</f>
        <v>0</v>
      </c>
      <c r="Q447" s="63" t="str">
        <f t="shared" ref="Q447" ca="1" si="762">IF(OR(E444="",E446=""),"",CHAR(10)&amp;"所定外：" &amp; TEXT(E444,"#,###円") &amp; "×" &amp; TEXT(E446,"[h]:mm時間;@") &amp; "=" &amp; TEXT(E447,"#,###円"))</f>
        <v/>
      </c>
      <c r="R447" s="63" t="str">
        <f t="shared" ref="R447" ca="1" si="763">IF(OR(F444="",F446=""),"",CHAR(10)&amp;"所定外：" &amp; TEXT(F444,"#,###円") &amp; "×" &amp; TEXT(F446,"[h]:mm時間;@") &amp; "=" &amp; TEXT(F447,"#,###円"))</f>
        <v/>
      </c>
      <c r="S447" s="63" t="str">
        <f t="shared" ref="S447" ca="1" si="764">IF(OR(G444="",G446=""),"",CHAR(10)&amp;"所定外：" &amp; TEXT(G444,"#,###円") &amp; "×" &amp; TEXT(G446,"[h]:mm時間;@") &amp; "=" &amp; TEXT(G447,"#,###円"))</f>
        <v/>
      </c>
      <c r="T447" s="63" t="str">
        <f t="shared" ref="T447" ca="1" si="765">IF(OR(H444="",H446=""),"",CHAR(10)&amp;"所定外：" &amp; TEXT(H444,"#,###円") &amp; "×" &amp; TEXT(H446,"[h]:mm時間;@") &amp; "=" &amp; TEXT(H447,"#,###円"))</f>
        <v/>
      </c>
      <c r="U447" s="63" t="str">
        <f t="shared" ref="U447" ca="1" si="766">IF(OR(I444="",I446=""),"",CHAR(10)&amp;"所定外：" &amp; TEXT(I444,"#,###円") &amp; "×" &amp; TEXT(I446,"[h]:mm時間;@") &amp; "=" &amp; TEXT(I447,"#,###円"))</f>
        <v/>
      </c>
      <c r="V447" s="63" t="str">
        <f t="shared" ref="V447" ca="1" si="767">IF(OR(J444="",J446=""),"",CHAR(10)&amp;"所定外：" &amp; TEXT(J444,"#,###円") &amp; "×" &amp; TEXT(J446,"[h]:mm時間;@") &amp; "=" &amp; TEXT(J447,"#,###円"))</f>
        <v/>
      </c>
      <c r="W447" s="63" t="str">
        <f t="shared" ref="W447" ca="1" si="768">IF(OR(K444="",K446=""),"",CHAR(10)&amp;"所定外：" &amp; TEXT(K444,"#,###円") &amp; "×" &amp; TEXT(K446,"[h]:mm時間;@") &amp; "=" &amp; TEXT(K447,"#,###円"))</f>
        <v/>
      </c>
      <c r="X447" s="63" t="str">
        <f t="shared" ref="X447" ca="1" si="769">IF(OR(L444="",L446=""),"",CHAR(10)&amp;"所定外：" &amp; TEXT(L444,"#,###円") &amp; "×" &amp; TEXT(L446,"[h]:mm時間;@") &amp; "=" &amp; TEXT(L447,"#,###円"))</f>
        <v/>
      </c>
    </row>
    <row r="448" spans="2:24">
      <c r="C448" s="110" t="s">
        <v>93</v>
      </c>
      <c r="D448" s="112" t="s">
        <v>73</v>
      </c>
      <c r="E448" s="37"/>
      <c r="F448" s="30"/>
      <c r="G448" s="30"/>
      <c r="H448" s="30"/>
      <c r="I448" s="30"/>
      <c r="J448" s="30"/>
      <c r="K448" s="30"/>
      <c r="L448" s="30"/>
      <c r="M448" s="122"/>
      <c r="Q448" s="63"/>
      <c r="R448" s="63"/>
      <c r="S448" s="63"/>
      <c r="T448" s="63"/>
      <c r="U448" s="63"/>
      <c r="V448" s="63"/>
      <c r="W448" s="63"/>
      <c r="X448" s="63"/>
    </row>
    <row r="449" spans="2:24">
      <c r="C449" s="112"/>
      <c r="D449" s="113" t="s">
        <v>92</v>
      </c>
      <c r="E449" s="123" t="str">
        <f t="shared" ref="E449:L449" si="770">IF(OR(E441="",E448=""),"",E448/E441-1)</f>
        <v/>
      </c>
      <c r="F449" s="124" t="str">
        <f t="shared" si="770"/>
        <v/>
      </c>
      <c r="G449" s="124" t="str">
        <f t="shared" si="770"/>
        <v/>
      </c>
      <c r="H449" s="124" t="str">
        <f t="shared" si="770"/>
        <v/>
      </c>
      <c r="I449" s="124" t="str">
        <f t="shared" si="770"/>
        <v/>
      </c>
      <c r="J449" s="124" t="str">
        <f t="shared" si="770"/>
        <v/>
      </c>
      <c r="K449" s="124" t="str">
        <f t="shared" si="770"/>
        <v/>
      </c>
      <c r="L449" s="124" t="str">
        <f t="shared" si="770"/>
        <v/>
      </c>
      <c r="M449" s="125"/>
      <c r="Q449" s="63"/>
      <c r="R449" s="63"/>
      <c r="S449" s="63"/>
      <c r="T449" s="63"/>
      <c r="U449" s="63"/>
      <c r="V449" s="63"/>
      <c r="W449" s="63"/>
      <c r="X449" s="63"/>
    </row>
    <row r="450" spans="2:24">
      <c r="C450" s="112"/>
      <c r="D450" s="113" t="s">
        <v>24</v>
      </c>
      <c r="E450" s="114" t="str" cm="1">
        <f t="array" aca="1" ref="E450" ca="1">IF(INDIRECT($C437&amp;"!$J$42")=0,"",INDIRECT($C437&amp;"!$J$42"))</f>
        <v/>
      </c>
      <c r="F450" s="115" t="str" cm="1">
        <f t="array" aca="1" ref="F450" ca="1">IF(INDIRECT($C437&amp;"!$J$78")=0,"",INDIRECT($C437&amp;"!$J$78"))</f>
        <v/>
      </c>
      <c r="G450" s="115" t="str" cm="1">
        <f t="array" aca="1" ref="G450" ca="1">IF(INDIRECT($C437&amp;"!$J$114")=0,"",INDIRECT($C437&amp;"!$J$114"))</f>
        <v/>
      </c>
      <c r="H450" s="115" t="str" cm="1">
        <f t="array" aca="1" ref="H450" ca="1">IF(INDIRECT($C437&amp;"!$J$150")=0,"",INDIRECT($C437&amp;"!$J$150"))</f>
        <v/>
      </c>
      <c r="I450" s="115" t="str" cm="1">
        <f t="array" aca="1" ref="I450" ca="1">IF(INDIRECT($C437&amp;"!$J$186")=0,"",INDIRECT($C437&amp;"!$J$186"))</f>
        <v/>
      </c>
      <c r="J450" s="115" t="str" cm="1">
        <f t="array" aca="1" ref="J450" ca="1">IF(INDIRECT($C437&amp;"!$J$222")=0,"",INDIRECT($C437&amp;"!$J$222"))</f>
        <v/>
      </c>
      <c r="K450" s="115" t="str" cm="1">
        <f t="array" aca="1" ref="K450" ca="1">IF(INDIRECT($C437&amp;"!$J$258")=0,"",INDIRECT($C437&amp;"!$J$258"))</f>
        <v/>
      </c>
      <c r="L450" s="115" t="str" cm="1">
        <f t="array" aca="1" ref="L450" ca="1">IF(INDIRECT($C437&amp;"!$J$294")=0,"",INDIRECT($C437&amp;"!$J$294"))</f>
        <v/>
      </c>
      <c r="M450" s="116" t="str">
        <f ca="1">IF(E450="","",SUM($E450:$L450))</f>
        <v/>
      </c>
      <c r="Q450" s="63"/>
      <c r="R450" s="63"/>
      <c r="S450" s="63"/>
      <c r="T450" s="63"/>
      <c r="U450" s="63"/>
      <c r="V450" s="63"/>
      <c r="W450" s="63"/>
      <c r="X450" s="63"/>
    </row>
    <row r="451" spans="2:24">
      <c r="C451" s="117"/>
      <c r="D451" s="117" t="s">
        <v>74</v>
      </c>
      <c r="E451" s="118" t="str">
        <f t="shared" ref="E451:L451" ca="1" si="771">IF(OR(E448="",E450=""),"",ROUNDDOWN(E448*E450*24,0))</f>
        <v/>
      </c>
      <c r="F451" s="119" t="str">
        <f t="shared" ca="1" si="771"/>
        <v/>
      </c>
      <c r="G451" s="119" t="str">
        <f t="shared" ca="1" si="771"/>
        <v/>
      </c>
      <c r="H451" s="119" t="str">
        <f t="shared" ca="1" si="771"/>
        <v/>
      </c>
      <c r="I451" s="119" t="str">
        <f t="shared" ca="1" si="771"/>
        <v/>
      </c>
      <c r="J451" s="119" t="str">
        <f t="shared" ca="1" si="771"/>
        <v/>
      </c>
      <c r="K451" s="119" t="str">
        <f t="shared" ca="1" si="771"/>
        <v/>
      </c>
      <c r="L451" s="119" t="str">
        <f t="shared" ca="1" si="771"/>
        <v/>
      </c>
      <c r="M451" s="121">
        <f ca="1">SUM(E451:L451)</f>
        <v>0</v>
      </c>
      <c r="Q451" s="63" t="str">
        <f ca="1">IF(OR(E448="",E450=""),"",CHAR(10)&amp;"所定休日：" &amp; TEXT(E448,"#,###円") &amp; "×" &amp; TEXT(E450,"[h]:mm時間;@") &amp; "=" &amp; TEXT(E451,"#,###円"))</f>
        <v/>
      </c>
      <c r="R451" s="63" t="str">
        <f t="shared" ref="R451" ca="1" si="772">IF(OR(F448="",F450=""),"",CHAR(10)&amp;"所定休日：" &amp; TEXT(F448,"#,###円") &amp; "×" &amp; TEXT(F450,"[h]:mm時間;@") &amp; "=" &amp; TEXT(F451,"#,###円"))</f>
        <v/>
      </c>
      <c r="S451" s="63" t="str">
        <f t="shared" ref="S451" ca="1" si="773">IF(OR(G448="",G450=""),"",CHAR(10)&amp;"所定休日：" &amp; TEXT(G448,"#,###円") &amp; "×" &amp; TEXT(G450,"[h]:mm時間;@") &amp; "=" &amp; TEXT(G451,"#,###円"))</f>
        <v/>
      </c>
      <c r="T451" s="63" t="str">
        <f t="shared" ref="T451" ca="1" si="774">IF(OR(H448="",H450=""),"",CHAR(10)&amp;"所定休日：" &amp; TEXT(H448,"#,###円") &amp; "×" &amp; TEXT(H450,"[h]:mm時間;@") &amp; "=" &amp; TEXT(H451,"#,###円"))</f>
        <v/>
      </c>
      <c r="U451" s="63" t="str">
        <f t="shared" ref="U451" ca="1" si="775">IF(OR(I448="",I450=""),"",CHAR(10)&amp;"所定休日：" &amp; TEXT(I448,"#,###円") &amp; "×" &amp; TEXT(I450,"[h]:mm時間;@") &amp; "=" &amp; TEXT(I451,"#,###円"))</f>
        <v/>
      </c>
      <c r="V451" s="63" t="str">
        <f t="shared" ref="V451" ca="1" si="776">IF(OR(J448="",J450=""),"",CHAR(10)&amp;"所定休日：" &amp; TEXT(J448,"#,###円") &amp; "×" &amp; TEXT(J450,"[h]:mm時間;@") &amp; "=" &amp; TEXT(J451,"#,###円"))</f>
        <v/>
      </c>
      <c r="W451" s="63" t="str">
        <f t="shared" ref="W451" ca="1" si="777">IF(OR(K448="",K450=""),"",CHAR(10)&amp;"所定休日：" &amp; TEXT(K448,"#,###円") &amp; "×" &amp; TEXT(K450,"[h]:mm時間;@") &amp; "=" &amp; TEXT(K451,"#,###円"))</f>
        <v/>
      </c>
      <c r="X451" s="63" t="str">
        <f t="shared" ref="X451" ca="1" si="778">IF(OR(L448="",L450=""),"",CHAR(10)&amp;"所定休日：" &amp; TEXT(L448,"#,###円") &amp; "×" &amp; TEXT(L450,"[h]:mm時間;@") &amp; "=" &amp; TEXT(L451,"#,###円"))</f>
        <v/>
      </c>
    </row>
    <row r="452" spans="2:24">
      <c r="C452" s="110" t="s">
        <v>94</v>
      </c>
      <c r="D452" s="112" t="s">
        <v>73</v>
      </c>
      <c r="E452" s="37"/>
      <c r="F452" s="30"/>
      <c r="G452" s="30"/>
      <c r="H452" s="30"/>
      <c r="I452" s="30"/>
      <c r="J452" s="30"/>
      <c r="K452" s="30"/>
      <c r="L452" s="30"/>
      <c r="M452" s="122"/>
      <c r="Q452" s="63"/>
      <c r="R452" s="63"/>
      <c r="S452" s="63"/>
      <c r="T452" s="63"/>
      <c r="U452" s="63"/>
      <c r="V452" s="63"/>
      <c r="W452" s="63"/>
      <c r="X452" s="63"/>
    </row>
    <row r="453" spans="2:24">
      <c r="C453" s="112"/>
      <c r="D453" s="113" t="s">
        <v>92</v>
      </c>
      <c r="E453" s="123" t="str">
        <f t="shared" ref="E453:L453" si="779">IF(OR(E441="",E452=""),"",E452/E441-1)</f>
        <v/>
      </c>
      <c r="F453" s="124" t="str">
        <f t="shared" si="779"/>
        <v/>
      </c>
      <c r="G453" s="124" t="str">
        <f t="shared" si="779"/>
        <v/>
      </c>
      <c r="H453" s="124" t="str">
        <f t="shared" si="779"/>
        <v/>
      </c>
      <c r="I453" s="124" t="str">
        <f t="shared" si="779"/>
        <v/>
      </c>
      <c r="J453" s="124" t="str">
        <f t="shared" si="779"/>
        <v/>
      </c>
      <c r="K453" s="124" t="str">
        <f t="shared" si="779"/>
        <v/>
      </c>
      <c r="L453" s="124" t="str">
        <f t="shared" si="779"/>
        <v/>
      </c>
      <c r="M453" s="125"/>
      <c r="Q453" s="63"/>
      <c r="R453" s="63"/>
      <c r="S453" s="63"/>
      <c r="T453" s="63"/>
      <c r="U453" s="63"/>
      <c r="V453" s="63"/>
      <c r="W453" s="63"/>
      <c r="X453" s="63"/>
    </row>
    <row r="454" spans="2:24">
      <c r="C454" s="112"/>
      <c r="D454" s="113" t="s">
        <v>24</v>
      </c>
      <c r="E454" s="114" t="str" cm="1">
        <f t="array" aca="1" ref="E454" ca="1">IF(INDIRECT($C437&amp;"!$K$42")=0,"",INDIRECT($C437&amp;"!$K$42"))</f>
        <v/>
      </c>
      <c r="F454" s="115" t="str" cm="1">
        <f t="array" aca="1" ref="F454" ca="1">IF(INDIRECT($C437&amp;"!$K$78")=0,"",INDIRECT($C437&amp;"!$K$78"))</f>
        <v/>
      </c>
      <c r="G454" s="115" t="str" cm="1">
        <f t="array" aca="1" ref="G454" ca="1">IF(INDIRECT($C437&amp;"!$K$114")=0,"",INDIRECT($C437&amp;"!$K$114"))</f>
        <v/>
      </c>
      <c r="H454" s="115" t="str" cm="1">
        <f t="array" aca="1" ref="H454" ca="1">IF(INDIRECT($C437&amp;"!$K$150")=0,"",INDIRECT($C437&amp;"!$K$150"))</f>
        <v/>
      </c>
      <c r="I454" s="115" t="str" cm="1">
        <f t="array" aca="1" ref="I454" ca="1">IF(INDIRECT($C437&amp;"!$K$186")=0,"",INDIRECT($C437&amp;"!$K$186"))</f>
        <v/>
      </c>
      <c r="J454" s="115" t="str" cm="1">
        <f t="array" aca="1" ref="J454" ca="1">IF(INDIRECT($C437&amp;"!$K$222")=0,"",INDIRECT($C437&amp;"!$K$222"))</f>
        <v/>
      </c>
      <c r="K454" s="115" t="str" cm="1">
        <f t="array" aca="1" ref="K454" ca="1">IF(INDIRECT($C437&amp;"!$K$258")=0,"",INDIRECT($C437&amp;"!$K$258"))</f>
        <v/>
      </c>
      <c r="L454" s="115" t="str" cm="1">
        <f t="array" aca="1" ref="L454" ca="1">IF(INDIRECT($C437&amp;"!$K$294")=0,"",INDIRECT($C437&amp;"!$K$294"))</f>
        <v/>
      </c>
      <c r="M454" s="116" t="str">
        <f ca="1">IF(E454="","",SUM($E454:$L454))</f>
        <v/>
      </c>
      <c r="Q454" s="63"/>
      <c r="R454" s="63"/>
      <c r="S454" s="63"/>
      <c r="T454" s="63"/>
      <c r="U454" s="63"/>
      <c r="V454" s="63"/>
      <c r="W454" s="63"/>
      <c r="X454" s="63"/>
    </row>
    <row r="455" spans="2:24">
      <c r="C455" s="117"/>
      <c r="D455" s="117" t="s">
        <v>74</v>
      </c>
      <c r="E455" s="118" t="str">
        <f ca="1">IF(OR(E452="",E454=""),"",ROUNDDOWN(E452*E454*24,0))</f>
        <v/>
      </c>
      <c r="F455" s="119" t="str">
        <f t="shared" ref="F455:L455" ca="1" si="780">IF(OR(F452="",F454=""),"",ROUNDDOWN(F452*F454*24,0))</f>
        <v/>
      </c>
      <c r="G455" s="119" t="str">
        <f t="shared" ca="1" si="780"/>
        <v/>
      </c>
      <c r="H455" s="119" t="str">
        <f t="shared" ca="1" si="780"/>
        <v/>
      </c>
      <c r="I455" s="119" t="str">
        <f t="shared" ca="1" si="780"/>
        <v/>
      </c>
      <c r="J455" s="119" t="str">
        <f t="shared" ca="1" si="780"/>
        <v/>
      </c>
      <c r="K455" s="119" t="str">
        <f t="shared" ca="1" si="780"/>
        <v/>
      </c>
      <c r="L455" s="119" t="str">
        <f t="shared" ca="1" si="780"/>
        <v/>
      </c>
      <c r="M455" s="121">
        <f ca="1">SUM(E455:L455)</f>
        <v>0</v>
      </c>
      <c r="Q455" s="63" t="str">
        <f t="shared" ref="Q455" ca="1" si="781">IF(OR(E452="",E454=""),"",CHAR(10)&amp;"法定休日：" &amp; TEXT(E452,"#,###円") &amp; "×" &amp; TEXT(E454,"[h]:mm時間;@") &amp; "=" &amp; TEXT(E455,"#,###円"))</f>
        <v/>
      </c>
      <c r="R455" s="63" t="str">
        <f t="shared" ref="R455" ca="1" si="782">IF(OR(F452="",F454=""),"",CHAR(10)&amp;"法定休日：" &amp; TEXT(F452,"#,###円") &amp; "×" &amp; TEXT(F454,"[h]:mm時間;@") &amp; "=" &amp; TEXT(F455,"#,###円"))</f>
        <v/>
      </c>
      <c r="S455" s="63" t="str">
        <f t="shared" ref="S455" ca="1" si="783">IF(OR(G452="",G454=""),"",CHAR(10)&amp;"法定休日：" &amp; TEXT(G452,"#,###円") &amp; "×" &amp; TEXT(G454,"[h]:mm時間;@") &amp; "=" &amp; TEXT(G455,"#,###円"))</f>
        <v/>
      </c>
      <c r="T455" s="63" t="str">
        <f t="shared" ref="T455" ca="1" si="784">IF(OR(H452="",H454=""),"",CHAR(10)&amp;"法定休日：" &amp; TEXT(H452,"#,###円") &amp; "×" &amp; TEXT(H454,"[h]:mm時間;@") &amp; "=" &amp; TEXT(H455,"#,###円"))</f>
        <v/>
      </c>
      <c r="U455" s="63" t="str">
        <f t="shared" ref="U455" ca="1" si="785">IF(OR(I452="",I454=""),"",CHAR(10)&amp;"法定休日：" &amp; TEXT(I452,"#,###円") &amp; "×" &amp; TEXT(I454,"[h]:mm時間;@") &amp; "=" &amp; TEXT(I455,"#,###円"))</f>
        <v/>
      </c>
      <c r="V455" s="63" t="str">
        <f t="shared" ref="V455" ca="1" si="786">IF(OR(J452="",J454=""),"",CHAR(10)&amp;"法定休日：" &amp; TEXT(J452,"#,###円") &amp; "×" &amp; TEXT(J454,"[h]:mm時間;@") &amp; "=" &amp; TEXT(J455,"#,###円"))</f>
        <v/>
      </c>
      <c r="W455" s="63" t="str">
        <f t="shared" ref="W455" ca="1" si="787">IF(OR(K452="",K454=""),"",CHAR(10)&amp;"法定休日：" &amp; TEXT(K452,"#,###円") &amp; "×" &amp; TEXT(K454,"[h]:mm時間;@") &amp; "=" &amp; TEXT(K455,"#,###円"))</f>
        <v/>
      </c>
      <c r="X455" s="63" t="str">
        <f t="shared" ref="X455" ca="1" si="788">IF(OR(L452="",L454=""),"",CHAR(10)&amp;"法定休日：" &amp; TEXT(L452,"#,###円") &amp; "×" &amp; TEXT(L454,"[h]:mm時間;@") &amp; "=" &amp; TEXT(L455,"#,###円"))</f>
        <v/>
      </c>
    </row>
    <row r="456" spans="2:24">
      <c r="C456" s="110" t="s">
        <v>75</v>
      </c>
      <c r="D456" s="110" t="s">
        <v>77</v>
      </c>
      <c r="E456" s="38"/>
      <c r="F456" s="36"/>
      <c r="G456" s="36"/>
      <c r="H456" s="36"/>
      <c r="I456" s="36"/>
      <c r="J456" s="36"/>
      <c r="K456" s="36"/>
      <c r="L456" s="36"/>
      <c r="M456" s="126">
        <f>SUM(E456:L456)</f>
        <v>0</v>
      </c>
      <c r="Q456" s="63"/>
      <c r="R456" s="63"/>
      <c r="S456" s="63"/>
      <c r="T456" s="63"/>
      <c r="U456" s="63"/>
      <c r="V456" s="63"/>
      <c r="W456" s="63"/>
      <c r="X456" s="63"/>
    </row>
    <row r="457" spans="2:24">
      <c r="C457" s="127"/>
      <c r="D457" s="113" t="s">
        <v>78</v>
      </c>
      <c r="E457" s="39"/>
      <c r="F457" s="35"/>
      <c r="G457" s="35"/>
      <c r="H457" s="35"/>
      <c r="I457" s="35"/>
      <c r="J457" s="35"/>
      <c r="K457" s="35"/>
      <c r="L457" s="35"/>
      <c r="M457" s="128">
        <f ca="1">SUM(E457*E440,F457*F440,G457*G440,H457*H440,I457*I440,J457*J440,K457*K440,L457*L440)</f>
        <v>0</v>
      </c>
      <c r="Q457" s="63"/>
      <c r="R457" s="63"/>
      <c r="S457" s="63"/>
      <c r="T457" s="63"/>
      <c r="U457" s="63"/>
      <c r="V457" s="63"/>
      <c r="W457" s="63"/>
      <c r="X457" s="63"/>
    </row>
    <row r="458" spans="2:24">
      <c r="C458" s="129"/>
      <c r="D458" s="117" t="s">
        <v>74</v>
      </c>
      <c r="E458" s="118" t="str">
        <f t="shared" ref="E458:L458" si="789">IF(AND(E456="",E457=""),"",E456+E457*E440)</f>
        <v/>
      </c>
      <c r="F458" s="119" t="str">
        <f t="shared" si="789"/>
        <v/>
      </c>
      <c r="G458" s="119" t="str">
        <f t="shared" si="789"/>
        <v/>
      </c>
      <c r="H458" s="119" t="str">
        <f t="shared" si="789"/>
        <v/>
      </c>
      <c r="I458" s="119" t="str">
        <f t="shared" si="789"/>
        <v/>
      </c>
      <c r="J458" s="119" t="str">
        <f t="shared" si="789"/>
        <v/>
      </c>
      <c r="K458" s="119" t="str">
        <f t="shared" si="789"/>
        <v/>
      </c>
      <c r="L458" s="119" t="str">
        <f t="shared" si="789"/>
        <v/>
      </c>
      <c r="M458" s="121">
        <f>SUM(E458:L458)</f>
        <v>0</v>
      </c>
      <c r="Q458" s="63" t="str">
        <f t="shared" ref="Q458:X458" si="790">IF(AND(E456="",E457=""),"",CHAR(10)&amp;"通勤手当：" &amp; TEXT(E458,"#,###円"))</f>
        <v/>
      </c>
      <c r="R458" s="63" t="str">
        <f t="shared" si="790"/>
        <v/>
      </c>
      <c r="S458" s="63" t="str">
        <f t="shared" si="790"/>
        <v/>
      </c>
      <c r="T458" s="63" t="str">
        <f t="shared" si="790"/>
        <v/>
      </c>
      <c r="U458" s="63" t="str">
        <f t="shared" si="790"/>
        <v/>
      </c>
      <c r="V458" s="63" t="str">
        <f t="shared" si="790"/>
        <v/>
      </c>
      <c r="W458" s="63" t="str">
        <f t="shared" si="790"/>
        <v/>
      </c>
      <c r="X458" s="63" t="str">
        <f t="shared" si="790"/>
        <v/>
      </c>
    </row>
    <row r="459" spans="2:24">
      <c r="C459" s="110" t="s">
        <v>97</v>
      </c>
      <c r="D459" s="130" t="s">
        <v>99</v>
      </c>
      <c r="E459" s="38"/>
      <c r="F459" s="36"/>
      <c r="G459" s="36"/>
      <c r="H459" s="36"/>
      <c r="I459" s="36"/>
      <c r="J459" s="36"/>
      <c r="K459" s="36"/>
      <c r="L459" s="36"/>
      <c r="M459" s="131">
        <f>SUM(E459:L459)</f>
        <v>0</v>
      </c>
      <c r="Q459" s="63" t="str">
        <f>IF(E459="","",CHAR(10)&amp;"自己負担：" &amp; TEXT(E459,"#,###円")) &amp; IF(E460="",""," ※" &amp;E460)</f>
        <v/>
      </c>
      <c r="R459" s="63" t="str">
        <f t="shared" ref="R459" si="791">IF(F459="","",CHAR(10)&amp;"自己負担：" &amp; TEXT(F459,"#,###円")) &amp; IF(F460="",""," ※" &amp;F460)</f>
        <v/>
      </c>
      <c r="S459" s="63" t="str">
        <f t="shared" ref="S459" si="792">IF(G459="","",CHAR(10)&amp;"自己負担：" &amp; TEXT(G459,"#,###円")) &amp; IF(G460="",""," ※" &amp;G460)</f>
        <v/>
      </c>
      <c r="T459" s="63" t="str">
        <f t="shared" ref="T459" si="793">IF(H459="","",CHAR(10)&amp;"自己負担：" &amp; TEXT(H459,"#,###円")) &amp; IF(H460="",""," ※" &amp;H460)</f>
        <v/>
      </c>
      <c r="U459" s="63" t="str">
        <f t="shared" ref="U459" si="794">IF(I459="","",CHAR(10)&amp;"自己負担：" &amp; TEXT(I459,"#,###円")) &amp; IF(I460="",""," ※" &amp;I460)</f>
        <v/>
      </c>
      <c r="V459" s="63" t="str">
        <f t="shared" ref="V459" si="795">IF(J459="","",CHAR(10)&amp;"自己負担：" &amp; TEXT(J459,"#,###円")) &amp; IF(J460="",""," ※" &amp;J460)</f>
        <v/>
      </c>
      <c r="W459" s="63" t="str">
        <f t="shared" ref="W459" si="796">IF(K459="","",CHAR(10)&amp;"自己負担：" &amp; TEXT(K459,"#,###円")) &amp; IF(K460="",""," ※" &amp;K460)</f>
        <v/>
      </c>
      <c r="X459" s="63" t="str">
        <f t="shared" ref="X459" si="797">IF(L459="","",CHAR(10)&amp;"自己負担：" &amp; TEXT(L459,"#,###円")) &amp; IF(L460="",""," ※" &amp;L460)</f>
        <v/>
      </c>
    </row>
    <row r="460" spans="2:24" ht="33.75" customHeight="1" thickBot="1">
      <c r="C460" s="132" t="s">
        <v>98</v>
      </c>
      <c r="D460" s="133" t="s">
        <v>100</v>
      </c>
      <c r="E460" s="40"/>
      <c r="F460" s="40"/>
      <c r="G460" s="40"/>
      <c r="H460" s="40"/>
      <c r="I460" s="40"/>
      <c r="J460" s="40"/>
      <c r="K460" s="40"/>
      <c r="L460" s="41"/>
      <c r="M460" s="134"/>
      <c r="O460" s="1" t="s">
        <v>101</v>
      </c>
    </row>
    <row r="461" spans="2:24" ht="21.75" customHeight="1" thickTop="1">
      <c r="C461" s="129" t="s">
        <v>76</v>
      </c>
      <c r="D461" s="135"/>
      <c r="E461" s="119" t="str">
        <f t="shared" ref="E461:L461" ca="1" si="798">IF(SUM(E443,E447,E451,E455,E458)-E459=0,"",SUM(E443,E447,E451,E455,E458)-E459)</f>
        <v/>
      </c>
      <c r="F461" s="119" t="str">
        <f t="shared" ca="1" si="798"/>
        <v/>
      </c>
      <c r="G461" s="119" t="str">
        <f t="shared" ca="1" si="798"/>
        <v/>
      </c>
      <c r="H461" s="119" t="str">
        <f t="shared" ca="1" si="798"/>
        <v/>
      </c>
      <c r="I461" s="119" t="str">
        <f t="shared" ca="1" si="798"/>
        <v/>
      </c>
      <c r="J461" s="119" t="str">
        <f t="shared" ca="1" si="798"/>
        <v/>
      </c>
      <c r="K461" s="119" t="str">
        <f t="shared" ca="1" si="798"/>
        <v/>
      </c>
      <c r="L461" s="119" t="str">
        <f t="shared" ca="1" si="798"/>
        <v/>
      </c>
      <c r="M461" s="136" t="str">
        <f ca="1">IF(E461="","",SUM(E461:L461))</f>
        <v/>
      </c>
      <c r="Q461" s="137" t="str">
        <f ca="1">Q443&amp;Q447&amp;Q451&amp;Q455&amp;Q458&amp;Q459</f>
        <v/>
      </c>
      <c r="R461" s="137" t="str">
        <f t="shared" ref="R461:X461" ca="1" si="799">R443&amp;R447&amp;R451&amp;R455&amp;R458&amp;R459</f>
        <v/>
      </c>
      <c r="S461" s="137" t="str">
        <f t="shared" ca="1" si="799"/>
        <v/>
      </c>
      <c r="T461" s="137" t="str">
        <f t="shared" ca="1" si="799"/>
        <v/>
      </c>
      <c r="U461" s="137" t="str">
        <f t="shared" ca="1" si="799"/>
        <v/>
      </c>
      <c r="V461" s="137" t="str">
        <f t="shared" ca="1" si="799"/>
        <v/>
      </c>
      <c r="W461" s="137" t="str">
        <f t="shared" ca="1" si="799"/>
        <v/>
      </c>
      <c r="X461" s="137" t="str">
        <f t="shared" ca="1" si="799"/>
        <v/>
      </c>
    </row>
    <row r="462" spans="2:24" ht="15" customHeight="1" thickBot="1">
      <c r="B462" s="138"/>
      <c r="C462" s="138"/>
      <c r="D462" s="138"/>
      <c r="E462" s="138"/>
      <c r="F462" s="138"/>
      <c r="G462" s="138"/>
      <c r="H462" s="138"/>
      <c r="I462" s="138"/>
      <c r="J462" s="138"/>
      <c r="K462" s="138"/>
      <c r="L462" s="138"/>
      <c r="M462" s="138"/>
    </row>
    <row r="464" spans="2:24" ht="14.25" customHeight="1">
      <c r="B464" s="46">
        <f>B437+1</f>
        <v>18</v>
      </c>
      <c r="C464" s="29" t="str">
        <f>HYPERLINK("#日誌"&amp;B464&amp;"!B11","日誌"&amp;B464)</f>
        <v>日誌18</v>
      </c>
      <c r="D464" s="95" t="s">
        <v>116</v>
      </c>
      <c r="E464" s="139"/>
      <c r="F464" s="95" t="s">
        <v>126</v>
      </c>
      <c r="G464" s="140"/>
      <c r="H464" s="95" t="s">
        <v>127</v>
      </c>
      <c r="I464" s="140"/>
      <c r="J464" s="63"/>
      <c r="M464" s="96" t="str">
        <f>HYPERLINK("#⑭雑役務費!C"&amp;9*B464+1,"経費支出管理表へ")</f>
        <v>経費支出管理表へ</v>
      </c>
      <c r="Q464" s="1" t="s">
        <v>102</v>
      </c>
    </row>
    <row r="465" spans="3:24" ht="7.5" customHeight="1">
      <c r="C465" s="63"/>
      <c r="D465" s="63"/>
      <c r="E465" s="63"/>
      <c r="G465" s="97" t="e">
        <f>VLOOKUP(G464,リスト!E:F,2,FALSE)</f>
        <v>#N/A</v>
      </c>
      <c r="H465" s="63"/>
      <c r="J465" s="63"/>
      <c r="K465" s="63"/>
      <c r="L465" s="63"/>
      <c r="M465" s="63"/>
    </row>
    <row r="466" spans="3:24">
      <c r="C466" s="98"/>
      <c r="D466" s="99"/>
      <c r="E466" s="100" t="s">
        <v>45</v>
      </c>
      <c r="F466" s="101" t="s">
        <v>46</v>
      </c>
      <c r="G466" s="101" t="s">
        <v>47</v>
      </c>
      <c r="H466" s="101" t="s">
        <v>48</v>
      </c>
      <c r="I466" s="101" t="s">
        <v>49</v>
      </c>
      <c r="J466" s="101" t="s">
        <v>50</v>
      </c>
      <c r="K466" s="101" t="s">
        <v>51</v>
      </c>
      <c r="L466" s="101" t="s">
        <v>52</v>
      </c>
      <c r="M466" s="102" t="s">
        <v>11</v>
      </c>
      <c r="Q466" s="103" t="s">
        <v>45</v>
      </c>
      <c r="R466" s="103" t="s">
        <v>46</v>
      </c>
      <c r="S466" s="103" t="s">
        <v>47</v>
      </c>
      <c r="T466" s="103" t="s">
        <v>48</v>
      </c>
      <c r="U466" s="103" t="s">
        <v>49</v>
      </c>
      <c r="V466" s="103" t="s">
        <v>50</v>
      </c>
      <c r="W466" s="103" t="s">
        <v>51</v>
      </c>
      <c r="X466" s="103" t="s">
        <v>52</v>
      </c>
    </row>
    <row r="467" spans="3:24" ht="15" customHeight="1">
      <c r="C467" s="104" t="s">
        <v>18</v>
      </c>
      <c r="D467" s="105"/>
      <c r="E467" s="106" cm="1">
        <f t="array" aca="1" ref="E467" ca="1">IF(INDIRECT(C464&amp;"!$L$42")=0,"",COUNT(INDIRECT(C464&amp;"!$L$11:$L$41")))</f>
        <v>0</v>
      </c>
      <c r="F467" s="107" cm="1">
        <f t="array" aca="1" ref="F467" ca="1">IF(INDIRECT(C464&amp;"!$L$78")=0,"",COUNT(INDIRECT(C464&amp;"!$L$47:$L$77")))</f>
        <v>0</v>
      </c>
      <c r="G467" s="107" cm="1">
        <f t="array" aca="1" ref="G467" ca="1">IF(INDIRECT(C464&amp;"!$L$114")=0,"",COUNT(INDIRECT(C464&amp;"!$L$83:$L$113")))</f>
        <v>0</v>
      </c>
      <c r="H467" s="107" cm="1">
        <f t="array" aca="1" ref="H467" ca="1">IF(INDIRECT(C464&amp;"!$L$150")=0,"",COUNT(INDIRECT(C464&amp;"!$L$119:$L$149")))</f>
        <v>0</v>
      </c>
      <c r="I467" s="107" cm="1">
        <f t="array" aca="1" ref="I467" ca="1">IF(INDIRECT(C464&amp;"!$L$186")=0,"",COUNT(INDIRECT(C464&amp;"!$L$155:$L$185")))</f>
        <v>0</v>
      </c>
      <c r="J467" s="107" cm="1">
        <f t="array" aca="1" ref="J467" ca="1">IF(INDIRECT(C464&amp;"!$L$222")=0,"",COUNT(INDIRECT(C464&amp;"!$L$191:$L$221")))</f>
        <v>0</v>
      </c>
      <c r="K467" s="107" cm="1">
        <f t="array" aca="1" ref="K467" ca="1">IF(INDIRECT(C464&amp;"!$L$258")=0,"",COUNT(INDIRECT(C464&amp;"!$L$227:$L$257")))</f>
        <v>0</v>
      </c>
      <c r="L467" s="107" cm="1">
        <f t="array" aca="1" ref="L467" ca="1">IF(INDIRECT(C464&amp;"!$L$294")=0,"",COUNT(INDIRECT(C464&amp;"!$L$263:$L$293")))</f>
        <v>0</v>
      </c>
      <c r="M467" s="108">
        <f ca="1">IF($E$8="","",SUM($E$8:$L$8))</f>
        <v>0</v>
      </c>
      <c r="O467" s="69" t="s">
        <v>167</v>
      </c>
      <c r="Q467" s="109"/>
      <c r="R467" s="109"/>
      <c r="S467" s="109"/>
      <c r="T467" s="109"/>
      <c r="U467" s="109"/>
      <c r="V467" s="109"/>
      <c r="W467" s="109"/>
      <c r="X467" s="109"/>
    </row>
    <row r="468" spans="3:24">
      <c r="C468" s="110" t="s">
        <v>82</v>
      </c>
      <c r="D468" s="110" t="s">
        <v>73</v>
      </c>
      <c r="E468" s="37"/>
      <c r="F468" s="30"/>
      <c r="G468" s="30"/>
      <c r="H468" s="30"/>
      <c r="I468" s="30"/>
      <c r="J468" s="30"/>
      <c r="K468" s="30"/>
      <c r="L468" s="30"/>
      <c r="M468" s="111"/>
      <c r="O468" s="1" t="s">
        <v>122</v>
      </c>
    </row>
    <row r="469" spans="3:24">
      <c r="C469" s="112"/>
      <c r="D469" s="113" t="s">
        <v>24</v>
      </c>
      <c r="E469" s="114" t="str" cm="1">
        <f t="array" aca="1" ref="E469" ca="1">IF(INDIRECT($C464&amp;"!$H$42")=0,"",INDIRECT($C464&amp;"!$H$42"))</f>
        <v/>
      </c>
      <c r="F469" s="115" t="str" cm="1">
        <f t="array" aca="1" ref="F469" ca="1">IF(INDIRECT($C464&amp;"!$H$78")=0,"",INDIRECT($C464&amp;"!$H$78"))</f>
        <v/>
      </c>
      <c r="G469" s="115" t="str" cm="1">
        <f t="array" aca="1" ref="G469" ca="1">IF(INDIRECT($C464&amp;"!$H$114")=0,"",INDIRECT($C464&amp;"!$H$114"))</f>
        <v/>
      </c>
      <c r="H469" s="115" t="str" cm="1">
        <f t="array" aca="1" ref="H469" ca="1">IF(INDIRECT($C464&amp;"!$H$150")=0,"",INDIRECT($C464&amp;"!$H$150"))</f>
        <v/>
      </c>
      <c r="I469" s="115" t="str" cm="1">
        <f t="array" aca="1" ref="I469" ca="1">IF(INDIRECT($C464&amp;"!$H$186")=0,"",INDIRECT($C464&amp;"!$H$186"))</f>
        <v/>
      </c>
      <c r="J469" s="115" t="str" cm="1">
        <f t="array" aca="1" ref="J469" ca="1">IF(INDIRECT($C464&amp;"!$H$222")=0,"",INDIRECT($C464&amp;"!$H$222"))</f>
        <v/>
      </c>
      <c r="K469" s="115" t="str" cm="1">
        <f t="array" aca="1" ref="K469" ca="1">IF(INDIRECT($C464&amp;"!$H$258")=0,"",INDIRECT($C464&amp;"!$H$258"))</f>
        <v/>
      </c>
      <c r="L469" s="115" t="str" cm="1">
        <f t="array" aca="1" ref="L469" ca="1">IF(INDIRECT($C464&amp;"!$H$294")=0,"",INDIRECT($C464&amp;"!$H$294"))</f>
        <v/>
      </c>
      <c r="M469" s="116" t="str">
        <f ca="1">IF(E469="","",SUM($E469:$L469))</f>
        <v/>
      </c>
    </row>
    <row r="470" spans="3:24">
      <c r="C470" s="117"/>
      <c r="D470" s="117" t="s">
        <v>74</v>
      </c>
      <c r="E470" s="118" t="str">
        <f t="shared" ref="E470:L470" ca="1" si="800">IF(OR(E468="",E469=""),"",ROUNDDOWN(E468*E469*24,0))</f>
        <v/>
      </c>
      <c r="F470" s="119" t="str">
        <f t="shared" ca="1" si="800"/>
        <v/>
      </c>
      <c r="G470" s="119" t="str">
        <f t="shared" ca="1" si="800"/>
        <v/>
      </c>
      <c r="H470" s="119" t="str">
        <f t="shared" ca="1" si="800"/>
        <v/>
      </c>
      <c r="I470" s="120" t="str">
        <f t="shared" ca="1" si="800"/>
        <v/>
      </c>
      <c r="J470" s="119" t="str">
        <f t="shared" ca="1" si="800"/>
        <v/>
      </c>
      <c r="K470" s="119" t="str">
        <f t="shared" ca="1" si="800"/>
        <v/>
      </c>
      <c r="L470" s="119" t="str">
        <f t="shared" ca="1" si="800"/>
        <v/>
      </c>
      <c r="M470" s="121">
        <f ca="1">SUM(E470:L470)</f>
        <v>0</v>
      </c>
      <c r="Q470" s="63" t="str">
        <f t="shared" ref="Q470" ca="1" si="801">IF(OR(E468="",E469=""),"","所定内：" &amp; TEXT(E468,"#,###円") &amp; "×" &amp; TEXT(E469,"[h]:mm時間;@") &amp; "=" &amp; TEXT(E470,"#,###円"))</f>
        <v/>
      </c>
      <c r="R470" s="63" t="str">
        <f t="shared" ref="R470" ca="1" si="802">IF(OR(F468="",F469=""),"","所定内：" &amp; TEXT(F468,"#,###円") &amp; "×" &amp; TEXT(F469,"[h]:mm時間;@") &amp; "=" &amp; TEXT(F470,"#,###円"))</f>
        <v/>
      </c>
      <c r="S470" s="63" t="str">
        <f t="shared" ref="S470" ca="1" si="803">IF(OR(G468="",G469=""),"","所定内：" &amp; TEXT(G468,"#,###円") &amp; "×" &amp; TEXT(G469,"[h]:mm時間;@") &amp; "=" &amp; TEXT(G470,"#,###円"))</f>
        <v/>
      </c>
      <c r="T470" s="63" t="str">
        <f t="shared" ref="T470" ca="1" si="804">IF(OR(H468="",H469=""),"","所定内：" &amp; TEXT(H468,"#,###円") &amp; "×" &amp; TEXT(H469,"[h]:mm時間;@") &amp; "=" &amp; TEXT(H470,"#,###円"))</f>
        <v/>
      </c>
      <c r="U470" s="63" t="str">
        <f t="shared" ref="U470" ca="1" si="805">IF(OR(I468="",I469=""),"","所定内：" &amp; TEXT(I468,"#,###円") &amp; "×" &amp; TEXT(I469,"[h]:mm時間;@") &amp; "=" &amp; TEXT(I470,"#,###円"))</f>
        <v/>
      </c>
      <c r="V470" s="63" t="str">
        <f t="shared" ref="V470" ca="1" si="806">IF(OR(J468="",J469=""),"","所定内：" &amp; TEXT(J468,"#,###円") &amp; "×" &amp; TEXT(J469,"[h]:mm時間;@") &amp; "=" &amp; TEXT(J470,"#,###円"))</f>
        <v/>
      </c>
      <c r="W470" s="63" t="str">
        <f t="shared" ref="W470" ca="1" si="807">IF(OR(K468="",K469=""),"","所定内：" &amp; TEXT(K468,"#,###円") &amp; "×" &amp; TEXT(K469,"[h]:mm時間;@") &amp; "=" &amp; TEXT(K470,"#,###円"))</f>
        <v/>
      </c>
      <c r="X470" s="63" t="str">
        <f t="shared" ref="X470" ca="1" si="808">IF(OR(L468="",L469=""),"","所定内：" &amp; TEXT(L468,"#,###円") &amp; "×" &amp; TEXT(L469,"[h]:mm時間;@") &amp; "=" &amp; TEXT(L470,"#,###円"))</f>
        <v/>
      </c>
    </row>
    <row r="471" spans="3:24">
      <c r="C471" s="110" t="s">
        <v>91</v>
      </c>
      <c r="D471" s="112" t="s">
        <v>73</v>
      </c>
      <c r="E471" s="37"/>
      <c r="F471" s="30"/>
      <c r="G471" s="30"/>
      <c r="H471" s="30"/>
      <c r="I471" s="30"/>
      <c r="J471" s="30"/>
      <c r="K471" s="30"/>
      <c r="L471" s="30"/>
      <c r="M471" s="122"/>
      <c r="Q471" s="63"/>
      <c r="R471" s="63"/>
      <c r="S471" s="63"/>
      <c r="T471" s="63"/>
      <c r="U471" s="63"/>
      <c r="V471" s="63"/>
      <c r="W471" s="63"/>
      <c r="X471" s="63"/>
    </row>
    <row r="472" spans="3:24">
      <c r="C472" s="112"/>
      <c r="D472" s="113" t="s">
        <v>92</v>
      </c>
      <c r="E472" s="123" t="str">
        <f>IF(OR(E468="",E471=""),"",E471/E468-1)</f>
        <v/>
      </c>
      <c r="F472" s="124" t="str">
        <f t="shared" ref="F472:L472" si="809">IF(OR(F468="",F471=""),"",F471/F468-1)</f>
        <v/>
      </c>
      <c r="G472" s="124" t="str">
        <f t="shared" si="809"/>
        <v/>
      </c>
      <c r="H472" s="124" t="str">
        <f t="shared" si="809"/>
        <v/>
      </c>
      <c r="I472" s="124" t="str">
        <f t="shared" si="809"/>
        <v/>
      </c>
      <c r="J472" s="124" t="str">
        <f t="shared" si="809"/>
        <v/>
      </c>
      <c r="K472" s="124" t="str">
        <f t="shared" si="809"/>
        <v/>
      </c>
      <c r="L472" s="124" t="str">
        <f t="shared" si="809"/>
        <v/>
      </c>
      <c r="M472" s="125"/>
      <c r="Q472" s="63"/>
      <c r="R472" s="63"/>
      <c r="S472" s="63"/>
      <c r="T472" s="63"/>
      <c r="U472" s="63"/>
      <c r="V472" s="63"/>
      <c r="W472" s="63"/>
      <c r="X472" s="63"/>
    </row>
    <row r="473" spans="3:24">
      <c r="C473" s="112"/>
      <c r="D473" s="113" t="s">
        <v>24</v>
      </c>
      <c r="E473" s="114" t="str" cm="1">
        <f t="array" aca="1" ref="E473" ca="1">IF(INDIRECT($C464&amp;"!$I$42")=0,"",INDIRECT($C464&amp;"!$I$42"))</f>
        <v/>
      </c>
      <c r="F473" s="115" t="str" cm="1">
        <f t="array" aca="1" ref="F473" ca="1">IF(INDIRECT($C464&amp;"!$I$78")=0,"",INDIRECT($C464&amp;"!$I$78"))</f>
        <v/>
      </c>
      <c r="G473" s="115" t="str" cm="1">
        <f t="array" aca="1" ref="G473" ca="1">IF(INDIRECT($C464&amp;"!$I$114")=0,"",INDIRECT($C464&amp;"!$I$114"))</f>
        <v/>
      </c>
      <c r="H473" s="115" t="str" cm="1">
        <f t="array" aca="1" ref="H473" ca="1">IF(INDIRECT($C464&amp;"!$I$150")=0,"",INDIRECT($C464&amp;"!$I$150"))</f>
        <v/>
      </c>
      <c r="I473" s="115" t="str" cm="1">
        <f t="array" aca="1" ref="I473" ca="1">IF(INDIRECT($C464&amp;"!$I$186")=0,"",INDIRECT($C464&amp;"!$I$186"))</f>
        <v/>
      </c>
      <c r="J473" s="115" t="str" cm="1">
        <f t="array" aca="1" ref="J473" ca="1">IF(INDIRECT($C464&amp;"!$I$222")=0,"",INDIRECT($C464&amp;"!$I$222"))</f>
        <v/>
      </c>
      <c r="K473" s="115" t="str" cm="1">
        <f t="array" aca="1" ref="K473" ca="1">IF(INDIRECT($C464&amp;"!$I$258")=0,"",INDIRECT($C464&amp;"!$I$258"))</f>
        <v/>
      </c>
      <c r="L473" s="115" t="str" cm="1">
        <f t="array" aca="1" ref="L473" ca="1">IF(INDIRECT($C464&amp;"!$I$294")=0,"",INDIRECT($C464&amp;"!$I$294"))</f>
        <v/>
      </c>
      <c r="M473" s="116" t="str">
        <f ca="1">IF(E473="","",SUM($E473:$L473))</f>
        <v/>
      </c>
      <c r="Q473" s="63"/>
      <c r="R473" s="63"/>
      <c r="S473" s="63"/>
      <c r="T473" s="63"/>
      <c r="U473" s="63"/>
      <c r="V473" s="63"/>
      <c r="W473" s="63"/>
      <c r="X473" s="63"/>
    </row>
    <row r="474" spans="3:24">
      <c r="C474" s="117"/>
      <c r="D474" s="117" t="s">
        <v>74</v>
      </c>
      <c r="E474" s="118" t="str">
        <f t="shared" ref="E474:L474" ca="1" si="810">IF(OR(E471="",E473=""),"",ROUNDDOWN(E471*E473*24,0))</f>
        <v/>
      </c>
      <c r="F474" s="119" t="str">
        <f t="shared" ca="1" si="810"/>
        <v/>
      </c>
      <c r="G474" s="119" t="str">
        <f t="shared" ca="1" si="810"/>
        <v/>
      </c>
      <c r="H474" s="119" t="str">
        <f t="shared" ca="1" si="810"/>
        <v/>
      </c>
      <c r="I474" s="119" t="str">
        <f t="shared" ca="1" si="810"/>
        <v/>
      </c>
      <c r="J474" s="119" t="str">
        <f t="shared" ca="1" si="810"/>
        <v/>
      </c>
      <c r="K474" s="119" t="str">
        <f t="shared" ca="1" si="810"/>
        <v/>
      </c>
      <c r="L474" s="119" t="str">
        <f t="shared" ca="1" si="810"/>
        <v/>
      </c>
      <c r="M474" s="121">
        <f ca="1">SUM(E474:L474)</f>
        <v>0</v>
      </c>
      <c r="Q474" s="63" t="str">
        <f t="shared" ref="Q474" ca="1" si="811">IF(OR(E471="",E473=""),"",CHAR(10)&amp;"所定外：" &amp; TEXT(E471,"#,###円") &amp; "×" &amp; TEXT(E473,"[h]:mm時間;@") &amp; "=" &amp; TEXT(E474,"#,###円"))</f>
        <v/>
      </c>
      <c r="R474" s="63" t="str">
        <f t="shared" ref="R474" ca="1" si="812">IF(OR(F471="",F473=""),"",CHAR(10)&amp;"所定外：" &amp; TEXT(F471,"#,###円") &amp; "×" &amp; TEXT(F473,"[h]:mm時間;@") &amp; "=" &amp; TEXT(F474,"#,###円"))</f>
        <v/>
      </c>
      <c r="S474" s="63" t="str">
        <f t="shared" ref="S474" ca="1" si="813">IF(OR(G471="",G473=""),"",CHAR(10)&amp;"所定外：" &amp; TEXT(G471,"#,###円") &amp; "×" &amp; TEXT(G473,"[h]:mm時間;@") &amp; "=" &amp; TEXT(G474,"#,###円"))</f>
        <v/>
      </c>
      <c r="T474" s="63" t="str">
        <f t="shared" ref="T474" ca="1" si="814">IF(OR(H471="",H473=""),"",CHAR(10)&amp;"所定外：" &amp; TEXT(H471,"#,###円") &amp; "×" &amp; TEXT(H473,"[h]:mm時間;@") &amp; "=" &amp; TEXT(H474,"#,###円"))</f>
        <v/>
      </c>
      <c r="U474" s="63" t="str">
        <f t="shared" ref="U474" ca="1" si="815">IF(OR(I471="",I473=""),"",CHAR(10)&amp;"所定外：" &amp; TEXT(I471,"#,###円") &amp; "×" &amp; TEXT(I473,"[h]:mm時間;@") &amp; "=" &amp; TEXT(I474,"#,###円"))</f>
        <v/>
      </c>
      <c r="V474" s="63" t="str">
        <f t="shared" ref="V474" ca="1" si="816">IF(OR(J471="",J473=""),"",CHAR(10)&amp;"所定外：" &amp; TEXT(J471,"#,###円") &amp; "×" &amp; TEXT(J473,"[h]:mm時間;@") &amp; "=" &amp; TEXT(J474,"#,###円"))</f>
        <v/>
      </c>
      <c r="W474" s="63" t="str">
        <f t="shared" ref="W474" ca="1" si="817">IF(OR(K471="",K473=""),"",CHAR(10)&amp;"所定外：" &amp; TEXT(K471,"#,###円") &amp; "×" &amp; TEXT(K473,"[h]:mm時間;@") &amp; "=" &amp; TEXT(K474,"#,###円"))</f>
        <v/>
      </c>
      <c r="X474" s="63" t="str">
        <f t="shared" ref="X474" ca="1" si="818">IF(OR(L471="",L473=""),"",CHAR(10)&amp;"所定外：" &amp; TEXT(L471,"#,###円") &amp; "×" &amp; TEXT(L473,"[h]:mm時間;@") &amp; "=" &amp; TEXT(L474,"#,###円"))</f>
        <v/>
      </c>
    </row>
    <row r="475" spans="3:24">
      <c r="C475" s="110" t="s">
        <v>93</v>
      </c>
      <c r="D475" s="112" t="s">
        <v>73</v>
      </c>
      <c r="E475" s="37"/>
      <c r="F475" s="30"/>
      <c r="G475" s="30"/>
      <c r="H475" s="30"/>
      <c r="I475" s="30"/>
      <c r="J475" s="30"/>
      <c r="K475" s="30"/>
      <c r="L475" s="30"/>
      <c r="M475" s="122"/>
      <c r="Q475" s="63"/>
      <c r="R475" s="63"/>
      <c r="S475" s="63"/>
      <c r="T475" s="63"/>
      <c r="U475" s="63"/>
      <c r="V475" s="63"/>
      <c r="W475" s="63"/>
      <c r="X475" s="63"/>
    </row>
    <row r="476" spans="3:24">
      <c r="C476" s="112"/>
      <c r="D476" s="113" t="s">
        <v>92</v>
      </c>
      <c r="E476" s="123" t="str">
        <f t="shared" ref="E476:L476" si="819">IF(OR(E468="",E475=""),"",E475/E468-1)</f>
        <v/>
      </c>
      <c r="F476" s="124" t="str">
        <f t="shared" si="819"/>
        <v/>
      </c>
      <c r="G476" s="124" t="str">
        <f t="shared" si="819"/>
        <v/>
      </c>
      <c r="H476" s="124" t="str">
        <f t="shared" si="819"/>
        <v/>
      </c>
      <c r="I476" s="124" t="str">
        <f t="shared" si="819"/>
        <v/>
      </c>
      <c r="J476" s="124" t="str">
        <f t="shared" si="819"/>
        <v/>
      </c>
      <c r="K476" s="124" t="str">
        <f t="shared" si="819"/>
        <v/>
      </c>
      <c r="L476" s="124" t="str">
        <f t="shared" si="819"/>
        <v/>
      </c>
      <c r="M476" s="125"/>
      <c r="Q476" s="63"/>
      <c r="R476" s="63"/>
      <c r="S476" s="63"/>
      <c r="T476" s="63"/>
      <c r="U476" s="63"/>
      <c r="V476" s="63"/>
      <c r="W476" s="63"/>
      <c r="X476" s="63"/>
    </row>
    <row r="477" spans="3:24">
      <c r="C477" s="112"/>
      <c r="D477" s="113" t="s">
        <v>24</v>
      </c>
      <c r="E477" s="114" t="str" cm="1">
        <f t="array" aca="1" ref="E477" ca="1">IF(INDIRECT($C464&amp;"!$J$42")=0,"",INDIRECT($C464&amp;"!$J$42"))</f>
        <v/>
      </c>
      <c r="F477" s="115" t="str" cm="1">
        <f t="array" aca="1" ref="F477" ca="1">IF(INDIRECT($C464&amp;"!$J$78")=0,"",INDIRECT($C464&amp;"!$J$78"))</f>
        <v/>
      </c>
      <c r="G477" s="115" t="str" cm="1">
        <f t="array" aca="1" ref="G477" ca="1">IF(INDIRECT($C464&amp;"!$J$114")=0,"",INDIRECT($C464&amp;"!$J$114"))</f>
        <v/>
      </c>
      <c r="H477" s="115" t="str" cm="1">
        <f t="array" aca="1" ref="H477" ca="1">IF(INDIRECT($C464&amp;"!$J$150")=0,"",INDIRECT($C464&amp;"!$J$150"))</f>
        <v/>
      </c>
      <c r="I477" s="115" t="str" cm="1">
        <f t="array" aca="1" ref="I477" ca="1">IF(INDIRECT($C464&amp;"!$J$186")=0,"",INDIRECT($C464&amp;"!$J$186"))</f>
        <v/>
      </c>
      <c r="J477" s="115" t="str" cm="1">
        <f t="array" aca="1" ref="J477" ca="1">IF(INDIRECT($C464&amp;"!$J$222")=0,"",INDIRECT($C464&amp;"!$J$222"))</f>
        <v/>
      </c>
      <c r="K477" s="115" t="str" cm="1">
        <f t="array" aca="1" ref="K477" ca="1">IF(INDIRECT($C464&amp;"!$J$258")=0,"",INDIRECT($C464&amp;"!$J$258"))</f>
        <v/>
      </c>
      <c r="L477" s="115" t="str" cm="1">
        <f t="array" aca="1" ref="L477" ca="1">IF(INDIRECT($C464&amp;"!$J$294")=0,"",INDIRECT($C464&amp;"!$J$294"))</f>
        <v/>
      </c>
      <c r="M477" s="116" t="str">
        <f ca="1">IF(E477="","",SUM($E477:$L477))</f>
        <v/>
      </c>
      <c r="Q477" s="63"/>
      <c r="R477" s="63"/>
      <c r="S477" s="63"/>
      <c r="T477" s="63"/>
      <c r="U477" s="63"/>
      <c r="V477" s="63"/>
      <c r="W477" s="63"/>
      <c r="X477" s="63"/>
    </row>
    <row r="478" spans="3:24">
      <c r="C478" s="117"/>
      <c r="D478" s="117" t="s">
        <v>74</v>
      </c>
      <c r="E478" s="118" t="str">
        <f t="shared" ref="E478:L478" ca="1" si="820">IF(OR(E475="",E477=""),"",ROUNDDOWN(E475*E477*24,0))</f>
        <v/>
      </c>
      <c r="F478" s="119" t="str">
        <f t="shared" ca="1" si="820"/>
        <v/>
      </c>
      <c r="G478" s="119" t="str">
        <f t="shared" ca="1" si="820"/>
        <v/>
      </c>
      <c r="H478" s="119" t="str">
        <f t="shared" ca="1" si="820"/>
        <v/>
      </c>
      <c r="I478" s="119" t="str">
        <f t="shared" ca="1" si="820"/>
        <v/>
      </c>
      <c r="J478" s="119" t="str">
        <f t="shared" ca="1" si="820"/>
        <v/>
      </c>
      <c r="K478" s="119" t="str">
        <f t="shared" ca="1" si="820"/>
        <v/>
      </c>
      <c r="L478" s="119" t="str">
        <f t="shared" ca="1" si="820"/>
        <v/>
      </c>
      <c r="M478" s="121">
        <f ca="1">SUM(E478:L478)</f>
        <v>0</v>
      </c>
      <c r="Q478" s="63" t="str">
        <f ca="1">IF(OR(E475="",E477=""),"",CHAR(10)&amp;"所定休日：" &amp; TEXT(E475,"#,###円") &amp; "×" &amp; TEXT(E477,"[h]:mm時間;@") &amp; "=" &amp; TEXT(E478,"#,###円"))</f>
        <v/>
      </c>
      <c r="R478" s="63" t="str">
        <f t="shared" ref="R478" ca="1" si="821">IF(OR(F475="",F477=""),"",CHAR(10)&amp;"所定休日：" &amp; TEXT(F475,"#,###円") &amp; "×" &amp; TEXT(F477,"[h]:mm時間;@") &amp; "=" &amp; TEXT(F478,"#,###円"))</f>
        <v/>
      </c>
      <c r="S478" s="63" t="str">
        <f t="shared" ref="S478" ca="1" si="822">IF(OR(G475="",G477=""),"",CHAR(10)&amp;"所定休日：" &amp; TEXT(G475,"#,###円") &amp; "×" &amp; TEXT(G477,"[h]:mm時間;@") &amp; "=" &amp; TEXT(G478,"#,###円"))</f>
        <v/>
      </c>
      <c r="T478" s="63" t="str">
        <f t="shared" ref="T478" ca="1" si="823">IF(OR(H475="",H477=""),"",CHAR(10)&amp;"所定休日：" &amp; TEXT(H475,"#,###円") &amp; "×" &amp; TEXT(H477,"[h]:mm時間;@") &amp; "=" &amp; TEXT(H478,"#,###円"))</f>
        <v/>
      </c>
      <c r="U478" s="63" t="str">
        <f t="shared" ref="U478" ca="1" si="824">IF(OR(I475="",I477=""),"",CHAR(10)&amp;"所定休日：" &amp; TEXT(I475,"#,###円") &amp; "×" &amp; TEXT(I477,"[h]:mm時間;@") &amp; "=" &amp; TEXT(I478,"#,###円"))</f>
        <v/>
      </c>
      <c r="V478" s="63" t="str">
        <f t="shared" ref="V478" ca="1" si="825">IF(OR(J475="",J477=""),"",CHAR(10)&amp;"所定休日：" &amp; TEXT(J475,"#,###円") &amp; "×" &amp; TEXT(J477,"[h]:mm時間;@") &amp; "=" &amp; TEXT(J478,"#,###円"))</f>
        <v/>
      </c>
      <c r="W478" s="63" t="str">
        <f t="shared" ref="W478" ca="1" si="826">IF(OR(K475="",K477=""),"",CHAR(10)&amp;"所定休日：" &amp; TEXT(K475,"#,###円") &amp; "×" &amp; TEXT(K477,"[h]:mm時間;@") &amp; "=" &amp; TEXT(K478,"#,###円"))</f>
        <v/>
      </c>
      <c r="X478" s="63" t="str">
        <f t="shared" ref="X478" ca="1" si="827">IF(OR(L475="",L477=""),"",CHAR(10)&amp;"所定休日：" &amp; TEXT(L475,"#,###円") &amp; "×" &amp; TEXT(L477,"[h]:mm時間;@") &amp; "=" &amp; TEXT(L478,"#,###円"))</f>
        <v/>
      </c>
    </row>
    <row r="479" spans="3:24">
      <c r="C479" s="110" t="s">
        <v>94</v>
      </c>
      <c r="D479" s="112" t="s">
        <v>73</v>
      </c>
      <c r="E479" s="37"/>
      <c r="F479" s="30"/>
      <c r="G479" s="30"/>
      <c r="H479" s="30"/>
      <c r="I479" s="30"/>
      <c r="J479" s="30"/>
      <c r="K479" s="30"/>
      <c r="L479" s="30"/>
      <c r="M479" s="122"/>
      <c r="Q479" s="63"/>
      <c r="R479" s="63"/>
      <c r="S479" s="63"/>
      <c r="T479" s="63"/>
      <c r="U479" s="63"/>
      <c r="V479" s="63"/>
      <c r="W479" s="63"/>
      <c r="X479" s="63"/>
    </row>
    <row r="480" spans="3:24">
      <c r="C480" s="112"/>
      <c r="D480" s="113" t="s">
        <v>92</v>
      </c>
      <c r="E480" s="123" t="str">
        <f t="shared" ref="E480:L480" si="828">IF(OR(E468="",E479=""),"",E479/E468-1)</f>
        <v/>
      </c>
      <c r="F480" s="124" t="str">
        <f t="shared" si="828"/>
        <v/>
      </c>
      <c r="G480" s="124" t="str">
        <f t="shared" si="828"/>
        <v/>
      </c>
      <c r="H480" s="124" t="str">
        <f t="shared" si="828"/>
        <v/>
      </c>
      <c r="I480" s="124" t="str">
        <f t="shared" si="828"/>
        <v/>
      </c>
      <c r="J480" s="124" t="str">
        <f t="shared" si="828"/>
        <v/>
      </c>
      <c r="K480" s="124" t="str">
        <f t="shared" si="828"/>
        <v/>
      </c>
      <c r="L480" s="124" t="str">
        <f t="shared" si="828"/>
        <v/>
      </c>
      <c r="M480" s="125"/>
      <c r="Q480" s="63"/>
      <c r="R480" s="63"/>
      <c r="S480" s="63"/>
      <c r="T480" s="63"/>
      <c r="U480" s="63"/>
      <c r="V480" s="63"/>
      <c r="W480" s="63"/>
      <c r="X480" s="63"/>
    </row>
    <row r="481" spans="2:24">
      <c r="C481" s="112"/>
      <c r="D481" s="113" t="s">
        <v>24</v>
      </c>
      <c r="E481" s="114" t="str" cm="1">
        <f t="array" aca="1" ref="E481" ca="1">IF(INDIRECT($C464&amp;"!$K$42")=0,"",INDIRECT($C464&amp;"!$K$42"))</f>
        <v/>
      </c>
      <c r="F481" s="115" t="str" cm="1">
        <f t="array" aca="1" ref="F481" ca="1">IF(INDIRECT($C464&amp;"!$K$78")=0,"",INDIRECT($C464&amp;"!$K$78"))</f>
        <v/>
      </c>
      <c r="G481" s="115" t="str" cm="1">
        <f t="array" aca="1" ref="G481" ca="1">IF(INDIRECT($C464&amp;"!$K$114")=0,"",INDIRECT($C464&amp;"!$K$114"))</f>
        <v/>
      </c>
      <c r="H481" s="115" t="str" cm="1">
        <f t="array" aca="1" ref="H481" ca="1">IF(INDIRECT($C464&amp;"!$K$150")=0,"",INDIRECT($C464&amp;"!$K$150"))</f>
        <v/>
      </c>
      <c r="I481" s="115" t="str" cm="1">
        <f t="array" aca="1" ref="I481" ca="1">IF(INDIRECT($C464&amp;"!$K$186")=0,"",INDIRECT($C464&amp;"!$K$186"))</f>
        <v/>
      </c>
      <c r="J481" s="115" t="str" cm="1">
        <f t="array" aca="1" ref="J481" ca="1">IF(INDIRECT($C464&amp;"!$K$222")=0,"",INDIRECT($C464&amp;"!$K$222"))</f>
        <v/>
      </c>
      <c r="K481" s="115" t="str" cm="1">
        <f t="array" aca="1" ref="K481" ca="1">IF(INDIRECT($C464&amp;"!$K$258")=0,"",INDIRECT($C464&amp;"!$K$258"))</f>
        <v/>
      </c>
      <c r="L481" s="115" t="str" cm="1">
        <f t="array" aca="1" ref="L481" ca="1">IF(INDIRECT($C464&amp;"!$K$294")=0,"",INDIRECT($C464&amp;"!$K$294"))</f>
        <v/>
      </c>
      <c r="M481" s="116" t="str">
        <f ca="1">IF(E481="","",SUM($E481:$L481))</f>
        <v/>
      </c>
      <c r="Q481" s="63"/>
      <c r="R481" s="63"/>
      <c r="S481" s="63"/>
      <c r="T481" s="63"/>
      <c r="U481" s="63"/>
      <c r="V481" s="63"/>
      <c r="W481" s="63"/>
      <c r="X481" s="63"/>
    </row>
    <row r="482" spans="2:24">
      <c r="C482" s="117"/>
      <c r="D482" s="117" t="s">
        <v>74</v>
      </c>
      <c r="E482" s="118" t="str">
        <f ca="1">IF(OR(E479="",E481=""),"",ROUNDDOWN(E479*E481*24,0))</f>
        <v/>
      </c>
      <c r="F482" s="119" t="str">
        <f t="shared" ref="F482:L482" ca="1" si="829">IF(OR(F479="",F481=""),"",ROUNDDOWN(F479*F481*24,0))</f>
        <v/>
      </c>
      <c r="G482" s="119" t="str">
        <f t="shared" ca="1" si="829"/>
        <v/>
      </c>
      <c r="H482" s="119" t="str">
        <f t="shared" ca="1" si="829"/>
        <v/>
      </c>
      <c r="I482" s="119" t="str">
        <f t="shared" ca="1" si="829"/>
        <v/>
      </c>
      <c r="J482" s="119" t="str">
        <f t="shared" ca="1" si="829"/>
        <v/>
      </c>
      <c r="K482" s="119" t="str">
        <f t="shared" ca="1" si="829"/>
        <v/>
      </c>
      <c r="L482" s="119" t="str">
        <f t="shared" ca="1" si="829"/>
        <v/>
      </c>
      <c r="M482" s="121">
        <f ca="1">SUM(E482:L482)</f>
        <v>0</v>
      </c>
      <c r="Q482" s="63" t="str">
        <f t="shared" ref="Q482" ca="1" si="830">IF(OR(E479="",E481=""),"",CHAR(10)&amp;"法定休日：" &amp; TEXT(E479,"#,###円") &amp; "×" &amp; TEXT(E481,"[h]:mm時間;@") &amp; "=" &amp; TEXT(E482,"#,###円"))</f>
        <v/>
      </c>
      <c r="R482" s="63" t="str">
        <f t="shared" ref="R482" ca="1" si="831">IF(OR(F479="",F481=""),"",CHAR(10)&amp;"法定休日：" &amp; TEXT(F479,"#,###円") &amp; "×" &amp; TEXT(F481,"[h]:mm時間;@") &amp; "=" &amp; TEXT(F482,"#,###円"))</f>
        <v/>
      </c>
      <c r="S482" s="63" t="str">
        <f t="shared" ref="S482" ca="1" si="832">IF(OR(G479="",G481=""),"",CHAR(10)&amp;"法定休日：" &amp; TEXT(G479,"#,###円") &amp; "×" &amp; TEXT(G481,"[h]:mm時間;@") &amp; "=" &amp; TEXT(G482,"#,###円"))</f>
        <v/>
      </c>
      <c r="T482" s="63" t="str">
        <f t="shared" ref="T482" ca="1" si="833">IF(OR(H479="",H481=""),"",CHAR(10)&amp;"法定休日：" &amp; TEXT(H479,"#,###円") &amp; "×" &amp; TEXT(H481,"[h]:mm時間;@") &amp; "=" &amp; TEXT(H482,"#,###円"))</f>
        <v/>
      </c>
      <c r="U482" s="63" t="str">
        <f t="shared" ref="U482" ca="1" si="834">IF(OR(I479="",I481=""),"",CHAR(10)&amp;"法定休日：" &amp; TEXT(I479,"#,###円") &amp; "×" &amp; TEXT(I481,"[h]:mm時間;@") &amp; "=" &amp; TEXT(I482,"#,###円"))</f>
        <v/>
      </c>
      <c r="V482" s="63" t="str">
        <f t="shared" ref="V482" ca="1" si="835">IF(OR(J479="",J481=""),"",CHAR(10)&amp;"法定休日：" &amp; TEXT(J479,"#,###円") &amp; "×" &amp; TEXT(J481,"[h]:mm時間;@") &amp; "=" &amp; TEXT(J482,"#,###円"))</f>
        <v/>
      </c>
      <c r="W482" s="63" t="str">
        <f t="shared" ref="W482" ca="1" si="836">IF(OR(K479="",K481=""),"",CHAR(10)&amp;"法定休日：" &amp; TEXT(K479,"#,###円") &amp; "×" &amp; TEXT(K481,"[h]:mm時間;@") &amp; "=" &amp; TEXT(K482,"#,###円"))</f>
        <v/>
      </c>
      <c r="X482" s="63" t="str">
        <f t="shared" ref="X482" ca="1" si="837">IF(OR(L479="",L481=""),"",CHAR(10)&amp;"法定休日：" &amp; TEXT(L479,"#,###円") &amp; "×" &amp; TEXT(L481,"[h]:mm時間;@") &amp; "=" &amp; TEXT(L482,"#,###円"))</f>
        <v/>
      </c>
    </row>
    <row r="483" spans="2:24">
      <c r="C483" s="110" t="s">
        <v>75</v>
      </c>
      <c r="D483" s="110" t="s">
        <v>77</v>
      </c>
      <c r="E483" s="38"/>
      <c r="F483" s="36"/>
      <c r="G483" s="36"/>
      <c r="H483" s="36"/>
      <c r="I483" s="36"/>
      <c r="J483" s="36"/>
      <c r="K483" s="36"/>
      <c r="L483" s="36"/>
      <c r="M483" s="126">
        <f>SUM(E483:L483)</f>
        <v>0</v>
      </c>
      <c r="Q483" s="63"/>
      <c r="R483" s="63"/>
      <c r="S483" s="63"/>
      <c r="T483" s="63"/>
      <c r="U483" s="63"/>
      <c r="V483" s="63"/>
      <c r="W483" s="63"/>
      <c r="X483" s="63"/>
    </row>
    <row r="484" spans="2:24">
      <c r="C484" s="127"/>
      <c r="D484" s="113" t="s">
        <v>78</v>
      </c>
      <c r="E484" s="39"/>
      <c r="F484" s="35"/>
      <c r="G484" s="35"/>
      <c r="H484" s="35"/>
      <c r="I484" s="35"/>
      <c r="J484" s="35"/>
      <c r="K484" s="35"/>
      <c r="L484" s="35"/>
      <c r="M484" s="128">
        <f ca="1">SUM(E484*E467,F484*F467,G484*G467,H484*H467,I484*I467,J484*J467,K484*K467,L484*L467)</f>
        <v>0</v>
      </c>
      <c r="Q484" s="63"/>
      <c r="R484" s="63"/>
      <c r="S484" s="63"/>
      <c r="T484" s="63"/>
      <c r="U484" s="63"/>
      <c r="V484" s="63"/>
      <c r="W484" s="63"/>
      <c r="X484" s="63"/>
    </row>
    <row r="485" spans="2:24">
      <c r="C485" s="129"/>
      <c r="D485" s="117" t="s">
        <v>74</v>
      </c>
      <c r="E485" s="118" t="str">
        <f t="shared" ref="E485:L485" si="838">IF(AND(E483="",E484=""),"",E483+E484*E467)</f>
        <v/>
      </c>
      <c r="F485" s="119" t="str">
        <f t="shared" si="838"/>
        <v/>
      </c>
      <c r="G485" s="119" t="str">
        <f t="shared" si="838"/>
        <v/>
      </c>
      <c r="H485" s="119" t="str">
        <f t="shared" si="838"/>
        <v/>
      </c>
      <c r="I485" s="119" t="str">
        <f t="shared" si="838"/>
        <v/>
      </c>
      <c r="J485" s="119" t="str">
        <f t="shared" si="838"/>
        <v/>
      </c>
      <c r="K485" s="119" t="str">
        <f t="shared" si="838"/>
        <v/>
      </c>
      <c r="L485" s="119" t="str">
        <f t="shared" si="838"/>
        <v/>
      </c>
      <c r="M485" s="121">
        <f>SUM(E485:L485)</f>
        <v>0</v>
      </c>
      <c r="Q485" s="63" t="str">
        <f t="shared" ref="Q485:X485" si="839">IF(AND(E483="",E484=""),"",CHAR(10)&amp;"通勤手当：" &amp; TEXT(E485,"#,###円"))</f>
        <v/>
      </c>
      <c r="R485" s="63" t="str">
        <f t="shared" si="839"/>
        <v/>
      </c>
      <c r="S485" s="63" t="str">
        <f t="shared" si="839"/>
        <v/>
      </c>
      <c r="T485" s="63" t="str">
        <f t="shared" si="839"/>
        <v/>
      </c>
      <c r="U485" s="63" t="str">
        <f t="shared" si="839"/>
        <v/>
      </c>
      <c r="V485" s="63" t="str">
        <f t="shared" si="839"/>
        <v/>
      </c>
      <c r="W485" s="63" t="str">
        <f t="shared" si="839"/>
        <v/>
      </c>
      <c r="X485" s="63" t="str">
        <f t="shared" si="839"/>
        <v/>
      </c>
    </row>
    <row r="486" spans="2:24">
      <c r="C486" s="110" t="s">
        <v>97</v>
      </c>
      <c r="D486" s="130" t="s">
        <v>99</v>
      </c>
      <c r="E486" s="38"/>
      <c r="F486" s="36"/>
      <c r="G486" s="36"/>
      <c r="H486" s="36"/>
      <c r="I486" s="36"/>
      <c r="J486" s="36"/>
      <c r="K486" s="36"/>
      <c r="L486" s="36"/>
      <c r="M486" s="131">
        <f>SUM(E486:L486)</f>
        <v>0</v>
      </c>
      <c r="Q486" s="63" t="str">
        <f>IF(E486="","",CHAR(10)&amp;"自己負担：" &amp; TEXT(E486,"#,###円")) &amp; IF(E487="",""," ※" &amp;E487)</f>
        <v/>
      </c>
      <c r="R486" s="63" t="str">
        <f t="shared" ref="R486" si="840">IF(F486="","",CHAR(10)&amp;"自己負担：" &amp; TEXT(F486,"#,###円")) &amp; IF(F487="",""," ※" &amp;F487)</f>
        <v/>
      </c>
      <c r="S486" s="63" t="str">
        <f t="shared" ref="S486" si="841">IF(G486="","",CHAR(10)&amp;"自己負担：" &amp; TEXT(G486,"#,###円")) &amp; IF(G487="",""," ※" &amp;G487)</f>
        <v/>
      </c>
      <c r="T486" s="63" t="str">
        <f t="shared" ref="T486" si="842">IF(H486="","",CHAR(10)&amp;"自己負担：" &amp; TEXT(H486,"#,###円")) &amp; IF(H487="",""," ※" &amp;H487)</f>
        <v/>
      </c>
      <c r="U486" s="63" t="str">
        <f t="shared" ref="U486" si="843">IF(I486="","",CHAR(10)&amp;"自己負担：" &amp; TEXT(I486,"#,###円")) &amp; IF(I487="",""," ※" &amp;I487)</f>
        <v/>
      </c>
      <c r="V486" s="63" t="str">
        <f t="shared" ref="V486" si="844">IF(J486="","",CHAR(10)&amp;"自己負担：" &amp; TEXT(J486,"#,###円")) &amp; IF(J487="",""," ※" &amp;J487)</f>
        <v/>
      </c>
      <c r="W486" s="63" t="str">
        <f t="shared" ref="W486" si="845">IF(K486="","",CHAR(10)&amp;"自己負担：" &amp; TEXT(K486,"#,###円")) &amp; IF(K487="",""," ※" &amp;K487)</f>
        <v/>
      </c>
      <c r="X486" s="63" t="str">
        <f t="shared" ref="X486" si="846">IF(L486="","",CHAR(10)&amp;"自己負担：" &amp; TEXT(L486,"#,###円")) &amp; IF(L487="",""," ※" &amp;L487)</f>
        <v/>
      </c>
    </row>
    <row r="487" spans="2:24" ht="33.75" customHeight="1" thickBot="1">
      <c r="C487" s="132" t="s">
        <v>98</v>
      </c>
      <c r="D487" s="133" t="s">
        <v>100</v>
      </c>
      <c r="E487" s="40"/>
      <c r="F487" s="40"/>
      <c r="G487" s="40"/>
      <c r="H487" s="40"/>
      <c r="I487" s="40"/>
      <c r="J487" s="40"/>
      <c r="K487" s="40"/>
      <c r="L487" s="41"/>
      <c r="M487" s="134"/>
      <c r="O487" s="1" t="s">
        <v>101</v>
      </c>
    </row>
    <row r="488" spans="2:24" ht="21.75" customHeight="1" thickTop="1">
      <c r="C488" s="129" t="s">
        <v>76</v>
      </c>
      <c r="D488" s="135"/>
      <c r="E488" s="119" t="str">
        <f t="shared" ref="E488:L488" ca="1" si="847">IF(SUM(E470,E474,E478,E482,E485)-E486=0,"",SUM(E470,E474,E478,E482,E485)-E486)</f>
        <v/>
      </c>
      <c r="F488" s="119" t="str">
        <f t="shared" ca="1" si="847"/>
        <v/>
      </c>
      <c r="G488" s="119" t="str">
        <f t="shared" ca="1" si="847"/>
        <v/>
      </c>
      <c r="H488" s="119" t="str">
        <f t="shared" ca="1" si="847"/>
        <v/>
      </c>
      <c r="I488" s="119" t="str">
        <f t="shared" ca="1" si="847"/>
        <v/>
      </c>
      <c r="J488" s="119" t="str">
        <f t="shared" ca="1" si="847"/>
        <v/>
      </c>
      <c r="K488" s="119" t="str">
        <f t="shared" ca="1" si="847"/>
        <v/>
      </c>
      <c r="L488" s="119" t="str">
        <f t="shared" ca="1" si="847"/>
        <v/>
      </c>
      <c r="M488" s="136" t="str">
        <f ca="1">IF(E488="","",SUM(E488:L488))</f>
        <v/>
      </c>
      <c r="Q488" s="137" t="str">
        <f ca="1">Q470&amp;Q474&amp;Q478&amp;Q482&amp;Q485&amp;Q486</f>
        <v/>
      </c>
      <c r="R488" s="137" t="str">
        <f t="shared" ref="R488:X488" ca="1" si="848">R470&amp;R474&amp;R478&amp;R482&amp;R485&amp;R486</f>
        <v/>
      </c>
      <c r="S488" s="137" t="str">
        <f t="shared" ca="1" si="848"/>
        <v/>
      </c>
      <c r="T488" s="137" t="str">
        <f t="shared" ca="1" si="848"/>
        <v/>
      </c>
      <c r="U488" s="137" t="str">
        <f t="shared" ca="1" si="848"/>
        <v/>
      </c>
      <c r="V488" s="137" t="str">
        <f t="shared" ca="1" si="848"/>
        <v/>
      </c>
      <c r="W488" s="137" t="str">
        <f t="shared" ca="1" si="848"/>
        <v/>
      </c>
      <c r="X488" s="137" t="str">
        <f t="shared" ca="1" si="848"/>
        <v/>
      </c>
    </row>
    <row r="489" spans="2:24" ht="15" customHeight="1" thickBot="1">
      <c r="B489" s="138"/>
      <c r="C489" s="138"/>
      <c r="D489" s="138"/>
      <c r="E489" s="138"/>
      <c r="F489" s="138"/>
      <c r="G489" s="138"/>
      <c r="H489" s="138"/>
      <c r="I489" s="138"/>
      <c r="J489" s="138"/>
      <c r="K489" s="138"/>
      <c r="L489" s="138"/>
      <c r="M489" s="138"/>
    </row>
    <row r="491" spans="2:24" ht="14.25" customHeight="1">
      <c r="B491" s="46">
        <f>B464+1</f>
        <v>19</v>
      </c>
      <c r="C491" s="29" t="str">
        <f>HYPERLINK("#日誌"&amp;B491&amp;"!B11","日誌"&amp;B491)</f>
        <v>日誌19</v>
      </c>
      <c r="D491" s="95" t="s">
        <v>116</v>
      </c>
      <c r="E491" s="139"/>
      <c r="F491" s="95" t="s">
        <v>126</v>
      </c>
      <c r="G491" s="140"/>
      <c r="H491" s="95" t="s">
        <v>127</v>
      </c>
      <c r="I491" s="140"/>
      <c r="J491" s="63"/>
      <c r="M491" s="96" t="str">
        <f>HYPERLINK("#⑭雑役務費!C"&amp;9*B491+1,"経費支出管理表へ")</f>
        <v>経費支出管理表へ</v>
      </c>
      <c r="Q491" s="1" t="s">
        <v>102</v>
      </c>
    </row>
    <row r="492" spans="2:24" ht="7.5" customHeight="1">
      <c r="C492" s="63"/>
      <c r="D492" s="63"/>
      <c r="E492" s="63"/>
      <c r="G492" s="97" t="e">
        <f>VLOOKUP(G491,リスト!E:F,2,FALSE)</f>
        <v>#N/A</v>
      </c>
      <c r="H492" s="63"/>
      <c r="J492" s="63"/>
      <c r="K492" s="63"/>
      <c r="L492" s="63"/>
      <c r="M492" s="63"/>
    </row>
    <row r="493" spans="2:24">
      <c r="C493" s="98"/>
      <c r="D493" s="99"/>
      <c r="E493" s="100" t="s">
        <v>45</v>
      </c>
      <c r="F493" s="101" t="s">
        <v>46</v>
      </c>
      <c r="G493" s="101" t="s">
        <v>47</v>
      </c>
      <c r="H493" s="101" t="s">
        <v>48</v>
      </c>
      <c r="I493" s="101" t="s">
        <v>49</v>
      </c>
      <c r="J493" s="101" t="s">
        <v>50</v>
      </c>
      <c r="K493" s="101" t="s">
        <v>51</v>
      </c>
      <c r="L493" s="101" t="s">
        <v>52</v>
      </c>
      <c r="M493" s="102" t="s">
        <v>11</v>
      </c>
      <c r="Q493" s="103" t="s">
        <v>45</v>
      </c>
      <c r="R493" s="103" t="s">
        <v>46</v>
      </c>
      <c r="S493" s="103" t="s">
        <v>47</v>
      </c>
      <c r="T493" s="103" t="s">
        <v>48</v>
      </c>
      <c r="U493" s="103" t="s">
        <v>49</v>
      </c>
      <c r="V493" s="103" t="s">
        <v>50</v>
      </c>
      <c r="W493" s="103" t="s">
        <v>51</v>
      </c>
      <c r="X493" s="103" t="s">
        <v>52</v>
      </c>
    </row>
    <row r="494" spans="2:24" ht="15" customHeight="1">
      <c r="C494" s="104" t="s">
        <v>18</v>
      </c>
      <c r="D494" s="105"/>
      <c r="E494" s="106" cm="1">
        <f t="array" aca="1" ref="E494" ca="1">IF(INDIRECT(C491&amp;"!$L$42")=0,"",COUNT(INDIRECT(C491&amp;"!$L$11:$L$41")))</f>
        <v>0</v>
      </c>
      <c r="F494" s="107" cm="1">
        <f t="array" aca="1" ref="F494" ca="1">IF(INDIRECT(C491&amp;"!$L$78")=0,"",COUNT(INDIRECT(C491&amp;"!$L$47:$L$77")))</f>
        <v>0</v>
      </c>
      <c r="G494" s="107" cm="1">
        <f t="array" aca="1" ref="G494" ca="1">IF(INDIRECT(C491&amp;"!$L$114")=0,"",COUNT(INDIRECT(C491&amp;"!$L$83:$L$113")))</f>
        <v>0</v>
      </c>
      <c r="H494" s="107" cm="1">
        <f t="array" aca="1" ref="H494" ca="1">IF(INDIRECT(C491&amp;"!$L$150")=0,"",COUNT(INDIRECT(C491&amp;"!$L$119:$L$149")))</f>
        <v>0</v>
      </c>
      <c r="I494" s="107" cm="1">
        <f t="array" aca="1" ref="I494" ca="1">IF(INDIRECT(C491&amp;"!$L$186")=0,"",COUNT(INDIRECT(C491&amp;"!$L$155:$L$185")))</f>
        <v>0</v>
      </c>
      <c r="J494" s="107" cm="1">
        <f t="array" aca="1" ref="J494" ca="1">IF(INDIRECT(C491&amp;"!$L$222")=0,"",COUNT(INDIRECT(C491&amp;"!$L$191:$L$221")))</f>
        <v>0</v>
      </c>
      <c r="K494" s="107" cm="1">
        <f t="array" aca="1" ref="K494" ca="1">IF(INDIRECT(C491&amp;"!$L$258")=0,"",COUNT(INDIRECT(C491&amp;"!$L$227:$L$257")))</f>
        <v>0</v>
      </c>
      <c r="L494" s="107" cm="1">
        <f t="array" aca="1" ref="L494" ca="1">IF(INDIRECT(C491&amp;"!$L$294")=0,"",COUNT(INDIRECT(C491&amp;"!$L$263:$L$293")))</f>
        <v>0</v>
      </c>
      <c r="M494" s="108">
        <f ca="1">IF($E$8="","",SUM($E$8:$L$8))</f>
        <v>0</v>
      </c>
      <c r="O494" s="69" t="s">
        <v>167</v>
      </c>
      <c r="Q494" s="109"/>
      <c r="R494" s="109"/>
      <c r="S494" s="109"/>
      <c r="T494" s="109"/>
      <c r="U494" s="109"/>
      <c r="V494" s="109"/>
      <c r="W494" s="109"/>
      <c r="X494" s="109"/>
    </row>
    <row r="495" spans="2:24">
      <c r="C495" s="110" t="s">
        <v>82</v>
      </c>
      <c r="D495" s="110" t="s">
        <v>73</v>
      </c>
      <c r="E495" s="37"/>
      <c r="F495" s="30"/>
      <c r="G495" s="30"/>
      <c r="H495" s="30"/>
      <c r="I495" s="30"/>
      <c r="J495" s="30"/>
      <c r="K495" s="30"/>
      <c r="L495" s="30"/>
      <c r="M495" s="111"/>
      <c r="O495" s="1" t="s">
        <v>122</v>
      </c>
    </row>
    <row r="496" spans="2:24">
      <c r="C496" s="112"/>
      <c r="D496" s="113" t="s">
        <v>24</v>
      </c>
      <c r="E496" s="114" t="str" cm="1">
        <f t="array" aca="1" ref="E496" ca="1">IF(INDIRECT($C491&amp;"!$H$42")=0,"",INDIRECT($C491&amp;"!$H$42"))</f>
        <v/>
      </c>
      <c r="F496" s="115" t="str" cm="1">
        <f t="array" aca="1" ref="F496" ca="1">IF(INDIRECT($C491&amp;"!$H$78")=0,"",INDIRECT($C491&amp;"!$H$78"))</f>
        <v/>
      </c>
      <c r="G496" s="115" t="str" cm="1">
        <f t="array" aca="1" ref="G496" ca="1">IF(INDIRECT($C491&amp;"!$H$114")=0,"",INDIRECT($C491&amp;"!$H$114"))</f>
        <v/>
      </c>
      <c r="H496" s="115" t="str" cm="1">
        <f t="array" aca="1" ref="H496" ca="1">IF(INDIRECT($C491&amp;"!$H$150")=0,"",INDIRECT($C491&amp;"!$H$150"))</f>
        <v/>
      </c>
      <c r="I496" s="115" t="str" cm="1">
        <f t="array" aca="1" ref="I496" ca="1">IF(INDIRECT($C491&amp;"!$H$186")=0,"",INDIRECT($C491&amp;"!$H$186"))</f>
        <v/>
      </c>
      <c r="J496" s="115" t="str" cm="1">
        <f t="array" aca="1" ref="J496" ca="1">IF(INDIRECT($C491&amp;"!$H$222")=0,"",INDIRECT($C491&amp;"!$H$222"))</f>
        <v/>
      </c>
      <c r="K496" s="115" t="str" cm="1">
        <f t="array" aca="1" ref="K496" ca="1">IF(INDIRECT($C491&amp;"!$H$258")=0,"",INDIRECT($C491&amp;"!$H$258"))</f>
        <v/>
      </c>
      <c r="L496" s="115" t="str" cm="1">
        <f t="array" aca="1" ref="L496" ca="1">IF(INDIRECT($C491&amp;"!$H$294")=0,"",INDIRECT($C491&amp;"!$H$294"))</f>
        <v/>
      </c>
      <c r="M496" s="116" t="str">
        <f ca="1">IF(E496="","",SUM($E496:$L496))</f>
        <v/>
      </c>
    </row>
    <row r="497" spans="3:24">
      <c r="C497" s="117"/>
      <c r="D497" s="117" t="s">
        <v>74</v>
      </c>
      <c r="E497" s="118" t="str">
        <f t="shared" ref="E497:L497" ca="1" si="849">IF(OR(E495="",E496=""),"",ROUNDDOWN(E495*E496*24,0))</f>
        <v/>
      </c>
      <c r="F497" s="119" t="str">
        <f t="shared" ca="1" si="849"/>
        <v/>
      </c>
      <c r="G497" s="119" t="str">
        <f t="shared" ca="1" si="849"/>
        <v/>
      </c>
      <c r="H497" s="119" t="str">
        <f t="shared" ca="1" si="849"/>
        <v/>
      </c>
      <c r="I497" s="120" t="str">
        <f t="shared" ca="1" si="849"/>
        <v/>
      </c>
      <c r="J497" s="119" t="str">
        <f t="shared" ca="1" si="849"/>
        <v/>
      </c>
      <c r="K497" s="119" t="str">
        <f t="shared" ca="1" si="849"/>
        <v/>
      </c>
      <c r="L497" s="119" t="str">
        <f t="shared" ca="1" si="849"/>
        <v/>
      </c>
      <c r="M497" s="121">
        <f ca="1">SUM(E497:L497)</f>
        <v>0</v>
      </c>
      <c r="Q497" s="63" t="str">
        <f t="shared" ref="Q497" ca="1" si="850">IF(OR(E495="",E496=""),"","所定内：" &amp; TEXT(E495,"#,###円") &amp; "×" &amp; TEXT(E496,"[h]:mm時間;@") &amp; "=" &amp; TEXT(E497,"#,###円"))</f>
        <v/>
      </c>
      <c r="R497" s="63" t="str">
        <f t="shared" ref="R497" ca="1" si="851">IF(OR(F495="",F496=""),"","所定内：" &amp; TEXT(F495,"#,###円") &amp; "×" &amp; TEXT(F496,"[h]:mm時間;@") &amp; "=" &amp; TEXT(F497,"#,###円"))</f>
        <v/>
      </c>
      <c r="S497" s="63" t="str">
        <f t="shared" ref="S497" ca="1" si="852">IF(OR(G495="",G496=""),"","所定内：" &amp; TEXT(G495,"#,###円") &amp; "×" &amp; TEXT(G496,"[h]:mm時間;@") &amp; "=" &amp; TEXT(G497,"#,###円"))</f>
        <v/>
      </c>
      <c r="T497" s="63" t="str">
        <f t="shared" ref="T497" ca="1" si="853">IF(OR(H495="",H496=""),"","所定内：" &amp; TEXT(H495,"#,###円") &amp; "×" &amp; TEXT(H496,"[h]:mm時間;@") &amp; "=" &amp; TEXT(H497,"#,###円"))</f>
        <v/>
      </c>
      <c r="U497" s="63" t="str">
        <f t="shared" ref="U497" ca="1" si="854">IF(OR(I495="",I496=""),"","所定内：" &amp; TEXT(I495,"#,###円") &amp; "×" &amp; TEXT(I496,"[h]:mm時間;@") &amp; "=" &amp; TEXT(I497,"#,###円"))</f>
        <v/>
      </c>
      <c r="V497" s="63" t="str">
        <f t="shared" ref="V497" ca="1" si="855">IF(OR(J495="",J496=""),"","所定内：" &amp; TEXT(J495,"#,###円") &amp; "×" &amp; TEXT(J496,"[h]:mm時間;@") &amp; "=" &amp; TEXT(J497,"#,###円"))</f>
        <v/>
      </c>
      <c r="W497" s="63" t="str">
        <f t="shared" ref="W497" ca="1" si="856">IF(OR(K495="",K496=""),"","所定内：" &amp; TEXT(K495,"#,###円") &amp; "×" &amp; TEXT(K496,"[h]:mm時間;@") &amp; "=" &amp; TEXT(K497,"#,###円"))</f>
        <v/>
      </c>
      <c r="X497" s="63" t="str">
        <f t="shared" ref="X497" ca="1" si="857">IF(OR(L495="",L496=""),"","所定内：" &amp; TEXT(L495,"#,###円") &amp; "×" &amp; TEXT(L496,"[h]:mm時間;@") &amp; "=" &amp; TEXT(L497,"#,###円"))</f>
        <v/>
      </c>
    </row>
    <row r="498" spans="3:24">
      <c r="C498" s="110" t="s">
        <v>91</v>
      </c>
      <c r="D498" s="112" t="s">
        <v>73</v>
      </c>
      <c r="E498" s="37"/>
      <c r="F498" s="30"/>
      <c r="G498" s="30"/>
      <c r="H498" s="30"/>
      <c r="I498" s="30"/>
      <c r="J498" s="30"/>
      <c r="K498" s="30"/>
      <c r="L498" s="30"/>
      <c r="M498" s="122"/>
      <c r="Q498" s="63"/>
      <c r="R498" s="63"/>
      <c r="S498" s="63"/>
      <c r="T498" s="63"/>
      <c r="U498" s="63"/>
      <c r="V498" s="63"/>
      <c r="W498" s="63"/>
      <c r="X498" s="63"/>
    </row>
    <row r="499" spans="3:24">
      <c r="C499" s="112"/>
      <c r="D499" s="113" t="s">
        <v>92</v>
      </c>
      <c r="E499" s="123" t="str">
        <f>IF(OR(E495="",E498=""),"",E498/E495-1)</f>
        <v/>
      </c>
      <c r="F499" s="124" t="str">
        <f t="shared" ref="F499:L499" si="858">IF(OR(F495="",F498=""),"",F498/F495-1)</f>
        <v/>
      </c>
      <c r="G499" s="124" t="str">
        <f t="shared" si="858"/>
        <v/>
      </c>
      <c r="H499" s="124" t="str">
        <f t="shared" si="858"/>
        <v/>
      </c>
      <c r="I499" s="124" t="str">
        <f t="shared" si="858"/>
        <v/>
      </c>
      <c r="J499" s="124" t="str">
        <f t="shared" si="858"/>
        <v/>
      </c>
      <c r="K499" s="124" t="str">
        <f t="shared" si="858"/>
        <v/>
      </c>
      <c r="L499" s="124" t="str">
        <f t="shared" si="858"/>
        <v/>
      </c>
      <c r="M499" s="125"/>
      <c r="Q499" s="63"/>
      <c r="R499" s="63"/>
      <c r="S499" s="63"/>
      <c r="T499" s="63"/>
      <c r="U499" s="63"/>
      <c r="V499" s="63"/>
      <c r="W499" s="63"/>
      <c r="X499" s="63"/>
    </row>
    <row r="500" spans="3:24">
      <c r="C500" s="112"/>
      <c r="D500" s="113" t="s">
        <v>24</v>
      </c>
      <c r="E500" s="114" t="str" cm="1">
        <f t="array" aca="1" ref="E500" ca="1">IF(INDIRECT($C491&amp;"!$I$42")=0,"",INDIRECT($C491&amp;"!$I$42"))</f>
        <v/>
      </c>
      <c r="F500" s="115" t="str" cm="1">
        <f t="array" aca="1" ref="F500" ca="1">IF(INDIRECT($C491&amp;"!$I$78")=0,"",INDIRECT($C491&amp;"!$I$78"))</f>
        <v/>
      </c>
      <c r="G500" s="115" t="str" cm="1">
        <f t="array" aca="1" ref="G500" ca="1">IF(INDIRECT($C491&amp;"!$I$114")=0,"",INDIRECT($C491&amp;"!$I$114"))</f>
        <v/>
      </c>
      <c r="H500" s="115" t="str" cm="1">
        <f t="array" aca="1" ref="H500" ca="1">IF(INDIRECT($C491&amp;"!$I$150")=0,"",INDIRECT($C491&amp;"!$I$150"))</f>
        <v/>
      </c>
      <c r="I500" s="115" t="str" cm="1">
        <f t="array" aca="1" ref="I500" ca="1">IF(INDIRECT($C491&amp;"!$I$186")=0,"",INDIRECT($C491&amp;"!$I$186"))</f>
        <v/>
      </c>
      <c r="J500" s="115" t="str" cm="1">
        <f t="array" aca="1" ref="J500" ca="1">IF(INDIRECT($C491&amp;"!$I$222")=0,"",INDIRECT($C491&amp;"!$I$222"))</f>
        <v/>
      </c>
      <c r="K500" s="115" t="str" cm="1">
        <f t="array" aca="1" ref="K500" ca="1">IF(INDIRECT($C491&amp;"!$I$258")=0,"",INDIRECT($C491&amp;"!$I$258"))</f>
        <v/>
      </c>
      <c r="L500" s="115" t="str" cm="1">
        <f t="array" aca="1" ref="L500" ca="1">IF(INDIRECT($C491&amp;"!$I$294")=0,"",INDIRECT($C491&amp;"!$I$294"))</f>
        <v/>
      </c>
      <c r="M500" s="116" t="str">
        <f ca="1">IF(E500="","",SUM($E500:$L500))</f>
        <v/>
      </c>
      <c r="Q500" s="63"/>
      <c r="R500" s="63"/>
      <c r="S500" s="63"/>
      <c r="T500" s="63"/>
      <c r="U500" s="63"/>
      <c r="V500" s="63"/>
      <c r="W500" s="63"/>
      <c r="X500" s="63"/>
    </row>
    <row r="501" spans="3:24">
      <c r="C501" s="117"/>
      <c r="D501" s="117" t="s">
        <v>74</v>
      </c>
      <c r="E501" s="118" t="str">
        <f t="shared" ref="E501:L501" ca="1" si="859">IF(OR(E498="",E500=""),"",ROUNDDOWN(E498*E500*24,0))</f>
        <v/>
      </c>
      <c r="F501" s="119" t="str">
        <f t="shared" ca="1" si="859"/>
        <v/>
      </c>
      <c r="G501" s="119" t="str">
        <f t="shared" ca="1" si="859"/>
        <v/>
      </c>
      <c r="H501" s="119" t="str">
        <f t="shared" ca="1" si="859"/>
        <v/>
      </c>
      <c r="I501" s="119" t="str">
        <f t="shared" ca="1" si="859"/>
        <v/>
      </c>
      <c r="J501" s="119" t="str">
        <f t="shared" ca="1" si="859"/>
        <v/>
      </c>
      <c r="K501" s="119" t="str">
        <f t="shared" ca="1" si="859"/>
        <v/>
      </c>
      <c r="L501" s="119" t="str">
        <f t="shared" ca="1" si="859"/>
        <v/>
      </c>
      <c r="M501" s="121">
        <f ca="1">SUM(E501:L501)</f>
        <v>0</v>
      </c>
      <c r="Q501" s="63" t="str">
        <f t="shared" ref="Q501" ca="1" si="860">IF(OR(E498="",E500=""),"",CHAR(10)&amp;"所定外：" &amp; TEXT(E498,"#,###円") &amp; "×" &amp; TEXT(E500,"[h]:mm時間;@") &amp; "=" &amp; TEXT(E501,"#,###円"))</f>
        <v/>
      </c>
      <c r="R501" s="63" t="str">
        <f t="shared" ref="R501" ca="1" si="861">IF(OR(F498="",F500=""),"",CHAR(10)&amp;"所定外：" &amp; TEXT(F498,"#,###円") &amp; "×" &amp; TEXT(F500,"[h]:mm時間;@") &amp; "=" &amp; TEXT(F501,"#,###円"))</f>
        <v/>
      </c>
      <c r="S501" s="63" t="str">
        <f t="shared" ref="S501" ca="1" si="862">IF(OR(G498="",G500=""),"",CHAR(10)&amp;"所定外：" &amp; TEXT(G498,"#,###円") &amp; "×" &amp; TEXT(G500,"[h]:mm時間;@") &amp; "=" &amp; TEXT(G501,"#,###円"))</f>
        <v/>
      </c>
      <c r="T501" s="63" t="str">
        <f t="shared" ref="T501" ca="1" si="863">IF(OR(H498="",H500=""),"",CHAR(10)&amp;"所定外：" &amp; TEXT(H498,"#,###円") &amp; "×" &amp; TEXT(H500,"[h]:mm時間;@") &amp; "=" &amp; TEXT(H501,"#,###円"))</f>
        <v/>
      </c>
      <c r="U501" s="63" t="str">
        <f t="shared" ref="U501" ca="1" si="864">IF(OR(I498="",I500=""),"",CHAR(10)&amp;"所定外：" &amp; TEXT(I498,"#,###円") &amp; "×" &amp; TEXT(I500,"[h]:mm時間;@") &amp; "=" &amp; TEXT(I501,"#,###円"))</f>
        <v/>
      </c>
      <c r="V501" s="63" t="str">
        <f t="shared" ref="V501" ca="1" si="865">IF(OR(J498="",J500=""),"",CHAR(10)&amp;"所定外：" &amp; TEXT(J498,"#,###円") &amp; "×" &amp; TEXT(J500,"[h]:mm時間;@") &amp; "=" &amp; TEXT(J501,"#,###円"))</f>
        <v/>
      </c>
      <c r="W501" s="63" t="str">
        <f t="shared" ref="W501" ca="1" si="866">IF(OR(K498="",K500=""),"",CHAR(10)&amp;"所定外：" &amp; TEXT(K498,"#,###円") &amp; "×" &amp; TEXT(K500,"[h]:mm時間;@") &amp; "=" &amp; TEXT(K501,"#,###円"))</f>
        <v/>
      </c>
      <c r="X501" s="63" t="str">
        <f t="shared" ref="X501" ca="1" si="867">IF(OR(L498="",L500=""),"",CHAR(10)&amp;"所定外：" &amp; TEXT(L498,"#,###円") &amp; "×" &amp; TEXT(L500,"[h]:mm時間;@") &amp; "=" &amp; TEXT(L501,"#,###円"))</f>
        <v/>
      </c>
    </row>
    <row r="502" spans="3:24">
      <c r="C502" s="110" t="s">
        <v>93</v>
      </c>
      <c r="D502" s="112" t="s">
        <v>73</v>
      </c>
      <c r="E502" s="37"/>
      <c r="F502" s="30"/>
      <c r="G502" s="30"/>
      <c r="H502" s="30"/>
      <c r="I502" s="30"/>
      <c r="J502" s="30"/>
      <c r="K502" s="30"/>
      <c r="L502" s="30"/>
      <c r="M502" s="122"/>
      <c r="Q502" s="63"/>
      <c r="R502" s="63"/>
      <c r="S502" s="63"/>
      <c r="T502" s="63"/>
      <c r="U502" s="63"/>
      <c r="V502" s="63"/>
      <c r="W502" s="63"/>
      <c r="X502" s="63"/>
    </row>
    <row r="503" spans="3:24">
      <c r="C503" s="112"/>
      <c r="D503" s="113" t="s">
        <v>92</v>
      </c>
      <c r="E503" s="123" t="str">
        <f t="shared" ref="E503:L503" si="868">IF(OR(E495="",E502=""),"",E502/E495-1)</f>
        <v/>
      </c>
      <c r="F503" s="124" t="str">
        <f t="shared" si="868"/>
        <v/>
      </c>
      <c r="G503" s="124" t="str">
        <f t="shared" si="868"/>
        <v/>
      </c>
      <c r="H503" s="124" t="str">
        <f t="shared" si="868"/>
        <v/>
      </c>
      <c r="I503" s="124" t="str">
        <f t="shared" si="868"/>
        <v/>
      </c>
      <c r="J503" s="124" t="str">
        <f t="shared" si="868"/>
        <v/>
      </c>
      <c r="K503" s="124" t="str">
        <f t="shared" si="868"/>
        <v/>
      </c>
      <c r="L503" s="124" t="str">
        <f t="shared" si="868"/>
        <v/>
      </c>
      <c r="M503" s="125"/>
      <c r="Q503" s="63"/>
      <c r="R503" s="63"/>
      <c r="S503" s="63"/>
      <c r="T503" s="63"/>
      <c r="U503" s="63"/>
      <c r="V503" s="63"/>
      <c r="W503" s="63"/>
      <c r="X503" s="63"/>
    </row>
    <row r="504" spans="3:24">
      <c r="C504" s="112"/>
      <c r="D504" s="113" t="s">
        <v>24</v>
      </c>
      <c r="E504" s="114" t="str" cm="1">
        <f t="array" aca="1" ref="E504" ca="1">IF(INDIRECT($C491&amp;"!$J$42")=0,"",INDIRECT($C491&amp;"!$J$42"))</f>
        <v/>
      </c>
      <c r="F504" s="115" t="str" cm="1">
        <f t="array" aca="1" ref="F504" ca="1">IF(INDIRECT($C491&amp;"!$J$78")=0,"",INDIRECT($C491&amp;"!$J$78"))</f>
        <v/>
      </c>
      <c r="G504" s="115" t="str" cm="1">
        <f t="array" aca="1" ref="G504" ca="1">IF(INDIRECT($C491&amp;"!$J$114")=0,"",INDIRECT($C491&amp;"!$J$114"))</f>
        <v/>
      </c>
      <c r="H504" s="115" t="str" cm="1">
        <f t="array" aca="1" ref="H504" ca="1">IF(INDIRECT($C491&amp;"!$J$150")=0,"",INDIRECT($C491&amp;"!$J$150"))</f>
        <v/>
      </c>
      <c r="I504" s="115" t="str" cm="1">
        <f t="array" aca="1" ref="I504" ca="1">IF(INDIRECT($C491&amp;"!$J$186")=0,"",INDIRECT($C491&amp;"!$J$186"))</f>
        <v/>
      </c>
      <c r="J504" s="115" t="str" cm="1">
        <f t="array" aca="1" ref="J504" ca="1">IF(INDIRECT($C491&amp;"!$J$222")=0,"",INDIRECT($C491&amp;"!$J$222"))</f>
        <v/>
      </c>
      <c r="K504" s="115" t="str" cm="1">
        <f t="array" aca="1" ref="K504" ca="1">IF(INDIRECT($C491&amp;"!$J$258")=0,"",INDIRECT($C491&amp;"!$J$258"))</f>
        <v/>
      </c>
      <c r="L504" s="115" t="str" cm="1">
        <f t="array" aca="1" ref="L504" ca="1">IF(INDIRECT($C491&amp;"!$J$294")=0,"",INDIRECT($C491&amp;"!$J$294"))</f>
        <v/>
      </c>
      <c r="M504" s="116" t="str">
        <f ca="1">IF(E504="","",SUM($E504:$L504))</f>
        <v/>
      </c>
      <c r="Q504" s="63"/>
      <c r="R504" s="63"/>
      <c r="S504" s="63"/>
      <c r="T504" s="63"/>
      <c r="U504" s="63"/>
      <c r="V504" s="63"/>
      <c r="W504" s="63"/>
      <c r="X504" s="63"/>
    </row>
    <row r="505" spans="3:24">
      <c r="C505" s="117"/>
      <c r="D505" s="117" t="s">
        <v>74</v>
      </c>
      <c r="E505" s="118" t="str">
        <f t="shared" ref="E505:L505" ca="1" si="869">IF(OR(E502="",E504=""),"",ROUNDDOWN(E502*E504*24,0))</f>
        <v/>
      </c>
      <c r="F505" s="119" t="str">
        <f t="shared" ca="1" si="869"/>
        <v/>
      </c>
      <c r="G505" s="119" t="str">
        <f t="shared" ca="1" si="869"/>
        <v/>
      </c>
      <c r="H505" s="119" t="str">
        <f t="shared" ca="1" si="869"/>
        <v/>
      </c>
      <c r="I505" s="119" t="str">
        <f t="shared" ca="1" si="869"/>
        <v/>
      </c>
      <c r="J505" s="119" t="str">
        <f t="shared" ca="1" si="869"/>
        <v/>
      </c>
      <c r="K505" s="119" t="str">
        <f t="shared" ca="1" si="869"/>
        <v/>
      </c>
      <c r="L505" s="119" t="str">
        <f t="shared" ca="1" si="869"/>
        <v/>
      </c>
      <c r="M505" s="121">
        <f ca="1">SUM(E505:L505)</f>
        <v>0</v>
      </c>
      <c r="Q505" s="63" t="str">
        <f ca="1">IF(OR(E502="",E504=""),"",CHAR(10)&amp;"所定休日：" &amp; TEXT(E502,"#,###円") &amp; "×" &amp; TEXT(E504,"[h]:mm時間;@") &amp; "=" &amp; TEXT(E505,"#,###円"))</f>
        <v/>
      </c>
      <c r="R505" s="63" t="str">
        <f t="shared" ref="R505" ca="1" si="870">IF(OR(F502="",F504=""),"",CHAR(10)&amp;"所定休日：" &amp; TEXT(F502,"#,###円") &amp; "×" &amp; TEXT(F504,"[h]:mm時間;@") &amp; "=" &amp; TEXT(F505,"#,###円"))</f>
        <v/>
      </c>
      <c r="S505" s="63" t="str">
        <f t="shared" ref="S505" ca="1" si="871">IF(OR(G502="",G504=""),"",CHAR(10)&amp;"所定休日：" &amp; TEXT(G502,"#,###円") &amp; "×" &amp; TEXT(G504,"[h]:mm時間;@") &amp; "=" &amp; TEXT(G505,"#,###円"))</f>
        <v/>
      </c>
      <c r="T505" s="63" t="str">
        <f t="shared" ref="T505" ca="1" si="872">IF(OR(H502="",H504=""),"",CHAR(10)&amp;"所定休日：" &amp; TEXT(H502,"#,###円") &amp; "×" &amp; TEXT(H504,"[h]:mm時間;@") &amp; "=" &amp; TEXT(H505,"#,###円"))</f>
        <v/>
      </c>
      <c r="U505" s="63" t="str">
        <f t="shared" ref="U505" ca="1" si="873">IF(OR(I502="",I504=""),"",CHAR(10)&amp;"所定休日：" &amp; TEXT(I502,"#,###円") &amp; "×" &amp; TEXT(I504,"[h]:mm時間;@") &amp; "=" &amp; TEXT(I505,"#,###円"))</f>
        <v/>
      </c>
      <c r="V505" s="63" t="str">
        <f t="shared" ref="V505" ca="1" si="874">IF(OR(J502="",J504=""),"",CHAR(10)&amp;"所定休日：" &amp; TEXT(J502,"#,###円") &amp; "×" &amp; TEXT(J504,"[h]:mm時間;@") &amp; "=" &amp; TEXT(J505,"#,###円"))</f>
        <v/>
      </c>
      <c r="W505" s="63" t="str">
        <f t="shared" ref="W505" ca="1" si="875">IF(OR(K502="",K504=""),"",CHAR(10)&amp;"所定休日：" &amp; TEXT(K502,"#,###円") &amp; "×" &amp; TEXT(K504,"[h]:mm時間;@") &amp; "=" &amp; TEXT(K505,"#,###円"))</f>
        <v/>
      </c>
      <c r="X505" s="63" t="str">
        <f t="shared" ref="X505" ca="1" si="876">IF(OR(L502="",L504=""),"",CHAR(10)&amp;"所定休日：" &amp; TEXT(L502,"#,###円") &amp; "×" &amp; TEXT(L504,"[h]:mm時間;@") &amp; "=" &amp; TEXT(L505,"#,###円"))</f>
        <v/>
      </c>
    </row>
    <row r="506" spans="3:24">
      <c r="C506" s="110" t="s">
        <v>94</v>
      </c>
      <c r="D506" s="112" t="s">
        <v>73</v>
      </c>
      <c r="E506" s="37"/>
      <c r="F506" s="30"/>
      <c r="G506" s="30"/>
      <c r="H506" s="30"/>
      <c r="I506" s="30"/>
      <c r="J506" s="30"/>
      <c r="K506" s="30"/>
      <c r="L506" s="30"/>
      <c r="M506" s="122"/>
      <c r="Q506" s="63"/>
      <c r="R506" s="63"/>
      <c r="S506" s="63"/>
      <c r="T506" s="63"/>
      <c r="U506" s="63"/>
      <c r="V506" s="63"/>
      <c r="W506" s="63"/>
      <c r="X506" s="63"/>
    </row>
    <row r="507" spans="3:24">
      <c r="C507" s="112"/>
      <c r="D507" s="113" t="s">
        <v>92</v>
      </c>
      <c r="E507" s="123" t="str">
        <f t="shared" ref="E507:L507" si="877">IF(OR(E495="",E506=""),"",E506/E495-1)</f>
        <v/>
      </c>
      <c r="F507" s="124" t="str">
        <f t="shared" si="877"/>
        <v/>
      </c>
      <c r="G507" s="124" t="str">
        <f t="shared" si="877"/>
        <v/>
      </c>
      <c r="H507" s="124" t="str">
        <f t="shared" si="877"/>
        <v/>
      </c>
      <c r="I507" s="124" t="str">
        <f t="shared" si="877"/>
        <v/>
      </c>
      <c r="J507" s="124" t="str">
        <f t="shared" si="877"/>
        <v/>
      </c>
      <c r="K507" s="124" t="str">
        <f t="shared" si="877"/>
        <v/>
      </c>
      <c r="L507" s="124" t="str">
        <f t="shared" si="877"/>
        <v/>
      </c>
      <c r="M507" s="125"/>
      <c r="Q507" s="63"/>
      <c r="R507" s="63"/>
      <c r="S507" s="63"/>
      <c r="T507" s="63"/>
      <c r="U507" s="63"/>
      <c r="V507" s="63"/>
      <c r="W507" s="63"/>
      <c r="X507" s="63"/>
    </row>
    <row r="508" spans="3:24">
      <c r="C508" s="112"/>
      <c r="D508" s="113" t="s">
        <v>24</v>
      </c>
      <c r="E508" s="114" t="str" cm="1">
        <f t="array" aca="1" ref="E508" ca="1">IF(INDIRECT($C491&amp;"!$K$42")=0,"",INDIRECT($C491&amp;"!$K$42"))</f>
        <v/>
      </c>
      <c r="F508" s="115" t="str" cm="1">
        <f t="array" aca="1" ref="F508" ca="1">IF(INDIRECT($C491&amp;"!$K$78")=0,"",INDIRECT($C491&amp;"!$K$78"))</f>
        <v/>
      </c>
      <c r="G508" s="115" t="str" cm="1">
        <f t="array" aca="1" ref="G508" ca="1">IF(INDIRECT($C491&amp;"!$K$114")=0,"",INDIRECT($C491&amp;"!$K$114"))</f>
        <v/>
      </c>
      <c r="H508" s="115" t="str" cm="1">
        <f t="array" aca="1" ref="H508" ca="1">IF(INDIRECT($C491&amp;"!$K$150")=0,"",INDIRECT($C491&amp;"!$K$150"))</f>
        <v/>
      </c>
      <c r="I508" s="115" t="str" cm="1">
        <f t="array" aca="1" ref="I508" ca="1">IF(INDIRECT($C491&amp;"!$K$186")=0,"",INDIRECT($C491&amp;"!$K$186"))</f>
        <v/>
      </c>
      <c r="J508" s="115" t="str" cm="1">
        <f t="array" aca="1" ref="J508" ca="1">IF(INDIRECT($C491&amp;"!$K$222")=0,"",INDIRECT($C491&amp;"!$K$222"))</f>
        <v/>
      </c>
      <c r="K508" s="115" t="str" cm="1">
        <f t="array" aca="1" ref="K508" ca="1">IF(INDIRECT($C491&amp;"!$K$258")=0,"",INDIRECT($C491&amp;"!$K$258"))</f>
        <v/>
      </c>
      <c r="L508" s="115" t="str" cm="1">
        <f t="array" aca="1" ref="L508" ca="1">IF(INDIRECT($C491&amp;"!$K$294")=0,"",INDIRECT($C491&amp;"!$K$294"))</f>
        <v/>
      </c>
      <c r="M508" s="116" t="str">
        <f ca="1">IF(E508="","",SUM($E508:$L508))</f>
        <v/>
      </c>
      <c r="Q508" s="63"/>
      <c r="R508" s="63"/>
      <c r="S508" s="63"/>
      <c r="T508" s="63"/>
      <c r="U508" s="63"/>
      <c r="V508" s="63"/>
      <c r="W508" s="63"/>
      <c r="X508" s="63"/>
    </row>
    <row r="509" spans="3:24">
      <c r="C509" s="117"/>
      <c r="D509" s="117" t="s">
        <v>74</v>
      </c>
      <c r="E509" s="118" t="str">
        <f ca="1">IF(OR(E506="",E508=""),"",ROUNDDOWN(E506*E508*24,0))</f>
        <v/>
      </c>
      <c r="F509" s="119" t="str">
        <f t="shared" ref="F509:L509" ca="1" si="878">IF(OR(F506="",F508=""),"",ROUNDDOWN(F506*F508*24,0))</f>
        <v/>
      </c>
      <c r="G509" s="119" t="str">
        <f t="shared" ca="1" si="878"/>
        <v/>
      </c>
      <c r="H509" s="119" t="str">
        <f t="shared" ca="1" si="878"/>
        <v/>
      </c>
      <c r="I509" s="119" t="str">
        <f t="shared" ca="1" si="878"/>
        <v/>
      </c>
      <c r="J509" s="119" t="str">
        <f t="shared" ca="1" si="878"/>
        <v/>
      </c>
      <c r="K509" s="119" t="str">
        <f t="shared" ca="1" si="878"/>
        <v/>
      </c>
      <c r="L509" s="119" t="str">
        <f t="shared" ca="1" si="878"/>
        <v/>
      </c>
      <c r="M509" s="121">
        <f ca="1">SUM(E509:L509)</f>
        <v>0</v>
      </c>
      <c r="Q509" s="63" t="str">
        <f t="shared" ref="Q509" ca="1" si="879">IF(OR(E506="",E508=""),"",CHAR(10)&amp;"法定休日：" &amp; TEXT(E506,"#,###円") &amp; "×" &amp; TEXT(E508,"[h]:mm時間;@") &amp; "=" &amp; TEXT(E509,"#,###円"))</f>
        <v/>
      </c>
      <c r="R509" s="63" t="str">
        <f t="shared" ref="R509" ca="1" si="880">IF(OR(F506="",F508=""),"",CHAR(10)&amp;"法定休日：" &amp; TEXT(F506,"#,###円") &amp; "×" &amp; TEXT(F508,"[h]:mm時間;@") &amp; "=" &amp; TEXT(F509,"#,###円"))</f>
        <v/>
      </c>
      <c r="S509" s="63" t="str">
        <f t="shared" ref="S509" ca="1" si="881">IF(OR(G506="",G508=""),"",CHAR(10)&amp;"法定休日：" &amp; TEXT(G506,"#,###円") &amp; "×" &amp; TEXT(G508,"[h]:mm時間;@") &amp; "=" &amp; TEXT(G509,"#,###円"))</f>
        <v/>
      </c>
      <c r="T509" s="63" t="str">
        <f t="shared" ref="T509" ca="1" si="882">IF(OR(H506="",H508=""),"",CHAR(10)&amp;"法定休日：" &amp; TEXT(H506,"#,###円") &amp; "×" &amp; TEXT(H508,"[h]:mm時間;@") &amp; "=" &amp; TEXT(H509,"#,###円"))</f>
        <v/>
      </c>
      <c r="U509" s="63" t="str">
        <f t="shared" ref="U509" ca="1" si="883">IF(OR(I506="",I508=""),"",CHAR(10)&amp;"法定休日：" &amp; TEXT(I506,"#,###円") &amp; "×" &amp; TEXT(I508,"[h]:mm時間;@") &amp; "=" &amp; TEXT(I509,"#,###円"))</f>
        <v/>
      </c>
      <c r="V509" s="63" t="str">
        <f t="shared" ref="V509" ca="1" si="884">IF(OR(J506="",J508=""),"",CHAR(10)&amp;"法定休日：" &amp; TEXT(J506,"#,###円") &amp; "×" &amp; TEXT(J508,"[h]:mm時間;@") &amp; "=" &amp; TEXT(J509,"#,###円"))</f>
        <v/>
      </c>
      <c r="W509" s="63" t="str">
        <f t="shared" ref="W509" ca="1" si="885">IF(OR(K506="",K508=""),"",CHAR(10)&amp;"法定休日：" &amp; TEXT(K506,"#,###円") &amp; "×" &amp; TEXT(K508,"[h]:mm時間;@") &amp; "=" &amp; TEXT(K509,"#,###円"))</f>
        <v/>
      </c>
      <c r="X509" s="63" t="str">
        <f t="shared" ref="X509" ca="1" si="886">IF(OR(L506="",L508=""),"",CHAR(10)&amp;"法定休日：" &amp; TEXT(L506,"#,###円") &amp; "×" &amp; TEXT(L508,"[h]:mm時間;@") &amp; "=" &amp; TEXT(L509,"#,###円"))</f>
        <v/>
      </c>
    </row>
    <row r="510" spans="3:24">
      <c r="C510" s="110" t="s">
        <v>75</v>
      </c>
      <c r="D510" s="110" t="s">
        <v>77</v>
      </c>
      <c r="E510" s="38"/>
      <c r="F510" s="36"/>
      <c r="G510" s="36"/>
      <c r="H510" s="36"/>
      <c r="I510" s="36"/>
      <c r="J510" s="36"/>
      <c r="K510" s="36"/>
      <c r="L510" s="36"/>
      <c r="M510" s="126">
        <f>SUM(E510:L510)</f>
        <v>0</v>
      </c>
      <c r="Q510" s="63"/>
      <c r="R510" s="63"/>
      <c r="S510" s="63"/>
      <c r="T510" s="63"/>
      <c r="U510" s="63"/>
      <c r="V510" s="63"/>
      <c r="W510" s="63"/>
      <c r="X510" s="63"/>
    </row>
    <row r="511" spans="3:24">
      <c r="C511" s="127"/>
      <c r="D511" s="113" t="s">
        <v>78</v>
      </c>
      <c r="E511" s="39"/>
      <c r="F511" s="35"/>
      <c r="G511" s="35"/>
      <c r="H511" s="35"/>
      <c r="I511" s="35"/>
      <c r="J511" s="35"/>
      <c r="K511" s="35"/>
      <c r="L511" s="35"/>
      <c r="M511" s="128">
        <f ca="1">SUM(E511*E494,F511*F494,G511*G494,H511*H494,I511*I494,J511*J494,K511*K494,L511*L494)</f>
        <v>0</v>
      </c>
      <c r="Q511" s="63"/>
      <c r="R511" s="63"/>
      <c r="S511" s="63"/>
      <c r="T511" s="63"/>
      <c r="U511" s="63"/>
      <c r="V511" s="63"/>
      <c r="W511" s="63"/>
      <c r="X511" s="63"/>
    </row>
    <row r="512" spans="3:24">
      <c r="C512" s="129"/>
      <c r="D512" s="117" t="s">
        <v>74</v>
      </c>
      <c r="E512" s="118" t="str">
        <f t="shared" ref="E512:L512" si="887">IF(AND(E510="",E511=""),"",E510+E511*E494)</f>
        <v/>
      </c>
      <c r="F512" s="119" t="str">
        <f t="shared" si="887"/>
        <v/>
      </c>
      <c r="G512" s="119" t="str">
        <f t="shared" si="887"/>
        <v/>
      </c>
      <c r="H512" s="119" t="str">
        <f t="shared" si="887"/>
        <v/>
      </c>
      <c r="I512" s="119" t="str">
        <f t="shared" si="887"/>
        <v/>
      </c>
      <c r="J512" s="119" t="str">
        <f t="shared" si="887"/>
        <v/>
      </c>
      <c r="K512" s="119" t="str">
        <f t="shared" si="887"/>
        <v/>
      </c>
      <c r="L512" s="119" t="str">
        <f t="shared" si="887"/>
        <v/>
      </c>
      <c r="M512" s="121">
        <f>SUM(E512:L512)</f>
        <v>0</v>
      </c>
      <c r="Q512" s="63" t="str">
        <f t="shared" ref="Q512:X512" si="888">IF(AND(E510="",E511=""),"",CHAR(10)&amp;"通勤手当：" &amp; TEXT(E512,"#,###円"))</f>
        <v/>
      </c>
      <c r="R512" s="63" t="str">
        <f t="shared" si="888"/>
        <v/>
      </c>
      <c r="S512" s="63" t="str">
        <f t="shared" si="888"/>
        <v/>
      </c>
      <c r="T512" s="63" t="str">
        <f t="shared" si="888"/>
        <v/>
      </c>
      <c r="U512" s="63" t="str">
        <f t="shared" si="888"/>
        <v/>
      </c>
      <c r="V512" s="63" t="str">
        <f t="shared" si="888"/>
        <v/>
      </c>
      <c r="W512" s="63" t="str">
        <f t="shared" si="888"/>
        <v/>
      </c>
      <c r="X512" s="63" t="str">
        <f t="shared" si="888"/>
        <v/>
      </c>
    </row>
    <row r="513" spans="2:24">
      <c r="C513" s="110" t="s">
        <v>97</v>
      </c>
      <c r="D513" s="130" t="s">
        <v>99</v>
      </c>
      <c r="E513" s="38"/>
      <c r="F513" s="36"/>
      <c r="G513" s="36"/>
      <c r="H513" s="36"/>
      <c r="I513" s="36"/>
      <c r="J513" s="36"/>
      <c r="K513" s="36"/>
      <c r="L513" s="36"/>
      <c r="M513" s="131">
        <f>SUM(E513:L513)</f>
        <v>0</v>
      </c>
      <c r="Q513" s="63" t="str">
        <f>IF(E513="","",CHAR(10)&amp;"自己負担：" &amp; TEXT(E513,"#,###円")) &amp; IF(E514="",""," ※" &amp;E514)</f>
        <v/>
      </c>
      <c r="R513" s="63" t="str">
        <f t="shared" ref="R513" si="889">IF(F513="","",CHAR(10)&amp;"自己負担：" &amp; TEXT(F513,"#,###円")) &amp; IF(F514="",""," ※" &amp;F514)</f>
        <v/>
      </c>
      <c r="S513" s="63" t="str">
        <f t="shared" ref="S513" si="890">IF(G513="","",CHAR(10)&amp;"自己負担：" &amp; TEXT(G513,"#,###円")) &amp; IF(G514="",""," ※" &amp;G514)</f>
        <v/>
      </c>
      <c r="T513" s="63" t="str">
        <f t="shared" ref="T513" si="891">IF(H513="","",CHAR(10)&amp;"自己負担：" &amp; TEXT(H513,"#,###円")) &amp; IF(H514="",""," ※" &amp;H514)</f>
        <v/>
      </c>
      <c r="U513" s="63" t="str">
        <f t="shared" ref="U513" si="892">IF(I513="","",CHAR(10)&amp;"自己負担：" &amp; TEXT(I513,"#,###円")) &amp; IF(I514="",""," ※" &amp;I514)</f>
        <v/>
      </c>
      <c r="V513" s="63" t="str">
        <f t="shared" ref="V513" si="893">IF(J513="","",CHAR(10)&amp;"自己負担：" &amp; TEXT(J513,"#,###円")) &amp; IF(J514="",""," ※" &amp;J514)</f>
        <v/>
      </c>
      <c r="W513" s="63" t="str">
        <f t="shared" ref="W513" si="894">IF(K513="","",CHAR(10)&amp;"自己負担：" &amp; TEXT(K513,"#,###円")) &amp; IF(K514="",""," ※" &amp;K514)</f>
        <v/>
      </c>
      <c r="X513" s="63" t="str">
        <f t="shared" ref="X513" si="895">IF(L513="","",CHAR(10)&amp;"自己負担：" &amp; TEXT(L513,"#,###円")) &amp; IF(L514="",""," ※" &amp;L514)</f>
        <v/>
      </c>
    </row>
    <row r="514" spans="2:24" ht="33.75" customHeight="1" thickBot="1">
      <c r="C514" s="132" t="s">
        <v>98</v>
      </c>
      <c r="D514" s="133" t="s">
        <v>100</v>
      </c>
      <c r="E514" s="40"/>
      <c r="F514" s="40"/>
      <c r="G514" s="40"/>
      <c r="H514" s="40"/>
      <c r="I514" s="40"/>
      <c r="J514" s="40"/>
      <c r="K514" s="40"/>
      <c r="L514" s="41"/>
      <c r="M514" s="134"/>
      <c r="O514" s="1" t="s">
        <v>101</v>
      </c>
    </row>
    <row r="515" spans="2:24" ht="21.75" customHeight="1" thickTop="1">
      <c r="C515" s="129" t="s">
        <v>76</v>
      </c>
      <c r="D515" s="135"/>
      <c r="E515" s="119" t="str">
        <f t="shared" ref="E515:L515" ca="1" si="896">IF(SUM(E497,E501,E505,E509,E512)-E513=0,"",SUM(E497,E501,E505,E509,E512)-E513)</f>
        <v/>
      </c>
      <c r="F515" s="119" t="str">
        <f t="shared" ca="1" si="896"/>
        <v/>
      </c>
      <c r="G515" s="119" t="str">
        <f t="shared" ca="1" si="896"/>
        <v/>
      </c>
      <c r="H515" s="119" t="str">
        <f t="shared" ca="1" si="896"/>
        <v/>
      </c>
      <c r="I515" s="119" t="str">
        <f t="shared" ca="1" si="896"/>
        <v/>
      </c>
      <c r="J515" s="119" t="str">
        <f t="shared" ca="1" si="896"/>
        <v/>
      </c>
      <c r="K515" s="119" t="str">
        <f t="shared" ca="1" si="896"/>
        <v/>
      </c>
      <c r="L515" s="119" t="str">
        <f t="shared" ca="1" si="896"/>
        <v/>
      </c>
      <c r="M515" s="136" t="str">
        <f ca="1">IF(E515="","",SUM(E515:L515))</f>
        <v/>
      </c>
      <c r="Q515" s="137" t="str">
        <f ca="1">Q497&amp;Q501&amp;Q505&amp;Q509&amp;Q512&amp;Q513</f>
        <v/>
      </c>
      <c r="R515" s="137" t="str">
        <f t="shared" ref="R515:X515" ca="1" si="897">R497&amp;R501&amp;R505&amp;R509&amp;R512&amp;R513</f>
        <v/>
      </c>
      <c r="S515" s="137" t="str">
        <f t="shared" ca="1" si="897"/>
        <v/>
      </c>
      <c r="T515" s="137" t="str">
        <f t="shared" ca="1" si="897"/>
        <v/>
      </c>
      <c r="U515" s="137" t="str">
        <f t="shared" ca="1" si="897"/>
        <v/>
      </c>
      <c r="V515" s="137" t="str">
        <f t="shared" ca="1" si="897"/>
        <v/>
      </c>
      <c r="W515" s="137" t="str">
        <f t="shared" ca="1" si="897"/>
        <v/>
      </c>
      <c r="X515" s="137" t="str">
        <f t="shared" ca="1" si="897"/>
        <v/>
      </c>
    </row>
    <row r="516" spans="2:24" ht="15" customHeight="1" thickBot="1">
      <c r="B516" s="138"/>
      <c r="C516" s="138"/>
      <c r="D516" s="138"/>
      <c r="E516" s="138"/>
      <c r="F516" s="138"/>
      <c r="G516" s="138"/>
      <c r="H516" s="138"/>
      <c r="I516" s="138"/>
      <c r="J516" s="138"/>
      <c r="K516" s="138"/>
      <c r="L516" s="138"/>
      <c r="M516" s="138"/>
    </row>
    <row r="518" spans="2:24" ht="14.25" customHeight="1">
      <c r="B518" s="46">
        <f>B491+1</f>
        <v>20</v>
      </c>
      <c r="C518" s="29" t="str">
        <f>HYPERLINK("#日誌"&amp;B518&amp;"!B11","日誌"&amp;B518)</f>
        <v>日誌20</v>
      </c>
      <c r="D518" s="95" t="s">
        <v>116</v>
      </c>
      <c r="E518" s="139"/>
      <c r="F518" s="95" t="s">
        <v>126</v>
      </c>
      <c r="G518" s="140"/>
      <c r="H518" s="95" t="s">
        <v>127</v>
      </c>
      <c r="I518" s="140"/>
      <c r="J518" s="63"/>
      <c r="M518" s="96" t="str">
        <f>HYPERLINK("#⑭雑役務費!C"&amp;9*B518+1,"経費支出管理表へ")</f>
        <v>経費支出管理表へ</v>
      </c>
      <c r="Q518" s="1" t="s">
        <v>102</v>
      </c>
    </row>
    <row r="519" spans="2:24" ht="7.5" customHeight="1">
      <c r="C519" s="63"/>
      <c r="D519" s="63"/>
      <c r="E519" s="63"/>
      <c r="G519" s="97" t="e">
        <f>VLOOKUP(G518,リスト!E:F,2,FALSE)</f>
        <v>#N/A</v>
      </c>
      <c r="H519" s="63"/>
      <c r="J519" s="63"/>
      <c r="K519" s="63"/>
      <c r="L519" s="63"/>
      <c r="M519" s="63"/>
    </row>
    <row r="520" spans="2:24">
      <c r="C520" s="98"/>
      <c r="D520" s="99"/>
      <c r="E520" s="100" t="s">
        <v>45</v>
      </c>
      <c r="F520" s="101" t="s">
        <v>46</v>
      </c>
      <c r="G520" s="101" t="s">
        <v>47</v>
      </c>
      <c r="H520" s="101" t="s">
        <v>48</v>
      </c>
      <c r="I520" s="101" t="s">
        <v>49</v>
      </c>
      <c r="J520" s="101" t="s">
        <v>50</v>
      </c>
      <c r="K520" s="101" t="s">
        <v>51</v>
      </c>
      <c r="L520" s="101" t="s">
        <v>52</v>
      </c>
      <c r="M520" s="102" t="s">
        <v>11</v>
      </c>
      <c r="Q520" s="103" t="s">
        <v>45</v>
      </c>
      <c r="R520" s="103" t="s">
        <v>46</v>
      </c>
      <c r="S520" s="103" t="s">
        <v>47</v>
      </c>
      <c r="T520" s="103" t="s">
        <v>48</v>
      </c>
      <c r="U520" s="103" t="s">
        <v>49</v>
      </c>
      <c r="V520" s="103" t="s">
        <v>50</v>
      </c>
      <c r="W520" s="103" t="s">
        <v>51</v>
      </c>
      <c r="X520" s="103" t="s">
        <v>52</v>
      </c>
    </row>
    <row r="521" spans="2:24" ht="15" customHeight="1">
      <c r="C521" s="104" t="s">
        <v>18</v>
      </c>
      <c r="D521" s="105"/>
      <c r="E521" s="106" cm="1">
        <f t="array" aca="1" ref="E521" ca="1">IF(INDIRECT(C518&amp;"!$L$42")=0,"",COUNT(INDIRECT(C518&amp;"!$L$11:$L$41")))</f>
        <v>0</v>
      </c>
      <c r="F521" s="107" cm="1">
        <f t="array" aca="1" ref="F521" ca="1">IF(INDIRECT(C518&amp;"!$L$78")=0,"",COUNT(INDIRECT(C518&amp;"!$L$47:$L$77")))</f>
        <v>0</v>
      </c>
      <c r="G521" s="107" cm="1">
        <f t="array" aca="1" ref="G521" ca="1">IF(INDIRECT(C518&amp;"!$L$114")=0,"",COUNT(INDIRECT(C518&amp;"!$L$83:$L$113")))</f>
        <v>0</v>
      </c>
      <c r="H521" s="107" cm="1">
        <f t="array" aca="1" ref="H521" ca="1">IF(INDIRECT(C518&amp;"!$L$150")=0,"",COUNT(INDIRECT(C518&amp;"!$L$119:$L$149")))</f>
        <v>0</v>
      </c>
      <c r="I521" s="107" cm="1">
        <f t="array" aca="1" ref="I521" ca="1">IF(INDIRECT(C518&amp;"!$L$186")=0,"",COUNT(INDIRECT(C518&amp;"!$L$155:$L$185")))</f>
        <v>0</v>
      </c>
      <c r="J521" s="107" cm="1">
        <f t="array" aca="1" ref="J521" ca="1">IF(INDIRECT(C518&amp;"!$L$222")=0,"",COUNT(INDIRECT(C518&amp;"!$L$191:$L$221")))</f>
        <v>0</v>
      </c>
      <c r="K521" s="107" cm="1">
        <f t="array" aca="1" ref="K521" ca="1">IF(INDIRECT(C518&amp;"!$L$258")=0,"",COUNT(INDIRECT(C518&amp;"!$L$227:$L$257")))</f>
        <v>0</v>
      </c>
      <c r="L521" s="107" cm="1">
        <f t="array" aca="1" ref="L521" ca="1">IF(INDIRECT(C518&amp;"!$L$294")=0,"",COUNT(INDIRECT(C518&amp;"!$L$263:$L$293")))</f>
        <v>0</v>
      </c>
      <c r="M521" s="108">
        <f ca="1">IF($E$8="","",SUM($E$8:$L$8))</f>
        <v>0</v>
      </c>
      <c r="O521" s="69" t="s">
        <v>167</v>
      </c>
      <c r="Q521" s="109"/>
      <c r="R521" s="109"/>
      <c r="S521" s="109"/>
      <c r="T521" s="109"/>
      <c r="U521" s="109"/>
      <c r="V521" s="109"/>
      <c r="W521" s="109"/>
      <c r="X521" s="109"/>
    </row>
    <row r="522" spans="2:24">
      <c r="C522" s="110" t="s">
        <v>82</v>
      </c>
      <c r="D522" s="110" t="s">
        <v>73</v>
      </c>
      <c r="E522" s="37"/>
      <c r="F522" s="30"/>
      <c r="G522" s="30"/>
      <c r="H522" s="30"/>
      <c r="I522" s="30"/>
      <c r="J522" s="30"/>
      <c r="K522" s="30"/>
      <c r="L522" s="30"/>
      <c r="M522" s="111"/>
      <c r="O522" s="1" t="s">
        <v>122</v>
      </c>
    </row>
    <row r="523" spans="2:24">
      <c r="C523" s="112"/>
      <c r="D523" s="113" t="s">
        <v>24</v>
      </c>
      <c r="E523" s="114" t="str" cm="1">
        <f t="array" aca="1" ref="E523" ca="1">IF(INDIRECT($C518&amp;"!$H$42")=0,"",INDIRECT($C518&amp;"!$H$42"))</f>
        <v/>
      </c>
      <c r="F523" s="115" t="str" cm="1">
        <f t="array" aca="1" ref="F523" ca="1">IF(INDIRECT($C518&amp;"!$H$78")=0,"",INDIRECT($C518&amp;"!$H$78"))</f>
        <v/>
      </c>
      <c r="G523" s="115" t="str" cm="1">
        <f t="array" aca="1" ref="G523" ca="1">IF(INDIRECT($C518&amp;"!$H$114")=0,"",INDIRECT($C518&amp;"!$H$114"))</f>
        <v/>
      </c>
      <c r="H523" s="115" t="str" cm="1">
        <f t="array" aca="1" ref="H523" ca="1">IF(INDIRECT($C518&amp;"!$H$150")=0,"",INDIRECT($C518&amp;"!$H$150"))</f>
        <v/>
      </c>
      <c r="I523" s="115" t="str" cm="1">
        <f t="array" aca="1" ref="I523" ca="1">IF(INDIRECT($C518&amp;"!$H$186")=0,"",INDIRECT($C518&amp;"!$H$186"))</f>
        <v/>
      </c>
      <c r="J523" s="115" t="str" cm="1">
        <f t="array" aca="1" ref="J523" ca="1">IF(INDIRECT($C518&amp;"!$H$222")=0,"",INDIRECT($C518&amp;"!$H$222"))</f>
        <v/>
      </c>
      <c r="K523" s="115" t="str" cm="1">
        <f t="array" aca="1" ref="K523" ca="1">IF(INDIRECT($C518&amp;"!$H$258")=0,"",INDIRECT($C518&amp;"!$H$258"))</f>
        <v/>
      </c>
      <c r="L523" s="115" t="str" cm="1">
        <f t="array" aca="1" ref="L523" ca="1">IF(INDIRECT($C518&amp;"!$H$294")=0,"",INDIRECT($C518&amp;"!$H$294"))</f>
        <v/>
      </c>
      <c r="M523" s="116" t="str">
        <f ca="1">IF(E523="","",SUM($E523:$L523))</f>
        <v/>
      </c>
    </row>
    <row r="524" spans="2:24">
      <c r="C524" s="117"/>
      <c r="D524" s="117" t="s">
        <v>74</v>
      </c>
      <c r="E524" s="118" t="str">
        <f t="shared" ref="E524:L524" ca="1" si="898">IF(OR(E522="",E523=""),"",ROUNDDOWN(E522*E523*24,0))</f>
        <v/>
      </c>
      <c r="F524" s="119" t="str">
        <f t="shared" ca="1" si="898"/>
        <v/>
      </c>
      <c r="G524" s="119" t="str">
        <f t="shared" ca="1" si="898"/>
        <v/>
      </c>
      <c r="H524" s="119" t="str">
        <f t="shared" ca="1" si="898"/>
        <v/>
      </c>
      <c r="I524" s="120" t="str">
        <f t="shared" ca="1" si="898"/>
        <v/>
      </c>
      <c r="J524" s="119" t="str">
        <f t="shared" ca="1" si="898"/>
        <v/>
      </c>
      <c r="K524" s="119" t="str">
        <f t="shared" ca="1" si="898"/>
        <v/>
      </c>
      <c r="L524" s="119" t="str">
        <f t="shared" ca="1" si="898"/>
        <v/>
      </c>
      <c r="M524" s="121">
        <f ca="1">SUM(E524:L524)</f>
        <v>0</v>
      </c>
      <c r="Q524" s="63" t="str">
        <f t="shared" ref="Q524" ca="1" si="899">IF(OR(E522="",E523=""),"","所定内：" &amp; TEXT(E522,"#,###円") &amp; "×" &amp; TEXT(E523,"[h]:mm時間;@") &amp; "=" &amp; TEXT(E524,"#,###円"))</f>
        <v/>
      </c>
      <c r="R524" s="63" t="str">
        <f t="shared" ref="R524" ca="1" si="900">IF(OR(F522="",F523=""),"","所定内：" &amp; TEXT(F522,"#,###円") &amp; "×" &amp; TEXT(F523,"[h]:mm時間;@") &amp; "=" &amp; TEXT(F524,"#,###円"))</f>
        <v/>
      </c>
      <c r="S524" s="63" t="str">
        <f t="shared" ref="S524" ca="1" si="901">IF(OR(G522="",G523=""),"","所定内：" &amp; TEXT(G522,"#,###円") &amp; "×" &amp; TEXT(G523,"[h]:mm時間;@") &amp; "=" &amp; TEXT(G524,"#,###円"))</f>
        <v/>
      </c>
      <c r="T524" s="63" t="str">
        <f t="shared" ref="T524" ca="1" si="902">IF(OR(H522="",H523=""),"","所定内：" &amp; TEXT(H522,"#,###円") &amp; "×" &amp; TEXT(H523,"[h]:mm時間;@") &amp; "=" &amp; TEXT(H524,"#,###円"))</f>
        <v/>
      </c>
      <c r="U524" s="63" t="str">
        <f t="shared" ref="U524" ca="1" si="903">IF(OR(I522="",I523=""),"","所定内：" &amp; TEXT(I522,"#,###円") &amp; "×" &amp; TEXT(I523,"[h]:mm時間;@") &amp; "=" &amp; TEXT(I524,"#,###円"))</f>
        <v/>
      </c>
      <c r="V524" s="63" t="str">
        <f t="shared" ref="V524" ca="1" si="904">IF(OR(J522="",J523=""),"","所定内：" &amp; TEXT(J522,"#,###円") &amp; "×" &amp; TEXT(J523,"[h]:mm時間;@") &amp; "=" &amp; TEXT(J524,"#,###円"))</f>
        <v/>
      </c>
      <c r="W524" s="63" t="str">
        <f t="shared" ref="W524" ca="1" si="905">IF(OR(K522="",K523=""),"","所定内：" &amp; TEXT(K522,"#,###円") &amp; "×" &amp; TEXT(K523,"[h]:mm時間;@") &amp; "=" &amp; TEXT(K524,"#,###円"))</f>
        <v/>
      </c>
      <c r="X524" s="63" t="str">
        <f t="shared" ref="X524" ca="1" si="906">IF(OR(L522="",L523=""),"","所定内：" &amp; TEXT(L522,"#,###円") &amp; "×" &amp; TEXT(L523,"[h]:mm時間;@") &amp; "=" &amp; TEXT(L524,"#,###円"))</f>
        <v/>
      </c>
    </row>
    <row r="525" spans="2:24">
      <c r="C525" s="110" t="s">
        <v>91</v>
      </c>
      <c r="D525" s="112" t="s">
        <v>73</v>
      </c>
      <c r="E525" s="37"/>
      <c r="F525" s="30"/>
      <c r="G525" s="30"/>
      <c r="H525" s="30"/>
      <c r="I525" s="30"/>
      <c r="J525" s="30"/>
      <c r="K525" s="30"/>
      <c r="L525" s="30"/>
      <c r="M525" s="122"/>
      <c r="Q525" s="63"/>
      <c r="R525" s="63"/>
      <c r="S525" s="63"/>
      <c r="T525" s="63"/>
      <c r="U525" s="63"/>
      <c r="V525" s="63"/>
      <c r="W525" s="63"/>
      <c r="X525" s="63"/>
    </row>
    <row r="526" spans="2:24">
      <c r="C526" s="112"/>
      <c r="D526" s="113" t="s">
        <v>92</v>
      </c>
      <c r="E526" s="123" t="str">
        <f>IF(OR(E522="",E525=""),"",E525/E522-1)</f>
        <v/>
      </c>
      <c r="F526" s="124" t="str">
        <f t="shared" ref="F526:L526" si="907">IF(OR(F522="",F525=""),"",F525/F522-1)</f>
        <v/>
      </c>
      <c r="G526" s="124" t="str">
        <f t="shared" si="907"/>
        <v/>
      </c>
      <c r="H526" s="124" t="str">
        <f t="shared" si="907"/>
        <v/>
      </c>
      <c r="I526" s="124" t="str">
        <f t="shared" si="907"/>
        <v/>
      </c>
      <c r="J526" s="124" t="str">
        <f t="shared" si="907"/>
        <v/>
      </c>
      <c r="K526" s="124" t="str">
        <f t="shared" si="907"/>
        <v/>
      </c>
      <c r="L526" s="124" t="str">
        <f t="shared" si="907"/>
        <v/>
      </c>
      <c r="M526" s="125"/>
      <c r="Q526" s="63"/>
      <c r="R526" s="63"/>
      <c r="S526" s="63"/>
      <c r="T526" s="63"/>
      <c r="U526" s="63"/>
      <c r="V526" s="63"/>
      <c r="W526" s="63"/>
      <c r="X526" s="63"/>
    </row>
    <row r="527" spans="2:24">
      <c r="C527" s="112"/>
      <c r="D527" s="113" t="s">
        <v>24</v>
      </c>
      <c r="E527" s="114" t="str" cm="1">
        <f t="array" aca="1" ref="E527" ca="1">IF(INDIRECT($C518&amp;"!$I$42")=0,"",INDIRECT($C518&amp;"!$I$42"))</f>
        <v/>
      </c>
      <c r="F527" s="115" t="str" cm="1">
        <f t="array" aca="1" ref="F527" ca="1">IF(INDIRECT($C518&amp;"!$I$78")=0,"",INDIRECT($C518&amp;"!$I$78"))</f>
        <v/>
      </c>
      <c r="G527" s="115" t="str" cm="1">
        <f t="array" aca="1" ref="G527" ca="1">IF(INDIRECT($C518&amp;"!$I$114")=0,"",INDIRECT($C518&amp;"!$I$114"))</f>
        <v/>
      </c>
      <c r="H527" s="115" t="str" cm="1">
        <f t="array" aca="1" ref="H527" ca="1">IF(INDIRECT($C518&amp;"!$I$150")=0,"",INDIRECT($C518&amp;"!$I$150"))</f>
        <v/>
      </c>
      <c r="I527" s="115" t="str" cm="1">
        <f t="array" aca="1" ref="I527" ca="1">IF(INDIRECT($C518&amp;"!$I$186")=0,"",INDIRECT($C518&amp;"!$I$186"))</f>
        <v/>
      </c>
      <c r="J527" s="115" t="str" cm="1">
        <f t="array" aca="1" ref="J527" ca="1">IF(INDIRECT($C518&amp;"!$I$222")=0,"",INDIRECT($C518&amp;"!$I$222"))</f>
        <v/>
      </c>
      <c r="K527" s="115" t="str" cm="1">
        <f t="array" aca="1" ref="K527" ca="1">IF(INDIRECT($C518&amp;"!$I$258")=0,"",INDIRECT($C518&amp;"!$I$258"))</f>
        <v/>
      </c>
      <c r="L527" s="115" t="str" cm="1">
        <f t="array" aca="1" ref="L527" ca="1">IF(INDIRECT($C518&amp;"!$I$294")=0,"",INDIRECT($C518&amp;"!$I$294"))</f>
        <v/>
      </c>
      <c r="M527" s="116" t="str">
        <f ca="1">IF(E527="","",SUM($E527:$L527))</f>
        <v/>
      </c>
      <c r="Q527" s="63"/>
      <c r="R527" s="63"/>
      <c r="S527" s="63"/>
      <c r="T527" s="63"/>
      <c r="U527" s="63"/>
      <c r="V527" s="63"/>
      <c r="W527" s="63"/>
      <c r="X527" s="63"/>
    </row>
    <row r="528" spans="2:24">
      <c r="C528" s="117"/>
      <c r="D528" s="117" t="s">
        <v>74</v>
      </c>
      <c r="E528" s="118" t="str">
        <f t="shared" ref="E528:L528" ca="1" si="908">IF(OR(E525="",E527=""),"",ROUNDDOWN(E525*E527*24,0))</f>
        <v/>
      </c>
      <c r="F528" s="119" t="str">
        <f t="shared" ca="1" si="908"/>
        <v/>
      </c>
      <c r="G528" s="119" t="str">
        <f t="shared" ca="1" si="908"/>
        <v/>
      </c>
      <c r="H528" s="119" t="str">
        <f t="shared" ca="1" si="908"/>
        <v/>
      </c>
      <c r="I528" s="119" t="str">
        <f t="shared" ca="1" si="908"/>
        <v/>
      </c>
      <c r="J528" s="119" t="str">
        <f t="shared" ca="1" si="908"/>
        <v/>
      </c>
      <c r="K528" s="119" t="str">
        <f t="shared" ca="1" si="908"/>
        <v/>
      </c>
      <c r="L528" s="119" t="str">
        <f t="shared" ca="1" si="908"/>
        <v/>
      </c>
      <c r="M528" s="121">
        <f ca="1">SUM(E528:L528)</f>
        <v>0</v>
      </c>
      <c r="Q528" s="63" t="str">
        <f t="shared" ref="Q528" ca="1" si="909">IF(OR(E525="",E527=""),"",CHAR(10)&amp;"所定外：" &amp; TEXT(E525,"#,###円") &amp; "×" &amp; TEXT(E527,"[h]:mm時間;@") &amp; "=" &amp; TEXT(E528,"#,###円"))</f>
        <v/>
      </c>
      <c r="R528" s="63" t="str">
        <f t="shared" ref="R528" ca="1" si="910">IF(OR(F525="",F527=""),"",CHAR(10)&amp;"所定外：" &amp; TEXT(F525,"#,###円") &amp; "×" &amp; TEXT(F527,"[h]:mm時間;@") &amp; "=" &amp; TEXT(F528,"#,###円"))</f>
        <v/>
      </c>
      <c r="S528" s="63" t="str">
        <f t="shared" ref="S528" ca="1" si="911">IF(OR(G525="",G527=""),"",CHAR(10)&amp;"所定外：" &amp; TEXT(G525,"#,###円") &amp; "×" &amp; TEXT(G527,"[h]:mm時間;@") &amp; "=" &amp; TEXT(G528,"#,###円"))</f>
        <v/>
      </c>
      <c r="T528" s="63" t="str">
        <f t="shared" ref="T528" ca="1" si="912">IF(OR(H525="",H527=""),"",CHAR(10)&amp;"所定外：" &amp; TEXT(H525,"#,###円") &amp; "×" &amp; TEXT(H527,"[h]:mm時間;@") &amp; "=" &amp; TEXT(H528,"#,###円"))</f>
        <v/>
      </c>
      <c r="U528" s="63" t="str">
        <f t="shared" ref="U528" ca="1" si="913">IF(OR(I525="",I527=""),"",CHAR(10)&amp;"所定外：" &amp; TEXT(I525,"#,###円") &amp; "×" &amp; TEXT(I527,"[h]:mm時間;@") &amp; "=" &amp; TEXT(I528,"#,###円"))</f>
        <v/>
      </c>
      <c r="V528" s="63" t="str">
        <f t="shared" ref="V528" ca="1" si="914">IF(OR(J525="",J527=""),"",CHAR(10)&amp;"所定外：" &amp; TEXT(J525,"#,###円") &amp; "×" &amp; TEXT(J527,"[h]:mm時間;@") &amp; "=" &amp; TEXT(J528,"#,###円"))</f>
        <v/>
      </c>
      <c r="W528" s="63" t="str">
        <f t="shared" ref="W528" ca="1" si="915">IF(OR(K525="",K527=""),"",CHAR(10)&amp;"所定外：" &amp; TEXT(K525,"#,###円") &amp; "×" &amp; TEXT(K527,"[h]:mm時間;@") &amp; "=" &amp; TEXT(K528,"#,###円"))</f>
        <v/>
      </c>
      <c r="X528" s="63" t="str">
        <f t="shared" ref="X528" ca="1" si="916">IF(OR(L525="",L527=""),"",CHAR(10)&amp;"所定外：" &amp; TEXT(L525,"#,###円") &amp; "×" &amp; TEXT(L527,"[h]:mm時間;@") &amp; "=" &amp; TEXT(L528,"#,###円"))</f>
        <v/>
      </c>
    </row>
    <row r="529" spans="2:24">
      <c r="C529" s="110" t="s">
        <v>93</v>
      </c>
      <c r="D529" s="112" t="s">
        <v>73</v>
      </c>
      <c r="E529" s="37"/>
      <c r="F529" s="30"/>
      <c r="G529" s="30"/>
      <c r="H529" s="30"/>
      <c r="I529" s="30"/>
      <c r="J529" s="30"/>
      <c r="K529" s="30"/>
      <c r="L529" s="30"/>
      <c r="M529" s="122"/>
      <c r="Q529" s="63"/>
      <c r="R529" s="63"/>
      <c r="S529" s="63"/>
      <c r="T529" s="63"/>
      <c r="U529" s="63"/>
      <c r="V529" s="63"/>
      <c r="W529" s="63"/>
      <c r="X529" s="63"/>
    </row>
    <row r="530" spans="2:24">
      <c r="C530" s="112"/>
      <c r="D530" s="113" t="s">
        <v>92</v>
      </c>
      <c r="E530" s="123" t="str">
        <f t="shared" ref="E530:L530" si="917">IF(OR(E522="",E529=""),"",E529/E522-1)</f>
        <v/>
      </c>
      <c r="F530" s="124" t="str">
        <f t="shared" si="917"/>
        <v/>
      </c>
      <c r="G530" s="124" t="str">
        <f t="shared" si="917"/>
        <v/>
      </c>
      <c r="H530" s="124" t="str">
        <f t="shared" si="917"/>
        <v/>
      </c>
      <c r="I530" s="124" t="str">
        <f t="shared" si="917"/>
        <v/>
      </c>
      <c r="J530" s="124" t="str">
        <f t="shared" si="917"/>
        <v/>
      </c>
      <c r="K530" s="124" t="str">
        <f t="shared" si="917"/>
        <v/>
      </c>
      <c r="L530" s="124" t="str">
        <f t="shared" si="917"/>
        <v/>
      </c>
      <c r="M530" s="125"/>
      <c r="Q530" s="63"/>
      <c r="R530" s="63"/>
      <c r="S530" s="63"/>
      <c r="T530" s="63"/>
      <c r="U530" s="63"/>
      <c r="V530" s="63"/>
      <c r="W530" s="63"/>
      <c r="X530" s="63"/>
    </row>
    <row r="531" spans="2:24">
      <c r="C531" s="112"/>
      <c r="D531" s="113" t="s">
        <v>24</v>
      </c>
      <c r="E531" s="114" t="str" cm="1">
        <f t="array" aca="1" ref="E531" ca="1">IF(INDIRECT($C518&amp;"!$J$42")=0,"",INDIRECT($C518&amp;"!$J$42"))</f>
        <v/>
      </c>
      <c r="F531" s="115" t="str" cm="1">
        <f t="array" aca="1" ref="F531" ca="1">IF(INDIRECT($C518&amp;"!$J$78")=0,"",INDIRECT($C518&amp;"!$J$78"))</f>
        <v/>
      </c>
      <c r="G531" s="115" t="str" cm="1">
        <f t="array" aca="1" ref="G531" ca="1">IF(INDIRECT($C518&amp;"!$J$114")=0,"",INDIRECT($C518&amp;"!$J$114"))</f>
        <v/>
      </c>
      <c r="H531" s="115" t="str" cm="1">
        <f t="array" aca="1" ref="H531" ca="1">IF(INDIRECT($C518&amp;"!$J$150")=0,"",INDIRECT($C518&amp;"!$J$150"))</f>
        <v/>
      </c>
      <c r="I531" s="115" t="str" cm="1">
        <f t="array" aca="1" ref="I531" ca="1">IF(INDIRECT($C518&amp;"!$J$186")=0,"",INDIRECT($C518&amp;"!$J$186"))</f>
        <v/>
      </c>
      <c r="J531" s="115" t="str" cm="1">
        <f t="array" aca="1" ref="J531" ca="1">IF(INDIRECT($C518&amp;"!$J$222")=0,"",INDIRECT($C518&amp;"!$J$222"))</f>
        <v/>
      </c>
      <c r="K531" s="115" t="str" cm="1">
        <f t="array" aca="1" ref="K531" ca="1">IF(INDIRECT($C518&amp;"!$J$258")=0,"",INDIRECT($C518&amp;"!$J$258"))</f>
        <v/>
      </c>
      <c r="L531" s="115" t="str" cm="1">
        <f t="array" aca="1" ref="L531" ca="1">IF(INDIRECT($C518&amp;"!$J$294")=0,"",INDIRECT($C518&amp;"!$J$294"))</f>
        <v/>
      </c>
      <c r="M531" s="116" t="str">
        <f ca="1">IF(E531="","",SUM($E531:$L531))</f>
        <v/>
      </c>
      <c r="Q531" s="63"/>
      <c r="R531" s="63"/>
      <c r="S531" s="63"/>
      <c r="T531" s="63"/>
      <c r="U531" s="63"/>
      <c r="V531" s="63"/>
      <c r="W531" s="63"/>
      <c r="X531" s="63"/>
    </row>
    <row r="532" spans="2:24">
      <c r="C532" s="117"/>
      <c r="D532" s="117" t="s">
        <v>74</v>
      </c>
      <c r="E532" s="118" t="str">
        <f t="shared" ref="E532:L532" ca="1" si="918">IF(OR(E529="",E531=""),"",ROUNDDOWN(E529*E531*24,0))</f>
        <v/>
      </c>
      <c r="F532" s="119" t="str">
        <f t="shared" ca="1" si="918"/>
        <v/>
      </c>
      <c r="G532" s="119" t="str">
        <f t="shared" ca="1" si="918"/>
        <v/>
      </c>
      <c r="H532" s="119" t="str">
        <f t="shared" ca="1" si="918"/>
        <v/>
      </c>
      <c r="I532" s="119" t="str">
        <f t="shared" ca="1" si="918"/>
        <v/>
      </c>
      <c r="J532" s="119" t="str">
        <f t="shared" ca="1" si="918"/>
        <v/>
      </c>
      <c r="K532" s="119" t="str">
        <f t="shared" ca="1" si="918"/>
        <v/>
      </c>
      <c r="L532" s="119" t="str">
        <f t="shared" ca="1" si="918"/>
        <v/>
      </c>
      <c r="M532" s="121">
        <f ca="1">SUM(E532:L532)</f>
        <v>0</v>
      </c>
      <c r="Q532" s="63" t="str">
        <f ca="1">IF(OR(E529="",E531=""),"",CHAR(10)&amp;"所定休日：" &amp; TEXT(E529,"#,###円") &amp; "×" &amp; TEXT(E531,"[h]:mm時間;@") &amp; "=" &amp; TEXT(E532,"#,###円"))</f>
        <v/>
      </c>
      <c r="R532" s="63" t="str">
        <f t="shared" ref="R532" ca="1" si="919">IF(OR(F529="",F531=""),"",CHAR(10)&amp;"所定休日：" &amp; TEXT(F529,"#,###円") &amp; "×" &amp; TEXT(F531,"[h]:mm時間;@") &amp; "=" &amp; TEXT(F532,"#,###円"))</f>
        <v/>
      </c>
      <c r="S532" s="63" t="str">
        <f t="shared" ref="S532" ca="1" si="920">IF(OR(G529="",G531=""),"",CHAR(10)&amp;"所定休日：" &amp; TEXT(G529,"#,###円") &amp; "×" &amp; TEXT(G531,"[h]:mm時間;@") &amp; "=" &amp; TEXT(G532,"#,###円"))</f>
        <v/>
      </c>
      <c r="T532" s="63" t="str">
        <f t="shared" ref="T532" ca="1" si="921">IF(OR(H529="",H531=""),"",CHAR(10)&amp;"所定休日：" &amp; TEXT(H529,"#,###円") &amp; "×" &amp; TEXT(H531,"[h]:mm時間;@") &amp; "=" &amp; TEXT(H532,"#,###円"))</f>
        <v/>
      </c>
      <c r="U532" s="63" t="str">
        <f t="shared" ref="U532" ca="1" si="922">IF(OR(I529="",I531=""),"",CHAR(10)&amp;"所定休日：" &amp; TEXT(I529,"#,###円") &amp; "×" &amp; TEXT(I531,"[h]:mm時間;@") &amp; "=" &amp; TEXT(I532,"#,###円"))</f>
        <v/>
      </c>
      <c r="V532" s="63" t="str">
        <f t="shared" ref="V532" ca="1" si="923">IF(OR(J529="",J531=""),"",CHAR(10)&amp;"所定休日：" &amp; TEXT(J529,"#,###円") &amp; "×" &amp; TEXT(J531,"[h]:mm時間;@") &amp; "=" &amp; TEXT(J532,"#,###円"))</f>
        <v/>
      </c>
      <c r="W532" s="63" t="str">
        <f t="shared" ref="W532" ca="1" si="924">IF(OR(K529="",K531=""),"",CHAR(10)&amp;"所定休日：" &amp; TEXT(K529,"#,###円") &amp; "×" &amp; TEXT(K531,"[h]:mm時間;@") &amp; "=" &amp; TEXT(K532,"#,###円"))</f>
        <v/>
      </c>
      <c r="X532" s="63" t="str">
        <f t="shared" ref="X532" ca="1" si="925">IF(OR(L529="",L531=""),"",CHAR(10)&amp;"所定休日：" &amp; TEXT(L529,"#,###円") &amp; "×" &amp; TEXT(L531,"[h]:mm時間;@") &amp; "=" &amp; TEXT(L532,"#,###円"))</f>
        <v/>
      </c>
    </row>
    <row r="533" spans="2:24">
      <c r="C533" s="110" t="s">
        <v>94</v>
      </c>
      <c r="D533" s="112" t="s">
        <v>73</v>
      </c>
      <c r="E533" s="37"/>
      <c r="F533" s="30"/>
      <c r="G533" s="30"/>
      <c r="H533" s="30"/>
      <c r="I533" s="30"/>
      <c r="J533" s="30"/>
      <c r="K533" s="30"/>
      <c r="L533" s="30"/>
      <c r="M533" s="122"/>
      <c r="Q533" s="63"/>
      <c r="R533" s="63"/>
      <c r="S533" s="63"/>
      <c r="T533" s="63"/>
      <c r="U533" s="63"/>
      <c r="V533" s="63"/>
      <c r="W533" s="63"/>
      <c r="X533" s="63"/>
    </row>
    <row r="534" spans="2:24">
      <c r="C534" s="112"/>
      <c r="D534" s="113" t="s">
        <v>92</v>
      </c>
      <c r="E534" s="123" t="str">
        <f t="shared" ref="E534:L534" si="926">IF(OR(E522="",E533=""),"",E533/E522-1)</f>
        <v/>
      </c>
      <c r="F534" s="124" t="str">
        <f t="shared" si="926"/>
        <v/>
      </c>
      <c r="G534" s="124" t="str">
        <f t="shared" si="926"/>
        <v/>
      </c>
      <c r="H534" s="124" t="str">
        <f t="shared" si="926"/>
        <v/>
      </c>
      <c r="I534" s="124" t="str">
        <f t="shared" si="926"/>
        <v/>
      </c>
      <c r="J534" s="124" t="str">
        <f t="shared" si="926"/>
        <v/>
      </c>
      <c r="K534" s="124" t="str">
        <f t="shared" si="926"/>
        <v/>
      </c>
      <c r="L534" s="124" t="str">
        <f t="shared" si="926"/>
        <v/>
      </c>
      <c r="M534" s="125"/>
      <c r="Q534" s="63"/>
      <c r="R534" s="63"/>
      <c r="S534" s="63"/>
      <c r="T534" s="63"/>
      <c r="U534" s="63"/>
      <c r="V534" s="63"/>
      <c r="W534" s="63"/>
      <c r="X534" s="63"/>
    </row>
    <row r="535" spans="2:24">
      <c r="C535" s="112"/>
      <c r="D535" s="113" t="s">
        <v>24</v>
      </c>
      <c r="E535" s="114" t="str" cm="1">
        <f t="array" aca="1" ref="E535" ca="1">IF(INDIRECT($C518&amp;"!$K$42")=0,"",INDIRECT($C518&amp;"!$K$42"))</f>
        <v/>
      </c>
      <c r="F535" s="115" t="str" cm="1">
        <f t="array" aca="1" ref="F535" ca="1">IF(INDIRECT($C518&amp;"!$K$78")=0,"",INDIRECT($C518&amp;"!$K$78"))</f>
        <v/>
      </c>
      <c r="G535" s="115" t="str" cm="1">
        <f t="array" aca="1" ref="G535" ca="1">IF(INDIRECT($C518&amp;"!$K$114")=0,"",INDIRECT($C518&amp;"!$K$114"))</f>
        <v/>
      </c>
      <c r="H535" s="115" t="str" cm="1">
        <f t="array" aca="1" ref="H535" ca="1">IF(INDIRECT($C518&amp;"!$K$150")=0,"",INDIRECT($C518&amp;"!$K$150"))</f>
        <v/>
      </c>
      <c r="I535" s="115" t="str" cm="1">
        <f t="array" aca="1" ref="I535" ca="1">IF(INDIRECT($C518&amp;"!$K$186")=0,"",INDIRECT($C518&amp;"!$K$186"))</f>
        <v/>
      </c>
      <c r="J535" s="115" t="str" cm="1">
        <f t="array" aca="1" ref="J535" ca="1">IF(INDIRECT($C518&amp;"!$K$222")=0,"",INDIRECT($C518&amp;"!$K$222"))</f>
        <v/>
      </c>
      <c r="K535" s="115" t="str" cm="1">
        <f t="array" aca="1" ref="K535" ca="1">IF(INDIRECT($C518&amp;"!$K$258")=0,"",INDIRECT($C518&amp;"!$K$258"))</f>
        <v/>
      </c>
      <c r="L535" s="115" t="str" cm="1">
        <f t="array" aca="1" ref="L535" ca="1">IF(INDIRECT($C518&amp;"!$K$294")=0,"",INDIRECT($C518&amp;"!$K$294"))</f>
        <v/>
      </c>
      <c r="M535" s="116" t="str">
        <f ca="1">IF(E535="","",SUM($E535:$L535))</f>
        <v/>
      </c>
      <c r="Q535" s="63"/>
      <c r="R535" s="63"/>
      <c r="S535" s="63"/>
      <c r="T535" s="63"/>
      <c r="U535" s="63"/>
      <c r="V535" s="63"/>
      <c r="W535" s="63"/>
      <c r="X535" s="63"/>
    </row>
    <row r="536" spans="2:24">
      <c r="C536" s="117"/>
      <c r="D536" s="117" t="s">
        <v>74</v>
      </c>
      <c r="E536" s="118" t="str">
        <f ca="1">IF(OR(E533="",E535=""),"",ROUNDDOWN(E533*E535*24,0))</f>
        <v/>
      </c>
      <c r="F536" s="119" t="str">
        <f t="shared" ref="F536:L536" ca="1" si="927">IF(OR(F533="",F535=""),"",ROUNDDOWN(F533*F535*24,0))</f>
        <v/>
      </c>
      <c r="G536" s="119" t="str">
        <f t="shared" ca="1" si="927"/>
        <v/>
      </c>
      <c r="H536" s="119" t="str">
        <f t="shared" ca="1" si="927"/>
        <v/>
      </c>
      <c r="I536" s="119" t="str">
        <f t="shared" ca="1" si="927"/>
        <v/>
      </c>
      <c r="J536" s="119" t="str">
        <f t="shared" ca="1" si="927"/>
        <v/>
      </c>
      <c r="K536" s="119" t="str">
        <f t="shared" ca="1" si="927"/>
        <v/>
      </c>
      <c r="L536" s="119" t="str">
        <f t="shared" ca="1" si="927"/>
        <v/>
      </c>
      <c r="M536" s="121">
        <f ca="1">SUM(E536:L536)</f>
        <v>0</v>
      </c>
      <c r="Q536" s="63" t="str">
        <f t="shared" ref="Q536" ca="1" si="928">IF(OR(E533="",E535=""),"",CHAR(10)&amp;"法定休日：" &amp; TEXT(E533,"#,###円") &amp; "×" &amp; TEXT(E535,"[h]:mm時間;@") &amp; "=" &amp; TEXT(E536,"#,###円"))</f>
        <v/>
      </c>
      <c r="R536" s="63" t="str">
        <f t="shared" ref="R536" ca="1" si="929">IF(OR(F533="",F535=""),"",CHAR(10)&amp;"法定休日：" &amp; TEXT(F533,"#,###円") &amp; "×" &amp; TEXT(F535,"[h]:mm時間;@") &amp; "=" &amp; TEXT(F536,"#,###円"))</f>
        <v/>
      </c>
      <c r="S536" s="63" t="str">
        <f t="shared" ref="S536" ca="1" si="930">IF(OR(G533="",G535=""),"",CHAR(10)&amp;"法定休日：" &amp; TEXT(G533,"#,###円") &amp; "×" &amp; TEXT(G535,"[h]:mm時間;@") &amp; "=" &amp; TEXT(G536,"#,###円"))</f>
        <v/>
      </c>
      <c r="T536" s="63" t="str">
        <f t="shared" ref="T536" ca="1" si="931">IF(OR(H533="",H535=""),"",CHAR(10)&amp;"法定休日：" &amp; TEXT(H533,"#,###円") &amp; "×" &amp; TEXT(H535,"[h]:mm時間;@") &amp; "=" &amp; TEXT(H536,"#,###円"))</f>
        <v/>
      </c>
      <c r="U536" s="63" t="str">
        <f t="shared" ref="U536" ca="1" si="932">IF(OR(I533="",I535=""),"",CHAR(10)&amp;"法定休日：" &amp; TEXT(I533,"#,###円") &amp; "×" &amp; TEXT(I535,"[h]:mm時間;@") &amp; "=" &amp; TEXT(I536,"#,###円"))</f>
        <v/>
      </c>
      <c r="V536" s="63" t="str">
        <f t="shared" ref="V536" ca="1" si="933">IF(OR(J533="",J535=""),"",CHAR(10)&amp;"法定休日：" &amp; TEXT(J533,"#,###円") &amp; "×" &amp; TEXT(J535,"[h]:mm時間;@") &amp; "=" &amp; TEXT(J536,"#,###円"))</f>
        <v/>
      </c>
      <c r="W536" s="63" t="str">
        <f t="shared" ref="W536" ca="1" si="934">IF(OR(K533="",K535=""),"",CHAR(10)&amp;"法定休日：" &amp; TEXT(K533,"#,###円") &amp; "×" &amp; TEXT(K535,"[h]:mm時間;@") &amp; "=" &amp; TEXT(K536,"#,###円"))</f>
        <v/>
      </c>
      <c r="X536" s="63" t="str">
        <f t="shared" ref="X536" ca="1" si="935">IF(OR(L533="",L535=""),"",CHAR(10)&amp;"法定休日：" &amp; TEXT(L533,"#,###円") &amp; "×" &amp; TEXT(L535,"[h]:mm時間;@") &amp; "=" &amp; TEXT(L536,"#,###円"))</f>
        <v/>
      </c>
    </row>
    <row r="537" spans="2:24">
      <c r="C537" s="110" t="s">
        <v>75</v>
      </c>
      <c r="D537" s="110" t="s">
        <v>77</v>
      </c>
      <c r="E537" s="38"/>
      <c r="F537" s="36"/>
      <c r="G537" s="36"/>
      <c r="H537" s="36"/>
      <c r="I537" s="36"/>
      <c r="J537" s="36"/>
      <c r="K537" s="36"/>
      <c r="L537" s="36"/>
      <c r="M537" s="126">
        <f>SUM(E537:L537)</f>
        <v>0</v>
      </c>
      <c r="Q537" s="63"/>
      <c r="R537" s="63"/>
      <c r="S537" s="63"/>
      <c r="T537" s="63"/>
      <c r="U537" s="63"/>
      <c r="V537" s="63"/>
      <c r="W537" s="63"/>
      <c r="X537" s="63"/>
    </row>
    <row r="538" spans="2:24">
      <c r="C538" s="127"/>
      <c r="D538" s="113" t="s">
        <v>78</v>
      </c>
      <c r="E538" s="39"/>
      <c r="F538" s="35"/>
      <c r="G538" s="35"/>
      <c r="H538" s="35"/>
      <c r="I538" s="35"/>
      <c r="J538" s="35"/>
      <c r="K538" s="35"/>
      <c r="L538" s="35"/>
      <c r="M538" s="128">
        <f ca="1">SUM(E538*E521,F538*F521,G538*G521,H538*H521,I538*I521,J538*J521,K538*K521,L538*L521)</f>
        <v>0</v>
      </c>
      <c r="Q538" s="63"/>
      <c r="R538" s="63"/>
      <c r="S538" s="63"/>
      <c r="T538" s="63"/>
      <c r="U538" s="63"/>
      <c r="V538" s="63"/>
      <c r="W538" s="63"/>
      <c r="X538" s="63"/>
    </row>
    <row r="539" spans="2:24">
      <c r="C539" s="129"/>
      <c r="D539" s="117" t="s">
        <v>74</v>
      </c>
      <c r="E539" s="118" t="str">
        <f t="shared" ref="E539:L539" si="936">IF(AND(E537="",E538=""),"",E537+E538*E521)</f>
        <v/>
      </c>
      <c r="F539" s="119" t="str">
        <f t="shared" si="936"/>
        <v/>
      </c>
      <c r="G539" s="119" t="str">
        <f t="shared" si="936"/>
        <v/>
      </c>
      <c r="H539" s="119" t="str">
        <f t="shared" si="936"/>
        <v/>
      </c>
      <c r="I539" s="119" t="str">
        <f t="shared" si="936"/>
        <v/>
      </c>
      <c r="J539" s="119" t="str">
        <f t="shared" si="936"/>
        <v/>
      </c>
      <c r="K539" s="119" t="str">
        <f t="shared" si="936"/>
        <v/>
      </c>
      <c r="L539" s="119" t="str">
        <f t="shared" si="936"/>
        <v/>
      </c>
      <c r="M539" s="121">
        <f>SUM(E539:L539)</f>
        <v>0</v>
      </c>
      <c r="Q539" s="63" t="str">
        <f t="shared" ref="Q539:X539" si="937">IF(AND(E537="",E538=""),"",CHAR(10)&amp;"通勤手当：" &amp; TEXT(E539,"#,###円"))</f>
        <v/>
      </c>
      <c r="R539" s="63" t="str">
        <f t="shared" si="937"/>
        <v/>
      </c>
      <c r="S539" s="63" t="str">
        <f t="shared" si="937"/>
        <v/>
      </c>
      <c r="T539" s="63" t="str">
        <f t="shared" si="937"/>
        <v/>
      </c>
      <c r="U539" s="63" t="str">
        <f t="shared" si="937"/>
        <v/>
      </c>
      <c r="V539" s="63" t="str">
        <f t="shared" si="937"/>
        <v/>
      </c>
      <c r="W539" s="63" t="str">
        <f t="shared" si="937"/>
        <v/>
      </c>
      <c r="X539" s="63" t="str">
        <f t="shared" si="937"/>
        <v/>
      </c>
    </row>
    <row r="540" spans="2:24">
      <c r="C540" s="110" t="s">
        <v>97</v>
      </c>
      <c r="D540" s="130" t="s">
        <v>99</v>
      </c>
      <c r="E540" s="38"/>
      <c r="F540" s="36"/>
      <c r="G540" s="36"/>
      <c r="H540" s="36"/>
      <c r="I540" s="36"/>
      <c r="J540" s="36"/>
      <c r="K540" s="36"/>
      <c r="L540" s="36"/>
      <c r="M540" s="131">
        <f>SUM(E540:L540)</f>
        <v>0</v>
      </c>
      <c r="Q540" s="63" t="str">
        <f>IF(E540="","",CHAR(10)&amp;"自己負担：" &amp; TEXT(E540,"#,###円")) &amp; IF(E541="",""," ※" &amp;E541)</f>
        <v/>
      </c>
      <c r="R540" s="63" t="str">
        <f t="shared" ref="R540" si="938">IF(F540="","",CHAR(10)&amp;"自己負担：" &amp; TEXT(F540,"#,###円")) &amp; IF(F541="",""," ※" &amp;F541)</f>
        <v/>
      </c>
      <c r="S540" s="63" t="str">
        <f t="shared" ref="S540" si="939">IF(G540="","",CHAR(10)&amp;"自己負担：" &amp; TEXT(G540,"#,###円")) &amp; IF(G541="",""," ※" &amp;G541)</f>
        <v/>
      </c>
      <c r="T540" s="63" t="str">
        <f t="shared" ref="T540" si="940">IF(H540="","",CHAR(10)&amp;"自己負担：" &amp; TEXT(H540,"#,###円")) &amp; IF(H541="",""," ※" &amp;H541)</f>
        <v/>
      </c>
      <c r="U540" s="63" t="str">
        <f t="shared" ref="U540" si="941">IF(I540="","",CHAR(10)&amp;"自己負担：" &amp; TEXT(I540,"#,###円")) &amp; IF(I541="",""," ※" &amp;I541)</f>
        <v/>
      </c>
      <c r="V540" s="63" t="str">
        <f t="shared" ref="V540" si="942">IF(J540="","",CHAR(10)&amp;"自己負担：" &amp; TEXT(J540,"#,###円")) &amp; IF(J541="",""," ※" &amp;J541)</f>
        <v/>
      </c>
      <c r="W540" s="63" t="str">
        <f t="shared" ref="W540" si="943">IF(K540="","",CHAR(10)&amp;"自己負担：" &amp; TEXT(K540,"#,###円")) &amp; IF(K541="",""," ※" &amp;K541)</f>
        <v/>
      </c>
      <c r="X540" s="63" t="str">
        <f t="shared" ref="X540" si="944">IF(L540="","",CHAR(10)&amp;"自己負担：" &amp; TEXT(L540,"#,###円")) &amp; IF(L541="",""," ※" &amp;L541)</f>
        <v/>
      </c>
    </row>
    <row r="541" spans="2:24" ht="33.75" customHeight="1" thickBot="1">
      <c r="C541" s="132" t="s">
        <v>98</v>
      </c>
      <c r="D541" s="133" t="s">
        <v>100</v>
      </c>
      <c r="E541" s="40"/>
      <c r="F541" s="40"/>
      <c r="G541" s="40"/>
      <c r="H541" s="40"/>
      <c r="I541" s="40"/>
      <c r="J541" s="40"/>
      <c r="K541" s="40"/>
      <c r="L541" s="41"/>
      <c r="M541" s="134"/>
      <c r="O541" s="1" t="s">
        <v>101</v>
      </c>
    </row>
    <row r="542" spans="2:24" ht="21.75" customHeight="1" thickTop="1">
      <c r="C542" s="129" t="s">
        <v>76</v>
      </c>
      <c r="D542" s="135"/>
      <c r="E542" s="119" t="str">
        <f t="shared" ref="E542:L542" ca="1" si="945">IF(SUM(E524,E528,E532,E536,E539)-E540=0,"",SUM(E524,E528,E532,E536,E539)-E540)</f>
        <v/>
      </c>
      <c r="F542" s="119" t="str">
        <f t="shared" ca="1" si="945"/>
        <v/>
      </c>
      <c r="G542" s="119" t="str">
        <f t="shared" ca="1" si="945"/>
        <v/>
      </c>
      <c r="H542" s="119" t="str">
        <f t="shared" ca="1" si="945"/>
        <v/>
      </c>
      <c r="I542" s="119" t="str">
        <f t="shared" ca="1" si="945"/>
        <v/>
      </c>
      <c r="J542" s="119" t="str">
        <f t="shared" ca="1" si="945"/>
        <v/>
      </c>
      <c r="K542" s="119" t="str">
        <f t="shared" ca="1" si="945"/>
        <v/>
      </c>
      <c r="L542" s="119" t="str">
        <f t="shared" ca="1" si="945"/>
        <v/>
      </c>
      <c r="M542" s="136" t="str">
        <f ca="1">IF(E542="","",SUM(E542:L542))</f>
        <v/>
      </c>
      <c r="Q542" s="137" t="str">
        <f ca="1">Q524&amp;Q528&amp;Q532&amp;Q536&amp;Q539&amp;Q540</f>
        <v/>
      </c>
      <c r="R542" s="137" t="str">
        <f t="shared" ref="R542:X542" ca="1" si="946">R524&amp;R528&amp;R532&amp;R536&amp;R539&amp;R540</f>
        <v/>
      </c>
      <c r="S542" s="137" t="str">
        <f t="shared" ca="1" si="946"/>
        <v/>
      </c>
      <c r="T542" s="137" t="str">
        <f t="shared" ca="1" si="946"/>
        <v/>
      </c>
      <c r="U542" s="137" t="str">
        <f t="shared" ca="1" si="946"/>
        <v/>
      </c>
      <c r="V542" s="137" t="str">
        <f t="shared" ca="1" si="946"/>
        <v/>
      </c>
      <c r="W542" s="137" t="str">
        <f t="shared" ca="1" si="946"/>
        <v/>
      </c>
      <c r="X542" s="137" t="str">
        <f t="shared" ca="1" si="946"/>
        <v/>
      </c>
    </row>
    <row r="543" spans="2:24" ht="15" customHeight="1" thickBot="1">
      <c r="B543" s="138"/>
      <c r="C543" s="138"/>
      <c r="D543" s="138"/>
      <c r="E543" s="138"/>
      <c r="F543" s="138"/>
      <c r="G543" s="138"/>
      <c r="H543" s="138"/>
      <c r="I543" s="138"/>
      <c r="J543" s="138"/>
      <c r="K543" s="138"/>
      <c r="L543" s="138"/>
      <c r="M543" s="138"/>
    </row>
    <row r="545" spans="2:24" ht="14.25" customHeight="1">
      <c r="B545" s="46">
        <f>B518+1</f>
        <v>21</v>
      </c>
      <c r="C545" s="29" t="str">
        <f>HYPERLINK("#日誌"&amp;B545&amp;"!B11","日誌"&amp;B545)</f>
        <v>日誌21</v>
      </c>
      <c r="D545" s="95" t="s">
        <v>116</v>
      </c>
      <c r="E545" s="139"/>
      <c r="F545" s="95" t="s">
        <v>126</v>
      </c>
      <c r="G545" s="140"/>
      <c r="H545" s="95" t="s">
        <v>127</v>
      </c>
      <c r="I545" s="140"/>
      <c r="J545" s="63"/>
      <c r="M545" s="96" t="str">
        <f>HYPERLINK("#⑭雑役務費!C"&amp;9*B545+1,"経費支出管理表へ")</f>
        <v>経費支出管理表へ</v>
      </c>
      <c r="Q545" s="1" t="s">
        <v>102</v>
      </c>
    </row>
    <row r="546" spans="2:24" ht="7.5" customHeight="1">
      <c r="C546" s="63"/>
      <c r="D546" s="63"/>
      <c r="E546" s="63"/>
      <c r="G546" s="97" t="e">
        <f>VLOOKUP(G545,リスト!E:F,2,FALSE)</f>
        <v>#N/A</v>
      </c>
      <c r="H546" s="63"/>
      <c r="J546" s="63"/>
      <c r="K546" s="63"/>
      <c r="L546" s="63"/>
      <c r="M546" s="63"/>
    </row>
    <row r="547" spans="2:24">
      <c r="C547" s="98"/>
      <c r="D547" s="99"/>
      <c r="E547" s="100" t="s">
        <v>45</v>
      </c>
      <c r="F547" s="101" t="s">
        <v>46</v>
      </c>
      <c r="G547" s="101" t="s">
        <v>47</v>
      </c>
      <c r="H547" s="101" t="s">
        <v>48</v>
      </c>
      <c r="I547" s="101" t="s">
        <v>49</v>
      </c>
      <c r="J547" s="101" t="s">
        <v>50</v>
      </c>
      <c r="K547" s="101" t="s">
        <v>51</v>
      </c>
      <c r="L547" s="101" t="s">
        <v>52</v>
      </c>
      <c r="M547" s="102" t="s">
        <v>11</v>
      </c>
      <c r="Q547" s="103" t="s">
        <v>45</v>
      </c>
      <c r="R547" s="103" t="s">
        <v>46</v>
      </c>
      <c r="S547" s="103" t="s">
        <v>47</v>
      </c>
      <c r="T547" s="103" t="s">
        <v>48</v>
      </c>
      <c r="U547" s="103" t="s">
        <v>49</v>
      </c>
      <c r="V547" s="103" t="s">
        <v>50</v>
      </c>
      <c r="W547" s="103" t="s">
        <v>51</v>
      </c>
      <c r="X547" s="103" t="s">
        <v>52</v>
      </c>
    </row>
    <row r="548" spans="2:24" ht="15" customHeight="1">
      <c r="C548" s="104" t="s">
        <v>18</v>
      </c>
      <c r="D548" s="105"/>
      <c r="E548" s="106" cm="1">
        <f t="array" aca="1" ref="E548" ca="1">IF(INDIRECT(C545&amp;"!$L$42")=0,"",COUNT(INDIRECT(C545&amp;"!$L$11:$L$41")))</f>
        <v>0</v>
      </c>
      <c r="F548" s="107" cm="1">
        <f t="array" aca="1" ref="F548" ca="1">IF(INDIRECT(C545&amp;"!$L$78")=0,"",COUNT(INDIRECT(C545&amp;"!$L$47:$L$77")))</f>
        <v>0</v>
      </c>
      <c r="G548" s="107" cm="1">
        <f t="array" aca="1" ref="G548" ca="1">IF(INDIRECT(C545&amp;"!$L$114")=0,"",COUNT(INDIRECT(C545&amp;"!$L$83:$L$113")))</f>
        <v>0</v>
      </c>
      <c r="H548" s="107" cm="1">
        <f t="array" aca="1" ref="H548" ca="1">IF(INDIRECT(C545&amp;"!$L$150")=0,"",COUNT(INDIRECT(C545&amp;"!$L$119:$L$149")))</f>
        <v>0</v>
      </c>
      <c r="I548" s="107" cm="1">
        <f t="array" aca="1" ref="I548" ca="1">IF(INDIRECT(C545&amp;"!$L$186")=0,"",COUNT(INDIRECT(C545&amp;"!$L$155:$L$185")))</f>
        <v>0</v>
      </c>
      <c r="J548" s="107" cm="1">
        <f t="array" aca="1" ref="J548" ca="1">IF(INDIRECT(C545&amp;"!$L$222")=0,"",COUNT(INDIRECT(C545&amp;"!$L$191:$L$221")))</f>
        <v>0</v>
      </c>
      <c r="K548" s="107" cm="1">
        <f t="array" aca="1" ref="K548" ca="1">IF(INDIRECT(C545&amp;"!$L$258")=0,"",COUNT(INDIRECT(C545&amp;"!$L$227:$L$257")))</f>
        <v>0</v>
      </c>
      <c r="L548" s="107" cm="1">
        <f t="array" aca="1" ref="L548" ca="1">IF(INDIRECT(C545&amp;"!$L$294")=0,"",COUNT(INDIRECT(C545&amp;"!$L$263:$L$293")))</f>
        <v>0</v>
      </c>
      <c r="M548" s="108">
        <f ca="1">IF($E$8="","",SUM($E$8:$L$8))</f>
        <v>0</v>
      </c>
      <c r="O548" s="69" t="s">
        <v>167</v>
      </c>
      <c r="Q548" s="109"/>
      <c r="R548" s="109"/>
      <c r="S548" s="109"/>
      <c r="T548" s="109"/>
      <c r="U548" s="109"/>
      <c r="V548" s="109"/>
      <c r="W548" s="109"/>
      <c r="X548" s="109"/>
    </row>
    <row r="549" spans="2:24">
      <c r="C549" s="110" t="s">
        <v>82</v>
      </c>
      <c r="D549" s="110" t="s">
        <v>73</v>
      </c>
      <c r="E549" s="37"/>
      <c r="F549" s="30"/>
      <c r="G549" s="30"/>
      <c r="H549" s="30"/>
      <c r="I549" s="30"/>
      <c r="J549" s="30"/>
      <c r="K549" s="30"/>
      <c r="L549" s="30"/>
      <c r="M549" s="111"/>
      <c r="O549" s="1" t="s">
        <v>122</v>
      </c>
    </row>
    <row r="550" spans="2:24">
      <c r="C550" s="112"/>
      <c r="D550" s="113" t="s">
        <v>24</v>
      </c>
      <c r="E550" s="114" t="str" cm="1">
        <f t="array" aca="1" ref="E550" ca="1">IF(INDIRECT($C545&amp;"!$H$42")=0,"",INDIRECT($C545&amp;"!$H$42"))</f>
        <v/>
      </c>
      <c r="F550" s="115" t="str" cm="1">
        <f t="array" aca="1" ref="F550" ca="1">IF(INDIRECT($C545&amp;"!$H$78")=0,"",INDIRECT($C545&amp;"!$H$78"))</f>
        <v/>
      </c>
      <c r="G550" s="115" t="str" cm="1">
        <f t="array" aca="1" ref="G550" ca="1">IF(INDIRECT($C545&amp;"!$H$114")=0,"",INDIRECT($C545&amp;"!$H$114"))</f>
        <v/>
      </c>
      <c r="H550" s="115" t="str" cm="1">
        <f t="array" aca="1" ref="H550" ca="1">IF(INDIRECT($C545&amp;"!$H$150")=0,"",INDIRECT($C545&amp;"!$H$150"))</f>
        <v/>
      </c>
      <c r="I550" s="115" t="str" cm="1">
        <f t="array" aca="1" ref="I550" ca="1">IF(INDIRECT($C545&amp;"!$H$186")=0,"",INDIRECT($C545&amp;"!$H$186"))</f>
        <v/>
      </c>
      <c r="J550" s="115" t="str" cm="1">
        <f t="array" aca="1" ref="J550" ca="1">IF(INDIRECT($C545&amp;"!$H$222")=0,"",INDIRECT($C545&amp;"!$H$222"))</f>
        <v/>
      </c>
      <c r="K550" s="115" t="str" cm="1">
        <f t="array" aca="1" ref="K550" ca="1">IF(INDIRECT($C545&amp;"!$H$258")=0,"",INDIRECT($C545&amp;"!$H$258"))</f>
        <v/>
      </c>
      <c r="L550" s="115" t="str" cm="1">
        <f t="array" aca="1" ref="L550" ca="1">IF(INDIRECT($C545&amp;"!$H$294")=0,"",INDIRECT($C545&amp;"!$H$294"))</f>
        <v/>
      </c>
      <c r="M550" s="116" t="str">
        <f ca="1">IF(E550="","",SUM($E550:$L550))</f>
        <v/>
      </c>
    </row>
    <row r="551" spans="2:24">
      <c r="C551" s="117"/>
      <c r="D551" s="117" t="s">
        <v>74</v>
      </c>
      <c r="E551" s="118" t="str">
        <f t="shared" ref="E551:L551" ca="1" si="947">IF(OR(E549="",E550=""),"",ROUNDDOWN(E549*E550*24,0))</f>
        <v/>
      </c>
      <c r="F551" s="119" t="str">
        <f t="shared" ca="1" si="947"/>
        <v/>
      </c>
      <c r="G551" s="119" t="str">
        <f t="shared" ca="1" si="947"/>
        <v/>
      </c>
      <c r="H551" s="119" t="str">
        <f t="shared" ca="1" si="947"/>
        <v/>
      </c>
      <c r="I551" s="120" t="str">
        <f t="shared" ca="1" si="947"/>
        <v/>
      </c>
      <c r="J551" s="119" t="str">
        <f t="shared" ca="1" si="947"/>
        <v/>
      </c>
      <c r="K551" s="119" t="str">
        <f t="shared" ca="1" si="947"/>
        <v/>
      </c>
      <c r="L551" s="119" t="str">
        <f t="shared" ca="1" si="947"/>
        <v/>
      </c>
      <c r="M551" s="121">
        <f ca="1">SUM(E551:L551)</f>
        <v>0</v>
      </c>
      <c r="Q551" s="63" t="str">
        <f t="shared" ref="Q551" ca="1" si="948">IF(OR(E549="",E550=""),"","所定内：" &amp; TEXT(E549,"#,###円") &amp; "×" &amp; TEXT(E550,"[h]:mm時間;@") &amp; "=" &amp; TEXT(E551,"#,###円"))</f>
        <v/>
      </c>
      <c r="R551" s="63" t="str">
        <f t="shared" ref="R551" ca="1" si="949">IF(OR(F549="",F550=""),"","所定内：" &amp; TEXT(F549,"#,###円") &amp; "×" &amp; TEXT(F550,"[h]:mm時間;@") &amp; "=" &amp; TEXT(F551,"#,###円"))</f>
        <v/>
      </c>
      <c r="S551" s="63" t="str">
        <f t="shared" ref="S551" ca="1" si="950">IF(OR(G549="",G550=""),"","所定内：" &amp; TEXT(G549,"#,###円") &amp; "×" &amp; TEXT(G550,"[h]:mm時間;@") &amp; "=" &amp; TEXT(G551,"#,###円"))</f>
        <v/>
      </c>
      <c r="T551" s="63" t="str">
        <f t="shared" ref="T551" ca="1" si="951">IF(OR(H549="",H550=""),"","所定内：" &amp; TEXT(H549,"#,###円") &amp; "×" &amp; TEXT(H550,"[h]:mm時間;@") &amp; "=" &amp; TEXT(H551,"#,###円"))</f>
        <v/>
      </c>
      <c r="U551" s="63" t="str">
        <f t="shared" ref="U551" ca="1" si="952">IF(OR(I549="",I550=""),"","所定内：" &amp; TEXT(I549,"#,###円") &amp; "×" &amp; TEXT(I550,"[h]:mm時間;@") &amp; "=" &amp; TEXT(I551,"#,###円"))</f>
        <v/>
      </c>
      <c r="V551" s="63" t="str">
        <f t="shared" ref="V551" ca="1" si="953">IF(OR(J549="",J550=""),"","所定内：" &amp; TEXT(J549,"#,###円") &amp; "×" &amp; TEXT(J550,"[h]:mm時間;@") &amp; "=" &amp; TEXT(J551,"#,###円"))</f>
        <v/>
      </c>
      <c r="W551" s="63" t="str">
        <f t="shared" ref="W551" ca="1" si="954">IF(OR(K549="",K550=""),"","所定内：" &amp; TEXT(K549,"#,###円") &amp; "×" &amp; TEXT(K550,"[h]:mm時間;@") &amp; "=" &amp; TEXT(K551,"#,###円"))</f>
        <v/>
      </c>
      <c r="X551" s="63" t="str">
        <f t="shared" ref="X551" ca="1" si="955">IF(OR(L549="",L550=""),"","所定内：" &amp; TEXT(L549,"#,###円") &amp; "×" &amp; TEXT(L550,"[h]:mm時間;@") &amp; "=" &amp; TEXT(L551,"#,###円"))</f>
        <v/>
      </c>
    </row>
    <row r="552" spans="2:24">
      <c r="C552" s="110" t="s">
        <v>91</v>
      </c>
      <c r="D552" s="112" t="s">
        <v>73</v>
      </c>
      <c r="E552" s="37"/>
      <c r="F552" s="30"/>
      <c r="G552" s="30"/>
      <c r="H552" s="30"/>
      <c r="I552" s="30"/>
      <c r="J552" s="30"/>
      <c r="K552" s="30"/>
      <c r="L552" s="30"/>
      <c r="M552" s="122"/>
      <c r="Q552" s="63"/>
      <c r="R552" s="63"/>
      <c r="S552" s="63"/>
      <c r="T552" s="63"/>
      <c r="U552" s="63"/>
      <c r="V552" s="63"/>
      <c r="W552" s="63"/>
      <c r="X552" s="63"/>
    </row>
    <row r="553" spans="2:24">
      <c r="C553" s="112"/>
      <c r="D553" s="113" t="s">
        <v>92</v>
      </c>
      <c r="E553" s="123" t="str">
        <f>IF(OR(E549="",E552=""),"",E552/E549-1)</f>
        <v/>
      </c>
      <c r="F553" s="124" t="str">
        <f t="shared" ref="F553:L553" si="956">IF(OR(F549="",F552=""),"",F552/F549-1)</f>
        <v/>
      </c>
      <c r="G553" s="124" t="str">
        <f t="shared" si="956"/>
        <v/>
      </c>
      <c r="H553" s="124" t="str">
        <f t="shared" si="956"/>
        <v/>
      </c>
      <c r="I553" s="124" t="str">
        <f t="shared" si="956"/>
        <v/>
      </c>
      <c r="J553" s="124" t="str">
        <f t="shared" si="956"/>
        <v/>
      </c>
      <c r="K553" s="124" t="str">
        <f t="shared" si="956"/>
        <v/>
      </c>
      <c r="L553" s="124" t="str">
        <f t="shared" si="956"/>
        <v/>
      </c>
      <c r="M553" s="125"/>
      <c r="Q553" s="63"/>
      <c r="R553" s="63"/>
      <c r="S553" s="63"/>
      <c r="T553" s="63"/>
      <c r="U553" s="63"/>
      <c r="V553" s="63"/>
      <c r="W553" s="63"/>
      <c r="X553" s="63"/>
    </row>
    <row r="554" spans="2:24">
      <c r="C554" s="112"/>
      <c r="D554" s="113" t="s">
        <v>24</v>
      </c>
      <c r="E554" s="114" t="str" cm="1">
        <f t="array" aca="1" ref="E554" ca="1">IF(INDIRECT($C545&amp;"!$I$42")=0,"",INDIRECT($C545&amp;"!$I$42"))</f>
        <v/>
      </c>
      <c r="F554" s="115" t="str" cm="1">
        <f t="array" aca="1" ref="F554" ca="1">IF(INDIRECT($C545&amp;"!$I$78")=0,"",INDIRECT($C545&amp;"!$I$78"))</f>
        <v/>
      </c>
      <c r="G554" s="115" t="str" cm="1">
        <f t="array" aca="1" ref="G554" ca="1">IF(INDIRECT($C545&amp;"!$I$114")=0,"",INDIRECT($C545&amp;"!$I$114"))</f>
        <v/>
      </c>
      <c r="H554" s="115" t="str" cm="1">
        <f t="array" aca="1" ref="H554" ca="1">IF(INDIRECT($C545&amp;"!$I$150")=0,"",INDIRECT($C545&amp;"!$I$150"))</f>
        <v/>
      </c>
      <c r="I554" s="115" t="str" cm="1">
        <f t="array" aca="1" ref="I554" ca="1">IF(INDIRECT($C545&amp;"!$I$186")=0,"",INDIRECT($C545&amp;"!$I$186"))</f>
        <v/>
      </c>
      <c r="J554" s="115" t="str" cm="1">
        <f t="array" aca="1" ref="J554" ca="1">IF(INDIRECT($C545&amp;"!$I$222")=0,"",INDIRECT($C545&amp;"!$I$222"))</f>
        <v/>
      </c>
      <c r="K554" s="115" t="str" cm="1">
        <f t="array" aca="1" ref="K554" ca="1">IF(INDIRECT($C545&amp;"!$I$258")=0,"",INDIRECT($C545&amp;"!$I$258"))</f>
        <v/>
      </c>
      <c r="L554" s="115" t="str" cm="1">
        <f t="array" aca="1" ref="L554" ca="1">IF(INDIRECT($C545&amp;"!$I$294")=0,"",INDIRECT($C545&amp;"!$I$294"))</f>
        <v/>
      </c>
      <c r="M554" s="116" t="str">
        <f ca="1">IF(E554="","",SUM($E554:$L554))</f>
        <v/>
      </c>
      <c r="Q554" s="63"/>
      <c r="R554" s="63"/>
      <c r="S554" s="63"/>
      <c r="T554" s="63"/>
      <c r="U554" s="63"/>
      <c r="V554" s="63"/>
      <c r="W554" s="63"/>
      <c r="X554" s="63"/>
    </row>
    <row r="555" spans="2:24">
      <c r="C555" s="117"/>
      <c r="D555" s="117" t="s">
        <v>74</v>
      </c>
      <c r="E555" s="118" t="str">
        <f t="shared" ref="E555:L555" ca="1" si="957">IF(OR(E552="",E554=""),"",ROUNDDOWN(E552*E554*24,0))</f>
        <v/>
      </c>
      <c r="F555" s="119" t="str">
        <f t="shared" ca="1" si="957"/>
        <v/>
      </c>
      <c r="G555" s="119" t="str">
        <f t="shared" ca="1" si="957"/>
        <v/>
      </c>
      <c r="H555" s="119" t="str">
        <f t="shared" ca="1" si="957"/>
        <v/>
      </c>
      <c r="I555" s="119" t="str">
        <f t="shared" ca="1" si="957"/>
        <v/>
      </c>
      <c r="J555" s="119" t="str">
        <f t="shared" ca="1" si="957"/>
        <v/>
      </c>
      <c r="K555" s="119" t="str">
        <f t="shared" ca="1" si="957"/>
        <v/>
      </c>
      <c r="L555" s="119" t="str">
        <f t="shared" ca="1" si="957"/>
        <v/>
      </c>
      <c r="M555" s="121">
        <f ca="1">SUM(E555:L555)</f>
        <v>0</v>
      </c>
      <c r="Q555" s="63" t="str">
        <f t="shared" ref="Q555" ca="1" si="958">IF(OR(E552="",E554=""),"",CHAR(10)&amp;"所定外：" &amp; TEXT(E552,"#,###円") &amp; "×" &amp; TEXT(E554,"[h]:mm時間;@") &amp; "=" &amp; TEXT(E555,"#,###円"))</f>
        <v/>
      </c>
      <c r="R555" s="63" t="str">
        <f t="shared" ref="R555" ca="1" si="959">IF(OR(F552="",F554=""),"",CHAR(10)&amp;"所定外：" &amp; TEXT(F552,"#,###円") &amp; "×" &amp; TEXT(F554,"[h]:mm時間;@") &amp; "=" &amp; TEXT(F555,"#,###円"))</f>
        <v/>
      </c>
      <c r="S555" s="63" t="str">
        <f t="shared" ref="S555" ca="1" si="960">IF(OR(G552="",G554=""),"",CHAR(10)&amp;"所定外：" &amp; TEXT(G552,"#,###円") &amp; "×" &amp; TEXT(G554,"[h]:mm時間;@") &amp; "=" &amp; TEXT(G555,"#,###円"))</f>
        <v/>
      </c>
      <c r="T555" s="63" t="str">
        <f t="shared" ref="T555" ca="1" si="961">IF(OR(H552="",H554=""),"",CHAR(10)&amp;"所定外：" &amp; TEXT(H552,"#,###円") &amp; "×" &amp; TEXT(H554,"[h]:mm時間;@") &amp; "=" &amp; TEXT(H555,"#,###円"))</f>
        <v/>
      </c>
      <c r="U555" s="63" t="str">
        <f t="shared" ref="U555" ca="1" si="962">IF(OR(I552="",I554=""),"",CHAR(10)&amp;"所定外：" &amp; TEXT(I552,"#,###円") &amp; "×" &amp; TEXT(I554,"[h]:mm時間;@") &amp; "=" &amp; TEXT(I555,"#,###円"))</f>
        <v/>
      </c>
      <c r="V555" s="63" t="str">
        <f t="shared" ref="V555" ca="1" si="963">IF(OR(J552="",J554=""),"",CHAR(10)&amp;"所定外：" &amp; TEXT(J552,"#,###円") &amp; "×" &amp; TEXT(J554,"[h]:mm時間;@") &amp; "=" &amp; TEXT(J555,"#,###円"))</f>
        <v/>
      </c>
      <c r="W555" s="63" t="str">
        <f t="shared" ref="W555" ca="1" si="964">IF(OR(K552="",K554=""),"",CHAR(10)&amp;"所定外：" &amp; TEXT(K552,"#,###円") &amp; "×" &amp; TEXT(K554,"[h]:mm時間;@") &amp; "=" &amp; TEXT(K555,"#,###円"))</f>
        <v/>
      </c>
      <c r="X555" s="63" t="str">
        <f t="shared" ref="X555" ca="1" si="965">IF(OR(L552="",L554=""),"",CHAR(10)&amp;"所定外：" &amp; TEXT(L552,"#,###円") &amp; "×" &amp; TEXT(L554,"[h]:mm時間;@") &amp; "=" &amp; TEXT(L555,"#,###円"))</f>
        <v/>
      </c>
    </row>
    <row r="556" spans="2:24">
      <c r="C556" s="110" t="s">
        <v>93</v>
      </c>
      <c r="D556" s="112" t="s">
        <v>73</v>
      </c>
      <c r="E556" s="37"/>
      <c r="F556" s="30"/>
      <c r="G556" s="30"/>
      <c r="H556" s="30"/>
      <c r="I556" s="30"/>
      <c r="J556" s="30"/>
      <c r="K556" s="30"/>
      <c r="L556" s="30"/>
      <c r="M556" s="122"/>
      <c r="Q556" s="63"/>
      <c r="R556" s="63"/>
      <c r="S556" s="63"/>
      <c r="T556" s="63"/>
      <c r="U556" s="63"/>
      <c r="V556" s="63"/>
      <c r="W556" s="63"/>
      <c r="X556" s="63"/>
    </row>
    <row r="557" spans="2:24">
      <c r="C557" s="112"/>
      <c r="D557" s="113" t="s">
        <v>92</v>
      </c>
      <c r="E557" s="123" t="str">
        <f t="shared" ref="E557:L557" si="966">IF(OR(E549="",E556=""),"",E556/E549-1)</f>
        <v/>
      </c>
      <c r="F557" s="124" t="str">
        <f t="shared" si="966"/>
        <v/>
      </c>
      <c r="G557" s="124" t="str">
        <f t="shared" si="966"/>
        <v/>
      </c>
      <c r="H557" s="124" t="str">
        <f t="shared" si="966"/>
        <v/>
      </c>
      <c r="I557" s="124" t="str">
        <f t="shared" si="966"/>
        <v/>
      </c>
      <c r="J557" s="124" t="str">
        <f t="shared" si="966"/>
        <v/>
      </c>
      <c r="K557" s="124" t="str">
        <f t="shared" si="966"/>
        <v/>
      </c>
      <c r="L557" s="124" t="str">
        <f t="shared" si="966"/>
        <v/>
      </c>
      <c r="M557" s="125"/>
      <c r="Q557" s="63"/>
      <c r="R557" s="63"/>
      <c r="S557" s="63"/>
      <c r="T557" s="63"/>
      <c r="U557" s="63"/>
      <c r="V557" s="63"/>
      <c r="W557" s="63"/>
      <c r="X557" s="63"/>
    </row>
    <row r="558" spans="2:24">
      <c r="C558" s="112"/>
      <c r="D558" s="113" t="s">
        <v>24</v>
      </c>
      <c r="E558" s="114" t="str" cm="1">
        <f t="array" aca="1" ref="E558" ca="1">IF(INDIRECT($C545&amp;"!$J$42")=0,"",INDIRECT($C545&amp;"!$J$42"))</f>
        <v/>
      </c>
      <c r="F558" s="115" t="str" cm="1">
        <f t="array" aca="1" ref="F558" ca="1">IF(INDIRECT($C545&amp;"!$J$78")=0,"",INDIRECT($C545&amp;"!$J$78"))</f>
        <v/>
      </c>
      <c r="G558" s="115" t="str" cm="1">
        <f t="array" aca="1" ref="G558" ca="1">IF(INDIRECT($C545&amp;"!$J$114")=0,"",INDIRECT($C545&amp;"!$J$114"))</f>
        <v/>
      </c>
      <c r="H558" s="115" t="str" cm="1">
        <f t="array" aca="1" ref="H558" ca="1">IF(INDIRECT($C545&amp;"!$J$150")=0,"",INDIRECT($C545&amp;"!$J$150"))</f>
        <v/>
      </c>
      <c r="I558" s="115" t="str" cm="1">
        <f t="array" aca="1" ref="I558" ca="1">IF(INDIRECT($C545&amp;"!$J$186")=0,"",INDIRECT($C545&amp;"!$J$186"))</f>
        <v/>
      </c>
      <c r="J558" s="115" t="str" cm="1">
        <f t="array" aca="1" ref="J558" ca="1">IF(INDIRECT($C545&amp;"!$J$222")=0,"",INDIRECT($C545&amp;"!$J$222"))</f>
        <v/>
      </c>
      <c r="K558" s="115" t="str" cm="1">
        <f t="array" aca="1" ref="K558" ca="1">IF(INDIRECT($C545&amp;"!$J$258")=0,"",INDIRECT($C545&amp;"!$J$258"))</f>
        <v/>
      </c>
      <c r="L558" s="115" t="str" cm="1">
        <f t="array" aca="1" ref="L558" ca="1">IF(INDIRECT($C545&amp;"!$J$294")=0,"",INDIRECT($C545&amp;"!$J$294"))</f>
        <v/>
      </c>
      <c r="M558" s="116" t="str">
        <f ca="1">IF(E558="","",SUM($E558:$L558))</f>
        <v/>
      </c>
      <c r="Q558" s="63"/>
      <c r="R558" s="63"/>
      <c r="S558" s="63"/>
      <c r="T558" s="63"/>
      <c r="U558" s="63"/>
      <c r="V558" s="63"/>
      <c r="W558" s="63"/>
      <c r="X558" s="63"/>
    </row>
    <row r="559" spans="2:24">
      <c r="C559" s="117"/>
      <c r="D559" s="117" t="s">
        <v>74</v>
      </c>
      <c r="E559" s="118" t="str">
        <f t="shared" ref="E559:L559" ca="1" si="967">IF(OR(E556="",E558=""),"",ROUNDDOWN(E556*E558*24,0))</f>
        <v/>
      </c>
      <c r="F559" s="119" t="str">
        <f t="shared" ca="1" si="967"/>
        <v/>
      </c>
      <c r="G559" s="119" t="str">
        <f t="shared" ca="1" si="967"/>
        <v/>
      </c>
      <c r="H559" s="119" t="str">
        <f t="shared" ca="1" si="967"/>
        <v/>
      </c>
      <c r="I559" s="119" t="str">
        <f t="shared" ca="1" si="967"/>
        <v/>
      </c>
      <c r="J559" s="119" t="str">
        <f t="shared" ca="1" si="967"/>
        <v/>
      </c>
      <c r="K559" s="119" t="str">
        <f t="shared" ca="1" si="967"/>
        <v/>
      </c>
      <c r="L559" s="119" t="str">
        <f t="shared" ca="1" si="967"/>
        <v/>
      </c>
      <c r="M559" s="121">
        <f ca="1">SUM(E559:L559)</f>
        <v>0</v>
      </c>
      <c r="Q559" s="63" t="str">
        <f ca="1">IF(OR(E556="",E558=""),"",CHAR(10)&amp;"所定休日：" &amp; TEXT(E556,"#,###円") &amp; "×" &amp; TEXT(E558,"[h]:mm時間;@") &amp; "=" &amp; TEXT(E559,"#,###円"))</f>
        <v/>
      </c>
      <c r="R559" s="63" t="str">
        <f t="shared" ref="R559" ca="1" si="968">IF(OR(F556="",F558=""),"",CHAR(10)&amp;"所定休日：" &amp; TEXT(F556,"#,###円") &amp; "×" &amp; TEXT(F558,"[h]:mm時間;@") &amp; "=" &amp; TEXT(F559,"#,###円"))</f>
        <v/>
      </c>
      <c r="S559" s="63" t="str">
        <f t="shared" ref="S559" ca="1" si="969">IF(OR(G556="",G558=""),"",CHAR(10)&amp;"所定休日：" &amp; TEXT(G556,"#,###円") &amp; "×" &amp; TEXT(G558,"[h]:mm時間;@") &amp; "=" &amp; TEXT(G559,"#,###円"))</f>
        <v/>
      </c>
      <c r="T559" s="63" t="str">
        <f t="shared" ref="T559" ca="1" si="970">IF(OR(H556="",H558=""),"",CHAR(10)&amp;"所定休日：" &amp; TEXT(H556,"#,###円") &amp; "×" &amp; TEXT(H558,"[h]:mm時間;@") &amp; "=" &amp; TEXT(H559,"#,###円"))</f>
        <v/>
      </c>
      <c r="U559" s="63" t="str">
        <f t="shared" ref="U559" ca="1" si="971">IF(OR(I556="",I558=""),"",CHAR(10)&amp;"所定休日：" &amp; TEXT(I556,"#,###円") &amp; "×" &amp; TEXT(I558,"[h]:mm時間;@") &amp; "=" &amp; TEXT(I559,"#,###円"))</f>
        <v/>
      </c>
      <c r="V559" s="63" t="str">
        <f t="shared" ref="V559" ca="1" si="972">IF(OR(J556="",J558=""),"",CHAR(10)&amp;"所定休日：" &amp; TEXT(J556,"#,###円") &amp; "×" &amp; TEXT(J558,"[h]:mm時間;@") &amp; "=" &amp; TEXT(J559,"#,###円"))</f>
        <v/>
      </c>
      <c r="W559" s="63" t="str">
        <f t="shared" ref="W559" ca="1" si="973">IF(OR(K556="",K558=""),"",CHAR(10)&amp;"所定休日：" &amp; TEXT(K556,"#,###円") &amp; "×" &amp; TEXT(K558,"[h]:mm時間;@") &amp; "=" &amp; TEXT(K559,"#,###円"))</f>
        <v/>
      </c>
      <c r="X559" s="63" t="str">
        <f t="shared" ref="X559" ca="1" si="974">IF(OR(L556="",L558=""),"",CHAR(10)&amp;"所定休日：" &amp; TEXT(L556,"#,###円") &amp; "×" &amp; TEXT(L558,"[h]:mm時間;@") &amp; "=" &amp; TEXT(L559,"#,###円"))</f>
        <v/>
      </c>
    </row>
    <row r="560" spans="2:24">
      <c r="C560" s="110" t="s">
        <v>94</v>
      </c>
      <c r="D560" s="112" t="s">
        <v>73</v>
      </c>
      <c r="E560" s="37"/>
      <c r="F560" s="30"/>
      <c r="G560" s="30"/>
      <c r="H560" s="30"/>
      <c r="I560" s="30"/>
      <c r="J560" s="30"/>
      <c r="K560" s="30"/>
      <c r="L560" s="30"/>
      <c r="M560" s="122"/>
      <c r="Q560" s="63"/>
      <c r="R560" s="63"/>
      <c r="S560" s="63"/>
      <c r="T560" s="63"/>
      <c r="U560" s="63"/>
      <c r="V560" s="63"/>
      <c r="W560" s="63"/>
      <c r="X560" s="63"/>
    </row>
    <row r="561" spans="2:24">
      <c r="C561" s="112"/>
      <c r="D561" s="113" t="s">
        <v>92</v>
      </c>
      <c r="E561" s="123" t="str">
        <f t="shared" ref="E561:L561" si="975">IF(OR(E549="",E560=""),"",E560/E549-1)</f>
        <v/>
      </c>
      <c r="F561" s="124" t="str">
        <f t="shared" si="975"/>
        <v/>
      </c>
      <c r="G561" s="124" t="str">
        <f t="shared" si="975"/>
        <v/>
      </c>
      <c r="H561" s="124" t="str">
        <f t="shared" si="975"/>
        <v/>
      </c>
      <c r="I561" s="124" t="str">
        <f t="shared" si="975"/>
        <v/>
      </c>
      <c r="J561" s="124" t="str">
        <f t="shared" si="975"/>
        <v/>
      </c>
      <c r="K561" s="124" t="str">
        <f t="shared" si="975"/>
        <v/>
      </c>
      <c r="L561" s="124" t="str">
        <f t="shared" si="975"/>
        <v/>
      </c>
      <c r="M561" s="125"/>
      <c r="Q561" s="63"/>
      <c r="R561" s="63"/>
      <c r="S561" s="63"/>
      <c r="T561" s="63"/>
      <c r="U561" s="63"/>
      <c r="V561" s="63"/>
      <c r="W561" s="63"/>
      <c r="X561" s="63"/>
    </row>
    <row r="562" spans="2:24">
      <c r="C562" s="112"/>
      <c r="D562" s="113" t="s">
        <v>24</v>
      </c>
      <c r="E562" s="114" t="str" cm="1">
        <f t="array" aca="1" ref="E562" ca="1">IF(INDIRECT($C545&amp;"!$K$42")=0,"",INDIRECT($C545&amp;"!$K$42"))</f>
        <v/>
      </c>
      <c r="F562" s="115" t="str" cm="1">
        <f t="array" aca="1" ref="F562" ca="1">IF(INDIRECT($C545&amp;"!$K$78")=0,"",INDIRECT($C545&amp;"!$K$78"))</f>
        <v/>
      </c>
      <c r="G562" s="115" t="str" cm="1">
        <f t="array" aca="1" ref="G562" ca="1">IF(INDIRECT($C545&amp;"!$K$114")=0,"",INDIRECT($C545&amp;"!$K$114"))</f>
        <v/>
      </c>
      <c r="H562" s="115" t="str" cm="1">
        <f t="array" aca="1" ref="H562" ca="1">IF(INDIRECT($C545&amp;"!$K$150")=0,"",INDIRECT($C545&amp;"!$K$150"))</f>
        <v/>
      </c>
      <c r="I562" s="115" t="str" cm="1">
        <f t="array" aca="1" ref="I562" ca="1">IF(INDIRECT($C545&amp;"!$K$186")=0,"",INDIRECT($C545&amp;"!$K$186"))</f>
        <v/>
      </c>
      <c r="J562" s="115" t="str" cm="1">
        <f t="array" aca="1" ref="J562" ca="1">IF(INDIRECT($C545&amp;"!$K$222")=0,"",INDIRECT($C545&amp;"!$K$222"))</f>
        <v/>
      </c>
      <c r="K562" s="115" t="str" cm="1">
        <f t="array" aca="1" ref="K562" ca="1">IF(INDIRECT($C545&amp;"!$K$258")=0,"",INDIRECT($C545&amp;"!$K$258"))</f>
        <v/>
      </c>
      <c r="L562" s="115" t="str" cm="1">
        <f t="array" aca="1" ref="L562" ca="1">IF(INDIRECT($C545&amp;"!$K$294")=0,"",INDIRECT($C545&amp;"!$K$294"))</f>
        <v/>
      </c>
      <c r="M562" s="116" t="str">
        <f ca="1">IF(E562="","",SUM($E562:$L562))</f>
        <v/>
      </c>
      <c r="Q562" s="63"/>
      <c r="R562" s="63"/>
      <c r="S562" s="63"/>
      <c r="T562" s="63"/>
      <c r="U562" s="63"/>
      <c r="V562" s="63"/>
      <c r="W562" s="63"/>
      <c r="X562" s="63"/>
    </row>
    <row r="563" spans="2:24">
      <c r="C563" s="117"/>
      <c r="D563" s="117" t="s">
        <v>74</v>
      </c>
      <c r="E563" s="118" t="str">
        <f ca="1">IF(OR(E560="",E562=""),"",ROUNDDOWN(E560*E562*24,0))</f>
        <v/>
      </c>
      <c r="F563" s="119" t="str">
        <f t="shared" ref="F563:L563" ca="1" si="976">IF(OR(F560="",F562=""),"",ROUNDDOWN(F560*F562*24,0))</f>
        <v/>
      </c>
      <c r="G563" s="119" t="str">
        <f t="shared" ca="1" si="976"/>
        <v/>
      </c>
      <c r="H563" s="119" t="str">
        <f t="shared" ca="1" si="976"/>
        <v/>
      </c>
      <c r="I563" s="119" t="str">
        <f t="shared" ca="1" si="976"/>
        <v/>
      </c>
      <c r="J563" s="119" t="str">
        <f t="shared" ca="1" si="976"/>
        <v/>
      </c>
      <c r="K563" s="119" t="str">
        <f t="shared" ca="1" si="976"/>
        <v/>
      </c>
      <c r="L563" s="119" t="str">
        <f t="shared" ca="1" si="976"/>
        <v/>
      </c>
      <c r="M563" s="121">
        <f ca="1">SUM(E563:L563)</f>
        <v>0</v>
      </c>
      <c r="Q563" s="63" t="str">
        <f t="shared" ref="Q563" ca="1" si="977">IF(OR(E560="",E562=""),"",CHAR(10)&amp;"法定休日：" &amp; TEXT(E560,"#,###円") &amp; "×" &amp; TEXT(E562,"[h]:mm時間;@") &amp; "=" &amp; TEXT(E563,"#,###円"))</f>
        <v/>
      </c>
      <c r="R563" s="63" t="str">
        <f t="shared" ref="R563" ca="1" si="978">IF(OR(F560="",F562=""),"",CHAR(10)&amp;"法定休日：" &amp; TEXT(F560,"#,###円") &amp; "×" &amp; TEXT(F562,"[h]:mm時間;@") &amp; "=" &amp; TEXT(F563,"#,###円"))</f>
        <v/>
      </c>
      <c r="S563" s="63" t="str">
        <f t="shared" ref="S563" ca="1" si="979">IF(OR(G560="",G562=""),"",CHAR(10)&amp;"法定休日：" &amp; TEXT(G560,"#,###円") &amp; "×" &amp; TEXT(G562,"[h]:mm時間;@") &amp; "=" &amp; TEXT(G563,"#,###円"))</f>
        <v/>
      </c>
      <c r="T563" s="63" t="str">
        <f t="shared" ref="T563" ca="1" si="980">IF(OR(H560="",H562=""),"",CHAR(10)&amp;"法定休日：" &amp; TEXT(H560,"#,###円") &amp; "×" &amp; TEXT(H562,"[h]:mm時間;@") &amp; "=" &amp; TEXT(H563,"#,###円"))</f>
        <v/>
      </c>
      <c r="U563" s="63" t="str">
        <f t="shared" ref="U563" ca="1" si="981">IF(OR(I560="",I562=""),"",CHAR(10)&amp;"法定休日：" &amp; TEXT(I560,"#,###円") &amp; "×" &amp; TEXT(I562,"[h]:mm時間;@") &amp; "=" &amp; TEXT(I563,"#,###円"))</f>
        <v/>
      </c>
      <c r="V563" s="63" t="str">
        <f t="shared" ref="V563" ca="1" si="982">IF(OR(J560="",J562=""),"",CHAR(10)&amp;"法定休日：" &amp; TEXT(J560,"#,###円") &amp; "×" &amp; TEXT(J562,"[h]:mm時間;@") &amp; "=" &amp; TEXT(J563,"#,###円"))</f>
        <v/>
      </c>
      <c r="W563" s="63" t="str">
        <f t="shared" ref="W563" ca="1" si="983">IF(OR(K560="",K562=""),"",CHAR(10)&amp;"法定休日：" &amp; TEXT(K560,"#,###円") &amp; "×" &amp; TEXT(K562,"[h]:mm時間;@") &amp; "=" &amp; TEXT(K563,"#,###円"))</f>
        <v/>
      </c>
      <c r="X563" s="63" t="str">
        <f t="shared" ref="X563" ca="1" si="984">IF(OR(L560="",L562=""),"",CHAR(10)&amp;"法定休日：" &amp; TEXT(L560,"#,###円") &amp; "×" &amp; TEXT(L562,"[h]:mm時間;@") &amp; "=" &amp; TEXT(L563,"#,###円"))</f>
        <v/>
      </c>
    </row>
    <row r="564" spans="2:24">
      <c r="C564" s="110" t="s">
        <v>75</v>
      </c>
      <c r="D564" s="110" t="s">
        <v>77</v>
      </c>
      <c r="E564" s="38"/>
      <c r="F564" s="36"/>
      <c r="G564" s="36"/>
      <c r="H564" s="36"/>
      <c r="I564" s="36"/>
      <c r="J564" s="36"/>
      <c r="K564" s="36"/>
      <c r="L564" s="36"/>
      <c r="M564" s="126">
        <f>SUM(E564:L564)</f>
        <v>0</v>
      </c>
      <c r="Q564" s="63"/>
      <c r="R564" s="63"/>
      <c r="S564" s="63"/>
      <c r="T564" s="63"/>
      <c r="U564" s="63"/>
      <c r="V564" s="63"/>
      <c r="W564" s="63"/>
      <c r="X564" s="63"/>
    </row>
    <row r="565" spans="2:24">
      <c r="C565" s="127"/>
      <c r="D565" s="113" t="s">
        <v>78</v>
      </c>
      <c r="E565" s="39"/>
      <c r="F565" s="35"/>
      <c r="G565" s="35"/>
      <c r="H565" s="35"/>
      <c r="I565" s="35"/>
      <c r="J565" s="35"/>
      <c r="K565" s="35"/>
      <c r="L565" s="35"/>
      <c r="M565" s="128">
        <f ca="1">SUM(E565*E548,F565*F548,G565*G548,H565*H548,I565*I548,J565*J548,K565*K548,L565*L548)</f>
        <v>0</v>
      </c>
      <c r="Q565" s="63"/>
      <c r="R565" s="63"/>
      <c r="S565" s="63"/>
      <c r="T565" s="63"/>
      <c r="U565" s="63"/>
      <c r="V565" s="63"/>
      <c r="W565" s="63"/>
      <c r="X565" s="63"/>
    </row>
    <row r="566" spans="2:24">
      <c r="C566" s="129"/>
      <c r="D566" s="117" t="s">
        <v>74</v>
      </c>
      <c r="E566" s="118" t="str">
        <f t="shared" ref="E566:L566" si="985">IF(AND(E564="",E565=""),"",E564+E565*E548)</f>
        <v/>
      </c>
      <c r="F566" s="119" t="str">
        <f t="shared" si="985"/>
        <v/>
      </c>
      <c r="G566" s="119" t="str">
        <f t="shared" si="985"/>
        <v/>
      </c>
      <c r="H566" s="119" t="str">
        <f t="shared" si="985"/>
        <v/>
      </c>
      <c r="I566" s="119" t="str">
        <f t="shared" si="985"/>
        <v/>
      </c>
      <c r="J566" s="119" t="str">
        <f t="shared" si="985"/>
        <v/>
      </c>
      <c r="K566" s="119" t="str">
        <f t="shared" si="985"/>
        <v/>
      </c>
      <c r="L566" s="119" t="str">
        <f t="shared" si="985"/>
        <v/>
      </c>
      <c r="M566" s="121">
        <f>SUM(E566:L566)</f>
        <v>0</v>
      </c>
      <c r="Q566" s="63" t="str">
        <f t="shared" ref="Q566:X566" si="986">IF(AND(E564="",E565=""),"",CHAR(10)&amp;"通勤手当：" &amp; TEXT(E566,"#,###円"))</f>
        <v/>
      </c>
      <c r="R566" s="63" t="str">
        <f t="shared" si="986"/>
        <v/>
      </c>
      <c r="S566" s="63" t="str">
        <f t="shared" si="986"/>
        <v/>
      </c>
      <c r="T566" s="63" t="str">
        <f t="shared" si="986"/>
        <v/>
      </c>
      <c r="U566" s="63" t="str">
        <f t="shared" si="986"/>
        <v/>
      </c>
      <c r="V566" s="63" t="str">
        <f t="shared" si="986"/>
        <v/>
      </c>
      <c r="W566" s="63" t="str">
        <f t="shared" si="986"/>
        <v/>
      </c>
      <c r="X566" s="63" t="str">
        <f t="shared" si="986"/>
        <v/>
      </c>
    </row>
    <row r="567" spans="2:24">
      <c r="C567" s="110" t="s">
        <v>97</v>
      </c>
      <c r="D567" s="130" t="s">
        <v>99</v>
      </c>
      <c r="E567" s="38"/>
      <c r="F567" s="36"/>
      <c r="G567" s="36"/>
      <c r="H567" s="36"/>
      <c r="I567" s="36"/>
      <c r="J567" s="36"/>
      <c r="K567" s="36"/>
      <c r="L567" s="36"/>
      <c r="M567" s="131">
        <f>SUM(E567:L567)</f>
        <v>0</v>
      </c>
      <c r="Q567" s="63" t="str">
        <f>IF(E567="","",CHAR(10)&amp;"自己負担：" &amp; TEXT(E567,"#,###円")) &amp; IF(E568="",""," ※" &amp;E568)</f>
        <v/>
      </c>
      <c r="R567" s="63" t="str">
        <f t="shared" ref="R567" si="987">IF(F567="","",CHAR(10)&amp;"自己負担：" &amp; TEXT(F567,"#,###円")) &amp; IF(F568="",""," ※" &amp;F568)</f>
        <v/>
      </c>
      <c r="S567" s="63" t="str">
        <f t="shared" ref="S567" si="988">IF(G567="","",CHAR(10)&amp;"自己負担：" &amp; TEXT(G567,"#,###円")) &amp; IF(G568="",""," ※" &amp;G568)</f>
        <v/>
      </c>
      <c r="T567" s="63" t="str">
        <f t="shared" ref="T567" si="989">IF(H567="","",CHAR(10)&amp;"自己負担：" &amp; TEXT(H567,"#,###円")) &amp; IF(H568="",""," ※" &amp;H568)</f>
        <v/>
      </c>
      <c r="U567" s="63" t="str">
        <f t="shared" ref="U567" si="990">IF(I567="","",CHAR(10)&amp;"自己負担：" &amp; TEXT(I567,"#,###円")) &amp; IF(I568="",""," ※" &amp;I568)</f>
        <v/>
      </c>
      <c r="V567" s="63" t="str">
        <f t="shared" ref="V567" si="991">IF(J567="","",CHAR(10)&amp;"自己負担：" &amp; TEXT(J567,"#,###円")) &amp; IF(J568="",""," ※" &amp;J568)</f>
        <v/>
      </c>
      <c r="W567" s="63" t="str">
        <f t="shared" ref="W567" si="992">IF(K567="","",CHAR(10)&amp;"自己負担：" &amp; TEXT(K567,"#,###円")) &amp; IF(K568="",""," ※" &amp;K568)</f>
        <v/>
      </c>
      <c r="X567" s="63" t="str">
        <f t="shared" ref="X567" si="993">IF(L567="","",CHAR(10)&amp;"自己負担：" &amp; TEXT(L567,"#,###円")) &amp; IF(L568="",""," ※" &amp;L568)</f>
        <v/>
      </c>
    </row>
    <row r="568" spans="2:24" ht="33.75" customHeight="1" thickBot="1">
      <c r="C568" s="132" t="s">
        <v>98</v>
      </c>
      <c r="D568" s="133" t="s">
        <v>100</v>
      </c>
      <c r="E568" s="40"/>
      <c r="F568" s="40"/>
      <c r="G568" s="40"/>
      <c r="H568" s="40"/>
      <c r="I568" s="40"/>
      <c r="J568" s="40"/>
      <c r="K568" s="40"/>
      <c r="L568" s="41"/>
      <c r="M568" s="134"/>
      <c r="O568" s="1" t="s">
        <v>101</v>
      </c>
    </row>
    <row r="569" spans="2:24" ht="21.75" customHeight="1" thickTop="1">
      <c r="C569" s="129" t="s">
        <v>76</v>
      </c>
      <c r="D569" s="135"/>
      <c r="E569" s="119" t="str">
        <f t="shared" ref="E569:L569" ca="1" si="994">IF(SUM(E551,E555,E559,E563,E566)-E567=0,"",SUM(E551,E555,E559,E563,E566)-E567)</f>
        <v/>
      </c>
      <c r="F569" s="119" t="str">
        <f t="shared" ca="1" si="994"/>
        <v/>
      </c>
      <c r="G569" s="119" t="str">
        <f t="shared" ca="1" si="994"/>
        <v/>
      </c>
      <c r="H569" s="119" t="str">
        <f t="shared" ca="1" si="994"/>
        <v/>
      </c>
      <c r="I569" s="119" t="str">
        <f t="shared" ca="1" si="994"/>
        <v/>
      </c>
      <c r="J569" s="119" t="str">
        <f t="shared" ca="1" si="994"/>
        <v/>
      </c>
      <c r="K569" s="119" t="str">
        <f t="shared" ca="1" si="994"/>
        <v/>
      </c>
      <c r="L569" s="119" t="str">
        <f t="shared" ca="1" si="994"/>
        <v/>
      </c>
      <c r="M569" s="136" t="str">
        <f ca="1">IF(E569="","",SUM(E569:L569))</f>
        <v/>
      </c>
      <c r="Q569" s="137" t="str">
        <f ca="1">Q551&amp;Q555&amp;Q559&amp;Q563&amp;Q566&amp;Q567</f>
        <v/>
      </c>
      <c r="R569" s="137" t="str">
        <f t="shared" ref="R569:X569" ca="1" si="995">R551&amp;R555&amp;R559&amp;R563&amp;R566&amp;R567</f>
        <v/>
      </c>
      <c r="S569" s="137" t="str">
        <f t="shared" ca="1" si="995"/>
        <v/>
      </c>
      <c r="T569" s="137" t="str">
        <f t="shared" ca="1" si="995"/>
        <v/>
      </c>
      <c r="U569" s="137" t="str">
        <f t="shared" ca="1" si="995"/>
        <v/>
      </c>
      <c r="V569" s="137" t="str">
        <f t="shared" ca="1" si="995"/>
        <v/>
      </c>
      <c r="W569" s="137" t="str">
        <f t="shared" ca="1" si="995"/>
        <v/>
      </c>
      <c r="X569" s="137" t="str">
        <f t="shared" ca="1" si="995"/>
        <v/>
      </c>
    </row>
    <row r="570" spans="2:24" ht="15" customHeight="1" thickBot="1">
      <c r="B570" s="138"/>
      <c r="C570" s="138"/>
      <c r="D570" s="138"/>
      <c r="E570" s="138"/>
      <c r="F570" s="138"/>
      <c r="G570" s="138"/>
      <c r="H570" s="138"/>
      <c r="I570" s="138"/>
      <c r="J570" s="138"/>
      <c r="K570" s="138"/>
      <c r="L570" s="138"/>
      <c r="M570" s="138"/>
    </row>
    <row r="572" spans="2:24" ht="14.25" customHeight="1">
      <c r="B572" s="46">
        <f>B545+1</f>
        <v>22</v>
      </c>
      <c r="C572" s="29" t="str">
        <f>HYPERLINK("#日誌"&amp;B572&amp;"!B11","日誌"&amp;B572)</f>
        <v>日誌22</v>
      </c>
      <c r="D572" s="95" t="s">
        <v>116</v>
      </c>
      <c r="E572" s="139"/>
      <c r="F572" s="95" t="s">
        <v>126</v>
      </c>
      <c r="G572" s="140"/>
      <c r="H572" s="95" t="s">
        <v>127</v>
      </c>
      <c r="I572" s="140"/>
      <c r="J572" s="63"/>
      <c r="M572" s="96" t="str">
        <f>HYPERLINK("#⑭雑役務費!C"&amp;9*B572+1,"経費支出管理表へ")</f>
        <v>経費支出管理表へ</v>
      </c>
      <c r="Q572" s="1" t="s">
        <v>102</v>
      </c>
    </row>
    <row r="573" spans="2:24" ht="7.5" customHeight="1">
      <c r="C573" s="63"/>
      <c r="D573" s="63"/>
      <c r="E573" s="63"/>
      <c r="G573" s="97" t="e">
        <f>VLOOKUP(G572,リスト!E:F,2,FALSE)</f>
        <v>#N/A</v>
      </c>
      <c r="H573" s="63"/>
      <c r="J573" s="63"/>
      <c r="K573" s="63"/>
      <c r="L573" s="63"/>
      <c r="M573" s="63"/>
    </row>
    <row r="574" spans="2:24">
      <c r="C574" s="98"/>
      <c r="D574" s="99"/>
      <c r="E574" s="100" t="s">
        <v>45</v>
      </c>
      <c r="F574" s="101" t="s">
        <v>46</v>
      </c>
      <c r="G574" s="101" t="s">
        <v>47</v>
      </c>
      <c r="H574" s="101" t="s">
        <v>48</v>
      </c>
      <c r="I574" s="101" t="s">
        <v>49</v>
      </c>
      <c r="J574" s="101" t="s">
        <v>50</v>
      </c>
      <c r="K574" s="101" t="s">
        <v>51</v>
      </c>
      <c r="L574" s="101" t="s">
        <v>52</v>
      </c>
      <c r="M574" s="102" t="s">
        <v>11</v>
      </c>
      <c r="Q574" s="103" t="s">
        <v>45</v>
      </c>
      <c r="R574" s="103" t="s">
        <v>46</v>
      </c>
      <c r="S574" s="103" t="s">
        <v>47</v>
      </c>
      <c r="T574" s="103" t="s">
        <v>48</v>
      </c>
      <c r="U574" s="103" t="s">
        <v>49</v>
      </c>
      <c r="V574" s="103" t="s">
        <v>50</v>
      </c>
      <c r="W574" s="103" t="s">
        <v>51</v>
      </c>
      <c r="X574" s="103" t="s">
        <v>52</v>
      </c>
    </row>
    <row r="575" spans="2:24" ht="15" customHeight="1">
      <c r="C575" s="104" t="s">
        <v>18</v>
      </c>
      <c r="D575" s="105"/>
      <c r="E575" s="106" cm="1">
        <f t="array" aca="1" ref="E575" ca="1">IF(INDIRECT(C572&amp;"!$L$42")=0,"",COUNT(INDIRECT(C572&amp;"!$L$11:$L$41")))</f>
        <v>0</v>
      </c>
      <c r="F575" s="107" cm="1">
        <f t="array" aca="1" ref="F575" ca="1">IF(INDIRECT(C572&amp;"!$L$78")=0,"",COUNT(INDIRECT(C572&amp;"!$L$47:$L$77")))</f>
        <v>0</v>
      </c>
      <c r="G575" s="107" cm="1">
        <f t="array" aca="1" ref="G575" ca="1">IF(INDIRECT(C572&amp;"!$L$114")=0,"",COUNT(INDIRECT(C572&amp;"!$L$83:$L$113")))</f>
        <v>0</v>
      </c>
      <c r="H575" s="107" cm="1">
        <f t="array" aca="1" ref="H575" ca="1">IF(INDIRECT(C572&amp;"!$L$150")=0,"",COUNT(INDIRECT(C572&amp;"!$L$119:$L$149")))</f>
        <v>0</v>
      </c>
      <c r="I575" s="107" cm="1">
        <f t="array" aca="1" ref="I575" ca="1">IF(INDIRECT(C572&amp;"!$L$186")=0,"",COUNT(INDIRECT(C572&amp;"!$L$155:$L$185")))</f>
        <v>0</v>
      </c>
      <c r="J575" s="107" cm="1">
        <f t="array" aca="1" ref="J575" ca="1">IF(INDIRECT(C572&amp;"!$L$222")=0,"",COUNT(INDIRECT(C572&amp;"!$L$191:$L$221")))</f>
        <v>0</v>
      </c>
      <c r="K575" s="107" cm="1">
        <f t="array" aca="1" ref="K575" ca="1">IF(INDIRECT(C572&amp;"!$L$258")=0,"",COUNT(INDIRECT(C572&amp;"!$L$227:$L$257")))</f>
        <v>0</v>
      </c>
      <c r="L575" s="107" cm="1">
        <f t="array" aca="1" ref="L575" ca="1">IF(INDIRECT(C572&amp;"!$L$294")=0,"",COUNT(INDIRECT(C572&amp;"!$L$263:$L$293")))</f>
        <v>0</v>
      </c>
      <c r="M575" s="108">
        <f ca="1">IF($E$8="","",SUM($E$8:$L$8))</f>
        <v>0</v>
      </c>
      <c r="O575" s="69" t="s">
        <v>167</v>
      </c>
      <c r="Q575" s="109"/>
      <c r="R575" s="109"/>
      <c r="S575" s="109"/>
      <c r="T575" s="109"/>
      <c r="U575" s="109"/>
      <c r="V575" s="109"/>
      <c r="W575" s="109"/>
      <c r="X575" s="109"/>
    </row>
    <row r="576" spans="2:24">
      <c r="C576" s="110" t="s">
        <v>82</v>
      </c>
      <c r="D576" s="110" t="s">
        <v>73</v>
      </c>
      <c r="E576" s="37"/>
      <c r="F576" s="30"/>
      <c r="G576" s="30"/>
      <c r="H576" s="30"/>
      <c r="I576" s="30"/>
      <c r="J576" s="30"/>
      <c r="K576" s="30"/>
      <c r="L576" s="30"/>
      <c r="M576" s="111"/>
      <c r="O576" s="1" t="s">
        <v>122</v>
      </c>
    </row>
    <row r="577" spans="3:24">
      <c r="C577" s="112"/>
      <c r="D577" s="113" t="s">
        <v>24</v>
      </c>
      <c r="E577" s="114" t="str" cm="1">
        <f t="array" aca="1" ref="E577" ca="1">IF(INDIRECT($C572&amp;"!$H$42")=0,"",INDIRECT($C572&amp;"!$H$42"))</f>
        <v/>
      </c>
      <c r="F577" s="115" t="str" cm="1">
        <f t="array" aca="1" ref="F577" ca="1">IF(INDIRECT($C572&amp;"!$H$78")=0,"",INDIRECT($C572&amp;"!$H$78"))</f>
        <v/>
      </c>
      <c r="G577" s="115" t="str" cm="1">
        <f t="array" aca="1" ref="G577" ca="1">IF(INDIRECT($C572&amp;"!$H$114")=0,"",INDIRECT($C572&amp;"!$H$114"))</f>
        <v/>
      </c>
      <c r="H577" s="115" t="str" cm="1">
        <f t="array" aca="1" ref="H577" ca="1">IF(INDIRECT($C572&amp;"!$H$150")=0,"",INDIRECT($C572&amp;"!$H$150"))</f>
        <v/>
      </c>
      <c r="I577" s="115" t="str" cm="1">
        <f t="array" aca="1" ref="I577" ca="1">IF(INDIRECT($C572&amp;"!$H$186")=0,"",INDIRECT($C572&amp;"!$H$186"))</f>
        <v/>
      </c>
      <c r="J577" s="115" t="str" cm="1">
        <f t="array" aca="1" ref="J577" ca="1">IF(INDIRECT($C572&amp;"!$H$222")=0,"",INDIRECT($C572&amp;"!$H$222"))</f>
        <v/>
      </c>
      <c r="K577" s="115" t="str" cm="1">
        <f t="array" aca="1" ref="K577" ca="1">IF(INDIRECT($C572&amp;"!$H$258")=0,"",INDIRECT($C572&amp;"!$H$258"))</f>
        <v/>
      </c>
      <c r="L577" s="115" t="str" cm="1">
        <f t="array" aca="1" ref="L577" ca="1">IF(INDIRECT($C572&amp;"!$H$294")=0,"",INDIRECT($C572&amp;"!$H$294"))</f>
        <v/>
      </c>
      <c r="M577" s="116" t="str">
        <f ca="1">IF(E577="","",SUM($E577:$L577))</f>
        <v/>
      </c>
    </row>
    <row r="578" spans="3:24">
      <c r="C578" s="117"/>
      <c r="D578" s="117" t="s">
        <v>74</v>
      </c>
      <c r="E578" s="118" t="str">
        <f t="shared" ref="E578:L578" ca="1" si="996">IF(OR(E576="",E577=""),"",ROUNDDOWN(E576*E577*24,0))</f>
        <v/>
      </c>
      <c r="F578" s="119" t="str">
        <f t="shared" ca="1" si="996"/>
        <v/>
      </c>
      <c r="G578" s="119" t="str">
        <f t="shared" ca="1" si="996"/>
        <v/>
      </c>
      <c r="H578" s="119" t="str">
        <f t="shared" ca="1" si="996"/>
        <v/>
      </c>
      <c r="I578" s="120" t="str">
        <f t="shared" ca="1" si="996"/>
        <v/>
      </c>
      <c r="J578" s="119" t="str">
        <f t="shared" ca="1" si="996"/>
        <v/>
      </c>
      <c r="K578" s="119" t="str">
        <f t="shared" ca="1" si="996"/>
        <v/>
      </c>
      <c r="L578" s="119" t="str">
        <f t="shared" ca="1" si="996"/>
        <v/>
      </c>
      <c r="M578" s="121">
        <f ca="1">SUM(E578:L578)</f>
        <v>0</v>
      </c>
      <c r="Q578" s="63" t="str">
        <f t="shared" ref="Q578" ca="1" si="997">IF(OR(E576="",E577=""),"","所定内：" &amp; TEXT(E576,"#,###円") &amp; "×" &amp; TEXT(E577,"[h]:mm時間;@") &amp; "=" &amp; TEXT(E578,"#,###円"))</f>
        <v/>
      </c>
      <c r="R578" s="63" t="str">
        <f t="shared" ref="R578" ca="1" si="998">IF(OR(F576="",F577=""),"","所定内：" &amp; TEXT(F576,"#,###円") &amp; "×" &amp; TEXT(F577,"[h]:mm時間;@") &amp; "=" &amp; TEXT(F578,"#,###円"))</f>
        <v/>
      </c>
      <c r="S578" s="63" t="str">
        <f t="shared" ref="S578" ca="1" si="999">IF(OR(G576="",G577=""),"","所定内：" &amp; TEXT(G576,"#,###円") &amp; "×" &amp; TEXT(G577,"[h]:mm時間;@") &amp; "=" &amp; TEXT(G578,"#,###円"))</f>
        <v/>
      </c>
      <c r="T578" s="63" t="str">
        <f t="shared" ref="T578" ca="1" si="1000">IF(OR(H576="",H577=""),"","所定内：" &amp; TEXT(H576,"#,###円") &amp; "×" &amp; TEXT(H577,"[h]:mm時間;@") &amp; "=" &amp; TEXT(H578,"#,###円"))</f>
        <v/>
      </c>
      <c r="U578" s="63" t="str">
        <f t="shared" ref="U578" ca="1" si="1001">IF(OR(I576="",I577=""),"","所定内：" &amp; TEXT(I576,"#,###円") &amp; "×" &amp; TEXT(I577,"[h]:mm時間;@") &amp; "=" &amp; TEXT(I578,"#,###円"))</f>
        <v/>
      </c>
      <c r="V578" s="63" t="str">
        <f t="shared" ref="V578" ca="1" si="1002">IF(OR(J576="",J577=""),"","所定内：" &amp; TEXT(J576,"#,###円") &amp; "×" &amp; TEXT(J577,"[h]:mm時間;@") &amp; "=" &amp; TEXT(J578,"#,###円"))</f>
        <v/>
      </c>
      <c r="W578" s="63" t="str">
        <f t="shared" ref="W578" ca="1" si="1003">IF(OR(K576="",K577=""),"","所定内：" &amp; TEXT(K576,"#,###円") &amp; "×" &amp; TEXT(K577,"[h]:mm時間;@") &amp; "=" &amp; TEXT(K578,"#,###円"))</f>
        <v/>
      </c>
      <c r="X578" s="63" t="str">
        <f t="shared" ref="X578" ca="1" si="1004">IF(OR(L576="",L577=""),"","所定内：" &amp; TEXT(L576,"#,###円") &amp; "×" &amp; TEXT(L577,"[h]:mm時間;@") &amp; "=" &amp; TEXT(L578,"#,###円"))</f>
        <v/>
      </c>
    </row>
    <row r="579" spans="3:24">
      <c r="C579" s="110" t="s">
        <v>91</v>
      </c>
      <c r="D579" s="112" t="s">
        <v>73</v>
      </c>
      <c r="E579" s="37"/>
      <c r="F579" s="30"/>
      <c r="G579" s="30"/>
      <c r="H579" s="30"/>
      <c r="I579" s="30"/>
      <c r="J579" s="30"/>
      <c r="K579" s="30"/>
      <c r="L579" s="30"/>
      <c r="M579" s="122"/>
      <c r="Q579" s="63"/>
      <c r="R579" s="63"/>
      <c r="S579" s="63"/>
      <c r="T579" s="63"/>
      <c r="U579" s="63"/>
      <c r="V579" s="63"/>
      <c r="W579" s="63"/>
      <c r="X579" s="63"/>
    </row>
    <row r="580" spans="3:24">
      <c r="C580" s="112"/>
      <c r="D580" s="113" t="s">
        <v>92</v>
      </c>
      <c r="E580" s="123" t="str">
        <f>IF(OR(E576="",E579=""),"",E579/E576-1)</f>
        <v/>
      </c>
      <c r="F580" s="124" t="str">
        <f t="shared" ref="F580:L580" si="1005">IF(OR(F576="",F579=""),"",F579/F576-1)</f>
        <v/>
      </c>
      <c r="G580" s="124" t="str">
        <f t="shared" si="1005"/>
        <v/>
      </c>
      <c r="H580" s="124" t="str">
        <f t="shared" si="1005"/>
        <v/>
      </c>
      <c r="I580" s="124" t="str">
        <f t="shared" si="1005"/>
        <v/>
      </c>
      <c r="J580" s="124" t="str">
        <f t="shared" si="1005"/>
        <v/>
      </c>
      <c r="K580" s="124" t="str">
        <f t="shared" si="1005"/>
        <v/>
      </c>
      <c r="L580" s="124" t="str">
        <f t="shared" si="1005"/>
        <v/>
      </c>
      <c r="M580" s="125"/>
      <c r="Q580" s="63"/>
      <c r="R580" s="63"/>
      <c r="S580" s="63"/>
      <c r="T580" s="63"/>
      <c r="U580" s="63"/>
      <c r="V580" s="63"/>
      <c r="W580" s="63"/>
      <c r="X580" s="63"/>
    </row>
    <row r="581" spans="3:24">
      <c r="C581" s="112"/>
      <c r="D581" s="113" t="s">
        <v>24</v>
      </c>
      <c r="E581" s="114" t="str" cm="1">
        <f t="array" aca="1" ref="E581" ca="1">IF(INDIRECT($C572&amp;"!$I$42")=0,"",INDIRECT($C572&amp;"!$I$42"))</f>
        <v/>
      </c>
      <c r="F581" s="115" t="str" cm="1">
        <f t="array" aca="1" ref="F581" ca="1">IF(INDIRECT($C572&amp;"!$I$78")=0,"",INDIRECT($C572&amp;"!$I$78"))</f>
        <v/>
      </c>
      <c r="G581" s="115" t="str" cm="1">
        <f t="array" aca="1" ref="G581" ca="1">IF(INDIRECT($C572&amp;"!$I$114")=0,"",INDIRECT($C572&amp;"!$I$114"))</f>
        <v/>
      </c>
      <c r="H581" s="115" t="str" cm="1">
        <f t="array" aca="1" ref="H581" ca="1">IF(INDIRECT($C572&amp;"!$I$150")=0,"",INDIRECT($C572&amp;"!$I$150"))</f>
        <v/>
      </c>
      <c r="I581" s="115" t="str" cm="1">
        <f t="array" aca="1" ref="I581" ca="1">IF(INDIRECT($C572&amp;"!$I$186")=0,"",INDIRECT($C572&amp;"!$I$186"))</f>
        <v/>
      </c>
      <c r="J581" s="115" t="str" cm="1">
        <f t="array" aca="1" ref="J581" ca="1">IF(INDIRECT($C572&amp;"!$I$222")=0,"",INDIRECT($C572&amp;"!$I$222"))</f>
        <v/>
      </c>
      <c r="K581" s="115" t="str" cm="1">
        <f t="array" aca="1" ref="K581" ca="1">IF(INDIRECT($C572&amp;"!$I$258")=0,"",INDIRECT($C572&amp;"!$I$258"))</f>
        <v/>
      </c>
      <c r="L581" s="115" t="str" cm="1">
        <f t="array" aca="1" ref="L581" ca="1">IF(INDIRECT($C572&amp;"!$I$294")=0,"",INDIRECT($C572&amp;"!$I$294"))</f>
        <v/>
      </c>
      <c r="M581" s="116" t="str">
        <f ca="1">IF(E581="","",SUM($E581:$L581))</f>
        <v/>
      </c>
      <c r="Q581" s="63"/>
      <c r="R581" s="63"/>
      <c r="S581" s="63"/>
      <c r="T581" s="63"/>
      <c r="U581" s="63"/>
      <c r="V581" s="63"/>
      <c r="W581" s="63"/>
      <c r="X581" s="63"/>
    </row>
    <row r="582" spans="3:24">
      <c r="C582" s="117"/>
      <c r="D582" s="117" t="s">
        <v>74</v>
      </c>
      <c r="E582" s="118" t="str">
        <f t="shared" ref="E582:L582" ca="1" si="1006">IF(OR(E579="",E581=""),"",ROUNDDOWN(E579*E581*24,0))</f>
        <v/>
      </c>
      <c r="F582" s="119" t="str">
        <f t="shared" ca="1" si="1006"/>
        <v/>
      </c>
      <c r="G582" s="119" t="str">
        <f t="shared" ca="1" si="1006"/>
        <v/>
      </c>
      <c r="H582" s="119" t="str">
        <f t="shared" ca="1" si="1006"/>
        <v/>
      </c>
      <c r="I582" s="119" t="str">
        <f t="shared" ca="1" si="1006"/>
        <v/>
      </c>
      <c r="J582" s="119" t="str">
        <f t="shared" ca="1" si="1006"/>
        <v/>
      </c>
      <c r="K582" s="119" t="str">
        <f t="shared" ca="1" si="1006"/>
        <v/>
      </c>
      <c r="L582" s="119" t="str">
        <f t="shared" ca="1" si="1006"/>
        <v/>
      </c>
      <c r="M582" s="121">
        <f ca="1">SUM(E582:L582)</f>
        <v>0</v>
      </c>
      <c r="Q582" s="63" t="str">
        <f t="shared" ref="Q582" ca="1" si="1007">IF(OR(E579="",E581=""),"",CHAR(10)&amp;"所定外：" &amp; TEXT(E579,"#,###円") &amp; "×" &amp; TEXT(E581,"[h]:mm時間;@") &amp; "=" &amp; TEXT(E582,"#,###円"))</f>
        <v/>
      </c>
      <c r="R582" s="63" t="str">
        <f t="shared" ref="R582" ca="1" si="1008">IF(OR(F579="",F581=""),"",CHAR(10)&amp;"所定外：" &amp; TEXT(F579,"#,###円") &amp; "×" &amp; TEXT(F581,"[h]:mm時間;@") &amp; "=" &amp; TEXT(F582,"#,###円"))</f>
        <v/>
      </c>
      <c r="S582" s="63" t="str">
        <f t="shared" ref="S582" ca="1" si="1009">IF(OR(G579="",G581=""),"",CHAR(10)&amp;"所定外：" &amp; TEXT(G579,"#,###円") &amp; "×" &amp; TEXT(G581,"[h]:mm時間;@") &amp; "=" &amp; TEXT(G582,"#,###円"))</f>
        <v/>
      </c>
      <c r="T582" s="63" t="str">
        <f t="shared" ref="T582" ca="1" si="1010">IF(OR(H579="",H581=""),"",CHAR(10)&amp;"所定外：" &amp; TEXT(H579,"#,###円") &amp; "×" &amp; TEXT(H581,"[h]:mm時間;@") &amp; "=" &amp; TEXT(H582,"#,###円"))</f>
        <v/>
      </c>
      <c r="U582" s="63" t="str">
        <f t="shared" ref="U582" ca="1" si="1011">IF(OR(I579="",I581=""),"",CHAR(10)&amp;"所定外：" &amp; TEXT(I579,"#,###円") &amp; "×" &amp; TEXT(I581,"[h]:mm時間;@") &amp; "=" &amp; TEXT(I582,"#,###円"))</f>
        <v/>
      </c>
      <c r="V582" s="63" t="str">
        <f t="shared" ref="V582" ca="1" si="1012">IF(OR(J579="",J581=""),"",CHAR(10)&amp;"所定外：" &amp; TEXT(J579,"#,###円") &amp; "×" &amp; TEXT(J581,"[h]:mm時間;@") &amp; "=" &amp; TEXT(J582,"#,###円"))</f>
        <v/>
      </c>
      <c r="W582" s="63" t="str">
        <f t="shared" ref="W582" ca="1" si="1013">IF(OR(K579="",K581=""),"",CHAR(10)&amp;"所定外：" &amp; TEXT(K579,"#,###円") &amp; "×" &amp; TEXT(K581,"[h]:mm時間;@") &amp; "=" &amp; TEXT(K582,"#,###円"))</f>
        <v/>
      </c>
      <c r="X582" s="63" t="str">
        <f t="shared" ref="X582" ca="1" si="1014">IF(OR(L579="",L581=""),"",CHAR(10)&amp;"所定外：" &amp; TEXT(L579,"#,###円") &amp; "×" &amp; TEXT(L581,"[h]:mm時間;@") &amp; "=" &amp; TEXT(L582,"#,###円"))</f>
        <v/>
      </c>
    </row>
    <row r="583" spans="3:24">
      <c r="C583" s="110" t="s">
        <v>93</v>
      </c>
      <c r="D583" s="112" t="s">
        <v>73</v>
      </c>
      <c r="E583" s="37"/>
      <c r="F583" s="30"/>
      <c r="G583" s="30"/>
      <c r="H583" s="30"/>
      <c r="I583" s="30"/>
      <c r="J583" s="30"/>
      <c r="K583" s="30"/>
      <c r="L583" s="30"/>
      <c r="M583" s="122"/>
      <c r="Q583" s="63"/>
      <c r="R583" s="63"/>
      <c r="S583" s="63"/>
      <c r="T583" s="63"/>
      <c r="U583" s="63"/>
      <c r="V583" s="63"/>
      <c r="W583" s="63"/>
      <c r="X583" s="63"/>
    </row>
    <row r="584" spans="3:24">
      <c r="C584" s="112"/>
      <c r="D584" s="113" t="s">
        <v>92</v>
      </c>
      <c r="E584" s="123" t="str">
        <f t="shared" ref="E584:L584" si="1015">IF(OR(E576="",E583=""),"",E583/E576-1)</f>
        <v/>
      </c>
      <c r="F584" s="124" t="str">
        <f t="shared" si="1015"/>
        <v/>
      </c>
      <c r="G584" s="124" t="str">
        <f t="shared" si="1015"/>
        <v/>
      </c>
      <c r="H584" s="124" t="str">
        <f t="shared" si="1015"/>
        <v/>
      </c>
      <c r="I584" s="124" t="str">
        <f t="shared" si="1015"/>
        <v/>
      </c>
      <c r="J584" s="124" t="str">
        <f t="shared" si="1015"/>
        <v/>
      </c>
      <c r="K584" s="124" t="str">
        <f t="shared" si="1015"/>
        <v/>
      </c>
      <c r="L584" s="124" t="str">
        <f t="shared" si="1015"/>
        <v/>
      </c>
      <c r="M584" s="125"/>
      <c r="Q584" s="63"/>
      <c r="R584" s="63"/>
      <c r="S584" s="63"/>
      <c r="T584" s="63"/>
      <c r="U584" s="63"/>
      <c r="V584" s="63"/>
      <c r="W584" s="63"/>
      <c r="X584" s="63"/>
    </row>
    <row r="585" spans="3:24">
      <c r="C585" s="112"/>
      <c r="D585" s="113" t="s">
        <v>24</v>
      </c>
      <c r="E585" s="114" t="str" cm="1">
        <f t="array" aca="1" ref="E585" ca="1">IF(INDIRECT($C572&amp;"!$J$42")=0,"",INDIRECT($C572&amp;"!$J$42"))</f>
        <v/>
      </c>
      <c r="F585" s="115" t="str" cm="1">
        <f t="array" aca="1" ref="F585" ca="1">IF(INDIRECT($C572&amp;"!$J$78")=0,"",INDIRECT($C572&amp;"!$J$78"))</f>
        <v/>
      </c>
      <c r="G585" s="115" t="str" cm="1">
        <f t="array" aca="1" ref="G585" ca="1">IF(INDIRECT($C572&amp;"!$J$114")=0,"",INDIRECT($C572&amp;"!$J$114"))</f>
        <v/>
      </c>
      <c r="H585" s="115" t="str" cm="1">
        <f t="array" aca="1" ref="H585" ca="1">IF(INDIRECT($C572&amp;"!$J$150")=0,"",INDIRECT($C572&amp;"!$J$150"))</f>
        <v/>
      </c>
      <c r="I585" s="115" t="str" cm="1">
        <f t="array" aca="1" ref="I585" ca="1">IF(INDIRECT($C572&amp;"!$J$186")=0,"",INDIRECT($C572&amp;"!$J$186"))</f>
        <v/>
      </c>
      <c r="J585" s="115" t="str" cm="1">
        <f t="array" aca="1" ref="J585" ca="1">IF(INDIRECT($C572&amp;"!$J$222")=0,"",INDIRECT($C572&amp;"!$J$222"))</f>
        <v/>
      </c>
      <c r="K585" s="115" t="str" cm="1">
        <f t="array" aca="1" ref="K585" ca="1">IF(INDIRECT($C572&amp;"!$J$258")=0,"",INDIRECT($C572&amp;"!$J$258"))</f>
        <v/>
      </c>
      <c r="L585" s="115" t="str" cm="1">
        <f t="array" aca="1" ref="L585" ca="1">IF(INDIRECT($C572&amp;"!$J$294")=0,"",INDIRECT($C572&amp;"!$J$294"))</f>
        <v/>
      </c>
      <c r="M585" s="116" t="str">
        <f ca="1">IF(E585="","",SUM($E585:$L585))</f>
        <v/>
      </c>
      <c r="Q585" s="63"/>
      <c r="R585" s="63"/>
      <c r="S585" s="63"/>
      <c r="T585" s="63"/>
      <c r="U585" s="63"/>
      <c r="V585" s="63"/>
      <c r="W585" s="63"/>
      <c r="X585" s="63"/>
    </row>
    <row r="586" spans="3:24">
      <c r="C586" s="117"/>
      <c r="D586" s="117" t="s">
        <v>74</v>
      </c>
      <c r="E586" s="118" t="str">
        <f t="shared" ref="E586:L586" ca="1" si="1016">IF(OR(E583="",E585=""),"",ROUNDDOWN(E583*E585*24,0))</f>
        <v/>
      </c>
      <c r="F586" s="119" t="str">
        <f t="shared" ca="1" si="1016"/>
        <v/>
      </c>
      <c r="G586" s="119" t="str">
        <f t="shared" ca="1" si="1016"/>
        <v/>
      </c>
      <c r="H586" s="119" t="str">
        <f t="shared" ca="1" si="1016"/>
        <v/>
      </c>
      <c r="I586" s="119" t="str">
        <f t="shared" ca="1" si="1016"/>
        <v/>
      </c>
      <c r="J586" s="119" t="str">
        <f t="shared" ca="1" si="1016"/>
        <v/>
      </c>
      <c r="K586" s="119" t="str">
        <f t="shared" ca="1" si="1016"/>
        <v/>
      </c>
      <c r="L586" s="119" t="str">
        <f t="shared" ca="1" si="1016"/>
        <v/>
      </c>
      <c r="M586" s="121">
        <f ca="1">SUM(E586:L586)</f>
        <v>0</v>
      </c>
      <c r="Q586" s="63" t="str">
        <f ca="1">IF(OR(E583="",E585=""),"",CHAR(10)&amp;"所定休日：" &amp; TEXT(E583,"#,###円") &amp; "×" &amp; TEXT(E585,"[h]:mm時間;@") &amp; "=" &amp; TEXT(E586,"#,###円"))</f>
        <v/>
      </c>
      <c r="R586" s="63" t="str">
        <f t="shared" ref="R586" ca="1" si="1017">IF(OR(F583="",F585=""),"",CHAR(10)&amp;"所定休日：" &amp; TEXT(F583,"#,###円") &amp; "×" &amp; TEXT(F585,"[h]:mm時間;@") &amp; "=" &amp; TEXT(F586,"#,###円"))</f>
        <v/>
      </c>
      <c r="S586" s="63" t="str">
        <f t="shared" ref="S586" ca="1" si="1018">IF(OR(G583="",G585=""),"",CHAR(10)&amp;"所定休日：" &amp; TEXT(G583,"#,###円") &amp; "×" &amp; TEXT(G585,"[h]:mm時間;@") &amp; "=" &amp; TEXT(G586,"#,###円"))</f>
        <v/>
      </c>
      <c r="T586" s="63" t="str">
        <f t="shared" ref="T586" ca="1" si="1019">IF(OR(H583="",H585=""),"",CHAR(10)&amp;"所定休日：" &amp; TEXT(H583,"#,###円") &amp; "×" &amp; TEXT(H585,"[h]:mm時間;@") &amp; "=" &amp; TEXT(H586,"#,###円"))</f>
        <v/>
      </c>
      <c r="U586" s="63" t="str">
        <f t="shared" ref="U586" ca="1" si="1020">IF(OR(I583="",I585=""),"",CHAR(10)&amp;"所定休日：" &amp; TEXT(I583,"#,###円") &amp; "×" &amp; TEXT(I585,"[h]:mm時間;@") &amp; "=" &amp; TEXT(I586,"#,###円"))</f>
        <v/>
      </c>
      <c r="V586" s="63" t="str">
        <f t="shared" ref="V586" ca="1" si="1021">IF(OR(J583="",J585=""),"",CHAR(10)&amp;"所定休日：" &amp; TEXT(J583,"#,###円") &amp; "×" &amp; TEXT(J585,"[h]:mm時間;@") &amp; "=" &amp; TEXT(J586,"#,###円"))</f>
        <v/>
      </c>
      <c r="W586" s="63" t="str">
        <f t="shared" ref="W586" ca="1" si="1022">IF(OR(K583="",K585=""),"",CHAR(10)&amp;"所定休日：" &amp; TEXT(K583,"#,###円") &amp; "×" &amp; TEXT(K585,"[h]:mm時間;@") &amp; "=" &amp; TEXT(K586,"#,###円"))</f>
        <v/>
      </c>
      <c r="X586" s="63" t="str">
        <f t="shared" ref="X586" ca="1" si="1023">IF(OR(L583="",L585=""),"",CHAR(10)&amp;"所定休日：" &amp; TEXT(L583,"#,###円") &amp; "×" &amp; TEXT(L585,"[h]:mm時間;@") &amp; "=" &amp; TEXT(L586,"#,###円"))</f>
        <v/>
      </c>
    </row>
    <row r="587" spans="3:24">
      <c r="C587" s="110" t="s">
        <v>94</v>
      </c>
      <c r="D587" s="112" t="s">
        <v>73</v>
      </c>
      <c r="E587" s="37"/>
      <c r="F587" s="30"/>
      <c r="G587" s="30"/>
      <c r="H587" s="30"/>
      <c r="I587" s="30"/>
      <c r="J587" s="30"/>
      <c r="K587" s="30"/>
      <c r="L587" s="30"/>
      <c r="M587" s="122"/>
      <c r="Q587" s="63"/>
      <c r="R587" s="63"/>
      <c r="S587" s="63"/>
      <c r="T587" s="63"/>
      <c r="U587" s="63"/>
      <c r="V587" s="63"/>
      <c r="W587" s="63"/>
      <c r="X587" s="63"/>
    </row>
    <row r="588" spans="3:24">
      <c r="C588" s="112"/>
      <c r="D588" s="113" t="s">
        <v>92</v>
      </c>
      <c r="E588" s="123" t="str">
        <f t="shared" ref="E588:L588" si="1024">IF(OR(E576="",E587=""),"",E587/E576-1)</f>
        <v/>
      </c>
      <c r="F588" s="124" t="str">
        <f t="shared" si="1024"/>
        <v/>
      </c>
      <c r="G588" s="124" t="str">
        <f t="shared" si="1024"/>
        <v/>
      </c>
      <c r="H588" s="124" t="str">
        <f t="shared" si="1024"/>
        <v/>
      </c>
      <c r="I588" s="124" t="str">
        <f t="shared" si="1024"/>
        <v/>
      </c>
      <c r="J588" s="124" t="str">
        <f t="shared" si="1024"/>
        <v/>
      </c>
      <c r="K588" s="124" t="str">
        <f t="shared" si="1024"/>
        <v/>
      </c>
      <c r="L588" s="124" t="str">
        <f t="shared" si="1024"/>
        <v/>
      </c>
      <c r="M588" s="125"/>
      <c r="Q588" s="63"/>
      <c r="R588" s="63"/>
      <c r="S588" s="63"/>
      <c r="T588" s="63"/>
      <c r="U588" s="63"/>
      <c r="V588" s="63"/>
      <c r="W588" s="63"/>
      <c r="X588" s="63"/>
    </row>
    <row r="589" spans="3:24">
      <c r="C589" s="112"/>
      <c r="D589" s="113" t="s">
        <v>24</v>
      </c>
      <c r="E589" s="114" t="str" cm="1">
        <f t="array" aca="1" ref="E589" ca="1">IF(INDIRECT($C572&amp;"!$K$42")=0,"",INDIRECT($C572&amp;"!$K$42"))</f>
        <v/>
      </c>
      <c r="F589" s="115" t="str" cm="1">
        <f t="array" aca="1" ref="F589" ca="1">IF(INDIRECT($C572&amp;"!$K$78")=0,"",INDIRECT($C572&amp;"!$K$78"))</f>
        <v/>
      </c>
      <c r="G589" s="115" t="str" cm="1">
        <f t="array" aca="1" ref="G589" ca="1">IF(INDIRECT($C572&amp;"!$K$114")=0,"",INDIRECT($C572&amp;"!$K$114"))</f>
        <v/>
      </c>
      <c r="H589" s="115" t="str" cm="1">
        <f t="array" aca="1" ref="H589" ca="1">IF(INDIRECT($C572&amp;"!$K$150")=0,"",INDIRECT($C572&amp;"!$K$150"))</f>
        <v/>
      </c>
      <c r="I589" s="115" t="str" cm="1">
        <f t="array" aca="1" ref="I589" ca="1">IF(INDIRECT($C572&amp;"!$K$186")=0,"",INDIRECT($C572&amp;"!$K$186"))</f>
        <v/>
      </c>
      <c r="J589" s="115" t="str" cm="1">
        <f t="array" aca="1" ref="J589" ca="1">IF(INDIRECT($C572&amp;"!$K$222")=0,"",INDIRECT($C572&amp;"!$K$222"))</f>
        <v/>
      </c>
      <c r="K589" s="115" t="str" cm="1">
        <f t="array" aca="1" ref="K589" ca="1">IF(INDIRECT($C572&amp;"!$K$258")=0,"",INDIRECT($C572&amp;"!$K$258"))</f>
        <v/>
      </c>
      <c r="L589" s="115" t="str" cm="1">
        <f t="array" aca="1" ref="L589" ca="1">IF(INDIRECT($C572&amp;"!$K$294")=0,"",INDIRECT($C572&amp;"!$K$294"))</f>
        <v/>
      </c>
      <c r="M589" s="116" t="str">
        <f ca="1">IF(E589="","",SUM($E589:$L589))</f>
        <v/>
      </c>
      <c r="Q589" s="63"/>
      <c r="R589" s="63"/>
      <c r="S589" s="63"/>
      <c r="T589" s="63"/>
      <c r="U589" s="63"/>
      <c r="V589" s="63"/>
      <c r="W589" s="63"/>
      <c r="X589" s="63"/>
    </row>
    <row r="590" spans="3:24">
      <c r="C590" s="117"/>
      <c r="D590" s="117" t="s">
        <v>74</v>
      </c>
      <c r="E590" s="118" t="str">
        <f ca="1">IF(OR(E587="",E589=""),"",ROUNDDOWN(E587*E589*24,0))</f>
        <v/>
      </c>
      <c r="F590" s="119" t="str">
        <f t="shared" ref="F590:L590" ca="1" si="1025">IF(OR(F587="",F589=""),"",ROUNDDOWN(F587*F589*24,0))</f>
        <v/>
      </c>
      <c r="G590" s="119" t="str">
        <f t="shared" ca="1" si="1025"/>
        <v/>
      </c>
      <c r="H590" s="119" t="str">
        <f t="shared" ca="1" si="1025"/>
        <v/>
      </c>
      <c r="I590" s="119" t="str">
        <f t="shared" ca="1" si="1025"/>
        <v/>
      </c>
      <c r="J590" s="119" t="str">
        <f t="shared" ca="1" si="1025"/>
        <v/>
      </c>
      <c r="K590" s="119" t="str">
        <f t="shared" ca="1" si="1025"/>
        <v/>
      </c>
      <c r="L590" s="119" t="str">
        <f t="shared" ca="1" si="1025"/>
        <v/>
      </c>
      <c r="M590" s="121">
        <f ca="1">SUM(E590:L590)</f>
        <v>0</v>
      </c>
      <c r="Q590" s="63" t="str">
        <f t="shared" ref="Q590" ca="1" si="1026">IF(OR(E587="",E589=""),"",CHAR(10)&amp;"法定休日：" &amp; TEXT(E587,"#,###円") &amp; "×" &amp; TEXT(E589,"[h]:mm時間;@") &amp; "=" &amp; TEXT(E590,"#,###円"))</f>
        <v/>
      </c>
      <c r="R590" s="63" t="str">
        <f t="shared" ref="R590" ca="1" si="1027">IF(OR(F587="",F589=""),"",CHAR(10)&amp;"法定休日：" &amp; TEXT(F587,"#,###円") &amp; "×" &amp; TEXT(F589,"[h]:mm時間;@") &amp; "=" &amp; TEXT(F590,"#,###円"))</f>
        <v/>
      </c>
      <c r="S590" s="63" t="str">
        <f t="shared" ref="S590" ca="1" si="1028">IF(OR(G587="",G589=""),"",CHAR(10)&amp;"法定休日：" &amp; TEXT(G587,"#,###円") &amp; "×" &amp; TEXT(G589,"[h]:mm時間;@") &amp; "=" &amp; TEXT(G590,"#,###円"))</f>
        <v/>
      </c>
      <c r="T590" s="63" t="str">
        <f t="shared" ref="T590" ca="1" si="1029">IF(OR(H587="",H589=""),"",CHAR(10)&amp;"法定休日：" &amp; TEXT(H587,"#,###円") &amp; "×" &amp; TEXT(H589,"[h]:mm時間;@") &amp; "=" &amp; TEXT(H590,"#,###円"))</f>
        <v/>
      </c>
      <c r="U590" s="63" t="str">
        <f t="shared" ref="U590" ca="1" si="1030">IF(OR(I587="",I589=""),"",CHAR(10)&amp;"法定休日：" &amp; TEXT(I587,"#,###円") &amp; "×" &amp; TEXT(I589,"[h]:mm時間;@") &amp; "=" &amp; TEXT(I590,"#,###円"))</f>
        <v/>
      </c>
      <c r="V590" s="63" t="str">
        <f t="shared" ref="V590" ca="1" si="1031">IF(OR(J587="",J589=""),"",CHAR(10)&amp;"法定休日：" &amp; TEXT(J587,"#,###円") &amp; "×" &amp; TEXT(J589,"[h]:mm時間;@") &amp; "=" &amp; TEXT(J590,"#,###円"))</f>
        <v/>
      </c>
      <c r="W590" s="63" t="str">
        <f t="shared" ref="W590" ca="1" si="1032">IF(OR(K587="",K589=""),"",CHAR(10)&amp;"法定休日：" &amp; TEXT(K587,"#,###円") &amp; "×" &amp; TEXT(K589,"[h]:mm時間;@") &amp; "=" &amp; TEXT(K590,"#,###円"))</f>
        <v/>
      </c>
      <c r="X590" s="63" t="str">
        <f t="shared" ref="X590" ca="1" si="1033">IF(OR(L587="",L589=""),"",CHAR(10)&amp;"法定休日：" &amp; TEXT(L587,"#,###円") &amp; "×" &amp; TEXT(L589,"[h]:mm時間;@") &amp; "=" &amp; TEXT(L590,"#,###円"))</f>
        <v/>
      </c>
    </row>
    <row r="591" spans="3:24">
      <c r="C591" s="110" t="s">
        <v>75</v>
      </c>
      <c r="D591" s="110" t="s">
        <v>77</v>
      </c>
      <c r="E591" s="38"/>
      <c r="F591" s="36"/>
      <c r="G591" s="36"/>
      <c r="H591" s="36"/>
      <c r="I591" s="36"/>
      <c r="J591" s="36"/>
      <c r="K591" s="36"/>
      <c r="L591" s="36"/>
      <c r="M591" s="126">
        <f>SUM(E591:L591)</f>
        <v>0</v>
      </c>
      <c r="Q591" s="63"/>
      <c r="R591" s="63"/>
      <c r="S591" s="63"/>
      <c r="T591" s="63"/>
      <c r="U591" s="63"/>
      <c r="V591" s="63"/>
      <c r="W591" s="63"/>
      <c r="X591" s="63"/>
    </row>
    <row r="592" spans="3:24">
      <c r="C592" s="127"/>
      <c r="D592" s="113" t="s">
        <v>78</v>
      </c>
      <c r="E592" s="39"/>
      <c r="F592" s="35"/>
      <c r="G592" s="35"/>
      <c r="H592" s="35"/>
      <c r="I592" s="35"/>
      <c r="J592" s="35"/>
      <c r="K592" s="35"/>
      <c r="L592" s="35"/>
      <c r="M592" s="128">
        <f ca="1">SUM(E592*E575,F592*F575,G592*G575,H592*H575,I592*I575,J592*J575,K592*K575,L592*L575)</f>
        <v>0</v>
      </c>
      <c r="Q592" s="63"/>
      <c r="R592" s="63"/>
      <c r="S592" s="63"/>
      <c r="T592" s="63"/>
      <c r="U592" s="63"/>
      <c r="V592" s="63"/>
      <c r="W592" s="63"/>
      <c r="X592" s="63"/>
    </row>
    <row r="593" spans="2:24">
      <c r="C593" s="129"/>
      <c r="D593" s="117" t="s">
        <v>74</v>
      </c>
      <c r="E593" s="118" t="str">
        <f t="shared" ref="E593:L593" si="1034">IF(AND(E591="",E592=""),"",E591+E592*E575)</f>
        <v/>
      </c>
      <c r="F593" s="119" t="str">
        <f t="shared" si="1034"/>
        <v/>
      </c>
      <c r="G593" s="119" t="str">
        <f t="shared" si="1034"/>
        <v/>
      </c>
      <c r="H593" s="119" t="str">
        <f t="shared" si="1034"/>
        <v/>
      </c>
      <c r="I593" s="119" t="str">
        <f t="shared" si="1034"/>
        <v/>
      </c>
      <c r="J593" s="119" t="str">
        <f t="shared" si="1034"/>
        <v/>
      </c>
      <c r="K593" s="119" t="str">
        <f t="shared" si="1034"/>
        <v/>
      </c>
      <c r="L593" s="119" t="str">
        <f t="shared" si="1034"/>
        <v/>
      </c>
      <c r="M593" s="121">
        <f>SUM(E593:L593)</f>
        <v>0</v>
      </c>
      <c r="Q593" s="63" t="str">
        <f t="shared" ref="Q593:X593" si="1035">IF(AND(E591="",E592=""),"",CHAR(10)&amp;"通勤手当：" &amp; TEXT(E593,"#,###円"))</f>
        <v/>
      </c>
      <c r="R593" s="63" t="str">
        <f t="shared" si="1035"/>
        <v/>
      </c>
      <c r="S593" s="63" t="str">
        <f t="shared" si="1035"/>
        <v/>
      </c>
      <c r="T593" s="63" t="str">
        <f t="shared" si="1035"/>
        <v/>
      </c>
      <c r="U593" s="63" t="str">
        <f t="shared" si="1035"/>
        <v/>
      </c>
      <c r="V593" s="63" t="str">
        <f t="shared" si="1035"/>
        <v/>
      </c>
      <c r="W593" s="63" t="str">
        <f t="shared" si="1035"/>
        <v/>
      </c>
      <c r="X593" s="63" t="str">
        <f t="shared" si="1035"/>
        <v/>
      </c>
    </row>
    <row r="594" spans="2:24">
      <c r="C594" s="110" t="s">
        <v>97</v>
      </c>
      <c r="D594" s="130" t="s">
        <v>99</v>
      </c>
      <c r="E594" s="38"/>
      <c r="F594" s="36"/>
      <c r="G594" s="36"/>
      <c r="H594" s="36"/>
      <c r="I594" s="36"/>
      <c r="J594" s="36"/>
      <c r="K594" s="36"/>
      <c r="L594" s="36"/>
      <c r="M594" s="131">
        <f>SUM(E594:L594)</f>
        <v>0</v>
      </c>
      <c r="Q594" s="63" t="str">
        <f>IF(E594="","",CHAR(10)&amp;"自己負担：" &amp; TEXT(E594,"#,###円")) &amp; IF(E595="",""," ※" &amp;E595)</f>
        <v/>
      </c>
      <c r="R594" s="63" t="str">
        <f t="shared" ref="R594" si="1036">IF(F594="","",CHAR(10)&amp;"自己負担：" &amp; TEXT(F594,"#,###円")) &amp; IF(F595="",""," ※" &amp;F595)</f>
        <v/>
      </c>
      <c r="S594" s="63" t="str">
        <f t="shared" ref="S594" si="1037">IF(G594="","",CHAR(10)&amp;"自己負担：" &amp; TEXT(G594,"#,###円")) &amp; IF(G595="",""," ※" &amp;G595)</f>
        <v/>
      </c>
      <c r="T594" s="63" t="str">
        <f t="shared" ref="T594" si="1038">IF(H594="","",CHAR(10)&amp;"自己負担：" &amp; TEXT(H594,"#,###円")) &amp; IF(H595="",""," ※" &amp;H595)</f>
        <v/>
      </c>
      <c r="U594" s="63" t="str">
        <f t="shared" ref="U594" si="1039">IF(I594="","",CHAR(10)&amp;"自己負担：" &amp; TEXT(I594,"#,###円")) &amp; IF(I595="",""," ※" &amp;I595)</f>
        <v/>
      </c>
      <c r="V594" s="63" t="str">
        <f t="shared" ref="V594" si="1040">IF(J594="","",CHAR(10)&amp;"自己負担：" &amp; TEXT(J594,"#,###円")) &amp; IF(J595="",""," ※" &amp;J595)</f>
        <v/>
      </c>
      <c r="W594" s="63" t="str">
        <f t="shared" ref="W594" si="1041">IF(K594="","",CHAR(10)&amp;"自己負担：" &amp; TEXT(K594,"#,###円")) &amp; IF(K595="",""," ※" &amp;K595)</f>
        <v/>
      </c>
      <c r="X594" s="63" t="str">
        <f t="shared" ref="X594" si="1042">IF(L594="","",CHAR(10)&amp;"自己負担：" &amp; TEXT(L594,"#,###円")) &amp; IF(L595="",""," ※" &amp;L595)</f>
        <v/>
      </c>
    </row>
    <row r="595" spans="2:24" ht="33.75" customHeight="1" thickBot="1">
      <c r="C595" s="132" t="s">
        <v>98</v>
      </c>
      <c r="D595" s="133" t="s">
        <v>100</v>
      </c>
      <c r="E595" s="40"/>
      <c r="F595" s="40"/>
      <c r="G595" s="40"/>
      <c r="H595" s="40"/>
      <c r="I595" s="40"/>
      <c r="J595" s="40"/>
      <c r="K595" s="40"/>
      <c r="L595" s="41"/>
      <c r="M595" s="134"/>
      <c r="O595" s="1" t="s">
        <v>101</v>
      </c>
    </row>
    <row r="596" spans="2:24" ht="21.75" customHeight="1" thickTop="1">
      <c r="C596" s="129" t="s">
        <v>76</v>
      </c>
      <c r="D596" s="135"/>
      <c r="E596" s="119" t="str">
        <f t="shared" ref="E596:L596" ca="1" si="1043">IF(SUM(E578,E582,E586,E590,E593)-E594=0,"",SUM(E578,E582,E586,E590,E593)-E594)</f>
        <v/>
      </c>
      <c r="F596" s="119" t="str">
        <f t="shared" ca="1" si="1043"/>
        <v/>
      </c>
      <c r="G596" s="119" t="str">
        <f t="shared" ca="1" si="1043"/>
        <v/>
      </c>
      <c r="H596" s="119" t="str">
        <f t="shared" ca="1" si="1043"/>
        <v/>
      </c>
      <c r="I596" s="119" t="str">
        <f t="shared" ca="1" si="1043"/>
        <v/>
      </c>
      <c r="J596" s="119" t="str">
        <f t="shared" ca="1" si="1043"/>
        <v/>
      </c>
      <c r="K596" s="119" t="str">
        <f t="shared" ca="1" si="1043"/>
        <v/>
      </c>
      <c r="L596" s="119" t="str">
        <f t="shared" ca="1" si="1043"/>
        <v/>
      </c>
      <c r="M596" s="136" t="str">
        <f ca="1">IF(E596="","",SUM(E596:L596))</f>
        <v/>
      </c>
      <c r="Q596" s="137" t="str">
        <f ca="1">Q578&amp;Q582&amp;Q586&amp;Q590&amp;Q593&amp;Q594</f>
        <v/>
      </c>
      <c r="R596" s="137" t="str">
        <f t="shared" ref="R596:X596" ca="1" si="1044">R578&amp;R582&amp;R586&amp;R590&amp;R593&amp;R594</f>
        <v/>
      </c>
      <c r="S596" s="137" t="str">
        <f t="shared" ca="1" si="1044"/>
        <v/>
      </c>
      <c r="T596" s="137" t="str">
        <f t="shared" ca="1" si="1044"/>
        <v/>
      </c>
      <c r="U596" s="137" t="str">
        <f t="shared" ca="1" si="1044"/>
        <v/>
      </c>
      <c r="V596" s="137" t="str">
        <f t="shared" ca="1" si="1044"/>
        <v/>
      </c>
      <c r="W596" s="137" t="str">
        <f t="shared" ca="1" si="1044"/>
        <v/>
      </c>
      <c r="X596" s="137" t="str">
        <f t="shared" ca="1" si="1044"/>
        <v/>
      </c>
    </row>
    <row r="597" spans="2:24" ht="15" customHeight="1" thickBot="1">
      <c r="B597" s="138"/>
      <c r="C597" s="138"/>
      <c r="D597" s="138"/>
      <c r="E597" s="138"/>
      <c r="F597" s="138"/>
      <c r="G597" s="138"/>
      <c r="H597" s="138"/>
      <c r="I597" s="138"/>
      <c r="J597" s="138"/>
      <c r="K597" s="138"/>
      <c r="L597" s="138"/>
      <c r="M597" s="138"/>
    </row>
    <row r="599" spans="2:24" ht="14.25" customHeight="1">
      <c r="B599" s="46">
        <f>B572+1</f>
        <v>23</v>
      </c>
      <c r="C599" s="29" t="str">
        <f>HYPERLINK("#日誌"&amp;B599&amp;"!B11","日誌"&amp;B599)</f>
        <v>日誌23</v>
      </c>
      <c r="D599" s="95" t="s">
        <v>116</v>
      </c>
      <c r="E599" s="139"/>
      <c r="F599" s="95" t="s">
        <v>126</v>
      </c>
      <c r="G599" s="140"/>
      <c r="H599" s="95" t="s">
        <v>127</v>
      </c>
      <c r="I599" s="140"/>
      <c r="J599" s="63"/>
      <c r="M599" s="96" t="str">
        <f>HYPERLINK("#⑭雑役務費!C"&amp;9*B599+1,"経費支出管理表へ")</f>
        <v>経費支出管理表へ</v>
      </c>
      <c r="Q599" s="1" t="s">
        <v>102</v>
      </c>
    </row>
    <row r="600" spans="2:24" ht="7.5" customHeight="1">
      <c r="C600" s="63"/>
      <c r="D600" s="63"/>
      <c r="E600" s="63"/>
      <c r="G600" s="97" t="e">
        <f>VLOOKUP(G599,リスト!E:F,2,FALSE)</f>
        <v>#N/A</v>
      </c>
      <c r="H600" s="63"/>
      <c r="J600" s="63"/>
      <c r="K600" s="63"/>
      <c r="L600" s="63"/>
      <c r="M600" s="63"/>
    </row>
    <row r="601" spans="2:24">
      <c r="C601" s="98"/>
      <c r="D601" s="99"/>
      <c r="E601" s="100" t="s">
        <v>45</v>
      </c>
      <c r="F601" s="101" t="s">
        <v>46</v>
      </c>
      <c r="G601" s="101" t="s">
        <v>47</v>
      </c>
      <c r="H601" s="101" t="s">
        <v>48</v>
      </c>
      <c r="I601" s="101" t="s">
        <v>49</v>
      </c>
      <c r="J601" s="101" t="s">
        <v>50</v>
      </c>
      <c r="K601" s="101" t="s">
        <v>51</v>
      </c>
      <c r="L601" s="101" t="s">
        <v>52</v>
      </c>
      <c r="M601" s="102" t="s">
        <v>11</v>
      </c>
      <c r="Q601" s="103" t="s">
        <v>45</v>
      </c>
      <c r="R601" s="103" t="s">
        <v>46</v>
      </c>
      <c r="S601" s="103" t="s">
        <v>47</v>
      </c>
      <c r="T601" s="103" t="s">
        <v>48</v>
      </c>
      <c r="U601" s="103" t="s">
        <v>49</v>
      </c>
      <c r="V601" s="103" t="s">
        <v>50</v>
      </c>
      <c r="W601" s="103" t="s">
        <v>51</v>
      </c>
      <c r="X601" s="103" t="s">
        <v>52</v>
      </c>
    </row>
    <row r="602" spans="2:24" ht="15" customHeight="1">
      <c r="C602" s="104" t="s">
        <v>18</v>
      </c>
      <c r="D602" s="105"/>
      <c r="E602" s="106" cm="1">
        <f t="array" aca="1" ref="E602" ca="1">IF(INDIRECT(C599&amp;"!$L$42")=0,"",COUNT(INDIRECT(C599&amp;"!$L$11:$L$41")))</f>
        <v>0</v>
      </c>
      <c r="F602" s="107" cm="1">
        <f t="array" aca="1" ref="F602" ca="1">IF(INDIRECT(C599&amp;"!$L$78")=0,"",COUNT(INDIRECT(C599&amp;"!$L$47:$L$77")))</f>
        <v>0</v>
      </c>
      <c r="G602" s="107" cm="1">
        <f t="array" aca="1" ref="G602" ca="1">IF(INDIRECT(C599&amp;"!$L$114")=0,"",COUNT(INDIRECT(C599&amp;"!$L$83:$L$113")))</f>
        <v>0</v>
      </c>
      <c r="H602" s="107" cm="1">
        <f t="array" aca="1" ref="H602" ca="1">IF(INDIRECT(C599&amp;"!$L$150")=0,"",COUNT(INDIRECT(C599&amp;"!$L$119:$L$149")))</f>
        <v>0</v>
      </c>
      <c r="I602" s="107" cm="1">
        <f t="array" aca="1" ref="I602" ca="1">IF(INDIRECT(C599&amp;"!$L$186")=0,"",COUNT(INDIRECT(C599&amp;"!$L$155:$L$185")))</f>
        <v>0</v>
      </c>
      <c r="J602" s="107" cm="1">
        <f t="array" aca="1" ref="J602" ca="1">IF(INDIRECT(C599&amp;"!$L$222")=0,"",COUNT(INDIRECT(C599&amp;"!$L$191:$L$221")))</f>
        <v>0</v>
      </c>
      <c r="K602" s="107" cm="1">
        <f t="array" aca="1" ref="K602" ca="1">IF(INDIRECT(C599&amp;"!$L$258")=0,"",COUNT(INDIRECT(C599&amp;"!$L$227:$L$257")))</f>
        <v>0</v>
      </c>
      <c r="L602" s="107" cm="1">
        <f t="array" aca="1" ref="L602" ca="1">IF(INDIRECT(C599&amp;"!$L$294")=0,"",COUNT(INDIRECT(C599&amp;"!$L$263:$L$293")))</f>
        <v>0</v>
      </c>
      <c r="M602" s="108">
        <f ca="1">IF($E$8="","",SUM($E$8:$L$8))</f>
        <v>0</v>
      </c>
      <c r="O602" s="69" t="s">
        <v>167</v>
      </c>
      <c r="Q602" s="109"/>
      <c r="R602" s="109"/>
      <c r="S602" s="109"/>
      <c r="T602" s="109"/>
      <c r="U602" s="109"/>
      <c r="V602" s="109"/>
      <c r="W602" s="109"/>
      <c r="X602" s="109"/>
    </row>
    <row r="603" spans="2:24">
      <c r="C603" s="110" t="s">
        <v>82</v>
      </c>
      <c r="D603" s="110" t="s">
        <v>73</v>
      </c>
      <c r="E603" s="37"/>
      <c r="F603" s="30"/>
      <c r="G603" s="30"/>
      <c r="H603" s="30"/>
      <c r="I603" s="30"/>
      <c r="J603" s="30"/>
      <c r="K603" s="30"/>
      <c r="L603" s="30"/>
      <c r="M603" s="111"/>
      <c r="O603" s="1" t="s">
        <v>122</v>
      </c>
    </row>
    <row r="604" spans="2:24">
      <c r="C604" s="112"/>
      <c r="D604" s="113" t="s">
        <v>24</v>
      </c>
      <c r="E604" s="114" t="str" cm="1">
        <f t="array" aca="1" ref="E604" ca="1">IF(INDIRECT($C599&amp;"!$H$42")=0,"",INDIRECT($C599&amp;"!$H$42"))</f>
        <v/>
      </c>
      <c r="F604" s="115" t="str" cm="1">
        <f t="array" aca="1" ref="F604" ca="1">IF(INDIRECT($C599&amp;"!$H$78")=0,"",INDIRECT($C599&amp;"!$H$78"))</f>
        <v/>
      </c>
      <c r="G604" s="115" t="str" cm="1">
        <f t="array" aca="1" ref="G604" ca="1">IF(INDIRECT($C599&amp;"!$H$114")=0,"",INDIRECT($C599&amp;"!$H$114"))</f>
        <v/>
      </c>
      <c r="H604" s="115" t="str" cm="1">
        <f t="array" aca="1" ref="H604" ca="1">IF(INDIRECT($C599&amp;"!$H$150")=0,"",INDIRECT($C599&amp;"!$H$150"))</f>
        <v/>
      </c>
      <c r="I604" s="115" t="str" cm="1">
        <f t="array" aca="1" ref="I604" ca="1">IF(INDIRECT($C599&amp;"!$H$186")=0,"",INDIRECT($C599&amp;"!$H$186"))</f>
        <v/>
      </c>
      <c r="J604" s="115" t="str" cm="1">
        <f t="array" aca="1" ref="J604" ca="1">IF(INDIRECT($C599&amp;"!$H$222")=0,"",INDIRECT($C599&amp;"!$H$222"))</f>
        <v/>
      </c>
      <c r="K604" s="115" t="str" cm="1">
        <f t="array" aca="1" ref="K604" ca="1">IF(INDIRECT($C599&amp;"!$H$258")=0,"",INDIRECT($C599&amp;"!$H$258"))</f>
        <v/>
      </c>
      <c r="L604" s="115" t="str" cm="1">
        <f t="array" aca="1" ref="L604" ca="1">IF(INDIRECT($C599&amp;"!$H$294")=0,"",INDIRECT($C599&amp;"!$H$294"))</f>
        <v/>
      </c>
      <c r="M604" s="116" t="str">
        <f ca="1">IF(E604="","",SUM($E604:$L604))</f>
        <v/>
      </c>
    </row>
    <row r="605" spans="2:24">
      <c r="C605" s="117"/>
      <c r="D605" s="117" t="s">
        <v>74</v>
      </c>
      <c r="E605" s="118" t="str">
        <f t="shared" ref="E605:L605" ca="1" si="1045">IF(OR(E603="",E604=""),"",ROUNDDOWN(E603*E604*24,0))</f>
        <v/>
      </c>
      <c r="F605" s="119" t="str">
        <f t="shared" ca="1" si="1045"/>
        <v/>
      </c>
      <c r="G605" s="119" t="str">
        <f t="shared" ca="1" si="1045"/>
        <v/>
      </c>
      <c r="H605" s="119" t="str">
        <f t="shared" ca="1" si="1045"/>
        <v/>
      </c>
      <c r="I605" s="120" t="str">
        <f t="shared" ca="1" si="1045"/>
        <v/>
      </c>
      <c r="J605" s="119" t="str">
        <f t="shared" ca="1" si="1045"/>
        <v/>
      </c>
      <c r="K605" s="119" t="str">
        <f t="shared" ca="1" si="1045"/>
        <v/>
      </c>
      <c r="L605" s="119" t="str">
        <f t="shared" ca="1" si="1045"/>
        <v/>
      </c>
      <c r="M605" s="121">
        <f ca="1">SUM(E605:L605)</f>
        <v>0</v>
      </c>
      <c r="Q605" s="63" t="str">
        <f t="shared" ref="Q605" ca="1" si="1046">IF(OR(E603="",E604=""),"","所定内：" &amp; TEXT(E603,"#,###円") &amp; "×" &amp; TEXT(E604,"[h]:mm時間;@") &amp; "=" &amp; TEXT(E605,"#,###円"))</f>
        <v/>
      </c>
      <c r="R605" s="63" t="str">
        <f t="shared" ref="R605" ca="1" si="1047">IF(OR(F603="",F604=""),"","所定内：" &amp; TEXT(F603,"#,###円") &amp; "×" &amp; TEXT(F604,"[h]:mm時間;@") &amp; "=" &amp; TEXT(F605,"#,###円"))</f>
        <v/>
      </c>
      <c r="S605" s="63" t="str">
        <f t="shared" ref="S605" ca="1" si="1048">IF(OR(G603="",G604=""),"","所定内：" &amp; TEXT(G603,"#,###円") &amp; "×" &amp; TEXT(G604,"[h]:mm時間;@") &amp; "=" &amp; TEXT(G605,"#,###円"))</f>
        <v/>
      </c>
      <c r="T605" s="63" t="str">
        <f t="shared" ref="T605" ca="1" si="1049">IF(OR(H603="",H604=""),"","所定内：" &amp; TEXT(H603,"#,###円") &amp; "×" &amp; TEXT(H604,"[h]:mm時間;@") &amp; "=" &amp; TEXT(H605,"#,###円"))</f>
        <v/>
      </c>
      <c r="U605" s="63" t="str">
        <f t="shared" ref="U605" ca="1" si="1050">IF(OR(I603="",I604=""),"","所定内：" &amp; TEXT(I603,"#,###円") &amp; "×" &amp; TEXT(I604,"[h]:mm時間;@") &amp; "=" &amp; TEXT(I605,"#,###円"))</f>
        <v/>
      </c>
      <c r="V605" s="63" t="str">
        <f t="shared" ref="V605" ca="1" si="1051">IF(OR(J603="",J604=""),"","所定内：" &amp; TEXT(J603,"#,###円") &amp; "×" &amp; TEXT(J604,"[h]:mm時間;@") &amp; "=" &amp; TEXT(J605,"#,###円"))</f>
        <v/>
      </c>
      <c r="W605" s="63" t="str">
        <f t="shared" ref="W605" ca="1" si="1052">IF(OR(K603="",K604=""),"","所定内：" &amp; TEXT(K603,"#,###円") &amp; "×" &amp; TEXT(K604,"[h]:mm時間;@") &amp; "=" &amp; TEXT(K605,"#,###円"))</f>
        <v/>
      </c>
      <c r="X605" s="63" t="str">
        <f t="shared" ref="X605" ca="1" si="1053">IF(OR(L603="",L604=""),"","所定内：" &amp; TEXT(L603,"#,###円") &amp; "×" &amp; TEXT(L604,"[h]:mm時間;@") &amp; "=" &amp; TEXT(L605,"#,###円"))</f>
        <v/>
      </c>
    </row>
    <row r="606" spans="2:24">
      <c r="C606" s="110" t="s">
        <v>91</v>
      </c>
      <c r="D606" s="112" t="s">
        <v>73</v>
      </c>
      <c r="E606" s="37"/>
      <c r="F606" s="30"/>
      <c r="G606" s="30"/>
      <c r="H606" s="30"/>
      <c r="I606" s="30"/>
      <c r="J606" s="30"/>
      <c r="K606" s="30"/>
      <c r="L606" s="30"/>
      <c r="M606" s="122"/>
      <c r="Q606" s="63"/>
      <c r="R606" s="63"/>
      <c r="S606" s="63"/>
      <c r="T606" s="63"/>
      <c r="U606" s="63"/>
      <c r="V606" s="63"/>
      <c r="W606" s="63"/>
      <c r="X606" s="63"/>
    </row>
    <row r="607" spans="2:24">
      <c r="C607" s="112"/>
      <c r="D607" s="113" t="s">
        <v>92</v>
      </c>
      <c r="E607" s="123" t="str">
        <f>IF(OR(E603="",E606=""),"",E606/E603-1)</f>
        <v/>
      </c>
      <c r="F607" s="124" t="str">
        <f t="shared" ref="F607:L607" si="1054">IF(OR(F603="",F606=""),"",F606/F603-1)</f>
        <v/>
      </c>
      <c r="G607" s="124" t="str">
        <f t="shared" si="1054"/>
        <v/>
      </c>
      <c r="H607" s="124" t="str">
        <f t="shared" si="1054"/>
        <v/>
      </c>
      <c r="I607" s="124" t="str">
        <f t="shared" si="1054"/>
        <v/>
      </c>
      <c r="J607" s="124" t="str">
        <f t="shared" si="1054"/>
        <v/>
      </c>
      <c r="K607" s="124" t="str">
        <f t="shared" si="1054"/>
        <v/>
      </c>
      <c r="L607" s="124" t="str">
        <f t="shared" si="1054"/>
        <v/>
      </c>
      <c r="M607" s="125"/>
      <c r="Q607" s="63"/>
      <c r="R607" s="63"/>
      <c r="S607" s="63"/>
      <c r="T607" s="63"/>
      <c r="U607" s="63"/>
      <c r="V607" s="63"/>
      <c r="W607" s="63"/>
      <c r="X607" s="63"/>
    </row>
    <row r="608" spans="2:24">
      <c r="C608" s="112"/>
      <c r="D608" s="113" t="s">
        <v>24</v>
      </c>
      <c r="E608" s="114" t="str" cm="1">
        <f t="array" aca="1" ref="E608" ca="1">IF(INDIRECT($C599&amp;"!$I$42")=0,"",INDIRECT($C599&amp;"!$I$42"))</f>
        <v/>
      </c>
      <c r="F608" s="115" t="str" cm="1">
        <f t="array" aca="1" ref="F608" ca="1">IF(INDIRECT($C599&amp;"!$I$78")=0,"",INDIRECT($C599&amp;"!$I$78"))</f>
        <v/>
      </c>
      <c r="G608" s="115" t="str" cm="1">
        <f t="array" aca="1" ref="G608" ca="1">IF(INDIRECT($C599&amp;"!$I$114")=0,"",INDIRECT($C599&amp;"!$I$114"))</f>
        <v/>
      </c>
      <c r="H608" s="115" t="str" cm="1">
        <f t="array" aca="1" ref="H608" ca="1">IF(INDIRECT($C599&amp;"!$I$150")=0,"",INDIRECT($C599&amp;"!$I$150"))</f>
        <v/>
      </c>
      <c r="I608" s="115" t="str" cm="1">
        <f t="array" aca="1" ref="I608" ca="1">IF(INDIRECT($C599&amp;"!$I$186")=0,"",INDIRECT($C599&amp;"!$I$186"))</f>
        <v/>
      </c>
      <c r="J608" s="115" t="str" cm="1">
        <f t="array" aca="1" ref="J608" ca="1">IF(INDIRECT($C599&amp;"!$I$222")=0,"",INDIRECT($C599&amp;"!$I$222"))</f>
        <v/>
      </c>
      <c r="K608" s="115" t="str" cm="1">
        <f t="array" aca="1" ref="K608" ca="1">IF(INDIRECT($C599&amp;"!$I$258")=0,"",INDIRECT($C599&amp;"!$I$258"))</f>
        <v/>
      </c>
      <c r="L608" s="115" t="str" cm="1">
        <f t="array" aca="1" ref="L608" ca="1">IF(INDIRECT($C599&amp;"!$I$294")=0,"",INDIRECT($C599&amp;"!$I$294"))</f>
        <v/>
      </c>
      <c r="M608" s="116" t="str">
        <f ca="1">IF(E608="","",SUM($E608:$L608))</f>
        <v/>
      </c>
      <c r="Q608" s="63"/>
      <c r="R608" s="63"/>
      <c r="S608" s="63"/>
      <c r="T608" s="63"/>
      <c r="U608" s="63"/>
      <c r="V608" s="63"/>
      <c r="W608" s="63"/>
      <c r="X608" s="63"/>
    </row>
    <row r="609" spans="2:24">
      <c r="C609" s="117"/>
      <c r="D609" s="117" t="s">
        <v>74</v>
      </c>
      <c r="E609" s="118" t="str">
        <f t="shared" ref="E609:L609" ca="1" si="1055">IF(OR(E606="",E608=""),"",ROUNDDOWN(E606*E608*24,0))</f>
        <v/>
      </c>
      <c r="F609" s="119" t="str">
        <f t="shared" ca="1" si="1055"/>
        <v/>
      </c>
      <c r="G609" s="119" t="str">
        <f t="shared" ca="1" si="1055"/>
        <v/>
      </c>
      <c r="H609" s="119" t="str">
        <f t="shared" ca="1" si="1055"/>
        <v/>
      </c>
      <c r="I609" s="119" t="str">
        <f t="shared" ca="1" si="1055"/>
        <v/>
      </c>
      <c r="J609" s="119" t="str">
        <f t="shared" ca="1" si="1055"/>
        <v/>
      </c>
      <c r="K609" s="119" t="str">
        <f t="shared" ca="1" si="1055"/>
        <v/>
      </c>
      <c r="L609" s="119" t="str">
        <f t="shared" ca="1" si="1055"/>
        <v/>
      </c>
      <c r="M609" s="121">
        <f ca="1">SUM(E609:L609)</f>
        <v>0</v>
      </c>
      <c r="Q609" s="63" t="str">
        <f t="shared" ref="Q609" ca="1" si="1056">IF(OR(E606="",E608=""),"",CHAR(10)&amp;"所定外：" &amp; TEXT(E606,"#,###円") &amp; "×" &amp; TEXT(E608,"[h]:mm時間;@") &amp; "=" &amp; TEXT(E609,"#,###円"))</f>
        <v/>
      </c>
      <c r="R609" s="63" t="str">
        <f t="shared" ref="R609" ca="1" si="1057">IF(OR(F606="",F608=""),"",CHAR(10)&amp;"所定外：" &amp; TEXT(F606,"#,###円") &amp; "×" &amp; TEXT(F608,"[h]:mm時間;@") &amp; "=" &amp; TEXT(F609,"#,###円"))</f>
        <v/>
      </c>
      <c r="S609" s="63" t="str">
        <f t="shared" ref="S609" ca="1" si="1058">IF(OR(G606="",G608=""),"",CHAR(10)&amp;"所定外：" &amp; TEXT(G606,"#,###円") &amp; "×" &amp; TEXT(G608,"[h]:mm時間;@") &amp; "=" &amp; TEXT(G609,"#,###円"))</f>
        <v/>
      </c>
      <c r="T609" s="63" t="str">
        <f t="shared" ref="T609" ca="1" si="1059">IF(OR(H606="",H608=""),"",CHAR(10)&amp;"所定外：" &amp; TEXT(H606,"#,###円") &amp; "×" &amp; TEXT(H608,"[h]:mm時間;@") &amp; "=" &amp; TEXT(H609,"#,###円"))</f>
        <v/>
      </c>
      <c r="U609" s="63" t="str">
        <f t="shared" ref="U609" ca="1" si="1060">IF(OR(I606="",I608=""),"",CHAR(10)&amp;"所定外：" &amp; TEXT(I606,"#,###円") &amp; "×" &amp; TEXT(I608,"[h]:mm時間;@") &amp; "=" &amp; TEXT(I609,"#,###円"))</f>
        <v/>
      </c>
      <c r="V609" s="63" t="str">
        <f t="shared" ref="V609" ca="1" si="1061">IF(OR(J606="",J608=""),"",CHAR(10)&amp;"所定外：" &amp; TEXT(J606,"#,###円") &amp; "×" &amp; TEXT(J608,"[h]:mm時間;@") &amp; "=" &amp; TEXT(J609,"#,###円"))</f>
        <v/>
      </c>
      <c r="W609" s="63" t="str">
        <f t="shared" ref="W609" ca="1" si="1062">IF(OR(K606="",K608=""),"",CHAR(10)&amp;"所定外：" &amp; TEXT(K606,"#,###円") &amp; "×" &amp; TEXT(K608,"[h]:mm時間;@") &amp; "=" &amp; TEXT(K609,"#,###円"))</f>
        <v/>
      </c>
      <c r="X609" s="63" t="str">
        <f t="shared" ref="X609" ca="1" si="1063">IF(OR(L606="",L608=""),"",CHAR(10)&amp;"所定外：" &amp; TEXT(L606,"#,###円") &amp; "×" &amp; TEXT(L608,"[h]:mm時間;@") &amp; "=" &amp; TEXT(L609,"#,###円"))</f>
        <v/>
      </c>
    </row>
    <row r="610" spans="2:24">
      <c r="C610" s="110" t="s">
        <v>93</v>
      </c>
      <c r="D610" s="112" t="s">
        <v>73</v>
      </c>
      <c r="E610" s="37"/>
      <c r="F610" s="30"/>
      <c r="G610" s="30"/>
      <c r="H610" s="30"/>
      <c r="I610" s="30"/>
      <c r="J610" s="30"/>
      <c r="K610" s="30"/>
      <c r="L610" s="30"/>
      <c r="M610" s="122"/>
      <c r="Q610" s="63"/>
      <c r="R610" s="63"/>
      <c r="S610" s="63"/>
      <c r="T610" s="63"/>
      <c r="U610" s="63"/>
      <c r="V610" s="63"/>
      <c r="W610" s="63"/>
      <c r="X610" s="63"/>
    </row>
    <row r="611" spans="2:24">
      <c r="C611" s="112"/>
      <c r="D611" s="113" t="s">
        <v>92</v>
      </c>
      <c r="E611" s="123" t="str">
        <f t="shared" ref="E611:L611" si="1064">IF(OR(E603="",E610=""),"",E610/E603-1)</f>
        <v/>
      </c>
      <c r="F611" s="124" t="str">
        <f t="shared" si="1064"/>
        <v/>
      </c>
      <c r="G611" s="124" t="str">
        <f t="shared" si="1064"/>
        <v/>
      </c>
      <c r="H611" s="124" t="str">
        <f t="shared" si="1064"/>
        <v/>
      </c>
      <c r="I611" s="124" t="str">
        <f t="shared" si="1064"/>
        <v/>
      </c>
      <c r="J611" s="124" t="str">
        <f t="shared" si="1064"/>
        <v/>
      </c>
      <c r="K611" s="124" t="str">
        <f t="shared" si="1064"/>
        <v/>
      </c>
      <c r="L611" s="124" t="str">
        <f t="shared" si="1064"/>
        <v/>
      </c>
      <c r="M611" s="125"/>
      <c r="Q611" s="63"/>
      <c r="R611" s="63"/>
      <c r="S611" s="63"/>
      <c r="T611" s="63"/>
      <c r="U611" s="63"/>
      <c r="V611" s="63"/>
      <c r="W611" s="63"/>
      <c r="X611" s="63"/>
    </row>
    <row r="612" spans="2:24">
      <c r="C612" s="112"/>
      <c r="D612" s="113" t="s">
        <v>24</v>
      </c>
      <c r="E612" s="114" t="str" cm="1">
        <f t="array" aca="1" ref="E612" ca="1">IF(INDIRECT($C599&amp;"!$J$42")=0,"",INDIRECT($C599&amp;"!$J$42"))</f>
        <v/>
      </c>
      <c r="F612" s="115" t="str" cm="1">
        <f t="array" aca="1" ref="F612" ca="1">IF(INDIRECT($C599&amp;"!$J$78")=0,"",INDIRECT($C599&amp;"!$J$78"))</f>
        <v/>
      </c>
      <c r="G612" s="115" t="str" cm="1">
        <f t="array" aca="1" ref="G612" ca="1">IF(INDIRECT($C599&amp;"!$J$114")=0,"",INDIRECT($C599&amp;"!$J$114"))</f>
        <v/>
      </c>
      <c r="H612" s="115" t="str" cm="1">
        <f t="array" aca="1" ref="H612" ca="1">IF(INDIRECT($C599&amp;"!$J$150")=0,"",INDIRECT($C599&amp;"!$J$150"))</f>
        <v/>
      </c>
      <c r="I612" s="115" t="str" cm="1">
        <f t="array" aca="1" ref="I612" ca="1">IF(INDIRECT($C599&amp;"!$J$186")=0,"",INDIRECT($C599&amp;"!$J$186"))</f>
        <v/>
      </c>
      <c r="J612" s="115" t="str" cm="1">
        <f t="array" aca="1" ref="J612" ca="1">IF(INDIRECT($C599&amp;"!$J$222")=0,"",INDIRECT($C599&amp;"!$J$222"))</f>
        <v/>
      </c>
      <c r="K612" s="115" t="str" cm="1">
        <f t="array" aca="1" ref="K612" ca="1">IF(INDIRECT($C599&amp;"!$J$258")=0,"",INDIRECT($C599&amp;"!$J$258"))</f>
        <v/>
      </c>
      <c r="L612" s="115" t="str" cm="1">
        <f t="array" aca="1" ref="L612" ca="1">IF(INDIRECT($C599&amp;"!$J$294")=0,"",INDIRECT($C599&amp;"!$J$294"))</f>
        <v/>
      </c>
      <c r="M612" s="116" t="str">
        <f ca="1">IF(E612="","",SUM($E612:$L612))</f>
        <v/>
      </c>
      <c r="Q612" s="63"/>
      <c r="R612" s="63"/>
      <c r="S612" s="63"/>
      <c r="T612" s="63"/>
      <c r="U612" s="63"/>
      <c r="V612" s="63"/>
      <c r="W612" s="63"/>
      <c r="X612" s="63"/>
    </row>
    <row r="613" spans="2:24">
      <c r="C613" s="117"/>
      <c r="D613" s="117" t="s">
        <v>74</v>
      </c>
      <c r="E613" s="118" t="str">
        <f t="shared" ref="E613:L613" ca="1" si="1065">IF(OR(E610="",E612=""),"",ROUNDDOWN(E610*E612*24,0))</f>
        <v/>
      </c>
      <c r="F613" s="119" t="str">
        <f t="shared" ca="1" si="1065"/>
        <v/>
      </c>
      <c r="G613" s="119" t="str">
        <f t="shared" ca="1" si="1065"/>
        <v/>
      </c>
      <c r="H613" s="119" t="str">
        <f t="shared" ca="1" si="1065"/>
        <v/>
      </c>
      <c r="I613" s="119" t="str">
        <f t="shared" ca="1" si="1065"/>
        <v/>
      </c>
      <c r="J613" s="119" t="str">
        <f t="shared" ca="1" si="1065"/>
        <v/>
      </c>
      <c r="K613" s="119" t="str">
        <f t="shared" ca="1" si="1065"/>
        <v/>
      </c>
      <c r="L613" s="119" t="str">
        <f t="shared" ca="1" si="1065"/>
        <v/>
      </c>
      <c r="M613" s="121">
        <f ca="1">SUM(E613:L613)</f>
        <v>0</v>
      </c>
      <c r="Q613" s="63" t="str">
        <f ca="1">IF(OR(E610="",E612=""),"",CHAR(10)&amp;"所定休日：" &amp; TEXT(E610,"#,###円") &amp; "×" &amp; TEXT(E612,"[h]:mm時間;@") &amp; "=" &amp; TEXT(E613,"#,###円"))</f>
        <v/>
      </c>
      <c r="R613" s="63" t="str">
        <f t="shared" ref="R613" ca="1" si="1066">IF(OR(F610="",F612=""),"",CHAR(10)&amp;"所定休日：" &amp; TEXT(F610,"#,###円") &amp; "×" &amp; TEXT(F612,"[h]:mm時間;@") &amp; "=" &amp; TEXT(F613,"#,###円"))</f>
        <v/>
      </c>
      <c r="S613" s="63" t="str">
        <f t="shared" ref="S613" ca="1" si="1067">IF(OR(G610="",G612=""),"",CHAR(10)&amp;"所定休日：" &amp; TEXT(G610,"#,###円") &amp; "×" &amp; TEXT(G612,"[h]:mm時間;@") &amp; "=" &amp; TEXT(G613,"#,###円"))</f>
        <v/>
      </c>
      <c r="T613" s="63" t="str">
        <f t="shared" ref="T613" ca="1" si="1068">IF(OR(H610="",H612=""),"",CHAR(10)&amp;"所定休日：" &amp; TEXT(H610,"#,###円") &amp; "×" &amp; TEXT(H612,"[h]:mm時間;@") &amp; "=" &amp; TEXT(H613,"#,###円"))</f>
        <v/>
      </c>
      <c r="U613" s="63" t="str">
        <f t="shared" ref="U613" ca="1" si="1069">IF(OR(I610="",I612=""),"",CHAR(10)&amp;"所定休日：" &amp; TEXT(I610,"#,###円") &amp; "×" &amp; TEXT(I612,"[h]:mm時間;@") &amp; "=" &amp; TEXT(I613,"#,###円"))</f>
        <v/>
      </c>
      <c r="V613" s="63" t="str">
        <f t="shared" ref="V613" ca="1" si="1070">IF(OR(J610="",J612=""),"",CHAR(10)&amp;"所定休日：" &amp; TEXT(J610,"#,###円") &amp; "×" &amp; TEXT(J612,"[h]:mm時間;@") &amp; "=" &amp; TEXT(J613,"#,###円"))</f>
        <v/>
      </c>
      <c r="W613" s="63" t="str">
        <f t="shared" ref="W613" ca="1" si="1071">IF(OR(K610="",K612=""),"",CHAR(10)&amp;"所定休日：" &amp; TEXT(K610,"#,###円") &amp; "×" &amp; TEXT(K612,"[h]:mm時間;@") &amp; "=" &amp; TEXT(K613,"#,###円"))</f>
        <v/>
      </c>
      <c r="X613" s="63" t="str">
        <f t="shared" ref="X613" ca="1" si="1072">IF(OR(L610="",L612=""),"",CHAR(10)&amp;"所定休日：" &amp; TEXT(L610,"#,###円") &amp; "×" &amp; TEXT(L612,"[h]:mm時間;@") &amp; "=" &amp; TEXT(L613,"#,###円"))</f>
        <v/>
      </c>
    </row>
    <row r="614" spans="2:24">
      <c r="C614" s="110" t="s">
        <v>94</v>
      </c>
      <c r="D614" s="112" t="s">
        <v>73</v>
      </c>
      <c r="E614" s="37"/>
      <c r="F614" s="30"/>
      <c r="G614" s="30"/>
      <c r="H614" s="30"/>
      <c r="I614" s="30"/>
      <c r="J614" s="30"/>
      <c r="K614" s="30"/>
      <c r="L614" s="30"/>
      <c r="M614" s="122"/>
      <c r="Q614" s="63"/>
      <c r="R614" s="63"/>
      <c r="S614" s="63"/>
      <c r="T614" s="63"/>
      <c r="U614" s="63"/>
      <c r="V614" s="63"/>
      <c r="W614" s="63"/>
      <c r="X614" s="63"/>
    </row>
    <row r="615" spans="2:24">
      <c r="C615" s="112"/>
      <c r="D615" s="113" t="s">
        <v>92</v>
      </c>
      <c r="E615" s="123" t="str">
        <f t="shared" ref="E615:L615" si="1073">IF(OR(E603="",E614=""),"",E614/E603-1)</f>
        <v/>
      </c>
      <c r="F615" s="124" t="str">
        <f t="shared" si="1073"/>
        <v/>
      </c>
      <c r="G615" s="124" t="str">
        <f t="shared" si="1073"/>
        <v/>
      </c>
      <c r="H615" s="124" t="str">
        <f t="shared" si="1073"/>
        <v/>
      </c>
      <c r="I615" s="124" t="str">
        <f t="shared" si="1073"/>
        <v/>
      </c>
      <c r="J615" s="124" t="str">
        <f t="shared" si="1073"/>
        <v/>
      </c>
      <c r="K615" s="124" t="str">
        <f t="shared" si="1073"/>
        <v/>
      </c>
      <c r="L615" s="124" t="str">
        <f t="shared" si="1073"/>
        <v/>
      </c>
      <c r="M615" s="125"/>
      <c r="Q615" s="63"/>
      <c r="R615" s="63"/>
      <c r="S615" s="63"/>
      <c r="T615" s="63"/>
      <c r="U615" s="63"/>
      <c r="V615" s="63"/>
      <c r="W615" s="63"/>
      <c r="X615" s="63"/>
    </row>
    <row r="616" spans="2:24">
      <c r="C616" s="112"/>
      <c r="D616" s="113" t="s">
        <v>24</v>
      </c>
      <c r="E616" s="114" t="str" cm="1">
        <f t="array" aca="1" ref="E616" ca="1">IF(INDIRECT($C599&amp;"!$K$42")=0,"",INDIRECT($C599&amp;"!$K$42"))</f>
        <v/>
      </c>
      <c r="F616" s="115" t="str" cm="1">
        <f t="array" aca="1" ref="F616" ca="1">IF(INDIRECT($C599&amp;"!$K$78")=0,"",INDIRECT($C599&amp;"!$K$78"))</f>
        <v/>
      </c>
      <c r="G616" s="115" t="str" cm="1">
        <f t="array" aca="1" ref="G616" ca="1">IF(INDIRECT($C599&amp;"!$K$114")=0,"",INDIRECT($C599&amp;"!$K$114"))</f>
        <v/>
      </c>
      <c r="H616" s="115" t="str" cm="1">
        <f t="array" aca="1" ref="H616" ca="1">IF(INDIRECT($C599&amp;"!$K$150")=0,"",INDIRECT($C599&amp;"!$K$150"))</f>
        <v/>
      </c>
      <c r="I616" s="115" t="str" cm="1">
        <f t="array" aca="1" ref="I616" ca="1">IF(INDIRECT($C599&amp;"!$K$186")=0,"",INDIRECT($C599&amp;"!$K$186"))</f>
        <v/>
      </c>
      <c r="J616" s="115" t="str" cm="1">
        <f t="array" aca="1" ref="J616" ca="1">IF(INDIRECT($C599&amp;"!$K$222")=0,"",INDIRECT($C599&amp;"!$K$222"))</f>
        <v/>
      </c>
      <c r="K616" s="115" t="str" cm="1">
        <f t="array" aca="1" ref="K616" ca="1">IF(INDIRECT($C599&amp;"!$K$258")=0,"",INDIRECT($C599&amp;"!$K$258"))</f>
        <v/>
      </c>
      <c r="L616" s="115" t="str" cm="1">
        <f t="array" aca="1" ref="L616" ca="1">IF(INDIRECT($C599&amp;"!$K$294")=0,"",INDIRECT($C599&amp;"!$K$294"))</f>
        <v/>
      </c>
      <c r="M616" s="116" t="str">
        <f ca="1">IF(E616="","",SUM($E616:$L616))</f>
        <v/>
      </c>
      <c r="Q616" s="63"/>
      <c r="R616" s="63"/>
      <c r="S616" s="63"/>
      <c r="T616" s="63"/>
      <c r="U616" s="63"/>
      <c r="V616" s="63"/>
      <c r="W616" s="63"/>
      <c r="X616" s="63"/>
    </row>
    <row r="617" spans="2:24">
      <c r="C617" s="117"/>
      <c r="D617" s="117" t="s">
        <v>74</v>
      </c>
      <c r="E617" s="118" t="str">
        <f ca="1">IF(OR(E614="",E616=""),"",ROUNDDOWN(E614*E616*24,0))</f>
        <v/>
      </c>
      <c r="F617" s="119" t="str">
        <f t="shared" ref="F617:L617" ca="1" si="1074">IF(OR(F614="",F616=""),"",ROUNDDOWN(F614*F616*24,0))</f>
        <v/>
      </c>
      <c r="G617" s="119" t="str">
        <f t="shared" ca="1" si="1074"/>
        <v/>
      </c>
      <c r="H617" s="119" t="str">
        <f t="shared" ca="1" si="1074"/>
        <v/>
      </c>
      <c r="I617" s="119" t="str">
        <f t="shared" ca="1" si="1074"/>
        <v/>
      </c>
      <c r="J617" s="119" t="str">
        <f t="shared" ca="1" si="1074"/>
        <v/>
      </c>
      <c r="K617" s="119" t="str">
        <f t="shared" ca="1" si="1074"/>
        <v/>
      </c>
      <c r="L617" s="119" t="str">
        <f t="shared" ca="1" si="1074"/>
        <v/>
      </c>
      <c r="M617" s="121">
        <f ca="1">SUM(E617:L617)</f>
        <v>0</v>
      </c>
      <c r="Q617" s="63" t="str">
        <f t="shared" ref="Q617" ca="1" si="1075">IF(OR(E614="",E616=""),"",CHAR(10)&amp;"法定休日：" &amp; TEXT(E614,"#,###円") &amp; "×" &amp; TEXT(E616,"[h]:mm時間;@") &amp; "=" &amp; TEXT(E617,"#,###円"))</f>
        <v/>
      </c>
      <c r="R617" s="63" t="str">
        <f t="shared" ref="R617" ca="1" si="1076">IF(OR(F614="",F616=""),"",CHAR(10)&amp;"法定休日：" &amp; TEXT(F614,"#,###円") &amp; "×" &amp; TEXT(F616,"[h]:mm時間;@") &amp; "=" &amp; TEXT(F617,"#,###円"))</f>
        <v/>
      </c>
      <c r="S617" s="63" t="str">
        <f t="shared" ref="S617" ca="1" si="1077">IF(OR(G614="",G616=""),"",CHAR(10)&amp;"法定休日：" &amp; TEXT(G614,"#,###円") &amp; "×" &amp; TEXT(G616,"[h]:mm時間;@") &amp; "=" &amp; TEXT(G617,"#,###円"))</f>
        <v/>
      </c>
      <c r="T617" s="63" t="str">
        <f t="shared" ref="T617" ca="1" si="1078">IF(OR(H614="",H616=""),"",CHAR(10)&amp;"法定休日：" &amp; TEXT(H614,"#,###円") &amp; "×" &amp; TEXT(H616,"[h]:mm時間;@") &amp; "=" &amp; TEXT(H617,"#,###円"))</f>
        <v/>
      </c>
      <c r="U617" s="63" t="str">
        <f t="shared" ref="U617" ca="1" si="1079">IF(OR(I614="",I616=""),"",CHAR(10)&amp;"法定休日：" &amp; TEXT(I614,"#,###円") &amp; "×" &amp; TEXT(I616,"[h]:mm時間;@") &amp; "=" &amp; TEXT(I617,"#,###円"))</f>
        <v/>
      </c>
      <c r="V617" s="63" t="str">
        <f t="shared" ref="V617" ca="1" si="1080">IF(OR(J614="",J616=""),"",CHAR(10)&amp;"法定休日：" &amp; TEXT(J614,"#,###円") &amp; "×" &amp; TEXT(J616,"[h]:mm時間;@") &amp; "=" &amp; TEXT(J617,"#,###円"))</f>
        <v/>
      </c>
      <c r="W617" s="63" t="str">
        <f t="shared" ref="W617" ca="1" si="1081">IF(OR(K614="",K616=""),"",CHAR(10)&amp;"法定休日：" &amp; TEXT(K614,"#,###円") &amp; "×" &amp; TEXT(K616,"[h]:mm時間;@") &amp; "=" &amp; TEXT(K617,"#,###円"))</f>
        <v/>
      </c>
      <c r="X617" s="63" t="str">
        <f t="shared" ref="X617" ca="1" si="1082">IF(OR(L614="",L616=""),"",CHAR(10)&amp;"法定休日：" &amp; TEXT(L614,"#,###円") &amp; "×" &amp; TEXT(L616,"[h]:mm時間;@") &amp; "=" &amp; TEXT(L617,"#,###円"))</f>
        <v/>
      </c>
    </row>
    <row r="618" spans="2:24">
      <c r="C618" s="110" t="s">
        <v>75</v>
      </c>
      <c r="D618" s="110" t="s">
        <v>77</v>
      </c>
      <c r="E618" s="38"/>
      <c r="F618" s="36"/>
      <c r="G618" s="36"/>
      <c r="H618" s="36"/>
      <c r="I618" s="36"/>
      <c r="J618" s="36"/>
      <c r="K618" s="36"/>
      <c r="L618" s="36"/>
      <c r="M618" s="126">
        <f>SUM(E618:L618)</f>
        <v>0</v>
      </c>
      <c r="Q618" s="63"/>
      <c r="R618" s="63"/>
      <c r="S618" s="63"/>
      <c r="T618" s="63"/>
      <c r="U618" s="63"/>
      <c r="V618" s="63"/>
      <c r="W618" s="63"/>
      <c r="X618" s="63"/>
    </row>
    <row r="619" spans="2:24">
      <c r="C619" s="127"/>
      <c r="D619" s="113" t="s">
        <v>78</v>
      </c>
      <c r="E619" s="39"/>
      <c r="F619" s="35"/>
      <c r="G619" s="35"/>
      <c r="H619" s="35"/>
      <c r="I619" s="35"/>
      <c r="J619" s="35"/>
      <c r="K619" s="35"/>
      <c r="L619" s="35"/>
      <c r="M619" s="128">
        <f ca="1">SUM(E619*E602,F619*F602,G619*G602,H619*H602,I619*I602,J619*J602,K619*K602,L619*L602)</f>
        <v>0</v>
      </c>
      <c r="Q619" s="63"/>
      <c r="R619" s="63"/>
      <c r="S619" s="63"/>
      <c r="T619" s="63"/>
      <c r="U619" s="63"/>
      <c r="V619" s="63"/>
      <c r="W619" s="63"/>
      <c r="X619" s="63"/>
    </row>
    <row r="620" spans="2:24">
      <c r="C620" s="129"/>
      <c r="D620" s="117" t="s">
        <v>74</v>
      </c>
      <c r="E620" s="118" t="str">
        <f t="shared" ref="E620:L620" si="1083">IF(AND(E618="",E619=""),"",E618+E619*E602)</f>
        <v/>
      </c>
      <c r="F620" s="119" t="str">
        <f t="shared" si="1083"/>
        <v/>
      </c>
      <c r="G620" s="119" t="str">
        <f t="shared" si="1083"/>
        <v/>
      </c>
      <c r="H620" s="119" t="str">
        <f t="shared" si="1083"/>
        <v/>
      </c>
      <c r="I620" s="119" t="str">
        <f t="shared" si="1083"/>
        <v/>
      </c>
      <c r="J620" s="119" t="str">
        <f t="shared" si="1083"/>
        <v/>
      </c>
      <c r="K620" s="119" t="str">
        <f t="shared" si="1083"/>
        <v/>
      </c>
      <c r="L620" s="119" t="str">
        <f t="shared" si="1083"/>
        <v/>
      </c>
      <c r="M620" s="121">
        <f>SUM(E620:L620)</f>
        <v>0</v>
      </c>
      <c r="Q620" s="63" t="str">
        <f t="shared" ref="Q620:X620" si="1084">IF(AND(E618="",E619=""),"",CHAR(10)&amp;"通勤手当：" &amp; TEXT(E620,"#,###円"))</f>
        <v/>
      </c>
      <c r="R620" s="63" t="str">
        <f t="shared" si="1084"/>
        <v/>
      </c>
      <c r="S620" s="63" t="str">
        <f t="shared" si="1084"/>
        <v/>
      </c>
      <c r="T620" s="63" t="str">
        <f t="shared" si="1084"/>
        <v/>
      </c>
      <c r="U620" s="63" t="str">
        <f t="shared" si="1084"/>
        <v/>
      </c>
      <c r="V620" s="63" t="str">
        <f t="shared" si="1084"/>
        <v/>
      </c>
      <c r="W620" s="63" t="str">
        <f t="shared" si="1084"/>
        <v/>
      </c>
      <c r="X620" s="63" t="str">
        <f t="shared" si="1084"/>
        <v/>
      </c>
    </row>
    <row r="621" spans="2:24">
      <c r="C621" s="110" t="s">
        <v>97</v>
      </c>
      <c r="D621" s="130" t="s">
        <v>99</v>
      </c>
      <c r="E621" s="38"/>
      <c r="F621" s="36"/>
      <c r="G621" s="36"/>
      <c r="H621" s="36"/>
      <c r="I621" s="36"/>
      <c r="J621" s="36"/>
      <c r="K621" s="36"/>
      <c r="L621" s="36"/>
      <c r="M621" s="131">
        <f>SUM(E621:L621)</f>
        <v>0</v>
      </c>
      <c r="Q621" s="63" t="str">
        <f>IF(E621="","",CHAR(10)&amp;"自己負担：" &amp; TEXT(E621,"#,###円")) &amp; IF(E622="",""," ※" &amp;E622)</f>
        <v/>
      </c>
      <c r="R621" s="63" t="str">
        <f t="shared" ref="R621" si="1085">IF(F621="","",CHAR(10)&amp;"自己負担：" &amp; TEXT(F621,"#,###円")) &amp; IF(F622="",""," ※" &amp;F622)</f>
        <v/>
      </c>
      <c r="S621" s="63" t="str">
        <f t="shared" ref="S621" si="1086">IF(G621="","",CHAR(10)&amp;"自己負担：" &amp; TEXT(G621,"#,###円")) &amp; IF(G622="",""," ※" &amp;G622)</f>
        <v/>
      </c>
      <c r="T621" s="63" t="str">
        <f t="shared" ref="T621" si="1087">IF(H621="","",CHAR(10)&amp;"自己負担：" &amp; TEXT(H621,"#,###円")) &amp; IF(H622="",""," ※" &amp;H622)</f>
        <v/>
      </c>
      <c r="U621" s="63" t="str">
        <f t="shared" ref="U621" si="1088">IF(I621="","",CHAR(10)&amp;"自己負担：" &amp; TEXT(I621,"#,###円")) &amp; IF(I622="",""," ※" &amp;I622)</f>
        <v/>
      </c>
      <c r="V621" s="63" t="str">
        <f t="shared" ref="V621" si="1089">IF(J621="","",CHAR(10)&amp;"自己負担：" &amp; TEXT(J621,"#,###円")) &amp; IF(J622="",""," ※" &amp;J622)</f>
        <v/>
      </c>
      <c r="W621" s="63" t="str">
        <f t="shared" ref="W621" si="1090">IF(K621="","",CHAR(10)&amp;"自己負担：" &amp; TEXT(K621,"#,###円")) &amp; IF(K622="",""," ※" &amp;K622)</f>
        <v/>
      </c>
      <c r="X621" s="63" t="str">
        <f t="shared" ref="X621" si="1091">IF(L621="","",CHAR(10)&amp;"自己負担：" &amp; TEXT(L621,"#,###円")) &amp; IF(L622="",""," ※" &amp;L622)</f>
        <v/>
      </c>
    </row>
    <row r="622" spans="2:24" ht="33.75" customHeight="1" thickBot="1">
      <c r="C622" s="132" t="s">
        <v>98</v>
      </c>
      <c r="D622" s="133" t="s">
        <v>100</v>
      </c>
      <c r="E622" s="40"/>
      <c r="F622" s="40"/>
      <c r="G622" s="40"/>
      <c r="H622" s="40"/>
      <c r="I622" s="40"/>
      <c r="J622" s="40"/>
      <c r="K622" s="40"/>
      <c r="L622" s="41"/>
      <c r="M622" s="134"/>
      <c r="O622" s="1" t="s">
        <v>101</v>
      </c>
    </row>
    <row r="623" spans="2:24" ht="21.75" customHeight="1" thickTop="1">
      <c r="C623" s="129" t="s">
        <v>76</v>
      </c>
      <c r="D623" s="135"/>
      <c r="E623" s="119" t="str">
        <f t="shared" ref="E623:L623" ca="1" si="1092">IF(SUM(E605,E609,E613,E617,E620)-E621=0,"",SUM(E605,E609,E613,E617,E620)-E621)</f>
        <v/>
      </c>
      <c r="F623" s="119" t="str">
        <f t="shared" ca="1" si="1092"/>
        <v/>
      </c>
      <c r="G623" s="119" t="str">
        <f t="shared" ca="1" si="1092"/>
        <v/>
      </c>
      <c r="H623" s="119" t="str">
        <f t="shared" ca="1" si="1092"/>
        <v/>
      </c>
      <c r="I623" s="119" t="str">
        <f t="shared" ca="1" si="1092"/>
        <v/>
      </c>
      <c r="J623" s="119" t="str">
        <f t="shared" ca="1" si="1092"/>
        <v/>
      </c>
      <c r="K623" s="119" t="str">
        <f t="shared" ca="1" si="1092"/>
        <v/>
      </c>
      <c r="L623" s="119" t="str">
        <f t="shared" ca="1" si="1092"/>
        <v/>
      </c>
      <c r="M623" s="136" t="str">
        <f ca="1">IF(E623="","",SUM(E623:L623))</f>
        <v/>
      </c>
      <c r="Q623" s="137" t="str">
        <f ca="1">Q605&amp;Q609&amp;Q613&amp;Q617&amp;Q620&amp;Q621</f>
        <v/>
      </c>
      <c r="R623" s="137" t="str">
        <f t="shared" ref="R623:X623" ca="1" si="1093">R605&amp;R609&amp;R613&amp;R617&amp;R620&amp;R621</f>
        <v/>
      </c>
      <c r="S623" s="137" t="str">
        <f t="shared" ca="1" si="1093"/>
        <v/>
      </c>
      <c r="T623" s="137" t="str">
        <f t="shared" ca="1" si="1093"/>
        <v/>
      </c>
      <c r="U623" s="137" t="str">
        <f t="shared" ca="1" si="1093"/>
        <v/>
      </c>
      <c r="V623" s="137" t="str">
        <f t="shared" ca="1" si="1093"/>
        <v/>
      </c>
      <c r="W623" s="137" t="str">
        <f t="shared" ca="1" si="1093"/>
        <v/>
      </c>
      <c r="X623" s="137" t="str">
        <f t="shared" ca="1" si="1093"/>
        <v/>
      </c>
    </row>
    <row r="624" spans="2:24" ht="15" customHeight="1" thickBot="1">
      <c r="B624" s="138"/>
      <c r="C624" s="138"/>
      <c r="D624" s="138"/>
      <c r="E624" s="138"/>
      <c r="F624" s="138"/>
      <c r="G624" s="138"/>
      <c r="H624" s="138"/>
      <c r="I624" s="138"/>
      <c r="J624" s="138"/>
      <c r="K624" s="138"/>
      <c r="L624" s="138"/>
      <c r="M624" s="138"/>
    </row>
    <row r="626" spans="2:24" ht="14.25" customHeight="1">
      <c r="B626" s="46">
        <f>B599+1</f>
        <v>24</v>
      </c>
      <c r="C626" s="29" t="str">
        <f>HYPERLINK("#日誌"&amp;B626&amp;"!B11","日誌"&amp;B626)</f>
        <v>日誌24</v>
      </c>
      <c r="D626" s="95" t="s">
        <v>116</v>
      </c>
      <c r="E626" s="139"/>
      <c r="F626" s="95" t="s">
        <v>126</v>
      </c>
      <c r="G626" s="140"/>
      <c r="H626" s="95" t="s">
        <v>127</v>
      </c>
      <c r="I626" s="140"/>
      <c r="J626" s="63"/>
      <c r="M626" s="96" t="str">
        <f>HYPERLINK("#⑭雑役務費!C"&amp;9*B626+1,"経費支出管理表へ")</f>
        <v>経費支出管理表へ</v>
      </c>
      <c r="Q626" s="1" t="s">
        <v>102</v>
      </c>
    </row>
    <row r="627" spans="2:24" ht="7.5" customHeight="1">
      <c r="C627" s="63"/>
      <c r="D627" s="63"/>
      <c r="E627" s="63"/>
      <c r="G627" s="97" t="e">
        <f>VLOOKUP(G626,リスト!E:F,2,FALSE)</f>
        <v>#N/A</v>
      </c>
      <c r="H627" s="63"/>
      <c r="J627" s="63"/>
      <c r="K627" s="63"/>
      <c r="L627" s="63"/>
      <c r="M627" s="63"/>
    </row>
    <row r="628" spans="2:24">
      <c r="C628" s="98"/>
      <c r="D628" s="99"/>
      <c r="E628" s="100" t="s">
        <v>45</v>
      </c>
      <c r="F628" s="101" t="s">
        <v>46</v>
      </c>
      <c r="G628" s="101" t="s">
        <v>47</v>
      </c>
      <c r="H628" s="101" t="s">
        <v>48</v>
      </c>
      <c r="I628" s="101" t="s">
        <v>49</v>
      </c>
      <c r="J628" s="101" t="s">
        <v>50</v>
      </c>
      <c r="K628" s="101" t="s">
        <v>51</v>
      </c>
      <c r="L628" s="101" t="s">
        <v>52</v>
      </c>
      <c r="M628" s="102" t="s">
        <v>11</v>
      </c>
      <c r="Q628" s="103" t="s">
        <v>45</v>
      </c>
      <c r="R628" s="103" t="s">
        <v>46</v>
      </c>
      <c r="S628" s="103" t="s">
        <v>47</v>
      </c>
      <c r="T628" s="103" t="s">
        <v>48</v>
      </c>
      <c r="U628" s="103" t="s">
        <v>49</v>
      </c>
      <c r="V628" s="103" t="s">
        <v>50</v>
      </c>
      <c r="W628" s="103" t="s">
        <v>51</v>
      </c>
      <c r="X628" s="103" t="s">
        <v>52</v>
      </c>
    </row>
    <row r="629" spans="2:24" ht="15" customHeight="1">
      <c r="C629" s="104" t="s">
        <v>18</v>
      </c>
      <c r="D629" s="105"/>
      <c r="E629" s="106" cm="1">
        <f t="array" aca="1" ref="E629" ca="1">IF(INDIRECT(C626&amp;"!$L$42")=0,"",COUNT(INDIRECT(C626&amp;"!$L$11:$L$41")))</f>
        <v>0</v>
      </c>
      <c r="F629" s="107" cm="1">
        <f t="array" aca="1" ref="F629" ca="1">IF(INDIRECT(C626&amp;"!$L$78")=0,"",COUNT(INDIRECT(C626&amp;"!$L$47:$L$77")))</f>
        <v>0</v>
      </c>
      <c r="G629" s="107" cm="1">
        <f t="array" aca="1" ref="G629" ca="1">IF(INDIRECT(C626&amp;"!$L$114")=0,"",COUNT(INDIRECT(C626&amp;"!$L$83:$L$113")))</f>
        <v>0</v>
      </c>
      <c r="H629" s="107" cm="1">
        <f t="array" aca="1" ref="H629" ca="1">IF(INDIRECT(C626&amp;"!$L$150")=0,"",COUNT(INDIRECT(C626&amp;"!$L$119:$L$149")))</f>
        <v>0</v>
      </c>
      <c r="I629" s="107" cm="1">
        <f t="array" aca="1" ref="I629" ca="1">IF(INDIRECT(C626&amp;"!$L$186")=0,"",COUNT(INDIRECT(C626&amp;"!$L$155:$L$185")))</f>
        <v>0</v>
      </c>
      <c r="J629" s="107" cm="1">
        <f t="array" aca="1" ref="J629" ca="1">IF(INDIRECT(C626&amp;"!$L$222")=0,"",COUNT(INDIRECT(C626&amp;"!$L$191:$L$221")))</f>
        <v>0</v>
      </c>
      <c r="K629" s="107" cm="1">
        <f t="array" aca="1" ref="K629" ca="1">IF(INDIRECT(C626&amp;"!$L$258")=0,"",COUNT(INDIRECT(C626&amp;"!$L$227:$L$257")))</f>
        <v>0</v>
      </c>
      <c r="L629" s="107" cm="1">
        <f t="array" aca="1" ref="L629" ca="1">IF(INDIRECT(C626&amp;"!$L$294")=0,"",COUNT(INDIRECT(C626&amp;"!$L$263:$L$293")))</f>
        <v>0</v>
      </c>
      <c r="M629" s="108">
        <f ca="1">IF($E$8="","",SUM($E$8:$L$8))</f>
        <v>0</v>
      </c>
      <c r="O629" s="69" t="s">
        <v>167</v>
      </c>
      <c r="Q629" s="109"/>
      <c r="R629" s="109"/>
      <c r="S629" s="109"/>
      <c r="T629" s="109"/>
      <c r="U629" s="109"/>
      <c r="V629" s="109"/>
      <c r="W629" s="109"/>
      <c r="X629" s="109"/>
    </row>
    <row r="630" spans="2:24">
      <c r="C630" s="110" t="s">
        <v>82</v>
      </c>
      <c r="D630" s="110" t="s">
        <v>73</v>
      </c>
      <c r="E630" s="37"/>
      <c r="F630" s="30"/>
      <c r="G630" s="30"/>
      <c r="H630" s="30"/>
      <c r="I630" s="30"/>
      <c r="J630" s="30"/>
      <c r="K630" s="30"/>
      <c r="L630" s="30"/>
      <c r="M630" s="111"/>
      <c r="O630" s="1" t="s">
        <v>122</v>
      </c>
    </row>
    <row r="631" spans="2:24">
      <c r="C631" s="112"/>
      <c r="D631" s="113" t="s">
        <v>24</v>
      </c>
      <c r="E631" s="114" t="str" cm="1">
        <f t="array" aca="1" ref="E631" ca="1">IF(INDIRECT($C626&amp;"!$H$42")=0,"",INDIRECT($C626&amp;"!$H$42"))</f>
        <v/>
      </c>
      <c r="F631" s="115" t="str" cm="1">
        <f t="array" aca="1" ref="F631" ca="1">IF(INDIRECT($C626&amp;"!$H$78")=0,"",INDIRECT($C626&amp;"!$H$78"))</f>
        <v/>
      </c>
      <c r="G631" s="115" t="str" cm="1">
        <f t="array" aca="1" ref="G631" ca="1">IF(INDIRECT($C626&amp;"!$H$114")=0,"",INDIRECT($C626&amp;"!$H$114"))</f>
        <v/>
      </c>
      <c r="H631" s="115" t="str" cm="1">
        <f t="array" aca="1" ref="H631" ca="1">IF(INDIRECT($C626&amp;"!$H$150")=0,"",INDIRECT($C626&amp;"!$H$150"))</f>
        <v/>
      </c>
      <c r="I631" s="115" t="str" cm="1">
        <f t="array" aca="1" ref="I631" ca="1">IF(INDIRECT($C626&amp;"!$H$186")=0,"",INDIRECT($C626&amp;"!$H$186"))</f>
        <v/>
      </c>
      <c r="J631" s="115" t="str" cm="1">
        <f t="array" aca="1" ref="J631" ca="1">IF(INDIRECT($C626&amp;"!$H$222")=0,"",INDIRECT($C626&amp;"!$H$222"))</f>
        <v/>
      </c>
      <c r="K631" s="115" t="str" cm="1">
        <f t="array" aca="1" ref="K631" ca="1">IF(INDIRECT($C626&amp;"!$H$258")=0,"",INDIRECT($C626&amp;"!$H$258"))</f>
        <v/>
      </c>
      <c r="L631" s="115" t="str" cm="1">
        <f t="array" aca="1" ref="L631" ca="1">IF(INDIRECT($C626&amp;"!$H$294")=0,"",INDIRECT($C626&amp;"!$H$294"))</f>
        <v/>
      </c>
      <c r="M631" s="116" t="str">
        <f ca="1">IF(E631="","",SUM($E631:$L631))</f>
        <v/>
      </c>
    </row>
    <row r="632" spans="2:24">
      <c r="C632" s="117"/>
      <c r="D632" s="117" t="s">
        <v>74</v>
      </c>
      <c r="E632" s="118" t="str">
        <f t="shared" ref="E632:L632" ca="1" si="1094">IF(OR(E630="",E631=""),"",ROUNDDOWN(E630*E631*24,0))</f>
        <v/>
      </c>
      <c r="F632" s="119" t="str">
        <f t="shared" ca="1" si="1094"/>
        <v/>
      </c>
      <c r="G632" s="119" t="str">
        <f t="shared" ca="1" si="1094"/>
        <v/>
      </c>
      <c r="H632" s="119" t="str">
        <f t="shared" ca="1" si="1094"/>
        <v/>
      </c>
      <c r="I632" s="120" t="str">
        <f t="shared" ca="1" si="1094"/>
        <v/>
      </c>
      <c r="J632" s="119" t="str">
        <f t="shared" ca="1" si="1094"/>
        <v/>
      </c>
      <c r="K632" s="119" t="str">
        <f t="shared" ca="1" si="1094"/>
        <v/>
      </c>
      <c r="L632" s="119" t="str">
        <f t="shared" ca="1" si="1094"/>
        <v/>
      </c>
      <c r="M632" s="121">
        <f ca="1">SUM(E632:L632)</f>
        <v>0</v>
      </c>
      <c r="Q632" s="63" t="str">
        <f t="shared" ref="Q632" ca="1" si="1095">IF(OR(E630="",E631=""),"","所定内：" &amp; TEXT(E630,"#,###円") &amp; "×" &amp; TEXT(E631,"[h]:mm時間;@") &amp; "=" &amp; TEXT(E632,"#,###円"))</f>
        <v/>
      </c>
      <c r="R632" s="63" t="str">
        <f t="shared" ref="R632" ca="1" si="1096">IF(OR(F630="",F631=""),"","所定内：" &amp; TEXT(F630,"#,###円") &amp; "×" &amp; TEXT(F631,"[h]:mm時間;@") &amp; "=" &amp; TEXT(F632,"#,###円"))</f>
        <v/>
      </c>
      <c r="S632" s="63" t="str">
        <f t="shared" ref="S632" ca="1" si="1097">IF(OR(G630="",G631=""),"","所定内：" &amp; TEXT(G630,"#,###円") &amp; "×" &amp; TEXT(G631,"[h]:mm時間;@") &amp; "=" &amp; TEXT(G632,"#,###円"))</f>
        <v/>
      </c>
      <c r="T632" s="63" t="str">
        <f t="shared" ref="T632" ca="1" si="1098">IF(OR(H630="",H631=""),"","所定内：" &amp; TEXT(H630,"#,###円") &amp; "×" &amp; TEXT(H631,"[h]:mm時間;@") &amp; "=" &amp; TEXT(H632,"#,###円"))</f>
        <v/>
      </c>
      <c r="U632" s="63" t="str">
        <f t="shared" ref="U632" ca="1" si="1099">IF(OR(I630="",I631=""),"","所定内：" &amp; TEXT(I630,"#,###円") &amp; "×" &amp; TEXT(I631,"[h]:mm時間;@") &amp; "=" &amp; TEXT(I632,"#,###円"))</f>
        <v/>
      </c>
      <c r="V632" s="63" t="str">
        <f t="shared" ref="V632" ca="1" si="1100">IF(OR(J630="",J631=""),"","所定内：" &amp; TEXT(J630,"#,###円") &amp; "×" &amp; TEXT(J631,"[h]:mm時間;@") &amp; "=" &amp; TEXT(J632,"#,###円"))</f>
        <v/>
      </c>
      <c r="W632" s="63" t="str">
        <f t="shared" ref="W632" ca="1" si="1101">IF(OR(K630="",K631=""),"","所定内：" &amp; TEXT(K630,"#,###円") &amp; "×" &amp; TEXT(K631,"[h]:mm時間;@") &amp; "=" &amp; TEXT(K632,"#,###円"))</f>
        <v/>
      </c>
      <c r="X632" s="63" t="str">
        <f t="shared" ref="X632" ca="1" si="1102">IF(OR(L630="",L631=""),"","所定内：" &amp; TEXT(L630,"#,###円") &amp; "×" &amp; TEXT(L631,"[h]:mm時間;@") &amp; "=" &amp; TEXT(L632,"#,###円"))</f>
        <v/>
      </c>
    </row>
    <row r="633" spans="2:24">
      <c r="C633" s="110" t="s">
        <v>91</v>
      </c>
      <c r="D633" s="112" t="s">
        <v>73</v>
      </c>
      <c r="E633" s="37"/>
      <c r="F633" s="30"/>
      <c r="G633" s="30"/>
      <c r="H633" s="30"/>
      <c r="I633" s="30"/>
      <c r="J633" s="30"/>
      <c r="K633" s="30"/>
      <c r="L633" s="30"/>
      <c r="M633" s="122"/>
      <c r="Q633" s="63"/>
      <c r="R633" s="63"/>
      <c r="S633" s="63"/>
      <c r="T633" s="63"/>
      <c r="U633" s="63"/>
      <c r="V633" s="63"/>
      <c r="W633" s="63"/>
      <c r="X633" s="63"/>
    </row>
    <row r="634" spans="2:24">
      <c r="C634" s="112"/>
      <c r="D634" s="113" t="s">
        <v>92</v>
      </c>
      <c r="E634" s="123" t="str">
        <f>IF(OR(E630="",E633=""),"",E633/E630-1)</f>
        <v/>
      </c>
      <c r="F634" s="124" t="str">
        <f t="shared" ref="F634:L634" si="1103">IF(OR(F630="",F633=""),"",F633/F630-1)</f>
        <v/>
      </c>
      <c r="G634" s="124" t="str">
        <f t="shared" si="1103"/>
        <v/>
      </c>
      <c r="H634" s="124" t="str">
        <f t="shared" si="1103"/>
        <v/>
      </c>
      <c r="I634" s="124" t="str">
        <f t="shared" si="1103"/>
        <v/>
      </c>
      <c r="J634" s="124" t="str">
        <f t="shared" si="1103"/>
        <v/>
      </c>
      <c r="K634" s="124" t="str">
        <f t="shared" si="1103"/>
        <v/>
      </c>
      <c r="L634" s="124" t="str">
        <f t="shared" si="1103"/>
        <v/>
      </c>
      <c r="M634" s="125"/>
      <c r="Q634" s="63"/>
      <c r="R634" s="63"/>
      <c r="S634" s="63"/>
      <c r="T634" s="63"/>
      <c r="U634" s="63"/>
      <c r="V634" s="63"/>
      <c r="W634" s="63"/>
      <c r="X634" s="63"/>
    </row>
    <row r="635" spans="2:24">
      <c r="C635" s="112"/>
      <c r="D635" s="113" t="s">
        <v>24</v>
      </c>
      <c r="E635" s="114" t="str" cm="1">
        <f t="array" aca="1" ref="E635" ca="1">IF(INDIRECT($C626&amp;"!$I$42")=0,"",INDIRECT($C626&amp;"!$I$42"))</f>
        <v/>
      </c>
      <c r="F635" s="115" t="str" cm="1">
        <f t="array" aca="1" ref="F635" ca="1">IF(INDIRECT($C626&amp;"!$I$78")=0,"",INDIRECT($C626&amp;"!$I$78"))</f>
        <v/>
      </c>
      <c r="G635" s="115" t="str" cm="1">
        <f t="array" aca="1" ref="G635" ca="1">IF(INDIRECT($C626&amp;"!$I$114")=0,"",INDIRECT($C626&amp;"!$I$114"))</f>
        <v/>
      </c>
      <c r="H635" s="115" t="str" cm="1">
        <f t="array" aca="1" ref="H635" ca="1">IF(INDIRECT($C626&amp;"!$I$150")=0,"",INDIRECT($C626&amp;"!$I$150"))</f>
        <v/>
      </c>
      <c r="I635" s="115" t="str" cm="1">
        <f t="array" aca="1" ref="I635" ca="1">IF(INDIRECT($C626&amp;"!$I$186")=0,"",INDIRECT($C626&amp;"!$I$186"))</f>
        <v/>
      </c>
      <c r="J635" s="115" t="str" cm="1">
        <f t="array" aca="1" ref="J635" ca="1">IF(INDIRECT($C626&amp;"!$I$222")=0,"",INDIRECT($C626&amp;"!$I$222"))</f>
        <v/>
      </c>
      <c r="K635" s="115" t="str" cm="1">
        <f t="array" aca="1" ref="K635" ca="1">IF(INDIRECT($C626&amp;"!$I$258")=0,"",INDIRECT($C626&amp;"!$I$258"))</f>
        <v/>
      </c>
      <c r="L635" s="115" t="str" cm="1">
        <f t="array" aca="1" ref="L635" ca="1">IF(INDIRECT($C626&amp;"!$I$294")=0,"",INDIRECT($C626&amp;"!$I$294"))</f>
        <v/>
      </c>
      <c r="M635" s="116" t="str">
        <f ca="1">IF(E635="","",SUM($E635:$L635))</f>
        <v/>
      </c>
      <c r="Q635" s="63"/>
      <c r="R635" s="63"/>
      <c r="S635" s="63"/>
      <c r="T635" s="63"/>
      <c r="U635" s="63"/>
      <c r="V635" s="63"/>
      <c r="W635" s="63"/>
      <c r="X635" s="63"/>
    </row>
    <row r="636" spans="2:24">
      <c r="C636" s="117"/>
      <c r="D636" s="117" t="s">
        <v>74</v>
      </c>
      <c r="E636" s="118" t="str">
        <f t="shared" ref="E636:L636" ca="1" si="1104">IF(OR(E633="",E635=""),"",ROUNDDOWN(E633*E635*24,0))</f>
        <v/>
      </c>
      <c r="F636" s="119" t="str">
        <f t="shared" ca="1" si="1104"/>
        <v/>
      </c>
      <c r="G636" s="119" t="str">
        <f t="shared" ca="1" si="1104"/>
        <v/>
      </c>
      <c r="H636" s="119" t="str">
        <f t="shared" ca="1" si="1104"/>
        <v/>
      </c>
      <c r="I636" s="119" t="str">
        <f t="shared" ca="1" si="1104"/>
        <v/>
      </c>
      <c r="J636" s="119" t="str">
        <f t="shared" ca="1" si="1104"/>
        <v/>
      </c>
      <c r="K636" s="119" t="str">
        <f t="shared" ca="1" si="1104"/>
        <v/>
      </c>
      <c r="L636" s="119" t="str">
        <f t="shared" ca="1" si="1104"/>
        <v/>
      </c>
      <c r="M636" s="121">
        <f ca="1">SUM(E636:L636)</f>
        <v>0</v>
      </c>
      <c r="Q636" s="63" t="str">
        <f t="shared" ref="Q636" ca="1" si="1105">IF(OR(E633="",E635=""),"",CHAR(10)&amp;"所定外：" &amp; TEXT(E633,"#,###円") &amp; "×" &amp; TEXT(E635,"[h]:mm時間;@") &amp; "=" &amp; TEXT(E636,"#,###円"))</f>
        <v/>
      </c>
      <c r="R636" s="63" t="str">
        <f t="shared" ref="R636" ca="1" si="1106">IF(OR(F633="",F635=""),"",CHAR(10)&amp;"所定外：" &amp; TEXT(F633,"#,###円") &amp; "×" &amp; TEXT(F635,"[h]:mm時間;@") &amp; "=" &amp; TEXT(F636,"#,###円"))</f>
        <v/>
      </c>
      <c r="S636" s="63" t="str">
        <f t="shared" ref="S636" ca="1" si="1107">IF(OR(G633="",G635=""),"",CHAR(10)&amp;"所定外：" &amp; TEXT(G633,"#,###円") &amp; "×" &amp; TEXT(G635,"[h]:mm時間;@") &amp; "=" &amp; TEXT(G636,"#,###円"))</f>
        <v/>
      </c>
      <c r="T636" s="63" t="str">
        <f t="shared" ref="T636" ca="1" si="1108">IF(OR(H633="",H635=""),"",CHAR(10)&amp;"所定外：" &amp; TEXT(H633,"#,###円") &amp; "×" &amp; TEXT(H635,"[h]:mm時間;@") &amp; "=" &amp; TEXT(H636,"#,###円"))</f>
        <v/>
      </c>
      <c r="U636" s="63" t="str">
        <f t="shared" ref="U636" ca="1" si="1109">IF(OR(I633="",I635=""),"",CHAR(10)&amp;"所定外：" &amp; TEXT(I633,"#,###円") &amp; "×" &amp; TEXT(I635,"[h]:mm時間;@") &amp; "=" &amp; TEXT(I636,"#,###円"))</f>
        <v/>
      </c>
      <c r="V636" s="63" t="str">
        <f t="shared" ref="V636" ca="1" si="1110">IF(OR(J633="",J635=""),"",CHAR(10)&amp;"所定外：" &amp; TEXT(J633,"#,###円") &amp; "×" &amp; TEXT(J635,"[h]:mm時間;@") &amp; "=" &amp; TEXT(J636,"#,###円"))</f>
        <v/>
      </c>
      <c r="W636" s="63" t="str">
        <f t="shared" ref="W636" ca="1" si="1111">IF(OR(K633="",K635=""),"",CHAR(10)&amp;"所定外：" &amp; TEXT(K633,"#,###円") &amp; "×" &amp; TEXT(K635,"[h]:mm時間;@") &amp; "=" &amp; TEXT(K636,"#,###円"))</f>
        <v/>
      </c>
      <c r="X636" s="63" t="str">
        <f t="shared" ref="X636" ca="1" si="1112">IF(OR(L633="",L635=""),"",CHAR(10)&amp;"所定外：" &amp; TEXT(L633,"#,###円") &amp; "×" &amp; TEXT(L635,"[h]:mm時間;@") &amp; "=" &amp; TEXT(L636,"#,###円"))</f>
        <v/>
      </c>
    </row>
    <row r="637" spans="2:24">
      <c r="C637" s="110" t="s">
        <v>93</v>
      </c>
      <c r="D637" s="112" t="s">
        <v>73</v>
      </c>
      <c r="E637" s="37"/>
      <c r="F637" s="30"/>
      <c r="G637" s="30"/>
      <c r="H637" s="30"/>
      <c r="I637" s="30"/>
      <c r="J637" s="30"/>
      <c r="K637" s="30"/>
      <c r="L637" s="30"/>
      <c r="M637" s="122"/>
      <c r="Q637" s="63"/>
      <c r="R637" s="63"/>
      <c r="S637" s="63"/>
      <c r="T637" s="63"/>
      <c r="U637" s="63"/>
      <c r="V637" s="63"/>
      <c r="W637" s="63"/>
      <c r="X637" s="63"/>
    </row>
    <row r="638" spans="2:24">
      <c r="C638" s="112"/>
      <c r="D638" s="113" t="s">
        <v>92</v>
      </c>
      <c r="E638" s="123" t="str">
        <f t="shared" ref="E638:L638" si="1113">IF(OR(E630="",E637=""),"",E637/E630-1)</f>
        <v/>
      </c>
      <c r="F638" s="124" t="str">
        <f t="shared" si="1113"/>
        <v/>
      </c>
      <c r="G638" s="124" t="str">
        <f t="shared" si="1113"/>
        <v/>
      </c>
      <c r="H638" s="124" t="str">
        <f t="shared" si="1113"/>
        <v/>
      </c>
      <c r="I638" s="124" t="str">
        <f t="shared" si="1113"/>
        <v/>
      </c>
      <c r="J638" s="124" t="str">
        <f t="shared" si="1113"/>
        <v/>
      </c>
      <c r="K638" s="124" t="str">
        <f t="shared" si="1113"/>
        <v/>
      </c>
      <c r="L638" s="124" t="str">
        <f t="shared" si="1113"/>
        <v/>
      </c>
      <c r="M638" s="125"/>
      <c r="Q638" s="63"/>
      <c r="R638" s="63"/>
      <c r="S638" s="63"/>
      <c r="T638" s="63"/>
      <c r="U638" s="63"/>
      <c r="V638" s="63"/>
      <c r="W638" s="63"/>
      <c r="X638" s="63"/>
    </row>
    <row r="639" spans="2:24">
      <c r="C639" s="112"/>
      <c r="D639" s="113" t="s">
        <v>24</v>
      </c>
      <c r="E639" s="114" t="str" cm="1">
        <f t="array" aca="1" ref="E639" ca="1">IF(INDIRECT($C626&amp;"!$J$42")=0,"",INDIRECT($C626&amp;"!$J$42"))</f>
        <v/>
      </c>
      <c r="F639" s="115" t="str" cm="1">
        <f t="array" aca="1" ref="F639" ca="1">IF(INDIRECT($C626&amp;"!$J$78")=0,"",INDIRECT($C626&amp;"!$J$78"))</f>
        <v/>
      </c>
      <c r="G639" s="115" t="str" cm="1">
        <f t="array" aca="1" ref="G639" ca="1">IF(INDIRECT($C626&amp;"!$J$114")=0,"",INDIRECT($C626&amp;"!$J$114"))</f>
        <v/>
      </c>
      <c r="H639" s="115" t="str" cm="1">
        <f t="array" aca="1" ref="H639" ca="1">IF(INDIRECT($C626&amp;"!$J$150")=0,"",INDIRECT($C626&amp;"!$J$150"))</f>
        <v/>
      </c>
      <c r="I639" s="115" t="str" cm="1">
        <f t="array" aca="1" ref="I639" ca="1">IF(INDIRECT($C626&amp;"!$J$186")=0,"",INDIRECT($C626&amp;"!$J$186"))</f>
        <v/>
      </c>
      <c r="J639" s="115" t="str" cm="1">
        <f t="array" aca="1" ref="J639" ca="1">IF(INDIRECT($C626&amp;"!$J$222")=0,"",INDIRECT($C626&amp;"!$J$222"))</f>
        <v/>
      </c>
      <c r="K639" s="115" t="str" cm="1">
        <f t="array" aca="1" ref="K639" ca="1">IF(INDIRECT($C626&amp;"!$J$258")=0,"",INDIRECT($C626&amp;"!$J$258"))</f>
        <v/>
      </c>
      <c r="L639" s="115" t="str" cm="1">
        <f t="array" aca="1" ref="L639" ca="1">IF(INDIRECT($C626&amp;"!$J$294")=0,"",INDIRECT($C626&amp;"!$J$294"))</f>
        <v/>
      </c>
      <c r="M639" s="116" t="str">
        <f ca="1">IF(E639="","",SUM($E639:$L639))</f>
        <v/>
      </c>
      <c r="Q639" s="63"/>
      <c r="R639" s="63"/>
      <c r="S639" s="63"/>
      <c r="T639" s="63"/>
      <c r="U639" s="63"/>
      <c r="V639" s="63"/>
      <c r="W639" s="63"/>
      <c r="X639" s="63"/>
    </row>
    <row r="640" spans="2:24">
      <c r="C640" s="117"/>
      <c r="D640" s="117" t="s">
        <v>74</v>
      </c>
      <c r="E640" s="118" t="str">
        <f t="shared" ref="E640:L640" ca="1" si="1114">IF(OR(E637="",E639=""),"",ROUNDDOWN(E637*E639*24,0))</f>
        <v/>
      </c>
      <c r="F640" s="119" t="str">
        <f t="shared" ca="1" si="1114"/>
        <v/>
      </c>
      <c r="G640" s="119" t="str">
        <f t="shared" ca="1" si="1114"/>
        <v/>
      </c>
      <c r="H640" s="119" t="str">
        <f t="shared" ca="1" si="1114"/>
        <v/>
      </c>
      <c r="I640" s="119" t="str">
        <f t="shared" ca="1" si="1114"/>
        <v/>
      </c>
      <c r="J640" s="119" t="str">
        <f t="shared" ca="1" si="1114"/>
        <v/>
      </c>
      <c r="K640" s="119" t="str">
        <f t="shared" ca="1" si="1114"/>
        <v/>
      </c>
      <c r="L640" s="119" t="str">
        <f t="shared" ca="1" si="1114"/>
        <v/>
      </c>
      <c r="M640" s="121">
        <f ca="1">SUM(E640:L640)</f>
        <v>0</v>
      </c>
      <c r="Q640" s="63" t="str">
        <f ca="1">IF(OR(E637="",E639=""),"",CHAR(10)&amp;"所定休日：" &amp; TEXT(E637,"#,###円") &amp; "×" &amp; TEXT(E639,"[h]:mm時間;@") &amp; "=" &amp; TEXT(E640,"#,###円"))</f>
        <v/>
      </c>
      <c r="R640" s="63" t="str">
        <f t="shared" ref="R640" ca="1" si="1115">IF(OR(F637="",F639=""),"",CHAR(10)&amp;"所定休日：" &amp; TEXT(F637,"#,###円") &amp; "×" &amp; TEXT(F639,"[h]:mm時間;@") &amp; "=" &amp; TEXT(F640,"#,###円"))</f>
        <v/>
      </c>
      <c r="S640" s="63" t="str">
        <f t="shared" ref="S640" ca="1" si="1116">IF(OR(G637="",G639=""),"",CHAR(10)&amp;"所定休日：" &amp; TEXT(G637,"#,###円") &amp; "×" &amp; TEXT(G639,"[h]:mm時間;@") &amp; "=" &amp; TEXT(G640,"#,###円"))</f>
        <v/>
      </c>
      <c r="T640" s="63" t="str">
        <f t="shared" ref="T640" ca="1" si="1117">IF(OR(H637="",H639=""),"",CHAR(10)&amp;"所定休日：" &amp; TEXT(H637,"#,###円") &amp; "×" &amp; TEXT(H639,"[h]:mm時間;@") &amp; "=" &amp; TEXT(H640,"#,###円"))</f>
        <v/>
      </c>
      <c r="U640" s="63" t="str">
        <f t="shared" ref="U640" ca="1" si="1118">IF(OR(I637="",I639=""),"",CHAR(10)&amp;"所定休日：" &amp; TEXT(I637,"#,###円") &amp; "×" &amp; TEXT(I639,"[h]:mm時間;@") &amp; "=" &amp; TEXT(I640,"#,###円"))</f>
        <v/>
      </c>
      <c r="V640" s="63" t="str">
        <f t="shared" ref="V640" ca="1" si="1119">IF(OR(J637="",J639=""),"",CHAR(10)&amp;"所定休日：" &amp; TEXT(J637,"#,###円") &amp; "×" &amp; TEXT(J639,"[h]:mm時間;@") &amp; "=" &amp; TEXT(J640,"#,###円"))</f>
        <v/>
      </c>
      <c r="W640" s="63" t="str">
        <f t="shared" ref="W640" ca="1" si="1120">IF(OR(K637="",K639=""),"",CHAR(10)&amp;"所定休日：" &amp; TEXT(K637,"#,###円") &amp; "×" &amp; TEXT(K639,"[h]:mm時間;@") &amp; "=" &amp; TEXT(K640,"#,###円"))</f>
        <v/>
      </c>
      <c r="X640" s="63" t="str">
        <f t="shared" ref="X640" ca="1" si="1121">IF(OR(L637="",L639=""),"",CHAR(10)&amp;"所定休日：" &amp; TEXT(L637,"#,###円") &amp; "×" &amp; TEXT(L639,"[h]:mm時間;@") &amp; "=" &amp; TEXT(L640,"#,###円"))</f>
        <v/>
      </c>
    </row>
    <row r="641" spans="2:24">
      <c r="C641" s="110" t="s">
        <v>94</v>
      </c>
      <c r="D641" s="112" t="s">
        <v>73</v>
      </c>
      <c r="E641" s="37"/>
      <c r="F641" s="30"/>
      <c r="G641" s="30"/>
      <c r="H641" s="30"/>
      <c r="I641" s="30"/>
      <c r="J641" s="30"/>
      <c r="K641" s="30"/>
      <c r="L641" s="30"/>
      <c r="M641" s="122"/>
      <c r="Q641" s="63"/>
      <c r="R641" s="63"/>
      <c r="S641" s="63"/>
      <c r="T641" s="63"/>
      <c r="U641" s="63"/>
      <c r="V641" s="63"/>
      <c r="W641" s="63"/>
      <c r="X641" s="63"/>
    </row>
    <row r="642" spans="2:24">
      <c r="C642" s="112"/>
      <c r="D642" s="113" t="s">
        <v>92</v>
      </c>
      <c r="E642" s="123" t="str">
        <f t="shared" ref="E642:L642" si="1122">IF(OR(E630="",E641=""),"",E641/E630-1)</f>
        <v/>
      </c>
      <c r="F642" s="124" t="str">
        <f t="shared" si="1122"/>
        <v/>
      </c>
      <c r="G642" s="124" t="str">
        <f t="shared" si="1122"/>
        <v/>
      </c>
      <c r="H642" s="124" t="str">
        <f t="shared" si="1122"/>
        <v/>
      </c>
      <c r="I642" s="124" t="str">
        <f t="shared" si="1122"/>
        <v/>
      </c>
      <c r="J642" s="124" t="str">
        <f t="shared" si="1122"/>
        <v/>
      </c>
      <c r="K642" s="124" t="str">
        <f t="shared" si="1122"/>
        <v/>
      </c>
      <c r="L642" s="124" t="str">
        <f t="shared" si="1122"/>
        <v/>
      </c>
      <c r="M642" s="125"/>
      <c r="Q642" s="63"/>
      <c r="R642" s="63"/>
      <c r="S642" s="63"/>
      <c r="T642" s="63"/>
      <c r="U642" s="63"/>
      <c r="V642" s="63"/>
      <c r="W642" s="63"/>
      <c r="X642" s="63"/>
    </row>
    <row r="643" spans="2:24">
      <c r="C643" s="112"/>
      <c r="D643" s="113" t="s">
        <v>24</v>
      </c>
      <c r="E643" s="114" t="str" cm="1">
        <f t="array" aca="1" ref="E643" ca="1">IF(INDIRECT($C626&amp;"!$K$42")=0,"",INDIRECT($C626&amp;"!$K$42"))</f>
        <v/>
      </c>
      <c r="F643" s="115" t="str" cm="1">
        <f t="array" aca="1" ref="F643" ca="1">IF(INDIRECT($C626&amp;"!$K$78")=0,"",INDIRECT($C626&amp;"!$K$78"))</f>
        <v/>
      </c>
      <c r="G643" s="115" t="str" cm="1">
        <f t="array" aca="1" ref="G643" ca="1">IF(INDIRECT($C626&amp;"!$K$114")=0,"",INDIRECT($C626&amp;"!$K$114"))</f>
        <v/>
      </c>
      <c r="H643" s="115" t="str" cm="1">
        <f t="array" aca="1" ref="H643" ca="1">IF(INDIRECT($C626&amp;"!$K$150")=0,"",INDIRECT($C626&amp;"!$K$150"))</f>
        <v/>
      </c>
      <c r="I643" s="115" t="str" cm="1">
        <f t="array" aca="1" ref="I643" ca="1">IF(INDIRECT($C626&amp;"!$K$186")=0,"",INDIRECT($C626&amp;"!$K$186"))</f>
        <v/>
      </c>
      <c r="J643" s="115" t="str" cm="1">
        <f t="array" aca="1" ref="J643" ca="1">IF(INDIRECT($C626&amp;"!$K$222")=0,"",INDIRECT($C626&amp;"!$K$222"))</f>
        <v/>
      </c>
      <c r="K643" s="115" t="str" cm="1">
        <f t="array" aca="1" ref="K643" ca="1">IF(INDIRECT($C626&amp;"!$K$258")=0,"",INDIRECT($C626&amp;"!$K$258"))</f>
        <v/>
      </c>
      <c r="L643" s="115" t="str" cm="1">
        <f t="array" aca="1" ref="L643" ca="1">IF(INDIRECT($C626&amp;"!$K$294")=0,"",INDIRECT($C626&amp;"!$K$294"))</f>
        <v/>
      </c>
      <c r="M643" s="116" t="str">
        <f ca="1">IF(E643="","",SUM($E643:$L643))</f>
        <v/>
      </c>
      <c r="Q643" s="63"/>
      <c r="R643" s="63"/>
      <c r="S643" s="63"/>
      <c r="T643" s="63"/>
      <c r="U643" s="63"/>
      <c r="V643" s="63"/>
      <c r="W643" s="63"/>
      <c r="X643" s="63"/>
    </row>
    <row r="644" spans="2:24">
      <c r="C644" s="117"/>
      <c r="D644" s="117" t="s">
        <v>74</v>
      </c>
      <c r="E644" s="118" t="str">
        <f ca="1">IF(OR(E641="",E643=""),"",ROUNDDOWN(E641*E643*24,0))</f>
        <v/>
      </c>
      <c r="F644" s="119" t="str">
        <f t="shared" ref="F644:L644" ca="1" si="1123">IF(OR(F641="",F643=""),"",ROUNDDOWN(F641*F643*24,0))</f>
        <v/>
      </c>
      <c r="G644" s="119" t="str">
        <f t="shared" ca="1" si="1123"/>
        <v/>
      </c>
      <c r="H644" s="119" t="str">
        <f t="shared" ca="1" si="1123"/>
        <v/>
      </c>
      <c r="I644" s="119" t="str">
        <f t="shared" ca="1" si="1123"/>
        <v/>
      </c>
      <c r="J644" s="119" t="str">
        <f t="shared" ca="1" si="1123"/>
        <v/>
      </c>
      <c r="K644" s="119" t="str">
        <f t="shared" ca="1" si="1123"/>
        <v/>
      </c>
      <c r="L644" s="119" t="str">
        <f t="shared" ca="1" si="1123"/>
        <v/>
      </c>
      <c r="M644" s="121">
        <f ca="1">SUM(E644:L644)</f>
        <v>0</v>
      </c>
      <c r="Q644" s="63" t="str">
        <f t="shared" ref="Q644" ca="1" si="1124">IF(OR(E641="",E643=""),"",CHAR(10)&amp;"法定休日：" &amp; TEXT(E641,"#,###円") &amp; "×" &amp; TEXT(E643,"[h]:mm時間;@") &amp; "=" &amp; TEXT(E644,"#,###円"))</f>
        <v/>
      </c>
      <c r="R644" s="63" t="str">
        <f t="shared" ref="R644" ca="1" si="1125">IF(OR(F641="",F643=""),"",CHAR(10)&amp;"法定休日：" &amp; TEXT(F641,"#,###円") &amp; "×" &amp; TEXT(F643,"[h]:mm時間;@") &amp; "=" &amp; TEXT(F644,"#,###円"))</f>
        <v/>
      </c>
      <c r="S644" s="63" t="str">
        <f t="shared" ref="S644" ca="1" si="1126">IF(OR(G641="",G643=""),"",CHAR(10)&amp;"法定休日：" &amp; TEXT(G641,"#,###円") &amp; "×" &amp; TEXT(G643,"[h]:mm時間;@") &amp; "=" &amp; TEXT(G644,"#,###円"))</f>
        <v/>
      </c>
      <c r="T644" s="63" t="str">
        <f t="shared" ref="T644" ca="1" si="1127">IF(OR(H641="",H643=""),"",CHAR(10)&amp;"法定休日：" &amp; TEXT(H641,"#,###円") &amp; "×" &amp; TEXT(H643,"[h]:mm時間;@") &amp; "=" &amp; TEXT(H644,"#,###円"))</f>
        <v/>
      </c>
      <c r="U644" s="63" t="str">
        <f t="shared" ref="U644" ca="1" si="1128">IF(OR(I641="",I643=""),"",CHAR(10)&amp;"法定休日：" &amp; TEXT(I641,"#,###円") &amp; "×" &amp; TEXT(I643,"[h]:mm時間;@") &amp; "=" &amp; TEXT(I644,"#,###円"))</f>
        <v/>
      </c>
      <c r="V644" s="63" t="str">
        <f t="shared" ref="V644" ca="1" si="1129">IF(OR(J641="",J643=""),"",CHAR(10)&amp;"法定休日：" &amp; TEXT(J641,"#,###円") &amp; "×" &amp; TEXT(J643,"[h]:mm時間;@") &amp; "=" &amp; TEXT(J644,"#,###円"))</f>
        <v/>
      </c>
      <c r="W644" s="63" t="str">
        <f t="shared" ref="W644" ca="1" si="1130">IF(OR(K641="",K643=""),"",CHAR(10)&amp;"法定休日：" &amp; TEXT(K641,"#,###円") &amp; "×" &amp; TEXT(K643,"[h]:mm時間;@") &amp; "=" &amp; TEXT(K644,"#,###円"))</f>
        <v/>
      </c>
      <c r="X644" s="63" t="str">
        <f t="shared" ref="X644" ca="1" si="1131">IF(OR(L641="",L643=""),"",CHAR(10)&amp;"法定休日：" &amp; TEXT(L641,"#,###円") &amp; "×" &amp; TEXT(L643,"[h]:mm時間;@") &amp; "=" &amp; TEXT(L644,"#,###円"))</f>
        <v/>
      </c>
    </row>
    <row r="645" spans="2:24">
      <c r="C645" s="110" t="s">
        <v>75</v>
      </c>
      <c r="D645" s="110" t="s">
        <v>77</v>
      </c>
      <c r="E645" s="38"/>
      <c r="F645" s="36"/>
      <c r="G645" s="36"/>
      <c r="H645" s="36"/>
      <c r="I645" s="36"/>
      <c r="J645" s="36"/>
      <c r="K645" s="36"/>
      <c r="L645" s="36"/>
      <c r="M645" s="126">
        <f>SUM(E645:L645)</f>
        <v>0</v>
      </c>
      <c r="Q645" s="63"/>
      <c r="R645" s="63"/>
      <c r="S645" s="63"/>
      <c r="T645" s="63"/>
      <c r="U645" s="63"/>
      <c r="V645" s="63"/>
      <c r="W645" s="63"/>
      <c r="X645" s="63"/>
    </row>
    <row r="646" spans="2:24">
      <c r="C646" s="127"/>
      <c r="D646" s="113" t="s">
        <v>78</v>
      </c>
      <c r="E646" s="39"/>
      <c r="F646" s="35"/>
      <c r="G646" s="35"/>
      <c r="H646" s="35"/>
      <c r="I646" s="35"/>
      <c r="J646" s="35"/>
      <c r="K646" s="35"/>
      <c r="L646" s="35"/>
      <c r="M646" s="128">
        <f ca="1">SUM(E646*E629,F646*F629,G646*G629,H646*H629,I646*I629,J646*J629,K646*K629,L646*L629)</f>
        <v>0</v>
      </c>
      <c r="Q646" s="63"/>
      <c r="R646" s="63"/>
      <c r="S646" s="63"/>
      <c r="T646" s="63"/>
      <c r="U646" s="63"/>
      <c r="V646" s="63"/>
      <c r="W646" s="63"/>
      <c r="X646" s="63"/>
    </row>
    <row r="647" spans="2:24">
      <c r="C647" s="129"/>
      <c r="D647" s="117" t="s">
        <v>74</v>
      </c>
      <c r="E647" s="118" t="str">
        <f t="shared" ref="E647:L647" si="1132">IF(AND(E645="",E646=""),"",E645+E646*E629)</f>
        <v/>
      </c>
      <c r="F647" s="119" t="str">
        <f t="shared" si="1132"/>
        <v/>
      </c>
      <c r="G647" s="119" t="str">
        <f t="shared" si="1132"/>
        <v/>
      </c>
      <c r="H647" s="119" t="str">
        <f t="shared" si="1132"/>
        <v/>
      </c>
      <c r="I647" s="119" t="str">
        <f t="shared" si="1132"/>
        <v/>
      </c>
      <c r="J647" s="119" t="str">
        <f t="shared" si="1132"/>
        <v/>
      </c>
      <c r="K647" s="119" t="str">
        <f t="shared" si="1132"/>
        <v/>
      </c>
      <c r="L647" s="119" t="str">
        <f t="shared" si="1132"/>
        <v/>
      </c>
      <c r="M647" s="121">
        <f>SUM(E647:L647)</f>
        <v>0</v>
      </c>
      <c r="Q647" s="63" t="str">
        <f t="shared" ref="Q647:X647" si="1133">IF(AND(E645="",E646=""),"",CHAR(10)&amp;"通勤手当：" &amp; TEXT(E647,"#,###円"))</f>
        <v/>
      </c>
      <c r="R647" s="63" t="str">
        <f t="shared" si="1133"/>
        <v/>
      </c>
      <c r="S647" s="63" t="str">
        <f t="shared" si="1133"/>
        <v/>
      </c>
      <c r="T647" s="63" t="str">
        <f t="shared" si="1133"/>
        <v/>
      </c>
      <c r="U647" s="63" t="str">
        <f t="shared" si="1133"/>
        <v/>
      </c>
      <c r="V647" s="63" t="str">
        <f t="shared" si="1133"/>
        <v/>
      </c>
      <c r="W647" s="63" t="str">
        <f t="shared" si="1133"/>
        <v/>
      </c>
      <c r="X647" s="63" t="str">
        <f t="shared" si="1133"/>
        <v/>
      </c>
    </row>
    <row r="648" spans="2:24">
      <c r="C648" s="110" t="s">
        <v>97</v>
      </c>
      <c r="D648" s="130" t="s">
        <v>99</v>
      </c>
      <c r="E648" s="38"/>
      <c r="F648" s="36"/>
      <c r="G648" s="36"/>
      <c r="H648" s="36"/>
      <c r="I648" s="36"/>
      <c r="J648" s="36"/>
      <c r="K648" s="36"/>
      <c r="L648" s="36"/>
      <c r="M648" s="131">
        <f>SUM(E648:L648)</f>
        <v>0</v>
      </c>
      <c r="Q648" s="63" t="str">
        <f>IF(E648="","",CHAR(10)&amp;"自己負担：" &amp; TEXT(E648,"#,###円")) &amp; IF(E649="",""," ※" &amp;E649)</f>
        <v/>
      </c>
      <c r="R648" s="63" t="str">
        <f t="shared" ref="R648" si="1134">IF(F648="","",CHAR(10)&amp;"自己負担：" &amp; TEXT(F648,"#,###円")) &amp; IF(F649="",""," ※" &amp;F649)</f>
        <v/>
      </c>
      <c r="S648" s="63" t="str">
        <f t="shared" ref="S648" si="1135">IF(G648="","",CHAR(10)&amp;"自己負担：" &amp; TEXT(G648,"#,###円")) &amp; IF(G649="",""," ※" &amp;G649)</f>
        <v/>
      </c>
      <c r="T648" s="63" t="str">
        <f t="shared" ref="T648" si="1136">IF(H648="","",CHAR(10)&amp;"自己負担：" &amp; TEXT(H648,"#,###円")) &amp; IF(H649="",""," ※" &amp;H649)</f>
        <v/>
      </c>
      <c r="U648" s="63" t="str">
        <f t="shared" ref="U648" si="1137">IF(I648="","",CHAR(10)&amp;"自己負担：" &amp; TEXT(I648,"#,###円")) &amp; IF(I649="",""," ※" &amp;I649)</f>
        <v/>
      </c>
      <c r="V648" s="63" t="str">
        <f t="shared" ref="V648" si="1138">IF(J648="","",CHAR(10)&amp;"自己負担：" &amp; TEXT(J648,"#,###円")) &amp; IF(J649="",""," ※" &amp;J649)</f>
        <v/>
      </c>
      <c r="W648" s="63" t="str">
        <f t="shared" ref="W648" si="1139">IF(K648="","",CHAR(10)&amp;"自己負担：" &amp; TEXT(K648,"#,###円")) &amp; IF(K649="",""," ※" &amp;K649)</f>
        <v/>
      </c>
      <c r="X648" s="63" t="str">
        <f t="shared" ref="X648" si="1140">IF(L648="","",CHAR(10)&amp;"自己負担：" &amp; TEXT(L648,"#,###円")) &amp; IF(L649="",""," ※" &amp;L649)</f>
        <v/>
      </c>
    </row>
    <row r="649" spans="2:24" ht="33.75" customHeight="1" thickBot="1">
      <c r="C649" s="132" t="s">
        <v>98</v>
      </c>
      <c r="D649" s="133" t="s">
        <v>100</v>
      </c>
      <c r="E649" s="40"/>
      <c r="F649" s="40"/>
      <c r="G649" s="40"/>
      <c r="H649" s="40"/>
      <c r="I649" s="40"/>
      <c r="J649" s="40"/>
      <c r="K649" s="40"/>
      <c r="L649" s="41"/>
      <c r="M649" s="134"/>
      <c r="O649" s="1" t="s">
        <v>101</v>
      </c>
    </row>
    <row r="650" spans="2:24" ht="21.75" customHeight="1" thickTop="1">
      <c r="C650" s="129" t="s">
        <v>76</v>
      </c>
      <c r="D650" s="135"/>
      <c r="E650" s="119" t="str">
        <f t="shared" ref="E650:L650" ca="1" si="1141">IF(SUM(E632,E636,E640,E644,E647)-E648=0,"",SUM(E632,E636,E640,E644,E647)-E648)</f>
        <v/>
      </c>
      <c r="F650" s="119" t="str">
        <f t="shared" ca="1" si="1141"/>
        <v/>
      </c>
      <c r="G650" s="119" t="str">
        <f t="shared" ca="1" si="1141"/>
        <v/>
      </c>
      <c r="H650" s="119" t="str">
        <f t="shared" ca="1" si="1141"/>
        <v/>
      </c>
      <c r="I650" s="119" t="str">
        <f t="shared" ca="1" si="1141"/>
        <v/>
      </c>
      <c r="J650" s="119" t="str">
        <f t="shared" ca="1" si="1141"/>
        <v/>
      </c>
      <c r="K650" s="119" t="str">
        <f t="shared" ca="1" si="1141"/>
        <v/>
      </c>
      <c r="L650" s="119" t="str">
        <f t="shared" ca="1" si="1141"/>
        <v/>
      </c>
      <c r="M650" s="136" t="str">
        <f ca="1">IF(E650="","",SUM(E650:L650))</f>
        <v/>
      </c>
      <c r="Q650" s="137" t="str">
        <f ca="1">Q632&amp;Q636&amp;Q640&amp;Q644&amp;Q647&amp;Q648</f>
        <v/>
      </c>
      <c r="R650" s="137" t="str">
        <f t="shared" ref="R650:X650" ca="1" si="1142">R632&amp;R636&amp;R640&amp;R644&amp;R647&amp;R648</f>
        <v/>
      </c>
      <c r="S650" s="137" t="str">
        <f t="shared" ca="1" si="1142"/>
        <v/>
      </c>
      <c r="T650" s="137" t="str">
        <f t="shared" ca="1" si="1142"/>
        <v/>
      </c>
      <c r="U650" s="137" t="str">
        <f t="shared" ca="1" si="1142"/>
        <v/>
      </c>
      <c r="V650" s="137" t="str">
        <f t="shared" ca="1" si="1142"/>
        <v/>
      </c>
      <c r="W650" s="137" t="str">
        <f t="shared" ca="1" si="1142"/>
        <v/>
      </c>
      <c r="X650" s="137" t="str">
        <f t="shared" ca="1" si="1142"/>
        <v/>
      </c>
    </row>
    <row r="651" spans="2:24" ht="15" customHeight="1" thickBot="1">
      <c r="B651" s="138"/>
      <c r="C651" s="138"/>
      <c r="D651" s="138"/>
      <c r="E651" s="138"/>
      <c r="F651" s="138"/>
      <c r="G651" s="138"/>
      <c r="H651" s="138"/>
      <c r="I651" s="138"/>
      <c r="J651" s="138"/>
      <c r="K651" s="138"/>
      <c r="L651" s="138"/>
      <c r="M651" s="138"/>
    </row>
    <row r="653" spans="2:24" ht="14.25" customHeight="1">
      <c r="B653" s="46">
        <f>B626+1</f>
        <v>25</v>
      </c>
      <c r="C653" s="29" t="str">
        <f>HYPERLINK("#日誌"&amp;B653&amp;"!B11","日誌"&amp;B653)</f>
        <v>日誌25</v>
      </c>
      <c r="D653" s="95" t="s">
        <v>116</v>
      </c>
      <c r="E653" s="139"/>
      <c r="F653" s="95" t="s">
        <v>126</v>
      </c>
      <c r="G653" s="140"/>
      <c r="H653" s="95" t="s">
        <v>127</v>
      </c>
      <c r="I653" s="140"/>
      <c r="J653" s="63"/>
      <c r="M653" s="96" t="str">
        <f>HYPERLINK("#⑭雑役務費!C"&amp;9*B653+1,"経費支出管理表へ")</f>
        <v>経費支出管理表へ</v>
      </c>
      <c r="Q653" s="1" t="s">
        <v>102</v>
      </c>
    </row>
    <row r="654" spans="2:24" ht="7.5" customHeight="1">
      <c r="C654" s="63"/>
      <c r="D654" s="63"/>
      <c r="E654" s="63"/>
      <c r="G654" s="97" t="e">
        <f>VLOOKUP(G653,リスト!E:F,2,FALSE)</f>
        <v>#N/A</v>
      </c>
      <c r="H654" s="63"/>
      <c r="J654" s="63"/>
      <c r="K654" s="63"/>
      <c r="L654" s="63"/>
      <c r="M654" s="63"/>
    </row>
    <row r="655" spans="2:24">
      <c r="C655" s="98"/>
      <c r="D655" s="99"/>
      <c r="E655" s="100" t="s">
        <v>45</v>
      </c>
      <c r="F655" s="101" t="s">
        <v>46</v>
      </c>
      <c r="G655" s="101" t="s">
        <v>47</v>
      </c>
      <c r="H655" s="101" t="s">
        <v>48</v>
      </c>
      <c r="I655" s="101" t="s">
        <v>49</v>
      </c>
      <c r="J655" s="101" t="s">
        <v>50</v>
      </c>
      <c r="K655" s="101" t="s">
        <v>51</v>
      </c>
      <c r="L655" s="101" t="s">
        <v>52</v>
      </c>
      <c r="M655" s="102" t="s">
        <v>11</v>
      </c>
      <c r="Q655" s="103" t="s">
        <v>45</v>
      </c>
      <c r="R655" s="103" t="s">
        <v>46</v>
      </c>
      <c r="S655" s="103" t="s">
        <v>47</v>
      </c>
      <c r="T655" s="103" t="s">
        <v>48</v>
      </c>
      <c r="U655" s="103" t="s">
        <v>49</v>
      </c>
      <c r="V655" s="103" t="s">
        <v>50</v>
      </c>
      <c r="W655" s="103" t="s">
        <v>51</v>
      </c>
      <c r="X655" s="103" t="s">
        <v>52</v>
      </c>
    </row>
    <row r="656" spans="2:24" ht="15" customHeight="1">
      <c r="C656" s="104" t="s">
        <v>18</v>
      </c>
      <c r="D656" s="105"/>
      <c r="E656" s="106" cm="1">
        <f t="array" aca="1" ref="E656" ca="1">IF(INDIRECT(C653&amp;"!$L$42")=0,"",COUNT(INDIRECT(C653&amp;"!$L$11:$L$41")))</f>
        <v>0</v>
      </c>
      <c r="F656" s="107" cm="1">
        <f t="array" aca="1" ref="F656" ca="1">IF(INDIRECT(C653&amp;"!$L$78")=0,"",COUNT(INDIRECT(C653&amp;"!$L$47:$L$77")))</f>
        <v>0</v>
      </c>
      <c r="G656" s="107" cm="1">
        <f t="array" aca="1" ref="G656" ca="1">IF(INDIRECT(C653&amp;"!$L$114")=0,"",COUNT(INDIRECT(C653&amp;"!$L$83:$L$113")))</f>
        <v>0</v>
      </c>
      <c r="H656" s="107" cm="1">
        <f t="array" aca="1" ref="H656" ca="1">IF(INDIRECT(C653&amp;"!$L$150")=0,"",COUNT(INDIRECT(C653&amp;"!$L$119:$L$149")))</f>
        <v>0</v>
      </c>
      <c r="I656" s="107" cm="1">
        <f t="array" aca="1" ref="I656" ca="1">IF(INDIRECT(C653&amp;"!$L$186")=0,"",COUNT(INDIRECT(C653&amp;"!$L$155:$L$185")))</f>
        <v>0</v>
      </c>
      <c r="J656" s="107" cm="1">
        <f t="array" aca="1" ref="J656" ca="1">IF(INDIRECT(C653&amp;"!$L$222")=0,"",COUNT(INDIRECT(C653&amp;"!$L$191:$L$221")))</f>
        <v>0</v>
      </c>
      <c r="K656" s="107" cm="1">
        <f t="array" aca="1" ref="K656" ca="1">IF(INDIRECT(C653&amp;"!$L$258")=0,"",COUNT(INDIRECT(C653&amp;"!$L$227:$L$257")))</f>
        <v>0</v>
      </c>
      <c r="L656" s="107" cm="1">
        <f t="array" aca="1" ref="L656" ca="1">IF(INDIRECT(C653&amp;"!$L$294")=0,"",COUNT(INDIRECT(C653&amp;"!$L$263:$L$293")))</f>
        <v>0</v>
      </c>
      <c r="M656" s="108">
        <f ca="1">IF($E$8="","",SUM($E$8:$L$8))</f>
        <v>0</v>
      </c>
      <c r="O656" s="69" t="s">
        <v>167</v>
      </c>
      <c r="Q656" s="109"/>
      <c r="R656" s="109"/>
      <c r="S656" s="109"/>
      <c r="T656" s="109"/>
      <c r="U656" s="109"/>
      <c r="V656" s="109"/>
      <c r="W656" s="109"/>
      <c r="X656" s="109"/>
    </row>
    <row r="657" spans="3:24">
      <c r="C657" s="110" t="s">
        <v>82</v>
      </c>
      <c r="D657" s="110" t="s">
        <v>73</v>
      </c>
      <c r="E657" s="37"/>
      <c r="F657" s="30"/>
      <c r="G657" s="30"/>
      <c r="H657" s="30"/>
      <c r="I657" s="30"/>
      <c r="J657" s="30"/>
      <c r="K657" s="30"/>
      <c r="L657" s="30"/>
      <c r="M657" s="111"/>
      <c r="O657" s="1" t="s">
        <v>122</v>
      </c>
    </row>
    <row r="658" spans="3:24">
      <c r="C658" s="112"/>
      <c r="D658" s="113" t="s">
        <v>24</v>
      </c>
      <c r="E658" s="114" t="str" cm="1">
        <f t="array" aca="1" ref="E658" ca="1">IF(INDIRECT($C653&amp;"!$H$42")=0,"",INDIRECT($C653&amp;"!$H$42"))</f>
        <v/>
      </c>
      <c r="F658" s="115" t="str" cm="1">
        <f t="array" aca="1" ref="F658" ca="1">IF(INDIRECT($C653&amp;"!$H$78")=0,"",INDIRECT($C653&amp;"!$H$78"))</f>
        <v/>
      </c>
      <c r="G658" s="115" t="str" cm="1">
        <f t="array" aca="1" ref="G658" ca="1">IF(INDIRECT($C653&amp;"!$H$114")=0,"",INDIRECT($C653&amp;"!$H$114"))</f>
        <v/>
      </c>
      <c r="H658" s="115" t="str" cm="1">
        <f t="array" aca="1" ref="H658" ca="1">IF(INDIRECT($C653&amp;"!$H$150")=0,"",INDIRECT($C653&amp;"!$H$150"))</f>
        <v/>
      </c>
      <c r="I658" s="115" t="str" cm="1">
        <f t="array" aca="1" ref="I658" ca="1">IF(INDIRECT($C653&amp;"!$H$186")=0,"",INDIRECT($C653&amp;"!$H$186"))</f>
        <v/>
      </c>
      <c r="J658" s="115" t="str" cm="1">
        <f t="array" aca="1" ref="J658" ca="1">IF(INDIRECT($C653&amp;"!$H$222")=0,"",INDIRECT($C653&amp;"!$H$222"))</f>
        <v/>
      </c>
      <c r="K658" s="115" t="str" cm="1">
        <f t="array" aca="1" ref="K658" ca="1">IF(INDIRECT($C653&amp;"!$H$258")=0,"",INDIRECT($C653&amp;"!$H$258"))</f>
        <v/>
      </c>
      <c r="L658" s="115" t="str" cm="1">
        <f t="array" aca="1" ref="L658" ca="1">IF(INDIRECT($C653&amp;"!$H$294")=0,"",INDIRECT($C653&amp;"!$H$294"))</f>
        <v/>
      </c>
      <c r="M658" s="116" t="str">
        <f ca="1">IF(E658="","",SUM($E658:$L658))</f>
        <v/>
      </c>
    </row>
    <row r="659" spans="3:24">
      <c r="C659" s="117"/>
      <c r="D659" s="117" t="s">
        <v>74</v>
      </c>
      <c r="E659" s="118" t="str">
        <f t="shared" ref="E659:L659" ca="1" si="1143">IF(OR(E657="",E658=""),"",ROUNDDOWN(E657*E658*24,0))</f>
        <v/>
      </c>
      <c r="F659" s="119" t="str">
        <f t="shared" ca="1" si="1143"/>
        <v/>
      </c>
      <c r="G659" s="119" t="str">
        <f t="shared" ca="1" si="1143"/>
        <v/>
      </c>
      <c r="H659" s="119" t="str">
        <f t="shared" ca="1" si="1143"/>
        <v/>
      </c>
      <c r="I659" s="120" t="str">
        <f t="shared" ca="1" si="1143"/>
        <v/>
      </c>
      <c r="J659" s="119" t="str">
        <f t="shared" ca="1" si="1143"/>
        <v/>
      </c>
      <c r="K659" s="119" t="str">
        <f t="shared" ca="1" si="1143"/>
        <v/>
      </c>
      <c r="L659" s="119" t="str">
        <f t="shared" ca="1" si="1143"/>
        <v/>
      </c>
      <c r="M659" s="121">
        <f ca="1">SUM(E659:L659)</f>
        <v>0</v>
      </c>
      <c r="Q659" s="63" t="str">
        <f t="shared" ref="Q659" ca="1" si="1144">IF(OR(E657="",E658=""),"","所定内：" &amp; TEXT(E657,"#,###円") &amp; "×" &amp; TEXT(E658,"[h]:mm時間;@") &amp; "=" &amp; TEXT(E659,"#,###円"))</f>
        <v/>
      </c>
      <c r="R659" s="63" t="str">
        <f t="shared" ref="R659" ca="1" si="1145">IF(OR(F657="",F658=""),"","所定内：" &amp; TEXT(F657,"#,###円") &amp; "×" &amp; TEXT(F658,"[h]:mm時間;@") &amp; "=" &amp; TEXT(F659,"#,###円"))</f>
        <v/>
      </c>
      <c r="S659" s="63" t="str">
        <f t="shared" ref="S659" ca="1" si="1146">IF(OR(G657="",G658=""),"","所定内：" &amp; TEXT(G657,"#,###円") &amp; "×" &amp; TEXT(G658,"[h]:mm時間;@") &amp; "=" &amp; TEXT(G659,"#,###円"))</f>
        <v/>
      </c>
      <c r="T659" s="63" t="str">
        <f t="shared" ref="T659" ca="1" si="1147">IF(OR(H657="",H658=""),"","所定内：" &amp; TEXT(H657,"#,###円") &amp; "×" &amp; TEXT(H658,"[h]:mm時間;@") &amp; "=" &amp; TEXT(H659,"#,###円"))</f>
        <v/>
      </c>
      <c r="U659" s="63" t="str">
        <f t="shared" ref="U659" ca="1" si="1148">IF(OR(I657="",I658=""),"","所定内：" &amp; TEXT(I657,"#,###円") &amp; "×" &amp; TEXT(I658,"[h]:mm時間;@") &amp; "=" &amp; TEXT(I659,"#,###円"))</f>
        <v/>
      </c>
      <c r="V659" s="63" t="str">
        <f t="shared" ref="V659" ca="1" si="1149">IF(OR(J657="",J658=""),"","所定内：" &amp; TEXT(J657,"#,###円") &amp; "×" &amp; TEXT(J658,"[h]:mm時間;@") &amp; "=" &amp; TEXT(J659,"#,###円"))</f>
        <v/>
      </c>
      <c r="W659" s="63" t="str">
        <f t="shared" ref="W659" ca="1" si="1150">IF(OR(K657="",K658=""),"","所定内：" &amp; TEXT(K657,"#,###円") &amp; "×" &amp; TEXT(K658,"[h]:mm時間;@") &amp; "=" &amp; TEXT(K659,"#,###円"))</f>
        <v/>
      </c>
      <c r="X659" s="63" t="str">
        <f t="shared" ref="X659" ca="1" si="1151">IF(OR(L657="",L658=""),"","所定内：" &amp; TEXT(L657,"#,###円") &amp; "×" &amp; TEXT(L658,"[h]:mm時間;@") &amp; "=" &amp; TEXT(L659,"#,###円"))</f>
        <v/>
      </c>
    </row>
    <row r="660" spans="3:24">
      <c r="C660" s="110" t="s">
        <v>91</v>
      </c>
      <c r="D660" s="112" t="s">
        <v>73</v>
      </c>
      <c r="E660" s="37"/>
      <c r="F660" s="30"/>
      <c r="G660" s="30"/>
      <c r="H660" s="30"/>
      <c r="I660" s="30"/>
      <c r="J660" s="30"/>
      <c r="K660" s="30"/>
      <c r="L660" s="30"/>
      <c r="M660" s="122"/>
      <c r="Q660" s="63"/>
      <c r="R660" s="63"/>
      <c r="S660" s="63"/>
      <c r="T660" s="63"/>
      <c r="U660" s="63"/>
      <c r="V660" s="63"/>
      <c r="W660" s="63"/>
      <c r="X660" s="63"/>
    </row>
    <row r="661" spans="3:24">
      <c r="C661" s="112"/>
      <c r="D661" s="113" t="s">
        <v>92</v>
      </c>
      <c r="E661" s="123" t="str">
        <f>IF(OR(E657="",E660=""),"",E660/E657-1)</f>
        <v/>
      </c>
      <c r="F661" s="124" t="str">
        <f t="shared" ref="F661:L661" si="1152">IF(OR(F657="",F660=""),"",F660/F657-1)</f>
        <v/>
      </c>
      <c r="G661" s="124" t="str">
        <f t="shared" si="1152"/>
        <v/>
      </c>
      <c r="H661" s="124" t="str">
        <f t="shared" si="1152"/>
        <v/>
      </c>
      <c r="I661" s="124" t="str">
        <f t="shared" si="1152"/>
        <v/>
      </c>
      <c r="J661" s="124" t="str">
        <f t="shared" si="1152"/>
        <v/>
      </c>
      <c r="K661" s="124" t="str">
        <f t="shared" si="1152"/>
        <v/>
      </c>
      <c r="L661" s="124" t="str">
        <f t="shared" si="1152"/>
        <v/>
      </c>
      <c r="M661" s="125"/>
      <c r="Q661" s="63"/>
      <c r="R661" s="63"/>
      <c r="S661" s="63"/>
      <c r="T661" s="63"/>
      <c r="U661" s="63"/>
      <c r="V661" s="63"/>
      <c r="W661" s="63"/>
      <c r="X661" s="63"/>
    </row>
    <row r="662" spans="3:24">
      <c r="C662" s="112"/>
      <c r="D662" s="113" t="s">
        <v>24</v>
      </c>
      <c r="E662" s="114" t="str" cm="1">
        <f t="array" aca="1" ref="E662" ca="1">IF(INDIRECT($C653&amp;"!$I$42")=0,"",INDIRECT($C653&amp;"!$I$42"))</f>
        <v/>
      </c>
      <c r="F662" s="115" t="str" cm="1">
        <f t="array" aca="1" ref="F662" ca="1">IF(INDIRECT($C653&amp;"!$I$78")=0,"",INDIRECT($C653&amp;"!$I$78"))</f>
        <v/>
      </c>
      <c r="G662" s="115" t="str" cm="1">
        <f t="array" aca="1" ref="G662" ca="1">IF(INDIRECT($C653&amp;"!$I$114")=0,"",INDIRECT($C653&amp;"!$I$114"))</f>
        <v/>
      </c>
      <c r="H662" s="115" t="str" cm="1">
        <f t="array" aca="1" ref="H662" ca="1">IF(INDIRECT($C653&amp;"!$I$150")=0,"",INDIRECT($C653&amp;"!$I$150"))</f>
        <v/>
      </c>
      <c r="I662" s="115" t="str" cm="1">
        <f t="array" aca="1" ref="I662" ca="1">IF(INDIRECT($C653&amp;"!$I$186")=0,"",INDIRECT($C653&amp;"!$I$186"))</f>
        <v/>
      </c>
      <c r="J662" s="115" t="str" cm="1">
        <f t="array" aca="1" ref="J662" ca="1">IF(INDIRECT($C653&amp;"!$I$222")=0,"",INDIRECT($C653&amp;"!$I$222"))</f>
        <v/>
      </c>
      <c r="K662" s="115" t="str" cm="1">
        <f t="array" aca="1" ref="K662" ca="1">IF(INDIRECT($C653&amp;"!$I$258")=0,"",INDIRECT($C653&amp;"!$I$258"))</f>
        <v/>
      </c>
      <c r="L662" s="115" t="str" cm="1">
        <f t="array" aca="1" ref="L662" ca="1">IF(INDIRECT($C653&amp;"!$I$294")=0,"",INDIRECT($C653&amp;"!$I$294"))</f>
        <v/>
      </c>
      <c r="M662" s="116" t="str">
        <f ca="1">IF(E662="","",SUM($E662:$L662))</f>
        <v/>
      </c>
      <c r="Q662" s="63"/>
      <c r="R662" s="63"/>
      <c r="S662" s="63"/>
      <c r="T662" s="63"/>
      <c r="U662" s="63"/>
      <c r="V662" s="63"/>
      <c r="W662" s="63"/>
      <c r="X662" s="63"/>
    </row>
    <row r="663" spans="3:24">
      <c r="C663" s="117"/>
      <c r="D663" s="117" t="s">
        <v>74</v>
      </c>
      <c r="E663" s="118" t="str">
        <f t="shared" ref="E663:L663" ca="1" si="1153">IF(OR(E660="",E662=""),"",ROUNDDOWN(E660*E662*24,0))</f>
        <v/>
      </c>
      <c r="F663" s="119" t="str">
        <f t="shared" ca="1" si="1153"/>
        <v/>
      </c>
      <c r="G663" s="119" t="str">
        <f t="shared" ca="1" si="1153"/>
        <v/>
      </c>
      <c r="H663" s="119" t="str">
        <f t="shared" ca="1" si="1153"/>
        <v/>
      </c>
      <c r="I663" s="119" t="str">
        <f t="shared" ca="1" si="1153"/>
        <v/>
      </c>
      <c r="J663" s="119" t="str">
        <f t="shared" ca="1" si="1153"/>
        <v/>
      </c>
      <c r="K663" s="119" t="str">
        <f t="shared" ca="1" si="1153"/>
        <v/>
      </c>
      <c r="L663" s="119" t="str">
        <f t="shared" ca="1" si="1153"/>
        <v/>
      </c>
      <c r="M663" s="121">
        <f ca="1">SUM(E663:L663)</f>
        <v>0</v>
      </c>
      <c r="Q663" s="63" t="str">
        <f t="shared" ref="Q663" ca="1" si="1154">IF(OR(E660="",E662=""),"",CHAR(10)&amp;"所定外：" &amp; TEXT(E660,"#,###円") &amp; "×" &amp; TEXT(E662,"[h]:mm時間;@") &amp; "=" &amp; TEXT(E663,"#,###円"))</f>
        <v/>
      </c>
      <c r="R663" s="63" t="str">
        <f t="shared" ref="R663" ca="1" si="1155">IF(OR(F660="",F662=""),"",CHAR(10)&amp;"所定外：" &amp; TEXT(F660,"#,###円") &amp; "×" &amp; TEXT(F662,"[h]:mm時間;@") &amp; "=" &amp; TEXT(F663,"#,###円"))</f>
        <v/>
      </c>
      <c r="S663" s="63" t="str">
        <f t="shared" ref="S663" ca="1" si="1156">IF(OR(G660="",G662=""),"",CHAR(10)&amp;"所定外：" &amp; TEXT(G660,"#,###円") &amp; "×" &amp; TEXT(G662,"[h]:mm時間;@") &amp; "=" &amp; TEXT(G663,"#,###円"))</f>
        <v/>
      </c>
      <c r="T663" s="63" t="str">
        <f t="shared" ref="T663" ca="1" si="1157">IF(OR(H660="",H662=""),"",CHAR(10)&amp;"所定外：" &amp; TEXT(H660,"#,###円") &amp; "×" &amp; TEXT(H662,"[h]:mm時間;@") &amp; "=" &amp; TEXT(H663,"#,###円"))</f>
        <v/>
      </c>
      <c r="U663" s="63" t="str">
        <f t="shared" ref="U663" ca="1" si="1158">IF(OR(I660="",I662=""),"",CHAR(10)&amp;"所定外：" &amp; TEXT(I660,"#,###円") &amp; "×" &amp; TEXT(I662,"[h]:mm時間;@") &amp; "=" &amp; TEXT(I663,"#,###円"))</f>
        <v/>
      </c>
      <c r="V663" s="63" t="str">
        <f t="shared" ref="V663" ca="1" si="1159">IF(OR(J660="",J662=""),"",CHAR(10)&amp;"所定外：" &amp; TEXT(J660,"#,###円") &amp; "×" &amp; TEXT(J662,"[h]:mm時間;@") &amp; "=" &amp; TEXT(J663,"#,###円"))</f>
        <v/>
      </c>
      <c r="W663" s="63" t="str">
        <f t="shared" ref="W663" ca="1" si="1160">IF(OR(K660="",K662=""),"",CHAR(10)&amp;"所定外：" &amp; TEXT(K660,"#,###円") &amp; "×" &amp; TEXT(K662,"[h]:mm時間;@") &amp; "=" &amp; TEXT(K663,"#,###円"))</f>
        <v/>
      </c>
      <c r="X663" s="63" t="str">
        <f t="shared" ref="X663" ca="1" si="1161">IF(OR(L660="",L662=""),"",CHAR(10)&amp;"所定外：" &amp; TEXT(L660,"#,###円") &amp; "×" &amp; TEXT(L662,"[h]:mm時間;@") &amp; "=" &amp; TEXT(L663,"#,###円"))</f>
        <v/>
      </c>
    </row>
    <row r="664" spans="3:24">
      <c r="C664" s="110" t="s">
        <v>93</v>
      </c>
      <c r="D664" s="112" t="s">
        <v>73</v>
      </c>
      <c r="E664" s="37"/>
      <c r="F664" s="30"/>
      <c r="G664" s="30"/>
      <c r="H664" s="30"/>
      <c r="I664" s="30"/>
      <c r="J664" s="30"/>
      <c r="K664" s="30"/>
      <c r="L664" s="30"/>
      <c r="M664" s="122"/>
      <c r="Q664" s="63"/>
      <c r="R664" s="63"/>
      <c r="S664" s="63"/>
      <c r="T664" s="63"/>
      <c r="U664" s="63"/>
      <c r="V664" s="63"/>
      <c r="W664" s="63"/>
      <c r="X664" s="63"/>
    </row>
    <row r="665" spans="3:24">
      <c r="C665" s="112"/>
      <c r="D665" s="113" t="s">
        <v>92</v>
      </c>
      <c r="E665" s="123" t="str">
        <f t="shared" ref="E665:L665" si="1162">IF(OR(E657="",E664=""),"",E664/E657-1)</f>
        <v/>
      </c>
      <c r="F665" s="124" t="str">
        <f t="shared" si="1162"/>
        <v/>
      </c>
      <c r="G665" s="124" t="str">
        <f t="shared" si="1162"/>
        <v/>
      </c>
      <c r="H665" s="124" t="str">
        <f t="shared" si="1162"/>
        <v/>
      </c>
      <c r="I665" s="124" t="str">
        <f t="shared" si="1162"/>
        <v/>
      </c>
      <c r="J665" s="124" t="str">
        <f t="shared" si="1162"/>
        <v/>
      </c>
      <c r="K665" s="124" t="str">
        <f t="shared" si="1162"/>
        <v/>
      </c>
      <c r="L665" s="124" t="str">
        <f t="shared" si="1162"/>
        <v/>
      </c>
      <c r="M665" s="125"/>
      <c r="Q665" s="63"/>
      <c r="R665" s="63"/>
      <c r="S665" s="63"/>
      <c r="T665" s="63"/>
      <c r="U665" s="63"/>
      <c r="V665" s="63"/>
      <c r="W665" s="63"/>
      <c r="X665" s="63"/>
    </row>
    <row r="666" spans="3:24">
      <c r="C666" s="112"/>
      <c r="D666" s="113" t="s">
        <v>24</v>
      </c>
      <c r="E666" s="114" t="str" cm="1">
        <f t="array" aca="1" ref="E666" ca="1">IF(INDIRECT($C653&amp;"!$J$42")=0,"",INDIRECT($C653&amp;"!$J$42"))</f>
        <v/>
      </c>
      <c r="F666" s="115" t="str" cm="1">
        <f t="array" aca="1" ref="F666" ca="1">IF(INDIRECT($C653&amp;"!$J$78")=0,"",INDIRECT($C653&amp;"!$J$78"))</f>
        <v/>
      </c>
      <c r="G666" s="115" t="str" cm="1">
        <f t="array" aca="1" ref="G666" ca="1">IF(INDIRECT($C653&amp;"!$J$114")=0,"",INDIRECT($C653&amp;"!$J$114"))</f>
        <v/>
      </c>
      <c r="H666" s="115" t="str" cm="1">
        <f t="array" aca="1" ref="H666" ca="1">IF(INDIRECT($C653&amp;"!$J$150")=0,"",INDIRECT($C653&amp;"!$J$150"))</f>
        <v/>
      </c>
      <c r="I666" s="115" t="str" cm="1">
        <f t="array" aca="1" ref="I666" ca="1">IF(INDIRECT($C653&amp;"!$J$186")=0,"",INDIRECT($C653&amp;"!$J$186"))</f>
        <v/>
      </c>
      <c r="J666" s="115" t="str" cm="1">
        <f t="array" aca="1" ref="J666" ca="1">IF(INDIRECT($C653&amp;"!$J$222")=0,"",INDIRECT($C653&amp;"!$J$222"))</f>
        <v/>
      </c>
      <c r="K666" s="115" t="str" cm="1">
        <f t="array" aca="1" ref="K666" ca="1">IF(INDIRECT($C653&amp;"!$J$258")=0,"",INDIRECT($C653&amp;"!$J$258"))</f>
        <v/>
      </c>
      <c r="L666" s="115" t="str" cm="1">
        <f t="array" aca="1" ref="L666" ca="1">IF(INDIRECT($C653&amp;"!$J$294")=0,"",INDIRECT($C653&amp;"!$J$294"))</f>
        <v/>
      </c>
      <c r="M666" s="116" t="str">
        <f ca="1">IF(E666="","",SUM($E666:$L666))</f>
        <v/>
      </c>
      <c r="Q666" s="63"/>
      <c r="R666" s="63"/>
      <c r="S666" s="63"/>
      <c r="T666" s="63"/>
      <c r="U666" s="63"/>
      <c r="V666" s="63"/>
      <c r="W666" s="63"/>
      <c r="X666" s="63"/>
    </row>
    <row r="667" spans="3:24">
      <c r="C667" s="117"/>
      <c r="D667" s="117" t="s">
        <v>74</v>
      </c>
      <c r="E667" s="118" t="str">
        <f t="shared" ref="E667:L667" ca="1" si="1163">IF(OR(E664="",E666=""),"",ROUNDDOWN(E664*E666*24,0))</f>
        <v/>
      </c>
      <c r="F667" s="119" t="str">
        <f t="shared" ca="1" si="1163"/>
        <v/>
      </c>
      <c r="G667" s="119" t="str">
        <f t="shared" ca="1" si="1163"/>
        <v/>
      </c>
      <c r="H667" s="119" t="str">
        <f t="shared" ca="1" si="1163"/>
        <v/>
      </c>
      <c r="I667" s="119" t="str">
        <f t="shared" ca="1" si="1163"/>
        <v/>
      </c>
      <c r="J667" s="119" t="str">
        <f t="shared" ca="1" si="1163"/>
        <v/>
      </c>
      <c r="K667" s="119" t="str">
        <f t="shared" ca="1" si="1163"/>
        <v/>
      </c>
      <c r="L667" s="119" t="str">
        <f t="shared" ca="1" si="1163"/>
        <v/>
      </c>
      <c r="M667" s="121">
        <f ca="1">SUM(E667:L667)</f>
        <v>0</v>
      </c>
      <c r="Q667" s="63" t="str">
        <f ca="1">IF(OR(E664="",E666=""),"",CHAR(10)&amp;"所定休日：" &amp; TEXT(E664,"#,###円") &amp; "×" &amp; TEXT(E666,"[h]:mm時間;@") &amp; "=" &amp; TEXT(E667,"#,###円"))</f>
        <v/>
      </c>
      <c r="R667" s="63" t="str">
        <f t="shared" ref="R667" ca="1" si="1164">IF(OR(F664="",F666=""),"",CHAR(10)&amp;"所定休日：" &amp; TEXT(F664,"#,###円") &amp; "×" &amp; TEXT(F666,"[h]:mm時間;@") &amp; "=" &amp; TEXT(F667,"#,###円"))</f>
        <v/>
      </c>
      <c r="S667" s="63" t="str">
        <f t="shared" ref="S667" ca="1" si="1165">IF(OR(G664="",G666=""),"",CHAR(10)&amp;"所定休日：" &amp; TEXT(G664,"#,###円") &amp; "×" &amp; TEXT(G666,"[h]:mm時間;@") &amp; "=" &amp; TEXT(G667,"#,###円"))</f>
        <v/>
      </c>
      <c r="T667" s="63" t="str">
        <f t="shared" ref="T667" ca="1" si="1166">IF(OR(H664="",H666=""),"",CHAR(10)&amp;"所定休日：" &amp; TEXT(H664,"#,###円") &amp; "×" &amp; TEXT(H666,"[h]:mm時間;@") &amp; "=" &amp; TEXT(H667,"#,###円"))</f>
        <v/>
      </c>
      <c r="U667" s="63" t="str">
        <f t="shared" ref="U667" ca="1" si="1167">IF(OR(I664="",I666=""),"",CHAR(10)&amp;"所定休日：" &amp; TEXT(I664,"#,###円") &amp; "×" &amp; TEXT(I666,"[h]:mm時間;@") &amp; "=" &amp; TEXT(I667,"#,###円"))</f>
        <v/>
      </c>
      <c r="V667" s="63" t="str">
        <f t="shared" ref="V667" ca="1" si="1168">IF(OR(J664="",J666=""),"",CHAR(10)&amp;"所定休日：" &amp; TEXT(J664,"#,###円") &amp; "×" &amp; TEXT(J666,"[h]:mm時間;@") &amp; "=" &amp; TEXT(J667,"#,###円"))</f>
        <v/>
      </c>
      <c r="W667" s="63" t="str">
        <f t="shared" ref="W667" ca="1" si="1169">IF(OR(K664="",K666=""),"",CHAR(10)&amp;"所定休日：" &amp; TEXT(K664,"#,###円") &amp; "×" &amp; TEXT(K666,"[h]:mm時間;@") &amp; "=" &amp; TEXT(K667,"#,###円"))</f>
        <v/>
      </c>
      <c r="X667" s="63" t="str">
        <f t="shared" ref="X667" ca="1" si="1170">IF(OR(L664="",L666=""),"",CHAR(10)&amp;"所定休日：" &amp; TEXT(L664,"#,###円") &amp; "×" &amp; TEXT(L666,"[h]:mm時間;@") &amp; "=" &amp; TEXT(L667,"#,###円"))</f>
        <v/>
      </c>
    </row>
    <row r="668" spans="3:24">
      <c r="C668" s="110" t="s">
        <v>94</v>
      </c>
      <c r="D668" s="112" t="s">
        <v>73</v>
      </c>
      <c r="E668" s="37"/>
      <c r="F668" s="30"/>
      <c r="G668" s="30"/>
      <c r="H668" s="30"/>
      <c r="I668" s="30"/>
      <c r="J668" s="30"/>
      <c r="K668" s="30"/>
      <c r="L668" s="30"/>
      <c r="M668" s="122"/>
      <c r="Q668" s="63"/>
      <c r="R668" s="63"/>
      <c r="S668" s="63"/>
      <c r="T668" s="63"/>
      <c r="U668" s="63"/>
      <c r="V668" s="63"/>
      <c r="W668" s="63"/>
      <c r="X668" s="63"/>
    </row>
    <row r="669" spans="3:24">
      <c r="C669" s="112"/>
      <c r="D669" s="113" t="s">
        <v>92</v>
      </c>
      <c r="E669" s="123" t="str">
        <f t="shared" ref="E669:L669" si="1171">IF(OR(E657="",E668=""),"",E668/E657-1)</f>
        <v/>
      </c>
      <c r="F669" s="124" t="str">
        <f t="shared" si="1171"/>
        <v/>
      </c>
      <c r="G669" s="124" t="str">
        <f t="shared" si="1171"/>
        <v/>
      </c>
      <c r="H669" s="124" t="str">
        <f t="shared" si="1171"/>
        <v/>
      </c>
      <c r="I669" s="124" t="str">
        <f t="shared" si="1171"/>
        <v/>
      </c>
      <c r="J669" s="124" t="str">
        <f t="shared" si="1171"/>
        <v/>
      </c>
      <c r="K669" s="124" t="str">
        <f t="shared" si="1171"/>
        <v/>
      </c>
      <c r="L669" s="124" t="str">
        <f t="shared" si="1171"/>
        <v/>
      </c>
      <c r="M669" s="125"/>
      <c r="Q669" s="63"/>
      <c r="R669" s="63"/>
      <c r="S669" s="63"/>
      <c r="T669" s="63"/>
      <c r="U669" s="63"/>
      <c r="V669" s="63"/>
      <c r="W669" s="63"/>
      <c r="X669" s="63"/>
    </row>
    <row r="670" spans="3:24">
      <c r="C670" s="112"/>
      <c r="D670" s="113" t="s">
        <v>24</v>
      </c>
      <c r="E670" s="114" t="str" cm="1">
        <f t="array" aca="1" ref="E670" ca="1">IF(INDIRECT($C653&amp;"!$K$42")=0,"",INDIRECT($C653&amp;"!$K$42"))</f>
        <v/>
      </c>
      <c r="F670" s="115" t="str" cm="1">
        <f t="array" aca="1" ref="F670" ca="1">IF(INDIRECT($C653&amp;"!$K$78")=0,"",INDIRECT($C653&amp;"!$K$78"))</f>
        <v/>
      </c>
      <c r="G670" s="115" t="str" cm="1">
        <f t="array" aca="1" ref="G670" ca="1">IF(INDIRECT($C653&amp;"!$K$114")=0,"",INDIRECT($C653&amp;"!$K$114"))</f>
        <v/>
      </c>
      <c r="H670" s="115" t="str" cm="1">
        <f t="array" aca="1" ref="H670" ca="1">IF(INDIRECT($C653&amp;"!$K$150")=0,"",INDIRECT($C653&amp;"!$K$150"))</f>
        <v/>
      </c>
      <c r="I670" s="115" t="str" cm="1">
        <f t="array" aca="1" ref="I670" ca="1">IF(INDIRECT($C653&amp;"!$K$186")=0,"",INDIRECT($C653&amp;"!$K$186"))</f>
        <v/>
      </c>
      <c r="J670" s="115" t="str" cm="1">
        <f t="array" aca="1" ref="J670" ca="1">IF(INDIRECT($C653&amp;"!$K$222")=0,"",INDIRECT($C653&amp;"!$K$222"))</f>
        <v/>
      </c>
      <c r="K670" s="115" t="str" cm="1">
        <f t="array" aca="1" ref="K670" ca="1">IF(INDIRECT($C653&amp;"!$K$258")=0,"",INDIRECT($C653&amp;"!$K$258"))</f>
        <v/>
      </c>
      <c r="L670" s="115" t="str" cm="1">
        <f t="array" aca="1" ref="L670" ca="1">IF(INDIRECT($C653&amp;"!$K$294")=0,"",INDIRECT($C653&amp;"!$K$294"))</f>
        <v/>
      </c>
      <c r="M670" s="116" t="str">
        <f ca="1">IF(E670="","",SUM($E670:$L670))</f>
        <v/>
      </c>
      <c r="Q670" s="63"/>
      <c r="R670" s="63"/>
      <c r="S670" s="63"/>
      <c r="T670" s="63"/>
      <c r="U670" s="63"/>
      <c r="V670" s="63"/>
      <c r="W670" s="63"/>
      <c r="X670" s="63"/>
    </row>
    <row r="671" spans="3:24">
      <c r="C671" s="117"/>
      <c r="D671" s="117" t="s">
        <v>74</v>
      </c>
      <c r="E671" s="118" t="str">
        <f ca="1">IF(OR(E668="",E670=""),"",ROUNDDOWN(E668*E670*24,0))</f>
        <v/>
      </c>
      <c r="F671" s="119" t="str">
        <f t="shared" ref="F671:L671" ca="1" si="1172">IF(OR(F668="",F670=""),"",ROUNDDOWN(F668*F670*24,0))</f>
        <v/>
      </c>
      <c r="G671" s="119" t="str">
        <f t="shared" ca="1" si="1172"/>
        <v/>
      </c>
      <c r="H671" s="119" t="str">
        <f t="shared" ca="1" si="1172"/>
        <v/>
      </c>
      <c r="I671" s="119" t="str">
        <f t="shared" ca="1" si="1172"/>
        <v/>
      </c>
      <c r="J671" s="119" t="str">
        <f t="shared" ca="1" si="1172"/>
        <v/>
      </c>
      <c r="K671" s="119" t="str">
        <f t="shared" ca="1" si="1172"/>
        <v/>
      </c>
      <c r="L671" s="119" t="str">
        <f t="shared" ca="1" si="1172"/>
        <v/>
      </c>
      <c r="M671" s="121">
        <f ca="1">SUM(E671:L671)</f>
        <v>0</v>
      </c>
      <c r="Q671" s="63" t="str">
        <f t="shared" ref="Q671" ca="1" si="1173">IF(OR(E668="",E670=""),"",CHAR(10)&amp;"法定休日：" &amp; TEXT(E668,"#,###円") &amp; "×" &amp; TEXT(E670,"[h]:mm時間;@") &amp; "=" &amp; TEXT(E671,"#,###円"))</f>
        <v/>
      </c>
      <c r="R671" s="63" t="str">
        <f t="shared" ref="R671" ca="1" si="1174">IF(OR(F668="",F670=""),"",CHAR(10)&amp;"法定休日：" &amp; TEXT(F668,"#,###円") &amp; "×" &amp; TEXT(F670,"[h]:mm時間;@") &amp; "=" &amp; TEXT(F671,"#,###円"))</f>
        <v/>
      </c>
      <c r="S671" s="63" t="str">
        <f t="shared" ref="S671" ca="1" si="1175">IF(OR(G668="",G670=""),"",CHAR(10)&amp;"法定休日：" &amp; TEXT(G668,"#,###円") &amp; "×" &amp; TEXT(G670,"[h]:mm時間;@") &amp; "=" &amp; TEXT(G671,"#,###円"))</f>
        <v/>
      </c>
      <c r="T671" s="63" t="str">
        <f t="shared" ref="T671" ca="1" si="1176">IF(OR(H668="",H670=""),"",CHAR(10)&amp;"法定休日：" &amp; TEXT(H668,"#,###円") &amp; "×" &amp; TEXT(H670,"[h]:mm時間;@") &amp; "=" &amp; TEXT(H671,"#,###円"))</f>
        <v/>
      </c>
      <c r="U671" s="63" t="str">
        <f t="shared" ref="U671" ca="1" si="1177">IF(OR(I668="",I670=""),"",CHAR(10)&amp;"法定休日：" &amp; TEXT(I668,"#,###円") &amp; "×" &amp; TEXT(I670,"[h]:mm時間;@") &amp; "=" &amp; TEXT(I671,"#,###円"))</f>
        <v/>
      </c>
      <c r="V671" s="63" t="str">
        <f t="shared" ref="V671" ca="1" si="1178">IF(OR(J668="",J670=""),"",CHAR(10)&amp;"法定休日：" &amp; TEXT(J668,"#,###円") &amp; "×" &amp; TEXT(J670,"[h]:mm時間;@") &amp; "=" &amp; TEXT(J671,"#,###円"))</f>
        <v/>
      </c>
      <c r="W671" s="63" t="str">
        <f t="shared" ref="W671" ca="1" si="1179">IF(OR(K668="",K670=""),"",CHAR(10)&amp;"法定休日：" &amp; TEXT(K668,"#,###円") &amp; "×" &amp; TEXT(K670,"[h]:mm時間;@") &amp; "=" &amp; TEXT(K671,"#,###円"))</f>
        <v/>
      </c>
      <c r="X671" s="63" t="str">
        <f t="shared" ref="X671" ca="1" si="1180">IF(OR(L668="",L670=""),"",CHAR(10)&amp;"法定休日：" &amp; TEXT(L668,"#,###円") &amp; "×" &amp; TEXT(L670,"[h]:mm時間;@") &amp; "=" &amp; TEXT(L671,"#,###円"))</f>
        <v/>
      </c>
    </row>
    <row r="672" spans="3:24">
      <c r="C672" s="110" t="s">
        <v>75</v>
      </c>
      <c r="D672" s="110" t="s">
        <v>77</v>
      </c>
      <c r="E672" s="38"/>
      <c r="F672" s="36"/>
      <c r="G672" s="36"/>
      <c r="H672" s="36"/>
      <c r="I672" s="36"/>
      <c r="J672" s="36"/>
      <c r="K672" s="36"/>
      <c r="L672" s="36"/>
      <c r="M672" s="126">
        <f>SUM(E672:L672)</f>
        <v>0</v>
      </c>
      <c r="Q672" s="63"/>
      <c r="R672" s="63"/>
      <c r="S672" s="63"/>
      <c r="T672" s="63"/>
      <c r="U672" s="63"/>
      <c r="V672" s="63"/>
      <c r="W672" s="63"/>
      <c r="X672" s="63"/>
    </row>
    <row r="673" spans="2:24">
      <c r="C673" s="127"/>
      <c r="D673" s="113" t="s">
        <v>78</v>
      </c>
      <c r="E673" s="39"/>
      <c r="F673" s="35"/>
      <c r="G673" s="35"/>
      <c r="H673" s="35"/>
      <c r="I673" s="35"/>
      <c r="J673" s="35"/>
      <c r="K673" s="35"/>
      <c r="L673" s="35"/>
      <c r="M673" s="128">
        <f ca="1">SUM(E673*E656,F673*F656,G673*G656,H673*H656,I673*I656,J673*J656,K673*K656,L673*L656)</f>
        <v>0</v>
      </c>
      <c r="Q673" s="63"/>
      <c r="R673" s="63"/>
      <c r="S673" s="63"/>
      <c r="T673" s="63"/>
      <c r="U673" s="63"/>
      <c r="V673" s="63"/>
      <c r="W673" s="63"/>
      <c r="X673" s="63"/>
    </row>
    <row r="674" spans="2:24">
      <c r="C674" s="129"/>
      <c r="D674" s="117" t="s">
        <v>74</v>
      </c>
      <c r="E674" s="118" t="str">
        <f t="shared" ref="E674:L674" si="1181">IF(AND(E672="",E673=""),"",E672+E673*E656)</f>
        <v/>
      </c>
      <c r="F674" s="119" t="str">
        <f t="shared" si="1181"/>
        <v/>
      </c>
      <c r="G674" s="119" t="str">
        <f t="shared" si="1181"/>
        <v/>
      </c>
      <c r="H674" s="119" t="str">
        <f t="shared" si="1181"/>
        <v/>
      </c>
      <c r="I674" s="119" t="str">
        <f t="shared" si="1181"/>
        <v/>
      </c>
      <c r="J674" s="119" t="str">
        <f t="shared" si="1181"/>
        <v/>
      </c>
      <c r="K674" s="119" t="str">
        <f t="shared" si="1181"/>
        <v/>
      </c>
      <c r="L674" s="119" t="str">
        <f t="shared" si="1181"/>
        <v/>
      </c>
      <c r="M674" s="121">
        <f>SUM(E674:L674)</f>
        <v>0</v>
      </c>
      <c r="Q674" s="63" t="str">
        <f t="shared" ref="Q674:X674" si="1182">IF(AND(E672="",E673=""),"",CHAR(10)&amp;"通勤手当：" &amp; TEXT(E674,"#,###円"))</f>
        <v/>
      </c>
      <c r="R674" s="63" t="str">
        <f t="shared" si="1182"/>
        <v/>
      </c>
      <c r="S674" s="63" t="str">
        <f t="shared" si="1182"/>
        <v/>
      </c>
      <c r="T674" s="63" t="str">
        <f t="shared" si="1182"/>
        <v/>
      </c>
      <c r="U674" s="63" t="str">
        <f t="shared" si="1182"/>
        <v/>
      </c>
      <c r="V674" s="63" t="str">
        <f t="shared" si="1182"/>
        <v/>
      </c>
      <c r="W674" s="63" t="str">
        <f t="shared" si="1182"/>
        <v/>
      </c>
      <c r="X674" s="63" t="str">
        <f t="shared" si="1182"/>
        <v/>
      </c>
    </row>
    <row r="675" spans="2:24">
      <c r="C675" s="110" t="s">
        <v>97</v>
      </c>
      <c r="D675" s="130" t="s">
        <v>99</v>
      </c>
      <c r="E675" s="38"/>
      <c r="F675" s="36"/>
      <c r="G675" s="36"/>
      <c r="H675" s="36"/>
      <c r="I675" s="36"/>
      <c r="J675" s="36"/>
      <c r="K675" s="36"/>
      <c r="L675" s="36"/>
      <c r="M675" s="131">
        <f>SUM(E675:L675)</f>
        <v>0</v>
      </c>
      <c r="Q675" s="63" t="str">
        <f>IF(E675="","",CHAR(10)&amp;"自己負担：" &amp; TEXT(E675,"#,###円")) &amp; IF(E676="",""," ※" &amp;E676)</f>
        <v/>
      </c>
      <c r="R675" s="63" t="str">
        <f t="shared" ref="R675" si="1183">IF(F675="","",CHAR(10)&amp;"自己負担：" &amp; TEXT(F675,"#,###円")) &amp; IF(F676="",""," ※" &amp;F676)</f>
        <v/>
      </c>
      <c r="S675" s="63" t="str">
        <f t="shared" ref="S675" si="1184">IF(G675="","",CHAR(10)&amp;"自己負担：" &amp; TEXT(G675,"#,###円")) &amp; IF(G676="",""," ※" &amp;G676)</f>
        <v/>
      </c>
      <c r="T675" s="63" t="str">
        <f t="shared" ref="T675" si="1185">IF(H675="","",CHAR(10)&amp;"自己負担：" &amp; TEXT(H675,"#,###円")) &amp; IF(H676="",""," ※" &amp;H676)</f>
        <v/>
      </c>
      <c r="U675" s="63" t="str">
        <f t="shared" ref="U675" si="1186">IF(I675="","",CHAR(10)&amp;"自己負担：" &amp; TEXT(I675,"#,###円")) &amp; IF(I676="",""," ※" &amp;I676)</f>
        <v/>
      </c>
      <c r="V675" s="63" t="str">
        <f t="shared" ref="V675" si="1187">IF(J675="","",CHAR(10)&amp;"自己負担：" &amp; TEXT(J675,"#,###円")) &amp; IF(J676="",""," ※" &amp;J676)</f>
        <v/>
      </c>
      <c r="W675" s="63" t="str">
        <f t="shared" ref="W675" si="1188">IF(K675="","",CHAR(10)&amp;"自己負担：" &amp; TEXT(K675,"#,###円")) &amp; IF(K676="",""," ※" &amp;K676)</f>
        <v/>
      </c>
      <c r="X675" s="63" t="str">
        <f t="shared" ref="X675" si="1189">IF(L675="","",CHAR(10)&amp;"自己負担：" &amp; TEXT(L675,"#,###円")) &amp; IF(L676="",""," ※" &amp;L676)</f>
        <v/>
      </c>
    </row>
    <row r="676" spans="2:24" ht="33.75" customHeight="1" thickBot="1">
      <c r="C676" s="132" t="s">
        <v>98</v>
      </c>
      <c r="D676" s="133" t="s">
        <v>100</v>
      </c>
      <c r="E676" s="40"/>
      <c r="F676" s="40"/>
      <c r="G676" s="40"/>
      <c r="H676" s="40"/>
      <c r="I676" s="40"/>
      <c r="J676" s="40"/>
      <c r="K676" s="40"/>
      <c r="L676" s="41"/>
      <c r="M676" s="134"/>
      <c r="O676" s="1" t="s">
        <v>101</v>
      </c>
    </row>
    <row r="677" spans="2:24" ht="21.75" customHeight="1" thickTop="1">
      <c r="C677" s="129" t="s">
        <v>76</v>
      </c>
      <c r="D677" s="135"/>
      <c r="E677" s="119" t="str">
        <f t="shared" ref="E677:L677" ca="1" si="1190">IF(SUM(E659,E663,E667,E671,E674)-E675=0,"",SUM(E659,E663,E667,E671,E674)-E675)</f>
        <v/>
      </c>
      <c r="F677" s="119" t="str">
        <f t="shared" ca="1" si="1190"/>
        <v/>
      </c>
      <c r="G677" s="119" t="str">
        <f t="shared" ca="1" si="1190"/>
        <v/>
      </c>
      <c r="H677" s="119" t="str">
        <f t="shared" ca="1" si="1190"/>
        <v/>
      </c>
      <c r="I677" s="119" t="str">
        <f t="shared" ca="1" si="1190"/>
        <v/>
      </c>
      <c r="J677" s="119" t="str">
        <f t="shared" ca="1" si="1190"/>
        <v/>
      </c>
      <c r="K677" s="119" t="str">
        <f t="shared" ca="1" si="1190"/>
        <v/>
      </c>
      <c r="L677" s="119" t="str">
        <f t="shared" ca="1" si="1190"/>
        <v/>
      </c>
      <c r="M677" s="136" t="str">
        <f ca="1">IF(E677="","",SUM(E677:L677))</f>
        <v/>
      </c>
      <c r="Q677" s="137" t="str">
        <f ca="1">Q659&amp;Q663&amp;Q667&amp;Q671&amp;Q674&amp;Q675</f>
        <v/>
      </c>
      <c r="R677" s="137" t="str">
        <f t="shared" ref="R677:X677" ca="1" si="1191">R659&amp;R663&amp;R667&amp;R671&amp;R674&amp;R675</f>
        <v/>
      </c>
      <c r="S677" s="137" t="str">
        <f t="shared" ca="1" si="1191"/>
        <v/>
      </c>
      <c r="T677" s="137" t="str">
        <f t="shared" ca="1" si="1191"/>
        <v/>
      </c>
      <c r="U677" s="137" t="str">
        <f t="shared" ca="1" si="1191"/>
        <v/>
      </c>
      <c r="V677" s="137" t="str">
        <f t="shared" ca="1" si="1191"/>
        <v/>
      </c>
      <c r="W677" s="137" t="str">
        <f t="shared" ca="1" si="1191"/>
        <v/>
      </c>
      <c r="X677" s="137" t="str">
        <f t="shared" ca="1" si="1191"/>
        <v/>
      </c>
    </row>
    <row r="678" spans="2:24" ht="15" customHeight="1" thickBot="1">
      <c r="B678" s="138"/>
      <c r="C678" s="138"/>
      <c r="D678" s="138"/>
      <c r="E678" s="138"/>
      <c r="F678" s="138"/>
      <c r="G678" s="138"/>
      <c r="H678" s="138"/>
      <c r="I678" s="138"/>
      <c r="J678" s="138"/>
      <c r="K678" s="138"/>
      <c r="L678" s="138"/>
      <c r="M678" s="138"/>
    </row>
    <row r="680" spans="2:24" ht="14.25" customHeight="1">
      <c r="B680" s="46">
        <f>B653+1</f>
        <v>26</v>
      </c>
      <c r="C680" s="29" t="str">
        <f>HYPERLINK("#日誌"&amp;B680&amp;"!B11","日誌"&amp;B680)</f>
        <v>日誌26</v>
      </c>
      <c r="D680" s="95" t="s">
        <v>116</v>
      </c>
      <c r="E680" s="139"/>
      <c r="F680" s="95" t="s">
        <v>126</v>
      </c>
      <c r="G680" s="140"/>
      <c r="H680" s="95" t="s">
        <v>127</v>
      </c>
      <c r="I680" s="140"/>
      <c r="J680" s="63"/>
      <c r="M680" s="96" t="str">
        <f>HYPERLINK("#⑭雑役務費!C"&amp;9*B680+1,"経費支出管理表へ")</f>
        <v>経費支出管理表へ</v>
      </c>
      <c r="Q680" s="1" t="s">
        <v>102</v>
      </c>
    </row>
    <row r="681" spans="2:24" ht="7.5" customHeight="1">
      <c r="C681" s="63"/>
      <c r="D681" s="63"/>
      <c r="E681" s="63"/>
      <c r="G681" s="97" t="e">
        <f>VLOOKUP(G680,リスト!E:F,2,FALSE)</f>
        <v>#N/A</v>
      </c>
      <c r="H681" s="63"/>
      <c r="J681" s="63"/>
      <c r="K681" s="63"/>
      <c r="L681" s="63"/>
      <c r="M681" s="63"/>
    </row>
    <row r="682" spans="2:24">
      <c r="C682" s="98"/>
      <c r="D682" s="99"/>
      <c r="E682" s="100" t="s">
        <v>45</v>
      </c>
      <c r="F682" s="101" t="s">
        <v>46</v>
      </c>
      <c r="G682" s="101" t="s">
        <v>47</v>
      </c>
      <c r="H682" s="101" t="s">
        <v>48</v>
      </c>
      <c r="I682" s="101" t="s">
        <v>49</v>
      </c>
      <c r="J682" s="101" t="s">
        <v>50</v>
      </c>
      <c r="K682" s="101" t="s">
        <v>51</v>
      </c>
      <c r="L682" s="101" t="s">
        <v>52</v>
      </c>
      <c r="M682" s="102" t="s">
        <v>11</v>
      </c>
      <c r="Q682" s="103" t="s">
        <v>45</v>
      </c>
      <c r="R682" s="103" t="s">
        <v>46</v>
      </c>
      <c r="S682" s="103" t="s">
        <v>47</v>
      </c>
      <c r="T682" s="103" t="s">
        <v>48</v>
      </c>
      <c r="U682" s="103" t="s">
        <v>49</v>
      </c>
      <c r="V682" s="103" t="s">
        <v>50</v>
      </c>
      <c r="W682" s="103" t="s">
        <v>51</v>
      </c>
      <c r="X682" s="103" t="s">
        <v>52</v>
      </c>
    </row>
    <row r="683" spans="2:24" ht="15" customHeight="1">
      <c r="C683" s="104" t="s">
        <v>18</v>
      </c>
      <c r="D683" s="105"/>
      <c r="E683" s="106" cm="1">
        <f t="array" aca="1" ref="E683" ca="1">IF(INDIRECT(C680&amp;"!$L$42")=0,"",COUNT(INDIRECT(C680&amp;"!$L$11:$L$41")))</f>
        <v>0</v>
      </c>
      <c r="F683" s="107" cm="1">
        <f t="array" aca="1" ref="F683" ca="1">IF(INDIRECT(C680&amp;"!$L$78")=0,"",COUNT(INDIRECT(C680&amp;"!$L$47:$L$77")))</f>
        <v>0</v>
      </c>
      <c r="G683" s="107" cm="1">
        <f t="array" aca="1" ref="G683" ca="1">IF(INDIRECT(C680&amp;"!$L$114")=0,"",COUNT(INDIRECT(C680&amp;"!$L$83:$L$113")))</f>
        <v>0</v>
      </c>
      <c r="H683" s="107" cm="1">
        <f t="array" aca="1" ref="H683" ca="1">IF(INDIRECT(C680&amp;"!$L$150")=0,"",COUNT(INDIRECT(C680&amp;"!$L$119:$L$149")))</f>
        <v>0</v>
      </c>
      <c r="I683" s="107" cm="1">
        <f t="array" aca="1" ref="I683" ca="1">IF(INDIRECT(C680&amp;"!$L$186")=0,"",COUNT(INDIRECT(C680&amp;"!$L$155:$L$185")))</f>
        <v>0</v>
      </c>
      <c r="J683" s="107" cm="1">
        <f t="array" aca="1" ref="J683" ca="1">IF(INDIRECT(C680&amp;"!$L$222")=0,"",COUNT(INDIRECT(C680&amp;"!$L$191:$L$221")))</f>
        <v>0</v>
      </c>
      <c r="K683" s="107" cm="1">
        <f t="array" aca="1" ref="K683" ca="1">IF(INDIRECT(C680&amp;"!$L$258")=0,"",COUNT(INDIRECT(C680&amp;"!$L$227:$L$257")))</f>
        <v>0</v>
      </c>
      <c r="L683" s="107" cm="1">
        <f t="array" aca="1" ref="L683" ca="1">IF(INDIRECT(C680&amp;"!$L$294")=0,"",COUNT(INDIRECT(C680&amp;"!$L$263:$L$293")))</f>
        <v>0</v>
      </c>
      <c r="M683" s="108">
        <f ca="1">IF($E$8="","",SUM($E$8:$L$8))</f>
        <v>0</v>
      </c>
      <c r="O683" s="69" t="s">
        <v>167</v>
      </c>
      <c r="Q683" s="109"/>
      <c r="R683" s="109"/>
      <c r="S683" s="109"/>
      <c r="T683" s="109"/>
      <c r="U683" s="109"/>
      <c r="V683" s="109"/>
      <c r="W683" s="109"/>
      <c r="X683" s="109"/>
    </row>
    <row r="684" spans="2:24">
      <c r="C684" s="110" t="s">
        <v>82</v>
      </c>
      <c r="D684" s="110" t="s">
        <v>73</v>
      </c>
      <c r="E684" s="37"/>
      <c r="F684" s="30"/>
      <c r="G684" s="30"/>
      <c r="H684" s="30"/>
      <c r="I684" s="30"/>
      <c r="J684" s="30"/>
      <c r="K684" s="30"/>
      <c r="L684" s="30"/>
      <c r="M684" s="111"/>
      <c r="O684" s="1" t="s">
        <v>122</v>
      </c>
    </row>
    <row r="685" spans="2:24">
      <c r="C685" s="112"/>
      <c r="D685" s="113" t="s">
        <v>24</v>
      </c>
      <c r="E685" s="114" t="str" cm="1">
        <f t="array" aca="1" ref="E685" ca="1">IF(INDIRECT($C680&amp;"!$H$42")=0,"",INDIRECT($C680&amp;"!$H$42"))</f>
        <v/>
      </c>
      <c r="F685" s="115" t="str" cm="1">
        <f t="array" aca="1" ref="F685" ca="1">IF(INDIRECT($C680&amp;"!$H$78")=0,"",INDIRECT($C680&amp;"!$H$78"))</f>
        <v/>
      </c>
      <c r="G685" s="115" t="str" cm="1">
        <f t="array" aca="1" ref="G685" ca="1">IF(INDIRECT($C680&amp;"!$H$114")=0,"",INDIRECT($C680&amp;"!$H$114"))</f>
        <v/>
      </c>
      <c r="H685" s="115" t="str" cm="1">
        <f t="array" aca="1" ref="H685" ca="1">IF(INDIRECT($C680&amp;"!$H$150")=0,"",INDIRECT($C680&amp;"!$H$150"))</f>
        <v/>
      </c>
      <c r="I685" s="115" t="str" cm="1">
        <f t="array" aca="1" ref="I685" ca="1">IF(INDIRECT($C680&amp;"!$H$186")=0,"",INDIRECT($C680&amp;"!$H$186"))</f>
        <v/>
      </c>
      <c r="J685" s="115" t="str" cm="1">
        <f t="array" aca="1" ref="J685" ca="1">IF(INDIRECT($C680&amp;"!$H$222")=0,"",INDIRECT($C680&amp;"!$H$222"))</f>
        <v/>
      </c>
      <c r="K685" s="115" t="str" cm="1">
        <f t="array" aca="1" ref="K685" ca="1">IF(INDIRECT($C680&amp;"!$H$258")=0,"",INDIRECT($C680&amp;"!$H$258"))</f>
        <v/>
      </c>
      <c r="L685" s="115" t="str" cm="1">
        <f t="array" aca="1" ref="L685" ca="1">IF(INDIRECT($C680&amp;"!$H$294")=0,"",INDIRECT($C680&amp;"!$H$294"))</f>
        <v/>
      </c>
      <c r="M685" s="116" t="str">
        <f ca="1">IF(E685="","",SUM($E685:$L685))</f>
        <v/>
      </c>
    </row>
    <row r="686" spans="2:24">
      <c r="C686" s="117"/>
      <c r="D686" s="117" t="s">
        <v>74</v>
      </c>
      <c r="E686" s="118" t="str">
        <f t="shared" ref="E686:L686" ca="1" si="1192">IF(OR(E684="",E685=""),"",ROUNDDOWN(E684*E685*24,0))</f>
        <v/>
      </c>
      <c r="F686" s="119" t="str">
        <f t="shared" ca="1" si="1192"/>
        <v/>
      </c>
      <c r="G686" s="119" t="str">
        <f t="shared" ca="1" si="1192"/>
        <v/>
      </c>
      <c r="H686" s="119" t="str">
        <f t="shared" ca="1" si="1192"/>
        <v/>
      </c>
      <c r="I686" s="120" t="str">
        <f t="shared" ca="1" si="1192"/>
        <v/>
      </c>
      <c r="J686" s="119" t="str">
        <f t="shared" ca="1" si="1192"/>
        <v/>
      </c>
      <c r="K686" s="119" t="str">
        <f t="shared" ca="1" si="1192"/>
        <v/>
      </c>
      <c r="L686" s="119" t="str">
        <f t="shared" ca="1" si="1192"/>
        <v/>
      </c>
      <c r="M686" s="121">
        <f ca="1">SUM(E686:L686)</f>
        <v>0</v>
      </c>
      <c r="Q686" s="63" t="str">
        <f t="shared" ref="Q686" ca="1" si="1193">IF(OR(E684="",E685=""),"","所定内：" &amp; TEXT(E684,"#,###円") &amp; "×" &amp; TEXT(E685,"[h]:mm時間;@") &amp; "=" &amp; TEXT(E686,"#,###円"))</f>
        <v/>
      </c>
      <c r="R686" s="63" t="str">
        <f t="shared" ref="R686" ca="1" si="1194">IF(OR(F684="",F685=""),"","所定内：" &amp; TEXT(F684,"#,###円") &amp; "×" &amp; TEXT(F685,"[h]:mm時間;@") &amp; "=" &amp; TEXT(F686,"#,###円"))</f>
        <v/>
      </c>
      <c r="S686" s="63" t="str">
        <f t="shared" ref="S686" ca="1" si="1195">IF(OR(G684="",G685=""),"","所定内：" &amp; TEXT(G684,"#,###円") &amp; "×" &amp; TEXT(G685,"[h]:mm時間;@") &amp; "=" &amp; TEXT(G686,"#,###円"))</f>
        <v/>
      </c>
      <c r="T686" s="63" t="str">
        <f t="shared" ref="T686" ca="1" si="1196">IF(OR(H684="",H685=""),"","所定内：" &amp; TEXT(H684,"#,###円") &amp; "×" &amp; TEXT(H685,"[h]:mm時間;@") &amp; "=" &amp; TEXT(H686,"#,###円"))</f>
        <v/>
      </c>
      <c r="U686" s="63" t="str">
        <f t="shared" ref="U686" ca="1" si="1197">IF(OR(I684="",I685=""),"","所定内：" &amp; TEXT(I684,"#,###円") &amp; "×" &amp; TEXT(I685,"[h]:mm時間;@") &amp; "=" &amp; TEXT(I686,"#,###円"))</f>
        <v/>
      </c>
      <c r="V686" s="63" t="str">
        <f t="shared" ref="V686" ca="1" si="1198">IF(OR(J684="",J685=""),"","所定内：" &amp; TEXT(J684,"#,###円") &amp; "×" &amp; TEXT(J685,"[h]:mm時間;@") &amp; "=" &amp; TEXT(J686,"#,###円"))</f>
        <v/>
      </c>
      <c r="W686" s="63" t="str">
        <f t="shared" ref="W686" ca="1" si="1199">IF(OR(K684="",K685=""),"","所定内：" &amp; TEXT(K684,"#,###円") &amp; "×" &amp; TEXT(K685,"[h]:mm時間;@") &amp; "=" &amp; TEXT(K686,"#,###円"))</f>
        <v/>
      </c>
      <c r="X686" s="63" t="str">
        <f t="shared" ref="X686" ca="1" si="1200">IF(OR(L684="",L685=""),"","所定内：" &amp; TEXT(L684,"#,###円") &amp; "×" &amp; TEXT(L685,"[h]:mm時間;@") &amp; "=" &amp; TEXT(L686,"#,###円"))</f>
        <v/>
      </c>
    </row>
    <row r="687" spans="2:24">
      <c r="C687" s="110" t="s">
        <v>91</v>
      </c>
      <c r="D687" s="112" t="s">
        <v>73</v>
      </c>
      <c r="E687" s="37"/>
      <c r="F687" s="30"/>
      <c r="G687" s="30"/>
      <c r="H687" s="30"/>
      <c r="I687" s="30"/>
      <c r="J687" s="30"/>
      <c r="K687" s="30"/>
      <c r="L687" s="30"/>
      <c r="M687" s="122"/>
      <c r="Q687" s="63"/>
      <c r="R687" s="63"/>
      <c r="S687" s="63"/>
      <c r="T687" s="63"/>
      <c r="U687" s="63"/>
      <c r="V687" s="63"/>
      <c r="W687" s="63"/>
      <c r="X687" s="63"/>
    </row>
    <row r="688" spans="2:24">
      <c r="C688" s="112"/>
      <c r="D688" s="113" t="s">
        <v>92</v>
      </c>
      <c r="E688" s="123" t="str">
        <f>IF(OR(E684="",E687=""),"",E687/E684-1)</f>
        <v/>
      </c>
      <c r="F688" s="124" t="str">
        <f t="shared" ref="F688:L688" si="1201">IF(OR(F684="",F687=""),"",F687/F684-1)</f>
        <v/>
      </c>
      <c r="G688" s="124" t="str">
        <f t="shared" si="1201"/>
        <v/>
      </c>
      <c r="H688" s="124" t="str">
        <f t="shared" si="1201"/>
        <v/>
      </c>
      <c r="I688" s="124" t="str">
        <f t="shared" si="1201"/>
        <v/>
      </c>
      <c r="J688" s="124" t="str">
        <f t="shared" si="1201"/>
        <v/>
      </c>
      <c r="K688" s="124" t="str">
        <f t="shared" si="1201"/>
        <v/>
      </c>
      <c r="L688" s="124" t="str">
        <f t="shared" si="1201"/>
        <v/>
      </c>
      <c r="M688" s="125"/>
      <c r="Q688" s="63"/>
      <c r="R688" s="63"/>
      <c r="S688" s="63"/>
      <c r="T688" s="63"/>
      <c r="U688" s="63"/>
      <c r="V688" s="63"/>
      <c r="W688" s="63"/>
      <c r="X688" s="63"/>
    </row>
    <row r="689" spans="3:24">
      <c r="C689" s="112"/>
      <c r="D689" s="113" t="s">
        <v>24</v>
      </c>
      <c r="E689" s="114" t="str" cm="1">
        <f t="array" aca="1" ref="E689" ca="1">IF(INDIRECT($C680&amp;"!$I$42")=0,"",INDIRECT($C680&amp;"!$I$42"))</f>
        <v/>
      </c>
      <c r="F689" s="115" t="str" cm="1">
        <f t="array" aca="1" ref="F689" ca="1">IF(INDIRECT($C680&amp;"!$I$78")=0,"",INDIRECT($C680&amp;"!$I$78"))</f>
        <v/>
      </c>
      <c r="G689" s="115" t="str" cm="1">
        <f t="array" aca="1" ref="G689" ca="1">IF(INDIRECT($C680&amp;"!$I$114")=0,"",INDIRECT($C680&amp;"!$I$114"))</f>
        <v/>
      </c>
      <c r="H689" s="115" t="str" cm="1">
        <f t="array" aca="1" ref="H689" ca="1">IF(INDIRECT($C680&amp;"!$I$150")=0,"",INDIRECT($C680&amp;"!$I$150"))</f>
        <v/>
      </c>
      <c r="I689" s="115" t="str" cm="1">
        <f t="array" aca="1" ref="I689" ca="1">IF(INDIRECT($C680&amp;"!$I$186")=0,"",INDIRECT($C680&amp;"!$I$186"))</f>
        <v/>
      </c>
      <c r="J689" s="115" t="str" cm="1">
        <f t="array" aca="1" ref="J689" ca="1">IF(INDIRECT($C680&amp;"!$I$222")=0,"",INDIRECT($C680&amp;"!$I$222"))</f>
        <v/>
      </c>
      <c r="K689" s="115" t="str" cm="1">
        <f t="array" aca="1" ref="K689" ca="1">IF(INDIRECT($C680&amp;"!$I$258")=0,"",INDIRECT($C680&amp;"!$I$258"))</f>
        <v/>
      </c>
      <c r="L689" s="115" t="str" cm="1">
        <f t="array" aca="1" ref="L689" ca="1">IF(INDIRECT($C680&amp;"!$I$294")=0,"",INDIRECT($C680&amp;"!$I$294"))</f>
        <v/>
      </c>
      <c r="M689" s="116" t="str">
        <f ca="1">IF(E689="","",SUM($E689:$L689))</f>
        <v/>
      </c>
      <c r="Q689" s="63"/>
      <c r="R689" s="63"/>
      <c r="S689" s="63"/>
      <c r="T689" s="63"/>
      <c r="U689" s="63"/>
      <c r="V689" s="63"/>
      <c r="W689" s="63"/>
      <c r="X689" s="63"/>
    </row>
    <row r="690" spans="3:24">
      <c r="C690" s="117"/>
      <c r="D690" s="117" t="s">
        <v>74</v>
      </c>
      <c r="E690" s="118" t="str">
        <f t="shared" ref="E690:L690" ca="1" si="1202">IF(OR(E687="",E689=""),"",ROUNDDOWN(E687*E689*24,0))</f>
        <v/>
      </c>
      <c r="F690" s="119" t="str">
        <f t="shared" ca="1" si="1202"/>
        <v/>
      </c>
      <c r="G690" s="119" t="str">
        <f t="shared" ca="1" si="1202"/>
        <v/>
      </c>
      <c r="H690" s="119" t="str">
        <f t="shared" ca="1" si="1202"/>
        <v/>
      </c>
      <c r="I690" s="119" t="str">
        <f t="shared" ca="1" si="1202"/>
        <v/>
      </c>
      <c r="J690" s="119" t="str">
        <f t="shared" ca="1" si="1202"/>
        <v/>
      </c>
      <c r="K690" s="119" t="str">
        <f t="shared" ca="1" si="1202"/>
        <v/>
      </c>
      <c r="L690" s="119" t="str">
        <f t="shared" ca="1" si="1202"/>
        <v/>
      </c>
      <c r="M690" s="121">
        <f ca="1">SUM(E690:L690)</f>
        <v>0</v>
      </c>
      <c r="Q690" s="63" t="str">
        <f t="shared" ref="Q690" ca="1" si="1203">IF(OR(E687="",E689=""),"",CHAR(10)&amp;"所定外：" &amp; TEXT(E687,"#,###円") &amp; "×" &amp; TEXT(E689,"[h]:mm時間;@") &amp; "=" &amp; TEXT(E690,"#,###円"))</f>
        <v/>
      </c>
      <c r="R690" s="63" t="str">
        <f t="shared" ref="R690" ca="1" si="1204">IF(OR(F687="",F689=""),"",CHAR(10)&amp;"所定外：" &amp; TEXT(F687,"#,###円") &amp; "×" &amp; TEXT(F689,"[h]:mm時間;@") &amp; "=" &amp; TEXT(F690,"#,###円"))</f>
        <v/>
      </c>
      <c r="S690" s="63" t="str">
        <f t="shared" ref="S690" ca="1" si="1205">IF(OR(G687="",G689=""),"",CHAR(10)&amp;"所定外：" &amp; TEXT(G687,"#,###円") &amp; "×" &amp; TEXT(G689,"[h]:mm時間;@") &amp; "=" &amp; TEXT(G690,"#,###円"))</f>
        <v/>
      </c>
      <c r="T690" s="63" t="str">
        <f t="shared" ref="T690" ca="1" si="1206">IF(OR(H687="",H689=""),"",CHAR(10)&amp;"所定外：" &amp; TEXT(H687,"#,###円") &amp; "×" &amp; TEXT(H689,"[h]:mm時間;@") &amp; "=" &amp; TEXT(H690,"#,###円"))</f>
        <v/>
      </c>
      <c r="U690" s="63" t="str">
        <f t="shared" ref="U690" ca="1" si="1207">IF(OR(I687="",I689=""),"",CHAR(10)&amp;"所定外：" &amp; TEXT(I687,"#,###円") &amp; "×" &amp; TEXT(I689,"[h]:mm時間;@") &amp; "=" &amp; TEXT(I690,"#,###円"))</f>
        <v/>
      </c>
      <c r="V690" s="63" t="str">
        <f t="shared" ref="V690" ca="1" si="1208">IF(OR(J687="",J689=""),"",CHAR(10)&amp;"所定外：" &amp; TEXT(J687,"#,###円") &amp; "×" &amp; TEXT(J689,"[h]:mm時間;@") &amp; "=" &amp; TEXT(J690,"#,###円"))</f>
        <v/>
      </c>
      <c r="W690" s="63" t="str">
        <f t="shared" ref="W690" ca="1" si="1209">IF(OR(K687="",K689=""),"",CHAR(10)&amp;"所定外：" &amp; TEXT(K687,"#,###円") &amp; "×" &amp; TEXT(K689,"[h]:mm時間;@") &amp; "=" &amp; TEXT(K690,"#,###円"))</f>
        <v/>
      </c>
      <c r="X690" s="63" t="str">
        <f t="shared" ref="X690" ca="1" si="1210">IF(OR(L687="",L689=""),"",CHAR(10)&amp;"所定外：" &amp; TEXT(L687,"#,###円") &amp; "×" &amp; TEXT(L689,"[h]:mm時間;@") &amp; "=" &amp; TEXT(L690,"#,###円"))</f>
        <v/>
      </c>
    </row>
    <row r="691" spans="3:24">
      <c r="C691" s="110" t="s">
        <v>93</v>
      </c>
      <c r="D691" s="112" t="s">
        <v>73</v>
      </c>
      <c r="E691" s="37"/>
      <c r="F691" s="30"/>
      <c r="G691" s="30"/>
      <c r="H691" s="30"/>
      <c r="I691" s="30"/>
      <c r="J691" s="30"/>
      <c r="K691" s="30"/>
      <c r="L691" s="30"/>
      <c r="M691" s="122"/>
      <c r="Q691" s="63"/>
      <c r="R691" s="63"/>
      <c r="S691" s="63"/>
      <c r="T691" s="63"/>
      <c r="U691" s="63"/>
      <c r="V691" s="63"/>
      <c r="W691" s="63"/>
      <c r="X691" s="63"/>
    </row>
    <row r="692" spans="3:24">
      <c r="C692" s="112"/>
      <c r="D692" s="113" t="s">
        <v>92</v>
      </c>
      <c r="E692" s="123" t="str">
        <f t="shared" ref="E692:L692" si="1211">IF(OR(E684="",E691=""),"",E691/E684-1)</f>
        <v/>
      </c>
      <c r="F692" s="124" t="str">
        <f t="shared" si="1211"/>
        <v/>
      </c>
      <c r="G692" s="124" t="str">
        <f t="shared" si="1211"/>
        <v/>
      </c>
      <c r="H692" s="124" t="str">
        <f t="shared" si="1211"/>
        <v/>
      </c>
      <c r="I692" s="124" t="str">
        <f t="shared" si="1211"/>
        <v/>
      </c>
      <c r="J692" s="124" t="str">
        <f t="shared" si="1211"/>
        <v/>
      </c>
      <c r="K692" s="124" t="str">
        <f t="shared" si="1211"/>
        <v/>
      </c>
      <c r="L692" s="124" t="str">
        <f t="shared" si="1211"/>
        <v/>
      </c>
      <c r="M692" s="125"/>
      <c r="Q692" s="63"/>
      <c r="R692" s="63"/>
      <c r="S692" s="63"/>
      <c r="T692" s="63"/>
      <c r="U692" s="63"/>
      <c r="V692" s="63"/>
      <c r="W692" s="63"/>
      <c r="X692" s="63"/>
    </row>
    <row r="693" spans="3:24">
      <c r="C693" s="112"/>
      <c r="D693" s="113" t="s">
        <v>24</v>
      </c>
      <c r="E693" s="114" t="str" cm="1">
        <f t="array" aca="1" ref="E693" ca="1">IF(INDIRECT($C680&amp;"!$J$42")=0,"",INDIRECT($C680&amp;"!$J$42"))</f>
        <v/>
      </c>
      <c r="F693" s="115" t="str" cm="1">
        <f t="array" aca="1" ref="F693" ca="1">IF(INDIRECT($C680&amp;"!$J$78")=0,"",INDIRECT($C680&amp;"!$J$78"))</f>
        <v/>
      </c>
      <c r="G693" s="115" t="str" cm="1">
        <f t="array" aca="1" ref="G693" ca="1">IF(INDIRECT($C680&amp;"!$J$114")=0,"",INDIRECT($C680&amp;"!$J$114"))</f>
        <v/>
      </c>
      <c r="H693" s="115" t="str" cm="1">
        <f t="array" aca="1" ref="H693" ca="1">IF(INDIRECT($C680&amp;"!$J$150")=0,"",INDIRECT($C680&amp;"!$J$150"))</f>
        <v/>
      </c>
      <c r="I693" s="115" t="str" cm="1">
        <f t="array" aca="1" ref="I693" ca="1">IF(INDIRECT($C680&amp;"!$J$186")=0,"",INDIRECT($C680&amp;"!$J$186"))</f>
        <v/>
      </c>
      <c r="J693" s="115" t="str" cm="1">
        <f t="array" aca="1" ref="J693" ca="1">IF(INDIRECT($C680&amp;"!$J$222")=0,"",INDIRECT($C680&amp;"!$J$222"))</f>
        <v/>
      </c>
      <c r="K693" s="115" t="str" cm="1">
        <f t="array" aca="1" ref="K693" ca="1">IF(INDIRECT($C680&amp;"!$J$258")=0,"",INDIRECT($C680&amp;"!$J$258"))</f>
        <v/>
      </c>
      <c r="L693" s="115" t="str" cm="1">
        <f t="array" aca="1" ref="L693" ca="1">IF(INDIRECT($C680&amp;"!$J$294")=0,"",INDIRECT($C680&amp;"!$J$294"))</f>
        <v/>
      </c>
      <c r="M693" s="116" t="str">
        <f ca="1">IF(E693="","",SUM($E693:$L693))</f>
        <v/>
      </c>
      <c r="Q693" s="63"/>
      <c r="R693" s="63"/>
      <c r="S693" s="63"/>
      <c r="T693" s="63"/>
      <c r="U693" s="63"/>
      <c r="V693" s="63"/>
      <c r="W693" s="63"/>
      <c r="X693" s="63"/>
    </row>
    <row r="694" spans="3:24">
      <c r="C694" s="117"/>
      <c r="D694" s="117" t="s">
        <v>74</v>
      </c>
      <c r="E694" s="118" t="str">
        <f t="shared" ref="E694:L694" ca="1" si="1212">IF(OR(E691="",E693=""),"",ROUNDDOWN(E691*E693*24,0))</f>
        <v/>
      </c>
      <c r="F694" s="119" t="str">
        <f t="shared" ca="1" si="1212"/>
        <v/>
      </c>
      <c r="G694" s="119" t="str">
        <f t="shared" ca="1" si="1212"/>
        <v/>
      </c>
      <c r="H694" s="119" t="str">
        <f t="shared" ca="1" si="1212"/>
        <v/>
      </c>
      <c r="I694" s="119" t="str">
        <f t="shared" ca="1" si="1212"/>
        <v/>
      </c>
      <c r="J694" s="119" t="str">
        <f t="shared" ca="1" si="1212"/>
        <v/>
      </c>
      <c r="K694" s="119" t="str">
        <f t="shared" ca="1" si="1212"/>
        <v/>
      </c>
      <c r="L694" s="119" t="str">
        <f t="shared" ca="1" si="1212"/>
        <v/>
      </c>
      <c r="M694" s="121">
        <f ca="1">SUM(E694:L694)</f>
        <v>0</v>
      </c>
      <c r="Q694" s="63" t="str">
        <f ca="1">IF(OR(E691="",E693=""),"",CHAR(10)&amp;"所定休日：" &amp; TEXT(E691,"#,###円") &amp; "×" &amp; TEXT(E693,"[h]:mm時間;@") &amp; "=" &amp; TEXT(E694,"#,###円"))</f>
        <v/>
      </c>
      <c r="R694" s="63" t="str">
        <f t="shared" ref="R694" ca="1" si="1213">IF(OR(F691="",F693=""),"",CHAR(10)&amp;"所定休日：" &amp; TEXT(F691,"#,###円") &amp; "×" &amp; TEXT(F693,"[h]:mm時間;@") &amp; "=" &amp; TEXT(F694,"#,###円"))</f>
        <v/>
      </c>
      <c r="S694" s="63" t="str">
        <f t="shared" ref="S694" ca="1" si="1214">IF(OR(G691="",G693=""),"",CHAR(10)&amp;"所定休日：" &amp; TEXT(G691,"#,###円") &amp; "×" &amp; TEXT(G693,"[h]:mm時間;@") &amp; "=" &amp; TEXT(G694,"#,###円"))</f>
        <v/>
      </c>
      <c r="T694" s="63" t="str">
        <f t="shared" ref="T694" ca="1" si="1215">IF(OR(H691="",H693=""),"",CHAR(10)&amp;"所定休日：" &amp; TEXT(H691,"#,###円") &amp; "×" &amp; TEXT(H693,"[h]:mm時間;@") &amp; "=" &amp; TEXT(H694,"#,###円"))</f>
        <v/>
      </c>
      <c r="U694" s="63" t="str">
        <f t="shared" ref="U694" ca="1" si="1216">IF(OR(I691="",I693=""),"",CHAR(10)&amp;"所定休日：" &amp; TEXT(I691,"#,###円") &amp; "×" &amp; TEXT(I693,"[h]:mm時間;@") &amp; "=" &amp; TEXT(I694,"#,###円"))</f>
        <v/>
      </c>
      <c r="V694" s="63" t="str">
        <f t="shared" ref="V694" ca="1" si="1217">IF(OR(J691="",J693=""),"",CHAR(10)&amp;"所定休日：" &amp; TEXT(J691,"#,###円") &amp; "×" &amp; TEXT(J693,"[h]:mm時間;@") &amp; "=" &amp; TEXT(J694,"#,###円"))</f>
        <v/>
      </c>
      <c r="W694" s="63" t="str">
        <f t="shared" ref="W694" ca="1" si="1218">IF(OR(K691="",K693=""),"",CHAR(10)&amp;"所定休日：" &amp; TEXT(K691,"#,###円") &amp; "×" &amp; TEXT(K693,"[h]:mm時間;@") &amp; "=" &amp; TEXT(K694,"#,###円"))</f>
        <v/>
      </c>
      <c r="X694" s="63" t="str">
        <f t="shared" ref="X694" ca="1" si="1219">IF(OR(L691="",L693=""),"",CHAR(10)&amp;"所定休日：" &amp; TEXT(L691,"#,###円") &amp; "×" &amp; TEXT(L693,"[h]:mm時間;@") &amp; "=" &amp; TEXT(L694,"#,###円"))</f>
        <v/>
      </c>
    </row>
    <row r="695" spans="3:24">
      <c r="C695" s="110" t="s">
        <v>94</v>
      </c>
      <c r="D695" s="112" t="s">
        <v>73</v>
      </c>
      <c r="E695" s="37"/>
      <c r="F695" s="30"/>
      <c r="G695" s="30"/>
      <c r="H695" s="30"/>
      <c r="I695" s="30"/>
      <c r="J695" s="30"/>
      <c r="K695" s="30"/>
      <c r="L695" s="30"/>
      <c r="M695" s="122"/>
      <c r="Q695" s="63"/>
      <c r="R695" s="63"/>
      <c r="S695" s="63"/>
      <c r="T695" s="63"/>
      <c r="U695" s="63"/>
      <c r="V695" s="63"/>
      <c r="W695" s="63"/>
      <c r="X695" s="63"/>
    </row>
    <row r="696" spans="3:24">
      <c r="C696" s="112"/>
      <c r="D696" s="113" t="s">
        <v>92</v>
      </c>
      <c r="E696" s="123" t="str">
        <f t="shared" ref="E696:L696" si="1220">IF(OR(E684="",E695=""),"",E695/E684-1)</f>
        <v/>
      </c>
      <c r="F696" s="124" t="str">
        <f t="shared" si="1220"/>
        <v/>
      </c>
      <c r="G696" s="124" t="str">
        <f t="shared" si="1220"/>
        <v/>
      </c>
      <c r="H696" s="124" t="str">
        <f t="shared" si="1220"/>
        <v/>
      </c>
      <c r="I696" s="124" t="str">
        <f t="shared" si="1220"/>
        <v/>
      </c>
      <c r="J696" s="124" t="str">
        <f t="shared" si="1220"/>
        <v/>
      </c>
      <c r="K696" s="124" t="str">
        <f t="shared" si="1220"/>
        <v/>
      </c>
      <c r="L696" s="124" t="str">
        <f t="shared" si="1220"/>
        <v/>
      </c>
      <c r="M696" s="125"/>
      <c r="Q696" s="63"/>
      <c r="R696" s="63"/>
      <c r="S696" s="63"/>
      <c r="T696" s="63"/>
      <c r="U696" s="63"/>
      <c r="V696" s="63"/>
      <c r="W696" s="63"/>
      <c r="X696" s="63"/>
    </row>
    <row r="697" spans="3:24">
      <c r="C697" s="112"/>
      <c r="D697" s="113" t="s">
        <v>24</v>
      </c>
      <c r="E697" s="114" t="str" cm="1">
        <f t="array" aca="1" ref="E697" ca="1">IF(INDIRECT($C680&amp;"!$K$42")=0,"",INDIRECT($C680&amp;"!$K$42"))</f>
        <v/>
      </c>
      <c r="F697" s="115" t="str" cm="1">
        <f t="array" aca="1" ref="F697" ca="1">IF(INDIRECT($C680&amp;"!$K$78")=0,"",INDIRECT($C680&amp;"!$K$78"))</f>
        <v/>
      </c>
      <c r="G697" s="115" t="str" cm="1">
        <f t="array" aca="1" ref="G697" ca="1">IF(INDIRECT($C680&amp;"!$K$114")=0,"",INDIRECT($C680&amp;"!$K$114"))</f>
        <v/>
      </c>
      <c r="H697" s="115" t="str" cm="1">
        <f t="array" aca="1" ref="H697" ca="1">IF(INDIRECT($C680&amp;"!$K$150")=0,"",INDIRECT($C680&amp;"!$K$150"))</f>
        <v/>
      </c>
      <c r="I697" s="115" t="str" cm="1">
        <f t="array" aca="1" ref="I697" ca="1">IF(INDIRECT($C680&amp;"!$K$186")=0,"",INDIRECT($C680&amp;"!$K$186"))</f>
        <v/>
      </c>
      <c r="J697" s="115" t="str" cm="1">
        <f t="array" aca="1" ref="J697" ca="1">IF(INDIRECT($C680&amp;"!$K$222")=0,"",INDIRECT($C680&amp;"!$K$222"))</f>
        <v/>
      </c>
      <c r="K697" s="115" t="str" cm="1">
        <f t="array" aca="1" ref="K697" ca="1">IF(INDIRECT($C680&amp;"!$K$258")=0,"",INDIRECT($C680&amp;"!$K$258"))</f>
        <v/>
      </c>
      <c r="L697" s="115" t="str" cm="1">
        <f t="array" aca="1" ref="L697" ca="1">IF(INDIRECT($C680&amp;"!$K$294")=0,"",INDIRECT($C680&amp;"!$K$294"))</f>
        <v/>
      </c>
      <c r="M697" s="116" t="str">
        <f ca="1">IF(E697="","",SUM($E697:$L697))</f>
        <v/>
      </c>
      <c r="Q697" s="63"/>
      <c r="R697" s="63"/>
      <c r="S697" s="63"/>
      <c r="T697" s="63"/>
      <c r="U697" s="63"/>
      <c r="V697" s="63"/>
      <c r="W697" s="63"/>
      <c r="X697" s="63"/>
    </row>
    <row r="698" spans="3:24">
      <c r="C698" s="117"/>
      <c r="D698" s="117" t="s">
        <v>74</v>
      </c>
      <c r="E698" s="118" t="str">
        <f ca="1">IF(OR(E695="",E697=""),"",ROUNDDOWN(E695*E697*24,0))</f>
        <v/>
      </c>
      <c r="F698" s="119" t="str">
        <f t="shared" ref="F698:L698" ca="1" si="1221">IF(OR(F695="",F697=""),"",ROUNDDOWN(F695*F697*24,0))</f>
        <v/>
      </c>
      <c r="G698" s="119" t="str">
        <f t="shared" ca="1" si="1221"/>
        <v/>
      </c>
      <c r="H698" s="119" t="str">
        <f t="shared" ca="1" si="1221"/>
        <v/>
      </c>
      <c r="I698" s="119" t="str">
        <f t="shared" ca="1" si="1221"/>
        <v/>
      </c>
      <c r="J698" s="119" t="str">
        <f t="shared" ca="1" si="1221"/>
        <v/>
      </c>
      <c r="K698" s="119" t="str">
        <f t="shared" ca="1" si="1221"/>
        <v/>
      </c>
      <c r="L698" s="119" t="str">
        <f t="shared" ca="1" si="1221"/>
        <v/>
      </c>
      <c r="M698" s="121">
        <f ca="1">SUM(E698:L698)</f>
        <v>0</v>
      </c>
      <c r="Q698" s="63" t="str">
        <f t="shared" ref="Q698" ca="1" si="1222">IF(OR(E695="",E697=""),"",CHAR(10)&amp;"法定休日：" &amp; TEXT(E695,"#,###円") &amp; "×" &amp; TEXT(E697,"[h]:mm時間;@") &amp; "=" &amp; TEXT(E698,"#,###円"))</f>
        <v/>
      </c>
      <c r="R698" s="63" t="str">
        <f t="shared" ref="R698" ca="1" si="1223">IF(OR(F695="",F697=""),"",CHAR(10)&amp;"法定休日：" &amp; TEXT(F695,"#,###円") &amp; "×" &amp; TEXT(F697,"[h]:mm時間;@") &amp; "=" &amp; TEXT(F698,"#,###円"))</f>
        <v/>
      </c>
      <c r="S698" s="63" t="str">
        <f t="shared" ref="S698" ca="1" si="1224">IF(OR(G695="",G697=""),"",CHAR(10)&amp;"法定休日：" &amp; TEXT(G695,"#,###円") &amp; "×" &amp; TEXT(G697,"[h]:mm時間;@") &amp; "=" &amp; TEXT(G698,"#,###円"))</f>
        <v/>
      </c>
      <c r="T698" s="63" t="str">
        <f t="shared" ref="T698" ca="1" si="1225">IF(OR(H695="",H697=""),"",CHAR(10)&amp;"法定休日：" &amp; TEXT(H695,"#,###円") &amp; "×" &amp; TEXT(H697,"[h]:mm時間;@") &amp; "=" &amp; TEXT(H698,"#,###円"))</f>
        <v/>
      </c>
      <c r="U698" s="63" t="str">
        <f t="shared" ref="U698" ca="1" si="1226">IF(OR(I695="",I697=""),"",CHAR(10)&amp;"法定休日：" &amp; TEXT(I695,"#,###円") &amp; "×" &amp; TEXT(I697,"[h]:mm時間;@") &amp; "=" &amp; TEXT(I698,"#,###円"))</f>
        <v/>
      </c>
      <c r="V698" s="63" t="str">
        <f t="shared" ref="V698" ca="1" si="1227">IF(OR(J695="",J697=""),"",CHAR(10)&amp;"法定休日：" &amp; TEXT(J695,"#,###円") &amp; "×" &amp; TEXT(J697,"[h]:mm時間;@") &amp; "=" &amp; TEXT(J698,"#,###円"))</f>
        <v/>
      </c>
      <c r="W698" s="63" t="str">
        <f t="shared" ref="W698" ca="1" si="1228">IF(OR(K695="",K697=""),"",CHAR(10)&amp;"法定休日：" &amp; TEXT(K695,"#,###円") &amp; "×" &amp; TEXT(K697,"[h]:mm時間;@") &amp; "=" &amp; TEXT(K698,"#,###円"))</f>
        <v/>
      </c>
      <c r="X698" s="63" t="str">
        <f t="shared" ref="X698" ca="1" si="1229">IF(OR(L695="",L697=""),"",CHAR(10)&amp;"法定休日：" &amp; TEXT(L695,"#,###円") &amp; "×" &amp; TEXT(L697,"[h]:mm時間;@") &amp; "=" &amp; TEXT(L698,"#,###円"))</f>
        <v/>
      </c>
    </row>
    <row r="699" spans="3:24">
      <c r="C699" s="110" t="s">
        <v>75</v>
      </c>
      <c r="D699" s="110" t="s">
        <v>77</v>
      </c>
      <c r="E699" s="38"/>
      <c r="F699" s="36"/>
      <c r="G699" s="36"/>
      <c r="H699" s="36"/>
      <c r="I699" s="36"/>
      <c r="J699" s="36"/>
      <c r="K699" s="36"/>
      <c r="L699" s="36"/>
      <c r="M699" s="126">
        <f>SUM(E699:L699)</f>
        <v>0</v>
      </c>
      <c r="Q699" s="63"/>
      <c r="R699" s="63"/>
      <c r="S699" s="63"/>
      <c r="T699" s="63"/>
      <c r="U699" s="63"/>
      <c r="V699" s="63"/>
      <c r="W699" s="63"/>
      <c r="X699" s="63"/>
    </row>
    <row r="700" spans="3:24">
      <c r="C700" s="127"/>
      <c r="D700" s="113" t="s">
        <v>78</v>
      </c>
      <c r="E700" s="39"/>
      <c r="F700" s="35"/>
      <c r="G700" s="35"/>
      <c r="H700" s="35"/>
      <c r="I700" s="35"/>
      <c r="J700" s="35"/>
      <c r="K700" s="35"/>
      <c r="L700" s="35"/>
      <c r="M700" s="128">
        <f ca="1">SUM(E700*E683,F700*F683,G700*G683,H700*H683,I700*I683,J700*J683,K700*K683,L700*L683)</f>
        <v>0</v>
      </c>
      <c r="Q700" s="63"/>
      <c r="R700" s="63"/>
      <c r="S700" s="63"/>
      <c r="T700" s="63"/>
      <c r="U700" s="63"/>
      <c r="V700" s="63"/>
      <c r="W700" s="63"/>
      <c r="X700" s="63"/>
    </row>
    <row r="701" spans="3:24">
      <c r="C701" s="129"/>
      <c r="D701" s="117" t="s">
        <v>74</v>
      </c>
      <c r="E701" s="118" t="str">
        <f t="shared" ref="E701:L701" si="1230">IF(AND(E699="",E700=""),"",E699+E700*E683)</f>
        <v/>
      </c>
      <c r="F701" s="119" t="str">
        <f t="shared" si="1230"/>
        <v/>
      </c>
      <c r="G701" s="119" t="str">
        <f t="shared" si="1230"/>
        <v/>
      </c>
      <c r="H701" s="119" t="str">
        <f t="shared" si="1230"/>
        <v/>
      </c>
      <c r="I701" s="119" t="str">
        <f t="shared" si="1230"/>
        <v/>
      </c>
      <c r="J701" s="119" t="str">
        <f t="shared" si="1230"/>
        <v/>
      </c>
      <c r="K701" s="119" t="str">
        <f t="shared" si="1230"/>
        <v/>
      </c>
      <c r="L701" s="119" t="str">
        <f t="shared" si="1230"/>
        <v/>
      </c>
      <c r="M701" s="121">
        <f>SUM(E701:L701)</f>
        <v>0</v>
      </c>
      <c r="Q701" s="63" t="str">
        <f t="shared" ref="Q701:X701" si="1231">IF(AND(E699="",E700=""),"",CHAR(10)&amp;"通勤手当：" &amp; TEXT(E701,"#,###円"))</f>
        <v/>
      </c>
      <c r="R701" s="63" t="str">
        <f t="shared" si="1231"/>
        <v/>
      </c>
      <c r="S701" s="63" t="str">
        <f t="shared" si="1231"/>
        <v/>
      </c>
      <c r="T701" s="63" t="str">
        <f t="shared" si="1231"/>
        <v/>
      </c>
      <c r="U701" s="63" t="str">
        <f t="shared" si="1231"/>
        <v/>
      </c>
      <c r="V701" s="63" t="str">
        <f t="shared" si="1231"/>
        <v/>
      </c>
      <c r="W701" s="63" t="str">
        <f t="shared" si="1231"/>
        <v/>
      </c>
      <c r="X701" s="63" t="str">
        <f t="shared" si="1231"/>
        <v/>
      </c>
    </row>
    <row r="702" spans="3:24">
      <c r="C702" s="110" t="s">
        <v>97</v>
      </c>
      <c r="D702" s="130" t="s">
        <v>99</v>
      </c>
      <c r="E702" s="38"/>
      <c r="F702" s="36"/>
      <c r="G702" s="36"/>
      <c r="H702" s="36"/>
      <c r="I702" s="36"/>
      <c r="J702" s="36"/>
      <c r="K702" s="36"/>
      <c r="L702" s="36"/>
      <c r="M702" s="131">
        <f>SUM(E702:L702)</f>
        <v>0</v>
      </c>
      <c r="Q702" s="63" t="str">
        <f>IF(E702="","",CHAR(10)&amp;"自己負担：" &amp; TEXT(E702,"#,###円")) &amp; IF(E703="",""," ※" &amp;E703)</f>
        <v/>
      </c>
      <c r="R702" s="63" t="str">
        <f t="shared" ref="R702" si="1232">IF(F702="","",CHAR(10)&amp;"自己負担：" &amp; TEXT(F702,"#,###円")) &amp; IF(F703="",""," ※" &amp;F703)</f>
        <v/>
      </c>
      <c r="S702" s="63" t="str">
        <f t="shared" ref="S702" si="1233">IF(G702="","",CHAR(10)&amp;"自己負担：" &amp; TEXT(G702,"#,###円")) &amp; IF(G703="",""," ※" &amp;G703)</f>
        <v/>
      </c>
      <c r="T702" s="63" t="str">
        <f t="shared" ref="T702" si="1234">IF(H702="","",CHAR(10)&amp;"自己負担：" &amp; TEXT(H702,"#,###円")) &amp; IF(H703="",""," ※" &amp;H703)</f>
        <v/>
      </c>
      <c r="U702" s="63" t="str">
        <f t="shared" ref="U702" si="1235">IF(I702="","",CHAR(10)&amp;"自己負担：" &amp; TEXT(I702,"#,###円")) &amp; IF(I703="",""," ※" &amp;I703)</f>
        <v/>
      </c>
      <c r="V702" s="63" t="str">
        <f t="shared" ref="V702" si="1236">IF(J702="","",CHAR(10)&amp;"自己負担：" &amp; TEXT(J702,"#,###円")) &amp; IF(J703="",""," ※" &amp;J703)</f>
        <v/>
      </c>
      <c r="W702" s="63" t="str">
        <f t="shared" ref="W702" si="1237">IF(K702="","",CHAR(10)&amp;"自己負担：" &amp; TEXT(K702,"#,###円")) &amp; IF(K703="",""," ※" &amp;K703)</f>
        <v/>
      </c>
      <c r="X702" s="63" t="str">
        <f t="shared" ref="X702" si="1238">IF(L702="","",CHAR(10)&amp;"自己負担：" &amp; TEXT(L702,"#,###円")) &amp; IF(L703="",""," ※" &amp;L703)</f>
        <v/>
      </c>
    </row>
    <row r="703" spans="3:24" ht="33.75" customHeight="1" thickBot="1">
      <c r="C703" s="132" t="s">
        <v>98</v>
      </c>
      <c r="D703" s="133" t="s">
        <v>100</v>
      </c>
      <c r="E703" s="40"/>
      <c r="F703" s="40"/>
      <c r="G703" s="40"/>
      <c r="H703" s="40"/>
      <c r="I703" s="40"/>
      <c r="J703" s="40"/>
      <c r="K703" s="40"/>
      <c r="L703" s="41"/>
      <c r="M703" s="134"/>
      <c r="O703" s="1" t="s">
        <v>101</v>
      </c>
    </row>
    <row r="704" spans="3:24" ht="21.75" customHeight="1" thickTop="1">
      <c r="C704" s="129" t="s">
        <v>76</v>
      </c>
      <c r="D704" s="135"/>
      <c r="E704" s="119" t="str">
        <f t="shared" ref="E704:L704" ca="1" si="1239">IF(SUM(E686,E690,E694,E698,E701)-E702=0,"",SUM(E686,E690,E694,E698,E701)-E702)</f>
        <v/>
      </c>
      <c r="F704" s="119" t="str">
        <f t="shared" ca="1" si="1239"/>
        <v/>
      </c>
      <c r="G704" s="119" t="str">
        <f t="shared" ca="1" si="1239"/>
        <v/>
      </c>
      <c r="H704" s="119" t="str">
        <f t="shared" ca="1" si="1239"/>
        <v/>
      </c>
      <c r="I704" s="119" t="str">
        <f t="shared" ca="1" si="1239"/>
        <v/>
      </c>
      <c r="J704" s="119" t="str">
        <f t="shared" ca="1" si="1239"/>
        <v/>
      </c>
      <c r="K704" s="119" t="str">
        <f t="shared" ca="1" si="1239"/>
        <v/>
      </c>
      <c r="L704" s="119" t="str">
        <f t="shared" ca="1" si="1239"/>
        <v/>
      </c>
      <c r="M704" s="136" t="str">
        <f ca="1">IF(E704="","",SUM(E704:L704))</f>
        <v/>
      </c>
      <c r="Q704" s="137" t="str">
        <f ca="1">Q686&amp;Q690&amp;Q694&amp;Q698&amp;Q701&amp;Q702</f>
        <v/>
      </c>
      <c r="R704" s="137" t="str">
        <f t="shared" ref="R704:X704" ca="1" si="1240">R686&amp;R690&amp;R694&amp;R698&amp;R701&amp;R702</f>
        <v/>
      </c>
      <c r="S704" s="137" t="str">
        <f t="shared" ca="1" si="1240"/>
        <v/>
      </c>
      <c r="T704" s="137" t="str">
        <f t="shared" ca="1" si="1240"/>
        <v/>
      </c>
      <c r="U704" s="137" t="str">
        <f t="shared" ca="1" si="1240"/>
        <v/>
      </c>
      <c r="V704" s="137" t="str">
        <f t="shared" ca="1" si="1240"/>
        <v/>
      </c>
      <c r="W704" s="137" t="str">
        <f t="shared" ca="1" si="1240"/>
        <v/>
      </c>
      <c r="X704" s="137" t="str">
        <f t="shared" ca="1" si="1240"/>
        <v/>
      </c>
    </row>
    <row r="705" spans="2:24" ht="15" customHeight="1" thickBot="1">
      <c r="B705" s="138"/>
      <c r="C705" s="138"/>
      <c r="D705" s="138"/>
      <c r="E705" s="138"/>
      <c r="F705" s="138"/>
      <c r="G705" s="138"/>
      <c r="H705" s="138"/>
      <c r="I705" s="138"/>
      <c r="J705" s="138"/>
      <c r="K705" s="138"/>
      <c r="L705" s="138"/>
      <c r="M705" s="138"/>
    </row>
    <row r="707" spans="2:24" ht="14.25" customHeight="1">
      <c r="B707" s="46">
        <f>B680+1</f>
        <v>27</v>
      </c>
      <c r="C707" s="29" t="str">
        <f>HYPERLINK("#日誌"&amp;B707&amp;"!B11","日誌"&amp;B707)</f>
        <v>日誌27</v>
      </c>
      <c r="D707" s="95" t="s">
        <v>116</v>
      </c>
      <c r="E707" s="139"/>
      <c r="F707" s="95" t="s">
        <v>126</v>
      </c>
      <c r="G707" s="140"/>
      <c r="H707" s="95" t="s">
        <v>127</v>
      </c>
      <c r="I707" s="140"/>
      <c r="J707" s="63"/>
      <c r="M707" s="96" t="str">
        <f>HYPERLINK("#⑭雑役務費!C"&amp;9*B707+1,"経費支出管理表へ")</f>
        <v>経費支出管理表へ</v>
      </c>
      <c r="Q707" s="1" t="s">
        <v>102</v>
      </c>
    </row>
    <row r="708" spans="2:24" ht="7.5" customHeight="1">
      <c r="C708" s="63"/>
      <c r="D708" s="63"/>
      <c r="E708" s="63"/>
      <c r="G708" s="97" t="e">
        <f>VLOOKUP(G707,リスト!E:F,2,FALSE)</f>
        <v>#N/A</v>
      </c>
      <c r="H708" s="63"/>
      <c r="J708" s="63"/>
      <c r="K708" s="63"/>
      <c r="L708" s="63"/>
      <c r="M708" s="63"/>
    </row>
    <row r="709" spans="2:24">
      <c r="C709" s="98"/>
      <c r="D709" s="99"/>
      <c r="E709" s="100" t="s">
        <v>45</v>
      </c>
      <c r="F709" s="101" t="s">
        <v>46</v>
      </c>
      <c r="G709" s="101" t="s">
        <v>47</v>
      </c>
      <c r="H709" s="101" t="s">
        <v>48</v>
      </c>
      <c r="I709" s="101" t="s">
        <v>49</v>
      </c>
      <c r="J709" s="101" t="s">
        <v>50</v>
      </c>
      <c r="K709" s="101" t="s">
        <v>51</v>
      </c>
      <c r="L709" s="101" t="s">
        <v>52</v>
      </c>
      <c r="M709" s="102" t="s">
        <v>11</v>
      </c>
      <c r="Q709" s="103" t="s">
        <v>45</v>
      </c>
      <c r="R709" s="103" t="s">
        <v>46</v>
      </c>
      <c r="S709" s="103" t="s">
        <v>47</v>
      </c>
      <c r="T709" s="103" t="s">
        <v>48</v>
      </c>
      <c r="U709" s="103" t="s">
        <v>49</v>
      </c>
      <c r="V709" s="103" t="s">
        <v>50</v>
      </c>
      <c r="W709" s="103" t="s">
        <v>51</v>
      </c>
      <c r="X709" s="103" t="s">
        <v>52</v>
      </c>
    </row>
    <row r="710" spans="2:24" ht="15" customHeight="1">
      <c r="C710" s="104" t="s">
        <v>18</v>
      </c>
      <c r="D710" s="105"/>
      <c r="E710" s="106" cm="1">
        <f t="array" aca="1" ref="E710" ca="1">IF(INDIRECT(C707&amp;"!$L$42")=0,"",COUNT(INDIRECT(C707&amp;"!$L$11:$L$41")))</f>
        <v>0</v>
      </c>
      <c r="F710" s="107" cm="1">
        <f t="array" aca="1" ref="F710" ca="1">IF(INDIRECT(C707&amp;"!$L$78")=0,"",COUNT(INDIRECT(C707&amp;"!$L$47:$L$77")))</f>
        <v>0</v>
      </c>
      <c r="G710" s="107" cm="1">
        <f t="array" aca="1" ref="G710" ca="1">IF(INDIRECT(C707&amp;"!$L$114")=0,"",COUNT(INDIRECT(C707&amp;"!$L$83:$L$113")))</f>
        <v>0</v>
      </c>
      <c r="H710" s="107" cm="1">
        <f t="array" aca="1" ref="H710" ca="1">IF(INDIRECT(C707&amp;"!$L$150")=0,"",COUNT(INDIRECT(C707&amp;"!$L$119:$L$149")))</f>
        <v>0</v>
      </c>
      <c r="I710" s="107" cm="1">
        <f t="array" aca="1" ref="I710" ca="1">IF(INDIRECT(C707&amp;"!$L$186")=0,"",COUNT(INDIRECT(C707&amp;"!$L$155:$L$185")))</f>
        <v>0</v>
      </c>
      <c r="J710" s="107" cm="1">
        <f t="array" aca="1" ref="J710" ca="1">IF(INDIRECT(C707&amp;"!$L$222")=0,"",COUNT(INDIRECT(C707&amp;"!$L$191:$L$221")))</f>
        <v>0</v>
      </c>
      <c r="K710" s="107" cm="1">
        <f t="array" aca="1" ref="K710" ca="1">IF(INDIRECT(C707&amp;"!$L$258")=0,"",COUNT(INDIRECT(C707&amp;"!$L$227:$L$257")))</f>
        <v>0</v>
      </c>
      <c r="L710" s="107" cm="1">
        <f t="array" aca="1" ref="L710" ca="1">IF(INDIRECT(C707&amp;"!$L$294")=0,"",COUNT(INDIRECT(C707&amp;"!$L$263:$L$293")))</f>
        <v>0</v>
      </c>
      <c r="M710" s="108">
        <f ca="1">IF($E$8="","",SUM($E$8:$L$8))</f>
        <v>0</v>
      </c>
      <c r="O710" s="69" t="s">
        <v>167</v>
      </c>
      <c r="Q710" s="109"/>
      <c r="R710" s="109"/>
      <c r="S710" s="109"/>
      <c r="T710" s="109"/>
      <c r="U710" s="109"/>
      <c r="V710" s="109"/>
      <c r="W710" s="109"/>
      <c r="X710" s="109"/>
    </row>
    <row r="711" spans="2:24">
      <c r="C711" s="110" t="s">
        <v>82</v>
      </c>
      <c r="D711" s="110" t="s">
        <v>73</v>
      </c>
      <c r="E711" s="37"/>
      <c r="F711" s="30"/>
      <c r="G711" s="30"/>
      <c r="H711" s="30"/>
      <c r="I711" s="30"/>
      <c r="J711" s="30"/>
      <c r="K711" s="30"/>
      <c r="L711" s="30"/>
      <c r="M711" s="111"/>
      <c r="O711" s="1" t="s">
        <v>122</v>
      </c>
    </row>
    <row r="712" spans="2:24">
      <c r="C712" s="112"/>
      <c r="D712" s="113" t="s">
        <v>24</v>
      </c>
      <c r="E712" s="114" t="str" cm="1">
        <f t="array" aca="1" ref="E712" ca="1">IF(INDIRECT($C707&amp;"!$H$42")=0,"",INDIRECT($C707&amp;"!$H$42"))</f>
        <v/>
      </c>
      <c r="F712" s="115" t="str" cm="1">
        <f t="array" aca="1" ref="F712" ca="1">IF(INDIRECT($C707&amp;"!$H$78")=0,"",INDIRECT($C707&amp;"!$H$78"))</f>
        <v/>
      </c>
      <c r="G712" s="115" t="str" cm="1">
        <f t="array" aca="1" ref="G712" ca="1">IF(INDIRECT($C707&amp;"!$H$114")=0,"",INDIRECT($C707&amp;"!$H$114"))</f>
        <v/>
      </c>
      <c r="H712" s="115" t="str" cm="1">
        <f t="array" aca="1" ref="H712" ca="1">IF(INDIRECT($C707&amp;"!$H$150")=0,"",INDIRECT($C707&amp;"!$H$150"))</f>
        <v/>
      </c>
      <c r="I712" s="115" t="str" cm="1">
        <f t="array" aca="1" ref="I712" ca="1">IF(INDIRECT($C707&amp;"!$H$186")=0,"",INDIRECT($C707&amp;"!$H$186"))</f>
        <v/>
      </c>
      <c r="J712" s="115" t="str" cm="1">
        <f t="array" aca="1" ref="J712" ca="1">IF(INDIRECT($C707&amp;"!$H$222")=0,"",INDIRECT($C707&amp;"!$H$222"))</f>
        <v/>
      </c>
      <c r="K712" s="115" t="str" cm="1">
        <f t="array" aca="1" ref="K712" ca="1">IF(INDIRECT($C707&amp;"!$H$258")=0,"",INDIRECT($C707&amp;"!$H$258"))</f>
        <v/>
      </c>
      <c r="L712" s="115" t="str" cm="1">
        <f t="array" aca="1" ref="L712" ca="1">IF(INDIRECT($C707&amp;"!$H$294")=0,"",INDIRECT($C707&amp;"!$H$294"))</f>
        <v/>
      </c>
      <c r="M712" s="116" t="str">
        <f ca="1">IF(E712="","",SUM($E712:$L712))</f>
        <v/>
      </c>
    </row>
    <row r="713" spans="2:24">
      <c r="C713" s="117"/>
      <c r="D713" s="117" t="s">
        <v>74</v>
      </c>
      <c r="E713" s="118" t="str">
        <f t="shared" ref="E713:L713" ca="1" si="1241">IF(OR(E711="",E712=""),"",ROUNDDOWN(E711*E712*24,0))</f>
        <v/>
      </c>
      <c r="F713" s="119" t="str">
        <f t="shared" ca="1" si="1241"/>
        <v/>
      </c>
      <c r="G713" s="119" t="str">
        <f t="shared" ca="1" si="1241"/>
        <v/>
      </c>
      <c r="H713" s="119" t="str">
        <f t="shared" ca="1" si="1241"/>
        <v/>
      </c>
      <c r="I713" s="120" t="str">
        <f t="shared" ca="1" si="1241"/>
        <v/>
      </c>
      <c r="J713" s="119" t="str">
        <f t="shared" ca="1" si="1241"/>
        <v/>
      </c>
      <c r="K713" s="119" t="str">
        <f t="shared" ca="1" si="1241"/>
        <v/>
      </c>
      <c r="L713" s="119" t="str">
        <f t="shared" ca="1" si="1241"/>
        <v/>
      </c>
      <c r="M713" s="121">
        <f ca="1">SUM(E713:L713)</f>
        <v>0</v>
      </c>
      <c r="Q713" s="63" t="str">
        <f t="shared" ref="Q713" ca="1" si="1242">IF(OR(E711="",E712=""),"","所定内：" &amp; TEXT(E711,"#,###円") &amp; "×" &amp; TEXT(E712,"[h]:mm時間;@") &amp; "=" &amp; TEXT(E713,"#,###円"))</f>
        <v/>
      </c>
      <c r="R713" s="63" t="str">
        <f t="shared" ref="R713" ca="1" si="1243">IF(OR(F711="",F712=""),"","所定内：" &amp; TEXT(F711,"#,###円") &amp; "×" &amp; TEXT(F712,"[h]:mm時間;@") &amp; "=" &amp; TEXT(F713,"#,###円"))</f>
        <v/>
      </c>
      <c r="S713" s="63" t="str">
        <f t="shared" ref="S713" ca="1" si="1244">IF(OR(G711="",G712=""),"","所定内：" &amp; TEXT(G711,"#,###円") &amp; "×" &amp; TEXT(G712,"[h]:mm時間;@") &amp; "=" &amp; TEXT(G713,"#,###円"))</f>
        <v/>
      </c>
      <c r="T713" s="63" t="str">
        <f t="shared" ref="T713" ca="1" si="1245">IF(OR(H711="",H712=""),"","所定内：" &amp; TEXT(H711,"#,###円") &amp; "×" &amp; TEXT(H712,"[h]:mm時間;@") &amp; "=" &amp; TEXT(H713,"#,###円"))</f>
        <v/>
      </c>
      <c r="U713" s="63" t="str">
        <f t="shared" ref="U713" ca="1" si="1246">IF(OR(I711="",I712=""),"","所定内：" &amp; TEXT(I711,"#,###円") &amp; "×" &amp; TEXT(I712,"[h]:mm時間;@") &amp; "=" &amp; TEXT(I713,"#,###円"))</f>
        <v/>
      </c>
      <c r="V713" s="63" t="str">
        <f t="shared" ref="V713" ca="1" si="1247">IF(OR(J711="",J712=""),"","所定内：" &amp; TEXT(J711,"#,###円") &amp; "×" &amp; TEXT(J712,"[h]:mm時間;@") &amp; "=" &amp; TEXT(J713,"#,###円"))</f>
        <v/>
      </c>
      <c r="W713" s="63" t="str">
        <f t="shared" ref="W713" ca="1" si="1248">IF(OR(K711="",K712=""),"","所定内：" &amp; TEXT(K711,"#,###円") &amp; "×" &amp; TEXT(K712,"[h]:mm時間;@") &amp; "=" &amp; TEXT(K713,"#,###円"))</f>
        <v/>
      </c>
      <c r="X713" s="63" t="str">
        <f t="shared" ref="X713" ca="1" si="1249">IF(OR(L711="",L712=""),"","所定内：" &amp; TEXT(L711,"#,###円") &amp; "×" &amp; TEXT(L712,"[h]:mm時間;@") &amp; "=" &amp; TEXT(L713,"#,###円"))</f>
        <v/>
      </c>
    </row>
    <row r="714" spans="2:24">
      <c r="C714" s="110" t="s">
        <v>91</v>
      </c>
      <c r="D714" s="112" t="s">
        <v>73</v>
      </c>
      <c r="E714" s="37"/>
      <c r="F714" s="30"/>
      <c r="G714" s="30"/>
      <c r="H714" s="30"/>
      <c r="I714" s="30"/>
      <c r="J714" s="30"/>
      <c r="K714" s="30"/>
      <c r="L714" s="30"/>
      <c r="M714" s="122"/>
      <c r="Q714" s="63"/>
      <c r="R714" s="63"/>
      <c r="S714" s="63"/>
      <c r="T714" s="63"/>
      <c r="U714" s="63"/>
      <c r="V714" s="63"/>
      <c r="W714" s="63"/>
      <c r="X714" s="63"/>
    </row>
    <row r="715" spans="2:24">
      <c r="C715" s="112"/>
      <c r="D715" s="113" t="s">
        <v>92</v>
      </c>
      <c r="E715" s="123" t="str">
        <f>IF(OR(E711="",E714=""),"",E714/E711-1)</f>
        <v/>
      </c>
      <c r="F715" s="124" t="str">
        <f t="shared" ref="F715:L715" si="1250">IF(OR(F711="",F714=""),"",F714/F711-1)</f>
        <v/>
      </c>
      <c r="G715" s="124" t="str">
        <f t="shared" si="1250"/>
        <v/>
      </c>
      <c r="H715" s="124" t="str">
        <f t="shared" si="1250"/>
        <v/>
      </c>
      <c r="I715" s="124" t="str">
        <f t="shared" si="1250"/>
        <v/>
      </c>
      <c r="J715" s="124" t="str">
        <f t="shared" si="1250"/>
        <v/>
      </c>
      <c r="K715" s="124" t="str">
        <f t="shared" si="1250"/>
        <v/>
      </c>
      <c r="L715" s="124" t="str">
        <f t="shared" si="1250"/>
        <v/>
      </c>
      <c r="M715" s="125"/>
      <c r="Q715" s="63"/>
      <c r="R715" s="63"/>
      <c r="S715" s="63"/>
      <c r="T715" s="63"/>
      <c r="U715" s="63"/>
      <c r="V715" s="63"/>
      <c r="W715" s="63"/>
      <c r="X715" s="63"/>
    </row>
    <row r="716" spans="2:24">
      <c r="C716" s="112"/>
      <c r="D716" s="113" t="s">
        <v>24</v>
      </c>
      <c r="E716" s="114" t="str" cm="1">
        <f t="array" aca="1" ref="E716" ca="1">IF(INDIRECT($C707&amp;"!$I$42")=0,"",INDIRECT($C707&amp;"!$I$42"))</f>
        <v/>
      </c>
      <c r="F716" s="115" t="str" cm="1">
        <f t="array" aca="1" ref="F716" ca="1">IF(INDIRECT($C707&amp;"!$I$78")=0,"",INDIRECT($C707&amp;"!$I$78"))</f>
        <v/>
      </c>
      <c r="G716" s="115" t="str" cm="1">
        <f t="array" aca="1" ref="G716" ca="1">IF(INDIRECT($C707&amp;"!$I$114")=0,"",INDIRECT($C707&amp;"!$I$114"))</f>
        <v/>
      </c>
      <c r="H716" s="115" t="str" cm="1">
        <f t="array" aca="1" ref="H716" ca="1">IF(INDIRECT($C707&amp;"!$I$150")=0,"",INDIRECT($C707&amp;"!$I$150"))</f>
        <v/>
      </c>
      <c r="I716" s="115" t="str" cm="1">
        <f t="array" aca="1" ref="I716" ca="1">IF(INDIRECT($C707&amp;"!$I$186")=0,"",INDIRECT($C707&amp;"!$I$186"))</f>
        <v/>
      </c>
      <c r="J716" s="115" t="str" cm="1">
        <f t="array" aca="1" ref="J716" ca="1">IF(INDIRECT($C707&amp;"!$I$222")=0,"",INDIRECT($C707&amp;"!$I$222"))</f>
        <v/>
      </c>
      <c r="K716" s="115" t="str" cm="1">
        <f t="array" aca="1" ref="K716" ca="1">IF(INDIRECT($C707&amp;"!$I$258")=0,"",INDIRECT($C707&amp;"!$I$258"))</f>
        <v/>
      </c>
      <c r="L716" s="115" t="str" cm="1">
        <f t="array" aca="1" ref="L716" ca="1">IF(INDIRECT($C707&amp;"!$I$294")=0,"",INDIRECT($C707&amp;"!$I$294"))</f>
        <v/>
      </c>
      <c r="M716" s="116" t="str">
        <f ca="1">IF(E716="","",SUM($E716:$L716))</f>
        <v/>
      </c>
      <c r="Q716" s="63"/>
      <c r="R716" s="63"/>
      <c r="S716" s="63"/>
      <c r="T716" s="63"/>
      <c r="U716" s="63"/>
      <c r="V716" s="63"/>
      <c r="W716" s="63"/>
      <c r="X716" s="63"/>
    </row>
    <row r="717" spans="2:24">
      <c r="C717" s="117"/>
      <c r="D717" s="117" t="s">
        <v>74</v>
      </c>
      <c r="E717" s="118" t="str">
        <f t="shared" ref="E717:L717" ca="1" si="1251">IF(OR(E714="",E716=""),"",ROUNDDOWN(E714*E716*24,0))</f>
        <v/>
      </c>
      <c r="F717" s="119" t="str">
        <f t="shared" ca="1" si="1251"/>
        <v/>
      </c>
      <c r="G717" s="119" t="str">
        <f t="shared" ca="1" si="1251"/>
        <v/>
      </c>
      <c r="H717" s="119" t="str">
        <f t="shared" ca="1" si="1251"/>
        <v/>
      </c>
      <c r="I717" s="119" t="str">
        <f t="shared" ca="1" si="1251"/>
        <v/>
      </c>
      <c r="J717" s="119" t="str">
        <f t="shared" ca="1" si="1251"/>
        <v/>
      </c>
      <c r="K717" s="119" t="str">
        <f t="shared" ca="1" si="1251"/>
        <v/>
      </c>
      <c r="L717" s="119" t="str">
        <f t="shared" ca="1" si="1251"/>
        <v/>
      </c>
      <c r="M717" s="121">
        <f ca="1">SUM(E717:L717)</f>
        <v>0</v>
      </c>
      <c r="Q717" s="63" t="str">
        <f t="shared" ref="Q717" ca="1" si="1252">IF(OR(E714="",E716=""),"",CHAR(10)&amp;"所定外：" &amp; TEXT(E714,"#,###円") &amp; "×" &amp; TEXT(E716,"[h]:mm時間;@") &amp; "=" &amp; TEXT(E717,"#,###円"))</f>
        <v/>
      </c>
      <c r="R717" s="63" t="str">
        <f t="shared" ref="R717" ca="1" si="1253">IF(OR(F714="",F716=""),"",CHAR(10)&amp;"所定外：" &amp; TEXT(F714,"#,###円") &amp; "×" &amp; TEXT(F716,"[h]:mm時間;@") &amp; "=" &amp; TEXT(F717,"#,###円"))</f>
        <v/>
      </c>
      <c r="S717" s="63" t="str">
        <f t="shared" ref="S717" ca="1" si="1254">IF(OR(G714="",G716=""),"",CHAR(10)&amp;"所定外：" &amp; TEXT(G714,"#,###円") &amp; "×" &amp; TEXT(G716,"[h]:mm時間;@") &amp; "=" &amp; TEXT(G717,"#,###円"))</f>
        <v/>
      </c>
      <c r="T717" s="63" t="str">
        <f t="shared" ref="T717" ca="1" si="1255">IF(OR(H714="",H716=""),"",CHAR(10)&amp;"所定外：" &amp; TEXT(H714,"#,###円") &amp; "×" &amp; TEXT(H716,"[h]:mm時間;@") &amp; "=" &amp; TEXT(H717,"#,###円"))</f>
        <v/>
      </c>
      <c r="U717" s="63" t="str">
        <f t="shared" ref="U717" ca="1" si="1256">IF(OR(I714="",I716=""),"",CHAR(10)&amp;"所定外：" &amp; TEXT(I714,"#,###円") &amp; "×" &amp; TEXT(I716,"[h]:mm時間;@") &amp; "=" &amp; TEXT(I717,"#,###円"))</f>
        <v/>
      </c>
      <c r="V717" s="63" t="str">
        <f t="shared" ref="V717" ca="1" si="1257">IF(OR(J714="",J716=""),"",CHAR(10)&amp;"所定外：" &amp; TEXT(J714,"#,###円") &amp; "×" &amp; TEXT(J716,"[h]:mm時間;@") &amp; "=" &amp; TEXT(J717,"#,###円"))</f>
        <v/>
      </c>
      <c r="W717" s="63" t="str">
        <f t="shared" ref="W717" ca="1" si="1258">IF(OR(K714="",K716=""),"",CHAR(10)&amp;"所定外：" &amp; TEXT(K714,"#,###円") &amp; "×" &amp; TEXT(K716,"[h]:mm時間;@") &amp; "=" &amp; TEXT(K717,"#,###円"))</f>
        <v/>
      </c>
      <c r="X717" s="63" t="str">
        <f t="shared" ref="X717" ca="1" si="1259">IF(OR(L714="",L716=""),"",CHAR(10)&amp;"所定外：" &amp; TEXT(L714,"#,###円") &amp; "×" &amp; TEXT(L716,"[h]:mm時間;@") &amp; "=" &amp; TEXT(L717,"#,###円"))</f>
        <v/>
      </c>
    </row>
    <row r="718" spans="2:24">
      <c r="C718" s="110" t="s">
        <v>93</v>
      </c>
      <c r="D718" s="112" t="s">
        <v>73</v>
      </c>
      <c r="E718" s="37"/>
      <c r="F718" s="30"/>
      <c r="G718" s="30"/>
      <c r="H718" s="30"/>
      <c r="I718" s="30"/>
      <c r="J718" s="30"/>
      <c r="K718" s="30"/>
      <c r="L718" s="30"/>
      <c r="M718" s="122"/>
      <c r="Q718" s="63"/>
      <c r="R718" s="63"/>
      <c r="S718" s="63"/>
      <c r="T718" s="63"/>
      <c r="U718" s="63"/>
      <c r="V718" s="63"/>
      <c r="W718" s="63"/>
      <c r="X718" s="63"/>
    </row>
    <row r="719" spans="2:24">
      <c r="C719" s="112"/>
      <c r="D719" s="113" t="s">
        <v>92</v>
      </c>
      <c r="E719" s="123" t="str">
        <f t="shared" ref="E719:L719" si="1260">IF(OR(E711="",E718=""),"",E718/E711-1)</f>
        <v/>
      </c>
      <c r="F719" s="124" t="str">
        <f t="shared" si="1260"/>
        <v/>
      </c>
      <c r="G719" s="124" t="str">
        <f t="shared" si="1260"/>
        <v/>
      </c>
      <c r="H719" s="124" t="str">
        <f t="shared" si="1260"/>
        <v/>
      </c>
      <c r="I719" s="124" t="str">
        <f t="shared" si="1260"/>
        <v/>
      </c>
      <c r="J719" s="124" t="str">
        <f t="shared" si="1260"/>
        <v/>
      </c>
      <c r="K719" s="124" t="str">
        <f t="shared" si="1260"/>
        <v/>
      </c>
      <c r="L719" s="124" t="str">
        <f t="shared" si="1260"/>
        <v/>
      </c>
      <c r="M719" s="125"/>
      <c r="Q719" s="63"/>
      <c r="R719" s="63"/>
      <c r="S719" s="63"/>
      <c r="T719" s="63"/>
      <c r="U719" s="63"/>
      <c r="V719" s="63"/>
      <c r="W719" s="63"/>
      <c r="X719" s="63"/>
    </row>
    <row r="720" spans="2:24">
      <c r="C720" s="112"/>
      <c r="D720" s="113" t="s">
        <v>24</v>
      </c>
      <c r="E720" s="114" t="str" cm="1">
        <f t="array" aca="1" ref="E720" ca="1">IF(INDIRECT($C707&amp;"!$J$42")=0,"",INDIRECT($C707&amp;"!$J$42"))</f>
        <v/>
      </c>
      <c r="F720" s="115" t="str" cm="1">
        <f t="array" aca="1" ref="F720" ca="1">IF(INDIRECT($C707&amp;"!$J$78")=0,"",INDIRECT($C707&amp;"!$J$78"))</f>
        <v/>
      </c>
      <c r="G720" s="115" t="str" cm="1">
        <f t="array" aca="1" ref="G720" ca="1">IF(INDIRECT($C707&amp;"!$J$114")=0,"",INDIRECT($C707&amp;"!$J$114"))</f>
        <v/>
      </c>
      <c r="H720" s="115" t="str" cm="1">
        <f t="array" aca="1" ref="H720" ca="1">IF(INDIRECT($C707&amp;"!$J$150")=0,"",INDIRECT($C707&amp;"!$J$150"))</f>
        <v/>
      </c>
      <c r="I720" s="115" t="str" cm="1">
        <f t="array" aca="1" ref="I720" ca="1">IF(INDIRECT($C707&amp;"!$J$186")=0,"",INDIRECT($C707&amp;"!$J$186"))</f>
        <v/>
      </c>
      <c r="J720" s="115" t="str" cm="1">
        <f t="array" aca="1" ref="J720" ca="1">IF(INDIRECT($C707&amp;"!$J$222")=0,"",INDIRECT($C707&amp;"!$J$222"))</f>
        <v/>
      </c>
      <c r="K720" s="115" t="str" cm="1">
        <f t="array" aca="1" ref="K720" ca="1">IF(INDIRECT($C707&amp;"!$J$258")=0,"",INDIRECT($C707&amp;"!$J$258"))</f>
        <v/>
      </c>
      <c r="L720" s="115" t="str" cm="1">
        <f t="array" aca="1" ref="L720" ca="1">IF(INDIRECT($C707&amp;"!$J$294")=0,"",INDIRECT($C707&amp;"!$J$294"))</f>
        <v/>
      </c>
      <c r="M720" s="116" t="str">
        <f ca="1">IF(E720="","",SUM($E720:$L720))</f>
        <v/>
      </c>
      <c r="Q720" s="63"/>
      <c r="R720" s="63"/>
      <c r="S720" s="63"/>
      <c r="T720" s="63"/>
      <c r="U720" s="63"/>
      <c r="V720" s="63"/>
      <c r="W720" s="63"/>
      <c r="X720" s="63"/>
    </row>
    <row r="721" spans="2:24">
      <c r="C721" s="117"/>
      <c r="D721" s="117" t="s">
        <v>74</v>
      </c>
      <c r="E721" s="118" t="str">
        <f t="shared" ref="E721:L721" ca="1" si="1261">IF(OR(E718="",E720=""),"",ROUNDDOWN(E718*E720*24,0))</f>
        <v/>
      </c>
      <c r="F721" s="119" t="str">
        <f t="shared" ca="1" si="1261"/>
        <v/>
      </c>
      <c r="G721" s="119" t="str">
        <f t="shared" ca="1" si="1261"/>
        <v/>
      </c>
      <c r="H721" s="119" t="str">
        <f t="shared" ca="1" si="1261"/>
        <v/>
      </c>
      <c r="I721" s="119" t="str">
        <f t="shared" ca="1" si="1261"/>
        <v/>
      </c>
      <c r="J721" s="119" t="str">
        <f t="shared" ca="1" si="1261"/>
        <v/>
      </c>
      <c r="K721" s="119" t="str">
        <f t="shared" ca="1" si="1261"/>
        <v/>
      </c>
      <c r="L721" s="119" t="str">
        <f t="shared" ca="1" si="1261"/>
        <v/>
      </c>
      <c r="M721" s="121">
        <f ca="1">SUM(E721:L721)</f>
        <v>0</v>
      </c>
      <c r="Q721" s="63" t="str">
        <f ca="1">IF(OR(E718="",E720=""),"",CHAR(10)&amp;"所定休日：" &amp; TEXT(E718,"#,###円") &amp; "×" &amp; TEXT(E720,"[h]:mm時間;@") &amp; "=" &amp; TEXT(E721,"#,###円"))</f>
        <v/>
      </c>
      <c r="R721" s="63" t="str">
        <f t="shared" ref="R721" ca="1" si="1262">IF(OR(F718="",F720=""),"",CHAR(10)&amp;"所定休日：" &amp; TEXT(F718,"#,###円") &amp; "×" &amp; TEXT(F720,"[h]:mm時間;@") &amp; "=" &amp; TEXT(F721,"#,###円"))</f>
        <v/>
      </c>
      <c r="S721" s="63" t="str">
        <f t="shared" ref="S721" ca="1" si="1263">IF(OR(G718="",G720=""),"",CHAR(10)&amp;"所定休日：" &amp; TEXT(G718,"#,###円") &amp; "×" &amp; TEXT(G720,"[h]:mm時間;@") &amp; "=" &amp; TEXT(G721,"#,###円"))</f>
        <v/>
      </c>
      <c r="T721" s="63" t="str">
        <f t="shared" ref="T721" ca="1" si="1264">IF(OR(H718="",H720=""),"",CHAR(10)&amp;"所定休日：" &amp; TEXT(H718,"#,###円") &amp; "×" &amp; TEXT(H720,"[h]:mm時間;@") &amp; "=" &amp; TEXT(H721,"#,###円"))</f>
        <v/>
      </c>
      <c r="U721" s="63" t="str">
        <f t="shared" ref="U721" ca="1" si="1265">IF(OR(I718="",I720=""),"",CHAR(10)&amp;"所定休日：" &amp; TEXT(I718,"#,###円") &amp; "×" &amp; TEXT(I720,"[h]:mm時間;@") &amp; "=" &amp; TEXT(I721,"#,###円"))</f>
        <v/>
      </c>
      <c r="V721" s="63" t="str">
        <f t="shared" ref="V721" ca="1" si="1266">IF(OR(J718="",J720=""),"",CHAR(10)&amp;"所定休日：" &amp; TEXT(J718,"#,###円") &amp; "×" &amp; TEXT(J720,"[h]:mm時間;@") &amp; "=" &amp; TEXT(J721,"#,###円"))</f>
        <v/>
      </c>
      <c r="W721" s="63" t="str">
        <f t="shared" ref="W721" ca="1" si="1267">IF(OR(K718="",K720=""),"",CHAR(10)&amp;"所定休日：" &amp; TEXT(K718,"#,###円") &amp; "×" &amp; TEXT(K720,"[h]:mm時間;@") &amp; "=" &amp; TEXT(K721,"#,###円"))</f>
        <v/>
      </c>
      <c r="X721" s="63" t="str">
        <f t="shared" ref="X721" ca="1" si="1268">IF(OR(L718="",L720=""),"",CHAR(10)&amp;"所定休日：" &amp; TEXT(L718,"#,###円") &amp; "×" &amp; TEXT(L720,"[h]:mm時間;@") &amp; "=" &amp; TEXT(L721,"#,###円"))</f>
        <v/>
      </c>
    </row>
    <row r="722" spans="2:24">
      <c r="C722" s="110" t="s">
        <v>94</v>
      </c>
      <c r="D722" s="112" t="s">
        <v>73</v>
      </c>
      <c r="E722" s="37"/>
      <c r="F722" s="30"/>
      <c r="G722" s="30"/>
      <c r="H722" s="30"/>
      <c r="I722" s="30"/>
      <c r="J722" s="30"/>
      <c r="K722" s="30"/>
      <c r="L722" s="30"/>
      <c r="M722" s="122"/>
      <c r="Q722" s="63"/>
      <c r="R722" s="63"/>
      <c r="S722" s="63"/>
      <c r="T722" s="63"/>
      <c r="U722" s="63"/>
      <c r="V722" s="63"/>
      <c r="W722" s="63"/>
      <c r="X722" s="63"/>
    </row>
    <row r="723" spans="2:24">
      <c r="C723" s="112"/>
      <c r="D723" s="113" t="s">
        <v>92</v>
      </c>
      <c r="E723" s="123" t="str">
        <f t="shared" ref="E723:L723" si="1269">IF(OR(E711="",E722=""),"",E722/E711-1)</f>
        <v/>
      </c>
      <c r="F723" s="124" t="str">
        <f t="shared" si="1269"/>
        <v/>
      </c>
      <c r="G723" s="124" t="str">
        <f t="shared" si="1269"/>
        <v/>
      </c>
      <c r="H723" s="124" t="str">
        <f t="shared" si="1269"/>
        <v/>
      </c>
      <c r="I723" s="124" t="str">
        <f t="shared" si="1269"/>
        <v/>
      </c>
      <c r="J723" s="124" t="str">
        <f t="shared" si="1269"/>
        <v/>
      </c>
      <c r="K723" s="124" t="str">
        <f t="shared" si="1269"/>
        <v/>
      </c>
      <c r="L723" s="124" t="str">
        <f t="shared" si="1269"/>
        <v/>
      </c>
      <c r="M723" s="125"/>
      <c r="Q723" s="63"/>
      <c r="R723" s="63"/>
      <c r="S723" s="63"/>
      <c r="T723" s="63"/>
      <c r="U723" s="63"/>
      <c r="V723" s="63"/>
      <c r="W723" s="63"/>
      <c r="X723" s="63"/>
    </row>
    <row r="724" spans="2:24">
      <c r="C724" s="112"/>
      <c r="D724" s="113" t="s">
        <v>24</v>
      </c>
      <c r="E724" s="114" t="str" cm="1">
        <f t="array" aca="1" ref="E724" ca="1">IF(INDIRECT($C707&amp;"!$K$42")=0,"",INDIRECT($C707&amp;"!$K$42"))</f>
        <v/>
      </c>
      <c r="F724" s="115" t="str" cm="1">
        <f t="array" aca="1" ref="F724" ca="1">IF(INDIRECT($C707&amp;"!$K$78")=0,"",INDIRECT($C707&amp;"!$K$78"))</f>
        <v/>
      </c>
      <c r="G724" s="115" t="str" cm="1">
        <f t="array" aca="1" ref="G724" ca="1">IF(INDIRECT($C707&amp;"!$K$114")=0,"",INDIRECT($C707&amp;"!$K$114"))</f>
        <v/>
      </c>
      <c r="H724" s="115" t="str" cm="1">
        <f t="array" aca="1" ref="H724" ca="1">IF(INDIRECT($C707&amp;"!$K$150")=0,"",INDIRECT($C707&amp;"!$K$150"))</f>
        <v/>
      </c>
      <c r="I724" s="115" t="str" cm="1">
        <f t="array" aca="1" ref="I724" ca="1">IF(INDIRECT($C707&amp;"!$K$186")=0,"",INDIRECT($C707&amp;"!$K$186"))</f>
        <v/>
      </c>
      <c r="J724" s="115" t="str" cm="1">
        <f t="array" aca="1" ref="J724" ca="1">IF(INDIRECT($C707&amp;"!$K$222")=0,"",INDIRECT($C707&amp;"!$K$222"))</f>
        <v/>
      </c>
      <c r="K724" s="115" t="str" cm="1">
        <f t="array" aca="1" ref="K724" ca="1">IF(INDIRECT($C707&amp;"!$K$258")=0,"",INDIRECT($C707&amp;"!$K$258"))</f>
        <v/>
      </c>
      <c r="L724" s="115" t="str" cm="1">
        <f t="array" aca="1" ref="L724" ca="1">IF(INDIRECT($C707&amp;"!$K$294")=0,"",INDIRECT($C707&amp;"!$K$294"))</f>
        <v/>
      </c>
      <c r="M724" s="116" t="str">
        <f ca="1">IF(E724="","",SUM($E724:$L724))</f>
        <v/>
      </c>
      <c r="Q724" s="63"/>
      <c r="R724" s="63"/>
      <c r="S724" s="63"/>
      <c r="T724" s="63"/>
      <c r="U724" s="63"/>
      <c r="V724" s="63"/>
      <c r="W724" s="63"/>
      <c r="X724" s="63"/>
    </row>
    <row r="725" spans="2:24">
      <c r="C725" s="117"/>
      <c r="D725" s="117" t="s">
        <v>74</v>
      </c>
      <c r="E725" s="118" t="str">
        <f ca="1">IF(OR(E722="",E724=""),"",ROUNDDOWN(E722*E724*24,0))</f>
        <v/>
      </c>
      <c r="F725" s="119" t="str">
        <f t="shared" ref="F725:L725" ca="1" si="1270">IF(OR(F722="",F724=""),"",ROUNDDOWN(F722*F724*24,0))</f>
        <v/>
      </c>
      <c r="G725" s="119" t="str">
        <f t="shared" ca="1" si="1270"/>
        <v/>
      </c>
      <c r="H725" s="119" t="str">
        <f t="shared" ca="1" si="1270"/>
        <v/>
      </c>
      <c r="I725" s="119" t="str">
        <f t="shared" ca="1" si="1270"/>
        <v/>
      </c>
      <c r="J725" s="119" t="str">
        <f t="shared" ca="1" si="1270"/>
        <v/>
      </c>
      <c r="K725" s="119" t="str">
        <f t="shared" ca="1" si="1270"/>
        <v/>
      </c>
      <c r="L725" s="119" t="str">
        <f t="shared" ca="1" si="1270"/>
        <v/>
      </c>
      <c r="M725" s="121">
        <f ca="1">SUM(E725:L725)</f>
        <v>0</v>
      </c>
      <c r="Q725" s="63" t="str">
        <f t="shared" ref="Q725" ca="1" si="1271">IF(OR(E722="",E724=""),"",CHAR(10)&amp;"法定休日：" &amp; TEXT(E722,"#,###円") &amp; "×" &amp; TEXT(E724,"[h]:mm時間;@") &amp; "=" &amp; TEXT(E725,"#,###円"))</f>
        <v/>
      </c>
      <c r="R725" s="63" t="str">
        <f t="shared" ref="R725" ca="1" si="1272">IF(OR(F722="",F724=""),"",CHAR(10)&amp;"法定休日：" &amp; TEXT(F722,"#,###円") &amp; "×" &amp; TEXT(F724,"[h]:mm時間;@") &amp; "=" &amp; TEXT(F725,"#,###円"))</f>
        <v/>
      </c>
      <c r="S725" s="63" t="str">
        <f t="shared" ref="S725" ca="1" si="1273">IF(OR(G722="",G724=""),"",CHAR(10)&amp;"法定休日：" &amp; TEXT(G722,"#,###円") &amp; "×" &amp; TEXT(G724,"[h]:mm時間;@") &amp; "=" &amp; TEXT(G725,"#,###円"))</f>
        <v/>
      </c>
      <c r="T725" s="63" t="str">
        <f t="shared" ref="T725" ca="1" si="1274">IF(OR(H722="",H724=""),"",CHAR(10)&amp;"法定休日：" &amp; TEXT(H722,"#,###円") &amp; "×" &amp; TEXT(H724,"[h]:mm時間;@") &amp; "=" &amp; TEXT(H725,"#,###円"))</f>
        <v/>
      </c>
      <c r="U725" s="63" t="str">
        <f t="shared" ref="U725" ca="1" si="1275">IF(OR(I722="",I724=""),"",CHAR(10)&amp;"法定休日：" &amp; TEXT(I722,"#,###円") &amp; "×" &amp; TEXT(I724,"[h]:mm時間;@") &amp; "=" &amp; TEXT(I725,"#,###円"))</f>
        <v/>
      </c>
      <c r="V725" s="63" t="str">
        <f t="shared" ref="V725" ca="1" si="1276">IF(OR(J722="",J724=""),"",CHAR(10)&amp;"法定休日：" &amp; TEXT(J722,"#,###円") &amp; "×" &amp; TEXT(J724,"[h]:mm時間;@") &amp; "=" &amp; TEXT(J725,"#,###円"))</f>
        <v/>
      </c>
      <c r="W725" s="63" t="str">
        <f t="shared" ref="W725" ca="1" si="1277">IF(OR(K722="",K724=""),"",CHAR(10)&amp;"法定休日：" &amp; TEXT(K722,"#,###円") &amp; "×" &amp; TEXT(K724,"[h]:mm時間;@") &amp; "=" &amp; TEXT(K725,"#,###円"))</f>
        <v/>
      </c>
      <c r="X725" s="63" t="str">
        <f t="shared" ref="X725" ca="1" si="1278">IF(OR(L722="",L724=""),"",CHAR(10)&amp;"法定休日：" &amp; TEXT(L722,"#,###円") &amp; "×" &amp; TEXT(L724,"[h]:mm時間;@") &amp; "=" &amp; TEXT(L725,"#,###円"))</f>
        <v/>
      </c>
    </row>
    <row r="726" spans="2:24">
      <c r="C726" s="110" t="s">
        <v>75</v>
      </c>
      <c r="D726" s="110" t="s">
        <v>77</v>
      </c>
      <c r="E726" s="38"/>
      <c r="F726" s="36"/>
      <c r="G726" s="36"/>
      <c r="H726" s="36"/>
      <c r="I726" s="36"/>
      <c r="J726" s="36"/>
      <c r="K726" s="36"/>
      <c r="L726" s="36"/>
      <c r="M726" s="126">
        <f>SUM(E726:L726)</f>
        <v>0</v>
      </c>
      <c r="Q726" s="63"/>
      <c r="R726" s="63"/>
      <c r="S726" s="63"/>
      <c r="T726" s="63"/>
      <c r="U726" s="63"/>
      <c r="V726" s="63"/>
      <c r="W726" s="63"/>
      <c r="X726" s="63"/>
    </row>
    <row r="727" spans="2:24">
      <c r="C727" s="127"/>
      <c r="D727" s="113" t="s">
        <v>78</v>
      </c>
      <c r="E727" s="39"/>
      <c r="F727" s="35"/>
      <c r="G727" s="35"/>
      <c r="H727" s="35"/>
      <c r="I727" s="35"/>
      <c r="J727" s="35"/>
      <c r="K727" s="35"/>
      <c r="L727" s="35"/>
      <c r="M727" s="128">
        <f ca="1">SUM(E727*E710,F727*F710,G727*G710,H727*H710,I727*I710,J727*J710,K727*K710,L727*L710)</f>
        <v>0</v>
      </c>
      <c r="Q727" s="63"/>
      <c r="R727" s="63"/>
      <c r="S727" s="63"/>
      <c r="T727" s="63"/>
      <c r="U727" s="63"/>
      <c r="V727" s="63"/>
      <c r="W727" s="63"/>
      <c r="X727" s="63"/>
    </row>
    <row r="728" spans="2:24">
      <c r="C728" s="129"/>
      <c r="D728" s="117" t="s">
        <v>74</v>
      </c>
      <c r="E728" s="118" t="str">
        <f t="shared" ref="E728:L728" si="1279">IF(AND(E726="",E727=""),"",E726+E727*E710)</f>
        <v/>
      </c>
      <c r="F728" s="119" t="str">
        <f t="shared" si="1279"/>
        <v/>
      </c>
      <c r="G728" s="119" t="str">
        <f t="shared" si="1279"/>
        <v/>
      </c>
      <c r="H728" s="119" t="str">
        <f t="shared" si="1279"/>
        <v/>
      </c>
      <c r="I728" s="119" t="str">
        <f t="shared" si="1279"/>
        <v/>
      </c>
      <c r="J728" s="119" t="str">
        <f t="shared" si="1279"/>
        <v/>
      </c>
      <c r="K728" s="119" t="str">
        <f t="shared" si="1279"/>
        <v/>
      </c>
      <c r="L728" s="119" t="str">
        <f t="shared" si="1279"/>
        <v/>
      </c>
      <c r="M728" s="121">
        <f>SUM(E728:L728)</f>
        <v>0</v>
      </c>
      <c r="Q728" s="63" t="str">
        <f t="shared" ref="Q728:X728" si="1280">IF(AND(E726="",E727=""),"",CHAR(10)&amp;"通勤手当：" &amp; TEXT(E728,"#,###円"))</f>
        <v/>
      </c>
      <c r="R728" s="63" t="str">
        <f t="shared" si="1280"/>
        <v/>
      </c>
      <c r="S728" s="63" t="str">
        <f t="shared" si="1280"/>
        <v/>
      </c>
      <c r="T728" s="63" t="str">
        <f t="shared" si="1280"/>
        <v/>
      </c>
      <c r="U728" s="63" t="str">
        <f t="shared" si="1280"/>
        <v/>
      </c>
      <c r="V728" s="63" t="str">
        <f t="shared" si="1280"/>
        <v/>
      </c>
      <c r="W728" s="63" t="str">
        <f t="shared" si="1280"/>
        <v/>
      </c>
      <c r="X728" s="63" t="str">
        <f t="shared" si="1280"/>
        <v/>
      </c>
    </row>
    <row r="729" spans="2:24">
      <c r="C729" s="110" t="s">
        <v>97</v>
      </c>
      <c r="D729" s="130" t="s">
        <v>99</v>
      </c>
      <c r="E729" s="38"/>
      <c r="F729" s="36"/>
      <c r="G729" s="36"/>
      <c r="H729" s="36"/>
      <c r="I729" s="36"/>
      <c r="J729" s="36"/>
      <c r="K729" s="36"/>
      <c r="L729" s="36"/>
      <c r="M729" s="131">
        <f>SUM(E729:L729)</f>
        <v>0</v>
      </c>
      <c r="Q729" s="63" t="str">
        <f>IF(E729="","",CHAR(10)&amp;"自己負担：" &amp; TEXT(E729,"#,###円")) &amp; IF(E730="",""," ※" &amp;E730)</f>
        <v/>
      </c>
      <c r="R729" s="63" t="str">
        <f t="shared" ref="R729" si="1281">IF(F729="","",CHAR(10)&amp;"自己負担：" &amp; TEXT(F729,"#,###円")) &amp; IF(F730="",""," ※" &amp;F730)</f>
        <v/>
      </c>
      <c r="S729" s="63" t="str">
        <f t="shared" ref="S729" si="1282">IF(G729="","",CHAR(10)&amp;"自己負担：" &amp; TEXT(G729,"#,###円")) &amp; IF(G730="",""," ※" &amp;G730)</f>
        <v/>
      </c>
      <c r="T729" s="63" t="str">
        <f t="shared" ref="T729" si="1283">IF(H729="","",CHAR(10)&amp;"自己負担：" &amp; TEXT(H729,"#,###円")) &amp; IF(H730="",""," ※" &amp;H730)</f>
        <v/>
      </c>
      <c r="U729" s="63" t="str">
        <f t="shared" ref="U729" si="1284">IF(I729="","",CHAR(10)&amp;"自己負担：" &amp; TEXT(I729,"#,###円")) &amp; IF(I730="",""," ※" &amp;I730)</f>
        <v/>
      </c>
      <c r="V729" s="63" t="str">
        <f t="shared" ref="V729" si="1285">IF(J729="","",CHAR(10)&amp;"自己負担：" &amp; TEXT(J729,"#,###円")) &amp; IF(J730="",""," ※" &amp;J730)</f>
        <v/>
      </c>
      <c r="W729" s="63" t="str">
        <f t="shared" ref="W729" si="1286">IF(K729="","",CHAR(10)&amp;"自己負担：" &amp; TEXT(K729,"#,###円")) &amp; IF(K730="",""," ※" &amp;K730)</f>
        <v/>
      </c>
      <c r="X729" s="63" t="str">
        <f t="shared" ref="X729" si="1287">IF(L729="","",CHAR(10)&amp;"自己負担：" &amp; TEXT(L729,"#,###円")) &amp; IF(L730="",""," ※" &amp;L730)</f>
        <v/>
      </c>
    </row>
    <row r="730" spans="2:24" ht="33.75" customHeight="1" thickBot="1">
      <c r="C730" s="132" t="s">
        <v>98</v>
      </c>
      <c r="D730" s="133" t="s">
        <v>100</v>
      </c>
      <c r="E730" s="40"/>
      <c r="F730" s="40"/>
      <c r="G730" s="40"/>
      <c r="H730" s="40"/>
      <c r="I730" s="40"/>
      <c r="J730" s="40"/>
      <c r="K730" s="40"/>
      <c r="L730" s="41"/>
      <c r="M730" s="134"/>
      <c r="O730" s="1" t="s">
        <v>101</v>
      </c>
    </row>
    <row r="731" spans="2:24" ht="21.75" customHeight="1" thickTop="1">
      <c r="C731" s="129" t="s">
        <v>76</v>
      </c>
      <c r="D731" s="135"/>
      <c r="E731" s="119" t="str">
        <f t="shared" ref="E731:L731" ca="1" si="1288">IF(SUM(E713,E717,E721,E725,E728)-E729=0,"",SUM(E713,E717,E721,E725,E728)-E729)</f>
        <v/>
      </c>
      <c r="F731" s="119" t="str">
        <f t="shared" ca="1" si="1288"/>
        <v/>
      </c>
      <c r="G731" s="119" t="str">
        <f t="shared" ca="1" si="1288"/>
        <v/>
      </c>
      <c r="H731" s="119" t="str">
        <f t="shared" ca="1" si="1288"/>
        <v/>
      </c>
      <c r="I731" s="119" t="str">
        <f t="shared" ca="1" si="1288"/>
        <v/>
      </c>
      <c r="J731" s="119" t="str">
        <f t="shared" ca="1" si="1288"/>
        <v/>
      </c>
      <c r="K731" s="119" t="str">
        <f t="shared" ca="1" si="1288"/>
        <v/>
      </c>
      <c r="L731" s="119" t="str">
        <f t="shared" ca="1" si="1288"/>
        <v/>
      </c>
      <c r="M731" s="136" t="str">
        <f ca="1">IF(E731="","",SUM(E731:L731))</f>
        <v/>
      </c>
      <c r="Q731" s="137" t="str">
        <f ca="1">Q713&amp;Q717&amp;Q721&amp;Q725&amp;Q728&amp;Q729</f>
        <v/>
      </c>
      <c r="R731" s="137" t="str">
        <f t="shared" ref="R731:X731" ca="1" si="1289">R713&amp;R717&amp;R721&amp;R725&amp;R728&amp;R729</f>
        <v/>
      </c>
      <c r="S731" s="137" t="str">
        <f t="shared" ca="1" si="1289"/>
        <v/>
      </c>
      <c r="T731" s="137" t="str">
        <f t="shared" ca="1" si="1289"/>
        <v/>
      </c>
      <c r="U731" s="137" t="str">
        <f t="shared" ca="1" si="1289"/>
        <v/>
      </c>
      <c r="V731" s="137" t="str">
        <f t="shared" ca="1" si="1289"/>
        <v/>
      </c>
      <c r="W731" s="137" t="str">
        <f t="shared" ca="1" si="1289"/>
        <v/>
      </c>
      <c r="X731" s="137" t="str">
        <f t="shared" ca="1" si="1289"/>
        <v/>
      </c>
    </row>
    <row r="732" spans="2:24" ht="15" customHeight="1" thickBot="1">
      <c r="B732" s="138"/>
      <c r="C732" s="138"/>
      <c r="D732" s="138"/>
      <c r="E732" s="138"/>
      <c r="F732" s="138"/>
      <c r="G732" s="138"/>
      <c r="H732" s="138"/>
      <c r="I732" s="138"/>
      <c r="J732" s="138"/>
      <c r="K732" s="138"/>
      <c r="L732" s="138"/>
      <c r="M732" s="138"/>
    </row>
    <row r="734" spans="2:24" ht="14.25" customHeight="1">
      <c r="B734" s="46">
        <f>B707+1</f>
        <v>28</v>
      </c>
      <c r="C734" s="29" t="str">
        <f>HYPERLINK("#日誌"&amp;B734&amp;"!B11","日誌"&amp;B734)</f>
        <v>日誌28</v>
      </c>
      <c r="D734" s="95" t="s">
        <v>116</v>
      </c>
      <c r="E734" s="139"/>
      <c r="F734" s="95" t="s">
        <v>126</v>
      </c>
      <c r="G734" s="140"/>
      <c r="H734" s="95" t="s">
        <v>127</v>
      </c>
      <c r="I734" s="140"/>
      <c r="J734" s="63"/>
      <c r="M734" s="96" t="str">
        <f>HYPERLINK("#⑭雑役務費!C"&amp;9*B734+1,"経費支出管理表へ")</f>
        <v>経費支出管理表へ</v>
      </c>
      <c r="Q734" s="1" t="s">
        <v>102</v>
      </c>
    </row>
    <row r="735" spans="2:24" ht="7.5" customHeight="1">
      <c r="C735" s="63"/>
      <c r="D735" s="63"/>
      <c r="E735" s="63"/>
      <c r="G735" s="97" t="e">
        <f>VLOOKUP(G734,リスト!E:F,2,FALSE)</f>
        <v>#N/A</v>
      </c>
      <c r="H735" s="63"/>
      <c r="J735" s="63"/>
      <c r="K735" s="63"/>
      <c r="L735" s="63"/>
      <c r="M735" s="63"/>
    </row>
    <row r="736" spans="2:24">
      <c r="C736" s="98"/>
      <c r="D736" s="99"/>
      <c r="E736" s="100" t="s">
        <v>45</v>
      </c>
      <c r="F736" s="101" t="s">
        <v>46</v>
      </c>
      <c r="G736" s="101" t="s">
        <v>47</v>
      </c>
      <c r="H736" s="101" t="s">
        <v>48</v>
      </c>
      <c r="I736" s="101" t="s">
        <v>49</v>
      </c>
      <c r="J736" s="101" t="s">
        <v>50</v>
      </c>
      <c r="K736" s="101" t="s">
        <v>51</v>
      </c>
      <c r="L736" s="101" t="s">
        <v>52</v>
      </c>
      <c r="M736" s="102" t="s">
        <v>11</v>
      </c>
      <c r="Q736" s="103" t="s">
        <v>45</v>
      </c>
      <c r="R736" s="103" t="s">
        <v>46</v>
      </c>
      <c r="S736" s="103" t="s">
        <v>47</v>
      </c>
      <c r="T736" s="103" t="s">
        <v>48</v>
      </c>
      <c r="U736" s="103" t="s">
        <v>49</v>
      </c>
      <c r="V736" s="103" t="s">
        <v>50</v>
      </c>
      <c r="W736" s="103" t="s">
        <v>51</v>
      </c>
      <c r="X736" s="103" t="s">
        <v>52</v>
      </c>
    </row>
    <row r="737" spans="3:24" ht="15" customHeight="1">
      <c r="C737" s="104" t="s">
        <v>18</v>
      </c>
      <c r="D737" s="105"/>
      <c r="E737" s="106" cm="1">
        <f t="array" aca="1" ref="E737" ca="1">IF(INDIRECT(C734&amp;"!$L$42")=0,"",COUNT(INDIRECT(C734&amp;"!$L$11:$L$41")))</f>
        <v>0</v>
      </c>
      <c r="F737" s="107" cm="1">
        <f t="array" aca="1" ref="F737" ca="1">IF(INDIRECT(C734&amp;"!$L$78")=0,"",COUNT(INDIRECT(C734&amp;"!$L$47:$L$77")))</f>
        <v>0</v>
      </c>
      <c r="G737" s="107" cm="1">
        <f t="array" aca="1" ref="G737" ca="1">IF(INDIRECT(C734&amp;"!$L$114")=0,"",COUNT(INDIRECT(C734&amp;"!$L$83:$L$113")))</f>
        <v>0</v>
      </c>
      <c r="H737" s="107" cm="1">
        <f t="array" aca="1" ref="H737" ca="1">IF(INDIRECT(C734&amp;"!$L$150")=0,"",COUNT(INDIRECT(C734&amp;"!$L$119:$L$149")))</f>
        <v>0</v>
      </c>
      <c r="I737" s="107" cm="1">
        <f t="array" aca="1" ref="I737" ca="1">IF(INDIRECT(C734&amp;"!$L$186")=0,"",COUNT(INDIRECT(C734&amp;"!$L$155:$L$185")))</f>
        <v>0</v>
      </c>
      <c r="J737" s="107" cm="1">
        <f t="array" aca="1" ref="J737" ca="1">IF(INDIRECT(C734&amp;"!$L$222")=0,"",COUNT(INDIRECT(C734&amp;"!$L$191:$L$221")))</f>
        <v>0</v>
      </c>
      <c r="K737" s="107" cm="1">
        <f t="array" aca="1" ref="K737" ca="1">IF(INDIRECT(C734&amp;"!$L$258")=0,"",COUNT(INDIRECT(C734&amp;"!$L$227:$L$257")))</f>
        <v>0</v>
      </c>
      <c r="L737" s="107" cm="1">
        <f t="array" aca="1" ref="L737" ca="1">IF(INDIRECT(C734&amp;"!$L$294")=0,"",COUNT(INDIRECT(C734&amp;"!$L$263:$L$293")))</f>
        <v>0</v>
      </c>
      <c r="M737" s="108">
        <f ca="1">IF($E$8="","",SUM($E$8:$L$8))</f>
        <v>0</v>
      </c>
      <c r="O737" s="69" t="s">
        <v>167</v>
      </c>
      <c r="Q737" s="109"/>
      <c r="R737" s="109"/>
      <c r="S737" s="109"/>
      <c r="T737" s="109"/>
      <c r="U737" s="109"/>
      <c r="V737" s="109"/>
      <c r="W737" s="109"/>
      <c r="X737" s="109"/>
    </row>
    <row r="738" spans="3:24">
      <c r="C738" s="110" t="s">
        <v>82</v>
      </c>
      <c r="D738" s="110" t="s">
        <v>73</v>
      </c>
      <c r="E738" s="37"/>
      <c r="F738" s="30"/>
      <c r="G738" s="30"/>
      <c r="H738" s="30"/>
      <c r="I738" s="30"/>
      <c r="J738" s="30"/>
      <c r="K738" s="30"/>
      <c r="L738" s="30"/>
      <c r="M738" s="111"/>
      <c r="O738" s="1" t="s">
        <v>122</v>
      </c>
    </row>
    <row r="739" spans="3:24">
      <c r="C739" s="112"/>
      <c r="D739" s="113" t="s">
        <v>24</v>
      </c>
      <c r="E739" s="114" t="str" cm="1">
        <f t="array" aca="1" ref="E739" ca="1">IF(INDIRECT($C734&amp;"!$H$42")=0,"",INDIRECT($C734&amp;"!$H$42"))</f>
        <v/>
      </c>
      <c r="F739" s="115" t="str" cm="1">
        <f t="array" aca="1" ref="F739" ca="1">IF(INDIRECT($C734&amp;"!$H$78")=0,"",INDIRECT($C734&amp;"!$H$78"))</f>
        <v/>
      </c>
      <c r="G739" s="115" t="str" cm="1">
        <f t="array" aca="1" ref="G739" ca="1">IF(INDIRECT($C734&amp;"!$H$114")=0,"",INDIRECT($C734&amp;"!$H$114"))</f>
        <v/>
      </c>
      <c r="H739" s="115" t="str" cm="1">
        <f t="array" aca="1" ref="H739" ca="1">IF(INDIRECT($C734&amp;"!$H$150")=0,"",INDIRECT($C734&amp;"!$H$150"))</f>
        <v/>
      </c>
      <c r="I739" s="115" t="str" cm="1">
        <f t="array" aca="1" ref="I739" ca="1">IF(INDIRECT($C734&amp;"!$H$186")=0,"",INDIRECT($C734&amp;"!$H$186"))</f>
        <v/>
      </c>
      <c r="J739" s="115" t="str" cm="1">
        <f t="array" aca="1" ref="J739" ca="1">IF(INDIRECT($C734&amp;"!$H$222")=0,"",INDIRECT($C734&amp;"!$H$222"))</f>
        <v/>
      </c>
      <c r="K739" s="115" t="str" cm="1">
        <f t="array" aca="1" ref="K739" ca="1">IF(INDIRECT($C734&amp;"!$H$258")=0,"",INDIRECT($C734&amp;"!$H$258"))</f>
        <v/>
      </c>
      <c r="L739" s="115" t="str" cm="1">
        <f t="array" aca="1" ref="L739" ca="1">IF(INDIRECT($C734&amp;"!$H$294")=0,"",INDIRECT($C734&amp;"!$H$294"))</f>
        <v/>
      </c>
      <c r="M739" s="116" t="str">
        <f ca="1">IF(E739="","",SUM($E739:$L739))</f>
        <v/>
      </c>
    </row>
    <row r="740" spans="3:24">
      <c r="C740" s="117"/>
      <c r="D740" s="117" t="s">
        <v>74</v>
      </c>
      <c r="E740" s="118" t="str">
        <f t="shared" ref="E740:L740" ca="1" si="1290">IF(OR(E738="",E739=""),"",ROUNDDOWN(E738*E739*24,0))</f>
        <v/>
      </c>
      <c r="F740" s="119" t="str">
        <f t="shared" ca="1" si="1290"/>
        <v/>
      </c>
      <c r="G740" s="119" t="str">
        <f t="shared" ca="1" si="1290"/>
        <v/>
      </c>
      <c r="H740" s="119" t="str">
        <f t="shared" ca="1" si="1290"/>
        <v/>
      </c>
      <c r="I740" s="120" t="str">
        <f t="shared" ca="1" si="1290"/>
        <v/>
      </c>
      <c r="J740" s="119" t="str">
        <f t="shared" ca="1" si="1290"/>
        <v/>
      </c>
      <c r="K740" s="119" t="str">
        <f t="shared" ca="1" si="1290"/>
        <v/>
      </c>
      <c r="L740" s="119" t="str">
        <f t="shared" ca="1" si="1290"/>
        <v/>
      </c>
      <c r="M740" s="121">
        <f ca="1">SUM(E740:L740)</f>
        <v>0</v>
      </c>
      <c r="Q740" s="63" t="str">
        <f t="shared" ref="Q740" ca="1" si="1291">IF(OR(E738="",E739=""),"","所定内：" &amp; TEXT(E738,"#,###円") &amp; "×" &amp; TEXT(E739,"[h]:mm時間;@") &amp; "=" &amp; TEXT(E740,"#,###円"))</f>
        <v/>
      </c>
      <c r="R740" s="63" t="str">
        <f t="shared" ref="R740" ca="1" si="1292">IF(OR(F738="",F739=""),"","所定内：" &amp; TEXT(F738,"#,###円") &amp; "×" &amp; TEXT(F739,"[h]:mm時間;@") &amp; "=" &amp; TEXT(F740,"#,###円"))</f>
        <v/>
      </c>
      <c r="S740" s="63" t="str">
        <f t="shared" ref="S740" ca="1" si="1293">IF(OR(G738="",G739=""),"","所定内：" &amp; TEXT(G738,"#,###円") &amp; "×" &amp; TEXT(G739,"[h]:mm時間;@") &amp; "=" &amp; TEXT(G740,"#,###円"))</f>
        <v/>
      </c>
      <c r="T740" s="63" t="str">
        <f t="shared" ref="T740" ca="1" si="1294">IF(OR(H738="",H739=""),"","所定内：" &amp; TEXT(H738,"#,###円") &amp; "×" &amp; TEXT(H739,"[h]:mm時間;@") &amp; "=" &amp; TEXT(H740,"#,###円"))</f>
        <v/>
      </c>
      <c r="U740" s="63" t="str">
        <f t="shared" ref="U740" ca="1" si="1295">IF(OR(I738="",I739=""),"","所定内：" &amp; TEXT(I738,"#,###円") &amp; "×" &amp; TEXT(I739,"[h]:mm時間;@") &amp; "=" &amp; TEXT(I740,"#,###円"))</f>
        <v/>
      </c>
      <c r="V740" s="63" t="str">
        <f t="shared" ref="V740" ca="1" si="1296">IF(OR(J738="",J739=""),"","所定内：" &amp; TEXT(J738,"#,###円") &amp; "×" &amp; TEXT(J739,"[h]:mm時間;@") &amp; "=" &amp; TEXT(J740,"#,###円"))</f>
        <v/>
      </c>
      <c r="W740" s="63" t="str">
        <f t="shared" ref="W740" ca="1" si="1297">IF(OR(K738="",K739=""),"","所定内：" &amp; TEXT(K738,"#,###円") &amp; "×" &amp; TEXT(K739,"[h]:mm時間;@") &amp; "=" &amp; TEXT(K740,"#,###円"))</f>
        <v/>
      </c>
      <c r="X740" s="63" t="str">
        <f t="shared" ref="X740" ca="1" si="1298">IF(OR(L738="",L739=""),"","所定内：" &amp; TEXT(L738,"#,###円") &amp; "×" &amp; TEXT(L739,"[h]:mm時間;@") &amp; "=" &amp; TEXT(L740,"#,###円"))</f>
        <v/>
      </c>
    </row>
    <row r="741" spans="3:24">
      <c r="C741" s="110" t="s">
        <v>91</v>
      </c>
      <c r="D741" s="112" t="s">
        <v>73</v>
      </c>
      <c r="E741" s="37"/>
      <c r="F741" s="30"/>
      <c r="G741" s="30"/>
      <c r="H741" s="30"/>
      <c r="I741" s="30"/>
      <c r="J741" s="30"/>
      <c r="K741" s="30"/>
      <c r="L741" s="30"/>
      <c r="M741" s="122"/>
      <c r="Q741" s="63"/>
      <c r="R741" s="63"/>
      <c r="S741" s="63"/>
      <c r="T741" s="63"/>
      <c r="U741" s="63"/>
      <c r="V741" s="63"/>
      <c r="W741" s="63"/>
      <c r="X741" s="63"/>
    </row>
    <row r="742" spans="3:24">
      <c r="C742" s="112"/>
      <c r="D742" s="113" t="s">
        <v>92</v>
      </c>
      <c r="E742" s="123" t="str">
        <f>IF(OR(E738="",E741=""),"",E741/E738-1)</f>
        <v/>
      </c>
      <c r="F742" s="124" t="str">
        <f t="shared" ref="F742:L742" si="1299">IF(OR(F738="",F741=""),"",F741/F738-1)</f>
        <v/>
      </c>
      <c r="G742" s="124" t="str">
        <f t="shared" si="1299"/>
        <v/>
      </c>
      <c r="H742" s="124" t="str">
        <f t="shared" si="1299"/>
        <v/>
      </c>
      <c r="I742" s="124" t="str">
        <f t="shared" si="1299"/>
        <v/>
      </c>
      <c r="J742" s="124" t="str">
        <f t="shared" si="1299"/>
        <v/>
      </c>
      <c r="K742" s="124" t="str">
        <f t="shared" si="1299"/>
        <v/>
      </c>
      <c r="L742" s="124" t="str">
        <f t="shared" si="1299"/>
        <v/>
      </c>
      <c r="M742" s="125"/>
      <c r="Q742" s="63"/>
      <c r="R742" s="63"/>
      <c r="S742" s="63"/>
      <c r="T742" s="63"/>
      <c r="U742" s="63"/>
      <c r="V742" s="63"/>
      <c r="W742" s="63"/>
      <c r="X742" s="63"/>
    </row>
    <row r="743" spans="3:24">
      <c r="C743" s="112"/>
      <c r="D743" s="113" t="s">
        <v>24</v>
      </c>
      <c r="E743" s="114" t="str" cm="1">
        <f t="array" aca="1" ref="E743" ca="1">IF(INDIRECT($C734&amp;"!$I$42")=0,"",INDIRECT($C734&amp;"!$I$42"))</f>
        <v/>
      </c>
      <c r="F743" s="115" t="str" cm="1">
        <f t="array" aca="1" ref="F743" ca="1">IF(INDIRECT($C734&amp;"!$I$78")=0,"",INDIRECT($C734&amp;"!$I$78"))</f>
        <v/>
      </c>
      <c r="G743" s="115" t="str" cm="1">
        <f t="array" aca="1" ref="G743" ca="1">IF(INDIRECT($C734&amp;"!$I$114")=0,"",INDIRECT($C734&amp;"!$I$114"))</f>
        <v/>
      </c>
      <c r="H743" s="115" t="str" cm="1">
        <f t="array" aca="1" ref="H743" ca="1">IF(INDIRECT($C734&amp;"!$I$150")=0,"",INDIRECT($C734&amp;"!$I$150"))</f>
        <v/>
      </c>
      <c r="I743" s="115" t="str" cm="1">
        <f t="array" aca="1" ref="I743" ca="1">IF(INDIRECT($C734&amp;"!$I$186")=0,"",INDIRECT($C734&amp;"!$I$186"))</f>
        <v/>
      </c>
      <c r="J743" s="115" t="str" cm="1">
        <f t="array" aca="1" ref="J743" ca="1">IF(INDIRECT($C734&amp;"!$I$222")=0,"",INDIRECT($C734&amp;"!$I$222"))</f>
        <v/>
      </c>
      <c r="K743" s="115" t="str" cm="1">
        <f t="array" aca="1" ref="K743" ca="1">IF(INDIRECT($C734&amp;"!$I$258")=0,"",INDIRECT($C734&amp;"!$I$258"))</f>
        <v/>
      </c>
      <c r="L743" s="115" t="str" cm="1">
        <f t="array" aca="1" ref="L743" ca="1">IF(INDIRECT($C734&amp;"!$I$294")=0,"",INDIRECT($C734&amp;"!$I$294"))</f>
        <v/>
      </c>
      <c r="M743" s="116" t="str">
        <f ca="1">IF(E743="","",SUM($E743:$L743))</f>
        <v/>
      </c>
      <c r="Q743" s="63"/>
      <c r="R743" s="63"/>
      <c r="S743" s="63"/>
      <c r="T743" s="63"/>
      <c r="U743" s="63"/>
      <c r="V743" s="63"/>
      <c r="W743" s="63"/>
      <c r="X743" s="63"/>
    </row>
    <row r="744" spans="3:24">
      <c r="C744" s="117"/>
      <c r="D744" s="117" t="s">
        <v>74</v>
      </c>
      <c r="E744" s="118" t="str">
        <f t="shared" ref="E744:L744" ca="1" si="1300">IF(OR(E741="",E743=""),"",ROUNDDOWN(E741*E743*24,0))</f>
        <v/>
      </c>
      <c r="F744" s="119" t="str">
        <f t="shared" ca="1" si="1300"/>
        <v/>
      </c>
      <c r="G744" s="119" t="str">
        <f t="shared" ca="1" si="1300"/>
        <v/>
      </c>
      <c r="H744" s="119" t="str">
        <f t="shared" ca="1" si="1300"/>
        <v/>
      </c>
      <c r="I744" s="119" t="str">
        <f t="shared" ca="1" si="1300"/>
        <v/>
      </c>
      <c r="J744" s="119" t="str">
        <f t="shared" ca="1" si="1300"/>
        <v/>
      </c>
      <c r="K744" s="119" t="str">
        <f t="shared" ca="1" si="1300"/>
        <v/>
      </c>
      <c r="L744" s="119" t="str">
        <f t="shared" ca="1" si="1300"/>
        <v/>
      </c>
      <c r="M744" s="121">
        <f ca="1">SUM(E744:L744)</f>
        <v>0</v>
      </c>
      <c r="Q744" s="63" t="str">
        <f t="shared" ref="Q744" ca="1" si="1301">IF(OR(E741="",E743=""),"",CHAR(10)&amp;"所定外：" &amp; TEXT(E741,"#,###円") &amp; "×" &amp; TEXT(E743,"[h]:mm時間;@") &amp; "=" &amp; TEXT(E744,"#,###円"))</f>
        <v/>
      </c>
      <c r="R744" s="63" t="str">
        <f t="shared" ref="R744" ca="1" si="1302">IF(OR(F741="",F743=""),"",CHAR(10)&amp;"所定外：" &amp; TEXT(F741,"#,###円") &amp; "×" &amp; TEXT(F743,"[h]:mm時間;@") &amp; "=" &amp; TEXT(F744,"#,###円"))</f>
        <v/>
      </c>
      <c r="S744" s="63" t="str">
        <f t="shared" ref="S744" ca="1" si="1303">IF(OR(G741="",G743=""),"",CHAR(10)&amp;"所定外：" &amp; TEXT(G741,"#,###円") &amp; "×" &amp; TEXT(G743,"[h]:mm時間;@") &amp; "=" &amp; TEXT(G744,"#,###円"))</f>
        <v/>
      </c>
      <c r="T744" s="63" t="str">
        <f t="shared" ref="T744" ca="1" si="1304">IF(OR(H741="",H743=""),"",CHAR(10)&amp;"所定外：" &amp; TEXT(H741,"#,###円") &amp; "×" &amp; TEXT(H743,"[h]:mm時間;@") &amp; "=" &amp; TEXT(H744,"#,###円"))</f>
        <v/>
      </c>
      <c r="U744" s="63" t="str">
        <f t="shared" ref="U744" ca="1" si="1305">IF(OR(I741="",I743=""),"",CHAR(10)&amp;"所定外：" &amp; TEXT(I741,"#,###円") &amp; "×" &amp; TEXT(I743,"[h]:mm時間;@") &amp; "=" &amp; TEXT(I744,"#,###円"))</f>
        <v/>
      </c>
      <c r="V744" s="63" t="str">
        <f t="shared" ref="V744" ca="1" si="1306">IF(OR(J741="",J743=""),"",CHAR(10)&amp;"所定外：" &amp; TEXT(J741,"#,###円") &amp; "×" &amp; TEXT(J743,"[h]:mm時間;@") &amp; "=" &amp; TEXT(J744,"#,###円"))</f>
        <v/>
      </c>
      <c r="W744" s="63" t="str">
        <f t="shared" ref="W744" ca="1" si="1307">IF(OR(K741="",K743=""),"",CHAR(10)&amp;"所定外：" &amp; TEXT(K741,"#,###円") &amp; "×" &amp; TEXT(K743,"[h]:mm時間;@") &amp; "=" &amp; TEXT(K744,"#,###円"))</f>
        <v/>
      </c>
      <c r="X744" s="63" t="str">
        <f t="shared" ref="X744" ca="1" si="1308">IF(OR(L741="",L743=""),"",CHAR(10)&amp;"所定外：" &amp; TEXT(L741,"#,###円") &amp; "×" &amp; TEXT(L743,"[h]:mm時間;@") &amp; "=" &amp; TEXT(L744,"#,###円"))</f>
        <v/>
      </c>
    </row>
    <row r="745" spans="3:24">
      <c r="C745" s="110" t="s">
        <v>93</v>
      </c>
      <c r="D745" s="112" t="s">
        <v>73</v>
      </c>
      <c r="E745" s="37"/>
      <c r="F745" s="30"/>
      <c r="G745" s="30"/>
      <c r="H745" s="30"/>
      <c r="I745" s="30"/>
      <c r="J745" s="30"/>
      <c r="K745" s="30"/>
      <c r="L745" s="30"/>
      <c r="M745" s="122"/>
      <c r="Q745" s="63"/>
      <c r="R745" s="63"/>
      <c r="S745" s="63"/>
      <c r="T745" s="63"/>
      <c r="U745" s="63"/>
      <c r="V745" s="63"/>
      <c r="W745" s="63"/>
      <c r="X745" s="63"/>
    </row>
    <row r="746" spans="3:24">
      <c r="C746" s="112"/>
      <c r="D746" s="113" t="s">
        <v>92</v>
      </c>
      <c r="E746" s="123" t="str">
        <f t="shared" ref="E746:L746" si="1309">IF(OR(E738="",E745=""),"",E745/E738-1)</f>
        <v/>
      </c>
      <c r="F746" s="124" t="str">
        <f t="shared" si="1309"/>
        <v/>
      </c>
      <c r="G746" s="124" t="str">
        <f t="shared" si="1309"/>
        <v/>
      </c>
      <c r="H746" s="124" t="str">
        <f t="shared" si="1309"/>
        <v/>
      </c>
      <c r="I746" s="124" t="str">
        <f t="shared" si="1309"/>
        <v/>
      </c>
      <c r="J746" s="124" t="str">
        <f t="shared" si="1309"/>
        <v/>
      </c>
      <c r="K746" s="124" t="str">
        <f t="shared" si="1309"/>
        <v/>
      </c>
      <c r="L746" s="124" t="str">
        <f t="shared" si="1309"/>
        <v/>
      </c>
      <c r="M746" s="125"/>
      <c r="Q746" s="63"/>
      <c r="R746" s="63"/>
      <c r="S746" s="63"/>
      <c r="T746" s="63"/>
      <c r="U746" s="63"/>
      <c r="V746" s="63"/>
      <c r="W746" s="63"/>
      <c r="X746" s="63"/>
    </row>
    <row r="747" spans="3:24">
      <c r="C747" s="112"/>
      <c r="D747" s="113" t="s">
        <v>24</v>
      </c>
      <c r="E747" s="114" t="str" cm="1">
        <f t="array" aca="1" ref="E747" ca="1">IF(INDIRECT($C734&amp;"!$J$42")=0,"",INDIRECT($C734&amp;"!$J$42"))</f>
        <v/>
      </c>
      <c r="F747" s="115" t="str" cm="1">
        <f t="array" aca="1" ref="F747" ca="1">IF(INDIRECT($C734&amp;"!$J$78")=0,"",INDIRECT($C734&amp;"!$J$78"))</f>
        <v/>
      </c>
      <c r="G747" s="115" t="str" cm="1">
        <f t="array" aca="1" ref="G747" ca="1">IF(INDIRECT($C734&amp;"!$J$114")=0,"",INDIRECT($C734&amp;"!$J$114"))</f>
        <v/>
      </c>
      <c r="H747" s="115" t="str" cm="1">
        <f t="array" aca="1" ref="H747" ca="1">IF(INDIRECT($C734&amp;"!$J$150")=0,"",INDIRECT($C734&amp;"!$J$150"))</f>
        <v/>
      </c>
      <c r="I747" s="115" t="str" cm="1">
        <f t="array" aca="1" ref="I747" ca="1">IF(INDIRECT($C734&amp;"!$J$186")=0,"",INDIRECT($C734&amp;"!$J$186"))</f>
        <v/>
      </c>
      <c r="J747" s="115" t="str" cm="1">
        <f t="array" aca="1" ref="J747" ca="1">IF(INDIRECT($C734&amp;"!$J$222")=0,"",INDIRECT($C734&amp;"!$J$222"))</f>
        <v/>
      </c>
      <c r="K747" s="115" t="str" cm="1">
        <f t="array" aca="1" ref="K747" ca="1">IF(INDIRECT($C734&amp;"!$J$258")=0,"",INDIRECT($C734&amp;"!$J$258"))</f>
        <v/>
      </c>
      <c r="L747" s="115" t="str" cm="1">
        <f t="array" aca="1" ref="L747" ca="1">IF(INDIRECT($C734&amp;"!$J$294")=0,"",INDIRECT($C734&amp;"!$J$294"))</f>
        <v/>
      </c>
      <c r="M747" s="116" t="str">
        <f ca="1">IF(E747="","",SUM($E747:$L747))</f>
        <v/>
      </c>
      <c r="Q747" s="63"/>
      <c r="R747" s="63"/>
      <c r="S747" s="63"/>
      <c r="T747" s="63"/>
      <c r="U747" s="63"/>
      <c r="V747" s="63"/>
      <c r="W747" s="63"/>
      <c r="X747" s="63"/>
    </row>
    <row r="748" spans="3:24">
      <c r="C748" s="117"/>
      <c r="D748" s="117" t="s">
        <v>74</v>
      </c>
      <c r="E748" s="118" t="str">
        <f t="shared" ref="E748:L748" ca="1" si="1310">IF(OR(E745="",E747=""),"",ROUNDDOWN(E745*E747*24,0))</f>
        <v/>
      </c>
      <c r="F748" s="119" t="str">
        <f t="shared" ca="1" si="1310"/>
        <v/>
      </c>
      <c r="G748" s="119" t="str">
        <f t="shared" ca="1" si="1310"/>
        <v/>
      </c>
      <c r="H748" s="119" t="str">
        <f t="shared" ca="1" si="1310"/>
        <v/>
      </c>
      <c r="I748" s="119" t="str">
        <f t="shared" ca="1" si="1310"/>
        <v/>
      </c>
      <c r="J748" s="119" t="str">
        <f t="shared" ca="1" si="1310"/>
        <v/>
      </c>
      <c r="K748" s="119" t="str">
        <f t="shared" ca="1" si="1310"/>
        <v/>
      </c>
      <c r="L748" s="119" t="str">
        <f t="shared" ca="1" si="1310"/>
        <v/>
      </c>
      <c r="M748" s="121">
        <f ca="1">SUM(E748:L748)</f>
        <v>0</v>
      </c>
      <c r="Q748" s="63" t="str">
        <f ca="1">IF(OR(E745="",E747=""),"",CHAR(10)&amp;"所定休日：" &amp; TEXT(E745,"#,###円") &amp; "×" &amp; TEXT(E747,"[h]:mm時間;@") &amp; "=" &amp; TEXT(E748,"#,###円"))</f>
        <v/>
      </c>
      <c r="R748" s="63" t="str">
        <f t="shared" ref="R748" ca="1" si="1311">IF(OR(F745="",F747=""),"",CHAR(10)&amp;"所定休日：" &amp; TEXT(F745,"#,###円") &amp; "×" &amp; TEXT(F747,"[h]:mm時間;@") &amp; "=" &amp; TEXT(F748,"#,###円"))</f>
        <v/>
      </c>
      <c r="S748" s="63" t="str">
        <f t="shared" ref="S748" ca="1" si="1312">IF(OR(G745="",G747=""),"",CHAR(10)&amp;"所定休日：" &amp; TEXT(G745,"#,###円") &amp; "×" &amp; TEXT(G747,"[h]:mm時間;@") &amp; "=" &amp; TEXT(G748,"#,###円"))</f>
        <v/>
      </c>
      <c r="T748" s="63" t="str">
        <f t="shared" ref="T748" ca="1" si="1313">IF(OR(H745="",H747=""),"",CHAR(10)&amp;"所定休日：" &amp; TEXT(H745,"#,###円") &amp; "×" &amp; TEXT(H747,"[h]:mm時間;@") &amp; "=" &amp; TEXT(H748,"#,###円"))</f>
        <v/>
      </c>
      <c r="U748" s="63" t="str">
        <f t="shared" ref="U748" ca="1" si="1314">IF(OR(I745="",I747=""),"",CHAR(10)&amp;"所定休日：" &amp; TEXT(I745,"#,###円") &amp; "×" &amp; TEXT(I747,"[h]:mm時間;@") &amp; "=" &amp; TEXT(I748,"#,###円"))</f>
        <v/>
      </c>
      <c r="V748" s="63" t="str">
        <f t="shared" ref="V748" ca="1" si="1315">IF(OR(J745="",J747=""),"",CHAR(10)&amp;"所定休日：" &amp; TEXT(J745,"#,###円") &amp; "×" &amp; TEXT(J747,"[h]:mm時間;@") &amp; "=" &amp; TEXT(J748,"#,###円"))</f>
        <v/>
      </c>
      <c r="W748" s="63" t="str">
        <f t="shared" ref="W748" ca="1" si="1316">IF(OR(K745="",K747=""),"",CHAR(10)&amp;"所定休日：" &amp; TEXT(K745,"#,###円") &amp; "×" &amp; TEXT(K747,"[h]:mm時間;@") &amp; "=" &amp; TEXT(K748,"#,###円"))</f>
        <v/>
      </c>
      <c r="X748" s="63" t="str">
        <f t="shared" ref="X748" ca="1" si="1317">IF(OR(L745="",L747=""),"",CHAR(10)&amp;"所定休日：" &amp; TEXT(L745,"#,###円") &amp; "×" &amp; TEXT(L747,"[h]:mm時間;@") &amp; "=" &amp; TEXT(L748,"#,###円"))</f>
        <v/>
      </c>
    </row>
    <row r="749" spans="3:24">
      <c r="C749" s="110" t="s">
        <v>94</v>
      </c>
      <c r="D749" s="112" t="s">
        <v>73</v>
      </c>
      <c r="E749" s="37"/>
      <c r="F749" s="30"/>
      <c r="G749" s="30"/>
      <c r="H749" s="30"/>
      <c r="I749" s="30"/>
      <c r="J749" s="30"/>
      <c r="K749" s="30"/>
      <c r="L749" s="30"/>
      <c r="M749" s="122"/>
      <c r="Q749" s="63"/>
      <c r="R749" s="63"/>
      <c r="S749" s="63"/>
      <c r="T749" s="63"/>
      <c r="U749" s="63"/>
      <c r="V749" s="63"/>
      <c r="W749" s="63"/>
      <c r="X749" s="63"/>
    </row>
    <row r="750" spans="3:24">
      <c r="C750" s="112"/>
      <c r="D750" s="113" t="s">
        <v>92</v>
      </c>
      <c r="E750" s="123" t="str">
        <f t="shared" ref="E750:L750" si="1318">IF(OR(E738="",E749=""),"",E749/E738-1)</f>
        <v/>
      </c>
      <c r="F750" s="124" t="str">
        <f t="shared" si="1318"/>
        <v/>
      </c>
      <c r="G750" s="124" t="str">
        <f t="shared" si="1318"/>
        <v/>
      </c>
      <c r="H750" s="124" t="str">
        <f t="shared" si="1318"/>
        <v/>
      </c>
      <c r="I750" s="124" t="str">
        <f t="shared" si="1318"/>
        <v/>
      </c>
      <c r="J750" s="124" t="str">
        <f t="shared" si="1318"/>
        <v/>
      </c>
      <c r="K750" s="124" t="str">
        <f t="shared" si="1318"/>
        <v/>
      </c>
      <c r="L750" s="124" t="str">
        <f t="shared" si="1318"/>
        <v/>
      </c>
      <c r="M750" s="125"/>
      <c r="Q750" s="63"/>
      <c r="R750" s="63"/>
      <c r="S750" s="63"/>
      <c r="T750" s="63"/>
      <c r="U750" s="63"/>
      <c r="V750" s="63"/>
      <c r="W750" s="63"/>
      <c r="X750" s="63"/>
    </row>
    <row r="751" spans="3:24">
      <c r="C751" s="112"/>
      <c r="D751" s="113" t="s">
        <v>24</v>
      </c>
      <c r="E751" s="114" t="str" cm="1">
        <f t="array" aca="1" ref="E751" ca="1">IF(INDIRECT($C734&amp;"!$K$42")=0,"",INDIRECT($C734&amp;"!$K$42"))</f>
        <v/>
      </c>
      <c r="F751" s="115" t="str" cm="1">
        <f t="array" aca="1" ref="F751" ca="1">IF(INDIRECT($C734&amp;"!$K$78")=0,"",INDIRECT($C734&amp;"!$K$78"))</f>
        <v/>
      </c>
      <c r="G751" s="115" t="str" cm="1">
        <f t="array" aca="1" ref="G751" ca="1">IF(INDIRECT($C734&amp;"!$K$114")=0,"",INDIRECT($C734&amp;"!$K$114"))</f>
        <v/>
      </c>
      <c r="H751" s="115" t="str" cm="1">
        <f t="array" aca="1" ref="H751" ca="1">IF(INDIRECT($C734&amp;"!$K$150")=0,"",INDIRECT($C734&amp;"!$K$150"))</f>
        <v/>
      </c>
      <c r="I751" s="115" t="str" cm="1">
        <f t="array" aca="1" ref="I751" ca="1">IF(INDIRECT($C734&amp;"!$K$186")=0,"",INDIRECT($C734&amp;"!$K$186"))</f>
        <v/>
      </c>
      <c r="J751" s="115" t="str" cm="1">
        <f t="array" aca="1" ref="J751" ca="1">IF(INDIRECT($C734&amp;"!$K$222")=0,"",INDIRECT($C734&amp;"!$K$222"))</f>
        <v/>
      </c>
      <c r="K751" s="115" t="str" cm="1">
        <f t="array" aca="1" ref="K751" ca="1">IF(INDIRECT($C734&amp;"!$K$258")=0,"",INDIRECT($C734&amp;"!$K$258"))</f>
        <v/>
      </c>
      <c r="L751" s="115" t="str" cm="1">
        <f t="array" aca="1" ref="L751" ca="1">IF(INDIRECT($C734&amp;"!$K$294")=0,"",INDIRECT($C734&amp;"!$K$294"))</f>
        <v/>
      </c>
      <c r="M751" s="116" t="str">
        <f ca="1">IF(E751="","",SUM($E751:$L751))</f>
        <v/>
      </c>
      <c r="Q751" s="63"/>
      <c r="R751" s="63"/>
      <c r="S751" s="63"/>
      <c r="T751" s="63"/>
      <c r="U751" s="63"/>
      <c r="V751" s="63"/>
      <c r="W751" s="63"/>
      <c r="X751" s="63"/>
    </row>
    <row r="752" spans="3:24">
      <c r="C752" s="117"/>
      <c r="D752" s="117" t="s">
        <v>74</v>
      </c>
      <c r="E752" s="118" t="str">
        <f ca="1">IF(OR(E749="",E751=""),"",ROUNDDOWN(E749*E751*24,0))</f>
        <v/>
      </c>
      <c r="F752" s="119" t="str">
        <f t="shared" ref="F752:L752" ca="1" si="1319">IF(OR(F749="",F751=""),"",ROUNDDOWN(F749*F751*24,0))</f>
        <v/>
      </c>
      <c r="G752" s="119" t="str">
        <f t="shared" ca="1" si="1319"/>
        <v/>
      </c>
      <c r="H752" s="119" t="str">
        <f t="shared" ca="1" si="1319"/>
        <v/>
      </c>
      <c r="I752" s="119" t="str">
        <f t="shared" ca="1" si="1319"/>
        <v/>
      </c>
      <c r="J752" s="119" t="str">
        <f t="shared" ca="1" si="1319"/>
        <v/>
      </c>
      <c r="K752" s="119" t="str">
        <f t="shared" ca="1" si="1319"/>
        <v/>
      </c>
      <c r="L752" s="119" t="str">
        <f t="shared" ca="1" si="1319"/>
        <v/>
      </c>
      <c r="M752" s="121">
        <f ca="1">SUM(E752:L752)</f>
        <v>0</v>
      </c>
      <c r="Q752" s="63" t="str">
        <f t="shared" ref="Q752" ca="1" si="1320">IF(OR(E749="",E751=""),"",CHAR(10)&amp;"法定休日：" &amp; TEXT(E749,"#,###円") &amp; "×" &amp; TEXT(E751,"[h]:mm時間;@") &amp; "=" &amp; TEXT(E752,"#,###円"))</f>
        <v/>
      </c>
      <c r="R752" s="63" t="str">
        <f t="shared" ref="R752" ca="1" si="1321">IF(OR(F749="",F751=""),"",CHAR(10)&amp;"法定休日：" &amp; TEXT(F749,"#,###円") &amp; "×" &amp; TEXT(F751,"[h]:mm時間;@") &amp; "=" &amp; TEXT(F752,"#,###円"))</f>
        <v/>
      </c>
      <c r="S752" s="63" t="str">
        <f t="shared" ref="S752" ca="1" si="1322">IF(OR(G749="",G751=""),"",CHAR(10)&amp;"法定休日：" &amp; TEXT(G749,"#,###円") &amp; "×" &amp; TEXT(G751,"[h]:mm時間;@") &amp; "=" &amp; TEXT(G752,"#,###円"))</f>
        <v/>
      </c>
      <c r="T752" s="63" t="str">
        <f t="shared" ref="T752" ca="1" si="1323">IF(OR(H749="",H751=""),"",CHAR(10)&amp;"法定休日：" &amp; TEXT(H749,"#,###円") &amp; "×" &amp; TEXT(H751,"[h]:mm時間;@") &amp; "=" &amp; TEXT(H752,"#,###円"))</f>
        <v/>
      </c>
      <c r="U752" s="63" t="str">
        <f t="shared" ref="U752" ca="1" si="1324">IF(OR(I749="",I751=""),"",CHAR(10)&amp;"法定休日：" &amp; TEXT(I749,"#,###円") &amp; "×" &amp; TEXT(I751,"[h]:mm時間;@") &amp; "=" &amp; TEXT(I752,"#,###円"))</f>
        <v/>
      </c>
      <c r="V752" s="63" t="str">
        <f t="shared" ref="V752" ca="1" si="1325">IF(OR(J749="",J751=""),"",CHAR(10)&amp;"法定休日：" &amp; TEXT(J749,"#,###円") &amp; "×" &amp; TEXT(J751,"[h]:mm時間;@") &amp; "=" &amp; TEXT(J752,"#,###円"))</f>
        <v/>
      </c>
      <c r="W752" s="63" t="str">
        <f t="shared" ref="W752" ca="1" si="1326">IF(OR(K749="",K751=""),"",CHAR(10)&amp;"法定休日：" &amp; TEXT(K749,"#,###円") &amp; "×" &amp; TEXT(K751,"[h]:mm時間;@") &amp; "=" &amp; TEXT(K752,"#,###円"))</f>
        <v/>
      </c>
      <c r="X752" s="63" t="str">
        <f t="shared" ref="X752" ca="1" si="1327">IF(OR(L749="",L751=""),"",CHAR(10)&amp;"法定休日：" &amp; TEXT(L749,"#,###円") &amp; "×" &amp; TEXT(L751,"[h]:mm時間;@") &amp; "=" &amp; TEXT(L752,"#,###円"))</f>
        <v/>
      </c>
    </row>
    <row r="753" spans="2:24">
      <c r="C753" s="110" t="s">
        <v>75</v>
      </c>
      <c r="D753" s="110" t="s">
        <v>77</v>
      </c>
      <c r="E753" s="38"/>
      <c r="F753" s="36"/>
      <c r="G753" s="36"/>
      <c r="H753" s="36"/>
      <c r="I753" s="36"/>
      <c r="J753" s="36"/>
      <c r="K753" s="36"/>
      <c r="L753" s="36"/>
      <c r="M753" s="126">
        <f>SUM(E753:L753)</f>
        <v>0</v>
      </c>
      <c r="Q753" s="63"/>
      <c r="R753" s="63"/>
      <c r="S753" s="63"/>
      <c r="T753" s="63"/>
      <c r="U753" s="63"/>
      <c r="V753" s="63"/>
      <c r="W753" s="63"/>
      <c r="X753" s="63"/>
    </row>
    <row r="754" spans="2:24">
      <c r="C754" s="127"/>
      <c r="D754" s="113" t="s">
        <v>78</v>
      </c>
      <c r="E754" s="39"/>
      <c r="F754" s="35"/>
      <c r="G754" s="35"/>
      <c r="H754" s="35"/>
      <c r="I754" s="35"/>
      <c r="J754" s="35"/>
      <c r="K754" s="35"/>
      <c r="L754" s="35"/>
      <c r="M754" s="128">
        <f ca="1">SUM(E754*E737,F754*F737,G754*G737,H754*H737,I754*I737,J754*J737,K754*K737,L754*L737)</f>
        <v>0</v>
      </c>
      <c r="Q754" s="63"/>
      <c r="R754" s="63"/>
      <c r="S754" s="63"/>
      <c r="T754" s="63"/>
      <c r="U754" s="63"/>
      <c r="V754" s="63"/>
      <c r="W754" s="63"/>
      <c r="X754" s="63"/>
    </row>
    <row r="755" spans="2:24">
      <c r="C755" s="129"/>
      <c r="D755" s="117" t="s">
        <v>74</v>
      </c>
      <c r="E755" s="118" t="str">
        <f t="shared" ref="E755:L755" si="1328">IF(AND(E753="",E754=""),"",E753+E754*E737)</f>
        <v/>
      </c>
      <c r="F755" s="119" t="str">
        <f t="shared" si="1328"/>
        <v/>
      </c>
      <c r="G755" s="119" t="str">
        <f t="shared" si="1328"/>
        <v/>
      </c>
      <c r="H755" s="119" t="str">
        <f t="shared" si="1328"/>
        <v/>
      </c>
      <c r="I755" s="119" t="str">
        <f t="shared" si="1328"/>
        <v/>
      </c>
      <c r="J755" s="119" t="str">
        <f t="shared" si="1328"/>
        <v/>
      </c>
      <c r="K755" s="119" t="str">
        <f t="shared" si="1328"/>
        <v/>
      </c>
      <c r="L755" s="119" t="str">
        <f t="shared" si="1328"/>
        <v/>
      </c>
      <c r="M755" s="121">
        <f>SUM(E755:L755)</f>
        <v>0</v>
      </c>
      <c r="Q755" s="63" t="str">
        <f t="shared" ref="Q755:X755" si="1329">IF(AND(E753="",E754=""),"",CHAR(10)&amp;"通勤手当：" &amp; TEXT(E755,"#,###円"))</f>
        <v/>
      </c>
      <c r="R755" s="63" t="str">
        <f t="shared" si="1329"/>
        <v/>
      </c>
      <c r="S755" s="63" t="str">
        <f t="shared" si="1329"/>
        <v/>
      </c>
      <c r="T755" s="63" t="str">
        <f t="shared" si="1329"/>
        <v/>
      </c>
      <c r="U755" s="63" t="str">
        <f t="shared" si="1329"/>
        <v/>
      </c>
      <c r="V755" s="63" t="str">
        <f t="shared" si="1329"/>
        <v/>
      </c>
      <c r="W755" s="63" t="str">
        <f t="shared" si="1329"/>
        <v/>
      </c>
      <c r="X755" s="63" t="str">
        <f t="shared" si="1329"/>
        <v/>
      </c>
    </row>
    <row r="756" spans="2:24">
      <c r="C756" s="110" t="s">
        <v>97</v>
      </c>
      <c r="D756" s="130" t="s">
        <v>99</v>
      </c>
      <c r="E756" s="38"/>
      <c r="F756" s="36"/>
      <c r="G756" s="36"/>
      <c r="H756" s="36"/>
      <c r="I756" s="36"/>
      <c r="J756" s="36"/>
      <c r="K756" s="36"/>
      <c r="L756" s="36"/>
      <c r="M756" s="131">
        <f>SUM(E756:L756)</f>
        <v>0</v>
      </c>
      <c r="Q756" s="63" t="str">
        <f>IF(E756="","",CHAR(10)&amp;"自己負担：" &amp; TEXT(E756,"#,###円")) &amp; IF(E757="",""," ※" &amp;E757)</f>
        <v/>
      </c>
      <c r="R756" s="63" t="str">
        <f t="shared" ref="R756" si="1330">IF(F756="","",CHAR(10)&amp;"自己負担：" &amp; TEXT(F756,"#,###円")) &amp; IF(F757="",""," ※" &amp;F757)</f>
        <v/>
      </c>
      <c r="S756" s="63" t="str">
        <f t="shared" ref="S756" si="1331">IF(G756="","",CHAR(10)&amp;"自己負担：" &amp; TEXT(G756,"#,###円")) &amp; IF(G757="",""," ※" &amp;G757)</f>
        <v/>
      </c>
      <c r="T756" s="63" t="str">
        <f t="shared" ref="T756" si="1332">IF(H756="","",CHAR(10)&amp;"自己負担：" &amp; TEXT(H756,"#,###円")) &amp; IF(H757="",""," ※" &amp;H757)</f>
        <v/>
      </c>
      <c r="U756" s="63" t="str">
        <f t="shared" ref="U756" si="1333">IF(I756="","",CHAR(10)&amp;"自己負担：" &amp; TEXT(I756,"#,###円")) &amp; IF(I757="",""," ※" &amp;I757)</f>
        <v/>
      </c>
      <c r="V756" s="63" t="str">
        <f t="shared" ref="V756" si="1334">IF(J756="","",CHAR(10)&amp;"自己負担：" &amp; TEXT(J756,"#,###円")) &amp; IF(J757="",""," ※" &amp;J757)</f>
        <v/>
      </c>
      <c r="W756" s="63" t="str">
        <f t="shared" ref="W756" si="1335">IF(K756="","",CHAR(10)&amp;"自己負担：" &amp; TEXT(K756,"#,###円")) &amp; IF(K757="",""," ※" &amp;K757)</f>
        <v/>
      </c>
      <c r="X756" s="63" t="str">
        <f t="shared" ref="X756" si="1336">IF(L756="","",CHAR(10)&amp;"自己負担：" &amp; TEXT(L756,"#,###円")) &amp; IF(L757="",""," ※" &amp;L757)</f>
        <v/>
      </c>
    </row>
    <row r="757" spans="2:24" ht="33.75" customHeight="1" thickBot="1">
      <c r="C757" s="132" t="s">
        <v>98</v>
      </c>
      <c r="D757" s="133" t="s">
        <v>100</v>
      </c>
      <c r="E757" s="40"/>
      <c r="F757" s="40"/>
      <c r="G757" s="40"/>
      <c r="H757" s="40"/>
      <c r="I757" s="40"/>
      <c r="J757" s="40"/>
      <c r="K757" s="40"/>
      <c r="L757" s="41"/>
      <c r="M757" s="134"/>
      <c r="O757" s="1" t="s">
        <v>101</v>
      </c>
    </row>
    <row r="758" spans="2:24" ht="21.75" customHeight="1" thickTop="1">
      <c r="C758" s="129" t="s">
        <v>76</v>
      </c>
      <c r="D758" s="135"/>
      <c r="E758" s="119" t="str">
        <f t="shared" ref="E758:L758" ca="1" si="1337">IF(SUM(E740,E744,E748,E752,E755)-E756=0,"",SUM(E740,E744,E748,E752,E755)-E756)</f>
        <v/>
      </c>
      <c r="F758" s="119" t="str">
        <f t="shared" ca="1" si="1337"/>
        <v/>
      </c>
      <c r="G758" s="119" t="str">
        <f t="shared" ca="1" si="1337"/>
        <v/>
      </c>
      <c r="H758" s="119" t="str">
        <f t="shared" ca="1" si="1337"/>
        <v/>
      </c>
      <c r="I758" s="119" t="str">
        <f t="shared" ca="1" si="1337"/>
        <v/>
      </c>
      <c r="J758" s="119" t="str">
        <f t="shared" ca="1" si="1337"/>
        <v/>
      </c>
      <c r="K758" s="119" t="str">
        <f t="shared" ca="1" si="1337"/>
        <v/>
      </c>
      <c r="L758" s="119" t="str">
        <f t="shared" ca="1" si="1337"/>
        <v/>
      </c>
      <c r="M758" s="136" t="str">
        <f ca="1">IF(E758="","",SUM(E758:L758))</f>
        <v/>
      </c>
      <c r="Q758" s="137" t="str">
        <f ca="1">Q740&amp;Q744&amp;Q748&amp;Q752&amp;Q755&amp;Q756</f>
        <v/>
      </c>
      <c r="R758" s="137" t="str">
        <f t="shared" ref="R758:X758" ca="1" si="1338">R740&amp;R744&amp;R748&amp;R752&amp;R755&amp;R756</f>
        <v/>
      </c>
      <c r="S758" s="137" t="str">
        <f t="shared" ca="1" si="1338"/>
        <v/>
      </c>
      <c r="T758" s="137" t="str">
        <f t="shared" ca="1" si="1338"/>
        <v/>
      </c>
      <c r="U758" s="137" t="str">
        <f t="shared" ca="1" si="1338"/>
        <v/>
      </c>
      <c r="V758" s="137" t="str">
        <f t="shared" ca="1" si="1338"/>
        <v/>
      </c>
      <c r="W758" s="137" t="str">
        <f t="shared" ca="1" si="1338"/>
        <v/>
      </c>
      <c r="X758" s="137" t="str">
        <f t="shared" ca="1" si="1338"/>
        <v/>
      </c>
    </row>
    <row r="759" spans="2:24" ht="15" customHeight="1" thickBot="1">
      <c r="B759" s="138"/>
      <c r="C759" s="138"/>
      <c r="D759" s="138"/>
      <c r="E759" s="138"/>
      <c r="F759" s="138"/>
      <c r="G759" s="138"/>
      <c r="H759" s="138"/>
      <c r="I759" s="138"/>
      <c r="J759" s="138"/>
      <c r="K759" s="138"/>
      <c r="L759" s="138"/>
      <c r="M759" s="138"/>
    </row>
    <row r="761" spans="2:24" ht="14.25" customHeight="1">
      <c r="B761" s="46">
        <f>B734+1</f>
        <v>29</v>
      </c>
      <c r="C761" s="29" t="str">
        <f>HYPERLINK("#日誌"&amp;B761&amp;"!B11","日誌"&amp;B761)</f>
        <v>日誌29</v>
      </c>
      <c r="D761" s="95" t="s">
        <v>116</v>
      </c>
      <c r="E761" s="139"/>
      <c r="F761" s="95" t="s">
        <v>126</v>
      </c>
      <c r="G761" s="140"/>
      <c r="H761" s="95" t="s">
        <v>127</v>
      </c>
      <c r="I761" s="140"/>
      <c r="J761" s="63"/>
      <c r="M761" s="96" t="str">
        <f>HYPERLINK("#⑭雑役務費!C"&amp;9*B761+1,"経費支出管理表へ")</f>
        <v>経費支出管理表へ</v>
      </c>
      <c r="Q761" s="1" t="s">
        <v>102</v>
      </c>
    </row>
    <row r="762" spans="2:24" ht="7.5" customHeight="1">
      <c r="C762" s="63"/>
      <c r="D762" s="63"/>
      <c r="E762" s="63"/>
      <c r="G762" s="97" t="e">
        <f>VLOOKUP(G761,リスト!E:F,2,FALSE)</f>
        <v>#N/A</v>
      </c>
      <c r="H762" s="63"/>
      <c r="J762" s="63"/>
      <c r="K762" s="63"/>
      <c r="L762" s="63"/>
      <c r="M762" s="63"/>
    </row>
    <row r="763" spans="2:24">
      <c r="C763" s="98"/>
      <c r="D763" s="99"/>
      <c r="E763" s="100" t="s">
        <v>45</v>
      </c>
      <c r="F763" s="101" t="s">
        <v>46</v>
      </c>
      <c r="G763" s="101" t="s">
        <v>47</v>
      </c>
      <c r="H763" s="101" t="s">
        <v>48</v>
      </c>
      <c r="I763" s="101" t="s">
        <v>49</v>
      </c>
      <c r="J763" s="101" t="s">
        <v>50</v>
      </c>
      <c r="K763" s="101" t="s">
        <v>51</v>
      </c>
      <c r="L763" s="101" t="s">
        <v>52</v>
      </c>
      <c r="M763" s="102" t="s">
        <v>11</v>
      </c>
      <c r="Q763" s="103" t="s">
        <v>45</v>
      </c>
      <c r="R763" s="103" t="s">
        <v>46</v>
      </c>
      <c r="S763" s="103" t="s">
        <v>47</v>
      </c>
      <c r="T763" s="103" t="s">
        <v>48</v>
      </c>
      <c r="U763" s="103" t="s">
        <v>49</v>
      </c>
      <c r="V763" s="103" t="s">
        <v>50</v>
      </c>
      <c r="W763" s="103" t="s">
        <v>51</v>
      </c>
      <c r="X763" s="103" t="s">
        <v>52</v>
      </c>
    </row>
    <row r="764" spans="2:24" ht="15" customHeight="1">
      <c r="C764" s="104" t="s">
        <v>18</v>
      </c>
      <c r="D764" s="105"/>
      <c r="E764" s="106" cm="1">
        <f t="array" aca="1" ref="E764" ca="1">IF(INDIRECT(C761&amp;"!$L$42")=0,"",COUNT(INDIRECT(C761&amp;"!$L$11:$L$41")))</f>
        <v>0</v>
      </c>
      <c r="F764" s="107" cm="1">
        <f t="array" aca="1" ref="F764" ca="1">IF(INDIRECT(C761&amp;"!$L$78")=0,"",COUNT(INDIRECT(C761&amp;"!$L$47:$L$77")))</f>
        <v>0</v>
      </c>
      <c r="G764" s="107" cm="1">
        <f t="array" aca="1" ref="G764" ca="1">IF(INDIRECT(C761&amp;"!$L$114")=0,"",COUNT(INDIRECT(C761&amp;"!$L$83:$L$113")))</f>
        <v>0</v>
      </c>
      <c r="H764" s="107" cm="1">
        <f t="array" aca="1" ref="H764" ca="1">IF(INDIRECT(C761&amp;"!$L$150")=0,"",COUNT(INDIRECT(C761&amp;"!$L$119:$L$149")))</f>
        <v>0</v>
      </c>
      <c r="I764" s="107" cm="1">
        <f t="array" aca="1" ref="I764" ca="1">IF(INDIRECT(C761&amp;"!$L$186")=0,"",COUNT(INDIRECT(C761&amp;"!$L$155:$L$185")))</f>
        <v>0</v>
      </c>
      <c r="J764" s="107" cm="1">
        <f t="array" aca="1" ref="J764" ca="1">IF(INDIRECT(C761&amp;"!$L$222")=0,"",COUNT(INDIRECT(C761&amp;"!$L$191:$L$221")))</f>
        <v>0</v>
      </c>
      <c r="K764" s="107" cm="1">
        <f t="array" aca="1" ref="K764" ca="1">IF(INDIRECT(C761&amp;"!$L$258")=0,"",COUNT(INDIRECT(C761&amp;"!$L$227:$L$257")))</f>
        <v>0</v>
      </c>
      <c r="L764" s="107" cm="1">
        <f t="array" aca="1" ref="L764" ca="1">IF(INDIRECT(C761&amp;"!$L$294")=0,"",COUNT(INDIRECT(C761&amp;"!$L$263:$L$293")))</f>
        <v>0</v>
      </c>
      <c r="M764" s="108">
        <f ca="1">IF($E$8="","",SUM($E$8:$L$8))</f>
        <v>0</v>
      </c>
      <c r="O764" s="69" t="s">
        <v>167</v>
      </c>
      <c r="Q764" s="109"/>
      <c r="R764" s="109"/>
      <c r="S764" s="109"/>
      <c r="T764" s="109"/>
      <c r="U764" s="109"/>
      <c r="V764" s="109"/>
      <c r="W764" s="109"/>
      <c r="X764" s="109"/>
    </row>
    <row r="765" spans="2:24">
      <c r="C765" s="110" t="s">
        <v>82</v>
      </c>
      <c r="D765" s="110" t="s">
        <v>73</v>
      </c>
      <c r="E765" s="37"/>
      <c r="F765" s="30"/>
      <c r="G765" s="30"/>
      <c r="H765" s="30"/>
      <c r="I765" s="30"/>
      <c r="J765" s="30"/>
      <c r="K765" s="30"/>
      <c r="L765" s="30"/>
      <c r="M765" s="111"/>
      <c r="O765" s="1" t="s">
        <v>122</v>
      </c>
    </row>
    <row r="766" spans="2:24">
      <c r="C766" s="112"/>
      <c r="D766" s="113" t="s">
        <v>24</v>
      </c>
      <c r="E766" s="114" t="str" cm="1">
        <f t="array" aca="1" ref="E766" ca="1">IF(INDIRECT($C761&amp;"!$H$42")=0,"",INDIRECT($C761&amp;"!$H$42"))</f>
        <v/>
      </c>
      <c r="F766" s="115" t="str" cm="1">
        <f t="array" aca="1" ref="F766" ca="1">IF(INDIRECT($C761&amp;"!$H$78")=0,"",INDIRECT($C761&amp;"!$H$78"))</f>
        <v/>
      </c>
      <c r="G766" s="115" t="str" cm="1">
        <f t="array" aca="1" ref="G766" ca="1">IF(INDIRECT($C761&amp;"!$H$114")=0,"",INDIRECT($C761&amp;"!$H$114"))</f>
        <v/>
      </c>
      <c r="H766" s="115" t="str" cm="1">
        <f t="array" aca="1" ref="H766" ca="1">IF(INDIRECT($C761&amp;"!$H$150")=0,"",INDIRECT($C761&amp;"!$H$150"))</f>
        <v/>
      </c>
      <c r="I766" s="115" t="str" cm="1">
        <f t="array" aca="1" ref="I766" ca="1">IF(INDIRECT($C761&amp;"!$H$186")=0,"",INDIRECT($C761&amp;"!$H$186"))</f>
        <v/>
      </c>
      <c r="J766" s="115" t="str" cm="1">
        <f t="array" aca="1" ref="J766" ca="1">IF(INDIRECT($C761&amp;"!$H$222")=0,"",INDIRECT($C761&amp;"!$H$222"))</f>
        <v/>
      </c>
      <c r="K766" s="115" t="str" cm="1">
        <f t="array" aca="1" ref="K766" ca="1">IF(INDIRECT($C761&amp;"!$H$258")=0,"",INDIRECT($C761&amp;"!$H$258"))</f>
        <v/>
      </c>
      <c r="L766" s="115" t="str" cm="1">
        <f t="array" aca="1" ref="L766" ca="1">IF(INDIRECT($C761&amp;"!$H$294")=0,"",INDIRECT($C761&amp;"!$H$294"))</f>
        <v/>
      </c>
      <c r="M766" s="116" t="str">
        <f ca="1">IF(E766="","",SUM($E766:$L766))</f>
        <v/>
      </c>
    </row>
    <row r="767" spans="2:24">
      <c r="C767" s="117"/>
      <c r="D767" s="117" t="s">
        <v>74</v>
      </c>
      <c r="E767" s="118" t="str">
        <f t="shared" ref="E767:L767" ca="1" si="1339">IF(OR(E765="",E766=""),"",ROUNDDOWN(E765*E766*24,0))</f>
        <v/>
      </c>
      <c r="F767" s="119" t="str">
        <f t="shared" ca="1" si="1339"/>
        <v/>
      </c>
      <c r="G767" s="119" t="str">
        <f t="shared" ca="1" si="1339"/>
        <v/>
      </c>
      <c r="H767" s="119" t="str">
        <f t="shared" ca="1" si="1339"/>
        <v/>
      </c>
      <c r="I767" s="120" t="str">
        <f t="shared" ca="1" si="1339"/>
        <v/>
      </c>
      <c r="J767" s="119" t="str">
        <f t="shared" ca="1" si="1339"/>
        <v/>
      </c>
      <c r="K767" s="119" t="str">
        <f t="shared" ca="1" si="1339"/>
        <v/>
      </c>
      <c r="L767" s="119" t="str">
        <f t="shared" ca="1" si="1339"/>
        <v/>
      </c>
      <c r="M767" s="121">
        <f ca="1">SUM(E767:L767)</f>
        <v>0</v>
      </c>
      <c r="Q767" s="63" t="str">
        <f t="shared" ref="Q767" ca="1" si="1340">IF(OR(E765="",E766=""),"","所定内：" &amp; TEXT(E765,"#,###円") &amp; "×" &amp; TEXT(E766,"[h]:mm時間;@") &amp; "=" &amp; TEXT(E767,"#,###円"))</f>
        <v/>
      </c>
      <c r="R767" s="63" t="str">
        <f t="shared" ref="R767" ca="1" si="1341">IF(OR(F765="",F766=""),"","所定内：" &amp; TEXT(F765,"#,###円") &amp; "×" &amp; TEXT(F766,"[h]:mm時間;@") &amp; "=" &amp; TEXT(F767,"#,###円"))</f>
        <v/>
      </c>
      <c r="S767" s="63" t="str">
        <f t="shared" ref="S767" ca="1" si="1342">IF(OR(G765="",G766=""),"","所定内：" &amp; TEXT(G765,"#,###円") &amp; "×" &amp; TEXT(G766,"[h]:mm時間;@") &amp; "=" &amp; TEXT(G767,"#,###円"))</f>
        <v/>
      </c>
      <c r="T767" s="63" t="str">
        <f t="shared" ref="T767" ca="1" si="1343">IF(OR(H765="",H766=""),"","所定内：" &amp; TEXT(H765,"#,###円") &amp; "×" &amp; TEXT(H766,"[h]:mm時間;@") &amp; "=" &amp; TEXT(H767,"#,###円"))</f>
        <v/>
      </c>
      <c r="U767" s="63" t="str">
        <f t="shared" ref="U767" ca="1" si="1344">IF(OR(I765="",I766=""),"","所定内：" &amp; TEXT(I765,"#,###円") &amp; "×" &amp; TEXT(I766,"[h]:mm時間;@") &amp; "=" &amp; TEXT(I767,"#,###円"))</f>
        <v/>
      </c>
      <c r="V767" s="63" t="str">
        <f t="shared" ref="V767" ca="1" si="1345">IF(OR(J765="",J766=""),"","所定内：" &amp; TEXT(J765,"#,###円") &amp; "×" &amp; TEXT(J766,"[h]:mm時間;@") &amp; "=" &amp; TEXT(J767,"#,###円"))</f>
        <v/>
      </c>
      <c r="W767" s="63" t="str">
        <f t="shared" ref="W767" ca="1" si="1346">IF(OR(K765="",K766=""),"","所定内：" &amp; TEXT(K765,"#,###円") &amp; "×" &amp; TEXT(K766,"[h]:mm時間;@") &amp; "=" &amp; TEXT(K767,"#,###円"))</f>
        <v/>
      </c>
      <c r="X767" s="63" t="str">
        <f t="shared" ref="X767" ca="1" si="1347">IF(OR(L765="",L766=""),"","所定内：" &amp; TEXT(L765,"#,###円") &amp; "×" &amp; TEXT(L766,"[h]:mm時間;@") &amp; "=" &amp; TEXT(L767,"#,###円"))</f>
        <v/>
      </c>
    </row>
    <row r="768" spans="2:24">
      <c r="C768" s="110" t="s">
        <v>91</v>
      </c>
      <c r="D768" s="112" t="s">
        <v>73</v>
      </c>
      <c r="E768" s="37"/>
      <c r="F768" s="30"/>
      <c r="G768" s="30"/>
      <c r="H768" s="30"/>
      <c r="I768" s="30"/>
      <c r="J768" s="30"/>
      <c r="K768" s="30"/>
      <c r="L768" s="30"/>
      <c r="M768" s="122"/>
      <c r="Q768" s="63"/>
      <c r="R768" s="63"/>
      <c r="S768" s="63"/>
      <c r="T768" s="63"/>
      <c r="U768" s="63"/>
      <c r="V768" s="63"/>
      <c r="W768" s="63"/>
      <c r="X768" s="63"/>
    </row>
    <row r="769" spans="3:24">
      <c r="C769" s="112"/>
      <c r="D769" s="113" t="s">
        <v>92</v>
      </c>
      <c r="E769" s="123" t="str">
        <f>IF(OR(E765="",E768=""),"",E768/E765-1)</f>
        <v/>
      </c>
      <c r="F769" s="124" t="str">
        <f t="shared" ref="F769:L769" si="1348">IF(OR(F765="",F768=""),"",F768/F765-1)</f>
        <v/>
      </c>
      <c r="G769" s="124" t="str">
        <f t="shared" si="1348"/>
        <v/>
      </c>
      <c r="H769" s="124" t="str">
        <f t="shared" si="1348"/>
        <v/>
      </c>
      <c r="I769" s="124" t="str">
        <f t="shared" si="1348"/>
        <v/>
      </c>
      <c r="J769" s="124" t="str">
        <f t="shared" si="1348"/>
        <v/>
      </c>
      <c r="K769" s="124" t="str">
        <f t="shared" si="1348"/>
        <v/>
      </c>
      <c r="L769" s="124" t="str">
        <f t="shared" si="1348"/>
        <v/>
      </c>
      <c r="M769" s="125"/>
      <c r="Q769" s="63"/>
      <c r="R769" s="63"/>
      <c r="S769" s="63"/>
      <c r="T769" s="63"/>
      <c r="U769" s="63"/>
      <c r="V769" s="63"/>
      <c r="W769" s="63"/>
      <c r="X769" s="63"/>
    </row>
    <row r="770" spans="3:24">
      <c r="C770" s="112"/>
      <c r="D770" s="113" t="s">
        <v>24</v>
      </c>
      <c r="E770" s="114" t="str" cm="1">
        <f t="array" aca="1" ref="E770" ca="1">IF(INDIRECT($C761&amp;"!$I$42")=0,"",INDIRECT($C761&amp;"!$I$42"))</f>
        <v/>
      </c>
      <c r="F770" s="115" t="str" cm="1">
        <f t="array" aca="1" ref="F770" ca="1">IF(INDIRECT($C761&amp;"!$I$78")=0,"",INDIRECT($C761&amp;"!$I$78"))</f>
        <v/>
      </c>
      <c r="G770" s="115" t="str" cm="1">
        <f t="array" aca="1" ref="G770" ca="1">IF(INDIRECT($C761&amp;"!$I$114")=0,"",INDIRECT($C761&amp;"!$I$114"))</f>
        <v/>
      </c>
      <c r="H770" s="115" t="str" cm="1">
        <f t="array" aca="1" ref="H770" ca="1">IF(INDIRECT($C761&amp;"!$I$150")=0,"",INDIRECT($C761&amp;"!$I$150"))</f>
        <v/>
      </c>
      <c r="I770" s="115" t="str" cm="1">
        <f t="array" aca="1" ref="I770" ca="1">IF(INDIRECT($C761&amp;"!$I$186")=0,"",INDIRECT($C761&amp;"!$I$186"))</f>
        <v/>
      </c>
      <c r="J770" s="115" t="str" cm="1">
        <f t="array" aca="1" ref="J770" ca="1">IF(INDIRECT($C761&amp;"!$I$222")=0,"",INDIRECT($C761&amp;"!$I$222"))</f>
        <v/>
      </c>
      <c r="K770" s="115" t="str" cm="1">
        <f t="array" aca="1" ref="K770" ca="1">IF(INDIRECT($C761&amp;"!$I$258")=0,"",INDIRECT($C761&amp;"!$I$258"))</f>
        <v/>
      </c>
      <c r="L770" s="115" t="str" cm="1">
        <f t="array" aca="1" ref="L770" ca="1">IF(INDIRECT($C761&amp;"!$I$294")=0,"",INDIRECT($C761&amp;"!$I$294"))</f>
        <v/>
      </c>
      <c r="M770" s="116" t="str">
        <f ca="1">IF(E770="","",SUM($E770:$L770))</f>
        <v/>
      </c>
      <c r="Q770" s="63"/>
      <c r="R770" s="63"/>
      <c r="S770" s="63"/>
      <c r="T770" s="63"/>
      <c r="U770" s="63"/>
      <c r="V770" s="63"/>
      <c r="W770" s="63"/>
      <c r="X770" s="63"/>
    </row>
    <row r="771" spans="3:24">
      <c r="C771" s="117"/>
      <c r="D771" s="117" t="s">
        <v>74</v>
      </c>
      <c r="E771" s="118" t="str">
        <f t="shared" ref="E771:L771" ca="1" si="1349">IF(OR(E768="",E770=""),"",ROUNDDOWN(E768*E770*24,0))</f>
        <v/>
      </c>
      <c r="F771" s="119" t="str">
        <f t="shared" ca="1" si="1349"/>
        <v/>
      </c>
      <c r="G771" s="119" t="str">
        <f t="shared" ca="1" si="1349"/>
        <v/>
      </c>
      <c r="H771" s="119" t="str">
        <f t="shared" ca="1" si="1349"/>
        <v/>
      </c>
      <c r="I771" s="119" t="str">
        <f t="shared" ca="1" si="1349"/>
        <v/>
      </c>
      <c r="J771" s="119" t="str">
        <f t="shared" ca="1" si="1349"/>
        <v/>
      </c>
      <c r="K771" s="119" t="str">
        <f t="shared" ca="1" si="1349"/>
        <v/>
      </c>
      <c r="L771" s="119" t="str">
        <f t="shared" ca="1" si="1349"/>
        <v/>
      </c>
      <c r="M771" s="121">
        <f ca="1">SUM(E771:L771)</f>
        <v>0</v>
      </c>
      <c r="Q771" s="63" t="str">
        <f t="shared" ref="Q771" ca="1" si="1350">IF(OR(E768="",E770=""),"",CHAR(10)&amp;"所定外：" &amp; TEXT(E768,"#,###円") &amp; "×" &amp; TEXT(E770,"[h]:mm時間;@") &amp; "=" &amp; TEXT(E771,"#,###円"))</f>
        <v/>
      </c>
      <c r="R771" s="63" t="str">
        <f t="shared" ref="R771" ca="1" si="1351">IF(OR(F768="",F770=""),"",CHAR(10)&amp;"所定外：" &amp; TEXT(F768,"#,###円") &amp; "×" &amp; TEXT(F770,"[h]:mm時間;@") &amp; "=" &amp; TEXT(F771,"#,###円"))</f>
        <v/>
      </c>
      <c r="S771" s="63" t="str">
        <f t="shared" ref="S771" ca="1" si="1352">IF(OR(G768="",G770=""),"",CHAR(10)&amp;"所定外：" &amp; TEXT(G768,"#,###円") &amp; "×" &amp; TEXT(G770,"[h]:mm時間;@") &amp; "=" &amp; TEXT(G771,"#,###円"))</f>
        <v/>
      </c>
      <c r="T771" s="63" t="str">
        <f t="shared" ref="T771" ca="1" si="1353">IF(OR(H768="",H770=""),"",CHAR(10)&amp;"所定外：" &amp; TEXT(H768,"#,###円") &amp; "×" &amp; TEXT(H770,"[h]:mm時間;@") &amp; "=" &amp; TEXT(H771,"#,###円"))</f>
        <v/>
      </c>
      <c r="U771" s="63" t="str">
        <f t="shared" ref="U771" ca="1" si="1354">IF(OR(I768="",I770=""),"",CHAR(10)&amp;"所定外：" &amp; TEXT(I768,"#,###円") &amp; "×" &amp; TEXT(I770,"[h]:mm時間;@") &amp; "=" &amp; TEXT(I771,"#,###円"))</f>
        <v/>
      </c>
      <c r="V771" s="63" t="str">
        <f t="shared" ref="V771" ca="1" si="1355">IF(OR(J768="",J770=""),"",CHAR(10)&amp;"所定外：" &amp; TEXT(J768,"#,###円") &amp; "×" &amp; TEXT(J770,"[h]:mm時間;@") &amp; "=" &amp; TEXT(J771,"#,###円"))</f>
        <v/>
      </c>
      <c r="W771" s="63" t="str">
        <f t="shared" ref="W771" ca="1" si="1356">IF(OR(K768="",K770=""),"",CHAR(10)&amp;"所定外：" &amp; TEXT(K768,"#,###円") &amp; "×" &amp; TEXT(K770,"[h]:mm時間;@") &amp; "=" &amp; TEXT(K771,"#,###円"))</f>
        <v/>
      </c>
      <c r="X771" s="63" t="str">
        <f t="shared" ref="X771" ca="1" si="1357">IF(OR(L768="",L770=""),"",CHAR(10)&amp;"所定外：" &amp; TEXT(L768,"#,###円") &amp; "×" &amp; TEXT(L770,"[h]:mm時間;@") &amp; "=" &amp; TEXT(L771,"#,###円"))</f>
        <v/>
      </c>
    </row>
    <row r="772" spans="3:24">
      <c r="C772" s="110" t="s">
        <v>93</v>
      </c>
      <c r="D772" s="112" t="s">
        <v>73</v>
      </c>
      <c r="E772" s="37"/>
      <c r="F772" s="30"/>
      <c r="G772" s="30"/>
      <c r="H772" s="30"/>
      <c r="I772" s="30"/>
      <c r="J772" s="30"/>
      <c r="K772" s="30"/>
      <c r="L772" s="30"/>
      <c r="M772" s="122"/>
      <c r="Q772" s="63"/>
      <c r="R772" s="63"/>
      <c r="S772" s="63"/>
      <c r="T772" s="63"/>
      <c r="U772" s="63"/>
      <c r="V772" s="63"/>
      <c r="W772" s="63"/>
      <c r="X772" s="63"/>
    </row>
    <row r="773" spans="3:24">
      <c r="C773" s="112"/>
      <c r="D773" s="113" t="s">
        <v>92</v>
      </c>
      <c r="E773" s="123" t="str">
        <f t="shared" ref="E773:L773" si="1358">IF(OR(E765="",E772=""),"",E772/E765-1)</f>
        <v/>
      </c>
      <c r="F773" s="124" t="str">
        <f t="shared" si="1358"/>
        <v/>
      </c>
      <c r="G773" s="124" t="str">
        <f t="shared" si="1358"/>
        <v/>
      </c>
      <c r="H773" s="124" t="str">
        <f t="shared" si="1358"/>
        <v/>
      </c>
      <c r="I773" s="124" t="str">
        <f t="shared" si="1358"/>
        <v/>
      </c>
      <c r="J773" s="124" t="str">
        <f t="shared" si="1358"/>
        <v/>
      </c>
      <c r="K773" s="124" t="str">
        <f t="shared" si="1358"/>
        <v/>
      </c>
      <c r="L773" s="124" t="str">
        <f t="shared" si="1358"/>
        <v/>
      </c>
      <c r="M773" s="125"/>
      <c r="Q773" s="63"/>
      <c r="R773" s="63"/>
      <c r="S773" s="63"/>
      <c r="T773" s="63"/>
      <c r="U773" s="63"/>
      <c r="V773" s="63"/>
      <c r="W773" s="63"/>
      <c r="X773" s="63"/>
    </row>
    <row r="774" spans="3:24">
      <c r="C774" s="112"/>
      <c r="D774" s="113" t="s">
        <v>24</v>
      </c>
      <c r="E774" s="114" t="str" cm="1">
        <f t="array" aca="1" ref="E774" ca="1">IF(INDIRECT($C761&amp;"!$J$42")=0,"",INDIRECT($C761&amp;"!$J$42"))</f>
        <v/>
      </c>
      <c r="F774" s="115" t="str" cm="1">
        <f t="array" aca="1" ref="F774" ca="1">IF(INDIRECT($C761&amp;"!$J$78")=0,"",INDIRECT($C761&amp;"!$J$78"))</f>
        <v/>
      </c>
      <c r="G774" s="115" t="str" cm="1">
        <f t="array" aca="1" ref="G774" ca="1">IF(INDIRECT($C761&amp;"!$J$114")=0,"",INDIRECT($C761&amp;"!$J$114"))</f>
        <v/>
      </c>
      <c r="H774" s="115" t="str" cm="1">
        <f t="array" aca="1" ref="H774" ca="1">IF(INDIRECT($C761&amp;"!$J$150")=0,"",INDIRECT($C761&amp;"!$J$150"))</f>
        <v/>
      </c>
      <c r="I774" s="115" t="str" cm="1">
        <f t="array" aca="1" ref="I774" ca="1">IF(INDIRECT($C761&amp;"!$J$186")=0,"",INDIRECT($C761&amp;"!$J$186"))</f>
        <v/>
      </c>
      <c r="J774" s="115" t="str" cm="1">
        <f t="array" aca="1" ref="J774" ca="1">IF(INDIRECT($C761&amp;"!$J$222")=0,"",INDIRECT($C761&amp;"!$J$222"))</f>
        <v/>
      </c>
      <c r="K774" s="115" t="str" cm="1">
        <f t="array" aca="1" ref="K774" ca="1">IF(INDIRECT($C761&amp;"!$J$258")=0,"",INDIRECT($C761&amp;"!$J$258"))</f>
        <v/>
      </c>
      <c r="L774" s="115" t="str" cm="1">
        <f t="array" aca="1" ref="L774" ca="1">IF(INDIRECT($C761&amp;"!$J$294")=0,"",INDIRECT($C761&amp;"!$J$294"))</f>
        <v/>
      </c>
      <c r="M774" s="116" t="str">
        <f ca="1">IF(E774="","",SUM($E774:$L774))</f>
        <v/>
      </c>
      <c r="Q774" s="63"/>
      <c r="R774" s="63"/>
      <c r="S774" s="63"/>
      <c r="T774" s="63"/>
      <c r="U774" s="63"/>
      <c r="V774" s="63"/>
      <c r="W774" s="63"/>
      <c r="X774" s="63"/>
    </row>
    <row r="775" spans="3:24">
      <c r="C775" s="117"/>
      <c r="D775" s="117" t="s">
        <v>74</v>
      </c>
      <c r="E775" s="118" t="str">
        <f t="shared" ref="E775:L775" ca="1" si="1359">IF(OR(E772="",E774=""),"",ROUNDDOWN(E772*E774*24,0))</f>
        <v/>
      </c>
      <c r="F775" s="119" t="str">
        <f t="shared" ca="1" si="1359"/>
        <v/>
      </c>
      <c r="G775" s="119" t="str">
        <f t="shared" ca="1" si="1359"/>
        <v/>
      </c>
      <c r="H775" s="119" t="str">
        <f t="shared" ca="1" si="1359"/>
        <v/>
      </c>
      <c r="I775" s="119" t="str">
        <f t="shared" ca="1" si="1359"/>
        <v/>
      </c>
      <c r="J775" s="119" t="str">
        <f t="shared" ca="1" si="1359"/>
        <v/>
      </c>
      <c r="K775" s="119" t="str">
        <f t="shared" ca="1" si="1359"/>
        <v/>
      </c>
      <c r="L775" s="119" t="str">
        <f t="shared" ca="1" si="1359"/>
        <v/>
      </c>
      <c r="M775" s="121">
        <f ca="1">SUM(E775:L775)</f>
        <v>0</v>
      </c>
      <c r="Q775" s="63" t="str">
        <f ca="1">IF(OR(E772="",E774=""),"",CHAR(10)&amp;"所定休日：" &amp; TEXT(E772,"#,###円") &amp; "×" &amp; TEXT(E774,"[h]:mm時間;@") &amp; "=" &amp; TEXT(E775,"#,###円"))</f>
        <v/>
      </c>
      <c r="R775" s="63" t="str">
        <f t="shared" ref="R775" ca="1" si="1360">IF(OR(F772="",F774=""),"",CHAR(10)&amp;"所定休日：" &amp; TEXT(F772,"#,###円") &amp; "×" &amp; TEXT(F774,"[h]:mm時間;@") &amp; "=" &amp; TEXT(F775,"#,###円"))</f>
        <v/>
      </c>
      <c r="S775" s="63" t="str">
        <f t="shared" ref="S775" ca="1" si="1361">IF(OR(G772="",G774=""),"",CHAR(10)&amp;"所定休日：" &amp; TEXT(G772,"#,###円") &amp; "×" &amp; TEXT(G774,"[h]:mm時間;@") &amp; "=" &amp; TEXT(G775,"#,###円"))</f>
        <v/>
      </c>
      <c r="T775" s="63" t="str">
        <f t="shared" ref="T775" ca="1" si="1362">IF(OR(H772="",H774=""),"",CHAR(10)&amp;"所定休日：" &amp; TEXT(H772,"#,###円") &amp; "×" &amp; TEXT(H774,"[h]:mm時間;@") &amp; "=" &amp; TEXT(H775,"#,###円"))</f>
        <v/>
      </c>
      <c r="U775" s="63" t="str">
        <f t="shared" ref="U775" ca="1" si="1363">IF(OR(I772="",I774=""),"",CHAR(10)&amp;"所定休日：" &amp; TEXT(I772,"#,###円") &amp; "×" &amp; TEXT(I774,"[h]:mm時間;@") &amp; "=" &amp; TEXT(I775,"#,###円"))</f>
        <v/>
      </c>
      <c r="V775" s="63" t="str">
        <f t="shared" ref="V775" ca="1" si="1364">IF(OR(J772="",J774=""),"",CHAR(10)&amp;"所定休日：" &amp; TEXT(J772,"#,###円") &amp; "×" &amp; TEXT(J774,"[h]:mm時間;@") &amp; "=" &amp; TEXT(J775,"#,###円"))</f>
        <v/>
      </c>
      <c r="W775" s="63" t="str">
        <f t="shared" ref="W775" ca="1" si="1365">IF(OR(K772="",K774=""),"",CHAR(10)&amp;"所定休日：" &amp; TEXT(K772,"#,###円") &amp; "×" &amp; TEXT(K774,"[h]:mm時間;@") &amp; "=" &amp; TEXT(K775,"#,###円"))</f>
        <v/>
      </c>
      <c r="X775" s="63" t="str">
        <f t="shared" ref="X775" ca="1" si="1366">IF(OR(L772="",L774=""),"",CHAR(10)&amp;"所定休日：" &amp; TEXT(L772,"#,###円") &amp; "×" &amp; TEXT(L774,"[h]:mm時間;@") &amp; "=" &amp; TEXT(L775,"#,###円"))</f>
        <v/>
      </c>
    </row>
    <row r="776" spans="3:24">
      <c r="C776" s="110" t="s">
        <v>94</v>
      </c>
      <c r="D776" s="112" t="s">
        <v>73</v>
      </c>
      <c r="E776" s="37"/>
      <c r="F776" s="30"/>
      <c r="G776" s="30"/>
      <c r="H776" s="30"/>
      <c r="I776" s="30"/>
      <c r="J776" s="30"/>
      <c r="K776" s="30"/>
      <c r="L776" s="30"/>
      <c r="M776" s="122"/>
      <c r="Q776" s="63"/>
      <c r="R776" s="63"/>
      <c r="S776" s="63"/>
      <c r="T776" s="63"/>
      <c r="U776" s="63"/>
      <c r="V776" s="63"/>
      <c r="W776" s="63"/>
      <c r="X776" s="63"/>
    </row>
    <row r="777" spans="3:24">
      <c r="C777" s="112"/>
      <c r="D777" s="113" t="s">
        <v>92</v>
      </c>
      <c r="E777" s="123" t="str">
        <f t="shared" ref="E777:L777" si="1367">IF(OR(E765="",E776=""),"",E776/E765-1)</f>
        <v/>
      </c>
      <c r="F777" s="124" t="str">
        <f t="shared" si="1367"/>
        <v/>
      </c>
      <c r="G777" s="124" t="str">
        <f t="shared" si="1367"/>
        <v/>
      </c>
      <c r="H777" s="124" t="str">
        <f t="shared" si="1367"/>
        <v/>
      </c>
      <c r="I777" s="124" t="str">
        <f t="shared" si="1367"/>
        <v/>
      </c>
      <c r="J777" s="124" t="str">
        <f t="shared" si="1367"/>
        <v/>
      </c>
      <c r="K777" s="124" t="str">
        <f t="shared" si="1367"/>
        <v/>
      </c>
      <c r="L777" s="124" t="str">
        <f t="shared" si="1367"/>
        <v/>
      </c>
      <c r="M777" s="125"/>
      <c r="Q777" s="63"/>
      <c r="R777" s="63"/>
      <c r="S777" s="63"/>
      <c r="T777" s="63"/>
      <c r="U777" s="63"/>
      <c r="V777" s="63"/>
      <c r="W777" s="63"/>
      <c r="X777" s="63"/>
    </row>
    <row r="778" spans="3:24">
      <c r="C778" s="112"/>
      <c r="D778" s="113" t="s">
        <v>24</v>
      </c>
      <c r="E778" s="114" t="str" cm="1">
        <f t="array" aca="1" ref="E778" ca="1">IF(INDIRECT($C761&amp;"!$K$42")=0,"",INDIRECT($C761&amp;"!$K$42"))</f>
        <v/>
      </c>
      <c r="F778" s="115" t="str" cm="1">
        <f t="array" aca="1" ref="F778" ca="1">IF(INDIRECT($C761&amp;"!$K$78")=0,"",INDIRECT($C761&amp;"!$K$78"))</f>
        <v/>
      </c>
      <c r="G778" s="115" t="str" cm="1">
        <f t="array" aca="1" ref="G778" ca="1">IF(INDIRECT($C761&amp;"!$K$114")=0,"",INDIRECT($C761&amp;"!$K$114"))</f>
        <v/>
      </c>
      <c r="H778" s="115" t="str" cm="1">
        <f t="array" aca="1" ref="H778" ca="1">IF(INDIRECT($C761&amp;"!$K$150")=0,"",INDIRECT($C761&amp;"!$K$150"))</f>
        <v/>
      </c>
      <c r="I778" s="115" t="str" cm="1">
        <f t="array" aca="1" ref="I778" ca="1">IF(INDIRECT($C761&amp;"!$K$186")=0,"",INDIRECT($C761&amp;"!$K$186"))</f>
        <v/>
      </c>
      <c r="J778" s="115" t="str" cm="1">
        <f t="array" aca="1" ref="J778" ca="1">IF(INDIRECT($C761&amp;"!$K$222")=0,"",INDIRECT($C761&amp;"!$K$222"))</f>
        <v/>
      </c>
      <c r="K778" s="115" t="str" cm="1">
        <f t="array" aca="1" ref="K778" ca="1">IF(INDIRECT($C761&amp;"!$K$258")=0,"",INDIRECT($C761&amp;"!$K$258"))</f>
        <v/>
      </c>
      <c r="L778" s="115" t="str" cm="1">
        <f t="array" aca="1" ref="L778" ca="1">IF(INDIRECT($C761&amp;"!$K$294")=0,"",INDIRECT($C761&amp;"!$K$294"))</f>
        <v/>
      </c>
      <c r="M778" s="116" t="str">
        <f ca="1">IF(E778="","",SUM($E778:$L778))</f>
        <v/>
      </c>
      <c r="Q778" s="63"/>
      <c r="R778" s="63"/>
      <c r="S778" s="63"/>
      <c r="T778" s="63"/>
      <c r="U778" s="63"/>
      <c r="V778" s="63"/>
      <c r="W778" s="63"/>
      <c r="X778" s="63"/>
    </row>
    <row r="779" spans="3:24">
      <c r="C779" s="117"/>
      <c r="D779" s="117" t="s">
        <v>74</v>
      </c>
      <c r="E779" s="118" t="str">
        <f ca="1">IF(OR(E776="",E778=""),"",ROUNDDOWN(E776*E778*24,0))</f>
        <v/>
      </c>
      <c r="F779" s="119" t="str">
        <f t="shared" ref="F779:L779" ca="1" si="1368">IF(OR(F776="",F778=""),"",ROUNDDOWN(F776*F778*24,0))</f>
        <v/>
      </c>
      <c r="G779" s="119" t="str">
        <f t="shared" ca="1" si="1368"/>
        <v/>
      </c>
      <c r="H779" s="119" t="str">
        <f t="shared" ca="1" si="1368"/>
        <v/>
      </c>
      <c r="I779" s="119" t="str">
        <f t="shared" ca="1" si="1368"/>
        <v/>
      </c>
      <c r="J779" s="119" t="str">
        <f t="shared" ca="1" si="1368"/>
        <v/>
      </c>
      <c r="K779" s="119" t="str">
        <f t="shared" ca="1" si="1368"/>
        <v/>
      </c>
      <c r="L779" s="119" t="str">
        <f t="shared" ca="1" si="1368"/>
        <v/>
      </c>
      <c r="M779" s="121">
        <f ca="1">SUM(E779:L779)</f>
        <v>0</v>
      </c>
      <c r="Q779" s="63" t="str">
        <f t="shared" ref="Q779" ca="1" si="1369">IF(OR(E776="",E778=""),"",CHAR(10)&amp;"法定休日：" &amp; TEXT(E776,"#,###円") &amp; "×" &amp; TEXT(E778,"[h]:mm時間;@") &amp; "=" &amp; TEXT(E779,"#,###円"))</f>
        <v/>
      </c>
      <c r="R779" s="63" t="str">
        <f t="shared" ref="R779" ca="1" si="1370">IF(OR(F776="",F778=""),"",CHAR(10)&amp;"法定休日：" &amp; TEXT(F776,"#,###円") &amp; "×" &amp; TEXT(F778,"[h]:mm時間;@") &amp; "=" &amp; TEXT(F779,"#,###円"))</f>
        <v/>
      </c>
      <c r="S779" s="63" t="str">
        <f t="shared" ref="S779" ca="1" si="1371">IF(OR(G776="",G778=""),"",CHAR(10)&amp;"法定休日：" &amp; TEXT(G776,"#,###円") &amp; "×" &amp; TEXT(G778,"[h]:mm時間;@") &amp; "=" &amp; TEXT(G779,"#,###円"))</f>
        <v/>
      </c>
      <c r="T779" s="63" t="str">
        <f t="shared" ref="T779" ca="1" si="1372">IF(OR(H776="",H778=""),"",CHAR(10)&amp;"法定休日：" &amp; TEXT(H776,"#,###円") &amp; "×" &amp; TEXT(H778,"[h]:mm時間;@") &amp; "=" &amp; TEXT(H779,"#,###円"))</f>
        <v/>
      </c>
      <c r="U779" s="63" t="str">
        <f t="shared" ref="U779" ca="1" si="1373">IF(OR(I776="",I778=""),"",CHAR(10)&amp;"法定休日：" &amp; TEXT(I776,"#,###円") &amp; "×" &amp; TEXT(I778,"[h]:mm時間;@") &amp; "=" &amp; TEXT(I779,"#,###円"))</f>
        <v/>
      </c>
      <c r="V779" s="63" t="str">
        <f t="shared" ref="V779" ca="1" si="1374">IF(OR(J776="",J778=""),"",CHAR(10)&amp;"法定休日：" &amp; TEXT(J776,"#,###円") &amp; "×" &amp; TEXT(J778,"[h]:mm時間;@") &amp; "=" &amp; TEXT(J779,"#,###円"))</f>
        <v/>
      </c>
      <c r="W779" s="63" t="str">
        <f t="shared" ref="W779" ca="1" si="1375">IF(OR(K776="",K778=""),"",CHAR(10)&amp;"法定休日：" &amp; TEXT(K776,"#,###円") &amp; "×" &amp; TEXT(K778,"[h]:mm時間;@") &amp; "=" &amp; TEXT(K779,"#,###円"))</f>
        <v/>
      </c>
      <c r="X779" s="63" t="str">
        <f t="shared" ref="X779" ca="1" si="1376">IF(OR(L776="",L778=""),"",CHAR(10)&amp;"法定休日：" &amp; TEXT(L776,"#,###円") &amp; "×" &amp; TEXT(L778,"[h]:mm時間;@") &amp; "=" &amp; TEXT(L779,"#,###円"))</f>
        <v/>
      </c>
    </row>
    <row r="780" spans="3:24">
      <c r="C780" s="110" t="s">
        <v>75</v>
      </c>
      <c r="D780" s="110" t="s">
        <v>77</v>
      </c>
      <c r="E780" s="38"/>
      <c r="F780" s="36"/>
      <c r="G780" s="36"/>
      <c r="H780" s="36"/>
      <c r="I780" s="36"/>
      <c r="J780" s="36"/>
      <c r="K780" s="36"/>
      <c r="L780" s="36"/>
      <c r="M780" s="126">
        <f>SUM(E780:L780)</f>
        <v>0</v>
      </c>
      <c r="Q780" s="63"/>
      <c r="R780" s="63"/>
      <c r="S780" s="63"/>
      <c r="T780" s="63"/>
      <c r="U780" s="63"/>
      <c r="V780" s="63"/>
      <c r="W780" s="63"/>
      <c r="X780" s="63"/>
    </row>
    <row r="781" spans="3:24">
      <c r="C781" s="127"/>
      <c r="D781" s="113" t="s">
        <v>78</v>
      </c>
      <c r="E781" s="39"/>
      <c r="F781" s="35"/>
      <c r="G781" s="35"/>
      <c r="H781" s="35"/>
      <c r="I781" s="35"/>
      <c r="J781" s="35"/>
      <c r="K781" s="35"/>
      <c r="L781" s="35"/>
      <c r="M781" s="128">
        <f ca="1">SUM(E781*E764,F781*F764,G781*G764,H781*H764,I781*I764,J781*J764,K781*K764,L781*L764)</f>
        <v>0</v>
      </c>
      <c r="Q781" s="63"/>
      <c r="R781" s="63"/>
      <c r="S781" s="63"/>
      <c r="T781" s="63"/>
      <c r="U781" s="63"/>
      <c r="V781" s="63"/>
      <c r="W781" s="63"/>
      <c r="X781" s="63"/>
    </row>
    <row r="782" spans="3:24">
      <c r="C782" s="129"/>
      <c r="D782" s="117" t="s">
        <v>74</v>
      </c>
      <c r="E782" s="118" t="str">
        <f t="shared" ref="E782:L782" si="1377">IF(AND(E780="",E781=""),"",E780+E781*E764)</f>
        <v/>
      </c>
      <c r="F782" s="119" t="str">
        <f t="shared" si="1377"/>
        <v/>
      </c>
      <c r="G782" s="119" t="str">
        <f t="shared" si="1377"/>
        <v/>
      </c>
      <c r="H782" s="119" t="str">
        <f t="shared" si="1377"/>
        <v/>
      </c>
      <c r="I782" s="119" t="str">
        <f t="shared" si="1377"/>
        <v/>
      </c>
      <c r="J782" s="119" t="str">
        <f t="shared" si="1377"/>
        <v/>
      </c>
      <c r="K782" s="119" t="str">
        <f t="shared" si="1377"/>
        <v/>
      </c>
      <c r="L782" s="119" t="str">
        <f t="shared" si="1377"/>
        <v/>
      </c>
      <c r="M782" s="121">
        <f>SUM(E782:L782)</f>
        <v>0</v>
      </c>
      <c r="Q782" s="63" t="str">
        <f t="shared" ref="Q782:X782" si="1378">IF(AND(E780="",E781=""),"",CHAR(10)&amp;"通勤手当：" &amp; TEXT(E782,"#,###円"))</f>
        <v/>
      </c>
      <c r="R782" s="63" t="str">
        <f t="shared" si="1378"/>
        <v/>
      </c>
      <c r="S782" s="63" t="str">
        <f t="shared" si="1378"/>
        <v/>
      </c>
      <c r="T782" s="63" t="str">
        <f t="shared" si="1378"/>
        <v/>
      </c>
      <c r="U782" s="63" t="str">
        <f t="shared" si="1378"/>
        <v/>
      </c>
      <c r="V782" s="63" t="str">
        <f t="shared" si="1378"/>
        <v/>
      </c>
      <c r="W782" s="63" t="str">
        <f t="shared" si="1378"/>
        <v/>
      </c>
      <c r="X782" s="63" t="str">
        <f t="shared" si="1378"/>
        <v/>
      </c>
    </row>
    <row r="783" spans="3:24">
      <c r="C783" s="110" t="s">
        <v>97</v>
      </c>
      <c r="D783" s="130" t="s">
        <v>99</v>
      </c>
      <c r="E783" s="38"/>
      <c r="F783" s="36"/>
      <c r="G783" s="36"/>
      <c r="H783" s="36"/>
      <c r="I783" s="36"/>
      <c r="J783" s="36"/>
      <c r="K783" s="36"/>
      <c r="L783" s="36"/>
      <c r="M783" s="131">
        <f>SUM(E783:L783)</f>
        <v>0</v>
      </c>
      <c r="Q783" s="63" t="str">
        <f>IF(E783="","",CHAR(10)&amp;"自己負担：" &amp; TEXT(E783,"#,###円")) &amp; IF(E784="",""," ※" &amp;E784)</f>
        <v/>
      </c>
      <c r="R783" s="63" t="str">
        <f t="shared" ref="R783" si="1379">IF(F783="","",CHAR(10)&amp;"自己負担：" &amp; TEXT(F783,"#,###円")) &amp; IF(F784="",""," ※" &amp;F784)</f>
        <v/>
      </c>
      <c r="S783" s="63" t="str">
        <f t="shared" ref="S783" si="1380">IF(G783="","",CHAR(10)&amp;"自己負担：" &amp; TEXT(G783,"#,###円")) &amp; IF(G784="",""," ※" &amp;G784)</f>
        <v/>
      </c>
      <c r="T783" s="63" t="str">
        <f t="shared" ref="T783" si="1381">IF(H783="","",CHAR(10)&amp;"自己負担：" &amp; TEXT(H783,"#,###円")) &amp; IF(H784="",""," ※" &amp;H784)</f>
        <v/>
      </c>
      <c r="U783" s="63" t="str">
        <f t="shared" ref="U783" si="1382">IF(I783="","",CHAR(10)&amp;"自己負担：" &amp; TEXT(I783,"#,###円")) &amp; IF(I784="",""," ※" &amp;I784)</f>
        <v/>
      </c>
      <c r="V783" s="63" t="str">
        <f t="shared" ref="V783" si="1383">IF(J783="","",CHAR(10)&amp;"自己負担：" &amp; TEXT(J783,"#,###円")) &amp; IF(J784="",""," ※" &amp;J784)</f>
        <v/>
      </c>
      <c r="W783" s="63" t="str">
        <f t="shared" ref="W783" si="1384">IF(K783="","",CHAR(10)&amp;"自己負担：" &amp; TEXT(K783,"#,###円")) &amp; IF(K784="",""," ※" &amp;K784)</f>
        <v/>
      </c>
      <c r="X783" s="63" t="str">
        <f t="shared" ref="X783" si="1385">IF(L783="","",CHAR(10)&amp;"自己負担：" &amp; TEXT(L783,"#,###円")) &amp; IF(L784="",""," ※" &amp;L784)</f>
        <v/>
      </c>
    </row>
    <row r="784" spans="3:24" ht="33.75" customHeight="1" thickBot="1">
      <c r="C784" s="132" t="s">
        <v>98</v>
      </c>
      <c r="D784" s="133" t="s">
        <v>100</v>
      </c>
      <c r="E784" s="40"/>
      <c r="F784" s="40"/>
      <c r="G784" s="40"/>
      <c r="H784" s="40"/>
      <c r="I784" s="40"/>
      <c r="J784" s="40"/>
      <c r="K784" s="40"/>
      <c r="L784" s="41"/>
      <c r="M784" s="134"/>
      <c r="O784" s="1" t="s">
        <v>101</v>
      </c>
    </row>
    <row r="785" spans="2:24" ht="21.75" customHeight="1" thickTop="1">
      <c r="C785" s="129" t="s">
        <v>76</v>
      </c>
      <c r="D785" s="135"/>
      <c r="E785" s="119" t="str">
        <f t="shared" ref="E785:L785" ca="1" si="1386">IF(SUM(E767,E771,E775,E779,E782)-E783=0,"",SUM(E767,E771,E775,E779,E782)-E783)</f>
        <v/>
      </c>
      <c r="F785" s="119" t="str">
        <f t="shared" ca="1" si="1386"/>
        <v/>
      </c>
      <c r="G785" s="119" t="str">
        <f t="shared" ca="1" si="1386"/>
        <v/>
      </c>
      <c r="H785" s="119" t="str">
        <f t="shared" ca="1" si="1386"/>
        <v/>
      </c>
      <c r="I785" s="119" t="str">
        <f t="shared" ca="1" si="1386"/>
        <v/>
      </c>
      <c r="J785" s="119" t="str">
        <f t="shared" ca="1" si="1386"/>
        <v/>
      </c>
      <c r="K785" s="119" t="str">
        <f t="shared" ca="1" si="1386"/>
        <v/>
      </c>
      <c r="L785" s="119" t="str">
        <f t="shared" ca="1" si="1386"/>
        <v/>
      </c>
      <c r="M785" s="136" t="str">
        <f ca="1">IF(E785="","",SUM(E785:L785))</f>
        <v/>
      </c>
      <c r="Q785" s="137" t="str">
        <f ca="1">Q767&amp;Q771&amp;Q775&amp;Q779&amp;Q782&amp;Q783</f>
        <v/>
      </c>
      <c r="R785" s="137" t="str">
        <f t="shared" ref="R785:X785" ca="1" si="1387">R767&amp;R771&amp;R775&amp;R779&amp;R782&amp;R783</f>
        <v/>
      </c>
      <c r="S785" s="137" t="str">
        <f t="shared" ca="1" si="1387"/>
        <v/>
      </c>
      <c r="T785" s="137" t="str">
        <f t="shared" ca="1" si="1387"/>
        <v/>
      </c>
      <c r="U785" s="137" t="str">
        <f t="shared" ca="1" si="1387"/>
        <v/>
      </c>
      <c r="V785" s="137" t="str">
        <f t="shared" ca="1" si="1387"/>
        <v/>
      </c>
      <c r="W785" s="137" t="str">
        <f t="shared" ca="1" si="1387"/>
        <v/>
      </c>
      <c r="X785" s="137" t="str">
        <f t="shared" ca="1" si="1387"/>
        <v/>
      </c>
    </row>
    <row r="786" spans="2:24" ht="15" customHeight="1" thickBot="1">
      <c r="B786" s="138"/>
      <c r="C786" s="138"/>
      <c r="D786" s="138"/>
      <c r="E786" s="138"/>
      <c r="F786" s="138"/>
      <c r="G786" s="138"/>
      <c r="H786" s="138"/>
      <c r="I786" s="138"/>
      <c r="J786" s="138"/>
      <c r="K786" s="138"/>
      <c r="L786" s="138"/>
      <c r="M786" s="138"/>
    </row>
    <row r="788" spans="2:24" ht="14.25" customHeight="1">
      <c r="B788" s="46">
        <f>B761+1</f>
        <v>30</v>
      </c>
      <c r="C788" s="29" t="str">
        <f>HYPERLINK("#日誌"&amp;B788&amp;"!B11","日誌"&amp;B788)</f>
        <v>日誌30</v>
      </c>
      <c r="D788" s="95" t="s">
        <v>116</v>
      </c>
      <c r="E788" s="139"/>
      <c r="F788" s="95" t="s">
        <v>126</v>
      </c>
      <c r="G788" s="140"/>
      <c r="H788" s="95" t="s">
        <v>127</v>
      </c>
      <c r="I788" s="140"/>
      <c r="J788" s="63"/>
      <c r="M788" s="96" t="str">
        <f>HYPERLINK("#⑭雑役務費!C"&amp;9*B788+1,"経費支出管理表へ")</f>
        <v>経費支出管理表へ</v>
      </c>
      <c r="Q788" s="1" t="s">
        <v>102</v>
      </c>
    </row>
    <row r="789" spans="2:24" ht="7.5" customHeight="1">
      <c r="C789" s="63"/>
      <c r="D789" s="63"/>
      <c r="E789" s="63"/>
      <c r="G789" s="97" t="e">
        <f>VLOOKUP(G788,リスト!E:F,2,FALSE)</f>
        <v>#N/A</v>
      </c>
      <c r="H789" s="63"/>
      <c r="J789" s="63"/>
      <c r="K789" s="63"/>
      <c r="L789" s="63"/>
      <c r="M789" s="63"/>
    </row>
    <row r="790" spans="2:24">
      <c r="C790" s="98"/>
      <c r="D790" s="99"/>
      <c r="E790" s="100" t="s">
        <v>45</v>
      </c>
      <c r="F790" s="101" t="s">
        <v>46</v>
      </c>
      <c r="G790" s="101" t="s">
        <v>47</v>
      </c>
      <c r="H790" s="101" t="s">
        <v>48</v>
      </c>
      <c r="I790" s="101" t="s">
        <v>49</v>
      </c>
      <c r="J790" s="101" t="s">
        <v>50</v>
      </c>
      <c r="K790" s="101" t="s">
        <v>51</v>
      </c>
      <c r="L790" s="101" t="s">
        <v>52</v>
      </c>
      <c r="M790" s="102" t="s">
        <v>11</v>
      </c>
      <c r="Q790" s="103" t="s">
        <v>45</v>
      </c>
      <c r="R790" s="103" t="s">
        <v>46</v>
      </c>
      <c r="S790" s="103" t="s">
        <v>47</v>
      </c>
      <c r="T790" s="103" t="s">
        <v>48</v>
      </c>
      <c r="U790" s="103" t="s">
        <v>49</v>
      </c>
      <c r="V790" s="103" t="s">
        <v>50</v>
      </c>
      <c r="W790" s="103" t="s">
        <v>51</v>
      </c>
      <c r="X790" s="103" t="s">
        <v>52</v>
      </c>
    </row>
    <row r="791" spans="2:24" ht="15" customHeight="1">
      <c r="C791" s="104" t="s">
        <v>18</v>
      </c>
      <c r="D791" s="105"/>
      <c r="E791" s="106" cm="1">
        <f t="array" aca="1" ref="E791" ca="1">IF(INDIRECT(C788&amp;"!$L$42")=0,"",COUNT(INDIRECT(C788&amp;"!$L$11:$L$41")))</f>
        <v>0</v>
      </c>
      <c r="F791" s="107" cm="1">
        <f t="array" aca="1" ref="F791" ca="1">IF(INDIRECT(C788&amp;"!$L$78")=0,"",COUNT(INDIRECT(C788&amp;"!$L$47:$L$77")))</f>
        <v>0</v>
      </c>
      <c r="G791" s="107" cm="1">
        <f t="array" aca="1" ref="G791" ca="1">IF(INDIRECT(C788&amp;"!$L$114")=0,"",COUNT(INDIRECT(C788&amp;"!$L$83:$L$113")))</f>
        <v>0</v>
      </c>
      <c r="H791" s="107" cm="1">
        <f t="array" aca="1" ref="H791" ca="1">IF(INDIRECT(C788&amp;"!$L$150")=0,"",COUNT(INDIRECT(C788&amp;"!$L$119:$L$149")))</f>
        <v>0</v>
      </c>
      <c r="I791" s="107" cm="1">
        <f t="array" aca="1" ref="I791" ca="1">IF(INDIRECT(C788&amp;"!$L$186")=0,"",COUNT(INDIRECT(C788&amp;"!$L$155:$L$185")))</f>
        <v>0</v>
      </c>
      <c r="J791" s="107" cm="1">
        <f t="array" aca="1" ref="J791" ca="1">IF(INDIRECT(C788&amp;"!$L$222")=0,"",COUNT(INDIRECT(C788&amp;"!$L$191:$L$221")))</f>
        <v>0</v>
      </c>
      <c r="K791" s="107" cm="1">
        <f t="array" aca="1" ref="K791" ca="1">IF(INDIRECT(C788&amp;"!$L$258")=0,"",COUNT(INDIRECT(C788&amp;"!$L$227:$L$257")))</f>
        <v>0</v>
      </c>
      <c r="L791" s="107" cm="1">
        <f t="array" aca="1" ref="L791" ca="1">IF(INDIRECT(C788&amp;"!$L$294")=0,"",COUNT(INDIRECT(C788&amp;"!$L$263:$L$293")))</f>
        <v>0</v>
      </c>
      <c r="M791" s="108">
        <f ca="1">IF($E$8="","",SUM($E$8:$L$8))</f>
        <v>0</v>
      </c>
      <c r="O791" s="69" t="s">
        <v>167</v>
      </c>
      <c r="Q791" s="109"/>
      <c r="R791" s="109"/>
      <c r="S791" s="109"/>
      <c r="T791" s="109"/>
      <c r="U791" s="109"/>
      <c r="V791" s="109"/>
      <c r="W791" s="109"/>
      <c r="X791" s="109"/>
    </row>
    <row r="792" spans="2:24">
      <c r="C792" s="110" t="s">
        <v>82</v>
      </c>
      <c r="D792" s="110" t="s">
        <v>73</v>
      </c>
      <c r="E792" s="37"/>
      <c r="F792" s="30"/>
      <c r="G792" s="30"/>
      <c r="H792" s="30"/>
      <c r="I792" s="30"/>
      <c r="J792" s="30"/>
      <c r="K792" s="30"/>
      <c r="L792" s="30"/>
      <c r="M792" s="111"/>
      <c r="O792" s="1" t="s">
        <v>122</v>
      </c>
    </row>
    <row r="793" spans="2:24">
      <c r="C793" s="112"/>
      <c r="D793" s="113" t="s">
        <v>24</v>
      </c>
      <c r="E793" s="114" t="str" cm="1">
        <f t="array" aca="1" ref="E793" ca="1">IF(INDIRECT($C788&amp;"!$H$42")=0,"",INDIRECT($C788&amp;"!$H$42"))</f>
        <v/>
      </c>
      <c r="F793" s="115" t="str" cm="1">
        <f t="array" aca="1" ref="F793" ca="1">IF(INDIRECT($C788&amp;"!$H$78")=0,"",INDIRECT($C788&amp;"!$H$78"))</f>
        <v/>
      </c>
      <c r="G793" s="115" t="str" cm="1">
        <f t="array" aca="1" ref="G793" ca="1">IF(INDIRECT($C788&amp;"!$H$114")=0,"",INDIRECT($C788&amp;"!$H$114"))</f>
        <v/>
      </c>
      <c r="H793" s="115" t="str" cm="1">
        <f t="array" aca="1" ref="H793" ca="1">IF(INDIRECT($C788&amp;"!$H$150")=0,"",INDIRECT($C788&amp;"!$H$150"))</f>
        <v/>
      </c>
      <c r="I793" s="115" t="str" cm="1">
        <f t="array" aca="1" ref="I793" ca="1">IF(INDIRECT($C788&amp;"!$H$186")=0,"",INDIRECT($C788&amp;"!$H$186"))</f>
        <v/>
      </c>
      <c r="J793" s="115" t="str" cm="1">
        <f t="array" aca="1" ref="J793" ca="1">IF(INDIRECT($C788&amp;"!$H$222")=0,"",INDIRECT($C788&amp;"!$H$222"))</f>
        <v/>
      </c>
      <c r="K793" s="115" t="str" cm="1">
        <f t="array" aca="1" ref="K793" ca="1">IF(INDIRECT($C788&amp;"!$H$258")=0,"",INDIRECT($C788&amp;"!$H$258"))</f>
        <v/>
      </c>
      <c r="L793" s="115" t="str" cm="1">
        <f t="array" aca="1" ref="L793" ca="1">IF(INDIRECT($C788&amp;"!$H$294")=0,"",INDIRECT($C788&amp;"!$H$294"))</f>
        <v/>
      </c>
      <c r="M793" s="116" t="str">
        <f ca="1">IF(E793="","",SUM($E793:$L793))</f>
        <v/>
      </c>
    </row>
    <row r="794" spans="2:24">
      <c r="C794" s="117"/>
      <c r="D794" s="117" t="s">
        <v>74</v>
      </c>
      <c r="E794" s="118" t="str">
        <f t="shared" ref="E794:L794" ca="1" si="1388">IF(OR(E792="",E793=""),"",ROUNDDOWN(E792*E793*24,0))</f>
        <v/>
      </c>
      <c r="F794" s="119" t="str">
        <f t="shared" ca="1" si="1388"/>
        <v/>
      </c>
      <c r="G794" s="119" t="str">
        <f t="shared" ca="1" si="1388"/>
        <v/>
      </c>
      <c r="H794" s="119" t="str">
        <f t="shared" ca="1" si="1388"/>
        <v/>
      </c>
      <c r="I794" s="120" t="str">
        <f t="shared" ca="1" si="1388"/>
        <v/>
      </c>
      <c r="J794" s="119" t="str">
        <f t="shared" ca="1" si="1388"/>
        <v/>
      </c>
      <c r="K794" s="119" t="str">
        <f t="shared" ca="1" si="1388"/>
        <v/>
      </c>
      <c r="L794" s="119" t="str">
        <f t="shared" ca="1" si="1388"/>
        <v/>
      </c>
      <c r="M794" s="121">
        <f ca="1">SUM(E794:L794)</f>
        <v>0</v>
      </c>
      <c r="Q794" s="63" t="str">
        <f t="shared" ref="Q794" ca="1" si="1389">IF(OR(E792="",E793=""),"","所定内：" &amp; TEXT(E792,"#,###円") &amp; "×" &amp; TEXT(E793,"[h]:mm時間;@") &amp; "=" &amp; TEXT(E794,"#,###円"))</f>
        <v/>
      </c>
      <c r="R794" s="63" t="str">
        <f t="shared" ref="R794" ca="1" si="1390">IF(OR(F792="",F793=""),"","所定内：" &amp; TEXT(F792,"#,###円") &amp; "×" &amp; TEXT(F793,"[h]:mm時間;@") &amp; "=" &amp; TEXT(F794,"#,###円"))</f>
        <v/>
      </c>
      <c r="S794" s="63" t="str">
        <f t="shared" ref="S794" ca="1" si="1391">IF(OR(G792="",G793=""),"","所定内：" &amp; TEXT(G792,"#,###円") &amp; "×" &amp; TEXT(G793,"[h]:mm時間;@") &amp; "=" &amp; TEXT(G794,"#,###円"))</f>
        <v/>
      </c>
      <c r="T794" s="63" t="str">
        <f t="shared" ref="T794" ca="1" si="1392">IF(OR(H792="",H793=""),"","所定内：" &amp; TEXT(H792,"#,###円") &amp; "×" &amp; TEXT(H793,"[h]:mm時間;@") &amp; "=" &amp; TEXT(H794,"#,###円"))</f>
        <v/>
      </c>
      <c r="U794" s="63" t="str">
        <f t="shared" ref="U794" ca="1" si="1393">IF(OR(I792="",I793=""),"","所定内：" &amp; TEXT(I792,"#,###円") &amp; "×" &amp; TEXT(I793,"[h]:mm時間;@") &amp; "=" &amp; TEXT(I794,"#,###円"))</f>
        <v/>
      </c>
      <c r="V794" s="63" t="str">
        <f t="shared" ref="V794" ca="1" si="1394">IF(OR(J792="",J793=""),"","所定内：" &amp; TEXT(J792,"#,###円") &amp; "×" &amp; TEXT(J793,"[h]:mm時間;@") &amp; "=" &amp; TEXT(J794,"#,###円"))</f>
        <v/>
      </c>
      <c r="W794" s="63" t="str">
        <f t="shared" ref="W794" ca="1" si="1395">IF(OR(K792="",K793=""),"","所定内：" &amp; TEXT(K792,"#,###円") &amp; "×" &amp; TEXT(K793,"[h]:mm時間;@") &amp; "=" &amp; TEXT(K794,"#,###円"))</f>
        <v/>
      </c>
      <c r="X794" s="63" t="str">
        <f t="shared" ref="X794" ca="1" si="1396">IF(OR(L792="",L793=""),"","所定内：" &amp; TEXT(L792,"#,###円") &amp; "×" &amp; TEXT(L793,"[h]:mm時間;@") &amp; "=" &amp; TEXT(L794,"#,###円"))</f>
        <v/>
      </c>
    </row>
    <row r="795" spans="2:24">
      <c r="C795" s="110" t="s">
        <v>91</v>
      </c>
      <c r="D795" s="112" t="s">
        <v>73</v>
      </c>
      <c r="E795" s="37"/>
      <c r="F795" s="30"/>
      <c r="G795" s="30"/>
      <c r="H795" s="30"/>
      <c r="I795" s="30"/>
      <c r="J795" s="30"/>
      <c r="K795" s="30"/>
      <c r="L795" s="30"/>
      <c r="M795" s="122"/>
      <c r="Q795" s="63"/>
      <c r="R795" s="63"/>
      <c r="S795" s="63"/>
      <c r="T795" s="63"/>
      <c r="U795" s="63"/>
      <c r="V795" s="63"/>
      <c r="W795" s="63"/>
      <c r="X795" s="63"/>
    </row>
    <row r="796" spans="2:24">
      <c r="C796" s="112"/>
      <c r="D796" s="113" t="s">
        <v>92</v>
      </c>
      <c r="E796" s="123" t="str">
        <f>IF(OR(E792="",E795=""),"",E795/E792-1)</f>
        <v/>
      </c>
      <c r="F796" s="124" t="str">
        <f t="shared" ref="F796:L796" si="1397">IF(OR(F792="",F795=""),"",F795/F792-1)</f>
        <v/>
      </c>
      <c r="G796" s="124" t="str">
        <f t="shared" si="1397"/>
        <v/>
      </c>
      <c r="H796" s="124" t="str">
        <f t="shared" si="1397"/>
        <v/>
      </c>
      <c r="I796" s="124" t="str">
        <f t="shared" si="1397"/>
        <v/>
      </c>
      <c r="J796" s="124" t="str">
        <f t="shared" si="1397"/>
        <v/>
      </c>
      <c r="K796" s="124" t="str">
        <f t="shared" si="1397"/>
        <v/>
      </c>
      <c r="L796" s="124" t="str">
        <f t="shared" si="1397"/>
        <v/>
      </c>
      <c r="M796" s="125"/>
      <c r="Q796" s="63"/>
      <c r="R796" s="63"/>
      <c r="S796" s="63"/>
      <c r="T796" s="63"/>
      <c r="U796" s="63"/>
      <c r="V796" s="63"/>
      <c r="W796" s="63"/>
      <c r="X796" s="63"/>
    </row>
    <row r="797" spans="2:24">
      <c r="C797" s="112"/>
      <c r="D797" s="113" t="s">
        <v>24</v>
      </c>
      <c r="E797" s="114" t="str" cm="1">
        <f t="array" aca="1" ref="E797" ca="1">IF(INDIRECT($C788&amp;"!$I$42")=0,"",INDIRECT($C788&amp;"!$I$42"))</f>
        <v/>
      </c>
      <c r="F797" s="115" t="str" cm="1">
        <f t="array" aca="1" ref="F797" ca="1">IF(INDIRECT($C788&amp;"!$I$78")=0,"",INDIRECT($C788&amp;"!$I$78"))</f>
        <v/>
      </c>
      <c r="G797" s="115" t="str" cm="1">
        <f t="array" aca="1" ref="G797" ca="1">IF(INDIRECT($C788&amp;"!$I$114")=0,"",INDIRECT($C788&amp;"!$I$114"))</f>
        <v/>
      </c>
      <c r="H797" s="115" t="str" cm="1">
        <f t="array" aca="1" ref="H797" ca="1">IF(INDIRECT($C788&amp;"!$I$150")=0,"",INDIRECT($C788&amp;"!$I$150"))</f>
        <v/>
      </c>
      <c r="I797" s="115" t="str" cm="1">
        <f t="array" aca="1" ref="I797" ca="1">IF(INDIRECT($C788&amp;"!$I$186")=0,"",INDIRECT($C788&amp;"!$I$186"))</f>
        <v/>
      </c>
      <c r="J797" s="115" t="str" cm="1">
        <f t="array" aca="1" ref="J797" ca="1">IF(INDIRECT($C788&amp;"!$I$222")=0,"",INDIRECT($C788&amp;"!$I$222"))</f>
        <v/>
      </c>
      <c r="K797" s="115" t="str" cm="1">
        <f t="array" aca="1" ref="K797" ca="1">IF(INDIRECT($C788&amp;"!$I$258")=0,"",INDIRECT($C788&amp;"!$I$258"))</f>
        <v/>
      </c>
      <c r="L797" s="115" t="str" cm="1">
        <f t="array" aca="1" ref="L797" ca="1">IF(INDIRECT($C788&amp;"!$I$294")=0,"",INDIRECT($C788&amp;"!$I$294"))</f>
        <v/>
      </c>
      <c r="M797" s="116" t="str">
        <f ca="1">IF(E797="","",SUM($E797:$L797))</f>
        <v/>
      </c>
      <c r="Q797" s="63"/>
      <c r="R797" s="63"/>
      <c r="S797" s="63"/>
      <c r="T797" s="63"/>
      <c r="U797" s="63"/>
      <c r="V797" s="63"/>
      <c r="W797" s="63"/>
      <c r="X797" s="63"/>
    </row>
    <row r="798" spans="2:24">
      <c r="C798" s="117"/>
      <c r="D798" s="117" t="s">
        <v>74</v>
      </c>
      <c r="E798" s="118" t="str">
        <f t="shared" ref="E798:L798" ca="1" si="1398">IF(OR(E795="",E797=""),"",ROUNDDOWN(E795*E797*24,0))</f>
        <v/>
      </c>
      <c r="F798" s="119" t="str">
        <f t="shared" ca="1" si="1398"/>
        <v/>
      </c>
      <c r="G798" s="119" t="str">
        <f t="shared" ca="1" si="1398"/>
        <v/>
      </c>
      <c r="H798" s="119" t="str">
        <f t="shared" ca="1" si="1398"/>
        <v/>
      </c>
      <c r="I798" s="119" t="str">
        <f t="shared" ca="1" si="1398"/>
        <v/>
      </c>
      <c r="J798" s="119" t="str">
        <f t="shared" ca="1" si="1398"/>
        <v/>
      </c>
      <c r="K798" s="119" t="str">
        <f t="shared" ca="1" si="1398"/>
        <v/>
      </c>
      <c r="L798" s="119" t="str">
        <f t="shared" ca="1" si="1398"/>
        <v/>
      </c>
      <c r="M798" s="121">
        <f ca="1">SUM(E798:L798)</f>
        <v>0</v>
      </c>
      <c r="Q798" s="63" t="str">
        <f t="shared" ref="Q798" ca="1" si="1399">IF(OR(E795="",E797=""),"",CHAR(10)&amp;"所定外：" &amp; TEXT(E795,"#,###円") &amp; "×" &amp; TEXT(E797,"[h]:mm時間;@") &amp; "=" &amp; TEXT(E798,"#,###円"))</f>
        <v/>
      </c>
      <c r="R798" s="63" t="str">
        <f t="shared" ref="R798" ca="1" si="1400">IF(OR(F795="",F797=""),"",CHAR(10)&amp;"所定外：" &amp; TEXT(F795,"#,###円") &amp; "×" &amp; TEXT(F797,"[h]:mm時間;@") &amp; "=" &amp; TEXT(F798,"#,###円"))</f>
        <v/>
      </c>
      <c r="S798" s="63" t="str">
        <f t="shared" ref="S798" ca="1" si="1401">IF(OR(G795="",G797=""),"",CHAR(10)&amp;"所定外：" &amp; TEXT(G795,"#,###円") &amp; "×" &amp; TEXT(G797,"[h]:mm時間;@") &amp; "=" &amp; TEXT(G798,"#,###円"))</f>
        <v/>
      </c>
      <c r="T798" s="63" t="str">
        <f t="shared" ref="T798" ca="1" si="1402">IF(OR(H795="",H797=""),"",CHAR(10)&amp;"所定外：" &amp; TEXT(H795,"#,###円") &amp; "×" &amp; TEXT(H797,"[h]:mm時間;@") &amp; "=" &amp; TEXT(H798,"#,###円"))</f>
        <v/>
      </c>
      <c r="U798" s="63" t="str">
        <f t="shared" ref="U798" ca="1" si="1403">IF(OR(I795="",I797=""),"",CHAR(10)&amp;"所定外：" &amp; TEXT(I795,"#,###円") &amp; "×" &amp; TEXT(I797,"[h]:mm時間;@") &amp; "=" &amp; TEXT(I798,"#,###円"))</f>
        <v/>
      </c>
      <c r="V798" s="63" t="str">
        <f t="shared" ref="V798" ca="1" si="1404">IF(OR(J795="",J797=""),"",CHAR(10)&amp;"所定外：" &amp; TEXT(J795,"#,###円") &amp; "×" &amp; TEXT(J797,"[h]:mm時間;@") &amp; "=" &amp; TEXT(J798,"#,###円"))</f>
        <v/>
      </c>
      <c r="W798" s="63" t="str">
        <f t="shared" ref="W798" ca="1" si="1405">IF(OR(K795="",K797=""),"",CHAR(10)&amp;"所定外：" &amp; TEXT(K795,"#,###円") &amp; "×" &amp; TEXT(K797,"[h]:mm時間;@") &amp; "=" &amp; TEXT(K798,"#,###円"))</f>
        <v/>
      </c>
      <c r="X798" s="63" t="str">
        <f t="shared" ref="X798" ca="1" si="1406">IF(OR(L795="",L797=""),"",CHAR(10)&amp;"所定外：" &amp; TEXT(L795,"#,###円") &amp; "×" &amp; TEXT(L797,"[h]:mm時間;@") &amp; "=" &amp; TEXT(L798,"#,###円"))</f>
        <v/>
      </c>
    </row>
    <row r="799" spans="2:24">
      <c r="C799" s="110" t="s">
        <v>93</v>
      </c>
      <c r="D799" s="112" t="s">
        <v>73</v>
      </c>
      <c r="E799" s="37"/>
      <c r="F799" s="30"/>
      <c r="G799" s="30"/>
      <c r="H799" s="30"/>
      <c r="I799" s="30"/>
      <c r="J799" s="30"/>
      <c r="K799" s="30"/>
      <c r="L799" s="30"/>
      <c r="M799" s="122"/>
      <c r="Q799" s="63"/>
      <c r="R799" s="63"/>
      <c r="S799" s="63"/>
      <c r="T799" s="63"/>
      <c r="U799" s="63"/>
      <c r="V799" s="63"/>
      <c r="W799" s="63"/>
      <c r="X799" s="63"/>
    </row>
    <row r="800" spans="2:24">
      <c r="C800" s="112"/>
      <c r="D800" s="113" t="s">
        <v>92</v>
      </c>
      <c r="E800" s="123" t="str">
        <f t="shared" ref="E800:L800" si="1407">IF(OR(E792="",E799=""),"",E799/E792-1)</f>
        <v/>
      </c>
      <c r="F800" s="124" t="str">
        <f t="shared" si="1407"/>
        <v/>
      </c>
      <c r="G800" s="124" t="str">
        <f t="shared" si="1407"/>
        <v/>
      </c>
      <c r="H800" s="124" t="str">
        <f t="shared" si="1407"/>
        <v/>
      </c>
      <c r="I800" s="124" t="str">
        <f t="shared" si="1407"/>
        <v/>
      </c>
      <c r="J800" s="124" t="str">
        <f t="shared" si="1407"/>
        <v/>
      </c>
      <c r="K800" s="124" t="str">
        <f t="shared" si="1407"/>
        <v/>
      </c>
      <c r="L800" s="124" t="str">
        <f t="shared" si="1407"/>
        <v/>
      </c>
      <c r="M800" s="125"/>
      <c r="Q800" s="63"/>
      <c r="R800" s="63"/>
      <c r="S800" s="63"/>
      <c r="T800" s="63"/>
      <c r="U800" s="63"/>
      <c r="V800" s="63"/>
      <c r="W800" s="63"/>
      <c r="X800" s="63"/>
    </row>
    <row r="801" spans="2:24">
      <c r="C801" s="112"/>
      <c r="D801" s="113" t="s">
        <v>24</v>
      </c>
      <c r="E801" s="114" t="str" cm="1">
        <f t="array" aca="1" ref="E801" ca="1">IF(INDIRECT($C788&amp;"!$J$42")=0,"",INDIRECT($C788&amp;"!$J$42"))</f>
        <v/>
      </c>
      <c r="F801" s="115" t="str" cm="1">
        <f t="array" aca="1" ref="F801" ca="1">IF(INDIRECT($C788&amp;"!$J$78")=0,"",INDIRECT($C788&amp;"!$J$78"))</f>
        <v/>
      </c>
      <c r="G801" s="115" t="str" cm="1">
        <f t="array" aca="1" ref="G801" ca="1">IF(INDIRECT($C788&amp;"!$J$114")=0,"",INDIRECT($C788&amp;"!$J$114"))</f>
        <v/>
      </c>
      <c r="H801" s="115" t="str" cm="1">
        <f t="array" aca="1" ref="H801" ca="1">IF(INDIRECT($C788&amp;"!$J$150")=0,"",INDIRECT($C788&amp;"!$J$150"))</f>
        <v/>
      </c>
      <c r="I801" s="115" t="str" cm="1">
        <f t="array" aca="1" ref="I801" ca="1">IF(INDIRECT($C788&amp;"!$J$186")=0,"",INDIRECT($C788&amp;"!$J$186"))</f>
        <v/>
      </c>
      <c r="J801" s="115" t="str" cm="1">
        <f t="array" aca="1" ref="J801" ca="1">IF(INDIRECT($C788&amp;"!$J$222")=0,"",INDIRECT($C788&amp;"!$J$222"))</f>
        <v/>
      </c>
      <c r="K801" s="115" t="str" cm="1">
        <f t="array" aca="1" ref="K801" ca="1">IF(INDIRECT($C788&amp;"!$J$258")=0,"",INDIRECT($C788&amp;"!$J$258"))</f>
        <v/>
      </c>
      <c r="L801" s="115" t="str" cm="1">
        <f t="array" aca="1" ref="L801" ca="1">IF(INDIRECT($C788&amp;"!$J$294")=0,"",INDIRECT($C788&amp;"!$J$294"))</f>
        <v/>
      </c>
      <c r="M801" s="116" t="str">
        <f ca="1">IF(E801="","",SUM($E801:$L801))</f>
        <v/>
      </c>
      <c r="Q801" s="63"/>
      <c r="R801" s="63"/>
      <c r="S801" s="63"/>
      <c r="T801" s="63"/>
      <c r="U801" s="63"/>
      <c r="V801" s="63"/>
      <c r="W801" s="63"/>
      <c r="X801" s="63"/>
    </row>
    <row r="802" spans="2:24">
      <c r="C802" s="117"/>
      <c r="D802" s="117" t="s">
        <v>74</v>
      </c>
      <c r="E802" s="118" t="str">
        <f t="shared" ref="E802:L802" ca="1" si="1408">IF(OR(E799="",E801=""),"",ROUNDDOWN(E799*E801*24,0))</f>
        <v/>
      </c>
      <c r="F802" s="119" t="str">
        <f t="shared" ca="1" si="1408"/>
        <v/>
      </c>
      <c r="G802" s="119" t="str">
        <f t="shared" ca="1" si="1408"/>
        <v/>
      </c>
      <c r="H802" s="119" t="str">
        <f t="shared" ca="1" si="1408"/>
        <v/>
      </c>
      <c r="I802" s="119" t="str">
        <f t="shared" ca="1" si="1408"/>
        <v/>
      </c>
      <c r="J802" s="119" t="str">
        <f t="shared" ca="1" si="1408"/>
        <v/>
      </c>
      <c r="K802" s="119" t="str">
        <f t="shared" ca="1" si="1408"/>
        <v/>
      </c>
      <c r="L802" s="119" t="str">
        <f t="shared" ca="1" si="1408"/>
        <v/>
      </c>
      <c r="M802" s="121">
        <f ca="1">SUM(E802:L802)</f>
        <v>0</v>
      </c>
      <c r="Q802" s="63" t="str">
        <f ca="1">IF(OR(E799="",E801=""),"",CHAR(10)&amp;"所定休日：" &amp; TEXT(E799,"#,###円") &amp; "×" &amp; TEXT(E801,"[h]:mm時間;@") &amp; "=" &amp; TEXT(E802,"#,###円"))</f>
        <v/>
      </c>
      <c r="R802" s="63" t="str">
        <f t="shared" ref="R802" ca="1" si="1409">IF(OR(F799="",F801=""),"",CHAR(10)&amp;"所定休日：" &amp; TEXT(F799,"#,###円") &amp; "×" &amp; TEXT(F801,"[h]:mm時間;@") &amp; "=" &amp; TEXT(F802,"#,###円"))</f>
        <v/>
      </c>
      <c r="S802" s="63" t="str">
        <f t="shared" ref="S802" ca="1" si="1410">IF(OR(G799="",G801=""),"",CHAR(10)&amp;"所定休日：" &amp; TEXT(G799,"#,###円") &amp; "×" &amp; TEXT(G801,"[h]:mm時間;@") &amp; "=" &amp; TEXT(G802,"#,###円"))</f>
        <v/>
      </c>
      <c r="T802" s="63" t="str">
        <f t="shared" ref="T802" ca="1" si="1411">IF(OR(H799="",H801=""),"",CHAR(10)&amp;"所定休日：" &amp; TEXT(H799,"#,###円") &amp; "×" &amp; TEXT(H801,"[h]:mm時間;@") &amp; "=" &amp; TEXT(H802,"#,###円"))</f>
        <v/>
      </c>
      <c r="U802" s="63" t="str">
        <f t="shared" ref="U802" ca="1" si="1412">IF(OR(I799="",I801=""),"",CHAR(10)&amp;"所定休日：" &amp; TEXT(I799,"#,###円") &amp; "×" &amp; TEXT(I801,"[h]:mm時間;@") &amp; "=" &amp; TEXT(I802,"#,###円"))</f>
        <v/>
      </c>
      <c r="V802" s="63" t="str">
        <f t="shared" ref="V802" ca="1" si="1413">IF(OR(J799="",J801=""),"",CHAR(10)&amp;"所定休日：" &amp; TEXT(J799,"#,###円") &amp; "×" &amp; TEXT(J801,"[h]:mm時間;@") &amp; "=" &amp; TEXT(J802,"#,###円"))</f>
        <v/>
      </c>
      <c r="W802" s="63" t="str">
        <f t="shared" ref="W802" ca="1" si="1414">IF(OR(K799="",K801=""),"",CHAR(10)&amp;"所定休日：" &amp; TEXT(K799,"#,###円") &amp; "×" &amp; TEXT(K801,"[h]:mm時間;@") &amp; "=" &amp; TEXT(K802,"#,###円"))</f>
        <v/>
      </c>
      <c r="X802" s="63" t="str">
        <f t="shared" ref="X802" ca="1" si="1415">IF(OR(L799="",L801=""),"",CHAR(10)&amp;"所定休日：" &amp; TEXT(L799,"#,###円") &amp; "×" &amp; TEXT(L801,"[h]:mm時間;@") &amp; "=" &amp; TEXT(L802,"#,###円"))</f>
        <v/>
      </c>
    </row>
    <row r="803" spans="2:24">
      <c r="C803" s="110" t="s">
        <v>94</v>
      </c>
      <c r="D803" s="112" t="s">
        <v>73</v>
      </c>
      <c r="E803" s="37"/>
      <c r="F803" s="30"/>
      <c r="G803" s="30"/>
      <c r="H803" s="30"/>
      <c r="I803" s="30"/>
      <c r="J803" s="30"/>
      <c r="K803" s="30"/>
      <c r="L803" s="30"/>
      <c r="M803" s="122"/>
      <c r="Q803" s="63"/>
      <c r="R803" s="63"/>
      <c r="S803" s="63"/>
      <c r="T803" s="63"/>
      <c r="U803" s="63"/>
      <c r="V803" s="63"/>
      <c r="W803" s="63"/>
      <c r="X803" s="63"/>
    </row>
    <row r="804" spans="2:24">
      <c r="C804" s="112"/>
      <c r="D804" s="113" t="s">
        <v>92</v>
      </c>
      <c r="E804" s="123" t="str">
        <f t="shared" ref="E804:L804" si="1416">IF(OR(E792="",E803=""),"",E803/E792-1)</f>
        <v/>
      </c>
      <c r="F804" s="124" t="str">
        <f t="shared" si="1416"/>
        <v/>
      </c>
      <c r="G804" s="124" t="str">
        <f t="shared" si="1416"/>
        <v/>
      </c>
      <c r="H804" s="124" t="str">
        <f t="shared" si="1416"/>
        <v/>
      </c>
      <c r="I804" s="124" t="str">
        <f t="shared" si="1416"/>
        <v/>
      </c>
      <c r="J804" s="124" t="str">
        <f t="shared" si="1416"/>
        <v/>
      </c>
      <c r="K804" s="124" t="str">
        <f t="shared" si="1416"/>
        <v/>
      </c>
      <c r="L804" s="124" t="str">
        <f t="shared" si="1416"/>
        <v/>
      </c>
      <c r="M804" s="125"/>
      <c r="Q804" s="63"/>
      <c r="R804" s="63"/>
      <c r="S804" s="63"/>
      <c r="T804" s="63"/>
      <c r="U804" s="63"/>
      <c r="V804" s="63"/>
      <c r="W804" s="63"/>
      <c r="X804" s="63"/>
    </row>
    <row r="805" spans="2:24">
      <c r="C805" s="112"/>
      <c r="D805" s="113" t="s">
        <v>24</v>
      </c>
      <c r="E805" s="114" t="str" cm="1">
        <f t="array" aca="1" ref="E805" ca="1">IF(INDIRECT($C788&amp;"!$K$42")=0,"",INDIRECT($C788&amp;"!$K$42"))</f>
        <v/>
      </c>
      <c r="F805" s="115" t="str" cm="1">
        <f t="array" aca="1" ref="F805" ca="1">IF(INDIRECT($C788&amp;"!$K$78")=0,"",INDIRECT($C788&amp;"!$K$78"))</f>
        <v/>
      </c>
      <c r="G805" s="115" t="str" cm="1">
        <f t="array" aca="1" ref="G805" ca="1">IF(INDIRECT($C788&amp;"!$K$114")=0,"",INDIRECT($C788&amp;"!$K$114"))</f>
        <v/>
      </c>
      <c r="H805" s="115" t="str" cm="1">
        <f t="array" aca="1" ref="H805" ca="1">IF(INDIRECT($C788&amp;"!$K$150")=0,"",INDIRECT($C788&amp;"!$K$150"))</f>
        <v/>
      </c>
      <c r="I805" s="115" t="str" cm="1">
        <f t="array" aca="1" ref="I805" ca="1">IF(INDIRECT($C788&amp;"!$K$186")=0,"",INDIRECT($C788&amp;"!$K$186"))</f>
        <v/>
      </c>
      <c r="J805" s="115" t="str" cm="1">
        <f t="array" aca="1" ref="J805" ca="1">IF(INDIRECT($C788&amp;"!$K$222")=0,"",INDIRECT($C788&amp;"!$K$222"))</f>
        <v/>
      </c>
      <c r="K805" s="115" t="str" cm="1">
        <f t="array" aca="1" ref="K805" ca="1">IF(INDIRECT($C788&amp;"!$K$258")=0,"",INDIRECT($C788&amp;"!$K$258"))</f>
        <v/>
      </c>
      <c r="L805" s="115" t="str" cm="1">
        <f t="array" aca="1" ref="L805" ca="1">IF(INDIRECT($C788&amp;"!$K$294")=0,"",INDIRECT($C788&amp;"!$K$294"))</f>
        <v/>
      </c>
      <c r="M805" s="116" t="str">
        <f ca="1">IF(E805="","",SUM($E805:$L805))</f>
        <v/>
      </c>
      <c r="Q805" s="63"/>
      <c r="R805" s="63"/>
      <c r="S805" s="63"/>
      <c r="T805" s="63"/>
      <c r="U805" s="63"/>
      <c r="V805" s="63"/>
      <c r="W805" s="63"/>
      <c r="X805" s="63"/>
    </row>
    <row r="806" spans="2:24">
      <c r="C806" s="117"/>
      <c r="D806" s="117" t="s">
        <v>74</v>
      </c>
      <c r="E806" s="118" t="str">
        <f ca="1">IF(OR(E803="",E805=""),"",ROUNDDOWN(E803*E805*24,0))</f>
        <v/>
      </c>
      <c r="F806" s="119" t="str">
        <f t="shared" ref="F806:L806" ca="1" si="1417">IF(OR(F803="",F805=""),"",ROUNDDOWN(F803*F805*24,0))</f>
        <v/>
      </c>
      <c r="G806" s="119" t="str">
        <f t="shared" ca="1" si="1417"/>
        <v/>
      </c>
      <c r="H806" s="119" t="str">
        <f t="shared" ca="1" si="1417"/>
        <v/>
      </c>
      <c r="I806" s="119" t="str">
        <f t="shared" ca="1" si="1417"/>
        <v/>
      </c>
      <c r="J806" s="119" t="str">
        <f t="shared" ca="1" si="1417"/>
        <v/>
      </c>
      <c r="K806" s="119" t="str">
        <f t="shared" ca="1" si="1417"/>
        <v/>
      </c>
      <c r="L806" s="119" t="str">
        <f t="shared" ca="1" si="1417"/>
        <v/>
      </c>
      <c r="M806" s="121">
        <f ca="1">SUM(E806:L806)</f>
        <v>0</v>
      </c>
      <c r="Q806" s="63" t="str">
        <f t="shared" ref="Q806" ca="1" si="1418">IF(OR(E803="",E805=""),"",CHAR(10)&amp;"法定休日：" &amp; TEXT(E803,"#,###円") &amp; "×" &amp; TEXT(E805,"[h]:mm時間;@") &amp; "=" &amp; TEXT(E806,"#,###円"))</f>
        <v/>
      </c>
      <c r="R806" s="63" t="str">
        <f t="shared" ref="R806" ca="1" si="1419">IF(OR(F803="",F805=""),"",CHAR(10)&amp;"法定休日：" &amp; TEXT(F803,"#,###円") &amp; "×" &amp; TEXT(F805,"[h]:mm時間;@") &amp; "=" &amp; TEXT(F806,"#,###円"))</f>
        <v/>
      </c>
      <c r="S806" s="63" t="str">
        <f t="shared" ref="S806" ca="1" si="1420">IF(OR(G803="",G805=""),"",CHAR(10)&amp;"法定休日：" &amp; TEXT(G803,"#,###円") &amp; "×" &amp; TEXT(G805,"[h]:mm時間;@") &amp; "=" &amp; TEXT(G806,"#,###円"))</f>
        <v/>
      </c>
      <c r="T806" s="63" t="str">
        <f t="shared" ref="T806" ca="1" si="1421">IF(OR(H803="",H805=""),"",CHAR(10)&amp;"法定休日：" &amp; TEXT(H803,"#,###円") &amp; "×" &amp; TEXT(H805,"[h]:mm時間;@") &amp; "=" &amp; TEXT(H806,"#,###円"))</f>
        <v/>
      </c>
      <c r="U806" s="63" t="str">
        <f t="shared" ref="U806" ca="1" si="1422">IF(OR(I803="",I805=""),"",CHAR(10)&amp;"法定休日：" &amp; TEXT(I803,"#,###円") &amp; "×" &amp; TEXT(I805,"[h]:mm時間;@") &amp; "=" &amp; TEXT(I806,"#,###円"))</f>
        <v/>
      </c>
      <c r="V806" s="63" t="str">
        <f t="shared" ref="V806" ca="1" si="1423">IF(OR(J803="",J805=""),"",CHAR(10)&amp;"法定休日：" &amp; TEXT(J803,"#,###円") &amp; "×" &amp; TEXT(J805,"[h]:mm時間;@") &amp; "=" &amp; TEXT(J806,"#,###円"))</f>
        <v/>
      </c>
      <c r="W806" s="63" t="str">
        <f t="shared" ref="W806" ca="1" si="1424">IF(OR(K803="",K805=""),"",CHAR(10)&amp;"法定休日：" &amp; TEXT(K803,"#,###円") &amp; "×" &amp; TEXT(K805,"[h]:mm時間;@") &amp; "=" &amp; TEXT(K806,"#,###円"))</f>
        <v/>
      </c>
      <c r="X806" s="63" t="str">
        <f t="shared" ref="X806" ca="1" si="1425">IF(OR(L803="",L805=""),"",CHAR(10)&amp;"法定休日：" &amp; TEXT(L803,"#,###円") &amp; "×" &amp; TEXT(L805,"[h]:mm時間;@") &amp; "=" &amp; TEXT(L806,"#,###円"))</f>
        <v/>
      </c>
    </row>
    <row r="807" spans="2:24">
      <c r="C807" s="110" t="s">
        <v>75</v>
      </c>
      <c r="D807" s="110" t="s">
        <v>77</v>
      </c>
      <c r="E807" s="38"/>
      <c r="F807" s="36"/>
      <c r="G807" s="36"/>
      <c r="H807" s="36"/>
      <c r="I807" s="36"/>
      <c r="J807" s="36"/>
      <c r="K807" s="36"/>
      <c r="L807" s="36"/>
      <c r="M807" s="126">
        <f>SUM(E807:L807)</f>
        <v>0</v>
      </c>
      <c r="Q807" s="63"/>
      <c r="R807" s="63"/>
      <c r="S807" s="63"/>
      <c r="T807" s="63"/>
      <c r="U807" s="63"/>
      <c r="V807" s="63"/>
      <c r="W807" s="63"/>
      <c r="X807" s="63"/>
    </row>
    <row r="808" spans="2:24">
      <c r="C808" s="127"/>
      <c r="D808" s="113" t="s">
        <v>78</v>
      </c>
      <c r="E808" s="39"/>
      <c r="F808" s="35"/>
      <c r="G808" s="35"/>
      <c r="H808" s="35"/>
      <c r="I808" s="35"/>
      <c r="J808" s="35"/>
      <c r="K808" s="35"/>
      <c r="L808" s="35"/>
      <c r="M808" s="128">
        <f ca="1">SUM(E808*E791,F808*F791,G808*G791,H808*H791,I808*I791,J808*J791,K808*K791,L808*L791)</f>
        <v>0</v>
      </c>
      <c r="Q808" s="63"/>
      <c r="R808" s="63"/>
      <c r="S808" s="63"/>
      <c r="T808" s="63"/>
      <c r="U808" s="63"/>
      <c r="V808" s="63"/>
      <c r="W808" s="63"/>
      <c r="X808" s="63"/>
    </row>
    <row r="809" spans="2:24">
      <c r="C809" s="129"/>
      <c r="D809" s="117" t="s">
        <v>74</v>
      </c>
      <c r="E809" s="118" t="str">
        <f t="shared" ref="E809:L809" si="1426">IF(AND(E807="",E808=""),"",E807+E808*E791)</f>
        <v/>
      </c>
      <c r="F809" s="119" t="str">
        <f t="shared" si="1426"/>
        <v/>
      </c>
      <c r="G809" s="119" t="str">
        <f t="shared" si="1426"/>
        <v/>
      </c>
      <c r="H809" s="119" t="str">
        <f t="shared" si="1426"/>
        <v/>
      </c>
      <c r="I809" s="119" t="str">
        <f t="shared" si="1426"/>
        <v/>
      </c>
      <c r="J809" s="119" t="str">
        <f t="shared" si="1426"/>
        <v/>
      </c>
      <c r="K809" s="119" t="str">
        <f t="shared" si="1426"/>
        <v/>
      </c>
      <c r="L809" s="119" t="str">
        <f t="shared" si="1426"/>
        <v/>
      </c>
      <c r="M809" s="121">
        <f>SUM(E809:L809)</f>
        <v>0</v>
      </c>
      <c r="Q809" s="63" t="str">
        <f t="shared" ref="Q809:X809" si="1427">IF(AND(E807="",E808=""),"",CHAR(10)&amp;"通勤手当：" &amp; TEXT(E809,"#,###円"))</f>
        <v/>
      </c>
      <c r="R809" s="63" t="str">
        <f t="shared" si="1427"/>
        <v/>
      </c>
      <c r="S809" s="63" t="str">
        <f t="shared" si="1427"/>
        <v/>
      </c>
      <c r="T809" s="63" t="str">
        <f t="shared" si="1427"/>
        <v/>
      </c>
      <c r="U809" s="63" t="str">
        <f t="shared" si="1427"/>
        <v/>
      </c>
      <c r="V809" s="63" t="str">
        <f t="shared" si="1427"/>
        <v/>
      </c>
      <c r="W809" s="63" t="str">
        <f t="shared" si="1427"/>
        <v/>
      </c>
      <c r="X809" s="63" t="str">
        <f t="shared" si="1427"/>
        <v/>
      </c>
    </row>
    <row r="810" spans="2:24">
      <c r="C810" s="110" t="s">
        <v>97</v>
      </c>
      <c r="D810" s="130" t="s">
        <v>99</v>
      </c>
      <c r="E810" s="38"/>
      <c r="F810" s="36"/>
      <c r="G810" s="36"/>
      <c r="H810" s="36"/>
      <c r="I810" s="36"/>
      <c r="J810" s="36"/>
      <c r="K810" s="36"/>
      <c r="L810" s="36"/>
      <c r="M810" s="131">
        <f>SUM(E810:L810)</f>
        <v>0</v>
      </c>
      <c r="Q810" s="63" t="str">
        <f>IF(E810="","",CHAR(10)&amp;"自己負担：" &amp; TEXT(E810,"#,###円")) &amp; IF(E811="",""," ※" &amp;E811)</f>
        <v/>
      </c>
      <c r="R810" s="63" t="str">
        <f t="shared" ref="R810" si="1428">IF(F810="","",CHAR(10)&amp;"自己負担：" &amp; TEXT(F810,"#,###円")) &amp; IF(F811="",""," ※" &amp;F811)</f>
        <v/>
      </c>
      <c r="S810" s="63" t="str">
        <f t="shared" ref="S810" si="1429">IF(G810="","",CHAR(10)&amp;"自己負担：" &amp; TEXT(G810,"#,###円")) &amp; IF(G811="",""," ※" &amp;G811)</f>
        <v/>
      </c>
      <c r="T810" s="63" t="str">
        <f t="shared" ref="T810" si="1430">IF(H810="","",CHAR(10)&amp;"自己負担：" &amp; TEXT(H810,"#,###円")) &amp; IF(H811="",""," ※" &amp;H811)</f>
        <v/>
      </c>
      <c r="U810" s="63" t="str">
        <f t="shared" ref="U810" si="1431">IF(I810="","",CHAR(10)&amp;"自己負担：" &amp; TEXT(I810,"#,###円")) &amp; IF(I811="",""," ※" &amp;I811)</f>
        <v/>
      </c>
      <c r="V810" s="63" t="str">
        <f t="shared" ref="V810" si="1432">IF(J810="","",CHAR(10)&amp;"自己負担：" &amp; TEXT(J810,"#,###円")) &amp; IF(J811="",""," ※" &amp;J811)</f>
        <v/>
      </c>
      <c r="W810" s="63" t="str">
        <f t="shared" ref="W810" si="1433">IF(K810="","",CHAR(10)&amp;"自己負担：" &amp; TEXT(K810,"#,###円")) &amp; IF(K811="",""," ※" &amp;K811)</f>
        <v/>
      </c>
      <c r="X810" s="63" t="str">
        <f t="shared" ref="X810" si="1434">IF(L810="","",CHAR(10)&amp;"自己負担：" &amp; TEXT(L810,"#,###円")) &amp; IF(L811="",""," ※" &amp;L811)</f>
        <v/>
      </c>
    </row>
    <row r="811" spans="2:24" ht="33.75" customHeight="1" thickBot="1">
      <c r="C811" s="132" t="s">
        <v>98</v>
      </c>
      <c r="D811" s="133" t="s">
        <v>100</v>
      </c>
      <c r="E811" s="40"/>
      <c r="F811" s="40"/>
      <c r="G811" s="40"/>
      <c r="H811" s="40"/>
      <c r="I811" s="40"/>
      <c r="J811" s="40"/>
      <c r="K811" s="40"/>
      <c r="L811" s="41"/>
      <c r="M811" s="134"/>
      <c r="O811" s="1" t="s">
        <v>101</v>
      </c>
    </row>
    <row r="812" spans="2:24" ht="21.75" customHeight="1" thickTop="1">
      <c r="C812" s="129" t="s">
        <v>76</v>
      </c>
      <c r="D812" s="135"/>
      <c r="E812" s="119" t="str">
        <f t="shared" ref="E812:L812" ca="1" si="1435">IF(SUM(E794,E798,E802,E806,E809)-E810=0,"",SUM(E794,E798,E802,E806,E809)-E810)</f>
        <v/>
      </c>
      <c r="F812" s="119" t="str">
        <f t="shared" ca="1" si="1435"/>
        <v/>
      </c>
      <c r="G812" s="119" t="str">
        <f t="shared" ca="1" si="1435"/>
        <v/>
      </c>
      <c r="H812" s="119" t="str">
        <f t="shared" ca="1" si="1435"/>
        <v/>
      </c>
      <c r="I812" s="119" t="str">
        <f t="shared" ca="1" si="1435"/>
        <v/>
      </c>
      <c r="J812" s="119" t="str">
        <f t="shared" ca="1" si="1435"/>
        <v/>
      </c>
      <c r="K812" s="119" t="str">
        <f t="shared" ca="1" si="1435"/>
        <v/>
      </c>
      <c r="L812" s="119" t="str">
        <f t="shared" ca="1" si="1435"/>
        <v/>
      </c>
      <c r="M812" s="136" t="str">
        <f ca="1">IF(E812="","",SUM(E812:L812))</f>
        <v/>
      </c>
      <c r="Q812" s="137" t="str">
        <f ca="1">Q794&amp;Q798&amp;Q802&amp;Q806&amp;Q809&amp;Q810</f>
        <v/>
      </c>
      <c r="R812" s="137" t="str">
        <f t="shared" ref="R812:X812" ca="1" si="1436">R794&amp;R798&amp;R802&amp;R806&amp;R809&amp;R810</f>
        <v/>
      </c>
      <c r="S812" s="137" t="str">
        <f t="shared" ca="1" si="1436"/>
        <v/>
      </c>
      <c r="T812" s="137" t="str">
        <f t="shared" ca="1" si="1436"/>
        <v/>
      </c>
      <c r="U812" s="137" t="str">
        <f t="shared" ca="1" si="1436"/>
        <v/>
      </c>
      <c r="V812" s="137" t="str">
        <f t="shared" ca="1" si="1436"/>
        <v/>
      </c>
      <c r="W812" s="137" t="str">
        <f t="shared" ca="1" si="1436"/>
        <v/>
      </c>
      <c r="X812" s="137" t="str">
        <f t="shared" ca="1" si="1436"/>
        <v/>
      </c>
    </row>
    <row r="813" spans="2:24" ht="15" customHeight="1" thickBot="1">
      <c r="B813" s="138"/>
      <c r="C813" s="138"/>
      <c r="D813" s="138"/>
      <c r="E813" s="138"/>
      <c r="F813" s="138"/>
      <c r="G813" s="138"/>
      <c r="H813" s="138"/>
      <c r="I813" s="138"/>
      <c r="J813" s="138"/>
      <c r="K813" s="138"/>
      <c r="L813" s="138"/>
      <c r="M813" s="138"/>
    </row>
    <row r="815" spans="2:24" ht="14.25" customHeight="1">
      <c r="B815" s="46">
        <f>B788+1</f>
        <v>31</v>
      </c>
      <c r="C815" s="29" t="str">
        <f>HYPERLINK("#日誌"&amp;B815&amp;"!B11","日誌"&amp;B815)</f>
        <v>日誌31</v>
      </c>
      <c r="D815" s="95" t="s">
        <v>116</v>
      </c>
      <c r="E815" s="139"/>
      <c r="F815" s="95" t="s">
        <v>126</v>
      </c>
      <c r="G815" s="140"/>
      <c r="H815" s="95" t="s">
        <v>127</v>
      </c>
      <c r="I815" s="140"/>
      <c r="J815" s="63"/>
      <c r="M815" s="96" t="str">
        <f>HYPERLINK("#⑭雑役務費!C"&amp;9*B815+1,"経費支出管理表へ")</f>
        <v>経費支出管理表へ</v>
      </c>
      <c r="Q815" s="1" t="s">
        <v>102</v>
      </c>
    </row>
    <row r="816" spans="2:24" ht="7.5" customHeight="1">
      <c r="C816" s="63"/>
      <c r="D816" s="63"/>
      <c r="E816" s="63"/>
      <c r="G816" s="97" t="e">
        <f>VLOOKUP(G815,リスト!E:F,2,FALSE)</f>
        <v>#N/A</v>
      </c>
      <c r="H816" s="63"/>
      <c r="J816" s="63"/>
      <c r="K816" s="63"/>
      <c r="L816" s="63"/>
      <c r="M816" s="63"/>
    </row>
    <row r="817" spans="3:24">
      <c r="C817" s="98"/>
      <c r="D817" s="99"/>
      <c r="E817" s="100" t="s">
        <v>45</v>
      </c>
      <c r="F817" s="101" t="s">
        <v>46</v>
      </c>
      <c r="G817" s="101" t="s">
        <v>47</v>
      </c>
      <c r="H817" s="101" t="s">
        <v>48</v>
      </c>
      <c r="I817" s="101" t="s">
        <v>49</v>
      </c>
      <c r="J817" s="101" t="s">
        <v>50</v>
      </c>
      <c r="K817" s="101" t="s">
        <v>51</v>
      </c>
      <c r="L817" s="101" t="s">
        <v>52</v>
      </c>
      <c r="M817" s="102" t="s">
        <v>11</v>
      </c>
      <c r="Q817" s="103" t="s">
        <v>45</v>
      </c>
      <c r="R817" s="103" t="s">
        <v>46</v>
      </c>
      <c r="S817" s="103" t="s">
        <v>47</v>
      </c>
      <c r="T817" s="103" t="s">
        <v>48</v>
      </c>
      <c r="U817" s="103" t="s">
        <v>49</v>
      </c>
      <c r="V817" s="103" t="s">
        <v>50</v>
      </c>
      <c r="W817" s="103" t="s">
        <v>51</v>
      </c>
      <c r="X817" s="103" t="s">
        <v>52</v>
      </c>
    </row>
    <row r="818" spans="3:24" ht="15" customHeight="1">
      <c r="C818" s="104" t="s">
        <v>18</v>
      </c>
      <c r="D818" s="105"/>
      <c r="E818" s="106" cm="1">
        <f t="array" aca="1" ref="E818" ca="1">IF(INDIRECT(C815&amp;"!$L$42")=0,"",COUNT(INDIRECT(C815&amp;"!$L$11:$L$41")))</f>
        <v>0</v>
      </c>
      <c r="F818" s="107" cm="1">
        <f t="array" aca="1" ref="F818" ca="1">IF(INDIRECT(C815&amp;"!$L$78")=0,"",COUNT(INDIRECT(C815&amp;"!$L$47:$L$77")))</f>
        <v>0</v>
      </c>
      <c r="G818" s="107" cm="1">
        <f t="array" aca="1" ref="G818" ca="1">IF(INDIRECT(C815&amp;"!$L$114")=0,"",COUNT(INDIRECT(C815&amp;"!$L$83:$L$113")))</f>
        <v>0</v>
      </c>
      <c r="H818" s="107" cm="1">
        <f t="array" aca="1" ref="H818" ca="1">IF(INDIRECT(C815&amp;"!$L$150")=0,"",COUNT(INDIRECT(C815&amp;"!$L$119:$L$149")))</f>
        <v>0</v>
      </c>
      <c r="I818" s="107" cm="1">
        <f t="array" aca="1" ref="I818" ca="1">IF(INDIRECT(C815&amp;"!$L$186")=0,"",COUNT(INDIRECT(C815&amp;"!$L$155:$L$185")))</f>
        <v>0</v>
      </c>
      <c r="J818" s="107" cm="1">
        <f t="array" aca="1" ref="J818" ca="1">IF(INDIRECT(C815&amp;"!$L$222")=0,"",COUNT(INDIRECT(C815&amp;"!$L$191:$L$221")))</f>
        <v>0</v>
      </c>
      <c r="K818" s="107" cm="1">
        <f t="array" aca="1" ref="K818" ca="1">IF(INDIRECT(C815&amp;"!$L$258")=0,"",COUNT(INDIRECT(C815&amp;"!$L$227:$L$257")))</f>
        <v>0</v>
      </c>
      <c r="L818" s="107" cm="1">
        <f t="array" aca="1" ref="L818" ca="1">IF(INDIRECT(C815&amp;"!$L$294")=0,"",COUNT(INDIRECT(C815&amp;"!$L$263:$L$293")))</f>
        <v>0</v>
      </c>
      <c r="M818" s="108">
        <f ca="1">IF($E$8="","",SUM($E$8:$L$8))</f>
        <v>0</v>
      </c>
      <c r="O818" s="69" t="s">
        <v>167</v>
      </c>
      <c r="Q818" s="109"/>
      <c r="R818" s="109"/>
      <c r="S818" s="109"/>
      <c r="T818" s="109"/>
      <c r="U818" s="109"/>
      <c r="V818" s="109"/>
      <c r="W818" s="109"/>
      <c r="X818" s="109"/>
    </row>
    <row r="819" spans="3:24">
      <c r="C819" s="110" t="s">
        <v>82</v>
      </c>
      <c r="D819" s="110" t="s">
        <v>73</v>
      </c>
      <c r="E819" s="37"/>
      <c r="F819" s="30"/>
      <c r="G819" s="30"/>
      <c r="H819" s="30"/>
      <c r="I819" s="30"/>
      <c r="J819" s="30"/>
      <c r="K819" s="30"/>
      <c r="L819" s="30"/>
      <c r="M819" s="111"/>
      <c r="O819" s="1" t="s">
        <v>122</v>
      </c>
    </row>
    <row r="820" spans="3:24">
      <c r="C820" s="112"/>
      <c r="D820" s="113" t="s">
        <v>24</v>
      </c>
      <c r="E820" s="114" t="str" cm="1">
        <f t="array" aca="1" ref="E820" ca="1">IF(INDIRECT($C815&amp;"!$H$42")=0,"",INDIRECT($C815&amp;"!$H$42"))</f>
        <v/>
      </c>
      <c r="F820" s="115" t="str" cm="1">
        <f t="array" aca="1" ref="F820" ca="1">IF(INDIRECT($C815&amp;"!$H$78")=0,"",INDIRECT($C815&amp;"!$H$78"))</f>
        <v/>
      </c>
      <c r="G820" s="115" t="str" cm="1">
        <f t="array" aca="1" ref="G820" ca="1">IF(INDIRECT($C815&amp;"!$H$114")=0,"",INDIRECT($C815&amp;"!$H$114"))</f>
        <v/>
      </c>
      <c r="H820" s="115" t="str" cm="1">
        <f t="array" aca="1" ref="H820" ca="1">IF(INDIRECT($C815&amp;"!$H$150")=0,"",INDIRECT($C815&amp;"!$H$150"))</f>
        <v/>
      </c>
      <c r="I820" s="115" t="str" cm="1">
        <f t="array" aca="1" ref="I820" ca="1">IF(INDIRECT($C815&amp;"!$H$186")=0,"",INDIRECT($C815&amp;"!$H$186"))</f>
        <v/>
      </c>
      <c r="J820" s="115" t="str" cm="1">
        <f t="array" aca="1" ref="J820" ca="1">IF(INDIRECT($C815&amp;"!$H$222")=0,"",INDIRECT($C815&amp;"!$H$222"))</f>
        <v/>
      </c>
      <c r="K820" s="115" t="str" cm="1">
        <f t="array" aca="1" ref="K820" ca="1">IF(INDIRECT($C815&amp;"!$H$258")=0,"",INDIRECT($C815&amp;"!$H$258"))</f>
        <v/>
      </c>
      <c r="L820" s="115" t="str" cm="1">
        <f t="array" aca="1" ref="L820" ca="1">IF(INDIRECT($C815&amp;"!$H$294")=0,"",INDIRECT($C815&amp;"!$H$294"))</f>
        <v/>
      </c>
      <c r="M820" s="116" t="str">
        <f ca="1">IF(E820="","",SUM($E820:$L820))</f>
        <v/>
      </c>
    </row>
    <row r="821" spans="3:24">
      <c r="C821" s="117"/>
      <c r="D821" s="117" t="s">
        <v>74</v>
      </c>
      <c r="E821" s="118" t="str">
        <f t="shared" ref="E821:L821" ca="1" si="1437">IF(OR(E819="",E820=""),"",ROUNDDOWN(E819*E820*24,0))</f>
        <v/>
      </c>
      <c r="F821" s="119" t="str">
        <f t="shared" ca="1" si="1437"/>
        <v/>
      </c>
      <c r="G821" s="119" t="str">
        <f t="shared" ca="1" si="1437"/>
        <v/>
      </c>
      <c r="H821" s="119" t="str">
        <f t="shared" ca="1" si="1437"/>
        <v/>
      </c>
      <c r="I821" s="120" t="str">
        <f t="shared" ca="1" si="1437"/>
        <v/>
      </c>
      <c r="J821" s="119" t="str">
        <f t="shared" ca="1" si="1437"/>
        <v/>
      </c>
      <c r="K821" s="119" t="str">
        <f t="shared" ca="1" si="1437"/>
        <v/>
      </c>
      <c r="L821" s="119" t="str">
        <f t="shared" ca="1" si="1437"/>
        <v/>
      </c>
      <c r="M821" s="121">
        <f ca="1">SUM(E821:L821)</f>
        <v>0</v>
      </c>
      <c r="Q821" s="63" t="str">
        <f t="shared" ref="Q821" ca="1" si="1438">IF(OR(E819="",E820=""),"","所定内：" &amp; TEXT(E819,"#,###円") &amp; "×" &amp; TEXT(E820,"[h]:mm時間;@") &amp; "=" &amp; TEXT(E821,"#,###円"))</f>
        <v/>
      </c>
      <c r="R821" s="63" t="str">
        <f t="shared" ref="R821" ca="1" si="1439">IF(OR(F819="",F820=""),"","所定内：" &amp; TEXT(F819,"#,###円") &amp; "×" &amp; TEXT(F820,"[h]:mm時間;@") &amp; "=" &amp; TEXT(F821,"#,###円"))</f>
        <v/>
      </c>
      <c r="S821" s="63" t="str">
        <f t="shared" ref="S821" ca="1" si="1440">IF(OR(G819="",G820=""),"","所定内：" &amp; TEXT(G819,"#,###円") &amp; "×" &amp; TEXT(G820,"[h]:mm時間;@") &amp; "=" &amp; TEXT(G821,"#,###円"))</f>
        <v/>
      </c>
      <c r="T821" s="63" t="str">
        <f t="shared" ref="T821" ca="1" si="1441">IF(OR(H819="",H820=""),"","所定内：" &amp; TEXT(H819,"#,###円") &amp; "×" &amp; TEXT(H820,"[h]:mm時間;@") &amp; "=" &amp; TEXT(H821,"#,###円"))</f>
        <v/>
      </c>
      <c r="U821" s="63" t="str">
        <f t="shared" ref="U821" ca="1" si="1442">IF(OR(I819="",I820=""),"","所定内：" &amp; TEXT(I819,"#,###円") &amp; "×" &amp; TEXT(I820,"[h]:mm時間;@") &amp; "=" &amp; TEXT(I821,"#,###円"))</f>
        <v/>
      </c>
      <c r="V821" s="63" t="str">
        <f t="shared" ref="V821" ca="1" si="1443">IF(OR(J819="",J820=""),"","所定内：" &amp; TEXT(J819,"#,###円") &amp; "×" &amp; TEXT(J820,"[h]:mm時間;@") &amp; "=" &amp; TEXT(J821,"#,###円"))</f>
        <v/>
      </c>
      <c r="W821" s="63" t="str">
        <f t="shared" ref="W821" ca="1" si="1444">IF(OR(K819="",K820=""),"","所定内：" &amp; TEXT(K819,"#,###円") &amp; "×" &amp; TEXT(K820,"[h]:mm時間;@") &amp; "=" &amp; TEXT(K821,"#,###円"))</f>
        <v/>
      </c>
      <c r="X821" s="63" t="str">
        <f t="shared" ref="X821" ca="1" si="1445">IF(OR(L819="",L820=""),"","所定内：" &amp; TEXT(L819,"#,###円") &amp; "×" &amp; TEXT(L820,"[h]:mm時間;@") &amp; "=" &amp; TEXT(L821,"#,###円"))</f>
        <v/>
      </c>
    </row>
    <row r="822" spans="3:24">
      <c r="C822" s="110" t="s">
        <v>91</v>
      </c>
      <c r="D822" s="112" t="s">
        <v>73</v>
      </c>
      <c r="E822" s="37"/>
      <c r="F822" s="30"/>
      <c r="G822" s="30"/>
      <c r="H822" s="30"/>
      <c r="I822" s="30"/>
      <c r="J822" s="30"/>
      <c r="K822" s="30"/>
      <c r="L822" s="30"/>
      <c r="M822" s="122"/>
      <c r="Q822" s="63"/>
      <c r="R822" s="63"/>
      <c r="S822" s="63"/>
      <c r="T822" s="63"/>
      <c r="U822" s="63"/>
      <c r="V822" s="63"/>
      <c r="W822" s="63"/>
      <c r="X822" s="63"/>
    </row>
    <row r="823" spans="3:24">
      <c r="C823" s="112"/>
      <c r="D823" s="113" t="s">
        <v>92</v>
      </c>
      <c r="E823" s="123" t="str">
        <f>IF(OR(E819="",E822=""),"",E822/E819-1)</f>
        <v/>
      </c>
      <c r="F823" s="124" t="str">
        <f t="shared" ref="F823:L823" si="1446">IF(OR(F819="",F822=""),"",F822/F819-1)</f>
        <v/>
      </c>
      <c r="G823" s="124" t="str">
        <f t="shared" si="1446"/>
        <v/>
      </c>
      <c r="H823" s="124" t="str">
        <f t="shared" si="1446"/>
        <v/>
      </c>
      <c r="I823" s="124" t="str">
        <f t="shared" si="1446"/>
        <v/>
      </c>
      <c r="J823" s="124" t="str">
        <f t="shared" si="1446"/>
        <v/>
      </c>
      <c r="K823" s="124" t="str">
        <f t="shared" si="1446"/>
        <v/>
      </c>
      <c r="L823" s="124" t="str">
        <f t="shared" si="1446"/>
        <v/>
      </c>
      <c r="M823" s="125"/>
      <c r="Q823" s="63"/>
      <c r="R823" s="63"/>
      <c r="S823" s="63"/>
      <c r="T823" s="63"/>
      <c r="U823" s="63"/>
      <c r="V823" s="63"/>
      <c r="W823" s="63"/>
      <c r="X823" s="63"/>
    </row>
    <row r="824" spans="3:24">
      <c r="C824" s="112"/>
      <c r="D824" s="113" t="s">
        <v>24</v>
      </c>
      <c r="E824" s="114" t="str" cm="1">
        <f t="array" aca="1" ref="E824" ca="1">IF(INDIRECT($C815&amp;"!$I$42")=0,"",INDIRECT($C815&amp;"!$I$42"))</f>
        <v/>
      </c>
      <c r="F824" s="115" t="str" cm="1">
        <f t="array" aca="1" ref="F824" ca="1">IF(INDIRECT($C815&amp;"!$I$78")=0,"",INDIRECT($C815&amp;"!$I$78"))</f>
        <v/>
      </c>
      <c r="G824" s="115" t="str" cm="1">
        <f t="array" aca="1" ref="G824" ca="1">IF(INDIRECT($C815&amp;"!$I$114")=0,"",INDIRECT($C815&amp;"!$I$114"))</f>
        <v/>
      </c>
      <c r="H824" s="115" t="str" cm="1">
        <f t="array" aca="1" ref="H824" ca="1">IF(INDIRECT($C815&amp;"!$I$150")=0,"",INDIRECT($C815&amp;"!$I$150"))</f>
        <v/>
      </c>
      <c r="I824" s="115" t="str" cm="1">
        <f t="array" aca="1" ref="I824" ca="1">IF(INDIRECT($C815&amp;"!$I$186")=0,"",INDIRECT($C815&amp;"!$I$186"))</f>
        <v/>
      </c>
      <c r="J824" s="115" t="str" cm="1">
        <f t="array" aca="1" ref="J824" ca="1">IF(INDIRECT($C815&amp;"!$I$222")=0,"",INDIRECT($C815&amp;"!$I$222"))</f>
        <v/>
      </c>
      <c r="K824" s="115" t="str" cm="1">
        <f t="array" aca="1" ref="K824" ca="1">IF(INDIRECT($C815&amp;"!$I$258")=0,"",INDIRECT($C815&amp;"!$I$258"))</f>
        <v/>
      </c>
      <c r="L824" s="115" t="str" cm="1">
        <f t="array" aca="1" ref="L824" ca="1">IF(INDIRECT($C815&amp;"!$I$294")=0,"",INDIRECT($C815&amp;"!$I$294"))</f>
        <v/>
      </c>
      <c r="M824" s="116" t="str">
        <f ca="1">IF(E824="","",SUM($E824:$L824))</f>
        <v/>
      </c>
      <c r="Q824" s="63"/>
      <c r="R824" s="63"/>
      <c r="S824" s="63"/>
      <c r="T824" s="63"/>
      <c r="U824" s="63"/>
      <c r="V824" s="63"/>
      <c r="W824" s="63"/>
      <c r="X824" s="63"/>
    </row>
    <row r="825" spans="3:24">
      <c r="C825" s="117"/>
      <c r="D825" s="117" t="s">
        <v>74</v>
      </c>
      <c r="E825" s="118" t="str">
        <f t="shared" ref="E825:L825" ca="1" si="1447">IF(OR(E822="",E824=""),"",ROUNDDOWN(E822*E824*24,0))</f>
        <v/>
      </c>
      <c r="F825" s="119" t="str">
        <f t="shared" ca="1" si="1447"/>
        <v/>
      </c>
      <c r="G825" s="119" t="str">
        <f t="shared" ca="1" si="1447"/>
        <v/>
      </c>
      <c r="H825" s="119" t="str">
        <f t="shared" ca="1" si="1447"/>
        <v/>
      </c>
      <c r="I825" s="119" t="str">
        <f t="shared" ca="1" si="1447"/>
        <v/>
      </c>
      <c r="J825" s="119" t="str">
        <f t="shared" ca="1" si="1447"/>
        <v/>
      </c>
      <c r="K825" s="119" t="str">
        <f t="shared" ca="1" si="1447"/>
        <v/>
      </c>
      <c r="L825" s="119" t="str">
        <f t="shared" ca="1" si="1447"/>
        <v/>
      </c>
      <c r="M825" s="121">
        <f ca="1">SUM(E825:L825)</f>
        <v>0</v>
      </c>
      <c r="Q825" s="63" t="str">
        <f t="shared" ref="Q825" ca="1" si="1448">IF(OR(E822="",E824=""),"",CHAR(10)&amp;"所定外：" &amp; TEXT(E822,"#,###円") &amp; "×" &amp; TEXT(E824,"[h]:mm時間;@") &amp; "=" &amp; TEXT(E825,"#,###円"))</f>
        <v/>
      </c>
      <c r="R825" s="63" t="str">
        <f t="shared" ref="R825" ca="1" si="1449">IF(OR(F822="",F824=""),"",CHAR(10)&amp;"所定外：" &amp; TEXT(F822,"#,###円") &amp; "×" &amp; TEXT(F824,"[h]:mm時間;@") &amp; "=" &amp; TEXT(F825,"#,###円"))</f>
        <v/>
      </c>
      <c r="S825" s="63" t="str">
        <f t="shared" ref="S825" ca="1" si="1450">IF(OR(G822="",G824=""),"",CHAR(10)&amp;"所定外：" &amp; TEXT(G822,"#,###円") &amp; "×" &amp; TEXT(G824,"[h]:mm時間;@") &amp; "=" &amp; TEXT(G825,"#,###円"))</f>
        <v/>
      </c>
      <c r="T825" s="63" t="str">
        <f t="shared" ref="T825" ca="1" si="1451">IF(OR(H822="",H824=""),"",CHAR(10)&amp;"所定外：" &amp; TEXT(H822,"#,###円") &amp; "×" &amp; TEXT(H824,"[h]:mm時間;@") &amp; "=" &amp; TEXT(H825,"#,###円"))</f>
        <v/>
      </c>
      <c r="U825" s="63" t="str">
        <f t="shared" ref="U825" ca="1" si="1452">IF(OR(I822="",I824=""),"",CHAR(10)&amp;"所定外：" &amp; TEXT(I822,"#,###円") &amp; "×" &amp; TEXT(I824,"[h]:mm時間;@") &amp; "=" &amp; TEXT(I825,"#,###円"))</f>
        <v/>
      </c>
      <c r="V825" s="63" t="str">
        <f t="shared" ref="V825" ca="1" si="1453">IF(OR(J822="",J824=""),"",CHAR(10)&amp;"所定外：" &amp; TEXT(J822,"#,###円") &amp; "×" &amp; TEXT(J824,"[h]:mm時間;@") &amp; "=" &amp; TEXT(J825,"#,###円"))</f>
        <v/>
      </c>
      <c r="W825" s="63" t="str">
        <f t="shared" ref="W825" ca="1" si="1454">IF(OR(K822="",K824=""),"",CHAR(10)&amp;"所定外：" &amp; TEXT(K822,"#,###円") &amp; "×" &amp; TEXT(K824,"[h]:mm時間;@") &amp; "=" &amp; TEXT(K825,"#,###円"))</f>
        <v/>
      </c>
      <c r="X825" s="63" t="str">
        <f t="shared" ref="X825" ca="1" si="1455">IF(OR(L822="",L824=""),"",CHAR(10)&amp;"所定外：" &amp; TEXT(L822,"#,###円") &amp; "×" &amp; TEXT(L824,"[h]:mm時間;@") &amp; "=" &amp; TEXT(L825,"#,###円"))</f>
        <v/>
      </c>
    </row>
    <row r="826" spans="3:24">
      <c r="C826" s="110" t="s">
        <v>93</v>
      </c>
      <c r="D826" s="112" t="s">
        <v>73</v>
      </c>
      <c r="E826" s="37"/>
      <c r="F826" s="30"/>
      <c r="G826" s="30"/>
      <c r="H826" s="30"/>
      <c r="I826" s="30"/>
      <c r="J826" s="30"/>
      <c r="K826" s="30"/>
      <c r="L826" s="30"/>
      <c r="M826" s="122"/>
      <c r="Q826" s="63"/>
      <c r="R826" s="63"/>
      <c r="S826" s="63"/>
      <c r="T826" s="63"/>
      <c r="U826" s="63"/>
      <c r="V826" s="63"/>
      <c r="W826" s="63"/>
      <c r="X826" s="63"/>
    </row>
    <row r="827" spans="3:24">
      <c r="C827" s="112"/>
      <c r="D827" s="113" t="s">
        <v>92</v>
      </c>
      <c r="E827" s="123" t="str">
        <f t="shared" ref="E827:L827" si="1456">IF(OR(E819="",E826=""),"",E826/E819-1)</f>
        <v/>
      </c>
      <c r="F827" s="124" t="str">
        <f t="shared" si="1456"/>
        <v/>
      </c>
      <c r="G827" s="124" t="str">
        <f t="shared" si="1456"/>
        <v/>
      </c>
      <c r="H827" s="124" t="str">
        <f t="shared" si="1456"/>
        <v/>
      </c>
      <c r="I827" s="124" t="str">
        <f t="shared" si="1456"/>
        <v/>
      </c>
      <c r="J827" s="124" t="str">
        <f t="shared" si="1456"/>
        <v/>
      </c>
      <c r="K827" s="124" t="str">
        <f t="shared" si="1456"/>
        <v/>
      </c>
      <c r="L827" s="124" t="str">
        <f t="shared" si="1456"/>
        <v/>
      </c>
      <c r="M827" s="125"/>
      <c r="Q827" s="63"/>
      <c r="R827" s="63"/>
      <c r="S827" s="63"/>
      <c r="T827" s="63"/>
      <c r="U827" s="63"/>
      <c r="V827" s="63"/>
      <c r="W827" s="63"/>
      <c r="X827" s="63"/>
    </row>
    <row r="828" spans="3:24">
      <c r="C828" s="112"/>
      <c r="D828" s="113" t="s">
        <v>24</v>
      </c>
      <c r="E828" s="114" t="str" cm="1">
        <f t="array" aca="1" ref="E828" ca="1">IF(INDIRECT($C815&amp;"!$J$42")=0,"",INDIRECT($C815&amp;"!$J$42"))</f>
        <v/>
      </c>
      <c r="F828" s="115" t="str" cm="1">
        <f t="array" aca="1" ref="F828" ca="1">IF(INDIRECT($C815&amp;"!$J$78")=0,"",INDIRECT($C815&amp;"!$J$78"))</f>
        <v/>
      </c>
      <c r="G828" s="115" t="str" cm="1">
        <f t="array" aca="1" ref="G828" ca="1">IF(INDIRECT($C815&amp;"!$J$114")=0,"",INDIRECT($C815&amp;"!$J$114"))</f>
        <v/>
      </c>
      <c r="H828" s="115" t="str" cm="1">
        <f t="array" aca="1" ref="H828" ca="1">IF(INDIRECT($C815&amp;"!$J$150")=0,"",INDIRECT($C815&amp;"!$J$150"))</f>
        <v/>
      </c>
      <c r="I828" s="115" t="str" cm="1">
        <f t="array" aca="1" ref="I828" ca="1">IF(INDIRECT($C815&amp;"!$J$186")=0,"",INDIRECT($C815&amp;"!$J$186"))</f>
        <v/>
      </c>
      <c r="J828" s="115" t="str" cm="1">
        <f t="array" aca="1" ref="J828" ca="1">IF(INDIRECT($C815&amp;"!$J$222")=0,"",INDIRECT($C815&amp;"!$J$222"))</f>
        <v/>
      </c>
      <c r="K828" s="115" t="str" cm="1">
        <f t="array" aca="1" ref="K828" ca="1">IF(INDIRECT($C815&amp;"!$J$258")=0,"",INDIRECT($C815&amp;"!$J$258"))</f>
        <v/>
      </c>
      <c r="L828" s="115" t="str" cm="1">
        <f t="array" aca="1" ref="L828" ca="1">IF(INDIRECT($C815&amp;"!$J$294")=0,"",INDIRECT($C815&amp;"!$J$294"))</f>
        <v/>
      </c>
      <c r="M828" s="116" t="str">
        <f ca="1">IF(E828="","",SUM($E828:$L828))</f>
        <v/>
      </c>
      <c r="Q828" s="63"/>
      <c r="R828" s="63"/>
      <c r="S828" s="63"/>
      <c r="T828" s="63"/>
      <c r="U828" s="63"/>
      <c r="V828" s="63"/>
      <c r="W828" s="63"/>
      <c r="X828" s="63"/>
    </row>
    <row r="829" spans="3:24">
      <c r="C829" s="117"/>
      <c r="D829" s="117" t="s">
        <v>74</v>
      </c>
      <c r="E829" s="118" t="str">
        <f t="shared" ref="E829:L829" ca="1" si="1457">IF(OR(E826="",E828=""),"",ROUNDDOWN(E826*E828*24,0))</f>
        <v/>
      </c>
      <c r="F829" s="119" t="str">
        <f t="shared" ca="1" si="1457"/>
        <v/>
      </c>
      <c r="G829" s="119" t="str">
        <f t="shared" ca="1" si="1457"/>
        <v/>
      </c>
      <c r="H829" s="119" t="str">
        <f t="shared" ca="1" si="1457"/>
        <v/>
      </c>
      <c r="I829" s="119" t="str">
        <f t="shared" ca="1" si="1457"/>
        <v/>
      </c>
      <c r="J829" s="119" t="str">
        <f t="shared" ca="1" si="1457"/>
        <v/>
      </c>
      <c r="K829" s="119" t="str">
        <f t="shared" ca="1" si="1457"/>
        <v/>
      </c>
      <c r="L829" s="119" t="str">
        <f t="shared" ca="1" si="1457"/>
        <v/>
      </c>
      <c r="M829" s="121">
        <f ca="1">SUM(E829:L829)</f>
        <v>0</v>
      </c>
      <c r="Q829" s="63" t="str">
        <f ca="1">IF(OR(E826="",E828=""),"",CHAR(10)&amp;"所定休日：" &amp; TEXT(E826,"#,###円") &amp; "×" &amp; TEXT(E828,"[h]:mm時間;@") &amp; "=" &amp; TEXT(E829,"#,###円"))</f>
        <v/>
      </c>
      <c r="R829" s="63" t="str">
        <f t="shared" ref="R829" ca="1" si="1458">IF(OR(F826="",F828=""),"",CHAR(10)&amp;"所定休日：" &amp; TEXT(F826,"#,###円") &amp; "×" &amp; TEXT(F828,"[h]:mm時間;@") &amp; "=" &amp; TEXT(F829,"#,###円"))</f>
        <v/>
      </c>
      <c r="S829" s="63" t="str">
        <f t="shared" ref="S829" ca="1" si="1459">IF(OR(G826="",G828=""),"",CHAR(10)&amp;"所定休日：" &amp; TEXT(G826,"#,###円") &amp; "×" &amp; TEXT(G828,"[h]:mm時間;@") &amp; "=" &amp; TEXT(G829,"#,###円"))</f>
        <v/>
      </c>
      <c r="T829" s="63" t="str">
        <f t="shared" ref="T829" ca="1" si="1460">IF(OR(H826="",H828=""),"",CHAR(10)&amp;"所定休日：" &amp; TEXT(H826,"#,###円") &amp; "×" &amp; TEXT(H828,"[h]:mm時間;@") &amp; "=" &amp; TEXT(H829,"#,###円"))</f>
        <v/>
      </c>
      <c r="U829" s="63" t="str">
        <f t="shared" ref="U829" ca="1" si="1461">IF(OR(I826="",I828=""),"",CHAR(10)&amp;"所定休日：" &amp; TEXT(I826,"#,###円") &amp; "×" &amp; TEXT(I828,"[h]:mm時間;@") &amp; "=" &amp; TEXT(I829,"#,###円"))</f>
        <v/>
      </c>
      <c r="V829" s="63" t="str">
        <f t="shared" ref="V829" ca="1" si="1462">IF(OR(J826="",J828=""),"",CHAR(10)&amp;"所定休日：" &amp; TEXT(J826,"#,###円") &amp; "×" &amp; TEXT(J828,"[h]:mm時間;@") &amp; "=" &amp; TEXT(J829,"#,###円"))</f>
        <v/>
      </c>
      <c r="W829" s="63" t="str">
        <f t="shared" ref="W829" ca="1" si="1463">IF(OR(K826="",K828=""),"",CHAR(10)&amp;"所定休日：" &amp; TEXT(K826,"#,###円") &amp; "×" &amp; TEXT(K828,"[h]:mm時間;@") &amp; "=" &amp; TEXT(K829,"#,###円"))</f>
        <v/>
      </c>
      <c r="X829" s="63" t="str">
        <f t="shared" ref="X829" ca="1" si="1464">IF(OR(L826="",L828=""),"",CHAR(10)&amp;"所定休日：" &amp; TEXT(L826,"#,###円") &amp; "×" &amp; TEXT(L828,"[h]:mm時間;@") &amp; "=" &amp; TEXT(L829,"#,###円"))</f>
        <v/>
      </c>
    </row>
    <row r="830" spans="3:24">
      <c r="C830" s="110" t="s">
        <v>94</v>
      </c>
      <c r="D830" s="112" t="s">
        <v>73</v>
      </c>
      <c r="E830" s="37"/>
      <c r="F830" s="30"/>
      <c r="G830" s="30"/>
      <c r="H830" s="30"/>
      <c r="I830" s="30"/>
      <c r="J830" s="30"/>
      <c r="K830" s="30"/>
      <c r="L830" s="30"/>
      <c r="M830" s="122"/>
      <c r="Q830" s="63"/>
      <c r="R830" s="63"/>
      <c r="S830" s="63"/>
      <c r="T830" s="63"/>
      <c r="U830" s="63"/>
      <c r="V830" s="63"/>
      <c r="W830" s="63"/>
      <c r="X830" s="63"/>
    </row>
    <row r="831" spans="3:24">
      <c r="C831" s="112"/>
      <c r="D831" s="113" t="s">
        <v>92</v>
      </c>
      <c r="E831" s="123" t="str">
        <f t="shared" ref="E831:L831" si="1465">IF(OR(E819="",E830=""),"",E830/E819-1)</f>
        <v/>
      </c>
      <c r="F831" s="124" t="str">
        <f t="shared" si="1465"/>
        <v/>
      </c>
      <c r="G831" s="124" t="str">
        <f t="shared" si="1465"/>
        <v/>
      </c>
      <c r="H831" s="124" t="str">
        <f t="shared" si="1465"/>
        <v/>
      </c>
      <c r="I831" s="124" t="str">
        <f t="shared" si="1465"/>
        <v/>
      </c>
      <c r="J831" s="124" t="str">
        <f t="shared" si="1465"/>
        <v/>
      </c>
      <c r="K831" s="124" t="str">
        <f t="shared" si="1465"/>
        <v/>
      </c>
      <c r="L831" s="124" t="str">
        <f t="shared" si="1465"/>
        <v/>
      </c>
      <c r="M831" s="125"/>
      <c r="Q831" s="63"/>
      <c r="R831" s="63"/>
      <c r="S831" s="63"/>
      <c r="T831" s="63"/>
      <c r="U831" s="63"/>
      <c r="V831" s="63"/>
      <c r="W831" s="63"/>
      <c r="X831" s="63"/>
    </row>
    <row r="832" spans="3:24">
      <c r="C832" s="112"/>
      <c r="D832" s="113" t="s">
        <v>24</v>
      </c>
      <c r="E832" s="114" t="str" cm="1">
        <f t="array" aca="1" ref="E832" ca="1">IF(INDIRECT($C815&amp;"!$K$42")=0,"",INDIRECT($C815&amp;"!$K$42"))</f>
        <v/>
      </c>
      <c r="F832" s="115" t="str" cm="1">
        <f t="array" aca="1" ref="F832" ca="1">IF(INDIRECT($C815&amp;"!$K$78")=0,"",INDIRECT($C815&amp;"!$K$78"))</f>
        <v/>
      </c>
      <c r="G832" s="115" t="str" cm="1">
        <f t="array" aca="1" ref="G832" ca="1">IF(INDIRECT($C815&amp;"!$K$114")=0,"",INDIRECT($C815&amp;"!$K$114"))</f>
        <v/>
      </c>
      <c r="H832" s="115" t="str" cm="1">
        <f t="array" aca="1" ref="H832" ca="1">IF(INDIRECT($C815&amp;"!$K$150")=0,"",INDIRECT($C815&amp;"!$K$150"))</f>
        <v/>
      </c>
      <c r="I832" s="115" t="str" cm="1">
        <f t="array" aca="1" ref="I832" ca="1">IF(INDIRECT($C815&amp;"!$K$186")=0,"",INDIRECT($C815&amp;"!$K$186"))</f>
        <v/>
      </c>
      <c r="J832" s="115" t="str" cm="1">
        <f t="array" aca="1" ref="J832" ca="1">IF(INDIRECT($C815&amp;"!$K$222")=0,"",INDIRECT($C815&amp;"!$K$222"))</f>
        <v/>
      </c>
      <c r="K832" s="115" t="str" cm="1">
        <f t="array" aca="1" ref="K832" ca="1">IF(INDIRECT($C815&amp;"!$K$258")=0,"",INDIRECT($C815&amp;"!$K$258"))</f>
        <v/>
      </c>
      <c r="L832" s="115" t="str" cm="1">
        <f t="array" aca="1" ref="L832" ca="1">IF(INDIRECT($C815&amp;"!$K$294")=0,"",INDIRECT($C815&amp;"!$K$294"))</f>
        <v/>
      </c>
      <c r="M832" s="116" t="str">
        <f ca="1">IF(E832="","",SUM($E832:$L832))</f>
        <v/>
      </c>
      <c r="Q832" s="63"/>
      <c r="R832" s="63"/>
      <c r="S832" s="63"/>
      <c r="T832" s="63"/>
      <c r="U832" s="63"/>
      <c r="V832" s="63"/>
      <c r="W832" s="63"/>
      <c r="X832" s="63"/>
    </row>
    <row r="833" spans="2:24">
      <c r="C833" s="117"/>
      <c r="D833" s="117" t="s">
        <v>74</v>
      </c>
      <c r="E833" s="118" t="str">
        <f ca="1">IF(OR(E830="",E832=""),"",ROUNDDOWN(E830*E832*24,0))</f>
        <v/>
      </c>
      <c r="F833" s="119" t="str">
        <f t="shared" ref="F833:L833" ca="1" si="1466">IF(OR(F830="",F832=""),"",ROUNDDOWN(F830*F832*24,0))</f>
        <v/>
      </c>
      <c r="G833" s="119" t="str">
        <f t="shared" ca="1" si="1466"/>
        <v/>
      </c>
      <c r="H833" s="119" t="str">
        <f t="shared" ca="1" si="1466"/>
        <v/>
      </c>
      <c r="I833" s="119" t="str">
        <f t="shared" ca="1" si="1466"/>
        <v/>
      </c>
      <c r="J833" s="119" t="str">
        <f t="shared" ca="1" si="1466"/>
        <v/>
      </c>
      <c r="K833" s="119" t="str">
        <f t="shared" ca="1" si="1466"/>
        <v/>
      </c>
      <c r="L833" s="119" t="str">
        <f t="shared" ca="1" si="1466"/>
        <v/>
      </c>
      <c r="M833" s="121">
        <f ca="1">SUM(E833:L833)</f>
        <v>0</v>
      </c>
      <c r="Q833" s="63" t="str">
        <f t="shared" ref="Q833" ca="1" si="1467">IF(OR(E830="",E832=""),"",CHAR(10)&amp;"法定休日：" &amp; TEXT(E830,"#,###円") &amp; "×" &amp; TEXT(E832,"[h]:mm時間;@") &amp; "=" &amp; TEXT(E833,"#,###円"))</f>
        <v/>
      </c>
      <c r="R833" s="63" t="str">
        <f t="shared" ref="R833" ca="1" si="1468">IF(OR(F830="",F832=""),"",CHAR(10)&amp;"法定休日：" &amp; TEXT(F830,"#,###円") &amp; "×" &amp; TEXT(F832,"[h]:mm時間;@") &amp; "=" &amp; TEXT(F833,"#,###円"))</f>
        <v/>
      </c>
      <c r="S833" s="63" t="str">
        <f t="shared" ref="S833" ca="1" si="1469">IF(OR(G830="",G832=""),"",CHAR(10)&amp;"法定休日：" &amp; TEXT(G830,"#,###円") &amp; "×" &amp; TEXT(G832,"[h]:mm時間;@") &amp; "=" &amp; TEXT(G833,"#,###円"))</f>
        <v/>
      </c>
      <c r="T833" s="63" t="str">
        <f t="shared" ref="T833" ca="1" si="1470">IF(OR(H830="",H832=""),"",CHAR(10)&amp;"法定休日：" &amp; TEXT(H830,"#,###円") &amp; "×" &amp; TEXT(H832,"[h]:mm時間;@") &amp; "=" &amp; TEXT(H833,"#,###円"))</f>
        <v/>
      </c>
      <c r="U833" s="63" t="str">
        <f t="shared" ref="U833" ca="1" si="1471">IF(OR(I830="",I832=""),"",CHAR(10)&amp;"法定休日：" &amp; TEXT(I830,"#,###円") &amp; "×" &amp; TEXT(I832,"[h]:mm時間;@") &amp; "=" &amp; TEXT(I833,"#,###円"))</f>
        <v/>
      </c>
      <c r="V833" s="63" t="str">
        <f t="shared" ref="V833" ca="1" si="1472">IF(OR(J830="",J832=""),"",CHAR(10)&amp;"法定休日：" &amp; TEXT(J830,"#,###円") &amp; "×" &amp; TEXT(J832,"[h]:mm時間;@") &amp; "=" &amp; TEXT(J833,"#,###円"))</f>
        <v/>
      </c>
      <c r="W833" s="63" t="str">
        <f t="shared" ref="W833" ca="1" si="1473">IF(OR(K830="",K832=""),"",CHAR(10)&amp;"法定休日：" &amp; TEXT(K830,"#,###円") &amp; "×" &amp; TEXT(K832,"[h]:mm時間;@") &amp; "=" &amp; TEXT(K833,"#,###円"))</f>
        <v/>
      </c>
      <c r="X833" s="63" t="str">
        <f t="shared" ref="X833" ca="1" si="1474">IF(OR(L830="",L832=""),"",CHAR(10)&amp;"法定休日：" &amp; TEXT(L830,"#,###円") &amp; "×" &amp; TEXT(L832,"[h]:mm時間;@") &amp; "=" &amp; TEXT(L833,"#,###円"))</f>
        <v/>
      </c>
    </row>
    <row r="834" spans="2:24">
      <c r="C834" s="110" t="s">
        <v>75</v>
      </c>
      <c r="D834" s="110" t="s">
        <v>77</v>
      </c>
      <c r="E834" s="38"/>
      <c r="F834" s="36"/>
      <c r="G834" s="36"/>
      <c r="H834" s="36"/>
      <c r="I834" s="36"/>
      <c r="J834" s="36"/>
      <c r="K834" s="36"/>
      <c r="L834" s="36"/>
      <c r="M834" s="126">
        <f>SUM(E834:L834)</f>
        <v>0</v>
      </c>
      <c r="Q834" s="63"/>
      <c r="R834" s="63"/>
      <c r="S834" s="63"/>
      <c r="T834" s="63"/>
      <c r="U834" s="63"/>
      <c r="V834" s="63"/>
      <c r="W834" s="63"/>
      <c r="X834" s="63"/>
    </row>
    <row r="835" spans="2:24">
      <c r="C835" s="127"/>
      <c r="D835" s="113" t="s">
        <v>78</v>
      </c>
      <c r="E835" s="39"/>
      <c r="F835" s="35"/>
      <c r="G835" s="35"/>
      <c r="H835" s="35"/>
      <c r="I835" s="35"/>
      <c r="J835" s="35"/>
      <c r="K835" s="35"/>
      <c r="L835" s="35"/>
      <c r="M835" s="128">
        <f ca="1">SUM(E835*E818,F835*F818,G835*G818,H835*H818,I835*I818,J835*J818,K835*K818,L835*L818)</f>
        <v>0</v>
      </c>
      <c r="Q835" s="63"/>
      <c r="R835" s="63"/>
      <c r="S835" s="63"/>
      <c r="T835" s="63"/>
      <c r="U835" s="63"/>
      <c r="V835" s="63"/>
      <c r="W835" s="63"/>
      <c r="X835" s="63"/>
    </row>
    <row r="836" spans="2:24">
      <c r="C836" s="129"/>
      <c r="D836" s="117" t="s">
        <v>74</v>
      </c>
      <c r="E836" s="118" t="str">
        <f t="shared" ref="E836:L836" si="1475">IF(AND(E834="",E835=""),"",E834+E835*E818)</f>
        <v/>
      </c>
      <c r="F836" s="119" t="str">
        <f t="shared" si="1475"/>
        <v/>
      </c>
      <c r="G836" s="119" t="str">
        <f t="shared" si="1475"/>
        <v/>
      </c>
      <c r="H836" s="119" t="str">
        <f t="shared" si="1475"/>
        <v/>
      </c>
      <c r="I836" s="119" t="str">
        <f t="shared" si="1475"/>
        <v/>
      </c>
      <c r="J836" s="119" t="str">
        <f t="shared" si="1475"/>
        <v/>
      </c>
      <c r="K836" s="119" t="str">
        <f t="shared" si="1475"/>
        <v/>
      </c>
      <c r="L836" s="119" t="str">
        <f t="shared" si="1475"/>
        <v/>
      </c>
      <c r="M836" s="121">
        <f>SUM(E836:L836)</f>
        <v>0</v>
      </c>
      <c r="Q836" s="63" t="str">
        <f t="shared" ref="Q836:X836" si="1476">IF(AND(E834="",E835=""),"",CHAR(10)&amp;"通勤手当：" &amp; TEXT(E836,"#,###円"))</f>
        <v/>
      </c>
      <c r="R836" s="63" t="str">
        <f t="shared" si="1476"/>
        <v/>
      </c>
      <c r="S836" s="63" t="str">
        <f t="shared" si="1476"/>
        <v/>
      </c>
      <c r="T836" s="63" t="str">
        <f t="shared" si="1476"/>
        <v/>
      </c>
      <c r="U836" s="63" t="str">
        <f t="shared" si="1476"/>
        <v/>
      </c>
      <c r="V836" s="63" t="str">
        <f t="shared" si="1476"/>
        <v/>
      </c>
      <c r="W836" s="63" t="str">
        <f t="shared" si="1476"/>
        <v/>
      </c>
      <c r="X836" s="63" t="str">
        <f t="shared" si="1476"/>
        <v/>
      </c>
    </row>
    <row r="837" spans="2:24">
      <c r="C837" s="110" t="s">
        <v>97</v>
      </c>
      <c r="D837" s="130" t="s">
        <v>99</v>
      </c>
      <c r="E837" s="38"/>
      <c r="F837" s="36"/>
      <c r="G837" s="36"/>
      <c r="H837" s="36"/>
      <c r="I837" s="36"/>
      <c r="J837" s="36"/>
      <c r="K837" s="36"/>
      <c r="L837" s="36"/>
      <c r="M837" s="131">
        <f>SUM(E837:L837)</f>
        <v>0</v>
      </c>
      <c r="Q837" s="63" t="str">
        <f>IF(E837="","",CHAR(10)&amp;"自己負担：" &amp; TEXT(E837,"#,###円")) &amp; IF(E838="",""," ※" &amp;E838)</f>
        <v/>
      </c>
      <c r="R837" s="63" t="str">
        <f t="shared" ref="R837" si="1477">IF(F837="","",CHAR(10)&amp;"自己負担：" &amp; TEXT(F837,"#,###円")) &amp; IF(F838="",""," ※" &amp;F838)</f>
        <v/>
      </c>
      <c r="S837" s="63" t="str">
        <f t="shared" ref="S837" si="1478">IF(G837="","",CHAR(10)&amp;"自己負担：" &amp; TEXT(G837,"#,###円")) &amp; IF(G838="",""," ※" &amp;G838)</f>
        <v/>
      </c>
      <c r="T837" s="63" t="str">
        <f t="shared" ref="T837" si="1479">IF(H837="","",CHAR(10)&amp;"自己負担：" &amp; TEXT(H837,"#,###円")) &amp; IF(H838="",""," ※" &amp;H838)</f>
        <v/>
      </c>
      <c r="U837" s="63" t="str">
        <f t="shared" ref="U837" si="1480">IF(I837="","",CHAR(10)&amp;"自己負担：" &amp; TEXT(I837,"#,###円")) &amp; IF(I838="",""," ※" &amp;I838)</f>
        <v/>
      </c>
      <c r="V837" s="63" t="str">
        <f t="shared" ref="V837" si="1481">IF(J837="","",CHAR(10)&amp;"自己負担：" &amp; TEXT(J837,"#,###円")) &amp; IF(J838="",""," ※" &amp;J838)</f>
        <v/>
      </c>
      <c r="W837" s="63" t="str">
        <f t="shared" ref="W837" si="1482">IF(K837="","",CHAR(10)&amp;"自己負担：" &amp; TEXT(K837,"#,###円")) &amp; IF(K838="",""," ※" &amp;K838)</f>
        <v/>
      </c>
      <c r="X837" s="63" t="str">
        <f t="shared" ref="X837" si="1483">IF(L837="","",CHAR(10)&amp;"自己負担：" &amp; TEXT(L837,"#,###円")) &amp; IF(L838="",""," ※" &amp;L838)</f>
        <v/>
      </c>
    </row>
    <row r="838" spans="2:24" ht="33.75" customHeight="1" thickBot="1">
      <c r="C838" s="132" t="s">
        <v>98</v>
      </c>
      <c r="D838" s="133" t="s">
        <v>100</v>
      </c>
      <c r="E838" s="40"/>
      <c r="F838" s="40"/>
      <c r="G838" s="40"/>
      <c r="H838" s="40"/>
      <c r="I838" s="40"/>
      <c r="J838" s="40"/>
      <c r="K838" s="40"/>
      <c r="L838" s="41"/>
      <c r="M838" s="134"/>
      <c r="O838" s="1" t="s">
        <v>101</v>
      </c>
    </row>
    <row r="839" spans="2:24" ht="21.75" customHeight="1" thickTop="1">
      <c r="C839" s="129" t="s">
        <v>76</v>
      </c>
      <c r="D839" s="135"/>
      <c r="E839" s="119" t="str">
        <f t="shared" ref="E839:L839" ca="1" si="1484">IF(SUM(E821,E825,E829,E833,E836)-E837=0,"",SUM(E821,E825,E829,E833,E836)-E837)</f>
        <v/>
      </c>
      <c r="F839" s="119" t="str">
        <f t="shared" ca="1" si="1484"/>
        <v/>
      </c>
      <c r="G839" s="119" t="str">
        <f t="shared" ca="1" si="1484"/>
        <v/>
      </c>
      <c r="H839" s="119" t="str">
        <f t="shared" ca="1" si="1484"/>
        <v/>
      </c>
      <c r="I839" s="119" t="str">
        <f t="shared" ca="1" si="1484"/>
        <v/>
      </c>
      <c r="J839" s="119" t="str">
        <f t="shared" ca="1" si="1484"/>
        <v/>
      </c>
      <c r="K839" s="119" t="str">
        <f t="shared" ca="1" si="1484"/>
        <v/>
      </c>
      <c r="L839" s="119" t="str">
        <f t="shared" ca="1" si="1484"/>
        <v/>
      </c>
      <c r="M839" s="136" t="str">
        <f ca="1">IF(E839="","",SUM(E839:L839))</f>
        <v/>
      </c>
      <c r="Q839" s="137" t="str">
        <f ca="1">Q821&amp;Q825&amp;Q829&amp;Q833&amp;Q836&amp;Q837</f>
        <v/>
      </c>
      <c r="R839" s="137" t="str">
        <f t="shared" ref="R839:X839" ca="1" si="1485">R821&amp;R825&amp;R829&amp;R833&amp;R836&amp;R837</f>
        <v/>
      </c>
      <c r="S839" s="137" t="str">
        <f t="shared" ca="1" si="1485"/>
        <v/>
      </c>
      <c r="T839" s="137" t="str">
        <f t="shared" ca="1" si="1485"/>
        <v/>
      </c>
      <c r="U839" s="137" t="str">
        <f t="shared" ca="1" si="1485"/>
        <v/>
      </c>
      <c r="V839" s="137" t="str">
        <f t="shared" ca="1" si="1485"/>
        <v/>
      </c>
      <c r="W839" s="137" t="str">
        <f t="shared" ca="1" si="1485"/>
        <v/>
      </c>
      <c r="X839" s="137" t="str">
        <f t="shared" ca="1" si="1485"/>
        <v/>
      </c>
    </row>
    <row r="840" spans="2:24" ht="15" customHeight="1" thickBot="1">
      <c r="B840" s="138"/>
      <c r="C840" s="138"/>
      <c r="D840" s="138"/>
      <c r="E840" s="138"/>
      <c r="F840" s="138"/>
      <c r="G840" s="138"/>
      <c r="H840" s="138"/>
      <c r="I840" s="138"/>
      <c r="J840" s="138"/>
      <c r="K840" s="138"/>
      <c r="L840" s="138"/>
      <c r="M840" s="138"/>
    </row>
    <row r="842" spans="2:24" ht="14.25" customHeight="1">
      <c r="B842" s="46">
        <f>B815+1</f>
        <v>32</v>
      </c>
      <c r="C842" s="29" t="str">
        <f>HYPERLINK("#日誌"&amp;B842&amp;"!B11","日誌"&amp;B842)</f>
        <v>日誌32</v>
      </c>
      <c r="D842" s="95" t="s">
        <v>116</v>
      </c>
      <c r="E842" s="139"/>
      <c r="F842" s="95" t="s">
        <v>126</v>
      </c>
      <c r="G842" s="140"/>
      <c r="H842" s="95" t="s">
        <v>127</v>
      </c>
      <c r="I842" s="140"/>
      <c r="J842" s="63"/>
      <c r="M842" s="96" t="str">
        <f>HYPERLINK("#⑭雑役務費!C"&amp;9*B842+1,"経費支出管理表へ")</f>
        <v>経費支出管理表へ</v>
      </c>
      <c r="Q842" s="1" t="s">
        <v>102</v>
      </c>
    </row>
    <row r="843" spans="2:24" ht="7.5" customHeight="1">
      <c r="C843" s="63"/>
      <c r="D843" s="63"/>
      <c r="E843" s="63"/>
      <c r="G843" s="97" t="e">
        <f>VLOOKUP(G842,リスト!E:F,2,FALSE)</f>
        <v>#N/A</v>
      </c>
      <c r="H843" s="63"/>
      <c r="J843" s="63"/>
      <c r="K843" s="63"/>
      <c r="L843" s="63"/>
      <c r="M843" s="63"/>
    </row>
    <row r="844" spans="2:24">
      <c r="C844" s="98"/>
      <c r="D844" s="99"/>
      <c r="E844" s="100" t="s">
        <v>45</v>
      </c>
      <c r="F844" s="101" t="s">
        <v>46</v>
      </c>
      <c r="G844" s="101" t="s">
        <v>47</v>
      </c>
      <c r="H844" s="101" t="s">
        <v>48</v>
      </c>
      <c r="I844" s="101" t="s">
        <v>49</v>
      </c>
      <c r="J844" s="101" t="s">
        <v>50</v>
      </c>
      <c r="K844" s="101" t="s">
        <v>51</v>
      </c>
      <c r="L844" s="101" t="s">
        <v>52</v>
      </c>
      <c r="M844" s="102" t="s">
        <v>11</v>
      </c>
      <c r="Q844" s="103" t="s">
        <v>45</v>
      </c>
      <c r="R844" s="103" t="s">
        <v>46</v>
      </c>
      <c r="S844" s="103" t="s">
        <v>47</v>
      </c>
      <c r="T844" s="103" t="s">
        <v>48</v>
      </c>
      <c r="U844" s="103" t="s">
        <v>49</v>
      </c>
      <c r="V844" s="103" t="s">
        <v>50</v>
      </c>
      <c r="W844" s="103" t="s">
        <v>51</v>
      </c>
      <c r="X844" s="103" t="s">
        <v>52</v>
      </c>
    </row>
    <row r="845" spans="2:24" ht="15" customHeight="1">
      <c r="C845" s="104" t="s">
        <v>18</v>
      </c>
      <c r="D845" s="105"/>
      <c r="E845" s="106" cm="1">
        <f t="array" aca="1" ref="E845" ca="1">IF(INDIRECT(C842&amp;"!$L$42")=0,"",COUNT(INDIRECT(C842&amp;"!$L$11:$L$41")))</f>
        <v>0</v>
      </c>
      <c r="F845" s="107" cm="1">
        <f t="array" aca="1" ref="F845" ca="1">IF(INDIRECT(C842&amp;"!$L$78")=0,"",COUNT(INDIRECT(C842&amp;"!$L$47:$L$77")))</f>
        <v>0</v>
      </c>
      <c r="G845" s="107" cm="1">
        <f t="array" aca="1" ref="G845" ca="1">IF(INDIRECT(C842&amp;"!$L$114")=0,"",COUNT(INDIRECT(C842&amp;"!$L$83:$L$113")))</f>
        <v>0</v>
      </c>
      <c r="H845" s="107" cm="1">
        <f t="array" aca="1" ref="H845" ca="1">IF(INDIRECT(C842&amp;"!$L$150")=0,"",COUNT(INDIRECT(C842&amp;"!$L$119:$L$149")))</f>
        <v>0</v>
      </c>
      <c r="I845" s="107" cm="1">
        <f t="array" aca="1" ref="I845" ca="1">IF(INDIRECT(C842&amp;"!$L$186")=0,"",COUNT(INDIRECT(C842&amp;"!$L$155:$L$185")))</f>
        <v>0</v>
      </c>
      <c r="J845" s="107" cm="1">
        <f t="array" aca="1" ref="J845" ca="1">IF(INDIRECT(C842&amp;"!$L$222")=0,"",COUNT(INDIRECT(C842&amp;"!$L$191:$L$221")))</f>
        <v>0</v>
      </c>
      <c r="K845" s="107" cm="1">
        <f t="array" aca="1" ref="K845" ca="1">IF(INDIRECT(C842&amp;"!$L$258")=0,"",COUNT(INDIRECT(C842&amp;"!$L$227:$L$257")))</f>
        <v>0</v>
      </c>
      <c r="L845" s="107" cm="1">
        <f t="array" aca="1" ref="L845" ca="1">IF(INDIRECT(C842&amp;"!$L$294")=0,"",COUNT(INDIRECT(C842&amp;"!$L$263:$L$293")))</f>
        <v>0</v>
      </c>
      <c r="M845" s="108">
        <f ca="1">IF($E$8="","",SUM($E$8:$L$8))</f>
        <v>0</v>
      </c>
      <c r="O845" s="69" t="s">
        <v>167</v>
      </c>
      <c r="Q845" s="109"/>
      <c r="R845" s="109"/>
      <c r="S845" s="109"/>
      <c r="T845" s="109"/>
      <c r="U845" s="109"/>
      <c r="V845" s="109"/>
      <c r="W845" s="109"/>
      <c r="X845" s="109"/>
    </row>
    <row r="846" spans="2:24">
      <c r="C846" s="110" t="s">
        <v>82</v>
      </c>
      <c r="D846" s="110" t="s">
        <v>73</v>
      </c>
      <c r="E846" s="37"/>
      <c r="F846" s="30"/>
      <c r="G846" s="30"/>
      <c r="H846" s="30"/>
      <c r="I846" s="30"/>
      <c r="J846" s="30"/>
      <c r="K846" s="30"/>
      <c r="L846" s="30"/>
      <c r="M846" s="111"/>
      <c r="O846" s="1" t="s">
        <v>122</v>
      </c>
    </row>
    <row r="847" spans="2:24">
      <c r="C847" s="112"/>
      <c r="D847" s="113" t="s">
        <v>24</v>
      </c>
      <c r="E847" s="114" t="str" cm="1">
        <f t="array" aca="1" ref="E847" ca="1">IF(INDIRECT($C842&amp;"!$H$42")=0,"",INDIRECT($C842&amp;"!$H$42"))</f>
        <v/>
      </c>
      <c r="F847" s="115" t="str" cm="1">
        <f t="array" aca="1" ref="F847" ca="1">IF(INDIRECT($C842&amp;"!$H$78")=0,"",INDIRECT($C842&amp;"!$H$78"))</f>
        <v/>
      </c>
      <c r="G847" s="115" t="str" cm="1">
        <f t="array" aca="1" ref="G847" ca="1">IF(INDIRECT($C842&amp;"!$H$114")=0,"",INDIRECT($C842&amp;"!$H$114"))</f>
        <v/>
      </c>
      <c r="H847" s="115" t="str" cm="1">
        <f t="array" aca="1" ref="H847" ca="1">IF(INDIRECT($C842&amp;"!$H$150")=0,"",INDIRECT($C842&amp;"!$H$150"))</f>
        <v/>
      </c>
      <c r="I847" s="115" t="str" cm="1">
        <f t="array" aca="1" ref="I847" ca="1">IF(INDIRECT($C842&amp;"!$H$186")=0,"",INDIRECT($C842&amp;"!$H$186"))</f>
        <v/>
      </c>
      <c r="J847" s="115" t="str" cm="1">
        <f t="array" aca="1" ref="J847" ca="1">IF(INDIRECT($C842&amp;"!$H$222")=0,"",INDIRECT($C842&amp;"!$H$222"))</f>
        <v/>
      </c>
      <c r="K847" s="115" t="str" cm="1">
        <f t="array" aca="1" ref="K847" ca="1">IF(INDIRECT($C842&amp;"!$H$258")=0,"",INDIRECT($C842&amp;"!$H$258"))</f>
        <v/>
      </c>
      <c r="L847" s="115" t="str" cm="1">
        <f t="array" aca="1" ref="L847" ca="1">IF(INDIRECT($C842&amp;"!$H$294")=0,"",INDIRECT($C842&amp;"!$H$294"))</f>
        <v/>
      </c>
      <c r="M847" s="116" t="str">
        <f ca="1">IF(E847="","",SUM($E847:$L847))</f>
        <v/>
      </c>
    </row>
    <row r="848" spans="2:24">
      <c r="C848" s="117"/>
      <c r="D848" s="117" t="s">
        <v>74</v>
      </c>
      <c r="E848" s="118" t="str">
        <f t="shared" ref="E848:L848" ca="1" si="1486">IF(OR(E846="",E847=""),"",ROUNDDOWN(E846*E847*24,0))</f>
        <v/>
      </c>
      <c r="F848" s="119" t="str">
        <f t="shared" ca="1" si="1486"/>
        <v/>
      </c>
      <c r="G848" s="119" t="str">
        <f t="shared" ca="1" si="1486"/>
        <v/>
      </c>
      <c r="H848" s="119" t="str">
        <f t="shared" ca="1" si="1486"/>
        <v/>
      </c>
      <c r="I848" s="120" t="str">
        <f t="shared" ca="1" si="1486"/>
        <v/>
      </c>
      <c r="J848" s="119" t="str">
        <f t="shared" ca="1" si="1486"/>
        <v/>
      </c>
      <c r="K848" s="119" t="str">
        <f t="shared" ca="1" si="1486"/>
        <v/>
      </c>
      <c r="L848" s="119" t="str">
        <f t="shared" ca="1" si="1486"/>
        <v/>
      </c>
      <c r="M848" s="121">
        <f ca="1">SUM(E848:L848)</f>
        <v>0</v>
      </c>
      <c r="Q848" s="63" t="str">
        <f t="shared" ref="Q848" ca="1" si="1487">IF(OR(E846="",E847=""),"","所定内：" &amp; TEXT(E846,"#,###円") &amp; "×" &amp; TEXT(E847,"[h]:mm時間;@") &amp; "=" &amp; TEXT(E848,"#,###円"))</f>
        <v/>
      </c>
      <c r="R848" s="63" t="str">
        <f t="shared" ref="R848" ca="1" si="1488">IF(OR(F846="",F847=""),"","所定内：" &amp; TEXT(F846,"#,###円") &amp; "×" &amp; TEXT(F847,"[h]:mm時間;@") &amp; "=" &amp; TEXT(F848,"#,###円"))</f>
        <v/>
      </c>
      <c r="S848" s="63" t="str">
        <f t="shared" ref="S848" ca="1" si="1489">IF(OR(G846="",G847=""),"","所定内：" &amp; TEXT(G846,"#,###円") &amp; "×" &amp; TEXT(G847,"[h]:mm時間;@") &amp; "=" &amp; TEXT(G848,"#,###円"))</f>
        <v/>
      </c>
      <c r="T848" s="63" t="str">
        <f t="shared" ref="T848" ca="1" si="1490">IF(OR(H846="",H847=""),"","所定内：" &amp; TEXT(H846,"#,###円") &amp; "×" &amp; TEXT(H847,"[h]:mm時間;@") &amp; "=" &amp; TEXT(H848,"#,###円"))</f>
        <v/>
      </c>
      <c r="U848" s="63" t="str">
        <f t="shared" ref="U848" ca="1" si="1491">IF(OR(I846="",I847=""),"","所定内：" &amp; TEXT(I846,"#,###円") &amp; "×" &amp; TEXT(I847,"[h]:mm時間;@") &amp; "=" &amp; TEXT(I848,"#,###円"))</f>
        <v/>
      </c>
      <c r="V848" s="63" t="str">
        <f t="shared" ref="V848" ca="1" si="1492">IF(OR(J846="",J847=""),"","所定内：" &amp; TEXT(J846,"#,###円") &amp; "×" &amp; TEXT(J847,"[h]:mm時間;@") &amp; "=" &amp; TEXT(J848,"#,###円"))</f>
        <v/>
      </c>
      <c r="W848" s="63" t="str">
        <f t="shared" ref="W848" ca="1" si="1493">IF(OR(K846="",K847=""),"","所定内：" &amp; TEXT(K846,"#,###円") &amp; "×" &amp; TEXT(K847,"[h]:mm時間;@") &amp; "=" &amp; TEXT(K848,"#,###円"))</f>
        <v/>
      </c>
      <c r="X848" s="63" t="str">
        <f t="shared" ref="X848" ca="1" si="1494">IF(OR(L846="",L847=""),"","所定内：" &amp; TEXT(L846,"#,###円") &amp; "×" &amp; TEXT(L847,"[h]:mm時間;@") &amp; "=" &amp; TEXT(L848,"#,###円"))</f>
        <v/>
      </c>
    </row>
    <row r="849" spans="3:24">
      <c r="C849" s="110" t="s">
        <v>91</v>
      </c>
      <c r="D849" s="112" t="s">
        <v>73</v>
      </c>
      <c r="E849" s="37"/>
      <c r="F849" s="30"/>
      <c r="G849" s="30"/>
      <c r="H849" s="30"/>
      <c r="I849" s="30"/>
      <c r="J849" s="30"/>
      <c r="K849" s="30"/>
      <c r="L849" s="30"/>
      <c r="M849" s="122"/>
      <c r="Q849" s="63"/>
      <c r="R849" s="63"/>
      <c r="S849" s="63"/>
      <c r="T849" s="63"/>
      <c r="U849" s="63"/>
      <c r="V849" s="63"/>
      <c r="W849" s="63"/>
      <c r="X849" s="63"/>
    </row>
    <row r="850" spans="3:24">
      <c r="C850" s="112"/>
      <c r="D850" s="113" t="s">
        <v>92</v>
      </c>
      <c r="E850" s="123" t="str">
        <f>IF(OR(E846="",E849=""),"",E849/E846-1)</f>
        <v/>
      </c>
      <c r="F850" s="124" t="str">
        <f t="shared" ref="F850:L850" si="1495">IF(OR(F846="",F849=""),"",F849/F846-1)</f>
        <v/>
      </c>
      <c r="G850" s="124" t="str">
        <f t="shared" si="1495"/>
        <v/>
      </c>
      <c r="H850" s="124" t="str">
        <f t="shared" si="1495"/>
        <v/>
      </c>
      <c r="I850" s="124" t="str">
        <f t="shared" si="1495"/>
        <v/>
      </c>
      <c r="J850" s="124" t="str">
        <f t="shared" si="1495"/>
        <v/>
      </c>
      <c r="K850" s="124" t="str">
        <f t="shared" si="1495"/>
        <v/>
      </c>
      <c r="L850" s="124" t="str">
        <f t="shared" si="1495"/>
        <v/>
      </c>
      <c r="M850" s="125"/>
      <c r="Q850" s="63"/>
      <c r="R850" s="63"/>
      <c r="S850" s="63"/>
      <c r="T850" s="63"/>
      <c r="U850" s="63"/>
      <c r="V850" s="63"/>
      <c r="W850" s="63"/>
      <c r="X850" s="63"/>
    </row>
    <row r="851" spans="3:24">
      <c r="C851" s="112"/>
      <c r="D851" s="113" t="s">
        <v>24</v>
      </c>
      <c r="E851" s="114" t="str" cm="1">
        <f t="array" aca="1" ref="E851" ca="1">IF(INDIRECT($C842&amp;"!$I$42")=0,"",INDIRECT($C842&amp;"!$I$42"))</f>
        <v/>
      </c>
      <c r="F851" s="115" t="str" cm="1">
        <f t="array" aca="1" ref="F851" ca="1">IF(INDIRECT($C842&amp;"!$I$78")=0,"",INDIRECT($C842&amp;"!$I$78"))</f>
        <v/>
      </c>
      <c r="G851" s="115" t="str" cm="1">
        <f t="array" aca="1" ref="G851" ca="1">IF(INDIRECT($C842&amp;"!$I$114")=0,"",INDIRECT($C842&amp;"!$I$114"))</f>
        <v/>
      </c>
      <c r="H851" s="115" t="str" cm="1">
        <f t="array" aca="1" ref="H851" ca="1">IF(INDIRECT($C842&amp;"!$I$150")=0,"",INDIRECT($C842&amp;"!$I$150"))</f>
        <v/>
      </c>
      <c r="I851" s="115" t="str" cm="1">
        <f t="array" aca="1" ref="I851" ca="1">IF(INDIRECT($C842&amp;"!$I$186")=0,"",INDIRECT($C842&amp;"!$I$186"))</f>
        <v/>
      </c>
      <c r="J851" s="115" t="str" cm="1">
        <f t="array" aca="1" ref="J851" ca="1">IF(INDIRECT($C842&amp;"!$I$222")=0,"",INDIRECT($C842&amp;"!$I$222"))</f>
        <v/>
      </c>
      <c r="K851" s="115" t="str" cm="1">
        <f t="array" aca="1" ref="K851" ca="1">IF(INDIRECT($C842&amp;"!$I$258")=0,"",INDIRECT($C842&amp;"!$I$258"))</f>
        <v/>
      </c>
      <c r="L851" s="115" t="str" cm="1">
        <f t="array" aca="1" ref="L851" ca="1">IF(INDIRECT($C842&amp;"!$I$294")=0,"",INDIRECT($C842&amp;"!$I$294"))</f>
        <v/>
      </c>
      <c r="M851" s="116" t="str">
        <f ca="1">IF(E851="","",SUM($E851:$L851))</f>
        <v/>
      </c>
      <c r="Q851" s="63"/>
      <c r="R851" s="63"/>
      <c r="S851" s="63"/>
      <c r="T851" s="63"/>
      <c r="U851" s="63"/>
      <c r="V851" s="63"/>
      <c r="W851" s="63"/>
      <c r="X851" s="63"/>
    </row>
    <row r="852" spans="3:24">
      <c r="C852" s="117"/>
      <c r="D852" s="117" t="s">
        <v>74</v>
      </c>
      <c r="E852" s="118" t="str">
        <f t="shared" ref="E852:L852" ca="1" si="1496">IF(OR(E849="",E851=""),"",ROUNDDOWN(E849*E851*24,0))</f>
        <v/>
      </c>
      <c r="F852" s="119" t="str">
        <f t="shared" ca="1" si="1496"/>
        <v/>
      </c>
      <c r="G852" s="119" t="str">
        <f t="shared" ca="1" si="1496"/>
        <v/>
      </c>
      <c r="H852" s="119" t="str">
        <f t="shared" ca="1" si="1496"/>
        <v/>
      </c>
      <c r="I852" s="119" t="str">
        <f t="shared" ca="1" si="1496"/>
        <v/>
      </c>
      <c r="J852" s="119" t="str">
        <f t="shared" ca="1" si="1496"/>
        <v/>
      </c>
      <c r="K852" s="119" t="str">
        <f t="shared" ca="1" si="1496"/>
        <v/>
      </c>
      <c r="L852" s="119" t="str">
        <f t="shared" ca="1" si="1496"/>
        <v/>
      </c>
      <c r="M852" s="121">
        <f ca="1">SUM(E852:L852)</f>
        <v>0</v>
      </c>
      <c r="Q852" s="63" t="str">
        <f t="shared" ref="Q852" ca="1" si="1497">IF(OR(E849="",E851=""),"",CHAR(10)&amp;"所定外：" &amp; TEXT(E849,"#,###円") &amp; "×" &amp; TEXT(E851,"[h]:mm時間;@") &amp; "=" &amp; TEXT(E852,"#,###円"))</f>
        <v/>
      </c>
      <c r="R852" s="63" t="str">
        <f t="shared" ref="R852" ca="1" si="1498">IF(OR(F849="",F851=""),"",CHAR(10)&amp;"所定外：" &amp; TEXT(F849,"#,###円") &amp; "×" &amp; TEXT(F851,"[h]:mm時間;@") &amp; "=" &amp; TEXT(F852,"#,###円"))</f>
        <v/>
      </c>
      <c r="S852" s="63" t="str">
        <f t="shared" ref="S852" ca="1" si="1499">IF(OR(G849="",G851=""),"",CHAR(10)&amp;"所定外：" &amp; TEXT(G849,"#,###円") &amp; "×" &amp; TEXT(G851,"[h]:mm時間;@") &amp; "=" &amp; TEXT(G852,"#,###円"))</f>
        <v/>
      </c>
      <c r="T852" s="63" t="str">
        <f t="shared" ref="T852" ca="1" si="1500">IF(OR(H849="",H851=""),"",CHAR(10)&amp;"所定外：" &amp; TEXT(H849,"#,###円") &amp; "×" &amp; TEXT(H851,"[h]:mm時間;@") &amp; "=" &amp; TEXT(H852,"#,###円"))</f>
        <v/>
      </c>
      <c r="U852" s="63" t="str">
        <f t="shared" ref="U852" ca="1" si="1501">IF(OR(I849="",I851=""),"",CHAR(10)&amp;"所定外：" &amp; TEXT(I849,"#,###円") &amp; "×" &amp; TEXT(I851,"[h]:mm時間;@") &amp; "=" &amp; TEXT(I852,"#,###円"))</f>
        <v/>
      </c>
      <c r="V852" s="63" t="str">
        <f t="shared" ref="V852" ca="1" si="1502">IF(OR(J849="",J851=""),"",CHAR(10)&amp;"所定外：" &amp; TEXT(J849,"#,###円") &amp; "×" &amp; TEXT(J851,"[h]:mm時間;@") &amp; "=" &amp; TEXT(J852,"#,###円"))</f>
        <v/>
      </c>
      <c r="W852" s="63" t="str">
        <f t="shared" ref="W852" ca="1" si="1503">IF(OR(K849="",K851=""),"",CHAR(10)&amp;"所定外：" &amp; TEXT(K849,"#,###円") &amp; "×" &amp; TEXT(K851,"[h]:mm時間;@") &amp; "=" &amp; TEXT(K852,"#,###円"))</f>
        <v/>
      </c>
      <c r="X852" s="63" t="str">
        <f t="shared" ref="X852" ca="1" si="1504">IF(OR(L849="",L851=""),"",CHAR(10)&amp;"所定外：" &amp; TEXT(L849,"#,###円") &amp; "×" &amp; TEXT(L851,"[h]:mm時間;@") &amp; "=" &amp; TEXT(L852,"#,###円"))</f>
        <v/>
      </c>
    </row>
    <row r="853" spans="3:24">
      <c r="C853" s="110" t="s">
        <v>93</v>
      </c>
      <c r="D853" s="112" t="s">
        <v>73</v>
      </c>
      <c r="E853" s="37"/>
      <c r="F853" s="30"/>
      <c r="G853" s="30"/>
      <c r="H853" s="30"/>
      <c r="I853" s="30"/>
      <c r="J853" s="30"/>
      <c r="K853" s="30"/>
      <c r="L853" s="30"/>
      <c r="M853" s="122"/>
      <c r="Q853" s="63"/>
      <c r="R853" s="63"/>
      <c r="S853" s="63"/>
      <c r="T853" s="63"/>
      <c r="U853" s="63"/>
      <c r="V853" s="63"/>
      <c r="W853" s="63"/>
      <c r="X853" s="63"/>
    </row>
    <row r="854" spans="3:24">
      <c r="C854" s="112"/>
      <c r="D854" s="113" t="s">
        <v>92</v>
      </c>
      <c r="E854" s="123" t="str">
        <f t="shared" ref="E854:L854" si="1505">IF(OR(E846="",E853=""),"",E853/E846-1)</f>
        <v/>
      </c>
      <c r="F854" s="124" t="str">
        <f t="shared" si="1505"/>
        <v/>
      </c>
      <c r="G854" s="124" t="str">
        <f t="shared" si="1505"/>
        <v/>
      </c>
      <c r="H854" s="124" t="str">
        <f t="shared" si="1505"/>
        <v/>
      </c>
      <c r="I854" s="124" t="str">
        <f t="shared" si="1505"/>
        <v/>
      </c>
      <c r="J854" s="124" t="str">
        <f t="shared" si="1505"/>
        <v/>
      </c>
      <c r="K854" s="124" t="str">
        <f t="shared" si="1505"/>
        <v/>
      </c>
      <c r="L854" s="124" t="str">
        <f t="shared" si="1505"/>
        <v/>
      </c>
      <c r="M854" s="125"/>
      <c r="Q854" s="63"/>
      <c r="R854" s="63"/>
      <c r="S854" s="63"/>
      <c r="T854" s="63"/>
      <c r="U854" s="63"/>
      <c r="V854" s="63"/>
      <c r="W854" s="63"/>
      <c r="X854" s="63"/>
    </row>
    <row r="855" spans="3:24">
      <c r="C855" s="112"/>
      <c r="D855" s="113" t="s">
        <v>24</v>
      </c>
      <c r="E855" s="114" t="str" cm="1">
        <f t="array" aca="1" ref="E855" ca="1">IF(INDIRECT($C842&amp;"!$J$42")=0,"",INDIRECT($C842&amp;"!$J$42"))</f>
        <v/>
      </c>
      <c r="F855" s="115" t="str" cm="1">
        <f t="array" aca="1" ref="F855" ca="1">IF(INDIRECT($C842&amp;"!$J$78")=0,"",INDIRECT($C842&amp;"!$J$78"))</f>
        <v/>
      </c>
      <c r="G855" s="115" t="str" cm="1">
        <f t="array" aca="1" ref="G855" ca="1">IF(INDIRECT($C842&amp;"!$J$114")=0,"",INDIRECT($C842&amp;"!$J$114"))</f>
        <v/>
      </c>
      <c r="H855" s="115" t="str" cm="1">
        <f t="array" aca="1" ref="H855" ca="1">IF(INDIRECT($C842&amp;"!$J$150")=0,"",INDIRECT($C842&amp;"!$J$150"))</f>
        <v/>
      </c>
      <c r="I855" s="115" t="str" cm="1">
        <f t="array" aca="1" ref="I855" ca="1">IF(INDIRECT($C842&amp;"!$J$186")=0,"",INDIRECT($C842&amp;"!$J$186"))</f>
        <v/>
      </c>
      <c r="J855" s="115" t="str" cm="1">
        <f t="array" aca="1" ref="J855" ca="1">IF(INDIRECT($C842&amp;"!$J$222")=0,"",INDIRECT($C842&amp;"!$J$222"))</f>
        <v/>
      </c>
      <c r="K855" s="115" t="str" cm="1">
        <f t="array" aca="1" ref="K855" ca="1">IF(INDIRECT($C842&amp;"!$J$258")=0,"",INDIRECT($C842&amp;"!$J$258"))</f>
        <v/>
      </c>
      <c r="L855" s="115" t="str" cm="1">
        <f t="array" aca="1" ref="L855" ca="1">IF(INDIRECT($C842&amp;"!$J$294")=0,"",INDIRECT($C842&amp;"!$J$294"))</f>
        <v/>
      </c>
      <c r="M855" s="116" t="str">
        <f ca="1">IF(E855="","",SUM($E855:$L855))</f>
        <v/>
      </c>
      <c r="Q855" s="63"/>
      <c r="R855" s="63"/>
      <c r="S855" s="63"/>
      <c r="T855" s="63"/>
      <c r="U855" s="63"/>
      <c r="V855" s="63"/>
      <c r="W855" s="63"/>
      <c r="X855" s="63"/>
    </row>
    <row r="856" spans="3:24">
      <c r="C856" s="117"/>
      <c r="D856" s="117" t="s">
        <v>74</v>
      </c>
      <c r="E856" s="118" t="str">
        <f t="shared" ref="E856:L856" ca="1" si="1506">IF(OR(E853="",E855=""),"",ROUNDDOWN(E853*E855*24,0))</f>
        <v/>
      </c>
      <c r="F856" s="119" t="str">
        <f t="shared" ca="1" si="1506"/>
        <v/>
      </c>
      <c r="G856" s="119" t="str">
        <f t="shared" ca="1" si="1506"/>
        <v/>
      </c>
      <c r="H856" s="119" t="str">
        <f t="shared" ca="1" si="1506"/>
        <v/>
      </c>
      <c r="I856" s="119" t="str">
        <f t="shared" ca="1" si="1506"/>
        <v/>
      </c>
      <c r="J856" s="119" t="str">
        <f t="shared" ca="1" si="1506"/>
        <v/>
      </c>
      <c r="K856" s="119" t="str">
        <f t="shared" ca="1" si="1506"/>
        <v/>
      </c>
      <c r="L856" s="119" t="str">
        <f t="shared" ca="1" si="1506"/>
        <v/>
      </c>
      <c r="M856" s="121">
        <f ca="1">SUM(E856:L856)</f>
        <v>0</v>
      </c>
      <c r="Q856" s="63" t="str">
        <f ca="1">IF(OR(E853="",E855=""),"",CHAR(10)&amp;"所定休日：" &amp; TEXT(E853,"#,###円") &amp; "×" &amp; TEXT(E855,"[h]:mm時間;@") &amp; "=" &amp; TEXT(E856,"#,###円"))</f>
        <v/>
      </c>
      <c r="R856" s="63" t="str">
        <f t="shared" ref="R856" ca="1" si="1507">IF(OR(F853="",F855=""),"",CHAR(10)&amp;"所定休日：" &amp; TEXT(F853,"#,###円") &amp; "×" &amp; TEXT(F855,"[h]:mm時間;@") &amp; "=" &amp; TEXT(F856,"#,###円"))</f>
        <v/>
      </c>
      <c r="S856" s="63" t="str">
        <f t="shared" ref="S856" ca="1" si="1508">IF(OR(G853="",G855=""),"",CHAR(10)&amp;"所定休日：" &amp; TEXT(G853,"#,###円") &amp; "×" &amp; TEXT(G855,"[h]:mm時間;@") &amp; "=" &amp; TEXT(G856,"#,###円"))</f>
        <v/>
      </c>
      <c r="T856" s="63" t="str">
        <f t="shared" ref="T856" ca="1" si="1509">IF(OR(H853="",H855=""),"",CHAR(10)&amp;"所定休日：" &amp; TEXT(H853,"#,###円") &amp; "×" &amp; TEXT(H855,"[h]:mm時間;@") &amp; "=" &amp; TEXT(H856,"#,###円"))</f>
        <v/>
      </c>
      <c r="U856" s="63" t="str">
        <f t="shared" ref="U856" ca="1" si="1510">IF(OR(I853="",I855=""),"",CHAR(10)&amp;"所定休日：" &amp; TEXT(I853,"#,###円") &amp; "×" &amp; TEXT(I855,"[h]:mm時間;@") &amp; "=" &amp; TEXT(I856,"#,###円"))</f>
        <v/>
      </c>
      <c r="V856" s="63" t="str">
        <f t="shared" ref="V856" ca="1" si="1511">IF(OR(J853="",J855=""),"",CHAR(10)&amp;"所定休日：" &amp; TEXT(J853,"#,###円") &amp; "×" &amp; TEXT(J855,"[h]:mm時間;@") &amp; "=" &amp; TEXT(J856,"#,###円"))</f>
        <v/>
      </c>
      <c r="W856" s="63" t="str">
        <f t="shared" ref="W856" ca="1" si="1512">IF(OR(K853="",K855=""),"",CHAR(10)&amp;"所定休日：" &amp; TEXT(K853,"#,###円") &amp; "×" &amp; TEXT(K855,"[h]:mm時間;@") &amp; "=" &amp; TEXT(K856,"#,###円"))</f>
        <v/>
      </c>
      <c r="X856" s="63" t="str">
        <f t="shared" ref="X856" ca="1" si="1513">IF(OR(L853="",L855=""),"",CHAR(10)&amp;"所定休日：" &amp; TEXT(L853,"#,###円") &amp; "×" &amp; TEXT(L855,"[h]:mm時間;@") &amp; "=" &amp; TEXT(L856,"#,###円"))</f>
        <v/>
      </c>
    </row>
    <row r="857" spans="3:24">
      <c r="C857" s="110" t="s">
        <v>94</v>
      </c>
      <c r="D857" s="112" t="s">
        <v>73</v>
      </c>
      <c r="E857" s="37"/>
      <c r="F857" s="30"/>
      <c r="G857" s="30"/>
      <c r="H857" s="30"/>
      <c r="I857" s="30"/>
      <c r="J857" s="30"/>
      <c r="K857" s="30"/>
      <c r="L857" s="30"/>
      <c r="M857" s="122"/>
      <c r="Q857" s="63"/>
      <c r="R857" s="63"/>
      <c r="S857" s="63"/>
      <c r="T857" s="63"/>
      <c r="U857" s="63"/>
      <c r="V857" s="63"/>
      <c r="W857" s="63"/>
      <c r="X857" s="63"/>
    </row>
    <row r="858" spans="3:24">
      <c r="C858" s="112"/>
      <c r="D858" s="113" t="s">
        <v>92</v>
      </c>
      <c r="E858" s="123" t="str">
        <f t="shared" ref="E858:L858" si="1514">IF(OR(E846="",E857=""),"",E857/E846-1)</f>
        <v/>
      </c>
      <c r="F858" s="124" t="str">
        <f t="shared" si="1514"/>
        <v/>
      </c>
      <c r="G858" s="124" t="str">
        <f t="shared" si="1514"/>
        <v/>
      </c>
      <c r="H858" s="124" t="str">
        <f t="shared" si="1514"/>
        <v/>
      </c>
      <c r="I858" s="124" t="str">
        <f t="shared" si="1514"/>
        <v/>
      </c>
      <c r="J858" s="124" t="str">
        <f t="shared" si="1514"/>
        <v/>
      </c>
      <c r="K858" s="124" t="str">
        <f t="shared" si="1514"/>
        <v/>
      </c>
      <c r="L858" s="124" t="str">
        <f t="shared" si="1514"/>
        <v/>
      </c>
      <c r="M858" s="125"/>
      <c r="Q858" s="63"/>
      <c r="R858" s="63"/>
      <c r="S858" s="63"/>
      <c r="T858" s="63"/>
      <c r="U858" s="63"/>
      <c r="V858" s="63"/>
      <c r="W858" s="63"/>
      <c r="X858" s="63"/>
    </row>
    <row r="859" spans="3:24">
      <c r="C859" s="112"/>
      <c r="D859" s="113" t="s">
        <v>24</v>
      </c>
      <c r="E859" s="114" t="str" cm="1">
        <f t="array" aca="1" ref="E859" ca="1">IF(INDIRECT($C842&amp;"!$K$42")=0,"",INDIRECT($C842&amp;"!$K$42"))</f>
        <v/>
      </c>
      <c r="F859" s="115" t="str" cm="1">
        <f t="array" aca="1" ref="F859" ca="1">IF(INDIRECT($C842&amp;"!$K$78")=0,"",INDIRECT($C842&amp;"!$K$78"))</f>
        <v/>
      </c>
      <c r="G859" s="115" t="str" cm="1">
        <f t="array" aca="1" ref="G859" ca="1">IF(INDIRECT($C842&amp;"!$K$114")=0,"",INDIRECT($C842&amp;"!$K$114"))</f>
        <v/>
      </c>
      <c r="H859" s="115" t="str" cm="1">
        <f t="array" aca="1" ref="H859" ca="1">IF(INDIRECT($C842&amp;"!$K$150")=0,"",INDIRECT($C842&amp;"!$K$150"))</f>
        <v/>
      </c>
      <c r="I859" s="115" t="str" cm="1">
        <f t="array" aca="1" ref="I859" ca="1">IF(INDIRECT($C842&amp;"!$K$186")=0,"",INDIRECT($C842&amp;"!$K$186"))</f>
        <v/>
      </c>
      <c r="J859" s="115" t="str" cm="1">
        <f t="array" aca="1" ref="J859" ca="1">IF(INDIRECT($C842&amp;"!$K$222")=0,"",INDIRECT($C842&amp;"!$K$222"))</f>
        <v/>
      </c>
      <c r="K859" s="115" t="str" cm="1">
        <f t="array" aca="1" ref="K859" ca="1">IF(INDIRECT($C842&amp;"!$K$258")=0,"",INDIRECT($C842&amp;"!$K$258"))</f>
        <v/>
      </c>
      <c r="L859" s="115" t="str" cm="1">
        <f t="array" aca="1" ref="L859" ca="1">IF(INDIRECT($C842&amp;"!$K$294")=0,"",INDIRECT($C842&amp;"!$K$294"))</f>
        <v/>
      </c>
      <c r="M859" s="116" t="str">
        <f ca="1">IF(E859="","",SUM($E859:$L859))</f>
        <v/>
      </c>
      <c r="Q859" s="63"/>
      <c r="R859" s="63"/>
      <c r="S859" s="63"/>
      <c r="T859" s="63"/>
      <c r="U859" s="63"/>
      <c r="V859" s="63"/>
      <c r="W859" s="63"/>
      <c r="X859" s="63"/>
    </row>
    <row r="860" spans="3:24">
      <c r="C860" s="117"/>
      <c r="D860" s="117" t="s">
        <v>74</v>
      </c>
      <c r="E860" s="118" t="str">
        <f ca="1">IF(OR(E857="",E859=""),"",ROUNDDOWN(E857*E859*24,0))</f>
        <v/>
      </c>
      <c r="F860" s="119" t="str">
        <f t="shared" ref="F860:L860" ca="1" si="1515">IF(OR(F857="",F859=""),"",ROUNDDOWN(F857*F859*24,0))</f>
        <v/>
      </c>
      <c r="G860" s="119" t="str">
        <f t="shared" ca="1" si="1515"/>
        <v/>
      </c>
      <c r="H860" s="119" t="str">
        <f t="shared" ca="1" si="1515"/>
        <v/>
      </c>
      <c r="I860" s="119" t="str">
        <f t="shared" ca="1" si="1515"/>
        <v/>
      </c>
      <c r="J860" s="119" t="str">
        <f t="shared" ca="1" si="1515"/>
        <v/>
      </c>
      <c r="K860" s="119" t="str">
        <f t="shared" ca="1" si="1515"/>
        <v/>
      </c>
      <c r="L860" s="119" t="str">
        <f t="shared" ca="1" si="1515"/>
        <v/>
      </c>
      <c r="M860" s="121">
        <f ca="1">SUM(E860:L860)</f>
        <v>0</v>
      </c>
      <c r="Q860" s="63" t="str">
        <f t="shared" ref="Q860" ca="1" si="1516">IF(OR(E857="",E859=""),"",CHAR(10)&amp;"法定休日：" &amp; TEXT(E857,"#,###円") &amp; "×" &amp; TEXT(E859,"[h]:mm時間;@") &amp; "=" &amp; TEXT(E860,"#,###円"))</f>
        <v/>
      </c>
      <c r="R860" s="63" t="str">
        <f t="shared" ref="R860" ca="1" si="1517">IF(OR(F857="",F859=""),"",CHAR(10)&amp;"法定休日：" &amp; TEXT(F857,"#,###円") &amp; "×" &amp; TEXT(F859,"[h]:mm時間;@") &amp; "=" &amp; TEXT(F860,"#,###円"))</f>
        <v/>
      </c>
      <c r="S860" s="63" t="str">
        <f t="shared" ref="S860" ca="1" si="1518">IF(OR(G857="",G859=""),"",CHAR(10)&amp;"法定休日：" &amp; TEXT(G857,"#,###円") &amp; "×" &amp; TEXT(G859,"[h]:mm時間;@") &amp; "=" &amp; TEXT(G860,"#,###円"))</f>
        <v/>
      </c>
      <c r="T860" s="63" t="str">
        <f t="shared" ref="T860" ca="1" si="1519">IF(OR(H857="",H859=""),"",CHAR(10)&amp;"法定休日：" &amp; TEXT(H857,"#,###円") &amp; "×" &amp; TEXT(H859,"[h]:mm時間;@") &amp; "=" &amp; TEXT(H860,"#,###円"))</f>
        <v/>
      </c>
      <c r="U860" s="63" t="str">
        <f t="shared" ref="U860" ca="1" si="1520">IF(OR(I857="",I859=""),"",CHAR(10)&amp;"法定休日：" &amp; TEXT(I857,"#,###円") &amp; "×" &amp; TEXT(I859,"[h]:mm時間;@") &amp; "=" &amp; TEXT(I860,"#,###円"))</f>
        <v/>
      </c>
      <c r="V860" s="63" t="str">
        <f t="shared" ref="V860" ca="1" si="1521">IF(OR(J857="",J859=""),"",CHAR(10)&amp;"法定休日：" &amp; TEXT(J857,"#,###円") &amp; "×" &amp; TEXT(J859,"[h]:mm時間;@") &amp; "=" &amp; TEXT(J860,"#,###円"))</f>
        <v/>
      </c>
      <c r="W860" s="63" t="str">
        <f t="shared" ref="W860" ca="1" si="1522">IF(OR(K857="",K859=""),"",CHAR(10)&amp;"法定休日：" &amp; TEXT(K857,"#,###円") &amp; "×" &amp; TEXT(K859,"[h]:mm時間;@") &amp; "=" &amp; TEXT(K860,"#,###円"))</f>
        <v/>
      </c>
      <c r="X860" s="63" t="str">
        <f t="shared" ref="X860" ca="1" si="1523">IF(OR(L857="",L859=""),"",CHAR(10)&amp;"法定休日：" &amp; TEXT(L857,"#,###円") &amp; "×" &amp; TEXT(L859,"[h]:mm時間;@") &amp; "=" &amp; TEXT(L860,"#,###円"))</f>
        <v/>
      </c>
    </row>
    <row r="861" spans="3:24">
      <c r="C861" s="110" t="s">
        <v>75</v>
      </c>
      <c r="D861" s="110" t="s">
        <v>77</v>
      </c>
      <c r="E861" s="38"/>
      <c r="F861" s="36"/>
      <c r="G861" s="36"/>
      <c r="H861" s="36"/>
      <c r="I861" s="36"/>
      <c r="J861" s="36"/>
      <c r="K861" s="36"/>
      <c r="L861" s="36"/>
      <c r="M861" s="126">
        <f>SUM(E861:L861)</f>
        <v>0</v>
      </c>
      <c r="Q861" s="63"/>
      <c r="R861" s="63"/>
      <c r="S861" s="63"/>
      <c r="T861" s="63"/>
      <c r="U861" s="63"/>
      <c r="V861" s="63"/>
      <c r="W861" s="63"/>
      <c r="X861" s="63"/>
    </row>
    <row r="862" spans="3:24">
      <c r="C862" s="127"/>
      <c r="D862" s="113" t="s">
        <v>78</v>
      </c>
      <c r="E862" s="39"/>
      <c r="F862" s="35"/>
      <c r="G862" s="35"/>
      <c r="H862" s="35"/>
      <c r="I862" s="35"/>
      <c r="J862" s="35"/>
      <c r="K862" s="35"/>
      <c r="L862" s="35"/>
      <c r="M862" s="128">
        <f ca="1">SUM(E862*E845,F862*F845,G862*G845,H862*H845,I862*I845,J862*J845,K862*K845,L862*L845)</f>
        <v>0</v>
      </c>
      <c r="Q862" s="63"/>
      <c r="R862" s="63"/>
      <c r="S862" s="63"/>
      <c r="T862" s="63"/>
      <c r="U862" s="63"/>
      <c r="V862" s="63"/>
      <c r="W862" s="63"/>
      <c r="X862" s="63"/>
    </row>
    <row r="863" spans="3:24">
      <c r="C863" s="129"/>
      <c r="D863" s="117" t="s">
        <v>74</v>
      </c>
      <c r="E863" s="118" t="str">
        <f t="shared" ref="E863:L863" si="1524">IF(AND(E861="",E862=""),"",E861+E862*E845)</f>
        <v/>
      </c>
      <c r="F863" s="119" t="str">
        <f t="shared" si="1524"/>
        <v/>
      </c>
      <c r="G863" s="119" t="str">
        <f t="shared" si="1524"/>
        <v/>
      </c>
      <c r="H863" s="119" t="str">
        <f t="shared" si="1524"/>
        <v/>
      </c>
      <c r="I863" s="119" t="str">
        <f t="shared" si="1524"/>
        <v/>
      </c>
      <c r="J863" s="119" t="str">
        <f t="shared" si="1524"/>
        <v/>
      </c>
      <c r="K863" s="119" t="str">
        <f t="shared" si="1524"/>
        <v/>
      </c>
      <c r="L863" s="119" t="str">
        <f t="shared" si="1524"/>
        <v/>
      </c>
      <c r="M863" s="121">
        <f>SUM(E863:L863)</f>
        <v>0</v>
      </c>
      <c r="Q863" s="63" t="str">
        <f t="shared" ref="Q863:X863" si="1525">IF(AND(E861="",E862=""),"",CHAR(10)&amp;"通勤手当：" &amp; TEXT(E863,"#,###円"))</f>
        <v/>
      </c>
      <c r="R863" s="63" t="str">
        <f t="shared" si="1525"/>
        <v/>
      </c>
      <c r="S863" s="63" t="str">
        <f t="shared" si="1525"/>
        <v/>
      </c>
      <c r="T863" s="63" t="str">
        <f t="shared" si="1525"/>
        <v/>
      </c>
      <c r="U863" s="63" t="str">
        <f t="shared" si="1525"/>
        <v/>
      </c>
      <c r="V863" s="63" t="str">
        <f t="shared" si="1525"/>
        <v/>
      </c>
      <c r="W863" s="63" t="str">
        <f t="shared" si="1525"/>
        <v/>
      </c>
      <c r="X863" s="63" t="str">
        <f t="shared" si="1525"/>
        <v/>
      </c>
    </row>
    <row r="864" spans="3:24">
      <c r="C864" s="110" t="s">
        <v>97</v>
      </c>
      <c r="D864" s="130" t="s">
        <v>99</v>
      </c>
      <c r="E864" s="38"/>
      <c r="F864" s="36"/>
      <c r="G864" s="36"/>
      <c r="H864" s="36"/>
      <c r="I864" s="36"/>
      <c r="J864" s="36"/>
      <c r="K864" s="36"/>
      <c r="L864" s="36"/>
      <c r="M864" s="131">
        <f>SUM(E864:L864)</f>
        <v>0</v>
      </c>
      <c r="Q864" s="63" t="str">
        <f>IF(E864="","",CHAR(10)&amp;"自己負担：" &amp; TEXT(E864,"#,###円")) &amp; IF(E865="",""," ※" &amp;E865)</f>
        <v/>
      </c>
      <c r="R864" s="63" t="str">
        <f t="shared" ref="R864" si="1526">IF(F864="","",CHAR(10)&amp;"自己負担：" &amp; TEXT(F864,"#,###円")) &amp; IF(F865="",""," ※" &amp;F865)</f>
        <v/>
      </c>
      <c r="S864" s="63" t="str">
        <f t="shared" ref="S864" si="1527">IF(G864="","",CHAR(10)&amp;"自己負担：" &amp; TEXT(G864,"#,###円")) &amp; IF(G865="",""," ※" &amp;G865)</f>
        <v/>
      </c>
      <c r="T864" s="63" t="str">
        <f t="shared" ref="T864" si="1528">IF(H864="","",CHAR(10)&amp;"自己負担：" &amp; TEXT(H864,"#,###円")) &amp; IF(H865="",""," ※" &amp;H865)</f>
        <v/>
      </c>
      <c r="U864" s="63" t="str">
        <f t="shared" ref="U864" si="1529">IF(I864="","",CHAR(10)&amp;"自己負担：" &amp; TEXT(I864,"#,###円")) &amp; IF(I865="",""," ※" &amp;I865)</f>
        <v/>
      </c>
      <c r="V864" s="63" t="str">
        <f t="shared" ref="V864" si="1530">IF(J864="","",CHAR(10)&amp;"自己負担：" &amp; TEXT(J864,"#,###円")) &amp; IF(J865="",""," ※" &amp;J865)</f>
        <v/>
      </c>
      <c r="W864" s="63" t="str">
        <f t="shared" ref="W864" si="1531">IF(K864="","",CHAR(10)&amp;"自己負担：" &amp; TEXT(K864,"#,###円")) &amp; IF(K865="",""," ※" &amp;K865)</f>
        <v/>
      </c>
      <c r="X864" s="63" t="str">
        <f t="shared" ref="X864" si="1532">IF(L864="","",CHAR(10)&amp;"自己負担：" &amp; TEXT(L864,"#,###円")) &amp; IF(L865="",""," ※" &amp;L865)</f>
        <v/>
      </c>
    </row>
    <row r="865" spans="2:24" ht="33.75" customHeight="1" thickBot="1">
      <c r="C865" s="132" t="s">
        <v>98</v>
      </c>
      <c r="D865" s="133" t="s">
        <v>100</v>
      </c>
      <c r="E865" s="40"/>
      <c r="F865" s="40"/>
      <c r="G865" s="40"/>
      <c r="H865" s="40"/>
      <c r="I865" s="40"/>
      <c r="J865" s="40"/>
      <c r="K865" s="40"/>
      <c r="L865" s="41"/>
      <c r="M865" s="134"/>
      <c r="O865" s="1" t="s">
        <v>101</v>
      </c>
    </row>
    <row r="866" spans="2:24" ht="21.75" customHeight="1" thickTop="1">
      <c r="C866" s="129" t="s">
        <v>76</v>
      </c>
      <c r="D866" s="135"/>
      <c r="E866" s="119" t="str">
        <f t="shared" ref="E866:L866" ca="1" si="1533">IF(SUM(E848,E852,E856,E860,E863)-E864=0,"",SUM(E848,E852,E856,E860,E863)-E864)</f>
        <v/>
      </c>
      <c r="F866" s="119" t="str">
        <f t="shared" ca="1" si="1533"/>
        <v/>
      </c>
      <c r="G866" s="119" t="str">
        <f t="shared" ca="1" si="1533"/>
        <v/>
      </c>
      <c r="H866" s="119" t="str">
        <f t="shared" ca="1" si="1533"/>
        <v/>
      </c>
      <c r="I866" s="119" t="str">
        <f t="shared" ca="1" si="1533"/>
        <v/>
      </c>
      <c r="J866" s="119" t="str">
        <f t="shared" ca="1" si="1533"/>
        <v/>
      </c>
      <c r="K866" s="119" t="str">
        <f t="shared" ca="1" si="1533"/>
        <v/>
      </c>
      <c r="L866" s="119" t="str">
        <f t="shared" ca="1" si="1533"/>
        <v/>
      </c>
      <c r="M866" s="136" t="str">
        <f ca="1">IF(E866="","",SUM(E866:L866))</f>
        <v/>
      </c>
      <c r="Q866" s="137" t="str">
        <f ca="1">Q848&amp;Q852&amp;Q856&amp;Q860&amp;Q863&amp;Q864</f>
        <v/>
      </c>
      <c r="R866" s="137" t="str">
        <f t="shared" ref="R866:X866" ca="1" si="1534">R848&amp;R852&amp;R856&amp;R860&amp;R863&amp;R864</f>
        <v/>
      </c>
      <c r="S866" s="137" t="str">
        <f t="shared" ca="1" si="1534"/>
        <v/>
      </c>
      <c r="T866" s="137" t="str">
        <f t="shared" ca="1" si="1534"/>
        <v/>
      </c>
      <c r="U866" s="137" t="str">
        <f t="shared" ca="1" si="1534"/>
        <v/>
      </c>
      <c r="V866" s="137" t="str">
        <f t="shared" ca="1" si="1534"/>
        <v/>
      </c>
      <c r="W866" s="137" t="str">
        <f t="shared" ca="1" si="1534"/>
        <v/>
      </c>
      <c r="X866" s="137" t="str">
        <f t="shared" ca="1" si="1534"/>
        <v/>
      </c>
    </row>
    <row r="867" spans="2:24" ht="15" customHeight="1" thickBot="1">
      <c r="B867" s="138"/>
      <c r="C867" s="138"/>
      <c r="D867" s="138"/>
      <c r="E867" s="138"/>
      <c r="F867" s="138"/>
      <c r="G867" s="138"/>
      <c r="H867" s="138"/>
      <c r="I867" s="138"/>
      <c r="J867" s="138"/>
      <c r="K867" s="138"/>
      <c r="L867" s="138"/>
      <c r="M867" s="138"/>
    </row>
    <row r="869" spans="2:24" ht="14.25" customHeight="1">
      <c r="B869" s="46">
        <f>B842+1</f>
        <v>33</v>
      </c>
      <c r="C869" s="29" t="str">
        <f>HYPERLINK("#日誌"&amp;B869&amp;"!B11","日誌"&amp;B869)</f>
        <v>日誌33</v>
      </c>
      <c r="D869" s="95" t="s">
        <v>116</v>
      </c>
      <c r="E869" s="139"/>
      <c r="F869" s="95" t="s">
        <v>126</v>
      </c>
      <c r="G869" s="140"/>
      <c r="H869" s="95" t="s">
        <v>127</v>
      </c>
      <c r="I869" s="140"/>
      <c r="J869" s="63"/>
      <c r="M869" s="96" t="str">
        <f>HYPERLINK("#⑭雑役務費!C"&amp;9*B869+1,"経費支出管理表へ")</f>
        <v>経費支出管理表へ</v>
      </c>
      <c r="Q869" s="1" t="s">
        <v>102</v>
      </c>
    </row>
    <row r="870" spans="2:24" ht="7.5" customHeight="1">
      <c r="C870" s="63"/>
      <c r="D870" s="63"/>
      <c r="E870" s="63"/>
      <c r="G870" s="97" t="e">
        <f>VLOOKUP(G869,リスト!E:F,2,FALSE)</f>
        <v>#N/A</v>
      </c>
      <c r="H870" s="63"/>
      <c r="J870" s="63"/>
      <c r="K870" s="63"/>
      <c r="L870" s="63"/>
      <c r="M870" s="63"/>
    </row>
    <row r="871" spans="2:24">
      <c r="C871" s="98"/>
      <c r="D871" s="99"/>
      <c r="E871" s="100" t="s">
        <v>45</v>
      </c>
      <c r="F871" s="101" t="s">
        <v>46</v>
      </c>
      <c r="G871" s="101" t="s">
        <v>47</v>
      </c>
      <c r="H871" s="101" t="s">
        <v>48</v>
      </c>
      <c r="I871" s="101" t="s">
        <v>49</v>
      </c>
      <c r="J871" s="101" t="s">
        <v>50</v>
      </c>
      <c r="K871" s="101" t="s">
        <v>51</v>
      </c>
      <c r="L871" s="101" t="s">
        <v>52</v>
      </c>
      <c r="M871" s="102" t="s">
        <v>11</v>
      </c>
      <c r="Q871" s="103" t="s">
        <v>45</v>
      </c>
      <c r="R871" s="103" t="s">
        <v>46</v>
      </c>
      <c r="S871" s="103" t="s">
        <v>47</v>
      </c>
      <c r="T871" s="103" t="s">
        <v>48</v>
      </c>
      <c r="U871" s="103" t="s">
        <v>49</v>
      </c>
      <c r="V871" s="103" t="s">
        <v>50</v>
      </c>
      <c r="W871" s="103" t="s">
        <v>51</v>
      </c>
      <c r="X871" s="103" t="s">
        <v>52</v>
      </c>
    </row>
    <row r="872" spans="2:24" ht="15" customHeight="1">
      <c r="C872" s="104" t="s">
        <v>18</v>
      </c>
      <c r="D872" s="105"/>
      <c r="E872" s="106" cm="1">
        <f t="array" aca="1" ref="E872" ca="1">IF(INDIRECT(C869&amp;"!$L$42")=0,"",COUNT(INDIRECT(C869&amp;"!$L$11:$L$41")))</f>
        <v>0</v>
      </c>
      <c r="F872" s="107" cm="1">
        <f t="array" aca="1" ref="F872" ca="1">IF(INDIRECT(C869&amp;"!$L$78")=0,"",COUNT(INDIRECT(C869&amp;"!$L$47:$L$77")))</f>
        <v>0</v>
      </c>
      <c r="G872" s="107" cm="1">
        <f t="array" aca="1" ref="G872" ca="1">IF(INDIRECT(C869&amp;"!$L$114")=0,"",COUNT(INDIRECT(C869&amp;"!$L$83:$L$113")))</f>
        <v>0</v>
      </c>
      <c r="H872" s="107" cm="1">
        <f t="array" aca="1" ref="H872" ca="1">IF(INDIRECT(C869&amp;"!$L$150")=0,"",COUNT(INDIRECT(C869&amp;"!$L$119:$L$149")))</f>
        <v>0</v>
      </c>
      <c r="I872" s="107" cm="1">
        <f t="array" aca="1" ref="I872" ca="1">IF(INDIRECT(C869&amp;"!$L$186")=0,"",COUNT(INDIRECT(C869&amp;"!$L$155:$L$185")))</f>
        <v>0</v>
      </c>
      <c r="J872" s="107" cm="1">
        <f t="array" aca="1" ref="J872" ca="1">IF(INDIRECT(C869&amp;"!$L$222")=0,"",COUNT(INDIRECT(C869&amp;"!$L$191:$L$221")))</f>
        <v>0</v>
      </c>
      <c r="K872" s="107" cm="1">
        <f t="array" aca="1" ref="K872" ca="1">IF(INDIRECT(C869&amp;"!$L$258")=0,"",COUNT(INDIRECT(C869&amp;"!$L$227:$L$257")))</f>
        <v>0</v>
      </c>
      <c r="L872" s="107" cm="1">
        <f t="array" aca="1" ref="L872" ca="1">IF(INDIRECT(C869&amp;"!$L$294")=0,"",COUNT(INDIRECT(C869&amp;"!$L$263:$L$293")))</f>
        <v>0</v>
      </c>
      <c r="M872" s="108">
        <f ca="1">IF($E$8="","",SUM($E$8:$L$8))</f>
        <v>0</v>
      </c>
      <c r="O872" s="69" t="s">
        <v>167</v>
      </c>
      <c r="Q872" s="109"/>
      <c r="R872" s="109"/>
      <c r="S872" s="109"/>
      <c r="T872" s="109"/>
      <c r="U872" s="109"/>
      <c r="V872" s="109"/>
      <c r="W872" s="109"/>
      <c r="X872" s="109"/>
    </row>
    <row r="873" spans="2:24">
      <c r="C873" s="110" t="s">
        <v>82</v>
      </c>
      <c r="D873" s="110" t="s">
        <v>73</v>
      </c>
      <c r="E873" s="37"/>
      <c r="F873" s="30"/>
      <c r="G873" s="30"/>
      <c r="H873" s="30"/>
      <c r="I873" s="30"/>
      <c r="J873" s="30"/>
      <c r="K873" s="30"/>
      <c r="L873" s="30"/>
      <c r="M873" s="111"/>
      <c r="O873" s="1" t="s">
        <v>122</v>
      </c>
    </row>
    <row r="874" spans="2:24">
      <c r="C874" s="112"/>
      <c r="D874" s="113" t="s">
        <v>24</v>
      </c>
      <c r="E874" s="114" t="str" cm="1">
        <f t="array" aca="1" ref="E874" ca="1">IF(INDIRECT($C869&amp;"!$H$42")=0,"",INDIRECT($C869&amp;"!$H$42"))</f>
        <v/>
      </c>
      <c r="F874" s="115" t="str" cm="1">
        <f t="array" aca="1" ref="F874" ca="1">IF(INDIRECT($C869&amp;"!$H$78")=0,"",INDIRECT($C869&amp;"!$H$78"))</f>
        <v/>
      </c>
      <c r="G874" s="115" t="str" cm="1">
        <f t="array" aca="1" ref="G874" ca="1">IF(INDIRECT($C869&amp;"!$H$114")=0,"",INDIRECT($C869&amp;"!$H$114"))</f>
        <v/>
      </c>
      <c r="H874" s="115" t="str" cm="1">
        <f t="array" aca="1" ref="H874" ca="1">IF(INDIRECT($C869&amp;"!$H$150")=0,"",INDIRECT($C869&amp;"!$H$150"))</f>
        <v/>
      </c>
      <c r="I874" s="115" t="str" cm="1">
        <f t="array" aca="1" ref="I874" ca="1">IF(INDIRECT($C869&amp;"!$H$186")=0,"",INDIRECT($C869&amp;"!$H$186"))</f>
        <v/>
      </c>
      <c r="J874" s="115" t="str" cm="1">
        <f t="array" aca="1" ref="J874" ca="1">IF(INDIRECT($C869&amp;"!$H$222")=0,"",INDIRECT($C869&amp;"!$H$222"))</f>
        <v/>
      </c>
      <c r="K874" s="115" t="str" cm="1">
        <f t="array" aca="1" ref="K874" ca="1">IF(INDIRECT($C869&amp;"!$H$258")=0,"",INDIRECT($C869&amp;"!$H$258"))</f>
        <v/>
      </c>
      <c r="L874" s="115" t="str" cm="1">
        <f t="array" aca="1" ref="L874" ca="1">IF(INDIRECT($C869&amp;"!$H$294")=0,"",INDIRECT($C869&amp;"!$H$294"))</f>
        <v/>
      </c>
      <c r="M874" s="116" t="str">
        <f ca="1">IF(E874="","",SUM($E874:$L874))</f>
        <v/>
      </c>
    </row>
    <row r="875" spans="2:24">
      <c r="C875" s="117"/>
      <c r="D875" s="117" t="s">
        <v>74</v>
      </c>
      <c r="E875" s="118" t="str">
        <f t="shared" ref="E875:L875" ca="1" si="1535">IF(OR(E873="",E874=""),"",ROUNDDOWN(E873*E874*24,0))</f>
        <v/>
      </c>
      <c r="F875" s="119" t="str">
        <f t="shared" ca="1" si="1535"/>
        <v/>
      </c>
      <c r="G875" s="119" t="str">
        <f t="shared" ca="1" si="1535"/>
        <v/>
      </c>
      <c r="H875" s="119" t="str">
        <f t="shared" ca="1" si="1535"/>
        <v/>
      </c>
      <c r="I875" s="120" t="str">
        <f t="shared" ca="1" si="1535"/>
        <v/>
      </c>
      <c r="J875" s="119" t="str">
        <f t="shared" ca="1" si="1535"/>
        <v/>
      </c>
      <c r="K875" s="119" t="str">
        <f t="shared" ca="1" si="1535"/>
        <v/>
      </c>
      <c r="L875" s="119" t="str">
        <f t="shared" ca="1" si="1535"/>
        <v/>
      </c>
      <c r="M875" s="121">
        <f ca="1">SUM(E875:L875)</f>
        <v>0</v>
      </c>
      <c r="Q875" s="63" t="str">
        <f t="shared" ref="Q875" ca="1" si="1536">IF(OR(E873="",E874=""),"","所定内：" &amp; TEXT(E873,"#,###円") &amp; "×" &amp; TEXT(E874,"[h]:mm時間;@") &amp; "=" &amp; TEXT(E875,"#,###円"))</f>
        <v/>
      </c>
      <c r="R875" s="63" t="str">
        <f t="shared" ref="R875" ca="1" si="1537">IF(OR(F873="",F874=""),"","所定内：" &amp; TEXT(F873,"#,###円") &amp; "×" &amp; TEXT(F874,"[h]:mm時間;@") &amp; "=" &amp; TEXT(F875,"#,###円"))</f>
        <v/>
      </c>
      <c r="S875" s="63" t="str">
        <f t="shared" ref="S875" ca="1" si="1538">IF(OR(G873="",G874=""),"","所定内：" &amp; TEXT(G873,"#,###円") &amp; "×" &amp; TEXT(G874,"[h]:mm時間;@") &amp; "=" &amp; TEXT(G875,"#,###円"))</f>
        <v/>
      </c>
      <c r="T875" s="63" t="str">
        <f t="shared" ref="T875" ca="1" si="1539">IF(OR(H873="",H874=""),"","所定内：" &amp; TEXT(H873,"#,###円") &amp; "×" &amp; TEXT(H874,"[h]:mm時間;@") &amp; "=" &amp; TEXT(H875,"#,###円"))</f>
        <v/>
      </c>
      <c r="U875" s="63" t="str">
        <f t="shared" ref="U875" ca="1" si="1540">IF(OR(I873="",I874=""),"","所定内：" &amp; TEXT(I873,"#,###円") &amp; "×" &amp; TEXT(I874,"[h]:mm時間;@") &amp; "=" &amp; TEXT(I875,"#,###円"))</f>
        <v/>
      </c>
      <c r="V875" s="63" t="str">
        <f t="shared" ref="V875" ca="1" si="1541">IF(OR(J873="",J874=""),"","所定内：" &amp; TEXT(J873,"#,###円") &amp; "×" &amp; TEXT(J874,"[h]:mm時間;@") &amp; "=" &amp; TEXT(J875,"#,###円"))</f>
        <v/>
      </c>
      <c r="W875" s="63" t="str">
        <f t="shared" ref="W875" ca="1" si="1542">IF(OR(K873="",K874=""),"","所定内：" &amp; TEXT(K873,"#,###円") &amp; "×" &amp; TEXT(K874,"[h]:mm時間;@") &amp; "=" &amp; TEXT(K875,"#,###円"))</f>
        <v/>
      </c>
      <c r="X875" s="63" t="str">
        <f t="shared" ref="X875" ca="1" si="1543">IF(OR(L873="",L874=""),"","所定内：" &amp; TEXT(L873,"#,###円") &amp; "×" &amp; TEXT(L874,"[h]:mm時間;@") &amp; "=" &amp; TEXT(L875,"#,###円"))</f>
        <v/>
      </c>
    </row>
    <row r="876" spans="2:24">
      <c r="C876" s="110" t="s">
        <v>91</v>
      </c>
      <c r="D876" s="112" t="s">
        <v>73</v>
      </c>
      <c r="E876" s="37"/>
      <c r="F876" s="30"/>
      <c r="G876" s="30"/>
      <c r="H876" s="30"/>
      <c r="I876" s="30"/>
      <c r="J876" s="30"/>
      <c r="K876" s="30"/>
      <c r="L876" s="30"/>
      <c r="M876" s="122"/>
      <c r="Q876" s="63"/>
      <c r="R876" s="63"/>
      <c r="S876" s="63"/>
      <c r="T876" s="63"/>
      <c r="U876" s="63"/>
      <c r="V876" s="63"/>
      <c r="W876" s="63"/>
      <c r="X876" s="63"/>
    </row>
    <row r="877" spans="2:24">
      <c r="C877" s="112"/>
      <c r="D877" s="113" t="s">
        <v>92</v>
      </c>
      <c r="E877" s="123" t="str">
        <f>IF(OR(E873="",E876=""),"",E876/E873-1)</f>
        <v/>
      </c>
      <c r="F877" s="124" t="str">
        <f t="shared" ref="F877:L877" si="1544">IF(OR(F873="",F876=""),"",F876/F873-1)</f>
        <v/>
      </c>
      <c r="G877" s="124" t="str">
        <f t="shared" si="1544"/>
        <v/>
      </c>
      <c r="H877" s="124" t="str">
        <f t="shared" si="1544"/>
        <v/>
      </c>
      <c r="I877" s="124" t="str">
        <f t="shared" si="1544"/>
        <v/>
      </c>
      <c r="J877" s="124" t="str">
        <f t="shared" si="1544"/>
        <v/>
      </c>
      <c r="K877" s="124" t="str">
        <f t="shared" si="1544"/>
        <v/>
      </c>
      <c r="L877" s="124" t="str">
        <f t="shared" si="1544"/>
        <v/>
      </c>
      <c r="M877" s="125"/>
      <c r="Q877" s="63"/>
      <c r="R877" s="63"/>
      <c r="S877" s="63"/>
      <c r="T877" s="63"/>
      <c r="U877" s="63"/>
      <c r="V877" s="63"/>
      <c r="W877" s="63"/>
      <c r="X877" s="63"/>
    </row>
    <row r="878" spans="2:24">
      <c r="C878" s="112"/>
      <c r="D878" s="113" t="s">
        <v>24</v>
      </c>
      <c r="E878" s="114" t="str" cm="1">
        <f t="array" aca="1" ref="E878" ca="1">IF(INDIRECT($C869&amp;"!$I$42")=0,"",INDIRECT($C869&amp;"!$I$42"))</f>
        <v/>
      </c>
      <c r="F878" s="115" t="str" cm="1">
        <f t="array" aca="1" ref="F878" ca="1">IF(INDIRECT($C869&amp;"!$I$78")=0,"",INDIRECT($C869&amp;"!$I$78"))</f>
        <v/>
      </c>
      <c r="G878" s="115" t="str" cm="1">
        <f t="array" aca="1" ref="G878" ca="1">IF(INDIRECT($C869&amp;"!$I$114")=0,"",INDIRECT($C869&amp;"!$I$114"))</f>
        <v/>
      </c>
      <c r="H878" s="115" t="str" cm="1">
        <f t="array" aca="1" ref="H878" ca="1">IF(INDIRECT($C869&amp;"!$I$150")=0,"",INDIRECT($C869&amp;"!$I$150"))</f>
        <v/>
      </c>
      <c r="I878" s="115" t="str" cm="1">
        <f t="array" aca="1" ref="I878" ca="1">IF(INDIRECT($C869&amp;"!$I$186")=0,"",INDIRECT($C869&amp;"!$I$186"))</f>
        <v/>
      </c>
      <c r="J878" s="115" t="str" cm="1">
        <f t="array" aca="1" ref="J878" ca="1">IF(INDIRECT($C869&amp;"!$I$222")=0,"",INDIRECT($C869&amp;"!$I$222"))</f>
        <v/>
      </c>
      <c r="K878" s="115" t="str" cm="1">
        <f t="array" aca="1" ref="K878" ca="1">IF(INDIRECT($C869&amp;"!$I$258")=0,"",INDIRECT($C869&amp;"!$I$258"))</f>
        <v/>
      </c>
      <c r="L878" s="115" t="str" cm="1">
        <f t="array" aca="1" ref="L878" ca="1">IF(INDIRECT($C869&amp;"!$I$294")=0,"",INDIRECT($C869&amp;"!$I$294"))</f>
        <v/>
      </c>
      <c r="M878" s="116" t="str">
        <f ca="1">IF(E878="","",SUM($E878:$L878))</f>
        <v/>
      </c>
      <c r="Q878" s="63"/>
      <c r="R878" s="63"/>
      <c r="S878" s="63"/>
      <c r="T878" s="63"/>
      <c r="U878" s="63"/>
      <c r="V878" s="63"/>
      <c r="W878" s="63"/>
      <c r="X878" s="63"/>
    </row>
    <row r="879" spans="2:24">
      <c r="C879" s="117"/>
      <c r="D879" s="117" t="s">
        <v>74</v>
      </c>
      <c r="E879" s="118" t="str">
        <f t="shared" ref="E879:L879" ca="1" si="1545">IF(OR(E876="",E878=""),"",ROUNDDOWN(E876*E878*24,0))</f>
        <v/>
      </c>
      <c r="F879" s="119" t="str">
        <f t="shared" ca="1" si="1545"/>
        <v/>
      </c>
      <c r="G879" s="119" t="str">
        <f t="shared" ca="1" si="1545"/>
        <v/>
      </c>
      <c r="H879" s="119" t="str">
        <f t="shared" ca="1" si="1545"/>
        <v/>
      </c>
      <c r="I879" s="119" t="str">
        <f t="shared" ca="1" si="1545"/>
        <v/>
      </c>
      <c r="J879" s="119" t="str">
        <f t="shared" ca="1" si="1545"/>
        <v/>
      </c>
      <c r="K879" s="119" t="str">
        <f t="shared" ca="1" si="1545"/>
        <v/>
      </c>
      <c r="L879" s="119" t="str">
        <f t="shared" ca="1" si="1545"/>
        <v/>
      </c>
      <c r="M879" s="121">
        <f ca="1">SUM(E879:L879)</f>
        <v>0</v>
      </c>
      <c r="Q879" s="63" t="str">
        <f t="shared" ref="Q879" ca="1" si="1546">IF(OR(E876="",E878=""),"",CHAR(10)&amp;"所定外：" &amp; TEXT(E876,"#,###円") &amp; "×" &amp; TEXT(E878,"[h]:mm時間;@") &amp; "=" &amp; TEXT(E879,"#,###円"))</f>
        <v/>
      </c>
      <c r="R879" s="63" t="str">
        <f t="shared" ref="R879" ca="1" si="1547">IF(OR(F876="",F878=""),"",CHAR(10)&amp;"所定外：" &amp; TEXT(F876,"#,###円") &amp; "×" &amp; TEXT(F878,"[h]:mm時間;@") &amp; "=" &amp; TEXT(F879,"#,###円"))</f>
        <v/>
      </c>
      <c r="S879" s="63" t="str">
        <f t="shared" ref="S879" ca="1" si="1548">IF(OR(G876="",G878=""),"",CHAR(10)&amp;"所定外：" &amp; TEXT(G876,"#,###円") &amp; "×" &amp; TEXT(G878,"[h]:mm時間;@") &amp; "=" &amp; TEXT(G879,"#,###円"))</f>
        <v/>
      </c>
      <c r="T879" s="63" t="str">
        <f t="shared" ref="T879" ca="1" si="1549">IF(OR(H876="",H878=""),"",CHAR(10)&amp;"所定外：" &amp; TEXT(H876,"#,###円") &amp; "×" &amp; TEXT(H878,"[h]:mm時間;@") &amp; "=" &amp; TEXT(H879,"#,###円"))</f>
        <v/>
      </c>
      <c r="U879" s="63" t="str">
        <f t="shared" ref="U879" ca="1" si="1550">IF(OR(I876="",I878=""),"",CHAR(10)&amp;"所定外：" &amp; TEXT(I876,"#,###円") &amp; "×" &amp; TEXT(I878,"[h]:mm時間;@") &amp; "=" &amp; TEXT(I879,"#,###円"))</f>
        <v/>
      </c>
      <c r="V879" s="63" t="str">
        <f t="shared" ref="V879" ca="1" si="1551">IF(OR(J876="",J878=""),"",CHAR(10)&amp;"所定外：" &amp; TEXT(J876,"#,###円") &amp; "×" &amp; TEXT(J878,"[h]:mm時間;@") &amp; "=" &amp; TEXT(J879,"#,###円"))</f>
        <v/>
      </c>
      <c r="W879" s="63" t="str">
        <f t="shared" ref="W879" ca="1" si="1552">IF(OR(K876="",K878=""),"",CHAR(10)&amp;"所定外：" &amp; TEXT(K876,"#,###円") &amp; "×" &amp; TEXT(K878,"[h]:mm時間;@") &amp; "=" &amp; TEXT(K879,"#,###円"))</f>
        <v/>
      </c>
      <c r="X879" s="63" t="str">
        <f t="shared" ref="X879" ca="1" si="1553">IF(OR(L876="",L878=""),"",CHAR(10)&amp;"所定外：" &amp; TEXT(L876,"#,###円") &amp; "×" &amp; TEXT(L878,"[h]:mm時間;@") &amp; "=" &amp; TEXT(L879,"#,###円"))</f>
        <v/>
      </c>
    </row>
    <row r="880" spans="2:24">
      <c r="C880" s="110" t="s">
        <v>93</v>
      </c>
      <c r="D880" s="112" t="s">
        <v>73</v>
      </c>
      <c r="E880" s="37"/>
      <c r="F880" s="30"/>
      <c r="G880" s="30"/>
      <c r="H880" s="30"/>
      <c r="I880" s="30"/>
      <c r="J880" s="30"/>
      <c r="K880" s="30"/>
      <c r="L880" s="30"/>
      <c r="M880" s="122"/>
      <c r="Q880" s="63"/>
      <c r="R880" s="63"/>
      <c r="S880" s="63"/>
      <c r="T880" s="63"/>
      <c r="U880" s="63"/>
      <c r="V880" s="63"/>
      <c r="W880" s="63"/>
      <c r="X880" s="63"/>
    </row>
    <row r="881" spans="2:24">
      <c r="C881" s="112"/>
      <c r="D881" s="113" t="s">
        <v>92</v>
      </c>
      <c r="E881" s="123" t="str">
        <f t="shared" ref="E881:L881" si="1554">IF(OR(E873="",E880=""),"",E880/E873-1)</f>
        <v/>
      </c>
      <c r="F881" s="124" t="str">
        <f t="shared" si="1554"/>
        <v/>
      </c>
      <c r="G881" s="124" t="str">
        <f t="shared" si="1554"/>
        <v/>
      </c>
      <c r="H881" s="124" t="str">
        <f t="shared" si="1554"/>
        <v/>
      </c>
      <c r="I881" s="124" t="str">
        <f t="shared" si="1554"/>
        <v/>
      </c>
      <c r="J881" s="124" t="str">
        <f t="shared" si="1554"/>
        <v/>
      </c>
      <c r="K881" s="124" t="str">
        <f t="shared" si="1554"/>
        <v/>
      </c>
      <c r="L881" s="124" t="str">
        <f t="shared" si="1554"/>
        <v/>
      </c>
      <c r="M881" s="125"/>
      <c r="Q881" s="63"/>
      <c r="R881" s="63"/>
      <c r="S881" s="63"/>
      <c r="T881" s="63"/>
      <c r="U881" s="63"/>
      <c r="V881" s="63"/>
      <c r="W881" s="63"/>
      <c r="X881" s="63"/>
    </row>
    <row r="882" spans="2:24">
      <c r="C882" s="112"/>
      <c r="D882" s="113" t="s">
        <v>24</v>
      </c>
      <c r="E882" s="114" t="str" cm="1">
        <f t="array" aca="1" ref="E882" ca="1">IF(INDIRECT($C869&amp;"!$J$42")=0,"",INDIRECT($C869&amp;"!$J$42"))</f>
        <v/>
      </c>
      <c r="F882" s="115" t="str" cm="1">
        <f t="array" aca="1" ref="F882" ca="1">IF(INDIRECT($C869&amp;"!$J$78")=0,"",INDIRECT($C869&amp;"!$J$78"))</f>
        <v/>
      </c>
      <c r="G882" s="115" t="str" cm="1">
        <f t="array" aca="1" ref="G882" ca="1">IF(INDIRECT($C869&amp;"!$J$114")=0,"",INDIRECT($C869&amp;"!$J$114"))</f>
        <v/>
      </c>
      <c r="H882" s="115" t="str" cm="1">
        <f t="array" aca="1" ref="H882" ca="1">IF(INDIRECT($C869&amp;"!$J$150")=0,"",INDIRECT($C869&amp;"!$J$150"))</f>
        <v/>
      </c>
      <c r="I882" s="115" t="str" cm="1">
        <f t="array" aca="1" ref="I882" ca="1">IF(INDIRECT($C869&amp;"!$J$186")=0,"",INDIRECT($C869&amp;"!$J$186"))</f>
        <v/>
      </c>
      <c r="J882" s="115" t="str" cm="1">
        <f t="array" aca="1" ref="J882" ca="1">IF(INDIRECT($C869&amp;"!$J$222")=0,"",INDIRECT($C869&amp;"!$J$222"))</f>
        <v/>
      </c>
      <c r="K882" s="115" t="str" cm="1">
        <f t="array" aca="1" ref="K882" ca="1">IF(INDIRECT($C869&amp;"!$J$258")=0,"",INDIRECT($C869&amp;"!$J$258"))</f>
        <v/>
      </c>
      <c r="L882" s="115" t="str" cm="1">
        <f t="array" aca="1" ref="L882" ca="1">IF(INDIRECT($C869&amp;"!$J$294")=0,"",INDIRECT($C869&amp;"!$J$294"))</f>
        <v/>
      </c>
      <c r="M882" s="116" t="str">
        <f ca="1">IF(E882="","",SUM($E882:$L882))</f>
        <v/>
      </c>
      <c r="Q882" s="63"/>
      <c r="R882" s="63"/>
      <c r="S882" s="63"/>
      <c r="T882" s="63"/>
      <c r="U882" s="63"/>
      <c r="V882" s="63"/>
      <c r="W882" s="63"/>
      <c r="X882" s="63"/>
    </row>
    <row r="883" spans="2:24">
      <c r="C883" s="117"/>
      <c r="D883" s="117" t="s">
        <v>74</v>
      </c>
      <c r="E883" s="118" t="str">
        <f t="shared" ref="E883:L883" ca="1" si="1555">IF(OR(E880="",E882=""),"",ROUNDDOWN(E880*E882*24,0))</f>
        <v/>
      </c>
      <c r="F883" s="119" t="str">
        <f t="shared" ca="1" si="1555"/>
        <v/>
      </c>
      <c r="G883" s="119" t="str">
        <f t="shared" ca="1" si="1555"/>
        <v/>
      </c>
      <c r="H883" s="119" t="str">
        <f t="shared" ca="1" si="1555"/>
        <v/>
      </c>
      <c r="I883" s="119" t="str">
        <f t="shared" ca="1" si="1555"/>
        <v/>
      </c>
      <c r="J883" s="119" t="str">
        <f t="shared" ca="1" si="1555"/>
        <v/>
      </c>
      <c r="K883" s="119" t="str">
        <f t="shared" ca="1" si="1555"/>
        <v/>
      </c>
      <c r="L883" s="119" t="str">
        <f t="shared" ca="1" si="1555"/>
        <v/>
      </c>
      <c r="M883" s="121">
        <f ca="1">SUM(E883:L883)</f>
        <v>0</v>
      </c>
      <c r="Q883" s="63" t="str">
        <f ca="1">IF(OR(E880="",E882=""),"",CHAR(10)&amp;"所定休日：" &amp; TEXT(E880,"#,###円") &amp; "×" &amp; TEXT(E882,"[h]:mm時間;@") &amp; "=" &amp; TEXT(E883,"#,###円"))</f>
        <v/>
      </c>
      <c r="R883" s="63" t="str">
        <f t="shared" ref="R883" ca="1" si="1556">IF(OR(F880="",F882=""),"",CHAR(10)&amp;"所定休日：" &amp; TEXT(F880,"#,###円") &amp; "×" &amp; TEXT(F882,"[h]:mm時間;@") &amp; "=" &amp; TEXT(F883,"#,###円"))</f>
        <v/>
      </c>
      <c r="S883" s="63" t="str">
        <f t="shared" ref="S883" ca="1" si="1557">IF(OR(G880="",G882=""),"",CHAR(10)&amp;"所定休日：" &amp; TEXT(G880,"#,###円") &amp; "×" &amp; TEXT(G882,"[h]:mm時間;@") &amp; "=" &amp; TEXT(G883,"#,###円"))</f>
        <v/>
      </c>
      <c r="T883" s="63" t="str">
        <f t="shared" ref="T883" ca="1" si="1558">IF(OR(H880="",H882=""),"",CHAR(10)&amp;"所定休日：" &amp; TEXT(H880,"#,###円") &amp; "×" &amp; TEXT(H882,"[h]:mm時間;@") &amp; "=" &amp; TEXT(H883,"#,###円"))</f>
        <v/>
      </c>
      <c r="U883" s="63" t="str">
        <f t="shared" ref="U883" ca="1" si="1559">IF(OR(I880="",I882=""),"",CHAR(10)&amp;"所定休日：" &amp; TEXT(I880,"#,###円") &amp; "×" &amp; TEXT(I882,"[h]:mm時間;@") &amp; "=" &amp; TEXT(I883,"#,###円"))</f>
        <v/>
      </c>
      <c r="V883" s="63" t="str">
        <f t="shared" ref="V883" ca="1" si="1560">IF(OR(J880="",J882=""),"",CHAR(10)&amp;"所定休日：" &amp; TEXT(J880,"#,###円") &amp; "×" &amp; TEXT(J882,"[h]:mm時間;@") &amp; "=" &amp; TEXT(J883,"#,###円"))</f>
        <v/>
      </c>
      <c r="W883" s="63" t="str">
        <f t="shared" ref="W883" ca="1" si="1561">IF(OR(K880="",K882=""),"",CHAR(10)&amp;"所定休日：" &amp; TEXT(K880,"#,###円") &amp; "×" &amp; TEXT(K882,"[h]:mm時間;@") &amp; "=" &amp; TEXT(K883,"#,###円"))</f>
        <v/>
      </c>
      <c r="X883" s="63" t="str">
        <f t="shared" ref="X883" ca="1" si="1562">IF(OR(L880="",L882=""),"",CHAR(10)&amp;"所定休日：" &amp; TEXT(L880,"#,###円") &amp; "×" &amp; TEXT(L882,"[h]:mm時間;@") &amp; "=" &amp; TEXT(L883,"#,###円"))</f>
        <v/>
      </c>
    </row>
    <row r="884" spans="2:24">
      <c r="C884" s="110" t="s">
        <v>94</v>
      </c>
      <c r="D884" s="112" t="s">
        <v>73</v>
      </c>
      <c r="E884" s="37"/>
      <c r="F884" s="30"/>
      <c r="G884" s="30"/>
      <c r="H884" s="30"/>
      <c r="I884" s="30"/>
      <c r="J884" s="30"/>
      <c r="K884" s="30"/>
      <c r="L884" s="30"/>
      <c r="M884" s="122"/>
      <c r="Q884" s="63"/>
      <c r="R884" s="63"/>
      <c r="S884" s="63"/>
      <c r="T884" s="63"/>
      <c r="U884" s="63"/>
      <c r="V884" s="63"/>
      <c r="W884" s="63"/>
      <c r="X884" s="63"/>
    </row>
    <row r="885" spans="2:24">
      <c r="C885" s="112"/>
      <c r="D885" s="113" t="s">
        <v>92</v>
      </c>
      <c r="E885" s="123" t="str">
        <f t="shared" ref="E885:L885" si="1563">IF(OR(E873="",E884=""),"",E884/E873-1)</f>
        <v/>
      </c>
      <c r="F885" s="124" t="str">
        <f t="shared" si="1563"/>
        <v/>
      </c>
      <c r="G885" s="124" t="str">
        <f t="shared" si="1563"/>
        <v/>
      </c>
      <c r="H885" s="124" t="str">
        <f t="shared" si="1563"/>
        <v/>
      </c>
      <c r="I885" s="124" t="str">
        <f t="shared" si="1563"/>
        <v/>
      </c>
      <c r="J885" s="124" t="str">
        <f t="shared" si="1563"/>
        <v/>
      </c>
      <c r="K885" s="124" t="str">
        <f t="shared" si="1563"/>
        <v/>
      </c>
      <c r="L885" s="124" t="str">
        <f t="shared" si="1563"/>
        <v/>
      </c>
      <c r="M885" s="125"/>
      <c r="Q885" s="63"/>
      <c r="R885" s="63"/>
      <c r="S885" s="63"/>
      <c r="T885" s="63"/>
      <c r="U885" s="63"/>
      <c r="V885" s="63"/>
      <c r="W885" s="63"/>
      <c r="X885" s="63"/>
    </row>
    <row r="886" spans="2:24">
      <c r="C886" s="112"/>
      <c r="D886" s="113" t="s">
        <v>24</v>
      </c>
      <c r="E886" s="114" t="str" cm="1">
        <f t="array" aca="1" ref="E886" ca="1">IF(INDIRECT($C869&amp;"!$K$42")=0,"",INDIRECT($C869&amp;"!$K$42"))</f>
        <v/>
      </c>
      <c r="F886" s="115" t="str" cm="1">
        <f t="array" aca="1" ref="F886" ca="1">IF(INDIRECT($C869&amp;"!$K$78")=0,"",INDIRECT($C869&amp;"!$K$78"))</f>
        <v/>
      </c>
      <c r="G886" s="115" t="str" cm="1">
        <f t="array" aca="1" ref="G886" ca="1">IF(INDIRECT($C869&amp;"!$K$114")=0,"",INDIRECT($C869&amp;"!$K$114"))</f>
        <v/>
      </c>
      <c r="H886" s="115" t="str" cm="1">
        <f t="array" aca="1" ref="H886" ca="1">IF(INDIRECT($C869&amp;"!$K$150")=0,"",INDIRECT($C869&amp;"!$K$150"))</f>
        <v/>
      </c>
      <c r="I886" s="115" t="str" cm="1">
        <f t="array" aca="1" ref="I886" ca="1">IF(INDIRECT($C869&amp;"!$K$186")=0,"",INDIRECT($C869&amp;"!$K$186"))</f>
        <v/>
      </c>
      <c r="J886" s="115" t="str" cm="1">
        <f t="array" aca="1" ref="J886" ca="1">IF(INDIRECT($C869&amp;"!$K$222")=0,"",INDIRECT($C869&amp;"!$K$222"))</f>
        <v/>
      </c>
      <c r="K886" s="115" t="str" cm="1">
        <f t="array" aca="1" ref="K886" ca="1">IF(INDIRECT($C869&amp;"!$K$258")=0,"",INDIRECT($C869&amp;"!$K$258"))</f>
        <v/>
      </c>
      <c r="L886" s="115" t="str" cm="1">
        <f t="array" aca="1" ref="L886" ca="1">IF(INDIRECT($C869&amp;"!$K$294")=0,"",INDIRECT($C869&amp;"!$K$294"))</f>
        <v/>
      </c>
      <c r="M886" s="116" t="str">
        <f ca="1">IF(E886="","",SUM($E886:$L886))</f>
        <v/>
      </c>
      <c r="Q886" s="63"/>
      <c r="R886" s="63"/>
      <c r="S886" s="63"/>
      <c r="T886" s="63"/>
      <c r="U886" s="63"/>
      <c r="V886" s="63"/>
      <c r="W886" s="63"/>
      <c r="X886" s="63"/>
    </row>
    <row r="887" spans="2:24">
      <c r="C887" s="117"/>
      <c r="D887" s="117" t="s">
        <v>74</v>
      </c>
      <c r="E887" s="118" t="str">
        <f ca="1">IF(OR(E884="",E886=""),"",ROUNDDOWN(E884*E886*24,0))</f>
        <v/>
      </c>
      <c r="F887" s="119" t="str">
        <f t="shared" ref="F887:L887" ca="1" si="1564">IF(OR(F884="",F886=""),"",ROUNDDOWN(F884*F886*24,0))</f>
        <v/>
      </c>
      <c r="G887" s="119" t="str">
        <f t="shared" ca="1" si="1564"/>
        <v/>
      </c>
      <c r="H887" s="119" t="str">
        <f t="shared" ca="1" si="1564"/>
        <v/>
      </c>
      <c r="I887" s="119" t="str">
        <f t="shared" ca="1" si="1564"/>
        <v/>
      </c>
      <c r="J887" s="119" t="str">
        <f t="shared" ca="1" si="1564"/>
        <v/>
      </c>
      <c r="K887" s="119" t="str">
        <f t="shared" ca="1" si="1564"/>
        <v/>
      </c>
      <c r="L887" s="119" t="str">
        <f t="shared" ca="1" si="1564"/>
        <v/>
      </c>
      <c r="M887" s="121">
        <f ca="1">SUM(E887:L887)</f>
        <v>0</v>
      </c>
      <c r="Q887" s="63" t="str">
        <f t="shared" ref="Q887" ca="1" si="1565">IF(OR(E884="",E886=""),"",CHAR(10)&amp;"法定休日：" &amp; TEXT(E884,"#,###円") &amp; "×" &amp; TEXT(E886,"[h]:mm時間;@") &amp; "=" &amp; TEXT(E887,"#,###円"))</f>
        <v/>
      </c>
      <c r="R887" s="63" t="str">
        <f t="shared" ref="R887" ca="1" si="1566">IF(OR(F884="",F886=""),"",CHAR(10)&amp;"法定休日：" &amp; TEXT(F884,"#,###円") &amp; "×" &amp; TEXT(F886,"[h]:mm時間;@") &amp; "=" &amp; TEXT(F887,"#,###円"))</f>
        <v/>
      </c>
      <c r="S887" s="63" t="str">
        <f t="shared" ref="S887" ca="1" si="1567">IF(OR(G884="",G886=""),"",CHAR(10)&amp;"法定休日：" &amp; TEXT(G884,"#,###円") &amp; "×" &amp; TEXT(G886,"[h]:mm時間;@") &amp; "=" &amp; TEXT(G887,"#,###円"))</f>
        <v/>
      </c>
      <c r="T887" s="63" t="str">
        <f t="shared" ref="T887" ca="1" si="1568">IF(OR(H884="",H886=""),"",CHAR(10)&amp;"法定休日：" &amp; TEXT(H884,"#,###円") &amp; "×" &amp; TEXT(H886,"[h]:mm時間;@") &amp; "=" &amp; TEXT(H887,"#,###円"))</f>
        <v/>
      </c>
      <c r="U887" s="63" t="str">
        <f t="shared" ref="U887" ca="1" si="1569">IF(OR(I884="",I886=""),"",CHAR(10)&amp;"法定休日：" &amp; TEXT(I884,"#,###円") &amp; "×" &amp; TEXT(I886,"[h]:mm時間;@") &amp; "=" &amp; TEXT(I887,"#,###円"))</f>
        <v/>
      </c>
      <c r="V887" s="63" t="str">
        <f t="shared" ref="V887" ca="1" si="1570">IF(OR(J884="",J886=""),"",CHAR(10)&amp;"法定休日：" &amp; TEXT(J884,"#,###円") &amp; "×" &amp; TEXT(J886,"[h]:mm時間;@") &amp; "=" &amp; TEXT(J887,"#,###円"))</f>
        <v/>
      </c>
      <c r="W887" s="63" t="str">
        <f t="shared" ref="W887" ca="1" si="1571">IF(OR(K884="",K886=""),"",CHAR(10)&amp;"法定休日：" &amp; TEXT(K884,"#,###円") &amp; "×" &amp; TEXT(K886,"[h]:mm時間;@") &amp; "=" &amp; TEXT(K887,"#,###円"))</f>
        <v/>
      </c>
      <c r="X887" s="63" t="str">
        <f t="shared" ref="X887" ca="1" si="1572">IF(OR(L884="",L886=""),"",CHAR(10)&amp;"法定休日：" &amp; TEXT(L884,"#,###円") &amp; "×" &amp; TEXT(L886,"[h]:mm時間;@") &amp; "=" &amp; TEXT(L887,"#,###円"))</f>
        <v/>
      </c>
    </row>
    <row r="888" spans="2:24">
      <c r="C888" s="110" t="s">
        <v>75</v>
      </c>
      <c r="D888" s="110" t="s">
        <v>77</v>
      </c>
      <c r="E888" s="38"/>
      <c r="F888" s="36"/>
      <c r="G888" s="36"/>
      <c r="H888" s="36"/>
      <c r="I888" s="36"/>
      <c r="J888" s="36"/>
      <c r="K888" s="36"/>
      <c r="L888" s="36"/>
      <c r="M888" s="126">
        <f>SUM(E888:L888)</f>
        <v>0</v>
      </c>
      <c r="Q888" s="63"/>
      <c r="R888" s="63"/>
      <c r="S888" s="63"/>
      <c r="T888" s="63"/>
      <c r="U888" s="63"/>
      <c r="V888" s="63"/>
      <c r="W888" s="63"/>
      <c r="X888" s="63"/>
    </row>
    <row r="889" spans="2:24">
      <c r="C889" s="127"/>
      <c r="D889" s="113" t="s">
        <v>78</v>
      </c>
      <c r="E889" s="39"/>
      <c r="F889" s="35"/>
      <c r="G889" s="35"/>
      <c r="H889" s="35"/>
      <c r="I889" s="35"/>
      <c r="J889" s="35"/>
      <c r="K889" s="35"/>
      <c r="L889" s="35"/>
      <c r="M889" s="128">
        <f ca="1">SUM(E889*E872,F889*F872,G889*G872,H889*H872,I889*I872,J889*J872,K889*K872,L889*L872)</f>
        <v>0</v>
      </c>
      <c r="Q889" s="63"/>
      <c r="R889" s="63"/>
      <c r="S889" s="63"/>
      <c r="T889" s="63"/>
      <c r="U889" s="63"/>
      <c r="V889" s="63"/>
      <c r="W889" s="63"/>
      <c r="X889" s="63"/>
    </row>
    <row r="890" spans="2:24">
      <c r="C890" s="129"/>
      <c r="D890" s="117" t="s">
        <v>74</v>
      </c>
      <c r="E890" s="118" t="str">
        <f t="shared" ref="E890:L890" si="1573">IF(AND(E888="",E889=""),"",E888+E889*E872)</f>
        <v/>
      </c>
      <c r="F890" s="119" t="str">
        <f t="shared" si="1573"/>
        <v/>
      </c>
      <c r="G890" s="119" t="str">
        <f t="shared" si="1573"/>
        <v/>
      </c>
      <c r="H890" s="119" t="str">
        <f t="shared" si="1573"/>
        <v/>
      </c>
      <c r="I890" s="119" t="str">
        <f t="shared" si="1573"/>
        <v/>
      </c>
      <c r="J890" s="119" t="str">
        <f t="shared" si="1573"/>
        <v/>
      </c>
      <c r="K890" s="119" t="str">
        <f t="shared" si="1573"/>
        <v/>
      </c>
      <c r="L890" s="119" t="str">
        <f t="shared" si="1573"/>
        <v/>
      </c>
      <c r="M890" s="121">
        <f>SUM(E890:L890)</f>
        <v>0</v>
      </c>
      <c r="Q890" s="63" t="str">
        <f t="shared" ref="Q890:X890" si="1574">IF(AND(E888="",E889=""),"",CHAR(10)&amp;"通勤手当：" &amp; TEXT(E890,"#,###円"))</f>
        <v/>
      </c>
      <c r="R890" s="63" t="str">
        <f t="shared" si="1574"/>
        <v/>
      </c>
      <c r="S890" s="63" t="str">
        <f t="shared" si="1574"/>
        <v/>
      </c>
      <c r="T890" s="63" t="str">
        <f t="shared" si="1574"/>
        <v/>
      </c>
      <c r="U890" s="63" t="str">
        <f t="shared" si="1574"/>
        <v/>
      </c>
      <c r="V890" s="63" t="str">
        <f t="shared" si="1574"/>
        <v/>
      </c>
      <c r="W890" s="63" t="str">
        <f t="shared" si="1574"/>
        <v/>
      </c>
      <c r="X890" s="63" t="str">
        <f t="shared" si="1574"/>
        <v/>
      </c>
    </row>
    <row r="891" spans="2:24">
      <c r="C891" s="110" t="s">
        <v>97</v>
      </c>
      <c r="D891" s="130" t="s">
        <v>99</v>
      </c>
      <c r="E891" s="38"/>
      <c r="F891" s="36"/>
      <c r="G891" s="36"/>
      <c r="H891" s="36"/>
      <c r="I891" s="36"/>
      <c r="J891" s="36"/>
      <c r="K891" s="36"/>
      <c r="L891" s="36"/>
      <c r="M891" s="131">
        <f>SUM(E891:L891)</f>
        <v>0</v>
      </c>
      <c r="Q891" s="63" t="str">
        <f>IF(E891="","",CHAR(10)&amp;"自己負担：" &amp; TEXT(E891,"#,###円")) &amp; IF(E892="",""," ※" &amp;E892)</f>
        <v/>
      </c>
      <c r="R891" s="63" t="str">
        <f t="shared" ref="R891" si="1575">IF(F891="","",CHAR(10)&amp;"自己負担：" &amp; TEXT(F891,"#,###円")) &amp; IF(F892="",""," ※" &amp;F892)</f>
        <v/>
      </c>
      <c r="S891" s="63" t="str">
        <f t="shared" ref="S891" si="1576">IF(G891="","",CHAR(10)&amp;"自己負担：" &amp; TEXT(G891,"#,###円")) &amp; IF(G892="",""," ※" &amp;G892)</f>
        <v/>
      </c>
      <c r="T891" s="63" t="str">
        <f t="shared" ref="T891" si="1577">IF(H891="","",CHAR(10)&amp;"自己負担：" &amp; TEXT(H891,"#,###円")) &amp; IF(H892="",""," ※" &amp;H892)</f>
        <v/>
      </c>
      <c r="U891" s="63" t="str">
        <f t="shared" ref="U891" si="1578">IF(I891="","",CHAR(10)&amp;"自己負担：" &amp; TEXT(I891,"#,###円")) &amp; IF(I892="",""," ※" &amp;I892)</f>
        <v/>
      </c>
      <c r="V891" s="63" t="str">
        <f t="shared" ref="V891" si="1579">IF(J891="","",CHAR(10)&amp;"自己負担：" &amp; TEXT(J891,"#,###円")) &amp; IF(J892="",""," ※" &amp;J892)</f>
        <v/>
      </c>
      <c r="W891" s="63" t="str">
        <f t="shared" ref="W891" si="1580">IF(K891="","",CHAR(10)&amp;"自己負担：" &amp; TEXT(K891,"#,###円")) &amp; IF(K892="",""," ※" &amp;K892)</f>
        <v/>
      </c>
      <c r="X891" s="63" t="str">
        <f t="shared" ref="X891" si="1581">IF(L891="","",CHAR(10)&amp;"自己負担：" &amp; TEXT(L891,"#,###円")) &amp; IF(L892="",""," ※" &amp;L892)</f>
        <v/>
      </c>
    </row>
    <row r="892" spans="2:24" ht="33.75" customHeight="1" thickBot="1">
      <c r="C892" s="132" t="s">
        <v>98</v>
      </c>
      <c r="D892" s="133" t="s">
        <v>100</v>
      </c>
      <c r="E892" s="40"/>
      <c r="F892" s="40"/>
      <c r="G892" s="40"/>
      <c r="H892" s="40"/>
      <c r="I892" s="40"/>
      <c r="J892" s="40"/>
      <c r="K892" s="40"/>
      <c r="L892" s="41"/>
      <c r="M892" s="134"/>
      <c r="O892" s="1" t="s">
        <v>101</v>
      </c>
    </row>
    <row r="893" spans="2:24" ht="21.75" customHeight="1" thickTop="1">
      <c r="C893" s="129" t="s">
        <v>76</v>
      </c>
      <c r="D893" s="135"/>
      <c r="E893" s="119" t="str">
        <f t="shared" ref="E893:L893" ca="1" si="1582">IF(SUM(E875,E879,E883,E887,E890)-E891=0,"",SUM(E875,E879,E883,E887,E890)-E891)</f>
        <v/>
      </c>
      <c r="F893" s="119" t="str">
        <f t="shared" ca="1" si="1582"/>
        <v/>
      </c>
      <c r="G893" s="119" t="str">
        <f t="shared" ca="1" si="1582"/>
        <v/>
      </c>
      <c r="H893" s="119" t="str">
        <f t="shared" ca="1" si="1582"/>
        <v/>
      </c>
      <c r="I893" s="119" t="str">
        <f t="shared" ca="1" si="1582"/>
        <v/>
      </c>
      <c r="J893" s="119" t="str">
        <f t="shared" ca="1" si="1582"/>
        <v/>
      </c>
      <c r="K893" s="119" t="str">
        <f t="shared" ca="1" si="1582"/>
        <v/>
      </c>
      <c r="L893" s="119" t="str">
        <f t="shared" ca="1" si="1582"/>
        <v/>
      </c>
      <c r="M893" s="136" t="str">
        <f ca="1">IF(E893="","",SUM(E893:L893))</f>
        <v/>
      </c>
      <c r="Q893" s="137" t="str">
        <f ca="1">Q875&amp;Q879&amp;Q883&amp;Q887&amp;Q890&amp;Q891</f>
        <v/>
      </c>
      <c r="R893" s="137" t="str">
        <f t="shared" ref="R893:X893" ca="1" si="1583">R875&amp;R879&amp;R883&amp;R887&amp;R890&amp;R891</f>
        <v/>
      </c>
      <c r="S893" s="137" t="str">
        <f t="shared" ca="1" si="1583"/>
        <v/>
      </c>
      <c r="T893" s="137" t="str">
        <f t="shared" ca="1" si="1583"/>
        <v/>
      </c>
      <c r="U893" s="137" t="str">
        <f t="shared" ca="1" si="1583"/>
        <v/>
      </c>
      <c r="V893" s="137" t="str">
        <f t="shared" ca="1" si="1583"/>
        <v/>
      </c>
      <c r="W893" s="137" t="str">
        <f t="shared" ca="1" si="1583"/>
        <v/>
      </c>
      <c r="X893" s="137" t="str">
        <f t="shared" ca="1" si="1583"/>
        <v/>
      </c>
    </row>
    <row r="894" spans="2:24" ht="15" customHeight="1" thickBot="1">
      <c r="B894" s="138"/>
      <c r="C894" s="138"/>
      <c r="D894" s="138"/>
      <c r="E894" s="138"/>
      <c r="F894" s="138"/>
      <c r="G894" s="138"/>
      <c r="H894" s="138"/>
      <c r="I894" s="138"/>
      <c r="J894" s="138"/>
      <c r="K894" s="138"/>
      <c r="L894" s="138"/>
      <c r="M894" s="138"/>
    </row>
    <row r="896" spans="2:24" ht="14.25" customHeight="1">
      <c r="B896" s="46">
        <f>B869+1</f>
        <v>34</v>
      </c>
      <c r="C896" s="29" t="str">
        <f>HYPERLINK("#日誌"&amp;B896&amp;"!B11","日誌"&amp;B896)</f>
        <v>日誌34</v>
      </c>
      <c r="D896" s="95" t="s">
        <v>116</v>
      </c>
      <c r="E896" s="139"/>
      <c r="F896" s="95" t="s">
        <v>126</v>
      </c>
      <c r="G896" s="140"/>
      <c r="H896" s="95" t="s">
        <v>127</v>
      </c>
      <c r="I896" s="140"/>
      <c r="J896" s="63"/>
      <c r="M896" s="96" t="str">
        <f>HYPERLINK("#⑭雑役務費!C"&amp;9*B896+1,"経費支出管理表へ")</f>
        <v>経費支出管理表へ</v>
      </c>
      <c r="Q896" s="1" t="s">
        <v>102</v>
      </c>
    </row>
    <row r="897" spans="3:24" ht="7.5" customHeight="1">
      <c r="C897" s="63"/>
      <c r="D897" s="63"/>
      <c r="E897" s="63"/>
      <c r="G897" s="97" t="e">
        <f>VLOOKUP(G896,リスト!E:F,2,FALSE)</f>
        <v>#N/A</v>
      </c>
      <c r="H897" s="63"/>
      <c r="J897" s="63"/>
      <c r="K897" s="63"/>
      <c r="L897" s="63"/>
      <c r="M897" s="63"/>
    </row>
    <row r="898" spans="3:24">
      <c r="C898" s="98"/>
      <c r="D898" s="99"/>
      <c r="E898" s="100" t="s">
        <v>45</v>
      </c>
      <c r="F898" s="101" t="s">
        <v>46</v>
      </c>
      <c r="G898" s="101" t="s">
        <v>47</v>
      </c>
      <c r="H898" s="101" t="s">
        <v>48</v>
      </c>
      <c r="I898" s="101" t="s">
        <v>49</v>
      </c>
      <c r="J898" s="101" t="s">
        <v>50</v>
      </c>
      <c r="K898" s="101" t="s">
        <v>51</v>
      </c>
      <c r="L898" s="101" t="s">
        <v>52</v>
      </c>
      <c r="M898" s="102" t="s">
        <v>11</v>
      </c>
      <c r="Q898" s="103" t="s">
        <v>45</v>
      </c>
      <c r="R898" s="103" t="s">
        <v>46</v>
      </c>
      <c r="S898" s="103" t="s">
        <v>47</v>
      </c>
      <c r="T898" s="103" t="s">
        <v>48</v>
      </c>
      <c r="U898" s="103" t="s">
        <v>49</v>
      </c>
      <c r="V898" s="103" t="s">
        <v>50</v>
      </c>
      <c r="W898" s="103" t="s">
        <v>51</v>
      </c>
      <c r="X898" s="103" t="s">
        <v>52</v>
      </c>
    </row>
    <row r="899" spans="3:24" ht="15" customHeight="1">
      <c r="C899" s="104" t="s">
        <v>18</v>
      </c>
      <c r="D899" s="105"/>
      <c r="E899" s="106" cm="1">
        <f t="array" aca="1" ref="E899" ca="1">IF(INDIRECT(C896&amp;"!$L$42")=0,"",COUNT(INDIRECT(C896&amp;"!$L$11:$L$41")))</f>
        <v>0</v>
      </c>
      <c r="F899" s="107" cm="1">
        <f t="array" aca="1" ref="F899" ca="1">IF(INDIRECT(C896&amp;"!$L$78")=0,"",COUNT(INDIRECT(C896&amp;"!$L$47:$L$77")))</f>
        <v>0</v>
      </c>
      <c r="G899" s="107" cm="1">
        <f t="array" aca="1" ref="G899" ca="1">IF(INDIRECT(C896&amp;"!$L$114")=0,"",COUNT(INDIRECT(C896&amp;"!$L$83:$L$113")))</f>
        <v>0</v>
      </c>
      <c r="H899" s="107" cm="1">
        <f t="array" aca="1" ref="H899" ca="1">IF(INDIRECT(C896&amp;"!$L$150")=0,"",COUNT(INDIRECT(C896&amp;"!$L$119:$L$149")))</f>
        <v>0</v>
      </c>
      <c r="I899" s="107" cm="1">
        <f t="array" aca="1" ref="I899" ca="1">IF(INDIRECT(C896&amp;"!$L$186")=0,"",COUNT(INDIRECT(C896&amp;"!$L$155:$L$185")))</f>
        <v>0</v>
      </c>
      <c r="J899" s="107" cm="1">
        <f t="array" aca="1" ref="J899" ca="1">IF(INDIRECT(C896&amp;"!$L$222")=0,"",COUNT(INDIRECT(C896&amp;"!$L$191:$L$221")))</f>
        <v>0</v>
      </c>
      <c r="K899" s="107" cm="1">
        <f t="array" aca="1" ref="K899" ca="1">IF(INDIRECT(C896&amp;"!$L$258")=0,"",COUNT(INDIRECT(C896&amp;"!$L$227:$L$257")))</f>
        <v>0</v>
      </c>
      <c r="L899" s="107" cm="1">
        <f t="array" aca="1" ref="L899" ca="1">IF(INDIRECT(C896&amp;"!$L$294")=0,"",COUNT(INDIRECT(C896&amp;"!$L$263:$L$293")))</f>
        <v>0</v>
      </c>
      <c r="M899" s="108">
        <f ca="1">IF($E$8="","",SUM($E$8:$L$8))</f>
        <v>0</v>
      </c>
      <c r="O899" s="69" t="s">
        <v>167</v>
      </c>
      <c r="Q899" s="109"/>
      <c r="R899" s="109"/>
      <c r="S899" s="109"/>
      <c r="T899" s="109"/>
      <c r="U899" s="109"/>
      <c r="V899" s="109"/>
      <c r="W899" s="109"/>
      <c r="X899" s="109"/>
    </row>
    <row r="900" spans="3:24">
      <c r="C900" s="110" t="s">
        <v>82</v>
      </c>
      <c r="D900" s="110" t="s">
        <v>73</v>
      </c>
      <c r="E900" s="37"/>
      <c r="F900" s="30"/>
      <c r="G900" s="30"/>
      <c r="H900" s="30"/>
      <c r="I900" s="30"/>
      <c r="J900" s="30"/>
      <c r="K900" s="30"/>
      <c r="L900" s="30"/>
      <c r="M900" s="111"/>
      <c r="O900" s="1" t="s">
        <v>122</v>
      </c>
    </row>
    <row r="901" spans="3:24">
      <c r="C901" s="112"/>
      <c r="D901" s="113" t="s">
        <v>24</v>
      </c>
      <c r="E901" s="114" t="str" cm="1">
        <f t="array" aca="1" ref="E901" ca="1">IF(INDIRECT($C896&amp;"!$H$42")=0,"",INDIRECT($C896&amp;"!$H$42"))</f>
        <v/>
      </c>
      <c r="F901" s="115" t="str" cm="1">
        <f t="array" aca="1" ref="F901" ca="1">IF(INDIRECT($C896&amp;"!$H$78")=0,"",INDIRECT($C896&amp;"!$H$78"))</f>
        <v/>
      </c>
      <c r="G901" s="115" t="str" cm="1">
        <f t="array" aca="1" ref="G901" ca="1">IF(INDIRECT($C896&amp;"!$H$114")=0,"",INDIRECT($C896&amp;"!$H$114"))</f>
        <v/>
      </c>
      <c r="H901" s="115" t="str" cm="1">
        <f t="array" aca="1" ref="H901" ca="1">IF(INDIRECT($C896&amp;"!$H$150")=0,"",INDIRECT($C896&amp;"!$H$150"))</f>
        <v/>
      </c>
      <c r="I901" s="115" t="str" cm="1">
        <f t="array" aca="1" ref="I901" ca="1">IF(INDIRECT($C896&amp;"!$H$186")=0,"",INDIRECT($C896&amp;"!$H$186"))</f>
        <v/>
      </c>
      <c r="J901" s="115" t="str" cm="1">
        <f t="array" aca="1" ref="J901" ca="1">IF(INDIRECT($C896&amp;"!$H$222")=0,"",INDIRECT($C896&amp;"!$H$222"))</f>
        <v/>
      </c>
      <c r="K901" s="115" t="str" cm="1">
        <f t="array" aca="1" ref="K901" ca="1">IF(INDIRECT($C896&amp;"!$H$258")=0,"",INDIRECT($C896&amp;"!$H$258"))</f>
        <v/>
      </c>
      <c r="L901" s="115" t="str" cm="1">
        <f t="array" aca="1" ref="L901" ca="1">IF(INDIRECT($C896&amp;"!$H$294")=0,"",INDIRECT($C896&amp;"!$H$294"))</f>
        <v/>
      </c>
      <c r="M901" s="116" t="str">
        <f ca="1">IF(E901="","",SUM($E901:$L901))</f>
        <v/>
      </c>
    </row>
    <row r="902" spans="3:24">
      <c r="C902" s="117"/>
      <c r="D902" s="117" t="s">
        <v>74</v>
      </c>
      <c r="E902" s="118" t="str">
        <f t="shared" ref="E902:L902" ca="1" si="1584">IF(OR(E900="",E901=""),"",ROUNDDOWN(E900*E901*24,0))</f>
        <v/>
      </c>
      <c r="F902" s="119" t="str">
        <f t="shared" ca="1" si="1584"/>
        <v/>
      </c>
      <c r="G902" s="119" t="str">
        <f t="shared" ca="1" si="1584"/>
        <v/>
      </c>
      <c r="H902" s="119" t="str">
        <f t="shared" ca="1" si="1584"/>
        <v/>
      </c>
      <c r="I902" s="120" t="str">
        <f t="shared" ca="1" si="1584"/>
        <v/>
      </c>
      <c r="J902" s="119" t="str">
        <f t="shared" ca="1" si="1584"/>
        <v/>
      </c>
      <c r="K902" s="119" t="str">
        <f t="shared" ca="1" si="1584"/>
        <v/>
      </c>
      <c r="L902" s="119" t="str">
        <f t="shared" ca="1" si="1584"/>
        <v/>
      </c>
      <c r="M902" s="121">
        <f ca="1">SUM(E902:L902)</f>
        <v>0</v>
      </c>
      <c r="Q902" s="63" t="str">
        <f t="shared" ref="Q902" ca="1" si="1585">IF(OR(E900="",E901=""),"","所定内：" &amp; TEXT(E900,"#,###円") &amp; "×" &amp; TEXT(E901,"[h]:mm時間;@") &amp; "=" &amp; TEXT(E902,"#,###円"))</f>
        <v/>
      </c>
      <c r="R902" s="63" t="str">
        <f t="shared" ref="R902" ca="1" si="1586">IF(OR(F900="",F901=""),"","所定内：" &amp; TEXT(F900,"#,###円") &amp; "×" &amp; TEXT(F901,"[h]:mm時間;@") &amp; "=" &amp; TEXT(F902,"#,###円"))</f>
        <v/>
      </c>
      <c r="S902" s="63" t="str">
        <f t="shared" ref="S902" ca="1" si="1587">IF(OR(G900="",G901=""),"","所定内：" &amp; TEXT(G900,"#,###円") &amp; "×" &amp; TEXT(G901,"[h]:mm時間;@") &amp; "=" &amp; TEXT(G902,"#,###円"))</f>
        <v/>
      </c>
      <c r="T902" s="63" t="str">
        <f t="shared" ref="T902" ca="1" si="1588">IF(OR(H900="",H901=""),"","所定内：" &amp; TEXT(H900,"#,###円") &amp; "×" &amp; TEXT(H901,"[h]:mm時間;@") &amp; "=" &amp; TEXT(H902,"#,###円"))</f>
        <v/>
      </c>
      <c r="U902" s="63" t="str">
        <f t="shared" ref="U902" ca="1" si="1589">IF(OR(I900="",I901=""),"","所定内：" &amp; TEXT(I900,"#,###円") &amp; "×" &amp; TEXT(I901,"[h]:mm時間;@") &amp; "=" &amp; TEXT(I902,"#,###円"))</f>
        <v/>
      </c>
      <c r="V902" s="63" t="str">
        <f t="shared" ref="V902" ca="1" si="1590">IF(OR(J900="",J901=""),"","所定内：" &amp; TEXT(J900,"#,###円") &amp; "×" &amp; TEXT(J901,"[h]:mm時間;@") &amp; "=" &amp; TEXT(J902,"#,###円"))</f>
        <v/>
      </c>
      <c r="W902" s="63" t="str">
        <f t="shared" ref="W902" ca="1" si="1591">IF(OR(K900="",K901=""),"","所定内：" &amp; TEXT(K900,"#,###円") &amp; "×" &amp; TEXT(K901,"[h]:mm時間;@") &amp; "=" &amp; TEXT(K902,"#,###円"))</f>
        <v/>
      </c>
      <c r="X902" s="63" t="str">
        <f t="shared" ref="X902" ca="1" si="1592">IF(OR(L900="",L901=""),"","所定内：" &amp; TEXT(L900,"#,###円") &amp; "×" &amp; TEXT(L901,"[h]:mm時間;@") &amp; "=" &amp; TEXT(L902,"#,###円"))</f>
        <v/>
      </c>
    </row>
    <row r="903" spans="3:24">
      <c r="C903" s="110" t="s">
        <v>91</v>
      </c>
      <c r="D903" s="112" t="s">
        <v>73</v>
      </c>
      <c r="E903" s="37"/>
      <c r="F903" s="30"/>
      <c r="G903" s="30"/>
      <c r="H903" s="30"/>
      <c r="I903" s="30"/>
      <c r="J903" s="30"/>
      <c r="K903" s="30"/>
      <c r="L903" s="30"/>
      <c r="M903" s="122"/>
      <c r="Q903" s="63"/>
      <c r="R903" s="63"/>
      <c r="S903" s="63"/>
      <c r="T903" s="63"/>
      <c r="U903" s="63"/>
      <c r="V903" s="63"/>
      <c r="W903" s="63"/>
      <c r="X903" s="63"/>
    </row>
    <row r="904" spans="3:24">
      <c r="C904" s="112"/>
      <c r="D904" s="113" t="s">
        <v>92</v>
      </c>
      <c r="E904" s="123" t="str">
        <f>IF(OR(E900="",E903=""),"",E903/E900-1)</f>
        <v/>
      </c>
      <c r="F904" s="124" t="str">
        <f t="shared" ref="F904:L904" si="1593">IF(OR(F900="",F903=""),"",F903/F900-1)</f>
        <v/>
      </c>
      <c r="G904" s="124" t="str">
        <f t="shared" si="1593"/>
        <v/>
      </c>
      <c r="H904" s="124" t="str">
        <f t="shared" si="1593"/>
        <v/>
      </c>
      <c r="I904" s="124" t="str">
        <f t="shared" si="1593"/>
        <v/>
      </c>
      <c r="J904" s="124" t="str">
        <f t="shared" si="1593"/>
        <v/>
      </c>
      <c r="K904" s="124" t="str">
        <f t="shared" si="1593"/>
        <v/>
      </c>
      <c r="L904" s="124" t="str">
        <f t="shared" si="1593"/>
        <v/>
      </c>
      <c r="M904" s="125"/>
      <c r="Q904" s="63"/>
      <c r="R904" s="63"/>
      <c r="S904" s="63"/>
      <c r="T904" s="63"/>
      <c r="U904" s="63"/>
      <c r="V904" s="63"/>
      <c r="W904" s="63"/>
      <c r="X904" s="63"/>
    </row>
    <row r="905" spans="3:24">
      <c r="C905" s="112"/>
      <c r="D905" s="113" t="s">
        <v>24</v>
      </c>
      <c r="E905" s="114" t="str" cm="1">
        <f t="array" aca="1" ref="E905" ca="1">IF(INDIRECT($C896&amp;"!$I$42")=0,"",INDIRECT($C896&amp;"!$I$42"))</f>
        <v/>
      </c>
      <c r="F905" s="115" t="str" cm="1">
        <f t="array" aca="1" ref="F905" ca="1">IF(INDIRECT($C896&amp;"!$I$78")=0,"",INDIRECT($C896&amp;"!$I$78"))</f>
        <v/>
      </c>
      <c r="G905" s="115" t="str" cm="1">
        <f t="array" aca="1" ref="G905" ca="1">IF(INDIRECT($C896&amp;"!$I$114")=0,"",INDIRECT($C896&amp;"!$I$114"))</f>
        <v/>
      </c>
      <c r="H905" s="115" t="str" cm="1">
        <f t="array" aca="1" ref="H905" ca="1">IF(INDIRECT($C896&amp;"!$I$150")=0,"",INDIRECT($C896&amp;"!$I$150"))</f>
        <v/>
      </c>
      <c r="I905" s="115" t="str" cm="1">
        <f t="array" aca="1" ref="I905" ca="1">IF(INDIRECT($C896&amp;"!$I$186")=0,"",INDIRECT($C896&amp;"!$I$186"))</f>
        <v/>
      </c>
      <c r="J905" s="115" t="str" cm="1">
        <f t="array" aca="1" ref="J905" ca="1">IF(INDIRECT($C896&amp;"!$I$222")=0,"",INDIRECT($C896&amp;"!$I$222"))</f>
        <v/>
      </c>
      <c r="K905" s="115" t="str" cm="1">
        <f t="array" aca="1" ref="K905" ca="1">IF(INDIRECT($C896&amp;"!$I$258")=0,"",INDIRECT($C896&amp;"!$I$258"))</f>
        <v/>
      </c>
      <c r="L905" s="115" t="str" cm="1">
        <f t="array" aca="1" ref="L905" ca="1">IF(INDIRECT($C896&amp;"!$I$294")=0,"",INDIRECT($C896&amp;"!$I$294"))</f>
        <v/>
      </c>
      <c r="M905" s="116" t="str">
        <f ca="1">IF(E905="","",SUM($E905:$L905))</f>
        <v/>
      </c>
      <c r="Q905" s="63"/>
      <c r="R905" s="63"/>
      <c r="S905" s="63"/>
      <c r="T905" s="63"/>
      <c r="U905" s="63"/>
      <c r="V905" s="63"/>
      <c r="W905" s="63"/>
      <c r="X905" s="63"/>
    </row>
    <row r="906" spans="3:24">
      <c r="C906" s="117"/>
      <c r="D906" s="117" t="s">
        <v>74</v>
      </c>
      <c r="E906" s="118" t="str">
        <f t="shared" ref="E906:L906" ca="1" si="1594">IF(OR(E903="",E905=""),"",ROUNDDOWN(E903*E905*24,0))</f>
        <v/>
      </c>
      <c r="F906" s="119" t="str">
        <f t="shared" ca="1" si="1594"/>
        <v/>
      </c>
      <c r="G906" s="119" t="str">
        <f t="shared" ca="1" si="1594"/>
        <v/>
      </c>
      <c r="H906" s="119" t="str">
        <f t="shared" ca="1" si="1594"/>
        <v/>
      </c>
      <c r="I906" s="119" t="str">
        <f t="shared" ca="1" si="1594"/>
        <v/>
      </c>
      <c r="J906" s="119" t="str">
        <f t="shared" ca="1" si="1594"/>
        <v/>
      </c>
      <c r="K906" s="119" t="str">
        <f t="shared" ca="1" si="1594"/>
        <v/>
      </c>
      <c r="L906" s="119" t="str">
        <f t="shared" ca="1" si="1594"/>
        <v/>
      </c>
      <c r="M906" s="121">
        <f ca="1">SUM(E906:L906)</f>
        <v>0</v>
      </c>
      <c r="Q906" s="63" t="str">
        <f t="shared" ref="Q906" ca="1" si="1595">IF(OR(E903="",E905=""),"",CHAR(10)&amp;"所定外：" &amp; TEXT(E903,"#,###円") &amp; "×" &amp; TEXT(E905,"[h]:mm時間;@") &amp; "=" &amp; TEXT(E906,"#,###円"))</f>
        <v/>
      </c>
      <c r="R906" s="63" t="str">
        <f t="shared" ref="R906" ca="1" si="1596">IF(OR(F903="",F905=""),"",CHAR(10)&amp;"所定外：" &amp; TEXT(F903,"#,###円") &amp; "×" &amp; TEXT(F905,"[h]:mm時間;@") &amp; "=" &amp; TEXT(F906,"#,###円"))</f>
        <v/>
      </c>
      <c r="S906" s="63" t="str">
        <f t="shared" ref="S906" ca="1" si="1597">IF(OR(G903="",G905=""),"",CHAR(10)&amp;"所定外：" &amp; TEXT(G903,"#,###円") &amp; "×" &amp; TEXT(G905,"[h]:mm時間;@") &amp; "=" &amp; TEXT(G906,"#,###円"))</f>
        <v/>
      </c>
      <c r="T906" s="63" t="str">
        <f t="shared" ref="T906" ca="1" si="1598">IF(OR(H903="",H905=""),"",CHAR(10)&amp;"所定外：" &amp; TEXT(H903,"#,###円") &amp; "×" &amp; TEXT(H905,"[h]:mm時間;@") &amp; "=" &amp; TEXT(H906,"#,###円"))</f>
        <v/>
      </c>
      <c r="U906" s="63" t="str">
        <f t="shared" ref="U906" ca="1" si="1599">IF(OR(I903="",I905=""),"",CHAR(10)&amp;"所定外：" &amp; TEXT(I903,"#,###円") &amp; "×" &amp; TEXT(I905,"[h]:mm時間;@") &amp; "=" &amp; TEXT(I906,"#,###円"))</f>
        <v/>
      </c>
      <c r="V906" s="63" t="str">
        <f t="shared" ref="V906" ca="1" si="1600">IF(OR(J903="",J905=""),"",CHAR(10)&amp;"所定外：" &amp; TEXT(J903,"#,###円") &amp; "×" &amp; TEXT(J905,"[h]:mm時間;@") &amp; "=" &amp; TEXT(J906,"#,###円"))</f>
        <v/>
      </c>
      <c r="W906" s="63" t="str">
        <f t="shared" ref="W906" ca="1" si="1601">IF(OR(K903="",K905=""),"",CHAR(10)&amp;"所定外：" &amp; TEXT(K903,"#,###円") &amp; "×" &amp; TEXT(K905,"[h]:mm時間;@") &amp; "=" &amp; TEXT(K906,"#,###円"))</f>
        <v/>
      </c>
      <c r="X906" s="63" t="str">
        <f t="shared" ref="X906" ca="1" si="1602">IF(OR(L903="",L905=""),"",CHAR(10)&amp;"所定外：" &amp; TEXT(L903,"#,###円") &amp; "×" &amp; TEXT(L905,"[h]:mm時間;@") &amp; "=" &amp; TEXT(L906,"#,###円"))</f>
        <v/>
      </c>
    </row>
    <row r="907" spans="3:24">
      <c r="C907" s="110" t="s">
        <v>93</v>
      </c>
      <c r="D907" s="112" t="s">
        <v>73</v>
      </c>
      <c r="E907" s="37"/>
      <c r="F907" s="30"/>
      <c r="G907" s="30"/>
      <c r="H907" s="30"/>
      <c r="I907" s="30"/>
      <c r="J907" s="30"/>
      <c r="K907" s="30"/>
      <c r="L907" s="30"/>
      <c r="M907" s="122"/>
      <c r="Q907" s="63"/>
      <c r="R907" s="63"/>
      <c r="S907" s="63"/>
      <c r="T907" s="63"/>
      <c r="U907" s="63"/>
      <c r="V907" s="63"/>
      <c r="W907" s="63"/>
      <c r="X907" s="63"/>
    </row>
    <row r="908" spans="3:24">
      <c r="C908" s="112"/>
      <c r="D908" s="113" t="s">
        <v>92</v>
      </c>
      <c r="E908" s="123" t="str">
        <f t="shared" ref="E908:L908" si="1603">IF(OR(E900="",E907=""),"",E907/E900-1)</f>
        <v/>
      </c>
      <c r="F908" s="124" t="str">
        <f t="shared" si="1603"/>
        <v/>
      </c>
      <c r="G908" s="124" t="str">
        <f t="shared" si="1603"/>
        <v/>
      </c>
      <c r="H908" s="124" t="str">
        <f t="shared" si="1603"/>
        <v/>
      </c>
      <c r="I908" s="124" t="str">
        <f t="shared" si="1603"/>
        <v/>
      </c>
      <c r="J908" s="124" t="str">
        <f t="shared" si="1603"/>
        <v/>
      </c>
      <c r="K908" s="124" t="str">
        <f t="shared" si="1603"/>
        <v/>
      </c>
      <c r="L908" s="124" t="str">
        <f t="shared" si="1603"/>
        <v/>
      </c>
      <c r="M908" s="125"/>
      <c r="Q908" s="63"/>
      <c r="R908" s="63"/>
      <c r="S908" s="63"/>
      <c r="T908" s="63"/>
      <c r="U908" s="63"/>
      <c r="V908" s="63"/>
      <c r="W908" s="63"/>
      <c r="X908" s="63"/>
    </row>
    <row r="909" spans="3:24">
      <c r="C909" s="112"/>
      <c r="D909" s="113" t="s">
        <v>24</v>
      </c>
      <c r="E909" s="114" t="str" cm="1">
        <f t="array" aca="1" ref="E909" ca="1">IF(INDIRECT($C896&amp;"!$J$42")=0,"",INDIRECT($C896&amp;"!$J$42"))</f>
        <v/>
      </c>
      <c r="F909" s="115" t="str" cm="1">
        <f t="array" aca="1" ref="F909" ca="1">IF(INDIRECT($C896&amp;"!$J$78")=0,"",INDIRECT($C896&amp;"!$J$78"))</f>
        <v/>
      </c>
      <c r="G909" s="115" t="str" cm="1">
        <f t="array" aca="1" ref="G909" ca="1">IF(INDIRECT($C896&amp;"!$J$114")=0,"",INDIRECT($C896&amp;"!$J$114"))</f>
        <v/>
      </c>
      <c r="H909" s="115" t="str" cm="1">
        <f t="array" aca="1" ref="H909" ca="1">IF(INDIRECT($C896&amp;"!$J$150")=0,"",INDIRECT($C896&amp;"!$J$150"))</f>
        <v/>
      </c>
      <c r="I909" s="115" t="str" cm="1">
        <f t="array" aca="1" ref="I909" ca="1">IF(INDIRECT($C896&amp;"!$J$186")=0,"",INDIRECT($C896&amp;"!$J$186"))</f>
        <v/>
      </c>
      <c r="J909" s="115" t="str" cm="1">
        <f t="array" aca="1" ref="J909" ca="1">IF(INDIRECT($C896&amp;"!$J$222")=0,"",INDIRECT($C896&amp;"!$J$222"))</f>
        <v/>
      </c>
      <c r="K909" s="115" t="str" cm="1">
        <f t="array" aca="1" ref="K909" ca="1">IF(INDIRECT($C896&amp;"!$J$258")=0,"",INDIRECT($C896&amp;"!$J$258"))</f>
        <v/>
      </c>
      <c r="L909" s="115" t="str" cm="1">
        <f t="array" aca="1" ref="L909" ca="1">IF(INDIRECT($C896&amp;"!$J$294")=0,"",INDIRECT($C896&amp;"!$J$294"))</f>
        <v/>
      </c>
      <c r="M909" s="116" t="str">
        <f ca="1">IF(E909="","",SUM($E909:$L909))</f>
        <v/>
      </c>
      <c r="Q909" s="63"/>
      <c r="R909" s="63"/>
      <c r="S909" s="63"/>
      <c r="T909" s="63"/>
      <c r="U909" s="63"/>
      <c r="V909" s="63"/>
      <c r="W909" s="63"/>
      <c r="X909" s="63"/>
    </row>
    <row r="910" spans="3:24">
      <c r="C910" s="117"/>
      <c r="D910" s="117" t="s">
        <v>74</v>
      </c>
      <c r="E910" s="118" t="str">
        <f t="shared" ref="E910:L910" ca="1" si="1604">IF(OR(E907="",E909=""),"",ROUNDDOWN(E907*E909*24,0))</f>
        <v/>
      </c>
      <c r="F910" s="119" t="str">
        <f t="shared" ca="1" si="1604"/>
        <v/>
      </c>
      <c r="G910" s="119" t="str">
        <f t="shared" ca="1" si="1604"/>
        <v/>
      </c>
      <c r="H910" s="119" t="str">
        <f t="shared" ca="1" si="1604"/>
        <v/>
      </c>
      <c r="I910" s="119" t="str">
        <f t="shared" ca="1" si="1604"/>
        <v/>
      </c>
      <c r="J910" s="119" t="str">
        <f t="shared" ca="1" si="1604"/>
        <v/>
      </c>
      <c r="K910" s="119" t="str">
        <f t="shared" ca="1" si="1604"/>
        <v/>
      </c>
      <c r="L910" s="119" t="str">
        <f t="shared" ca="1" si="1604"/>
        <v/>
      </c>
      <c r="M910" s="121">
        <f ca="1">SUM(E910:L910)</f>
        <v>0</v>
      </c>
      <c r="Q910" s="63" t="str">
        <f ca="1">IF(OR(E907="",E909=""),"",CHAR(10)&amp;"所定休日：" &amp; TEXT(E907,"#,###円") &amp; "×" &amp; TEXT(E909,"[h]:mm時間;@") &amp; "=" &amp; TEXT(E910,"#,###円"))</f>
        <v/>
      </c>
      <c r="R910" s="63" t="str">
        <f t="shared" ref="R910" ca="1" si="1605">IF(OR(F907="",F909=""),"",CHAR(10)&amp;"所定休日：" &amp; TEXT(F907,"#,###円") &amp; "×" &amp; TEXT(F909,"[h]:mm時間;@") &amp; "=" &amp; TEXT(F910,"#,###円"))</f>
        <v/>
      </c>
      <c r="S910" s="63" t="str">
        <f t="shared" ref="S910" ca="1" si="1606">IF(OR(G907="",G909=""),"",CHAR(10)&amp;"所定休日：" &amp; TEXT(G907,"#,###円") &amp; "×" &amp; TEXT(G909,"[h]:mm時間;@") &amp; "=" &amp; TEXT(G910,"#,###円"))</f>
        <v/>
      </c>
      <c r="T910" s="63" t="str">
        <f t="shared" ref="T910" ca="1" si="1607">IF(OR(H907="",H909=""),"",CHAR(10)&amp;"所定休日：" &amp; TEXT(H907,"#,###円") &amp; "×" &amp; TEXT(H909,"[h]:mm時間;@") &amp; "=" &amp; TEXT(H910,"#,###円"))</f>
        <v/>
      </c>
      <c r="U910" s="63" t="str">
        <f t="shared" ref="U910" ca="1" si="1608">IF(OR(I907="",I909=""),"",CHAR(10)&amp;"所定休日：" &amp; TEXT(I907,"#,###円") &amp; "×" &amp; TEXT(I909,"[h]:mm時間;@") &amp; "=" &amp; TEXT(I910,"#,###円"))</f>
        <v/>
      </c>
      <c r="V910" s="63" t="str">
        <f t="shared" ref="V910" ca="1" si="1609">IF(OR(J907="",J909=""),"",CHAR(10)&amp;"所定休日：" &amp; TEXT(J907,"#,###円") &amp; "×" &amp; TEXT(J909,"[h]:mm時間;@") &amp; "=" &amp; TEXT(J910,"#,###円"))</f>
        <v/>
      </c>
      <c r="W910" s="63" t="str">
        <f t="shared" ref="W910" ca="1" si="1610">IF(OR(K907="",K909=""),"",CHAR(10)&amp;"所定休日：" &amp; TEXT(K907,"#,###円") &amp; "×" &amp; TEXT(K909,"[h]:mm時間;@") &amp; "=" &amp; TEXT(K910,"#,###円"))</f>
        <v/>
      </c>
      <c r="X910" s="63" t="str">
        <f t="shared" ref="X910" ca="1" si="1611">IF(OR(L907="",L909=""),"",CHAR(10)&amp;"所定休日：" &amp; TEXT(L907,"#,###円") &amp; "×" &amp; TEXT(L909,"[h]:mm時間;@") &amp; "=" &amp; TEXT(L910,"#,###円"))</f>
        <v/>
      </c>
    </row>
    <row r="911" spans="3:24">
      <c r="C911" s="110" t="s">
        <v>94</v>
      </c>
      <c r="D911" s="112" t="s">
        <v>73</v>
      </c>
      <c r="E911" s="37"/>
      <c r="F911" s="30"/>
      <c r="G911" s="30"/>
      <c r="H911" s="30"/>
      <c r="I911" s="30"/>
      <c r="J911" s="30"/>
      <c r="K911" s="30"/>
      <c r="L911" s="30"/>
      <c r="M911" s="122"/>
      <c r="Q911" s="63"/>
      <c r="R911" s="63"/>
      <c r="S911" s="63"/>
      <c r="T911" s="63"/>
      <c r="U911" s="63"/>
      <c r="V911" s="63"/>
      <c r="W911" s="63"/>
      <c r="X911" s="63"/>
    </row>
    <row r="912" spans="3:24">
      <c r="C912" s="112"/>
      <c r="D912" s="113" t="s">
        <v>92</v>
      </c>
      <c r="E912" s="123" t="str">
        <f t="shared" ref="E912:L912" si="1612">IF(OR(E900="",E911=""),"",E911/E900-1)</f>
        <v/>
      </c>
      <c r="F912" s="124" t="str">
        <f t="shared" si="1612"/>
        <v/>
      </c>
      <c r="G912" s="124" t="str">
        <f t="shared" si="1612"/>
        <v/>
      </c>
      <c r="H912" s="124" t="str">
        <f t="shared" si="1612"/>
        <v/>
      </c>
      <c r="I912" s="124" t="str">
        <f t="shared" si="1612"/>
        <v/>
      </c>
      <c r="J912" s="124" t="str">
        <f t="shared" si="1612"/>
        <v/>
      </c>
      <c r="K912" s="124" t="str">
        <f t="shared" si="1612"/>
        <v/>
      </c>
      <c r="L912" s="124" t="str">
        <f t="shared" si="1612"/>
        <v/>
      </c>
      <c r="M912" s="125"/>
      <c r="Q912" s="63"/>
      <c r="R912" s="63"/>
      <c r="S912" s="63"/>
      <c r="T912" s="63"/>
      <c r="U912" s="63"/>
      <c r="V912" s="63"/>
      <c r="W912" s="63"/>
      <c r="X912" s="63"/>
    </row>
    <row r="913" spans="2:24">
      <c r="C913" s="112"/>
      <c r="D913" s="113" t="s">
        <v>24</v>
      </c>
      <c r="E913" s="114" t="str" cm="1">
        <f t="array" aca="1" ref="E913" ca="1">IF(INDIRECT($C896&amp;"!$K$42")=0,"",INDIRECT($C896&amp;"!$K$42"))</f>
        <v/>
      </c>
      <c r="F913" s="115" t="str" cm="1">
        <f t="array" aca="1" ref="F913" ca="1">IF(INDIRECT($C896&amp;"!$K$78")=0,"",INDIRECT($C896&amp;"!$K$78"))</f>
        <v/>
      </c>
      <c r="G913" s="115" t="str" cm="1">
        <f t="array" aca="1" ref="G913" ca="1">IF(INDIRECT($C896&amp;"!$K$114")=0,"",INDIRECT($C896&amp;"!$K$114"))</f>
        <v/>
      </c>
      <c r="H913" s="115" t="str" cm="1">
        <f t="array" aca="1" ref="H913" ca="1">IF(INDIRECT($C896&amp;"!$K$150")=0,"",INDIRECT($C896&amp;"!$K$150"))</f>
        <v/>
      </c>
      <c r="I913" s="115" t="str" cm="1">
        <f t="array" aca="1" ref="I913" ca="1">IF(INDIRECT($C896&amp;"!$K$186")=0,"",INDIRECT($C896&amp;"!$K$186"))</f>
        <v/>
      </c>
      <c r="J913" s="115" t="str" cm="1">
        <f t="array" aca="1" ref="J913" ca="1">IF(INDIRECT($C896&amp;"!$K$222")=0,"",INDIRECT($C896&amp;"!$K$222"))</f>
        <v/>
      </c>
      <c r="K913" s="115" t="str" cm="1">
        <f t="array" aca="1" ref="K913" ca="1">IF(INDIRECT($C896&amp;"!$K$258")=0,"",INDIRECT($C896&amp;"!$K$258"))</f>
        <v/>
      </c>
      <c r="L913" s="115" t="str" cm="1">
        <f t="array" aca="1" ref="L913" ca="1">IF(INDIRECT($C896&amp;"!$K$294")=0,"",INDIRECT($C896&amp;"!$K$294"))</f>
        <v/>
      </c>
      <c r="M913" s="116" t="str">
        <f ca="1">IF(E913="","",SUM($E913:$L913))</f>
        <v/>
      </c>
      <c r="Q913" s="63"/>
      <c r="R913" s="63"/>
      <c r="S913" s="63"/>
      <c r="T913" s="63"/>
      <c r="U913" s="63"/>
      <c r="V913" s="63"/>
      <c r="W913" s="63"/>
      <c r="X913" s="63"/>
    </row>
    <row r="914" spans="2:24">
      <c r="C914" s="117"/>
      <c r="D914" s="117" t="s">
        <v>74</v>
      </c>
      <c r="E914" s="118" t="str">
        <f ca="1">IF(OR(E911="",E913=""),"",ROUNDDOWN(E911*E913*24,0))</f>
        <v/>
      </c>
      <c r="F914" s="119" t="str">
        <f t="shared" ref="F914:L914" ca="1" si="1613">IF(OR(F911="",F913=""),"",ROUNDDOWN(F911*F913*24,0))</f>
        <v/>
      </c>
      <c r="G914" s="119" t="str">
        <f t="shared" ca="1" si="1613"/>
        <v/>
      </c>
      <c r="H914" s="119" t="str">
        <f t="shared" ca="1" si="1613"/>
        <v/>
      </c>
      <c r="I914" s="119" t="str">
        <f t="shared" ca="1" si="1613"/>
        <v/>
      </c>
      <c r="J914" s="119" t="str">
        <f t="shared" ca="1" si="1613"/>
        <v/>
      </c>
      <c r="K914" s="119" t="str">
        <f t="shared" ca="1" si="1613"/>
        <v/>
      </c>
      <c r="L914" s="119" t="str">
        <f t="shared" ca="1" si="1613"/>
        <v/>
      </c>
      <c r="M914" s="121">
        <f ca="1">SUM(E914:L914)</f>
        <v>0</v>
      </c>
      <c r="Q914" s="63" t="str">
        <f t="shared" ref="Q914" ca="1" si="1614">IF(OR(E911="",E913=""),"",CHAR(10)&amp;"法定休日：" &amp; TEXT(E911,"#,###円") &amp; "×" &amp; TEXT(E913,"[h]:mm時間;@") &amp; "=" &amp; TEXT(E914,"#,###円"))</f>
        <v/>
      </c>
      <c r="R914" s="63" t="str">
        <f t="shared" ref="R914" ca="1" si="1615">IF(OR(F911="",F913=""),"",CHAR(10)&amp;"法定休日：" &amp; TEXT(F911,"#,###円") &amp; "×" &amp; TEXT(F913,"[h]:mm時間;@") &amp; "=" &amp; TEXT(F914,"#,###円"))</f>
        <v/>
      </c>
      <c r="S914" s="63" t="str">
        <f t="shared" ref="S914" ca="1" si="1616">IF(OR(G911="",G913=""),"",CHAR(10)&amp;"法定休日：" &amp; TEXT(G911,"#,###円") &amp; "×" &amp; TEXT(G913,"[h]:mm時間;@") &amp; "=" &amp; TEXT(G914,"#,###円"))</f>
        <v/>
      </c>
      <c r="T914" s="63" t="str">
        <f t="shared" ref="T914" ca="1" si="1617">IF(OR(H911="",H913=""),"",CHAR(10)&amp;"法定休日：" &amp; TEXT(H911,"#,###円") &amp; "×" &amp; TEXT(H913,"[h]:mm時間;@") &amp; "=" &amp; TEXT(H914,"#,###円"))</f>
        <v/>
      </c>
      <c r="U914" s="63" t="str">
        <f t="shared" ref="U914" ca="1" si="1618">IF(OR(I911="",I913=""),"",CHAR(10)&amp;"法定休日：" &amp; TEXT(I911,"#,###円") &amp; "×" &amp; TEXT(I913,"[h]:mm時間;@") &amp; "=" &amp; TEXT(I914,"#,###円"))</f>
        <v/>
      </c>
      <c r="V914" s="63" t="str">
        <f t="shared" ref="V914" ca="1" si="1619">IF(OR(J911="",J913=""),"",CHAR(10)&amp;"法定休日：" &amp; TEXT(J911,"#,###円") &amp; "×" &amp; TEXT(J913,"[h]:mm時間;@") &amp; "=" &amp; TEXT(J914,"#,###円"))</f>
        <v/>
      </c>
      <c r="W914" s="63" t="str">
        <f t="shared" ref="W914" ca="1" si="1620">IF(OR(K911="",K913=""),"",CHAR(10)&amp;"法定休日：" &amp; TEXT(K911,"#,###円") &amp; "×" &amp; TEXT(K913,"[h]:mm時間;@") &amp; "=" &amp; TEXT(K914,"#,###円"))</f>
        <v/>
      </c>
      <c r="X914" s="63" t="str">
        <f t="shared" ref="X914" ca="1" si="1621">IF(OR(L911="",L913=""),"",CHAR(10)&amp;"法定休日：" &amp; TEXT(L911,"#,###円") &amp; "×" &amp; TEXT(L913,"[h]:mm時間;@") &amp; "=" &amp; TEXT(L914,"#,###円"))</f>
        <v/>
      </c>
    </row>
    <row r="915" spans="2:24">
      <c r="C915" s="110" t="s">
        <v>75</v>
      </c>
      <c r="D915" s="110" t="s">
        <v>77</v>
      </c>
      <c r="E915" s="38"/>
      <c r="F915" s="36"/>
      <c r="G915" s="36"/>
      <c r="H915" s="36"/>
      <c r="I915" s="36"/>
      <c r="J915" s="36"/>
      <c r="K915" s="36"/>
      <c r="L915" s="36"/>
      <c r="M915" s="126">
        <f>SUM(E915:L915)</f>
        <v>0</v>
      </c>
      <c r="Q915" s="63"/>
      <c r="R915" s="63"/>
      <c r="S915" s="63"/>
      <c r="T915" s="63"/>
      <c r="U915" s="63"/>
      <c r="V915" s="63"/>
      <c r="W915" s="63"/>
      <c r="X915" s="63"/>
    </row>
    <row r="916" spans="2:24">
      <c r="C916" s="127"/>
      <c r="D916" s="113" t="s">
        <v>78</v>
      </c>
      <c r="E916" s="39"/>
      <c r="F916" s="35"/>
      <c r="G916" s="35"/>
      <c r="H916" s="35"/>
      <c r="I916" s="35"/>
      <c r="J916" s="35"/>
      <c r="K916" s="35"/>
      <c r="L916" s="35"/>
      <c r="M916" s="128">
        <f ca="1">SUM(E916*E899,F916*F899,G916*G899,H916*H899,I916*I899,J916*J899,K916*K899,L916*L899)</f>
        <v>0</v>
      </c>
      <c r="Q916" s="63"/>
      <c r="R916" s="63"/>
      <c r="S916" s="63"/>
      <c r="T916" s="63"/>
      <c r="U916" s="63"/>
      <c r="V916" s="63"/>
      <c r="W916" s="63"/>
      <c r="X916" s="63"/>
    </row>
    <row r="917" spans="2:24">
      <c r="C917" s="129"/>
      <c r="D917" s="117" t="s">
        <v>74</v>
      </c>
      <c r="E917" s="118" t="str">
        <f t="shared" ref="E917:L917" si="1622">IF(AND(E915="",E916=""),"",E915+E916*E899)</f>
        <v/>
      </c>
      <c r="F917" s="119" t="str">
        <f t="shared" si="1622"/>
        <v/>
      </c>
      <c r="G917" s="119" t="str">
        <f t="shared" si="1622"/>
        <v/>
      </c>
      <c r="H917" s="119" t="str">
        <f t="shared" si="1622"/>
        <v/>
      </c>
      <c r="I917" s="119" t="str">
        <f t="shared" si="1622"/>
        <v/>
      </c>
      <c r="J917" s="119" t="str">
        <f t="shared" si="1622"/>
        <v/>
      </c>
      <c r="K917" s="119" t="str">
        <f t="shared" si="1622"/>
        <v/>
      </c>
      <c r="L917" s="119" t="str">
        <f t="shared" si="1622"/>
        <v/>
      </c>
      <c r="M917" s="121">
        <f>SUM(E917:L917)</f>
        <v>0</v>
      </c>
      <c r="Q917" s="63" t="str">
        <f t="shared" ref="Q917:X917" si="1623">IF(AND(E915="",E916=""),"",CHAR(10)&amp;"通勤手当：" &amp; TEXT(E917,"#,###円"))</f>
        <v/>
      </c>
      <c r="R917" s="63" t="str">
        <f t="shared" si="1623"/>
        <v/>
      </c>
      <c r="S917" s="63" t="str">
        <f t="shared" si="1623"/>
        <v/>
      </c>
      <c r="T917" s="63" t="str">
        <f t="shared" si="1623"/>
        <v/>
      </c>
      <c r="U917" s="63" t="str">
        <f t="shared" si="1623"/>
        <v/>
      </c>
      <c r="V917" s="63" t="str">
        <f t="shared" si="1623"/>
        <v/>
      </c>
      <c r="W917" s="63" t="str">
        <f t="shared" si="1623"/>
        <v/>
      </c>
      <c r="X917" s="63" t="str">
        <f t="shared" si="1623"/>
        <v/>
      </c>
    </row>
    <row r="918" spans="2:24">
      <c r="C918" s="110" t="s">
        <v>97</v>
      </c>
      <c r="D918" s="130" t="s">
        <v>99</v>
      </c>
      <c r="E918" s="38"/>
      <c r="F918" s="36"/>
      <c r="G918" s="36"/>
      <c r="H918" s="36"/>
      <c r="I918" s="36"/>
      <c r="J918" s="36"/>
      <c r="K918" s="36"/>
      <c r="L918" s="36"/>
      <c r="M918" s="131">
        <f>SUM(E918:L918)</f>
        <v>0</v>
      </c>
      <c r="Q918" s="63" t="str">
        <f>IF(E918="","",CHAR(10)&amp;"自己負担：" &amp; TEXT(E918,"#,###円")) &amp; IF(E919="",""," ※" &amp;E919)</f>
        <v/>
      </c>
      <c r="R918" s="63" t="str">
        <f t="shared" ref="R918" si="1624">IF(F918="","",CHAR(10)&amp;"自己負担：" &amp; TEXT(F918,"#,###円")) &amp; IF(F919="",""," ※" &amp;F919)</f>
        <v/>
      </c>
      <c r="S918" s="63" t="str">
        <f t="shared" ref="S918" si="1625">IF(G918="","",CHAR(10)&amp;"自己負担：" &amp; TEXT(G918,"#,###円")) &amp; IF(G919="",""," ※" &amp;G919)</f>
        <v/>
      </c>
      <c r="T918" s="63" t="str">
        <f t="shared" ref="T918" si="1626">IF(H918="","",CHAR(10)&amp;"自己負担：" &amp; TEXT(H918,"#,###円")) &amp; IF(H919="",""," ※" &amp;H919)</f>
        <v/>
      </c>
      <c r="U918" s="63" t="str">
        <f t="shared" ref="U918" si="1627">IF(I918="","",CHAR(10)&amp;"自己負担：" &amp; TEXT(I918,"#,###円")) &amp; IF(I919="",""," ※" &amp;I919)</f>
        <v/>
      </c>
      <c r="V918" s="63" t="str">
        <f t="shared" ref="V918" si="1628">IF(J918="","",CHAR(10)&amp;"自己負担：" &amp; TEXT(J918,"#,###円")) &amp; IF(J919="",""," ※" &amp;J919)</f>
        <v/>
      </c>
      <c r="W918" s="63" t="str">
        <f t="shared" ref="W918" si="1629">IF(K918="","",CHAR(10)&amp;"自己負担：" &amp; TEXT(K918,"#,###円")) &amp; IF(K919="",""," ※" &amp;K919)</f>
        <v/>
      </c>
      <c r="X918" s="63" t="str">
        <f t="shared" ref="X918" si="1630">IF(L918="","",CHAR(10)&amp;"自己負担：" &amp; TEXT(L918,"#,###円")) &amp; IF(L919="",""," ※" &amp;L919)</f>
        <v/>
      </c>
    </row>
    <row r="919" spans="2:24" ht="33.75" customHeight="1" thickBot="1">
      <c r="C919" s="132" t="s">
        <v>98</v>
      </c>
      <c r="D919" s="133" t="s">
        <v>100</v>
      </c>
      <c r="E919" s="40"/>
      <c r="F919" s="40"/>
      <c r="G919" s="40"/>
      <c r="H919" s="40"/>
      <c r="I919" s="40"/>
      <c r="J919" s="40"/>
      <c r="K919" s="40"/>
      <c r="L919" s="41"/>
      <c r="M919" s="134"/>
      <c r="O919" s="1" t="s">
        <v>101</v>
      </c>
    </row>
    <row r="920" spans="2:24" ht="21.75" customHeight="1" thickTop="1">
      <c r="C920" s="129" t="s">
        <v>76</v>
      </c>
      <c r="D920" s="135"/>
      <c r="E920" s="119" t="str">
        <f t="shared" ref="E920:L920" ca="1" si="1631">IF(SUM(E902,E906,E910,E914,E917)-E918=0,"",SUM(E902,E906,E910,E914,E917)-E918)</f>
        <v/>
      </c>
      <c r="F920" s="119" t="str">
        <f t="shared" ca="1" si="1631"/>
        <v/>
      </c>
      <c r="G920" s="119" t="str">
        <f t="shared" ca="1" si="1631"/>
        <v/>
      </c>
      <c r="H920" s="119" t="str">
        <f t="shared" ca="1" si="1631"/>
        <v/>
      </c>
      <c r="I920" s="119" t="str">
        <f t="shared" ca="1" si="1631"/>
        <v/>
      </c>
      <c r="J920" s="119" t="str">
        <f t="shared" ca="1" si="1631"/>
        <v/>
      </c>
      <c r="K920" s="119" t="str">
        <f t="shared" ca="1" si="1631"/>
        <v/>
      </c>
      <c r="L920" s="119" t="str">
        <f t="shared" ca="1" si="1631"/>
        <v/>
      </c>
      <c r="M920" s="136" t="str">
        <f ca="1">IF(E920="","",SUM(E920:L920))</f>
        <v/>
      </c>
      <c r="Q920" s="137" t="str">
        <f ca="1">Q902&amp;Q906&amp;Q910&amp;Q914&amp;Q917&amp;Q918</f>
        <v/>
      </c>
      <c r="R920" s="137" t="str">
        <f t="shared" ref="R920:X920" ca="1" si="1632">R902&amp;R906&amp;R910&amp;R914&amp;R917&amp;R918</f>
        <v/>
      </c>
      <c r="S920" s="137" t="str">
        <f t="shared" ca="1" si="1632"/>
        <v/>
      </c>
      <c r="T920" s="137" t="str">
        <f t="shared" ca="1" si="1632"/>
        <v/>
      </c>
      <c r="U920" s="137" t="str">
        <f t="shared" ca="1" si="1632"/>
        <v/>
      </c>
      <c r="V920" s="137" t="str">
        <f t="shared" ca="1" si="1632"/>
        <v/>
      </c>
      <c r="W920" s="137" t="str">
        <f t="shared" ca="1" si="1632"/>
        <v/>
      </c>
      <c r="X920" s="137" t="str">
        <f t="shared" ca="1" si="1632"/>
        <v/>
      </c>
    </row>
    <row r="921" spans="2:24" ht="15" customHeight="1" thickBot="1">
      <c r="B921" s="138"/>
      <c r="C921" s="138"/>
      <c r="D921" s="138"/>
      <c r="E921" s="138"/>
      <c r="F921" s="138"/>
      <c r="G921" s="138"/>
      <c r="H921" s="138"/>
      <c r="I921" s="138"/>
      <c r="J921" s="138"/>
      <c r="K921" s="138"/>
      <c r="L921" s="138"/>
      <c r="M921" s="138"/>
    </row>
    <row r="923" spans="2:24" ht="14.25" customHeight="1">
      <c r="B923" s="46">
        <f>B896+1</f>
        <v>35</v>
      </c>
      <c r="C923" s="29" t="str">
        <f>HYPERLINK("#日誌"&amp;B923&amp;"!B11","日誌"&amp;B923)</f>
        <v>日誌35</v>
      </c>
      <c r="D923" s="95" t="s">
        <v>116</v>
      </c>
      <c r="E923" s="139"/>
      <c r="F923" s="95" t="s">
        <v>126</v>
      </c>
      <c r="G923" s="140"/>
      <c r="H923" s="95" t="s">
        <v>127</v>
      </c>
      <c r="I923" s="140"/>
      <c r="J923" s="63"/>
      <c r="M923" s="96" t="str">
        <f>HYPERLINK("#⑭雑役務費!C"&amp;9*B923+1,"経費支出管理表へ")</f>
        <v>経費支出管理表へ</v>
      </c>
      <c r="Q923" s="1" t="s">
        <v>102</v>
      </c>
    </row>
    <row r="924" spans="2:24" ht="7.5" customHeight="1">
      <c r="C924" s="63"/>
      <c r="D924" s="63"/>
      <c r="E924" s="63"/>
      <c r="G924" s="97" t="e">
        <f>VLOOKUP(G923,リスト!E:F,2,FALSE)</f>
        <v>#N/A</v>
      </c>
      <c r="H924" s="63"/>
      <c r="J924" s="63"/>
      <c r="K924" s="63"/>
      <c r="L924" s="63"/>
      <c r="M924" s="63"/>
    </row>
    <row r="925" spans="2:24">
      <c r="C925" s="98"/>
      <c r="D925" s="99"/>
      <c r="E925" s="100" t="s">
        <v>45</v>
      </c>
      <c r="F925" s="101" t="s">
        <v>46</v>
      </c>
      <c r="G925" s="101" t="s">
        <v>47</v>
      </c>
      <c r="H925" s="101" t="s">
        <v>48</v>
      </c>
      <c r="I925" s="101" t="s">
        <v>49</v>
      </c>
      <c r="J925" s="101" t="s">
        <v>50</v>
      </c>
      <c r="K925" s="101" t="s">
        <v>51</v>
      </c>
      <c r="L925" s="101" t="s">
        <v>52</v>
      </c>
      <c r="M925" s="102" t="s">
        <v>11</v>
      </c>
      <c r="Q925" s="103" t="s">
        <v>45</v>
      </c>
      <c r="R925" s="103" t="s">
        <v>46</v>
      </c>
      <c r="S925" s="103" t="s">
        <v>47</v>
      </c>
      <c r="T925" s="103" t="s">
        <v>48</v>
      </c>
      <c r="U925" s="103" t="s">
        <v>49</v>
      </c>
      <c r="V925" s="103" t="s">
        <v>50</v>
      </c>
      <c r="W925" s="103" t="s">
        <v>51</v>
      </c>
      <c r="X925" s="103" t="s">
        <v>52</v>
      </c>
    </row>
    <row r="926" spans="2:24" ht="15" customHeight="1">
      <c r="C926" s="104" t="s">
        <v>18</v>
      </c>
      <c r="D926" s="105"/>
      <c r="E926" s="106" cm="1">
        <f t="array" aca="1" ref="E926" ca="1">IF(INDIRECT(C923&amp;"!$L$42")=0,"",COUNT(INDIRECT(C923&amp;"!$L$11:$L$41")))</f>
        <v>0</v>
      </c>
      <c r="F926" s="107" cm="1">
        <f t="array" aca="1" ref="F926" ca="1">IF(INDIRECT(C923&amp;"!$L$78")=0,"",COUNT(INDIRECT(C923&amp;"!$L$47:$L$77")))</f>
        <v>0</v>
      </c>
      <c r="G926" s="107" cm="1">
        <f t="array" aca="1" ref="G926" ca="1">IF(INDIRECT(C923&amp;"!$L$114")=0,"",COUNT(INDIRECT(C923&amp;"!$L$83:$L$113")))</f>
        <v>0</v>
      </c>
      <c r="H926" s="107" cm="1">
        <f t="array" aca="1" ref="H926" ca="1">IF(INDIRECT(C923&amp;"!$L$150")=0,"",COUNT(INDIRECT(C923&amp;"!$L$119:$L$149")))</f>
        <v>0</v>
      </c>
      <c r="I926" s="107" cm="1">
        <f t="array" aca="1" ref="I926" ca="1">IF(INDIRECT(C923&amp;"!$L$186")=0,"",COUNT(INDIRECT(C923&amp;"!$L$155:$L$185")))</f>
        <v>0</v>
      </c>
      <c r="J926" s="107" cm="1">
        <f t="array" aca="1" ref="J926" ca="1">IF(INDIRECT(C923&amp;"!$L$222")=0,"",COUNT(INDIRECT(C923&amp;"!$L$191:$L$221")))</f>
        <v>0</v>
      </c>
      <c r="K926" s="107" cm="1">
        <f t="array" aca="1" ref="K926" ca="1">IF(INDIRECT(C923&amp;"!$L$258")=0,"",COUNT(INDIRECT(C923&amp;"!$L$227:$L$257")))</f>
        <v>0</v>
      </c>
      <c r="L926" s="107" cm="1">
        <f t="array" aca="1" ref="L926" ca="1">IF(INDIRECT(C923&amp;"!$L$294")=0,"",COUNT(INDIRECT(C923&amp;"!$L$263:$L$293")))</f>
        <v>0</v>
      </c>
      <c r="M926" s="108">
        <f ca="1">IF($E$8="","",SUM($E$8:$L$8))</f>
        <v>0</v>
      </c>
      <c r="O926" s="69" t="s">
        <v>167</v>
      </c>
      <c r="Q926" s="109"/>
      <c r="R926" s="109"/>
      <c r="S926" s="109"/>
      <c r="T926" s="109"/>
      <c r="U926" s="109"/>
      <c r="V926" s="109"/>
      <c r="W926" s="109"/>
      <c r="X926" s="109"/>
    </row>
    <row r="927" spans="2:24">
      <c r="C927" s="110" t="s">
        <v>82</v>
      </c>
      <c r="D927" s="110" t="s">
        <v>73</v>
      </c>
      <c r="E927" s="37"/>
      <c r="F927" s="30"/>
      <c r="G927" s="30"/>
      <c r="H927" s="30"/>
      <c r="I927" s="30"/>
      <c r="J927" s="30"/>
      <c r="K927" s="30"/>
      <c r="L927" s="30"/>
      <c r="M927" s="111"/>
      <c r="O927" s="1" t="s">
        <v>122</v>
      </c>
    </row>
    <row r="928" spans="2:24">
      <c r="C928" s="112"/>
      <c r="D928" s="113" t="s">
        <v>24</v>
      </c>
      <c r="E928" s="114" t="str" cm="1">
        <f t="array" aca="1" ref="E928" ca="1">IF(INDIRECT($C923&amp;"!$H$42")=0,"",INDIRECT($C923&amp;"!$H$42"))</f>
        <v/>
      </c>
      <c r="F928" s="115" t="str" cm="1">
        <f t="array" aca="1" ref="F928" ca="1">IF(INDIRECT($C923&amp;"!$H$78")=0,"",INDIRECT($C923&amp;"!$H$78"))</f>
        <v/>
      </c>
      <c r="G928" s="115" t="str" cm="1">
        <f t="array" aca="1" ref="G928" ca="1">IF(INDIRECT($C923&amp;"!$H$114")=0,"",INDIRECT($C923&amp;"!$H$114"))</f>
        <v/>
      </c>
      <c r="H928" s="115" t="str" cm="1">
        <f t="array" aca="1" ref="H928" ca="1">IF(INDIRECT($C923&amp;"!$H$150")=0,"",INDIRECT($C923&amp;"!$H$150"))</f>
        <v/>
      </c>
      <c r="I928" s="115" t="str" cm="1">
        <f t="array" aca="1" ref="I928" ca="1">IF(INDIRECT($C923&amp;"!$H$186")=0,"",INDIRECT($C923&amp;"!$H$186"))</f>
        <v/>
      </c>
      <c r="J928" s="115" t="str" cm="1">
        <f t="array" aca="1" ref="J928" ca="1">IF(INDIRECT($C923&amp;"!$H$222")=0,"",INDIRECT($C923&amp;"!$H$222"))</f>
        <v/>
      </c>
      <c r="K928" s="115" t="str" cm="1">
        <f t="array" aca="1" ref="K928" ca="1">IF(INDIRECT($C923&amp;"!$H$258")=0,"",INDIRECT($C923&amp;"!$H$258"))</f>
        <v/>
      </c>
      <c r="L928" s="115" t="str" cm="1">
        <f t="array" aca="1" ref="L928" ca="1">IF(INDIRECT($C923&amp;"!$H$294")=0,"",INDIRECT($C923&amp;"!$H$294"))</f>
        <v/>
      </c>
      <c r="M928" s="116" t="str">
        <f ca="1">IF(E928="","",SUM($E928:$L928))</f>
        <v/>
      </c>
    </row>
    <row r="929" spans="3:24">
      <c r="C929" s="117"/>
      <c r="D929" s="117" t="s">
        <v>74</v>
      </c>
      <c r="E929" s="118" t="str">
        <f t="shared" ref="E929:L929" ca="1" si="1633">IF(OR(E927="",E928=""),"",ROUNDDOWN(E927*E928*24,0))</f>
        <v/>
      </c>
      <c r="F929" s="119" t="str">
        <f t="shared" ca="1" si="1633"/>
        <v/>
      </c>
      <c r="G929" s="119" t="str">
        <f t="shared" ca="1" si="1633"/>
        <v/>
      </c>
      <c r="H929" s="119" t="str">
        <f t="shared" ca="1" si="1633"/>
        <v/>
      </c>
      <c r="I929" s="120" t="str">
        <f t="shared" ca="1" si="1633"/>
        <v/>
      </c>
      <c r="J929" s="119" t="str">
        <f t="shared" ca="1" si="1633"/>
        <v/>
      </c>
      <c r="K929" s="119" t="str">
        <f t="shared" ca="1" si="1633"/>
        <v/>
      </c>
      <c r="L929" s="119" t="str">
        <f t="shared" ca="1" si="1633"/>
        <v/>
      </c>
      <c r="M929" s="121">
        <f ca="1">SUM(E929:L929)</f>
        <v>0</v>
      </c>
      <c r="Q929" s="63" t="str">
        <f t="shared" ref="Q929" ca="1" si="1634">IF(OR(E927="",E928=""),"","所定内：" &amp; TEXT(E927,"#,###円") &amp; "×" &amp; TEXT(E928,"[h]:mm時間;@") &amp; "=" &amp; TEXT(E929,"#,###円"))</f>
        <v/>
      </c>
      <c r="R929" s="63" t="str">
        <f t="shared" ref="R929" ca="1" si="1635">IF(OR(F927="",F928=""),"","所定内：" &amp; TEXT(F927,"#,###円") &amp; "×" &amp; TEXT(F928,"[h]:mm時間;@") &amp; "=" &amp; TEXT(F929,"#,###円"))</f>
        <v/>
      </c>
      <c r="S929" s="63" t="str">
        <f t="shared" ref="S929" ca="1" si="1636">IF(OR(G927="",G928=""),"","所定内：" &amp; TEXT(G927,"#,###円") &amp; "×" &amp; TEXT(G928,"[h]:mm時間;@") &amp; "=" &amp; TEXT(G929,"#,###円"))</f>
        <v/>
      </c>
      <c r="T929" s="63" t="str">
        <f t="shared" ref="T929" ca="1" si="1637">IF(OR(H927="",H928=""),"","所定内：" &amp; TEXT(H927,"#,###円") &amp; "×" &amp; TEXT(H928,"[h]:mm時間;@") &amp; "=" &amp; TEXT(H929,"#,###円"))</f>
        <v/>
      </c>
      <c r="U929" s="63" t="str">
        <f t="shared" ref="U929" ca="1" si="1638">IF(OR(I927="",I928=""),"","所定内：" &amp; TEXT(I927,"#,###円") &amp; "×" &amp; TEXT(I928,"[h]:mm時間;@") &amp; "=" &amp; TEXT(I929,"#,###円"))</f>
        <v/>
      </c>
      <c r="V929" s="63" t="str">
        <f t="shared" ref="V929" ca="1" si="1639">IF(OR(J927="",J928=""),"","所定内：" &amp; TEXT(J927,"#,###円") &amp; "×" &amp; TEXT(J928,"[h]:mm時間;@") &amp; "=" &amp; TEXT(J929,"#,###円"))</f>
        <v/>
      </c>
      <c r="W929" s="63" t="str">
        <f t="shared" ref="W929" ca="1" si="1640">IF(OR(K927="",K928=""),"","所定内：" &amp; TEXT(K927,"#,###円") &amp; "×" &amp; TEXT(K928,"[h]:mm時間;@") &amp; "=" &amp; TEXT(K929,"#,###円"))</f>
        <v/>
      </c>
      <c r="X929" s="63" t="str">
        <f t="shared" ref="X929" ca="1" si="1641">IF(OR(L927="",L928=""),"","所定内：" &amp; TEXT(L927,"#,###円") &amp; "×" &amp; TEXT(L928,"[h]:mm時間;@") &amp; "=" &amp; TEXT(L929,"#,###円"))</f>
        <v/>
      </c>
    </row>
    <row r="930" spans="3:24">
      <c r="C930" s="110" t="s">
        <v>91</v>
      </c>
      <c r="D930" s="112" t="s">
        <v>73</v>
      </c>
      <c r="E930" s="37"/>
      <c r="F930" s="30"/>
      <c r="G930" s="30"/>
      <c r="H930" s="30"/>
      <c r="I930" s="30"/>
      <c r="J930" s="30"/>
      <c r="K930" s="30"/>
      <c r="L930" s="30"/>
      <c r="M930" s="122"/>
      <c r="Q930" s="63"/>
      <c r="R930" s="63"/>
      <c r="S930" s="63"/>
      <c r="T930" s="63"/>
      <c r="U930" s="63"/>
      <c r="V930" s="63"/>
      <c r="W930" s="63"/>
      <c r="X930" s="63"/>
    </row>
    <row r="931" spans="3:24">
      <c r="C931" s="112"/>
      <c r="D931" s="113" t="s">
        <v>92</v>
      </c>
      <c r="E931" s="123" t="str">
        <f>IF(OR(E927="",E930=""),"",E930/E927-1)</f>
        <v/>
      </c>
      <c r="F931" s="124" t="str">
        <f t="shared" ref="F931:L931" si="1642">IF(OR(F927="",F930=""),"",F930/F927-1)</f>
        <v/>
      </c>
      <c r="G931" s="124" t="str">
        <f t="shared" si="1642"/>
        <v/>
      </c>
      <c r="H931" s="124" t="str">
        <f t="shared" si="1642"/>
        <v/>
      </c>
      <c r="I931" s="124" t="str">
        <f t="shared" si="1642"/>
        <v/>
      </c>
      <c r="J931" s="124" t="str">
        <f t="shared" si="1642"/>
        <v/>
      </c>
      <c r="K931" s="124" t="str">
        <f t="shared" si="1642"/>
        <v/>
      </c>
      <c r="L931" s="124" t="str">
        <f t="shared" si="1642"/>
        <v/>
      </c>
      <c r="M931" s="125"/>
      <c r="Q931" s="63"/>
      <c r="R931" s="63"/>
      <c r="S931" s="63"/>
      <c r="T931" s="63"/>
      <c r="U931" s="63"/>
      <c r="V931" s="63"/>
      <c r="W931" s="63"/>
      <c r="X931" s="63"/>
    </row>
    <row r="932" spans="3:24">
      <c r="C932" s="112"/>
      <c r="D932" s="113" t="s">
        <v>24</v>
      </c>
      <c r="E932" s="114" t="str" cm="1">
        <f t="array" aca="1" ref="E932" ca="1">IF(INDIRECT($C923&amp;"!$I$42")=0,"",INDIRECT($C923&amp;"!$I$42"))</f>
        <v/>
      </c>
      <c r="F932" s="115" t="str" cm="1">
        <f t="array" aca="1" ref="F932" ca="1">IF(INDIRECT($C923&amp;"!$I$78")=0,"",INDIRECT($C923&amp;"!$I$78"))</f>
        <v/>
      </c>
      <c r="G932" s="115" t="str" cm="1">
        <f t="array" aca="1" ref="G932" ca="1">IF(INDIRECT($C923&amp;"!$I$114")=0,"",INDIRECT($C923&amp;"!$I$114"))</f>
        <v/>
      </c>
      <c r="H932" s="115" t="str" cm="1">
        <f t="array" aca="1" ref="H932" ca="1">IF(INDIRECT($C923&amp;"!$I$150")=0,"",INDIRECT($C923&amp;"!$I$150"))</f>
        <v/>
      </c>
      <c r="I932" s="115" t="str" cm="1">
        <f t="array" aca="1" ref="I932" ca="1">IF(INDIRECT($C923&amp;"!$I$186")=0,"",INDIRECT($C923&amp;"!$I$186"))</f>
        <v/>
      </c>
      <c r="J932" s="115" t="str" cm="1">
        <f t="array" aca="1" ref="J932" ca="1">IF(INDIRECT($C923&amp;"!$I$222")=0,"",INDIRECT($C923&amp;"!$I$222"))</f>
        <v/>
      </c>
      <c r="K932" s="115" t="str" cm="1">
        <f t="array" aca="1" ref="K932" ca="1">IF(INDIRECT($C923&amp;"!$I$258")=0,"",INDIRECT($C923&amp;"!$I$258"))</f>
        <v/>
      </c>
      <c r="L932" s="115" t="str" cm="1">
        <f t="array" aca="1" ref="L932" ca="1">IF(INDIRECT($C923&amp;"!$I$294")=0,"",INDIRECT($C923&amp;"!$I$294"))</f>
        <v/>
      </c>
      <c r="M932" s="116" t="str">
        <f ca="1">IF(E932="","",SUM($E932:$L932))</f>
        <v/>
      </c>
      <c r="Q932" s="63"/>
      <c r="R932" s="63"/>
      <c r="S932" s="63"/>
      <c r="T932" s="63"/>
      <c r="U932" s="63"/>
      <c r="V932" s="63"/>
      <c r="W932" s="63"/>
      <c r="X932" s="63"/>
    </row>
    <row r="933" spans="3:24">
      <c r="C933" s="117"/>
      <c r="D933" s="117" t="s">
        <v>74</v>
      </c>
      <c r="E933" s="118" t="str">
        <f t="shared" ref="E933:L933" ca="1" si="1643">IF(OR(E930="",E932=""),"",ROUNDDOWN(E930*E932*24,0))</f>
        <v/>
      </c>
      <c r="F933" s="119" t="str">
        <f t="shared" ca="1" si="1643"/>
        <v/>
      </c>
      <c r="G933" s="119" t="str">
        <f t="shared" ca="1" si="1643"/>
        <v/>
      </c>
      <c r="H933" s="119" t="str">
        <f t="shared" ca="1" si="1643"/>
        <v/>
      </c>
      <c r="I933" s="119" t="str">
        <f t="shared" ca="1" si="1643"/>
        <v/>
      </c>
      <c r="J933" s="119" t="str">
        <f t="shared" ca="1" si="1643"/>
        <v/>
      </c>
      <c r="K933" s="119" t="str">
        <f t="shared" ca="1" si="1643"/>
        <v/>
      </c>
      <c r="L933" s="119" t="str">
        <f t="shared" ca="1" si="1643"/>
        <v/>
      </c>
      <c r="M933" s="121">
        <f ca="1">SUM(E933:L933)</f>
        <v>0</v>
      </c>
      <c r="Q933" s="63" t="str">
        <f t="shared" ref="Q933" ca="1" si="1644">IF(OR(E930="",E932=""),"",CHAR(10)&amp;"所定外：" &amp; TEXT(E930,"#,###円") &amp; "×" &amp; TEXT(E932,"[h]:mm時間;@") &amp; "=" &amp; TEXT(E933,"#,###円"))</f>
        <v/>
      </c>
      <c r="R933" s="63" t="str">
        <f t="shared" ref="R933" ca="1" si="1645">IF(OR(F930="",F932=""),"",CHAR(10)&amp;"所定外：" &amp; TEXT(F930,"#,###円") &amp; "×" &amp; TEXT(F932,"[h]:mm時間;@") &amp; "=" &amp; TEXT(F933,"#,###円"))</f>
        <v/>
      </c>
      <c r="S933" s="63" t="str">
        <f t="shared" ref="S933" ca="1" si="1646">IF(OR(G930="",G932=""),"",CHAR(10)&amp;"所定外：" &amp; TEXT(G930,"#,###円") &amp; "×" &amp; TEXT(G932,"[h]:mm時間;@") &amp; "=" &amp; TEXT(G933,"#,###円"))</f>
        <v/>
      </c>
      <c r="T933" s="63" t="str">
        <f t="shared" ref="T933" ca="1" si="1647">IF(OR(H930="",H932=""),"",CHAR(10)&amp;"所定外：" &amp; TEXT(H930,"#,###円") &amp; "×" &amp; TEXT(H932,"[h]:mm時間;@") &amp; "=" &amp; TEXT(H933,"#,###円"))</f>
        <v/>
      </c>
      <c r="U933" s="63" t="str">
        <f t="shared" ref="U933" ca="1" si="1648">IF(OR(I930="",I932=""),"",CHAR(10)&amp;"所定外：" &amp; TEXT(I930,"#,###円") &amp; "×" &amp; TEXT(I932,"[h]:mm時間;@") &amp; "=" &amp; TEXT(I933,"#,###円"))</f>
        <v/>
      </c>
      <c r="V933" s="63" t="str">
        <f t="shared" ref="V933" ca="1" si="1649">IF(OR(J930="",J932=""),"",CHAR(10)&amp;"所定外：" &amp; TEXT(J930,"#,###円") &amp; "×" &amp; TEXT(J932,"[h]:mm時間;@") &amp; "=" &amp; TEXT(J933,"#,###円"))</f>
        <v/>
      </c>
      <c r="W933" s="63" t="str">
        <f t="shared" ref="W933" ca="1" si="1650">IF(OR(K930="",K932=""),"",CHAR(10)&amp;"所定外：" &amp; TEXT(K930,"#,###円") &amp; "×" &amp; TEXT(K932,"[h]:mm時間;@") &amp; "=" &amp; TEXT(K933,"#,###円"))</f>
        <v/>
      </c>
      <c r="X933" s="63" t="str">
        <f t="shared" ref="X933" ca="1" si="1651">IF(OR(L930="",L932=""),"",CHAR(10)&amp;"所定外：" &amp; TEXT(L930,"#,###円") &amp; "×" &amp; TEXT(L932,"[h]:mm時間;@") &amp; "=" &amp; TEXT(L933,"#,###円"))</f>
        <v/>
      </c>
    </row>
    <row r="934" spans="3:24">
      <c r="C934" s="110" t="s">
        <v>93</v>
      </c>
      <c r="D934" s="112" t="s">
        <v>73</v>
      </c>
      <c r="E934" s="37"/>
      <c r="F934" s="30"/>
      <c r="G934" s="30"/>
      <c r="H934" s="30"/>
      <c r="I934" s="30"/>
      <c r="J934" s="30"/>
      <c r="K934" s="30"/>
      <c r="L934" s="30"/>
      <c r="M934" s="122"/>
      <c r="Q934" s="63"/>
      <c r="R934" s="63"/>
      <c r="S934" s="63"/>
      <c r="T934" s="63"/>
      <c r="U934" s="63"/>
      <c r="V934" s="63"/>
      <c r="W934" s="63"/>
      <c r="X934" s="63"/>
    </row>
    <row r="935" spans="3:24">
      <c r="C935" s="112"/>
      <c r="D935" s="113" t="s">
        <v>92</v>
      </c>
      <c r="E935" s="123" t="str">
        <f t="shared" ref="E935:L935" si="1652">IF(OR(E927="",E934=""),"",E934/E927-1)</f>
        <v/>
      </c>
      <c r="F935" s="124" t="str">
        <f t="shared" si="1652"/>
        <v/>
      </c>
      <c r="G935" s="124" t="str">
        <f t="shared" si="1652"/>
        <v/>
      </c>
      <c r="H935" s="124" t="str">
        <f t="shared" si="1652"/>
        <v/>
      </c>
      <c r="I935" s="124" t="str">
        <f t="shared" si="1652"/>
        <v/>
      </c>
      <c r="J935" s="124" t="str">
        <f t="shared" si="1652"/>
        <v/>
      </c>
      <c r="K935" s="124" t="str">
        <f t="shared" si="1652"/>
        <v/>
      </c>
      <c r="L935" s="124" t="str">
        <f t="shared" si="1652"/>
        <v/>
      </c>
      <c r="M935" s="125"/>
      <c r="Q935" s="63"/>
      <c r="R935" s="63"/>
      <c r="S935" s="63"/>
      <c r="T935" s="63"/>
      <c r="U935" s="63"/>
      <c r="V935" s="63"/>
      <c r="W935" s="63"/>
      <c r="X935" s="63"/>
    </row>
    <row r="936" spans="3:24">
      <c r="C936" s="112"/>
      <c r="D936" s="113" t="s">
        <v>24</v>
      </c>
      <c r="E936" s="114" t="str" cm="1">
        <f t="array" aca="1" ref="E936" ca="1">IF(INDIRECT($C923&amp;"!$J$42")=0,"",INDIRECT($C923&amp;"!$J$42"))</f>
        <v/>
      </c>
      <c r="F936" s="115" t="str" cm="1">
        <f t="array" aca="1" ref="F936" ca="1">IF(INDIRECT($C923&amp;"!$J$78")=0,"",INDIRECT($C923&amp;"!$J$78"))</f>
        <v/>
      </c>
      <c r="G936" s="115" t="str" cm="1">
        <f t="array" aca="1" ref="G936" ca="1">IF(INDIRECT($C923&amp;"!$J$114")=0,"",INDIRECT($C923&amp;"!$J$114"))</f>
        <v/>
      </c>
      <c r="H936" s="115" t="str" cm="1">
        <f t="array" aca="1" ref="H936" ca="1">IF(INDIRECT($C923&amp;"!$J$150")=0,"",INDIRECT($C923&amp;"!$J$150"))</f>
        <v/>
      </c>
      <c r="I936" s="115" t="str" cm="1">
        <f t="array" aca="1" ref="I936" ca="1">IF(INDIRECT($C923&amp;"!$J$186")=0,"",INDIRECT($C923&amp;"!$J$186"))</f>
        <v/>
      </c>
      <c r="J936" s="115" t="str" cm="1">
        <f t="array" aca="1" ref="J936" ca="1">IF(INDIRECT($C923&amp;"!$J$222")=0,"",INDIRECT($C923&amp;"!$J$222"))</f>
        <v/>
      </c>
      <c r="K936" s="115" t="str" cm="1">
        <f t="array" aca="1" ref="K936" ca="1">IF(INDIRECT($C923&amp;"!$J$258")=0,"",INDIRECT($C923&amp;"!$J$258"))</f>
        <v/>
      </c>
      <c r="L936" s="115" t="str" cm="1">
        <f t="array" aca="1" ref="L936" ca="1">IF(INDIRECT($C923&amp;"!$J$294")=0,"",INDIRECT($C923&amp;"!$J$294"))</f>
        <v/>
      </c>
      <c r="M936" s="116" t="str">
        <f ca="1">IF(E936="","",SUM($E936:$L936))</f>
        <v/>
      </c>
      <c r="Q936" s="63"/>
      <c r="R936" s="63"/>
      <c r="S936" s="63"/>
      <c r="T936" s="63"/>
      <c r="U936" s="63"/>
      <c r="V936" s="63"/>
      <c r="W936" s="63"/>
      <c r="X936" s="63"/>
    </row>
    <row r="937" spans="3:24">
      <c r="C937" s="117"/>
      <c r="D937" s="117" t="s">
        <v>74</v>
      </c>
      <c r="E937" s="118" t="str">
        <f t="shared" ref="E937:L937" ca="1" si="1653">IF(OR(E934="",E936=""),"",ROUNDDOWN(E934*E936*24,0))</f>
        <v/>
      </c>
      <c r="F937" s="119" t="str">
        <f t="shared" ca="1" si="1653"/>
        <v/>
      </c>
      <c r="G937" s="119" t="str">
        <f t="shared" ca="1" si="1653"/>
        <v/>
      </c>
      <c r="H937" s="119" t="str">
        <f t="shared" ca="1" si="1653"/>
        <v/>
      </c>
      <c r="I937" s="119" t="str">
        <f t="shared" ca="1" si="1653"/>
        <v/>
      </c>
      <c r="J937" s="119" t="str">
        <f t="shared" ca="1" si="1653"/>
        <v/>
      </c>
      <c r="K937" s="119" t="str">
        <f t="shared" ca="1" si="1653"/>
        <v/>
      </c>
      <c r="L937" s="119" t="str">
        <f t="shared" ca="1" si="1653"/>
        <v/>
      </c>
      <c r="M937" s="121">
        <f ca="1">SUM(E937:L937)</f>
        <v>0</v>
      </c>
      <c r="Q937" s="63" t="str">
        <f ca="1">IF(OR(E934="",E936=""),"",CHAR(10)&amp;"所定休日：" &amp; TEXT(E934,"#,###円") &amp; "×" &amp; TEXT(E936,"[h]:mm時間;@") &amp; "=" &amp; TEXT(E937,"#,###円"))</f>
        <v/>
      </c>
      <c r="R937" s="63" t="str">
        <f t="shared" ref="R937" ca="1" si="1654">IF(OR(F934="",F936=""),"",CHAR(10)&amp;"所定休日：" &amp; TEXT(F934,"#,###円") &amp; "×" &amp; TEXT(F936,"[h]:mm時間;@") &amp; "=" &amp; TEXT(F937,"#,###円"))</f>
        <v/>
      </c>
      <c r="S937" s="63" t="str">
        <f t="shared" ref="S937" ca="1" si="1655">IF(OR(G934="",G936=""),"",CHAR(10)&amp;"所定休日：" &amp; TEXT(G934,"#,###円") &amp; "×" &amp; TEXT(G936,"[h]:mm時間;@") &amp; "=" &amp; TEXT(G937,"#,###円"))</f>
        <v/>
      </c>
      <c r="T937" s="63" t="str">
        <f t="shared" ref="T937" ca="1" si="1656">IF(OR(H934="",H936=""),"",CHAR(10)&amp;"所定休日：" &amp; TEXT(H934,"#,###円") &amp; "×" &amp; TEXT(H936,"[h]:mm時間;@") &amp; "=" &amp; TEXT(H937,"#,###円"))</f>
        <v/>
      </c>
      <c r="U937" s="63" t="str">
        <f t="shared" ref="U937" ca="1" si="1657">IF(OR(I934="",I936=""),"",CHAR(10)&amp;"所定休日：" &amp; TEXT(I934,"#,###円") &amp; "×" &amp; TEXT(I936,"[h]:mm時間;@") &amp; "=" &amp; TEXT(I937,"#,###円"))</f>
        <v/>
      </c>
      <c r="V937" s="63" t="str">
        <f t="shared" ref="V937" ca="1" si="1658">IF(OR(J934="",J936=""),"",CHAR(10)&amp;"所定休日：" &amp; TEXT(J934,"#,###円") &amp; "×" &amp; TEXT(J936,"[h]:mm時間;@") &amp; "=" &amp; TEXT(J937,"#,###円"))</f>
        <v/>
      </c>
      <c r="W937" s="63" t="str">
        <f t="shared" ref="W937" ca="1" si="1659">IF(OR(K934="",K936=""),"",CHAR(10)&amp;"所定休日：" &amp; TEXT(K934,"#,###円") &amp; "×" &amp; TEXT(K936,"[h]:mm時間;@") &amp; "=" &amp; TEXT(K937,"#,###円"))</f>
        <v/>
      </c>
      <c r="X937" s="63" t="str">
        <f t="shared" ref="X937" ca="1" si="1660">IF(OR(L934="",L936=""),"",CHAR(10)&amp;"所定休日：" &amp; TEXT(L934,"#,###円") &amp; "×" &amp; TEXT(L936,"[h]:mm時間;@") &amp; "=" &amp; TEXT(L937,"#,###円"))</f>
        <v/>
      </c>
    </row>
    <row r="938" spans="3:24">
      <c r="C938" s="110" t="s">
        <v>94</v>
      </c>
      <c r="D938" s="112" t="s">
        <v>73</v>
      </c>
      <c r="E938" s="37"/>
      <c r="F938" s="30"/>
      <c r="G938" s="30"/>
      <c r="H938" s="30"/>
      <c r="I938" s="30"/>
      <c r="J938" s="30"/>
      <c r="K938" s="30"/>
      <c r="L938" s="30"/>
      <c r="M938" s="122"/>
      <c r="Q938" s="63"/>
      <c r="R938" s="63"/>
      <c r="S938" s="63"/>
      <c r="T938" s="63"/>
      <c r="U938" s="63"/>
      <c r="V938" s="63"/>
      <c r="W938" s="63"/>
      <c r="X938" s="63"/>
    </row>
    <row r="939" spans="3:24">
      <c r="C939" s="112"/>
      <c r="D939" s="113" t="s">
        <v>92</v>
      </c>
      <c r="E939" s="123" t="str">
        <f t="shared" ref="E939:L939" si="1661">IF(OR(E927="",E938=""),"",E938/E927-1)</f>
        <v/>
      </c>
      <c r="F939" s="124" t="str">
        <f t="shared" si="1661"/>
        <v/>
      </c>
      <c r="G939" s="124" t="str">
        <f t="shared" si="1661"/>
        <v/>
      </c>
      <c r="H939" s="124" t="str">
        <f t="shared" si="1661"/>
        <v/>
      </c>
      <c r="I939" s="124" t="str">
        <f t="shared" si="1661"/>
        <v/>
      </c>
      <c r="J939" s="124" t="str">
        <f t="shared" si="1661"/>
        <v/>
      </c>
      <c r="K939" s="124" t="str">
        <f t="shared" si="1661"/>
        <v/>
      </c>
      <c r="L939" s="124" t="str">
        <f t="shared" si="1661"/>
        <v/>
      </c>
      <c r="M939" s="125"/>
      <c r="Q939" s="63"/>
      <c r="R939" s="63"/>
      <c r="S939" s="63"/>
      <c r="T939" s="63"/>
      <c r="U939" s="63"/>
      <c r="V939" s="63"/>
      <c r="W939" s="63"/>
      <c r="X939" s="63"/>
    </row>
    <row r="940" spans="3:24">
      <c r="C940" s="112"/>
      <c r="D940" s="113" t="s">
        <v>24</v>
      </c>
      <c r="E940" s="114" t="str" cm="1">
        <f t="array" aca="1" ref="E940" ca="1">IF(INDIRECT($C923&amp;"!$K$42")=0,"",INDIRECT($C923&amp;"!$K$42"))</f>
        <v/>
      </c>
      <c r="F940" s="115" t="str" cm="1">
        <f t="array" aca="1" ref="F940" ca="1">IF(INDIRECT($C923&amp;"!$K$78")=0,"",INDIRECT($C923&amp;"!$K$78"))</f>
        <v/>
      </c>
      <c r="G940" s="115" t="str" cm="1">
        <f t="array" aca="1" ref="G940" ca="1">IF(INDIRECT($C923&amp;"!$K$114")=0,"",INDIRECT($C923&amp;"!$K$114"))</f>
        <v/>
      </c>
      <c r="H940" s="115" t="str" cm="1">
        <f t="array" aca="1" ref="H940" ca="1">IF(INDIRECT($C923&amp;"!$K$150")=0,"",INDIRECT($C923&amp;"!$K$150"))</f>
        <v/>
      </c>
      <c r="I940" s="115" t="str" cm="1">
        <f t="array" aca="1" ref="I940" ca="1">IF(INDIRECT($C923&amp;"!$K$186")=0,"",INDIRECT($C923&amp;"!$K$186"))</f>
        <v/>
      </c>
      <c r="J940" s="115" t="str" cm="1">
        <f t="array" aca="1" ref="J940" ca="1">IF(INDIRECT($C923&amp;"!$K$222")=0,"",INDIRECT($C923&amp;"!$K$222"))</f>
        <v/>
      </c>
      <c r="K940" s="115" t="str" cm="1">
        <f t="array" aca="1" ref="K940" ca="1">IF(INDIRECT($C923&amp;"!$K$258")=0,"",INDIRECT($C923&amp;"!$K$258"))</f>
        <v/>
      </c>
      <c r="L940" s="115" t="str" cm="1">
        <f t="array" aca="1" ref="L940" ca="1">IF(INDIRECT($C923&amp;"!$K$294")=0,"",INDIRECT($C923&amp;"!$K$294"))</f>
        <v/>
      </c>
      <c r="M940" s="116" t="str">
        <f ca="1">IF(E940="","",SUM($E940:$L940))</f>
        <v/>
      </c>
      <c r="Q940" s="63"/>
      <c r="R940" s="63"/>
      <c r="S940" s="63"/>
      <c r="T940" s="63"/>
      <c r="U940" s="63"/>
      <c r="V940" s="63"/>
      <c r="W940" s="63"/>
      <c r="X940" s="63"/>
    </row>
    <row r="941" spans="3:24">
      <c r="C941" s="117"/>
      <c r="D941" s="117" t="s">
        <v>74</v>
      </c>
      <c r="E941" s="118" t="str">
        <f ca="1">IF(OR(E938="",E940=""),"",ROUNDDOWN(E938*E940*24,0))</f>
        <v/>
      </c>
      <c r="F941" s="119" t="str">
        <f t="shared" ref="F941:L941" ca="1" si="1662">IF(OR(F938="",F940=""),"",ROUNDDOWN(F938*F940*24,0))</f>
        <v/>
      </c>
      <c r="G941" s="119" t="str">
        <f t="shared" ca="1" si="1662"/>
        <v/>
      </c>
      <c r="H941" s="119" t="str">
        <f t="shared" ca="1" si="1662"/>
        <v/>
      </c>
      <c r="I941" s="119" t="str">
        <f t="shared" ca="1" si="1662"/>
        <v/>
      </c>
      <c r="J941" s="119" t="str">
        <f t="shared" ca="1" si="1662"/>
        <v/>
      </c>
      <c r="K941" s="119" t="str">
        <f t="shared" ca="1" si="1662"/>
        <v/>
      </c>
      <c r="L941" s="119" t="str">
        <f t="shared" ca="1" si="1662"/>
        <v/>
      </c>
      <c r="M941" s="121">
        <f ca="1">SUM(E941:L941)</f>
        <v>0</v>
      </c>
      <c r="Q941" s="63" t="str">
        <f t="shared" ref="Q941" ca="1" si="1663">IF(OR(E938="",E940=""),"",CHAR(10)&amp;"法定休日：" &amp; TEXT(E938,"#,###円") &amp; "×" &amp; TEXT(E940,"[h]:mm時間;@") &amp; "=" &amp; TEXT(E941,"#,###円"))</f>
        <v/>
      </c>
      <c r="R941" s="63" t="str">
        <f t="shared" ref="R941" ca="1" si="1664">IF(OR(F938="",F940=""),"",CHAR(10)&amp;"法定休日：" &amp; TEXT(F938,"#,###円") &amp; "×" &amp; TEXT(F940,"[h]:mm時間;@") &amp; "=" &amp; TEXT(F941,"#,###円"))</f>
        <v/>
      </c>
      <c r="S941" s="63" t="str">
        <f t="shared" ref="S941" ca="1" si="1665">IF(OR(G938="",G940=""),"",CHAR(10)&amp;"法定休日：" &amp; TEXT(G938,"#,###円") &amp; "×" &amp; TEXT(G940,"[h]:mm時間;@") &amp; "=" &amp; TEXT(G941,"#,###円"))</f>
        <v/>
      </c>
      <c r="T941" s="63" t="str">
        <f t="shared" ref="T941" ca="1" si="1666">IF(OR(H938="",H940=""),"",CHAR(10)&amp;"法定休日：" &amp; TEXT(H938,"#,###円") &amp; "×" &amp; TEXT(H940,"[h]:mm時間;@") &amp; "=" &amp; TEXT(H941,"#,###円"))</f>
        <v/>
      </c>
      <c r="U941" s="63" t="str">
        <f t="shared" ref="U941" ca="1" si="1667">IF(OR(I938="",I940=""),"",CHAR(10)&amp;"法定休日：" &amp; TEXT(I938,"#,###円") &amp; "×" &amp; TEXT(I940,"[h]:mm時間;@") &amp; "=" &amp; TEXT(I941,"#,###円"))</f>
        <v/>
      </c>
      <c r="V941" s="63" t="str">
        <f t="shared" ref="V941" ca="1" si="1668">IF(OR(J938="",J940=""),"",CHAR(10)&amp;"法定休日：" &amp; TEXT(J938,"#,###円") &amp; "×" &amp; TEXT(J940,"[h]:mm時間;@") &amp; "=" &amp; TEXT(J941,"#,###円"))</f>
        <v/>
      </c>
      <c r="W941" s="63" t="str">
        <f t="shared" ref="W941" ca="1" si="1669">IF(OR(K938="",K940=""),"",CHAR(10)&amp;"法定休日：" &amp; TEXT(K938,"#,###円") &amp; "×" &amp; TEXT(K940,"[h]:mm時間;@") &amp; "=" &amp; TEXT(K941,"#,###円"))</f>
        <v/>
      </c>
      <c r="X941" s="63" t="str">
        <f t="shared" ref="X941" ca="1" si="1670">IF(OR(L938="",L940=""),"",CHAR(10)&amp;"法定休日：" &amp; TEXT(L938,"#,###円") &amp; "×" &amp; TEXT(L940,"[h]:mm時間;@") &amp; "=" &amp; TEXT(L941,"#,###円"))</f>
        <v/>
      </c>
    </row>
    <row r="942" spans="3:24">
      <c r="C942" s="110" t="s">
        <v>75</v>
      </c>
      <c r="D942" s="110" t="s">
        <v>77</v>
      </c>
      <c r="E942" s="38"/>
      <c r="F942" s="36"/>
      <c r="G942" s="36"/>
      <c r="H942" s="36"/>
      <c r="I942" s="36"/>
      <c r="J942" s="36"/>
      <c r="K942" s="36"/>
      <c r="L942" s="36"/>
      <c r="M942" s="126">
        <f>SUM(E942:L942)</f>
        <v>0</v>
      </c>
      <c r="Q942" s="63"/>
      <c r="R942" s="63"/>
      <c r="S942" s="63"/>
      <c r="T942" s="63"/>
      <c r="U942" s="63"/>
      <c r="V942" s="63"/>
      <c r="W942" s="63"/>
      <c r="X942" s="63"/>
    </row>
    <row r="943" spans="3:24">
      <c r="C943" s="127"/>
      <c r="D943" s="113" t="s">
        <v>78</v>
      </c>
      <c r="E943" s="39"/>
      <c r="F943" s="35"/>
      <c r="G943" s="35"/>
      <c r="H943" s="35"/>
      <c r="I943" s="35"/>
      <c r="J943" s="35"/>
      <c r="K943" s="35"/>
      <c r="L943" s="35"/>
      <c r="M943" s="128">
        <f ca="1">SUM(E943*E926,F943*F926,G943*G926,H943*H926,I943*I926,J943*J926,K943*K926,L943*L926)</f>
        <v>0</v>
      </c>
      <c r="Q943" s="63"/>
      <c r="R943" s="63"/>
      <c r="S943" s="63"/>
      <c r="T943" s="63"/>
      <c r="U943" s="63"/>
      <c r="V943" s="63"/>
      <c r="W943" s="63"/>
      <c r="X943" s="63"/>
    </row>
    <row r="944" spans="3:24">
      <c r="C944" s="129"/>
      <c r="D944" s="117" t="s">
        <v>74</v>
      </c>
      <c r="E944" s="118" t="str">
        <f t="shared" ref="E944:L944" si="1671">IF(AND(E942="",E943=""),"",E942+E943*E926)</f>
        <v/>
      </c>
      <c r="F944" s="119" t="str">
        <f t="shared" si="1671"/>
        <v/>
      </c>
      <c r="G944" s="119" t="str">
        <f t="shared" si="1671"/>
        <v/>
      </c>
      <c r="H944" s="119" t="str">
        <f t="shared" si="1671"/>
        <v/>
      </c>
      <c r="I944" s="119" t="str">
        <f t="shared" si="1671"/>
        <v/>
      </c>
      <c r="J944" s="119" t="str">
        <f t="shared" si="1671"/>
        <v/>
      </c>
      <c r="K944" s="119" t="str">
        <f t="shared" si="1671"/>
        <v/>
      </c>
      <c r="L944" s="119" t="str">
        <f t="shared" si="1671"/>
        <v/>
      </c>
      <c r="M944" s="121">
        <f>SUM(E944:L944)</f>
        <v>0</v>
      </c>
      <c r="Q944" s="63" t="str">
        <f t="shared" ref="Q944:X944" si="1672">IF(AND(E942="",E943=""),"",CHAR(10)&amp;"通勤手当：" &amp; TEXT(E944,"#,###円"))</f>
        <v/>
      </c>
      <c r="R944" s="63" t="str">
        <f t="shared" si="1672"/>
        <v/>
      </c>
      <c r="S944" s="63" t="str">
        <f t="shared" si="1672"/>
        <v/>
      </c>
      <c r="T944" s="63" t="str">
        <f t="shared" si="1672"/>
        <v/>
      </c>
      <c r="U944" s="63" t="str">
        <f t="shared" si="1672"/>
        <v/>
      </c>
      <c r="V944" s="63" t="str">
        <f t="shared" si="1672"/>
        <v/>
      </c>
      <c r="W944" s="63" t="str">
        <f t="shared" si="1672"/>
        <v/>
      </c>
      <c r="X944" s="63" t="str">
        <f t="shared" si="1672"/>
        <v/>
      </c>
    </row>
    <row r="945" spans="2:24">
      <c r="C945" s="110" t="s">
        <v>97</v>
      </c>
      <c r="D945" s="130" t="s">
        <v>99</v>
      </c>
      <c r="E945" s="38"/>
      <c r="F945" s="36"/>
      <c r="G945" s="36"/>
      <c r="H945" s="36"/>
      <c r="I945" s="36"/>
      <c r="J945" s="36"/>
      <c r="K945" s="36"/>
      <c r="L945" s="36"/>
      <c r="M945" s="131">
        <f>SUM(E945:L945)</f>
        <v>0</v>
      </c>
      <c r="Q945" s="63" t="str">
        <f>IF(E945="","",CHAR(10)&amp;"自己負担：" &amp; TEXT(E945,"#,###円")) &amp; IF(E946="",""," ※" &amp;E946)</f>
        <v/>
      </c>
      <c r="R945" s="63" t="str">
        <f t="shared" ref="R945" si="1673">IF(F945="","",CHAR(10)&amp;"自己負担：" &amp; TEXT(F945,"#,###円")) &amp; IF(F946="",""," ※" &amp;F946)</f>
        <v/>
      </c>
      <c r="S945" s="63" t="str">
        <f t="shared" ref="S945" si="1674">IF(G945="","",CHAR(10)&amp;"自己負担：" &amp; TEXT(G945,"#,###円")) &amp; IF(G946="",""," ※" &amp;G946)</f>
        <v/>
      </c>
      <c r="T945" s="63" t="str">
        <f t="shared" ref="T945" si="1675">IF(H945="","",CHAR(10)&amp;"自己負担：" &amp; TEXT(H945,"#,###円")) &amp; IF(H946="",""," ※" &amp;H946)</f>
        <v/>
      </c>
      <c r="U945" s="63" t="str">
        <f t="shared" ref="U945" si="1676">IF(I945="","",CHAR(10)&amp;"自己負担：" &amp; TEXT(I945,"#,###円")) &amp; IF(I946="",""," ※" &amp;I946)</f>
        <v/>
      </c>
      <c r="V945" s="63" t="str">
        <f t="shared" ref="V945" si="1677">IF(J945="","",CHAR(10)&amp;"自己負担：" &amp; TEXT(J945,"#,###円")) &amp; IF(J946="",""," ※" &amp;J946)</f>
        <v/>
      </c>
      <c r="W945" s="63" t="str">
        <f t="shared" ref="W945" si="1678">IF(K945="","",CHAR(10)&amp;"自己負担：" &amp; TEXT(K945,"#,###円")) &amp; IF(K946="",""," ※" &amp;K946)</f>
        <v/>
      </c>
      <c r="X945" s="63" t="str">
        <f t="shared" ref="X945" si="1679">IF(L945="","",CHAR(10)&amp;"自己負担：" &amp; TEXT(L945,"#,###円")) &amp; IF(L946="",""," ※" &amp;L946)</f>
        <v/>
      </c>
    </row>
    <row r="946" spans="2:24" ht="33.75" customHeight="1" thickBot="1">
      <c r="C946" s="132" t="s">
        <v>98</v>
      </c>
      <c r="D946" s="133" t="s">
        <v>100</v>
      </c>
      <c r="E946" s="40"/>
      <c r="F946" s="40"/>
      <c r="G946" s="40"/>
      <c r="H946" s="40"/>
      <c r="I946" s="40"/>
      <c r="J946" s="40"/>
      <c r="K946" s="40"/>
      <c r="L946" s="41"/>
      <c r="M946" s="134"/>
      <c r="O946" s="1" t="s">
        <v>101</v>
      </c>
    </row>
    <row r="947" spans="2:24" ht="21.75" customHeight="1" thickTop="1">
      <c r="C947" s="129" t="s">
        <v>76</v>
      </c>
      <c r="D947" s="135"/>
      <c r="E947" s="119" t="str">
        <f t="shared" ref="E947:L947" ca="1" si="1680">IF(SUM(E929,E933,E937,E941,E944)-E945=0,"",SUM(E929,E933,E937,E941,E944)-E945)</f>
        <v/>
      </c>
      <c r="F947" s="119" t="str">
        <f t="shared" ca="1" si="1680"/>
        <v/>
      </c>
      <c r="G947" s="119" t="str">
        <f t="shared" ca="1" si="1680"/>
        <v/>
      </c>
      <c r="H947" s="119" t="str">
        <f t="shared" ca="1" si="1680"/>
        <v/>
      </c>
      <c r="I947" s="119" t="str">
        <f t="shared" ca="1" si="1680"/>
        <v/>
      </c>
      <c r="J947" s="119" t="str">
        <f t="shared" ca="1" si="1680"/>
        <v/>
      </c>
      <c r="K947" s="119" t="str">
        <f t="shared" ca="1" si="1680"/>
        <v/>
      </c>
      <c r="L947" s="119" t="str">
        <f t="shared" ca="1" si="1680"/>
        <v/>
      </c>
      <c r="M947" s="136" t="str">
        <f ca="1">IF(E947="","",SUM(E947:L947))</f>
        <v/>
      </c>
      <c r="Q947" s="137" t="str">
        <f ca="1">Q929&amp;Q933&amp;Q937&amp;Q941&amp;Q944&amp;Q945</f>
        <v/>
      </c>
      <c r="R947" s="137" t="str">
        <f t="shared" ref="R947:X947" ca="1" si="1681">R929&amp;R933&amp;R937&amp;R941&amp;R944&amp;R945</f>
        <v/>
      </c>
      <c r="S947" s="137" t="str">
        <f t="shared" ca="1" si="1681"/>
        <v/>
      </c>
      <c r="T947" s="137" t="str">
        <f t="shared" ca="1" si="1681"/>
        <v/>
      </c>
      <c r="U947" s="137" t="str">
        <f t="shared" ca="1" si="1681"/>
        <v/>
      </c>
      <c r="V947" s="137" t="str">
        <f t="shared" ca="1" si="1681"/>
        <v/>
      </c>
      <c r="W947" s="137" t="str">
        <f t="shared" ca="1" si="1681"/>
        <v/>
      </c>
      <c r="X947" s="137" t="str">
        <f t="shared" ca="1" si="1681"/>
        <v/>
      </c>
    </row>
    <row r="948" spans="2:24" ht="15" customHeight="1" thickBot="1">
      <c r="B948" s="138"/>
      <c r="C948" s="138"/>
      <c r="D948" s="138"/>
      <c r="E948" s="138"/>
      <c r="F948" s="138"/>
      <c r="G948" s="138"/>
      <c r="H948" s="138"/>
      <c r="I948" s="138"/>
      <c r="J948" s="138"/>
      <c r="K948" s="138"/>
      <c r="L948" s="138"/>
      <c r="M948" s="138"/>
    </row>
    <row r="950" spans="2:24" ht="14.25" customHeight="1">
      <c r="B950" s="46">
        <f>B923+1</f>
        <v>36</v>
      </c>
      <c r="C950" s="29" t="str">
        <f>HYPERLINK("#日誌"&amp;B950&amp;"!B11","日誌"&amp;B950)</f>
        <v>日誌36</v>
      </c>
      <c r="D950" s="95" t="s">
        <v>116</v>
      </c>
      <c r="E950" s="139"/>
      <c r="F950" s="95" t="s">
        <v>126</v>
      </c>
      <c r="G950" s="140"/>
      <c r="H950" s="95" t="s">
        <v>127</v>
      </c>
      <c r="I950" s="140"/>
      <c r="J950" s="63"/>
      <c r="M950" s="96" t="str">
        <f>HYPERLINK("#⑭雑役務費!C"&amp;9*B950+1,"経費支出管理表へ")</f>
        <v>経費支出管理表へ</v>
      </c>
      <c r="Q950" s="1" t="s">
        <v>102</v>
      </c>
    </row>
    <row r="951" spans="2:24" ht="7.5" customHeight="1">
      <c r="C951" s="63"/>
      <c r="D951" s="63"/>
      <c r="E951" s="63"/>
      <c r="G951" s="97" t="e">
        <f>VLOOKUP(G950,リスト!E:F,2,FALSE)</f>
        <v>#N/A</v>
      </c>
      <c r="H951" s="63"/>
      <c r="J951" s="63"/>
      <c r="K951" s="63"/>
      <c r="L951" s="63"/>
      <c r="M951" s="63"/>
    </row>
    <row r="952" spans="2:24">
      <c r="C952" s="98"/>
      <c r="D952" s="99"/>
      <c r="E952" s="100" t="s">
        <v>45</v>
      </c>
      <c r="F952" s="101" t="s">
        <v>46</v>
      </c>
      <c r="G952" s="101" t="s">
        <v>47</v>
      </c>
      <c r="H952" s="101" t="s">
        <v>48</v>
      </c>
      <c r="I952" s="101" t="s">
        <v>49</v>
      </c>
      <c r="J952" s="101" t="s">
        <v>50</v>
      </c>
      <c r="K952" s="101" t="s">
        <v>51</v>
      </c>
      <c r="L952" s="101" t="s">
        <v>52</v>
      </c>
      <c r="M952" s="102" t="s">
        <v>11</v>
      </c>
      <c r="Q952" s="103" t="s">
        <v>45</v>
      </c>
      <c r="R952" s="103" t="s">
        <v>46</v>
      </c>
      <c r="S952" s="103" t="s">
        <v>47</v>
      </c>
      <c r="T952" s="103" t="s">
        <v>48</v>
      </c>
      <c r="U952" s="103" t="s">
        <v>49</v>
      </c>
      <c r="V952" s="103" t="s">
        <v>50</v>
      </c>
      <c r="W952" s="103" t="s">
        <v>51</v>
      </c>
      <c r="X952" s="103" t="s">
        <v>52</v>
      </c>
    </row>
    <row r="953" spans="2:24" ht="15" customHeight="1">
      <c r="C953" s="104" t="s">
        <v>18</v>
      </c>
      <c r="D953" s="105"/>
      <c r="E953" s="106" cm="1">
        <f t="array" aca="1" ref="E953" ca="1">IF(INDIRECT(C950&amp;"!$L$42")=0,"",COUNT(INDIRECT(C950&amp;"!$L$11:$L$41")))</f>
        <v>0</v>
      </c>
      <c r="F953" s="107" cm="1">
        <f t="array" aca="1" ref="F953" ca="1">IF(INDIRECT(C950&amp;"!$L$78")=0,"",COUNT(INDIRECT(C950&amp;"!$L$47:$L$77")))</f>
        <v>0</v>
      </c>
      <c r="G953" s="107" cm="1">
        <f t="array" aca="1" ref="G953" ca="1">IF(INDIRECT(C950&amp;"!$L$114")=0,"",COUNT(INDIRECT(C950&amp;"!$L$83:$L$113")))</f>
        <v>0</v>
      </c>
      <c r="H953" s="107" cm="1">
        <f t="array" aca="1" ref="H953" ca="1">IF(INDIRECT(C950&amp;"!$L$150")=0,"",COUNT(INDIRECT(C950&amp;"!$L$119:$L$149")))</f>
        <v>0</v>
      </c>
      <c r="I953" s="107" cm="1">
        <f t="array" aca="1" ref="I953" ca="1">IF(INDIRECT(C950&amp;"!$L$186")=0,"",COUNT(INDIRECT(C950&amp;"!$L$155:$L$185")))</f>
        <v>0</v>
      </c>
      <c r="J953" s="107" cm="1">
        <f t="array" aca="1" ref="J953" ca="1">IF(INDIRECT(C950&amp;"!$L$222")=0,"",COUNT(INDIRECT(C950&amp;"!$L$191:$L$221")))</f>
        <v>0</v>
      </c>
      <c r="K953" s="107" cm="1">
        <f t="array" aca="1" ref="K953" ca="1">IF(INDIRECT(C950&amp;"!$L$258")=0,"",COUNT(INDIRECT(C950&amp;"!$L$227:$L$257")))</f>
        <v>0</v>
      </c>
      <c r="L953" s="107" cm="1">
        <f t="array" aca="1" ref="L953" ca="1">IF(INDIRECT(C950&amp;"!$L$294")=0,"",COUNT(INDIRECT(C950&amp;"!$L$263:$L$293")))</f>
        <v>0</v>
      </c>
      <c r="M953" s="108">
        <f ca="1">IF($E$8="","",SUM($E$8:$L$8))</f>
        <v>0</v>
      </c>
      <c r="O953" s="69" t="s">
        <v>167</v>
      </c>
      <c r="Q953" s="109"/>
      <c r="R953" s="109"/>
      <c r="S953" s="109"/>
      <c r="T953" s="109"/>
      <c r="U953" s="109"/>
      <c r="V953" s="109"/>
      <c r="W953" s="109"/>
      <c r="X953" s="109"/>
    </row>
    <row r="954" spans="2:24">
      <c r="C954" s="110" t="s">
        <v>82</v>
      </c>
      <c r="D954" s="110" t="s">
        <v>73</v>
      </c>
      <c r="E954" s="37"/>
      <c r="F954" s="30"/>
      <c r="G954" s="30"/>
      <c r="H954" s="30"/>
      <c r="I954" s="30"/>
      <c r="J954" s="30"/>
      <c r="K954" s="30"/>
      <c r="L954" s="30"/>
      <c r="M954" s="111"/>
      <c r="O954" s="1" t="s">
        <v>122</v>
      </c>
    </row>
    <row r="955" spans="2:24">
      <c r="C955" s="112"/>
      <c r="D955" s="113" t="s">
        <v>24</v>
      </c>
      <c r="E955" s="114" t="str" cm="1">
        <f t="array" aca="1" ref="E955" ca="1">IF(INDIRECT($C950&amp;"!$H$42")=0,"",INDIRECT($C950&amp;"!$H$42"))</f>
        <v/>
      </c>
      <c r="F955" s="115" t="str" cm="1">
        <f t="array" aca="1" ref="F955" ca="1">IF(INDIRECT($C950&amp;"!$H$78")=0,"",INDIRECT($C950&amp;"!$H$78"))</f>
        <v/>
      </c>
      <c r="G955" s="115" t="str" cm="1">
        <f t="array" aca="1" ref="G955" ca="1">IF(INDIRECT($C950&amp;"!$H$114")=0,"",INDIRECT($C950&amp;"!$H$114"))</f>
        <v/>
      </c>
      <c r="H955" s="115" t="str" cm="1">
        <f t="array" aca="1" ref="H955" ca="1">IF(INDIRECT($C950&amp;"!$H$150")=0,"",INDIRECT($C950&amp;"!$H$150"))</f>
        <v/>
      </c>
      <c r="I955" s="115" t="str" cm="1">
        <f t="array" aca="1" ref="I955" ca="1">IF(INDIRECT($C950&amp;"!$H$186")=0,"",INDIRECT($C950&amp;"!$H$186"))</f>
        <v/>
      </c>
      <c r="J955" s="115" t="str" cm="1">
        <f t="array" aca="1" ref="J955" ca="1">IF(INDIRECT($C950&amp;"!$H$222")=0,"",INDIRECT($C950&amp;"!$H$222"))</f>
        <v/>
      </c>
      <c r="K955" s="115" t="str" cm="1">
        <f t="array" aca="1" ref="K955" ca="1">IF(INDIRECT($C950&amp;"!$H$258")=0,"",INDIRECT($C950&amp;"!$H$258"))</f>
        <v/>
      </c>
      <c r="L955" s="115" t="str" cm="1">
        <f t="array" aca="1" ref="L955" ca="1">IF(INDIRECT($C950&amp;"!$H$294")=0,"",INDIRECT($C950&amp;"!$H$294"))</f>
        <v/>
      </c>
      <c r="M955" s="116" t="str">
        <f ca="1">IF(E955="","",SUM($E955:$L955))</f>
        <v/>
      </c>
    </row>
    <row r="956" spans="2:24">
      <c r="C956" s="117"/>
      <c r="D956" s="117" t="s">
        <v>74</v>
      </c>
      <c r="E956" s="118" t="str">
        <f t="shared" ref="E956:L956" ca="1" si="1682">IF(OR(E954="",E955=""),"",ROUNDDOWN(E954*E955*24,0))</f>
        <v/>
      </c>
      <c r="F956" s="119" t="str">
        <f t="shared" ca="1" si="1682"/>
        <v/>
      </c>
      <c r="G956" s="119" t="str">
        <f t="shared" ca="1" si="1682"/>
        <v/>
      </c>
      <c r="H956" s="119" t="str">
        <f t="shared" ca="1" si="1682"/>
        <v/>
      </c>
      <c r="I956" s="120" t="str">
        <f t="shared" ca="1" si="1682"/>
        <v/>
      </c>
      <c r="J956" s="119" t="str">
        <f t="shared" ca="1" si="1682"/>
        <v/>
      </c>
      <c r="K956" s="119" t="str">
        <f t="shared" ca="1" si="1682"/>
        <v/>
      </c>
      <c r="L956" s="119" t="str">
        <f t="shared" ca="1" si="1682"/>
        <v/>
      </c>
      <c r="M956" s="121">
        <f ca="1">SUM(E956:L956)</f>
        <v>0</v>
      </c>
      <c r="Q956" s="63" t="str">
        <f t="shared" ref="Q956" ca="1" si="1683">IF(OR(E954="",E955=""),"","所定内：" &amp; TEXT(E954,"#,###円") &amp; "×" &amp; TEXT(E955,"[h]:mm時間;@") &amp; "=" &amp; TEXT(E956,"#,###円"))</f>
        <v/>
      </c>
      <c r="R956" s="63" t="str">
        <f t="shared" ref="R956" ca="1" si="1684">IF(OR(F954="",F955=""),"","所定内：" &amp; TEXT(F954,"#,###円") &amp; "×" &amp; TEXT(F955,"[h]:mm時間;@") &amp; "=" &amp; TEXT(F956,"#,###円"))</f>
        <v/>
      </c>
      <c r="S956" s="63" t="str">
        <f t="shared" ref="S956" ca="1" si="1685">IF(OR(G954="",G955=""),"","所定内：" &amp; TEXT(G954,"#,###円") &amp; "×" &amp; TEXT(G955,"[h]:mm時間;@") &amp; "=" &amp; TEXT(G956,"#,###円"))</f>
        <v/>
      </c>
      <c r="T956" s="63" t="str">
        <f t="shared" ref="T956" ca="1" si="1686">IF(OR(H954="",H955=""),"","所定内：" &amp; TEXT(H954,"#,###円") &amp; "×" &amp; TEXT(H955,"[h]:mm時間;@") &amp; "=" &amp; TEXT(H956,"#,###円"))</f>
        <v/>
      </c>
      <c r="U956" s="63" t="str">
        <f t="shared" ref="U956" ca="1" si="1687">IF(OR(I954="",I955=""),"","所定内：" &amp; TEXT(I954,"#,###円") &amp; "×" &amp; TEXT(I955,"[h]:mm時間;@") &amp; "=" &amp; TEXT(I956,"#,###円"))</f>
        <v/>
      </c>
      <c r="V956" s="63" t="str">
        <f t="shared" ref="V956" ca="1" si="1688">IF(OR(J954="",J955=""),"","所定内：" &amp; TEXT(J954,"#,###円") &amp; "×" &amp; TEXT(J955,"[h]:mm時間;@") &amp; "=" &amp; TEXT(J956,"#,###円"))</f>
        <v/>
      </c>
      <c r="W956" s="63" t="str">
        <f t="shared" ref="W956" ca="1" si="1689">IF(OR(K954="",K955=""),"","所定内：" &amp; TEXT(K954,"#,###円") &amp; "×" &amp; TEXT(K955,"[h]:mm時間;@") &amp; "=" &amp; TEXT(K956,"#,###円"))</f>
        <v/>
      </c>
      <c r="X956" s="63" t="str">
        <f t="shared" ref="X956" ca="1" si="1690">IF(OR(L954="",L955=""),"","所定内：" &amp; TEXT(L954,"#,###円") &amp; "×" &amp; TEXT(L955,"[h]:mm時間;@") &amp; "=" &amp; TEXT(L956,"#,###円"))</f>
        <v/>
      </c>
    </row>
    <row r="957" spans="2:24">
      <c r="C957" s="110" t="s">
        <v>91</v>
      </c>
      <c r="D957" s="112" t="s">
        <v>73</v>
      </c>
      <c r="E957" s="37"/>
      <c r="F957" s="30"/>
      <c r="G957" s="30"/>
      <c r="H957" s="30"/>
      <c r="I957" s="30"/>
      <c r="J957" s="30"/>
      <c r="K957" s="30"/>
      <c r="L957" s="30"/>
      <c r="M957" s="122"/>
      <c r="Q957" s="63"/>
      <c r="R957" s="63"/>
      <c r="S957" s="63"/>
      <c r="T957" s="63"/>
      <c r="U957" s="63"/>
      <c r="V957" s="63"/>
      <c r="W957" s="63"/>
      <c r="X957" s="63"/>
    </row>
    <row r="958" spans="2:24">
      <c r="C958" s="112"/>
      <c r="D958" s="113" t="s">
        <v>92</v>
      </c>
      <c r="E958" s="123" t="str">
        <f>IF(OR(E954="",E957=""),"",E957/E954-1)</f>
        <v/>
      </c>
      <c r="F958" s="124" t="str">
        <f t="shared" ref="F958:L958" si="1691">IF(OR(F954="",F957=""),"",F957/F954-1)</f>
        <v/>
      </c>
      <c r="G958" s="124" t="str">
        <f t="shared" si="1691"/>
        <v/>
      </c>
      <c r="H958" s="124" t="str">
        <f t="shared" si="1691"/>
        <v/>
      </c>
      <c r="I958" s="124" t="str">
        <f t="shared" si="1691"/>
        <v/>
      </c>
      <c r="J958" s="124" t="str">
        <f t="shared" si="1691"/>
        <v/>
      </c>
      <c r="K958" s="124" t="str">
        <f t="shared" si="1691"/>
        <v/>
      </c>
      <c r="L958" s="124" t="str">
        <f t="shared" si="1691"/>
        <v/>
      </c>
      <c r="M958" s="125"/>
      <c r="Q958" s="63"/>
      <c r="R958" s="63"/>
      <c r="S958" s="63"/>
      <c r="T958" s="63"/>
      <c r="U958" s="63"/>
      <c r="V958" s="63"/>
      <c r="W958" s="63"/>
      <c r="X958" s="63"/>
    </row>
    <row r="959" spans="2:24">
      <c r="C959" s="112"/>
      <c r="D959" s="113" t="s">
        <v>24</v>
      </c>
      <c r="E959" s="114" t="str" cm="1">
        <f t="array" aca="1" ref="E959" ca="1">IF(INDIRECT($C950&amp;"!$I$42")=0,"",INDIRECT($C950&amp;"!$I$42"))</f>
        <v/>
      </c>
      <c r="F959" s="115" t="str" cm="1">
        <f t="array" aca="1" ref="F959" ca="1">IF(INDIRECT($C950&amp;"!$I$78")=0,"",INDIRECT($C950&amp;"!$I$78"))</f>
        <v/>
      </c>
      <c r="G959" s="115" t="str" cm="1">
        <f t="array" aca="1" ref="G959" ca="1">IF(INDIRECT($C950&amp;"!$I$114")=0,"",INDIRECT($C950&amp;"!$I$114"))</f>
        <v/>
      </c>
      <c r="H959" s="115" t="str" cm="1">
        <f t="array" aca="1" ref="H959" ca="1">IF(INDIRECT($C950&amp;"!$I$150")=0,"",INDIRECT($C950&amp;"!$I$150"))</f>
        <v/>
      </c>
      <c r="I959" s="115" t="str" cm="1">
        <f t="array" aca="1" ref="I959" ca="1">IF(INDIRECT($C950&amp;"!$I$186")=0,"",INDIRECT($C950&amp;"!$I$186"))</f>
        <v/>
      </c>
      <c r="J959" s="115" t="str" cm="1">
        <f t="array" aca="1" ref="J959" ca="1">IF(INDIRECT($C950&amp;"!$I$222")=0,"",INDIRECT($C950&amp;"!$I$222"))</f>
        <v/>
      </c>
      <c r="K959" s="115" t="str" cm="1">
        <f t="array" aca="1" ref="K959" ca="1">IF(INDIRECT($C950&amp;"!$I$258")=0,"",INDIRECT($C950&amp;"!$I$258"))</f>
        <v/>
      </c>
      <c r="L959" s="115" t="str" cm="1">
        <f t="array" aca="1" ref="L959" ca="1">IF(INDIRECT($C950&amp;"!$I$294")=0,"",INDIRECT($C950&amp;"!$I$294"))</f>
        <v/>
      </c>
      <c r="M959" s="116" t="str">
        <f ca="1">IF(E959="","",SUM($E959:$L959))</f>
        <v/>
      </c>
      <c r="Q959" s="63"/>
      <c r="R959" s="63"/>
      <c r="S959" s="63"/>
      <c r="T959" s="63"/>
      <c r="U959" s="63"/>
      <c r="V959" s="63"/>
      <c r="W959" s="63"/>
      <c r="X959" s="63"/>
    </row>
    <row r="960" spans="2:24">
      <c r="C960" s="117"/>
      <c r="D960" s="117" t="s">
        <v>74</v>
      </c>
      <c r="E960" s="118" t="str">
        <f t="shared" ref="E960:L960" ca="1" si="1692">IF(OR(E957="",E959=""),"",ROUNDDOWN(E957*E959*24,0))</f>
        <v/>
      </c>
      <c r="F960" s="119" t="str">
        <f t="shared" ca="1" si="1692"/>
        <v/>
      </c>
      <c r="G960" s="119" t="str">
        <f t="shared" ca="1" si="1692"/>
        <v/>
      </c>
      <c r="H960" s="119" t="str">
        <f t="shared" ca="1" si="1692"/>
        <v/>
      </c>
      <c r="I960" s="119" t="str">
        <f t="shared" ca="1" si="1692"/>
        <v/>
      </c>
      <c r="J960" s="119" t="str">
        <f t="shared" ca="1" si="1692"/>
        <v/>
      </c>
      <c r="K960" s="119" t="str">
        <f t="shared" ca="1" si="1692"/>
        <v/>
      </c>
      <c r="L960" s="119" t="str">
        <f t="shared" ca="1" si="1692"/>
        <v/>
      </c>
      <c r="M960" s="121">
        <f ca="1">SUM(E960:L960)</f>
        <v>0</v>
      </c>
      <c r="Q960" s="63" t="str">
        <f t="shared" ref="Q960" ca="1" si="1693">IF(OR(E957="",E959=""),"",CHAR(10)&amp;"所定外：" &amp; TEXT(E957,"#,###円") &amp; "×" &amp; TEXT(E959,"[h]:mm時間;@") &amp; "=" &amp; TEXT(E960,"#,###円"))</f>
        <v/>
      </c>
      <c r="R960" s="63" t="str">
        <f t="shared" ref="R960" ca="1" si="1694">IF(OR(F957="",F959=""),"",CHAR(10)&amp;"所定外：" &amp; TEXT(F957,"#,###円") &amp; "×" &amp; TEXT(F959,"[h]:mm時間;@") &amp; "=" &amp; TEXT(F960,"#,###円"))</f>
        <v/>
      </c>
      <c r="S960" s="63" t="str">
        <f t="shared" ref="S960" ca="1" si="1695">IF(OR(G957="",G959=""),"",CHAR(10)&amp;"所定外：" &amp; TEXT(G957,"#,###円") &amp; "×" &amp; TEXT(G959,"[h]:mm時間;@") &amp; "=" &amp; TEXT(G960,"#,###円"))</f>
        <v/>
      </c>
      <c r="T960" s="63" t="str">
        <f t="shared" ref="T960" ca="1" si="1696">IF(OR(H957="",H959=""),"",CHAR(10)&amp;"所定外：" &amp; TEXT(H957,"#,###円") &amp; "×" &amp; TEXT(H959,"[h]:mm時間;@") &amp; "=" &amp; TEXT(H960,"#,###円"))</f>
        <v/>
      </c>
      <c r="U960" s="63" t="str">
        <f t="shared" ref="U960" ca="1" si="1697">IF(OR(I957="",I959=""),"",CHAR(10)&amp;"所定外：" &amp; TEXT(I957,"#,###円") &amp; "×" &amp; TEXT(I959,"[h]:mm時間;@") &amp; "=" &amp; TEXT(I960,"#,###円"))</f>
        <v/>
      </c>
      <c r="V960" s="63" t="str">
        <f t="shared" ref="V960" ca="1" si="1698">IF(OR(J957="",J959=""),"",CHAR(10)&amp;"所定外：" &amp; TEXT(J957,"#,###円") &amp; "×" &amp; TEXT(J959,"[h]:mm時間;@") &amp; "=" &amp; TEXT(J960,"#,###円"))</f>
        <v/>
      </c>
      <c r="W960" s="63" t="str">
        <f t="shared" ref="W960" ca="1" si="1699">IF(OR(K957="",K959=""),"",CHAR(10)&amp;"所定外：" &amp; TEXT(K957,"#,###円") &amp; "×" &amp; TEXT(K959,"[h]:mm時間;@") &amp; "=" &amp; TEXT(K960,"#,###円"))</f>
        <v/>
      </c>
      <c r="X960" s="63" t="str">
        <f t="shared" ref="X960" ca="1" si="1700">IF(OR(L957="",L959=""),"",CHAR(10)&amp;"所定外：" &amp; TEXT(L957,"#,###円") &amp; "×" &amp; TEXT(L959,"[h]:mm時間;@") &amp; "=" &amp; TEXT(L960,"#,###円"))</f>
        <v/>
      </c>
    </row>
    <row r="961" spans="2:24">
      <c r="C961" s="110" t="s">
        <v>93</v>
      </c>
      <c r="D961" s="112" t="s">
        <v>73</v>
      </c>
      <c r="E961" s="37"/>
      <c r="F961" s="30"/>
      <c r="G961" s="30"/>
      <c r="H961" s="30"/>
      <c r="I961" s="30"/>
      <c r="J961" s="30"/>
      <c r="K961" s="30"/>
      <c r="L961" s="30"/>
      <c r="M961" s="122"/>
      <c r="Q961" s="63"/>
      <c r="R961" s="63"/>
      <c r="S961" s="63"/>
      <c r="T961" s="63"/>
      <c r="U961" s="63"/>
      <c r="V961" s="63"/>
      <c r="W961" s="63"/>
      <c r="X961" s="63"/>
    </row>
    <row r="962" spans="2:24">
      <c r="C962" s="112"/>
      <c r="D962" s="113" t="s">
        <v>92</v>
      </c>
      <c r="E962" s="123" t="str">
        <f t="shared" ref="E962:L962" si="1701">IF(OR(E954="",E961=""),"",E961/E954-1)</f>
        <v/>
      </c>
      <c r="F962" s="124" t="str">
        <f t="shared" si="1701"/>
        <v/>
      </c>
      <c r="G962" s="124" t="str">
        <f t="shared" si="1701"/>
        <v/>
      </c>
      <c r="H962" s="124" t="str">
        <f t="shared" si="1701"/>
        <v/>
      </c>
      <c r="I962" s="124" t="str">
        <f t="shared" si="1701"/>
        <v/>
      </c>
      <c r="J962" s="124" t="str">
        <f t="shared" si="1701"/>
        <v/>
      </c>
      <c r="K962" s="124" t="str">
        <f t="shared" si="1701"/>
        <v/>
      </c>
      <c r="L962" s="124" t="str">
        <f t="shared" si="1701"/>
        <v/>
      </c>
      <c r="M962" s="125"/>
      <c r="Q962" s="63"/>
      <c r="R962" s="63"/>
      <c r="S962" s="63"/>
      <c r="T962" s="63"/>
      <c r="U962" s="63"/>
      <c r="V962" s="63"/>
      <c r="W962" s="63"/>
      <c r="X962" s="63"/>
    </row>
    <row r="963" spans="2:24">
      <c r="C963" s="112"/>
      <c r="D963" s="113" t="s">
        <v>24</v>
      </c>
      <c r="E963" s="114" t="str" cm="1">
        <f t="array" aca="1" ref="E963" ca="1">IF(INDIRECT($C950&amp;"!$J$42")=0,"",INDIRECT($C950&amp;"!$J$42"))</f>
        <v/>
      </c>
      <c r="F963" s="115" t="str" cm="1">
        <f t="array" aca="1" ref="F963" ca="1">IF(INDIRECT($C950&amp;"!$J$78")=0,"",INDIRECT($C950&amp;"!$J$78"))</f>
        <v/>
      </c>
      <c r="G963" s="115" t="str" cm="1">
        <f t="array" aca="1" ref="G963" ca="1">IF(INDIRECT($C950&amp;"!$J$114")=0,"",INDIRECT($C950&amp;"!$J$114"))</f>
        <v/>
      </c>
      <c r="H963" s="115" t="str" cm="1">
        <f t="array" aca="1" ref="H963" ca="1">IF(INDIRECT($C950&amp;"!$J$150")=0,"",INDIRECT($C950&amp;"!$J$150"))</f>
        <v/>
      </c>
      <c r="I963" s="115" t="str" cm="1">
        <f t="array" aca="1" ref="I963" ca="1">IF(INDIRECT($C950&amp;"!$J$186")=0,"",INDIRECT($C950&amp;"!$J$186"))</f>
        <v/>
      </c>
      <c r="J963" s="115" t="str" cm="1">
        <f t="array" aca="1" ref="J963" ca="1">IF(INDIRECT($C950&amp;"!$J$222")=0,"",INDIRECT($C950&amp;"!$J$222"))</f>
        <v/>
      </c>
      <c r="K963" s="115" t="str" cm="1">
        <f t="array" aca="1" ref="K963" ca="1">IF(INDIRECT($C950&amp;"!$J$258")=0,"",INDIRECT($C950&amp;"!$J$258"))</f>
        <v/>
      </c>
      <c r="L963" s="115" t="str" cm="1">
        <f t="array" aca="1" ref="L963" ca="1">IF(INDIRECT($C950&amp;"!$J$294")=0,"",INDIRECT($C950&amp;"!$J$294"))</f>
        <v/>
      </c>
      <c r="M963" s="116" t="str">
        <f ca="1">IF(E963="","",SUM($E963:$L963))</f>
        <v/>
      </c>
      <c r="Q963" s="63"/>
      <c r="R963" s="63"/>
      <c r="S963" s="63"/>
      <c r="T963" s="63"/>
      <c r="U963" s="63"/>
      <c r="V963" s="63"/>
      <c r="W963" s="63"/>
      <c r="X963" s="63"/>
    </row>
    <row r="964" spans="2:24">
      <c r="C964" s="117"/>
      <c r="D964" s="117" t="s">
        <v>74</v>
      </c>
      <c r="E964" s="118" t="str">
        <f t="shared" ref="E964:L964" ca="1" si="1702">IF(OR(E961="",E963=""),"",ROUNDDOWN(E961*E963*24,0))</f>
        <v/>
      </c>
      <c r="F964" s="119" t="str">
        <f t="shared" ca="1" si="1702"/>
        <v/>
      </c>
      <c r="G964" s="119" t="str">
        <f t="shared" ca="1" si="1702"/>
        <v/>
      </c>
      <c r="H964" s="119" t="str">
        <f t="shared" ca="1" si="1702"/>
        <v/>
      </c>
      <c r="I964" s="119" t="str">
        <f t="shared" ca="1" si="1702"/>
        <v/>
      </c>
      <c r="J964" s="119" t="str">
        <f t="shared" ca="1" si="1702"/>
        <v/>
      </c>
      <c r="K964" s="119" t="str">
        <f t="shared" ca="1" si="1702"/>
        <v/>
      </c>
      <c r="L964" s="119" t="str">
        <f t="shared" ca="1" si="1702"/>
        <v/>
      </c>
      <c r="M964" s="121">
        <f ca="1">SUM(E964:L964)</f>
        <v>0</v>
      </c>
      <c r="Q964" s="63" t="str">
        <f ca="1">IF(OR(E961="",E963=""),"",CHAR(10)&amp;"所定休日：" &amp; TEXT(E961,"#,###円") &amp; "×" &amp; TEXT(E963,"[h]:mm時間;@") &amp; "=" &amp; TEXT(E964,"#,###円"))</f>
        <v/>
      </c>
      <c r="R964" s="63" t="str">
        <f t="shared" ref="R964" ca="1" si="1703">IF(OR(F961="",F963=""),"",CHAR(10)&amp;"所定休日：" &amp; TEXT(F961,"#,###円") &amp; "×" &amp; TEXT(F963,"[h]:mm時間;@") &amp; "=" &amp; TEXT(F964,"#,###円"))</f>
        <v/>
      </c>
      <c r="S964" s="63" t="str">
        <f t="shared" ref="S964" ca="1" si="1704">IF(OR(G961="",G963=""),"",CHAR(10)&amp;"所定休日：" &amp; TEXT(G961,"#,###円") &amp; "×" &amp; TEXT(G963,"[h]:mm時間;@") &amp; "=" &amp; TEXT(G964,"#,###円"))</f>
        <v/>
      </c>
      <c r="T964" s="63" t="str">
        <f t="shared" ref="T964" ca="1" si="1705">IF(OR(H961="",H963=""),"",CHAR(10)&amp;"所定休日：" &amp; TEXT(H961,"#,###円") &amp; "×" &amp; TEXT(H963,"[h]:mm時間;@") &amp; "=" &amp; TEXT(H964,"#,###円"))</f>
        <v/>
      </c>
      <c r="U964" s="63" t="str">
        <f t="shared" ref="U964" ca="1" si="1706">IF(OR(I961="",I963=""),"",CHAR(10)&amp;"所定休日：" &amp; TEXT(I961,"#,###円") &amp; "×" &amp; TEXT(I963,"[h]:mm時間;@") &amp; "=" &amp; TEXT(I964,"#,###円"))</f>
        <v/>
      </c>
      <c r="V964" s="63" t="str">
        <f t="shared" ref="V964" ca="1" si="1707">IF(OR(J961="",J963=""),"",CHAR(10)&amp;"所定休日：" &amp; TEXT(J961,"#,###円") &amp; "×" &amp; TEXT(J963,"[h]:mm時間;@") &amp; "=" &amp; TEXT(J964,"#,###円"))</f>
        <v/>
      </c>
      <c r="W964" s="63" t="str">
        <f t="shared" ref="W964" ca="1" si="1708">IF(OR(K961="",K963=""),"",CHAR(10)&amp;"所定休日：" &amp; TEXT(K961,"#,###円") &amp; "×" &amp; TEXT(K963,"[h]:mm時間;@") &amp; "=" &amp; TEXT(K964,"#,###円"))</f>
        <v/>
      </c>
      <c r="X964" s="63" t="str">
        <f t="shared" ref="X964" ca="1" si="1709">IF(OR(L961="",L963=""),"",CHAR(10)&amp;"所定休日：" &amp; TEXT(L961,"#,###円") &amp; "×" &amp; TEXT(L963,"[h]:mm時間;@") &amp; "=" &amp; TEXT(L964,"#,###円"))</f>
        <v/>
      </c>
    </row>
    <row r="965" spans="2:24">
      <c r="C965" s="110" t="s">
        <v>94</v>
      </c>
      <c r="D965" s="112" t="s">
        <v>73</v>
      </c>
      <c r="E965" s="37"/>
      <c r="F965" s="30"/>
      <c r="G965" s="30"/>
      <c r="H965" s="30"/>
      <c r="I965" s="30"/>
      <c r="J965" s="30"/>
      <c r="K965" s="30"/>
      <c r="L965" s="30"/>
      <c r="M965" s="122"/>
      <c r="Q965" s="63"/>
      <c r="R965" s="63"/>
      <c r="S965" s="63"/>
      <c r="T965" s="63"/>
      <c r="U965" s="63"/>
      <c r="V965" s="63"/>
      <c r="W965" s="63"/>
      <c r="X965" s="63"/>
    </row>
    <row r="966" spans="2:24">
      <c r="C966" s="112"/>
      <c r="D966" s="113" t="s">
        <v>92</v>
      </c>
      <c r="E966" s="123" t="str">
        <f t="shared" ref="E966:L966" si="1710">IF(OR(E954="",E965=""),"",E965/E954-1)</f>
        <v/>
      </c>
      <c r="F966" s="124" t="str">
        <f t="shared" si="1710"/>
        <v/>
      </c>
      <c r="G966" s="124" t="str">
        <f t="shared" si="1710"/>
        <v/>
      </c>
      <c r="H966" s="124" t="str">
        <f t="shared" si="1710"/>
        <v/>
      </c>
      <c r="I966" s="124" t="str">
        <f t="shared" si="1710"/>
        <v/>
      </c>
      <c r="J966" s="124" t="str">
        <f t="shared" si="1710"/>
        <v/>
      </c>
      <c r="K966" s="124" t="str">
        <f t="shared" si="1710"/>
        <v/>
      </c>
      <c r="L966" s="124" t="str">
        <f t="shared" si="1710"/>
        <v/>
      </c>
      <c r="M966" s="125"/>
      <c r="Q966" s="63"/>
      <c r="R966" s="63"/>
      <c r="S966" s="63"/>
      <c r="T966" s="63"/>
      <c r="U966" s="63"/>
      <c r="V966" s="63"/>
      <c r="W966" s="63"/>
      <c r="X966" s="63"/>
    </row>
    <row r="967" spans="2:24">
      <c r="C967" s="112"/>
      <c r="D967" s="113" t="s">
        <v>24</v>
      </c>
      <c r="E967" s="114" t="str" cm="1">
        <f t="array" aca="1" ref="E967" ca="1">IF(INDIRECT($C950&amp;"!$K$42")=0,"",INDIRECT($C950&amp;"!$K$42"))</f>
        <v/>
      </c>
      <c r="F967" s="115" t="str" cm="1">
        <f t="array" aca="1" ref="F967" ca="1">IF(INDIRECT($C950&amp;"!$K$78")=0,"",INDIRECT($C950&amp;"!$K$78"))</f>
        <v/>
      </c>
      <c r="G967" s="115" t="str" cm="1">
        <f t="array" aca="1" ref="G967" ca="1">IF(INDIRECT($C950&amp;"!$K$114")=0,"",INDIRECT($C950&amp;"!$K$114"))</f>
        <v/>
      </c>
      <c r="H967" s="115" t="str" cm="1">
        <f t="array" aca="1" ref="H967" ca="1">IF(INDIRECT($C950&amp;"!$K$150")=0,"",INDIRECT($C950&amp;"!$K$150"))</f>
        <v/>
      </c>
      <c r="I967" s="115" t="str" cm="1">
        <f t="array" aca="1" ref="I967" ca="1">IF(INDIRECT($C950&amp;"!$K$186")=0,"",INDIRECT($C950&amp;"!$K$186"))</f>
        <v/>
      </c>
      <c r="J967" s="115" t="str" cm="1">
        <f t="array" aca="1" ref="J967" ca="1">IF(INDIRECT($C950&amp;"!$K$222")=0,"",INDIRECT($C950&amp;"!$K$222"))</f>
        <v/>
      </c>
      <c r="K967" s="115" t="str" cm="1">
        <f t="array" aca="1" ref="K967" ca="1">IF(INDIRECT($C950&amp;"!$K$258")=0,"",INDIRECT($C950&amp;"!$K$258"))</f>
        <v/>
      </c>
      <c r="L967" s="115" t="str" cm="1">
        <f t="array" aca="1" ref="L967" ca="1">IF(INDIRECT($C950&amp;"!$K$294")=0,"",INDIRECT($C950&amp;"!$K$294"))</f>
        <v/>
      </c>
      <c r="M967" s="116" t="str">
        <f ca="1">IF(E967="","",SUM($E967:$L967))</f>
        <v/>
      </c>
      <c r="Q967" s="63"/>
      <c r="R967" s="63"/>
      <c r="S967" s="63"/>
      <c r="T967" s="63"/>
      <c r="U967" s="63"/>
      <c r="V967" s="63"/>
      <c r="W967" s="63"/>
      <c r="X967" s="63"/>
    </row>
    <row r="968" spans="2:24">
      <c r="C968" s="117"/>
      <c r="D968" s="117" t="s">
        <v>74</v>
      </c>
      <c r="E968" s="118" t="str">
        <f ca="1">IF(OR(E965="",E967=""),"",ROUNDDOWN(E965*E967*24,0))</f>
        <v/>
      </c>
      <c r="F968" s="119" t="str">
        <f t="shared" ref="F968:L968" ca="1" si="1711">IF(OR(F965="",F967=""),"",ROUNDDOWN(F965*F967*24,0))</f>
        <v/>
      </c>
      <c r="G968" s="119" t="str">
        <f t="shared" ca="1" si="1711"/>
        <v/>
      </c>
      <c r="H968" s="119" t="str">
        <f t="shared" ca="1" si="1711"/>
        <v/>
      </c>
      <c r="I968" s="119" t="str">
        <f t="shared" ca="1" si="1711"/>
        <v/>
      </c>
      <c r="J968" s="119" t="str">
        <f t="shared" ca="1" si="1711"/>
        <v/>
      </c>
      <c r="K968" s="119" t="str">
        <f t="shared" ca="1" si="1711"/>
        <v/>
      </c>
      <c r="L968" s="119" t="str">
        <f t="shared" ca="1" si="1711"/>
        <v/>
      </c>
      <c r="M968" s="121">
        <f ca="1">SUM(E968:L968)</f>
        <v>0</v>
      </c>
      <c r="Q968" s="63" t="str">
        <f t="shared" ref="Q968" ca="1" si="1712">IF(OR(E965="",E967=""),"",CHAR(10)&amp;"法定休日：" &amp; TEXT(E965,"#,###円") &amp; "×" &amp; TEXT(E967,"[h]:mm時間;@") &amp; "=" &amp; TEXT(E968,"#,###円"))</f>
        <v/>
      </c>
      <c r="R968" s="63" t="str">
        <f t="shared" ref="R968" ca="1" si="1713">IF(OR(F965="",F967=""),"",CHAR(10)&amp;"法定休日：" &amp; TEXT(F965,"#,###円") &amp; "×" &amp; TEXT(F967,"[h]:mm時間;@") &amp; "=" &amp; TEXT(F968,"#,###円"))</f>
        <v/>
      </c>
      <c r="S968" s="63" t="str">
        <f t="shared" ref="S968" ca="1" si="1714">IF(OR(G965="",G967=""),"",CHAR(10)&amp;"法定休日：" &amp; TEXT(G965,"#,###円") &amp; "×" &amp; TEXT(G967,"[h]:mm時間;@") &amp; "=" &amp; TEXT(G968,"#,###円"))</f>
        <v/>
      </c>
      <c r="T968" s="63" t="str">
        <f t="shared" ref="T968" ca="1" si="1715">IF(OR(H965="",H967=""),"",CHAR(10)&amp;"法定休日：" &amp; TEXT(H965,"#,###円") &amp; "×" &amp; TEXT(H967,"[h]:mm時間;@") &amp; "=" &amp; TEXT(H968,"#,###円"))</f>
        <v/>
      </c>
      <c r="U968" s="63" t="str">
        <f t="shared" ref="U968" ca="1" si="1716">IF(OR(I965="",I967=""),"",CHAR(10)&amp;"法定休日：" &amp; TEXT(I965,"#,###円") &amp; "×" &amp; TEXT(I967,"[h]:mm時間;@") &amp; "=" &amp; TEXT(I968,"#,###円"))</f>
        <v/>
      </c>
      <c r="V968" s="63" t="str">
        <f t="shared" ref="V968" ca="1" si="1717">IF(OR(J965="",J967=""),"",CHAR(10)&amp;"法定休日：" &amp; TEXT(J965,"#,###円") &amp; "×" &amp; TEXT(J967,"[h]:mm時間;@") &amp; "=" &amp; TEXT(J968,"#,###円"))</f>
        <v/>
      </c>
      <c r="W968" s="63" t="str">
        <f t="shared" ref="W968" ca="1" si="1718">IF(OR(K965="",K967=""),"",CHAR(10)&amp;"法定休日：" &amp; TEXT(K965,"#,###円") &amp; "×" &amp; TEXT(K967,"[h]:mm時間;@") &amp; "=" &amp; TEXT(K968,"#,###円"))</f>
        <v/>
      </c>
      <c r="X968" s="63" t="str">
        <f t="shared" ref="X968" ca="1" si="1719">IF(OR(L965="",L967=""),"",CHAR(10)&amp;"法定休日：" &amp; TEXT(L965,"#,###円") &amp; "×" &amp; TEXT(L967,"[h]:mm時間;@") &amp; "=" &amp; TEXT(L968,"#,###円"))</f>
        <v/>
      </c>
    </row>
    <row r="969" spans="2:24">
      <c r="C969" s="110" t="s">
        <v>75</v>
      </c>
      <c r="D969" s="110" t="s">
        <v>77</v>
      </c>
      <c r="E969" s="38"/>
      <c r="F969" s="36"/>
      <c r="G969" s="36"/>
      <c r="H969" s="36"/>
      <c r="I969" s="36"/>
      <c r="J969" s="36"/>
      <c r="K969" s="36"/>
      <c r="L969" s="36"/>
      <c r="M969" s="126">
        <f>SUM(E969:L969)</f>
        <v>0</v>
      </c>
      <c r="Q969" s="63"/>
      <c r="R969" s="63"/>
      <c r="S969" s="63"/>
      <c r="T969" s="63"/>
      <c r="U969" s="63"/>
      <c r="V969" s="63"/>
      <c r="W969" s="63"/>
      <c r="X969" s="63"/>
    </row>
    <row r="970" spans="2:24">
      <c r="C970" s="127"/>
      <c r="D970" s="113" t="s">
        <v>78</v>
      </c>
      <c r="E970" s="39"/>
      <c r="F970" s="35"/>
      <c r="G970" s="35"/>
      <c r="H970" s="35"/>
      <c r="I970" s="35"/>
      <c r="J970" s="35"/>
      <c r="K970" s="35"/>
      <c r="L970" s="35"/>
      <c r="M970" s="128">
        <f ca="1">SUM(E970*E953,F970*F953,G970*G953,H970*H953,I970*I953,J970*J953,K970*K953,L970*L953)</f>
        <v>0</v>
      </c>
      <c r="Q970" s="63"/>
      <c r="R970" s="63"/>
      <c r="S970" s="63"/>
      <c r="T970" s="63"/>
      <c r="U970" s="63"/>
      <c r="V970" s="63"/>
      <c r="W970" s="63"/>
      <c r="X970" s="63"/>
    </row>
    <row r="971" spans="2:24">
      <c r="C971" s="129"/>
      <c r="D971" s="117" t="s">
        <v>74</v>
      </c>
      <c r="E971" s="118" t="str">
        <f t="shared" ref="E971:L971" si="1720">IF(AND(E969="",E970=""),"",E969+E970*E953)</f>
        <v/>
      </c>
      <c r="F971" s="119" t="str">
        <f t="shared" si="1720"/>
        <v/>
      </c>
      <c r="G971" s="119" t="str">
        <f t="shared" si="1720"/>
        <v/>
      </c>
      <c r="H971" s="119" t="str">
        <f t="shared" si="1720"/>
        <v/>
      </c>
      <c r="I971" s="119" t="str">
        <f t="shared" si="1720"/>
        <v/>
      </c>
      <c r="J971" s="119" t="str">
        <f t="shared" si="1720"/>
        <v/>
      </c>
      <c r="K971" s="119" t="str">
        <f t="shared" si="1720"/>
        <v/>
      </c>
      <c r="L971" s="119" t="str">
        <f t="shared" si="1720"/>
        <v/>
      </c>
      <c r="M971" s="121">
        <f>SUM(E971:L971)</f>
        <v>0</v>
      </c>
      <c r="Q971" s="63" t="str">
        <f t="shared" ref="Q971:X971" si="1721">IF(AND(E969="",E970=""),"",CHAR(10)&amp;"通勤手当：" &amp; TEXT(E971,"#,###円"))</f>
        <v/>
      </c>
      <c r="R971" s="63" t="str">
        <f t="shared" si="1721"/>
        <v/>
      </c>
      <c r="S971" s="63" t="str">
        <f t="shared" si="1721"/>
        <v/>
      </c>
      <c r="T971" s="63" t="str">
        <f t="shared" si="1721"/>
        <v/>
      </c>
      <c r="U971" s="63" t="str">
        <f t="shared" si="1721"/>
        <v/>
      </c>
      <c r="V971" s="63" t="str">
        <f t="shared" si="1721"/>
        <v/>
      </c>
      <c r="W971" s="63" t="str">
        <f t="shared" si="1721"/>
        <v/>
      </c>
      <c r="X971" s="63" t="str">
        <f t="shared" si="1721"/>
        <v/>
      </c>
    </row>
    <row r="972" spans="2:24">
      <c r="C972" s="110" t="s">
        <v>97</v>
      </c>
      <c r="D972" s="130" t="s">
        <v>99</v>
      </c>
      <c r="E972" s="38"/>
      <c r="F972" s="36"/>
      <c r="G972" s="36"/>
      <c r="H972" s="36"/>
      <c r="I972" s="36"/>
      <c r="J972" s="36"/>
      <c r="K972" s="36"/>
      <c r="L972" s="36"/>
      <c r="M972" s="131">
        <f>SUM(E972:L972)</f>
        <v>0</v>
      </c>
      <c r="Q972" s="63" t="str">
        <f>IF(E972="","",CHAR(10)&amp;"自己負担：" &amp; TEXT(E972,"#,###円")) &amp; IF(E973="",""," ※" &amp;E973)</f>
        <v/>
      </c>
      <c r="R972" s="63" t="str">
        <f t="shared" ref="R972" si="1722">IF(F972="","",CHAR(10)&amp;"自己負担：" &amp; TEXT(F972,"#,###円")) &amp; IF(F973="",""," ※" &amp;F973)</f>
        <v/>
      </c>
      <c r="S972" s="63" t="str">
        <f t="shared" ref="S972" si="1723">IF(G972="","",CHAR(10)&amp;"自己負担：" &amp; TEXT(G972,"#,###円")) &amp; IF(G973="",""," ※" &amp;G973)</f>
        <v/>
      </c>
      <c r="T972" s="63" t="str">
        <f t="shared" ref="T972" si="1724">IF(H972="","",CHAR(10)&amp;"自己負担：" &amp; TEXT(H972,"#,###円")) &amp; IF(H973="",""," ※" &amp;H973)</f>
        <v/>
      </c>
      <c r="U972" s="63" t="str">
        <f t="shared" ref="U972" si="1725">IF(I972="","",CHAR(10)&amp;"自己負担：" &amp; TEXT(I972,"#,###円")) &amp; IF(I973="",""," ※" &amp;I973)</f>
        <v/>
      </c>
      <c r="V972" s="63" t="str">
        <f t="shared" ref="V972" si="1726">IF(J972="","",CHAR(10)&amp;"自己負担：" &amp; TEXT(J972,"#,###円")) &amp; IF(J973="",""," ※" &amp;J973)</f>
        <v/>
      </c>
      <c r="W972" s="63" t="str">
        <f t="shared" ref="W972" si="1727">IF(K972="","",CHAR(10)&amp;"自己負担：" &amp; TEXT(K972,"#,###円")) &amp; IF(K973="",""," ※" &amp;K973)</f>
        <v/>
      </c>
      <c r="X972" s="63" t="str">
        <f t="shared" ref="X972" si="1728">IF(L972="","",CHAR(10)&amp;"自己負担：" &amp; TEXT(L972,"#,###円")) &amp; IF(L973="",""," ※" &amp;L973)</f>
        <v/>
      </c>
    </row>
    <row r="973" spans="2:24" ht="33.75" customHeight="1" thickBot="1">
      <c r="C973" s="132" t="s">
        <v>98</v>
      </c>
      <c r="D973" s="133" t="s">
        <v>100</v>
      </c>
      <c r="E973" s="40"/>
      <c r="F973" s="40"/>
      <c r="G973" s="40"/>
      <c r="H973" s="40"/>
      <c r="I973" s="40"/>
      <c r="J973" s="40"/>
      <c r="K973" s="40"/>
      <c r="L973" s="41"/>
      <c r="M973" s="134"/>
      <c r="O973" s="1" t="s">
        <v>101</v>
      </c>
    </row>
    <row r="974" spans="2:24" ht="21.75" customHeight="1" thickTop="1">
      <c r="C974" s="129" t="s">
        <v>76</v>
      </c>
      <c r="D974" s="135"/>
      <c r="E974" s="119" t="str">
        <f t="shared" ref="E974:L974" ca="1" si="1729">IF(SUM(E956,E960,E964,E968,E971)-E972=0,"",SUM(E956,E960,E964,E968,E971)-E972)</f>
        <v/>
      </c>
      <c r="F974" s="119" t="str">
        <f t="shared" ca="1" si="1729"/>
        <v/>
      </c>
      <c r="G974" s="119" t="str">
        <f t="shared" ca="1" si="1729"/>
        <v/>
      </c>
      <c r="H974" s="119" t="str">
        <f t="shared" ca="1" si="1729"/>
        <v/>
      </c>
      <c r="I974" s="119" t="str">
        <f t="shared" ca="1" si="1729"/>
        <v/>
      </c>
      <c r="J974" s="119" t="str">
        <f t="shared" ca="1" si="1729"/>
        <v/>
      </c>
      <c r="K974" s="119" t="str">
        <f t="shared" ca="1" si="1729"/>
        <v/>
      </c>
      <c r="L974" s="119" t="str">
        <f t="shared" ca="1" si="1729"/>
        <v/>
      </c>
      <c r="M974" s="136" t="str">
        <f ca="1">IF(E974="","",SUM(E974:L974))</f>
        <v/>
      </c>
      <c r="Q974" s="137" t="str">
        <f ca="1">Q956&amp;Q960&amp;Q964&amp;Q968&amp;Q971&amp;Q972</f>
        <v/>
      </c>
      <c r="R974" s="137" t="str">
        <f t="shared" ref="R974:X974" ca="1" si="1730">R956&amp;R960&amp;R964&amp;R968&amp;R971&amp;R972</f>
        <v/>
      </c>
      <c r="S974" s="137" t="str">
        <f t="shared" ca="1" si="1730"/>
        <v/>
      </c>
      <c r="T974" s="137" t="str">
        <f t="shared" ca="1" si="1730"/>
        <v/>
      </c>
      <c r="U974" s="137" t="str">
        <f t="shared" ca="1" si="1730"/>
        <v/>
      </c>
      <c r="V974" s="137" t="str">
        <f t="shared" ca="1" si="1730"/>
        <v/>
      </c>
      <c r="W974" s="137" t="str">
        <f t="shared" ca="1" si="1730"/>
        <v/>
      </c>
      <c r="X974" s="137" t="str">
        <f t="shared" ca="1" si="1730"/>
        <v/>
      </c>
    </row>
    <row r="975" spans="2:24" ht="15" customHeight="1" thickBot="1">
      <c r="B975" s="138"/>
      <c r="C975" s="138"/>
      <c r="D975" s="138"/>
      <c r="E975" s="138"/>
      <c r="F975" s="138"/>
      <c r="G975" s="138"/>
      <c r="H975" s="138"/>
      <c r="I975" s="138"/>
      <c r="J975" s="138"/>
      <c r="K975" s="138"/>
      <c r="L975" s="138"/>
      <c r="M975" s="138"/>
    </row>
    <row r="977" spans="2:24" ht="14.25" customHeight="1">
      <c r="B977" s="46">
        <f>B950+1</f>
        <v>37</v>
      </c>
      <c r="C977" s="29" t="str">
        <f>HYPERLINK("#日誌"&amp;B977&amp;"!B11","日誌"&amp;B977)</f>
        <v>日誌37</v>
      </c>
      <c r="D977" s="95" t="s">
        <v>116</v>
      </c>
      <c r="E977" s="139"/>
      <c r="F977" s="95" t="s">
        <v>126</v>
      </c>
      <c r="G977" s="140"/>
      <c r="H977" s="95" t="s">
        <v>127</v>
      </c>
      <c r="I977" s="140"/>
      <c r="J977" s="63"/>
      <c r="M977" s="96" t="str">
        <f>HYPERLINK("#⑭雑役務費!C"&amp;9*B977+1,"経費支出管理表へ")</f>
        <v>経費支出管理表へ</v>
      </c>
      <c r="Q977" s="1" t="s">
        <v>102</v>
      </c>
    </row>
    <row r="978" spans="2:24" ht="7.5" customHeight="1">
      <c r="C978" s="63"/>
      <c r="D978" s="63"/>
      <c r="E978" s="63"/>
      <c r="G978" s="97" t="e">
        <f>VLOOKUP(G977,リスト!E:F,2,FALSE)</f>
        <v>#N/A</v>
      </c>
      <c r="H978" s="63"/>
      <c r="J978" s="63"/>
      <c r="K978" s="63"/>
      <c r="L978" s="63"/>
      <c r="M978" s="63"/>
    </row>
    <row r="979" spans="2:24">
      <c r="C979" s="98"/>
      <c r="D979" s="99"/>
      <c r="E979" s="100" t="s">
        <v>45</v>
      </c>
      <c r="F979" s="101" t="s">
        <v>46</v>
      </c>
      <c r="G979" s="101" t="s">
        <v>47</v>
      </c>
      <c r="H979" s="101" t="s">
        <v>48</v>
      </c>
      <c r="I979" s="101" t="s">
        <v>49</v>
      </c>
      <c r="J979" s="101" t="s">
        <v>50</v>
      </c>
      <c r="K979" s="101" t="s">
        <v>51</v>
      </c>
      <c r="L979" s="101" t="s">
        <v>52</v>
      </c>
      <c r="M979" s="102" t="s">
        <v>11</v>
      </c>
      <c r="Q979" s="103" t="s">
        <v>45</v>
      </c>
      <c r="R979" s="103" t="s">
        <v>46</v>
      </c>
      <c r="S979" s="103" t="s">
        <v>47</v>
      </c>
      <c r="T979" s="103" t="s">
        <v>48</v>
      </c>
      <c r="U979" s="103" t="s">
        <v>49</v>
      </c>
      <c r="V979" s="103" t="s">
        <v>50</v>
      </c>
      <c r="W979" s="103" t="s">
        <v>51</v>
      </c>
      <c r="X979" s="103" t="s">
        <v>52</v>
      </c>
    </row>
    <row r="980" spans="2:24" ht="15" customHeight="1">
      <c r="C980" s="104" t="s">
        <v>18</v>
      </c>
      <c r="D980" s="105"/>
      <c r="E980" s="106" cm="1">
        <f t="array" aca="1" ref="E980" ca="1">IF(INDIRECT(C977&amp;"!$L$42")=0,"",COUNT(INDIRECT(C977&amp;"!$L$11:$L$41")))</f>
        <v>0</v>
      </c>
      <c r="F980" s="107" cm="1">
        <f t="array" aca="1" ref="F980" ca="1">IF(INDIRECT(C977&amp;"!$L$78")=0,"",COUNT(INDIRECT(C977&amp;"!$L$47:$L$77")))</f>
        <v>0</v>
      </c>
      <c r="G980" s="107" cm="1">
        <f t="array" aca="1" ref="G980" ca="1">IF(INDIRECT(C977&amp;"!$L$114")=0,"",COUNT(INDIRECT(C977&amp;"!$L$83:$L$113")))</f>
        <v>0</v>
      </c>
      <c r="H980" s="107" cm="1">
        <f t="array" aca="1" ref="H980" ca="1">IF(INDIRECT(C977&amp;"!$L$150")=0,"",COUNT(INDIRECT(C977&amp;"!$L$119:$L$149")))</f>
        <v>0</v>
      </c>
      <c r="I980" s="107" cm="1">
        <f t="array" aca="1" ref="I980" ca="1">IF(INDIRECT(C977&amp;"!$L$186")=0,"",COUNT(INDIRECT(C977&amp;"!$L$155:$L$185")))</f>
        <v>0</v>
      </c>
      <c r="J980" s="107" cm="1">
        <f t="array" aca="1" ref="J980" ca="1">IF(INDIRECT(C977&amp;"!$L$222")=0,"",COUNT(INDIRECT(C977&amp;"!$L$191:$L$221")))</f>
        <v>0</v>
      </c>
      <c r="K980" s="107" cm="1">
        <f t="array" aca="1" ref="K980" ca="1">IF(INDIRECT(C977&amp;"!$L$258")=0,"",COUNT(INDIRECT(C977&amp;"!$L$227:$L$257")))</f>
        <v>0</v>
      </c>
      <c r="L980" s="107" cm="1">
        <f t="array" aca="1" ref="L980" ca="1">IF(INDIRECT(C977&amp;"!$L$294")=0,"",COUNT(INDIRECT(C977&amp;"!$L$263:$L$293")))</f>
        <v>0</v>
      </c>
      <c r="M980" s="108">
        <f ca="1">IF($E$8="","",SUM($E$8:$L$8))</f>
        <v>0</v>
      </c>
      <c r="O980" s="69" t="s">
        <v>167</v>
      </c>
      <c r="Q980" s="109"/>
      <c r="R980" s="109"/>
      <c r="S980" s="109"/>
      <c r="T980" s="109"/>
      <c r="U980" s="109"/>
      <c r="V980" s="109"/>
      <c r="W980" s="109"/>
      <c r="X980" s="109"/>
    </row>
    <row r="981" spans="2:24">
      <c r="C981" s="110" t="s">
        <v>82</v>
      </c>
      <c r="D981" s="110" t="s">
        <v>73</v>
      </c>
      <c r="E981" s="37"/>
      <c r="F981" s="30"/>
      <c r="G981" s="30"/>
      <c r="H981" s="30"/>
      <c r="I981" s="30"/>
      <c r="J981" s="30"/>
      <c r="K981" s="30"/>
      <c r="L981" s="30"/>
      <c r="M981" s="111"/>
      <c r="O981" s="1" t="s">
        <v>122</v>
      </c>
    </row>
    <row r="982" spans="2:24">
      <c r="C982" s="112"/>
      <c r="D982" s="113" t="s">
        <v>24</v>
      </c>
      <c r="E982" s="114" t="str" cm="1">
        <f t="array" aca="1" ref="E982" ca="1">IF(INDIRECT($C977&amp;"!$H$42")=0,"",INDIRECT($C977&amp;"!$H$42"))</f>
        <v/>
      </c>
      <c r="F982" s="115" t="str" cm="1">
        <f t="array" aca="1" ref="F982" ca="1">IF(INDIRECT($C977&amp;"!$H$78")=0,"",INDIRECT($C977&amp;"!$H$78"))</f>
        <v/>
      </c>
      <c r="G982" s="115" t="str" cm="1">
        <f t="array" aca="1" ref="G982" ca="1">IF(INDIRECT($C977&amp;"!$H$114")=0,"",INDIRECT($C977&amp;"!$H$114"))</f>
        <v/>
      </c>
      <c r="H982" s="115" t="str" cm="1">
        <f t="array" aca="1" ref="H982" ca="1">IF(INDIRECT($C977&amp;"!$H$150")=0,"",INDIRECT($C977&amp;"!$H$150"))</f>
        <v/>
      </c>
      <c r="I982" s="115" t="str" cm="1">
        <f t="array" aca="1" ref="I982" ca="1">IF(INDIRECT($C977&amp;"!$H$186")=0,"",INDIRECT($C977&amp;"!$H$186"))</f>
        <v/>
      </c>
      <c r="J982" s="115" t="str" cm="1">
        <f t="array" aca="1" ref="J982" ca="1">IF(INDIRECT($C977&amp;"!$H$222")=0,"",INDIRECT($C977&amp;"!$H$222"))</f>
        <v/>
      </c>
      <c r="K982" s="115" t="str" cm="1">
        <f t="array" aca="1" ref="K982" ca="1">IF(INDIRECT($C977&amp;"!$H$258")=0,"",INDIRECT($C977&amp;"!$H$258"))</f>
        <v/>
      </c>
      <c r="L982" s="115" t="str" cm="1">
        <f t="array" aca="1" ref="L982" ca="1">IF(INDIRECT($C977&amp;"!$H$294")=0,"",INDIRECT($C977&amp;"!$H$294"))</f>
        <v/>
      </c>
      <c r="M982" s="116" t="str">
        <f ca="1">IF(E982="","",SUM($E982:$L982))</f>
        <v/>
      </c>
    </row>
    <row r="983" spans="2:24">
      <c r="C983" s="117"/>
      <c r="D983" s="117" t="s">
        <v>74</v>
      </c>
      <c r="E983" s="118" t="str">
        <f t="shared" ref="E983:L983" ca="1" si="1731">IF(OR(E981="",E982=""),"",ROUNDDOWN(E981*E982*24,0))</f>
        <v/>
      </c>
      <c r="F983" s="119" t="str">
        <f t="shared" ca="1" si="1731"/>
        <v/>
      </c>
      <c r="G983" s="119" t="str">
        <f t="shared" ca="1" si="1731"/>
        <v/>
      </c>
      <c r="H983" s="119" t="str">
        <f t="shared" ca="1" si="1731"/>
        <v/>
      </c>
      <c r="I983" s="120" t="str">
        <f t="shared" ca="1" si="1731"/>
        <v/>
      </c>
      <c r="J983" s="119" t="str">
        <f t="shared" ca="1" si="1731"/>
        <v/>
      </c>
      <c r="K983" s="119" t="str">
        <f t="shared" ca="1" si="1731"/>
        <v/>
      </c>
      <c r="L983" s="119" t="str">
        <f t="shared" ca="1" si="1731"/>
        <v/>
      </c>
      <c r="M983" s="121">
        <f ca="1">SUM(E983:L983)</f>
        <v>0</v>
      </c>
      <c r="Q983" s="63" t="str">
        <f t="shared" ref="Q983" ca="1" si="1732">IF(OR(E981="",E982=""),"","所定内：" &amp; TEXT(E981,"#,###円") &amp; "×" &amp; TEXT(E982,"[h]:mm時間;@") &amp; "=" &amp; TEXT(E983,"#,###円"))</f>
        <v/>
      </c>
      <c r="R983" s="63" t="str">
        <f t="shared" ref="R983" ca="1" si="1733">IF(OR(F981="",F982=""),"","所定内：" &amp; TEXT(F981,"#,###円") &amp; "×" &amp; TEXT(F982,"[h]:mm時間;@") &amp; "=" &amp; TEXT(F983,"#,###円"))</f>
        <v/>
      </c>
      <c r="S983" s="63" t="str">
        <f t="shared" ref="S983" ca="1" si="1734">IF(OR(G981="",G982=""),"","所定内：" &amp; TEXT(G981,"#,###円") &amp; "×" &amp; TEXT(G982,"[h]:mm時間;@") &amp; "=" &amp; TEXT(G983,"#,###円"))</f>
        <v/>
      </c>
      <c r="T983" s="63" t="str">
        <f t="shared" ref="T983" ca="1" si="1735">IF(OR(H981="",H982=""),"","所定内：" &amp; TEXT(H981,"#,###円") &amp; "×" &amp; TEXT(H982,"[h]:mm時間;@") &amp; "=" &amp; TEXT(H983,"#,###円"))</f>
        <v/>
      </c>
      <c r="U983" s="63" t="str">
        <f t="shared" ref="U983" ca="1" si="1736">IF(OR(I981="",I982=""),"","所定内：" &amp; TEXT(I981,"#,###円") &amp; "×" &amp; TEXT(I982,"[h]:mm時間;@") &amp; "=" &amp; TEXT(I983,"#,###円"))</f>
        <v/>
      </c>
      <c r="V983" s="63" t="str">
        <f t="shared" ref="V983" ca="1" si="1737">IF(OR(J981="",J982=""),"","所定内：" &amp; TEXT(J981,"#,###円") &amp; "×" &amp; TEXT(J982,"[h]:mm時間;@") &amp; "=" &amp; TEXT(J983,"#,###円"))</f>
        <v/>
      </c>
      <c r="W983" s="63" t="str">
        <f t="shared" ref="W983" ca="1" si="1738">IF(OR(K981="",K982=""),"","所定内：" &amp; TEXT(K981,"#,###円") &amp; "×" &amp; TEXT(K982,"[h]:mm時間;@") &amp; "=" &amp; TEXT(K983,"#,###円"))</f>
        <v/>
      </c>
      <c r="X983" s="63" t="str">
        <f t="shared" ref="X983" ca="1" si="1739">IF(OR(L981="",L982=""),"","所定内：" &amp; TEXT(L981,"#,###円") &amp; "×" &amp; TEXT(L982,"[h]:mm時間;@") &amp; "=" &amp; TEXT(L983,"#,###円"))</f>
        <v/>
      </c>
    </row>
    <row r="984" spans="2:24">
      <c r="C984" s="110" t="s">
        <v>91</v>
      </c>
      <c r="D984" s="112" t="s">
        <v>73</v>
      </c>
      <c r="E984" s="37"/>
      <c r="F984" s="30"/>
      <c r="G984" s="30"/>
      <c r="H984" s="30"/>
      <c r="I984" s="30"/>
      <c r="J984" s="30"/>
      <c r="K984" s="30"/>
      <c r="L984" s="30"/>
      <c r="M984" s="122"/>
      <c r="Q984" s="63"/>
      <c r="R984" s="63"/>
      <c r="S984" s="63"/>
      <c r="T984" s="63"/>
      <c r="U984" s="63"/>
      <c r="V984" s="63"/>
      <c r="W984" s="63"/>
      <c r="X984" s="63"/>
    </row>
    <row r="985" spans="2:24">
      <c r="C985" s="112"/>
      <c r="D985" s="113" t="s">
        <v>92</v>
      </c>
      <c r="E985" s="123" t="str">
        <f>IF(OR(E981="",E984=""),"",E984/E981-1)</f>
        <v/>
      </c>
      <c r="F985" s="124" t="str">
        <f t="shared" ref="F985:L985" si="1740">IF(OR(F981="",F984=""),"",F984/F981-1)</f>
        <v/>
      </c>
      <c r="G985" s="124" t="str">
        <f t="shared" si="1740"/>
        <v/>
      </c>
      <c r="H985" s="124" t="str">
        <f t="shared" si="1740"/>
        <v/>
      </c>
      <c r="I985" s="124" t="str">
        <f t="shared" si="1740"/>
        <v/>
      </c>
      <c r="J985" s="124" t="str">
        <f t="shared" si="1740"/>
        <v/>
      </c>
      <c r="K985" s="124" t="str">
        <f t="shared" si="1740"/>
        <v/>
      </c>
      <c r="L985" s="124" t="str">
        <f t="shared" si="1740"/>
        <v/>
      </c>
      <c r="M985" s="125"/>
      <c r="Q985" s="63"/>
      <c r="R985" s="63"/>
      <c r="S985" s="63"/>
      <c r="T985" s="63"/>
      <c r="U985" s="63"/>
      <c r="V985" s="63"/>
      <c r="W985" s="63"/>
      <c r="X985" s="63"/>
    </row>
    <row r="986" spans="2:24">
      <c r="C986" s="112"/>
      <c r="D986" s="113" t="s">
        <v>24</v>
      </c>
      <c r="E986" s="114" t="str" cm="1">
        <f t="array" aca="1" ref="E986" ca="1">IF(INDIRECT($C977&amp;"!$I$42")=0,"",INDIRECT($C977&amp;"!$I$42"))</f>
        <v/>
      </c>
      <c r="F986" s="115" t="str" cm="1">
        <f t="array" aca="1" ref="F986" ca="1">IF(INDIRECT($C977&amp;"!$I$78")=0,"",INDIRECT($C977&amp;"!$I$78"))</f>
        <v/>
      </c>
      <c r="G986" s="115" t="str" cm="1">
        <f t="array" aca="1" ref="G986" ca="1">IF(INDIRECT($C977&amp;"!$I$114")=0,"",INDIRECT($C977&amp;"!$I$114"))</f>
        <v/>
      </c>
      <c r="H986" s="115" t="str" cm="1">
        <f t="array" aca="1" ref="H986" ca="1">IF(INDIRECT($C977&amp;"!$I$150")=0,"",INDIRECT($C977&amp;"!$I$150"))</f>
        <v/>
      </c>
      <c r="I986" s="115" t="str" cm="1">
        <f t="array" aca="1" ref="I986" ca="1">IF(INDIRECT($C977&amp;"!$I$186")=0,"",INDIRECT($C977&amp;"!$I$186"))</f>
        <v/>
      </c>
      <c r="J986" s="115" t="str" cm="1">
        <f t="array" aca="1" ref="J986" ca="1">IF(INDIRECT($C977&amp;"!$I$222")=0,"",INDIRECT($C977&amp;"!$I$222"))</f>
        <v/>
      </c>
      <c r="K986" s="115" t="str" cm="1">
        <f t="array" aca="1" ref="K986" ca="1">IF(INDIRECT($C977&amp;"!$I$258")=0,"",INDIRECT($C977&amp;"!$I$258"))</f>
        <v/>
      </c>
      <c r="L986" s="115" t="str" cm="1">
        <f t="array" aca="1" ref="L986" ca="1">IF(INDIRECT($C977&amp;"!$I$294")=0,"",INDIRECT($C977&amp;"!$I$294"))</f>
        <v/>
      </c>
      <c r="M986" s="116" t="str">
        <f ca="1">IF(E986="","",SUM($E986:$L986))</f>
        <v/>
      </c>
      <c r="Q986" s="63"/>
      <c r="R986" s="63"/>
      <c r="S986" s="63"/>
      <c r="T986" s="63"/>
      <c r="U986" s="63"/>
      <c r="V986" s="63"/>
      <c r="W986" s="63"/>
      <c r="X986" s="63"/>
    </row>
    <row r="987" spans="2:24">
      <c r="C987" s="117"/>
      <c r="D987" s="117" t="s">
        <v>74</v>
      </c>
      <c r="E987" s="118" t="str">
        <f t="shared" ref="E987:L987" ca="1" si="1741">IF(OR(E984="",E986=""),"",ROUNDDOWN(E984*E986*24,0))</f>
        <v/>
      </c>
      <c r="F987" s="119" t="str">
        <f t="shared" ca="1" si="1741"/>
        <v/>
      </c>
      <c r="G987" s="119" t="str">
        <f t="shared" ca="1" si="1741"/>
        <v/>
      </c>
      <c r="H987" s="119" t="str">
        <f t="shared" ca="1" si="1741"/>
        <v/>
      </c>
      <c r="I987" s="119" t="str">
        <f t="shared" ca="1" si="1741"/>
        <v/>
      </c>
      <c r="J987" s="119" t="str">
        <f t="shared" ca="1" si="1741"/>
        <v/>
      </c>
      <c r="K987" s="119" t="str">
        <f t="shared" ca="1" si="1741"/>
        <v/>
      </c>
      <c r="L987" s="119" t="str">
        <f t="shared" ca="1" si="1741"/>
        <v/>
      </c>
      <c r="M987" s="121">
        <f ca="1">SUM(E987:L987)</f>
        <v>0</v>
      </c>
      <c r="Q987" s="63" t="str">
        <f t="shared" ref="Q987" ca="1" si="1742">IF(OR(E984="",E986=""),"",CHAR(10)&amp;"所定外：" &amp; TEXT(E984,"#,###円") &amp; "×" &amp; TEXT(E986,"[h]:mm時間;@") &amp; "=" &amp; TEXT(E987,"#,###円"))</f>
        <v/>
      </c>
      <c r="R987" s="63" t="str">
        <f t="shared" ref="R987" ca="1" si="1743">IF(OR(F984="",F986=""),"",CHAR(10)&amp;"所定外：" &amp; TEXT(F984,"#,###円") &amp; "×" &amp; TEXT(F986,"[h]:mm時間;@") &amp; "=" &amp; TEXT(F987,"#,###円"))</f>
        <v/>
      </c>
      <c r="S987" s="63" t="str">
        <f t="shared" ref="S987" ca="1" si="1744">IF(OR(G984="",G986=""),"",CHAR(10)&amp;"所定外：" &amp; TEXT(G984,"#,###円") &amp; "×" &amp; TEXT(G986,"[h]:mm時間;@") &amp; "=" &amp; TEXT(G987,"#,###円"))</f>
        <v/>
      </c>
      <c r="T987" s="63" t="str">
        <f t="shared" ref="T987" ca="1" si="1745">IF(OR(H984="",H986=""),"",CHAR(10)&amp;"所定外：" &amp; TEXT(H984,"#,###円") &amp; "×" &amp; TEXT(H986,"[h]:mm時間;@") &amp; "=" &amp; TEXT(H987,"#,###円"))</f>
        <v/>
      </c>
      <c r="U987" s="63" t="str">
        <f t="shared" ref="U987" ca="1" si="1746">IF(OR(I984="",I986=""),"",CHAR(10)&amp;"所定外：" &amp; TEXT(I984,"#,###円") &amp; "×" &amp; TEXT(I986,"[h]:mm時間;@") &amp; "=" &amp; TEXT(I987,"#,###円"))</f>
        <v/>
      </c>
      <c r="V987" s="63" t="str">
        <f t="shared" ref="V987" ca="1" si="1747">IF(OR(J984="",J986=""),"",CHAR(10)&amp;"所定外：" &amp; TEXT(J984,"#,###円") &amp; "×" &amp; TEXT(J986,"[h]:mm時間;@") &amp; "=" &amp; TEXT(J987,"#,###円"))</f>
        <v/>
      </c>
      <c r="W987" s="63" t="str">
        <f t="shared" ref="W987" ca="1" si="1748">IF(OR(K984="",K986=""),"",CHAR(10)&amp;"所定外：" &amp; TEXT(K984,"#,###円") &amp; "×" &amp; TEXT(K986,"[h]:mm時間;@") &amp; "=" &amp; TEXT(K987,"#,###円"))</f>
        <v/>
      </c>
      <c r="X987" s="63" t="str">
        <f t="shared" ref="X987" ca="1" si="1749">IF(OR(L984="",L986=""),"",CHAR(10)&amp;"所定外：" &amp; TEXT(L984,"#,###円") &amp; "×" &amp; TEXT(L986,"[h]:mm時間;@") &amp; "=" &amp; TEXT(L987,"#,###円"))</f>
        <v/>
      </c>
    </row>
    <row r="988" spans="2:24">
      <c r="C988" s="110" t="s">
        <v>93</v>
      </c>
      <c r="D988" s="112" t="s">
        <v>73</v>
      </c>
      <c r="E988" s="37"/>
      <c r="F988" s="30"/>
      <c r="G988" s="30"/>
      <c r="H988" s="30"/>
      <c r="I988" s="30"/>
      <c r="J988" s="30"/>
      <c r="K988" s="30"/>
      <c r="L988" s="30"/>
      <c r="M988" s="122"/>
      <c r="Q988" s="63"/>
      <c r="R988" s="63"/>
      <c r="S988" s="63"/>
      <c r="T988" s="63"/>
      <c r="U988" s="63"/>
      <c r="V988" s="63"/>
      <c r="W988" s="63"/>
      <c r="X988" s="63"/>
    </row>
    <row r="989" spans="2:24">
      <c r="C989" s="112"/>
      <c r="D989" s="113" t="s">
        <v>92</v>
      </c>
      <c r="E989" s="123" t="str">
        <f t="shared" ref="E989:L989" si="1750">IF(OR(E981="",E988=""),"",E988/E981-1)</f>
        <v/>
      </c>
      <c r="F989" s="124" t="str">
        <f t="shared" si="1750"/>
        <v/>
      </c>
      <c r="G989" s="124" t="str">
        <f t="shared" si="1750"/>
        <v/>
      </c>
      <c r="H989" s="124" t="str">
        <f t="shared" si="1750"/>
        <v/>
      </c>
      <c r="I989" s="124" t="str">
        <f t="shared" si="1750"/>
        <v/>
      </c>
      <c r="J989" s="124" t="str">
        <f t="shared" si="1750"/>
        <v/>
      </c>
      <c r="K989" s="124" t="str">
        <f t="shared" si="1750"/>
        <v/>
      </c>
      <c r="L989" s="124" t="str">
        <f t="shared" si="1750"/>
        <v/>
      </c>
      <c r="M989" s="125"/>
      <c r="Q989" s="63"/>
      <c r="R989" s="63"/>
      <c r="S989" s="63"/>
      <c r="T989" s="63"/>
      <c r="U989" s="63"/>
      <c r="V989" s="63"/>
      <c r="W989" s="63"/>
      <c r="X989" s="63"/>
    </row>
    <row r="990" spans="2:24">
      <c r="C990" s="112"/>
      <c r="D990" s="113" t="s">
        <v>24</v>
      </c>
      <c r="E990" s="114" t="str" cm="1">
        <f t="array" aca="1" ref="E990" ca="1">IF(INDIRECT($C977&amp;"!$J$42")=0,"",INDIRECT($C977&amp;"!$J$42"))</f>
        <v/>
      </c>
      <c r="F990" s="115" t="str" cm="1">
        <f t="array" aca="1" ref="F990" ca="1">IF(INDIRECT($C977&amp;"!$J$78")=0,"",INDIRECT($C977&amp;"!$J$78"))</f>
        <v/>
      </c>
      <c r="G990" s="115" t="str" cm="1">
        <f t="array" aca="1" ref="G990" ca="1">IF(INDIRECT($C977&amp;"!$J$114")=0,"",INDIRECT($C977&amp;"!$J$114"))</f>
        <v/>
      </c>
      <c r="H990" s="115" t="str" cm="1">
        <f t="array" aca="1" ref="H990" ca="1">IF(INDIRECT($C977&amp;"!$J$150")=0,"",INDIRECT($C977&amp;"!$J$150"))</f>
        <v/>
      </c>
      <c r="I990" s="115" t="str" cm="1">
        <f t="array" aca="1" ref="I990" ca="1">IF(INDIRECT($C977&amp;"!$J$186")=0,"",INDIRECT($C977&amp;"!$J$186"))</f>
        <v/>
      </c>
      <c r="J990" s="115" t="str" cm="1">
        <f t="array" aca="1" ref="J990" ca="1">IF(INDIRECT($C977&amp;"!$J$222")=0,"",INDIRECT($C977&amp;"!$J$222"))</f>
        <v/>
      </c>
      <c r="K990" s="115" t="str" cm="1">
        <f t="array" aca="1" ref="K990" ca="1">IF(INDIRECT($C977&amp;"!$J$258")=0,"",INDIRECT($C977&amp;"!$J$258"))</f>
        <v/>
      </c>
      <c r="L990" s="115" t="str" cm="1">
        <f t="array" aca="1" ref="L990" ca="1">IF(INDIRECT($C977&amp;"!$J$294")=0,"",INDIRECT($C977&amp;"!$J$294"))</f>
        <v/>
      </c>
      <c r="M990" s="116" t="str">
        <f ca="1">IF(E990="","",SUM($E990:$L990))</f>
        <v/>
      </c>
      <c r="Q990" s="63"/>
      <c r="R990" s="63"/>
      <c r="S990" s="63"/>
      <c r="T990" s="63"/>
      <c r="U990" s="63"/>
      <c r="V990" s="63"/>
      <c r="W990" s="63"/>
      <c r="X990" s="63"/>
    </row>
    <row r="991" spans="2:24">
      <c r="C991" s="117"/>
      <c r="D991" s="117" t="s">
        <v>74</v>
      </c>
      <c r="E991" s="118" t="str">
        <f t="shared" ref="E991:L991" ca="1" si="1751">IF(OR(E988="",E990=""),"",ROUNDDOWN(E988*E990*24,0))</f>
        <v/>
      </c>
      <c r="F991" s="119" t="str">
        <f t="shared" ca="1" si="1751"/>
        <v/>
      </c>
      <c r="G991" s="119" t="str">
        <f t="shared" ca="1" si="1751"/>
        <v/>
      </c>
      <c r="H991" s="119" t="str">
        <f t="shared" ca="1" si="1751"/>
        <v/>
      </c>
      <c r="I991" s="119" t="str">
        <f t="shared" ca="1" si="1751"/>
        <v/>
      </c>
      <c r="J991" s="119" t="str">
        <f t="shared" ca="1" si="1751"/>
        <v/>
      </c>
      <c r="K991" s="119" t="str">
        <f t="shared" ca="1" si="1751"/>
        <v/>
      </c>
      <c r="L991" s="119" t="str">
        <f t="shared" ca="1" si="1751"/>
        <v/>
      </c>
      <c r="M991" s="121">
        <f ca="1">SUM(E991:L991)</f>
        <v>0</v>
      </c>
      <c r="Q991" s="63" t="str">
        <f ca="1">IF(OR(E988="",E990=""),"",CHAR(10)&amp;"所定休日：" &amp; TEXT(E988,"#,###円") &amp; "×" &amp; TEXT(E990,"[h]:mm時間;@") &amp; "=" &amp; TEXT(E991,"#,###円"))</f>
        <v/>
      </c>
      <c r="R991" s="63" t="str">
        <f t="shared" ref="R991" ca="1" si="1752">IF(OR(F988="",F990=""),"",CHAR(10)&amp;"所定休日：" &amp; TEXT(F988,"#,###円") &amp; "×" &amp; TEXT(F990,"[h]:mm時間;@") &amp; "=" &amp; TEXT(F991,"#,###円"))</f>
        <v/>
      </c>
      <c r="S991" s="63" t="str">
        <f t="shared" ref="S991" ca="1" si="1753">IF(OR(G988="",G990=""),"",CHAR(10)&amp;"所定休日：" &amp; TEXT(G988,"#,###円") &amp; "×" &amp; TEXT(G990,"[h]:mm時間;@") &amp; "=" &amp; TEXT(G991,"#,###円"))</f>
        <v/>
      </c>
      <c r="T991" s="63" t="str">
        <f t="shared" ref="T991" ca="1" si="1754">IF(OR(H988="",H990=""),"",CHAR(10)&amp;"所定休日：" &amp; TEXT(H988,"#,###円") &amp; "×" &amp; TEXT(H990,"[h]:mm時間;@") &amp; "=" &amp; TEXT(H991,"#,###円"))</f>
        <v/>
      </c>
      <c r="U991" s="63" t="str">
        <f t="shared" ref="U991" ca="1" si="1755">IF(OR(I988="",I990=""),"",CHAR(10)&amp;"所定休日：" &amp; TEXT(I988,"#,###円") &amp; "×" &amp; TEXT(I990,"[h]:mm時間;@") &amp; "=" &amp; TEXT(I991,"#,###円"))</f>
        <v/>
      </c>
      <c r="V991" s="63" t="str">
        <f t="shared" ref="V991" ca="1" si="1756">IF(OR(J988="",J990=""),"",CHAR(10)&amp;"所定休日：" &amp; TEXT(J988,"#,###円") &amp; "×" &amp; TEXT(J990,"[h]:mm時間;@") &amp; "=" &amp; TEXT(J991,"#,###円"))</f>
        <v/>
      </c>
      <c r="W991" s="63" t="str">
        <f t="shared" ref="W991" ca="1" si="1757">IF(OR(K988="",K990=""),"",CHAR(10)&amp;"所定休日：" &amp; TEXT(K988,"#,###円") &amp; "×" &amp; TEXT(K990,"[h]:mm時間;@") &amp; "=" &amp; TEXT(K991,"#,###円"))</f>
        <v/>
      </c>
      <c r="X991" s="63" t="str">
        <f t="shared" ref="X991" ca="1" si="1758">IF(OR(L988="",L990=""),"",CHAR(10)&amp;"所定休日：" &amp; TEXT(L988,"#,###円") &amp; "×" &amp; TEXT(L990,"[h]:mm時間;@") &amp; "=" &amp; TEXT(L991,"#,###円"))</f>
        <v/>
      </c>
    </row>
    <row r="992" spans="2:24">
      <c r="C992" s="110" t="s">
        <v>94</v>
      </c>
      <c r="D992" s="112" t="s">
        <v>73</v>
      </c>
      <c r="E992" s="37"/>
      <c r="F992" s="30"/>
      <c r="G992" s="30"/>
      <c r="H992" s="30"/>
      <c r="I992" s="30"/>
      <c r="J992" s="30"/>
      <c r="K992" s="30"/>
      <c r="L992" s="30"/>
      <c r="M992" s="122"/>
      <c r="Q992" s="63"/>
      <c r="R992" s="63"/>
      <c r="S992" s="63"/>
      <c r="T992" s="63"/>
      <c r="U992" s="63"/>
      <c r="V992" s="63"/>
      <c r="W992" s="63"/>
      <c r="X992" s="63"/>
    </row>
    <row r="993" spans="2:24">
      <c r="C993" s="112"/>
      <c r="D993" s="113" t="s">
        <v>92</v>
      </c>
      <c r="E993" s="123" t="str">
        <f t="shared" ref="E993:L993" si="1759">IF(OR(E981="",E992=""),"",E992/E981-1)</f>
        <v/>
      </c>
      <c r="F993" s="124" t="str">
        <f t="shared" si="1759"/>
        <v/>
      </c>
      <c r="G993" s="124" t="str">
        <f t="shared" si="1759"/>
        <v/>
      </c>
      <c r="H993" s="124" t="str">
        <f t="shared" si="1759"/>
        <v/>
      </c>
      <c r="I993" s="124" t="str">
        <f t="shared" si="1759"/>
        <v/>
      </c>
      <c r="J993" s="124" t="str">
        <f t="shared" si="1759"/>
        <v/>
      </c>
      <c r="K993" s="124" t="str">
        <f t="shared" si="1759"/>
        <v/>
      </c>
      <c r="L993" s="124" t="str">
        <f t="shared" si="1759"/>
        <v/>
      </c>
      <c r="M993" s="125"/>
      <c r="Q993" s="63"/>
      <c r="R993" s="63"/>
      <c r="S993" s="63"/>
      <c r="T993" s="63"/>
      <c r="U993" s="63"/>
      <c r="V993" s="63"/>
      <c r="W993" s="63"/>
      <c r="X993" s="63"/>
    </row>
    <row r="994" spans="2:24">
      <c r="C994" s="112"/>
      <c r="D994" s="113" t="s">
        <v>24</v>
      </c>
      <c r="E994" s="114" t="str" cm="1">
        <f t="array" aca="1" ref="E994" ca="1">IF(INDIRECT($C977&amp;"!$K$42")=0,"",INDIRECT($C977&amp;"!$K$42"))</f>
        <v/>
      </c>
      <c r="F994" s="115" t="str" cm="1">
        <f t="array" aca="1" ref="F994" ca="1">IF(INDIRECT($C977&amp;"!$K$78")=0,"",INDIRECT($C977&amp;"!$K$78"))</f>
        <v/>
      </c>
      <c r="G994" s="115" t="str" cm="1">
        <f t="array" aca="1" ref="G994" ca="1">IF(INDIRECT($C977&amp;"!$K$114")=0,"",INDIRECT($C977&amp;"!$K$114"))</f>
        <v/>
      </c>
      <c r="H994" s="115" t="str" cm="1">
        <f t="array" aca="1" ref="H994" ca="1">IF(INDIRECT($C977&amp;"!$K$150")=0,"",INDIRECT($C977&amp;"!$K$150"))</f>
        <v/>
      </c>
      <c r="I994" s="115" t="str" cm="1">
        <f t="array" aca="1" ref="I994" ca="1">IF(INDIRECT($C977&amp;"!$K$186")=0,"",INDIRECT($C977&amp;"!$K$186"))</f>
        <v/>
      </c>
      <c r="J994" s="115" t="str" cm="1">
        <f t="array" aca="1" ref="J994" ca="1">IF(INDIRECT($C977&amp;"!$K$222")=0,"",INDIRECT($C977&amp;"!$K$222"))</f>
        <v/>
      </c>
      <c r="K994" s="115" t="str" cm="1">
        <f t="array" aca="1" ref="K994" ca="1">IF(INDIRECT($C977&amp;"!$K$258")=0,"",INDIRECT($C977&amp;"!$K$258"))</f>
        <v/>
      </c>
      <c r="L994" s="115" t="str" cm="1">
        <f t="array" aca="1" ref="L994" ca="1">IF(INDIRECT($C977&amp;"!$K$294")=0,"",INDIRECT($C977&amp;"!$K$294"))</f>
        <v/>
      </c>
      <c r="M994" s="116" t="str">
        <f ca="1">IF(E994="","",SUM($E994:$L994))</f>
        <v/>
      </c>
      <c r="Q994" s="63"/>
      <c r="R994" s="63"/>
      <c r="S994" s="63"/>
      <c r="T994" s="63"/>
      <c r="U994" s="63"/>
      <c r="V994" s="63"/>
      <c r="W994" s="63"/>
      <c r="X994" s="63"/>
    </row>
    <row r="995" spans="2:24">
      <c r="C995" s="117"/>
      <c r="D995" s="117" t="s">
        <v>74</v>
      </c>
      <c r="E995" s="118" t="str">
        <f ca="1">IF(OR(E992="",E994=""),"",ROUNDDOWN(E992*E994*24,0))</f>
        <v/>
      </c>
      <c r="F995" s="119" t="str">
        <f t="shared" ref="F995:L995" ca="1" si="1760">IF(OR(F992="",F994=""),"",ROUNDDOWN(F992*F994*24,0))</f>
        <v/>
      </c>
      <c r="G995" s="119" t="str">
        <f t="shared" ca="1" si="1760"/>
        <v/>
      </c>
      <c r="H995" s="119" t="str">
        <f t="shared" ca="1" si="1760"/>
        <v/>
      </c>
      <c r="I995" s="119" t="str">
        <f t="shared" ca="1" si="1760"/>
        <v/>
      </c>
      <c r="J995" s="119" t="str">
        <f t="shared" ca="1" si="1760"/>
        <v/>
      </c>
      <c r="K995" s="119" t="str">
        <f t="shared" ca="1" si="1760"/>
        <v/>
      </c>
      <c r="L995" s="119" t="str">
        <f t="shared" ca="1" si="1760"/>
        <v/>
      </c>
      <c r="M995" s="121">
        <f ca="1">SUM(E995:L995)</f>
        <v>0</v>
      </c>
      <c r="Q995" s="63" t="str">
        <f t="shared" ref="Q995" ca="1" si="1761">IF(OR(E992="",E994=""),"",CHAR(10)&amp;"法定休日：" &amp; TEXT(E992,"#,###円") &amp; "×" &amp; TEXT(E994,"[h]:mm時間;@") &amp; "=" &amp; TEXT(E995,"#,###円"))</f>
        <v/>
      </c>
      <c r="R995" s="63" t="str">
        <f t="shared" ref="R995" ca="1" si="1762">IF(OR(F992="",F994=""),"",CHAR(10)&amp;"法定休日：" &amp; TEXT(F992,"#,###円") &amp; "×" &amp; TEXT(F994,"[h]:mm時間;@") &amp; "=" &amp; TEXT(F995,"#,###円"))</f>
        <v/>
      </c>
      <c r="S995" s="63" t="str">
        <f t="shared" ref="S995" ca="1" si="1763">IF(OR(G992="",G994=""),"",CHAR(10)&amp;"法定休日：" &amp; TEXT(G992,"#,###円") &amp; "×" &amp; TEXT(G994,"[h]:mm時間;@") &amp; "=" &amp; TEXT(G995,"#,###円"))</f>
        <v/>
      </c>
      <c r="T995" s="63" t="str">
        <f t="shared" ref="T995" ca="1" si="1764">IF(OR(H992="",H994=""),"",CHAR(10)&amp;"法定休日：" &amp; TEXT(H992,"#,###円") &amp; "×" &amp; TEXT(H994,"[h]:mm時間;@") &amp; "=" &amp; TEXT(H995,"#,###円"))</f>
        <v/>
      </c>
      <c r="U995" s="63" t="str">
        <f t="shared" ref="U995" ca="1" si="1765">IF(OR(I992="",I994=""),"",CHAR(10)&amp;"法定休日：" &amp; TEXT(I992,"#,###円") &amp; "×" &amp; TEXT(I994,"[h]:mm時間;@") &amp; "=" &amp; TEXT(I995,"#,###円"))</f>
        <v/>
      </c>
      <c r="V995" s="63" t="str">
        <f t="shared" ref="V995" ca="1" si="1766">IF(OR(J992="",J994=""),"",CHAR(10)&amp;"法定休日：" &amp; TEXT(J992,"#,###円") &amp; "×" &amp; TEXT(J994,"[h]:mm時間;@") &amp; "=" &amp; TEXT(J995,"#,###円"))</f>
        <v/>
      </c>
      <c r="W995" s="63" t="str">
        <f t="shared" ref="W995" ca="1" si="1767">IF(OR(K992="",K994=""),"",CHAR(10)&amp;"法定休日：" &amp; TEXT(K992,"#,###円") &amp; "×" &amp; TEXT(K994,"[h]:mm時間;@") &amp; "=" &amp; TEXT(K995,"#,###円"))</f>
        <v/>
      </c>
      <c r="X995" s="63" t="str">
        <f t="shared" ref="X995" ca="1" si="1768">IF(OR(L992="",L994=""),"",CHAR(10)&amp;"法定休日：" &amp; TEXT(L992,"#,###円") &amp; "×" &amp; TEXT(L994,"[h]:mm時間;@") &amp; "=" &amp; TEXT(L995,"#,###円"))</f>
        <v/>
      </c>
    </row>
    <row r="996" spans="2:24">
      <c r="C996" s="110" t="s">
        <v>75</v>
      </c>
      <c r="D996" s="110" t="s">
        <v>77</v>
      </c>
      <c r="E996" s="38"/>
      <c r="F996" s="36"/>
      <c r="G996" s="36"/>
      <c r="H996" s="36"/>
      <c r="I996" s="36"/>
      <c r="J996" s="36"/>
      <c r="K996" s="36"/>
      <c r="L996" s="36"/>
      <c r="M996" s="126">
        <f>SUM(E996:L996)</f>
        <v>0</v>
      </c>
      <c r="Q996" s="63"/>
      <c r="R996" s="63"/>
      <c r="S996" s="63"/>
      <c r="T996" s="63"/>
      <c r="U996" s="63"/>
      <c r="V996" s="63"/>
      <c r="W996" s="63"/>
      <c r="X996" s="63"/>
    </row>
    <row r="997" spans="2:24">
      <c r="C997" s="127"/>
      <c r="D997" s="113" t="s">
        <v>78</v>
      </c>
      <c r="E997" s="39"/>
      <c r="F997" s="35"/>
      <c r="G997" s="35"/>
      <c r="H997" s="35"/>
      <c r="I997" s="35"/>
      <c r="J997" s="35"/>
      <c r="K997" s="35"/>
      <c r="L997" s="35"/>
      <c r="M997" s="128">
        <f ca="1">SUM(E997*E980,F997*F980,G997*G980,H997*H980,I997*I980,J997*J980,K997*K980,L997*L980)</f>
        <v>0</v>
      </c>
      <c r="Q997" s="63"/>
      <c r="R997" s="63"/>
      <c r="S997" s="63"/>
      <c r="T997" s="63"/>
      <c r="U997" s="63"/>
      <c r="V997" s="63"/>
      <c r="W997" s="63"/>
      <c r="X997" s="63"/>
    </row>
    <row r="998" spans="2:24">
      <c r="C998" s="129"/>
      <c r="D998" s="117" t="s">
        <v>74</v>
      </c>
      <c r="E998" s="118" t="str">
        <f t="shared" ref="E998:L998" si="1769">IF(AND(E996="",E997=""),"",E996+E997*E980)</f>
        <v/>
      </c>
      <c r="F998" s="119" t="str">
        <f t="shared" si="1769"/>
        <v/>
      </c>
      <c r="G998" s="119" t="str">
        <f t="shared" si="1769"/>
        <v/>
      </c>
      <c r="H998" s="119" t="str">
        <f t="shared" si="1769"/>
        <v/>
      </c>
      <c r="I998" s="119" t="str">
        <f t="shared" si="1769"/>
        <v/>
      </c>
      <c r="J998" s="119" t="str">
        <f t="shared" si="1769"/>
        <v/>
      </c>
      <c r="K998" s="119" t="str">
        <f t="shared" si="1769"/>
        <v/>
      </c>
      <c r="L998" s="119" t="str">
        <f t="shared" si="1769"/>
        <v/>
      </c>
      <c r="M998" s="121">
        <f>SUM(E998:L998)</f>
        <v>0</v>
      </c>
      <c r="Q998" s="63" t="str">
        <f t="shared" ref="Q998:X998" si="1770">IF(AND(E996="",E997=""),"",CHAR(10)&amp;"通勤手当：" &amp; TEXT(E998,"#,###円"))</f>
        <v/>
      </c>
      <c r="R998" s="63" t="str">
        <f t="shared" si="1770"/>
        <v/>
      </c>
      <c r="S998" s="63" t="str">
        <f t="shared" si="1770"/>
        <v/>
      </c>
      <c r="T998" s="63" t="str">
        <f t="shared" si="1770"/>
        <v/>
      </c>
      <c r="U998" s="63" t="str">
        <f t="shared" si="1770"/>
        <v/>
      </c>
      <c r="V998" s="63" t="str">
        <f t="shared" si="1770"/>
        <v/>
      </c>
      <c r="W998" s="63" t="str">
        <f t="shared" si="1770"/>
        <v/>
      </c>
      <c r="X998" s="63" t="str">
        <f t="shared" si="1770"/>
        <v/>
      </c>
    </row>
    <row r="999" spans="2:24">
      <c r="C999" s="110" t="s">
        <v>97</v>
      </c>
      <c r="D999" s="130" t="s">
        <v>99</v>
      </c>
      <c r="E999" s="38"/>
      <c r="F999" s="36"/>
      <c r="G999" s="36"/>
      <c r="H999" s="36"/>
      <c r="I999" s="36"/>
      <c r="J999" s="36"/>
      <c r="K999" s="36"/>
      <c r="L999" s="36"/>
      <c r="M999" s="131">
        <f>SUM(E999:L999)</f>
        <v>0</v>
      </c>
      <c r="Q999" s="63" t="str">
        <f>IF(E999="","",CHAR(10)&amp;"自己負担：" &amp; TEXT(E999,"#,###円")) &amp; IF(E1000="",""," ※" &amp;E1000)</f>
        <v/>
      </c>
      <c r="R999" s="63" t="str">
        <f t="shared" ref="R999" si="1771">IF(F999="","",CHAR(10)&amp;"自己負担：" &amp; TEXT(F999,"#,###円")) &amp; IF(F1000="",""," ※" &amp;F1000)</f>
        <v/>
      </c>
      <c r="S999" s="63" t="str">
        <f t="shared" ref="S999" si="1772">IF(G999="","",CHAR(10)&amp;"自己負担：" &amp; TEXT(G999,"#,###円")) &amp; IF(G1000="",""," ※" &amp;G1000)</f>
        <v/>
      </c>
      <c r="T999" s="63" t="str">
        <f t="shared" ref="T999" si="1773">IF(H999="","",CHAR(10)&amp;"自己負担：" &amp; TEXT(H999,"#,###円")) &amp; IF(H1000="",""," ※" &amp;H1000)</f>
        <v/>
      </c>
      <c r="U999" s="63" t="str">
        <f t="shared" ref="U999" si="1774">IF(I999="","",CHAR(10)&amp;"自己負担：" &amp; TEXT(I999,"#,###円")) &amp; IF(I1000="",""," ※" &amp;I1000)</f>
        <v/>
      </c>
      <c r="V999" s="63" t="str">
        <f t="shared" ref="V999" si="1775">IF(J999="","",CHAR(10)&amp;"自己負担：" &amp; TEXT(J999,"#,###円")) &amp; IF(J1000="",""," ※" &amp;J1000)</f>
        <v/>
      </c>
      <c r="W999" s="63" t="str">
        <f t="shared" ref="W999" si="1776">IF(K999="","",CHAR(10)&amp;"自己負担：" &amp; TEXT(K999,"#,###円")) &amp; IF(K1000="",""," ※" &amp;K1000)</f>
        <v/>
      </c>
      <c r="X999" s="63" t="str">
        <f t="shared" ref="X999" si="1777">IF(L999="","",CHAR(10)&amp;"自己負担：" &amp; TEXT(L999,"#,###円")) &amp; IF(L1000="",""," ※" &amp;L1000)</f>
        <v/>
      </c>
    </row>
    <row r="1000" spans="2:24" ht="33.75" customHeight="1" thickBot="1">
      <c r="C1000" s="132" t="s">
        <v>98</v>
      </c>
      <c r="D1000" s="133" t="s">
        <v>100</v>
      </c>
      <c r="E1000" s="40"/>
      <c r="F1000" s="40"/>
      <c r="G1000" s="40"/>
      <c r="H1000" s="40"/>
      <c r="I1000" s="40"/>
      <c r="J1000" s="40"/>
      <c r="K1000" s="40"/>
      <c r="L1000" s="41"/>
      <c r="M1000" s="134"/>
      <c r="O1000" s="1" t="s">
        <v>101</v>
      </c>
    </row>
    <row r="1001" spans="2:24" ht="21.75" customHeight="1" thickTop="1">
      <c r="C1001" s="129" t="s">
        <v>76</v>
      </c>
      <c r="D1001" s="135"/>
      <c r="E1001" s="119" t="str">
        <f t="shared" ref="E1001:L1001" ca="1" si="1778">IF(SUM(E983,E987,E991,E995,E998)-E999=0,"",SUM(E983,E987,E991,E995,E998)-E999)</f>
        <v/>
      </c>
      <c r="F1001" s="119" t="str">
        <f t="shared" ca="1" si="1778"/>
        <v/>
      </c>
      <c r="G1001" s="119" t="str">
        <f t="shared" ca="1" si="1778"/>
        <v/>
      </c>
      <c r="H1001" s="119" t="str">
        <f t="shared" ca="1" si="1778"/>
        <v/>
      </c>
      <c r="I1001" s="119" t="str">
        <f t="shared" ca="1" si="1778"/>
        <v/>
      </c>
      <c r="J1001" s="119" t="str">
        <f t="shared" ca="1" si="1778"/>
        <v/>
      </c>
      <c r="K1001" s="119" t="str">
        <f t="shared" ca="1" si="1778"/>
        <v/>
      </c>
      <c r="L1001" s="119" t="str">
        <f t="shared" ca="1" si="1778"/>
        <v/>
      </c>
      <c r="M1001" s="136" t="str">
        <f ca="1">IF(E1001="","",SUM(E1001:L1001))</f>
        <v/>
      </c>
      <c r="Q1001" s="137" t="str">
        <f ca="1">Q983&amp;Q987&amp;Q991&amp;Q995&amp;Q998&amp;Q999</f>
        <v/>
      </c>
      <c r="R1001" s="137" t="str">
        <f t="shared" ref="R1001:X1001" ca="1" si="1779">R983&amp;R987&amp;R991&amp;R995&amp;R998&amp;R999</f>
        <v/>
      </c>
      <c r="S1001" s="137" t="str">
        <f t="shared" ca="1" si="1779"/>
        <v/>
      </c>
      <c r="T1001" s="137" t="str">
        <f t="shared" ca="1" si="1779"/>
        <v/>
      </c>
      <c r="U1001" s="137" t="str">
        <f t="shared" ca="1" si="1779"/>
        <v/>
      </c>
      <c r="V1001" s="137" t="str">
        <f t="shared" ca="1" si="1779"/>
        <v/>
      </c>
      <c r="W1001" s="137" t="str">
        <f t="shared" ca="1" si="1779"/>
        <v/>
      </c>
      <c r="X1001" s="137" t="str">
        <f t="shared" ca="1" si="1779"/>
        <v/>
      </c>
    </row>
    <row r="1002" spans="2:24" ht="15" customHeight="1" thickBot="1">
      <c r="B1002" s="138"/>
      <c r="C1002" s="138"/>
      <c r="D1002" s="138"/>
      <c r="E1002" s="138"/>
      <c r="F1002" s="138"/>
      <c r="G1002" s="138"/>
      <c r="H1002" s="138"/>
      <c r="I1002" s="138"/>
      <c r="J1002" s="138"/>
      <c r="K1002" s="138"/>
      <c r="L1002" s="138"/>
      <c r="M1002" s="138"/>
    </row>
    <row r="1004" spans="2:24" ht="14.25" customHeight="1">
      <c r="B1004" s="46">
        <f>B977+1</f>
        <v>38</v>
      </c>
      <c r="C1004" s="29" t="str">
        <f>HYPERLINK("#日誌"&amp;B1004&amp;"!B11","日誌"&amp;B1004)</f>
        <v>日誌38</v>
      </c>
      <c r="D1004" s="95" t="s">
        <v>116</v>
      </c>
      <c r="E1004" s="139"/>
      <c r="F1004" s="95" t="s">
        <v>126</v>
      </c>
      <c r="G1004" s="140"/>
      <c r="H1004" s="95" t="s">
        <v>127</v>
      </c>
      <c r="I1004" s="140"/>
      <c r="J1004" s="63"/>
      <c r="M1004" s="96" t="str">
        <f>HYPERLINK("#⑭雑役務費!C"&amp;9*B1004+1,"経費支出管理表へ")</f>
        <v>経費支出管理表へ</v>
      </c>
      <c r="Q1004" s="1" t="s">
        <v>102</v>
      </c>
    </row>
    <row r="1005" spans="2:24" ht="7.5" customHeight="1">
      <c r="C1005" s="63"/>
      <c r="D1005" s="63"/>
      <c r="E1005" s="63"/>
      <c r="G1005" s="97" t="e">
        <f>VLOOKUP(G1004,リスト!E:F,2,FALSE)</f>
        <v>#N/A</v>
      </c>
      <c r="H1005" s="63"/>
      <c r="J1005" s="63"/>
      <c r="K1005" s="63"/>
      <c r="L1005" s="63"/>
      <c r="M1005" s="63"/>
    </row>
    <row r="1006" spans="2:24">
      <c r="C1006" s="98"/>
      <c r="D1006" s="99"/>
      <c r="E1006" s="100" t="s">
        <v>45</v>
      </c>
      <c r="F1006" s="101" t="s">
        <v>46</v>
      </c>
      <c r="G1006" s="101" t="s">
        <v>47</v>
      </c>
      <c r="H1006" s="101" t="s">
        <v>48</v>
      </c>
      <c r="I1006" s="101" t="s">
        <v>49</v>
      </c>
      <c r="J1006" s="101" t="s">
        <v>50</v>
      </c>
      <c r="K1006" s="101" t="s">
        <v>51</v>
      </c>
      <c r="L1006" s="101" t="s">
        <v>52</v>
      </c>
      <c r="M1006" s="102" t="s">
        <v>11</v>
      </c>
      <c r="Q1006" s="103" t="s">
        <v>45</v>
      </c>
      <c r="R1006" s="103" t="s">
        <v>46</v>
      </c>
      <c r="S1006" s="103" t="s">
        <v>47</v>
      </c>
      <c r="T1006" s="103" t="s">
        <v>48</v>
      </c>
      <c r="U1006" s="103" t="s">
        <v>49</v>
      </c>
      <c r="V1006" s="103" t="s">
        <v>50</v>
      </c>
      <c r="W1006" s="103" t="s">
        <v>51</v>
      </c>
      <c r="X1006" s="103" t="s">
        <v>52</v>
      </c>
    </row>
    <row r="1007" spans="2:24" ht="15" customHeight="1">
      <c r="C1007" s="104" t="s">
        <v>18</v>
      </c>
      <c r="D1007" s="105"/>
      <c r="E1007" s="106" cm="1">
        <f t="array" aca="1" ref="E1007" ca="1">IF(INDIRECT(C1004&amp;"!$L$42")=0,"",COUNT(INDIRECT(C1004&amp;"!$L$11:$L$41")))</f>
        <v>0</v>
      </c>
      <c r="F1007" s="107" cm="1">
        <f t="array" aca="1" ref="F1007" ca="1">IF(INDIRECT(C1004&amp;"!$L$78")=0,"",COUNT(INDIRECT(C1004&amp;"!$L$47:$L$77")))</f>
        <v>0</v>
      </c>
      <c r="G1007" s="107" cm="1">
        <f t="array" aca="1" ref="G1007" ca="1">IF(INDIRECT(C1004&amp;"!$L$114")=0,"",COUNT(INDIRECT(C1004&amp;"!$L$83:$L$113")))</f>
        <v>0</v>
      </c>
      <c r="H1007" s="107" cm="1">
        <f t="array" aca="1" ref="H1007" ca="1">IF(INDIRECT(C1004&amp;"!$L$150")=0,"",COUNT(INDIRECT(C1004&amp;"!$L$119:$L$149")))</f>
        <v>0</v>
      </c>
      <c r="I1007" s="107" cm="1">
        <f t="array" aca="1" ref="I1007" ca="1">IF(INDIRECT(C1004&amp;"!$L$186")=0,"",COUNT(INDIRECT(C1004&amp;"!$L$155:$L$185")))</f>
        <v>0</v>
      </c>
      <c r="J1007" s="107" cm="1">
        <f t="array" aca="1" ref="J1007" ca="1">IF(INDIRECT(C1004&amp;"!$L$222")=0,"",COUNT(INDIRECT(C1004&amp;"!$L$191:$L$221")))</f>
        <v>0</v>
      </c>
      <c r="K1007" s="107" cm="1">
        <f t="array" aca="1" ref="K1007" ca="1">IF(INDIRECT(C1004&amp;"!$L$258")=0,"",COUNT(INDIRECT(C1004&amp;"!$L$227:$L$257")))</f>
        <v>0</v>
      </c>
      <c r="L1007" s="107" cm="1">
        <f t="array" aca="1" ref="L1007" ca="1">IF(INDIRECT(C1004&amp;"!$L$294")=0,"",COUNT(INDIRECT(C1004&amp;"!$L$263:$L$293")))</f>
        <v>0</v>
      </c>
      <c r="M1007" s="108">
        <f ca="1">IF($E$8="","",SUM($E$8:$L$8))</f>
        <v>0</v>
      </c>
      <c r="O1007" s="69" t="s">
        <v>167</v>
      </c>
      <c r="Q1007" s="109"/>
      <c r="R1007" s="109"/>
      <c r="S1007" s="109"/>
      <c r="T1007" s="109"/>
      <c r="U1007" s="109"/>
      <c r="V1007" s="109"/>
      <c r="W1007" s="109"/>
      <c r="X1007" s="109"/>
    </row>
    <row r="1008" spans="2:24">
      <c r="C1008" s="110" t="s">
        <v>82</v>
      </c>
      <c r="D1008" s="110" t="s">
        <v>73</v>
      </c>
      <c r="E1008" s="37"/>
      <c r="F1008" s="30"/>
      <c r="G1008" s="30"/>
      <c r="H1008" s="30"/>
      <c r="I1008" s="30"/>
      <c r="J1008" s="30"/>
      <c r="K1008" s="30"/>
      <c r="L1008" s="30"/>
      <c r="M1008" s="111"/>
      <c r="O1008" s="1" t="s">
        <v>122</v>
      </c>
    </row>
    <row r="1009" spans="3:24">
      <c r="C1009" s="112"/>
      <c r="D1009" s="113" t="s">
        <v>24</v>
      </c>
      <c r="E1009" s="114" t="str" cm="1">
        <f t="array" aca="1" ref="E1009" ca="1">IF(INDIRECT($C1004&amp;"!$H$42")=0,"",INDIRECT($C1004&amp;"!$H$42"))</f>
        <v/>
      </c>
      <c r="F1009" s="115" t="str" cm="1">
        <f t="array" aca="1" ref="F1009" ca="1">IF(INDIRECT($C1004&amp;"!$H$78")=0,"",INDIRECT($C1004&amp;"!$H$78"))</f>
        <v/>
      </c>
      <c r="G1009" s="115" t="str" cm="1">
        <f t="array" aca="1" ref="G1009" ca="1">IF(INDIRECT($C1004&amp;"!$H$114")=0,"",INDIRECT($C1004&amp;"!$H$114"))</f>
        <v/>
      </c>
      <c r="H1009" s="115" t="str" cm="1">
        <f t="array" aca="1" ref="H1009" ca="1">IF(INDIRECT($C1004&amp;"!$H$150")=0,"",INDIRECT($C1004&amp;"!$H$150"))</f>
        <v/>
      </c>
      <c r="I1009" s="115" t="str" cm="1">
        <f t="array" aca="1" ref="I1009" ca="1">IF(INDIRECT($C1004&amp;"!$H$186")=0,"",INDIRECT($C1004&amp;"!$H$186"))</f>
        <v/>
      </c>
      <c r="J1009" s="115" t="str" cm="1">
        <f t="array" aca="1" ref="J1009" ca="1">IF(INDIRECT($C1004&amp;"!$H$222")=0,"",INDIRECT($C1004&amp;"!$H$222"))</f>
        <v/>
      </c>
      <c r="K1009" s="115" t="str" cm="1">
        <f t="array" aca="1" ref="K1009" ca="1">IF(INDIRECT($C1004&amp;"!$H$258")=0,"",INDIRECT($C1004&amp;"!$H$258"))</f>
        <v/>
      </c>
      <c r="L1009" s="115" t="str" cm="1">
        <f t="array" aca="1" ref="L1009" ca="1">IF(INDIRECT($C1004&amp;"!$H$294")=0,"",INDIRECT($C1004&amp;"!$H$294"))</f>
        <v/>
      </c>
      <c r="M1009" s="116" t="str">
        <f ca="1">IF(E1009="","",SUM($E1009:$L1009))</f>
        <v/>
      </c>
    </row>
    <row r="1010" spans="3:24">
      <c r="C1010" s="117"/>
      <c r="D1010" s="117" t="s">
        <v>74</v>
      </c>
      <c r="E1010" s="118" t="str">
        <f t="shared" ref="E1010:L1010" ca="1" si="1780">IF(OR(E1008="",E1009=""),"",ROUNDDOWN(E1008*E1009*24,0))</f>
        <v/>
      </c>
      <c r="F1010" s="119" t="str">
        <f t="shared" ca="1" si="1780"/>
        <v/>
      </c>
      <c r="G1010" s="119" t="str">
        <f t="shared" ca="1" si="1780"/>
        <v/>
      </c>
      <c r="H1010" s="119" t="str">
        <f t="shared" ca="1" si="1780"/>
        <v/>
      </c>
      <c r="I1010" s="120" t="str">
        <f t="shared" ca="1" si="1780"/>
        <v/>
      </c>
      <c r="J1010" s="119" t="str">
        <f t="shared" ca="1" si="1780"/>
        <v/>
      </c>
      <c r="K1010" s="119" t="str">
        <f t="shared" ca="1" si="1780"/>
        <v/>
      </c>
      <c r="L1010" s="119" t="str">
        <f t="shared" ca="1" si="1780"/>
        <v/>
      </c>
      <c r="M1010" s="121">
        <f ca="1">SUM(E1010:L1010)</f>
        <v>0</v>
      </c>
      <c r="Q1010" s="63" t="str">
        <f t="shared" ref="Q1010" ca="1" si="1781">IF(OR(E1008="",E1009=""),"","所定内：" &amp; TEXT(E1008,"#,###円") &amp; "×" &amp; TEXT(E1009,"[h]:mm時間;@") &amp; "=" &amp; TEXT(E1010,"#,###円"))</f>
        <v/>
      </c>
      <c r="R1010" s="63" t="str">
        <f t="shared" ref="R1010" ca="1" si="1782">IF(OR(F1008="",F1009=""),"","所定内：" &amp; TEXT(F1008,"#,###円") &amp; "×" &amp; TEXT(F1009,"[h]:mm時間;@") &amp; "=" &amp; TEXT(F1010,"#,###円"))</f>
        <v/>
      </c>
      <c r="S1010" s="63" t="str">
        <f t="shared" ref="S1010" ca="1" si="1783">IF(OR(G1008="",G1009=""),"","所定内：" &amp; TEXT(G1008,"#,###円") &amp; "×" &amp; TEXT(G1009,"[h]:mm時間;@") &amp; "=" &amp; TEXT(G1010,"#,###円"))</f>
        <v/>
      </c>
      <c r="T1010" s="63" t="str">
        <f t="shared" ref="T1010" ca="1" si="1784">IF(OR(H1008="",H1009=""),"","所定内：" &amp; TEXT(H1008,"#,###円") &amp; "×" &amp; TEXT(H1009,"[h]:mm時間;@") &amp; "=" &amp; TEXT(H1010,"#,###円"))</f>
        <v/>
      </c>
      <c r="U1010" s="63" t="str">
        <f t="shared" ref="U1010" ca="1" si="1785">IF(OR(I1008="",I1009=""),"","所定内：" &amp; TEXT(I1008,"#,###円") &amp; "×" &amp; TEXT(I1009,"[h]:mm時間;@") &amp; "=" &amp; TEXT(I1010,"#,###円"))</f>
        <v/>
      </c>
      <c r="V1010" s="63" t="str">
        <f t="shared" ref="V1010" ca="1" si="1786">IF(OR(J1008="",J1009=""),"","所定内：" &amp; TEXT(J1008,"#,###円") &amp; "×" &amp; TEXT(J1009,"[h]:mm時間;@") &amp; "=" &amp; TEXT(J1010,"#,###円"))</f>
        <v/>
      </c>
      <c r="W1010" s="63" t="str">
        <f t="shared" ref="W1010" ca="1" si="1787">IF(OR(K1008="",K1009=""),"","所定内：" &amp; TEXT(K1008,"#,###円") &amp; "×" &amp; TEXT(K1009,"[h]:mm時間;@") &amp; "=" &amp; TEXT(K1010,"#,###円"))</f>
        <v/>
      </c>
      <c r="X1010" s="63" t="str">
        <f t="shared" ref="X1010" ca="1" si="1788">IF(OR(L1008="",L1009=""),"","所定内：" &amp; TEXT(L1008,"#,###円") &amp; "×" &amp; TEXT(L1009,"[h]:mm時間;@") &amp; "=" &amp; TEXT(L1010,"#,###円"))</f>
        <v/>
      </c>
    </row>
    <row r="1011" spans="3:24">
      <c r="C1011" s="110" t="s">
        <v>91</v>
      </c>
      <c r="D1011" s="112" t="s">
        <v>73</v>
      </c>
      <c r="E1011" s="37"/>
      <c r="F1011" s="30"/>
      <c r="G1011" s="30"/>
      <c r="H1011" s="30"/>
      <c r="I1011" s="30"/>
      <c r="J1011" s="30"/>
      <c r="K1011" s="30"/>
      <c r="L1011" s="30"/>
      <c r="M1011" s="122"/>
      <c r="Q1011" s="63"/>
      <c r="R1011" s="63"/>
      <c r="S1011" s="63"/>
      <c r="T1011" s="63"/>
      <c r="U1011" s="63"/>
      <c r="V1011" s="63"/>
      <c r="W1011" s="63"/>
      <c r="X1011" s="63"/>
    </row>
    <row r="1012" spans="3:24">
      <c r="C1012" s="112"/>
      <c r="D1012" s="113" t="s">
        <v>92</v>
      </c>
      <c r="E1012" s="123" t="str">
        <f>IF(OR(E1008="",E1011=""),"",E1011/E1008-1)</f>
        <v/>
      </c>
      <c r="F1012" s="124" t="str">
        <f t="shared" ref="F1012:L1012" si="1789">IF(OR(F1008="",F1011=""),"",F1011/F1008-1)</f>
        <v/>
      </c>
      <c r="G1012" s="124" t="str">
        <f t="shared" si="1789"/>
        <v/>
      </c>
      <c r="H1012" s="124" t="str">
        <f t="shared" si="1789"/>
        <v/>
      </c>
      <c r="I1012" s="124" t="str">
        <f t="shared" si="1789"/>
        <v/>
      </c>
      <c r="J1012" s="124" t="str">
        <f t="shared" si="1789"/>
        <v/>
      </c>
      <c r="K1012" s="124" t="str">
        <f t="shared" si="1789"/>
        <v/>
      </c>
      <c r="L1012" s="124" t="str">
        <f t="shared" si="1789"/>
        <v/>
      </c>
      <c r="M1012" s="125"/>
      <c r="Q1012" s="63"/>
      <c r="R1012" s="63"/>
      <c r="S1012" s="63"/>
      <c r="T1012" s="63"/>
      <c r="U1012" s="63"/>
      <c r="V1012" s="63"/>
      <c r="W1012" s="63"/>
      <c r="X1012" s="63"/>
    </row>
    <row r="1013" spans="3:24">
      <c r="C1013" s="112"/>
      <c r="D1013" s="113" t="s">
        <v>24</v>
      </c>
      <c r="E1013" s="114" t="str" cm="1">
        <f t="array" aca="1" ref="E1013" ca="1">IF(INDIRECT($C1004&amp;"!$I$42")=0,"",INDIRECT($C1004&amp;"!$I$42"))</f>
        <v/>
      </c>
      <c r="F1013" s="115" t="str" cm="1">
        <f t="array" aca="1" ref="F1013" ca="1">IF(INDIRECT($C1004&amp;"!$I$78")=0,"",INDIRECT($C1004&amp;"!$I$78"))</f>
        <v/>
      </c>
      <c r="G1013" s="115" t="str" cm="1">
        <f t="array" aca="1" ref="G1013" ca="1">IF(INDIRECT($C1004&amp;"!$I$114")=0,"",INDIRECT($C1004&amp;"!$I$114"))</f>
        <v/>
      </c>
      <c r="H1013" s="115" t="str" cm="1">
        <f t="array" aca="1" ref="H1013" ca="1">IF(INDIRECT($C1004&amp;"!$I$150")=0,"",INDIRECT($C1004&amp;"!$I$150"))</f>
        <v/>
      </c>
      <c r="I1013" s="115" t="str" cm="1">
        <f t="array" aca="1" ref="I1013" ca="1">IF(INDIRECT($C1004&amp;"!$I$186")=0,"",INDIRECT($C1004&amp;"!$I$186"))</f>
        <v/>
      </c>
      <c r="J1013" s="115" t="str" cm="1">
        <f t="array" aca="1" ref="J1013" ca="1">IF(INDIRECT($C1004&amp;"!$I$222")=0,"",INDIRECT($C1004&amp;"!$I$222"))</f>
        <v/>
      </c>
      <c r="K1013" s="115" t="str" cm="1">
        <f t="array" aca="1" ref="K1013" ca="1">IF(INDIRECT($C1004&amp;"!$I$258")=0,"",INDIRECT($C1004&amp;"!$I$258"))</f>
        <v/>
      </c>
      <c r="L1013" s="115" t="str" cm="1">
        <f t="array" aca="1" ref="L1013" ca="1">IF(INDIRECT($C1004&amp;"!$I$294")=0,"",INDIRECT($C1004&amp;"!$I$294"))</f>
        <v/>
      </c>
      <c r="M1013" s="116" t="str">
        <f ca="1">IF(E1013="","",SUM($E1013:$L1013))</f>
        <v/>
      </c>
      <c r="Q1013" s="63"/>
      <c r="R1013" s="63"/>
      <c r="S1013" s="63"/>
      <c r="T1013" s="63"/>
      <c r="U1013" s="63"/>
      <c r="V1013" s="63"/>
      <c r="W1013" s="63"/>
      <c r="X1013" s="63"/>
    </row>
    <row r="1014" spans="3:24">
      <c r="C1014" s="117"/>
      <c r="D1014" s="117" t="s">
        <v>74</v>
      </c>
      <c r="E1014" s="118" t="str">
        <f t="shared" ref="E1014:L1014" ca="1" si="1790">IF(OR(E1011="",E1013=""),"",ROUNDDOWN(E1011*E1013*24,0))</f>
        <v/>
      </c>
      <c r="F1014" s="119" t="str">
        <f t="shared" ca="1" si="1790"/>
        <v/>
      </c>
      <c r="G1014" s="119" t="str">
        <f t="shared" ca="1" si="1790"/>
        <v/>
      </c>
      <c r="H1014" s="119" t="str">
        <f t="shared" ca="1" si="1790"/>
        <v/>
      </c>
      <c r="I1014" s="119" t="str">
        <f t="shared" ca="1" si="1790"/>
        <v/>
      </c>
      <c r="J1014" s="119" t="str">
        <f t="shared" ca="1" si="1790"/>
        <v/>
      </c>
      <c r="K1014" s="119" t="str">
        <f t="shared" ca="1" si="1790"/>
        <v/>
      </c>
      <c r="L1014" s="119" t="str">
        <f t="shared" ca="1" si="1790"/>
        <v/>
      </c>
      <c r="M1014" s="121">
        <f ca="1">SUM(E1014:L1014)</f>
        <v>0</v>
      </c>
      <c r="Q1014" s="63" t="str">
        <f t="shared" ref="Q1014" ca="1" si="1791">IF(OR(E1011="",E1013=""),"",CHAR(10)&amp;"所定外：" &amp; TEXT(E1011,"#,###円") &amp; "×" &amp; TEXT(E1013,"[h]:mm時間;@") &amp; "=" &amp; TEXT(E1014,"#,###円"))</f>
        <v/>
      </c>
      <c r="R1014" s="63" t="str">
        <f t="shared" ref="R1014" ca="1" si="1792">IF(OR(F1011="",F1013=""),"",CHAR(10)&amp;"所定外：" &amp; TEXT(F1011,"#,###円") &amp; "×" &amp; TEXT(F1013,"[h]:mm時間;@") &amp; "=" &amp; TEXT(F1014,"#,###円"))</f>
        <v/>
      </c>
      <c r="S1014" s="63" t="str">
        <f t="shared" ref="S1014" ca="1" si="1793">IF(OR(G1011="",G1013=""),"",CHAR(10)&amp;"所定外：" &amp; TEXT(G1011,"#,###円") &amp; "×" &amp; TEXT(G1013,"[h]:mm時間;@") &amp; "=" &amp; TEXT(G1014,"#,###円"))</f>
        <v/>
      </c>
      <c r="T1014" s="63" t="str">
        <f t="shared" ref="T1014" ca="1" si="1794">IF(OR(H1011="",H1013=""),"",CHAR(10)&amp;"所定外：" &amp; TEXT(H1011,"#,###円") &amp; "×" &amp; TEXT(H1013,"[h]:mm時間;@") &amp; "=" &amp; TEXT(H1014,"#,###円"))</f>
        <v/>
      </c>
      <c r="U1014" s="63" t="str">
        <f t="shared" ref="U1014" ca="1" si="1795">IF(OR(I1011="",I1013=""),"",CHAR(10)&amp;"所定外：" &amp; TEXT(I1011,"#,###円") &amp; "×" &amp; TEXT(I1013,"[h]:mm時間;@") &amp; "=" &amp; TEXT(I1014,"#,###円"))</f>
        <v/>
      </c>
      <c r="V1014" s="63" t="str">
        <f t="shared" ref="V1014" ca="1" si="1796">IF(OR(J1011="",J1013=""),"",CHAR(10)&amp;"所定外：" &amp; TEXT(J1011,"#,###円") &amp; "×" &amp; TEXT(J1013,"[h]:mm時間;@") &amp; "=" &amp; TEXT(J1014,"#,###円"))</f>
        <v/>
      </c>
      <c r="W1014" s="63" t="str">
        <f t="shared" ref="W1014" ca="1" si="1797">IF(OR(K1011="",K1013=""),"",CHAR(10)&amp;"所定外：" &amp; TEXT(K1011,"#,###円") &amp; "×" &amp; TEXT(K1013,"[h]:mm時間;@") &amp; "=" &amp; TEXT(K1014,"#,###円"))</f>
        <v/>
      </c>
      <c r="X1014" s="63" t="str">
        <f t="shared" ref="X1014" ca="1" si="1798">IF(OR(L1011="",L1013=""),"",CHAR(10)&amp;"所定外：" &amp; TEXT(L1011,"#,###円") &amp; "×" &amp; TEXT(L1013,"[h]:mm時間;@") &amp; "=" &amp; TEXT(L1014,"#,###円"))</f>
        <v/>
      </c>
    </row>
    <row r="1015" spans="3:24">
      <c r="C1015" s="110" t="s">
        <v>93</v>
      </c>
      <c r="D1015" s="112" t="s">
        <v>73</v>
      </c>
      <c r="E1015" s="37"/>
      <c r="F1015" s="30"/>
      <c r="G1015" s="30"/>
      <c r="H1015" s="30"/>
      <c r="I1015" s="30"/>
      <c r="J1015" s="30"/>
      <c r="K1015" s="30"/>
      <c r="L1015" s="30"/>
      <c r="M1015" s="122"/>
      <c r="Q1015" s="63"/>
      <c r="R1015" s="63"/>
      <c r="S1015" s="63"/>
      <c r="T1015" s="63"/>
      <c r="U1015" s="63"/>
      <c r="V1015" s="63"/>
      <c r="W1015" s="63"/>
      <c r="X1015" s="63"/>
    </row>
    <row r="1016" spans="3:24">
      <c r="C1016" s="112"/>
      <c r="D1016" s="113" t="s">
        <v>92</v>
      </c>
      <c r="E1016" s="123" t="str">
        <f t="shared" ref="E1016:L1016" si="1799">IF(OR(E1008="",E1015=""),"",E1015/E1008-1)</f>
        <v/>
      </c>
      <c r="F1016" s="124" t="str">
        <f t="shared" si="1799"/>
        <v/>
      </c>
      <c r="G1016" s="124" t="str">
        <f t="shared" si="1799"/>
        <v/>
      </c>
      <c r="H1016" s="124" t="str">
        <f t="shared" si="1799"/>
        <v/>
      </c>
      <c r="I1016" s="124" t="str">
        <f t="shared" si="1799"/>
        <v/>
      </c>
      <c r="J1016" s="124" t="str">
        <f t="shared" si="1799"/>
        <v/>
      </c>
      <c r="K1016" s="124" t="str">
        <f t="shared" si="1799"/>
        <v/>
      </c>
      <c r="L1016" s="124" t="str">
        <f t="shared" si="1799"/>
        <v/>
      </c>
      <c r="M1016" s="125"/>
      <c r="Q1016" s="63"/>
      <c r="R1016" s="63"/>
      <c r="S1016" s="63"/>
      <c r="T1016" s="63"/>
      <c r="U1016" s="63"/>
      <c r="V1016" s="63"/>
      <c r="W1016" s="63"/>
      <c r="X1016" s="63"/>
    </row>
    <row r="1017" spans="3:24">
      <c r="C1017" s="112"/>
      <c r="D1017" s="113" t="s">
        <v>24</v>
      </c>
      <c r="E1017" s="114" t="str" cm="1">
        <f t="array" aca="1" ref="E1017" ca="1">IF(INDIRECT($C1004&amp;"!$J$42")=0,"",INDIRECT($C1004&amp;"!$J$42"))</f>
        <v/>
      </c>
      <c r="F1017" s="115" t="str" cm="1">
        <f t="array" aca="1" ref="F1017" ca="1">IF(INDIRECT($C1004&amp;"!$J$78")=0,"",INDIRECT($C1004&amp;"!$J$78"))</f>
        <v/>
      </c>
      <c r="G1017" s="115" t="str" cm="1">
        <f t="array" aca="1" ref="G1017" ca="1">IF(INDIRECT($C1004&amp;"!$J$114")=0,"",INDIRECT($C1004&amp;"!$J$114"))</f>
        <v/>
      </c>
      <c r="H1017" s="115" t="str" cm="1">
        <f t="array" aca="1" ref="H1017" ca="1">IF(INDIRECT($C1004&amp;"!$J$150")=0,"",INDIRECT($C1004&amp;"!$J$150"))</f>
        <v/>
      </c>
      <c r="I1017" s="115" t="str" cm="1">
        <f t="array" aca="1" ref="I1017" ca="1">IF(INDIRECT($C1004&amp;"!$J$186")=0,"",INDIRECT($C1004&amp;"!$J$186"))</f>
        <v/>
      </c>
      <c r="J1017" s="115" t="str" cm="1">
        <f t="array" aca="1" ref="J1017" ca="1">IF(INDIRECT($C1004&amp;"!$J$222")=0,"",INDIRECT($C1004&amp;"!$J$222"))</f>
        <v/>
      </c>
      <c r="K1017" s="115" t="str" cm="1">
        <f t="array" aca="1" ref="K1017" ca="1">IF(INDIRECT($C1004&amp;"!$J$258")=0,"",INDIRECT($C1004&amp;"!$J$258"))</f>
        <v/>
      </c>
      <c r="L1017" s="115" t="str" cm="1">
        <f t="array" aca="1" ref="L1017" ca="1">IF(INDIRECT($C1004&amp;"!$J$294")=0,"",INDIRECT($C1004&amp;"!$J$294"))</f>
        <v/>
      </c>
      <c r="M1017" s="116" t="str">
        <f ca="1">IF(E1017="","",SUM($E1017:$L1017))</f>
        <v/>
      </c>
      <c r="Q1017" s="63"/>
      <c r="R1017" s="63"/>
      <c r="S1017" s="63"/>
      <c r="T1017" s="63"/>
      <c r="U1017" s="63"/>
      <c r="V1017" s="63"/>
      <c r="W1017" s="63"/>
      <c r="X1017" s="63"/>
    </row>
    <row r="1018" spans="3:24">
      <c r="C1018" s="117"/>
      <c r="D1018" s="117" t="s">
        <v>74</v>
      </c>
      <c r="E1018" s="118" t="str">
        <f t="shared" ref="E1018:L1018" ca="1" si="1800">IF(OR(E1015="",E1017=""),"",ROUNDDOWN(E1015*E1017*24,0))</f>
        <v/>
      </c>
      <c r="F1018" s="119" t="str">
        <f t="shared" ca="1" si="1800"/>
        <v/>
      </c>
      <c r="G1018" s="119" t="str">
        <f t="shared" ca="1" si="1800"/>
        <v/>
      </c>
      <c r="H1018" s="119" t="str">
        <f t="shared" ca="1" si="1800"/>
        <v/>
      </c>
      <c r="I1018" s="119" t="str">
        <f t="shared" ca="1" si="1800"/>
        <v/>
      </c>
      <c r="J1018" s="119" t="str">
        <f t="shared" ca="1" si="1800"/>
        <v/>
      </c>
      <c r="K1018" s="119" t="str">
        <f t="shared" ca="1" si="1800"/>
        <v/>
      </c>
      <c r="L1018" s="119" t="str">
        <f t="shared" ca="1" si="1800"/>
        <v/>
      </c>
      <c r="M1018" s="121">
        <f ca="1">SUM(E1018:L1018)</f>
        <v>0</v>
      </c>
      <c r="Q1018" s="63" t="str">
        <f ca="1">IF(OR(E1015="",E1017=""),"",CHAR(10)&amp;"所定休日：" &amp; TEXT(E1015,"#,###円") &amp; "×" &amp; TEXT(E1017,"[h]:mm時間;@") &amp; "=" &amp; TEXT(E1018,"#,###円"))</f>
        <v/>
      </c>
      <c r="R1018" s="63" t="str">
        <f t="shared" ref="R1018" ca="1" si="1801">IF(OR(F1015="",F1017=""),"",CHAR(10)&amp;"所定休日：" &amp; TEXT(F1015,"#,###円") &amp; "×" &amp; TEXT(F1017,"[h]:mm時間;@") &amp; "=" &amp; TEXT(F1018,"#,###円"))</f>
        <v/>
      </c>
      <c r="S1018" s="63" t="str">
        <f t="shared" ref="S1018" ca="1" si="1802">IF(OR(G1015="",G1017=""),"",CHAR(10)&amp;"所定休日：" &amp; TEXT(G1015,"#,###円") &amp; "×" &amp; TEXT(G1017,"[h]:mm時間;@") &amp; "=" &amp; TEXT(G1018,"#,###円"))</f>
        <v/>
      </c>
      <c r="T1018" s="63" t="str">
        <f t="shared" ref="T1018" ca="1" si="1803">IF(OR(H1015="",H1017=""),"",CHAR(10)&amp;"所定休日：" &amp; TEXT(H1015,"#,###円") &amp; "×" &amp; TEXT(H1017,"[h]:mm時間;@") &amp; "=" &amp; TEXT(H1018,"#,###円"))</f>
        <v/>
      </c>
      <c r="U1018" s="63" t="str">
        <f t="shared" ref="U1018" ca="1" si="1804">IF(OR(I1015="",I1017=""),"",CHAR(10)&amp;"所定休日：" &amp; TEXT(I1015,"#,###円") &amp; "×" &amp; TEXT(I1017,"[h]:mm時間;@") &amp; "=" &amp; TEXT(I1018,"#,###円"))</f>
        <v/>
      </c>
      <c r="V1018" s="63" t="str">
        <f t="shared" ref="V1018" ca="1" si="1805">IF(OR(J1015="",J1017=""),"",CHAR(10)&amp;"所定休日：" &amp; TEXT(J1015,"#,###円") &amp; "×" &amp; TEXT(J1017,"[h]:mm時間;@") &amp; "=" &amp; TEXT(J1018,"#,###円"))</f>
        <v/>
      </c>
      <c r="W1018" s="63" t="str">
        <f t="shared" ref="W1018" ca="1" si="1806">IF(OR(K1015="",K1017=""),"",CHAR(10)&amp;"所定休日：" &amp; TEXT(K1015,"#,###円") &amp; "×" &amp; TEXT(K1017,"[h]:mm時間;@") &amp; "=" &amp; TEXT(K1018,"#,###円"))</f>
        <v/>
      </c>
      <c r="X1018" s="63" t="str">
        <f t="shared" ref="X1018" ca="1" si="1807">IF(OR(L1015="",L1017=""),"",CHAR(10)&amp;"所定休日：" &amp; TEXT(L1015,"#,###円") &amp; "×" &amp; TEXT(L1017,"[h]:mm時間;@") &amp; "=" &amp; TEXT(L1018,"#,###円"))</f>
        <v/>
      </c>
    </row>
    <row r="1019" spans="3:24">
      <c r="C1019" s="110" t="s">
        <v>94</v>
      </c>
      <c r="D1019" s="112" t="s">
        <v>73</v>
      </c>
      <c r="E1019" s="37"/>
      <c r="F1019" s="30"/>
      <c r="G1019" s="30"/>
      <c r="H1019" s="30"/>
      <c r="I1019" s="30"/>
      <c r="J1019" s="30"/>
      <c r="K1019" s="30"/>
      <c r="L1019" s="30"/>
      <c r="M1019" s="122"/>
      <c r="Q1019" s="63"/>
      <c r="R1019" s="63"/>
      <c r="S1019" s="63"/>
      <c r="T1019" s="63"/>
      <c r="U1019" s="63"/>
      <c r="V1019" s="63"/>
      <c r="W1019" s="63"/>
      <c r="X1019" s="63"/>
    </row>
    <row r="1020" spans="3:24">
      <c r="C1020" s="112"/>
      <c r="D1020" s="113" t="s">
        <v>92</v>
      </c>
      <c r="E1020" s="123" t="str">
        <f t="shared" ref="E1020:L1020" si="1808">IF(OR(E1008="",E1019=""),"",E1019/E1008-1)</f>
        <v/>
      </c>
      <c r="F1020" s="124" t="str">
        <f t="shared" si="1808"/>
        <v/>
      </c>
      <c r="G1020" s="124" t="str">
        <f t="shared" si="1808"/>
        <v/>
      </c>
      <c r="H1020" s="124" t="str">
        <f t="shared" si="1808"/>
        <v/>
      </c>
      <c r="I1020" s="124" t="str">
        <f t="shared" si="1808"/>
        <v/>
      </c>
      <c r="J1020" s="124" t="str">
        <f t="shared" si="1808"/>
        <v/>
      </c>
      <c r="K1020" s="124" t="str">
        <f t="shared" si="1808"/>
        <v/>
      </c>
      <c r="L1020" s="124" t="str">
        <f t="shared" si="1808"/>
        <v/>
      </c>
      <c r="M1020" s="125"/>
      <c r="Q1020" s="63"/>
      <c r="R1020" s="63"/>
      <c r="S1020" s="63"/>
      <c r="T1020" s="63"/>
      <c r="U1020" s="63"/>
      <c r="V1020" s="63"/>
      <c r="W1020" s="63"/>
      <c r="X1020" s="63"/>
    </row>
    <row r="1021" spans="3:24">
      <c r="C1021" s="112"/>
      <c r="D1021" s="113" t="s">
        <v>24</v>
      </c>
      <c r="E1021" s="114" t="str" cm="1">
        <f t="array" aca="1" ref="E1021" ca="1">IF(INDIRECT($C1004&amp;"!$K$42")=0,"",INDIRECT($C1004&amp;"!$K$42"))</f>
        <v/>
      </c>
      <c r="F1021" s="115" t="str" cm="1">
        <f t="array" aca="1" ref="F1021" ca="1">IF(INDIRECT($C1004&amp;"!$K$78")=0,"",INDIRECT($C1004&amp;"!$K$78"))</f>
        <v/>
      </c>
      <c r="G1021" s="115" t="str" cm="1">
        <f t="array" aca="1" ref="G1021" ca="1">IF(INDIRECT($C1004&amp;"!$K$114")=0,"",INDIRECT($C1004&amp;"!$K$114"))</f>
        <v/>
      </c>
      <c r="H1021" s="115" t="str" cm="1">
        <f t="array" aca="1" ref="H1021" ca="1">IF(INDIRECT($C1004&amp;"!$K$150")=0,"",INDIRECT($C1004&amp;"!$K$150"))</f>
        <v/>
      </c>
      <c r="I1021" s="115" t="str" cm="1">
        <f t="array" aca="1" ref="I1021" ca="1">IF(INDIRECT($C1004&amp;"!$K$186")=0,"",INDIRECT($C1004&amp;"!$K$186"))</f>
        <v/>
      </c>
      <c r="J1021" s="115" t="str" cm="1">
        <f t="array" aca="1" ref="J1021" ca="1">IF(INDIRECT($C1004&amp;"!$K$222")=0,"",INDIRECT($C1004&amp;"!$K$222"))</f>
        <v/>
      </c>
      <c r="K1021" s="115" t="str" cm="1">
        <f t="array" aca="1" ref="K1021" ca="1">IF(INDIRECT($C1004&amp;"!$K$258")=0,"",INDIRECT($C1004&amp;"!$K$258"))</f>
        <v/>
      </c>
      <c r="L1021" s="115" t="str" cm="1">
        <f t="array" aca="1" ref="L1021" ca="1">IF(INDIRECT($C1004&amp;"!$K$294")=0,"",INDIRECT($C1004&amp;"!$K$294"))</f>
        <v/>
      </c>
      <c r="M1021" s="116" t="str">
        <f ca="1">IF(E1021="","",SUM($E1021:$L1021))</f>
        <v/>
      </c>
      <c r="Q1021" s="63"/>
      <c r="R1021" s="63"/>
      <c r="S1021" s="63"/>
      <c r="T1021" s="63"/>
      <c r="U1021" s="63"/>
      <c r="V1021" s="63"/>
      <c r="W1021" s="63"/>
      <c r="X1021" s="63"/>
    </row>
    <row r="1022" spans="3:24">
      <c r="C1022" s="117"/>
      <c r="D1022" s="117" t="s">
        <v>74</v>
      </c>
      <c r="E1022" s="118" t="str">
        <f ca="1">IF(OR(E1019="",E1021=""),"",ROUNDDOWN(E1019*E1021*24,0))</f>
        <v/>
      </c>
      <c r="F1022" s="119" t="str">
        <f t="shared" ref="F1022:L1022" ca="1" si="1809">IF(OR(F1019="",F1021=""),"",ROUNDDOWN(F1019*F1021*24,0))</f>
        <v/>
      </c>
      <c r="G1022" s="119" t="str">
        <f t="shared" ca="1" si="1809"/>
        <v/>
      </c>
      <c r="H1022" s="119" t="str">
        <f t="shared" ca="1" si="1809"/>
        <v/>
      </c>
      <c r="I1022" s="119" t="str">
        <f t="shared" ca="1" si="1809"/>
        <v/>
      </c>
      <c r="J1022" s="119" t="str">
        <f t="shared" ca="1" si="1809"/>
        <v/>
      </c>
      <c r="K1022" s="119" t="str">
        <f t="shared" ca="1" si="1809"/>
        <v/>
      </c>
      <c r="L1022" s="119" t="str">
        <f t="shared" ca="1" si="1809"/>
        <v/>
      </c>
      <c r="M1022" s="121">
        <f ca="1">SUM(E1022:L1022)</f>
        <v>0</v>
      </c>
      <c r="Q1022" s="63" t="str">
        <f t="shared" ref="Q1022" ca="1" si="1810">IF(OR(E1019="",E1021=""),"",CHAR(10)&amp;"法定休日：" &amp; TEXT(E1019,"#,###円") &amp; "×" &amp; TEXT(E1021,"[h]:mm時間;@") &amp; "=" &amp; TEXT(E1022,"#,###円"))</f>
        <v/>
      </c>
      <c r="R1022" s="63" t="str">
        <f t="shared" ref="R1022" ca="1" si="1811">IF(OR(F1019="",F1021=""),"",CHAR(10)&amp;"法定休日：" &amp; TEXT(F1019,"#,###円") &amp; "×" &amp; TEXT(F1021,"[h]:mm時間;@") &amp; "=" &amp; TEXT(F1022,"#,###円"))</f>
        <v/>
      </c>
      <c r="S1022" s="63" t="str">
        <f t="shared" ref="S1022" ca="1" si="1812">IF(OR(G1019="",G1021=""),"",CHAR(10)&amp;"法定休日：" &amp; TEXT(G1019,"#,###円") &amp; "×" &amp; TEXT(G1021,"[h]:mm時間;@") &amp; "=" &amp; TEXT(G1022,"#,###円"))</f>
        <v/>
      </c>
      <c r="T1022" s="63" t="str">
        <f t="shared" ref="T1022" ca="1" si="1813">IF(OR(H1019="",H1021=""),"",CHAR(10)&amp;"法定休日：" &amp; TEXT(H1019,"#,###円") &amp; "×" &amp; TEXT(H1021,"[h]:mm時間;@") &amp; "=" &amp; TEXT(H1022,"#,###円"))</f>
        <v/>
      </c>
      <c r="U1022" s="63" t="str">
        <f t="shared" ref="U1022" ca="1" si="1814">IF(OR(I1019="",I1021=""),"",CHAR(10)&amp;"法定休日：" &amp; TEXT(I1019,"#,###円") &amp; "×" &amp; TEXT(I1021,"[h]:mm時間;@") &amp; "=" &amp; TEXT(I1022,"#,###円"))</f>
        <v/>
      </c>
      <c r="V1022" s="63" t="str">
        <f t="shared" ref="V1022" ca="1" si="1815">IF(OR(J1019="",J1021=""),"",CHAR(10)&amp;"法定休日：" &amp; TEXT(J1019,"#,###円") &amp; "×" &amp; TEXT(J1021,"[h]:mm時間;@") &amp; "=" &amp; TEXT(J1022,"#,###円"))</f>
        <v/>
      </c>
      <c r="W1022" s="63" t="str">
        <f t="shared" ref="W1022" ca="1" si="1816">IF(OR(K1019="",K1021=""),"",CHAR(10)&amp;"法定休日：" &amp; TEXT(K1019,"#,###円") &amp; "×" &amp; TEXT(K1021,"[h]:mm時間;@") &amp; "=" &amp; TEXT(K1022,"#,###円"))</f>
        <v/>
      </c>
      <c r="X1022" s="63" t="str">
        <f t="shared" ref="X1022" ca="1" si="1817">IF(OR(L1019="",L1021=""),"",CHAR(10)&amp;"法定休日：" &amp; TEXT(L1019,"#,###円") &amp; "×" &amp; TEXT(L1021,"[h]:mm時間;@") &amp; "=" &amp; TEXT(L1022,"#,###円"))</f>
        <v/>
      </c>
    </row>
    <row r="1023" spans="3:24">
      <c r="C1023" s="110" t="s">
        <v>75</v>
      </c>
      <c r="D1023" s="110" t="s">
        <v>77</v>
      </c>
      <c r="E1023" s="38"/>
      <c r="F1023" s="36"/>
      <c r="G1023" s="36"/>
      <c r="H1023" s="36"/>
      <c r="I1023" s="36"/>
      <c r="J1023" s="36"/>
      <c r="K1023" s="36"/>
      <c r="L1023" s="36"/>
      <c r="M1023" s="126">
        <f>SUM(E1023:L1023)</f>
        <v>0</v>
      </c>
      <c r="Q1023" s="63"/>
      <c r="R1023" s="63"/>
      <c r="S1023" s="63"/>
      <c r="T1023" s="63"/>
      <c r="U1023" s="63"/>
      <c r="V1023" s="63"/>
      <c r="W1023" s="63"/>
      <c r="X1023" s="63"/>
    </row>
    <row r="1024" spans="3:24">
      <c r="C1024" s="127"/>
      <c r="D1024" s="113" t="s">
        <v>78</v>
      </c>
      <c r="E1024" s="39"/>
      <c r="F1024" s="35"/>
      <c r="G1024" s="35"/>
      <c r="H1024" s="35"/>
      <c r="I1024" s="35"/>
      <c r="J1024" s="35"/>
      <c r="K1024" s="35"/>
      <c r="L1024" s="35"/>
      <c r="M1024" s="128">
        <f ca="1">SUM(E1024*E1007,F1024*F1007,G1024*G1007,H1024*H1007,I1024*I1007,J1024*J1007,K1024*K1007,L1024*L1007)</f>
        <v>0</v>
      </c>
      <c r="Q1024" s="63"/>
      <c r="R1024" s="63"/>
      <c r="S1024" s="63"/>
      <c r="T1024" s="63"/>
      <c r="U1024" s="63"/>
      <c r="V1024" s="63"/>
      <c r="W1024" s="63"/>
      <c r="X1024" s="63"/>
    </row>
    <row r="1025" spans="2:24">
      <c r="C1025" s="129"/>
      <c r="D1025" s="117" t="s">
        <v>74</v>
      </c>
      <c r="E1025" s="118" t="str">
        <f t="shared" ref="E1025:L1025" si="1818">IF(AND(E1023="",E1024=""),"",E1023+E1024*E1007)</f>
        <v/>
      </c>
      <c r="F1025" s="119" t="str">
        <f t="shared" si="1818"/>
        <v/>
      </c>
      <c r="G1025" s="119" t="str">
        <f t="shared" si="1818"/>
        <v/>
      </c>
      <c r="H1025" s="119" t="str">
        <f t="shared" si="1818"/>
        <v/>
      </c>
      <c r="I1025" s="119" t="str">
        <f t="shared" si="1818"/>
        <v/>
      </c>
      <c r="J1025" s="119" t="str">
        <f t="shared" si="1818"/>
        <v/>
      </c>
      <c r="K1025" s="119" t="str">
        <f t="shared" si="1818"/>
        <v/>
      </c>
      <c r="L1025" s="119" t="str">
        <f t="shared" si="1818"/>
        <v/>
      </c>
      <c r="M1025" s="121">
        <f>SUM(E1025:L1025)</f>
        <v>0</v>
      </c>
      <c r="Q1025" s="63" t="str">
        <f t="shared" ref="Q1025:X1025" si="1819">IF(AND(E1023="",E1024=""),"",CHAR(10)&amp;"通勤手当：" &amp; TEXT(E1025,"#,###円"))</f>
        <v/>
      </c>
      <c r="R1025" s="63" t="str">
        <f t="shared" si="1819"/>
        <v/>
      </c>
      <c r="S1025" s="63" t="str">
        <f t="shared" si="1819"/>
        <v/>
      </c>
      <c r="T1025" s="63" t="str">
        <f t="shared" si="1819"/>
        <v/>
      </c>
      <c r="U1025" s="63" t="str">
        <f t="shared" si="1819"/>
        <v/>
      </c>
      <c r="V1025" s="63" t="str">
        <f t="shared" si="1819"/>
        <v/>
      </c>
      <c r="W1025" s="63" t="str">
        <f t="shared" si="1819"/>
        <v/>
      </c>
      <c r="X1025" s="63" t="str">
        <f t="shared" si="1819"/>
        <v/>
      </c>
    </row>
    <row r="1026" spans="2:24">
      <c r="C1026" s="110" t="s">
        <v>97</v>
      </c>
      <c r="D1026" s="130" t="s">
        <v>99</v>
      </c>
      <c r="E1026" s="38"/>
      <c r="F1026" s="36"/>
      <c r="G1026" s="36"/>
      <c r="H1026" s="36"/>
      <c r="I1026" s="36"/>
      <c r="J1026" s="36"/>
      <c r="K1026" s="36"/>
      <c r="L1026" s="36"/>
      <c r="M1026" s="131">
        <f>SUM(E1026:L1026)</f>
        <v>0</v>
      </c>
      <c r="Q1026" s="63" t="str">
        <f>IF(E1026="","",CHAR(10)&amp;"自己負担：" &amp; TEXT(E1026,"#,###円")) &amp; IF(E1027="",""," ※" &amp;E1027)</f>
        <v/>
      </c>
      <c r="R1026" s="63" t="str">
        <f t="shared" ref="R1026" si="1820">IF(F1026="","",CHAR(10)&amp;"自己負担：" &amp; TEXT(F1026,"#,###円")) &amp; IF(F1027="",""," ※" &amp;F1027)</f>
        <v/>
      </c>
      <c r="S1026" s="63" t="str">
        <f t="shared" ref="S1026" si="1821">IF(G1026="","",CHAR(10)&amp;"自己負担：" &amp; TEXT(G1026,"#,###円")) &amp; IF(G1027="",""," ※" &amp;G1027)</f>
        <v/>
      </c>
      <c r="T1026" s="63" t="str">
        <f t="shared" ref="T1026" si="1822">IF(H1026="","",CHAR(10)&amp;"自己負担：" &amp; TEXT(H1026,"#,###円")) &amp; IF(H1027="",""," ※" &amp;H1027)</f>
        <v/>
      </c>
      <c r="U1026" s="63" t="str">
        <f t="shared" ref="U1026" si="1823">IF(I1026="","",CHAR(10)&amp;"自己負担：" &amp; TEXT(I1026,"#,###円")) &amp; IF(I1027="",""," ※" &amp;I1027)</f>
        <v/>
      </c>
      <c r="V1026" s="63" t="str">
        <f t="shared" ref="V1026" si="1824">IF(J1026="","",CHAR(10)&amp;"自己負担：" &amp; TEXT(J1026,"#,###円")) &amp; IF(J1027="",""," ※" &amp;J1027)</f>
        <v/>
      </c>
      <c r="W1026" s="63" t="str">
        <f t="shared" ref="W1026" si="1825">IF(K1026="","",CHAR(10)&amp;"自己負担：" &amp; TEXT(K1026,"#,###円")) &amp; IF(K1027="",""," ※" &amp;K1027)</f>
        <v/>
      </c>
      <c r="X1026" s="63" t="str">
        <f t="shared" ref="X1026" si="1826">IF(L1026="","",CHAR(10)&amp;"自己負担：" &amp; TEXT(L1026,"#,###円")) &amp; IF(L1027="",""," ※" &amp;L1027)</f>
        <v/>
      </c>
    </row>
    <row r="1027" spans="2:24" ht="33.75" customHeight="1" thickBot="1">
      <c r="C1027" s="132" t="s">
        <v>98</v>
      </c>
      <c r="D1027" s="133" t="s">
        <v>100</v>
      </c>
      <c r="E1027" s="40"/>
      <c r="F1027" s="40"/>
      <c r="G1027" s="40"/>
      <c r="H1027" s="40"/>
      <c r="I1027" s="40"/>
      <c r="J1027" s="40"/>
      <c r="K1027" s="40"/>
      <c r="L1027" s="41"/>
      <c r="M1027" s="134"/>
      <c r="O1027" s="1" t="s">
        <v>101</v>
      </c>
    </row>
    <row r="1028" spans="2:24" ht="21.75" customHeight="1" thickTop="1">
      <c r="C1028" s="129" t="s">
        <v>76</v>
      </c>
      <c r="D1028" s="135"/>
      <c r="E1028" s="119" t="str">
        <f t="shared" ref="E1028:L1028" ca="1" si="1827">IF(SUM(E1010,E1014,E1018,E1022,E1025)-E1026=0,"",SUM(E1010,E1014,E1018,E1022,E1025)-E1026)</f>
        <v/>
      </c>
      <c r="F1028" s="119" t="str">
        <f t="shared" ca="1" si="1827"/>
        <v/>
      </c>
      <c r="G1028" s="119" t="str">
        <f t="shared" ca="1" si="1827"/>
        <v/>
      </c>
      <c r="H1028" s="119" t="str">
        <f t="shared" ca="1" si="1827"/>
        <v/>
      </c>
      <c r="I1028" s="119" t="str">
        <f t="shared" ca="1" si="1827"/>
        <v/>
      </c>
      <c r="J1028" s="119" t="str">
        <f t="shared" ca="1" si="1827"/>
        <v/>
      </c>
      <c r="K1028" s="119" t="str">
        <f t="shared" ca="1" si="1827"/>
        <v/>
      </c>
      <c r="L1028" s="119" t="str">
        <f t="shared" ca="1" si="1827"/>
        <v/>
      </c>
      <c r="M1028" s="136" t="str">
        <f ca="1">IF(E1028="","",SUM(E1028:L1028))</f>
        <v/>
      </c>
      <c r="Q1028" s="137" t="str">
        <f ca="1">Q1010&amp;Q1014&amp;Q1018&amp;Q1022&amp;Q1025&amp;Q1026</f>
        <v/>
      </c>
      <c r="R1028" s="137" t="str">
        <f t="shared" ref="R1028:X1028" ca="1" si="1828">R1010&amp;R1014&amp;R1018&amp;R1022&amp;R1025&amp;R1026</f>
        <v/>
      </c>
      <c r="S1028" s="137" t="str">
        <f t="shared" ca="1" si="1828"/>
        <v/>
      </c>
      <c r="T1028" s="137" t="str">
        <f t="shared" ca="1" si="1828"/>
        <v/>
      </c>
      <c r="U1028" s="137" t="str">
        <f t="shared" ca="1" si="1828"/>
        <v/>
      </c>
      <c r="V1028" s="137" t="str">
        <f t="shared" ca="1" si="1828"/>
        <v/>
      </c>
      <c r="W1028" s="137" t="str">
        <f t="shared" ca="1" si="1828"/>
        <v/>
      </c>
      <c r="X1028" s="137" t="str">
        <f t="shared" ca="1" si="1828"/>
        <v/>
      </c>
    </row>
    <row r="1029" spans="2:24" ht="15" customHeight="1" thickBot="1">
      <c r="B1029" s="138"/>
      <c r="C1029" s="138"/>
      <c r="D1029" s="138"/>
      <c r="E1029" s="138"/>
      <c r="F1029" s="138"/>
      <c r="G1029" s="138"/>
      <c r="H1029" s="138"/>
      <c r="I1029" s="138"/>
      <c r="J1029" s="138"/>
      <c r="K1029" s="138"/>
      <c r="L1029" s="138"/>
      <c r="M1029" s="138"/>
    </row>
    <row r="1031" spans="2:24" ht="14.25" customHeight="1">
      <c r="B1031" s="46">
        <f>B1004+1</f>
        <v>39</v>
      </c>
      <c r="C1031" s="29" t="str">
        <f>HYPERLINK("#日誌"&amp;B1031&amp;"!B11","日誌"&amp;B1031)</f>
        <v>日誌39</v>
      </c>
      <c r="D1031" s="95" t="s">
        <v>116</v>
      </c>
      <c r="E1031" s="139"/>
      <c r="F1031" s="95" t="s">
        <v>126</v>
      </c>
      <c r="G1031" s="140"/>
      <c r="H1031" s="95" t="s">
        <v>127</v>
      </c>
      <c r="I1031" s="140"/>
      <c r="J1031" s="63"/>
      <c r="M1031" s="96" t="str">
        <f>HYPERLINK("#⑭雑役務費!C"&amp;9*B1031+1,"経費支出管理表へ")</f>
        <v>経費支出管理表へ</v>
      </c>
      <c r="Q1031" s="1" t="s">
        <v>102</v>
      </c>
    </row>
    <row r="1032" spans="2:24" ht="7.5" customHeight="1">
      <c r="C1032" s="63"/>
      <c r="D1032" s="63"/>
      <c r="E1032" s="63"/>
      <c r="G1032" s="97" t="e">
        <f>VLOOKUP(G1031,リスト!E:F,2,FALSE)</f>
        <v>#N/A</v>
      </c>
      <c r="H1032" s="63"/>
      <c r="J1032" s="63"/>
      <c r="K1032" s="63"/>
      <c r="L1032" s="63"/>
      <c r="M1032" s="63"/>
    </row>
    <row r="1033" spans="2:24">
      <c r="C1033" s="98"/>
      <c r="D1033" s="99"/>
      <c r="E1033" s="100" t="s">
        <v>45</v>
      </c>
      <c r="F1033" s="101" t="s">
        <v>46</v>
      </c>
      <c r="G1033" s="101" t="s">
        <v>47</v>
      </c>
      <c r="H1033" s="101" t="s">
        <v>48</v>
      </c>
      <c r="I1033" s="101" t="s">
        <v>49</v>
      </c>
      <c r="J1033" s="101" t="s">
        <v>50</v>
      </c>
      <c r="K1033" s="101" t="s">
        <v>51</v>
      </c>
      <c r="L1033" s="101" t="s">
        <v>52</v>
      </c>
      <c r="M1033" s="102" t="s">
        <v>11</v>
      </c>
      <c r="Q1033" s="103" t="s">
        <v>45</v>
      </c>
      <c r="R1033" s="103" t="s">
        <v>46</v>
      </c>
      <c r="S1033" s="103" t="s">
        <v>47</v>
      </c>
      <c r="T1033" s="103" t="s">
        <v>48</v>
      </c>
      <c r="U1033" s="103" t="s">
        <v>49</v>
      </c>
      <c r="V1033" s="103" t="s">
        <v>50</v>
      </c>
      <c r="W1033" s="103" t="s">
        <v>51</v>
      </c>
      <c r="X1033" s="103" t="s">
        <v>52</v>
      </c>
    </row>
    <row r="1034" spans="2:24" ht="15" customHeight="1">
      <c r="C1034" s="104" t="s">
        <v>18</v>
      </c>
      <c r="D1034" s="105"/>
      <c r="E1034" s="106" cm="1">
        <f t="array" aca="1" ref="E1034" ca="1">IF(INDIRECT(C1031&amp;"!$L$42")=0,"",COUNT(INDIRECT(C1031&amp;"!$L$11:$L$41")))</f>
        <v>0</v>
      </c>
      <c r="F1034" s="107" cm="1">
        <f t="array" aca="1" ref="F1034" ca="1">IF(INDIRECT(C1031&amp;"!$L$78")=0,"",COUNT(INDIRECT(C1031&amp;"!$L$47:$L$77")))</f>
        <v>0</v>
      </c>
      <c r="G1034" s="107" cm="1">
        <f t="array" aca="1" ref="G1034" ca="1">IF(INDIRECT(C1031&amp;"!$L$114")=0,"",COUNT(INDIRECT(C1031&amp;"!$L$83:$L$113")))</f>
        <v>0</v>
      </c>
      <c r="H1034" s="107" cm="1">
        <f t="array" aca="1" ref="H1034" ca="1">IF(INDIRECT(C1031&amp;"!$L$150")=0,"",COUNT(INDIRECT(C1031&amp;"!$L$119:$L$149")))</f>
        <v>0</v>
      </c>
      <c r="I1034" s="107" cm="1">
        <f t="array" aca="1" ref="I1034" ca="1">IF(INDIRECT(C1031&amp;"!$L$186")=0,"",COUNT(INDIRECT(C1031&amp;"!$L$155:$L$185")))</f>
        <v>0</v>
      </c>
      <c r="J1034" s="107" cm="1">
        <f t="array" aca="1" ref="J1034" ca="1">IF(INDIRECT(C1031&amp;"!$L$222")=0,"",COUNT(INDIRECT(C1031&amp;"!$L$191:$L$221")))</f>
        <v>0</v>
      </c>
      <c r="K1034" s="107" cm="1">
        <f t="array" aca="1" ref="K1034" ca="1">IF(INDIRECT(C1031&amp;"!$L$258")=0,"",COUNT(INDIRECT(C1031&amp;"!$L$227:$L$257")))</f>
        <v>0</v>
      </c>
      <c r="L1034" s="107" cm="1">
        <f t="array" aca="1" ref="L1034" ca="1">IF(INDIRECT(C1031&amp;"!$L$294")=0,"",COUNT(INDIRECT(C1031&amp;"!$L$263:$L$293")))</f>
        <v>0</v>
      </c>
      <c r="M1034" s="108">
        <f ca="1">IF($E$8="","",SUM($E$8:$L$8))</f>
        <v>0</v>
      </c>
      <c r="O1034" s="69" t="s">
        <v>167</v>
      </c>
      <c r="Q1034" s="109"/>
      <c r="R1034" s="109"/>
      <c r="S1034" s="109"/>
      <c r="T1034" s="109"/>
      <c r="U1034" s="109"/>
      <c r="V1034" s="109"/>
      <c r="W1034" s="109"/>
      <c r="X1034" s="109"/>
    </row>
    <row r="1035" spans="2:24">
      <c r="C1035" s="110" t="s">
        <v>82</v>
      </c>
      <c r="D1035" s="110" t="s">
        <v>73</v>
      </c>
      <c r="E1035" s="37"/>
      <c r="F1035" s="30"/>
      <c r="G1035" s="30"/>
      <c r="H1035" s="30"/>
      <c r="I1035" s="30"/>
      <c r="J1035" s="30"/>
      <c r="K1035" s="30"/>
      <c r="L1035" s="30"/>
      <c r="M1035" s="111"/>
      <c r="O1035" s="1" t="s">
        <v>122</v>
      </c>
    </row>
    <row r="1036" spans="2:24">
      <c r="C1036" s="112"/>
      <c r="D1036" s="113" t="s">
        <v>24</v>
      </c>
      <c r="E1036" s="114" t="str" cm="1">
        <f t="array" aca="1" ref="E1036" ca="1">IF(INDIRECT($C1031&amp;"!$H$42")=0,"",INDIRECT($C1031&amp;"!$H$42"))</f>
        <v/>
      </c>
      <c r="F1036" s="115" t="str" cm="1">
        <f t="array" aca="1" ref="F1036" ca="1">IF(INDIRECT($C1031&amp;"!$H$78")=0,"",INDIRECT($C1031&amp;"!$H$78"))</f>
        <v/>
      </c>
      <c r="G1036" s="115" t="str" cm="1">
        <f t="array" aca="1" ref="G1036" ca="1">IF(INDIRECT($C1031&amp;"!$H$114")=0,"",INDIRECT($C1031&amp;"!$H$114"))</f>
        <v/>
      </c>
      <c r="H1036" s="115" t="str" cm="1">
        <f t="array" aca="1" ref="H1036" ca="1">IF(INDIRECT($C1031&amp;"!$H$150")=0,"",INDIRECT($C1031&amp;"!$H$150"))</f>
        <v/>
      </c>
      <c r="I1036" s="115" t="str" cm="1">
        <f t="array" aca="1" ref="I1036" ca="1">IF(INDIRECT($C1031&amp;"!$H$186")=0,"",INDIRECT($C1031&amp;"!$H$186"))</f>
        <v/>
      </c>
      <c r="J1036" s="115" t="str" cm="1">
        <f t="array" aca="1" ref="J1036" ca="1">IF(INDIRECT($C1031&amp;"!$H$222")=0,"",INDIRECT($C1031&amp;"!$H$222"))</f>
        <v/>
      </c>
      <c r="K1036" s="115" t="str" cm="1">
        <f t="array" aca="1" ref="K1036" ca="1">IF(INDIRECT($C1031&amp;"!$H$258")=0,"",INDIRECT($C1031&amp;"!$H$258"))</f>
        <v/>
      </c>
      <c r="L1036" s="115" t="str" cm="1">
        <f t="array" aca="1" ref="L1036" ca="1">IF(INDIRECT($C1031&amp;"!$H$294")=0,"",INDIRECT($C1031&amp;"!$H$294"))</f>
        <v/>
      </c>
      <c r="M1036" s="116" t="str">
        <f ca="1">IF(E1036="","",SUM($E1036:$L1036))</f>
        <v/>
      </c>
    </row>
    <row r="1037" spans="2:24">
      <c r="C1037" s="117"/>
      <c r="D1037" s="117" t="s">
        <v>74</v>
      </c>
      <c r="E1037" s="118" t="str">
        <f t="shared" ref="E1037:L1037" ca="1" si="1829">IF(OR(E1035="",E1036=""),"",ROUNDDOWN(E1035*E1036*24,0))</f>
        <v/>
      </c>
      <c r="F1037" s="119" t="str">
        <f t="shared" ca="1" si="1829"/>
        <v/>
      </c>
      <c r="G1037" s="119" t="str">
        <f t="shared" ca="1" si="1829"/>
        <v/>
      </c>
      <c r="H1037" s="119" t="str">
        <f t="shared" ca="1" si="1829"/>
        <v/>
      </c>
      <c r="I1037" s="120" t="str">
        <f t="shared" ca="1" si="1829"/>
        <v/>
      </c>
      <c r="J1037" s="119" t="str">
        <f t="shared" ca="1" si="1829"/>
        <v/>
      </c>
      <c r="K1037" s="119" t="str">
        <f t="shared" ca="1" si="1829"/>
        <v/>
      </c>
      <c r="L1037" s="119" t="str">
        <f t="shared" ca="1" si="1829"/>
        <v/>
      </c>
      <c r="M1037" s="121">
        <f ca="1">SUM(E1037:L1037)</f>
        <v>0</v>
      </c>
      <c r="Q1037" s="63" t="str">
        <f t="shared" ref="Q1037" ca="1" si="1830">IF(OR(E1035="",E1036=""),"","所定内：" &amp; TEXT(E1035,"#,###円") &amp; "×" &amp; TEXT(E1036,"[h]:mm時間;@") &amp; "=" &amp; TEXT(E1037,"#,###円"))</f>
        <v/>
      </c>
      <c r="R1037" s="63" t="str">
        <f t="shared" ref="R1037" ca="1" si="1831">IF(OR(F1035="",F1036=""),"","所定内：" &amp; TEXT(F1035,"#,###円") &amp; "×" &amp; TEXT(F1036,"[h]:mm時間;@") &amp; "=" &amp; TEXT(F1037,"#,###円"))</f>
        <v/>
      </c>
      <c r="S1037" s="63" t="str">
        <f t="shared" ref="S1037" ca="1" si="1832">IF(OR(G1035="",G1036=""),"","所定内：" &amp; TEXT(G1035,"#,###円") &amp; "×" &amp; TEXT(G1036,"[h]:mm時間;@") &amp; "=" &amp; TEXT(G1037,"#,###円"))</f>
        <v/>
      </c>
      <c r="T1037" s="63" t="str">
        <f t="shared" ref="T1037" ca="1" si="1833">IF(OR(H1035="",H1036=""),"","所定内：" &amp; TEXT(H1035,"#,###円") &amp; "×" &amp; TEXT(H1036,"[h]:mm時間;@") &amp; "=" &amp; TEXT(H1037,"#,###円"))</f>
        <v/>
      </c>
      <c r="U1037" s="63" t="str">
        <f t="shared" ref="U1037" ca="1" si="1834">IF(OR(I1035="",I1036=""),"","所定内：" &amp; TEXT(I1035,"#,###円") &amp; "×" &amp; TEXT(I1036,"[h]:mm時間;@") &amp; "=" &amp; TEXT(I1037,"#,###円"))</f>
        <v/>
      </c>
      <c r="V1037" s="63" t="str">
        <f t="shared" ref="V1037" ca="1" si="1835">IF(OR(J1035="",J1036=""),"","所定内：" &amp; TEXT(J1035,"#,###円") &amp; "×" &amp; TEXT(J1036,"[h]:mm時間;@") &amp; "=" &amp; TEXT(J1037,"#,###円"))</f>
        <v/>
      </c>
      <c r="W1037" s="63" t="str">
        <f t="shared" ref="W1037" ca="1" si="1836">IF(OR(K1035="",K1036=""),"","所定内：" &amp; TEXT(K1035,"#,###円") &amp; "×" &amp; TEXT(K1036,"[h]:mm時間;@") &amp; "=" &amp; TEXT(K1037,"#,###円"))</f>
        <v/>
      </c>
      <c r="X1037" s="63" t="str">
        <f t="shared" ref="X1037" ca="1" si="1837">IF(OR(L1035="",L1036=""),"","所定内：" &amp; TEXT(L1035,"#,###円") &amp; "×" &amp; TEXT(L1036,"[h]:mm時間;@") &amp; "=" &amp; TEXT(L1037,"#,###円"))</f>
        <v/>
      </c>
    </row>
    <row r="1038" spans="2:24">
      <c r="C1038" s="110" t="s">
        <v>91</v>
      </c>
      <c r="D1038" s="112" t="s">
        <v>73</v>
      </c>
      <c r="E1038" s="37"/>
      <c r="F1038" s="30"/>
      <c r="G1038" s="30"/>
      <c r="H1038" s="30"/>
      <c r="I1038" s="30"/>
      <c r="J1038" s="30"/>
      <c r="K1038" s="30"/>
      <c r="L1038" s="30"/>
      <c r="M1038" s="122"/>
      <c r="Q1038" s="63"/>
      <c r="R1038" s="63"/>
      <c r="S1038" s="63"/>
      <c r="T1038" s="63"/>
      <c r="U1038" s="63"/>
      <c r="V1038" s="63"/>
      <c r="W1038" s="63"/>
      <c r="X1038" s="63"/>
    </row>
    <row r="1039" spans="2:24">
      <c r="C1039" s="112"/>
      <c r="D1039" s="113" t="s">
        <v>92</v>
      </c>
      <c r="E1039" s="123" t="str">
        <f>IF(OR(E1035="",E1038=""),"",E1038/E1035-1)</f>
        <v/>
      </c>
      <c r="F1039" s="124" t="str">
        <f t="shared" ref="F1039:L1039" si="1838">IF(OR(F1035="",F1038=""),"",F1038/F1035-1)</f>
        <v/>
      </c>
      <c r="G1039" s="124" t="str">
        <f t="shared" si="1838"/>
        <v/>
      </c>
      <c r="H1039" s="124" t="str">
        <f t="shared" si="1838"/>
        <v/>
      </c>
      <c r="I1039" s="124" t="str">
        <f t="shared" si="1838"/>
        <v/>
      </c>
      <c r="J1039" s="124" t="str">
        <f t="shared" si="1838"/>
        <v/>
      </c>
      <c r="K1039" s="124" t="str">
        <f t="shared" si="1838"/>
        <v/>
      </c>
      <c r="L1039" s="124" t="str">
        <f t="shared" si="1838"/>
        <v/>
      </c>
      <c r="M1039" s="125"/>
      <c r="Q1039" s="63"/>
      <c r="R1039" s="63"/>
      <c r="S1039" s="63"/>
      <c r="T1039" s="63"/>
      <c r="U1039" s="63"/>
      <c r="V1039" s="63"/>
      <c r="W1039" s="63"/>
      <c r="X1039" s="63"/>
    </row>
    <row r="1040" spans="2:24">
      <c r="C1040" s="112"/>
      <c r="D1040" s="113" t="s">
        <v>24</v>
      </c>
      <c r="E1040" s="114" t="str" cm="1">
        <f t="array" aca="1" ref="E1040" ca="1">IF(INDIRECT($C1031&amp;"!$I$42")=0,"",INDIRECT($C1031&amp;"!$I$42"))</f>
        <v/>
      </c>
      <c r="F1040" s="115" t="str" cm="1">
        <f t="array" aca="1" ref="F1040" ca="1">IF(INDIRECT($C1031&amp;"!$I$78")=0,"",INDIRECT($C1031&amp;"!$I$78"))</f>
        <v/>
      </c>
      <c r="G1040" s="115" t="str" cm="1">
        <f t="array" aca="1" ref="G1040" ca="1">IF(INDIRECT($C1031&amp;"!$I$114")=0,"",INDIRECT($C1031&amp;"!$I$114"))</f>
        <v/>
      </c>
      <c r="H1040" s="115" t="str" cm="1">
        <f t="array" aca="1" ref="H1040" ca="1">IF(INDIRECT($C1031&amp;"!$I$150")=0,"",INDIRECT($C1031&amp;"!$I$150"))</f>
        <v/>
      </c>
      <c r="I1040" s="115" t="str" cm="1">
        <f t="array" aca="1" ref="I1040" ca="1">IF(INDIRECT($C1031&amp;"!$I$186")=0,"",INDIRECT($C1031&amp;"!$I$186"))</f>
        <v/>
      </c>
      <c r="J1040" s="115" t="str" cm="1">
        <f t="array" aca="1" ref="J1040" ca="1">IF(INDIRECT($C1031&amp;"!$I$222")=0,"",INDIRECT($C1031&amp;"!$I$222"))</f>
        <v/>
      </c>
      <c r="K1040" s="115" t="str" cm="1">
        <f t="array" aca="1" ref="K1040" ca="1">IF(INDIRECT($C1031&amp;"!$I$258")=0,"",INDIRECT($C1031&amp;"!$I$258"))</f>
        <v/>
      </c>
      <c r="L1040" s="115" t="str" cm="1">
        <f t="array" aca="1" ref="L1040" ca="1">IF(INDIRECT($C1031&amp;"!$I$294")=0,"",INDIRECT($C1031&amp;"!$I$294"))</f>
        <v/>
      </c>
      <c r="M1040" s="116" t="str">
        <f ca="1">IF(E1040="","",SUM($E1040:$L1040))</f>
        <v/>
      </c>
      <c r="Q1040" s="63"/>
      <c r="R1040" s="63"/>
      <c r="S1040" s="63"/>
      <c r="T1040" s="63"/>
      <c r="U1040" s="63"/>
      <c r="V1040" s="63"/>
      <c r="W1040" s="63"/>
      <c r="X1040" s="63"/>
    </row>
    <row r="1041" spans="2:24">
      <c r="C1041" s="117"/>
      <c r="D1041" s="117" t="s">
        <v>74</v>
      </c>
      <c r="E1041" s="118" t="str">
        <f t="shared" ref="E1041:L1041" ca="1" si="1839">IF(OR(E1038="",E1040=""),"",ROUNDDOWN(E1038*E1040*24,0))</f>
        <v/>
      </c>
      <c r="F1041" s="119" t="str">
        <f t="shared" ca="1" si="1839"/>
        <v/>
      </c>
      <c r="G1041" s="119" t="str">
        <f t="shared" ca="1" si="1839"/>
        <v/>
      </c>
      <c r="H1041" s="119" t="str">
        <f t="shared" ca="1" si="1839"/>
        <v/>
      </c>
      <c r="I1041" s="119" t="str">
        <f t="shared" ca="1" si="1839"/>
        <v/>
      </c>
      <c r="J1041" s="119" t="str">
        <f t="shared" ca="1" si="1839"/>
        <v/>
      </c>
      <c r="K1041" s="119" t="str">
        <f t="shared" ca="1" si="1839"/>
        <v/>
      </c>
      <c r="L1041" s="119" t="str">
        <f t="shared" ca="1" si="1839"/>
        <v/>
      </c>
      <c r="M1041" s="121">
        <f ca="1">SUM(E1041:L1041)</f>
        <v>0</v>
      </c>
      <c r="Q1041" s="63" t="str">
        <f t="shared" ref="Q1041" ca="1" si="1840">IF(OR(E1038="",E1040=""),"",CHAR(10)&amp;"所定外：" &amp; TEXT(E1038,"#,###円") &amp; "×" &amp; TEXT(E1040,"[h]:mm時間;@") &amp; "=" &amp; TEXT(E1041,"#,###円"))</f>
        <v/>
      </c>
      <c r="R1041" s="63" t="str">
        <f t="shared" ref="R1041" ca="1" si="1841">IF(OR(F1038="",F1040=""),"",CHAR(10)&amp;"所定外：" &amp; TEXT(F1038,"#,###円") &amp; "×" &amp; TEXT(F1040,"[h]:mm時間;@") &amp; "=" &amp; TEXT(F1041,"#,###円"))</f>
        <v/>
      </c>
      <c r="S1041" s="63" t="str">
        <f t="shared" ref="S1041" ca="1" si="1842">IF(OR(G1038="",G1040=""),"",CHAR(10)&amp;"所定外：" &amp; TEXT(G1038,"#,###円") &amp; "×" &amp; TEXT(G1040,"[h]:mm時間;@") &amp; "=" &amp; TEXT(G1041,"#,###円"))</f>
        <v/>
      </c>
      <c r="T1041" s="63" t="str">
        <f t="shared" ref="T1041" ca="1" si="1843">IF(OR(H1038="",H1040=""),"",CHAR(10)&amp;"所定外：" &amp; TEXT(H1038,"#,###円") &amp; "×" &amp; TEXT(H1040,"[h]:mm時間;@") &amp; "=" &amp; TEXT(H1041,"#,###円"))</f>
        <v/>
      </c>
      <c r="U1041" s="63" t="str">
        <f t="shared" ref="U1041" ca="1" si="1844">IF(OR(I1038="",I1040=""),"",CHAR(10)&amp;"所定外：" &amp; TEXT(I1038,"#,###円") &amp; "×" &amp; TEXT(I1040,"[h]:mm時間;@") &amp; "=" &amp; TEXT(I1041,"#,###円"))</f>
        <v/>
      </c>
      <c r="V1041" s="63" t="str">
        <f t="shared" ref="V1041" ca="1" si="1845">IF(OR(J1038="",J1040=""),"",CHAR(10)&amp;"所定外：" &amp; TEXT(J1038,"#,###円") &amp; "×" &amp; TEXT(J1040,"[h]:mm時間;@") &amp; "=" &amp; TEXT(J1041,"#,###円"))</f>
        <v/>
      </c>
      <c r="W1041" s="63" t="str">
        <f t="shared" ref="W1041" ca="1" si="1846">IF(OR(K1038="",K1040=""),"",CHAR(10)&amp;"所定外：" &amp; TEXT(K1038,"#,###円") &amp; "×" &amp; TEXT(K1040,"[h]:mm時間;@") &amp; "=" &amp; TEXT(K1041,"#,###円"))</f>
        <v/>
      </c>
      <c r="X1041" s="63" t="str">
        <f t="shared" ref="X1041" ca="1" si="1847">IF(OR(L1038="",L1040=""),"",CHAR(10)&amp;"所定外：" &amp; TEXT(L1038,"#,###円") &amp; "×" &amp; TEXT(L1040,"[h]:mm時間;@") &amp; "=" &amp; TEXT(L1041,"#,###円"))</f>
        <v/>
      </c>
    </row>
    <row r="1042" spans="2:24">
      <c r="C1042" s="110" t="s">
        <v>93</v>
      </c>
      <c r="D1042" s="112" t="s">
        <v>73</v>
      </c>
      <c r="E1042" s="37"/>
      <c r="F1042" s="30"/>
      <c r="G1042" s="30"/>
      <c r="H1042" s="30"/>
      <c r="I1042" s="30"/>
      <c r="J1042" s="30"/>
      <c r="K1042" s="30"/>
      <c r="L1042" s="30"/>
      <c r="M1042" s="122"/>
      <c r="Q1042" s="63"/>
      <c r="R1042" s="63"/>
      <c r="S1042" s="63"/>
      <c r="T1042" s="63"/>
      <c r="U1042" s="63"/>
      <c r="V1042" s="63"/>
      <c r="W1042" s="63"/>
      <c r="X1042" s="63"/>
    </row>
    <row r="1043" spans="2:24">
      <c r="C1043" s="112"/>
      <c r="D1043" s="113" t="s">
        <v>92</v>
      </c>
      <c r="E1043" s="123" t="str">
        <f t="shared" ref="E1043:L1043" si="1848">IF(OR(E1035="",E1042=""),"",E1042/E1035-1)</f>
        <v/>
      </c>
      <c r="F1043" s="124" t="str">
        <f t="shared" si="1848"/>
        <v/>
      </c>
      <c r="G1043" s="124" t="str">
        <f t="shared" si="1848"/>
        <v/>
      </c>
      <c r="H1043" s="124" t="str">
        <f t="shared" si="1848"/>
        <v/>
      </c>
      <c r="I1043" s="124" t="str">
        <f t="shared" si="1848"/>
        <v/>
      </c>
      <c r="J1043" s="124" t="str">
        <f t="shared" si="1848"/>
        <v/>
      </c>
      <c r="K1043" s="124" t="str">
        <f t="shared" si="1848"/>
        <v/>
      </c>
      <c r="L1043" s="124" t="str">
        <f t="shared" si="1848"/>
        <v/>
      </c>
      <c r="M1043" s="125"/>
      <c r="Q1043" s="63"/>
      <c r="R1043" s="63"/>
      <c r="S1043" s="63"/>
      <c r="T1043" s="63"/>
      <c r="U1043" s="63"/>
      <c r="V1043" s="63"/>
      <c r="W1043" s="63"/>
      <c r="X1043" s="63"/>
    </row>
    <row r="1044" spans="2:24">
      <c r="C1044" s="112"/>
      <c r="D1044" s="113" t="s">
        <v>24</v>
      </c>
      <c r="E1044" s="114" t="str" cm="1">
        <f t="array" aca="1" ref="E1044" ca="1">IF(INDIRECT($C1031&amp;"!$J$42")=0,"",INDIRECT($C1031&amp;"!$J$42"))</f>
        <v/>
      </c>
      <c r="F1044" s="115" t="str" cm="1">
        <f t="array" aca="1" ref="F1044" ca="1">IF(INDIRECT($C1031&amp;"!$J$78")=0,"",INDIRECT($C1031&amp;"!$J$78"))</f>
        <v/>
      </c>
      <c r="G1044" s="115" t="str" cm="1">
        <f t="array" aca="1" ref="G1044" ca="1">IF(INDIRECT($C1031&amp;"!$J$114")=0,"",INDIRECT($C1031&amp;"!$J$114"))</f>
        <v/>
      </c>
      <c r="H1044" s="115" t="str" cm="1">
        <f t="array" aca="1" ref="H1044" ca="1">IF(INDIRECT($C1031&amp;"!$J$150")=0,"",INDIRECT($C1031&amp;"!$J$150"))</f>
        <v/>
      </c>
      <c r="I1044" s="115" t="str" cm="1">
        <f t="array" aca="1" ref="I1044" ca="1">IF(INDIRECT($C1031&amp;"!$J$186")=0,"",INDIRECT($C1031&amp;"!$J$186"))</f>
        <v/>
      </c>
      <c r="J1044" s="115" t="str" cm="1">
        <f t="array" aca="1" ref="J1044" ca="1">IF(INDIRECT($C1031&amp;"!$J$222")=0,"",INDIRECT($C1031&amp;"!$J$222"))</f>
        <v/>
      </c>
      <c r="K1044" s="115" t="str" cm="1">
        <f t="array" aca="1" ref="K1044" ca="1">IF(INDIRECT($C1031&amp;"!$J$258")=0,"",INDIRECT($C1031&amp;"!$J$258"))</f>
        <v/>
      </c>
      <c r="L1044" s="115" t="str" cm="1">
        <f t="array" aca="1" ref="L1044" ca="1">IF(INDIRECT($C1031&amp;"!$J$294")=0,"",INDIRECT($C1031&amp;"!$J$294"))</f>
        <v/>
      </c>
      <c r="M1044" s="116" t="str">
        <f ca="1">IF(E1044="","",SUM($E1044:$L1044))</f>
        <v/>
      </c>
      <c r="Q1044" s="63"/>
      <c r="R1044" s="63"/>
      <c r="S1044" s="63"/>
      <c r="T1044" s="63"/>
      <c r="U1044" s="63"/>
      <c r="V1044" s="63"/>
      <c r="W1044" s="63"/>
      <c r="X1044" s="63"/>
    </row>
    <row r="1045" spans="2:24">
      <c r="C1045" s="117"/>
      <c r="D1045" s="117" t="s">
        <v>74</v>
      </c>
      <c r="E1045" s="118" t="str">
        <f t="shared" ref="E1045:L1045" ca="1" si="1849">IF(OR(E1042="",E1044=""),"",ROUNDDOWN(E1042*E1044*24,0))</f>
        <v/>
      </c>
      <c r="F1045" s="119" t="str">
        <f t="shared" ca="1" si="1849"/>
        <v/>
      </c>
      <c r="G1045" s="119" t="str">
        <f t="shared" ca="1" si="1849"/>
        <v/>
      </c>
      <c r="H1045" s="119" t="str">
        <f t="shared" ca="1" si="1849"/>
        <v/>
      </c>
      <c r="I1045" s="119" t="str">
        <f t="shared" ca="1" si="1849"/>
        <v/>
      </c>
      <c r="J1045" s="119" t="str">
        <f t="shared" ca="1" si="1849"/>
        <v/>
      </c>
      <c r="K1045" s="119" t="str">
        <f t="shared" ca="1" si="1849"/>
        <v/>
      </c>
      <c r="L1045" s="119" t="str">
        <f t="shared" ca="1" si="1849"/>
        <v/>
      </c>
      <c r="M1045" s="121">
        <f ca="1">SUM(E1045:L1045)</f>
        <v>0</v>
      </c>
      <c r="Q1045" s="63" t="str">
        <f ca="1">IF(OR(E1042="",E1044=""),"",CHAR(10)&amp;"所定休日：" &amp; TEXT(E1042,"#,###円") &amp; "×" &amp; TEXT(E1044,"[h]:mm時間;@") &amp; "=" &amp; TEXT(E1045,"#,###円"))</f>
        <v/>
      </c>
      <c r="R1045" s="63" t="str">
        <f t="shared" ref="R1045" ca="1" si="1850">IF(OR(F1042="",F1044=""),"",CHAR(10)&amp;"所定休日：" &amp; TEXT(F1042,"#,###円") &amp; "×" &amp; TEXT(F1044,"[h]:mm時間;@") &amp; "=" &amp; TEXT(F1045,"#,###円"))</f>
        <v/>
      </c>
      <c r="S1045" s="63" t="str">
        <f t="shared" ref="S1045" ca="1" si="1851">IF(OR(G1042="",G1044=""),"",CHAR(10)&amp;"所定休日：" &amp; TEXT(G1042,"#,###円") &amp; "×" &amp; TEXT(G1044,"[h]:mm時間;@") &amp; "=" &amp; TEXT(G1045,"#,###円"))</f>
        <v/>
      </c>
      <c r="T1045" s="63" t="str">
        <f t="shared" ref="T1045" ca="1" si="1852">IF(OR(H1042="",H1044=""),"",CHAR(10)&amp;"所定休日：" &amp; TEXT(H1042,"#,###円") &amp; "×" &amp; TEXT(H1044,"[h]:mm時間;@") &amp; "=" &amp; TEXT(H1045,"#,###円"))</f>
        <v/>
      </c>
      <c r="U1045" s="63" t="str">
        <f t="shared" ref="U1045" ca="1" si="1853">IF(OR(I1042="",I1044=""),"",CHAR(10)&amp;"所定休日：" &amp; TEXT(I1042,"#,###円") &amp; "×" &amp; TEXT(I1044,"[h]:mm時間;@") &amp; "=" &amp; TEXT(I1045,"#,###円"))</f>
        <v/>
      </c>
      <c r="V1045" s="63" t="str">
        <f t="shared" ref="V1045" ca="1" si="1854">IF(OR(J1042="",J1044=""),"",CHAR(10)&amp;"所定休日：" &amp; TEXT(J1042,"#,###円") &amp; "×" &amp; TEXT(J1044,"[h]:mm時間;@") &amp; "=" &amp; TEXT(J1045,"#,###円"))</f>
        <v/>
      </c>
      <c r="W1045" s="63" t="str">
        <f t="shared" ref="W1045" ca="1" si="1855">IF(OR(K1042="",K1044=""),"",CHAR(10)&amp;"所定休日：" &amp; TEXT(K1042,"#,###円") &amp; "×" &amp; TEXT(K1044,"[h]:mm時間;@") &amp; "=" &amp; TEXT(K1045,"#,###円"))</f>
        <v/>
      </c>
      <c r="X1045" s="63" t="str">
        <f t="shared" ref="X1045" ca="1" si="1856">IF(OR(L1042="",L1044=""),"",CHAR(10)&amp;"所定休日：" &amp; TEXT(L1042,"#,###円") &amp; "×" &amp; TEXT(L1044,"[h]:mm時間;@") &amp; "=" &amp; TEXT(L1045,"#,###円"))</f>
        <v/>
      </c>
    </row>
    <row r="1046" spans="2:24">
      <c r="C1046" s="110" t="s">
        <v>94</v>
      </c>
      <c r="D1046" s="112" t="s">
        <v>73</v>
      </c>
      <c r="E1046" s="37"/>
      <c r="F1046" s="30"/>
      <c r="G1046" s="30"/>
      <c r="H1046" s="30"/>
      <c r="I1046" s="30"/>
      <c r="J1046" s="30"/>
      <c r="K1046" s="30"/>
      <c r="L1046" s="30"/>
      <c r="M1046" s="122"/>
      <c r="Q1046" s="63"/>
      <c r="R1046" s="63"/>
      <c r="S1046" s="63"/>
      <c r="T1046" s="63"/>
      <c r="U1046" s="63"/>
      <c r="V1046" s="63"/>
      <c r="W1046" s="63"/>
      <c r="X1046" s="63"/>
    </row>
    <row r="1047" spans="2:24">
      <c r="C1047" s="112"/>
      <c r="D1047" s="113" t="s">
        <v>92</v>
      </c>
      <c r="E1047" s="123" t="str">
        <f t="shared" ref="E1047:L1047" si="1857">IF(OR(E1035="",E1046=""),"",E1046/E1035-1)</f>
        <v/>
      </c>
      <c r="F1047" s="124" t="str">
        <f t="shared" si="1857"/>
        <v/>
      </c>
      <c r="G1047" s="124" t="str">
        <f t="shared" si="1857"/>
        <v/>
      </c>
      <c r="H1047" s="124" t="str">
        <f t="shared" si="1857"/>
        <v/>
      </c>
      <c r="I1047" s="124" t="str">
        <f t="shared" si="1857"/>
        <v/>
      </c>
      <c r="J1047" s="124" t="str">
        <f t="shared" si="1857"/>
        <v/>
      </c>
      <c r="K1047" s="124" t="str">
        <f t="shared" si="1857"/>
        <v/>
      </c>
      <c r="L1047" s="124" t="str">
        <f t="shared" si="1857"/>
        <v/>
      </c>
      <c r="M1047" s="125"/>
      <c r="Q1047" s="63"/>
      <c r="R1047" s="63"/>
      <c r="S1047" s="63"/>
      <c r="T1047" s="63"/>
      <c r="U1047" s="63"/>
      <c r="V1047" s="63"/>
      <c r="W1047" s="63"/>
      <c r="X1047" s="63"/>
    </row>
    <row r="1048" spans="2:24">
      <c r="C1048" s="112"/>
      <c r="D1048" s="113" t="s">
        <v>24</v>
      </c>
      <c r="E1048" s="114" t="str" cm="1">
        <f t="array" aca="1" ref="E1048" ca="1">IF(INDIRECT($C1031&amp;"!$K$42")=0,"",INDIRECT($C1031&amp;"!$K$42"))</f>
        <v/>
      </c>
      <c r="F1048" s="115" t="str" cm="1">
        <f t="array" aca="1" ref="F1048" ca="1">IF(INDIRECT($C1031&amp;"!$K$78")=0,"",INDIRECT($C1031&amp;"!$K$78"))</f>
        <v/>
      </c>
      <c r="G1048" s="115" t="str" cm="1">
        <f t="array" aca="1" ref="G1048" ca="1">IF(INDIRECT($C1031&amp;"!$K$114")=0,"",INDIRECT($C1031&amp;"!$K$114"))</f>
        <v/>
      </c>
      <c r="H1048" s="115" t="str" cm="1">
        <f t="array" aca="1" ref="H1048" ca="1">IF(INDIRECT($C1031&amp;"!$K$150")=0,"",INDIRECT($C1031&amp;"!$K$150"))</f>
        <v/>
      </c>
      <c r="I1048" s="115" t="str" cm="1">
        <f t="array" aca="1" ref="I1048" ca="1">IF(INDIRECT($C1031&amp;"!$K$186")=0,"",INDIRECT($C1031&amp;"!$K$186"))</f>
        <v/>
      </c>
      <c r="J1048" s="115" t="str" cm="1">
        <f t="array" aca="1" ref="J1048" ca="1">IF(INDIRECT($C1031&amp;"!$K$222")=0,"",INDIRECT($C1031&amp;"!$K$222"))</f>
        <v/>
      </c>
      <c r="K1048" s="115" t="str" cm="1">
        <f t="array" aca="1" ref="K1048" ca="1">IF(INDIRECT($C1031&amp;"!$K$258")=0,"",INDIRECT($C1031&amp;"!$K$258"))</f>
        <v/>
      </c>
      <c r="L1048" s="115" t="str" cm="1">
        <f t="array" aca="1" ref="L1048" ca="1">IF(INDIRECT($C1031&amp;"!$K$294")=0,"",INDIRECT($C1031&amp;"!$K$294"))</f>
        <v/>
      </c>
      <c r="M1048" s="116" t="str">
        <f ca="1">IF(E1048="","",SUM($E1048:$L1048))</f>
        <v/>
      </c>
      <c r="Q1048" s="63"/>
      <c r="R1048" s="63"/>
      <c r="S1048" s="63"/>
      <c r="T1048" s="63"/>
      <c r="U1048" s="63"/>
      <c r="V1048" s="63"/>
      <c r="W1048" s="63"/>
      <c r="X1048" s="63"/>
    </row>
    <row r="1049" spans="2:24">
      <c r="C1049" s="117"/>
      <c r="D1049" s="117" t="s">
        <v>74</v>
      </c>
      <c r="E1049" s="118" t="str">
        <f ca="1">IF(OR(E1046="",E1048=""),"",ROUNDDOWN(E1046*E1048*24,0))</f>
        <v/>
      </c>
      <c r="F1049" s="119" t="str">
        <f t="shared" ref="F1049:L1049" ca="1" si="1858">IF(OR(F1046="",F1048=""),"",ROUNDDOWN(F1046*F1048*24,0))</f>
        <v/>
      </c>
      <c r="G1049" s="119" t="str">
        <f t="shared" ca="1" si="1858"/>
        <v/>
      </c>
      <c r="H1049" s="119" t="str">
        <f t="shared" ca="1" si="1858"/>
        <v/>
      </c>
      <c r="I1049" s="119" t="str">
        <f t="shared" ca="1" si="1858"/>
        <v/>
      </c>
      <c r="J1049" s="119" t="str">
        <f t="shared" ca="1" si="1858"/>
        <v/>
      </c>
      <c r="K1049" s="119" t="str">
        <f t="shared" ca="1" si="1858"/>
        <v/>
      </c>
      <c r="L1049" s="119" t="str">
        <f t="shared" ca="1" si="1858"/>
        <v/>
      </c>
      <c r="M1049" s="121">
        <f ca="1">SUM(E1049:L1049)</f>
        <v>0</v>
      </c>
      <c r="Q1049" s="63" t="str">
        <f t="shared" ref="Q1049" ca="1" si="1859">IF(OR(E1046="",E1048=""),"",CHAR(10)&amp;"法定休日：" &amp; TEXT(E1046,"#,###円") &amp; "×" &amp; TEXT(E1048,"[h]:mm時間;@") &amp; "=" &amp; TEXT(E1049,"#,###円"))</f>
        <v/>
      </c>
      <c r="R1049" s="63" t="str">
        <f t="shared" ref="R1049" ca="1" si="1860">IF(OR(F1046="",F1048=""),"",CHAR(10)&amp;"法定休日：" &amp; TEXT(F1046,"#,###円") &amp; "×" &amp; TEXT(F1048,"[h]:mm時間;@") &amp; "=" &amp; TEXT(F1049,"#,###円"))</f>
        <v/>
      </c>
      <c r="S1049" s="63" t="str">
        <f t="shared" ref="S1049" ca="1" si="1861">IF(OR(G1046="",G1048=""),"",CHAR(10)&amp;"法定休日：" &amp; TEXT(G1046,"#,###円") &amp; "×" &amp; TEXT(G1048,"[h]:mm時間;@") &amp; "=" &amp; TEXT(G1049,"#,###円"))</f>
        <v/>
      </c>
      <c r="T1049" s="63" t="str">
        <f t="shared" ref="T1049" ca="1" si="1862">IF(OR(H1046="",H1048=""),"",CHAR(10)&amp;"法定休日：" &amp; TEXT(H1046,"#,###円") &amp; "×" &amp; TEXT(H1048,"[h]:mm時間;@") &amp; "=" &amp; TEXT(H1049,"#,###円"))</f>
        <v/>
      </c>
      <c r="U1049" s="63" t="str">
        <f t="shared" ref="U1049" ca="1" si="1863">IF(OR(I1046="",I1048=""),"",CHAR(10)&amp;"法定休日：" &amp; TEXT(I1046,"#,###円") &amp; "×" &amp; TEXT(I1048,"[h]:mm時間;@") &amp; "=" &amp; TEXT(I1049,"#,###円"))</f>
        <v/>
      </c>
      <c r="V1049" s="63" t="str">
        <f t="shared" ref="V1049" ca="1" si="1864">IF(OR(J1046="",J1048=""),"",CHAR(10)&amp;"法定休日：" &amp; TEXT(J1046,"#,###円") &amp; "×" &amp; TEXT(J1048,"[h]:mm時間;@") &amp; "=" &amp; TEXT(J1049,"#,###円"))</f>
        <v/>
      </c>
      <c r="W1049" s="63" t="str">
        <f t="shared" ref="W1049" ca="1" si="1865">IF(OR(K1046="",K1048=""),"",CHAR(10)&amp;"法定休日：" &amp; TEXT(K1046,"#,###円") &amp; "×" &amp; TEXT(K1048,"[h]:mm時間;@") &amp; "=" &amp; TEXT(K1049,"#,###円"))</f>
        <v/>
      </c>
      <c r="X1049" s="63" t="str">
        <f t="shared" ref="X1049" ca="1" si="1866">IF(OR(L1046="",L1048=""),"",CHAR(10)&amp;"法定休日：" &amp; TEXT(L1046,"#,###円") &amp; "×" &amp; TEXT(L1048,"[h]:mm時間;@") &amp; "=" &amp; TEXT(L1049,"#,###円"))</f>
        <v/>
      </c>
    </row>
    <row r="1050" spans="2:24">
      <c r="C1050" s="110" t="s">
        <v>75</v>
      </c>
      <c r="D1050" s="110" t="s">
        <v>77</v>
      </c>
      <c r="E1050" s="38"/>
      <c r="F1050" s="36"/>
      <c r="G1050" s="36"/>
      <c r="H1050" s="36"/>
      <c r="I1050" s="36"/>
      <c r="J1050" s="36"/>
      <c r="K1050" s="36"/>
      <c r="L1050" s="36"/>
      <c r="M1050" s="126">
        <f>SUM(E1050:L1050)</f>
        <v>0</v>
      </c>
      <c r="Q1050" s="63"/>
      <c r="R1050" s="63"/>
      <c r="S1050" s="63"/>
      <c r="T1050" s="63"/>
      <c r="U1050" s="63"/>
      <c r="V1050" s="63"/>
      <c r="W1050" s="63"/>
      <c r="X1050" s="63"/>
    </row>
    <row r="1051" spans="2:24">
      <c r="C1051" s="127"/>
      <c r="D1051" s="113" t="s">
        <v>78</v>
      </c>
      <c r="E1051" s="39"/>
      <c r="F1051" s="35"/>
      <c r="G1051" s="35"/>
      <c r="H1051" s="35"/>
      <c r="I1051" s="35"/>
      <c r="J1051" s="35"/>
      <c r="K1051" s="35"/>
      <c r="L1051" s="35"/>
      <c r="M1051" s="128">
        <f ca="1">SUM(E1051*E1034,F1051*F1034,G1051*G1034,H1051*H1034,I1051*I1034,J1051*J1034,K1051*K1034,L1051*L1034)</f>
        <v>0</v>
      </c>
      <c r="Q1051" s="63"/>
      <c r="R1051" s="63"/>
      <c r="S1051" s="63"/>
      <c r="T1051" s="63"/>
      <c r="U1051" s="63"/>
      <c r="V1051" s="63"/>
      <c r="W1051" s="63"/>
      <c r="X1051" s="63"/>
    </row>
    <row r="1052" spans="2:24">
      <c r="C1052" s="129"/>
      <c r="D1052" s="117" t="s">
        <v>74</v>
      </c>
      <c r="E1052" s="118" t="str">
        <f t="shared" ref="E1052:L1052" si="1867">IF(AND(E1050="",E1051=""),"",E1050+E1051*E1034)</f>
        <v/>
      </c>
      <c r="F1052" s="119" t="str">
        <f t="shared" si="1867"/>
        <v/>
      </c>
      <c r="G1052" s="119" t="str">
        <f t="shared" si="1867"/>
        <v/>
      </c>
      <c r="H1052" s="119" t="str">
        <f t="shared" si="1867"/>
        <v/>
      </c>
      <c r="I1052" s="119" t="str">
        <f t="shared" si="1867"/>
        <v/>
      </c>
      <c r="J1052" s="119" t="str">
        <f t="shared" si="1867"/>
        <v/>
      </c>
      <c r="K1052" s="119" t="str">
        <f t="shared" si="1867"/>
        <v/>
      </c>
      <c r="L1052" s="119" t="str">
        <f t="shared" si="1867"/>
        <v/>
      </c>
      <c r="M1052" s="121">
        <f>SUM(E1052:L1052)</f>
        <v>0</v>
      </c>
      <c r="Q1052" s="63" t="str">
        <f t="shared" ref="Q1052:X1052" si="1868">IF(AND(E1050="",E1051=""),"",CHAR(10)&amp;"通勤手当：" &amp; TEXT(E1052,"#,###円"))</f>
        <v/>
      </c>
      <c r="R1052" s="63" t="str">
        <f t="shared" si="1868"/>
        <v/>
      </c>
      <c r="S1052" s="63" t="str">
        <f t="shared" si="1868"/>
        <v/>
      </c>
      <c r="T1052" s="63" t="str">
        <f t="shared" si="1868"/>
        <v/>
      </c>
      <c r="U1052" s="63" t="str">
        <f t="shared" si="1868"/>
        <v/>
      </c>
      <c r="V1052" s="63" t="str">
        <f t="shared" si="1868"/>
        <v/>
      </c>
      <c r="W1052" s="63" t="str">
        <f t="shared" si="1868"/>
        <v/>
      </c>
      <c r="X1052" s="63" t="str">
        <f t="shared" si="1868"/>
        <v/>
      </c>
    </row>
    <row r="1053" spans="2:24">
      <c r="C1053" s="110" t="s">
        <v>97</v>
      </c>
      <c r="D1053" s="130" t="s">
        <v>99</v>
      </c>
      <c r="E1053" s="38"/>
      <c r="F1053" s="36"/>
      <c r="G1053" s="36"/>
      <c r="H1053" s="36"/>
      <c r="I1053" s="36"/>
      <c r="J1053" s="36"/>
      <c r="K1053" s="36"/>
      <c r="L1053" s="36"/>
      <c r="M1053" s="131">
        <f>SUM(E1053:L1053)</f>
        <v>0</v>
      </c>
      <c r="Q1053" s="63" t="str">
        <f>IF(E1053="","",CHAR(10)&amp;"自己負担：" &amp; TEXT(E1053,"#,###円")) &amp; IF(E1054="",""," ※" &amp;E1054)</f>
        <v/>
      </c>
      <c r="R1053" s="63" t="str">
        <f t="shared" ref="R1053" si="1869">IF(F1053="","",CHAR(10)&amp;"自己負担：" &amp; TEXT(F1053,"#,###円")) &amp; IF(F1054="",""," ※" &amp;F1054)</f>
        <v/>
      </c>
      <c r="S1053" s="63" t="str">
        <f t="shared" ref="S1053" si="1870">IF(G1053="","",CHAR(10)&amp;"自己負担：" &amp; TEXT(G1053,"#,###円")) &amp; IF(G1054="",""," ※" &amp;G1054)</f>
        <v/>
      </c>
      <c r="T1053" s="63" t="str">
        <f t="shared" ref="T1053" si="1871">IF(H1053="","",CHAR(10)&amp;"自己負担：" &amp; TEXT(H1053,"#,###円")) &amp; IF(H1054="",""," ※" &amp;H1054)</f>
        <v/>
      </c>
      <c r="U1053" s="63" t="str">
        <f t="shared" ref="U1053" si="1872">IF(I1053="","",CHAR(10)&amp;"自己負担：" &amp; TEXT(I1053,"#,###円")) &amp; IF(I1054="",""," ※" &amp;I1054)</f>
        <v/>
      </c>
      <c r="V1053" s="63" t="str">
        <f t="shared" ref="V1053" si="1873">IF(J1053="","",CHAR(10)&amp;"自己負担：" &amp; TEXT(J1053,"#,###円")) &amp; IF(J1054="",""," ※" &amp;J1054)</f>
        <v/>
      </c>
      <c r="W1053" s="63" t="str">
        <f t="shared" ref="W1053" si="1874">IF(K1053="","",CHAR(10)&amp;"自己負担：" &amp; TEXT(K1053,"#,###円")) &amp; IF(K1054="",""," ※" &amp;K1054)</f>
        <v/>
      </c>
      <c r="X1053" s="63" t="str">
        <f t="shared" ref="X1053" si="1875">IF(L1053="","",CHAR(10)&amp;"自己負担：" &amp; TEXT(L1053,"#,###円")) &amp; IF(L1054="",""," ※" &amp;L1054)</f>
        <v/>
      </c>
    </row>
    <row r="1054" spans="2:24" ht="33.75" customHeight="1" thickBot="1">
      <c r="C1054" s="132" t="s">
        <v>98</v>
      </c>
      <c r="D1054" s="133" t="s">
        <v>100</v>
      </c>
      <c r="E1054" s="40"/>
      <c r="F1054" s="40"/>
      <c r="G1054" s="40"/>
      <c r="H1054" s="40"/>
      <c r="I1054" s="40"/>
      <c r="J1054" s="40"/>
      <c r="K1054" s="40"/>
      <c r="L1054" s="41"/>
      <c r="M1054" s="134"/>
      <c r="O1054" s="1" t="s">
        <v>101</v>
      </c>
    </row>
    <row r="1055" spans="2:24" ht="21.75" customHeight="1" thickTop="1">
      <c r="C1055" s="129" t="s">
        <v>76</v>
      </c>
      <c r="D1055" s="135"/>
      <c r="E1055" s="119" t="str">
        <f t="shared" ref="E1055:L1055" ca="1" si="1876">IF(SUM(E1037,E1041,E1045,E1049,E1052)-E1053=0,"",SUM(E1037,E1041,E1045,E1049,E1052)-E1053)</f>
        <v/>
      </c>
      <c r="F1055" s="119" t="str">
        <f t="shared" ca="1" si="1876"/>
        <v/>
      </c>
      <c r="G1055" s="119" t="str">
        <f t="shared" ca="1" si="1876"/>
        <v/>
      </c>
      <c r="H1055" s="119" t="str">
        <f t="shared" ca="1" si="1876"/>
        <v/>
      </c>
      <c r="I1055" s="119" t="str">
        <f t="shared" ca="1" si="1876"/>
        <v/>
      </c>
      <c r="J1055" s="119" t="str">
        <f t="shared" ca="1" si="1876"/>
        <v/>
      </c>
      <c r="K1055" s="119" t="str">
        <f t="shared" ca="1" si="1876"/>
        <v/>
      </c>
      <c r="L1055" s="119" t="str">
        <f t="shared" ca="1" si="1876"/>
        <v/>
      </c>
      <c r="M1055" s="136" t="str">
        <f ca="1">IF(E1055="","",SUM(E1055:L1055))</f>
        <v/>
      </c>
      <c r="Q1055" s="137" t="str">
        <f ca="1">Q1037&amp;Q1041&amp;Q1045&amp;Q1049&amp;Q1052&amp;Q1053</f>
        <v/>
      </c>
      <c r="R1055" s="137" t="str">
        <f t="shared" ref="R1055:X1055" ca="1" si="1877">R1037&amp;R1041&amp;R1045&amp;R1049&amp;R1052&amp;R1053</f>
        <v/>
      </c>
      <c r="S1055" s="137" t="str">
        <f t="shared" ca="1" si="1877"/>
        <v/>
      </c>
      <c r="T1055" s="137" t="str">
        <f t="shared" ca="1" si="1877"/>
        <v/>
      </c>
      <c r="U1055" s="137" t="str">
        <f t="shared" ca="1" si="1877"/>
        <v/>
      </c>
      <c r="V1055" s="137" t="str">
        <f t="shared" ca="1" si="1877"/>
        <v/>
      </c>
      <c r="W1055" s="137" t="str">
        <f t="shared" ca="1" si="1877"/>
        <v/>
      </c>
      <c r="X1055" s="137" t="str">
        <f t="shared" ca="1" si="1877"/>
        <v/>
      </c>
    </row>
    <row r="1056" spans="2:24" ht="15" customHeight="1" thickBot="1">
      <c r="B1056" s="138"/>
      <c r="C1056" s="138"/>
      <c r="D1056" s="138"/>
      <c r="E1056" s="138"/>
      <c r="F1056" s="138"/>
      <c r="G1056" s="138"/>
      <c r="H1056" s="138"/>
      <c r="I1056" s="138"/>
      <c r="J1056" s="138"/>
      <c r="K1056" s="138"/>
      <c r="L1056" s="138"/>
      <c r="M1056" s="138"/>
    </row>
    <row r="1058" spans="2:24" ht="14.25" customHeight="1">
      <c r="B1058" s="46">
        <f>B1031+1</f>
        <v>40</v>
      </c>
      <c r="C1058" s="29" t="str">
        <f>HYPERLINK("#日誌"&amp;B1058&amp;"!B11","日誌"&amp;B1058)</f>
        <v>日誌40</v>
      </c>
      <c r="D1058" s="95" t="s">
        <v>116</v>
      </c>
      <c r="E1058" s="139"/>
      <c r="F1058" s="95" t="s">
        <v>126</v>
      </c>
      <c r="G1058" s="140"/>
      <c r="H1058" s="95" t="s">
        <v>127</v>
      </c>
      <c r="I1058" s="140"/>
      <c r="J1058" s="63"/>
      <c r="M1058" s="96" t="str">
        <f>HYPERLINK("#⑭雑役務費!C"&amp;9*B1058+1,"経費支出管理表へ")</f>
        <v>経費支出管理表へ</v>
      </c>
      <c r="Q1058" s="1" t="s">
        <v>102</v>
      </c>
    </row>
    <row r="1059" spans="2:24" ht="7.5" customHeight="1">
      <c r="C1059" s="63"/>
      <c r="D1059" s="63"/>
      <c r="E1059" s="63"/>
      <c r="G1059" s="97" t="e">
        <f>VLOOKUP(G1058,リスト!E:F,2,FALSE)</f>
        <v>#N/A</v>
      </c>
      <c r="H1059" s="63"/>
      <c r="J1059" s="63"/>
      <c r="K1059" s="63"/>
      <c r="L1059" s="63"/>
      <c r="M1059" s="63"/>
    </row>
    <row r="1060" spans="2:24">
      <c r="C1060" s="98"/>
      <c r="D1060" s="99"/>
      <c r="E1060" s="100" t="s">
        <v>45</v>
      </c>
      <c r="F1060" s="101" t="s">
        <v>46</v>
      </c>
      <c r="G1060" s="101" t="s">
        <v>47</v>
      </c>
      <c r="H1060" s="101" t="s">
        <v>48</v>
      </c>
      <c r="I1060" s="101" t="s">
        <v>49</v>
      </c>
      <c r="J1060" s="101" t="s">
        <v>50</v>
      </c>
      <c r="K1060" s="101" t="s">
        <v>51</v>
      </c>
      <c r="L1060" s="101" t="s">
        <v>52</v>
      </c>
      <c r="M1060" s="102" t="s">
        <v>11</v>
      </c>
      <c r="Q1060" s="103" t="s">
        <v>45</v>
      </c>
      <c r="R1060" s="103" t="s">
        <v>46</v>
      </c>
      <c r="S1060" s="103" t="s">
        <v>47</v>
      </c>
      <c r="T1060" s="103" t="s">
        <v>48</v>
      </c>
      <c r="U1060" s="103" t="s">
        <v>49</v>
      </c>
      <c r="V1060" s="103" t="s">
        <v>50</v>
      </c>
      <c r="W1060" s="103" t="s">
        <v>51</v>
      </c>
      <c r="X1060" s="103" t="s">
        <v>52</v>
      </c>
    </row>
    <row r="1061" spans="2:24" ht="15" customHeight="1">
      <c r="C1061" s="104" t="s">
        <v>18</v>
      </c>
      <c r="D1061" s="105"/>
      <c r="E1061" s="106" cm="1">
        <f t="array" aca="1" ref="E1061" ca="1">IF(INDIRECT(C1058&amp;"!$L$42")=0,"",COUNT(INDIRECT(C1058&amp;"!$L$11:$L$41")))</f>
        <v>0</v>
      </c>
      <c r="F1061" s="107" cm="1">
        <f t="array" aca="1" ref="F1061" ca="1">IF(INDIRECT(C1058&amp;"!$L$78")=0,"",COUNT(INDIRECT(C1058&amp;"!$L$47:$L$77")))</f>
        <v>0</v>
      </c>
      <c r="G1061" s="107" cm="1">
        <f t="array" aca="1" ref="G1061" ca="1">IF(INDIRECT(C1058&amp;"!$L$114")=0,"",COUNT(INDIRECT(C1058&amp;"!$L$83:$L$113")))</f>
        <v>0</v>
      </c>
      <c r="H1061" s="107" cm="1">
        <f t="array" aca="1" ref="H1061" ca="1">IF(INDIRECT(C1058&amp;"!$L$150")=0,"",COUNT(INDIRECT(C1058&amp;"!$L$119:$L$149")))</f>
        <v>0</v>
      </c>
      <c r="I1061" s="107" cm="1">
        <f t="array" aca="1" ref="I1061" ca="1">IF(INDIRECT(C1058&amp;"!$L$186")=0,"",COUNT(INDIRECT(C1058&amp;"!$L$155:$L$185")))</f>
        <v>0</v>
      </c>
      <c r="J1061" s="107" cm="1">
        <f t="array" aca="1" ref="J1061" ca="1">IF(INDIRECT(C1058&amp;"!$L$222")=0,"",COUNT(INDIRECT(C1058&amp;"!$L$191:$L$221")))</f>
        <v>0</v>
      </c>
      <c r="K1061" s="107" cm="1">
        <f t="array" aca="1" ref="K1061" ca="1">IF(INDIRECT(C1058&amp;"!$L$258")=0,"",COUNT(INDIRECT(C1058&amp;"!$L$227:$L$257")))</f>
        <v>0</v>
      </c>
      <c r="L1061" s="107" cm="1">
        <f t="array" aca="1" ref="L1061" ca="1">IF(INDIRECT(C1058&amp;"!$L$294")=0,"",COUNT(INDIRECT(C1058&amp;"!$L$263:$L$293")))</f>
        <v>0</v>
      </c>
      <c r="M1061" s="108">
        <f ca="1">IF($E$8="","",SUM($E$8:$L$8))</f>
        <v>0</v>
      </c>
      <c r="O1061" s="69" t="s">
        <v>167</v>
      </c>
      <c r="Q1061" s="109"/>
      <c r="R1061" s="109"/>
      <c r="S1061" s="109"/>
      <c r="T1061" s="109"/>
      <c r="U1061" s="109"/>
      <c r="V1061" s="109"/>
      <c r="W1061" s="109"/>
      <c r="X1061" s="109"/>
    </row>
    <row r="1062" spans="2:24">
      <c r="C1062" s="110" t="s">
        <v>82</v>
      </c>
      <c r="D1062" s="110" t="s">
        <v>73</v>
      </c>
      <c r="E1062" s="37"/>
      <c r="F1062" s="30"/>
      <c r="G1062" s="30"/>
      <c r="H1062" s="30"/>
      <c r="I1062" s="30"/>
      <c r="J1062" s="30"/>
      <c r="K1062" s="30"/>
      <c r="L1062" s="30"/>
      <c r="M1062" s="111"/>
      <c r="O1062" s="1" t="s">
        <v>122</v>
      </c>
    </row>
    <row r="1063" spans="2:24">
      <c r="C1063" s="112"/>
      <c r="D1063" s="113" t="s">
        <v>24</v>
      </c>
      <c r="E1063" s="114" t="str" cm="1">
        <f t="array" aca="1" ref="E1063" ca="1">IF(INDIRECT($C1058&amp;"!$H$42")=0,"",INDIRECT($C1058&amp;"!$H$42"))</f>
        <v/>
      </c>
      <c r="F1063" s="115" t="str" cm="1">
        <f t="array" aca="1" ref="F1063" ca="1">IF(INDIRECT($C1058&amp;"!$H$78")=0,"",INDIRECT($C1058&amp;"!$H$78"))</f>
        <v/>
      </c>
      <c r="G1063" s="115" t="str" cm="1">
        <f t="array" aca="1" ref="G1063" ca="1">IF(INDIRECT($C1058&amp;"!$H$114")=0,"",INDIRECT($C1058&amp;"!$H$114"))</f>
        <v/>
      </c>
      <c r="H1063" s="115" t="str" cm="1">
        <f t="array" aca="1" ref="H1063" ca="1">IF(INDIRECT($C1058&amp;"!$H$150")=0,"",INDIRECT($C1058&amp;"!$H$150"))</f>
        <v/>
      </c>
      <c r="I1063" s="115" t="str" cm="1">
        <f t="array" aca="1" ref="I1063" ca="1">IF(INDIRECT($C1058&amp;"!$H$186")=0,"",INDIRECT($C1058&amp;"!$H$186"))</f>
        <v/>
      </c>
      <c r="J1063" s="115" t="str" cm="1">
        <f t="array" aca="1" ref="J1063" ca="1">IF(INDIRECT($C1058&amp;"!$H$222")=0,"",INDIRECT($C1058&amp;"!$H$222"))</f>
        <v/>
      </c>
      <c r="K1063" s="115" t="str" cm="1">
        <f t="array" aca="1" ref="K1063" ca="1">IF(INDIRECT($C1058&amp;"!$H$258")=0,"",INDIRECT($C1058&amp;"!$H$258"))</f>
        <v/>
      </c>
      <c r="L1063" s="115" t="str" cm="1">
        <f t="array" aca="1" ref="L1063" ca="1">IF(INDIRECT($C1058&amp;"!$H$294")=0,"",INDIRECT($C1058&amp;"!$H$294"))</f>
        <v/>
      </c>
      <c r="M1063" s="116" t="str">
        <f ca="1">IF(E1063="","",SUM($E1063:$L1063))</f>
        <v/>
      </c>
    </row>
    <row r="1064" spans="2:24">
      <c r="C1064" s="117"/>
      <c r="D1064" s="117" t="s">
        <v>74</v>
      </c>
      <c r="E1064" s="118" t="str">
        <f t="shared" ref="E1064:L1064" ca="1" si="1878">IF(OR(E1062="",E1063=""),"",ROUNDDOWN(E1062*E1063*24,0))</f>
        <v/>
      </c>
      <c r="F1064" s="119" t="str">
        <f t="shared" ca="1" si="1878"/>
        <v/>
      </c>
      <c r="G1064" s="119" t="str">
        <f t="shared" ca="1" si="1878"/>
        <v/>
      </c>
      <c r="H1064" s="119" t="str">
        <f t="shared" ca="1" si="1878"/>
        <v/>
      </c>
      <c r="I1064" s="120" t="str">
        <f t="shared" ca="1" si="1878"/>
        <v/>
      </c>
      <c r="J1064" s="119" t="str">
        <f t="shared" ca="1" si="1878"/>
        <v/>
      </c>
      <c r="K1064" s="119" t="str">
        <f t="shared" ca="1" si="1878"/>
        <v/>
      </c>
      <c r="L1064" s="119" t="str">
        <f t="shared" ca="1" si="1878"/>
        <v/>
      </c>
      <c r="M1064" s="121">
        <f ca="1">SUM(E1064:L1064)</f>
        <v>0</v>
      </c>
      <c r="Q1064" s="63" t="str">
        <f t="shared" ref="Q1064" ca="1" si="1879">IF(OR(E1062="",E1063=""),"","所定内：" &amp; TEXT(E1062,"#,###円") &amp; "×" &amp; TEXT(E1063,"[h]:mm時間;@") &amp; "=" &amp; TEXT(E1064,"#,###円"))</f>
        <v/>
      </c>
      <c r="R1064" s="63" t="str">
        <f t="shared" ref="R1064" ca="1" si="1880">IF(OR(F1062="",F1063=""),"","所定内：" &amp; TEXT(F1062,"#,###円") &amp; "×" &amp; TEXT(F1063,"[h]:mm時間;@") &amp; "=" &amp; TEXT(F1064,"#,###円"))</f>
        <v/>
      </c>
      <c r="S1064" s="63" t="str">
        <f t="shared" ref="S1064" ca="1" si="1881">IF(OR(G1062="",G1063=""),"","所定内：" &amp; TEXT(G1062,"#,###円") &amp; "×" &amp; TEXT(G1063,"[h]:mm時間;@") &amp; "=" &amp; TEXT(G1064,"#,###円"))</f>
        <v/>
      </c>
      <c r="T1064" s="63" t="str">
        <f t="shared" ref="T1064" ca="1" si="1882">IF(OR(H1062="",H1063=""),"","所定内：" &amp; TEXT(H1062,"#,###円") &amp; "×" &amp; TEXT(H1063,"[h]:mm時間;@") &amp; "=" &amp; TEXT(H1064,"#,###円"))</f>
        <v/>
      </c>
      <c r="U1064" s="63" t="str">
        <f t="shared" ref="U1064" ca="1" si="1883">IF(OR(I1062="",I1063=""),"","所定内：" &amp; TEXT(I1062,"#,###円") &amp; "×" &amp; TEXT(I1063,"[h]:mm時間;@") &amp; "=" &amp; TEXT(I1064,"#,###円"))</f>
        <v/>
      </c>
      <c r="V1064" s="63" t="str">
        <f t="shared" ref="V1064" ca="1" si="1884">IF(OR(J1062="",J1063=""),"","所定内：" &amp; TEXT(J1062,"#,###円") &amp; "×" &amp; TEXT(J1063,"[h]:mm時間;@") &amp; "=" &amp; TEXT(J1064,"#,###円"))</f>
        <v/>
      </c>
      <c r="W1064" s="63" t="str">
        <f t="shared" ref="W1064" ca="1" si="1885">IF(OR(K1062="",K1063=""),"","所定内：" &amp; TEXT(K1062,"#,###円") &amp; "×" &amp; TEXT(K1063,"[h]:mm時間;@") &amp; "=" &amp; TEXT(K1064,"#,###円"))</f>
        <v/>
      </c>
      <c r="X1064" s="63" t="str">
        <f t="shared" ref="X1064" ca="1" si="1886">IF(OR(L1062="",L1063=""),"","所定内：" &amp; TEXT(L1062,"#,###円") &amp; "×" &amp; TEXT(L1063,"[h]:mm時間;@") &amp; "=" &amp; TEXT(L1064,"#,###円"))</f>
        <v/>
      </c>
    </row>
    <row r="1065" spans="2:24">
      <c r="C1065" s="110" t="s">
        <v>91</v>
      </c>
      <c r="D1065" s="112" t="s">
        <v>73</v>
      </c>
      <c r="E1065" s="37"/>
      <c r="F1065" s="30"/>
      <c r="G1065" s="30"/>
      <c r="H1065" s="30"/>
      <c r="I1065" s="30"/>
      <c r="J1065" s="30"/>
      <c r="K1065" s="30"/>
      <c r="L1065" s="30"/>
      <c r="M1065" s="122"/>
      <c r="Q1065" s="63"/>
      <c r="R1065" s="63"/>
      <c r="S1065" s="63"/>
      <c r="T1065" s="63"/>
      <c r="U1065" s="63"/>
      <c r="V1065" s="63"/>
      <c r="W1065" s="63"/>
      <c r="X1065" s="63"/>
    </row>
    <row r="1066" spans="2:24">
      <c r="C1066" s="112"/>
      <c r="D1066" s="113" t="s">
        <v>92</v>
      </c>
      <c r="E1066" s="123" t="str">
        <f>IF(OR(E1062="",E1065=""),"",E1065/E1062-1)</f>
        <v/>
      </c>
      <c r="F1066" s="124" t="str">
        <f t="shared" ref="F1066:L1066" si="1887">IF(OR(F1062="",F1065=""),"",F1065/F1062-1)</f>
        <v/>
      </c>
      <c r="G1066" s="124" t="str">
        <f t="shared" si="1887"/>
        <v/>
      </c>
      <c r="H1066" s="124" t="str">
        <f t="shared" si="1887"/>
        <v/>
      </c>
      <c r="I1066" s="124" t="str">
        <f t="shared" si="1887"/>
        <v/>
      </c>
      <c r="J1066" s="124" t="str">
        <f t="shared" si="1887"/>
        <v/>
      </c>
      <c r="K1066" s="124" t="str">
        <f t="shared" si="1887"/>
        <v/>
      </c>
      <c r="L1066" s="124" t="str">
        <f t="shared" si="1887"/>
        <v/>
      </c>
      <c r="M1066" s="125"/>
      <c r="Q1066" s="63"/>
      <c r="R1066" s="63"/>
      <c r="S1066" s="63"/>
      <c r="T1066" s="63"/>
      <c r="U1066" s="63"/>
      <c r="V1066" s="63"/>
      <c r="W1066" s="63"/>
      <c r="X1066" s="63"/>
    </row>
    <row r="1067" spans="2:24">
      <c r="C1067" s="112"/>
      <c r="D1067" s="113" t="s">
        <v>24</v>
      </c>
      <c r="E1067" s="114" t="str" cm="1">
        <f t="array" aca="1" ref="E1067" ca="1">IF(INDIRECT($C1058&amp;"!$I$42")=0,"",INDIRECT($C1058&amp;"!$I$42"))</f>
        <v/>
      </c>
      <c r="F1067" s="115" t="str" cm="1">
        <f t="array" aca="1" ref="F1067" ca="1">IF(INDIRECT($C1058&amp;"!$I$78")=0,"",INDIRECT($C1058&amp;"!$I$78"))</f>
        <v/>
      </c>
      <c r="G1067" s="115" t="str" cm="1">
        <f t="array" aca="1" ref="G1067" ca="1">IF(INDIRECT($C1058&amp;"!$I$114")=0,"",INDIRECT($C1058&amp;"!$I$114"))</f>
        <v/>
      </c>
      <c r="H1067" s="115" t="str" cm="1">
        <f t="array" aca="1" ref="H1067" ca="1">IF(INDIRECT($C1058&amp;"!$I$150")=0,"",INDIRECT($C1058&amp;"!$I$150"))</f>
        <v/>
      </c>
      <c r="I1067" s="115" t="str" cm="1">
        <f t="array" aca="1" ref="I1067" ca="1">IF(INDIRECT($C1058&amp;"!$I$186")=0,"",INDIRECT($C1058&amp;"!$I$186"))</f>
        <v/>
      </c>
      <c r="J1067" s="115" t="str" cm="1">
        <f t="array" aca="1" ref="J1067" ca="1">IF(INDIRECT($C1058&amp;"!$I$222")=0,"",INDIRECT($C1058&amp;"!$I$222"))</f>
        <v/>
      </c>
      <c r="K1067" s="115" t="str" cm="1">
        <f t="array" aca="1" ref="K1067" ca="1">IF(INDIRECT($C1058&amp;"!$I$258")=0,"",INDIRECT($C1058&amp;"!$I$258"))</f>
        <v/>
      </c>
      <c r="L1067" s="115" t="str" cm="1">
        <f t="array" aca="1" ref="L1067" ca="1">IF(INDIRECT($C1058&amp;"!$I$294")=0,"",INDIRECT($C1058&amp;"!$I$294"))</f>
        <v/>
      </c>
      <c r="M1067" s="116" t="str">
        <f ca="1">IF(E1067="","",SUM($E1067:$L1067))</f>
        <v/>
      </c>
      <c r="Q1067" s="63"/>
      <c r="R1067" s="63"/>
      <c r="S1067" s="63"/>
      <c r="T1067" s="63"/>
      <c r="U1067" s="63"/>
      <c r="V1067" s="63"/>
      <c r="W1067" s="63"/>
      <c r="X1067" s="63"/>
    </row>
    <row r="1068" spans="2:24">
      <c r="C1068" s="117"/>
      <c r="D1068" s="117" t="s">
        <v>74</v>
      </c>
      <c r="E1068" s="118" t="str">
        <f t="shared" ref="E1068:L1068" ca="1" si="1888">IF(OR(E1065="",E1067=""),"",ROUNDDOWN(E1065*E1067*24,0))</f>
        <v/>
      </c>
      <c r="F1068" s="119" t="str">
        <f t="shared" ca="1" si="1888"/>
        <v/>
      </c>
      <c r="G1068" s="119" t="str">
        <f t="shared" ca="1" si="1888"/>
        <v/>
      </c>
      <c r="H1068" s="119" t="str">
        <f t="shared" ca="1" si="1888"/>
        <v/>
      </c>
      <c r="I1068" s="119" t="str">
        <f t="shared" ca="1" si="1888"/>
        <v/>
      </c>
      <c r="J1068" s="119" t="str">
        <f t="shared" ca="1" si="1888"/>
        <v/>
      </c>
      <c r="K1068" s="119" t="str">
        <f t="shared" ca="1" si="1888"/>
        <v/>
      </c>
      <c r="L1068" s="119" t="str">
        <f t="shared" ca="1" si="1888"/>
        <v/>
      </c>
      <c r="M1068" s="121">
        <f ca="1">SUM(E1068:L1068)</f>
        <v>0</v>
      </c>
      <c r="Q1068" s="63" t="str">
        <f t="shared" ref="Q1068" ca="1" si="1889">IF(OR(E1065="",E1067=""),"",CHAR(10)&amp;"所定外：" &amp; TEXT(E1065,"#,###円") &amp; "×" &amp; TEXT(E1067,"[h]:mm時間;@") &amp; "=" &amp; TEXT(E1068,"#,###円"))</f>
        <v/>
      </c>
      <c r="R1068" s="63" t="str">
        <f t="shared" ref="R1068" ca="1" si="1890">IF(OR(F1065="",F1067=""),"",CHAR(10)&amp;"所定外：" &amp; TEXT(F1065,"#,###円") &amp; "×" &amp; TEXT(F1067,"[h]:mm時間;@") &amp; "=" &amp; TEXT(F1068,"#,###円"))</f>
        <v/>
      </c>
      <c r="S1068" s="63" t="str">
        <f t="shared" ref="S1068" ca="1" si="1891">IF(OR(G1065="",G1067=""),"",CHAR(10)&amp;"所定外：" &amp; TEXT(G1065,"#,###円") &amp; "×" &amp; TEXT(G1067,"[h]:mm時間;@") &amp; "=" &amp; TEXT(G1068,"#,###円"))</f>
        <v/>
      </c>
      <c r="T1068" s="63" t="str">
        <f t="shared" ref="T1068" ca="1" si="1892">IF(OR(H1065="",H1067=""),"",CHAR(10)&amp;"所定外：" &amp; TEXT(H1065,"#,###円") &amp; "×" &amp; TEXT(H1067,"[h]:mm時間;@") &amp; "=" &amp; TEXT(H1068,"#,###円"))</f>
        <v/>
      </c>
      <c r="U1068" s="63" t="str">
        <f t="shared" ref="U1068" ca="1" si="1893">IF(OR(I1065="",I1067=""),"",CHAR(10)&amp;"所定外：" &amp; TEXT(I1065,"#,###円") &amp; "×" &amp; TEXT(I1067,"[h]:mm時間;@") &amp; "=" &amp; TEXT(I1068,"#,###円"))</f>
        <v/>
      </c>
      <c r="V1068" s="63" t="str">
        <f t="shared" ref="V1068" ca="1" si="1894">IF(OR(J1065="",J1067=""),"",CHAR(10)&amp;"所定外：" &amp; TEXT(J1065,"#,###円") &amp; "×" &amp; TEXT(J1067,"[h]:mm時間;@") &amp; "=" &amp; TEXT(J1068,"#,###円"))</f>
        <v/>
      </c>
      <c r="W1068" s="63" t="str">
        <f t="shared" ref="W1068" ca="1" si="1895">IF(OR(K1065="",K1067=""),"",CHAR(10)&amp;"所定外：" &amp; TEXT(K1065,"#,###円") &amp; "×" &amp; TEXT(K1067,"[h]:mm時間;@") &amp; "=" &amp; TEXT(K1068,"#,###円"))</f>
        <v/>
      </c>
      <c r="X1068" s="63" t="str">
        <f t="shared" ref="X1068" ca="1" si="1896">IF(OR(L1065="",L1067=""),"",CHAR(10)&amp;"所定外：" &amp; TEXT(L1065,"#,###円") &amp; "×" &amp; TEXT(L1067,"[h]:mm時間;@") &amp; "=" &amp; TEXT(L1068,"#,###円"))</f>
        <v/>
      </c>
    </row>
    <row r="1069" spans="2:24">
      <c r="C1069" s="110" t="s">
        <v>93</v>
      </c>
      <c r="D1069" s="112" t="s">
        <v>73</v>
      </c>
      <c r="E1069" s="37"/>
      <c r="F1069" s="30"/>
      <c r="G1069" s="30"/>
      <c r="H1069" s="30"/>
      <c r="I1069" s="30"/>
      <c r="J1069" s="30"/>
      <c r="K1069" s="30"/>
      <c r="L1069" s="30"/>
      <c r="M1069" s="122"/>
      <c r="Q1069" s="63"/>
      <c r="R1069" s="63"/>
      <c r="S1069" s="63"/>
      <c r="T1069" s="63"/>
      <c r="U1069" s="63"/>
      <c r="V1069" s="63"/>
      <c r="W1069" s="63"/>
      <c r="X1069" s="63"/>
    </row>
    <row r="1070" spans="2:24">
      <c r="C1070" s="112"/>
      <c r="D1070" s="113" t="s">
        <v>92</v>
      </c>
      <c r="E1070" s="123" t="str">
        <f t="shared" ref="E1070:L1070" si="1897">IF(OR(E1062="",E1069=""),"",E1069/E1062-1)</f>
        <v/>
      </c>
      <c r="F1070" s="124" t="str">
        <f t="shared" si="1897"/>
        <v/>
      </c>
      <c r="G1070" s="124" t="str">
        <f t="shared" si="1897"/>
        <v/>
      </c>
      <c r="H1070" s="124" t="str">
        <f t="shared" si="1897"/>
        <v/>
      </c>
      <c r="I1070" s="124" t="str">
        <f t="shared" si="1897"/>
        <v/>
      </c>
      <c r="J1070" s="124" t="str">
        <f t="shared" si="1897"/>
        <v/>
      </c>
      <c r="K1070" s="124" t="str">
        <f t="shared" si="1897"/>
        <v/>
      </c>
      <c r="L1070" s="124" t="str">
        <f t="shared" si="1897"/>
        <v/>
      </c>
      <c r="M1070" s="125"/>
      <c r="Q1070" s="63"/>
      <c r="R1070" s="63"/>
      <c r="S1070" s="63"/>
      <c r="T1070" s="63"/>
      <c r="U1070" s="63"/>
      <c r="V1070" s="63"/>
      <c r="W1070" s="63"/>
      <c r="X1070" s="63"/>
    </row>
    <row r="1071" spans="2:24">
      <c r="C1071" s="112"/>
      <c r="D1071" s="113" t="s">
        <v>24</v>
      </c>
      <c r="E1071" s="114" t="str" cm="1">
        <f t="array" aca="1" ref="E1071" ca="1">IF(INDIRECT($C1058&amp;"!$J$42")=0,"",INDIRECT($C1058&amp;"!$J$42"))</f>
        <v/>
      </c>
      <c r="F1071" s="115" t="str" cm="1">
        <f t="array" aca="1" ref="F1071" ca="1">IF(INDIRECT($C1058&amp;"!$J$78")=0,"",INDIRECT($C1058&amp;"!$J$78"))</f>
        <v/>
      </c>
      <c r="G1071" s="115" t="str" cm="1">
        <f t="array" aca="1" ref="G1071" ca="1">IF(INDIRECT($C1058&amp;"!$J$114")=0,"",INDIRECT($C1058&amp;"!$J$114"))</f>
        <v/>
      </c>
      <c r="H1071" s="115" t="str" cm="1">
        <f t="array" aca="1" ref="H1071" ca="1">IF(INDIRECT($C1058&amp;"!$J$150")=0,"",INDIRECT($C1058&amp;"!$J$150"))</f>
        <v/>
      </c>
      <c r="I1071" s="115" t="str" cm="1">
        <f t="array" aca="1" ref="I1071" ca="1">IF(INDIRECT($C1058&amp;"!$J$186")=0,"",INDIRECT($C1058&amp;"!$J$186"))</f>
        <v/>
      </c>
      <c r="J1071" s="115" t="str" cm="1">
        <f t="array" aca="1" ref="J1071" ca="1">IF(INDIRECT($C1058&amp;"!$J$222")=0,"",INDIRECT($C1058&amp;"!$J$222"))</f>
        <v/>
      </c>
      <c r="K1071" s="115" t="str" cm="1">
        <f t="array" aca="1" ref="K1071" ca="1">IF(INDIRECT($C1058&amp;"!$J$258")=0,"",INDIRECT($C1058&amp;"!$J$258"))</f>
        <v/>
      </c>
      <c r="L1071" s="115" t="str" cm="1">
        <f t="array" aca="1" ref="L1071" ca="1">IF(INDIRECT($C1058&amp;"!$J$294")=0,"",INDIRECT($C1058&amp;"!$J$294"))</f>
        <v/>
      </c>
      <c r="M1071" s="116" t="str">
        <f ca="1">IF(E1071="","",SUM($E1071:$L1071))</f>
        <v/>
      </c>
      <c r="Q1071" s="63"/>
      <c r="R1071" s="63"/>
      <c r="S1071" s="63"/>
      <c r="T1071" s="63"/>
      <c r="U1071" s="63"/>
      <c r="V1071" s="63"/>
      <c r="W1071" s="63"/>
      <c r="X1071" s="63"/>
    </row>
    <row r="1072" spans="2:24">
      <c r="C1072" s="117"/>
      <c r="D1072" s="117" t="s">
        <v>74</v>
      </c>
      <c r="E1072" s="118" t="str">
        <f t="shared" ref="E1072:L1072" ca="1" si="1898">IF(OR(E1069="",E1071=""),"",ROUNDDOWN(E1069*E1071*24,0))</f>
        <v/>
      </c>
      <c r="F1072" s="119" t="str">
        <f t="shared" ca="1" si="1898"/>
        <v/>
      </c>
      <c r="G1072" s="119" t="str">
        <f t="shared" ca="1" si="1898"/>
        <v/>
      </c>
      <c r="H1072" s="119" t="str">
        <f t="shared" ca="1" si="1898"/>
        <v/>
      </c>
      <c r="I1072" s="119" t="str">
        <f t="shared" ca="1" si="1898"/>
        <v/>
      </c>
      <c r="J1072" s="119" t="str">
        <f t="shared" ca="1" si="1898"/>
        <v/>
      </c>
      <c r="K1072" s="119" t="str">
        <f t="shared" ca="1" si="1898"/>
        <v/>
      </c>
      <c r="L1072" s="119" t="str">
        <f t="shared" ca="1" si="1898"/>
        <v/>
      </c>
      <c r="M1072" s="121">
        <f ca="1">SUM(E1072:L1072)</f>
        <v>0</v>
      </c>
      <c r="Q1072" s="63" t="str">
        <f ca="1">IF(OR(E1069="",E1071=""),"",CHAR(10)&amp;"所定休日：" &amp; TEXT(E1069,"#,###円") &amp; "×" &amp; TEXT(E1071,"[h]:mm時間;@") &amp; "=" &amp; TEXT(E1072,"#,###円"))</f>
        <v/>
      </c>
      <c r="R1072" s="63" t="str">
        <f t="shared" ref="R1072" ca="1" si="1899">IF(OR(F1069="",F1071=""),"",CHAR(10)&amp;"所定休日：" &amp; TEXT(F1069,"#,###円") &amp; "×" &amp; TEXT(F1071,"[h]:mm時間;@") &amp; "=" &amp; TEXT(F1072,"#,###円"))</f>
        <v/>
      </c>
      <c r="S1072" s="63" t="str">
        <f t="shared" ref="S1072" ca="1" si="1900">IF(OR(G1069="",G1071=""),"",CHAR(10)&amp;"所定休日：" &amp; TEXT(G1069,"#,###円") &amp; "×" &amp; TEXT(G1071,"[h]:mm時間;@") &amp; "=" &amp; TEXT(G1072,"#,###円"))</f>
        <v/>
      </c>
      <c r="T1072" s="63" t="str">
        <f t="shared" ref="T1072" ca="1" si="1901">IF(OR(H1069="",H1071=""),"",CHAR(10)&amp;"所定休日：" &amp; TEXT(H1069,"#,###円") &amp; "×" &amp; TEXT(H1071,"[h]:mm時間;@") &amp; "=" &amp; TEXT(H1072,"#,###円"))</f>
        <v/>
      </c>
      <c r="U1072" s="63" t="str">
        <f t="shared" ref="U1072" ca="1" si="1902">IF(OR(I1069="",I1071=""),"",CHAR(10)&amp;"所定休日：" &amp; TEXT(I1069,"#,###円") &amp; "×" &amp; TEXT(I1071,"[h]:mm時間;@") &amp; "=" &amp; TEXT(I1072,"#,###円"))</f>
        <v/>
      </c>
      <c r="V1072" s="63" t="str">
        <f t="shared" ref="V1072" ca="1" si="1903">IF(OR(J1069="",J1071=""),"",CHAR(10)&amp;"所定休日：" &amp; TEXT(J1069,"#,###円") &amp; "×" &amp; TEXT(J1071,"[h]:mm時間;@") &amp; "=" &amp; TEXT(J1072,"#,###円"))</f>
        <v/>
      </c>
      <c r="W1072" s="63" t="str">
        <f t="shared" ref="W1072" ca="1" si="1904">IF(OR(K1069="",K1071=""),"",CHAR(10)&amp;"所定休日：" &amp; TEXT(K1069,"#,###円") &amp; "×" &amp; TEXT(K1071,"[h]:mm時間;@") &amp; "=" &amp; TEXT(K1072,"#,###円"))</f>
        <v/>
      </c>
      <c r="X1072" s="63" t="str">
        <f t="shared" ref="X1072" ca="1" si="1905">IF(OR(L1069="",L1071=""),"",CHAR(10)&amp;"所定休日：" &amp; TEXT(L1069,"#,###円") &amp; "×" &amp; TEXT(L1071,"[h]:mm時間;@") &amp; "=" &amp; TEXT(L1072,"#,###円"))</f>
        <v/>
      </c>
    </row>
    <row r="1073" spans="2:24">
      <c r="C1073" s="110" t="s">
        <v>94</v>
      </c>
      <c r="D1073" s="112" t="s">
        <v>73</v>
      </c>
      <c r="E1073" s="37"/>
      <c r="F1073" s="30"/>
      <c r="G1073" s="30"/>
      <c r="H1073" s="30"/>
      <c r="I1073" s="30"/>
      <c r="J1073" s="30"/>
      <c r="K1073" s="30"/>
      <c r="L1073" s="30"/>
      <c r="M1073" s="122"/>
      <c r="Q1073" s="63"/>
      <c r="R1073" s="63"/>
      <c r="S1073" s="63"/>
      <c r="T1073" s="63"/>
      <c r="U1073" s="63"/>
      <c r="V1073" s="63"/>
      <c r="W1073" s="63"/>
      <c r="X1073" s="63"/>
    </row>
    <row r="1074" spans="2:24">
      <c r="C1074" s="112"/>
      <c r="D1074" s="113" t="s">
        <v>92</v>
      </c>
      <c r="E1074" s="123" t="str">
        <f t="shared" ref="E1074:L1074" si="1906">IF(OR(E1062="",E1073=""),"",E1073/E1062-1)</f>
        <v/>
      </c>
      <c r="F1074" s="124" t="str">
        <f t="shared" si="1906"/>
        <v/>
      </c>
      <c r="G1074" s="124" t="str">
        <f t="shared" si="1906"/>
        <v/>
      </c>
      <c r="H1074" s="124" t="str">
        <f t="shared" si="1906"/>
        <v/>
      </c>
      <c r="I1074" s="124" t="str">
        <f t="shared" si="1906"/>
        <v/>
      </c>
      <c r="J1074" s="124" t="str">
        <f t="shared" si="1906"/>
        <v/>
      </c>
      <c r="K1074" s="124" t="str">
        <f t="shared" si="1906"/>
        <v/>
      </c>
      <c r="L1074" s="124" t="str">
        <f t="shared" si="1906"/>
        <v/>
      </c>
      <c r="M1074" s="125"/>
      <c r="Q1074" s="63"/>
      <c r="R1074" s="63"/>
      <c r="S1074" s="63"/>
      <c r="T1074" s="63"/>
      <c r="U1074" s="63"/>
      <c r="V1074" s="63"/>
      <c r="W1074" s="63"/>
      <c r="X1074" s="63"/>
    </row>
    <row r="1075" spans="2:24">
      <c r="C1075" s="112"/>
      <c r="D1075" s="113" t="s">
        <v>24</v>
      </c>
      <c r="E1075" s="114" t="str" cm="1">
        <f t="array" aca="1" ref="E1075" ca="1">IF(INDIRECT($C1058&amp;"!$K$42")=0,"",INDIRECT($C1058&amp;"!$K$42"))</f>
        <v/>
      </c>
      <c r="F1075" s="115" t="str" cm="1">
        <f t="array" aca="1" ref="F1075" ca="1">IF(INDIRECT($C1058&amp;"!$K$78")=0,"",INDIRECT($C1058&amp;"!$K$78"))</f>
        <v/>
      </c>
      <c r="G1075" s="115" t="str" cm="1">
        <f t="array" aca="1" ref="G1075" ca="1">IF(INDIRECT($C1058&amp;"!$K$114")=0,"",INDIRECT($C1058&amp;"!$K$114"))</f>
        <v/>
      </c>
      <c r="H1075" s="115" t="str" cm="1">
        <f t="array" aca="1" ref="H1075" ca="1">IF(INDIRECT($C1058&amp;"!$K$150")=0,"",INDIRECT($C1058&amp;"!$K$150"))</f>
        <v/>
      </c>
      <c r="I1075" s="115" t="str" cm="1">
        <f t="array" aca="1" ref="I1075" ca="1">IF(INDIRECT($C1058&amp;"!$K$186")=0,"",INDIRECT($C1058&amp;"!$K$186"))</f>
        <v/>
      </c>
      <c r="J1075" s="115" t="str" cm="1">
        <f t="array" aca="1" ref="J1075" ca="1">IF(INDIRECT($C1058&amp;"!$K$222")=0,"",INDIRECT($C1058&amp;"!$K$222"))</f>
        <v/>
      </c>
      <c r="K1075" s="115" t="str" cm="1">
        <f t="array" aca="1" ref="K1075" ca="1">IF(INDIRECT($C1058&amp;"!$K$258")=0,"",INDIRECT($C1058&amp;"!$K$258"))</f>
        <v/>
      </c>
      <c r="L1075" s="115" t="str" cm="1">
        <f t="array" aca="1" ref="L1075" ca="1">IF(INDIRECT($C1058&amp;"!$K$294")=0,"",INDIRECT($C1058&amp;"!$K$294"))</f>
        <v/>
      </c>
      <c r="M1075" s="116" t="str">
        <f ca="1">IF(E1075="","",SUM($E1075:$L1075))</f>
        <v/>
      </c>
      <c r="Q1075" s="63"/>
      <c r="R1075" s="63"/>
      <c r="S1075" s="63"/>
      <c r="T1075" s="63"/>
      <c r="U1075" s="63"/>
      <c r="V1075" s="63"/>
      <c r="W1075" s="63"/>
      <c r="X1075" s="63"/>
    </row>
    <row r="1076" spans="2:24">
      <c r="C1076" s="117"/>
      <c r="D1076" s="117" t="s">
        <v>74</v>
      </c>
      <c r="E1076" s="118" t="str">
        <f ca="1">IF(OR(E1073="",E1075=""),"",ROUNDDOWN(E1073*E1075*24,0))</f>
        <v/>
      </c>
      <c r="F1076" s="119" t="str">
        <f t="shared" ref="F1076:L1076" ca="1" si="1907">IF(OR(F1073="",F1075=""),"",ROUNDDOWN(F1073*F1075*24,0))</f>
        <v/>
      </c>
      <c r="G1076" s="119" t="str">
        <f t="shared" ca="1" si="1907"/>
        <v/>
      </c>
      <c r="H1076" s="119" t="str">
        <f t="shared" ca="1" si="1907"/>
        <v/>
      </c>
      <c r="I1076" s="119" t="str">
        <f t="shared" ca="1" si="1907"/>
        <v/>
      </c>
      <c r="J1076" s="119" t="str">
        <f t="shared" ca="1" si="1907"/>
        <v/>
      </c>
      <c r="K1076" s="119" t="str">
        <f t="shared" ca="1" si="1907"/>
        <v/>
      </c>
      <c r="L1076" s="119" t="str">
        <f t="shared" ca="1" si="1907"/>
        <v/>
      </c>
      <c r="M1076" s="121">
        <f ca="1">SUM(E1076:L1076)</f>
        <v>0</v>
      </c>
      <c r="Q1076" s="63" t="str">
        <f t="shared" ref="Q1076" ca="1" si="1908">IF(OR(E1073="",E1075=""),"",CHAR(10)&amp;"法定休日：" &amp; TEXT(E1073,"#,###円") &amp; "×" &amp; TEXT(E1075,"[h]:mm時間;@") &amp; "=" &amp; TEXT(E1076,"#,###円"))</f>
        <v/>
      </c>
      <c r="R1076" s="63" t="str">
        <f t="shared" ref="R1076" ca="1" si="1909">IF(OR(F1073="",F1075=""),"",CHAR(10)&amp;"法定休日：" &amp; TEXT(F1073,"#,###円") &amp; "×" &amp; TEXT(F1075,"[h]:mm時間;@") &amp; "=" &amp; TEXT(F1076,"#,###円"))</f>
        <v/>
      </c>
      <c r="S1076" s="63" t="str">
        <f t="shared" ref="S1076" ca="1" si="1910">IF(OR(G1073="",G1075=""),"",CHAR(10)&amp;"法定休日：" &amp; TEXT(G1073,"#,###円") &amp; "×" &amp; TEXT(G1075,"[h]:mm時間;@") &amp; "=" &amp; TEXT(G1076,"#,###円"))</f>
        <v/>
      </c>
      <c r="T1076" s="63" t="str">
        <f t="shared" ref="T1076" ca="1" si="1911">IF(OR(H1073="",H1075=""),"",CHAR(10)&amp;"法定休日：" &amp; TEXT(H1073,"#,###円") &amp; "×" &amp; TEXT(H1075,"[h]:mm時間;@") &amp; "=" &amp; TEXT(H1076,"#,###円"))</f>
        <v/>
      </c>
      <c r="U1076" s="63" t="str">
        <f t="shared" ref="U1076" ca="1" si="1912">IF(OR(I1073="",I1075=""),"",CHAR(10)&amp;"法定休日：" &amp; TEXT(I1073,"#,###円") &amp; "×" &amp; TEXT(I1075,"[h]:mm時間;@") &amp; "=" &amp; TEXT(I1076,"#,###円"))</f>
        <v/>
      </c>
      <c r="V1076" s="63" t="str">
        <f t="shared" ref="V1076" ca="1" si="1913">IF(OR(J1073="",J1075=""),"",CHAR(10)&amp;"法定休日：" &amp; TEXT(J1073,"#,###円") &amp; "×" &amp; TEXT(J1075,"[h]:mm時間;@") &amp; "=" &amp; TEXT(J1076,"#,###円"))</f>
        <v/>
      </c>
      <c r="W1076" s="63" t="str">
        <f t="shared" ref="W1076" ca="1" si="1914">IF(OR(K1073="",K1075=""),"",CHAR(10)&amp;"法定休日：" &amp; TEXT(K1073,"#,###円") &amp; "×" &amp; TEXT(K1075,"[h]:mm時間;@") &amp; "=" &amp; TEXT(K1076,"#,###円"))</f>
        <v/>
      </c>
      <c r="X1076" s="63" t="str">
        <f t="shared" ref="X1076" ca="1" si="1915">IF(OR(L1073="",L1075=""),"",CHAR(10)&amp;"法定休日：" &amp; TEXT(L1073,"#,###円") &amp; "×" &amp; TEXT(L1075,"[h]:mm時間;@") &amp; "=" &amp; TEXT(L1076,"#,###円"))</f>
        <v/>
      </c>
    </row>
    <row r="1077" spans="2:24">
      <c r="C1077" s="110" t="s">
        <v>75</v>
      </c>
      <c r="D1077" s="110" t="s">
        <v>77</v>
      </c>
      <c r="E1077" s="38"/>
      <c r="F1077" s="36"/>
      <c r="G1077" s="36"/>
      <c r="H1077" s="36"/>
      <c r="I1077" s="36"/>
      <c r="J1077" s="36"/>
      <c r="K1077" s="36"/>
      <c r="L1077" s="36"/>
      <c r="M1077" s="126">
        <f>SUM(E1077:L1077)</f>
        <v>0</v>
      </c>
      <c r="Q1077" s="63"/>
      <c r="R1077" s="63"/>
      <c r="S1077" s="63"/>
      <c r="T1077" s="63"/>
      <c r="U1077" s="63"/>
      <c r="V1077" s="63"/>
      <c r="W1077" s="63"/>
      <c r="X1077" s="63"/>
    </row>
    <row r="1078" spans="2:24">
      <c r="C1078" s="127"/>
      <c r="D1078" s="113" t="s">
        <v>78</v>
      </c>
      <c r="E1078" s="39"/>
      <c r="F1078" s="35"/>
      <c r="G1078" s="35"/>
      <c r="H1078" s="35"/>
      <c r="I1078" s="35"/>
      <c r="J1078" s="35"/>
      <c r="K1078" s="35"/>
      <c r="L1078" s="35"/>
      <c r="M1078" s="128">
        <f ca="1">SUM(E1078*E1061,F1078*F1061,G1078*G1061,H1078*H1061,I1078*I1061,J1078*J1061,K1078*K1061,L1078*L1061)</f>
        <v>0</v>
      </c>
      <c r="Q1078" s="63"/>
      <c r="R1078" s="63"/>
      <c r="S1078" s="63"/>
      <c r="T1078" s="63"/>
      <c r="U1078" s="63"/>
      <c r="V1078" s="63"/>
      <c r="W1078" s="63"/>
      <c r="X1078" s="63"/>
    </row>
    <row r="1079" spans="2:24">
      <c r="C1079" s="129"/>
      <c r="D1079" s="117" t="s">
        <v>74</v>
      </c>
      <c r="E1079" s="118" t="str">
        <f t="shared" ref="E1079:L1079" si="1916">IF(AND(E1077="",E1078=""),"",E1077+E1078*E1061)</f>
        <v/>
      </c>
      <c r="F1079" s="119" t="str">
        <f t="shared" si="1916"/>
        <v/>
      </c>
      <c r="G1079" s="119" t="str">
        <f t="shared" si="1916"/>
        <v/>
      </c>
      <c r="H1079" s="119" t="str">
        <f t="shared" si="1916"/>
        <v/>
      </c>
      <c r="I1079" s="119" t="str">
        <f t="shared" si="1916"/>
        <v/>
      </c>
      <c r="J1079" s="119" t="str">
        <f t="shared" si="1916"/>
        <v/>
      </c>
      <c r="K1079" s="119" t="str">
        <f t="shared" si="1916"/>
        <v/>
      </c>
      <c r="L1079" s="119" t="str">
        <f t="shared" si="1916"/>
        <v/>
      </c>
      <c r="M1079" s="121">
        <f>SUM(E1079:L1079)</f>
        <v>0</v>
      </c>
      <c r="Q1079" s="63" t="str">
        <f t="shared" ref="Q1079:X1079" si="1917">IF(AND(E1077="",E1078=""),"",CHAR(10)&amp;"通勤手当：" &amp; TEXT(E1079,"#,###円"))</f>
        <v/>
      </c>
      <c r="R1079" s="63" t="str">
        <f t="shared" si="1917"/>
        <v/>
      </c>
      <c r="S1079" s="63" t="str">
        <f t="shared" si="1917"/>
        <v/>
      </c>
      <c r="T1079" s="63" t="str">
        <f t="shared" si="1917"/>
        <v/>
      </c>
      <c r="U1079" s="63" t="str">
        <f t="shared" si="1917"/>
        <v/>
      </c>
      <c r="V1079" s="63" t="str">
        <f t="shared" si="1917"/>
        <v/>
      </c>
      <c r="W1079" s="63" t="str">
        <f t="shared" si="1917"/>
        <v/>
      </c>
      <c r="X1079" s="63" t="str">
        <f t="shared" si="1917"/>
        <v/>
      </c>
    </row>
    <row r="1080" spans="2:24">
      <c r="C1080" s="110" t="s">
        <v>97</v>
      </c>
      <c r="D1080" s="130" t="s">
        <v>99</v>
      </c>
      <c r="E1080" s="38"/>
      <c r="F1080" s="36"/>
      <c r="G1080" s="36"/>
      <c r="H1080" s="36"/>
      <c r="I1080" s="36"/>
      <c r="J1080" s="36"/>
      <c r="K1080" s="36"/>
      <c r="L1080" s="36"/>
      <c r="M1080" s="131">
        <f>SUM(E1080:L1080)</f>
        <v>0</v>
      </c>
      <c r="Q1080" s="63" t="str">
        <f>IF(E1080="","",CHAR(10)&amp;"自己負担：" &amp; TEXT(E1080,"#,###円")) &amp; IF(E1081="",""," ※" &amp;E1081)</f>
        <v/>
      </c>
      <c r="R1080" s="63" t="str">
        <f t="shared" ref="R1080" si="1918">IF(F1080="","",CHAR(10)&amp;"自己負担：" &amp; TEXT(F1080,"#,###円")) &amp; IF(F1081="",""," ※" &amp;F1081)</f>
        <v/>
      </c>
      <c r="S1080" s="63" t="str">
        <f t="shared" ref="S1080" si="1919">IF(G1080="","",CHAR(10)&amp;"自己負担：" &amp; TEXT(G1080,"#,###円")) &amp; IF(G1081="",""," ※" &amp;G1081)</f>
        <v/>
      </c>
      <c r="T1080" s="63" t="str">
        <f t="shared" ref="T1080" si="1920">IF(H1080="","",CHAR(10)&amp;"自己負担：" &amp; TEXT(H1080,"#,###円")) &amp; IF(H1081="",""," ※" &amp;H1081)</f>
        <v/>
      </c>
      <c r="U1080" s="63" t="str">
        <f t="shared" ref="U1080" si="1921">IF(I1080="","",CHAR(10)&amp;"自己負担：" &amp; TEXT(I1080,"#,###円")) &amp; IF(I1081="",""," ※" &amp;I1081)</f>
        <v/>
      </c>
      <c r="V1080" s="63" t="str">
        <f t="shared" ref="V1080" si="1922">IF(J1080="","",CHAR(10)&amp;"自己負担：" &amp; TEXT(J1080,"#,###円")) &amp; IF(J1081="",""," ※" &amp;J1081)</f>
        <v/>
      </c>
      <c r="W1080" s="63" t="str">
        <f t="shared" ref="W1080" si="1923">IF(K1080="","",CHAR(10)&amp;"自己負担：" &amp; TEXT(K1080,"#,###円")) &amp; IF(K1081="",""," ※" &amp;K1081)</f>
        <v/>
      </c>
      <c r="X1080" s="63" t="str">
        <f t="shared" ref="X1080" si="1924">IF(L1080="","",CHAR(10)&amp;"自己負担：" &amp; TEXT(L1080,"#,###円")) &amp; IF(L1081="",""," ※" &amp;L1081)</f>
        <v/>
      </c>
    </row>
    <row r="1081" spans="2:24" ht="33.75" customHeight="1" thickBot="1">
      <c r="C1081" s="132" t="s">
        <v>98</v>
      </c>
      <c r="D1081" s="133" t="s">
        <v>100</v>
      </c>
      <c r="E1081" s="40"/>
      <c r="F1081" s="40"/>
      <c r="G1081" s="40"/>
      <c r="H1081" s="40"/>
      <c r="I1081" s="40"/>
      <c r="J1081" s="40"/>
      <c r="K1081" s="40"/>
      <c r="L1081" s="41"/>
      <c r="M1081" s="134"/>
      <c r="O1081" s="1" t="s">
        <v>101</v>
      </c>
    </row>
    <row r="1082" spans="2:24" ht="21.75" customHeight="1" thickTop="1">
      <c r="C1082" s="129" t="s">
        <v>76</v>
      </c>
      <c r="D1082" s="135"/>
      <c r="E1082" s="119" t="str">
        <f t="shared" ref="E1082:L1082" ca="1" si="1925">IF(SUM(E1064,E1068,E1072,E1076,E1079)-E1080=0,"",SUM(E1064,E1068,E1072,E1076,E1079)-E1080)</f>
        <v/>
      </c>
      <c r="F1082" s="119" t="str">
        <f t="shared" ca="1" si="1925"/>
        <v/>
      </c>
      <c r="G1082" s="119" t="str">
        <f t="shared" ca="1" si="1925"/>
        <v/>
      </c>
      <c r="H1082" s="119" t="str">
        <f t="shared" ca="1" si="1925"/>
        <v/>
      </c>
      <c r="I1082" s="119" t="str">
        <f t="shared" ca="1" si="1925"/>
        <v/>
      </c>
      <c r="J1082" s="119" t="str">
        <f t="shared" ca="1" si="1925"/>
        <v/>
      </c>
      <c r="K1082" s="119" t="str">
        <f t="shared" ca="1" si="1925"/>
        <v/>
      </c>
      <c r="L1082" s="119" t="str">
        <f t="shared" ca="1" si="1925"/>
        <v/>
      </c>
      <c r="M1082" s="136" t="str">
        <f ca="1">IF(E1082="","",SUM(E1082:L1082))</f>
        <v/>
      </c>
      <c r="Q1082" s="137" t="str">
        <f ca="1">Q1064&amp;Q1068&amp;Q1072&amp;Q1076&amp;Q1079&amp;Q1080</f>
        <v/>
      </c>
      <c r="R1082" s="137" t="str">
        <f t="shared" ref="R1082:X1082" ca="1" si="1926">R1064&amp;R1068&amp;R1072&amp;R1076&amp;R1079&amp;R1080</f>
        <v/>
      </c>
      <c r="S1082" s="137" t="str">
        <f t="shared" ca="1" si="1926"/>
        <v/>
      </c>
      <c r="T1082" s="137" t="str">
        <f t="shared" ca="1" si="1926"/>
        <v/>
      </c>
      <c r="U1082" s="137" t="str">
        <f t="shared" ca="1" si="1926"/>
        <v/>
      </c>
      <c r="V1082" s="137" t="str">
        <f t="shared" ca="1" si="1926"/>
        <v/>
      </c>
      <c r="W1082" s="137" t="str">
        <f t="shared" ca="1" si="1926"/>
        <v/>
      </c>
      <c r="X1082" s="137" t="str">
        <f t="shared" ca="1" si="1926"/>
        <v/>
      </c>
    </row>
    <row r="1083" spans="2:24" ht="15" customHeight="1" thickBot="1">
      <c r="B1083" s="138"/>
      <c r="C1083" s="138"/>
      <c r="D1083" s="138"/>
      <c r="E1083" s="138"/>
      <c r="F1083" s="138"/>
      <c r="G1083" s="138"/>
      <c r="H1083" s="138"/>
      <c r="I1083" s="138"/>
      <c r="J1083" s="138"/>
      <c r="K1083" s="138"/>
      <c r="L1083" s="138"/>
      <c r="M1083" s="138"/>
    </row>
    <row r="1085" spans="2:24" ht="14.25" customHeight="1">
      <c r="B1085" s="46">
        <f>B1058+1</f>
        <v>41</v>
      </c>
      <c r="C1085" s="29" t="str">
        <f>HYPERLINK("#日誌"&amp;B1085&amp;"!B11","日誌"&amp;B1085)</f>
        <v>日誌41</v>
      </c>
      <c r="D1085" s="95" t="s">
        <v>116</v>
      </c>
      <c r="E1085" s="139"/>
      <c r="F1085" s="95" t="s">
        <v>126</v>
      </c>
      <c r="G1085" s="140"/>
      <c r="H1085" s="95" t="s">
        <v>127</v>
      </c>
      <c r="I1085" s="140"/>
      <c r="J1085" s="63"/>
      <c r="M1085" s="96" t="str">
        <f>HYPERLINK("#⑭雑役務費!C"&amp;9*B1085+1,"経費支出管理表へ")</f>
        <v>経費支出管理表へ</v>
      </c>
      <c r="Q1085" s="1" t="s">
        <v>102</v>
      </c>
    </row>
    <row r="1086" spans="2:24" ht="7.5" customHeight="1">
      <c r="C1086" s="63"/>
      <c r="D1086" s="63"/>
      <c r="E1086" s="63"/>
      <c r="G1086" s="97" t="e">
        <f>VLOOKUP(G1085,リスト!E:F,2,FALSE)</f>
        <v>#N/A</v>
      </c>
      <c r="H1086" s="63"/>
      <c r="J1086" s="63"/>
      <c r="K1086" s="63"/>
      <c r="L1086" s="63"/>
      <c r="M1086" s="63"/>
    </row>
    <row r="1087" spans="2:24">
      <c r="C1087" s="98"/>
      <c r="D1087" s="99"/>
      <c r="E1087" s="100" t="s">
        <v>45</v>
      </c>
      <c r="F1087" s="101" t="s">
        <v>46</v>
      </c>
      <c r="G1087" s="101" t="s">
        <v>47</v>
      </c>
      <c r="H1087" s="101" t="s">
        <v>48</v>
      </c>
      <c r="I1087" s="101" t="s">
        <v>49</v>
      </c>
      <c r="J1087" s="101" t="s">
        <v>50</v>
      </c>
      <c r="K1087" s="101" t="s">
        <v>51</v>
      </c>
      <c r="L1087" s="101" t="s">
        <v>52</v>
      </c>
      <c r="M1087" s="102" t="s">
        <v>11</v>
      </c>
      <c r="Q1087" s="103" t="s">
        <v>45</v>
      </c>
      <c r="R1087" s="103" t="s">
        <v>46</v>
      </c>
      <c r="S1087" s="103" t="s">
        <v>47</v>
      </c>
      <c r="T1087" s="103" t="s">
        <v>48</v>
      </c>
      <c r="U1087" s="103" t="s">
        <v>49</v>
      </c>
      <c r="V1087" s="103" t="s">
        <v>50</v>
      </c>
      <c r="W1087" s="103" t="s">
        <v>51</v>
      </c>
      <c r="X1087" s="103" t="s">
        <v>52</v>
      </c>
    </row>
    <row r="1088" spans="2:24" ht="15" customHeight="1">
      <c r="C1088" s="104" t="s">
        <v>18</v>
      </c>
      <c r="D1088" s="105"/>
      <c r="E1088" s="106" cm="1">
        <f t="array" aca="1" ref="E1088" ca="1">IF(INDIRECT(C1085&amp;"!$L$42")=0,"",COUNT(INDIRECT(C1085&amp;"!$L$11:$L$41")))</f>
        <v>0</v>
      </c>
      <c r="F1088" s="107" cm="1">
        <f t="array" aca="1" ref="F1088" ca="1">IF(INDIRECT(C1085&amp;"!$L$78")=0,"",COUNT(INDIRECT(C1085&amp;"!$L$47:$L$77")))</f>
        <v>0</v>
      </c>
      <c r="G1088" s="107" cm="1">
        <f t="array" aca="1" ref="G1088" ca="1">IF(INDIRECT(C1085&amp;"!$L$114")=0,"",COUNT(INDIRECT(C1085&amp;"!$L$83:$L$113")))</f>
        <v>0</v>
      </c>
      <c r="H1088" s="107" cm="1">
        <f t="array" aca="1" ref="H1088" ca="1">IF(INDIRECT(C1085&amp;"!$L$150")=0,"",COUNT(INDIRECT(C1085&amp;"!$L$119:$L$149")))</f>
        <v>0</v>
      </c>
      <c r="I1088" s="107" cm="1">
        <f t="array" aca="1" ref="I1088" ca="1">IF(INDIRECT(C1085&amp;"!$L$186")=0,"",COUNT(INDIRECT(C1085&amp;"!$L$155:$L$185")))</f>
        <v>0</v>
      </c>
      <c r="J1088" s="107" cm="1">
        <f t="array" aca="1" ref="J1088" ca="1">IF(INDIRECT(C1085&amp;"!$L$222")=0,"",COUNT(INDIRECT(C1085&amp;"!$L$191:$L$221")))</f>
        <v>0</v>
      </c>
      <c r="K1088" s="107" cm="1">
        <f t="array" aca="1" ref="K1088" ca="1">IF(INDIRECT(C1085&amp;"!$L$258")=0,"",COUNT(INDIRECT(C1085&amp;"!$L$227:$L$257")))</f>
        <v>0</v>
      </c>
      <c r="L1088" s="107" cm="1">
        <f t="array" aca="1" ref="L1088" ca="1">IF(INDIRECT(C1085&amp;"!$L$294")=0,"",COUNT(INDIRECT(C1085&amp;"!$L$263:$L$293")))</f>
        <v>0</v>
      </c>
      <c r="M1088" s="108">
        <f ca="1">IF($E$8="","",SUM($E$8:$L$8))</f>
        <v>0</v>
      </c>
      <c r="O1088" s="69" t="s">
        <v>167</v>
      </c>
      <c r="Q1088" s="109"/>
      <c r="R1088" s="109"/>
      <c r="S1088" s="109"/>
      <c r="T1088" s="109"/>
      <c r="U1088" s="109"/>
      <c r="V1088" s="109"/>
      <c r="W1088" s="109"/>
      <c r="X1088" s="109"/>
    </row>
    <row r="1089" spans="3:24">
      <c r="C1089" s="110" t="s">
        <v>82</v>
      </c>
      <c r="D1089" s="110" t="s">
        <v>73</v>
      </c>
      <c r="E1089" s="37"/>
      <c r="F1089" s="30"/>
      <c r="G1089" s="30"/>
      <c r="H1089" s="30"/>
      <c r="I1089" s="30"/>
      <c r="J1089" s="30"/>
      <c r="K1089" s="30"/>
      <c r="L1089" s="30"/>
      <c r="M1089" s="111"/>
      <c r="O1089" s="1" t="s">
        <v>122</v>
      </c>
    </row>
    <row r="1090" spans="3:24">
      <c r="C1090" s="112"/>
      <c r="D1090" s="113" t="s">
        <v>24</v>
      </c>
      <c r="E1090" s="114" t="str" cm="1">
        <f t="array" aca="1" ref="E1090" ca="1">IF(INDIRECT($C1085&amp;"!$H$42")=0,"",INDIRECT($C1085&amp;"!$H$42"))</f>
        <v/>
      </c>
      <c r="F1090" s="115" t="str" cm="1">
        <f t="array" aca="1" ref="F1090" ca="1">IF(INDIRECT($C1085&amp;"!$H$78")=0,"",INDIRECT($C1085&amp;"!$H$78"))</f>
        <v/>
      </c>
      <c r="G1090" s="115" t="str" cm="1">
        <f t="array" aca="1" ref="G1090" ca="1">IF(INDIRECT($C1085&amp;"!$H$114")=0,"",INDIRECT($C1085&amp;"!$H$114"))</f>
        <v/>
      </c>
      <c r="H1090" s="115" t="str" cm="1">
        <f t="array" aca="1" ref="H1090" ca="1">IF(INDIRECT($C1085&amp;"!$H$150")=0,"",INDIRECT($C1085&amp;"!$H$150"))</f>
        <v/>
      </c>
      <c r="I1090" s="115" t="str" cm="1">
        <f t="array" aca="1" ref="I1090" ca="1">IF(INDIRECT($C1085&amp;"!$H$186")=0,"",INDIRECT($C1085&amp;"!$H$186"))</f>
        <v/>
      </c>
      <c r="J1090" s="115" t="str" cm="1">
        <f t="array" aca="1" ref="J1090" ca="1">IF(INDIRECT($C1085&amp;"!$H$222")=0,"",INDIRECT($C1085&amp;"!$H$222"))</f>
        <v/>
      </c>
      <c r="K1090" s="115" t="str" cm="1">
        <f t="array" aca="1" ref="K1090" ca="1">IF(INDIRECT($C1085&amp;"!$H$258")=0,"",INDIRECT($C1085&amp;"!$H$258"))</f>
        <v/>
      </c>
      <c r="L1090" s="115" t="str" cm="1">
        <f t="array" aca="1" ref="L1090" ca="1">IF(INDIRECT($C1085&amp;"!$H$294")=0,"",INDIRECT($C1085&amp;"!$H$294"))</f>
        <v/>
      </c>
      <c r="M1090" s="116" t="str">
        <f ca="1">IF(E1090="","",SUM($E1090:$L1090))</f>
        <v/>
      </c>
    </row>
    <row r="1091" spans="3:24">
      <c r="C1091" s="117"/>
      <c r="D1091" s="117" t="s">
        <v>74</v>
      </c>
      <c r="E1091" s="118" t="str">
        <f t="shared" ref="E1091:L1091" ca="1" si="1927">IF(OR(E1089="",E1090=""),"",ROUNDDOWN(E1089*E1090*24,0))</f>
        <v/>
      </c>
      <c r="F1091" s="119" t="str">
        <f t="shared" ca="1" si="1927"/>
        <v/>
      </c>
      <c r="G1091" s="119" t="str">
        <f t="shared" ca="1" si="1927"/>
        <v/>
      </c>
      <c r="H1091" s="119" t="str">
        <f t="shared" ca="1" si="1927"/>
        <v/>
      </c>
      <c r="I1091" s="120" t="str">
        <f t="shared" ca="1" si="1927"/>
        <v/>
      </c>
      <c r="J1091" s="119" t="str">
        <f t="shared" ca="1" si="1927"/>
        <v/>
      </c>
      <c r="K1091" s="119" t="str">
        <f t="shared" ca="1" si="1927"/>
        <v/>
      </c>
      <c r="L1091" s="119" t="str">
        <f t="shared" ca="1" si="1927"/>
        <v/>
      </c>
      <c r="M1091" s="121">
        <f ca="1">SUM(E1091:L1091)</f>
        <v>0</v>
      </c>
      <c r="Q1091" s="63" t="str">
        <f t="shared" ref="Q1091" ca="1" si="1928">IF(OR(E1089="",E1090=""),"","所定内：" &amp; TEXT(E1089,"#,###円") &amp; "×" &amp; TEXT(E1090,"[h]:mm時間;@") &amp; "=" &amp; TEXT(E1091,"#,###円"))</f>
        <v/>
      </c>
      <c r="R1091" s="63" t="str">
        <f t="shared" ref="R1091" ca="1" si="1929">IF(OR(F1089="",F1090=""),"","所定内：" &amp; TEXT(F1089,"#,###円") &amp; "×" &amp; TEXT(F1090,"[h]:mm時間;@") &amp; "=" &amp; TEXT(F1091,"#,###円"))</f>
        <v/>
      </c>
      <c r="S1091" s="63" t="str">
        <f t="shared" ref="S1091" ca="1" si="1930">IF(OR(G1089="",G1090=""),"","所定内：" &amp; TEXT(G1089,"#,###円") &amp; "×" &amp; TEXT(G1090,"[h]:mm時間;@") &amp; "=" &amp; TEXT(G1091,"#,###円"))</f>
        <v/>
      </c>
      <c r="T1091" s="63" t="str">
        <f t="shared" ref="T1091" ca="1" si="1931">IF(OR(H1089="",H1090=""),"","所定内：" &amp; TEXT(H1089,"#,###円") &amp; "×" &amp; TEXT(H1090,"[h]:mm時間;@") &amp; "=" &amp; TEXT(H1091,"#,###円"))</f>
        <v/>
      </c>
      <c r="U1091" s="63" t="str">
        <f t="shared" ref="U1091" ca="1" si="1932">IF(OR(I1089="",I1090=""),"","所定内：" &amp; TEXT(I1089,"#,###円") &amp; "×" &amp; TEXT(I1090,"[h]:mm時間;@") &amp; "=" &amp; TEXT(I1091,"#,###円"))</f>
        <v/>
      </c>
      <c r="V1091" s="63" t="str">
        <f t="shared" ref="V1091" ca="1" si="1933">IF(OR(J1089="",J1090=""),"","所定内：" &amp; TEXT(J1089,"#,###円") &amp; "×" &amp; TEXT(J1090,"[h]:mm時間;@") &amp; "=" &amp; TEXT(J1091,"#,###円"))</f>
        <v/>
      </c>
      <c r="W1091" s="63" t="str">
        <f t="shared" ref="W1091" ca="1" si="1934">IF(OR(K1089="",K1090=""),"","所定内：" &amp; TEXT(K1089,"#,###円") &amp; "×" &amp; TEXT(K1090,"[h]:mm時間;@") &amp; "=" &amp; TEXT(K1091,"#,###円"))</f>
        <v/>
      </c>
      <c r="X1091" s="63" t="str">
        <f t="shared" ref="X1091" ca="1" si="1935">IF(OR(L1089="",L1090=""),"","所定内：" &amp; TEXT(L1089,"#,###円") &amp; "×" &amp; TEXT(L1090,"[h]:mm時間;@") &amp; "=" &amp; TEXT(L1091,"#,###円"))</f>
        <v/>
      </c>
    </row>
    <row r="1092" spans="3:24">
      <c r="C1092" s="110" t="s">
        <v>91</v>
      </c>
      <c r="D1092" s="112" t="s">
        <v>73</v>
      </c>
      <c r="E1092" s="37"/>
      <c r="F1092" s="30"/>
      <c r="G1092" s="30"/>
      <c r="H1092" s="30"/>
      <c r="I1092" s="30"/>
      <c r="J1092" s="30"/>
      <c r="K1092" s="30"/>
      <c r="L1092" s="30"/>
      <c r="M1092" s="122"/>
      <c r="Q1092" s="63"/>
      <c r="R1092" s="63"/>
      <c r="S1092" s="63"/>
      <c r="T1092" s="63"/>
      <c r="U1092" s="63"/>
      <c r="V1092" s="63"/>
      <c r="W1092" s="63"/>
      <c r="X1092" s="63"/>
    </row>
    <row r="1093" spans="3:24">
      <c r="C1093" s="112"/>
      <c r="D1093" s="113" t="s">
        <v>92</v>
      </c>
      <c r="E1093" s="123" t="str">
        <f>IF(OR(E1089="",E1092=""),"",E1092/E1089-1)</f>
        <v/>
      </c>
      <c r="F1093" s="124" t="str">
        <f t="shared" ref="F1093:L1093" si="1936">IF(OR(F1089="",F1092=""),"",F1092/F1089-1)</f>
        <v/>
      </c>
      <c r="G1093" s="124" t="str">
        <f t="shared" si="1936"/>
        <v/>
      </c>
      <c r="H1093" s="124" t="str">
        <f t="shared" si="1936"/>
        <v/>
      </c>
      <c r="I1093" s="124" t="str">
        <f t="shared" si="1936"/>
        <v/>
      </c>
      <c r="J1093" s="124" t="str">
        <f t="shared" si="1936"/>
        <v/>
      </c>
      <c r="K1093" s="124" t="str">
        <f t="shared" si="1936"/>
        <v/>
      </c>
      <c r="L1093" s="124" t="str">
        <f t="shared" si="1936"/>
        <v/>
      </c>
      <c r="M1093" s="125"/>
      <c r="Q1093" s="63"/>
      <c r="R1093" s="63"/>
      <c r="S1093" s="63"/>
      <c r="T1093" s="63"/>
      <c r="U1093" s="63"/>
      <c r="V1093" s="63"/>
      <c r="W1093" s="63"/>
      <c r="X1093" s="63"/>
    </row>
    <row r="1094" spans="3:24">
      <c r="C1094" s="112"/>
      <c r="D1094" s="113" t="s">
        <v>24</v>
      </c>
      <c r="E1094" s="114" t="str" cm="1">
        <f t="array" aca="1" ref="E1094" ca="1">IF(INDIRECT($C1085&amp;"!$I$42")=0,"",INDIRECT($C1085&amp;"!$I$42"))</f>
        <v/>
      </c>
      <c r="F1094" s="115" t="str" cm="1">
        <f t="array" aca="1" ref="F1094" ca="1">IF(INDIRECT($C1085&amp;"!$I$78")=0,"",INDIRECT($C1085&amp;"!$I$78"))</f>
        <v/>
      </c>
      <c r="G1094" s="115" t="str" cm="1">
        <f t="array" aca="1" ref="G1094" ca="1">IF(INDIRECT($C1085&amp;"!$I$114")=0,"",INDIRECT($C1085&amp;"!$I$114"))</f>
        <v/>
      </c>
      <c r="H1094" s="115" t="str" cm="1">
        <f t="array" aca="1" ref="H1094" ca="1">IF(INDIRECT($C1085&amp;"!$I$150")=0,"",INDIRECT($C1085&amp;"!$I$150"))</f>
        <v/>
      </c>
      <c r="I1094" s="115" t="str" cm="1">
        <f t="array" aca="1" ref="I1094" ca="1">IF(INDIRECT($C1085&amp;"!$I$186")=0,"",INDIRECT($C1085&amp;"!$I$186"))</f>
        <v/>
      </c>
      <c r="J1094" s="115" t="str" cm="1">
        <f t="array" aca="1" ref="J1094" ca="1">IF(INDIRECT($C1085&amp;"!$I$222")=0,"",INDIRECT($C1085&amp;"!$I$222"))</f>
        <v/>
      </c>
      <c r="K1094" s="115" t="str" cm="1">
        <f t="array" aca="1" ref="K1094" ca="1">IF(INDIRECT($C1085&amp;"!$I$258")=0,"",INDIRECT($C1085&amp;"!$I$258"))</f>
        <v/>
      </c>
      <c r="L1094" s="115" t="str" cm="1">
        <f t="array" aca="1" ref="L1094" ca="1">IF(INDIRECT($C1085&amp;"!$I$294")=0,"",INDIRECT($C1085&amp;"!$I$294"))</f>
        <v/>
      </c>
      <c r="M1094" s="116" t="str">
        <f ca="1">IF(E1094="","",SUM($E1094:$L1094))</f>
        <v/>
      </c>
      <c r="Q1094" s="63"/>
      <c r="R1094" s="63"/>
      <c r="S1094" s="63"/>
      <c r="T1094" s="63"/>
      <c r="U1094" s="63"/>
      <c r="V1094" s="63"/>
      <c r="W1094" s="63"/>
      <c r="X1094" s="63"/>
    </row>
    <row r="1095" spans="3:24">
      <c r="C1095" s="117"/>
      <c r="D1095" s="117" t="s">
        <v>74</v>
      </c>
      <c r="E1095" s="118" t="str">
        <f t="shared" ref="E1095:L1095" ca="1" si="1937">IF(OR(E1092="",E1094=""),"",ROUNDDOWN(E1092*E1094*24,0))</f>
        <v/>
      </c>
      <c r="F1095" s="119" t="str">
        <f t="shared" ca="1" si="1937"/>
        <v/>
      </c>
      <c r="G1095" s="119" t="str">
        <f t="shared" ca="1" si="1937"/>
        <v/>
      </c>
      <c r="H1095" s="119" t="str">
        <f t="shared" ca="1" si="1937"/>
        <v/>
      </c>
      <c r="I1095" s="119" t="str">
        <f t="shared" ca="1" si="1937"/>
        <v/>
      </c>
      <c r="J1095" s="119" t="str">
        <f t="shared" ca="1" si="1937"/>
        <v/>
      </c>
      <c r="K1095" s="119" t="str">
        <f t="shared" ca="1" si="1937"/>
        <v/>
      </c>
      <c r="L1095" s="119" t="str">
        <f t="shared" ca="1" si="1937"/>
        <v/>
      </c>
      <c r="M1095" s="121">
        <f ca="1">SUM(E1095:L1095)</f>
        <v>0</v>
      </c>
      <c r="Q1095" s="63" t="str">
        <f t="shared" ref="Q1095" ca="1" si="1938">IF(OR(E1092="",E1094=""),"",CHAR(10)&amp;"所定外：" &amp; TEXT(E1092,"#,###円") &amp; "×" &amp; TEXT(E1094,"[h]:mm時間;@") &amp; "=" &amp; TEXT(E1095,"#,###円"))</f>
        <v/>
      </c>
      <c r="R1095" s="63" t="str">
        <f t="shared" ref="R1095" ca="1" si="1939">IF(OR(F1092="",F1094=""),"",CHAR(10)&amp;"所定外：" &amp; TEXT(F1092,"#,###円") &amp; "×" &amp; TEXT(F1094,"[h]:mm時間;@") &amp; "=" &amp; TEXT(F1095,"#,###円"))</f>
        <v/>
      </c>
      <c r="S1095" s="63" t="str">
        <f t="shared" ref="S1095" ca="1" si="1940">IF(OR(G1092="",G1094=""),"",CHAR(10)&amp;"所定外：" &amp; TEXT(G1092,"#,###円") &amp; "×" &amp; TEXT(G1094,"[h]:mm時間;@") &amp; "=" &amp; TEXT(G1095,"#,###円"))</f>
        <v/>
      </c>
      <c r="T1095" s="63" t="str">
        <f t="shared" ref="T1095" ca="1" si="1941">IF(OR(H1092="",H1094=""),"",CHAR(10)&amp;"所定外：" &amp; TEXT(H1092,"#,###円") &amp; "×" &amp; TEXT(H1094,"[h]:mm時間;@") &amp; "=" &amp; TEXT(H1095,"#,###円"))</f>
        <v/>
      </c>
      <c r="U1095" s="63" t="str">
        <f t="shared" ref="U1095" ca="1" si="1942">IF(OR(I1092="",I1094=""),"",CHAR(10)&amp;"所定外：" &amp; TEXT(I1092,"#,###円") &amp; "×" &amp; TEXT(I1094,"[h]:mm時間;@") &amp; "=" &amp; TEXT(I1095,"#,###円"))</f>
        <v/>
      </c>
      <c r="V1095" s="63" t="str">
        <f t="shared" ref="V1095" ca="1" si="1943">IF(OR(J1092="",J1094=""),"",CHAR(10)&amp;"所定外：" &amp; TEXT(J1092,"#,###円") &amp; "×" &amp; TEXT(J1094,"[h]:mm時間;@") &amp; "=" &amp; TEXT(J1095,"#,###円"))</f>
        <v/>
      </c>
      <c r="W1095" s="63" t="str">
        <f t="shared" ref="W1095" ca="1" si="1944">IF(OR(K1092="",K1094=""),"",CHAR(10)&amp;"所定外：" &amp; TEXT(K1092,"#,###円") &amp; "×" &amp; TEXT(K1094,"[h]:mm時間;@") &amp; "=" &amp; TEXT(K1095,"#,###円"))</f>
        <v/>
      </c>
      <c r="X1095" s="63" t="str">
        <f t="shared" ref="X1095" ca="1" si="1945">IF(OR(L1092="",L1094=""),"",CHAR(10)&amp;"所定外：" &amp; TEXT(L1092,"#,###円") &amp; "×" &amp; TEXT(L1094,"[h]:mm時間;@") &amp; "=" &amp; TEXT(L1095,"#,###円"))</f>
        <v/>
      </c>
    </row>
    <row r="1096" spans="3:24">
      <c r="C1096" s="110" t="s">
        <v>93</v>
      </c>
      <c r="D1096" s="112" t="s">
        <v>73</v>
      </c>
      <c r="E1096" s="37"/>
      <c r="F1096" s="30"/>
      <c r="G1096" s="30"/>
      <c r="H1096" s="30"/>
      <c r="I1096" s="30"/>
      <c r="J1096" s="30"/>
      <c r="K1096" s="30"/>
      <c r="L1096" s="30"/>
      <c r="M1096" s="122"/>
      <c r="Q1096" s="63"/>
      <c r="R1096" s="63"/>
      <c r="S1096" s="63"/>
      <c r="T1096" s="63"/>
      <c r="U1096" s="63"/>
      <c r="V1096" s="63"/>
      <c r="W1096" s="63"/>
      <c r="X1096" s="63"/>
    </row>
    <row r="1097" spans="3:24">
      <c r="C1097" s="112"/>
      <c r="D1097" s="113" t="s">
        <v>92</v>
      </c>
      <c r="E1097" s="123" t="str">
        <f t="shared" ref="E1097:L1097" si="1946">IF(OR(E1089="",E1096=""),"",E1096/E1089-1)</f>
        <v/>
      </c>
      <c r="F1097" s="124" t="str">
        <f t="shared" si="1946"/>
        <v/>
      </c>
      <c r="G1097" s="124" t="str">
        <f t="shared" si="1946"/>
        <v/>
      </c>
      <c r="H1097" s="124" t="str">
        <f t="shared" si="1946"/>
        <v/>
      </c>
      <c r="I1097" s="124" t="str">
        <f t="shared" si="1946"/>
        <v/>
      </c>
      <c r="J1097" s="124" t="str">
        <f t="shared" si="1946"/>
        <v/>
      </c>
      <c r="K1097" s="124" t="str">
        <f t="shared" si="1946"/>
        <v/>
      </c>
      <c r="L1097" s="124" t="str">
        <f t="shared" si="1946"/>
        <v/>
      </c>
      <c r="M1097" s="125"/>
      <c r="Q1097" s="63"/>
      <c r="R1097" s="63"/>
      <c r="S1097" s="63"/>
      <c r="T1097" s="63"/>
      <c r="U1097" s="63"/>
      <c r="V1097" s="63"/>
      <c r="W1097" s="63"/>
      <c r="X1097" s="63"/>
    </row>
    <row r="1098" spans="3:24">
      <c r="C1098" s="112"/>
      <c r="D1098" s="113" t="s">
        <v>24</v>
      </c>
      <c r="E1098" s="114" t="str" cm="1">
        <f t="array" aca="1" ref="E1098" ca="1">IF(INDIRECT($C1085&amp;"!$J$42")=0,"",INDIRECT($C1085&amp;"!$J$42"))</f>
        <v/>
      </c>
      <c r="F1098" s="115" t="str" cm="1">
        <f t="array" aca="1" ref="F1098" ca="1">IF(INDIRECT($C1085&amp;"!$J$78")=0,"",INDIRECT($C1085&amp;"!$J$78"))</f>
        <v/>
      </c>
      <c r="G1098" s="115" t="str" cm="1">
        <f t="array" aca="1" ref="G1098" ca="1">IF(INDIRECT($C1085&amp;"!$J$114")=0,"",INDIRECT($C1085&amp;"!$J$114"))</f>
        <v/>
      </c>
      <c r="H1098" s="115" t="str" cm="1">
        <f t="array" aca="1" ref="H1098" ca="1">IF(INDIRECT($C1085&amp;"!$J$150")=0,"",INDIRECT($C1085&amp;"!$J$150"))</f>
        <v/>
      </c>
      <c r="I1098" s="115" t="str" cm="1">
        <f t="array" aca="1" ref="I1098" ca="1">IF(INDIRECT($C1085&amp;"!$J$186")=0,"",INDIRECT($C1085&amp;"!$J$186"))</f>
        <v/>
      </c>
      <c r="J1098" s="115" t="str" cm="1">
        <f t="array" aca="1" ref="J1098" ca="1">IF(INDIRECT($C1085&amp;"!$J$222")=0,"",INDIRECT($C1085&amp;"!$J$222"))</f>
        <v/>
      </c>
      <c r="K1098" s="115" t="str" cm="1">
        <f t="array" aca="1" ref="K1098" ca="1">IF(INDIRECT($C1085&amp;"!$J$258")=0,"",INDIRECT($C1085&amp;"!$J$258"))</f>
        <v/>
      </c>
      <c r="L1098" s="115" t="str" cm="1">
        <f t="array" aca="1" ref="L1098" ca="1">IF(INDIRECT($C1085&amp;"!$J$294")=0,"",INDIRECT($C1085&amp;"!$J$294"))</f>
        <v/>
      </c>
      <c r="M1098" s="116" t="str">
        <f ca="1">IF(E1098="","",SUM($E1098:$L1098))</f>
        <v/>
      </c>
      <c r="Q1098" s="63"/>
      <c r="R1098" s="63"/>
      <c r="S1098" s="63"/>
      <c r="T1098" s="63"/>
      <c r="U1098" s="63"/>
      <c r="V1098" s="63"/>
      <c r="W1098" s="63"/>
      <c r="X1098" s="63"/>
    </row>
    <row r="1099" spans="3:24">
      <c r="C1099" s="117"/>
      <c r="D1099" s="117" t="s">
        <v>74</v>
      </c>
      <c r="E1099" s="118" t="str">
        <f t="shared" ref="E1099:L1099" ca="1" si="1947">IF(OR(E1096="",E1098=""),"",ROUNDDOWN(E1096*E1098*24,0))</f>
        <v/>
      </c>
      <c r="F1099" s="119" t="str">
        <f t="shared" ca="1" si="1947"/>
        <v/>
      </c>
      <c r="G1099" s="119" t="str">
        <f t="shared" ca="1" si="1947"/>
        <v/>
      </c>
      <c r="H1099" s="119" t="str">
        <f t="shared" ca="1" si="1947"/>
        <v/>
      </c>
      <c r="I1099" s="119" t="str">
        <f t="shared" ca="1" si="1947"/>
        <v/>
      </c>
      <c r="J1099" s="119" t="str">
        <f t="shared" ca="1" si="1947"/>
        <v/>
      </c>
      <c r="K1099" s="119" t="str">
        <f t="shared" ca="1" si="1947"/>
        <v/>
      </c>
      <c r="L1099" s="119" t="str">
        <f t="shared" ca="1" si="1947"/>
        <v/>
      </c>
      <c r="M1099" s="121">
        <f ca="1">SUM(E1099:L1099)</f>
        <v>0</v>
      </c>
      <c r="Q1099" s="63" t="str">
        <f ca="1">IF(OR(E1096="",E1098=""),"",CHAR(10)&amp;"所定休日：" &amp; TEXT(E1096,"#,###円") &amp; "×" &amp; TEXT(E1098,"[h]:mm時間;@") &amp; "=" &amp; TEXT(E1099,"#,###円"))</f>
        <v/>
      </c>
      <c r="R1099" s="63" t="str">
        <f t="shared" ref="R1099" ca="1" si="1948">IF(OR(F1096="",F1098=""),"",CHAR(10)&amp;"所定休日：" &amp; TEXT(F1096,"#,###円") &amp; "×" &amp; TEXT(F1098,"[h]:mm時間;@") &amp; "=" &amp; TEXT(F1099,"#,###円"))</f>
        <v/>
      </c>
      <c r="S1099" s="63" t="str">
        <f t="shared" ref="S1099" ca="1" si="1949">IF(OR(G1096="",G1098=""),"",CHAR(10)&amp;"所定休日：" &amp; TEXT(G1096,"#,###円") &amp; "×" &amp; TEXT(G1098,"[h]:mm時間;@") &amp; "=" &amp; TEXT(G1099,"#,###円"))</f>
        <v/>
      </c>
      <c r="T1099" s="63" t="str">
        <f t="shared" ref="T1099" ca="1" si="1950">IF(OR(H1096="",H1098=""),"",CHAR(10)&amp;"所定休日：" &amp; TEXT(H1096,"#,###円") &amp; "×" &amp; TEXT(H1098,"[h]:mm時間;@") &amp; "=" &amp; TEXT(H1099,"#,###円"))</f>
        <v/>
      </c>
      <c r="U1099" s="63" t="str">
        <f t="shared" ref="U1099" ca="1" si="1951">IF(OR(I1096="",I1098=""),"",CHAR(10)&amp;"所定休日：" &amp; TEXT(I1096,"#,###円") &amp; "×" &amp; TEXT(I1098,"[h]:mm時間;@") &amp; "=" &amp; TEXT(I1099,"#,###円"))</f>
        <v/>
      </c>
      <c r="V1099" s="63" t="str">
        <f t="shared" ref="V1099" ca="1" si="1952">IF(OR(J1096="",J1098=""),"",CHAR(10)&amp;"所定休日：" &amp; TEXT(J1096,"#,###円") &amp; "×" &amp; TEXT(J1098,"[h]:mm時間;@") &amp; "=" &amp; TEXT(J1099,"#,###円"))</f>
        <v/>
      </c>
      <c r="W1099" s="63" t="str">
        <f t="shared" ref="W1099" ca="1" si="1953">IF(OR(K1096="",K1098=""),"",CHAR(10)&amp;"所定休日：" &amp; TEXT(K1096,"#,###円") &amp; "×" &amp; TEXT(K1098,"[h]:mm時間;@") &amp; "=" &amp; TEXT(K1099,"#,###円"))</f>
        <v/>
      </c>
      <c r="X1099" s="63" t="str">
        <f t="shared" ref="X1099" ca="1" si="1954">IF(OR(L1096="",L1098=""),"",CHAR(10)&amp;"所定休日：" &amp; TEXT(L1096,"#,###円") &amp; "×" &amp; TEXT(L1098,"[h]:mm時間;@") &amp; "=" &amp; TEXT(L1099,"#,###円"))</f>
        <v/>
      </c>
    </row>
    <row r="1100" spans="3:24">
      <c r="C1100" s="110" t="s">
        <v>94</v>
      </c>
      <c r="D1100" s="112" t="s">
        <v>73</v>
      </c>
      <c r="E1100" s="37"/>
      <c r="F1100" s="30"/>
      <c r="G1100" s="30"/>
      <c r="H1100" s="30"/>
      <c r="I1100" s="30"/>
      <c r="J1100" s="30"/>
      <c r="K1100" s="30"/>
      <c r="L1100" s="30"/>
      <c r="M1100" s="122"/>
      <c r="Q1100" s="63"/>
      <c r="R1100" s="63"/>
      <c r="S1100" s="63"/>
      <c r="T1100" s="63"/>
      <c r="U1100" s="63"/>
      <c r="V1100" s="63"/>
      <c r="W1100" s="63"/>
      <c r="X1100" s="63"/>
    </row>
    <row r="1101" spans="3:24">
      <c r="C1101" s="112"/>
      <c r="D1101" s="113" t="s">
        <v>92</v>
      </c>
      <c r="E1101" s="123" t="str">
        <f t="shared" ref="E1101:L1101" si="1955">IF(OR(E1089="",E1100=""),"",E1100/E1089-1)</f>
        <v/>
      </c>
      <c r="F1101" s="124" t="str">
        <f t="shared" si="1955"/>
        <v/>
      </c>
      <c r="G1101" s="124" t="str">
        <f t="shared" si="1955"/>
        <v/>
      </c>
      <c r="H1101" s="124" t="str">
        <f t="shared" si="1955"/>
        <v/>
      </c>
      <c r="I1101" s="124" t="str">
        <f t="shared" si="1955"/>
        <v/>
      </c>
      <c r="J1101" s="124" t="str">
        <f t="shared" si="1955"/>
        <v/>
      </c>
      <c r="K1101" s="124" t="str">
        <f t="shared" si="1955"/>
        <v/>
      </c>
      <c r="L1101" s="124" t="str">
        <f t="shared" si="1955"/>
        <v/>
      </c>
      <c r="M1101" s="125"/>
      <c r="Q1101" s="63"/>
      <c r="R1101" s="63"/>
      <c r="S1101" s="63"/>
      <c r="T1101" s="63"/>
      <c r="U1101" s="63"/>
      <c r="V1101" s="63"/>
      <c r="W1101" s="63"/>
      <c r="X1101" s="63"/>
    </row>
    <row r="1102" spans="3:24">
      <c r="C1102" s="112"/>
      <c r="D1102" s="113" t="s">
        <v>24</v>
      </c>
      <c r="E1102" s="114" t="str" cm="1">
        <f t="array" aca="1" ref="E1102" ca="1">IF(INDIRECT($C1085&amp;"!$K$42")=0,"",INDIRECT($C1085&amp;"!$K$42"))</f>
        <v/>
      </c>
      <c r="F1102" s="115" t="str" cm="1">
        <f t="array" aca="1" ref="F1102" ca="1">IF(INDIRECT($C1085&amp;"!$K$78")=0,"",INDIRECT($C1085&amp;"!$K$78"))</f>
        <v/>
      </c>
      <c r="G1102" s="115" t="str" cm="1">
        <f t="array" aca="1" ref="G1102" ca="1">IF(INDIRECT($C1085&amp;"!$K$114")=0,"",INDIRECT($C1085&amp;"!$K$114"))</f>
        <v/>
      </c>
      <c r="H1102" s="115" t="str" cm="1">
        <f t="array" aca="1" ref="H1102" ca="1">IF(INDIRECT($C1085&amp;"!$K$150")=0,"",INDIRECT($C1085&amp;"!$K$150"))</f>
        <v/>
      </c>
      <c r="I1102" s="115" t="str" cm="1">
        <f t="array" aca="1" ref="I1102" ca="1">IF(INDIRECT($C1085&amp;"!$K$186")=0,"",INDIRECT($C1085&amp;"!$K$186"))</f>
        <v/>
      </c>
      <c r="J1102" s="115" t="str" cm="1">
        <f t="array" aca="1" ref="J1102" ca="1">IF(INDIRECT($C1085&amp;"!$K$222")=0,"",INDIRECT($C1085&amp;"!$K$222"))</f>
        <v/>
      </c>
      <c r="K1102" s="115" t="str" cm="1">
        <f t="array" aca="1" ref="K1102" ca="1">IF(INDIRECT($C1085&amp;"!$K$258")=0,"",INDIRECT($C1085&amp;"!$K$258"))</f>
        <v/>
      </c>
      <c r="L1102" s="115" t="str" cm="1">
        <f t="array" aca="1" ref="L1102" ca="1">IF(INDIRECT($C1085&amp;"!$K$294")=0,"",INDIRECT($C1085&amp;"!$K$294"))</f>
        <v/>
      </c>
      <c r="M1102" s="116" t="str">
        <f ca="1">IF(E1102="","",SUM($E1102:$L1102))</f>
        <v/>
      </c>
      <c r="Q1102" s="63"/>
      <c r="R1102" s="63"/>
      <c r="S1102" s="63"/>
      <c r="T1102" s="63"/>
      <c r="U1102" s="63"/>
      <c r="V1102" s="63"/>
      <c r="W1102" s="63"/>
      <c r="X1102" s="63"/>
    </row>
    <row r="1103" spans="3:24">
      <c r="C1103" s="117"/>
      <c r="D1103" s="117" t="s">
        <v>74</v>
      </c>
      <c r="E1103" s="118" t="str">
        <f ca="1">IF(OR(E1100="",E1102=""),"",ROUNDDOWN(E1100*E1102*24,0))</f>
        <v/>
      </c>
      <c r="F1103" s="119" t="str">
        <f t="shared" ref="F1103:L1103" ca="1" si="1956">IF(OR(F1100="",F1102=""),"",ROUNDDOWN(F1100*F1102*24,0))</f>
        <v/>
      </c>
      <c r="G1103" s="119" t="str">
        <f t="shared" ca="1" si="1956"/>
        <v/>
      </c>
      <c r="H1103" s="119" t="str">
        <f t="shared" ca="1" si="1956"/>
        <v/>
      </c>
      <c r="I1103" s="119" t="str">
        <f t="shared" ca="1" si="1956"/>
        <v/>
      </c>
      <c r="J1103" s="119" t="str">
        <f t="shared" ca="1" si="1956"/>
        <v/>
      </c>
      <c r="K1103" s="119" t="str">
        <f t="shared" ca="1" si="1956"/>
        <v/>
      </c>
      <c r="L1103" s="119" t="str">
        <f t="shared" ca="1" si="1956"/>
        <v/>
      </c>
      <c r="M1103" s="121">
        <f ca="1">SUM(E1103:L1103)</f>
        <v>0</v>
      </c>
      <c r="Q1103" s="63" t="str">
        <f t="shared" ref="Q1103" ca="1" si="1957">IF(OR(E1100="",E1102=""),"",CHAR(10)&amp;"法定休日：" &amp; TEXT(E1100,"#,###円") &amp; "×" &amp; TEXT(E1102,"[h]:mm時間;@") &amp; "=" &amp; TEXT(E1103,"#,###円"))</f>
        <v/>
      </c>
      <c r="R1103" s="63" t="str">
        <f t="shared" ref="R1103" ca="1" si="1958">IF(OR(F1100="",F1102=""),"",CHAR(10)&amp;"法定休日：" &amp; TEXT(F1100,"#,###円") &amp; "×" &amp; TEXT(F1102,"[h]:mm時間;@") &amp; "=" &amp; TEXT(F1103,"#,###円"))</f>
        <v/>
      </c>
      <c r="S1103" s="63" t="str">
        <f t="shared" ref="S1103" ca="1" si="1959">IF(OR(G1100="",G1102=""),"",CHAR(10)&amp;"法定休日：" &amp; TEXT(G1100,"#,###円") &amp; "×" &amp; TEXT(G1102,"[h]:mm時間;@") &amp; "=" &amp; TEXT(G1103,"#,###円"))</f>
        <v/>
      </c>
      <c r="T1103" s="63" t="str">
        <f t="shared" ref="T1103" ca="1" si="1960">IF(OR(H1100="",H1102=""),"",CHAR(10)&amp;"法定休日：" &amp; TEXT(H1100,"#,###円") &amp; "×" &amp; TEXT(H1102,"[h]:mm時間;@") &amp; "=" &amp; TEXT(H1103,"#,###円"))</f>
        <v/>
      </c>
      <c r="U1103" s="63" t="str">
        <f t="shared" ref="U1103" ca="1" si="1961">IF(OR(I1100="",I1102=""),"",CHAR(10)&amp;"法定休日：" &amp; TEXT(I1100,"#,###円") &amp; "×" &amp; TEXT(I1102,"[h]:mm時間;@") &amp; "=" &amp; TEXT(I1103,"#,###円"))</f>
        <v/>
      </c>
      <c r="V1103" s="63" t="str">
        <f t="shared" ref="V1103" ca="1" si="1962">IF(OR(J1100="",J1102=""),"",CHAR(10)&amp;"法定休日：" &amp; TEXT(J1100,"#,###円") &amp; "×" &amp; TEXT(J1102,"[h]:mm時間;@") &amp; "=" &amp; TEXT(J1103,"#,###円"))</f>
        <v/>
      </c>
      <c r="W1103" s="63" t="str">
        <f t="shared" ref="W1103" ca="1" si="1963">IF(OR(K1100="",K1102=""),"",CHAR(10)&amp;"法定休日：" &amp; TEXT(K1100,"#,###円") &amp; "×" &amp; TEXT(K1102,"[h]:mm時間;@") &amp; "=" &amp; TEXT(K1103,"#,###円"))</f>
        <v/>
      </c>
      <c r="X1103" s="63" t="str">
        <f t="shared" ref="X1103" ca="1" si="1964">IF(OR(L1100="",L1102=""),"",CHAR(10)&amp;"法定休日：" &amp; TEXT(L1100,"#,###円") &amp; "×" &amp; TEXT(L1102,"[h]:mm時間;@") &amp; "=" &amp; TEXT(L1103,"#,###円"))</f>
        <v/>
      </c>
    </row>
    <row r="1104" spans="3:24">
      <c r="C1104" s="110" t="s">
        <v>75</v>
      </c>
      <c r="D1104" s="110" t="s">
        <v>77</v>
      </c>
      <c r="E1104" s="38"/>
      <c r="F1104" s="36"/>
      <c r="G1104" s="36"/>
      <c r="H1104" s="36"/>
      <c r="I1104" s="36"/>
      <c r="J1104" s="36"/>
      <c r="K1104" s="36"/>
      <c r="L1104" s="36"/>
      <c r="M1104" s="126">
        <f>SUM(E1104:L1104)</f>
        <v>0</v>
      </c>
      <c r="Q1104" s="63"/>
      <c r="R1104" s="63"/>
      <c r="S1104" s="63"/>
      <c r="T1104" s="63"/>
      <c r="U1104" s="63"/>
      <c r="V1104" s="63"/>
      <c r="W1104" s="63"/>
      <c r="X1104" s="63"/>
    </row>
    <row r="1105" spans="2:24">
      <c r="C1105" s="127"/>
      <c r="D1105" s="113" t="s">
        <v>78</v>
      </c>
      <c r="E1105" s="39"/>
      <c r="F1105" s="35"/>
      <c r="G1105" s="35"/>
      <c r="H1105" s="35"/>
      <c r="I1105" s="35"/>
      <c r="J1105" s="35"/>
      <c r="K1105" s="35"/>
      <c r="L1105" s="35"/>
      <c r="M1105" s="128">
        <f ca="1">SUM(E1105*E1088,F1105*F1088,G1105*G1088,H1105*H1088,I1105*I1088,J1105*J1088,K1105*K1088,L1105*L1088)</f>
        <v>0</v>
      </c>
      <c r="Q1105" s="63"/>
      <c r="R1105" s="63"/>
      <c r="S1105" s="63"/>
      <c r="T1105" s="63"/>
      <c r="U1105" s="63"/>
      <c r="V1105" s="63"/>
      <c r="W1105" s="63"/>
      <c r="X1105" s="63"/>
    </row>
    <row r="1106" spans="2:24">
      <c r="C1106" s="129"/>
      <c r="D1106" s="117" t="s">
        <v>74</v>
      </c>
      <c r="E1106" s="118" t="str">
        <f t="shared" ref="E1106:L1106" si="1965">IF(AND(E1104="",E1105=""),"",E1104+E1105*E1088)</f>
        <v/>
      </c>
      <c r="F1106" s="119" t="str">
        <f t="shared" si="1965"/>
        <v/>
      </c>
      <c r="G1106" s="119" t="str">
        <f t="shared" si="1965"/>
        <v/>
      </c>
      <c r="H1106" s="119" t="str">
        <f t="shared" si="1965"/>
        <v/>
      </c>
      <c r="I1106" s="119" t="str">
        <f t="shared" si="1965"/>
        <v/>
      </c>
      <c r="J1106" s="119" t="str">
        <f t="shared" si="1965"/>
        <v/>
      </c>
      <c r="K1106" s="119" t="str">
        <f t="shared" si="1965"/>
        <v/>
      </c>
      <c r="L1106" s="119" t="str">
        <f t="shared" si="1965"/>
        <v/>
      </c>
      <c r="M1106" s="121">
        <f>SUM(E1106:L1106)</f>
        <v>0</v>
      </c>
      <c r="Q1106" s="63" t="str">
        <f t="shared" ref="Q1106:X1106" si="1966">IF(AND(E1104="",E1105=""),"",CHAR(10)&amp;"通勤手当：" &amp; TEXT(E1106,"#,###円"))</f>
        <v/>
      </c>
      <c r="R1106" s="63" t="str">
        <f t="shared" si="1966"/>
        <v/>
      </c>
      <c r="S1106" s="63" t="str">
        <f t="shared" si="1966"/>
        <v/>
      </c>
      <c r="T1106" s="63" t="str">
        <f t="shared" si="1966"/>
        <v/>
      </c>
      <c r="U1106" s="63" t="str">
        <f t="shared" si="1966"/>
        <v/>
      </c>
      <c r="V1106" s="63" t="str">
        <f t="shared" si="1966"/>
        <v/>
      </c>
      <c r="W1106" s="63" t="str">
        <f t="shared" si="1966"/>
        <v/>
      </c>
      <c r="X1106" s="63" t="str">
        <f t="shared" si="1966"/>
        <v/>
      </c>
    </row>
    <row r="1107" spans="2:24">
      <c r="C1107" s="110" t="s">
        <v>97</v>
      </c>
      <c r="D1107" s="130" t="s">
        <v>99</v>
      </c>
      <c r="E1107" s="38"/>
      <c r="F1107" s="36"/>
      <c r="G1107" s="36"/>
      <c r="H1107" s="36"/>
      <c r="I1107" s="36"/>
      <c r="J1107" s="36"/>
      <c r="K1107" s="36"/>
      <c r="L1107" s="36"/>
      <c r="M1107" s="131">
        <f>SUM(E1107:L1107)</f>
        <v>0</v>
      </c>
      <c r="Q1107" s="63" t="str">
        <f>IF(E1107="","",CHAR(10)&amp;"自己負担：" &amp; TEXT(E1107,"#,###円")) &amp; IF(E1108="",""," ※" &amp;E1108)</f>
        <v/>
      </c>
      <c r="R1107" s="63" t="str">
        <f t="shared" ref="R1107" si="1967">IF(F1107="","",CHAR(10)&amp;"自己負担：" &amp; TEXT(F1107,"#,###円")) &amp; IF(F1108="",""," ※" &amp;F1108)</f>
        <v/>
      </c>
      <c r="S1107" s="63" t="str">
        <f t="shared" ref="S1107" si="1968">IF(G1107="","",CHAR(10)&amp;"自己負担：" &amp; TEXT(G1107,"#,###円")) &amp; IF(G1108="",""," ※" &amp;G1108)</f>
        <v/>
      </c>
      <c r="T1107" s="63" t="str">
        <f t="shared" ref="T1107" si="1969">IF(H1107="","",CHAR(10)&amp;"自己負担：" &amp; TEXT(H1107,"#,###円")) &amp; IF(H1108="",""," ※" &amp;H1108)</f>
        <v/>
      </c>
      <c r="U1107" s="63" t="str">
        <f t="shared" ref="U1107" si="1970">IF(I1107="","",CHAR(10)&amp;"自己負担：" &amp; TEXT(I1107,"#,###円")) &amp; IF(I1108="",""," ※" &amp;I1108)</f>
        <v/>
      </c>
      <c r="V1107" s="63" t="str">
        <f t="shared" ref="V1107" si="1971">IF(J1107="","",CHAR(10)&amp;"自己負担：" &amp; TEXT(J1107,"#,###円")) &amp; IF(J1108="",""," ※" &amp;J1108)</f>
        <v/>
      </c>
      <c r="W1107" s="63" t="str">
        <f t="shared" ref="W1107" si="1972">IF(K1107="","",CHAR(10)&amp;"自己負担：" &amp; TEXT(K1107,"#,###円")) &amp; IF(K1108="",""," ※" &amp;K1108)</f>
        <v/>
      </c>
      <c r="X1107" s="63" t="str">
        <f t="shared" ref="X1107" si="1973">IF(L1107="","",CHAR(10)&amp;"自己負担：" &amp; TEXT(L1107,"#,###円")) &amp; IF(L1108="",""," ※" &amp;L1108)</f>
        <v/>
      </c>
    </row>
    <row r="1108" spans="2:24" ht="33.75" customHeight="1" thickBot="1">
      <c r="C1108" s="132" t="s">
        <v>98</v>
      </c>
      <c r="D1108" s="133" t="s">
        <v>100</v>
      </c>
      <c r="E1108" s="40"/>
      <c r="F1108" s="40"/>
      <c r="G1108" s="40"/>
      <c r="H1108" s="40"/>
      <c r="I1108" s="40"/>
      <c r="J1108" s="40"/>
      <c r="K1108" s="40"/>
      <c r="L1108" s="41"/>
      <c r="M1108" s="134"/>
      <c r="O1108" s="1" t="s">
        <v>101</v>
      </c>
    </row>
    <row r="1109" spans="2:24" ht="21.75" customHeight="1" thickTop="1">
      <c r="C1109" s="129" t="s">
        <v>76</v>
      </c>
      <c r="D1109" s="135"/>
      <c r="E1109" s="119" t="str">
        <f t="shared" ref="E1109:L1109" ca="1" si="1974">IF(SUM(E1091,E1095,E1099,E1103,E1106)-E1107=0,"",SUM(E1091,E1095,E1099,E1103,E1106)-E1107)</f>
        <v/>
      </c>
      <c r="F1109" s="119" t="str">
        <f t="shared" ca="1" si="1974"/>
        <v/>
      </c>
      <c r="G1109" s="119" t="str">
        <f t="shared" ca="1" si="1974"/>
        <v/>
      </c>
      <c r="H1109" s="119" t="str">
        <f t="shared" ca="1" si="1974"/>
        <v/>
      </c>
      <c r="I1109" s="119" t="str">
        <f t="shared" ca="1" si="1974"/>
        <v/>
      </c>
      <c r="J1109" s="119" t="str">
        <f t="shared" ca="1" si="1974"/>
        <v/>
      </c>
      <c r="K1109" s="119" t="str">
        <f t="shared" ca="1" si="1974"/>
        <v/>
      </c>
      <c r="L1109" s="119" t="str">
        <f t="shared" ca="1" si="1974"/>
        <v/>
      </c>
      <c r="M1109" s="136" t="str">
        <f ca="1">IF(E1109="","",SUM(E1109:L1109))</f>
        <v/>
      </c>
      <c r="Q1109" s="137" t="str">
        <f ca="1">Q1091&amp;Q1095&amp;Q1099&amp;Q1103&amp;Q1106&amp;Q1107</f>
        <v/>
      </c>
      <c r="R1109" s="137" t="str">
        <f t="shared" ref="R1109:X1109" ca="1" si="1975">R1091&amp;R1095&amp;R1099&amp;R1103&amp;R1106&amp;R1107</f>
        <v/>
      </c>
      <c r="S1109" s="137" t="str">
        <f t="shared" ca="1" si="1975"/>
        <v/>
      </c>
      <c r="T1109" s="137" t="str">
        <f t="shared" ca="1" si="1975"/>
        <v/>
      </c>
      <c r="U1109" s="137" t="str">
        <f t="shared" ca="1" si="1975"/>
        <v/>
      </c>
      <c r="V1109" s="137" t="str">
        <f t="shared" ca="1" si="1975"/>
        <v/>
      </c>
      <c r="W1109" s="137" t="str">
        <f t="shared" ca="1" si="1975"/>
        <v/>
      </c>
      <c r="X1109" s="137" t="str">
        <f t="shared" ca="1" si="1975"/>
        <v/>
      </c>
    </row>
    <row r="1110" spans="2:24" ht="15" customHeight="1" thickBot="1">
      <c r="B1110" s="138"/>
      <c r="C1110" s="138"/>
      <c r="D1110" s="138"/>
      <c r="E1110" s="138"/>
      <c r="F1110" s="138"/>
      <c r="G1110" s="138"/>
      <c r="H1110" s="138"/>
      <c r="I1110" s="138"/>
      <c r="J1110" s="138"/>
      <c r="K1110" s="138"/>
      <c r="L1110" s="138"/>
      <c r="M1110" s="138"/>
    </row>
    <row r="1112" spans="2:24" ht="14.25" customHeight="1">
      <c r="B1112" s="46">
        <f>B1085+1</f>
        <v>42</v>
      </c>
      <c r="C1112" s="29" t="str">
        <f>HYPERLINK("#日誌"&amp;B1112&amp;"!B11","日誌"&amp;B1112)</f>
        <v>日誌42</v>
      </c>
      <c r="D1112" s="95" t="s">
        <v>116</v>
      </c>
      <c r="E1112" s="139"/>
      <c r="F1112" s="95" t="s">
        <v>126</v>
      </c>
      <c r="G1112" s="140"/>
      <c r="H1112" s="95" t="s">
        <v>127</v>
      </c>
      <c r="I1112" s="140"/>
      <c r="J1112" s="63"/>
      <c r="M1112" s="96" t="str">
        <f>HYPERLINK("#⑭雑役務費!C"&amp;9*B1112+1,"経費支出管理表へ")</f>
        <v>経費支出管理表へ</v>
      </c>
      <c r="Q1112" s="1" t="s">
        <v>102</v>
      </c>
    </row>
    <row r="1113" spans="2:24" ht="7.5" customHeight="1">
      <c r="C1113" s="63"/>
      <c r="D1113" s="63"/>
      <c r="E1113" s="63"/>
      <c r="G1113" s="97" t="e">
        <f>VLOOKUP(G1112,リスト!E:F,2,FALSE)</f>
        <v>#N/A</v>
      </c>
      <c r="H1113" s="63"/>
      <c r="J1113" s="63"/>
      <c r="K1113" s="63"/>
      <c r="L1113" s="63"/>
      <c r="M1113" s="63"/>
    </row>
    <row r="1114" spans="2:24">
      <c r="C1114" s="98"/>
      <c r="D1114" s="99"/>
      <c r="E1114" s="100" t="s">
        <v>45</v>
      </c>
      <c r="F1114" s="101" t="s">
        <v>46</v>
      </c>
      <c r="G1114" s="101" t="s">
        <v>47</v>
      </c>
      <c r="H1114" s="101" t="s">
        <v>48</v>
      </c>
      <c r="I1114" s="101" t="s">
        <v>49</v>
      </c>
      <c r="J1114" s="101" t="s">
        <v>50</v>
      </c>
      <c r="K1114" s="101" t="s">
        <v>51</v>
      </c>
      <c r="L1114" s="101" t="s">
        <v>52</v>
      </c>
      <c r="M1114" s="102" t="s">
        <v>11</v>
      </c>
      <c r="Q1114" s="103" t="s">
        <v>45</v>
      </c>
      <c r="R1114" s="103" t="s">
        <v>46</v>
      </c>
      <c r="S1114" s="103" t="s">
        <v>47</v>
      </c>
      <c r="T1114" s="103" t="s">
        <v>48</v>
      </c>
      <c r="U1114" s="103" t="s">
        <v>49</v>
      </c>
      <c r="V1114" s="103" t="s">
        <v>50</v>
      </c>
      <c r="W1114" s="103" t="s">
        <v>51</v>
      </c>
      <c r="X1114" s="103" t="s">
        <v>52</v>
      </c>
    </row>
    <row r="1115" spans="2:24" ht="15" customHeight="1">
      <c r="C1115" s="104" t="s">
        <v>18</v>
      </c>
      <c r="D1115" s="105"/>
      <c r="E1115" s="106" cm="1">
        <f t="array" aca="1" ref="E1115" ca="1">IF(INDIRECT(C1112&amp;"!$L$42")=0,"",COUNT(INDIRECT(C1112&amp;"!$L$11:$L$41")))</f>
        <v>0</v>
      </c>
      <c r="F1115" s="107" cm="1">
        <f t="array" aca="1" ref="F1115" ca="1">IF(INDIRECT(C1112&amp;"!$L$78")=0,"",COUNT(INDIRECT(C1112&amp;"!$L$47:$L$77")))</f>
        <v>0</v>
      </c>
      <c r="G1115" s="107" cm="1">
        <f t="array" aca="1" ref="G1115" ca="1">IF(INDIRECT(C1112&amp;"!$L$114")=0,"",COUNT(INDIRECT(C1112&amp;"!$L$83:$L$113")))</f>
        <v>0</v>
      </c>
      <c r="H1115" s="107" cm="1">
        <f t="array" aca="1" ref="H1115" ca="1">IF(INDIRECT(C1112&amp;"!$L$150")=0,"",COUNT(INDIRECT(C1112&amp;"!$L$119:$L$149")))</f>
        <v>0</v>
      </c>
      <c r="I1115" s="107" cm="1">
        <f t="array" aca="1" ref="I1115" ca="1">IF(INDIRECT(C1112&amp;"!$L$186")=0,"",COUNT(INDIRECT(C1112&amp;"!$L$155:$L$185")))</f>
        <v>0</v>
      </c>
      <c r="J1115" s="107" cm="1">
        <f t="array" aca="1" ref="J1115" ca="1">IF(INDIRECT(C1112&amp;"!$L$222")=0,"",COUNT(INDIRECT(C1112&amp;"!$L$191:$L$221")))</f>
        <v>0</v>
      </c>
      <c r="K1115" s="107" cm="1">
        <f t="array" aca="1" ref="K1115" ca="1">IF(INDIRECT(C1112&amp;"!$L$258")=0,"",COUNT(INDIRECT(C1112&amp;"!$L$227:$L$257")))</f>
        <v>0</v>
      </c>
      <c r="L1115" s="107" cm="1">
        <f t="array" aca="1" ref="L1115" ca="1">IF(INDIRECT(C1112&amp;"!$L$294")=0,"",COUNT(INDIRECT(C1112&amp;"!$L$263:$L$293")))</f>
        <v>0</v>
      </c>
      <c r="M1115" s="108">
        <f ca="1">IF($E$8="","",SUM($E$8:$L$8))</f>
        <v>0</v>
      </c>
      <c r="O1115" s="69" t="s">
        <v>167</v>
      </c>
      <c r="Q1115" s="109"/>
      <c r="R1115" s="109"/>
      <c r="S1115" s="109"/>
      <c r="T1115" s="109"/>
      <c r="U1115" s="109"/>
      <c r="V1115" s="109"/>
      <c r="W1115" s="109"/>
      <c r="X1115" s="109"/>
    </row>
    <row r="1116" spans="2:24">
      <c r="C1116" s="110" t="s">
        <v>82</v>
      </c>
      <c r="D1116" s="110" t="s">
        <v>73</v>
      </c>
      <c r="E1116" s="37"/>
      <c r="F1116" s="30"/>
      <c r="G1116" s="30"/>
      <c r="H1116" s="30"/>
      <c r="I1116" s="30"/>
      <c r="J1116" s="30"/>
      <c r="K1116" s="30"/>
      <c r="L1116" s="30"/>
      <c r="M1116" s="111"/>
      <c r="O1116" s="1" t="s">
        <v>122</v>
      </c>
    </row>
    <row r="1117" spans="2:24">
      <c r="C1117" s="112"/>
      <c r="D1117" s="113" t="s">
        <v>24</v>
      </c>
      <c r="E1117" s="114" t="str" cm="1">
        <f t="array" aca="1" ref="E1117" ca="1">IF(INDIRECT($C1112&amp;"!$H$42")=0,"",INDIRECT($C1112&amp;"!$H$42"))</f>
        <v/>
      </c>
      <c r="F1117" s="115" t="str" cm="1">
        <f t="array" aca="1" ref="F1117" ca="1">IF(INDIRECT($C1112&amp;"!$H$78")=0,"",INDIRECT($C1112&amp;"!$H$78"))</f>
        <v/>
      </c>
      <c r="G1117" s="115" t="str" cm="1">
        <f t="array" aca="1" ref="G1117" ca="1">IF(INDIRECT($C1112&amp;"!$H$114")=0,"",INDIRECT($C1112&amp;"!$H$114"))</f>
        <v/>
      </c>
      <c r="H1117" s="115" t="str" cm="1">
        <f t="array" aca="1" ref="H1117" ca="1">IF(INDIRECT($C1112&amp;"!$H$150")=0,"",INDIRECT($C1112&amp;"!$H$150"))</f>
        <v/>
      </c>
      <c r="I1117" s="115" t="str" cm="1">
        <f t="array" aca="1" ref="I1117" ca="1">IF(INDIRECT($C1112&amp;"!$H$186")=0,"",INDIRECT($C1112&amp;"!$H$186"))</f>
        <v/>
      </c>
      <c r="J1117" s="115" t="str" cm="1">
        <f t="array" aca="1" ref="J1117" ca="1">IF(INDIRECT($C1112&amp;"!$H$222")=0,"",INDIRECT($C1112&amp;"!$H$222"))</f>
        <v/>
      </c>
      <c r="K1117" s="115" t="str" cm="1">
        <f t="array" aca="1" ref="K1117" ca="1">IF(INDIRECT($C1112&amp;"!$H$258")=0,"",INDIRECT($C1112&amp;"!$H$258"))</f>
        <v/>
      </c>
      <c r="L1117" s="115" t="str" cm="1">
        <f t="array" aca="1" ref="L1117" ca="1">IF(INDIRECT($C1112&amp;"!$H$294")=0,"",INDIRECT($C1112&amp;"!$H$294"))</f>
        <v/>
      </c>
      <c r="M1117" s="116" t="str">
        <f ca="1">IF(E1117="","",SUM($E1117:$L1117))</f>
        <v/>
      </c>
    </row>
    <row r="1118" spans="2:24">
      <c r="C1118" s="117"/>
      <c r="D1118" s="117" t="s">
        <v>74</v>
      </c>
      <c r="E1118" s="118" t="str">
        <f t="shared" ref="E1118:L1118" ca="1" si="1976">IF(OR(E1116="",E1117=""),"",ROUNDDOWN(E1116*E1117*24,0))</f>
        <v/>
      </c>
      <c r="F1118" s="119" t="str">
        <f t="shared" ca="1" si="1976"/>
        <v/>
      </c>
      <c r="G1118" s="119" t="str">
        <f t="shared" ca="1" si="1976"/>
        <v/>
      </c>
      <c r="H1118" s="119" t="str">
        <f t="shared" ca="1" si="1976"/>
        <v/>
      </c>
      <c r="I1118" s="120" t="str">
        <f t="shared" ca="1" si="1976"/>
        <v/>
      </c>
      <c r="J1118" s="119" t="str">
        <f t="shared" ca="1" si="1976"/>
        <v/>
      </c>
      <c r="K1118" s="119" t="str">
        <f t="shared" ca="1" si="1976"/>
        <v/>
      </c>
      <c r="L1118" s="119" t="str">
        <f t="shared" ca="1" si="1976"/>
        <v/>
      </c>
      <c r="M1118" s="121">
        <f ca="1">SUM(E1118:L1118)</f>
        <v>0</v>
      </c>
      <c r="Q1118" s="63" t="str">
        <f t="shared" ref="Q1118" ca="1" si="1977">IF(OR(E1116="",E1117=""),"","所定内：" &amp; TEXT(E1116,"#,###円") &amp; "×" &amp; TEXT(E1117,"[h]:mm時間;@") &amp; "=" &amp; TEXT(E1118,"#,###円"))</f>
        <v/>
      </c>
      <c r="R1118" s="63" t="str">
        <f t="shared" ref="R1118" ca="1" si="1978">IF(OR(F1116="",F1117=""),"","所定内：" &amp; TEXT(F1116,"#,###円") &amp; "×" &amp; TEXT(F1117,"[h]:mm時間;@") &amp; "=" &amp; TEXT(F1118,"#,###円"))</f>
        <v/>
      </c>
      <c r="S1118" s="63" t="str">
        <f t="shared" ref="S1118" ca="1" si="1979">IF(OR(G1116="",G1117=""),"","所定内：" &amp; TEXT(G1116,"#,###円") &amp; "×" &amp; TEXT(G1117,"[h]:mm時間;@") &amp; "=" &amp; TEXT(G1118,"#,###円"))</f>
        <v/>
      </c>
      <c r="T1118" s="63" t="str">
        <f t="shared" ref="T1118" ca="1" si="1980">IF(OR(H1116="",H1117=""),"","所定内：" &amp; TEXT(H1116,"#,###円") &amp; "×" &amp; TEXT(H1117,"[h]:mm時間;@") &amp; "=" &amp; TEXT(H1118,"#,###円"))</f>
        <v/>
      </c>
      <c r="U1118" s="63" t="str">
        <f t="shared" ref="U1118" ca="1" si="1981">IF(OR(I1116="",I1117=""),"","所定内：" &amp; TEXT(I1116,"#,###円") &amp; "×" &amp; TEXT(I1117,"[h]:mm時間;@") &amp; "=" &amp; TEXT(I1118,"#,###円"))</f>
        <v/>
      </c>
      <c r="V1118" s="63" t="str">
        <f t="shared" ref="V1118" ca="1" si="1982">IF(OR(J1116="",J1117=""),"","所定内：" &amp; TEXT(J1116,"#,###円") &amp; "×" &amp; TEXT(J1117,"[h]:mm時間;@") &amp; "=" &amp; TEXT(J1118,"#,###円"))</f>
        <v/>
      </c>
      <c r="W1118" s="63" t="str">
        <f t="shared" ref="W1118" ca="1" si="1983">IF(OR(K1116="",K1117=""),"","所定内：" &amp; TEXT(K1116,"#,###円") &amp; "×" &amp; TEXT(K1117,"[h]:mm時間;@") &amp; "=" &amp; TEXT(K1118,"#,###円"))</f>
        <v/>
      </c>
      <c r="X1118" s="63" t="str">
        <f t="shared" ref="X1118" ca="1" si="1984">IF(OR(L1116="",L1117=""),"","所定内：" &amp; TEXT(L1116,"#,###円") &amp; "×" &amp; TEXT(L1117,"[h]:mm時間;@") &amp; "=" &amp; TEXT(L1118,"#,###円"))</f>
        <v/>
      </c>
    </row>
    <row r="1119" spans="2:24">
      <c r="C1119" s="110" t="s">
        <v>91</v>
      </c>
      <c r="D1119" s="112" t="s">
        <v>73</v>
      </c>
      <c r="E1119" s="37"/>
      <c r="F1119" s="30"/>
      <c r="G1119" s="30"/>
      <c r="H1119" s="30"/>
      <c r="I1119" s="30"/>
      <c r="J1119" s="30"/>
      <c r="K1119" s="30"/>
      <c r="L1119" s="30"/>
      <c r="M1119" s="122"/>
      <c r="Q1119" s="63"/>
      <c r="R1119" s="63"/>
      <c r="S1119" s="63"/>
      <c r="T1119" s="63"/>
      <c r="U1119" s="63"/>
      <c r="V1119" s="63"/>
      <c r="W1119" s="63"/>
      <c r="X1119" s="63"/>
    </row>
    <row r="1120" spans="2:24">
      <c r="C1120" s="112"/>
      <c r="D1120" s="113" t="s">
        <v>92</v>
      </c>
      <c r="E1120" s="123" t="str">
        <f>IF(OR(E1116="",E1119=""),"",E1119/E1116-1)</f>
        <v/>
      </c>
      <c r="F1120" s="124" t="str">
        <f t="shared" ref="F1120:L1120" si="1985">IF(OR(F1116="",F1119=""),"",F1119/F1116-1)</f>
        <v/>
      </c>
      <c r="G1120" s="124" t="str">
        <f t="shared" si="1985"/>
        <v/>
      </c>
      <c r="H1120" s="124" t="str">
        <f t="shared" si="1985"/>
        <v/>
      </c>
      <c r="I1120" s="124" t="str">
        <f t="shared" si="1985"/>
        <v/>
      </c>
      <c r="J1120" s="124" t="str">
        <f t="shared" si="1985"/>
        <v/>
      </c>
      <c r="K1120" s="124" t="str">
        <f t="shared" si="1985"/>
        <v/>
      </c>
      <c r="L1120" s="124" t="str">
        <f t="shared" si="1985"/>
        <v/>
      </c>
      <c r="M1120" s="125"/>
      <c r="Q1120" s="63"/>
      <c r="R1120" s="63"/>
      <c r="S1120" s="63"/>
      <c r="T1120" s="63"/>
      <c r="U1120" s="63"/>
      <c r="V1120" s="63"/>
      <c r="W1120" s="63"/>
      <c r="X1120" s="63"/>
    </row>
    <row r="1121" spans="3:24">
      <c r="C1121" s="112"/>
      <c r="D1121" s="113" t="s">
        <v>24</v>
      </c>
      <c r="E1121" s="114" t="str" cm="1">
        <f t="array" aca="1" ref="E1121" ca="1">IF(INDIRECT($C1112&amp;"!$I$42")=0,"",INDIRECT($C1112&amp;"!$I$42"))</f>
        <v/>
      </c>
      <c r="F1121" s="115" t="str" cm="1">
        <f t="array" aca="1" ref="F1121" ca="1">IF(INDIRECT($C1112&amp;"!$I$78")=0,"",INDIRECT($C1112&amp;"!$I$78"))</f>
        <v/>
      </c>
      <c r="G1121" s="115" t="str" cm="1">
        <f t="array" aca="1" ref="G1121" ca="1">IF(INDIRECT($C1112&amp;"!$I$114")=0,"",INDIRECT($C1112&amp;"!$I$114"))</f>
        <v/>
      </c>
      <c r="H1121" s="115" t="str" cm="1">
        <f t="array" aca="1" ref="H1121" ca="1">IF(INDIRECT($C1112&amp;"!$I$150")=0,"",INDIRECT($C1112&amp;"!$I$150"))</f>
        <v/>
      </c>
      <c r="I1121" s="115" t="str" cm="1">
        <f t="array" aca="1" ref="I1121" ca="1">IF(INDIRECT($C1112&amp;"!$I$186")=0,"",INDIRECT($C1112&amp;"!$I$186"))</f>
        <v/>
      </c>
      <c r="J1121" s="115" t="str" cm="1">
        <f t="array" aca="1" ref="J1121" ca="1">IF(INDIRECT($C1112&amp;"!$I$222")=0,"",INDIRECT($C1112&amp;"!$I$222"))</f>
        <v/>
      </c>
      <c r="K1121" s="115" t="str" cm="1">
        <f t="array" aca="1" ref="K1121" ca="1">IF(INDIRECT($C1112&amp;"!$I$258")=0,"",INDIRECT($C1112&amp;"!$I$258"))</f>
        <v/>
      </c>
      <c r="L1121" s="115" t="str" cm="1">
        <f t="array" aca="1" ref="L1121" ca="1">IF(INDIRECT($C1112&amp;"!$I$294")=0,"",INDIRECT($C1112&amp;"!$I$294"))</f>
        <v/>
      </c>
      <c r="M1121" s="116" t="str">
        <f ca="1">IF(E1121="","",SUM($E1121:$L1121))</f>
        <v/>
      </c>
      <c r="Q1121" s="63"/>
      <c r="R1121" s="63"/>
      <c r="S1121" s="63"/>
      <c r="T1121" s="63"/>
      <c r="U1121" s="63"/>
      <c r="V1121" s="63"/>
      <c r="W1121" s="63"/>
      <c r="X1121" s="63"/>
    </row>
    <row r="1122" spans="3:24">
      <c r="C1122" s="117"/>
      <c r="D1122" s="117" t="s">
        <v>74</v>
      </c>
      <c r="E1122" s="118" t="str">
        <f t="shared" ref="E1122:L1122" ca="1" si="1986">IF(OR(E1119="",E1121=""),"",ROUNDDOWN(E1119*E1121*24,0))</f>
        <v/>
      </c>
      <c r="F1122" s="119" t="str">
        <f t="shared" ca="1" si="1986"/>
        <v/>
      </c>
      <c r="G1122" s="119" t="str">
        <f t="shared" ca="1" si="1986"/>
        <v/>
      </c>
      <c r="H1122" s="119" t="str">
        <f t="shared" ca="1" si="1986"/>
        <v/>
      </c>
      <c r="I1122" s="119" t="str">
        <f t="shared" ca="1" si="1986"/>
        <v/>
      </c>
      <c r="J1122" s="119" t="str">
        <f t="shared" ca="1" si="1986"/>
        <v/>
      </c>
      <c r="K1122" s="119" t="str">
        <f t="shared" ca="1" si="1986"/>
        <v/>
      </c>
      <c r="L1122" s="119" t="str">
        <f t="shared" ca="1" si="1986"/>
        <v/>
      </c>
      <c r="M1122" s="121">
        <f ca="1">SUM(E1122:L1122)</f>
        <v>0</v>
      </c>
      <c r="Q1122" s="63" t="str">
        <f t="shared" ref="Q1122" ca="1" si="1987">IF(OR(E1119="",E1121=""),"",CHAR(10)&amp;"所定外：" &amp; TEXT(E1119,"#,###円") &amp; "×" &amp; TEXT(E1121,"[h]:mm時間;@") &amp; "=" &amp; TEXT(E1122,"#,###円"))</f>
        <v/>
      </c>
      <c r="R1122" s="63" t="str">
        <f t="shared" ref="R1122" ca="1" si="1988">IF(OR(F1119="",F1121=""),"",CHAR(10)&amp;"所定外：" &amp; TEXT(F1119,"#,###円") &amp; "×" &amp; TEXT(F1121,"[h]:mm時間;@") &amp; "=" &amp; TEXT(F1122,"#,###円"))</f>
        <v/>
      </c>
      <c r="S1122" s="63" t="str">
        <f t="shared" ref="S1122" ca="1" si="1989">IF(OR(G1119="",G1121=""),"",CHAR(10)&amp;"所定外：" &amp; TEXT(G1119,"#,###円") &amp; "×" &amp; TEXT(G1121,"[h]:mm時間;@") &amp; "=" &amp; TEXT(G1122,"#,###円"))</f>
        <v/>
      </c>
      <c r="T1122" s="63" t="str">
        <f t="shared" ref="T1122" ca="1" si="1990">IF(OR(H1119="",H1121=""),"",CHAR(10)&amp;"所定外：" &amp; TEXT(H1119,"#,###円") &amp; "×" &amp; TEXT(H1121,"[h]:mm時間;@") &amp; "=" &amp; TEXT(H1122,"#,###円"))</f>
        <v/>
      </c>
      <c r="U1122" s="63" t="str">
        <f t="shared" ref="U1122" ca="1" si="1991">IF(OR(I1119="",I1121=""),"",CHAR(10)&amp;"所定外：" &amp; TEXT(I1119,"#,###円") &amp; "×" &amp; TEXT(I1121,"[h]:mm時間;@") &amp; "=" &amp; TEXT(I1122,"#,###円"))</f>
        <v/>
      </c>
      <c r="V1122" s="63" t="str">
        <f t="shared" ref="V1122" ca="1" si="1992">IF(OR(J1119="",J1121=""),"",CHAR(10)&amp;"所定外：" &amp; TEXT(J1119,"#,###円") &amp; "×" &amp; TEXT(J1121,"[h]:mm時間;@") &amp; "=" &amp; TEXT(J1122,"#,###円"))</f>
        <v/>
      </c>
      <c r="W1122" s="63" t="str">
        <f t="shared" ref="W1122" ca="1" si="1993">IF(OR(K1119="",K1121=""),"",CHAR(10)&amp;"所定外：" &amp; TEXT(K1119,"#,###円") &amp; "×" &amp; TEXT(K1121,"[h]:mm時間;@") &amp; "=" &amp; TEXT(K1122,"#,###円"))</f>
        <v/>
      </c>
      <c r="X1122" s="63" t="str">
        <f t="shared" ref="X1122" ca="1" si="1994">IF(OR(L1119="",L1121=""),"",CHAR(10)&amp;"所定外：" &amp; TEXT(L1119,"#,###円") &amp; "×" &amp; TEXT(L1121,"[h]:mm時間;@") &amp; "=" &amp; TEXT(L1122,"#,###円"))</f>
        <v/>
      </c>
    </row>
    <row r="1123" spans="3:24">
      <c r="C1123" s="110" t="s">
        <v>93</v>
      </c>
      <c r="D1123" s="112" t="s">
        <v>73</v>
      </c>
      <c r="E1123" s="37"/>
      <c r="F1123" s="30"/>
      <c r="G1123" s="30"/>
      <c r="H1123" s="30"/>
      <c r="I1123" s="30"/>
      <c r="J1123" s="30"/>
      <c r="K1123" s="30"/>
      <c r="L1123" s="30"/>
      <c r="M1123" s="122"/>
      <c r="Q1123" s="63"/>
      <c r="R1123" s="63"/>
      <c r="S1123" s="63"/>
      <c r="T1123" s="63"/>
      <c r="U1123" s="63"/>
      <c r="V1123" s="63"/>
      <c r="W1123" s="63"/>
      <c r="X1123" s="63"/>
    </row>
    <row r="1124" spans="3:24">
      <c r="C1124" s="112"/>
      <c r="D1124" s="113" t="s">
        <v>92</v>
      </c>
      <c r="E1124" s="123" t="str">
        <f t="shared" ref="E1124:L1124" si="1995">IF(OR(E1116="",E1123=""),"",E1123/E1116-1)</f>
        <v/>
      </c>
      <c r="F1124" s="124" t="str">
        <f t="shared" si="1995"/>
        <v/>
      </c>
      <c r="G1124" s="124" t="str">
        <f t="shared" si="1995"/>
        <v/>
      </c>
      <c r="H1124" s="124" t="str">
        <f t="shared" si="1995"/>
        <v/>
      </c>
      <c r="I1124" s="124" t="str">
        <f t="shared" si="1995"/>
        <v/>
      </c>
      <c r="J1124" s="124" t="str">
        <f t="shared" si="1995"/>
        <v/>
      </c>
      <c r="K1124" s="124" t="str">
        <f t="shared" si="1995"/>
        <v/>
      </c>
      <c r="L1124" s="124" t="str">
        <f t="shared" si="1995"/>
        <v/>
      </c>
      <c r="M1124" s="125"/>
      <c r="Q1124" s="63"/>
      <c r="R1124" s="63"/>
      <c r="S1124" s="63"/>
      <c r="T1124" s="63"/>
      <c r="U1124" s="63"/>
      <c r="V1124" s="63"/>
      <c r="W1124" s="63"/>
      <c r="X1124" s="63"/>
    </row>
    <row r="1125" spans="3:24">
      <c r="C1125" s="112"/>
      <c r="D1125" s="113" t="s">
        <v>24</v>
      </c>
      <c r="E1125" s="114" t="str" cm="1">
        <f t="array" aca="1" ref="E1125" ca="1">IF(INDIRECT($C1112&amp;"!$J$42")=0,"",INDIRECT($C1112&amp;"!$J$42"))</f>
        <v/>
      </c>
      <c r="F1125" s="115" t="str" cm="1">
        <f t="array" aca="1" ref="F1125" ca="1">IF(INDIRECT($C1112&amp;"!$J$78")=0,"",INDIRECT($C1112&amp;"!$J$78"))</f>
        <v/>
      </c>
      <c r="G1125" s="115" t="str" cm="1">
        <f t="array" aca="1" ref="G1125" ca="1">IF(INDIRECT($C1112&amp;"!$J$114")=0,"",INDIRECT($C1112&amp;"!$J$114"))</f>
        <v/>
      </c>
      <c r="H1125" s="115" t="str" cm="1">
        <f t="array" aca="1" ref="H1125" ca="1">IF(INDIRECT($C1112&amp;"!$J$150")=0,"",INDIRECT($C1112&amp;"!$J$150"))</f>
        <v/>
      </c>
      <c r="I1125" s="115" t="str" cm="1">
        <f t="array" aca="1" ref="I1125" ca="1">IF(INDIRECT($C1112&amp;"!$J$186")=0,"",INDIRECT($C1112&amp;"!$J$186"))</f>
        <v/>
      </c>
      <c r="J1125" s="115" t="str" cm="1">
        <f t="array" aca="1" ref="J1125" ca="1">IF(INDIRECT($C1112&amp;"!$J$222")=0,"",INDIRECT($C1112&amp;"!$J$222"))</f>
        <v/>
      </c>
      <c r="K1125" s="115" t="str" cm="1">
        <f t="array" aca="1" ref="K1125" ca="1">IF(INDIRECT($C1112&amp;"!$J$258")=0,"",INDIRECT($C1112&amp;"!$J$258"))</f>
        <v/>
      </c>
      <c r="L1125" s="115" t="str" cm="1">
        <f t="array" aca="1" ref="L1125" ca="1">IF(INDIRECT($C1112&amp;"!$J$294")=0,"",INDIRECT($C1112&amp;"!$J$294"))</f>
        <v/>
      </c>
      <c r="M1125" s="116" t="str">
        <f ca="1">IF(E1125="","",SUM($E1125:$L1125))</f>
        <v/>
      </c>
      <c r="Q1125" s="63"/>
      <c r="R1125" s="63"/>
      <c r="S1125" s="63"/>
      <c r="T1125" s="63"/>
      <c r="U1125" s="63"/>
      <c r="V1125" s="63"/>
      <c r="W1125" s="63"/>
      <c r="X1125" s="63"/>
    </row>
    <row r="1126" spans="3:24">
      <c r="C1126" s="117"/>
      <c r="D1126" s="117" t="s">
        <v>74</v>
      </c>
      <c r="E1126" s="118" t="str">
        <f t="shared" ref="E1126:L1126" ca="1" si="1996">IF(OR(E1123="",E1125=""),"",ROUNDDOWN(E1123*E1125*24,0))</f>
        <v/>
      </c>
      <c r="F1126" s="119" t="str">
        <f t="shared" ca="1" si="1996"/>
        <v/>
      </c>
      <c r="G1126" s="119" t="str">
        <f t="shared" ca="1" si="1996"/>
        <v/>
      </c>
      <c r="H1126" s="119" t="str">
        <f t="shared" ca="1" si="1996"/>
        <v/>
      </c>
      <c r="I1126" s="119" t="str">
        <f t="shared" ca="1" si="1996"/>
        <v/>
      </c>
      <c r="J1126" s="119" t="str">
        <f t="shared" ca="1" si="1996"/>
        <v/>
      </c>
      <c r="K1126" s="119" t="str">
        <f t="shared" ca="1" si="1996"/>
        <v/>
      </c>
      <c r="L1126" s="119" t="str">
        <f t="shared" ca="1" si="1996"/>
        <v/>
      </c>
      <c r="M1126" s="121">
        <f ca="1">SUM(E1126:L1126)</f>
        <v>0</v>
      </c>
      <c r="Q1126" s="63" t="str">
        <f ca="1">IF(OR(E1123="",E1125=""),"",CHAR(10)&amp;"所定休日：" &amp; TEXT(E1123,"#,###円") &amp; "×" &amp; TEXT(E1125,"[h]:mm時間;@") &amp; "=" &amp; TEXT(E1126,"#,###円"))</f>
        <v/>
      </c>
      <c r="R1126" s="63" t="str">
        <f t="shared" ref="R1126" ca="1" si="1997">IF(OR(F1123="",F1125=""),"",CHAR(10)&amp;"所定休日：" &amp; TEXT(F1123,"#,###円") &amp; "×" &amp; TEXT(F1125,"[h]:mm時間;@") &amp; "=" &amp; TEXT(F1126,"#,###円"))</f>
        <v/>
      </c>
      <c r="S1126" s="63" t="str">
        <f t="shared" ref="S1126" ca="1" si="1998">IF(OR(G1123="",G1125=""),"",CHAR(10)&amp;"所定休日：" &amp; TEXT(G1123,"#,###円") &amp; "×" &amp; TEXT(G1125,"[h]:mm時間;@") &amp; "=" &amp; TEXT(G1126,"#,###円"))</f>
        <v/>
      </c>
      <c r="T1126" s="63" t="str">
        <f t="shared" ref="T1126" ca="1" si="1999">IF(OR(H1123="",H1125=""),"",CHAR(10)&amp;"所定休日：" &amp; TEXT(H1123,"#,###円") &amp; "×" &amp; TEXT(H1125,"[h]:mm時間;@") &amp; "=" &amp; TEXT(H1126,"#,###円"))</f>
        <v/>
      </c>
      <c r="U1126" s="63" t="str">
        <f t="shared" ref="U1126" ca="1" si="2000">IF(OR(I1123="",I1125=""),"",CHAR(10)&amp;"所定休日：" &amp; TEXT(I1123,"#,###円") &amp; "×" &amp; TEXT(I1125,"[h]:mm時間;@") &amp; "=" &amp; TEXT(I1126,"#,###円"))</f>
        <v/>
      </c>
      <c r="V1126" s="63" t="str">
        <f t="shared" ref="V1126" ca="1" si="2001">IF(OR(J1123="",J1125=""),"",CHAR(10)&amp;"所定休日：" &amp; TEXT(J1123,"#,###円") &amp; "×" &amp; TEXT(J1125,"[h]:mm時間;@") &amp; "=" &amp; TEXT(J1126,"#,###円"))</f>
        <v/>
      </c>
      <c r="W1126" s="63" t="str">
        <f t="shared" ref="W1126" ca="1" si="2002">IF(OR(K1123="",K1125=""),"",CHAR(10)&amp;"所定休日：" &amp; TEXT(K1123,"#,###円") &amp; "×" &amp; TEXT(K1125,"[h]:mm時間;@") &amp; "=" &amp; TEXT(K1126,"#,###円"))</f>
        <v/>
      </c>
      <c r="X1126" s="63" t="str">
        <f t="shared" ref="X1126" ca="1" si="2003">IF(OR(L1123="",L1125=""),"",CHAR(10)&amp;"所定休日：" &amp; TEXT(L1123,"#,###円") &amp; "×" &amp; TEXT(L1125,"[h]:mm時間;@") &amp; "=" &amp; TEXT(L1126,"#,###円"))</f>
        <v/>
      </c>
    </row>
    <row r="1127" spans="3:24">
      <c r="C1127" s="110" t="s">
        <v>94</v>
      </c>
      <c r="D1127" s="112" t="s">
        <v>73</v>
      </c>
      <c r="E1127" s="37"/>
      <c r="F1127" s="30"/>
      <c r="G1127" s="30"/>
      <c r="H1127" s="30"/>
      <c r="I1127" s="30"/>
      <c r="J1127" s="30"/>
      <c r="K1127" s="30"/>
      <c r="L1127" s="30"/>
      <c r="M1127" s="122"/>
      <c r="Q1127" s="63"/>
      <c r="R1127" s="63"/>
      <c r="S1127" s="63"/>
      <c r="T1127" s="63"/>
      <c r="U1127" s="63"/>
      <c r="V1127" s="63"/>
      <c r="W1127" s="63"/>
      <c r="X1127" s="63"/>
    </row>
    <row r="1128" spans="3:24">
      <c r="C1128" s="112"/>
      <c r="D1128" s="113" t="s">
        <v>92</v>
      </c>
      <c r="E1128" s="123" t="str">
        <f t="shared" ref="E1128:L1128" si="2004">IF(OR(E1116="",E1127=""),"",E1127/E1116-1)</f>
        <v/>
      </c>
      <c r="F1128" s="124" t="str">
        <f t="shared" si="2004"/>
        <v/>
      </c>
      <c r="G1128" s="124" t="str">
        <f t="shared" si="2004"/>
        <v/>
      </c>
      <c r="H1128" s="124" t="str">
        <f t="shared" si="2004"/>
        <v/>
      </c>
      <c r="I1128" s="124" t="str">
        <f t="shared" si="2004"/>
        <v/>
      </c>
      <c r="J1128" s="124" t="str">
        <f t="shared" si="2004"/>
        <v/>
      </c>
      <c r="K1128" s="124" t="str">
        <f t="shared" si="2004"/>
        <v/>
      </c>
      <c r="L1128" s="124" t="str">
        <f t="shared" si="2004"/>
        <v/>
      </c>
      <c r="M1128" s="125"/>
      <c r="Q1128" s="63"/>
      <c r="R1128" s="63"/>
      <c r="S1128" s="63"/>
      <c r="T1128" s="63"/>
      <c r="U1128" s="63"/>
      <c r="V1128" s="63"/>
      <c r="W1128" s="63"/>
      <c r="X1128" s="63"/>
    </row>
    <row r="1129" spans="3:24">
      <c r="C1129" s="112"/>
      <c r="D1129" s="113" t="s">
        <v>24</v>
      </c>
      <c r="E1129" s="114" t="str" cm="1">
        <f t="array" aca="1" ref="E1129" ca="1">IF(INDIRECT($C1112&amp;"!$K$42")=0,"",INDIRECT($C1112&amp;"!$K$42"))</f>
        <v/>
      </c>
      <c r="F1129" s="115" t="str" cm="1">
        <f t="array" aca="1" ref="F1129" ca="1">IF(INDIRECT($C1112&amp;"!$K$78")=0,"",INDIRECT($C1112&amp;"!$K$78"))</f>
        <v/>
      </c>
      <c r="G1129" s="115" t="str" cm="1">
        <f t="array" aca="1" ref="G1129" ca="1">IF(INDIRECT($C1112&amp;"!$K$114")=0,"",INDIRECT($C1112&amp;"!$K$114"))</f>
        <v/>
      </c>
      <c r="H1129" s="115" t="str" cm="1">
        <f t="array" aca="1" ref="H1129" ca="1">IF(INDIRECT($C1112&amp;"!$K$150")=0,"",INDIRECT($C1112&amp;"!$K$150"))</f>
        <v/>
      </c>
      <c r="I1129" s="115" t="str" cm="1">
        <f t="array" aca="1" ref="I1129" ca="1">IF(INDIRECT($C1112&amp;"!$K$186")=0,"",INDIRECT($C1112&amp;"!$K$186"))</f>
        <v/>
      </c>
      <c r="J1129" s="115" t="str" cm="1">
        <f t="array" aca="1" ref="J1129" ca="1">IF(INDIRECT($C1112&amp;"!$K$222")=0,"",INDIRECT($C1112&amp;"!$K$222"))</f>
        <v/>
      </c>
      <c r="K1129" s="115" t="str" cm="1">
        <f t="array" aca="1" ref="K1129" ca="1">IF(INDIRECT($C1112&amp;"!$K$258")=0,"",INDIRECT($C1112&amp;"!$K$258"))</f>
        <v/>
      </c>
      <c r="L1129" s="115" t="str" cm="1">
        <f t="array" aca="1" ref="L1129" ca="1">IF(INDIRECT($C1112&amp;"!$K$294")=0,"",INDIRECT($C1112&amp;"!$K$294"))</f>
        <v/>
      </c>
      <c r="M1129" s="116" t="str">
        <f ca="1">IF(E1129="","",SUM($E1129:$L1129))</f>
        <v/>
      </c>
      <c r="Q1129" s="63"/>
      <c r="R1129" s="63"/>
      <c r="S1129" s="63"/>
      <c r="T1129" s="63"/>
      <c r="U1129" s="63"/>
      <c r="V1129" s="63"/>
      <c r="W1129" s="63"/>
      <c r="X1129" s="63"/>
    </row>
    <row r="1130" spans="3:24">
      <c r="C1130" s="117"/>
      <c r="D1130" s="117" t="s">
        <v>74</v>
      </c>
      <c r="E1130" s="118" t="str">
        <f ca="1">IF(OR(E1127="",E1129=""),"",ROUNDDOWN(E1127*E1129*24,0))</f>
        <v/>
      </c>
      <c r="F1130" s="119" t="str">
        <f t="shared" ref="F1130:L1130" ca="1" si="2005">IF(OR(F1127="",F1129=""),"",ROUNDDOWN(F1127*F1129*24,0))</f>
        <v/>
      </c>
      <c r="G1130" s="119" t="str">
        <f t="shared" ca="1" si="2005"/>
        <v/>
      </c>
      <c r="H1130" s="119" t="str">
        <f t="shared" ca="1" si="2005"/>
        <v/>
      </c>
      <c r="I1130" s="119" t="str">
        <f t="shared" ca="1" si="2005"/>
        <v/>
      </c>
      <c r="J1130" s="119" t="str">
        <f t="shared" ca="1" si="2005"/>
        <v/>
      </c>
      <c r="K1130" s="119" t="str">
        <f t="shared" ca="1" si="2005"/>
        <v/>
      </c>
      <c r="L1130" s="119" t="str">
        <f t="shared" ca="1" si="2005"/>
        <v/>
      </c>
      <c r="M1130" s="121">
        <f ca="1">SUM(E1130:L1130)</f>
        <v>0</v>
      </c>
      <c r="Q1130" s="63" t="str">
        <f t="shared" ref="Q1130" ca="1" si="2006">IF(OR(E1127="",E1129=""),"",CHAR(10)&amp;"法定休日：" &amp; TEXT(E1127,"#,###円") &amp; "×" &amp; TEXT(E1129,"[h]:mm時間;@") &amp; "=" &amp; TEXT(E1130,"#,###円"))</f>
        <v/>
      </c>
      <c r="R1130" s="63" t="str">
        <f t="shared" ref="R1130" ca="1" si="2007">IF(OR(F1127="",F1129=""),"",CHAR(10)&amp;"法定休日：" &amp; TEXT(F1127,"#,###円") &amp; "×" &amp; TEXT(F1129,"[h]:mm時間;@") &amp; "=" &amp; TEXT(F1130,"#,###円"))</f>
        <v/>
      </c>
      <c r="S1130" s="63" t="str">
        <f t="shared" ref="S1130" ca="1" si="2008">IF(OR(G1127="",G1129=""),"",CHAR(10)&amp;"法定休日：" &amp; TEXT(G1127,"#,###円") &amp; "×" &amp; TEXT(G1129,"[h]:mm時間;@") &amp; "=" &amp; TEXT(G1130,"#,###円"))</f>
        <v/>
      </c>
      <c r="T1130" s="63" t="str">
        <f t="shared" ref="T1130" ca="1" si="2009">IF(OR(H1127="",H1129=""),"",CHAR(10)&amp;"法定休日：" &amp; TEXT(H1127,"#,###円") &amp; "×" &amp; TEXT(H1129,"[h]:mm時間;@") &amp; "=" &amp; TEXT(H1130,"#,###円"))</f>
        <v/>
      </c>
      <c r="U1130" s="63" t="str">
        <f t="shared" ref="U1130" ca="1" si="2010">IF(OR(I1127="",I1129=""),"",CHAR(10)&amp;"法定休日：" &amp; TEXT(I1127,"#,###円") &amp; "×" &amp; TEXT(I1129,"[h]:mm時間;@") &amp; "=" &amp; TEXT(I1130,"#,###円"))</f>
        <v/>
      </c>
      <c r="V1130" s="63" t="str">
        <f t="shared" ref="V1130" ca="1" si="2011">IF(OR(J1127="",J1129=""),"",CHAR(10)&amp;"法定休日：" &amp; TEXT(J1127,"#,###円") &amp; "×" &amp; TEXT(J1129,"[h]:mm時間;@") &amp; "=" &amp; TEXT(J1130,"#,###円"))</f>
        <v/>
      </c>
      <c r="W1130" s="63" t="str">
        <f t="shared" ref="W1130" ca="1" si="2012">IF(OR(K1127="",K1129=""),"",CHAR(10)&amp;"法定休日：" &amp; TEXT(K1127,"#,###円") &amp; "×" &amp; TEXT(K1129,"[h]:mm時間;@") &amp; "=" &amp; TEXT(K1130,"#,###円"))</f>
        <v/>
      </c>
      <c r="X1130" s="63" t="str">
        <f t="shared" ref="X1130" ca="1" si="2013">IF(OR(L1127="",L1129=""),"",CHAR(10)&amp;"法定休日：" &amp; TEXT(L1127,"#,###円") &amp; "×" &amp; TEXT(L1129,"[h]:mm時間;@") &amp; "=" &amp; TEXT(L1130,"#,###円"))</f>
        <v/>
      </c>
    </row>
    <row r="1131" spans="3:24">
      <c r="C1131" s="110" t="s">
        <v>75</v>
      </c>
      <c r="D1131" s="110" t="s">
        <v>77</v>
      </c>
      <c r="E1131" s="38"/>
      <c r="F1131" s="36"/>
      <c r="G1131" s="36"/>
      <c r="H1131" s="36"/>
      <c r="I1131" s="36"/>
      <c r="J1131" s="36"/>
      <c r="K1131" s="36"/>
      <c r="L1131" s="36"/>
      <c r="M1131" s="126">
        <f>SUM(E1131:L1131)</f>
        <v>0</v>
      </c>
      <c r="Q1131" s="63"/>
      <c r="R1131" s="63"/>
      <c r="S1131" s="63"/>
      <c r="T1131" s="63"/>
      <c r="U1131" s="63"/>
      <c r="V1131" s="63"/>
      <c r="W1131" s="63"/>
      <c r="X1131" s="63"/>
    </row>
    <row r="1132" spans="3:24">
      <c r="C1132" s="127"/>
      <c r="D1132" s="113" t="s">
        <v>78</v>
      </c>
      <c r="E1132" s="39"/>
      <c r="F1132" s="35"/>
      <c r="G1132" s="35"/>
      <c r="H1132" s="35"/>
      <c r="I1132" s="35"/>
      <c r="J1132" s="35"/>
      <c r="K1132" s="35"/>
      <c r="L1132" s="35"/>
      <c r="M1132" s="128">
        <f ca="1">SUM(E1132*E1115,F1132*F1115,G1132*G1115,H1132*H1115,I1132*I1115,J1132*J1115,K1132*K1115,L1132*L1115)</f>
        <v>0</v>
      </c>
      <c r="Q1132" s="63"/>
      <c r="R1132" s="63"/>
      <c r="S1132" s="63"/>
      <c r="T1132" s="63"/>
      <c r="U1132" s="63"/>
      <c r="V1132" s="63"/>
      <c r="W1132" s="63"/>
      <c r="X1132" s="63"/>
    </row>
    <row r="1133" spans="3:24">
      <c r="C1133" s="129"/>
      <c r="D1133" s="117" t="s">
        <v>74</v>
      </c>
      <c r="E1133" s="118" t="str">
        <f t="shared" ref="E1133:L1133" si="2014">IF(AND(E1131="",E1132=""),"",E1131+E1132*E1115)</f>
        <v/>
      </c>
      <c r="F1133" s="119" t="str">
        <f t="shared" si="2014"/>
        <v/>
      </c>
      <c r="G1133" s="119" t="str">
        <f t="shared" si="2014"/>
        <v/>
      </c>
      <c r="H1133" s="119" t="str">
        <f t="shared" si="2014"/>
        <v/>
      </c>
      <c r="I1133" s="119" t="str">
        <f t="shared" si="2014"/>
        <v/>
      </c>
      <c r="J1133" s="119" t="str">
        <f t="shared" si="2014"/>
        <v/>
      </c>
      <c r="K1133" s="119" t="str">
        <f t="shared" si="2014"/>
        <v/>
      </c>
      <c r="L1133" s="119" t="str">
        <f t="shared" si="2014"/>
        <v/>
      </c>
      <c r="M1133" s="121">
        <f>SUM(E1133:L1133)</f>
        <v>0</v>
      </c>
      <c r="Q1133" s="63" t="str">
        <f t="shared" ref="Q1133:X1133" si="2015">IF(AND(E1131="",E1132=""),"",CHAR(10)&amp;"通勤手当：" &amp; TEXT(E1133,"#,###円"))</f>
        <v/>
      </c>
      <c r="R1133" s="63" t="str">
        <f t="shared" si="2015"/>
        <v/>
      </c>
      <c r="S1133" s="63" t="str">
        <f t="shared" si="2015"/>
        <v/>
      </c>
      <c r="T1133" s="63" t="str">
        <f t="shared" si="2015"/>
        <v/>
      </c>
      <c r="U1133" s="63" t="str">
        <f t="shared" si="2015"/>
        <v/>
      </c>
      <c r="V1133" s="63" t="str">
        <f t="shared" si="2015"/>
        <v/>
      </c>
      <c r="W1133" s="63" t="str">
        <f t="shared" si="2015"/>
        <v/>
      </c>
      <c r="X1133" s="63" t="str">
        <f t="shared" si="2015"/>
        <v/>
      </c>
    </row>
    <row r="1134" spans="3:24">
      <c r="C1134" s="110" t="s">
        <v>97</v>
      </c>
      <c r="D1134" s="130" t="s">
        <v>99</v>
      </c>
      <c r="E1134" s="38"/>
      <c r="F1134" s="36"/>
      <c r="G1134" s="36"/>
      <c r="H1134" s="36"/>
      <c r="I1134" s="36"/>
      <c r="J1134" s="36"/>
      <c r="K1134" s="36"/>
      <c r="L1134" s="36"/>
      <c r="M1134" s="131">
        <f>SUM(E1134:L1134)</f>
        <v>0</v>
      </c>
      <c r="Q1134" s="63" t="str">
        <f>IF(E1134="","",CHAR(10)&amp;"自己負担：" &amp; TEXT(E1134,"#,###円")) &amp; IF(E1135="",""," ※" &amp;E1135)</f>
        <v/>
      </c>
      <c r="R1134" s="63" t="str">
        <f t="shared" ref="R1134" si="2016">IF(F1134="","",CHAR(10)&amp;"自己負担：" &amp; TEXT(F1134,"#,###円")) &amp; IF(F1135="",""," ※" &amp;F1135)</f>
        <v/>
      </c>
      <c r="S1134" s="63" t="str">
        <f t="shared" ref="S1134" si="2017">IF(G1134="","",CHAR(10)&amp;"自己負担：" &amp; TEXT(G1134,"#,###円")) &amp; IF(G1135="",""," ※" &amp;G1135)</f>
        <v/>
      </c>
      <c r="T1134" s="63" t="str">
        <f t="shared" ref="T1134" si="2018">IF(H1134="","",CHAR(10)&amp;"自己負担：" &amp; TEXT(H1134,"#,###円")) &amp; IF(H1135="",""," ※" &amp;H1135)</f>
        <v/>
      </c>
      <c r="U1134" s="63" t="str">
        <f t="shared" ref="U1134" si="2019">IF(I1134="","",CHAR(10)&amp;"自己負担：" &amp; TEXT(I1134,"#,###円")) &amp; IF(I1135="",""," ※" &amp;I1135)</f>
        <v/>
      </c>
      <c r="V1134" s="63" t="str">
        <f t="shared" ref="V1134" si="2020">IF(J1134="","",CHAR(10)&amp;"自己負担：" &amp; TEXT(J1134,"#,###円")) &amp; IF(J1135="",""," ※" &amp;J1135)</f>
        <v/>
      </c>
      <c r="W1134" s="63" t="str">
        <f t="shared" ref="W1134" si="2021">IF(K1134="","",CHAR(10)&amp;"自己負担：" &amp; TEXT(K1134,"#,###円")) &amp; IF(K1135="",""," ※" &amp;K1135)</f>
        <v/>
      </c>
      <c r="X1134" s="63" t="str">
        <f t="shared" ref="X1134" si="2022">IF(L1134="","",CHAR(10)&amp;"自己負担：" &amp; TEXT(L1134,"#,###円")) &amp; IF(L1135="",""," ※" &amp;L1135)</f>
        <v/>
      </c>
    </row>
    <row r="1135" spans="3:24" ht="33.75" customHeight="1" thickBot="1">
      <c r="C1135" s="132" t="s">
        <v>98</v>
      </c>
      <c r="D1135" s="133" t="s">
        <v>100</v>
      </c>
      <c r="E1135" s="40"/>
      <c r="F1135" s="40"/>
      <c r="G1135" s="40"/>
      <c r="H1135" s="40"/>
      <c r="I1135" s="40"/>
      <c r="J1135" s="40"/>
      <c r="K1135" s="40"/>
      <c r="L1135" s="41"/>
      <c r="M1135" s="134"/>
      <c r="O1135" s="1" t="s">
        <v>101</v>
      </c>
    </row>
    <row r="1136" spans="3:24" ht="21.75" customHeight="1" thickTop="1">
      <c r="C1136" s="129" t="s">
        <v>76</v>
      </c>
      <c r="D1136" s="135"/>
      <c r="E1136" s="119" t="str">
        <f t="shared" ref="E1136:L1136" ca="1" si="2023">IF(SUM(E1118,E1122,E1126,E1130,E1133)-E1134=0,"",SUM(E1118,E1122,E1126,E1130,E1133)-E1134)</f>
        <v/>
      </c>
      <c r="F1136" s="119" t="str">
        <f t="shared" ca="1" si="2023"/>
        <v/>
      </c>
      <c r="G1136" s="119" t="str">
        <f t="shared" ca="1" si="2023"/>
        <v/>
      </c>
      <c r="H1136" s="119" t="str">
        <f t="shared" ca="1" si="2023"/>
        <v/>
      </c>
      <c r="I1136" s="119" t="str">
        <f t="shared" ca="1" si="2023"/>
        <v/>
      </c>
      <c r="J1136" s="119" t="str">
        <f t="shared" ca="1" si="2023"/>
        <v/>
      </c>
      <c r="K1136" s="119" t="str">
        <f t="shared" ca="1" si="2023"/>
        <v/>
      </c>
      <c r="L1136" s="119" t="str">
        <f t="shared" ca="1" si="2023"/>
        <v/>
      </c>
      <c r="M1136" s="136" t="str">
        <f ca="1">IF(E1136="","",SUM(E1136:L1136))</f>
        <v/>
      </c>
      <c r="Q1136" s="137" t="str">
        <f ca="1">Q1118&amp;Q1122&amp;Q1126&amp;Q1130&amp;Q1133&amp;Q1134</f>
        <v/>
      </c>
      <c r="R1136" s="137" t="str">
        <f t="shared" ref="R1136:X1136" ca="1" si="2024">R1118&amp;R1122&amp;R1126&amp;R1130&amp;R1133&amp;R1134</f>
        <v/>
      </c>
      <c r="S1136" s="137" t="str">
        <f t="shared" ca="1" si="2024"/>
        <v/>
      </c>
      <c r="T1136" s="137" t="str">
        <f t="shared" ca="1" si="2024"/>
        <v/>
      </c>
      <c r="U1136" s="137" t="str">
        <f t="shared" ca="1" si="2024"/>
        <v/>
      </c>
      <c r="V1136" s="137" t="str">
        <f t="shared" ca="1" si="2024"/>
        <v/>
      </c>
      <c r="W1136" s="137" t="str">
        <f t="shared" ca="1" si="2024"/>
        <v/>
      </c>
      <c r="X1136" s="137" t="str">
        <f t="shared" ca="1" si="2024"/>
        <v/>
      </c>
    </row>
    <row r="1137" spans="2:24" ht="15" customHeight="1" thickBot="1">
      <c r="B1137" s="138"/>
      <c r="C1137" s="138"/>
      <c r="D1137" s="138"/>
      <c r="E1137" s="138"/>
      <c r="F1137" s="138"/>
      <c r="G1137" s="138"/>
      <c r="H1137" s="138"/>
      <c r="I1137" s="138"/>
      <c r="J1137" s="138"/>
      <c r="K1137" s="138"/>
      <c r="L1137" s="138"/>
      <c r="M1137" s="138"/>
    </row>
    <row r="1139" spans="2:24" ht="14.25" customHeight="1">
      <c r="B1139" s="46">
        <f>B1112+1</f>
        <v>43</v>
      </c>
      <c r="C1139" s="29" t="str">
        <f>HYPERLINK("#日誌"&amp;B1139&amp;"!B11","日誌"&amp;B1139)</f>
        <v>日誌43</v>
      </c>
      <c r="D1139" s="95" t="s">
        <v>116</v>
      </c>
      <c r="E1139" s="139"/>
      <c r="F1139" s="95" t="s">
        <v>126</v>
      </c>
      <c r="G1139" s="140"/>
      <c r="H1139" s="95" t="s">
        <v>127</v>
      </c>
      <c r="I1139" s="140"/>
      <c r="J1139" s="63"/>
      <c r="M1139" s="96" t="str">
        <f>HYPERLINK("#⑭雑役務費!C"&amp;9*B1139+1,"経費支出管理表へ")</f>
        <v>経費支出管理表へ</v>
      </c>
      <c r="Q1139" s="1" t="s">
        <v>102</v>
      </c>
    </row>
    <row r="1140" spans="2:24" ht="7.5" customHeight="1">
      <c r="C1140" s="63"/>
      <c r="D1140" s="63"/>
      <c r="E1140" s="63"/>
      <c r="G1140" s="97" t="e">
        <f>VLOOKUP(G1139,リスト!E:F,2,FALSE)</f>
        <v>#N/A</v>
      </c>
      <c r="H1140" s="63"/>
      <c r="J1140" s="63"/>
      <c r="K1140" s="63"/>
      <c r="L1140" s="63"/>
      <c r="M1140" s="63"/>
    </row>
    <row r="1141" spans="2:24">
      <c r="C1141" s="98"/>
      <c r="D1141" s="99"/>
      <c r="E1141" s="100" t="s">
        <v>45</v>
      </c>
      <c r="F1141" s="101" t="s">
        <v>46</v>
      </c>
      <c r="G1141" s="101" t="s">
        <v>47</v>
      </c>
      <c r="H1141" s="101" t="s">
        <v>48</v>
      </c>
      <c r="I1141" s="101" t="s">
        <v>49</v>
      </c>
      <c r="J1141" s="101" t="s">
        <v>50</v>
      </c>
      <c r="K1141" s="101" t="s">
        <v>51</v>
      </c>
      <c r="L1141" s="101" t="s">
        <v>52</v>
      </c>
      <c r="M1141" s="102" t="s">
        <v>11</v>
      </c>
      <c r="Q1141" s="103" t="s">
        <v>45</v>
      </c>
      <c r="R1141" s="103" t="s">
        <v>46</v>
      </c>
      <c r="S1141" s="103" t="s">
        <v>47</v>
      </c>
      <c r="T1141" s="103" t="s">
        <v>48</v>
      </c>
      <c r="U1141" s="103" t="s">
        <v>49</v>
      </c>
      <c r="V1141" s="103" t="s">
        <v>50</v>
      </c>
      <c r="W1141" s="103" t="s">
        <v>51</v>
      </c>
      <c r="X1141" s="103" t="s">
        <v>52</v>
      </c>
    </row>
    <row r="1142" spans="2:24" ht="15" customHeight="1">
      <c r="C1142" s="104" t="s">
        <v>18</v>
      </c>
      <c r="D1142" s="105"/>
      <c r="E1142" s="106" cm="1">
        <f t="array" aca="1" ref="E1142" ca="1">IF(INDIRECT(C1139&amp;"!$L$42")=0,"",COUNT(INDIRECT(C1139&amp;"!$L$11:$L$41")))</f>
        <v>0</v>
      </c>
      <c r="F1142" s="107" cm="1">
        <f t="array" aca="1" ref="F1142" ca="1">IF(INDIRECT(C1139&amp;"!$L$78")=0,"",COUNT(INDIRECT(C1139&amp;"!$L$47:$L$77")))</f>
        <v>0</v>
      </c>
      <c r="G1142" s="107" cm="1">
        <f t="array" aca="1" ref="G1142" ca="1">IF(INDIRECT(C1139&amp;"!$L$114")=0,"",COUNT(INDIRECT(C1139&amp;"!$L$83:$L$113")))</f>
        <v>0</v>
      </c>
      <c r="H1142" s="107" cm="1">
        <f t="array" aca="1" ref="H1142" ca="1">IF(INDIRECT(C1139&amp;"!$L$150")=0,"",COUNT(INDIRECT(C1139&amp;"!$L$119:$L$149")))</f>
        <v>0</v>
      </c>
      <c r="I1142" s="107" cm="1">
        <f t="array" aca="1" ref="I1142" ca="1">IF(INDIRECT(C1139&amp;"!$L$186")=0,"",COUNT(INDIRECT(C1139&amp;"!$L$155:$L$185")))</f>
        <v>0</v>
      </c>
      <c r="J1142" s="107" cm="1">
        <f t="array" aca="1" ref="J1142" ca="1">IF(INDIRECT(C1139&amp;"!$L$222")=0,"",COUNT(INDIRECT(C1139&amp;"!$L$191:$L$221")))</f>
        <v>0</v>
      </c>
      <c r="K1142" s="107" cm="1">
        <f t="array" aca="1" ref="K1142" ca="1">IF(INDIRECT(C1139&amp;"!$L$258")=0,"",COUNT(INDIRECT(C1139&amp;"!$L$227:$L$257")))</f>
        <v>0</v>
      </c>
      <c r="L1142" s="107" cm="1">
        <f t="array" aca="1" ref="L1142" ca="1">IF(INDIRECT(C1139&amp;"!$L$294")=0,"",COUNT(INDIRECT(C1139&amp;"!$L$263:$L$293")))</f>
        <v>0</v>
      </c>
      <c r="M1142" s="108">
        <f ca="1">IF($E$8="","",SUM($E$8:$L$8))</f>
        <v>0</v>
      </c>
      <c r="O1142" s="69" t="s">
        <v>167</v>
      </c>
      <c r="Q1142" s="109"/>
      <c r="R1142" s="109"/>
      <c r="S1142" s="109"/>
      <c r="T1142" s="109"/>
      <c r="U1142" s="109"/>
      <c r="V1142" s="109"/>
      <c r="W1142" s="109"/>
      <c r="X1142" s="109"/>
    </row>
    <row r="1143" spans="2:24">
      <c r="C1143" s="110" t="s">
        <v>82</v>
      </c>
      <c r="D1143" s="110" t="s">
        <v>73</v>
      </c>
      <c r="E1143" s="37"/>
      <c r="F1143" s="30"/>
      <c r="G1143" s="30"/>
      <c r="H1143" s="30"/>
      <c r="I1143" s="30"/>
      <c r="J1143" s="30"/>
      <c r="K1143" s="30"/>
      <c r="L1143" s="30"/>
      <c r="M1143" s="111"/>
      <c r="O1143" s="1" t="s">
        <v>122</v>
      </c>
    </row>
    <row r="1144" spans="2:24">
      <c r="C1144" s="112"/>
      <c r="D1144" s="113" t="s">
        <v>24</v>
      </c>
      <c r="E1144" s="114" t="str" cm="1">
        <f t="array" aca="1" ref="E1144" ca="1">IF(INDIRECT($C1139&amp;"!$H$42")=0,"",INDIRECT($C1139&amp;"!$H$42"))</f>
        <v/>
      </c>
      <c r="F1144" s="115" t="str" cm="1">
        <f t="array" aca="1" ref="F1144" ca="1">IF(INDIRECT($C1139&amp;"!$H$78")=0,"",INDIRECT($C1139&amp;"!$H$78"))</f>
        <v/>
      </c>
      <c r="G1144" s="115" t="str" cm="1">
        <f t="array" aca="1" ref="G1144" ca="1">IF(INDIRECT($C1139&amp;"!$H$114")=0,"",INDIRECT($C1139&amp;"!$H$114"))</f>
        <v/>
      </c>
      <c r="H1144" s="115" t="str" cm="1">
        <f t="array" aca="1" ref="H1144" ca="1">IF(INDIRECT($C1139&amp;"!$H$150")=0,"",INDIRECT($C1139&amp;"!$H$150"))</f>
        <v/>
      </c>
      <c r="I1144" s="115" t="str" cm="1">
        <f t="array" aca="1" ref="I1144" ca="1">IF(INDIRECT($C1139&amp;"!$H$186")=0,"",INDIRECT($C1139&amp;"!$H$186"))</f>
        <v/>
      </c>
      <c r="J1144" s="115" t="str" cm="1">
        <f t="array" aca="1" ref="J1144" ca="1">IF(INDIRECT($C1139&amp;"!$H$222")=0,"",INDIRECT($C1139&amp;"!$H$222"))</f>
        <v/>
      </c>
      <c r="K1144" s="115" t="str" cm="1">
        <f t="array" aca="1" ref="K1144" ca="1">IF(INDIRECT($C1139&amp;"!$H$258")=0,"",INDIRECT($C1139&amp;"!$H$258"))</f>
        <v/>
      </c>
      <c r="L1144" s="115" t="str" cm="1">
        <f t="array" aca="1" ref="L1144" ca="1">IF(INDIRECT($C1139&amp;"!$H$294")=0,"",INDIRECT($C1139&amp;"!$H$294"))</f>
        <v/>
      </c>
      <c r="M1144" s="116" t="str">
        <f ca="1">IF(E1144="","",SUM($E1144:$L1144))</f>
        <v/>
      </c>
    </row>
    <row r="1145" spans="2:24">
      <c r="C1145" s="117"/>
      <c r="D1145" s="117" t="s">
        <v>74</v>
      </c>
      <c r="E1145" s="118" t="str">
        <f t="shared" ref="E1145:L1145" ca="1" si="2025">IF(OR(E1143="",E1144=""),"",ROUNDDOWN(E1143*E1144*24,0))</f>
        <v/>
      </c>
      <c r="F1145" s="119" t="str">
        <f t="shared" ca="1" si="2025"/>
        <v/>
      </c>
      <c r="G1145" s="119" t="str">
        <f t="shared" ca="1" si="2025"/>
        <v/>
      </c>
      <c r="H1145" s="119" t="str">
        <f t="shared" ca="1" si="2025"/>
        <v/>
      </c>
      <c r="I1145" s="120" t="str">
        <f t="shared" ca="1" si="2025"/>
        <v/>
      </c>
      <c r="J1145" s="119" t="str">
        <f t="shared" ca="1" si="2025"/>
        <v/>
      </c>
      <c r="K1145" s="119" t="str">
        <f t="shared" ca="1" si="2025"/>
        <v/>
      </c>
      <c r="L1145" s="119" t="str">
        <f t="shared" ca="1" si="2025"/>
        <v/>
      </c>
      <c r="M1145" s="121">
        <f ca="1">SUM(E1145:L1145)</f>
        <v>0</v>
      </c>
      <c r="Q1145" s="63" t="str">
        <f t="shared" ref="Q1145" ca="1" si="2026">IF(OR(E1143="",E1144=""),"","所定内：" &amp; TEXT(E1143,"#,###円") &amp; "×" &amp; TEXT(E1144,"[h]:mm時間;@") &amp; "=" &amp; TEXT(E1145,"#,###円"))</f>
        <v/>
      </c>
      <c r="R1145" s="63" t="str">
        <f t="shared" ref="R1145" ca="1" si="2027">IF(OR(F1143="",F1144=""),"","所定内：" &amp; TEXT(F1143,"#,###円") &amp; "×" &amp; TEXT(F1144,"[h]:mm時間;@") &amp; "=" &amp; TEXT(F1145,"#,###円"))</f>
        <v/>
      </c>
      <c r="S1145" s="63" t="str">
        <f t="shared" ref="S1145" ca="1" si="2028">IF(OR(G1143="",G1144=""),"","所定内：" &amp; TEXT(G1143,"#,###円") &amp; "×" &amp; TEXT(G1144,"[h]:mm時間;@") &amp; "=" &amp; TEXT(G1145,"#,###円"))</f>
        <v/>
      </c>
      <c r="T1145" s="63" t="str">
        <f t="shared" ref="T1145" ca="1" si="2029">IF(OR(H1143="",H1144=""),"","所定内：" &amp; TEXT(H1143,"#,###円") &amp; "×" &amp; TEXT(H1144,"[h]:mm時間;@") &amp; "=" &amp; TEXT(H1145,"#,###円"))</f>
        <v/>
      </c>
      <c r="U1145" s="63" t="str">
        <f t="shared" ref="U1145" ca="1" si="2030">IF(OR(I1143="",I1144=""),"","所定内：" &amp; TEXT(I1143,"#,###円") &amp; "×" &amp; TEXT(I1144,"[h]:mm時間;@") &amp; "=" &amp; TEXT(I1145,"#,###円"))</f>
        <v/>
      </c>
      <c r="V1145" s="63" t="str">
        <f t="shared" ref="V1145" ca="1" si="2031">IF(OR(J1143="",J1144=""),"","所定内：" &amp; TEXT(J1143,"#,###円") &amp; "×" &amp; TEXT(J1144,"[h]:mm時間;@") &amp; "=" &amp; TEXT(J1145,"#,###円"))</f>
        <v/>
      </c>
      <c r="W1145" s="63" t="str">
        <f t="shared" ref="W1145" ca="1" si="2032">IF(OR(K1143="",K1144=""),"","所定内：" &amp; TEXT(K1143,"#,###円") &amp; "×" &amp; TEXT(K1144,"[h]:mm時間;@") &amp; "=" &amp; TEXT(K1145,"#,###円"))</f>
        <v/>
      </c>
      <c r="X1145" s="63" t="str">
        <f t="shared" ref="X1145" ca="1" si="2033">IF(OR(L1143="",L1144=""),"","所定内：" &amp; TEXT(L1143,"#,###円") &amp; "×" &amp; TEXT(L1144,"[h]:mm時間;@") &amp; "=" &amp; TEXT(L1145,"#,###円"))</f>
        <v/>
      </c>
    </row>
    <row r="1146" spans="2:24">
      <c r="C1146" s="110" t="s">
        <v>91</v>
      </c>
      <c r="D1146" s="112" t="s">
        <v>73</v>
      </c>
      <c r="E1146" s="37"/>
      <c r="F1146" s="30"/>
      <c r="G1146" s="30"/>
      <c r="H1146" s="30"/>
      <c r="I1146" s="30"/>
      <c r="J1146" s="30"/>
      <c r="K1146" s="30"/>
      <c r="L1146" s="30"/>
      <c r="M1146" s="122"/>
      <c r="Q1146" s="63"/>
      <c r="R1146" s="63"/>
      <c r="S1146" s="63"/>
      <c r="T1146" s="63"/>
      <c r="U1146" s="63"/>
      <c r="V1146" s="63"/>
      <c r="W1146" s="63"/>
      <c r="X1146" s="63"/>
    </row>
    <row r="1147" spans="2:24">
      <c r="C1147" s="112"/>
      <c r="D1147" s="113" t="s">
        <v>92</v>
      </c>
      <c r="E1147" s="123" t="str">
        <f>IF(OR(E1143="",E1146=""),"",E1146/E1143-1)</f>
        <v/>
      </c>
      <c r="F1147" s="124" t="str">
        <f t="shared" ref="F1147:L1147" si="2034">IF(OR(F1143="",F1146=""),"",F1146/F1143-1)</f>
        <v/>
      </c>
      <c r="G1147" s="124" t="str">
        <f t="shared" si="2034"/>
        <v/>
      </c>
      <c r="H1147" s="124" t="str">
        <f t="shared" si="2034"/>
        <v/>
      </c>
      <c r="I1147" s="124" t="str">
        <f t="shared" si="2034"/>
        <v/>
      </c>
      <c r="J1147" s="124" t="str">
        <f t="shared" si="2034"/>
        <v/>
      </c>
      <c r="K1147" s="124" t="str">
        <f t="shared" si="2034"/>
        <v/>
      </c>
      <c r="L1147" s="124" t="str">
        <f t="shared" si="2034"/>
        <v/>
      </c>
      <c r="M1147" s="125"/>
      <c r="Q1147" s="63"/>
      <c r="R1147" s="63"/>
      <c r="S1147" s="63"/>
      <c r="T1147" s="63"/>
      <c r="U1147" s="63"/>
      <c r="V1147" s="63"/>
      <c r="W1147" s="63"/>
      <c r="X1147" s="63"/>
    </row>
    <row r="1148" spans="2:24">
      <c r="C1148" s="112"/>
      <c r="D1148" s="113" t="s">
        <v>24</v>
      </c>
      <c r="E1148" s="114" t="str" cm="1">
        <f t="array" aca="1" ref="E1148" ca="1">IF(INDIRECT($C1139&amp;"!$I$42")=0,"",INDIRECT($C1139&amp;"!$I$42"))</f>
        <v/>
      </c>
      <c r="F1148" s="115" t="str" cm="1">
        <f t="array" aca="1" ref="F1148" ca="1">IF(INDIRECT($C1139&amp;"!$I$78")=0,"",INDIRECT($C1139&amp;"!$I$78"))</f>
        <v/>
      </c>
      <c r="G1148" s="115" t="str" cm="1">
        <f t="array" aca="1" ref="G1148" ca="1">IF(INDIRECT($C1139&amp;"!$I$114")=0,"",INDIRECT($C1139&amp;"!$I$114"))</f>
        <v/>
      </c>
      <c r="H1148" s="115" t="str" cm="1">
        <f t="array" aca="1" ref="H1148" ca="1">IF(INDIRECT($C1139&amp;"!$I$150")=0,"",INDIRECT($C1139&amp;"!$I$150"))</f>
        <v/>
      </c>
      <c r="I1148" s="115" t="str" cm="1">
        <f t="array" aca="1" ref="I1148" ca="1">IF(INDIRECT($C1139&amp;"!$I$186")=0,"",INDIRECT($C1139&amp;"!$I$186"))</f>
        <v/>
      </c>
      <c r="J1148" s="115" t="str" cm="1">
        <f t="array" aca="1" ref="J1148" ca="1">IF(INDIRECT($C1139&amp;"!$I$222")=0,"",INDIRECT($C1139&amp;"!$I$222"))</f>
        <v/>
      </c>
      <c r="K1148" s="115" t="str" cm="1">
        <f t="array" aca="1" ref="K1148" ca="1">IF(INDIRECT($C1139&amp;"!$I$258")=0,"",INDIRECT($C1139&amp;"!$I$258"))</f>
        <v/>
      </c>
      <c r="L1148" s="115" t="str" cm="1">
        <f t="array" aca="1" ref="L1148" ca="1">IF(INDIRECT($C1139&amp;"!$I$294")=0,"",INDIRECT($C1139&amp;"!$I$294"))</f>
        <v/>
      </c>
      <c r="M1148" s="116" t="str">
        <f ca="1">IF(E1148="","",SUM($E1148:$L1148))</f>
        <v/>
      </c>
      <c r="Q1148" s="63"/>
      <c r="R1148" s="63"/>
      <c r="S1148" s="63"/>
      <c r="T1148" s="63"/>
      <c r="U1148" s="63"/>
      <c r="V1148" s="63"/>
      <c r="W1148" s="63"/>
      <c r="X1148" s="63"/>
    </row>
    <row r="1149" spans="2:24">
      <c r="C1149" s="117"/>
      <c r="D1149" s="117" t="s">
        <v>74</v>
      </c>
      <c r="E1149" s="118" t="str">
        <f t="shared" ref="E1149:L1149" ca="1" si="2035">IF(OR(E1146="",E1148=""),"",ROUNDDOWN(E1146*E1148*24,0))</f>
        <v/>
      </c>
      <c r="F1149" s="119" t="str">
        <f t="shared" ca="1" si="2035"/>
        <v/>
      </c>
      <c r="G1149" s="119" t="str">
        <f t="shared" ca="1" si="2035"/>
        <v/>
      </c>
      <c r="H1149" s="119" t="str">
        <f t="shared" ca="1" si="2035"/>
        <v/>
      </c>
      <c r="I1149" s="119" t="str">
        <f t="shared" ca="1" si="2035"/>
        <v/>
      </c>
      <c r="J1149" s="119" t="str">
        <f t="shared" ca="1" si="2035"/>
        <v/>
      </c>
      <c r="K1149" s="119" t="str">
        <f t="shared" ca="1" si="2035"/>
        <v/>
      </c>
      <c r="L1149" s="119" t="str">
        <f t="shared" ca="1" si="2035"/>
        <v/>
      </c>
      <c r="M1149" s="121">
        <f ca="1">SUM(E1149:L1149)</f>
        <v>0</v>
      </c>
      <c r="Q1149" s="63" t="str">
        <f t="shared" ref="Q1149" ca="1" si="2036">IF(OR(E1146="",E1148=""),"",CHAR(10)&amp;"所定外：" &amp; TEXT(E1146,"#,###円") &amp; "×" &amp; TEXT(E1148,"[h]:mm時間;@") &amp; "=" &amp; TEXT(E1149,"#,###円"))</f>
        <v/>
      </c>
      <c r="R1149" s="63" t="str">
        <f t="shared" ref="R1149" ca="1" si="2037">IF(OR(F1146="",F1148=""),"",CHAR(10)&amp;"所定外：" &amp; TEXT(F1146,"#,###円") &amp; "×" &amp; TEXT(F1148,"[h]:mm時間;@") &amp; "=" &amp; TEXT(F1149,"#,###円"))</f>
        <v/>
      </c>
      <c r="S1149" s="63" t="str">
        <f t="shared" ref="S1149" ca="1" si="2038">IF(OR(G1146="",G1148=""),"",CHAR(10)&amp;"所定外：" &amp; TEXT(G1146,"#,###円") &amp; "×" &amp; TEXT(G1148,"[h]:mm時間;@") &amp; "=" &amp; TEXT(G1149,"#,###円"))</f>
        <v/>
      </c>
      <c r="T1149" s="63" t="str">
        <f t="shared" ref="T1149" ca="1" si="2039">IF(OR(H1146="",H1148=""),"",CHAR(10)&amp;"所定外：" &amp; TEXT(H1146,"#,###円") &amp; "×" &amp; TEXT(H1148,"[h]:mm時間;@") &amp; "=" &amp; TEXT(H1149,"#,###円"))</f>
        <v/>
      </c>
      <c r="U1149" s="63" t="str">
        <f t="shared" ref="U1149" ca="1" si="2040">IF(OR(I1146="",I1148=""),"",CHAR(10)&amp;"所定外：" &amp; TEXT(I1146,"#,###円") &amp; "×" &amp; TEXT(I1148,"[h]:mm時間;@") &amp; "=" &amp; TEXT(I1149,"#,###円"))</f>
        <v/>
      </c>
      <c r="V1149" s="63" t="str">
        <f t="shared" ref="V1149" ca="1" si="2041">IF(OR(J1146="",J1148=""),"",CHAR(10)&amp;"所定外：" &amp; TEXT(J1146,"#,###円") &amp; "×" &amp; TEXT(J1148,"[h]:mm時間;@") &amp; "=" &amp; TEXT(J1149,"#,###円"))</f>
        <v/>
      </c>
      <c r="W1149" s="63" t="str">
        <f t="shared" ref="W1149" ca="1" si="2042">IF(OR(K1146="",K1148=""),"",CHAR(10)&amp;"所定外：" &amp; TEXT(K1146,"#,###円") &amp; "×" &amp; TEXT(K1148,"[h]:mm時間;@") &amp; "=" &amp; TEXT(K1149,"#,###円"))</f>
        <v/>
      </c>
      <c r="X1149" s="63" t="str">
        <f t="shared" ref="X1149" ca="1" si="2043">IF(OR(L1146="",L1148=""),"",CHAR(10)&amp;"所定外：" &amp; TEXT(L1146,"#,###円") &amp; "×" &amp; TEXT(L1148,"[h]:mm時間;@") &amp; "=" &amp; TEXT(L1149,"#,###円"))</f>
        <v/>
      </c>
    </row>
    <row r="1150" spans="2:24">
      <c r="C1150" s="110" t="s">
        <v>93</v>
      </c>
      <c r="D1150" s="112" t="s">
        <v>73</v>
      </c>
      <c r="E1150" s="37"/>
      <c r="F1150" s="30"/>
      <c r="G1150" s="30"/>
      <c r="H1150" s="30"/>
      <c r="I1150" s="30"/>
      <c r="J1150" s="30"/>
      <c r="K1150" s="30"/>
      <c r="L1150" s="30"/>
      <c r="M1150" s="122"/>
      <c r="Q1150" s="63"/>
      <c r="R1150" s="63"/>
      <c r="S1150" s="63"/>
      <c r="T1150" s="63"/>
      <c r="U1150" s="63"/>
      <c r="V1150" s="63"/>
      <c r="W1150" s="63"/>
      <c r="X1150" s="63"/>
    </row>
    <row r="1151" spans="2:24">
      <c r="C1151" s="112"/>
      <c r="D1151" s="113" t="s">
        <v>92</v>
      </c>
      <c r="E1151" s="123" t="str">
        <f t="shared" ref="E1151:L1151" si="2044">IF(OR(E1143="",E1150=""),"",E1150/E1143-1)</f>
        <v/>
      </c>
      <c r="F1151" s="124" t="str">
        <f t="shared" si="2044"/>
        <v/>
      </c>
      <c r="G1151" s="124" t="str">
        <f t="shared" si="2044"/>
        <v/>
      </c>
      <c r="H1151" s="124" t="str">
        <f t="shared" si="2044"/>
        <v/>
      </c>
      <c r="I1151" s="124" t="str">
        <f t="shared" si="2044"/>
        <v/>
      </c>
      <c r="J1151" s="124" t="str">
        <f t="shared" si="2044"/>
        <v/>
      </c>
      <c r="K1151" s="124" t="str">
        <f t="shared" si="2044"/>
        <v/>
      </c>
      <c r="L1151" s="124" t="str">
        <f t="shared" si="2044"/>
        <v/>
      </c>
      <c r="M1151" s="125"/>
      <c r="Q1151" s="63"/>
      <c r="R1151" s="63"/>
      <c r="S1151" s="63"/>
      <c r="T1151" s="63"/>
      <c r="U1151" s="63"/>
      <c r="V1151" s="63"/>
      <c r="W1151" s="63"/>
      <c r="X1151" s="63"/>
    </row>
    <row r="1152" spans="2:24">
      <c r="C1152" s="112"/>
      <c r="D1152" s="113" t="s">
        <v>24</v>
      </c>
      <c r="E1152" s="114" t="str" cm="1">
        <f t="array" aca="1" ref="E1152" ca="1">IF(INDIRECT($C1139&amp;"!$J$42")=0,"",INDIRECT($C1139&amp;"!$J$42"))</f>
        <v/>
      </c>
      <c r="F1152" s="115" t="str" cm="1">
        <f t="array" aca="1" ref="F1152" ca="1">IF(INDIRECT($C1139&amp;"!$J$78")=0,"",INDIRECT($C1139&amp;"!$J$78"))</f>
        <v/>
      </c>
      <c r="G1152" s="115" t="str" cm="1">
        <f t="array" aca="1" ref="G1152" ca="1">IF(INDIRECT($C1139&amp;"!$J$114")=0,"",INDIRECT($C1139&amp;"!$J$114"))</f>
        <v/>
      </c>
      <c r="H1152" s="115" t="str" cm="1">
        <f t="array" aca="1" ref="H1152" ca="1">IF(INDIRECT($C1139&amp;"!$J$150")=0,"",INDIRECT($C1139&amp;"!$J$150"))</f>
        <v/>
      </c>
      <c r="I1152" s="115" t="str" cm="1">
        <f t="array" aca="1" ref="I1152" ca="1">IF(INDIRECT($C1139&amp;"!$J$186")=0,"",INDIRECT($C1139&amp;"!$J$186"))</f>
        <v/>
      </c>
      <c r="J1152" s="115" t="str" cm="1">
        <f t="array" aca="1" ref="J1152" ca="1">IF(INDIRECT($C1139&amp;"!$J$222")=0,"",INDIRECT($C1139&amp;"!$J$222"))</f>
        <v/>
      </c>
      <c r="K1152" s="115" t="str" cm="1">
        <f t="array" aca="1" ref="K1152" ca="1">IF(INDIRECT($C1139&amp;"!$J$258")=0,"",INDIRECT($C1139&amp;"!$J$258"))</f>
        <v/>
      </c>
      <c r="L1152" s="115" t="str" cm="1">
        <f t="array" aca="1" ref="L1152" ca="1">IF(INDIRECT($C1139&amp;"!$J$294")=0,"",INDIRECT($C1139&amp;"!$J$294"))</f>
        <v/>
      </c>
      <c r="M1152" s="116" t="str">
        <f ca="1">IF(E1152="","",SUM($E1152:$L1152))</f>
        <v/>
      </c>
      <c r="Q1152" s="63"/>
      <c r="R1152" s="63"/>
      <c r="S1152" s="63"/>
      <c r="T1152" s="63"/>
      <c r="U1152" s="63"/>
      <c r="V1152" s="63"/>
      <c r="W1152" s="63"/>
      <c r="X1152" s="63"/>
    </row>
    <row r="1153" spans="2:24">
      <c r="C1153" s="117"/>
      <c r="D1153" s="117" t="s">
        <v>74</v>
      </c>
      <c r="E1153" s="118" t="str">
        <f t="shared" ref="E1153:L1153" ca="1" si="2045">IF(OR(E1150="",E1152=""),"",ROUNDDOWN(E1150*E1152*24,0))</f>
        <v/>
      </c>
      <c r="F1153" s="119" t="str">
        <f t="shared" ca="1" si="2045"/>
        <v/>
      </c>
      <c r="G1153" s="119" t="str">
        <f t="shared" ca="1" si="2045"/>
        <v/>
      </c>
      <c r="H1153" s="119" t="str">
        <f t="shared" ca="1" si="2045"/>
        <v/>
      </c>
      <c r="I1153" s="119" t="str">
        <f t="shared" ca="1" si="2045"/>
        <v/>
      </c>
      <c r="J1153" s="119" t="str">
        <f t="shared" ca="1" si="2045"/>
        <v/>
      </c>
      <c r="K1153" s="119" t="str">
        <f t="shared" ca="1" si="2045"/>
        <v/>
      </c>
      <c r="L1153" s="119" t="str">
        <f t="shared" ca="1" si="2045"/>
        <v/>
      </c>
      <c r="M1153" s="121">
        <f ca="1">SUM(E1153:L1153)</f>
        <v>0</v>
      </c>
      <c r="Q1153" s="63" t="str">
        <f ca="1">IF(OR(E1150="",E1152=""),"",CHAR(10)&amp;"所定休日：" &amp; TEXT(E1150,"#,###円") &amp; "×" &amp; TEXT(E1152,"[h]:mm時間;@") &amp; "=" &amp; TEXT(E1153,"#,###円"))</f>
        <v/>
      </c>
      <c r="R1153" s="63" t="str">
        <f t="shared" ref="R1153" ca="1" si="2046">IF(OR(F1150="",F1152=""),"",CHAR(10)&amp;"所定休日：" &amp; TEXT(F1150,"#,###円") &amp; "×" &amp; TEXT(F1152,"[h]:mm時間;@") &amp; "=" &amp; TEXT(F1153,"#,###円"))</f>
        <v/>
      </c>
      <c r="S1153" s="63" t="str">
        <f t="shared" ref="S1153" ca="1" si="2047">IF(OR(G1150="",G1152=""),"",CHAR(10)&amp;"所定休日：" &amp; TEXT(G1150,"#,###円") &amp; "×" &amp; TEXT(G1152,"[h]:mm時間;@") &amp; "=" &amp; TEXT(G1153,"#,###円"))</f>
        <v/>
      </c>
      <c r="T1153" s="63" t="str">
        <f t="shared" ref="T1153" ca="1" si="2048">IF(OR(H1150="",H1152=""),"",CHAR(10)&amp;"所定休日：" &amp; TEXT(H1150,"#,###円") &amp; "×" &amp; TEXT(H1152,"[h]:mm時間;@") &amp; "=" &amp; TEXT(H1153,"#,###円"))</f>
        <v/>
      </c>
      <c r="U1153" s="63" t="str">
        <f t="shared" ref="U1153" ca="1" si="2049">IF(OR(I1150="",I1152=""),"",CHAR(10)&amp;"所定休日：" &amp; TEXT(I1150,"#,###円") &amp; "×" &amp; TEXT(I1152,"[h]:mm時間;@") &amp; "=" &amp; TEXT(I1153,"#,###円"))</f>
        <v/>
      </c>
      <c r="V1153" s="63" t="str">
        <f t="shared" ref="V1153" ca="1" si="2050">IF(OR(J1150="",J1152=""),"",CHAR(10)&amp;"所定休日：" &amp; TEXT(J1150,"#,###円") &amp; "×" &amp; TEXT(J1152,"[h]:mm時間;@") &amp; "=" &amp; TEXT(J1153,"#,###円"))</f>
        <v/>
      </c>
      <c r="W1153" s="63" t="str">
        <f t="shared" ref="W1153" ca="1" si="2051">IF(OR(K1150="",K1152=""),"",CHAR(10)&amp;"所定休日：" &amp; TEXT(K1150,"#,###円") &amp; "×" &amp; TEXT(K1152,"[h]:mm時間;@") &amp; "=" &amp; TEXT(K1153,"#,###円"))</f>
        <v/>
      </c>
      <c r="X1153" s="63" t="str">
        <f t="shared" ref="X1153" ca="1" si="2052">IF(OR(L1150="",L1152=""),"",CHAR(10)&amp;"所定休日：" &amp; TEXT(L1150,"#,###円") &amp; "×" &amp; TEXT(L1152,"[h]:mm時間;@") &amp; "=" &amp; TEXT(L1153,"#,###円"))</f>
        <v/>
      </c>
    </row>
    <row r="1154" spans="2:24">
      <c r="C1154" s="110" t="s">
        <v>94</v>
      </c>
      <c r="D1154" s="112" t="s">
        <v>73</v>
      </c>
      <c r="E1154" s="37"/>
      <c r="F1154" s="30"/>
      <c r="G1154" s="30"/>
      <c r="H1154" s="30"/>
      <c r="I1154" s="30"/>
      <c r="J1154" s="30"/>
      <c r="K1154" s="30"/>
      <c r="L1154" s="30"/>
      <c r="M1154" s="122"/>
      <c r="Q1154" s="63"/>
      <c r="R1154" s="63"/>
      <c r="S1154" s="63"/>
      <c r="T1154" s="63"/>
      <c r="U1154" s="63"/>
      <c r="V1154" s="63"/>
      <c r="W1154" s="63"/>
      <c r="X1154" s="63"/>
    </row>
    <row r="1155" spans="2:24">
      <c r="C1155" s="112"/>
      <c r="D1155" s="113" t="s">
        <v>92</v>
      </c>
      <c r="E1155" s="123" t="str">
        <f t="shared" ref="E1155:L1155" si="2053">IF(OR(E1143="",E1154=""),"",E1154/E1143-1)</f>
        <v/>
      </c>
      <c r="F1155" s="124" t="str">
        <f t="shared" si="2053"/>
        <v/>
      </c>
      <c r="G1155" s="124" t="str">
        <f t="shared" si="2053"/>
        <v/>
      </c>
      <c r="H1155" s="124" t="str">
        <f t="shared" si="2053"/>
        <v/>
      </c>
      <c r="I1155" s="124" t="str">
        <f t="shared" si="2053"/>
        <v/>
      </c>
      <c r="J1155" s="124" t="str">
        <f t="shared" si="2053"/>
        <v/>
      </c>
      <c r="K1155" s="124" t="str">
        <f t="shared" si="2053"/>
        <v/>
      </c>
      <c r="L1155" s="124" t="str">
        <f t="shared" si="2053"/>
        <v/>
      </c>
      <c r="M1155" s="125"/>
      <c r="Q1155" s="63"/>
      <c r="R1155" s="63"/>
      <c r="S1155" s="63"/>
      <c r="T1155" s="63"/>
      <c r="U1155" s="63"/>
      <c r="V1155" s="63"/>
      <c r="W1155" s="63"/>
      <c r="X1155" s="63"/>
    </row>
    <row r="1156" spans="2:24">
      <c r="C1156" s="112"/>
      <c r="D1156" s="113" t="s">
        <v>24</v>
      </c>
      <c r="E1156" s="114" t="str" cm="1">
        <f t="array" aca="1" ref="E1156" ca="1">IF(INDIRECT($C1139&amp;"!$K$42")=0,"",INDIRECT($C1139&amp;"!$K$42"))</f>
        <v/>
      </c>
      <c r="F1156" s="115" t="str" cm="1">
        <f t="array" aca="1" ref="F1156" ca="1">IF(INDIRECT($C1139&amp;"!$K$78")=0,"",INDIRECT($C1139&amp;"!$K$78"))</f>
        <v/>
      </c>
      <c r="G1156" s="115" t="str" cm="1">
        <f t="array" aca="1" ref="G1156" ca="1">IF(INDIRECT($C1139&amp;"!$K$114")=0,"",INDIRECT($C1139&amp;"!$K$114"))</f>
        <v/>
      </c>
      <c r="H1156" s="115" t="str" cm="1">
        <f t="array" aca="1" ref="H1156" ca="1">IF(INDIRECT($C1139&amp;"!$K$150")=0,"",INDIRECT($C1139&amp;"!$K$150"))</f>
        <v/>
      </c>
      <c r="I1156" s="115" t="str" cm="1">
        <f t="array" aca="1" ref="I1156" ca="1">IF(INDIRECT($C1139&amp;"!$K$186")=0,"",INDIRECT($C1139&amp;"!$K$186"))</f>
        <v/>
      </c>
      <c r="J1156" s="115" t="str" cm="1">
        <f t="array" aca="1" ref="J1156" ca="1">IF(INDIRECT($C1139&amp;"!$K$222")=0,"",INDIRECT($C1139&amp;"!$K$222"))</f>
        <v/>
      </c>
      <c r="K1156" s="115" t="str" cm="1">
        <f t="array" aca="1" ref="K1156" ca="1">IF(INDIRECT($C1139&amp;"!$K$258")=0,"",INDIRECT($C1139&amp;"!$K$258"))</f>
        <v/>
      </c>
      <c r="L1156" s="115" t="str" cm="1">
        <f t="array" aca="1" ref="L1156" ca="1">IF(INDIRECT($C1139&amp;"!$K$294")=0,"",INDIRECT($C1139&amp;"!$K$294"))</f>
        <v/>
      </c>
      <c r="M1156" s="116" t="str">
        <f ca="1">IF(E1156="","",SUM($E1156:$L1156))</f>
        <v/>
      </c>
      <c r="Q1156" s="63"/>
      <c r="R1156" s="63"/>
      <c r="S1156" s="63"/>
      <c r="T1156" s="63"/>
      <c r="U1156" s="63"/>
      <c r="V1156" s="63"/>
      <c r="W1156" s="63"/>
      <c r="X1156" s="63"/>
    </row>
    <row r="1157" spans="2:24">
      <c r="C1157" s="117"/>
      <c r="D1157" s="117" t="s">
        <v>74</v>
      </c>
      <c r="E1157" s="118" t="str">
        <f ca="1">IF(OR(E1154="",E1156=""),"",ROUNDDOWN(E1154*E1156*24,0))</f>
        <v/>
      </c>
      <c r="F1157" s="119" t="str">
        <f t="shared" ref="F1157:L1157" ca="1" si="2054">IF(OR(F1154="",F1156=""),"",ROUNDDOWN(F1154*F1156*24,0))</f>
        <v/>
      </c>
      <c r="G1157" s="119" t="str">
        <f t="shared" ca="1" si="2054"/>
        <v/>
      </c>
      <c r="H1157" s="119" t="str">
        <f t="shared" ca="1" si="2054"/>
        <v/>
      </c>
      <c r="I1157" s="119" t="str">
        <f t="shared" ca="1" si="2054"/>
        <v/>
      </c>
      <c r="J1157" s="119" t="str">
        <f t="shared" ca="1" si="2054"/>
        <v/>
      </c>
      <c r="K1157" s="119" t="str">
        <f t="shared" ca="1" si="2054"/>
        <v/>
      </c>
      <c r="L1157" s="119" t="str">
        <f t="shared" ca="1" si="2054"/>
        <v/>
      </c>
      <c r="M1157" s="121">
        <f ca="1">SUM(E1157:L1157)</f>
        <v>0</v>
      </c>
      <c r="Q1157" s="63" t="str">
        <f t="shared" ref="Q1157" ca="1" si="2055">IF(OR(E1154="",E1156=""),"",CHAR(10)&amp;"法定休日：" &amp; TEXT(E1154,"#,###円") &amp; "×" &amp; TEXT(E1156,"[h]:mm時間;@") &amp; "=" &amp; TEXT(E1157,"#,###円"))</f>
        <v/>
      </c>
      <c r="R1157" s="63" t="str">
        <f t="shared" ref="R1157" ca="1" si="2056">IF(OR(F1154="",F1156=""),"",CHAR(10)&amp;"法定休日：" &amp; TEXT(F1154,"#,###円") &amp; "×" &amp; TEXT(F1156,"[h]:mm時間;@") &amp; "=" &amp; TEXT(F1157,"#,###円"))</f>
        <v/>
      </c>
      <c r="S1157" s="63" t="str">
        <f t="shared" ref="S1157" ca="1" si="2057">IF(OR(G1154="",G1156=""),"",CHAR(10)&amp;"法定休日：" &amp; TEXT(G1154,"#,###円") &amp; "×" &amp; TEXT(G1156,"[h]:mm時間;@") &amp; "=" &amp; TEXT(G1157,"#,###円"))</f>
        <v/>
      </c>
      <c r="T1157" s="63" t="str">
        <f t="shared" ref="T1157" ca="1" si="2058">IF(OR(H1154="",H1156=""),"",CHAR(10)&amp;"法定休日：" &amp; TEXT(H1154,"#,###円") &amp; "×" &amp; TEXT(H1156,"[h]:mm時間;@") &amp; "=" &amp; TEXT(H1157,"#,###円"))</f>
        <v/>
      </c>
      <c r="U1157" s="63" t="str">
        <f t="shared" ref="U1157" ca="1" si="2059">IF(OR(I1154="",I1156=""),"",CHAR(10)&amp;"法定休日：" &amp; TEXT(I1154,"#,###円") &amp; "×" &amp; TEXT(I1156,"[h]:mm時間;@") &amp; "=" &amp; TEXT(I1157,"#,###円"))</f>
        <v/>
      </c>
      <c r="V1157" s="63" t="str">
        <f t="shared" ref="V1157" ca="1" si="2060">IF(OR(J1154="",J1156=""),"",CHAR(10)&amp;"法定休日：" &amp; TEXT(J1154,"#,###円") &amp; "×" &amp; TEXT(J1156,"[h]:mm時間;@") &amp; "=" &amp; TEXT(J1157,"#,###円"))</f>
        <v/>
      </c>
      <c r="W1157" s="63" t="str">
        <f t="shared" ref="W1157" ca="1" si="2061">IF(OR(K1154="",K1156=""),"",CHAR(10)&amp;"法定休日：" &amp; TEXT(K1154,"#,###円") &amp; "×" &amp; TEXT(K1156,"[h]:mm時間;@") &amp; "=" &amp; TEXT(K1157,"#,###円"))</f>
        <v/>
      </c>
      <c r="X1157" s="63" t="str">
        <f t="shared" ref="X1157" ca="1" si="2062">IF(OR(L1154="",L1156=""),"",CHAR(10)&amp;"法定休日：" &amp; TEXT(L1154,"#,###円") &amp; "×" &amp; TEXT(L1156,"[h]:mm時間;@") &amp; "=" &amp; TEXT(L1157,"#,###円"))</f>
        <v/>
      </c>
    </row>
    <row r="1158" spans="2:24">
      <c r="C1158" s="110" t="s">
        <v>75</v>
      </c>
      <c r="D1158" s="110" t="s">
        <v>77</v>
      </c>
      <c r="E1158" s="38"/>
      <c r="F1158" s="36"/>
      <c r="G1158" s="36"/>
      <c r="H1158" s="36"/>
      <c r="I1158" s="36"/>
      <c r="J1158" s="36"/>
      <c r="K1158" s="36"/>
      <c r="L1158" s="36"/>
      <c r="M1158" s="126">
        <f>SUM(E1158:L1158)</f>
        <v>0</v>
      </c>
      <c r="Q1158" s="63"/>
      <c r="R1158" s="63"/>
      <c r="S1158" s="63"/>
      <c r="T1158" s="63"/>
      <c r="U1158" s="63"/>
      <c r="V1158" s="63"/>
      <c r="W1158" s="63"/>
      <c r="X1158" s="63"/>
    </row>
    <row r="1159" spans="2:24">
      <c r="C1159" s="127"/>
      <c r="D1159" s="113" t="s">
        <v>78</v>
      </c>
      <c r="E1159" s="39"/>
      <c r="F1159" s="35"/>
      <c r="G1159" s="35"/>
      <c r="H1159" s="35"/>
      <c r="I1159" s="35"/>
      <c r="J1159" s="35"/>
      <c r="K1159" s="35"/>
      <c r="L1159" s="35"/>
      <c r="M1159" s="128">
        <f ca="1">SUM(E1159*E1142,F1159*F1142,G1159*G1142,H1159*H1142,I1159*I1142,J1159*J1142,K1159*K1142,L1159*L1142)</f>
        <v>0</v>
      </c>
      <c r="Q1159" s="63"/>
      <c r="R1159" s="63"/>
      <c r="S1159" s="63"/>
      <c r="T1159" s="63"/>
      <c r="U1159" s="63"/>
      <c r="V1159" s="63"/>
      <c r="W1159" s="63"/>
      <c r="X1159" s="63"/>
    </row>
    <row r="1160" spans="2:24">
      <c r="C1160" s="129"/>
      <c r="D1160" s="117" t="s">
        <v>74</v>
      </c>
      <c r="E1160" s="118" t="str">
        <f t="shared" ref="E1160:L1160" si="2063">IF(AND(E1158="",E1159=""),"",E1158+E1159*E1142)</f>
        <v/>
      </c>
      <c r="F1160" s="119" t="str">
        <f t="shared" si="2063"/>
        <v/>
      </c>
      <c r="G1160" s="119" t="str">
        <f t="shared" si="2063"/>
        <v/>
      </c>
      <c r="H1160" s="119" t="str">
        <f t="shared" si="2063"/>
        <v/>
      </c>
      <c r="I1160" s="119" t="str">
        <f t="shared" si="2063"/>
        <v/>
      </c>
      <c r="J1160" s="119" t="str">
        <f t="shared" si="2063"/>
        <v/>
      </c>
      <c r="K1160" s="119" t="str">
        <f t="shared" si="2063"/>
        <v/>
      </c>
      <c r="L1160" s="119" t="str">
        <f t="shared" si="2063"/>
        <v/>
      </c>
      <c r="M1160" s="121">
        <f>SUM(E1160:L1160)</f>
        <v>0</v>
      </c>
      <c r="Q1160" s="63" t="str">
        <f t="shared" ref="Q1160:X1160" si="2064">IF(AND(E1158="",E1159=""),"",CHAR(10)&amp;"通勤手当：" &amp; TEXT(E1160,"#,###円"))</f>
        <v/>
      </c>
      <c r="R1160" s="63" t="str">
        <f t="shared" si="2064"/>
        <v/>
      </c>
      <c r="S1160" s="63" t="str">
        <f t="shared" si="2064"/>
        <v/>
      </c>
      <c r="T1160" s="63" t="str">
        <f t="shared" si="2064"/>
        <v/>
      </c>
      <c r="U1160" s="63" t="str">
        <f t="shared" si="2064"/>
        <v/>
      </c>
      <c r="V1160" s="63" t="str">
        <f t="shared" si="2064"/>
        <v/>
      </c>
      <c r="W1160" s="63" t="str">
        <f t="shared" si="2064"/>
        <v/>
      </c>
      <c r="X1160" s="63" t="str">
        <f t="shared" si="2064"/>
        <v/>
      </c>
    </row>
    <row r="1161" spans="2:24">
      <c r="C1161" s="110" t="s">
        <v>97</v>
      </c>
      <c r="D1161" s="130" t="s">
        <v>99</v>
      </c>
      <c r="E1161" s="38"/>
      <c r="F1161" s="36"/>
      <c r="G1161" s="36"/>
      <c r="H1161" s="36"/>
      <c r="I1161" s="36"/>
      <c r="J1161" s="36"/>
      <c r="K1161" s="36"/>
      <c r="L1161" s="36"/>
      <c r="M1161" s="131">
        <f>SUM(E1161:L1161)</f>
        <v>0</v>
      </c>
      <c r="Q1161" s="63" t="str">
        <f>IF(E1161="","",CHAR(10)&amp;"自己負担：" &amp; TEXT(E1161,"#,###円")) &amp; IF(E1162="",""," ※" &amp;E1162)</f>
        <v/>
      </c>
      <c r="R1161" s="63" t="str">
        <f t="shared" ref="R1161" si="2065">IF(F1161="","",CHAR(10)&amp;"自己負担：" &amp; TEXT(F1161,"#,###円")) &amp; IF(F1162="",""," ※" &amp;F1162)</f>
        <v/>
      </c>
      <c r="S1161" s="63" t="str">
        <f t="shared" ref="S1161" si="2066">IF(G1161="","",CHAR(10)&amp;"自己負担：" &amp; TEXT(G1161,"#,###円")) &amp; IF(G1162="",""," ※" &amp;G1162)</f>
        <v/>
      </c>
      <c r="T1161" s="63" t="str">
        <f t="shared" ref="T1161" si="2067">IF(H1161="","",CHAR(10)&amp;"自己負担：" &amp; TEXT(H1161,"#,###円")) &amp; IF(H1162="",""," ※" &amp;H1162)</f>
        <v/>
      </c>
      <c r="U1161" s="63" t="str">
        <f t="shared" ref="U1161" si="2068">IF(I1161="","",CHAR(10)&amp;"自己負担：" &amp; TEXT(I1161,"#,###円")) &amp; IF(I1162="",""," ※" &amp;I1162)</f>
        <v/>
      </c>
      <c r="V1161" s="63" t="str">
        <f t="shared" ref="V1161" si="2069">IF(J1161="","",CHAR(10)&amp;"自己負担：" &amp; TEXT(J1161,"#,###円")) &amp; IF(J1162="",""," ※" &amp;J1162)</f>
        <v/>
      </c>
      <c r="W1161" s="63" t="str">
        <f t="shared" ref="W1161" si="2070">IF(K1161="","",CHAR(10)&amp;"自己負担：" &amp; TEXT(K1161,"#,###円")) &amp; IF(K1162="",""," ※" &amp;K1162)</f>
        <v/>
      </c>
      <c r="X1161" s="63" t="str">
        <f t="shared" ref="X1161" si="2071">IF(L1161="","",CHAR(10)&amp;"自己負担：" &amp; TEXT(L1161,"#,###円")) &amp; IF(L1162="",""," ※" &amp;L1162)</f>
        <v/>
      </c>
    </row>
    <row r="1162" spans="2:24" ht="33.75" customHeight="1" thickBot="1">
      <c r="C1162" s="132" t="s">
        <v>98</v>
      </c>
      <c r="D1162" s="133" t="s">
        <v>100</v>
      </c>
      <c r="E1162" s="40"/>
      <c r="F1162" s="40"/>
      <c r="G1162" s="40"/>
      <c r="H1162" s="40"/>
      <c r="I1162" s="40"/>
      <c r="J1162" s="40"/>
      <c r="K1162" s="40"/>
      <c r="L1162" s="41"/>
      <c r="M1162" s="134"/>
      <c r="O1162" s="1" t="s">
        <v>101</v>
      </c>
    </row>
    <row r="1163" spans="2:24" ht="21.75" customHeight="1" thickTop="1">
      <c r="C1163" s="129" t="s">
        <v>76</v>
      </c>
      <c r="D1163" s="135"/>
      <c r="E1163" s="119" t="str">
        <f t="shared" ref="E1163:L1163" ca="1" si="2072">IF(SUM(E1145,E1149,E1153,E1157,E1160)-E1161=0,"",SUM(E1145,E1149,E1153,E1157,E1160)-E1161)</f>
        <v/>
      </c>
      <c r="F1163" s="119" t="str">
        <f t="shared" ca="1" si="2072"/>
        <v/>
      </c>
      <c r="G1163" s="119" t="str">
        <f t="shared" ca="1" si="2072"/>
        <v/>
      </c>
      <c r="H1163" s="119" t="str">
        <f t="shared" ca="1" si="2072"/>
        <v/>
      </c>
      <c r="I1163" s="119" t="str">
        <f t="shared" ca="1" si="2072"/>
        <v/>
      </c>
      <c r="J1163" s="119" t="str">
        <f t="shared" ca="1" si="2072"/>
        <v/>
      </c>
      <c r="K1163" s="119" t="str">
        <f t="shared" ca="1" si="2072"/>
        <v/>
      </c>
      <c r="L1163" s="119" t="str">
        <f t="shared" ca="1" si="2072"/>
        <v/>
      </c>
      <c r="M1163" s="136" t="str">
        <f ca="1">IF(E1163="","",SUM(E1163:L1163))</f>
        <v/>
      </c>
      <c r="Q1163" s="137" t="str">
        <f ca="1">Q1145&amp;Q1149&amp;Q1153&amp;Q1157&amp;Q1160&amp;Q1161</f>
        <v/>
      </c>
      <c r="R1163" s="137" t="str">
        <f t="shared" ref="R1163:X1163" ca="1" si="2073">R1145&amp;R1149&amp;R1153&amp;R1157&amp;R1160&amp;R1161</f>
        <v/>
      </c>
      <c r="S1163" s="137" t="str">
        <f t="shared" ca="1" si="2073"/>
        <v/>
      </c>
      <c r="T1163" s="137" t="str">
        <f t="shared" ca="1" si="2073"/>
        <v/>
      </c>
      <c r="U1163" s="137" t="str">
        <f t="shared" ca="1" si="2073"/>
        <v/>
      </c>
      <c r="V1163" s="137" t="str">
        <f t="shared" ca="1" si="2073"/>
        <v/>
      </c>
      <c r="W1163" s="137" t="str">
        <f t="shared" ca="1" si="2073"/>
        <v/>
      </c>
      <c r="X1163" s="137" t="str">
        <f t="shared" ca="1" si="2073"/>
        <v/>
      </c>
    </row>
    <row r="1164" spans="2:24" ht="15" customHeight="1" thickBot="1">
      <c r="B1164" s="138"/>
      <c r="C1164" s="138"/>
      <c r="D1164" s="138"/>
      <c r="E1164" s="138"/>
      <c r="F1164" s="138"/>
      <c r="G1164" s="138"/>
      <c r="H1164" s="138"/>
      <c r="I1164" s="138"/>
      <c r="J1164" s="138"/>
      <c r="K1164" s="138"/>
      <c r="L1164" s="138"/>
      <c r="M1164" s="138"/>
    </row>
    <row r="1166" spans="2:24" ht="14.25" customHeight="1">
      <c r="B1166" s="46">
        <f>B1139+1</f>
        <v>44</v>
      </c>
      <c r="C1166" s="29" t="str">
        <f>HYPERLINK("#日誌"&amp;B1166&amp;"!B11","日誌"&amp;B1166)</f>
        <v>日誌44</v>
      </c>
      <c r="D1166" s="95" t="s">
        <v>116</v>
      </c>
      <c r="E1166" s="139"/>
      <c r="F1166" s="95" t="s">
        <v>126</v>
      </c>
      <c r="G1166" s="140"/>
      <c r="H1166" s="95" t="s">
        <v>127</v>
      </c>
      <c r="I1166" s="140"/>
      <c r="J1166" s="63"/>
      <c r="M1166" s="96" t="str">
        <f>HYPERLINK("#⑭雑役務費!C"&amp;9*B1166+1,"経費支出管理表へ")</f>
        <v>経費支出管理表へ</v>
      </c>
      <c r="Q1166" s="1" t="s">
        <v>102</v>
      </c>
    </row>
    <row r="1167" spans="2:24" ht="7.5" customHeight="1">
      <c r="C1167" s="63"/>
      <c r="D1167" s="63"/>
      <c r="E1167" s="63"/>
      <c r="G1167" s="97" t="e">
        <f>VLOOKUP(G1166,リスト!E:F,2,FALSE)</f>
        <v>#N/A</v>
      </c>
      <c r="H1167" s="63"/>
      <c r="J1167" s="63"/>
      <c r="K1167" s="63"/>
      <c r="L1167" s="63"/>
      <c r="M1167" s="63"/>
    </row>
    <row r="1168" spans="2:24">
      <c r="C1168" s="98"/>
      <c r="D1168" s="99"/>
      <c r="E1168" s="100" t="s">
        <v>45</v>
      </c>
      <c r="F1168" s="101" t="s">
        <v>46</v>
      </c>
      <c r="G1168" s="101" t="s">
        <v>47</v>
      </c>
      <c r="H1168" s="101" t="s">
        <v>48</v>
      </c>
      <c r="I1168" s="101" t="s">
        <v>49</v>
      </c>
      <c r="J1168" s="101" t="s">
        <v>50</v>
      </c>
      <c r="K1168" s="101" t="s">
        <v>51</v>
      </c>
      <c r="L1168" s="101" t="s">
        <v>52</v>
      </c>
      <c r="M1168" s="102" t="s">
        <v>11</v>
      </c>
      <c r="Q1168" s="103" t="s">
        <v>45</v>
      </c>
      <c r="R1168" s="103" t="s">
        <v>46</v>
      </c>
      <c r="S1168" s="103" t="s">
        <v>47</v>
      </c>
      <c r="T1168" s="103" t="s">
        <v>48</v>
      </c>
      <c r="U1168" s="103" t="s">
        <v>49</v>
      </c>
      <c r="V1168" s="103" t="s">
        <v>50</v>
      </c>
      <c r="W1168" s="103" t="s">
        <v>51</v>
      </c>
      <c r="X1168" s="103" t="s">
        <v>52</v>
      </c>
    </row>
    <row r="1169" spans="3:24" ht="15" customHeight="1">
      <c r="C1169" s="104" t="s">
        <v>18</v>
      </c>
      <c r="D1169" s="105"/>
      <c r="E1169" s="106" cm="1">
        <f t="array" aca="1" ref="E1169" ca="1">IF(INDIRECT(C1166&amp;"!$L$42")=0,"",COUNT(INDIRECT(C1166&amp;"!$L$11:$L$41")))</f>
        <v>0</v>
      </c>
      <c r="F1169" s="107" cm="1">
        <f t="array" aca="1" ref="F1169" ca="1">IF(INDIRECT(C1166&amp;"!$L$78")=0,"",COUNT(INDIRECT(C1166&amp;"!$L$47:$L$77")))</f>
        <v>0</v>
      </c>
      <c r="G1169" s="107" cm="1">
        <f t="array" aca="1" ref="G1169" ca="1">IF(INDIRECT(C1166&amp;"!$L$114")=0,"",COUNT(INDIRECT(C1166&amp;"!$L$83:$L$113")))</f>
        <v>0</v>
      </c>
      <c r="H1169" s="107" cm="1">
        <f t="array" aca="1" ref="H1169" ca="1">IF(INDIRECT(C1166&amp;"!$L$150")=0,"",COUNT(INDIRECT(C1166&amp;"!$L$119:$L$149")))</f>
        <v>0</v>
      </c>
      <c r="I1169" s="107" cm="1">
        <f t="array" aca="1" ref="I1169" ca="1">IF(INDIRECT(C1166&amp;"!$L$186")=0,"",COUNT(INDIRECT(C1166&amp;"!$L$155:$L$185")))</f>
        <v>0</v>
      </c>
      <c r="J1169" s="107" cm="1">
        <f t="array" aca="1" ref="J1169" ca="1">IF(INDIRECT(C1166&amp;"!$L$222")=0,"",COUNT(INDIRECT(C1166&amp;"!$L$191:$L$221")))</f>
        <v>0</v>
      </c>
      <c r="K1169" s="107" cm="1">
        <f t="array" aca="1" ref="K1169" ca="1">IF(INDIRECT(C1166&amp;"!$L$258")=0,"",COUNT(INDIRECT(C1166&amp;"!$L$227:$L$257")))</f>
        <v>0</v>
      </c>
      <c r="L1169" s="107" cm="1">
        <f t="array" aca="1" ref="L1169" ca="1">IF(INDIRECT(C1166&amp;"!$L$294")=0,"",COUNT(INDIRECT(C1166&amp;"!$L$263:$L$293")))</f>
        <v>0</v>
      </c>
      <c r="M1169" s="108">
        <f ca="1">IF($E$8="","",SUM($E$8:$L$8))</f>
        <v>0</v>
      </c>
      <c r="O1169" s="69" t="s">
        <v>167</v>
      </c>
      <c r="Q1169" s="109"/>
      <c r="R1169" s="109"/>
      <c r="S1169" s="109"/>
      <c r="T1169" s="109"/>
      <c r="U1169" s="109"/>
      <c r="V1169" s="109"/>
      <c r="W1169" s="109"/>
      <c r="X1169" s="109"/>
    </row>
    <row r="1170" spans="3:24">
      <c r="C1170" s="110" t="s">
        <v>82</v>
      </c>
      <c r="D1170" s="110" t="s">
        <v>73</v>
      </c>
      <c r="E1170" s="37"/>
      <c r="F1170" s="30"/>
      <c r="G1170" s="30"/>
      <c r="H1170" s="30"/>
      <c r="I1170" s="30"/>
      <c r="J1170" s="30"/>
      <c r="K1170" s="30"/>
      <c r="L1170" s="30"/>
      <c r="M1170" s="111"/>
      <c r="O1170" s="1" t="s">
        <v>122</v>
      </c>
    </row>
    <row r="1171" spans="3:24">
      <c r="C1171" s="112"/>
      <c r="D1171" s="113" t="s">
        <v>24</v>
      </c>
      <c r="E1171" s="114" t="str" cm="1">
        <f t="array" aca="1" ref="E1171" ca="1">IF(INDIRECT($C1166&amp;"!$H$42")=0,"",INDIRECT($C1166&amp;"!$H$42"))</f>
        <v/>
      </c>
      <c r="F1171" s="115" t="str" cm="1">
        <f t="array" aca="1" ref="F1171" ca="1">IF(INDIRECT($C1166&amp;"!$H$78")=0,"",INDIRECT($C1166&amp;"!$H$78"))</f>
        <v/>
      </c>
      <c r="G1171" s="115" t="str" cm="1">
        <f t="array" aca="1" ref="G1171" ca="1">IF(INDIRECT($C1166&amp;"!$H$114")=0,"",INDIRECT($C1166&amp;"!$H$114"))</f>
        <v/>
      </c>
      <c r="H1171" s="115" t="str" cm="1">
        <f t="array" aca="1" ref="H1171" ca="1">IF(INDIRECT($C1166&amp;"!$H$150")=0,"",INDIRECT($C1166&amp;"!$H$150"))</f>
        <v/>
      </c>
      <c r="I1171" s="115" t="str" cm="1">
        <f t="array" aca="1" ref="I1171" ca="1">IF(INDIRECT($C1166&amp;"!$H$186")=0,"",INDIRECT($C1166&amp;"!$H$186"))</f>
        <v/>
      </c>
      <c r="J1171" s="115" t="str" cm="1">
        <f t="array" aca="1" ref="J1171" ca="1">IF(INDIRECT($C1166&amp;"!$H$222")=0,"",INDIRECT($C1166&amp;"!$H$222"))</f>
        <v/>
      </c>
      <c r="K1171" s="115" t="str" cm="1">
        <f t="array" aca="1" ref="K1171" ca="1">IF(INDIRECT($C1166&amp;"!$H$258")=0,"",INDIRECT($C1166&amp;"!$H$258"))</f>
        <v/>
      </c>
      <c r="L1171" s="115" t="str" cm="1">
        <f t="array" aca="1" ref="L1171" ca="1">IF(INDIRECT($C1166&amp;"!$H$294")=0,"",INDIRECT($C1166&amp;"!$H$294"))</f>
        <v/>
      </c>
      <c r="M1171" s="116" t="str">
        <f ca="1">IF(E1171="","",SUM($E1171:$L1171))</f>
        <v/>
      </c>
    </row>
    <row r="1172" spans="3:24">
      <c r="C1172" s="117"/>
      <c r="D1172" s="117" t="s">
        <v>74</v>
      </c>
      <c r="E1172" s="118" t="str">
        <f t="shared" ref="E1172:L1172" ca="1" si="2074">IF(OR(E1170="",E1171=""),"",ROUNDDOWN(E1170*E1171*24,0))</f>
        <v/>
      </c>
      <c r="F1172" s="119" t="str">
        <f t="shared" ca="1" si="2074"/>
        <v/>
      </c>
      <c r="G1172" s="119" t="str">
        <f t="shared" ca="1" si="2074"/>
        <v/>
      </c>
      <c r="H1172" s="119" t="str">
        <f t="shared" ca="1" si="2074"/>
        <v/>
      </c>
      <c r="I1172" s="120" t="str">
        <f t="shared" ca="1" si="2074"/>
        <v/>
      </c>
      <c r="J1172" s="119" t="str">
        <f t="shared" ca="1" si="2074"/>
        <v/>
      </c>
      <c r="K1172" s="119" t="str">
        <f t="shared" ca="1" si="2074"/>
        <v/>
      </c>
      <c r="L1172" s="119" t="str">
        <f t="shared" ca="1" si="2074"/>
        <v/>
      </c>
      <c r="M1172" s="121">
        <f ca="1">SUM(E1172:L1172)</f>
        <v>0</v>
      </c>
      <c r="Q1172" s="63" t="str">
        <f t="shared" ref="Q1172" ca="1" si="2075">IF(OR(E1170="",E1171=""),"","所定内：" &amp; TEXT(E1170,"#,###円") &amp; "×" &amp; TEXT(E1171,"[h]:mm時間;@") &amp; "=" &amp; TEXT(E1172,"#,###円"))</f>
        <v/>
      </c>
      <c r="R1172" s="63" t="str">
        <f t="shared" ref="R1172" ca="1" si="2076">IF(OR(F1170="",F1171=""),"","所定内：" &amp; TEXT(F1170,"#,###円") &amp; "×" &amp; TEXT(F1171,"[h]:mm時間;@") &amp; "=" &amp; TEXT(F1172,"#,###円"))</f>
        <v/>
      </c>
      <c r="S1172" s="63" t="str">
        <f t="shared" ref="S1172" ca="1" si="2077">IF(OR(G1170="",G1171=""),"","所定内：" &amp; TEXT(G1170,"#,###円") &amp; "×" &amp; TEXT(G1171,"[h]:mm時間;@") &amp; "=" &amp; TEXT(G1172,"#,###円"))</f>
        <v/>
      </c>
      <c r="T1172" s="63" t="str">
        <f t="shared" ref="T1172" ca="1" si="2078">IF(OR(H1170="",H1171=""),"","所定内：" &amp; TEXT(H1170,"#,###円") &amp; "×" &amp; TEXT(H1171,"[h]:mm時間;@") &amp; "=" &amp; TEXT(H1172,"#,###円"))</f>
        <v/>
      </c>
      <c r="U1172" s="63" t="str">
        <f t="shared" ref="U1172" ca="1" si="2079">IF(OR(I1170="",I1171=""),"","所定内：" &amp; TEXT(I1170,"#,###円") &amp; "×" &amp; TEXT(I1171,"[h]:mm時間;@") &amp; "=" &amp; TEXT(I1172,"#,###円"))</f>
        <v/>
      </c>
      <c r="V1172" s="63" t="str">
        <f t="shared" ref="V1172" ca="1" si="2080">IF(OR(J1170="",J1171=""),"","所定内：" &amp; TEXT(J1170,"#,###円") &amp; "×" &amp; TEXT(J1171,"[h]:mm時間;@") &amp; "=" &amp; TEXT(J1172,"#,###円"))</f>
        <v/>
      </c>
      <c r="W1172" s="63" t="str">
        <f t="shared" ref="W1172" ca="1" si="2081">IF(OR(K1170="",K1171=""),"","所定内：" &amp; TEXT(K1170,"#,###円") &amp; "×" &amp; TEXT(K1171,"[h]:mm時間;@") &amp; "=" &amp; TEXT(K1172,"#,###円"))</f>
        <v/>
      </c>
      <c r="X1172" s="63" t="str">
        <f t="shared" ref="X1172" ca="1" si="2082">IF(OR(L1170="",L1171=""),"","所定内：" &amp; TEXT(L1170,"#,###円") &amp; "×" &amp; TEXT(L1171,"[h]:mm時間;@") &amp; "=" &amp; TEXT(L1172,"#,###円"))</f>
        <v/>
      </c>
    </row>
    <row r="1173" spans="3:24">
      <c r="C1173" s="110" t="s">
        <v>91</v>
      </c>
      <c r="D1173" s="112" t="s">
        <v>73</v>
      </c>
      <c r="E1173" s="37"/>
      <c r="F1173" s="30"/>
      <c r="G1173" s="30"/>
      <c r="H1173" s="30"/>
      <c r="I1173" s="30"/>
      <c r="J1173" s="30"/>
      <c r="K1173" s="30"/>
      <c r="L1173" s="30"/>
      <c r="M1173" s="122"/>
      <c r="Q1173" s="63"/>
      <c r="R1173" s="63"/>
      <c r="S1173" s="63"/>
      <c r="T1173" s="63"/>
      <c r="U1173" s="63"/>
      <c r="V1173" s="63"/>
      <c r="W1173" s="63"/>
      <c r="X1173" s="63"/>
    </row>
    <row r="1174" spans="3:24">
      <c r="C1174" s="112"/>
      <c r="D1174" s="113" t="s">
        <v>92</v>
      </c>
      <c r="E1174" s="123" t="str">
        <f>IF(OR(E1170="",E1173=""),"",E1173/E1170-1)</f>
        <v/>
      </c>
      <c r="F1174" s="124" t="str">
        <f t="shared" ref="F1174:L1174" si="2083">IF(OR(F1170="",F1173=""),"",F1173/F1170-1)</f>
        <v/>
      </c>
      <c r="G1174" s="124" t="str">
        <f t="shared" si="2083"/>
        <v/>
      </c>
      <c r="H1174" s="124" t="str">
        <f t="shared" si="2083"/>
        <v/>
      </c>
      <c r="I1174" s="124" t="str">
        <f t="shared" si="2083"/>
        <v/>
      </c>
      <c r="J1174" s="124" t="str">
        <f t="shared" si="2083"/>
        <v/>
      </c>
      <c r="K1174" s="124" t="str">
        <f t="shared" si="2083"/>
        <v/>
      </c>
      <c r="L1174" s="124" t="str">
        <f t="shared" si="2083"/>
        <v/>
      </c>
      <c r="M1174" s="125"/>
      <c r="Q1174" s="63"/>
      <c r="R1174" s="63"/>
      <c r="S1174" s="63"/>
      <c r="T1174" s="63"/>
      <c r="U1174" s="63"/>
      <c r="V1174" s="63"/>
      <c r="W1174" s="63"/>
      <c r="X1174" s="63"/>
    </row>
    <row r="1175" spans="3:24">
      <c r="C1175" s="112"/>
      <c r="D1175" s="113" t="s">
        <v>24</v>
      </c>
      <c r="E1175" s="114" t="str" cm="1">
        <f t="array" aca="1" ref="E1175" ca="1">IF(INDIRECT($C1166&amp;"!$I$42")=0,"",INDIRECT($C1166&amp;"!$I$42"))</f>
        <v/>
      </c>
      <c r="F1175" s="115" t="str" cm="1">
        <f t="array" aca="1" ref="F1175" ca="1">IF(INDIRECT($C1166&amp;"!$I$78")=0,"",INDIRECT($C1166&amp;"!$I$78"))</f>
        <v/>
      </c>
      <c r="G1175" s="115" t="str" cm="1">
        <f t="array" aca="1" ref="G1175" ca="1">IF(INDIRECT($C1166&amp;"!$I$114")=0,"",INDIRECT($C1166&amp;"!$I$114"))</f>
        <v/>
      </c>
      <c r="H1175" s="115" t="str" cm="1">
        <f t="array" aca="1" ref="H1175" ca="1">IF(INDIRECT($C1166&amp;"!$I$150")=0,"",INDIRECT($C1166&amp;"!$I$150"))</f>
        <v/>
      </c>
      <c r="I1175" s="115" t="str" cm="1">
        <f t="array" aca="1" ref="I1175" ca="1">IF(INDIRECT($C1166&amp;"!$I$186")=0,"",INDIRECT($C1166&amp;"!$I$186"))</f>
        <v/>
      </c>
      <c r="J1175" s="115" t="str" cm="1">
        <f t="array" aca="1" ref="J1175" ca="1">IF(INDIRECT($C1166&amp;"!$I$222")=0,"",INDIRECT($C1166&amp;"!$I$222"))</f>
        <v/>
      </c>
      <c r="K1175" s="115" t="str" cm="1">
        <f t="array" aca="1" ref="K1175" ca="1">IF(INDIRECT($C1166&amp;"!$I$258")=0,"",INDIRECT($C1166&amp;"!$I$258"))</f>
        <v/>
      </c>
      <c r="L1175" s="115" t="str" cm="1">
        <f t="array" aca="1" ref="L1175" ca="1">IF(INDIRECT($C1166&amp;"!$I$294")=0,"",INDIRECT($C1166&amp;"!$I$294"))</f>
        <v/>
      </c>
      <c r="M1175" s="116" t="str">
        <f ca="1">IF(E1175="","",SUM($E1175:$L1175))</f>
        <v/>
      </c>
      <c r="Q1175" s="63"/>
      <c r="R1175" s="63"/>
      <c r="S1175" s="63"/>
      <c r="T1175" s="63"/>
      <c r="U1175" s="63"/>
      <c r="V1175" s="63"/>
      <c r="W1175" s="63"/>
      <c r="X1175" s="63"/>
    </row>
    <row r="1176" spans="3:24">
      <c r="C1176" s="117"/>
      <c r="D1176" s="117" t="s">
        <v>74</v>
      </c>
      <c r="E1176" s="118" t="str">
        <f t="shared" ref="E1176:L1176" ca="1" si="2084">IF(OR(E1173="",E1175=""),"",ROUNDDOWN(E1173*E1175*24,0))</f>
        <v/>
      </c>
      <c r="F1176" s="119" t="str">
        <f t="shared" ca="1" si="2084"/>
        <v/>
      </c>
      <c r="G1176" s="119" t="str">
        <f t="shared" ca="1" si="2084"/>
        <v/>
      </c>
      <c r="H1176" s="119" t="str">
        <f t="shared" ca="1" si="2084"/>
        <v/>
      </c>
      <c r="I1176" s="119" t="str">
        <f t="shared" ca="1" si="2084"/>
        <v/>
      </c>
      <c r="J1176" s="119" t="str">
        <f t="shared" ca="1" si="2084"/>
        <v/>
      </c>
      <c r="K1176" s="119" t="str">
        <f t="shared" ca="1" si="2084"/>
        <v/>
      </c>
      <c r="L1176" s="119" t="str">
        <f t="shared" ca="1" si="2084"/>
        <v/>
      </c>
      <c r="M1176" s="121">
        <f ca="1">SUM(E1176:L1176)</f>
        <v>0</v>
      </c>
      <c r="Q1176" s="63" t="str">
        <f t="shared" ref="Q1176" ca="1" si="2085">IF(OR(E1173="",E1175=""),"",CHAR(10)&amp;"所定外：" &amp; TEXT(E1173,"#,###円") &amp; "×" &amp; TEXT(E1175,"[h]:mm時間;@") &amp; "=" &amp; TEXT(E1176,"#,###円"))</f>
        <v/>
      </c>
      <c r="R1176" s="63" t="str">
        <f t="shared" ref="R1176" ca="1" si="2086">IF(OR(F1173="",F1175=""),"",CHAR(10)&amp;"所定外：" &amp; TEXT(F1173,"#,###円") &amp; "×" &amp; TEXT(F1175,"[h]:mm時間;@") &amp; "=" &amp; TEXT(F1176,"#,###円"))</f>
        <v/>
      </c>
      <c r="S1176" s="63" t="str">
        <f t="shared" ref="S1176" ca="1" si="2087">IF(OR(G1173="",G1175=""),"",CHAR(10)&amp;"所定外：" &amp; TEXT(G1173,"#,###円") &amp; "×" &amp; TEXT(G1175,"[h]:mm時間;@") &amp; "=" &amp; TEXT(G1176,"#,###円"))</f>
        <v/>
      </c>
      <c r="T1176" s="63" t="str">
        <f t="shared" ref="T1176" ca="1" si="2088">IF(OR(H1173="",H1175=""),"",CHAR(10)&amp;"所定外：" &amp; TEXT(H1173,"#,###円") &amp; "×" &amp; TEXT(H1175,"[h]:mm時間;@") &amp; "=" &amp; TEXT(H1176,"#,###円"))</f>
        <v/>
      </c>
      <c r="U1176" s="63" t="str">
        <f t="shared" ref="U1176" ca="1" si="2089">IF(OR(I1173="",I1175=""),"",CHAR(10)&amp;"所定外：" &amp; TEXT(I1173,"#,###円") &amp; "×" &amp; TEXT(I1175,"[h]:mm時間;@") &amp; "=" &amp; TEXT(I1176,"#,###円"))</f>
        <v/>
      </c>
      <c r="V1176" s="63" t="str">
        <f t="shared" ref="V1176" ca="1" si="2090">IF(OR(J1173="",J1175=""),"",CHAR(10)&amp;"所定外：" &amp; TEXT(J1173,"#,###円") &amp; "×" &amp; TEXT(J1175,"[h]:mm時間;@") &amp; "=" &amp; TEXT(J1176,"#,###円"))</f>
        <v/>
      </c>
      <c r="W1176" s="63" t="str">
        <f t="shared" ref="W1176" ca="1" si="2091">IF(OR(K1173="",K1175=""),"",CHAR(10)&amp;"所定外：" &amp; TEXT(K1173,"#,###円") &amp; "×" &amp; TEXT(K1175,"[h]:mm時間;@") &amp; "=" &amp; TEXT(K1176,"#,###円"))</f>
        <v/>
      </c>
      <c r="X1176" s="63" t="str">
        <f t="shared" ref="X1176" ca="1" si="2092">IF(OR(L1173="",L1175=""),"",CHAR(10)&amp;"所定外：" &amp; TEXT(L1173,"#,###円") &amp; "×" &amp; TEXT(L1175,"[h]:mm時間;@") &amp; "=" &amp; TEXT(L1176,"#,###円"))</f>
        <v/>
      </c>
    </row>
    <row r="1177" spans="3:24">
      <c r="C1177" s="110" t="s">
        <v>93</v>
      </c>
      <c r="D1177" s="112" t="s">
        <v>73</v>
      </c>
      <c r="E1177" s="37"/>
      <c r="F1177" s="30"/>
      <c r="G1177" s="30"/>
      <c r="H1177" s="30"/>
      <c r="I1177" s="30"/>
      <c r="J1177" s="30"/>
      <c r="K1177" s="30"/>
      <c r="L1177" s="30"/>
      <c r="M1177" s="122"/>
      <c r="Q1177" s="63"/>
      <c r="R1177" s="63"/>
      <c r="S1177" s="63"/>
      <c r="T1177" s="63"/>
      <c r="U1177" s="63"/>
      <c r="V1177" s="63"/>
      <c r="W1177" s="63"/>
      <c r="X1177" s="63"/>
    </row>
    <row r="1178" spans="3:24">
      <c r="C1178" s="112"/>
      <c r="D1178" s="113" t="s">
        <v>92</v>
      </c>
      <c r="E1178" s="123" t="str">
        <f t="shared" ref="E1178:L1178" si="2093">IF(OR(E1170="",E1177=""),"",E1177/E1170-1)</f>
        <v/>
      </c>
      <c r="F1178" s="124" t="str">
        <f t="shared" si="2093"/>
        <v/>
      </c>
      <c r="G1178" s="124" t="str">
        <f t="shared" si="2093"/>
        <v/>
      </c>
      <c r="H1178" s="124" t="str">
        <f t="shared" si="2093"/>
        <v/>
      </c>
      <c r="I1178" s="124" t="str">
        <f t="shared" si="2093"/>
        <v/>
      </c>
      <c r="J1178" s="124" t="str">
        <f t="shared" si="2093"/>
        <v/>
      </c>
      <c r="K1178" s="124" t="str">
        <f t="shared" si="2093"/>
        <v/>
      </c>
      <c r="L1178" s="124" t="str">
        <f t="shared" si="2093"/>
        <v/>
      </c>
      <c r="M1178" s="125"/>
      <c r="Q1178" s="63"/>
      <c r="R1178" s="63"/>
      <c r="S1178" s="63"/>
      <c r="T1178" s="63"/>
      <c r="U1178" s="63"/>
      <c r="V1178" s="63"/>
      <c r="W1178" s="63"/>
      <c r="X1178" s="63"/>
    </row>
    <row r="1179" spans="3:24">
      <c r="C1179" s="112"/>
      <c r="D1179" s="113" t="s">
        <v>24</v>
      </c>
      <c r="E1179" s="114" t="str" cm="1">
        <f t="array" aca="1" ref="E1179" ca="1">IF(INDIRECT($C1166&amp;"!$J$42")=0,"",INDIRECT($C1166&amp;"!$J$42"))</f>
        <v/>
      </c>
      <c r="F1179" s="115" t="str" cm="1">
        <f t="array" aca="1" ref="F1179" ca="1">IF(INDIRECT($C1166&amp;"!$J$78")=0,"",INDIRECT($C1166&amp;"!$J$78"))</f>
        <v/>
      </c>
      <c r="G1179" s="115" t="str" cm="1">
        <f t="array" aca="1" ref="G1179" ca="1">IF(INDIRECT($C1166&amp;"!$J$114")=0,"",INDIRECT($C1166&amp;"!$J$114"))</f>
        <v/>
      </c>
      <c r="H1179" s="115" t="str" cm="1">
        <f t="array" aca="1" ref="H1179" ca="1">IF(INDIRECT($C1166&amp;"!$J$150")=0,"",INDIRECT($C1166&amp;"!$J$150"))</f>
        <v/>
      </c>
      <c r="I1179" s="115" t="str" cm="1">
        <f t="array" aca="1" ref="I1179" ca="1">IF(INDIRECT($C1166&amp;"!$J$186")=0,"",INDIRECT($C1166&amp;"!$J$186"))</f>
        <v/>
      </c>
      <c r="J1179" s="115" t="str" cm="1">
        <f t="array" aca="1" ref="J1179" ca="1">IF(INDIRECT($C1166&amp;"!$J$222")=0,"",INDIRECT($C1166&amp;"!$J$222"))</f>
        <v/>
      </c>
      <c r="K1179" s="115" t="str" cm="1">
        <f t="array" aca="1" ref="K1179" ca="1">IF(INDIRECT($C1166&amp;"!$J$258")=0,"",INDIRECT($C1166&amp;"!$J$258"))</f>
        <v/>
      </c>
      <c r="L1179" s="115" t="str" cm="1">
        <f t="array" aca="1" ref="L1179" ca="1">IF(INDIRECT($C1166&amp;"!$J$294")=0,"",INDIRECT($C1166&amp;"!$J$294"))</f>
        <v/>
      </c>
      <c r="M1179" s="116" t="str">
        <f ca="1">IF(E1179="","",SUM($E1179:$L1179))</f>
        <v/>
      </c>
      <c r="Q1179" s="63"/>
      <c r="R1179" s="63"/>
      <c r="S1179" s="63"/>
      <c r="T1179" s="63"/>
      <c r="U1179" s="63"/>
      <c r="V1179" s="63"/>
      <c r="W1179" s="63"/>
      <c r="X1179" s="63"/>
    </row>
    <row r="1180" spans="3:24">
      <c r="C1180" s="117"/>
      <c r="D1180" s="117" t="s">
        <v>74</v>
      </c>
      <c r="E1180" s="118" t="str">
        <f t="shared" ref="E1180:L1180" ca="1" si="2094">IF(OR(E1177="",E1179=""),"",ROUNDDOWN(E1177*E1179*24,0))</f>
        <v/>
      </c>
      <c r="F1180" s="119" t="str">
        <f t="shared" ca="1" si="2094"/>
        <v/>
      </c>
      <c r="G1180" s="119" t="str">
        <f t="shared" ca="1" si="2094"/>
        <v/>
      </c>
      <c r="H1180" s="119" t="str">
        <f t="shared" ca="1" si="2094"/>
        <v/>
      </c>
      <c r="I1180" s="119" t="str">
        <f t="shared" ca="1" si="2094"/>
        <v/>
      </c>
      <c r="J1180" s="119" t="str">
        <f t="shared" ca="1" si="2094"/>
        <v/>
      </c>
      <c r="K1180" s="119" t="str">
        <f t="shared" ca="1" si="2094"/>
        <v/>
      </c>
      <c r="L1180" s="119" t="str">
        <f t="shared" ca="1" si="2094"/>
        <v/>
      </c>
      <c r="M1180" s="121">
        <f ca="1">SUM(E1180:L1180)</f>
        <v>0</v>
      </c>
      <c r="Q1180" s="63" t="str">
        <f ca="1">IF(OR(E1177="",E1179=""),"",CHAR(10)&amp;"所定休日：" &amp; TEXT(E1177,"#,###円") &amp; "×" &amp; TEXT(E1179,"[h]:mm時間;@") &amp; "=" &amp; TEXT(E1180,"#,###円"))</f>
        <v/>
      </c>
      <c r="R1180" s="63" t="str">
        <f t="shared" ref="R1180" ca="1" si="2095">IF(OR(F1177="",F1179=""),"",CHAR(10)&amp;"所定休日：" &amp; TEXT(F1177,"#,###円") &amp; "×" &amp; TEXT(F1179,"[h]:mm時間;@") &amp; "=" &amp; TEXT(F1180,"#,###円"))</f>
        <v/>
      </c>
      <c r="S1180" s="63" t="str">
        <f t="shared" ref="S1180" ca="1" si="2096">IF(OR(G1177="",G1179=""),"",CHAR(10)&amp;"所定休日：" &amp; TEXT(G1177,"#,###円") &amp; "×" &amp; TEXT(G1179,"[h]:mm時間;@") &amp; "=" &amp; TEXT(G1180,"#,###円"))</f>
        <v/>
      </c>
      <c r="T1180" s="63" t="str">
        <f t="shared" ref="T1180" ca="1" si="2097">IF(OR(H1177="",H1179=""),"",CHAR(10)&amp;"所定休日：" &amp; TEXT(H1177,"#,###円") &amp; "×" &amp; TEXT(H1179,"[h]:mm時間;@") &amp; "=" &amp; TEXT(H1180,"#,###円"))</f>
        <v/>
      </c>
      <c r="U1180" s="63" t="str">
        <f t="shared" ref="U1180" ca="1" si="2098">IF(OR(I1177="",I1179=""),"",CHAR(10)&amp;"所定休日：" &amp; TEXT(I1177,"#,###円") &amp; "×" &amp; TEXT(I1179,"[h]:mm時間;@") &amp; "=" &amp; TEXT(I1180,"#,###円"))</f>
        <v/>
      </c>
      <c r="V1180" s="63" t="str">
        <f t="shared" ref="V1180" ca="1" si="2099">IF(OR(J1177="",J1179=""),"",CHAR(10)&amp;"所定休日：" &amp; TEXT(J1177,"#,###円") &amp; "×" &amp; TEXT(J1179,"[h]:mm時間;@") &amp; "=" &amp; TEXT(J1180,"#,###円"))</f>
        <v/>
      </c>
      <c r="W1180" s="63" t="str">
        <f t="shared" ref="W1180" ca="1" si="2100">IF(OR(K1177="",K1179=""),"",CHAR(10)&amp;"所定休日：" &amp; TEXT(K1177,"#,###円") &amp; "×" &amp; TEXT(K1179,"[h]:mm時間;@") &amp; "=" &amp; TEXT(K1180,"#,###円"))</f>
        <v/>
      </c>
      <c r="X1180" s="63" t="str">
        <f t="shared" ref="X1180" ca="1" si="2101">IF(OR(L1177="",L1179=""),"",CHAR(10)&amp;"所定休日：" &amp; TEXT(L1177,"#,###円") &amp; "×" &amp; TEXT(L1179,"[h]:mm時間;@") &amp; "=" &amp; TEXT(L1180,"#,###円"))</f>
        <v/>
      </c>
    </row>
    <row r="1181" spans="3:24">
      <c r="C1181" s="110" t="s">
        <v>94</v>
      </c>
      <c r="D1181" s="112" t="s">
        <v>73</v>
      </c>
      <c r="E1181" s="37"/>
      <c r="F1181" s="30"/>
      <c r="G1181" s="30"/>
      <c r="H1181" s="30"/>
      <c r="I1181" s="30"/>
      <c r="J1181" s="30"/>
      <c r="K1181" s="30"/>
      <c r="L1181" s="30"/>
      <c r="M1181" s="122"/>
      <c r="Q1181" s="63"/>
      <c r="R1181" s="63"/>
      <c r="S1181" s="63"/>
      <c r="T1181" s="63"/>
      <c r="U1181" s="63"/>
      <c r="V1181" s="63"/>
      <c r="W1181" s="63"/>
      <c r="X1181" s="63"/>
    </row>
    <row r="1182" spans="3:24">
      <c r="C1182" s="112"/>
      <c r="D1182" s="113" t="s">
        <v>92</v>
      </c>
      <c r="E1182" s="123" t="str">
        <f t="shared" ref="E1182:L1182" si="2102">IF(OR(E1170="",E1181=""),"",E1181/E1170-1)</f>
        <v/>
      </c>
      <c r="F1182" s="124" t="str">
        <f t="shared" si="2102"/>
        <v/>
      </c>
      <c r="G1182" s="124" t="str">
        <f t="shared" si="2102"/>
        <v/>
      </c>
      <c r="H1182" s="124" t="str">
        <f t="shared" si="2102"/>
        <v/>
      </c>
      <c r="I1182" s="124" t="str">
        <f t="shared" si="2102"/>
        <v/>
      </c>
      <c r="J1182" s="124" t="str">
        <f t="shared" si="2102"/>
        <v/>
      </c>
      <c r="K1182" s="124" t="str">
        <f t="shared" si="2102"/>
        <v/>
      </c>
      <c r="L1182" s="124" t="str">
        <f t="shared" si="2102"/>
        <v/>
      </c>
      <c r="M1182" s="125"/>
      <c r="Q1182" s="63"/>
      <c r="R1182" s="63"/>
      <c r="S1182" s="63"/>
      <c r="T1182" s="63"/>
      <c r="U1182" s="63"/>
      <c r="V1182" s="63"/>
      <c r="W1182" s="63"/>
      <c r="X1182" s="63"/>
    </row>
    <row r="1183" spans="3:24">
      <c r="C1183" s="112"/>
      <c r="D1183" s="113" t="s">
        <v>24</v>
      </c>
      <c r="E1183" s="114" t="str" cm="1">
        <f t="array" aca="1" ref="E1183" ca="1">IF(INDIRECT($C1166&amp;"!$K$42")=0,"",INDIRECT($C1166&amp;"!$K$42"))</f>
        <v/>
      </c>
      <c r="F1183" s="115" t="str" cm="1">
        <f t="array" aca="1" ref="F1183" ca="1">IF(INDIRECT($C1166&amp;"!$K$78")=0,"",INDIRECT($C1166&amp;"!$K$78"))</f>
        <v/>
      </c>
      <c r="G1183" s="115" t="str" cm="1">
        <f t="array" aca="1" ref="G1183" ca="1">IF(INDIRECT($C1166&amp;"!$K$114")=0,"",INDIRECT($C1166&amp;"!$K$114"))</f>
        <v/>
      </c>
      <c r="H1183" s="115" t="str" cm="1">
        <f t="array" aca="1" ref="H1183" ca="1">IF(INDIRECT($C1166&amp;"!$K$150")=0,"",INDIRECT($C1166&amp;"!$K$150"))</f>
        <v/>
      </c>
      <c r="I1183" s="115" t="str" cm="1">
        <f t="array" aca="1" ref="I1183" ca="1">IF(INDIRECT($C1166&amp;"!$K$186")=0,"",INDIRECT($C1166&amp;"!$K$186"))</f>
        <v/>
      </c>
      <c r="J1183" s="115" t="str" cm="1">
        <f t="array" aca="1" ref="J1183" ca="1">IF(INDIRECT($C1166&amp;"!$K$222")=0,"",INDIRECT($C1166&amp;"!$K$222"))</f>
        <v/>
      </c>
      <c r="K1183" s="115" t="str" cm="1">
        <f t="array" aca="1" ref="K1183" ca="1">IF(INDIRECT($C1166&amp;"!$K$258")=0,"",INDIRECT($C1166&amp;"!$K$258"))</f>
        <v/>
      </c>
      <c r="L1183" s="115" t="str" cm="1">
        <f t="array" aca="1" ref="L1183" ca="1">IF(INDIRECT($C1166&amp;"!$K$294")=0,"",INDIRECT($C1166&amp;"!$K$294"))</f>
        <v/>
      </c>
      <c r="M1183" s="116" t="str">
        <f ca="1">IF(E1183="","",SUM($E1183:$L1183))</f>
        <v/>
      </c>
      <c r="Q1183" s="63"/>
      <c r="R1183" s="63"/>
      <c r="S1183" s="63"/>
      <c r="T1183" s="63"/>
      <c r="U1183" s="63"/>
      <c r="V1183" s="63"/>
      <c r="W1183" s="63"/>
      <c r="X1183" s="63"/>
    </row>
    <row r="1184" spans="3:24">
      <c r="C1184" s="117"/>
      <c r="D1184" s="117" t="s">
        <v>74</v>
      </c>
      <c r="E1184" s="118" t="str">
        <f ca="1">IF(OR(E1181="",E1183=""),"",ROUNDDOWN(E1181*E1183*24,0))</f>
        <v/>
      </c>
      <c r="F1184" s="119" t="str">
        <f t="shared" ref="F1184:L1184" ca="1" si="2103">IF(OR(F1181="",F1183=""),"",ROUNDDOWN(F1181*F1183*24,0))</f>
        <v/>
      </c>
      <c r="G1184" s="119" t="str">
        <f t="shared" ca="1" si="2103"/>
        <v/>
      </c>
      <c r="H1184" s="119" t="str">
        <f t="shared" ca="1" si="2103"/>
        <v/>
      </c>
      <c r="I1184" s="119" t="str">
        <f t="shared" ca="1" si="2103"/>
        <v/>
      </c>
      <c r="J1184" s="119" t="str">
        <f t="shared" ca="1" si="2103"/>
        <v/>
      </c>
      <c r="K1184" s="119" t="str">
        <f t="shared" ca="1" si="2103"/>
        <v/>
      </c>
      <c r="L1184" s="119" t="str">
        <f t="shared" ca="1" si="2103"/>
        <v/>
      </c>
      <c r="M1184" s="121">
        <f ca="1">SUM(E1184:L1184)</f>
        <v>0</v>
      </c>
      <c r="Q1184" s="63" t="str">
        <f t="shared" ref="Q1184" ca="1" si="2104">IF(OR(E1181="",E1183=""),"",CHAR(10)&amp;"法定休日：" &amp; TEXT(E1181,"#,###円") &amp; "×" &amp; TEXT(E1183,"[h]:mm時間;@") &amp; "=" &amp; TEXT(E1184,"#,###円"))</f>
        <v/>
      </c>
      <c r="R1184" s="63" t="str">
        <f t="shared" ref="R1184" ca="1" si="2105">IF(OR(F1181="",F1183=""),"",CHAR(10)&amp;"法定休日：" &amp; TEXT(F1181,"#,###円") &amp; "×" &amp; TEXT(F1183,"[h]:mm時間;@") &amp; "=" &amp; TEXT(F1184,"#,###円"))</f>
        <v/>
      </c>
      <c r="S1184" s="63" t="str">
        <f t="shared" ref="S1184" ca="1" si="2106">IF(OR(G1181="",G1183=""),"",CHAR(10)&amp;"法定休日：" &amp; TEXT(G1181,"#,###円") &amp; "×" &amp; TEXT(G1183,"[h]:mm時間;@") &amp; "=" &amp; TEXT(G1184,"#,###円"))</f>
        <v/>
      </c>
      <c r="T1184" s="63" t="str">
        <f t="shared" ref="T1184" ca="1" si="2107">IF(OR(H1181="",H1183=""),"",CHAR(10)&amp;"法定休日：" &amp; TEXT(H1181,"#,###円") &amp; "×" &amp; TEXT(H1183,"[h]:mm時間;@") &amp; "=" &amp; TEXT(H1184,"#,###円"))</f>
        <v/>
      </c>
      <c r="U1184" s="63" t="str">
        <f t="shared" ref="U1184" ca="1" si="2108">IF(OR(I1181="",I1183=""),"",CHAR(10)&amp;"法定休日：" &amp; TEXT(I1181,"#,###円") &amp; "×" &amp; TEXT(I1183,"[h]:mm時間;@") &amp; "=" &amp; TEXT(I1184,"#,###円"))</f>
        <v/>
      </c>
      <c r="V1184" s="63" t="str">
        <f t="shared" ref="V1184" ca="1" si="2109">IF(OR(J1181="",J1183=""),"",CHAR(10)&amp;"法定休日：" &amp; TEXT(J1181,"#,###円") &amp; "×" &amp; TEXT(J1183,"[h]:mm時間;@") &amp; "=" &amp; TEXT(J1184,"#,###円"))</f>
        <v/>
      </c>
      <c r="W1184" s="63" t="str">
        <f t="shared" ref="W1184" ca="1" si="2110">IF(OR(K1181="",K1183=""),"",CHAR(10)&amp;"法定休日：" &amp; TEXT(K1181,"#,###円") &amp; "×" &amp; TEXT(K1183,"[h]:mm時間;@") &amp; "=" &amp; TEXT(K1184,"#,###円"))</f>
        <v/>
      </c>
      <c r="X1184" s="63" t="str">
        <f t="shared" ref="X1184" ca="1" si="2111">IF(OR(L1181="",L1183=""),"",CHAR(10)&amp;"法定休日：" &amp; TEXT(L1181,"#,###円") &amp; "×" &amp; TEXT(L1183,"[h]:mm時間;@") &amp; "=" &amp; TEXT(L1184,"#,###円"))</f>
        <v/>
      </c>
    </row>
    <row r="1185" spans="2:24">
      <c r="C1185" s="110" t="s">
        <v>75</v>
      </c>
      <c r="D1185" s="110" t="s">
        <v>77</v>
      </c>
      <c r="E1185" s="38"/>
      <c r="F1185" s="36"/>
      <c r="G1185" s="36"/>
      <c r="H1185" s="36"/>
      <c r="I1185" s="36"/>
      <c r="J1185" s="36"/>
      <c r="K1185" s="36"/>
      <c r="L1185" s="36"/>
      <c r="M1185" s="126">
        <f>SUM(E1185:L1185)</f>
        <v>0</v>
      </c>
      <c r="Q1185" s="63"/>
      <c r="R1185" s="63"/>
      <c r="S1185" s="63"/>
      <c r="T1185" s="63"/>
      <c r="U1185" s="63"/>
      <c r="V1185" s="63"/>
      <c r="W1185" s="63"/>
      <c r="X1185" s="63"/>
    </row>
    <row r="1186" spans="2:24">
      <c r="C1186" s="127"/>
      <c r="D1186" s="113" t="s">
        <v>78</v>
      </c>
      <c r="E1186" s="39"/>
      <c r="F1186" s="35"/>
      <c r="G1186" s="35"/>
      <c r="H1186" s="35"/>
      <c r="I1186" s="35"/>
      <c r="J1186" s="35"/>
      <c r="K1186" s="35"/>
      <c r="L1186" s="35"/>
      <c r="M1186" s="128">
        <f ca="1">SUM(E1186*E1169,F1186*F1169,G1186*G1169,H1186*H1169,I1186*I1169,J1186*J1169,K1186*K1169,L1186*L1169)</f>
        <v>0</v>
      </c>
      <c r="Q1186" s="63"/>
      <c r="R1186" s="63"/>
      <c r="S1186" s="63"/>
      <c r="T1186" s="63"/>
      <c r="U1186" s="63"/>
      <c r="V1186" s="63"/>
      <c r="W1186" s="63"/>
      <c r="X1186" s="63"/>
    </row>
    <row r="1187" spans="2:24">
      <c r="C1187" s="129"/>
      <c r="D1187" s="117" t="s">
        <v>74</v>
      </c>
      <c r="E1187" s="118" t="str">
        <f t="shared" ref="E1187:L1187" si="2112">IF(AND(E1185="",E1186=""),"",E1185+E1186*E1169)</f>
        <v/>
      </c>
      <c r="F1187" s="119" t="str">
        <f t="shared" si="2112"/>
        <v/>
      </c>
      <c r="G1187" s="119" t="str">
        <f t="shared" si="2112"/>
        <v/>
      </c>
      <c r="H1187" s="119" t="str">
        <f t="shared" si="2112"/>
        <v/>
      </c>
      <c r="I1187" s="119" t="str">
        <f t="shared" si="2112"/>
        <v/>
      </c>
      <c r="J1187" s="119" t="str">
        <f t="shared" si="2112"/>
        <v/>
      </c>
      <c r="K1187" s="119" t="str">
        <f t="shared" si="2112"/>
        <v/>
      </c>
      <c r="L1187" s="119" t="str">
        <f t="shared" si="2112"/>
        <v/>
      </c>
      <c r="M1187" s="121">
        <f>SUM(E1187:L1187)</f>
        <v>0</v>
      </c>
      <c r="Q1187" s="63" t="str">
        <f t="shared" ref="Q1187:X1187" si="2113">IF(AND(E1185="",E1186=""),"",CHAR(10)&amp;"通勤手当：" &amp; TEXT(E1187,"#,###円"))</f>
        <v/>
      </c>
      <c r="R1187" s="63" t="str">
        <f t="shared" si="2113"/>
        <v/>
      </c>
      <c r="S1187" s="63" t="str">
        <f t="shared" si="2113"/>
        <v/>
      </c>
      <c r="T1187" s="63" t="str">
        <f t="shared" si="2113"/>
        <v/>
      </c>
      <c r="U1187" s="63" t="str">
        <f t="shared" si="2113"/>
        <v/>
      </c>
      <c r="V1187" s="63" t="str">
        <f t="shared" si="2113"/>
        <v/>
      </c>
      <c r="W1187" s="63" t="str">
        <f t="shared" si="2113"/>
        <v/>
      </c>
      <c r="X1187" s="63" t="str">
        <f t="shared" si="2113"/>
        <v/>
      </c>
    </row>
    <row r="1188" spans="2:24">
      <c r="C1188" s="110" t="s">
        <v>97</v>
      </c>
      <c r="D1188" s="130" t="s">
        <v>99</v>
      </c>
      <c r="E1188" s="38"/>
      <c r="F1188" s="36"/>
      <c r="G1188" s="36"/>
      <c r="H1188" s="36"/>
      <c r="I1188" s="36"/>
      <c r="J1188" s="36"/>
      <c r="K1188" s="36"/>
      <c r="L1188" s="36"/>
      <c r="M1188" s="131">
        <f>SUM(E1188:L1188)</f>
        <v>0</v>
      </c>
      <c r="Q1188" s="63" t="str">
        <f>IF(E1188="","",CHAR(10)&amp;"自己負担：" &amp; TEXT(E1188,"#,###円")) &amp; IF(E1189="",""," ※" &amp;E1189)</f>
        <v/>
      </c>
      <c r="R1188" s="63" t="str">
        <f t="shared" ref="R1188" si="2114">IF(F1188="","",CHAR(10)&amp;"自己負担：" &amp; TEXT(F1188,"#,###円")) &amp; IF(F1189="",""," ※" &amp;F1189)</f>
        <v/>
      </c>
      <c r="S1188" s="63" t="str">
        <f t="shared" ref="S1188" si="2115">IF(G1188="","",CHAR(10)&amp;"自己負担：" &amp; TEXT(G1188,"#,###円")) &amp; IF(G1189="",""," ※" &amp;G1189)</f>
        <v/>
      </c>
      <c r="T1188" s="63" t="str">
        <f t="shared" ref="T1188" si="2116">IF(H1188="","",CHAR(10)&amp;"自己負担：" &amp; TEXT(H1188,"#,###円")) &amp; IF(H1189="",""," ※" &amp;H1189)</f>
        <v/>
      </c>
      <c r="U1188" s="63" t="str">
        <f t="shared" ref="U1188" si="2117">IF(I1188="","",CHAR(10)&amp;"自己負担：" &amp; TEXT(I1188,"#,###円")) &amp; IF(I1189="",""," ※" &amp;I1189)</f>
        <v/>
      </c>
      <c r="V1188" s="63" t="str">
        <f t="shared" ref="V1188" si="2118">IF(J1188="","",CHAR(10)&amp;"自己負担：" &amp; TEXT(J1188,"#,###円")) &amp; IF(J1189="",""," ※" &amp;J1189)</f>
        <v/>
      </c>
      <c r="W1188" s="63" t="str">
        <f t="shared" ref="W1188" si="2119">IF(K1188="","",CHAR(10)&amp;"自己負担：" &amp; TEXT(K1188,"#,###円")) &amp; IF(K1189="",""," ※" &amp;K1189)</f>
        <v/>
      </c>
      <c r="X1188" s="63" t="str">
        <f t="shared" ref="X1188" si="2120">IF(L1188="","",CHAR(10)&amp;"自己負担：" &amp; TEXT(L1188,"#,###円")) &amp; IF(L1189="",""," ※" &amp;L1189)</f>
        <v/>
      </c>
    </row>
    <row r="1189" spans="2:24" ht="33.75" customHeight="1" thickBot="1">
      <c r="C1189" s="132" t="s">
        <v>98</v>
      </c>
      <c r="D1189" s="133" t="s">
        <v>100</v>
      </c>
      <c r="E1189" s="40"/>
      <c r="F1189" s="40"/>
      <c r="G1189" s="40"/>
      <c r="H1189" s="40"/>
      <c r="I1189" s="40"/>
      <c r="J1189" s="40"/>
      <c r="K1189" s="40"/>
      <c r="L1189" s="41"/>
      <c r="M1189" s="134"/>
      <c r="O1189" s="1" t="s">
        <v>101</v>
      </c>
    </row>
    <row r="1190" spans="2:24" ht="21.75" customHeight="1" thickTop="1">
      <c r="C1190" s="129" t="s">
        <v>76</v>
      </c>
      <c r="D1190" s="135"/>
      <c r="E1190" s="119" t="str">
        <f t="shared" ref="E1190:L1190" ca="1" si="2121">IF(SUM(E1172,E1176,E1180,E1184,E1187)-E1188=0,"",SUM(E1172,E1176,E1180,E1184,E1187)-E1188)</f>
        <v/>
      </c>
      <c r="F1190" s="119" t="str">
        <f t="shared" ca="1" si="2121"/>
        <v/>
      </c>
      <c r="G1190" s="119" t="str">
        <f t="shared" ca="1" si="2121"/>
        <v/>
      </c>
      <c r="H1190" s="119" t="str">
        <f t="shared" ca="1" si="2121"/>
        <v/>
      </c>
      <c r="I1190" s="119" t="str">
        <f t="shared" ca="1" si="2121"/>
        <v/>
      </c>
      <c r="J1190" s="119" t="str">
        <f t="shared" ca="1" si="2121"/>
        <v/>
      </c>
      <c r="K1190" s="119" t="str">
        <f t="shared" ca="1" si="2121"/>
        <v/>
      </c>
      <c r="L1190" s="119" t="str">
        <f t="shared" ca="1" si="2121"/>
        <v/>
      </c>
      <c r="M1190" s="136" t="str">
        <f ca="1">IF(E1190="","",SUM(E1190:L1190))</f>
        <v/>
      </c>
      <c r="Q1190" s="137" t="str">
        <f ca="1">Q1172&amp;Q1176&amp;Q1180&amp;Q1184&amp;Q1187&amp;Q1188</f>
        <v/>
      </c>
      <c r="R1190" s="137" t="str">
        <f t="shared" ref="R1190:X1190" ca="1" si="2122">R1172&amp;R1176&amp;R1180&amp;R1184&amp;R1187&amp;R1188</f>
        <v/>
      </c>
      <c r="S1190" s="137" t="str">
        <f t="shared" ca="1" si="2122"/>
        <v/>
      </c>
      <c r="T1190" s="137" t="str">
        <f t="shared" ca="1" si="2122"/>
        <v/>
      </c>
      <c r="U1190" s="137" t="str">
        <f t="shared" ca="1" si="2122"/>
        <v/>
      </c>
      <c r="V1190" s="137" t="str">
        <f t="shared" ca="1" si="2122"/>
        <v/>
      </c>
      <c r="W1190" s="137" t="str">
        <f t="shared" ca="1" si="2122"/>
        <v/>
      </c>
      <c r="X1190" s="137" t="str">
        <f t="shared" ca="1" si="2122"/>
        <v/>
      </c>
    </row>
    <row r="1191" spans="2:24" ht="15" customHeight="1" thickBot="1">
      <c r="B1191" s="138"/>
      <c r="C1191" s="138"/>
      <c r="D1191" s="138"/>
      <c r="E1191" s="138"/>
      <c r="F1191" s="138"/>
      <c r="G1191" s="138"/>
      <c r="H1191" s="138"/>
      <c r="I1191" s="138"/>
      <c r="J1191" s="138"/>
      <c r="K1191" s="138"/>
      <c r="L1191" s="138"/>
      <c r="M1191" s="138"/>
    </row>
    <row r="1193" spans="2:24" ht="14.25" customHeight="1">
      <c r="B1193" s="46">
        <f>B1166+1</f>
        <v>45</v>
      </c>
      <c r="C1193" s="29" t="str">
        <f>HYPERLINK("#日誌"&amp;B1193&amp;"!B11","日誌"&amp;B1193)</f>
        <v>日誌45</v>
      </c>
      <c r="D1193" s="95" t="s">
        <v>116</v>
      </c>
      <c r="E1193" s="139"/>
      <c r="F1193" s="95" t="s">
        <v>126</v>
      </c>
      <c r="G1193" s="140"/>
      <c r="H1193" s="95" t="s">
        <v>127</v>
      </c>
      <c r="I1193" s="140"/>
      <c r="J1193" s="63"/>
      <c r="M1193" s="96" t="str">
        <f>HYPERLINK("#⑭雑役務費!C"&amp;9*B1193+1,"経費支出管理表へ")</f>
        <v>経費支出管理表へ</v>
      </c>
      <c r="Q1193" s="1" t="s">
        <v>102</v>
      </c>
    </row>
    <row r="1194" spans="2:24" ht="7.5" customHeight="1">
      <c r="C1194" s="63"/>
      <c r="D1194" s="63"/>
      <c r="E1194" s="63"/>
      <c r="G1194" s="97" t="e">
        <f>VLOOKUP(G1193,リスト!E:F,2,FALSE)</f>
        <v>#N/A</v>
      </c>
      <c r="H1194" s="63"/>
      <c r="J1194" s="63"/>
      <c r="K1194" s="63"/>
      <c r="L1194" s="63"/>
      <c r="M1194" s="63"/>
    </row>
    <row r="1195" spans="2:24">
      <c r="C1195" s="98"/>
      <c r="D1195" s="99"/>
      <c r="E1195" s="100" t="s">
        <v>45</v>
      </c>
      <c r="F1195" s="101" t="s">
        <v>46</v>
      </c>
      <c r="G1195" s="101" t="s">
        <v>47</v>
      </c>
      <c r="H1195" s="101" t="s">
        <v>48</v>
      </c>
      <c r="I1195" s="101" t="s">
        <v>49</v>
      </c>
      <c r="J1195" s="101" t="s">
        <v>50</v>
      </c>
      <c r="K1195" s="101" t="s">
        <v>51</v>
      </c>
      <c r="L1195" s="101" t="s">
        <v>52</v>
      </c>
      <c r="M1195" s="102" t="s">
        <v>11</v>
      </c>
      <c r="Q1195" s="103" t="s">
        <v>45</v>
      </c>
      <c r="R1195" s="103" t="s">
        <v>46</v>
      </c>
      <c r="S1195" s="103" t="s">
        <v>47</v>
      </c>
      <c r="T1195" s="103" t="s">
        <v>48</v>
      </c>
      <c r="U1195" s="103" t="s">
        <v>49</v>
      </c>
      <c r="V1195" s="103" t="s">
        <v>50</v>
      </c>
      <c r="W1195" s="103" t="s">
        <v>51</v>
      </c>
      <c r="X1195" s="103" t="s">
        <v>52</v>
      </c>
    </row>
    <row r="1196" spans="2:24" ht="15" customHeight="1">
      <c r="C1196" s="104" t="s">
        <v>18</v>
      </c>
      <c r="D1196" s="105"/>
      <c r="E1196" s="106" cm="1">
        <f t="array" aca="1" ref="E1196" ca="1">IF(INDIRECT(C1193&amp;"!$L$42")=0,"",COUNT(INDIRECT(C1193&amp;"!$L$11:$L$41")))</f>
        <v>0</v>
      </c>
      <c r="F1196" s="107" cm="1">
        <f t="array" aca="1" ref="F1196" ca="1">IF(INDIRECT(C1193&amp;"!$L$78")=0,"",COUNT(INDIRECT(C1193&amp;"!$L$47:$L$77")))</f>
        <v>0</v>
      </c>
      <c r="G1196" s="107" cm="1">
        <f t="array" aca="1" ref="G1196" ca="1">IF(INDIRECT(C1193&amp;"!$L$114")=0,"",COUNT(INDIRECT(C1193&amp;"!$L$83:$L$113")))</f>
        <v>0</v>
      </c>
      <c r="H1196" s="107" cm="1">
        <f t="array" aca="1" ref="H1196" ca="1">IF(INDIRECT(C1193&amp;"!$L$150")=0,"",COUNT(INDIRECT(C1193&amp;"!$L$119:$L$149")))</f>
        <v>0</v>
      </c>
      <c r="I1196" s="107" cm="1">
        <f t="array" aca="1" ref="I1196" ca="1">IF(INDIRECT(C1193&amp;"!$L$186")=0,"",COUNT(INDIRECT(C1193&amp;"!$L$155:$L$185")))</f>
        <v>0</v>
      </c>
      <c r="J1196" s="107" cm="1">
        <f t="array" aca="1" ref="J1196" ca="1">IF(INDIRECT(C1193&amp;"!$L$222")=0,"",COUNT(INDIRECT(C1193&amp;"!$L$191:$L$221")))</f>
        <v>0</v>
      </c>
      <c r="K1196" s="107" cm="1">
        <f t="array" aca="1" ref="K1196" ca="1">IF(INDIRECT(C1193&amp;"!$L$258")=0,"",COUNT(INDIRECT(C1193&amp;"!$L$227:$L$257")))</f>
        <v>0</v>
      </c>
      <c r="L1196" s="107" cm="1">
        <f t="array" aca="1" ref="L1196" ca="1">IF(INDIRECT(C1193&amp;"!$L$294")=0,"",COUNT(INDIRECT(C1193&amp;"!$L$263:$L$293")))</f>
        <v>0</v>
      </c>
      <c r="M1196" s="108">
        <f ca="1">IF($E$8="","",SUM($E$8:$L$8))</f>
        <v>0</v>
      </c>
      <c r="O1196" s="69" t="s">
        <v>167</v>
      </c>
      <c r="Q1196" s="109"/>
      <c r="R1196" s="109"/>
      <c r="S1196" s="109"/>
      <c r="T1196" s="109"/>
      <c r="U1196" s="109"/>
      <c r="V1196" s="109"/>
      <c r="W1196" s="109"/>
      <c r="X1196" s="109"/>
    </row>
    <row r="1197" spans="2:24">
      <c r="C1197" s="110" t="s">
        <v>82</v>
      </c>
      <c r="D1197" s="110" t="s">
        <v>73</v>
      </c>
      <c r="E1197" s="37"/>
      <c r="F1197" s="30"/>
      <c r="G1197" s="30"/>
      <c r="H1197" s="30"/>
      <c r="I1197" s="30"/>
      <c r="J1197" s="30"/>
      <c r="K1197" s="30"/>
      <c r="L1197" s="30"/>
      <c r="M1197" s="111"/>
      <c r="O1197" s="1" t="s">
        <v>122</v>
      </c>
    </row>
    <row r="1198" spans="2:24">
      <c r="C1198" s="112"/>
      <c r="D1198" s="113" t="s">
        <v>24</v>
      </c>
      <c r="E1198" s="114" t="str" cm="1">
        <f t="array" aca="1" ref="E1198" ca="1">IF(INDIRECT($C1193&amp;"!$H$42")=0,"",INDIRECT($C1193&amp;"!$H$42"))</f>
        <v/>
      </c>
      <c r="F1198" s="115" t="str" cm="1">
        <f t="array" aca="1" ref="F1198" ca="1">IF(INDIRECT($C1193&amp;"!$H$78")=0,"",INDIRECT($C1193&amp;"!$H$78"))</f>
        <v/>
      </c>
      <c r="G1198" s="115" t="str" cm="1">
        <f t="array" aca="1" ref="G1198" ca="1">IF(INDIRECT($C1193&amp;"!$H$114")=0,"",INDIRECT($C1193&amp;"!$H$114"))</f>
        <v/>
      </c>
      <c r="H1198" s="115" t="str" cm="1">
        <f t="array" aca="1" ref="H1198" ca="1">IF(INDIRECT($C1193&amp;"!$H$150")=0,"",INDIRECT($C1193&amp;"!$H$150"))</f>
        <v/>
      </c>
      <c r="I1198" s="115" t="str" cm="1">
        <f t="array" aca="1" ref="I1198" ca="1">IF(INDIRECT($C1193&amp;"!$H$186")=0,"",INDIRECT($C1193&amp;"!$H$186"))</f>
        <v/>
      </c>
      <c r="J1198" s="115" t="str" cm="1">
        <f t="array" aca="1" ref="J1198" ca="1">IF(INDIRECT($C1193&amp;"!$H$222")=0,"",INDIRECT($C1193&amp;"!$H$222"))</f>
        <v/>
      </c>
      <c r="K1198" s="115" t="str" cm="1">
        <f t="array" aca="1" ref="K1198" ca="1">IF(INDIRECT($C1193&amp;"!$H$258")=0,"",INDIRECT($C1193&amp;"!$H$258"))</f>
        <v/>
      </c>
      <c r="L1198" s="115" t="str" cm="1">
        <f t="array" aca="1" ref="L1198" ca="1">IF(INDIRECT($C1193&amp;"!$H$294")=0,"",INDIRECT($C1193&amp;"!$H$294"))</f>
        <v/>
      </c>
      <c r="M1198" s="116" t="str">
        <f ca="1">IF(E1198="","",SUM($E1198:$L1198))</f>
        <v/>
      </c>
    </row>
    <row r="1199" spans="2:24">
      <c r="C1199" s="117"/>
      <c r="D1199" s="117" t="s">
        <v>74</v>
      </c>
      <c r="E1199" s="118" t="str">
        <f t="shared" ref="E1199:L1199" ca="1" si="2123">IF(OR(E1197="",E1198=""),"",ROUNDDOWN(E1197*E1198*24,0))</f>
        <v/>
      </c>
      <c r="F1199" s="119" t="str">
        <f t="shared" ca="1" si="2123"/>
        <v/>
      </c>
      <c r="G1199" s="119" t="str">
        <f t="shared" ca="1" si="2123"/>
        <v/>
      </c>
      <c r="H1199" s="119" t="str">
        <f t="shared" ca="1" si="2123"/>
        <v/>
      </c>
      <c r="I1199" s="120" t="str">
        <f t="shared" ca="1" si="2123"/>
        <v/>
      </c>
      <c r="J1199" s="119" t="str">
        <f t="shared" ca="1" si="2123"/>
        <v/>
      </c>
      <c r="K1199" s="119" t="str">
        <f t="shared" ca="1" si="2123"/>
        <v/>
      </c>
      <c r="L1199" s="119" t="str">
        <f t="shared" ca="1" si="2123"/>
        <v/>
      </c>
      <c r="M1199" s="121">
        <f ca="1">SUM(E1199:L1199)</f>
        <v>0</v>
      </c>
      <c r="Q1199" s="63" t="str">
        <f t="shared" ref="Q1199" ca="1" si="2124">IF(OR(E1197="",E1198=""),"","所定内：" &amp; TEXT(E1197,"#,###円") &amp; "×" &amp; TEXT(E1198,"[h]:mm時間;@") &amp; "=" &amp; TEXT(E1199,"#,###円"))</f>
        <v/>
      </c>
      <c r="R1199" s="63" t="str">
        <f t="shared" ref="R1199" ca="1" si="2125">IF(OR(F1197="",F1198=""),"","所定内：" &amp; TEXT(F1197,"#,###円") &amp; "×" &amp; TEXT(F1198,"[h]:mm時間;@") &amp; "=" &amp; TEXT(F1199,"#,###円"))</f>
        <v/>
      </c>
      <c r="S1199" s="63" t="str">
        <f t="shared" ref="S1199" ca="1" si="2126">IF(OR(G1197="",G1198=""),"","所定内：" &amp; TEXT(G1197,"#,###円") &amp; "×" &amp; TEXT(G1198,"[h]:mm時間;@") &amp; "=" &amp; TEXT(G1199,"#,###円"))</f>
        <v/>
      </c>
      <c r="T1199" s="63" t="str">
        <f t="shared" ref="T1199" ca="1" si="2127">IF(OR(H1197="",H1198=""),"","所定内：" &amp; TEXT(H1197,"#,###円") &amp; "×" &amp; TEXT(H1198,"[h]:mm時間;@") &amp; "=" &amp; TEXT(H1199,"#,###円"))</f>
        <v/>
      </c>
      <c r="U1199" s="63" t="str">
        <f t="shared" ref="U1199" ca="1" si="2128">IF(OR(I1197="",I1198=""),"","所定内：" &amp; TEXT(I1197,"#,###円") &amp; "×" &amp; TEXT(I1198,"[h]:mm時間;@") &amp; "=" &amp; TEXT(I1199,"#,###円"))</f>
        <v/>
      </c>
      <c r="V1199" s="63" t="str">
        <f t="shared" ref="V1199" ca="1" si="2129">IF(OR(J1197="",J1198=""),"","所定内：" &amp; TEXT(J1197,"#,###円") &amp; "×" &amp; TEXT(J1198,"[h]:mm時間;@") &amp; "=" &amp; TEXT(J1199,"#,###円"))</f>
        <v/>
      </c>
      <c r="W1199" s="63" t="str">
        <f t="shared" ref="W1199" ca="1" si="2130">IF(OR(K1197="",K1198=""),"","所定内：" &amp; TEXT(K1197,"#,###円") &amp; "×" &amp; TEXT(K1198,"[h]:mm時間;@") &amp; "=" &amp; TEXT(K1199,"#,###円"))</f>
        <v/>
      </c>
      <c r="X1199" s="63" t="str">
        <f t="shared" ref="X1199" ca="1" si="2131">IF(OR(L1197="",L1198=""),"","所定内：" &amp; TEXT(L1197,"#,###円") &amp; "×" &amp; TEXT(L1198,"[h]:mm時間;@") &amp; "=" &amp; TEXT(L1199,"#,###円"))</f>
        <v/>
      </c>
    </row>
    <row r="1200" spans="2:24">
      <c r="C1200" s="110" t="s">
        <v>91</v>
      </c>
      <c r="D1200" s="112" t="s">
        <v>73</v>
      </c>
      <c r="E1200" s="37"/>
      <c r="F1200" s="30"/>
      <c r="G1200" s="30"/>
      <c r="H1200" s="30"/>
      <c r="I1200" s="30"/>
      <c r="J1200" s="30"/>
      <c r="K1200" s="30"/>
      <c r="L1200" s="30"/>
      <c r="M1200" s="122"/>
      <c r="Q1200" s="63"/>
      <c r="R1200" s="63"/>
      <c r="S1200" s="63"/>
      <c r="T1200" s="63"/>
      <c r="U1200" s="63"/>
      <c r="V1200" s="63"/>
      <c r="W1200" s="63"/>
      <c r="X1200" s="63"/>
    </row>
    <row r="1201" spans="3:24">
      <c r="C1201" s="112"/>
      <c r="D1201" s="113" t="s">
        <v>92</v>
      </c>
      <c r="E1201" s="123" t="str">
        <f>IF(OR(E1197="",E1200=""),"",E1200/E1197-1)</f>
        <v/>
      </c>
      <c r="F1201" s="124" t="str">
        <f t="shared" ref="F1201:L1201" si="2132">IF(OR(F1197="",F1200=""),"",F1200/F1197-1)</f>
        <v/>
      </c>
      <c r="G1201" s="124" t="str">
        <f t="shared" si="2132"/>
        <v/>
      </c>
      <c r="H1201" s="124" t="str">
        <f t="shared" si="2132"/>
        <v/>
      </c>
      <c r="I1201" s="124" t="str">
        <f t="shared" si="2132"/>
        <v/>
      </c>
      <c r="J1201" s="124" t="str">
        <f t="shared" si="2132"/>
        <v/>
      </c>
      <c r="K1201" s="124" t="str">
        <f t="shared" si="2132"/>
        <v/>
      </c>
      <c r="L1201" s="124" t="str">
        <f t="shared" si="2132"/>
        <v/>
      </c>
      <c r="M1201" s="125"/>
      <c r="Q1201" s="63"/>
      <c r="R1201" s="63"/>
      <c r="S1201" s="63"/>
      <c r="T1201" s="63"/>
      <c r="U1201" s="63"/>
      <c r="V1201" s="63"/>
      <c r="W1201" s="63"/>
      <c r="X1201" s="63"/>
    </row>
    <row r="1202" spans="3:24">
      <c r="C1202" s="112"/>
      <c r="D1202" s="113" t="s">
        <v>24</v>
      </c>
      <c r="E1202" s="114" t="str" cm="1">
        <f t="array" aca="1" ref="E1202" ca="1">IF(INDIRECT($C1193&amp;"!$I$42")=0,"",INDIRECT($C1193&amp;"!$I$42"))</f>
        <v/>
      </c>
      <c r="F1202" s="115" t="str" cm="1">
        <f t="array" aca="1" ref="F1202" ca="1">IF(INDIRECT($C1193&amp;"!$I$78")=0,"",INDIRECT($C1193&amp;"!$I$78"))</f>
        <v/>
      </c>
      <c r="G1202" s="115" t="str" cm="1">
        <f t="array" aca="1" ref="G1202" ca="1">IF(INDIRECT($C1193&amp;"!$I$114")=0,"",INDIRECT($C1193&amp;"!$I$114"))</f>
        <v/>
      </c>
      <c r="H1202" s="115" t="str" cm="1">
        <f t="array" aca="1" ref="H1202" ca="1">IF(INDIRECT($C1193&amp;"!$I$150")=0,"",INDIRECT($C1193&amp;"!$I$150"))</f>
        <v/>
      </c>
      <c r="I1202" s="115" t="str" cm="1">
        <f t="array" aca="1" ref="I1202" ca="1">IF(INDIRECT($C1193&amp;"!$I$186")=0,"",INDIRECT($C1193&amp;"!$I$186"))</f>
        <v/>
      </c>
      <c r="J1202" s="115" t="str" cm="1">
        <f t="array" aca="1" ref="J1202" ca="1">IF(INDIRECT($C1193&amp;"!$I$222")=0,"",INDIRECT($C1193&amp;"!$I$222"))</f>
        <v/>
      </c>
      <c r="K1202" s="115" t="str" cm="1">
        <f t="array" aca="1" ref="K1202" ca="1">IF(INDIRECT($C1193&amp;"!$I$258")=0,"",INDIRECT($C1193&amp;"!$I$258"))</f>
        <v/>
      </c>
      <c r="L1202" s="115" t="str" cm="1">
        <f t="array" aca="1" ref="L1202" ca="1">IF(INDIRECT($C1193&amp;"!$I$294")=0,"",INDIRECT($C1193&amp;"!$I$294"))</f>
        <v/>
      </c>
      <c r="M1202" s="116" t="str">
        <f ca="1">IF(E1202="","",SUM($E1202:$L1202))</f>
        <v/>
      </c>
      <c r="Q1202" s="63"/>
      <c r="R1202" s="63"/>
      <c r="S1202" s="63"/>
      <c r="T1202" s="63"/>
      <c r="U1202" s="63"/>
      <c r="V1202" s="63"/>
      <c r="W1202" s="63"/>
      <c r="X1202" s="63"/>
    </row>
    <row r="1203" spans="3:24">
      <c r="C1203" s="117"/>
      <c r="D1203" s="117" t="s">
        <v>74</v>
      </c>
      <c r="E1203" s="118" t="str">
        <f t="shared" ref="E1203:L1203" ca="1" si="2133">IF(OR(E1200="",E1202=""),"",ROUNDDOWN(E1200*E1202*24,0))</f>
        <v/>
      </c>
      <c r="F1203" s="119" t="str">
        <f t="shared" ca="1" si="2133"/>
        <v/>
      </c>
      <c r="G1203" s="119" t="str">
        <f t="shared" ca="1" si="2133"/>
        <v/>
      </c>
      <c r="H1203" s="119" t="str">
        <f t="shared" ca="1" si="2133"/>
        <v/>
      </c>
      <c r="I1203" s="119" t="str">
        <f t="shared" ca="1" si="2133"/>
        <v/>
      </c>
      <c r="J1203" s="119" t="str">
        <f t="shared" ca="1" si="2133"/>
        <v/>
      </c>
      <c r="K1203" s="119" t="str">
        <f t="shared" ca="1" si="2133"/>
        <v/>
      </c>
      <c r="L1203" s="119" t="str">
        <f t="shared" ca="1" si="2133"/>
        <v/>
      </c>
      <c r="M1203" s="121">
        <f ca="1">SUM(E1203:L1203)</f>
        <v>0</v>
      </c>
      <c r="Q1203" s="63" t="str">
        <f t="shared" ref="Q1203" ca="1" si="2134">IF(OR(E1200="",E1202=""),"",CHAR(10)&amp;"所定外：" &amp; TEXT(E1200,"#,###円") &amp; "×" &amp; TEXT(E1202,"[h]:mm時間;@") &amp; "=" &amp; TEXT(E1203,"#,###円"))</f>
        <v/>
      </c>
      <c r="R1203" s="63" t="str">
        <f t="shared" ref="R1203" ca="1" si="2135">IF(OR(F1200="",F1202=""),"",CHAR(10)&amp;"所定外：" &amp; TEXT(F1200,"#,###円") &amp; "×" &amp; TEXT(F1202,"[h]:mm時間;@") &amp; "=" &amp; TEXT(F1203,"#,###円"))</f>
        <v/>
      </c>
      <c r="S1203" s="63" t="str">
        <f t="shared" ref="S1203" ca="1" si="2136">IF(OR(G1200="",G1202=""),"",CHAR(10)&amp;"所定外：" &amp; TEXT(G1200,"#,###円") &amp; "×" &amp; TEXT(G1202,"[h]:mm時間;@") &amp; "=" &amp; TEXT(G1203,"#,###円"))</f>
        <v/>
      </c>
      <c r="T1203" s="63" t="str">
        <f t="shared" ref="T1203" ca="1" si="2137">IF(OR(H1200="",H1202=""),"",CHAR(10)&amp;"所定外：" &amp; TEXT(H1200,"#,###円") &amp; "×" &amp; TEXT(H1202,"[h]:mm時間;@") &amp; "=" &amp; TEXT(H1203,"#,###円"))</f>
        <v/>
      </c>
      <c r="U1203" s="63" t="str">
        <f t="shared" ref="U1203" ca="1" si="2138">IF(OR(I1200="",I1202=""),"",CHAR(10)&amp;"所定外：" &amp; TEXT(I1200,"#,###円") &amp; "×" &amp; TEXT(I1202,"[h]:mm時間;@") &amp; "=" &amp; TEXT(I1203,"#,###円"))</f>
        <v/>
      </c>
      <c r="V1203" s="63" t="str">
        <f t="shared" ref="V1203" ca="1" si="2139">IF(OR(J1200="",J1202=""),"",CHAR(10)&amp;"所定外：" &amp; TEXT(J1200,"#,###円") &amp; "×" &amp; TEXT(J1202,"[h]:mm時間;@") &amp; "=" &amp; TEXT(J1203,"#,###円"))</f>
        <v/>
      </c>
      <c r="W1203" s="63" t="str">
        <f t="shared" ref="W1203" ca="1" si="2140">IF(OR(K1200="",K1202=""),"",CHAR(10)&amp;"所定外：" &amp; TEXT(K1200,"#,###円") &amp; "×" &amp; TEXT(K1202,"[h]:mm時間;@") &amp; "=" &amp; TEXT(K1203,"#,###円"))</f>
        <v/>
      </c>
      <c r="X1203" s="63" t="str">
        <f t="shared" ref="X1203" ca="1" si="2141">IF(OR(L1200="",L1202=""),"",CHAR(10)&amp;"所定外：" &amp; TEXT(L1200,"#,###円") &amp; "×" &amp; TEXT(L1202,"[h]:mm時間;@") &amp; "=" &amp; TEXT(L1203,"#,###円"))</f>
        <v/>
      </c>
    </row>
    <row r="1204" spans="3:24">
      <c r="C1204" s="110" t="s">
        <v>93</v>
      </c>
      <c r="D1204" s="112" t="s">
        <v>73</v>
      </c>
      <c r="E1204" s="37"/>
      <c r="F1204" s="30"/>
      <c r="G1204" s="30"/>
      <c r="H1204" s="30"/>
      <c r="I1204" s="30"/>
      <c r="J1204" s="30"/>
      <c r="K1204" s="30"/>
      <c r="L1204" s="30"/>
      <c r="M1204" s="122"/>
      <c r="Q1204" s="63"/>
      <c r="R1204" s="63"/>
      <c r="S1204" s="63"/>
      <c r="T1204" s="63"/>
      <c r="U1204" s="63"/>
      <c r="V1204" s="63"/>
      <c r="W1204" s="63"/>
      <c r="X1204" s="63"/>
    </row>
    <row r="1205" spans="3:24">
      <c r="C1205" s="112"/>
      <c r="D1205" s="113" t="s">
        <v>92</v>
      </c>
      <c r="E1205" s="123" t="str">
        <f t="shared" ref="E1205:L1205" si="2142">IF(OR(E1197="",E1204=""),"",E1204/E1197-1)</f>
        <v/>
      </c>
      <c r="F1205" s="124" t="str">
        <f t="shared" si="2142"/>
        <v/>
      </c>
      <c r="G1205" s="124" t="str">
        <f t="shared" si="2142"/>
        <v/>
      </c>
      <c r="H1205" s="124" t="str">
        <f t="shared" si="2142"/>
        <v/>
      </c>
      <c r="I1205" s="124" t="str">
        <f t="shared" si="2142"/>
        <v/>
      </c>
      <c r="J1205" s="124" t="str">
        <f t="shared" si="2142"/>
        <v/>
      </c>
      <c r="K1205" s="124" t="str">
        <f t="shared" si="2142"/>
        <v/>
      </c>
      <c r="L1205" s="124" t="str">
        <f t="shared" si="2142"/>
        <v/>
      </c>
      <c r="M1205" s="125"/>
      <c r="Q1205" s="63"/>
      <c r="R1205" s="63"/>
      <c r="S1205" s="63"/>
      <c r="T1205" s="63"/>
      <c r="U1205" s="63"/>
      <c r="V1205" s="63"/>
      <c r="W1205" s="63"/>
      <c r="X1205" s="63"/>
    </row>
    <row r="1206" spans="3:24">
      <c r="C1206" s="112"/>
      <c r="D1206" s="113" t="s">
        <v>24</v>
      </c>
      <c r="E1206" s="114" t="str" cm="1">
        <f t="array" aca="1" ref="E1206" ca="1">IF(INDIRECT($C1193&amp;"!$J$42")=0,"",INDIRECT($C1193&amp;"!$J$42"))</f>
        <v/>
      </c>
      <c r="F1206" s="115" t="str" cm="1">
        <f t="array" aca="1" ref="F1206" ca="1">IF(INDIRECT($C1193&amp;"!$J$78")=0,"",INDIRECT($C1193&amp;"!$J$78"))</f>
        <v/>
      </c>
      <c r="G1206" s="115" t="str" cm="1">
        <f t="array" aca="1" ref="G1206" ca="1">IF(INDIRECT($C1193&amp;"!$J$114")=0,"",INDIRECT($C1193&amp;"!$J$114"))</f>
        <v/>
      </c>
      <c r="H1206" s="115" t="str" cm="1">
        <f t="array" aca="1" ref="H1206" ca="1">IF(INDIRECT($C1193&amp;"!$J$150")=0,"",INDIRECT($C1193&amp;"!$J$150"))</f>
        <v/>
      </c>
      <c r="I1206" s="115" t="str" cm="1">
        <f t="array" aca="1" ref="I1206" ca="1">IF(INDIRECT($C1193&amp;"!$J$186")=0,"",INDIRECT($C1193&amp;"!$J$186"))</f>
        <v/>
      </c>
      <c r="J1206" s="115" t="str" cm="1">
        <f t="array" aca="1" ref="J1206" ca="1">IF(INDIRECT($C1193&amp;"!$J$222")=0,"",INDIRECT($C1193&amp;"!$J$222"))</f>
        <v/>
      </c>
      <c r="K1206" s="115" t="str" cm="1">
        <f t="array" aca="1" ref="K1206" ca="1">IF(INDIRECT($C1193&amp;"!$J$258")=0,"",INDIRECT($C1193&amp;"!$J$258"))</f>
        <v/>
      </c>
      <c r="L1206" s="115" t="str" cm="1">
        <f t="array" aca="1" ref="L1206" ca="1">IF(INDIRECT($C1193&amp;"!$J$294")=0,"",INDIRECT($C1193&amp;"!$J$294"))</f>
        <v/>
      </c>
      <c r="M1206" s="116" t="str">
        <f ca="1">IF(E1206="","",SUM($E1206:$L1206))</f>
        <v/>
      </c>
      <c r="Q1206" s="63"/>
      <c r="R1206" s="63"/>
      <c r="S1206" s="63"/>
      <c r="T1206" s="63"/>
      <c r="U1206" s="63"/>
      <c r="V1206" s="63"/>
      <c r="W1206" s="63"/>
      <c r="X1206" s="63"/>
    </row>
    <row r="1207" spans="3:24">
      <c r="C1207" s="117"/>
      <c r="D1207" s="117" t="s">
        <v>74</v>
      </c>
      <c r="E1207" s="118" t="str">
        <f t="shared" ref="E1207:L1207" ca="1" si="2143">IF(OR(E1204="",E1206=""),"",ROUNDDOWN(E1204*E1206*24,0))</f>
        <v/>
      </c>
      <c r="F1207" s="119" t="str">
        <f t="shared" ca="1" si="2143"/>
        <v/>
      </c>
      <c r="G1207" s="119" t="str">
        <f t="shared" ca="1" si="2143"/>
        <v/>
      </c>
      <c r="H1207" s="119" t="str">
        <f t="shared" ca="1" si="2143"/>
        <v/>
      </c>
      <c r="I1207" s="119" t="str">
        <f t="shared" ca="1" si="2143"/>
        <v/>
      </c>
      <c r="J1207" s="119" t="str">
        <f t="shared" ca="1" si="2143"/>
        <v/>
      </c>
      <c r="K1207" s="119" t="str">
        <f t="shared" ca="1" si="2143"/>
        <v/>
      </c>
      <c r="L1207" s="119" t="str">
        <f t="shared" ca="1" si="2143"/>
        <v/>
      </c>
      <c r="M1207" s="121">
        <f ca="1">SUM(E1207:L1207)</f>
        <v>0</v>
      </c>
      <c r="Q1207" s="63" t="str">
        <f ca="1">IF(OR(E1204="",E1206=""),"",CHAR(10)&amp;"所定休日：" &amp; TEXT(E1204,"#,###円") &amp; "×" &amp; TEXT(E1206,"[h]:mm時間;@") &amp; "=" &amp; TEXT(E1207,"#,###円"))</f>
        <v/>
      </c>
      <c r="R1207" s="63" t="str">
        <f t="shared" ref="R1207" ca="1" si="2144">IF(OR(F1204="",F1206=""),"",CHAR(10)&amp;"所定休日：" &amp; TEXT(F1204,"#,###円") &amp; "×" &amp; TEXT(F1206,"[h]:mm時間;@") &amp; "=" &amp; TEXT(F1207,"#,###円"))</f>
        <v/>
      </c>
      <c r="S1207" s="63" t="str">
        <f t="shared" ref="S1207" ca="1" si="2145">IF(OR(G1204="",G1206=""),"",CHAR(10)&amp;"所定休日：" &amp; TEXT(G1204,"#,###円") &amp; "×" &amp; TEXT(G1206,"[h]:mm時間;@") &amp; "=" &amp; TEXT(G1207,"#,###円"))</f>
        <v/>
      </c>
      <c r="T1207" s="63" t="str">
        <f t="shared" ref="T1207" ca="1" si="2146">IF(OR(H1204="",H1206=""),"",CHAR(10)&amp;"所定休日：" &amp; TEXT(H1204,"#,###円") &amp; "×" &amp; TEXT(H1206,"[h]:mm時間;@") &amp; "=" &amp; TEXT(H1207,"#,###円"))</f>
        <v/>
      </c>
      <c r="U1207" s="63" t="str">
        <f t="shared" ref="U1207" ca="1" si="2147">IF(OR(I1204="",I1206=""),"",CHAR(10)&amp;"所定休日：" &amp; TEXT(I1204,"#,###円") &amp; "×" &amp; TEXT(I1206,"[h]:mm時間;@") &amp; "=" &amp; TEXT(I1207,"#,###円"))</f>
        <v/>
      </c>
      <c r="V1207" s="63" t="str">
        <f t="shared" ref="V1207" ca="1" si="2148">IF(OR(J1204="",J1206=""),"",CHAR(10)&amp;"所定休日：" &amp; TEXT(J1204,"#,###円") &amp; "×" &amp; TEXT(J1206,"[h]:mm時間;@") &amp; "=" &amp; TEXT(J1207,"#,###円"))</f>
        <v/>
      </c>
      <c r="W1207" s="63" t="str">
        <f t="shared" ref="W1207" ca="1" si="2149">IF(OR(K1204="",K1206=""),"",CHAR(10)&amp;"所定休日：" &amp; TEXT(K1204,"#,###円") &amp; "×" &amp; TEXT(K1206,"[h]:mm時間;@") &amp; "=" &amp; TEXT(K1207,"#,###円"))</f>
        <v/>
      </c>
      <c r="X1207" s="63" t="str">
        <f t="shared" ref="X1207" ca="1" si="2150">IF(OR(L1204="",L1206=""),"",CHAR(10)&amp;"所定休日：" &amp; TEXT(L1204,"#,###円") &amp; "×" &amp; TEXT(L1206,"[h]:mm時間;@") &amp; "=" &amp; TEXT(L1207,"#,###円"))</f>
        <v/>
      </c>
    </row>
    <row r="1208" spans="3:24">
      <c r="C1208" s="110" t="s">
        <v>94</v>
      </c>
      <c r="D1208" s="112" t="s">
        <v>73</v>
      </c>
      <c r="E1208" s="37"/>
      <c r="F1208" s="30"/>
      <c r="G1208" s="30"/>
      <c r="H1208" s="30"/>
      <c r="I1208" s="30"/>
      <c r="J1208" s="30"/>
      <c r="K1208" s="30"/>
      <c r="L1208" s="30"/>
      <c r="M1208" s="122"/>
      <c r="Q1208" s="63"/>
      <c r="R1208" s="63"/>
      <c r="S1208" s="63"/>
      <c r="T1208" s="63"/>
      <c r="U1208" s="63"/>
      <c r="V1208" s="63"/>
      <c r="W1208" s="63"/>
      <c r="X1208" s="63"/>
    </row>
    <row r="1209" spans="3:24">
      <c r="C1209" s="112"/>
      <c r="D1209" s="113" t="s">
        <v>92</v>
      </c>
      <c r="E1209" s="123" t="str">
        <f t="shared" ref="E1209:L1209" si="2151">IF(OR(E1197="",E1208=""),"",E1208/E1197-1)</f>
        <v/>
      </c>
      <c r="F1209" s="124" t="str">
        <f t="shared" si="2151"/>
        <v/>
      </c>
      <c r="G1209" s="124" t="str">
        <f t="shared" si="2151"/>
        <v/>
      </c>
      <c r="H1209" s="124" t="str">
        <f t="shared" si="2151"/>
        <v/>
      </c>
      <c r="I1209" s="124" t="str">
        <f t="shared" si="2151"/>
        <v/>
      </c>
      <c r="J1209" s="124" t="str">
        <f t="shared" si="2151"/>
        <v/>
      </c>
      <c r="K1209" s="124" t="str">
        <f t="shared" si="2151"/>
        <v/>
      </c>
      <c r="L1209" s="124" t="str">
        <f t="shared" si="2151"/>
        <v/>
      </c>
      <c r="M1209" s="125"/>
      <c r="Q1209" s="63"/>
      <c r="R1209" s="63"/>
      <c r="S1209" s="63"/>
      <c r="T1209" s="63"/>
      <c r="U1209" s="63"/>
      <c r="V1209" s="63"/>
      <c r="W1209" s="63"/>
      <c r="X1209" s="63"/>
    </row>
    <row r="1210" spans="3:24">
      <c r="C1210" s="112"/>
      <c r="D1210" s="113" t="s">
        <v>24</v>
      </c>
      <c r="E1210" s="114" t="str" cm="1">
        <f t="array" aca="1" ref="E1210" ca="1">IF(INDIRECT($C1193&amp;"!$K$42")=0,"",INDIRECT($C1193&amp;"!$K$42"))</f>
        <v/>
      </c>
      <c r="F1210" s="115" t="str" cm="1">
        <f t="array" aca="1" ref="F1210" ca="1">IF(INDIRECT($C1193&amp;"!$K$78")=0,"",INDIRECT($C1193&amp;"!$K$78"))</f>
        <v/>
      </c>
      <c r="G1210" s="115" t="str" cm="1">
        <f t="array" aca="1" ref="G1210" ca="1">IF(INDIRECT($C1193&amp;"!$K$114")=0,"",INDIRECT($C1193&amp;"!$K$114"))</f>
        <v/>
      </c>
      <c r="H1210" s="115" t="str" cm="1">
        <f t="array" aca="1" ref="H1210" ca="1">IF(INDIRECT($C1193&amp;"!$K$150")=0,"",INDIRECT($C1193&amp;"!$K$150"))</f>
        <v/>
      </c>
      <c r="I1210" s="115" t="str" cm="1">
        <f t="array" aca="1" ref="I1210" ca="1">IF(INDIRECT($C1193&amp;"!$K$186")=0,"",INDIRECT($C1193&amp;"!$K$186"))</f>
        <v/>
      </c>
      <c r="J1210" s="115" t="str" cm="1">
        <f t="array" aca="1" ref="J1210" ca="1">IF(INDIRECT($C1193&amp;"!$K$222")=0,"",INDIRECT($C1193&amp;"!$K$222"))</f>
        <v/>
      </c>
      <c r="K1210" s="115" t="str" cm="1">
        <f t="array" aca="1" ref="K1210" ca="1">IF(INDIRECT($C1193&amp;"!$K$258")=0,"",INDIRECT($C1193&amp;"!$K$258"))</f>
        <v/>
      </c>
      <c r="L1210" s="115" t="str" cm="1">
        <f t="array" aca="1" ref="L1210" ca="1">IF(INDIRECT($C1193&amp;"!$K$294")=0,"",INDIRECT($C1193&amp;"!$K$294"))</f>
        <v/>
      </c>
      <c r="M1210" s="116" t="str">
        <f ca="1">IF(E1210="","",SUM($E1210:$L1210))</f>
        <v/>
      </c>
      <c r="Q1210" s="63"/>
      <c r="R1210" s="63"/>
      <c r="S1210" s="63"/>
      <c r="T1210" s="63"/>
      <c r="U1210" s="63"/>
      <c r="V1210" s="63"/>
      <c r="W1210" s="63"/>
      <c r="X1210" s="63"/>
    </row>
    <row r="1211" spans="3:24">
      <c r="C1211" s="117"/>
      <c r="D1211" s="117" t="s">
        <v>74</v>
      </c>
      <c r="E1211" s="118" t="str">
        <f ca="1">IF(OR(E1208="",E1210=""),"",ROUNDDOWN(E1208*E1210*24,0))</f>
        <v/>
      </c>
      <c r="F1211" s="119" t="str">
        <f t="shared" ref="F1211:L1211" ca="1" si="2152">IF(OR(F1208="",F1210=""),"",ROUNDDOWN(F1208*F1210*24,0))</f>
        <v/>
      </c>
      <c r="G1211" s="119" t="str">
        <f t="shared" ca="1" si="2152"/>
        <v/>
      </c>
      <c r="H1211" s="119" t="str">
        <f t="shared" ca="1" si="2152"/>
        <v/>
      </c>
      <c r="I1211" s="119" t="str">
        <f t="shared" ca="1" si="2152"/>
        <v/>
      </c>
      <c r="J1211" s="119" t="str">
        <f t="shared" ca="1" si="2152"/>
        <v/>
      </c>
      <c r="K1211" s="119" t="str">
        <f t="shared" ca="1" si="2152"/>
        <v/>
      </c>
      <c r="L1211" s="119" t="str">
        <f t="shared" ca="1" si="2152"/>
        <v/>
      </c>
      <c r="M1211" s="121">
        <f ca="1">SUM(E1211:L1211)</f>
        <v>0</v>
      </c>
      <c r="Q1211" s="63" t="str">
        <f t="shared" ref="Q1211" ca="1" si="2153">IF(OR(E1208="",E1210=""),"",CHAR(10)&amp;"法定休日：" &amp; TEXT(E1208,"#,###円") &amp; "×" &amp; TEXT(E1210,"[h]:mm時間;@") &amp; "=" &amp; TEXT(E1211,"#,###円"))</f>
        <v/>
      </c>
      <c r="R1211" s="63" t="str">
        <f t="shared" ref="R1211" ca="1" si="2154">IF(OR(F1208="",F1210=""),"",CHAR(10)&amp;"法定休日：" &amp; TEXT(F1208,"#,###円") &amp; "×" &amp; TEXT(F1210,"[h]:mm時間;@") &amp; "=" &amp; TEXT(F1211,"#,###円"))</f>
        <v/>
      </c>
      <c r="S1211" s="63" t="str">
        <f t="shared" ref="S1211" ca="1" si="2155">IF(OR(G1208="",G1210=""),"",CHAR(10)&amp;"法定休日：" &amp; TEXT(G1208,"#,###円") &amp; "×" &amp; TEXT(G1210,"[h]:mm時間;@") &amp; "=" &amp; TEXT(G1211,"#,###円"))</f>
        <v/>
      </c>
      <c r="T1211" s="63" t="str">
        <f t="shared" ref="T1211" ca="1" si="2156">IF(OR(H1208="",H1210=""),"",CHAR(10)&amp;"法定休日：" &amp; TEXT(H1208,"#,###円") &amp; "×" &amp; TEXT(H1210,"[h]:mm時間;@") &amp; "=" &amp; TEXT(H1211,"#,###円"))</f>
        <v/>
      </c>
      <c r="U1211" s="63" t="str">
        <f t="shared" ref="U1211" ca="1" si="2157">IF(OR(I1208="",I1210=""),"",CHAR(10)&amp;"法定休日：" &amp; TEXT(I1208,"#,###円") &amp; "×" &amp; TEXT(I1210,"[h]:mm時間;@") &amp; "=" &amp; TEXT(I1211,"#,###円"))</f>
        <v/>
      </c>
      <c r="V1211" s="63" t="str">
        <f t="shared" ref="V1211" ca="1" si="2158">IF(OR(J1208="",J1210=""),"",CHAR(10)&amp;"法定休日：" &amp; TEXT(J1208,"#,###円") &amp; "×" &amp; TEXT(J1210,"[h]:mm時間;@") &amp; "=" &amp; TEXT(J1211,"#,###円"))</f>
        <v/>
      </c>
      <c r="W1211" s="63" t="str">
        <f t="shared" ref="W1211" ca="1" si="2159">IF(OR(K1208="",K1210=""),"",CHAR(10)&amp;"法定休日：" &amp; TEXT(K1208,"#,###円") &amp; "×" &amp; TEXT(K1210,"[h]:mm時間;@") &amp; "=" &amp; TEXT(K1211,"#,###円"))</f>
        <v/>
      </c>
      <c r="X1211" s="63" t="str">
        <f t="shared" ref="X1211" ca="1" si="2160">IF(OR(L1208="",L1210=""),"",CHAR(10)&amp;"法定休日：" &amp; TEXT(L1208,"#,###円") &amp; "×" &amp; TEXT(L1210,"[h]:mm時間;@") &amp; "=" &amp; TEXT(L1211,"#,###円"))</f>
        <v/>
      </c>
    </row>
    <row r="1212" spans="3:24">
      <c r="C1212" s="110" t="s">
        <v>75</v>
      </c>
      <c r="D1212" s="110" t="s">
        <v>77</v>
      </c>
      <c r="E1212" s="38"/>
      <c r="F1212" s="36"/>
      <c r="G1212" s="36"/>
      <c r="H1212" s="36"/>
      <c r="I1212" s="36"/>
      <c r="J1212" s="36"/>
      <c r="K1212" s="36"/>
      <c r="L1212" s="36"/>
      <c r="M1212" s="126">
        <f>SUM(E1212:L1212)</f>
        <v>0</v>
      </c>
      <c r="Q1212" s="63"/>
      <c r="R1212" s="63"/>
      <c r="S1212" s="63"/>
      <c r="T1212" s="63"/>
      <c r="U1212" s="63"/>
      <c r="V1212" s="63"/>
      <c r="W1212" s="63"/>
      <c r="X1212" s="63"/>
    </row>
    <row r="1213" spans="3:24">
      <c r="C1213" s="127"/>
      <c r="D1213" s="113" t="s">
        <v>78</v>
      </c>
      <c r="E1213" s="39"/>
      <c r="F1213" s="35"/>
      <c r="G1213" s="35"/>
      <c r="H1213" s="35"/>
      <c r="I1213" s="35"/>
      <c r="J1213" s="35"/>
      <c r="K1213" s="35"/>
      <c r="L1213" s="35"/>
      <c r="M1213" s="128">
        <f ca="1">SUM(E1213*E1196,F1213*F1196,G1213*G1196,H1213*H1196,I1213*I1196,J1213*J1196,K1213*K1196,L1213*L1196)</f>
        <v>0</v>
      </c>
      <c r="Q1213" s="63"/>
      <c r="R1213" s="63"/>
      <c r="S1213" s="63"/>
      <c r="T1213" s="63"/>
      <c r="U1213" s="63"/>
      <c r="V1213" s="63"/>
      <c r="W1213" s="63"/>
      <c r="X1213" s="63"/>
    </row>
    <row r="1214" spans="3:24">
      <c r="C1214" s="129"/>
      <c r="D1214" s="117" t="s">
        <v>74</v>
      </c>
      <c r="E1214" s="118" t="str">
        <f t="shared" ref="E1214:L1214" si="2161">IF(AND(E1212="",E1213=""),"",E1212+E1213*E1196)</f>
        <v/>
      </c>
      <c r="F1214" s="119" t="str">
        <f t="shared" si="2161"/>
        <v/>
      </c>
      <c r="G1214" s="119" t="str">
        <f t="shared" si="2161"/>
        <v/>
      </c>
      <c r="H1214" s="119" t="str">
        <f t="shared" si="2161"/>
        <v/>
      </c>
      <c r="I1214" s="119" t="str">
        <f t="shared" si="2161"/>
        <v/>
      </c>
      <c r="J1214" s="119" t="str">
        <f t="shared" si="2161"/>
        <v/>
      </c>
      <c r="K1214" s="119" t="str">
        <f t="shared" si="2161"/>
        <v/>
      </c>
      <c r="L1214" s="119" t="str">
        <f t="shared" si="2161"/>
        <v/>
      </c>
      <c r="M1214" s="121">
        <f>SUM(E1214:L1214)</f>
        <v>0</v>
      </c>
      <c r="Q1214" s="63" t="str">
        <f t="shared" ref="Q1214:X1214" si="2162">IF(AND(E1212="",E1213=""),"",CHAR(10)&amp;"通勤手当：" &amp; TEXT(E1214,"#,###円"))</f>
        <v/>
      </c>
      <c r="R1214" s="63" t="str">
        <f t="shared" si="2162"/>
        <v/>
      </c>
      <c r="S1214" s="63" t="str">
        <f t="shared" si="2162"/>
        <v/>
      </c>
      <c r="T1214" s="63" t="str">
        <f t="shared" si="2162"/>
        <v/>
      </c>
      <c r="U1214" s="63" t="str">
        <f t="shared" si="2162"/>
        <v/>
      </c>
      <c r="V1214" s="63" t="str">
        <f t="shared" si="2162"/>
        <v/>
      </c>
      <c r="W1214" s="63" t="str">
        <f t="shared" si="2162"/>
        <v/>
      </c>
      <c r="X1214" s="63" t="str">
        <f t="shared" si="2162"/>
        <v/>
      </c>
    </row>
    <row r="1215" spans="3:24">
      <c r="C1215" s="110" t="s">
        <v>97</v>
      </c>
      <c r="D1215" s="130" t="s">
        <v>99</v>
      </c>
      <c r="E1215" s="38"/>
      <c r="F1215" s="36"/>
      <c r="G1215" s="36"/>
      <c r="H1215" s="36"/>
      <c r="I1215" s="36"/>
      <c r="J1215" s="36"/>
      <c r="K1215" s="36"/>
      <c r="L1215" s="36"/>
      <c r="M1215" s="131">
        <f>SUM(E1215:L1215)</f>
        <v>0</v>
      </c>
      <c r="Q1215" s="63" t="str">
        <f>IF(E1215="","",CHAR(10)&amp;"自己負担：" &amp; TEXT(E1215,"#,###円")) &amp; IF(E1216="",""," ※" &amp;E1216)</f>
        <v/>
      </c>
      <c r="R1215" s="63" t="str">
        <f t="shared" ref="R1215" si="2163">IF(F1215="","",CHAR(10)&amp;"自己負担：" &amp; TEXT(F1215,"#,###円")) &amp; IF(F1216="",""," ※" &amp;F1216)</f>
        <v/>
      </c>
      <c r="S1215" s="63" t="str">
        <f t="shared" ref="S1215" si="2164">IF(G1215="","",CHAR(10)&amp;"自己負担：" &amp; TEXT(G1215,"#,###円")) &amp; IF(G1216="",""," ※" &amp;G1216)</f>
        <v/>
      </c>
      <c r="T1215" s="63" t="str">
        <f t="shared" ref="T1215" si="2165">IF(H1215="","",CHAR(10)&amp;"自己負担：" &amp; TEXT(H1215,"#,###円")) &amp; IF(H1216="",""," ※" &amp;H1216)</f>
        <v/>
      </c>
      <c r="U1215" s="63" t="str">
        <f t="shared" ref="U1215" si="2166">IF(I1215="","",CHAR(10)&amp;"自己負担：" &amp; TEXT(I1215,"#,###円")) &amp; IF(I1216="",""," ※" &amp;I1216)</f>
        <v/>
      </c>
      <c r="V1215" s="63" t="str">
        <f t="shared" ref="V1215" si="2167">IF(J1215="","",CHAR(10)&amp;"自己負担：" &amp; TEXT(J1215,"#,###円")) &amp; IF(J1216="",""," ※" &amp;J1216)</f>
        <v/>
      </c>
      <c r="W1215" s="63" t="str">
        <f t="shared" ref="W1215" si="2168">IF(K1215="","",CHAR(10)&amp;"自己負担：" &amp; TEXT(K1215,"#,###円")) &amp; IF(K1216="",""," ※" &amp;K1216)</f>
        <v/>
      </c>
      <c r="X1215" s="63" t="str">
        <f t="shared" ref="X1215" si="2169">IF(L1215="","",CHAR(10)&amp;"自己負担：" &amp; TEXT(L1215,"#,###円")) &amp; IF(L1216="",""," ※" &amp;L1216)</f>
        <v/>
      </c>
    </row>
    <row r="1216" spans="3:24" ht="33.75" customHeight="1" thickBot="1">
      <c r="C1216" s="132" t="s">
        <v>98</v>
      </c>
      <c r="D1216" s="133" t="s">
        <v>100</v>
      </c>
      <c r="E1216" s="40"/>
      <c r="F1216" s="40"/>
      <c r="G1216" s="40"/>
      <c r="H1216" s="40"/>
      <c r="I1216" s="40"/>
      <c r="J1216" s="40"/>
      <c r="K1216" s="40"/>
      <c r="L1216" s="41"/>
      <c r="M1216" s="134"/>
      <c r="O1216" s="1" t="s">
        <v>101</v>
      </c>
    </row>
    <row r="1217" spans="2:24" ht="21.75" customHeight="1" thickTop="1">
      <c r="C1217" s="129" t="s">
        <v>76</v>
      </c>
      <c r="D1217" s="135"/>
      <c r="E1217" s="119" t="str">
        <f t="shared" ref="E1217:L1217" ca="1" si="2170">IF(SUM(E1199,E1203,E1207,E1211,E1214)-E1215=0,"",SUM(E1199,E1203,E1207,E1211,E1214)-E1215)</f>
        <v/>
      </c>
      <c r="F1217" s="119" t="str">
        <f t="shared" ca="1" si="2170"/>
        <v/>
      </c>
      <c r="G1217" s="119" t="str">
        <f t="shared" ca="1" si="2170"/>
        <v/>
      </c>
      <c r="H1217" s="119" t="str">
        <f t="shared" ca="1" si="2170"/>
        <v/>
      </c>
      <c r="I1217" s="119" t="str">
        <f t="shared" ca="1" si="2170"/>
        <v/>
      </c>
      <c r="J1217" s="119" t="str">
        <f t="shared" ca="1" si="2170"/>
        <v/>
      </c>
      <c r="K1217" s="119" t="str">
        <f t="shared" ca="1" si="2170"/>
        <v/>
      </c>
      <c r="L1217" s="119" t="str">
        <f t="shared" ca="1" si="2170"/>
        <v/>
      </c>
      <c r="M1217" s="136" t="str">
        <f ca="1">IF(E1217="","",SUM(E1217:L1217))</f>
        <v/>
      </c>
      <c r="Q1217" s="137" t="str">
        <f ca="1">Q1199&amp;Q1203&amp;Q1207&amp;Q1211&amp;Q1214&amp;Q1215</f>
        <v/>
      </c>
      <c r="R1217" s="137" t="str">
        <f t="shared" ref="R1217:X1217" ca="1" si="2171">R1199&amp;R1203&amp;R1207&amp;R1211&amp;R1214&amp;R1215</f>
        <v/>
      </c>
      <c r="S1217" s="137" t="str">
        <f t="shared" ca="1" si="2171"/>
        <v/>
      </c>
      <c r="T1217" s="137" t="str">
        <f t="shared" ca="1" si="2171"/>
        <v/>
      </c>
      <c r="U1217" s="137" t="str">
        <f t="shared" ca="1" si="2171"/>
        <v/>
      </c>
      <c r="V1217" s="137" t="str">
        <f t="shared" ca="1" si="2171"/>
        <v/>
      </c>
      <c r="W1217" s="137" t="str">
        <f t="shared" ca="1" si="2171"/>
        <v/>
      </c>
      <c r="X1217" s="137" t="str">
        <f t="shared" ca="1" si="2171"/>
        <v/>
      </c>
    </row>
    <row r="1218" spans="2:24" ht="15" customHeight="1" thickBot="1">
      <c r="B1218" s="138"/>
      <c r="C1218" s="138"/>
      <c r="D1218" s="138"/>
      <c r="E1218" s="138"/>
      <c r="F1218" s="138"/>
      <c r="G1218" s="138"/>
      <c r="H1218" s="138"/>
      <c r="I1218" s="138"/>
      <c r="J1218" s="138"/>
      <c r="K1218" s="138"/>
      <c r="L1218" s="138"/>
      <c r="M1218" s="138"/>
    </row>
    <row r="1220" spans="2:24" ht="14.25" customHeight="1">
      <c r="B1220" s="46">
        <f>B1193+1</f>
        <v>46</v>
      </c>
      <c r="C1220" s="29" t="str">
        <f>HYPERLINK("#日誌"&amp;B1220&amp;"!B11","日誌"&amp;B1220)</f>
        <v>日誌46</v>
      </c>
      <c r="D1220" s="95" t="s">
        <v>116</v>
      </c>
      <c r="E1220" s="139"/>
      <c r="F1220" s="95" t="s">
        <v>126</v>
      </c>
      <c r="G1220" s="140"/>
      <c r="H1220" s="95" t="s">
        <v>127</v>
      </c>
      <c r="I1220" s="140"/>
      <c r="J1220" s="63"/>
      <c r="M1220" s="96" t="str">
        <f>HYPERLINK("#⑭雑役務費!C"&amp;9*B1220+1,"経費支出管理表へ")</f>
        <v>経費支出管理表へ</v>
      </c>
      <c r="Q1220" s="1" t="s">
        <v>102</v>
      </c>
    </row>
    <row r="1221" spans="2:24" ht="7.5" customHeight="1">
      <c r="C1221" s="63"/>
      <c r="D1221" s="63"/>
      <c r="E1221" s="63"/>
      <c r="G1221" s="97" t="e">
        <f>VLOOKUP(G1220,リスト!E:F,2,FALSE)</f>
        <v>#N/A</v>
      </c>
      <c r="H1221" s="63"/>
      <c r="J1221" s="63"/>
      <c r="K1221" s="63"/>
      <c r="L1221" s="63"/>
      <c r="M1221" s="63"/>
    </row>
    <row r="1222" spans="2:24">
      <c r="C1222" s="98"/>
      <c r="D1222" s="99"/>
      <c r="E1222" s="100" t="s">
        <v>45</v>
      </c>
      <c r="F1222" s="101" t="s">
        <v>46</v>
      </c>
      <c r="G1222" s="101" t="s">
        <v>47</v>
      </c>
      <c r="H1222" s="101" t="s">
        <v>48</v>
      </c>
      <c r="I1222" s="101" t="s">
        <v>49</v>
      </c>
      <c r="J1222" s="101" t="s">
        <v>50</v>
      </c>
      <c r="K1222" s="101" t="s">
        <v>51</v>
      </c>
      <c r="L1222" s="101" t="s">
        <v>52</v>
      </c>
      <c r="M1222" s="102" t="s">
        <v>11</v>
      </c>
      <c r="Q1222" s="103" t="s">
        <v>45</v>
      </c>
      <c r="R1222" s="103" t="s">
        <v>46</v>
      </c>
      <c r="S1222" s="103" t="s">
        <v>47</v>
      </c>
      <c r="T1222" s="103" t="s">
        <v>48</v>
      </c>
      <c r="U1222" s="103" t="s">
        <v>49</v>
      </c>
      <c r="V1222" s="103" t="s">
        <v>50</v>
      </c>
      <c r="W1222" s="103" t="s">
        <v>51</v>
      </c>
      <c r="X1222" s="103" t="s">
        <v>52</v>
      </c>
    </row>
    <row r="1223" spans="2:24" ht="15" customHeight="1">
      <c r="C1223" s="104" t="s">
        <v>18</v>
      </c>
      <c r="D1223" s="105"/>
      <c r="E1223" s="106" cm="1">
        <f t="array" aca="1" ref="E1223" ca="1">IF(INDIRECT(C1220&amp;"!$L$42")=0,"",COUNT(INDIRECT(C1220&amp;"!$L$11:$L$41")))</f>
        <v>0</v>
      </c>
      <c r="F1223" s="107" cm="1">
        <f t="array" aca="1" ref="F1223" ca="1">IF(INDIRECT(C1220&amp;"!$L$78")=0,"",COUNT(INDIRECT(C1220&amp;"!$L$47:$L$77")))</f>
        <v>0</v>
      </c>
      <c r="G1223" s="107" cm="1">
        <f t="array" aca="1" ref="G1223" ca="1">IF(INDIRECT(C1220&amp;"!$L$114")=0,"",COUNT(INDIRECT(C1220&amp;"!$L$83:$L$113")))</f>
        <v>0</v>
      </c>
      <c r="H1223" s="107" cm="1">
        <f t="array" aca="1" ref="H1223" ca="1">IF(INDIRECT(C1220&amp;"!$L$150")=0,"",COUNT(INDIRECT(C1220&amp;"!$L$119:$L$149")))</f>
        <v>0</v>
      </c>
      <c r="I1223" s="107" cm="1">
        <f t="array" aca="1" ref="I1223" ca="1">IF(INDIRECT(C1220&amp;"!$L$186")=0,"",COUNT(INDIRECT(C1220&amp;"!$L$155:$L$185")))</f>
        <v>0</v>
      </c>
      <c r="J1223" s="107" cm="1">
        <f t="array" aca="1" ref="J1223" ca="1">IF(INDIRECT(C1220&amp;"!$L$222")=0,"",COUNT(INDIRECT(C1220&amp;"!$L$191:$L$221")))</f>
        <v>0</v>
      </c>
      <c r="K1223" s="107" cm="1">
        <f t="array" aca="1" ref="K1223" ca="1">IF(INDIRECT(C1220&amp;"!$L$258")=0,"",COUNT(INDIRECT(C1220&amp;"!$L$227:$L$257")))</f>
        <v>0</v>
      </c>
      <c r="L1223" s="107" cm="1">
        <f t="array" aca="1" ref="L1223" ca="1">IF(INDIRECT(C1220&amp;"!$L$294")=0,"",COUNT(INDIRECT(C1220&amp;"!$L$263:$L$293")))</f>
        <v>0</v>
      </c>
      <c r="M1223" s="108">
        <f ca="1">IF($E$8="","",SUM($E$8:$L$8))</f>
        <v>0</v>
      </c>
      <c r="O1223" s="69" t="s">
        <v>167</v>
      </c>
      <c r="Q1223" s="109"/>
      <c r="R1223" s="109"/>
      <c r="S1223" s="109"/>
      <c r="T1223" s="109"/>
      <c r="U1223" s="109"/>
      <c r="V1223" s="109"/>
      <c r="W1223" s="109"/>
      <c r="X1223" s="109"/>
    </row>
    <row r="1224" spans="2:24">
      <c r="C1224" s="110" t="s">
        <v>82</v>
      </c>
      <c r="D1224" s="110" t="s">
        <v>73</v>
      </c>
      <c r="E1224" s="37"/>
      <c r="F1224" s="30"/>
      <c r="G1224" s="30"/>
      <c r="H1224" s="30"/>
      <c r="I1224" s="30"/>
      <c r="J1224" s="30"/>
      <c r="K1224" s="30"/>
      <c r="L1224" s="30"/>
      <c r="M1224" s="111"/>
      <c r="O1224" s="1" t="s">
        <v>122</v>
      </c>
    </row>
    <row r="1225" spans="2:24">
      <c r="C1225" s="112"/>
      <c r="D1225" s="113" t="s">
        <v>24</v>
      </c>
      <c r="E1225" s="114" t="str" cm="1">
        <f t="array" aca="1" ref="E1225" ca="1">IF(INDIRECT($C1220&amp;"!$H$42")=0,"",INDIRECT($C1220&amp;"!$H$42"))</f>
        <v/>
      </c>
      <c r="F1225" s="115" t="str" cm="1">
        <f t="array" aca="1" ref="F1225" ca="1">IF(INDIRECT($C1220&amp;"!$H$78")=0,"",INDIRECT($C1220&amp;"!$H$78"))</f>
        <v/>
      </c>
      <c r="G1225" s="115" t="str" cm="1">
        <f t="array" aca="1" ref="G1225" ca="1">IF(INDIRECT($C1220&amp;"!$H$114")=0,"",INDIRECT($C1220&amp;"!$H$114"))</f>
        <v/>
      </c>
      <c r="H1225" s="115" t="str" cm="1">
        <f t="array" aca="1" ref="H1225" ca="1">IF(INDIRECT($C1220&amp;"!$H$150")=0,"",INDIRECT($C1220&amp;"!$H$150"))</f>
        <v/>
      </c>
      <c r="I1225" s="115" t="str" cm="1">
        <f t="array" aca="1" ref="I1225" ca="1">IF(INDIRECT($C1220&amp;"!$H$186")=0,"",INDIRECT($C1220&amp;"!$H$186"))</f>
        <v/>
      </c>
      <c r="J1225" s="115" t="str" cm="1">
        <f t="array" aca="1" ref="J1225" ca="1">IF(INDIRECT($C1220&amp;"!$H$222")=0,"",INDIRECT($C1220&amp;"!$H$222"))</f>
        <v/>
      </c>
      <c r="K1225" s="115" t="str" cm="1">
        <f t="array" aca="1" ref="K1225" ca="1">IF(INDIRECT($C1220&amp;"!$H$258")=0,"",INDIRECT($C1220&amp;"!$H$258"))</f>
        <v/>
      </c>
      <c r="L1225" s="115" t="str" cm="1">
        <f t="array" aca="1" ref="L1225" ca="1">IF(INDIRECT($C1220&amp;"!$H$294")=0,"",INDIRECT($C1220&amp;"!$H$294"))</f>
        <v/>
      </c>
      <c r="M1225" s="116" t="str">
        <f ca="1">IF(E1225="","",SUM($E1225:$L1225))</f>
        <v/>
      </c>
    </row>
    <row r="1226" spans="2:24">
      <c r="C1226" s="117"/>
      <c r="D1226" s="117" t="s">
        <v>74</v>
      </c>
      <c r="E1226" s="118" t="str">
        <f t="shared" ref="E1226:L1226" ca="1" si="2172">IF(OR(E1224="",E1225=""),"",ROUNDDOWN(E1224*E1225*24,0))</f>
        <v/>
      </c>
      <c r="F1226" s="119" t="str">
        <f t="shared" ca="1" si="2172"/>
        <v/>
      </c>
      <c r="G1226" s="119" t="str">
        <f t="shared" ca="1" si="2172"/>
        <v/>
      </c>
      <c r="H1226" s="119" t="str">
        <f t="shared" ca="1" si="2172"/>
        <v/>
      </c>
      <c r="I1226" s="120" t="str">
        <f t="shared" ca="1" si="2172"/>
        <v/>
      </c>
      <c r="J1226" s="119" t="str">
        <f t="shared" ca="1" si="2172"/>
        <v/>
      </c>
      <c r="K1226" s="119" t="str">
        <f t="shared" ca="1" si="2172"/>
        <v/>
      </c>
      <c r="L1226" s="119" t="str">
        <f t="shared" ca="1" si="2172"/>
        <v/>
      </c>
      <c r="M1226" s="121">
        <f ca="1">SUM(E1226:L1226)</f>
        <v>0</v>
      </c>
      <c r="Q1226" s="63" t="str">
        <f t="shared" ref="Q1226" ca="1" si="2173">IF(OR(E1224="",E1225=""),"","所定内：" &amp; TEXT(E1224,"#,###円") &amp; "×" &amp; TEXT(E1225,"[h]:mm時間;@") &amp; "=" &amp; TEXT(E1226,"#,###円"))</f>
        <v/>
      </c>
      <c r="R1226" s="63" t="str">
        <f t="shared" ref="R1226" ca="1" si="2174">IF(OR(F1224="",F1225=""),"","所定内：" &amp; TEXT(F1224,"#,###円") &amp; "×" &amp; TEXT(F1225,"[h]:mm時間;@") &amp; "=" &amp; TEXT(F1226,"#,###円"))</f>
        <v/>
      </c>
      <c r="S1226" s="63" t="str">
        <f t="shared" ref="S1226" ca="1" si="2175">IF(OR(G1224="",G1225=""),"","所定内：" &amp; TEXT(G1224,"#,###円") &amp; "×" &amp; TEXT(G1225,"[h]:mm時間;@") &amp; "=" &amp; TEXT(G1226,"#,###円"))</f>
        <v/>
      </c>
      <c r="T1226" s="63" t="str">
        <f t="shared" ref="T1226" ca="1" si="2176">IF(OR(H1224="",H1225=""),"","所定内：" &amp; TEXT(H1224,"#,###円") &amp; "×" &amp; TEXT(H1225,"[h]:mm時間;@") &amp; "=" &amp; TEXT(H1226,"#,###円"))</f>
        <v/>
      </c>
      <c r="U1226" s="63" t="str">
        <f t="shared" ref="U1226" ca="1" si="2177">IF(OR(I1224="",I1225=""),"","所定内：" &amp; TEXT(I1224,"#,###円") &amp; "×" &amp; TEXT(I1225,"[h]:mm時間;@") &amp; "=" &amp; TEXT(I1226,"#,###円"))</f>
        <v/>
      </c>
      <c r="V1226" s="63" t="str">
        <f t="shared" ref="V1226" ca="1" si="2178">IF(OR(J1224="",J1225=""),"","所定内：" &amp; TEXT(J1224,"#,###円") &amp; "×" &amp; TEXT(J1225,"[h]:mm時間;@") &amp; "=" &amp; TEXT(J1226,"#,###円"))</f>
        <v/>
      </c>
      <c r="W1226" s="63" t="str">
        <f t="shared" ref="W1226" ca="1" si="2179">IF(OR(K1224="",K1225=""),"","所定内：" &amp; TEXT(K1224,"#,###円") &amp; "×" &amp; TEXT(K1225,"[h]:mm時間;@") &amp; "=" &amp; TEXT(K1226,"#,###円"))</f>
        <v/>
      </c>
      <c r="X1226" s="63" t="str">
        <f t="shared" ref="X1226" ca="1" si="2180">IF(OR(L1224="",L1225=""),"","所定内：" &amp; TEXT(L1224,"#,###円") &amp; "×" &amp; TEXT(L1225,"[h]:mm時間;@") &amp; "=" &amp; TEXT(L1226,"#,###円"))</f>
        <v/>
      </c>
    </row>
    <row r="1227" spans="2:24">
      <c r="C1227" s="110" t="s">
        <v>91</v>
      </c>
      <c r="D1227" s="112" t="s">
        <v>73</v>
      </c>
      <c r="E1227" s="37"/>
      <c r="F1227" s="30"/>
      <c r="G1227" s="30"/>
      <c r="H1227" s="30"/>
      <c r="I1227" s="30"/>
      <c r="J1227" s="30"/>
      <c r="K1227" s="30"/>
      <c r="L1227" s="30"/>
      <c r="M1227" s="122"/>
      <c r="Q1227" s="63"/>
      <c r="R1227" s="63"/>
      <c r="S1227" s="63"/>
      <c r="T1227" s="63"/>
      <c r="U1227" s="63"/>
      <c r="V1227" s="63"/>
      <c r="W1227" s="63"/>
      <c r="X1227" s="63"/>
    </row>
    <row r="1228" spans="2:24">
      <c r="C1228" s="112"/>
      <c r="D1228" s="113" t="s">
        <v>92</v>
      </c>
      <c r="E1228" s="123" t="str">
        <f>IF(OR(E1224="",E1227=""),"",E1227/E1224-1)</f>
        <v/>
      </c>
      <c r="F1228" s="124" t="str">
        <f t="shared" ref="F1228:L1228" si="2181">IF(OR(F1224="",F1227=""),"",F1227/F1224-1)</f>
        <v/>
      </c>
      <c r="G1228" s="124" t="str">
        <f t="shared" si="2181"/>
        <v/>
      </c>
      <c r="H1228" s="124" t="str">
        <f t="shared" si="2181"/>
        <v/>
      </c>
      <c r="I1228" s="124" t="str">
        <f t="shared" si="2181"/>
        <v/>
      </c>
      <c r="J1228" s="124" t="str">
        <f t="shared" si="2181"/>
        <v/>
      </c>
      <c r="K1228" s="124" t="str">
        <f t="shared" si="2181"/>
        <v/>
      </c>
      <c r="L1228" s="124" t="str">
        <f t="shared" si="2181"/>
        <v/>
      </c>
      <c r="M1228" s="125"/>
      <c r="Q1228" s="63"/>
      <c r="R1228" s="63"/>
      <c r="S1228" s="63"/>
      <c r="T1228" s="63"/>
      <c r="U1228" s="63"/>
      <c r="V1228" s="63"/>
      <c r="W1228" s="63"/>
      <c r="X1228" s="63"/>
    </row>
    <row r="1229" spans="2:24">
      <c r="C1229" s="112"/>
      <c r="D1229" s="113" t="s">
        <v>24</v>
      </c>
      <c r="E1229" s="114" t="str" cm="1">
        <f t="array" aca="1" ref="E1229" ca="1">IF(INDIRECT($C1220&amp;"!$I$42")=0,"",INDIRECT($C1220&amp;"!$I$42"))</f>
        <v/>
      </c>
      <c r="F1229" s="115" t="str" cm="1">
        <f t="array" aca="1" ref="F1229" ca="1">IF(INDIRECT($C1220&amp;"!$I$78")=0,"",INDIRECT($C1220&amp;"!$I$78"))</f>
        <v/>
      </c>
      <c r="G1229" s="115" t="str" cm="1">
        <f t="array" aca="1" ref="G1229" ca="1">IF(INDIRECT($C1220&amp;"!$I$114")=0,"",INDIRECT($C1220&amp;"!$I$114"))</f>
        <v/>
      </c>
      <c r="H1229" s="115" t="str" cm="1">
        <f t="array" aca="1" ref="H1229" ca="1">IF(INDIRECT($C1220&amp;"!$I$150")=0,"",INDIRECT($C1220&amp;"!$I$150"))</f>
        <v/>
      </c>
      <c r="I1229" s="115" t="str" cm="1">
        <f t="array" aca="1" ref="I1229" ca="1">IF(INDIRECT($C1220&amp;"!$I$186")=0,"",INDIRECT($C1220&amp;"!$I$186"))</f>
        <v/>
      </c>
      <c r="J1229" s="115" t="str" cm="1">
        <f t="array" aca="1" ref="J1229" ca="1">IF(INDIRECT($C1220&amp;"!$I$222")=0,"",INDIRECT($C1220&amp;"!$I$222"))</f>
        <v/>
      </c>
      <c r="K1229" s="115" t="str" cm="1">
        <f t="array" aca="1" ref="K1229" ca="1">IF(INDIRECT($C1220&amp;"!$I$258")=0,"",INDIRECT($C1220&amp;"!$I$258"))</f>
        <v/>
      </c>
      <c r="L1229" s="115" t="str" cm="1">
        <f t="array" aca="1" ref="L1229" ca="1">IF(INDIRECT($C1220&amp;"!$I$294")=0,"",INDIRECT($C1220&amp;"!$I$294"))</f>
        <v/>
      </c>
      <c r="M1229" s="116" t="str">
        <f ca="1">IF(E1229="","",SUM($E1229:$L1229))</f>
        <v/>
      </c>
      <c r="Q1229" s="63"/>
      <c r="R1229" s="63"/>
      <c r="S1229" s="63"/>
      <c r="T1229" s="63"/>
      <c r="U1229" s="63"/>
      <c r="V1229" s="63"/>
      <c r="W1229" s="63"/>
      <c r="X1229" s="63"/>
    </row>
    <row r="1230" spans="2:24">
      <c r="C1230" s="117"/>
      <c r="D1230" s="117" t="s">
        <v>74</v>
      </c>
      <c r="E1230" s="118" t="str">
        <f t="shared" ref="E1230:L1230" ca="1" si="2182">IF(OR(E1227="",E1229=""),"",ROUNDDOWN(E1227*E1229*24,0))</f>
        <v/>
      </c>
      <c r="F1230" s="119" t="str">
        <f t="shared" ca="1" si="2182"/>
        <v/>
      </c>
      <c r="G1230" s="119" t="str">
        <f t="shared" ca="1" si="2182"/>
        <v/>
      </c>
      <c r="H1230" s="119" t="str">
        <f t="shared" ca="1" si="2182"/>
        <v/>
      </c>
      <c r="I1230" s="119" t="str">
        <f t="shared" ca="1" si="2182"/>
        <v/>
      </c>
      <c r="J1230" s="119" t="str">
        <f t="shared" ca="1" si="2182"/>
        <v/>
      </c>
      <c r="K1230" s="119" t="str">
        <f t="shared" ca="1" si="2182"/>
        <v/>
      </c>
      <c r="L1230" s="119" t="str">
        <f t="shared" ca="1" si="2182"/>
        <v/>
      </c>
      <c r="M1230" s="121">
        <f ca="1">SUM(E1230:L1230)</f>
        <v>0</v>
      </c>
      <c r="Q1230" s="63" t="str">
        <f t="shared" ref="Q1230" ca="1" si="2183">IF(OR(E1227="",E1229=""),"",CHAR(10)&amp;"所定外：" &amp; TEXT(E1227,"#,###円") &amp; "×" &amp; TEXT(E1229,"[h]:mm時間;@") &amp; "=" &amp; TEXT(E1230,"#,###円"))</f>
        <v/>
      </c>
      <c r="R1230" s="63" t="str">
        <f t="shared" ref="R1230" ca="1" si="2184">IF(OR(F1227="",F1229=""),"",CHAR(10)&amp;"所定外：" &amp; TEXT(F1227,"#,###円") &amp; "×" &amp; TEXT(F1229,"[h]:mm時間;@") &amp; "=" &amp; TEXT(F1230,"#,###円"))</f>
        <v/>
      </c>
      <c r="S1230" s="63" t="str">
        <f t="shared" ref="S1230" ca="1" si="2185">IF(OR(G1227="",G1229=""),"",CHAR(10)&amp;"所定外：" &amp; TEXT(G1227,"#,###円") &amp; "×" &amp; TEXT(G1229,"[h]:mm時間;@") &amp; "=" &amp; TEXT(G1230,"#,###円"))</f>
        <v/>
      </c>
      <c r="T1230" s="63" t="str">
        <f t="shared" ref="T1230" ca="1" si="2186">IF(OR(H1227="",H1229=""),"",CHAR(10)&amp;"所定外：" &amp; TEXT(H1227,"#,###円") &amp; "×" &amp; TEXT(H1229,"[h]:mm時間;@") &amp; "=" &amp; TEXT(H1230,"#,###円"))</f>
        <v/>
      </c>
      <c r="U1230" s="63" t="str">
        <f t="shared" ref="U1230" ca="1" si="2187">IF(OR(I1227="",I1229=""),"",CHAR(10)&amp;"所定外：" &amp; TEXT(I1227,"#,###円") &amp; "×" &amp; TEXT(I1229,"[h]:mm時間;@") &amp; "=" &amp; TEXT(I1230,"#,###円"))</f>
        <v/>
      </c>
      <c r="V1230" s="63" t="str">
        <f t="shared" ref="V1230" ca="1" si="2188">IF(OR(J1227="",J1229=""),"",CHAR(10)&amp;"所定外：" &amp; TEXT(J1227,"#,###円") &amp; "×" &amp; TEXT(J1229,"[h]:mm時間;@") &amp; "=" &amp; TEXT(J1230,"#,###円"))</f>
        <v/>
      </c>
      <c r="W1230" s="63" t="str">
        <f t="shared" ref="W1230" ca="1" si="2189">IF(OR(K1227="",K1229=""),"",CHAR(10)&amp;"所定外：" &amp; TEXT(K1227,"#,###円") &amp; "×" &amp; TEXT(K1229,"[h]:mm時間;@") &amp; "=" &amp; TEXT(K1230,"#,###円"))</f>
        <v/>
      </c>
      <c r="X1230" s="63" t="str">
        <f t="shared" ref="X1230" ca="1" si="2190">IF(OR(L1227="",L1229=""),"",CHAR(10)&amp;"所定外：" &amp; TEXT(L1227,"#,###円") &amp; "×" &amp; TEXT(L1229,"[h]:mm時間;@") &amp; "=" &amp; TEXT(L1230,"#,###円"))</f>
        <v/>
      </c>
    </row>
    <row r="1231" spans="2:24">
      <c r="C1231" s="110" t="s">
        <v>93</v>
      </c>
      <c r="D1231" s="112" t="s">
        <v>73</v>
      </c>
      <c r="E1231" s="37"/>
      <c r="F1231" s="30"/>
      <c r="G1231" s="30"/>
      <c r="H1231" s="30"/>
      <c r="I1231" s="30"/>
      <c r="J1231" s="30"/>
      <c r="K1231" s="30"/>
      <c r="L1231" s="30"/>
      <c r="M1231" s="122"/>
      <c r="Q1231" s="63"/>
      <c r="R1231" s="63"/>
      <c r="S1231" s="63"/>
      <c r="T1231" s="63"/>
      <c r="U1231" s="63"/>
      <c r="V1231" s="63"/>
      <c r="W1231" s="63"/>
      <c r="X1231" s="63"/>
    </row>
    <row r="1232" spans="2:24">
      <c r="C1232" s="112"/>
      <c r="D1232" s="113" t="s">
        <v>92</v>
      </c>
      <c r="E1232" s="123" t="str">
        <f t="shared" ref="E1232:L1232" si="2191">IF(OR(E1224="",E1231=""),"",E1231/E1224-1)</f>
        <v/>
      </c>
      <c r="F1232" s="124" t="str">
        <f t="shared" si="2191"/>
        <v/>
      </c>
      <c r="G1232" s="124" t="str">
        <f t="shared" si="2191"/>
        <v/>
      </c>
      <c r="H1232" s="124" t="str">
        <f t="shared" si="2191"/>
        <v/>
      </c>
      <c r="I1232" s="124" t="str">
        <f t="shared" si="2191"/>
        <v/>
      </c>
      <c r="J1232" s="124" t="str">
        <f t="shared" si="2191"/>
        <v/>
      </c>
      <c r="K1232" s="124" t="str">
        <f t="shared" si="2191"/>
        <v/>
      </c>
      <c r="L1232" s="124" t="str">
        <f t="shared" si="2191"/>
        <v/>
      </c>
      <c r="M1232" s="125"/>
      <c r="Q1232" s="63"/>
      <c r="R1232" s="63"/>
      <c r="S1232" s="63"/>
      <c r="T1232" s="63"/>
      <c r="U1232" s="63"/>
      <c r="V1232" s="63"/>
      <c r="W1232" s="63"/>
      <c r="X1232" s="63"/>
    </row>
    <row r="1233" spans="2:24">
      <c r="C1233" s="112"/>
      <c r="D1233" s="113" t="s">
        <v>24</v>
      </c>
      <c r="E1233" s="114" t="str" cm="1">
        <f t="array" aca="1" ref="E1233" ca="1">IF(INDIRECT($C1220&amp;"!$J$42")=0,"",INDIRECT($C1220&amp;"!$J$42"))</f>
        <v/>
      </c>
      <c r="F1233" s="115" t="str" cm="1">
        <f t="array" aca="1" ref="F1233" ca="1">IF(INDIRECT($C1220&amp;"!$J$78")=0,"",INDIRECT($C1220&amp;"!$J$78"))</f>
        <v/>
      </c>
      <c r="G1233" s="115" t="str" cm="1">
        <f t="array" aca="1" ref="G1233" ca="1">IF(INDIRECT($C1220&amp;"!$J$114")=0,"",INDIRECT($C1220&amp;"!$J$114"))</f>
        <v/>
      </c>
      <c r="H1233" s="115" t="str" cm="1">
        <f t="array" aca="1" ref="H1233" ca="1">IF(INDIRECT($C1220&amp;"!$J$150")=0,"",INDIRECT($C1220&amp;"!$J$150"))</f>
        <v/>
      </c>
      <c r="I1233" s="115" t="str" cm="1">
        <f t="array" aca="1" ref="I1233" ca="1">IF(INDIRECT($C1220&amp;"!$J$186")=0,"",INDIRECT($C1220&amp;"!$J$186"))</f>
        <v/>
      </c>
      <c r="J1233" s="115" t="str" cm="1">
        <f t="array" aca="1" ref="J1233" ca="1">IF(INDIRECT($C1220&amp;"!$J$222")=0,"",INDIRECT($C1220&amp;"!$J$222"))</f>
        <v/>
      </c>
      <c r="K1233" s="115" t="str" cm="1">
        <f t="array" aca="1" ref="K1233" ca="1">IF(INDIRECT($C1220&amp;"!$J$258")=0,"",INDIRECT($C1220&amp;"!$J$258"))</f>
        <v/>
      </c>
      <c r="L1233" s="115" t="str" cm="1">
        <f t="array" aca="1" ref="L1233" ca="1">IF(INDIRECT($C1220&amp;"!$J$294")=0,"",INDIRECT($C1220&amp;"!$J$294"))</f>
        <v/>
      </c>
      <c r="M1233" s="116" t="str">
        <f ca="1">IF(E1233="","",SUM($E1233:$L1233))</f>
        <v/>
      </c>
      <c r="Q1233" s="63"/>
      <c r="R1233" s="63"/>
      <c r="S1233" s="63"/>
      <c r="T1233" s="63"/>
      <c r="U1233" s="63"/>
      <c r="V1233" s="63"/>
      <c r="W1233" s="63"/>
      <c r="X1233" s="63"/>
    </row>
    <row r="1234" spans="2:24">
      <c r="C1234" s="117"/>
      <c r="D1234" s="117" t="s">
        <v>74</v>
      </c>
      <c r="E1234" s="118" t="str">
        <f t="shared" ref="E1234:L1234" ca="1" si="2192">IF(OR(E1231="",E1233=""),"",ROUNDDOWN(E1231*E1233*24,0))</f>
        <v/>
      </c>
      <c r="F1234" s="119" t="str">
        <f t="shared" ca="1" si="2192"/>
        <v/>
      </c>
      <c r="G1234" s="119" t="str">
        <f t="shared" ca="1" si="2192"/>
        <v/>
      </c>
      <c r="H1234" s="119" t="str">
        <f t="shared" ca="1" si="2192"/>
        <v/>
      </c>
      <c r="I1234" s="119" t="str">
        <f t="shared" ca="1" si="2192"/>
        <v/>
      </c>
      <c r="J1234" s="119" t="str">
        <f t="shared" ca="1" si="2192"/>
        <v/>
      </c>
      <c r="K1234" s="119" t="str">
        <f t="shared" ca="1" si="2192"/>
        <v/>
      </c>
      <c r="L1234" s="119" t="str">
        <f t="shared" ca="1" si="2192"/>
        <v/>
      </c>
      <c r="M1234" s="121">
        <f ca="1">SUM(E1234:L1234)</f>
        <v>0</v>
      </c>
      <c r="Q1234" s="63" t="str">
        <f ca="1">IF(OR(E1231="",E1233=""),"",CHAR(10)&amp;"所定休日：" &amp; TEXT(E1231,"#,###円") &amp; "×" &amp; TEXT(E1233,"[h]:mm時間;@") &amp; "=" &amp; TEXT(E1234,"#,###円"))</f>
        <v/>
      </c>
      <c r="R1234" s="63" t="str">
        <f t="shared" ref="R1234" ca="1" si="2193">IF(OR(F1231="",F1233=""),"",CHAR(10)&amp;"所定休日：" &amp; TEXT(F1231,"#,###円") &amp; "×" &amp; TEXT(F1233,"[h]:mm時間;@") &amp; "=" &amp; TEXT(F1234,"#,###円"))</f>
        <v/>
      </c>
      <c r="S1234" s="63" t="str">
        <f t="shared" ref="S1234" ca="1" si="2194">IF(OR(G1231="",G1233=""),"",CHAR(10)&amp;"所定休日：" &amp; TEXT(G1231,"#,###円") &amp; "×" &amp; TEXT(G1233,"[h]:mm時間;@") &amp; "=" &amp; TEXT(G1234,"#,###円"))</f>
        <v/>
      </c>
      <c r="T1234" s="63" t="str">
        <f t="shared" ref="T1234" ca="1" si="2195">IF(OR(H1231="",H1233=""),"",CHAR(10)&amp;"所定休日：" &amp; TEXT(H1231,"#,###円") &amp; "×" &amp; TEXT(H1233,"[h]:mm時間;@") &amp; "=" &amp; TEXT(H1234,"#,###円"))</f>
        <v/>
      </c>
      <c r="U1234" s="63" t="str">
        <f t="shared" ref="U1234" ca="1" si="2196">IF(OR(I1231="",I1233=""),"",CHAR(10)&amp;"所定休日：" &amp; TEXT(I1231,"#,###円") &amp; "×" &amp; TEXT(I1233,"[h]:mm時間;@") &amp; "=" &amp; TEXT(I1234,"#,###円"))</f>
        <v/>
      </c>
      <c r="V1234" s="63" t="str">
        <f t="shared" ref="V1234" ca="1" si="2197">IF(OR(J1231="",J1233=""),"",CHAR(10)&amp;"所定休日：" &amp; TEXT(J1231,"#,###円") &amp; "×" &amp; TEXT(J1233,"[h]:mm時間;@") &amp; "=" &amp; TEXT(J1234,"#,###円"))</f>
        <v/>
      </c>
      <c r="W1234" s="63" t="str">
        <f t="shared" ref="W1234" ca="1" si="2198">IF(OR(K1231="",K1233=""),"",CHAR(10)&amp;"所定休日：" &amp; TEXT(K1231,"#,###円") &amp; "×" &amp; TEXT(K1233,"[h]:mm時間;@") &amp; "=" &amp; TEXT(K1234,"#,###円"))</f>
        <v/>
      </c>
      <c r="X1234" s="63" t="str">
        <f t="shared" ref="X1234" ca="1" si="2199">IF(OR(L1231="",L1233=""),"",CHAR(10)&amp;"所定休日：" &amp; TEXT(L1231,"#,###円") &amp; "×" &amp; TEXT(L1233,"[h]:mm時間;@") &amp; "=" &amp; TEXT(L1234,"#,###円"))</f>
        <v/>
      </c>
    </row>
    <row r="1235" spans="2:24">
      <c r="C1235" s="110" t="s">
        <v>94</v>
      </c>
      <c r="D1235" s="112" t="s">
        <v>73</v>
      </c>
      <c r="E1235" s="37"/>
      <c r="F1235" s="30"/>
      <c r="G1235" s="30"/>
      <c r="H1235" s="30"/>
      <c r="I1235" s="30"/>
      <c r="J1235" s="30"/>
      <c r="K1235" s="30"/>
      <c r="L1235" s="30"/>
      <c r="M1235" s="122"/>
      <c r="Q1235" s="63"/>
      <c r="R1235" s="63"/>
      <c r="S1235" s="63"/>
      <c r="T1235" s="63"/>
      <c r="U1235" s="63"/>
      <c r="V1235" s="63"/>
      <c r="W1235" s="63"/>
      <c r="X1235" s="63"/>
    </row>
    <row r="1236" spans="2:24">
      <c r="C1236" s="112"/>
      <c r="D1236" s="113" t="s">
        <v>92</v>
      </c>
      <c r="E1236" s="123" t="str">
        <f t="shared" ref="E1236:L1236" si="2200">IF(OR(E1224="",E1235=""),"",E1235/E1224-1)</f>
        <v/>
      </c>
      <c r="F1236" s="124" t="str">
        <f t="shared" si="2200"/>
        <v/>
      </c>
      <c r="G1236" s="124" t="str">
        <f t="shared" si="2200"/>
        <v/>
      </c>
      <c r="H1236" s="124" t="str">
        <f t="shared" si="2200"/>
        <v/>
      </c>
      <c r="I1236" s="124" t="str">
        <f t="shared" si="2200"/>
        <v/>
      </c>
      <c r="J1236" s="124" t="str">
        <f t="shared" si="2200"/>
        <v/>
      </c>
      <c r="K1236" s="124" t="str">
        <f t="shared" si="2200"/>
        <v/>
      </c>
      <c r="L1236" s="124" t="str">
        <f t="shared" si="2200"/>
        <v/>
      </c>
      <c r="M1236" s="125"/>
      <c r="Q1236" s="63"/>
      <c r="R1236" s="63"/>
      <c r="S1236" s="63"/>
      <c r="T1236" s="63"/>
      <c r="U1236" s="63"/>
      <c r="V1236" s="63"/>
      <c r="W1236" s="63"/>
      <c r="X1236" s="63"/>
    </row>
    <row r="1237" spans="2:24">
      <c r="C1237" s="112"/>
      <c r="D1237" s="113" t="s">
        <v>24</v>
      </c>
      <c r="E1237" s="114" t="str" cm="1">
        <f t="array" aca="1" ref="E1237" ca="1">IF(INDIRECT($C1220&amp;"!$K$42")=0,"",INDIRECT($C1220&amp;"!$K$42"))</f>
        <v/>
      </c>
      <c r="F1237" s="115" t="str" cm="1">
        <f t="array" aca="1" ref="F1237" ca="1">IF(INDIRECT($C1220&amp;"!$K$78")=0,"",INDIRECT($C1220&amp;"!$K$78"))</f>
        <v/>
      </c>
      <c r="G1237" s="115" t="str" cm="1">
        <f t="array" aca="1" ref="G1237" ca="1">IF(INDIRECT($C1220&amp;"!$K$114")=0,"",INDIRECT($C1220&amp;"!$K$114"))</f>
        <v/>
      </c>
      <c r="H1237" s="115" t="str" cm="1">
        <f t="array" aca="1" ref="H1237" ca="1">IF(INDIRECT($C1220&amp;"!$K$150")=0,"",INDIRECT($C1220&amp;"!$K$150"))</f>
        <v/>
      </c>
      <c r="I1237" s="115" t="str" cm="1">
        <f t="array" aca="1" ref="I1237" ca="1">IF(INDIRECT($C1220&amp;"!$K$186")=0,"",INDIRECT($C1220&amp;"!$K$186"))</f>
        <v/>
      </c>
      <c r="J1237" s="115" t="str" cm="1">
        <f t="array" aca="1" ref="J1237" ca="1">IF(INDIRECT($C1220&amp;"!$K$222")=0,"",INDIRECT($C1220&amp;"!$K$222"))</f>
        <v/>
      </c>
      <c r="K1237" s="115" t="str" cm="1">
        <f t="array" aca="1" ref="K1237" ca="1">IF(INDIRECT($C1220&amp;"!$K$258")=0,"",INDIRECT($C1220&amp;"!$K$258"))</f>
        <v/>
      </c>
      <c r="L1237" s="115" t="str" cm="1">
        <f t="array" aca="1" ref="L1237" ca="1">IF(INDIRECT($C1220&amp;"!$K$294")=0,"",INDIRECT($C1220&amp;"!$K$294"))</f>
        <v/>
      </c>
      <c r="M1237" s="116" t="str">
        <f ca="1">IF(E1237="","",SUM($E1237:$L1237))</f>
        <v/>
      </c>
      <c r="Q1237" s="63"/>
      <c r="R1237" s="63"/>
      <c r="S1237" s="63"/>
      <c r="T1237" s="63"/>
      <c r="U1237" s="63"/>
      <c r="V1237" s="63"/>
      <c r="W1237" s="63"/>
      <c r="X1237" s="63"/>
    </row>
    <row r="1238" spans="2:24">
      <c r="C1238" s="117"/>
      <c r="D1238" s="117" t="s">
        <v>74</v>
      </c>
      <c r="E1238" s="118" t="str">
        <f ca="1">IF(OR(E1235="",E1237=""),"",ROUNDDOWN(E1235*E1237*24,0))</f>
        <v/>
      </c>
      <c r="F1238" s="119" t="str">
        <f t="shared" ref="F1238:L1238" ca="1" si="2201">IF(OR(F1235="",F1237=""),"",ROUNDDOWN(F1235*F1237*24,0))</f>
        <v/>
      </c>
      <c r="G1238" s="119" t="str">
        <f t="shared" ca="1" si="2201"/>
        <v/>
      </c>
      <c r="H1238" s="119" t="str">
        <f t="shared" ca="1" si="2201"/>
        <v/>
      </c>
      <c r="I1238" s="119" t="str">
        <f t="shared" ca="1" si="2201"/>
        <v/>
      </c>
      <c r="J1238" s="119" t="str">
        <f t="shared" ca="1" si="2201"/>
        <v/>
      </c>
      <c r="K1238" s="119" t="str">
        <f t="shared" ca="1" si="2201"/>
        <v/>
      </c>
      <c r="L1238" s="119" t="str">
        <f t="shared" ca="1" si="2201"/>
        <v/>
      </c>
      <c r="M1238" s="121">
        <f ca="1">SUM(E1238:L1238)</f>
        <v>0</v>
      </c>
      <c r="Q1238" s="63" t="str">
        <f t="shared" ref="Q1238" ca="1" si="2202">IF(OR(E1235="",E1237=""),"",CHAR(10)&amp;"法定休日：" &amp; TEXT(E1235,"#,###円") &amp; "×" &amp; TEXT(E1237,"[h]:mm時間;@") &amp; "=" &amp; TEXT(E1238,"#,###円"))</f>
        <v/>
      </c>
      <c r="R1238" s="63" t="str">
        <f t="shared" ref="R1238" ca="1" si="2203">IF(OR(F1235="",F1237=""),"",CHAR(10)&amp;"法定休日：" &amp; TEXT(F1235,"#,###円") &amp; "×" &amp; TEXT(F1237,"[h]:mm時間;@") &amp; "=" &amp; TEXT(F1238,"#,###円"))</f>
        <v/>
      </c>
      <c r="S1238" s="63" t="str">
        <f t="shared" ref="S1238" ca="1" si="2204">IF(OR(G1235="",G1237=""),"",CHAR(10)&amp;"法定休日：" &amp; TEXT(G1235,"#,###円") &amp; "×" &amp; TEXT(G1237,"[h]:mm時間;@") &amp; "=" &amp; TEXT(G1238,"#,###円"))</f>
        <v/>
      </c>
      <c r="T1238" s="63" t="str">
        <f t="shared" ref="T1238" ca="1" si="2205">IF(OR(H1235="",H1237=""),"",CHAR(10)&amp;"法定休日：" &amp; TEXT(H1235,"#,###円") &amp; "×" &amp; TEXT(H1237,"[h]:mm時間;@") &amp; "=" &amp; TEXT(H1238,"#,###円"))</f>
        <v/>
      </c>
      <c r="U1238" s="63" t="str">
        <f t="shared" ref="U1238" ca="1" si="2206">IF(OR(I1235="",I1237=""),"",CHAR(10)&amp;"法定休日：" &amp; TEXT(I1235,"#,###円") &amp; "×" &amp; TEXT(I1237,"[h]:mm時間;@") &amp; "=" &amp; TEXT(I1238,"#,###円"))</f>
        <v/>
      </c>
      <c r="V1238" s="63" t="str">
        <f t="shared" ref="V1238" ca="1" si="2207">IF(OR(J1235="",J1237=""),"",CHAR(10)&amp;"法定休日：" &amp; TEXT(J1235,"#,###円") &amp; "×" &amp; TEXT(J1237,"[h]:mm時間;@") &amp; "=" &amp; TEXT(J1238,"#,###円"))</f>
        <v/>
      </c>
      <c r="W1238" s="63" t="str">
        <f t="shared" ref="W1238" ca="1" si="2208">IF(OR(K1235="",K1237=""),"",CHAR(10)&amp;"法定休日：" &amp; TEXT(K1235,"#,###円") &amp; "×" &amp; TEXT(K1237,"[h]:mm時間;@") &amp; "=" &amp; TEXT(K1238,"#,###円"))</f>
        <v/>
      </c>
      <c r="X1238" s="63" t="str">
        <f t="shared" ref="X1238" ca="1" si="2209">IF(OR(L1235="",L1237=""),"",CHAR(10)&amp;"法定休日：" &amp; TEXT(L1235,"#,###円") &amp; "×" &amp; TEXT(L1237,"[h]:mm時間;@") &amp; "=" &amp; TEXT(L1238,"#,###円"))</f>
        <v/>
      </c>
    </row>
    <row r="1239" spans="2:24">
      <c r="C1239" s="110" t="s">
        <v>75</v>
      </c>
      <c r="D1239" s="110" t="s">
        <v>77</v>
      </c>
      <c r="E1239" s="38"/>
      <c r="F1239" s="36"/>
      <c r="G1239" s="36"/>
      <c r="H1239" s="36"/>
      <c r="I1239" s="36"/>
      <c r="J1239" s="36"/>
      <c r="K1239" s="36"/>
      <c r="L1239" s="36"/>
      <c r="M1239" s="126">
        <f>SUM(E1239:L1239)</f>
        <v>0</v>
      </c>
      <c r="Q1239" s="63"/>
      <c r="R1239" s="63"/>
      <c r="S1239" s="63"/>
      <c r="T1239" s="63"/>
      <c r="U1239" s="63"/>
      <c r="V1239" s="63"/>
      <c r="W1239" s="63"/>
      <c r="X1239" s="63"/>
    </row>
    <row r="1240" spans="2:24">
      <c r="C1240" s="127"/>
      <c r="D1240" s="113" t="s">
        <v>78</v>
      </c>
      <c r="E1240" s="39"/>
      <c r="F1240" s="35"/>
      <c r="G1240" s="35"/>
      <c r="H1240" s="35"/>
      <c r="I1240" s="35"/>
      <c r="J1240" s="35"/>
      <c r="K1240" s="35"/>
      <c r="L1240" s="35"/>
      <c r="M1240" s="128">
        <f ca="1">SUM(E1240*E1223,F1240*F1223,G1240*G1223,H1240*H1223,I1240*I1223,J1240*J1223,K1240*K1223,L1240*L1223)</f>
        <v>0</v>
      </c>
      <c r="Q1240" s="63"/>
      <c r="R1240" s="63"/>
      <c r="S1240" s="63"/>
      <c r="T1240" s="63"/>
      <c r="U1240" s="63"/>
      <c r="V1240" s="63"/>
      <c r="W1240" s="63"/>
      <c r="X1240" s="63"/>
    </row>
    <row r="1241" spans="2:24">
      <c r="C1241" s="129"/>
      <c r="D1241" s="117" t="s">
        <v>74</v>
      </c>
      <c r="E1241" s="118" t="str">
        <f t="shared" ref="E1241:L1241" si="2210">IF(AND(E1239="",E1240=""),"",E1239+E1240*E1223)</f>
        <v/>
      </c>
      <c r="F1241" s="119" t="str">
        <f t="shared" si="2210"/>
        <v/>
      </c>
      <c r="G1241" s="119" t="str">
        <f t="shared" si="2210"/>
        <v/>
      </c>
      <c r="H1241" s="119" t="str">
        <f t="shared" si="2210"/>
        <v/>
      </c>
      <c r="I1241" s="119" t="str">
        <f t="shared" si="2210"/>
        <v/>
      </c>
      <c r="J1241" s="119" t="str">
        <f t="shared" si="2210"/>
        <v/>
      </c>
      <c r="K1241" s="119" t="str">
        <f t="shared" si="2210"/>
        <v/>
      </c>
      <c r="L1241" s="119" t="str">
        <f t="shared" si="2210"/>
        <v/>
      </c>
      <c r="M1241" s="121">
        <f>SUM(E1241:L1241)</f>
        <v>0</v>
      </c>
      <c r="Q1241" s="63" t="str">
        <f t="shared" ref="Q1241:X1241" si="2211">IF(AND(E1239="",E1240=""),"",CHAR(10)&amp;"通勤手当：" &amp; TEXT(E1241,"#,###円"))</f>
        <v/>
      </c>
      <c r="R1241" s="63" t="str">
        <f t="shared" si="2211"/>
        <v/>
      </c>
      <c r="S1241" s="63" t="str">
        <f t="shared" si="2211"/>
        <v/>
      </c>
      <c r="T1241" s="63" t="str">
        <f t="shared" si="2211"/>
        <v/>
      </c>
      <c r="U1241" s="63" t="str">
        <f t="shared" si="2211"/>
        <v/>
      </c>
      <c r="V1241" s="63" t="str">
        <f t="shared" si="2211"/>
        <v/>
      </c>
      <c r="W1241" s="63" t="str">
        <f t="shared" si="2211"/>
        <v/>
      </c>
      <c r="X1241" s="63" t="str">
        <f t="shared" si="2211"/>
        <v/>
      </c>
    </row>
    <row r="1242" spans="2:24">
      <c r="C1242" s="110" t="s">
        <v>97</v>
      </c>
      <c r="D1242" s="130" t="s">
        <v>99</v>
      </c>
      <c r="E1242" s="38"/>
      <c r="F1242" s="36"/>
      <c r="G1242" s="36"/>
      <c r="H1242" s="36"/>
      <c r="I1242" s="36"/>
      <c r="J1242" s="36"/>
      <c r="K1242" s="36"/>
      <c r="L1242" s="36"/>
      <c r="M1242" s="131">
        <f>SUM(E1242:L1242)</f>
        <v>0</v>
      </c>
      <c r="Q1242" s="63" t="str">
        <f>IF(E1242="","",CHAR(10)&amp;"自己負担：" &amp; TEXT(E1242,"#,###円")) &amp; IF(E1243="",""," ※" &amp;E1243)</f>
        <v/>
      </c>
      <c r="R1242" s="63" t="str">
        <f t="shared" ref="R1242" si="2212">IF(F1242="","",CHAR(10)&amp;"自己負担：" &amp; TEXT(F1242,"#,###円")) &amp; IF(F1243="",""," ※" &amp;F1243)</f>
        <v/>
      </c>
      <c r="S1242" s="63" t="str">
        <f t="shared" ref="S1242" si="2213">IF(G1242="","",CHAR(10)&amp;"自己負担：" &amp; TEXT(G1242,"#,###円")) &amp; IF(G1243="",""," ※" &amp;G1243)</f>
        <v/>
      </c>
      <c r="T1242" s="63" t="str">
        <f t="shared" ref="T1242" si="2214">IF(H1242="","",CHAR(10)&amp;"自己負担：" &amp; TEXT(H1242,"#,###円")) &amp; IF(H1243="",""," ※" &amp;H1243)</f>
        <v/>
      </c>
      <c r="U1242" s="63" t="str">
        <f t="shared" ref="U1242" si="2215">IF(I1242="","",CHAR(10)&amp;"自己負担：" &amp; TEXT(I1242,"#,###円")) &amp; IF(I1243="",""," ※" &amp;I1243)</f>
        <v/>
      </c>
      <c r="V1242" s="63" t="str">
        <f t="shared" ref="V1242" si="2216">IF(J1242="","",CHAR(10)&amp;"自己負担：" &amp; TEXT(J1242,"#,###円")) &amp; IF(J1243="",""," ※" &amp;J1243)</f>
        <v/>
      </c>
      <c r="W1242" s="63" t="str">
        <f t="shared" ref="W1242" si="2217">IF(K1242="","",CHAR(10)&amp;"自己負担：" &amp; TEXT(K1242,"#,###円")) &amp; IF(K1243="",""," ※" &amp;K1243)</f>
        <v/>
      </c>
      <c r="X1242" s="63" t="str">
        <f t="shared" ref="X1242" si="2218">IF(L1242="","",CHAR(10)&amp;"自己負担：" &amp; TEXT(L1242,"#,###円")) &amp; IF(L1243="",""," ※" &amp;L1243)</f>
        <v/>
      </c>
    </row>
    <row r="1243" spans="2:24" ht="33.75" customHeight="1" thickBot="1">
      <c r="C1243" s="132" t="s">
        <v>98</v>
      </c>
      <c r="D1243" s="133" t="s">
        <v>100</v>
      </c>
      <c r="E1243" s="40"/>
      <c r="F1243" s="40"/>
      <c r="G1243" s="40"/>
      <c r="H1243" s="40"/>
      <c r="I1243" s="40"/>
      <c r="J1243" s="40"/>
      <c r="K1243" s="40"/>
      <c r="L1243" s="41"/>
      <c r="M1243" s="134"/>
      <c r="O1243" s="1" t="s">
        <v>101</v>
      </c>
    </row>
    <row r="1244" spans="2:24" ht="21.75" customHeight="1" thickTop="1">
      <c r="C1244" s="129" t="s">
        <v>76</v>
      </c>
      <c r="D1244" s="135"/>
      <c r="E1244" s="119" t="str">
        <f t="shared" ref="E1244:L1244" ca="1" si="2219">IF(SUM(E1226,E1230,E1234,E1238,E1241)-E1242=0,"",SUM(E1226,E1230,E1234,E1238,E1241)-E1242)</f>
        <v/>
      </c>
      <c r="F1244" s="119" t="str">
        <f t="shared" ca="1" si="2219"/>
        <v/>
      </c>
      <c r="G1244" s="119" t="str">
        <f t="shared" ca="1" si="2219"/>
        <v/>
      </c>
      <c r="H1244" s="119" t="str">
        <f t="shared" ca="1" si="2219"/>
        <v/>
      </c>
      <c r="I1244" s="119" t="str">
        <f t="shared" ca="1" si="2219"/>
        <v/>
      </c>
      <c r="J1244" s="119" t="str">
        <f t="shared" ca="1" si="2219"/>
        <v/>
      </c>
      <c r="K1244" s="119" t="str">
        <f t="shared" ca="1" si="2219"/>
        <v/>
      </c>
      <c r="L1244" s="119" t="str">
        <f t="shared" ca="1" si="2219"/>
        <v/>
      </c>
      <c r="M1244" s="136" t="str">
        <f ca="1">IF(E1244="","",SUM(E1244:L1244))</f>
        <v/>
      </c>
      <c r="Q1244" s="137" t="str">
        <f ca="1">Q1226&amp;Q1230&amp;Q1234&amp;Q1238&amp;Q1241&amp;Q1242</f>
        <v/>
      </c>
      <c r="R1244" s="137" t="str">
        <f t="shared" ref="R1244:X1244" ca="1" si="2220">R1226&amp;R1230&amp;R1234&amp;R1238&amp;R1241&amp;R1242</f>
        <v/>
      </c>
      <c r="S1244" s="137" t="str">
        <f t="shared" ca="1" si="2220"/>
        <v/>
      </c>
      <c r="T1244" s="137" t="str">
        <f t="shared" ca="1" si="2220"/>
        <v/>
      </c>
      <c r="U1244" s="137" t="str">
        <f t="shared" ca="1" si="2220"/>
        <v/>
      </c>
      <c r="V1244" s="137" t="str">
        <f t="shared" ca="1" si="2220"/>
        <v/>
      </c>
      <c r="W1244" s="137" t="str">
        <f t="shared" ca="1" si="2220"/>
        <v/>
      </c>
      <c r="X1244" s="137" t="str">
        <f t="shared" ca="1" si="2220"/>
        <v/>
      </c>
    </row>
    <row r="1245" spans="2:24" ht="15" customHeight="1" thickBot="1">
      <c r="B1245" s="138"/>
      <c r="C1245" s="138"/>
      <c r="D1245" s="138"/>
      <c r="E1245" s="138"/>
      <c r="F1245" s="138"/>
      <c r="G1245" s="138"/>
      <c r="H1245" s="138"/>
      <c r="I1245" s="138"/>
      <c r="J1245" s="138"/>
      <c r="K1245" s="138"/>
      <c r="L1245" s="138"/>
      <c r="M1245" s="138"/>
    </row>
    <row r="1247" spans="2:24" ht="14.25" customHeight="1">
      <c r="B1247" s="46">
        <f>B1220+1</f>
        <v>47</v>
      </c>
      <c r="C1247" s="29" t="str">
        <f>HYPERLINK("#日誌"&amp;B1247&amp;"!B11","日誌"&amp;B1247)</f>
        <v>日誌47</v>
      </c>
      <c r="D1247" s="95" t="s">
        <v>116</v>
      </c>
      <c r="E1247" s="139"/>
      <c r="F1247" s="95" t="s">
        <v>126</v>
      </c>
      <c r="G1247" s="140"/>
      <c r="H1247" s="95" t="s">
        <v>127</v>
      </c>
      <c r="I1247" s="140"/>
      <c r="J1247" s="63"/>
      <c r="M1247" s="96" t="str">
        <f>HYPERLINK("#⑭雑役務費!C"&amp;9*B1247+1,"経費支出管理表へ")</f>
        <v>経費支出管理表へ</v>
      </c>
      <c r="Q1247" s="1" t="s">
        <v>102</v>
      </c>
    </row>
    <row r="1248" spans="2:24" ht="7.5" customHeight="1">
      <c r="C1248" s="63"/>
      <c r="D1248" s="63"/>
      <c r="E1248" s="63"/>
      <c r="G1248" s="97" t="e">
        <f>VLOOKUP(G1247,リスト!E:F,2,FALSE)</f>
        <v>#N/A</v>
      </c>
      <c r="H1248" s="63"/>
      <c r="J1248" s="63"/>
      <c r="K1248" s="63"/>
      <c r="L1248" s="63"/>
      <c r="M1248" s="63"/>
    </row>
    <row r="1249" spans="3:24">
      <c r="C1249" s="98"/>
      <c r="D1249" s="99"/>
      <c r="E1249" s="100" t="s">
        <v>45</v>
      </c>
      <c r="F1249" s="101" t="s">
        <v>46</v>
      </c>
      <c r="G1249" s="101" t="s">
        <v>47</v>
      </c>
      <c r="H1249" s="101" t="s">
        <v>48</v>
      </c>
      <c r="I1249" s="101" t="s">
        <v>49</v>
      </c>
      <c r="J1249" s="101" t="s">
        <v>50</v>
      </c>
      <c r="K1249" s="101" t="s">
        <v>51</v>
      </c>
      <c r="L1249" s="101" t="s">
        <v>52</v>
      </c>
      <c r="M1249" s="102" t="s">
        <v>11</v>
      </c>
      <c r="Q1249" s="103" t="s">
        <v>45</v>
      </c>
      <c r="R1249" s="103" t="s">
        <v>46</v>
      </c>
      <c r="S1249" s="103" t="s">
        <v>47</v>
      </c>
      <c r="T1249" s="103" t="s">
        <v>48</v>
      </c>
      <c r="U1249" s="103" t="s">
        <v>49</v>
      </c>
      <c r="V1249" s="103" t="s">
        <v>50</v>
      </c>
      <c r="W1249" s="103" t="s">
        <v>51</v>
      </c>
      <c r="X1249" s="103" t="s">
        <v>52</v>
      </c>
    </row>
    <row r="1250" spans="3:24" ht="15" customHeight="1">
      <c r="C1250" s="104" t="s">
        <v>18</v>
      </c>
      <c r="D1250" s="105"/>
      <c r="E1250" s="106" cm="1">
        <f t="array" aca="1" ref="E1250" ca="1">IF(INDIRECT(C1247&amp;"!$L$42")=0,"",COUNT(INDIRECT(C1247&amp;"!$L$11:$L$41")))</f>
        <v>0</v>
      </c>
      <c r="F1250" s="107" cm="1">
        <f t="array" aca="1" ref="F1250" ca="1">IF(INDIRECT(C1247&amp;"!$L$78")=0,"",COUNT(INDIRECT(C1247&amp;"!$L$47:$L$77")))</f>
        <v>0</v>
      </c>
      <c r="G1250" s="107" cm="1">
        <f t="array" aca="1" ref="G1250" ca="1">IF(INDIRECT(C1247&amp;"!$L$114")=0,"",COUNT(INDIRECT(C1247&amp;"!$L$83:$L$113")))</f>
        <v>0</v>
      </c>
      <c r="H1250" s="107" cm="1">
        <f t="array" aca="1" ref="H1250" ca="1">IF(INDIRECT(C1247&amp;"!$L$150")=0,"",COUNT(INDIRECT(C1247&amp;"!$L$119:$L$149")))</f>
        <v>0</v>
      </c>
      <c r="I1250" s="107" cm="1">
        <f t="array" aca="1" ref="I1250" ca="1">IF(INDIRECT(C1247&amp;"!$L$186")=0,"",COUNT(INDIRECT(C1247&amp;"!$L$155:$L$185")))</f>
        <v>0</v>
      </c>
      <c r="J1250" s="107" cm="1">
        <f t="array" aca="1" ref="J1250" ca="1">IF(INDIRECT(C1247&amp;"!$L$222")=0,"",COUNT(INDIRECT(C1247&amp;"!$L$191:$L$221")))</f>
        <v>0</v>
      </c>
      <c r="K1250" s="107" cm="1">
        <f t="array" aca="1" ref="K1250" ca="1">IF(INDIRECT(C1247&amp;"!$L$258")=0,"",COUNT(INDIRECT(C1247&amp;"!$L$227:$L$257")))</f>
        <v>0</v>
      </c>
      <c r="L1250" s="107" cm="1">
        <f t="array" aca="1" ref="L1250" ca="1">IF(INDIRECT(C1247&amp;"!$L$294")=0,"",COUNT(INDIRECT(C1247&amp;"!$L$263:$L$293")))</f>
        <v>0</v>
      </c>
      <c r="M1250" s="108">
        <f ca="1">IF($E$8="","",SUM($E$8:$L$8))</f>
        <v>0</v>
      </c>
      <c r="O1250" s="69" t="s">
        <v>167</v>
      </c>
      <c r="Q1250" s="109"/>
      <c r="R1250" s="109"/>
      <c r="S1250" s="109"/>
      <c r="T1250" s="109"/>
      <c r="U1250" s="109"/>
      <c r="V1250" s="109"/>
      <c r="W1250" s="109"/>
      <c r="X1250" s="109"/>
    </row>
    <row r="1251" spans="3:24">
      <c r="C1251" s="110" t="s">
        <v>82</v>
      </c>
      <c r="D1251" s="110" t="s">
        <v>73</v>
      </c>
      <c r="E1251" s="37"/>
      <c r="F1251" s="30"/>
      <c r="G1251" s="30"/>
      <c r="H1251" s="30"/>
      <c r="I1251" s="30"/>
      <c r="J1251" s="30"/>
      <c r="K1251" s="30"/>
      <c r="L1251" s="30"/>
      <c r="M1251" s="111"/>
      <c r="O1251" s="1" t="s">
        <v>122</v>
      </c>
    </row>
    <row r="1252" spans="3:24">
      <c r="C1252" s="112"/>
      <c r="D1252" s="113" t="s">
        <v>24</v>
      </c>
      <c r="E1252" s="114" t="str" cm="1">
        <f t="array" aca="1" ref="E1252" ca="1">IF(INDIRECT($C1247&amp;"!$H$42")=0,"",INDIRECT($C1247&amp;"!$H$42"))</f>
        <v/>
      </c>
      <c r="F1252" s="115" t="str" cm="1">
        <f t="array" aca="1" ref="F1252" ca="1">IF(INDIRECT($C1247&amp;"!$H$78")=0,"",INDIRECT($C1247&amp;"!$H$78"))</f>
        <v/>
      </c>
      <c r="G1252" s="115" t="str" cm="1">
        <f t="array" aca="1" ref="G1252" ca="1">IF(INDIRECT($C1247&amp;"!$H$114")=0,"",INDIRECT($C1247&amp;"!$H$114"))</f>
        <v/>
      </c>
      <c r="H1252" s="115" t="str" cm="1">
        <f t="array" aca="1" ref="H1252" ca="1">IF(INDIRECT($C1247&amp;"!$H$150")=0,"",INDIRECT($C1247&amp;"!$H$150"))</f>
        <v/>
      </c>
      <c r="I1252" s="115" t="str" cm="1">
        <f t="array" aca="1" ref="I1252" ca="1">IF(INDIRECT($C1247&amp;"!$H$186")=0,"",INDIRECT($C1247&amp;"!$H$186"))</f>
        <v/>
      </c>
      <c r="J1252" s="115" t="str" cm="1">
        <f t="array" aca="1" ref="J1252" ca="1">IF(INDIRECT($C1247&amp;"!$H$222")=0,"",INDIRECT($C1247&amp;"!$H$222"))</f>
        <v/>
      </c>
      <c r="K1252" s="115" t="str" cm="1">
        <f t="array" aca="1" ref="K1252" ca="1">IF(INDIRECT($C1247&amp;"!$H$258")=0,"",INDIRECT($C1247&amp;"!$H$258"))</f>
        <v/>
      </c>
      <c r="L1252" s="115" t="str" cm="1">
        <f t="array" aca="1" ref="L1252" ca="1">IF(INDIRECT($C1247&amp;"!$H$294")=0,"",INDIRECT($C1247&amp;"!$H$294"))</f>
        <v/>
      </c>
      <c r="M1252" s="116" t="str">
        <f ca="1">IF(E1252="","",SUM($E1252:$L1252))</f>
        <v/>
      </c>
    </row>
    <row r="1253" spans="3:24">
      <c r="C1253" s="117"/>
      <c r="D1253" s="117" t="s">
        <v>74</v>
      </c>
      <c r="E1253" s="118" t="str">
        <f t="shared" ref="E1253:L1253" ca="1" si="2221">IF(OR(E1251="",E1252=""),"",ROUNDDOWN(E1251*E1252*24,0))</f>
        <v/>
      </c>
      <c r="F1253" s="119" t="str">
        <f t="shared" ca="1" si="2221"/>
        <v/>
      </c>
      <c r="G1253" s="119" t="str">
        <f t="shared" ca="1" si="2221"/>
        <v/>
      </c>
      <c r="H1253" s="119" t="str">
        <f t="shared" ca="1" si="2221"/>
        <v/>
      </c>
      <c r="I1253" s="120" t="str">
        <f t="shared" ca="1" si="2221"/>
        <v/>
      </c>
      <c r="J1253" s="119" t="str">
        <f t="shared" ca="1" si="2221"/>
        <v/>
      </c>
      <c r="K1253" s="119" t="str">
        <f t="shared" ca="1" si="2221"/>
        <v/>
      </c>
      <c r="L1253" s="119" t="str">
        <f t="shared" ca="1" si="2221"/>
        <v/>
      </c>
      <c r="M1253" s="121">
        <f ca="1">SUM(E1253:L1253)</f>
        <v>0</v>
      </c>
      <c r="Q1253" s="63" t="str">
        <f t="shared" ref="Q1253" ca="1" si="2222">IF(OR(E1251="",E1252=""),"","所定内：" &amp; TEXT(E1251,"#,###円") &amp; "×" &amp; TEXT(E1252,"[h]:mm時間;@") &amp; "=" &amp; TEXT(E1253,"#,###円"))</f>
        <v/>
      </c>
      <c r="R1253" s="63" t="str">
        <f t="shared" ref="R1253" ca="1" si="2223">IF(OR(F1251="",F1252=""),"","所定内：" &amp; TEXT(F1251,"#,###円") &amp; "×" &amp; TEXT(F1252,"[h]:mm時間;@") &amp; "=" &amp; TEXT(F1253,"#,###円"))</f>
        <v/>
      </c>
      <c r="S1253" s="63" t="str">
        <f t="shared" ref="S1253" ca="1" si="2224">IF(OR(G1251="",G1252=""),"","所定内：" &amp; TEXT(G1251,"#,###円") &amp; "×" &amp; TEXT(G1252,"[h]:mm時間;@") &amp; "=" &amp; TEXT(G1253,"#,###円"))</f>
        <v/>
      </c>
      <c r="T1253" s="63" t="str">
        <f t="shared" ref="T1253" ca="1" si="2225">IF(OR(H1251="",H1252=""),"","所定内：" &amp; TEXT(H1251,"#,###円") &amp; "×" &amp; TEXT(H1252,"[h]:mm時間;@") &amp; "=" &amp; TEXT(H1253,"#,###円"))</f>
        <v/>
      </c>
      <c r="U1253" s="63" t="str">
        <f t="shared" ref="U1253" ca="1" si="2226">IF(OR(I1251="",I1252=""),"","所定内：" &amp; TEXT(I1251,"#,###円") &amp; "×" &amp; TEXT(I1252,"[h]:mm時間;@") &amp; "=" &amp; TEXT(I1253,"#,###円"))</f>
        <v/>
      </c>
      <c r="V1253" s="63" t="str">
        <f t="shared" ref="V1253" ca="1" si="2227">IF(OR(J1251="",J1252=""),"","所定内：" &amp; TEXT(J1251,"#,###円") &amp; "×" &amp; TEXT(J1252,"[h]:mm時間;@") &amp; "=" &amp; TEXT(J1253,"#,###円"))</f>
        <v/>
      </c>
      <c r="W1253" s="63" t="str">
        <f t="shared" ref="W1253" ca="1" si="2228">IF(OR(K1251="",K1252=""),"","所定内：" &amp; TEXT(K1251,"#,###円") &amp; "×" &amp; TEXT(K1252,"[h]:mm時間;@") &amp; "=" &amp; TEXT(K1253,"#,###円"))</f>
        <v/>
      </c>
      <c r="X1253" s="63" t="str">
        <f t="shared" ref="X1253" ca="1" si="2229">IF(OR(L1251="",L1252=""),"","所定内：" &amp; TEXT(L1251,"#,###円") &amp; "×" &amp; TEXT(L1252,"[h]:mm時間;@") &amp; "=" &amp; TEXT(L1253,"#,###円"))</f>
        <v/>
      </c>
    </row>
    <row r="1254" spans="3:24">
      <c r="C1254" s="110" t="s">
        <v>91</v>
      </c>
      <c r="D1254" s="112" t="s">
        <v>73</v>
      </c>
      <c r="E1254" s="37"/>
      <c r="F1254" s="30"/>
      <c r="G1254" s="30"/>
      <c r="H1254" s="30"/>
      <c r="I1254" s="30"/>
      <c r="J1254" s="30"/>
      <c r="K1254" s="30"/>
      <c r="L1254" s="30"/>
      <c r="M1254" s="122"/>
      <c r="Q1254" s="63"/>
      <c r="R1254" s="63"/>
      <c r="S1254" s="63"/>
      <c r="T1254" s="63"/>
      <c r="U1254" s="63"/>
      <c r="V1254" s="63"/>
      <c r="W1254" s="63"/>
      <c r="X1254" s="63"/>
    </row>
    <row r="1255" spans="3:24">
      <c r="C1255" s="112"/>
      <c r="D1255" s="113" t="s">
        <v>92</v>
      </c>
      <c r="E1255" s="123" t="str">
        <f>IF(OR(E1251="",E1254=""),"",E1254/E1251-1)</f>
        <v/>
      </c>
      <c r="F1255" s="124" t="str">
        <f t="shared" ref="F1255:L1255" si="2230">IF(OR(F1251="",F1254=""),"",F1254/F1251-1)</f>
        <v/>
      </c>
      <c r="G1255" s="124" t="str">
        <f t="shared" si="2230"/>
        <v/>
      </c>
      <c r="H1255" s="124" t="str">
        <f t="shared" si="2230"/>
        <v/>
      </c>
      <c r="I1255" s="124" t="str">
        <f t="shared" si="2230"/>
        <v/>
      </c>
      <c r="J1255" s="124" t="str">
        <f t="shared" si="2230"/>
        <v/>
      </c>
      <c r="K1255" s="124" t="str">
        <f t="shared" si="2230"/>
        <v/>
      </c>
      <c r="L1255" s="124" t="str">
        <f t="shared" si="2230"/>
        <v/>
      </c>
      <c r="M1255" s="125"/>
      <c r="Q1255" s="63"/>
      <c r="R1255" s="63"/>
      <c r="S1255" s="63"/>
      <c r="T1255" s="63"/>
      <c r="U1255" s="63"/>
      <c r="V1255" s="63"/>
      <c r="W1255" s="63"/>
      <c r="X1255" s="63"/>
    </row>
    <row r="1256" spans="3:24">
      <c r="C1256" s="112"/>
      <c r="D1256" s="113" t="s">
        <v>24</v>
      </c>
      <c r="E1256" s="114" t="str" cm="1">
        <f t="array" aca="1" ref="E1256" ca="1">IF(INDIRECT($C1247&amp;"!$I$42")=0,"",INDIRECT($C1247&amp;"!$I$42"))</f>
        <v/>
      </c>
      <c r="F1256" s="115" t="str" cm="1">
        <f t="array" aca="1" ref="F1256" ca="1">IF(INDIRECT($C1247&amp;"!$I$78")=0,"",INDIRECT($C1247&amp;"!$I$78"))</f>
        <v/>
      </c>
      <c r="G1256" s="115" t="str" cm="1">
        <f t="array" aca="1" ref="G1256" ca="1">IF(INDIRECT($C1247&amp;"!$I$114")=0,"",INDIRECT($C1247&amp;"!$I$114"))</f>
        <v/>
      </c>
      <c r="H1256" s="115" t="str" cm="1">
        <f t="array" aca="1" ref="H1256" ca="1">IF(INDIRECT($C1247&amp;"!$I$150")=0,"",INDIRECT($C1247&amp;"!$I$150"))</f>
        <v/>
      </c>
      <c r="I1256" s="115" t="str" cm="1">
        <f t="array" aca="1" ref="I1256" ca="1">IF(INDIRECT($C1247&amp;"!$I$186")=0,"",INDIRECT($C1247&amp;"!$I$186"))</f>
        <v/>
      </c>
      <c r="J1256" s="115" t="str" cm="1">
        <f t="array" aca="1" ref="J1256" ca="1">IF(INDIRECT($C1247&amp;"!$I$222")=0,"",INDIRECT($C1247&amp;"!$I$222"))</f>
        <v/>
      </c>
      <c r="K1256" s="115" t="str" cm="1">
        <f t="array" aca="1" ref="K1256" ca="1">IF(INDIRECT($C1247&amp;"!$I$258")=0,"",INDIRECT($C1247&amp;"!$I$258"))</f>
        <v/>
      </c>
      <c r="L1256" s="115" t="str" cm="1">
        <f t="array" aca="1" ref="L1256" ca="1">IF(INDIRECT($C1247&amp;"!$I$294")=0,"",INDIRECT($C1247&amp;"!$I$294"))</f>
        <v/>
      </c>
      <c r="M1256" s="116" t="str">
        <f ca="1">IF(E1256="","",SUM($E1256:$L1256))</f>
        <v/>
      </c>
      <c r="Q1256" s="63"/>
      <c r="R1256" s="63"/>
      <c r="S1256" s="63"/>
      <c r="T1256" s="63"/>
      <c r="U1256" s="63"/>
      <c r="V1256" s="63"/>
      <c r="W1256" s="63"/>
      <c r="X1256" s="63"/>
    </row>
    <row r="1257" spans="3:24">
      <c r="C1257" s="117"/>
      <c r="D1257" s="117" t="s">
        <v>74</v>
      </c>
      <c r="E1257" s="118" t="str">
        <f t="shared" ref="E1257:L1257" ca="1" si="2231">IF(OR(E1254="",E1256=""),"",ROUNDDOWN(E1254*E1256*24,0))</f>
        <v/>
      </c>
      <c r="F1257" s="119" t="str">
        <f t="shared" ca="1" si="2231"/>
        <v/>
      </c>
      <c r="G1257" s="119" t="str">
        <f t="shared" ca="1" si="2231"/>
        <v/>
      </c>
      <c r="H1257" s="119" t="str">
        <f t="shared" ca="1" si="2231"/>
        <v/>
      </c>
      <c r="I1257" s="119" t="str">
        <f t="shared" ca="1" si="2231"/>
        <v/>
      </c>
      <c r="J1257" s="119" t="str">
        <f t="shared" ca="1" si="2231"/>
        <v/>
      </c>
      <c r="K1257" s="119" t="str">
        <f t="shared" ca="1" si="2231"/>
        <v/>
      </c>
      <c r="L1257" s="119" t="str">
        <f t="shared" ca="1" si="2231"/>
        <v/>
      </c>
      <c r="M1257" s="121">
        <f ca="1">SUM(E1257:L1257)</f>
        <v>0</v>
      </c>
      <c r="Q1257" s="63" t="str">
        <f t="shared" ref="Q1257" ca="1" si="2232">IF(OR(E1254="",E1256=""),"",CHAR(10)&amp;"所定外：" &amp; TEXT(E1254,"#,###円") &amp; "×" &amp; TEXT(E1256,"[h]:mm時間;@") &amp; "=" &amp; TEXT(E1257,"#,###円"))</f>
        <v/>
      </c>
      <c r="R1257" s="63" t="str">
        <f t="shared" ref="R1257" ca="1" si="2233">IF(OR(F1254="",F1256=""),"",CHAR(10)&amp;"所定外：" &amp; TEXT(F1254,"#,###円") &amp; "×" &amp; TEXT(F1256,"[h]:mm時間;@") &amp; "=" &amp; TEXT(F1257,"#,###円"))</f>
        <v/>
      </c>
      <c r="S1257" s="63" t="str">
        <f t="shared" ref="S1257" ca="1" si="2234">IF(OR(G1254="",G1256=""),"",CHAR(10)&amp;"所定外：" &amp; TEXT(G1254,"#,###円") &amp; "×" &amp; TEXT(G1256,"[h]:mm時間;@") &amp; "=" &amp; TEXT(G1257,"#,###円"))</f>
        <v/>
      </c>
      <c r="T1257" s="63" t="str">
        <f t="shared" ref="T1257" ca="1" si="2235">IF(OR(H1254="",H1256=""),"",CHAR(10)&amp;"所定外：" &amp; TEXT(H1254,"#,###円") &amp; "×" &amp; TEXT(H1256,"[h]:mm時間;@") &amp; "=" &amp; TEXT(H1257,"#,###円"))</f>
        <v/>
      </c>
      <c r="U1257" s="63" t="str">
        <f t="shared" ref="U1257" ca="1" si="2236">IF(OR(I1254="",I1256=""),"",CHAR(10)&amp;"所定外：" &amp; TEXT(I1254,"#,###円") &amp; "×" &amp; TEXT(I1256,"[h]:mm時間;@") &amp; "=" &amp; TEXT(I1257,"#,###円"))</f>
        <v/>
      </c>
      <c r="V1257" s="63" t="str">
        <f t="shared" ref="V1257" ca="1" si="2237">IF(OR(J1254="",J1256=""),"",CHAR(10)&amp;"所定外：" &amp; TEXT(J1254,"#,###円") &amp; "×" &amp; TEXT(J1256,"[h]:mm時間;@") &amp; "=" &amp; TEXT(J1257,"#,###円"))</f>
        <v/>
      </c>
      <c r="W1257" s="63" t="str">
        <f t="shared" ref="W1257" ca="1" si="2238">IF(OR(K1254="",K1256=""),"",CHAR(10)&amp;"所定外：" &amp; TEXT(K1254,"#,###円") &amp; "×" &amp; TEXT(K1256,"[h]:mm時間;@") &amp; "=" &amp; TEXT(K1257,"#,###円"))</f>
        <v/>
      </c>
      <c r="X1257" s="63" t="str">
        <f t="shared" ref="X1257" ca="1" si="2239">IF(OR(L1254="",L1256=""),"",CHAR(10)&amp;"所定外：" &amp; TEXT(L1254,"#,###円") &amp; "×" &amp; TEXT(L1256,"[h]:mm時間;@") &amp; "=" &amp; TEXT(L1257,"#,###円"))</f>
        <v/>
      </c>
    </row>
    <row r="1258" spans="3:24">
      <c r="C1258" s="110" t="s">
        <v>93</v>
      </c>
      <c r="D1258" s="112" t="s">
        <v>73</v>
      </c>
      <c r="E1258" s="37"/>
      <c r="F1258" s="30"/>
      <c r="G1258" s="30"/>
      <c r="H1258" s="30"/>
      <c r="I1258" s="30"/>
      <c r="J1258" s="30"/>
      <c r="K1258" s="30"/>
      <c r="L1258" s="30"/>
      <c r="M1258" s="122"/>
      <c r="Q1258" s="63"/>
      <c r="R1258" s="63"/>
      <c r="S1258" s="63"/>
      <c r="T1258" s="63"/>
      <c r="U1258" s="63"/>
      <c r="V1258" s="63"/>
      <c r="W1258" s="63"/>
      <c r="X1258" s="63"/>
    </row>
    <row r="1259" spans="3:24">
      <c r="C1259" s="112"/>
      <c r="D1259" s="113" t="s">
        <v>92</v>
      </c>
      <c r="E1259" s="123" t="str">
        <f t="shared" ref="E1259:L1259" si="2240">IF(OR(E1251="",E1258=""),"",E1258/E1251-1)</f>
        <v/>
      </c>
      <c r="F1259" s="124" t="str">
        <f t="shared" si="2240"/>
        <v/>
      </c>
      <c r="G1259" s="124" t="str">
        <f t="shared" si="2240"/>
        <v/>
      </c>
      <c r="H1259" s="124" t="str">
        <f t="shared" si="2240"/>
        <v/>
      </c>
      <c r="I1259" s="124" t="str">
        <f t="shared" si="2240"/>
        <v/>
      </c>
      <c r="J1259" s="124" t="str">
        <f t="shared" si="2240"/>
        <v/>
      </c>
      <c r="K1259" s="124" t="str">
        <f t="shared" si="2240"/>
        <v/>
      </c>
      <c r="L1259" s="124" t="str">
        <f t="shared" si="2240"/>
        <v/>
      </c>
      <c r="M1259" s="125"/>
      <c r="Q1259" s="63"/>
      <c r="R1259" s="63"/>
      <c r="S1259" s="63"/>
      <c r="T1259" s="63"/>
      <c r="U1259" s="63"/>
      <c r="V1259" s="63"/>
      <c r="W1259" s="63"/>
      <c r="X1259" s="63"/>
    </row>
    <row r="1260" spans="3:24">
      <c r="C1260" s="112"/>
      <c r="D1260" s="113" t="s">
        <v>24</v>
      </c>
      <c r="E1260" s="114" t="str" cm="1">
        <f t="array" aca="1" ref="E1260" ca="1">IF(INDIRECT($C1247&amp;"!$J$42")=0,"",INDIRECT($C1247&amp;"!$J$42"))</f>
        <v/>
      </c>
      <c r="F1260" s="115" t="str" cm="1">
        <f t="array" aca="1" ref="F1260" ca="1">IF(INDIRECT($C1247&amp;"!$J$78")=0,"",INDIRECT($C1247&amp;"!$J$78"))</f>
        <v/>
      </c>
      <c r="G1260" s="115" t="str" cm="1">
        <f t="array" aca="1" ref="G1260" ca="1">IF(INDIRECT($C1247&amp;"!$J$114")=0,"",INDIRECT($C1247&amp;"!$J$114"))</f>
        <v/>
      </c>
      <c r="H1260" s="115" t="str" cm="1">
        <f t="array" aca="1" ref="H1260" ca="1">IF(INDIRECT($C1247&amp;"!$J$150")=0,"",INDIRECT($C1247&amp;"!$J$150"))</f>
        <v/>
      </c>
      <c r="I1260" s="115" t="str" cm="1">
        <f t="array" aca="1" ref="I1260" ca="1">IF(INDIRECT($C1247&amp;"!$J$186")=0,"",INDIRECT($C1247&amp;"!$J$186"))</f>
        <v/>
      </c>
      <c r="J1260" s="115" t="str" cm="1">
        <f t="array" aca="1" ref="J1260" ca="1">IF(INDIRECT($C1247&amp;"!$J$222")=0,"",INDIRECT($C1247&amp;"!$J$222"))</f>
        <v/>
      </c>
      <c r="K1260" s="115" t="str" cm="1">
        <f t="array" aca="1" ref="K1260" ca="1">IF(INDIRECT($C1247&amp;"!$J$258")=0,"",INDIRECT($C1247&amp;"!$J$258"))</f>
        <v/>
      </c>
      <c r="L1260" s="115" t="str" cm="1">
        <f t="array" aca="1" ref="L1260" ca="1">IF(INDIRECT($C1247&amp;"!$J$294")=0,"",INDIRECT($C1247&amp;"!$J$294"))</f>
        <v/>
      </c>
      <c r="M1260" s="116" t="str">
        <f ca="1">IF(E1260="","",SUM($E1260:$L1260))</f>
        <v/>
      </c>
      <c r="Q1260" s="63"/>
      <c r="R1260" s="63"/>
      <c r="S1260" s="63"/>
      <c r="T1260" s="63"/>
      <c r="U1260" s="63"/>
      <c r="V1260" s="63"/>
      <c r="W1260" s="63"/>
      <c r="X1260" s="63"/>
    </row>
    <row r="1261" spans="3:24">
      <c r="C1261" s="117"/>
      <c r="D1261" s="117" t="s">
        <v>74</v>
      </c>
      <c r="E1261" s="118" t="str">
        <f t="shared" ref="E1261:L1261" ca="1" si="2241">IF(OR(E1258="",E1260=""),"",ROUNDDOWN(E1258*E1260*24,0))</f>
        <v/>
      </c>
      <c r="F1261" s="119" t="str">
        <f t="shared" ca="1" si="2241"/>
        <v/>
      </c>
      <c r="G1261" s="119" t="str">
        <f t="shared" ca="1" si="2241"/>
        <v/>
      </c>
      <c r="H1261" s="119" t="str">
        <f t="shared" ca="1" si="2241"/>
        <v/>
      </c>
      <c r="I1261" s="119" t="str">
        <f t="shared" ca="1" si="2241"/>
        <v/>
      </c>
      <c r="J1261" s="119" t="str">
        <f t="shared" ca="1" si="2241"/>
        <v/>
      </c>
      <c r="K1261" s="119" t="str">
        <f t="shared" ca="1" si="2241"/>
        <v/>
      </c>
      <c r="L1261" s="119" t="str">
        <f t="shared" ca="1" si="2241"/>
        <v/>
      </c>
      <c r="M1261" s="121">
        <f ca="1">SUM(E1261:L1261)</f>
        <v>0</v>
      </c>
      <c r="Q1261" s="63" t="str">
        <f ca="1">IF(OR(E1258="",E1260=""),"",CHAR(10)&amp;"所定休日：" &amp; TEXT(E1258,"#,###円") &amp; "×" &amp; TEXT(E1260,"[h]:mm時間;@") &amp; "=" &amp; TEXT(E1261,"#,###円"))</f>
        <v/>
      </c>
      <c r="R1261" s="63" t="str">
        <f t="shared" ref="R1261" ca="1" si="2242">IF(OR(F1258="",F1260=""),"",CHAR(10)&amp;"所定休日：" &amp; TEXT(F1258,"#,###円") &amp; "×" &amp; TEXT(F1260,"[h]:mm時間;@") &amp; "=" &amp; TEXT(F1261,"#,###円"))</f>
        <v/>
      </c>
      <c r="S1261" s="63" t="str">
        <f t="shared" ref="S1261" ca="1" si="2243">IF(OR(G1258="",G1260=""),"",CHAR(10)&amp;"所定休日：" &amp; TEXT(G1258,"#,###円") &amp; "×" &amp; TEXT(G1260,"[h]:mm時間;@") &amp; "=" &amp; TEXT(G1261,"#,###円"))</f>
        <v/>
      </c>
      <c r="T1261" s="63" t="str">
        <f t="shared" ref="T1261" ca="1" si="2244">IF(OR(H1258="",H1260=""),"",CHAR(10)&amp;"所定休日：" &amp; TEXT(H1258,"#,###円") &amp; "×" &amp; TEXT(H1260,"[h]:mm時間;@") &amp; "=" &amp; TEXT(H1261,"#,###円"))</f>
        <v/>
      </c>
      <c r="U1261" s="63" t="str">
        <f t="shared" ref="U1261" ca="1" si="2245">IF(OR(I1258="",I1260=""),"",CHAR(10)&amp;"所定休日：" &amp; TEXT(I1258,"#,###円") &amp; "×" &amp; TEXT(I1260,"[h]:mm時間;@") &amp; "=" &amp; TEXT(I1261,"#,###円"))</f>
        <v/>
      </c>
      <c r="V1261" s="63" t="str">
        <f t="shared" ref="V1261" ca="1" si="2246">IF(OR(J1258="",J1260=""),"",CHAR(10)&amp;"所定休日：" &amp; TEXT(J1258,"#,###円") &amp; "×" &amp; TEXT(J1260,"[h]:mm時間;@") &amp; "=" &amp; TEXT(J1261,"#,###円"))</f>
        <v/>
      </c>
      <c r="W1261" s="63" t="str">
        <f t="shared" ref="W1261" ca="1" si="2247">IF(OR(K1258="",K1260=""),"",CHAR(10)&amp;"所定休日：" &amp; TEXT(K1258,"#,###円") &amp; "×" &amp; TEXT(K1260,"[h]:mm時間;@") &amp; "=" &amp; TEXT(K1261,"#,###円"))</f>
        <v/>
      </c>
      <c r="X1261" s="63" t="str">
        <f t="shared" ref="X1261" ca="1" si="2248">IF(OR(L1258="",L1260=""),"",CHAR(10)&amp;"所定休日：" &amp; TEXT(L1258,"#,###円") &amp; "×" &amp; TEXT(L1260,"[h]:mm時間;@") &amp; "=" &amp; TEXT(L1261,"#,###円"))</f>
        <v/>
      </c>
    </row>
    <row r="1262" spans="3:24">
      <c r="C1262" s="110" t="s">
        <v>94</v>
      </c>
      <c r="D1262" s="112" t="s">
        <v>73</v>
      </c>
      <c r="E1262" s="37"/>
      <c r="F1262" s="30"/>
      <c r="G1262" s="30"/>
      <c r="H1262" s="30"/>
      <c r="I1262" s="30"/>
      <c r="J1262" s="30"/>
      <c r="K1262" s="30"/>
      <c r="L1262" s="30"/>
      <c r="M1262" s="122"/>
      <c r="Q1262" s="63"/>
      <c r="R1262" s="63"/>
      <c r="S1262" s="63"/>
      <c r="T1262" s="63"/>
      <c r="U1262" s="63"/>
      <c r="V1262" s="63"/>
      <c r="W1262" s="63"/>
      <c r="X1262" s="63"/>
    </row>
    <row r="1263" spans="3:24">
      <c r="C1263" s="112"/>
      <c r="D1263" s="113" t="s">
        <v>92</v>
      </c>
      <c r="E1263" s="123" t="str">
        <f t="shared" ref="E1263:L1263" si="2249">IF(OR(E1251="",E1262=""),"",E1262/E1251-1)</f>
        <v/>
      </c>
      <c r="F1263" s="124" t="str">
        <f t="shared" si="2249"/>
        <v/>
      </c>
      <c r="G1263" s="124" t="str">
        <f t="shared" si="2249"/>
        <v/>
      </c>
      <c r="H1263" s="124" t="str">
        <f t="shared" si="2249"/>
        <v/>
      </c>
      <c r="I1263" s="124" t="str">
        <f t="shared" si="2249"/>
        <v/>
      </c>
      <c r="J1263" s="124" t="str">
        <f t="shared" si="2249"/>
        <v/>
      </c>
      <c r="K1263" s="124" t="str">
        <f t="shared" si="2249"/>
        <v/>
      </c>
      <c r="L1263" s="124" t="str">
        <f t="shared" si="2249"/>
        <v/>
      </c>
      <c r="M1263" s="125"/>
      <c r="Q1263" s="63"/>
      <c r="R1263" s="63"/>
      <c r="S1263" s="63"/>
      <c r="T1263" s="63"/>
      <c r="U1263" s="63"/>
      <c r="V1263" s="63"/>
      <c r="W1263" s="63"/>
      <c r="X1263" s="63"/>
    </row>
    <row r="1264" spans="3:24">
      <c r="C1264" s="112"/>
      <c r="D1264" s="113" t="s">
        <v>24</v>
      </c>
      <c r="E1264" s="114" t="str" cm="1">
        <f t="array" aca="1" ref="E1264" ca="1">IF(INDIRECT($C1247&amp;"!$K$42")=0,"",INDIRECT($C1247&amp;"!$K$42"))</f>
        <v/>
      </c>
      <c r="F1264" s="115" t="str" cm="1">
        <f t="array" aca="1" ref="F1264" ca="1">IF(INDIRECT($C1247&amp;"!$K$78")=0,"",INDIRECT($C1247&amp;"!$K$78"))</f>
        <v/>
      </c>
      <c r="G1264" s="115" t="str" cm="1">
        <f t="array" aca="1" ref="G1264" ca="1">IF(INDIRECT($C1247&amp;"!$K$114")=0,"",INDIRECT($C1247&amp;"!$K$114"))</f>
        <v/>
      </c>
      <c r="H1264" s="115" t="str" cm="1">
        <f t="array" aca="1" ref="H1264" ca="1">IF(INDIRECT($C1247&amp;"!$K$150")=0,"",INDIRECT($C1247&amp;"!$K$150"))</f>
        <v/>
      </c>
      <c r="I1264" s="115" t="str" cm="1">
        <f t="array" aca="1" ref="I1264" ca="1">IF(INDIRECT($C1247&amp;"!$K$186")=0,"",INDIRECT($C1247&amp;"!$K$186"))</f>
        <v/>
      </c>
      <c r="J1264" s="115" t="str" cm="1">
        <f t="array" aca="1" ref="J1264" ca="1">IF(INDIRECT($C1247&amp;"!$K$222")=0,"",INDIRECT($C1247&amp;"!$K$222"))</f>
        <v/>
      </c>
      <c r="K1264" s="115" t="str" cm="1">
        <f t="array" aca="1" ref="K1264" ca="1">IF(INDIRECT($C1247&amp;"!$K$258")=0,"",INDIRECT($C1247&amp;"!$K$258"))</f>
        <v/>
      </c>
      <c r="L1264" s="115" t="str" cm="1">
        <f t="array" aca="1" ref="L1264" ca="1">IF(INDIRECT($C1247&amp;"!$K$294")=0,"",INDIRECT($C1247&amp;"!$K$294"))</f>
        <v/>
      </c>
      <c r="M1264" s="116" t="str">
        <f ca="1">IF(E1264="","",SUM($E1264:$L1264))</f>
        <v/>
      </c>
      <c r="Q1264" s="63"/>
      <c r="R1264" s="63"/>
      <c r="S1264" s="63"/>
      <c r="T1264" s="63"/>
      <c r="U1264" s="63"/>
      <c r="V1264" s="63"/>
      <c r="W1264" s="63"/>
      <c r="X1264" s="63"/>
    </row>
    <row r="1265" spans="2:24">
      <c r="C1265" s="117"/>
      <c r="D1265" s="117" t="s">
        <v>74</v>
      </c>
      <c r="E1265" s="118" t="str">
        <f ca="1">IF(OR(E1262="",E1264=""),"",ROUNDDOWN(E1262*E1264*24,0))</f>
        <v/>
      </c>
      <c r="F1265" s="119" t="str">
        <f t="shared" ref="F1265:L1265" ca="1" si="2250">IF(OR(F1262="",F1264=""),"",ROUNDDOWN(F1262*F1264*24,0))</f>
        <v/>
      </c>
      <c r="G1265" s="119" t="str">
        <f t="shared" ca="1" si="2250"/>
        <v/>
      </c>
      <c r="H1265" s="119" t="str">
        <f t="shared" ca="1" si="2250"/>
        <v/>
      </c>
      <c r="I1265" s="119" t="str">
        <f t="shared" ca="1" si="2250"/>
        <v/>
      </c>
      <c r="J1265" s="119" t="str">
        <f t="shared" ca="1" si="2250"/>
        <v/>
      </c>
      <c r="K1265" s="119" t="str">
        <f t="shared" ca="1" si="2250"/>
        <v/>
      </c>
      <c r="L1265" s="119" t="str">
        <f t="shared" ca="1" si="2250"/>
        <v/>
      </c>
      <c r="M1265" s="121">
        <f ca="1">SUM(E1265:L1265)</f>
        <v>0</v>
      </c>
      <c r="Q1265" s="63" t="str">
        <f t="shared" ref="Q1265" ca="1" si="2251">IF(OR(E1262="",E1264=""),"",CHAR(10)&amp;"法定休日：" &amp; TEXT(E1262,"#,###円") &amp; "×" &amp; TEXT(E1264,"[h]:mm時間;@") &amp; "=" &amp; TEXT(E1265,"#,###円"))</f>
        <v/>
      </c>
      <c r="R1265" s="63" t="str">
        <f t="shared" ref="R1265" ca="1" si="2252">IF(OR(F1262="",F1264=""),"",CHAR(10)&amp;"法定休日：" &amp; TEXT(F1262,"#,###円") &amp; "×" &amp; TEXT(F1264,"[h]:mm時間;@") &amp; "=" &amp; TEXT(F1265,"#,###円"))</f>
        <v/>
      </c>
      <c r="S1265" s="63" t="str">
        <f t="shared" ref="S1265" ca="1" si="2253">IF(OR(G1262="",G1264=""),"",CHAR(10)&amp;"法定休日：" &amp; TEXT(G1262,"#,###円") &amp; "×" &amp; TEXT(G1264,"[h]:mm時間;@") &amp; "=" &amp; TEXT(G1265,"#,###円"))</f>
        <v/>
      </c>
      <c r="T1265" s="63" t="str">
        <f t="shared" ref="T1265" ca="1" si="2254">IF(OR(H1262="",H1264=""),"",CHAR(10)&amp;"法定休日：" &amp; TEXT(H1262,"#,###円") &amp; "×" &amp; TEXT(H1264,"[h]:mm時間;@") &amp; "=" &amp; TEXT(H1265,"#,###円"))</f>
        <v/>
      </c>
      <c r="U1265" s="63" t="str">
        <f t="shared" ref="U1265" ca="1" si="2255">IF(OR(I1262="",I1264=""),"",CHAR(10)&amp;"法定休日：" &amp; TEXT(I1262,"#,###円") &amp; "×" &amp; TEXT(I1264,"[h]:mm時間;@") &amp; "=" &amp; TEXT(I1265,"#,###円"))</f>
        <v/>
      </c>
      <c r="V1265" s="63" t="str">
        <f t="shared" ref="V1265" ca="1" si="2256">IF(OR(J1262="",J1264=""),"",CHAR(10)&amp;"法定休日：" &amp; TEXT(J1262,"#,###円") &amp; "×" &amp; TEXT(J1264,"[h]:mm時間;@") &amp; "=" &amp; TEXT(J1265,"#,###円"))</f>
        <v/>
      </c>
      <c r="W1265" s="63" t="str">
        <f t="shared" ref="W1265" ca="1" si="2257">IF(OR(K1262="",K1264=""),"",CHAR(10)&amp;"法定休日：" &amp; TEXT(K1262,"#,###円") &amp; "×" &amp; TEXT(K1264,"[h]:mm時間;@") &amp; "=" &amp; TEXT(K1265,"#,###円"))</f>
        <v/>
      </c>
      <c r="X1265" s="63" t="str">
        <f t="shared" ref="X1265" ca="1" si="2258">IF(OR(L1262="",L1264=""),"",CHAR(10)&amp;"法定休日：" &amp; TEXT(L1262,"#,###円") &amp; "×" &amp; TEXT(L1264,"[h]:mm時間;@") &amp; "=" &amp; TEXT(L1265,"#,###円"))</f>
        <v/>
      </c>
    </row>
    <row r="1266" spans="2:24">
      <c r="C1266" s="110" t="s">
        <v>75</v>
      </c>
      <c r="D1266" s="110" t="s">
        <v>77</v>
      </c>
      <c r="E1266" s="38"/>
      <c r="F1266" s="36"/>
      <c r="G1266" s="36"/>
      <c r="H1266" s="36"/>
      <c r="I1266" s="36"/>
      <c r="J1266" s="36"/>
      <c r="K1266" s="36"/>
      <c r="L1266" s="36"/>
      <c r="M1266" s="126">
        <f>SUM(E1266:L1266)</f>
        <v>0</v>
      </c>
      <c r="Q1266" s="63"/>
      <c r="R1266" s="63"/>
      <c r="S1266" s="63"/>
      <c r="T1266" s="63"/>
      <c r="U1266" s="63"/>
      <c r="V1266" s="63"/>
      <c r="W1266" s="63"/>
      <c r="X1266" s="63"/>
    </row>
    <row r="1267" spans="2:24">
      <c r="C1267" s="127"/>
      <c r="D1267" s="113" t="s">
        <v>78</v>
      </c>
      <c r="E1267" s="39"/>
      <c r="F1267" s="35"/>
      <c r="G1267" s="35"/>
      <c r="H1267" s="35"/>
      <c r="I1267" s="35"/>
      <c r="J1267" s="35"/>
      <c r="K1267" s="35"/>
      <c r="L1267" s="35"/>
      <c r="M1267" s="128">
        <f ca="1">SUM(E1267*E1250,F1267*F1250,G1267*G1250,H1267*H1250,I1267*I1250,J1267*J1250,K1267*K1250,L1267*L1250)</f>
        <v>0</v>
      </c>
      <c r="Q1267" s="63"/>
      <c r="R1267" s="63"/>
      <c r="S1267" s="63"/>
      <c r="T1267" s="63"/>
      <c r="U1267" s="63"/>
      <c r="V1267" s="63"/>
      <c r="W1267" s="63"/>
      <c r="X1267" s="63"/>
    </row>
    <row r="1268" spans="2:24">
      <c r="C1268" s="129"/>
      <c r="D1268" s="117" t="s">
        <v>74</v>
      </c>
      <c r="E1268" s="118" t="str">
        <f t="shared" ref="E1268:L1268" si="2259">IF(AND(E1266="",E1267=""),"",E1266+E1267*E1250)</f>
        <v/>
      </c>
      <c r="F1268" s="119" t="str">
        <f t="shared" si="2259"/>
        <v/>
      </c>
      <c r="G1268" s="119" t="str">
        <f t="shared" si="2259"/>
        <v/>
      </c>
      <c r="H1268" s="119" t="str">
        <f t="shared" si="2259"/>
        <v/>
      </c>
      <c r="I1268" s="119" t="str">
        <f t="shared" si="2259"/>
        <v/>
      </c>
      <c r="J1268" s="119" t="str">
        <f t="shared" si="2259"/>
        <v/>
      </c>
      <c r="K1268" s="119" t="str">
        <f t="shared" si="2259"/>
        <v/>
      </c>
      <c r="L1268" s="119" t="str">
        <f t="shared" si="2259"/>
        <v/>
      </c>
      <c r="M1268" s="121">
        <f>SUM(E1268:L1268)</f>
        <v>0</v>
      </c>
      <c r="Q1268" s="63" t="str">
        <f t="shared" ref="Q1268:X1268" si="2260">IF(AND(E1266="",E1267=""),"",CHAR(10)&amp;"通勤手当：" &amp; TEXT(E1268,"#,###円"))</f>
        <v/>
      </c>
      <c r="R1268" s="63" t="str">
        <f t="shared" si="2260"/>
        <v/>
      </c>
      <c r="S1268" s="63" t="str">
        <f t="shared" si="2260"/>
        <v/>
      </c>
      <c r="T1268" s="63" t="str">
        <f t="shared" si="2260"/>
        <v/>
      </c>
      <c r="U1268" s="63" t="str">
        <f t="shared" si="2260"/>
        <v/>
      </c>
      <c r="V1268" s="63" t="str">
        <f t="shared" si="2260"/>
        <v/>
      </c>
      <c r="W1268" s="63" t="str">
        <f t="shared" si="2260"/>
        <v/>
      </c>
      <c r="X1268" s="63" t="str">
        <f t="shared" si="2260"/>
        <v/>
      </c>
    </row>
    <row r="1269" spans="2:24">
      <c r="C1269" s="110" t="s">
        <v>97</v>
      </c>
      <c r="D1269" s="130" t="s">
        <v>99</v>
      </c>
      <c r="E1269" s="38"/>
      <c r="F1269" s="36"/>
      <c r="G1269" s="36"/>
      <c r="H1269" s="36"/>
      <c r="I1269" s="36"/>
      <c r="J1269" s="36"/>
      <c r="K1269" s="36"/>
      <c r="L1269" s="36"/>
      <c r="M1269" s="131">
        <f>SUM(E1269:L1269)</f>
        <v>0</v>
      </c>
      <c r="Q1269" s="63" t="str">
        <f>IF(E1269="","",CHAR(10)&amp;"自己負担：" &amp; TEXT(E1269,"#,###円")) &amp; IF(E1270="",""," ※" &amp;E1270)</f>
        <v/>
      </c>
      <c r="R1269" s="63" t="str">
        <f t="shared" ref="R1269" si="2261">IF(F1269="","",CHAR(10)&amp;"自己負担：" &amp; TEXT(F1269,"#,###円")) &amp; IF(F1270="",""," ※" &amp;F1270)</f>
        <v/>
      </c>
      <c r="S1269" s="63" t="str">
        <f t="shared" ref="S1269" si="2262">IF(G1269="","",CHAR(10)&amp;"自己負担：" &amp; TEXT(G1269,"#,###円")) &amp; IF(G1270="",""," ※" &amp;G1270)</f>
        <v/>
      </c>
      <c r="T1269" s="63" t="str">
        <f t="shared" ref="T1269" si="2263">IF(H1269="","",CHAR(10)&amp;"自己負担：" &amp; TEXT(H1269,"#,###円")) &amp; IF(H1270="",""," ※" &amp;H1270)</f>
        <v/>
      </c>
      <c r="U1269" s="63" t="str">
        <f t="shared" ref="U1269" si="2264">IF(I1269="","",CHAR(10)&amp;"自己負担：" &amp; TEXT(I1269,"#,###円")) &amp; IF(I1270="",""," ※" &amp;I1270)</f>
        <v/>
      </c>
      <c r="V1269" s="63" t="str">
        <f t="shared" ref="V1269" si="2265">IF(J1269="","",CHAR(10)&amp;"自己負担：" &amp; TEXT(J1269,"#,###円")) &amp; IF(J1270="",""," ※" &amp;J1270)</f>
        <v/>
      </c>
      <c r="W1269" s="63" t="str">
        <f t="shared" ref="W1269" si="2266">IF(K1269="","",CHAR(10)&amp;"自己負担：" &amp; TEXT(K1269,"#,###円")) &amp; IF(K1270="",""," ※" &amp;K1270)</f>
        <v/>
      </c>
      <c r="X1269" s="63" t="str">
        <f t="shared" ref="X1269" si="2267">IF(L1269="","",CHAR(10)&amp;"自己負担：" &amp; TEXT(L1269,"#,###円")) &amp; IF(L1270="",""," ※" &amp;L1270)</f>
        <v/>
      </c>
    </row>
    <row r="1270" spans="2:24" ht="33.75" customHeight="1" thickBot="1">
      <c r="C1270" s="132" t="s">
        <v>98</v>
      </c>
      <c r="D1270" s="133" t="s">
        <v>100</v>
      </c>
      <c r="E1270" s="40"/>
      <c r="F1270" s="40"/>
      <c r="G1270" s="40"/>
      <c r="H1270" s="40"/>
      <c r="I1270" s="40"/>
      <c r="J1270" s="40"/>
      <c r="K1270" s="40"/>
      <c r="L1270" s="41"/>
      <c r="M1270" s="134"/>
      <c r="O1270" s="1" t="s">
        <v>101</v>
      </c>
    </row>
    <row r="1271" spans="2:24" ht="21.75" customHeight="1" thickTop="1">
      <c r="C1271" s="129" t="s">
        <v>76</v>
      </c>
      <c r="D1271" s="135"/>
      <c r="E1271" s="119" t="str">
        <f t="shared" ref="E1271:L1271" ca="1" si="2268">IF(SUM(E1253,E1257,E1261,E1265,E1268)-E1269=0,"",SUM(E1253,E1257,E1261,E1265,E1268)-E1269)</f>
        <v/>
      </c>
      <c r="F1271" s="119" t="str">
        <f t="shared" ca="1" si="2268"/>
        <v/>
      </c>
      <c r="G1271" s="119" t="str">
        <f t="shared" ca="1" si="2268"/>
        <v/>
      </c>
      <c r="H1271" s="119" t="str">
        <f t="shared" ca="1" si="2268"/>
        <v/>
      </c>
      <c r="I1271" s="119" t="str">
        <f t="shared" ca="1" si="2268"/>
        <v/>
      </c>
      <c r="J1271" s="119" t="str">
        <f t="shared" ca="1" si="2268"/>
        <v/>
      </c>
      <c r="K1271" s="119" t="str">
        <f t="shared" ca="1" si="2268"/>
        <v/>
      </c>
      <c r="L1271" s="119" t="str">
        <f t="shared" ca="1" si="2268"/>
        <v/>
      </c>
      <c r="M1271" s="136" t="str">
        <f ca="1">IF(E1271="","",SUM(E1271:L1271))</f>
        <v/>
      </c>
      <c r="Q1271" s="137" t="str">
        <f ca="1">Q1253&amp;Q1257&amp;Q1261&amp;Q1265&amp;Q1268&amp;Q1269</f>
        <v/>
      </c>
      <c r="R1271" s="137" t="str">
        <f t="shared" ref="R1271:X1271" ca="1" si="2269">R1253&amp;R1257&amp;R1261&amp;R1265&amp;R1268&amp;R1269</f>
        <v/>
      </c>
      <c r="S1271" s="137" t="str">
        <f t="shared" ca="1" si="2269"/>
        <v/>
      </c>
      <c r="T1271" s="137" t="str">
        <f t="shared" ca="1" si="2269"/>
        <v/>
      </c>
      <c r="U1271" s="137" t="str">
        <f t="shared" ca="1" si="2269"/>
        <v/>
      </c>
      <c r="V1271" s="137" t="str">
        <f t="shared" ca="1" si="2269"/>
        <v/>
      </c>
      <c r="W1271" s="137" t="str">
        <f t="shared" ca="1" si="2269"/>
        <v/>
      </c>
      <c r="X1271" s="137" t="str">
        <f t="shared" ca="1" si="2269"/>
        <v/>
      </c>
    </row>
    <row r="1272" spans="2:24" ht="15" customHeight="1" thickBot="1">
      <c r="B1272" s="138"/>
      <c r="C1272" s="138"/>
      <c r="D1272" s="138"/>
      <c r="E1272" s="138"/>
      <c r="F1272" s="138"/>
      <c r="G1272" s="138"/>
      <c r="H1272" s="138"/>
      <c r="I1272" s="138"/>
      <c r="J1272" s="138"/>
      <c r="K1272" s="138"/>
      <c r="L1272" s="138"/>
      <c r="M1272" s="138"/>
    </row>
    <row r="1274" spans="2:24" ht="14.25" customHeight="1">
      <c r="B1274" s="46">
        <f>B1247+1</f>
        <v>48</v>
      </c>
      <c r="C1274" s="29" t="str">
        <f>HYPERLINK("#日誌"&amp;B1274&amp;"!B11","日誌"&amp;B1274)</f>
        <v>日誌48</v>
      </c>
      <c r="D1274" s="95" t="s">
        <v>116</v>
      </c>
      <c r="E1274" s="139"/>
      <c r="F1274" s="95" t="s">
        <v>126</v>
      </c>
      <c r="G1274" s="140"/>
      <c r="H1274" s="95" t="s">
        <v>127</v>
      </c>
      <c r="I1274" s="140"/>
      <c r="J1274" s="63"/>
      <c r="M1274" s="96" t="str">
        <f>HYPERLINK("#⑭雑役務費!C"&amp;9*B1274+1,"経費支出管理表へ")</f>
        <v>経費支出管理表へ</v>
      </c>
      <c r="Q1274" s="1" t="s">
        <v>102</v>
      </c>
    </row>
    <row r="1275" spans="2:24" ht="7.5" customHeight="1">
      <c r="C1275" s="63"/>
      <c r="D1275" s="63"/>
      <c r="E1275" s="63"/>
      <c r="G1275" s="97" t="e">
        <f>VLOOKUP(G1274,リスト!E:F,2,FALSE)</f>
        <v>#N/A</v>
      </c>
      <c r="H1275" s="63"/>
      <c r="J1275" s="63"/>
      <c r="K1275" s="63"/>
      <c r="L1275" s="63"/>
      <c r="M1275" s="63"/>
    </row>
    <row r="1276" spans="2:24">
      <c r="C1276" s="98"/>
      <c r="D1276" s="99"/>
      <c r="E1276" s="100" t="s">
        <v>45</v>
      </c>
      <c r="F1276" s="101" t="s">
        <v>46</v>
      </c>
      <c r="G1276" s="101" t="s">
        <v>47</v>
      </c>
      <c r="H1276" s="101" t="s">
        <v>48</v>
      </c>
      <c r="I1276" s="101" t="s">
        <v>49</v>
      </c>
      <c r="J1276" s="101" t="s">
        <v>50</v>
      </c>
      <c r="K1276" s="101" t="s">
        <v>51</v>
      </c>
      <c r="L1276" s="101" t="s">
        <v>52</v>
      </c>
      <c r="M1276" s="102" t="s">
        <v>11</v>
      </c>
      <c r="Q1276" s="103" t="s">
        <v>45</v>
      </c>
      <c r="R1276" s="103" t="s">
        <v>46</v>
      </c>
      <c r="S1276" s="103" t="s">
        <v>47</v>
      </c>
      <c r="T1276" s="103" t="s">
        <v>48</v>
      </c>
      <c r="U1276" s="103" t="s">
        <v>49</v>
      </c>
      <c r="V1276" s="103" t="s">
        <v>50</v>
      </c>
      <c r="W1276" s="103" t="s">
        <v>51</v>
      </c>
      <c r="X1276" s="103" t="s">
        <v>52</v>
      </c>
    </row>
    <row r="1277" spans="2:24" ht="15" customHeight="1">
      <c r="C1277" s="104" t="s">
        <v>18</v>
      </c>
      <c r="D1277" s="105"/>
      <c r="E1277" s="106" cm="1">
        <f t="array" aca="1" ref="E1277" ca="1">IF(INDIRECT(C1274&amp;"!$L$42")=0,"",COUNT(INDIRECT(C1274&amp;"!$L$11:$L$41")))</f>
        <v>0</v>
      </c>
      <c r="F1277" s="107" cm="1">
        <f t="array" aca="1" ref="F1277" ca="1">IF(INDIRECT(C1274&amp;"!$L$78")=0,"",COUNT(INDIRECT(C1274&amp;"!$L$47:$L$77")))</f>
        <v>0</v>
      </c>
      <c r="G1277" s="107" cm="1">
        <f t="array" aca="1" ref="G1277" ca="1">IF(INDIRECT(C1274&amp;"!$L$114")=0,"",COUNT(INDIRECT(C1274&amp;"!$L$83:$L$113")))</f>
        <v>0</v>
      </c>
      <c r="H1277" s="107" cm="1">
        <f t="array" aca="1" ref="H1277" ca="1">IF(INDIRECT(C1274&amp;"!$L$150")=0,"",COUNT(INDIRECT(C1274&amp;"!$L$119:$L$149")))</f>
        <v>0</v>
      </c>
      <c r="I1277" s="107" cm="1">
        <f t="array" aca="1" ref="I1277" ca="1">IF(INDIRECT(C1274&amp;"!$L$186")=0,"",COUNT(INDIRECT(C1274&amp;"!$L$155:$L$185")))</f>
        <v>0</v>
      </c>
      <c r="J1277" s="107" cm="1">
        <f t="array" aca="1" ref="J1277" ca="1">IF(INDIRECT(C1274&amp;"!$L$222")=0,"",COUNT(INDIRECT(C1274&amp;"!$L$191:$L$221")))</f>
        <v>0</v>
      </c>
      <c r="K1277" s="107" cm="1">
        <f t="array" aca="1" ref="K1277" ca="1">IF(INDIRECT(C1274&amp;"!$L$258")=0,"",COUNT(INDIRECT(C1274&amp;"!$L$227:$L$257")))</f>
        <v>0</v>
      </c>
      <c r="L1277" s="107" cm="1">
        <f t="array" aca="1" ref="L1277" ca="1">IF(INDIRECT(C1274&amp;"!$L$294")=0,"",COUNT(INDIRECT(C1274&amp;"!$L$263:$L$293")))</f>
        <v>0</v>
      </c>
      <c r="M1277" s="108">
        <f ca="1">IF($E$8="","",SUM($E$8:$L$8))</f>
        <v>0</v>
      </c>
      <c r="O1277" s="69" t="s">
        <v>167</v>
      </c>
      <c r="Q1277" s="109"/>
      <c r="R1277" s="109"/>
      <c r="S1277" s="109"/>
      <c r="T1277" s="109"/>
      <c r="U1277" s="109"/>
      <c r="V1277" s="109"/>
      <c r="W1277" s="109"/>
      <c r="X1277" s="109"/>
    </row>
    <row r="1278" spans="2:24">
      <c r="C1278" s="110" t="s">
        <v>82</v>
      </c>
      <c r="D1278" s="110" t="s">
        <v>73</v>
      </c>
      <c r="E1278" s="37"/>
      <c r="F1278" s="30"/>
      <c r="G1278" s="30"/>
      <c r="H1278" s="30"/>
      <c r="I1278" s="30"/>
      <c r="J1278" s="30"/>
      <c r="K1278" s="30"/>
      <c r="L1278" s="30"/>
      <c r="M1278" s="111"/>
      <c r="O1278" s="1" t="s">
        <v>122</v>
      </c>
    </row>
    <row r="1279" spans="2:24">
      <c r="C1279" s="112"/>
      <c r="D1279" s="113" t="s">
        <v>24</v>
      </c>
      <c r="E1279" s="114" t="str" cm="1">
        <f t="array" aca="1" ref="E1279" ca="1">IF(INDIRECT($C1274&amp;"!$H$42")=0,"",INDIRECT($C1274&amp;"!$H$42"))</f>
        <v/>
      </c>
      <c r="F1279" s="115" t="str" cm="1">
        <f t="array" aca="1" ref="F1279" ca="1">IF(INDIRECT($C1274&amp;"!$H$78")=0,"",INDIRECT($C1274&amp;"!$H$78"))</f>
        <v/>
      </c>
      <c r="G1279" s="115" t="str" cm="1">
        <f t="array" aca="1" ref="G1279" ca="1">IF(INDIRECT($C1274&amp;"!$H$114")=0,"",INDIRECT($C1274&amp;"!$H$114"))</f>
        <v/>
      </c>
      <c r="H1279" s="115" t="str" cm="1">
        <f t="array" aca="1" ref="H1279" ca="1">IF(INDIRECT($C1274&amp;"!$H$150")=0,"",INDIRECT($C1274&amp;"!$H$150"))</f>
        <v/>
      </c>
      <c r="I1279" s="115" t="str" cm="1">
        <f t="array" aca="1" ref="I1279" ca="1">IF(INDIRECT($C1274&amp;"!$H$186")=0,"",INDIRECT($C1274&amp;"!$H$186"))</f>
        <v/>
      </c>
      <c r="J1279" s="115" t="str" cm="1">
        <f t="array" aca="1" ref="J1279" ca="1">IF(INDIRECT($C1274&amp;"!$H$222")=0,"",INDIRECT($C1274&amp;"!$H$222"))</f>
        <v/>
      </c>
      <c r="K1279" s="115" t="str" cm="1">
        <f t="array" aca="1" ref="K1279" ca="1">IF(INDIRECT($C1274&amp;"!$H$258")=0,"",INDIRECT($C1274&amp;"!$H$258"))</f>
        <v/>
      </c>
      <c r="L1279" s="115" t="str" cm="1">
        <f t="array" aca="1" ref="L1279" ca="1">IF(INDIRECT($C1274&amp;"!$H$294")=0,"",INDIRECT($C1274&amp;"!$H$294"))</f>
        <v/>
      </c>
      <c r="M1279" s="116" t="str">
        <f ca="1">IF(E1279="","",SUM($E1279:$L1279))</f>
        <v/>
      </c>
    </row>
    <row r="1280" spans="2:24">
      <c r="C1280" s="117"/>
      <c r="D1280" s="117" t="s">
        <v>74</v>
      </c>
      <c r="E1280" s="118" t="str">
        <f t="shared" ref="E1280:L1280" ca="1" si="2270">IF(OR(E1278="",E1279=""),"",ROUNDDOWN(E1278*E1279*24,0))</f>
        <v/>
      </c>
      <c r="F1280" s="119" t="str">
        <f t="shared" ca="1" si="2270"/>
        <v/>
      </c>
      <c r="G1280" s="119" t="str">
        <f t="shared" ca="1" si="2270"/>
        <v/>
      </c>
      <c r="H1280" s="119" t="str">
        <f t="shared" ca="1" si="2270"/>
        <v/>
      </c>
      <c r="I1280" s="120" t="str">
        <f t="shared" ca="1" si="2270"/>
        <v/>
      </c>
      <c r="J1280" s="119" t="str">
        <f t="shared" ca="1" si="2270"/>
        <v/>
      </c>
      <c r="K1280" s="119" t="str">
        <f t="shared" ca="1" si="2270"/>
        <v/>
      </c>
      <c r="L1280" s="119" t="str">
        <f t="shared" ca="1" si="2270"/>
        <v/>
      </c>
      <c r="M1280" s="121">
        <f ca="1">SUM(E1280:L1280)</f>
        <v>0</v>
      </c>
      <c r="Q1280" s="63" t="str">
        <f t="shared" ref="Q1280" ca="1" si="2271">IF(OR(E1278="",E1279=""),"","所定内：" &amp; TEXT(E1278,"#,###円") &amp; "×" &amp; TEXT(E1279,"[h]:mm時間;@") &amp; "=" &amp; TEXT(E1280,"#,###円"))</f>
        <v/>
      </c>
      <c r="R1280" s="63" t="str">
        <f t="shared" ref="R1280" ca="1" si="2272">IF(OR(F1278="",F1279=""),"","所定内：" &amp; TEXT(F1278,"#,###円") &amp; "×" &amp; TEXT(F1279,"[h]:mm時間;@") &amp; "=" &amp; TEXT(F1280,"#,###円"))</f>
        <v/>
      </c>
      <c r="S1280" s="63" t="str">
        <f t="shared" ref="S1280" ca="1" si="2273">IF(OR(G1278="",G1279=""),"","所定内：" &amp; TEXT(G1278,"#,###円") &amp; "×" &amp; TEXT(G1279,"[h]:mm時間;@") &amp; "=" &amp; TEXT(G1280,"#,###円"))</f>
        <v/>
      </c>
      <c r="T1280" s="63" t="str">
        <f t="shared" ref="T1280" ca="1" si="2274">IF(OR(H1278="",H1279=""),"","所定内：" &amp; TEXT(H1278,"#,###円") &amp; "×" &amp; TEXT(H1279,"[h]:mm時間;@") &amp; "=" &amp; TEXT(H1280,"#,###円"))</f>
        <v/>
      </c>
      <c r="U1280" s="63" t="str">
        <f t="shared" ref="U1280" ca="1" si="2275">IF(OR(I1278="",I1279=""),"","所定内：" &amp; TEXT(I1278,"#,###円") &amp; "×" &amp; TEXT(I1279,"[h]:mm時間;@") &amp; "=" &amp; TEXT(I1280,"#,###円"))</f>
        <v/>
      </c>
      <c r="V1280" s="63" t="str">
        <f t="shared" ref="V1280" ca="1" si="2276">IF(OR(J1278="",J1279=""),"","所定内：" &amp; TEXT(J1278,"#,###円") &amp; "×" &amp; TEXT(J1279,"[h]:mm時間;@") &amp; "=" &amp; TEXT(J1280,"#,###円"))</f>
        <v/>
      </c>
      <c r="W1280" s="63" t="str">
        <f t="shared" ref="W1280" ca="1" si="2277">IF(OR(K1278="",K1279=""),"","所定内：" &amp; TEXT(K1278,"#,###円") &amp; "×" &amp; TEXT(K1279,"[h]:mm時間;@") &amp; "=" &amp; TEXT(K1280,"#,###円"))</f>
        <v/>
      </c>
      <c r="X1280" s="63" t="str">
        <f t="shared" ref="X1280" ca="1" si="2278">IF(OR(L1278="",L1279=""),"","所定内：" &amp; TEXT(L1278,"#,###円") &amp; "×" &amp; TEXT(L1279,"[h]:mm時間;@") &amp; "=" &amp; TEXT(L1280,"#,###円"))</f>
        <v/>
      </c>
    </row>
    <row r="1281" spans="3:24">
      <c r="C1281" s="110" t="s">
        <v>91</v>
      </c>
      <c r="D1281" s="112" t="s">
        <v>73</v>
      </c>
      <c r="E1281" s="37"/>
      <c r="F1281" s="30"/>
      <c r="G1281" s="30"/>
      <c r="H1281" s="30"/>
      <c r="I1281" s="30"/>
      <c r="J1281" s="30"/>
      <c r="K1281" s="30"/>
      <c r="L1281" s="30"/>
      <c r="M1281" s="122"/>
      <c r="Q1281" s="63"/>
      <c r="R1281" s="63"/>
      <c r="S1281" s="63"/>
      <c r="T1281" s="63"/>
      <c r="U1281" s="63"/>
      <c r="V1281" s="63"/>
      <c r="W1281" s="63"/>
      <c r="X1281" s="63"/>
    </row>
    <row r="1282" spans="3:24">
      <c r="C1282" s="112"/>
      <c r="D1282" s="113" t="s">
        <v>92</v>
      </c>
      <c r="E1282" s="123" t="str">
        <f>IF(OR(E1278="",E1281=""),"",E1281/E1278-1)</f>
        <v/>
      </c>
      <c r="F1282" s="124" t="str">
        <f t="shared" ref="F1282:L1282" si="2279">IF(OR(F1278="",F1281=""),"",F1281/F1278-1)</f>
        <v/>
      </c>
      <c r="G1282" s="124" t="str">
        <f t="shared" si="2279"/>
        <v/>
      </c>
      <c r="H1282" s="124" t="str">
        <f t="shared" si="2279"/>
        <v/>
      </c>
      <c r="I1282" s="124" t="str">
        <f t="shared" si="2279"/>
        <v/>
      </c>
      <c r="J1282" s="124" t="str">
        <f t="shared" si="2279"/>
        <v/>
      </c>
      <c r="K1282" s="124" t="str">
        <f t="shared" si="2279"/>
        <v/>
      </c>
      <c r="L1282" s="124" t="str">
        <f t="shared" si="2279"/>
        <v/>
      </c>
      <c r="M1282" s="125"/>
      <c r="Q1282" s="63"/>
      <c r="R1282" s="63"/>
      <c r="S1282" s="63"/>
      <c r="T1282" s="63"/>
      <c r="U1282" s="63"/>
      <c r="V1282" s="63"/>
      <c r="W1282" s="63"/>
      <c r="X1282" s="63"/>
    </row>
    <row r="1283" spans="3:24">
      <c r="C1283" s="112"/>
      <c r="D1283" s="113" t="s">
        <v>24</v>
      </c>
      <c r="E1283" s="114" t="str" cm="1">
        <f t="array" aca="1" ref="E1283" ca="1">IF(INDIRECT($C1274&amp;"!$I$42")=0,"",INDIRECT($C1274&amp;"!$I$42"))</f>
        <v/>
      </c>
      <c r="F1283" s="115" t="str" cm="1">
        <f t="array" aca="1" ref="F1283" ca="1">IF(INDIRECT($C1274&amp;"!$I$78")=0,"",INDIRECT($C1274&amp;"!$I$78"))</f>
        <v/>
      </c>
      <c r="G1283" s="115" t="str" cm="1">
        <f t="array" aca="1" ref="G1283" ca="1">IF(INDIRECT($C1274&amp;"!$I$114")=0,"",INDIRECT($C1274&amp;"!$I$114"))</f>
        <v/>
      </c>
      <c r="H1283" s="115" t="str" cm="1">
        <f t="array" aca="1" ref="H1283" ca="1">IF(INDIRECT($C1274&amp;"!$I$150")=0,"",INDIRECT($C1274&amp;"!$I$150"))</f>
        <v/>
      </c>
      <c r="I1283" s="115" t="str" cm="1">
        <f t="array" aca="1" ref="I1283" ca="1">IF(INDIRECT($C1274&amp;"!$I$186")=0,"",INDIRECT($C1274&amp;"!$I$186"))</f>
        <v/>
      </c>
      <c r="J1283" s="115" t="str" cm="1">
        <f t="array" aca="1" ref="J1283" ca="1">IF(INDIRECT($C1274&amp;"!$I$222")=0,"",INDIRECT($C1274&amp;"!$I$222"))</f>
        <v/>
      </c>
      <c r="K1283" s="115" t="str" cm="1">
        <f t="array" aca="1" ref="K1283" ca="1">IF(INDIRECT($C1274&amp;"!$I$258")=0,"",INDIRECT($C1274&amp;"!$I$258"))</f>
        <v/>
      </c>
      <c r="L1283" s="115" t="str" cm="1">
        <f t="array" aca="1" ref="L1283" ca="1">IF(INDIRECT($C1274&amp;"!$I$294")=0,"",INDIRECT($C1274&amp;"!$I$294"))</f>
        <v/>
      </c>
      <c r="M1283" s="116" t="str">
        <f ca="1">IF(E1283="","",SUM($E1283:$L1283))</f>
        <v/>
      </c>
      <c r="Q1283" s="63"/>
      <c r="R1283" s="63"/>
      <c r="S1283" s="63"/>
      <c r="T1283" s="63"/>
      <c r="U1283" s="63"/>
      <c r="V1283" s="63"/>
      <c r="W1283" s="63"/>
      <c r="X1283" s="63"/>
    </row>
    <row r="1284" spans="3:24">
      <c r="C1284" s="117"/>
      <c r="D1284" s="117" t="s">
        <v>74</v>
      </c>
      <c r="E1284" s="118" t="str">
        <f t="shared" ref="E1284:L1284" ca="1" si="2280">IF(OR(E1281="",E1283=""),"",ROUNDDOWN(E1281*E1283*24,0))</f>
        <v/>
      </c>
      <c r="F1284" s="119" t="str">
        <f t="shared" ca="1" si="2280"/>
        <v/>
      </c>
      <c r="G1284" s="119" t="str">
        <f t="shared" ca="1" si="2280"/>
        <v/>
      </c>
      <c r="H1284" s="119" t="str">
        <f t="shared" ca="1" si="2280"/>
        <v/>
      </c>
      <c r="I1284" s="119" t="str">
        <f t="shared" ca="1" si="2280"/>
        <v/>
      </c>
      <c r="J1284" s="119" t="str">
        <f t="shared" ca="1" si="2280"/>
        <v/>
      </c>
      <c r="K1284" s="119" t="str">
        <f t="shared" ca="1" si="2280"/>
        <v/>
      </c>
      <c r="L1284" s="119" t="str">
        <f t="shared" ca="1" si="2280"/>
        <v/>
      </c>
      <c r="M1284" s="121">
        <f ca="1">SUM(E1284:L1284)</f>
        <v>0</v>
      </c>
      <c r="Q1284" s="63" t="str">
        <f t="shared" ref="Q1284" ca="1" si="2281">IF(OR(E1281="",E1283=""),"",CHAR(10)&amp;"所定外：" &amp; TEXT(E1281,"#,###円") &amp; "×" &amp; TEXT(E1283,"[h]:mm時間;@") &amp; "=" &amp; TEXT(E1284,"#,###円"))</f>
        <v/>
      </c>
      <c r="R1284" s="63" t="str">
        <f t="shared" ref="R1284" ca="1" si="2282">IF(OR(F1281="",F1283=""),"",CHAR(10)&amp;"所定外：" &amp; TEXT(F1281,"#,###円") &amp; "×" &amp; TEXT(F1283,"[h]:mm時間;@") &amp; "=" &amp; TEXT(F1284,"#,###円"))</f>
        <v/>
      </c>
      <c r="S1284" s="63" t="str">
        <f t="shared" ref="S1284" ca="1" si="2283">IF(OR(G1281="",G1283=""),"",CHAR(10)&amp;"所定外：" &amp; TEXT(G1281,"#,###円") &amp; "×" &amp; TEXT(G1283,"[h]:mm時間;@") &amp; "=" &amp; TEXT(G1284,"#,###円"))</f>
        <v/>
      </c>
      <c r="T1284" s="63" t="str">
        <f t="shared" ref="T1284" ca="1" si="2284">IF(OR(H1281="",H1283=""),"",CHAR(10)&amp;"所定外：" &amp; TEXT(H1281,"#,###円") &amp; "×" &amp; TEXT(H1283,"[h]:mm時間;@") &amp; "=" &amp; TEXT(H1284,"#,###円"))</f>
        <v/>
      </c>
      <c r="U1284" s="63" t="str">
        <f t="shared" ref="U1284" ca="1" si="2285">IF(OR(I1281="",I1283=""),"",CHAR(10)&amp;"所定外：" &amp; TEXT(I1281,"#,###円") &amp; "×" &amp; TEXT(I1283,"[h]:mm時間;@") &amp; "=" &amp; TEXT(I1284,"#,###円"))</f>
        <v/>
      </c>
      <c r="V1284" s="63" t="str">
        <f t="shared" ref="V1284" ca="1" si="2286">IF(OR(J1281="",J1283=""),"",CHAR(10)&amp;"所定外：" &amp; TEXT(J1281,"#,###円") &amp; "×" &amp; TEXT(J1283,"[h]:mm時間;@") &amp; "=" &amp; TEXT(J1284,"#,###円"))</f>
        <v/>
      </c>
      <c r="W1284" s="63" t="str">
        <f t="shared" ref="W1284" ca="1" si="2287">IF(OR(K1281="",K1283=""),"",CHAR(10)&amp;"所定外：" &amp; TEXT(K1281,"#,###円") &amp; "×" &amp; TEXT(K1283,"[h]:mm時間;@") &amp; "=" &amp; TEXT(K1284,"#,###円"))</f>
        <v/>
      </c>
      <c r="X1284" s="63" t="str">
        <f t="shared" ref="X1284" ca="1" si="2288">IF(OR(L1281="",L1283=""),"",CHAR(10)&amp;"所定外：" &amp; TEXT(L1281,"#,###円") &amp; "×" &amp; TEXT(L1283,"[h]:mm時間;@") &amp; "=" &amp; TEXT(L1284,"#,###円"))</f>
        <v/>
      </c>
    </row>
    <row r="1285" spans="3:24">
      <c r="C1285" s="110" t="s">
        <v>93</v>
      </c>
      <c r="D1285" s="112" t="s">
        <v>73</v>
      </c>
      <c r="E1285" s="37"/>
      <c r="F1285" s="30"/>
      <c r="G1285" s="30"/>
      <c r="H1285" s="30"/>
      <c r="I1285" s="30"/>
      <c r="J1285" s="30"/>
      <c r="K1285" s="30"/>
      <c r="L1285" s="30"/>
      <c r="M1285" s="122"/>
      <c r="Q1285" s="63"/>
      <c r="R1285" s="63"/>
      <c r="S1285" s="63"/>
      <c r="T1285" s="63"/>
      <c r="U1285" s="63"/>
      <c r="V1285" s="63"/>
      <c r="W1285" s="63"/>
      <c r="X1285" s="63"/>
    </row>
    <row r="1286" spans="3:24">
      <c r="C1286" s="112"/>
      <c r="D1286" s="113" t="s">
        <v>92</v>
      </c>
      <c r="E1286" s="123" t="str">
        <f t="shared" ref="E1286:L1286" si="2289">IF(OR(E1278="",E1285=""),"",E1285/E1278-1)</f>
        <v/>
      </c>
      <c r="F1286" s="124" t="str">
        <f t="shared" si="2289"/>
        <v/>
      </c>
      <c r="G1286" s="124" t="str">
        <f t="shared" si="2289"/>
        <v/>
      </c>
      <c r="H1286" s="124" t="str">
        <f t="shared" si="2289"/>
        <v/>
      </c>
      <c r="I1286" s="124" t="str">
        <f t="shared" si="2289"/>
        <v/>
      </c>
      <c r="J1286" s="124" t="str">
        <f t="shared" si="2289"/>
        <v/>
      </c>
      <c r="K1286" s="124" t="str">
        <f t="shared" si="2289"/>
        <v/>
      </c>
      <c r="L1286" s="124" t="str">
        <f t="shared" si="2289"/>
        <v/>
      </c>
      <c r="M1286" s="125"/>
      <c r="Q1286" s="63"/>
      <c r="R1286" s="63"/>
      <c r="S1286" s="63"/>
      <c r="T1286" s="63"/>
      <c r="U1286" s="63"/>
      <c r="V1286" s="63"/>
      <c r="W1286" s="63"/>
      <c r="X1286" s="63"/>
    </row>
    <row r="1287" spans="3:24">
      <c r="C1287" s="112"/>
      <c r="D1287" s="113" t="s">
        <v>24</v>
      </c>
      <c r="E1287" s="114" t="str" cm="1">
        <f t="array" aca="1" ref="E1287" ca="1">IF(INDIRECT($C1274&amp;"!$J$42")=0,"",INDIRECT($C1274&amp;"!$J$42"))</f>
        <v/>
      </c>
      <c r="F1287" s="115" t="str" cm="1">
        <f t="array" aca="1" ref="F1287" ca="1">IF(INDIRECT($C1274&amp;"!$J$78")=0,"",INDIRECT($C1274&amp;"!$J$78"))</f>
        <v/>
      </c>
      <c r="G1287" s="115" t="str" cm="1">
        <f t="array" aca="1" ref="G1287" ca="1">IF(INDIRECT($C1274&amp;"!$J$114")=0,"",INDIRECT($C1274&amp;"!$J$114"))</f>
        <v/>
      </c>
      <c r="H1287" s="115" t="str" cm="1">
        <f t="array" aca="1" ref="H1287" ca="1">IF(INDIRECT($C1274&amp;"!$J$150")=0,"",INDIRECT($C1274&amp;"!$J$150"))</f>
        <v/>
      </c>
      <c r="I1287" s="115" t="str" cm="1">
        <f t="array" aca="1" ref="I1287" ca="1">IF(INDIRECT($C1274&amp;"!$J$186")=0,"",INDIRECT($C1274&amp;"!$J$186"))</f>
        <v/>
      </c>
      <c r="J1287" s="115" t="str" cm="1">
        <f t="array" aca="1" ref="J1287" ca="1">IF(INDIRECT($C1274&amp;"!$J$222")=0,"",INDIRECT($C1274&amp;"!$J$222"))</f>
        <v/>
      </c>
      <c r="K1287" s="115" t="str" cm="1">
        <f t="array" aca="1" ref="K1287" ca="1">IF(INDIRECT($C1274&amp;"!$J$258")=0,"",INDIRECT($C1274&amp;"!$J$258"))</f>
        <v/>
      </c>
      <c r="L1287" s="115" t="str" cm="1">
        <f t="array" aca="1" ref="L1287" ca="1">IF(INDIRECT($C1274&amp;"!$J$294")=0,"",INDIRECT($C1274&amp;"!$J$294"))</f>
        <v/>
      </c>
      <c r="M1287" s="116" t="str">
        <f ca="1">IF(E1287="","",SUM($E1287:$L1287))</f>
        <v/>
      </c>
      <c r="Q1287" s="63"/>
      <c r="R1287" s="63"/>
      <c r="S1287" s="63"/>
      <c r="T1287" s="63"/>
      <c r="U1287" s="63"/>
      <c r="V1287" s="63"/>
      <c r="W1287" s="63"/>
      <c r="X1287" s="63"/>
    </row>
    <row r="1288" spans="3:24">
      <c r="C1288" s="117"/>
      <c r="D1288" s="117" t="s">
        <v>74</v>
      </c>
      <c r="E1288" s="118" t="str">
        <f t="shared" ref="E1288:L1288" ca="1" si="2290">IF(OR(E1285="",E1287=""),"",ROUNDDOWN(E1285*E1287*24,0))</f>
        <v/>
      </c>
      <c r="F1288" s="119" t="str">
        <f t="shared" ca="1" si="2290"/>
        <v/>
      </c>
      <c r="G1288" s="119" t="str">
        <f t="shared" ca="1" si="2290"/>
        <v/>
      </c>
      <c r="H1288" s="119" t="str">
        <f t="shared" ca="1" si="2290"/>
        <v/>
      </c>
      <c r="I1288" s="119" t="str">
        <f t="shared" ca="1" si="2290"/>
        <v/>
      </c>
      <c r="J1288" s="119" t="str">
        <f t="shared" ca="1" si="2290"/>
        <v/>
      </c>
      <c r="K1288" s="119" t="str">
        <f t="shared" ca="1" si="2290"/>
        <v/>
      </c>
      <c r="L1288" s="119" t="str">
        <f t="shared" ca="1" si="2290"/>
        <v/>
      </c>
      <c r="M1288" s="121">
        <f ca="1">SUM(E1288:L1288)</f>
        <v>0</v>
      </c>
      <c r="Q1288" s="63" t="str">
        <f ca="1">IF(OR(E1285="",E1287=""),"",CHAR(10)&amp;"所定休日：" &amp; TEXT(E1285,"#,###円") &amp; "×" &amp; TEXT(E1287,"[h]:mm時間;@") &amp; "=" &amp; TEXT(E1288,"#,###円"))</f>
        <v/>
      </c>
      <c r="R1288" s="63" t="str">
        <f t="shared" ref="R1288" ca="1" si="2291">IF(OR(F1285="",F1287=""),"",CHAR(10)&amp;"所定休日：" &amp; TEXT(F1285,"#,###円") &amp; "×" &amp; TEXT(F1287,"[h]:mm時間;@") &amp; "=" &amp; TEXT(F1288,"#,###円"))</f>
        <v/>
      </c>
      <c r="S1288" s="63" t="str">
        <f t="shared" ref="S1288" ca="1" si="2292">IF(OR(G1285="",G1287=""),"",CHAR(10)&amp;"所定休日：" &amp; TEXT(G1285,"#,###円") &amp; "×" &amp; TEXT(G1287,"[h]:mm時間;@") &amp; "=" &amp; TEXT(G1288,"#,###円"))</f>
        <v/>
      </c>
      <c r="T1288" s="63" t="str">
        <f t="shared" ref="T1288" ca="1" si="2293">IF(OR(H1285="",H1287=""),"",CHAR(10)&amp;"所定休日：" &amp; TEXT(H1285,"#,###円") &amp; "×" &amp; TEXT(H1287,"[h]:mm時間;@") &amp; "=" &amp; TEXT(H1288,"#,###円"))</f>
        <v/>
      </c>
      <c r="U1288" s="63" t="str">
        <f t="shared" ref="U1288" ca="1" si="2294">IF(OR(I1285="",I1287=""),"",CHAR(10)&amp;"所定休日：" &amp; TEXT(I1285,"#,###円") &amp; "×" &amp; TEXT(I1287,"[h]:mm時間;@") &amp; "=" &amp; TEXT(I1288,"#,###円"))</f>
        <v/>
      </c>
      <c r="V1288" s="63" t="str">
        <f t="shared" ref="V1288" ca="1" si="2295">IF(OR(J1285="",J1287=""),"",CHAR(10)&amp;"所定休日：" &amp; TEXT(J1285,"#,###円") &amp; "×" &amp; TEXT(J1287,"[h]:mm時間;@") &amp; "=" &amp; TEXT(J1288,"#,###円"))</f>
        <v/>
      </c>
      <c r="W1288" s="63" t="str">
        <f t="shared" ref="W1288" ca="1" si="2296">IF(OR(K1285="",K1287=""),"",CHAR(10)&amp;"所定休日：" &amp; TEXT(K1285,"#,###円") &amp; "×" &amp; TEXT(K1287,"[h]:mm時間;@") &amp; "=" &amp; TEXT(K1288,"#,###円"))</f>
        <v/>
      </c>
      <c r="X1288" s="63" t="str">
        <f t="shared" ref="X1288" ca="1" si="2297">IF(OR(L1285="",L1287=""),"",CHAR(10)&amp;"所定休日：" &amp; TEXT(L1285,"#,###円") &amp; "×" &amp; TEXT(L1287,"[h]:mm時間;@") &amp; "=" &amp; TEXT(L1288,"#,###円"))</f>
        <v/>
      </c>
    </row>
    <row r="1289" spans="3:24">
      <c r="C1289" s="110" t="s">
        <v>94</v>
      </c>
      <c r="D1289" s="112" t="s">
        <v>73</v>
      </c>
      <c r="E1289" s="37"/>
      <c r="F1289" s="30"/>
      <c r="G1289" s="30"/>
      <c r="H1289" s="30"/>
      <c r="I1289" s="30"/>
      <c r="J1289" s="30"/>
      <c r="K1289" s="30"/>
      <c r="L1289" s="30"/>
      <c r="M1289" s="122"/>
      <c r="Q1289" s="63"/>
      <c r="R1289" s="63"/>
      <c r="S1289" s="63"/>
      <c r="T1289" s="63"/>
      <c r="U1289" s="63"/>
      <c r="V1289" s="63"/>
      <c r="W1289" s="63"/>
      <c r="X1289" s="63"/>
    </row>
    <row r="1290" spans="3:24">
      <c r="C1290" s="112"/>
      <c r="D1290" s="113" t="s">
        <v>92</v>
      </c>
      <c r="E1290" s="123" t="str">
        <f t="shared" ref="E1290:L1290" si="2298">IF(OR(E1278="",E1289=""),"",E1289/E1278-1)</f>
        <v/>
      </c>
      <c r="F1290" s="124" t="str">
        <f t="shared" si="2298"/>
        <v/>
      </c>
      <c r="G1290" s="124" t="str">
        <f t="shared" si="2298"/>
        <v/>
      </c>
      <c r="H1290" s="124" t="str">
        <f t="shared" si="2298"/>
        <v/>
      </c>
      <c r="I1290" s="124" t="str">
        <f t="shared" si="2298"/>
        <v/>
      </c>
      <c r="J1290" s="124" t="str">
        <f t="shared" si="2298"/>
        <v/>
      </c>
      <c r="K1290" s="124" t="str">
        <f t="shared" si="2298"/>
        <v/>
      </c>
      <c r="L1290" s="124" t="str">
        <f t="shared" si="2298"/>
        <v/>
      </c>
      <c r="M1290" s="125"/>
      <c r="Q1290" s="63"/>
      <c r="R1290" s="63"/>
      <c r="S1290" s="63"/>
      <c r="T1290" s="63"/>
      <c r="U1290" s="63"/>
      <c r="V1290" s="63"/>
      <c r="W1290" s="63"/>
      <c r="X1290" s="63"/>
    </row>
    <row r="1291" spans="3:24">
      <c r="C1291" s="112"/>
      <c r="D1291" s="113" t="s">
        <v>24</v>
      </c>
      <c r="E1291" s="114" t="str" cm="1">
        <f t="array" aca="1" ref="E1291" ca="1">IF(INDIRECT($C1274&amp;"!$K$42")=0,"",INDIRECT($C1274&amp;"!$K$42"))</f>
        <v/>
      </c>
      <c r="F1291" s="115" t="str" cm="1">
        <f t="array" aca="1" ref="F1291" ca="1">IF(INDIRECT($C1274&amp;"!$K$78")=0,"",INDIRECT($C1274&amp;"!$K$78"))</f>
        <v/>
      </c>
      <c r="G1291" s="115" t="str" cm="1">
        <f t="array" aca="1" ref="G1291" ca="1">IF(INDIRECT($C1274&amp;"!$K$114")=0,"",INDIRECT($C1274&amp;"!$K$114"))</f>
        <v/>
      </c>
      <c r="H1291" s="115" t="str" cm="1">
        <f t="array" aca="1" ref="H1291" ca="1">IF(INDIRECT($C1274&amp;"!$K$150")=0,"",INDIRECT($C1274&amp;"!$K$150"))</f>
        <v/>
      </c>
      <c r="I1291" s="115" t="str" cm="1">
        <f t="array" aca="1" ref="I1291" ca="1">IF(INDIRECT($C1274&amp;"!$K$186")=0,"",INDIRECT($C1274&amp;"!$K$186"))</f>
        <v/>
      </c>
      <c r="J1291" s="115" t="str" cm="1">
        <f t="array" aca="1" ref="J1291" ca="1">IF(INDIRECT($C1274&amp;"!$K$222")=0,"",INDIRECT($C1274&amp;"!$K$222"))</f>
        <v/>
      </c>
      <c r="K1291" s="115" t="str" cm="1">
        <f t="array" aca="1" ref="K1291" ca="1">IF(INDIRECT($C1274&amp;"!$K$258")=0,"",INDIRECT($C1274&amp;"!$K$258"))</f>
        <v/>
      </c>
      <c r="L1291" s="115" t="str" cm="1">
        <f t="array" aca="1" ref="L1291" ca="1">IF(INDIRECT($C1274&amp;"!$K$294")=0,"",INDIRECT($C1274&amp;"!$K$294"))</f>
        <v/>
      </c>
      <c r="M1291" s="116" t="str">
        <f ca="1">IF(E1291="","",SUM($E1291:$L1291))</f>
        <v/>
      </c>
      <c r="Q1291" s="63"/>
      <c r="R1291" s="63"/>
      <c r="S1291" s="63"/>
      <c r="T1291" s="63"/>
      <c r="U1291" s="63"/>
      <c r="V1291" s="63"/>
      <c r="W1291" s="63"/>
      <c r="X1291" s="63"/>
    </row>
    <row r="1292" spans="3:24">
      <c r="C1292" s="117"/>
      <c r="D1292" s="117" t="s">
        <v>74</v>
      </c>
      <c r="E1292" s="118" t="str">
        <f ca="1">IF(OR(E1289="",E1291=""),"",ROUNDDOWN(E1289*E1291*24,0))</f>
        <v/>
      </c>
      <c r="F1292" s="119" t="str">
        <f t="shared" ref="F1292:L1292" ca="1" si="2299">IF(OR(F1289="",F1291=""),"",ROUNDDOWN(F1289*F1291*24,0))</f>
        <v/>
      </c>
      <c r="G1292" s="119" t="str">
        <f t="shared" ca="1" si="2299"/>
        <v/>
      </c>
      <c r="H1292" s="119" t="str">
        <f t="shared" ca="1" si="2299"/>
        <v/>
      </c>
      <c r="I1292" s="119" t="str">
        <f t="shared" ca="1" si="2299"/>
        <v/>
      </c>
      <c r="J1292" s="119" t="str">
        <f t="shared" ca="1" si="2299"/>
        <v/>
      </c>
      <c r="K1292" s="119" t="str">
        <f t="shared" ca="1" si="2299"/>
        <v/>
      </c>
      <c r="L1292" s="119" t="str">
        <f t="shared" ca="1" si="2299"/>
        <v/>
      </c>
      <c r="M1292" s="121">
        <f ca="1">SUM(E1292:L1292)</f>
        <v>0</v>
      </c>
      <c r="Q1292" s="63" t="str">
        <f t="shared" ref="Q1292" ca="1" si="2300">IF(OR(E1289="",E1291=""),"",CHAR(10)&amp;"法定休日：" &amp; TEXT(E1289,"#,###円") &amp; "×" &amp; TEXT(E1291,"[h]:mm時間;@") &amp; "=" &amp; TEXT(E1292,"#,###円"))</f>
        <v/>
      </c>
      <c r="R1292" s="63" t="str">
        <f t="shared" ref="R1292" ca="1" si="2301">IF(OR(F1289="",F1291=""),"",CHAR(10)&amp;"法定休日：" &amp; TEXT(F1289,"#,###円") &amp; "×" &amp; TEXT(F1291,"[h]:mm時間;@") &amp; "=" &amp; TEXT(F1292,"#,###円"))</f>
        <v/>
      </c>
      <c r="S1292" s="63" t="str">
        <f t="shared" ref="S1292" ca="1" si="2302">IF(OR(G1289="",G1291=""),"",CHAR(10)&amp;"法定休日：" &amp; TEXT(G1289,"#,###円") &amp; "×" &amp; TEXT(G1291,"[h]:mm時間;@") &amp; "=" &amp; TEXT(G1292,"#,###円"))</f>
        <v/>
      </c>
      <c r="T1292" s="63" t="str">
        <f t="shared" ref="T1292" ca="1" si="2303">IF(OR(H1289="",H1291=""),"",CHAR(10)&amp;"法定休日：" &amp; TEXT(H1289,"#,###円") &amp; "×" &amp; TEXT(H1291,"[h]:mm時間;@") &amp; "=" &amp; TEXT(H1292,"#,###円"))</f>
        <v/>
      </c>
      <c r="U1292" s="63" t="str">
        <f t="shared" ref="U1292" ca="1" si="2304">IF(OR(I1289="",I1291=""),"",CHAR(10)&amp;"法定休日：" &amp; TEXT(I1289,"#,###円") &amp; "×" &amp; TEXT(I1291,"[h]:mm時間;@") &amp; "=" &amp; TEXT(I1292,"#,###円"))</f>
        <v/>
      </c>
      <c r="V1292" s="63" t="str">
        <f t="shared" ref="V1292" ca="1" si="2305">IF(OR(J1289="",J1291=""),"",CHAR(10)&amp;"法定休日：" &amp; TEXT(J1289,"#,###円") &amp; "×" &amp; TEXT(J1291,"[h]:mm時間;@") &amp; "=" &amp; TEXT(J1292,"#,###円"))</f>
        <v/>
      </c>
      <c r="W1292" s="63" t="str">
        <f t="shared" ref="W1292" ca="1" si="2306">IF(OR(K1289="",K1291=""),"",CHAR(10)&amp;"法定休日：" &amp; TEXT(K1289,"#,###円") &amp; "×" &amp; TEXT(K1291,"[h]:mm時間;@") &amp; "=" &amp; TEXT(K1292,"#,###円"))</f>
        <v/>
      </c>
      <c r="X1292" s="63" t="str">
        <f t="shared" ref="X1292" ca="1" si="2307">IF(OR(L1289="",L1291=""),"",CHAR(10)&amp;"法定休日：" &amp; TEXT(L1289,"#,###円") &amp; "×" &amp; TEXT(L1291,"[h]:mm時間;@") &amp; "=" &amp; TEXT(L1292,"#,###円"))</f>
        <v/>
      </c>
    </row>
    <row r="1293" spans="3:24">
      <c r="C1293" s="110" t="s">
        <v>75</v>
      </c>
      <c r="D1293" s="110" t="s">
        <v>77</v>
      </c>
      <c r="E1293" s="38"/>
      <c r="F1293" s="36"/>
      <c r="G1293" s="36"/>
      <c r="H1293" s="36"/>
      <c r="I1293" s="36"/>
      <c r="J1293" s="36"/>
      <c r="K1293" s="36"/>
      <c r="L1293" s="36"/>
      <c r="M1293" s="126">
        <f>SUM(E1293:L1293)</f>
        <v>0</v>
      </c>
      <c r="Q1293" s="63"/>
      <c r="R1293" s="63"/>
      <c r="S1293" s="63"/>
      <c r="T1293" s="63"/>
      <c r="U1293" s="63"/>
      <c r="V1293" s="63"/>
      <c r="W1293" s="63"/>
      <c r="X1293" s="63"/>
    </row>
    <row r="1294" spans="3:24">
      <c r="C1294" s="127"/>
      <c r="D1294" s="113" t="s">
        <v>78</v>
      </c>
      <c r="E1294" s="39"/>
      <c r="F1294" s="35"/>
      <c r="G1294" s="35"/>
      <c r="H1294" s="35"/>
      <c r="I1294" s="35"/>
      <c r="J1294" s="35"/>
      <c r="K1294" s="35"/>
      <c r="L1294" s="35"/>
      <c r="M1294" s="128">
        <f ca="1">SUM(E1294*E1277,F1294*F1277,G1294*G1277,H1294*H1277,I1294*I1277,J1294*J1277,K1294*K1277,L1294*L1277)</f>
        <v>0</v>
      </c>
      <c r="Q1294" s="63"/>
      <c r="R1294" s="63"/>
      <c r="S1294" s="63"/>
      <c r="T1294" s="63"/>
      <c r="U1294" s="63"/>
      <c r="V1294" s="63"/>
      <c r="W1294" s="63"/>
      <c r="X1294" s="63"/>
    </row>
    <row r="1295" spans="3:24">
      <c r="C1295" s="129"/>
      <c r="D1295" s="117" t="s">
        <v>74</v>
      </c>
      <c r="E1295" s="118" t="str">
        <f t="shared" ref="E1295:L1295" si="2308">IF(AND(E1293="",E1294=""),"",E1293+E1294*E1277)</f>
        <v/>
      </c>
      <c r="F1295" s="119" t="str">
        <f t="shared" si="2308"/>
        <v/>
      </c>
      <c r="G1295" s="119" t="str">
        <f t="shared" si="2308"/>
        <v/>
      </c>
      <c r="H1295" s="119" t="str">
        <f t="shared" si="2308"/>
        <v/>
      </c>
      <c r="I1295" s="119" t="str">
        <f t="shared" si="2308"/>
        <v/>
      </c>
      <c r="J1295" s="119" t="str">
        <f t="shared" si="2308"/>
        <v/>
      </c>
      <c r="K1295" s="119" t="str">
        <f t="shared" si="2308"/>
        <v/>
      </c>
      <c r="L1295" s="119" t="str">
        <f t="shared" si="2308"/>
        <v/>
      </c>
      <c r="M1295" s="121">
        <f>SUM(E1295:L1295)</f>
        <v>0</v>
      </c>
      <c r="Q1295" s="63" t="str">
        <f t="shared" ref="Q1295:X1295" si="2309">IF(AND(E1293="",E1294=""),"",CHAR(10)&amp;"通勤手当：" &amp; TEXT(E1295,"#,###円"))</f>
        <v/>
      </c>
      <c r="R1295" s="63" t="str">
        <f t="shared" si="2309"/>
        <v/>
      </c>
      <c r="S1295" s="63" t="str">
        <f t="shared" si="2309"/>
        <v/>
      </c>
      <c r="T1295" s="63" t="str">
        <f t="shared" si="2309"/>
        <v/>
      </c>
      <c r="U1295" s="63" t="str">
        <f t="shared" si="2309"/>
        <v/>
      </c>
      <c r="V1295" s="63" t="str">
        <f t="shared" si="2309"/>
        <v/>
      </c>
      <c r="W1295" s="63" t="str">
        <f t="shared" si="2309"/>
        <v/>
      </c>
      <c r="X1295" s="63" t="str">
        <f t="shared" si="2309"/>
        <v/>
      </c>
    </row>
    <row r="1296" spans="3:24">
      <c r="C1296" s="110" t="s">
        <v>97</v>
      </c>
      <c r="D1296" s="130" t="s">
        <v>99</v>
      </c>
      <c r="E1296" s="38"/>
      <c r="F1296" s="36"/>
      <c r="G1296" s="36"/>
      <c r="H1296" s="36"/>
      <c r="I1296" s="36"/>
      <c r="J1296" s="36"/>
      <c r="K1296" s="36"/>
      <c r="L1296" s="36"/>
      <c r="M1296" s="131">
        <f>SUM(E1296:L1296)</f>
        <v>0</v>
      </c>
      <c r="Q1296" s="63" t="str">
        <f>IF(E1296="","",CHAR(10)&amp;"自己負担：" &amp; TEXT(E1296,"#,###円")) &amp; IF(E1297="",""," ※" &amp;E1297)</f>
        <v/>
      </c>
      <c r="R1296" s="63" t="str">
        <f t="shared" ref="R1296" si="2310">IF(F1296="","",CHAR(10)&amp;"自己負担：" &amp; TEXT(F1296,"#,###円")) &amp; IF(F1297="",""," ※" &amp;F1297)</f>
        <v/>
      </c>
      <c r="S1296" s="63" t="str">
        <f t="shared" ref="S1296" si="2311">IF(G1296="","",CHAR(10)&amp;"自己負担：" &amp; TEXT(G1296,"#,###円")) &amp; IF(G1297="",""," ※" &amp;G1297)</f>
        <v/>
      </c>
      <c r="T1296" s="63" t="str">
        <f t="shared" ref="T1296" si="2312">IF(H1296="","",CHAR(10)&amp;"自己負担：" &amp; TEXT(H1296,"#,###円")) &amp; IF(H1297="",""," ※" &amp;H1297)</f>
        <v/>
      </c>
      <c r="U1296" s="63" t="str">
        <f t="shared" ref="U1296" si="2313">IF(I1296="","",CHAR(10)&amp;"自己負担：" &amp; TEXT(I1296,"#,###円")) &amp; IF(I1297="",""," ※" &amp;I1297)</f>
        <v/>
      </c>
      <c r="V1296" s="63" t="str">
        <f t="shared" ref="V1296" si="2314">IF(J1296="","",CHAR(10)&amp;"自己負担：" &amp; TEXT(J1296,"#,###円")) &amp; IF(J1297="",""," ※" &amp;J1297)</f>
        <v/>
      </c>
      <c r="W1296" s="63" t="str">
        <f t="shared" ref="W1296" si="2315">IF(K1296="","",CHAR(10)&amp;"自己負担：" &amp; TEXT(K1296,"#,###円")) &amp; IF(K1297="",""," ※" &amp;K1297)</f>
        <v/>
      </c>
      <c r="X1296" s="63" t="str">
        <f t="shared" ref="X1296" si="2316">IF(L1296="","",CHAR(10)&amp;"自己負担：" &amp; TEXT(L1296,"#,###円")) &amp; IF(L1297="",""," ※" &amp;L1297)</f>
        <v/>
      </c>
    </row>
    <row r="1297" spans="2:24" ht="33.75" customHeight="1" thickBot="1">
      <c r="C1297" s="132" t="s">
        <v>98</v>
      </c>
      <c r="D1297" s="133" t="s">
        <v>100</v>
      </c>
      <c r="E1297" s="40"/>
      <c r="F1297" s="40"/>
      <c r="G1297" s="40"/>
      <c r="H1297" s="40"/>
      <c r="I1297" s="40"/>
      <c r="J1297" s="40"/>
      <c r="K1297" s="40"/>
      <c r="L1297" s="41"/>
      <c r="M1297" s="134"/>
      <c r="O1297" s="1" t="s">
        <v>101</v>
      </c>
    </row>
    <row r="1298" spans="2:24" ht="21.75" customHeight="1" thickTop="1">
      <c r="C1298" s="129" t="s">
        <v>76</v>
      </c>
      <c r="D1298" s="135"/>
      <c r="E1298" s="119" t="str">
        <f t="shared" ref="E1298:L1298" ca="1" si="2317">IF(SUM(E1280,E1284,E1288,E1292,E1295)-E1296=0,"",SUM(E1280,E1284,E1288,E1292,E1295)-E1296)</f>
        <v/>
      </c>
      <c r="F1298" s="119" t="str">
        <f t="shared" ca="1" si="2317"/>
        <v/>
      </c>
      <c r="G1298" s="119" t="str">
        <f t="shared" ca="1" si="2317"/>
        <v/>
      </c>
      <c r="H1298" s="119" t="str">
        <f t="shared" ca="1" si="2317"/>
        <v/>
      </c>
      <c r="I1298" s="119" t="str">
        <f t="shared" ca="1" si="2317"/>
        <v/>
      </c>
      <c r="J1298" s="119" t="str">
        <f t="shared" ca="1" si="2317"/>
        <v/>
      </c>
      <c r="K1298" s="119" t="str">
        <f t="shared" ca="1" si="2317"/>
        <v/>
      </c>
      <c r="L1298" s="119" t="str">
        <f t="shared" ca="1" si="2317"/>
        <v/>
      </c>
      <c r="M1298" s="136" t="str">
        <f ca="1">IF(E1298="","",SUM(E1298:L1298))</f>
        <v/>
      </c>
      <c r="Q1298" s="137" t="str">
        <f ca="1">Q1280&amp;Q1284&amp;Q1288&amp;Q1292&amp;Q1295&amp;Q1296</f>
        <v/>
      </c>
      <c r="R1298" s="137" t="str">
        <f t="shared" ref="R1298:X1298" ca="1" si="2318">R1280&amp;R1284&amp;R1288&amp;R1292&amp;R1295&amp;R1296</f>
        <v/>
      </c>
      <c r="S1298" s="137" t="str">
        <f t="shared" ca="1" si="2318"/>
        <v/>
      </c>
      <c r="T1298" s="137" t="str">
        <f t="shared" ca="1" si="2318"/>
        <v/>
      </c>
      <c r="U1298" s="137" t="str">
        <f t="shared" ca="1" si="2318"/>
        <v/>
      </c>
      <c r="V1298" s="137" t="str">
        <f t="shared" ca="1" si="2318"/>
        <v/>
      </c>
      <c r="W1298" s="137" t="str">
        <f t="shared" ca="1" si="2318"/>
        <v/>
      </c>
      <c r="X1298" s="137" t="str">
        <f t="shared" ca="1" si="2318"/>
        <v/>
      </c>
    </row>
    <row r="1299" spans="2:24" ht="15" customHeight="1" thickBot="1">
      <c r="B1299" s="138"/>
      <c r="C1299" s="138"/>
      <c r="D1299" s="138"/>
      <c r="E1299" s="138"/>
      <c r="F1299" s="138"/>
      <c r="G1299" s="138"/>
      <c r="H1299" s="138"/>
      <c r="I1299" s="138"/>
      <c r="J1299" s="138"/>
      <c r="K1299" s="138"/>
      <c r="L1299" s="138"/>
      <c r="M1299" s="138"/>
    </row>
    <row r="1301" spans="2:24" ht="14.25" customHeight="1">
      <c r="B1301" s="46">
        <f>B1274+1</f>
        <v>49</v>
      </c>
      <c r="C1301" s="29" t="str">
        <f>HYPERLINK("#日誌"&amp;B1301&amp;"!B11","日誌"&amp;B1301)</f>
        <v>日誌49</v>
      </c>
      <c r="D1301" s="95" t="s">
        <v>116</v>
      </c>
      <c r="E1301" s="139"/>
      <c r="F1301" s="95" t="s">
        <v>126</v>
      </c>
      <c r="G1301" s="140"/>
      <c r="H1301" s="95" t="s">
        <v>127</v>
      </c>
      <c r="I1301" s="140"/>
      <c r="J1301" s="63"/>
      <c r="M1301" s="96" t="str">
        <f>HYPERLINK("#⑭雑役務費!C"&amp;9*B1301+1,"経費支出管理表へ")</f>
        <v>経費支出管理表へ</v>
      </c>
      <c r="Q1301" s="1" t="s">
        <v>102</v>
      </c>
    </row>
    <row r="1302" spans="2:24" ht="7.5" customHeight="1">
      <c r="C1302" s="63"/>
      <c r="D1302" s="63"/>
      <c r="E1302" s="63"/>
      <c r="G1302" s="97" t="e">
        <f>VLOOKUP(G1301,リスト!E:F,2,FALSE)</f>
        <v>#N/A</v>
      </c>
      <c r="H1302" s="63"/>
      <c r="J1302" s="63"/>
      <c r="K1302" s="63"/>
      <c r="L1302" s="63"/>
      <c r="M1302" s="63"/>
    </row>
    <row r="1303" spans="2:24">
      <c r="C1303" s="98"/>
      <c r="D1303" s="99"/>
      <c r="E1303" s="100" t="s">
        <v>45</v>
      </c>
      <c r="F1303" s="101" t="s">
        <v>46</v>
      </c>
      <c r="G1303" s="101" t="s">
        <v>47</v>
      </c>
      <c r="H1303" s="101" t="s">
        <v>48</v>
      </c>
      <c r="I1303" s="101" t="s">
        <v>49</v>
      </c>
      <c r="J1303" s="101" t="s">
        <v>50</v>
      </c>
      <c r="K1303" s="101" t="s">
        <v>51</v>
      </c>
      <c r="L1303" s="101" t="s">
        <v>52</v>
      </c>
      <c r="M1303" s="102" t="s">
        <v>11</v>
      </c>
      <c r="Q1303" s="103" t="s">
        <v>45</v>
      </c>
      <c r="R1303" s="103" t="s">
        <v>46</v>
      </c>
      <c r="S1303" s="103" t="s">
        <v>47</v>
      </c>
      <c r="T1303" s="103" t="s">
        <v>48</v>
      </c>
      <c r="U1303" s="103" t="s">
        <v>49</v>
      </c>
      <c r="V1303" s="103" t="s">
        <v>50</v>
      </c>
      <c r="W1303" s="103" t="s">
        <v>51</v>
      </c>
      <c r="X1303" s="103" t="s">
        <v>52</v>
      </c>
    </row>
    <row r="1304" spans="2:24" ht="15" customHeight="1">
      <c r="C1304" s="104" t="s">
        <v>18</v>
      </c>
      <c r="D1304" s="105"/>
      <c r="E1304" s="106" cm="1">
        <f t="array" aca="1" ref="E1304" ca="1">IF(INDIRECT(C1301&amp;"!$L$42")=0,"",COUNT(INDIRECT(C1301&amp;"!$L$11:$L$41")))</f>
        <v>0</v>
      </c>
      <c r="F1304" s="107" cm="1">
        <f t="array" aca="1" ref="F1304" ca="1">IF(INDIRECT(C1301&amp;"!$L$78")=0,"",COUNT(INDIRECT(C1301&amp;"!$L$47:$L$77")))</f>
        <v>0</v>
      </c>
      <c r="G1304" s="107" cm="1">
        <f t="array" aca="1" ref="G1304" ca="1">IF(INDIRECT(C1301&amp;"!$L$114")=0,"",COUNT(INDIRECT(C1301&amp;"!$L$83:$L$113")))</f>
        <v>0</v>
      </c>
      <c r="H1304" s="107" cm="1">
        <f t="array" aca="1" ref="H1304" ca="1">IF(INDIRECT(C1301&amp;"!$L$150")=0,"",COUNT(INDIRECT(C1301&amp;"!$L$119:$L$149")))</f>
        <v>0</v>
      </c>
      <c r="I1304" s="107" cm="1">
        <f t="array" aca="1" ref="I1304" ca="1">IF(INDIRECT(C1301&amp;"!$L$186")=0,"",COUNT(INDIRECT(C1301&amp;"!$L$155:$L$185")))</f>
        <v>0</v>
      </c>
      <c r="J1304" s="107" cm="1">
        <f t="array" aca="1" ref="J1304" ca="1">IF(INDIRECT(C1301&amp;"!$L$222")=0,"",COUNT(INDIRECT(C1301&amp;"!$L$191:$L$221")))</f>
        <v>0</v>
      </c>
      <c r="K1304" s="107" cm="1">
        <f t="array" aca="1" ref="K1304" ca="1">IF(INDIRECT(C1301&amp;"!$L$258")=0,"",COUNT(INDIRECT(C1301&amp;"!$L$227:$L$257")))</f>
        <v>0</v>
      </c>
      <c r="L1304" s="107" cm="1">
        <f t="array" aca="1" ref="L1304" ca="1">IF(INDIRECT(C1301&amp;"!$L$294")=0,"",COUNT(INDIRECT(C1301&amp;"!$L$263:$L$293")))</f>
        <v>0</v>
      </c>
      <c r="M1304" s="108">
        <f ca="1">IF($E$8="","",SUM($E$8:$L$8))</f>
        <v>0</v>
      </c>
      <c r="O1304" s="69" t="s">
        <v>167</v>
      </c>
      <c r="Q1304" s="109"/>
      <c r="R1304" s="109"/>
      <c r="S1304" s="109"/>
      <c r="T1304" s="109"/>
      <c r="U1304" s="109"/>
      <c r="V1304" s="109"/>
      <c r="W1304" s="109"/>
      <c r="X1304" s="109"/>
    </row>
    <row r="1305" spans="2:24">
      <c r="C1305" s="110" t="s">
        <v>82</v>
      </c>
      <c r="D1305" s="110" t="s">
        <v>73</v>
      </c>
      <c r="E1305" s="37"/>
      <c r="F1305" s="30"/>
      <c r="G1305" s="30"/>
      <c r="H1305" s="30"/>
      <c r="I1305" s="30"/>
      <c r="J1305" s="30"/>
      <c r="K1305" s="30"/>
      <c r="L1305" s="30"/>
      <c r="M1305" s="111"/>
      <c r="O1305" s="1" t="s">
        <v>122</v>
      </c>
    </row>
    <row r="1306" spans="2:24">
      <c r="C1306" s="112"/>
      <c r="D1306" s="113" t="s">
        <v>24</v>
      </c>
      <c r="E1306" s="114" t="str" cm="1">
        <f t="array" aca="1" ref="E1306" ca="1">IF(INDIRECT($C1301&amp;"!$H$42")=0,"",INDIRECT($C1301&amp;"!$H$42"))</f>
        <v/>
      </c>
      <c r="F1306" s="115" t="str" cm="1">
        <f t="array" aca="1" ref="F1306" ca="1">IF(INDIRECT($C1301&amp;"!$H$78")=0,"",INDIRECT($C1301&amp;"!$H$78"))</f>
        <v/>
      </c>
      <c r="G1306" s="115" t="str" cm="1">
        <f t="array" aca="1" ref="G1306" ca="1">IF(INDIRECT($C1301&amp;"!$H$114")=0,"",INDIRECT($C1301&amp;"!$H$114"))</f>
        <v/>
      </c>
      <c r="H1306" s="115" t="str" cm="1">
        <f t="array" aca="1" ref="H1306" ca="1">IF(INDIRECT($C1301&amp;"!$H$150")=0,"",INDIRECT($C1301&amp;"!$H$150"))</f>
        <v/>
      </c>
      <c r="I1306" s="115" t="str" cm="1">
        <f t="array" aca="1" ref="I1306" ca="1">IF(INDIRECT($C1301&amp;"!$H$186")=0,"",INDIRECT($C1301&amp;"!$H$186"))</f>
        <v/>
      </c>
      <c r="J1306" s="115" t="str" cm="1">
        <f t="array" aca="1" ref="J1306" ca="1">IF(INDIRECT($C1301&amp;"!$H$222")=0,"",INDIRECT($C1301&amp;"!$H$222"))</f>
        <v/>
      </c>
      <c r="K1306" s="115" t="str" cm="1">
        <f t="array" aca="1" ref="K1306" ca="1">IF(INDIRECT($C1301&amp;"!$H$258")=0,"",INDIRECT($C1301&amp;"!$H$258"))</f>
        <v/>
      </c>
      <c r="L1306" s="115" t="str" cm="1">
        <f t="array" aca="1" ref="L1306" ca="1">IF(INDIRECT($C1301&amp;"!$H$294")=0,"",INDIRECT($C1301&amp;"!$H$294"))</f>
        <v/>
      </c>
      <c r="M1306" s="116" t="str">
        <f ca="1">IF(E1306="","",SUM($E1306:$L1306))</f>
        <v/>
      </c>
    </row>
    <row r="1307" spans="2:24">
      <c r="C1307" s="117"/>
      <c r="D1307" s="117" t="s">
        <v>74</v>
      </c>
      <c r="E1307" s="118" t="str">
        <f t="shared" ref="E1307:L1307" ca="1" si="2319">IF(OR(E1305="",E1306=""),"",ROUNDDOWN(E1305*E1306*24,0))</f>
        <v/>
      </c>
      <c r="F1307" s="119" t="str">
        <f t="shared" ca="1" si="2319"/>
        <v/>
      </c>
      <c r="G1307" s="119" t="str">
        <f t="shared" ca="1" si="2319"/>
        <v/>
      </c>
      <c r="H1307" s="119" t="str">
        <f t="shared" ca="1" si="2319"/>
        <v/>
      </c>
      <c r="I1307" s="120" t="str">
        <f t="shared" ca="1" si="2319"/>
        <v/>
      </c>
      <c r="J1307" s="119" t="str">
        <f t="shared" ca="1" si="2319"/>
        <v/>
      </c>
      <c r="K1307" s="119" t="str">
        <f t="shared" ca="1" si="2319"/>
        <v/>
      </c>
      <c r="L1307" s="119" t="str">
        <f t="shared" ca="1" si="2319"/>
        <v/>
      </c>
      <c r="M1307" s="121">
        <f ca="1">SUM(E1307:L1307)</f>
        <v>0</v>
      </c>
      <c r="Q1307" s="63" t="str">
        <f t="shared" ref="Q1307" ca="1" si="2320">IF(OR(E1305="",E1306=""),"","所定内：" &amp; TEXT(E1305,"#,###円") &amp; "×" &amp; TEXT(E1306,"[h]:mm時間;@") &amp; "=" &amp; TEXT(E1307,"#,###円"))</f>
        <v/>
      </c>
      <c r="R1307" s="63" t="str">
        <f t="shared" ref="R1307" ca="1" si="2321">IF(OR(F1305="",F1306=""),"","所定内：" &amp; TEXT(F1305,"#,###円") &amp; "×" &amp; TEXT(F1306,"[h]:mm時間;@") &amp; "=" &amp; TEXT(F1307,"#,###円"))</f>
        <v/>
      </c>
      <c r="S1307" s="63" t="str">
        <f t="shared" ref="S1307" ca="1" si="2322">IF(OR(G1305="",G1306=""),"","所定内：" &amp; TEXT(G1305,"#,###円") &amp; "×" &amp; TEXT(G1306,"[h]:mm時間;@") &amp; "=" &amp; TEXT(G1307,"#,###円"))</f>
        <v/>
      </c>
      <c r="T1307" s="63" t="str">
        <f t="shared" ref="T1307" ca="1" si="2323">IF(OR(H1305="",H1306=""),"","所定内：" &amp; TEXT(H1305,"#,###円") &amp; "×" &amp; TEXT(H1306,"[h]:mm時間;@") &amp; "=" &amp; TEXT(H1307,"#,###円"))</f>
        <v/>
      </c>
      <c r="U1307" s="63" t="str">
        <f t="shared" ref="U1307" ca="1" si="2324">IF(OR(I1305="",I1306=""),"","所定内：" &amp; TEXT(I1305,"#,###円") &amp; "×" &amp; TEXT(I1306,"[h]:mm時間;@") &amp; "=" &amp; TEXT(I1307,"#,###円"))</f>
        <v/>
      </c>
      <c r="V1307" s="63" t="str">
        <f t="shared" ref="V1307" ca="1" si="2325">IF(OR(J1305="",J1306=""),"","所定内：" &amp; TEXT(J1305,"#,###円") &amp; "×" &amp; TEXT(J1306,"[h]:mm時間;@") &amp; "=" &amp; TEXT(J1307,"#,###円"))</f>
        <v/>
      </c>
      <c r="W1307" s="63" t="str">
        <f t="shared" ref="W1307" ca="1" si="2326">IF(OR(K1305="",K1306=""),"","所定内：" &amp; TEXT(K1305,"#,###円") &amp; "×" &amp; TEXT(K1306,"[h]:mm時間;@") &amp; "=" &amp; TEXT(K1307,"#,###円"))</f>
        <v/>
      </c>
      <c r="X1307" s="63" t="str">
        <f t="shared" ref="X1307" ca="1" si="2327">IF(OR(L1305="",L1306=""),"","所定内：" &amp; TEXT(L1305,"#,###円") &amp; "×" &amp; TEXT(L1306,"[h]:mm時間;@") &amp; "=" &amp; TEXT(L1307,"#,###円"))</f>
        <v/>
      </c>
    </row>
    <row r="1308" spans="2:24">
      <c r="C1308" s="110" t="s">
        <v>91</v>
      </c>
      <c r="D1308" s="112" t="s">
        <v>73</v>
      </c>
      <c r="E1308" s="37"/>
      <c r="F1308" s="30"/>
      <c r="G1308" s="30"/>
      <c r="H1308" s="30"/>
      <c r="I1308" s="30"/>
      <c r="J1308" s="30"/>
      <c r="K1308" s="30"/>
      <c r="L1308" s="30"/>
      <c r="M1308" s="122"/>
      <c r="Q1308" s="63"/>
      <c r="R1308" s="63"/>
      <c r="S1308" s="63"/>
      <c r="T1308" s="63"/>
      <c r="U1308" s="63"/>
      <c r="V1308" s="63"/>
      <c r="W1308" s="63"/>
      <c r="X1308" s="63"/>
    </row>
    <row r="1309" spans="2:24">
      <c r="C1309" s="112"/>
      <c r="D1309" s="113" t="s">
        <v>92</v>
      </c>
      <c r="E1309" s="123" t="str">
        <f>IF(OR(E1305="",E1308=""),"",E1308/E1305-1)</f>
        <v/>
      </c>
      <c r="F1309" s="124" t="str">
        <f t="shared" ref="F1309:L1309" si="2328">IF(OR(F1305="",F1308=""),"",F1308/F1305-1)</f>
        <v/>
      </c>
      <c r="G1309" s="124" t="str">
        <f t="shared" si="2328"/>
        <v/>
      </c>
      <c r="H1309" s="124" t="str">
        <f t="shared" si="2328"/>
        <v/>
      </c>
      <c r="I1309" s="124" t="str">
        <f t="shared" si="2328"/>
        <v/>
      </c>
      <c r="J1309" s="124" t="str">
        <f t="shared" si="2328"/>
        <v/>
      </c>
      <c r="K1309" s="124" t="str">
        <f t="shared" si="2328"/>
        <v/>
      </c>
      <c r="L1309" s="124" t="str">
        <f t="shared" si="2328"/>
        <v/>
      </c>
      <c r="M1309" s="125"/>
      <c r="Q1309" s="63"/>
      <c r="R1309" s="63"/>
      <c r="S1309" s="63"/>
      <c r="T1309" s="63"/>
      <c r="U1309" s="63"/>
      <c r="V1309" s="63"/>
      <c r="W1309" s="63"/>
      <c r="X1309" s="63"/>
    </row>
    <row r="1310" spans="2:24">
      <c r="C1310" s="112"/>
      <c r="D1310" s="113" t="s">
        <v>24</v>
      </c>
      <c r="E1310" s="114" t="str" cm="1">
        <f t="array" aca="1" ref="E1310" ca="1">IF(INDIRECT($C1301&amp;"!$I$42")=0,"",INDIRECT($C1301&amp;"!$I$42"))</f>
        <v/>
      </c>
      <c r="F1310" s="115" t="str" cm="1">
        <f t="array" aca="1" ref="F1310" ca="1">IF(INDIRECT($C1301&amp;"!$I$78")=0,"",INDIRECT($C1301&amp;"!$I$78"))</f>
        <v/>
      </c>
      <c r="G1310" s="115" t="str" cm="1">
        <f t="array" aca="1" ref="G1310" ca="1">IF(INDIRECT($C1301&amp;"!$I$114")=0,"",INDIRECT($C1301&amp;"!$I$114"))</f>
        <v/>
      </c>
      <c r="H1310" s="115" t="str" cm="1">
        <f t="array" aca="1" ref="H1310" ca="1">IF(INDIRECT($C1301&amp;"!$I$150")=0,"",INDIRECT($C1301&amp;"!$I$150"))</f>
        <v/>
      </c>
      <c r="I1310" s="115" t="str" cm="1">
        <f t="array" aca="1" ref="I1310" ca="1">IF(INDIRECT($C1301&amp;"!$I$186")=0,"",INDIRECT($C1301&amp;"!$I$186"))</f>
        <v/>
      </c>
      <c r="J1310" s="115" t="str" cm="1">
        <f t="array" aca="1" ref="J1310" ca="1">IF(INDIRECT($C1301&amp;"!$I$222")=0,"",INDIRECT($C1301&amp;"!$I$222"))</f>
        <v/>
      </c>
      <c r="K1310" s="115" t="str" cm="1">
        <f t="array" aca="1" ref="K1310" ca="1">IF(INDIRECT($C1301&amp;"!$I$258")=0,"",INDIRECT($C1301&amp;"!$I$258"))</f>
        <v/>
      </c>
      <c r="L1310" s="115" t="str" cm="1">
        <f t="array" aca="1" ref="L1310" ca="1">IF(INDIRECT($C1301&amp;"!$I$294")=0,"",INDIRECT($C1301&amp;"!$I$294"))</f>
        <v/>
      </c>
      <c r="M1310" s="116" t="str">
        <f ca="1">IF(E1310="","",SUM($E1310:$L1310))</f>
        <v/>
      </c>
      <c r="Q1310" s="63"/>
      <c r="R1310" s="63"/>
      <c r="S1310" s="63"/>
      <c r="T1310" s="63"/>
      <c r="U1310" s="63"/>
      <c r="V1310" s="63"/>
      <c r="W1310" s="63"/>
      <c r="X1310" s="63"/>
    </row>
    <row r="1311" spans="2:24">
      <c r="C1311" s="117"/>
      <c r="D1311" s="117" t="s">
        <v>74</v>
      </c>
      <c r="E1311" s="118" t="str">
        <f t="shared" ref="E1311:L1311" ca="1" si="2329">IF(OR(E1308="",E1310=""),"",ROUNDDOWN(E1308*E1310*24,0))</f>
        <v/>
      </c>
      <c r="F1311" s="119" t="str">
        <f t="shared" ca="1" si="2329"/>
        <v/>
      </c>
      <c r="G1311" s="119" t="str">
        <f t="shared" ca="1" si="2329"/>
        <v/>
      </c>
      <c r="H1311" s="119" t="str">
        <f t="shared" ca="1" si="2329"/>
        <v/>
      </c>
      <c r="I1311" s="119" t="str">
        <f t="shared" ca="1" si="2329"/>
        <v/>
      </c>
      <c r="J1311" s="119" t="str">
        <f t="shared" ca="1" si="2329"/>
        <v/>
      </c>
      <c r="K1311" s="119" t="str">
        <f t="shared" ca="1" si="2329"/>
        <v/>
      </c>
      <c r="L1311" s="119" t="str">
        <f t="shared" ca="1" si="2329"/>
        <v/>
      </c>
      <c r="M1311" s="121">
        <f ca="1">SUM(E1311:L1311)</f>
        <v>0</v>
      </c>
      <c r="Q1311" s="63" t="str">
        <f t="shared" ref="Q1311" ca="1" si="2330">IF(OR(E1308="",E1310=""),"",CHAR(10)&amp;"所定外：" &amp; TEXT(E1308,"#,###円") &amp; "×" &amp; TEXT(E1310,"[h]:mm時間;@") &amp; "=" &amp; TEXT(E1311,"#,###円"))</f>
        <v/>
      </c>
      <c r="R1311" s="63" t="str">
        <f t="shared" ref="R1311" ca="1" si="2331">IF(OR(F1308="",F1310=""),"",CHAR(10)&amp;"所定外：" &amp; TEXT(F1308,"#,###円") &amp; "×" &amp; TEXT(F1310,"[h]:mm時間;@") &amp; "=" &amp; TEXT(F1311,"#,###円"))</f>
        <v/>
      </c>
      <c r="S1311" s="63" t="str">
        <f t="shared" ref="S1311" ca="1" si="2332">IF(OR(G1308="",G1310=""),"",CHAR(10)&amp;"所定外：" &amp; TEXT(G1308,"#,###円") &amp; "×" &amp; TEXT(G1310,"[h]:mm時間;@") &amp; "=" &amp; TEXT(G1311,"#,###円"))</f>
        <v/>
      </c>
      <c r="T1311" s="63" t="str">
        <f t="shared" ref="T1311" ca="1" si="2333">IF(OR(H1308="",H1310=""),"",CHAR(10)&amp;"所定外：" &amp; TEXT(H1308,"#,###円") &amp; "×" &amp; TEXT(H1310,"[h]:mm時間;@") &amp; "=" &amp; TEXT(H1311,"#,###円"))</f>
        <v/>
      </c>
      <c r="U1311" s="63" t="str">
        <f t="shared" ref="U1311" ca="1" si="2334">IF(OR(I1308="",I1310=""),"",CHAR(10)&amp;"所定外：" &amp; TEXT(I1308,"#,###円") &amp; "×" &amp; TEXT(I1310,"[h]:mm時間;@") &amp; "=" &amp; TEXT(I1311,"#,###円"))</f>
        <v/>
      </c>
      <c r="V1311" s="63" t="str">
        <f t="shared" ref="V1311" ca="1" si="2335">IF(OR(J1308="",J1310=""),"",CHAR(10)&amp;"所定外：" &amp; TEXT(J1308,"#,###円") &amp; "×" &amp; TEXT(J1310,"[h]:mm時間;@") &amp; "=" &amp; TEXT(J1311,"#,###円"))</f>
        <v/>
      </c>
      <c r="W1311" s="63" t="str">
        <f t="shared" ref="W1311" ca="1" si="2336">IF(OR(K1308="",K1310=""),"",CHAR(10)&amp;"所定外：" &amp; TEXT(K1308,"#,###円") &amp; "×" &amp; TEXT(K1310,"[h]:mm時間;@") &amp; "=" &amp; TEXT(K1311,"#,###円"))</f>
        <v/>
      </c>
      <c r="X1311" s="63" t="str">
        <f t="shared" ref="X1311" ca="1" si="2337">IF(OR(L1308="",L1310=""),"",CHAR(10)&amp;"所定外：" &amp; TEXT(L1308,"#,###円") &amp; "×" &amp; TEXT(L1310,"[h]:mm時間;@") &amp; "=" &amp; TEXT(L1311,"#,###円"))</f>
        <v/>
      </c>
    </row>
    <row r="1312" spans="2:24">
      <c r="C1312" s="110" t="s">
        <v>93</v>
      </c>
      <c r="D1312" s="112" t="s">
        <v>73</v>
      </c>
      <c r="E1312" s="37"/>
      <c r="F1312" s="30"/>
      <c r="G1312" s="30"/>
      <c r="H1312" s="30"/>
      <c r="I1312" s="30"/>
      <c r="J1312" s="30"/>
      <c r="K1312" s="30"/>
      <c r="L1312" s="30"/>
      <c r="M1312" s="122"/>
      <c r="Q1312" s="63"/>
      <c r="R1312" s="63"/>
      <c r="S1312" s="63"/>
      <c r="T1312" s="63"/>
      <c r="U1312" s="63"/>
      <c r="V1312" s="63"/>
      <c r="W1312" s="63"/>
      <c r="X1312" s="63"/>
    </row>
    <row r="1313" spans="2:24">
      <c r="C1313" s="112"/>
      <c r="D1313" s="113" t="s">
        <v>92</v>
      </c>
      <c r="E1313" s="123" t="str">
        <f t="shared" ref="E1313:L1313" si="2338">IF(OR(E1305="",E1312=""),"",E1312/E1305-1)</f>
        <v/>
      </c>
      <c r="F1313" s="124" t="str">
        <f t="shared" si="2338"/>
        <v/>
      </c>
      <c r="G1313" s="124" t="str">
        <f t="shared" si="2338"/>
        <v/>
      </c>
      <c r="H1313" s="124" t="str">
        <f t="shared" si="2338"/>
        <v/>
      </c>
      <c r="I1313" s="124" t="str">
        <f t="shared" si="2338"/>
        <v/>
      </c>
      <c r="J1313" s="124" t="str">
        <f t="shared" si="2338"/>
        <v/>
      </c>
      <c r="K1313" s="124" t="str">
        <f t="shared" si="2338"/>
        <v/>
      </c>
      <c r="L1313" s="124" t="str">
        <f t="shared" si="2338"/>
        <v/>
      </c>
      <c r="M1313" s="125"/>
      <c r="Q1313" s="63"/>
      <c r="R1313" s="63"/>
      <c r="S1313" s="63"/>
      <c r="T1313" s="63"/>
      <c r="U1313" s="63"/>
      <c r="V1313" s="63"/>
      <c r="W1313" s="63"/>
      <c r="X1313" s="63"/>
    </row>
    <row r="1314" spans="2:24">
      <c r="C1314" s="112"/>
      <c r="D1314" s="113" t="s">
        <v>24</v>
      </c>
      <c r="E1314" s="114" t="str" cm="1">
        <f t="array" aca="1" ref="E1314" ca="1">IF(INDIRECT($C1301&amp;"!$J$42")=0,"",INDIRECT($C1301&amp;"!$J$42"))</f>
        <v/>
      </c>
      <c r="F1314" s="115" t="str" cm="1">
        <f t="array" aca="1" ref="F1314" ca="1">IF(INDIRECT($C1301&amp;"!$J$78")=0,"",INDIRECT($C1301&amp;"!$J$78"))</f>
        <v/>
      </c>
      <c r="G1314" s="115" t="str" cm="1">
        <f t="array" aca="1" ref="G1314" ca="1">IF(INDIRECT($C1301&amp;"!$J$114")=0,"",INDIRECT($C1301&amp;"!$J$114"))</f>
        <v/>
      </c>
      <c r="H1314" s="115" t="str" cm="1">
        <f t="array" aca="1" ref="H1314" ca="1">IF(INDIRECT($C1301&amp;"!$J$150")=0,"",INDIRECT($C1301&amp;"!$J$150"))</f>
        <v/>
      </c>
      <c r="I1314" s="115" t="str" cm="1">
        <f t="array" aca="1" ref="I1314" ca="1">IF(INDIRECT($C1301&amp;"!$J$186")=0,"",INDIRECT($C1301&amp;"!$J$186"))</f>
        <v/>
      </c>
      <c r="J1314" s="115" t="str" cm="1">
        <f t="array" aca="1" ref="J1314" ca="1">IF(INDIRECT($C1301&amp;"!$J$222")=0,"",INDIRECT($C1301&amp;"!$J$222"))</f>
        <v/>
      </c>
      <c r="K1314" s="115" t="str" cm="1">
        <f t="array" aca="1" ref="K1314" ca="1">IF(INDIRECT($C1301&amp;"!$J$258")=0,"",INDIRECT($C1301&amp;"!$J$258"))</f>
        <v/>
      </c>
      <c r="L1314" s="115" t="str" cm="1">
        <f t="array" aca="1" ref="L1314" ca="1">IF(INDIRECT($C1301&amp;"!$J$294")=0,"",INDIRECT($C1301&amp;"!$J$294"))</f>
        <v/>
      </c>
      <c r="M1314" s="116" t="str">
        <f ca="1">IF(E1314="","",SUM($E1314:$L1314))</f>
        <v/>
      </c>
      <c r="Q1314" s="63"/>
      <c r="R1314" s="63"/>
      <c r="S1314" s="63"/>
      <c r="T1314" s="63"/>
      <c r="U1314" s="63"/>
      <c r="V1314" s="63"/>
      <c r="W1314" s="63"/>
      <c r="X1314" s="63"/>
    </row>
    <row r="1315" spans="2:24">
      <c r="C1315" s="117"/>
      <c r="D1315" s="117" t="s">
        <v>74</v>
      </c>
      <c r="E1315" s="118" t="str">
        <f t="shared" ref="E1315:L1315" ca="1" si="2339">IF(OR(E1312="",E1314=""),"",ROUNDDOWN(E1312*E1314*24,0))</f>
        <v/>
      </c>
      <c r="F1315" s="119" t="str">
        <f t="shared" ca="1" si="2339"/>
        <v/>
      </c>
      <c r="G1315" s="119" t="str">
        <f t="shared" ca="1" si="2339"/>
        <v/>
      </c>
      <c r="H1315" s="119" t="str">
        <f t="shared" ca="1" si="2339"/>
        <v/>
      </c>
      <c r="I1315" s="119" t="str">
        <f t="shared" ca="1" si="2339"/>
        <v/>
      </c>
      <c r="J1315" s="119" t="str">
        <f t="shared" ca="1" si="2339"/>
        <v/>
      </c>
      <c r="K1315" s="119" t="str">
        <f t="shared" ca="1" si="2339"/>
        <v/>
      </c>
      <c r="L1315" s="119" t="str">
        <f t="shared" ca="1" si="2339"/>
        <v/>
      </c>
      <c r="M1315" s="121">
        <f ca="1">SUM(E1315:L1315)</f>
        <v>0</v>
      </c>
      <c r="Q1315" s="63" t="str">
        <f ca="1">IF(OR(E1312="",E1314=""),"",CHAR(10)&amp;"所定休日：" &amp; TEXT(E1312,"#,###円") &amp; "×" &amp; TEXT(E1314,"[h]:mm時間;@") &amp; "=" &amp; TEXT(E1315,"#,###円"))</f>
        <v/>
      </c>
      <c r="R1315" s="63" t="str">
        <f t="shared" ref="R1315" ca="1" si="2340">IF(OR(F1312="",F1314=""),"",CHAR(10)&amp;"所定休日：" &amp; TEXT(F1312,"#,###円") &amp; "×" &amp; TEXT(F1314,"[h]:mm時間;@") &amp; "=" &amp; TEXT(F1315,"#,###円"))</f>
        <v/>
      </c>
      <c r="S1315" s="63" t="str">
        <f t="shared" ref="S1315" ca="1" si="2341">IF(OR(G1312="",G1314=""),"",CHAR(10)&amp;"所定休日：" &amp; TEXT(G1312,"#,###円") &amp; "×" &amp; TEXT(G1314,"[h]:mm時間;@") &amp; "=" &amp; TEXT(G1315,"#,###円"))</f>
        <v/>
      </c>
      <c r="T1315" s="63" t="str">
        <f t="shared" ref="T1315" ca="1" si="2342">IF(OR(H1312="",H1314=""),"",CHAR(10)&amp;"所定休日：" &amp; TEXT(H1312,"#,###円") &amp; "×" &amp; TEXT(H1314,"[h]:mm時間;@") &amp; "=" &amp; TEXT(H1315,"#,###円"))</f>
        <v/>
      </c>
      <c r="U1315" s="63" t="str">
        <f t="shared" ref="U1315" ca="1" si="2343">IF(OR(I1312="",I1314=""),"",CHAR(10)&amp;"所定休日：" &amp; TEXT(I1312,"#,###円") &amp; "×" &amp; TEXT(I1314,"[h]:mm時間;@") &amp; "=" &amp; TEXT(I1315,"#,###円"))</f>
        <v/>
      </c>
      <c r="V1315" s="63" t="str">
        <f t="shared" ref="V1315" ca="1" si="2344">IF(OR(J1312="",J1314=""),"",CHAR(10)&amp;"所定休日：" &amp; TEXT(J1312,"#,###円") &amp; "×" &amp; TEXT(J1314,"[h]:mm時間;@") &amp; "=" &amp; TEXT(J1315,"#,###円"))</f>
        <v/>
      </c>
      <c r="W1315" s="63" t="str">
        <f t="shared" ref="W1315" ca="1" si="2345">IF(OR(K1312="",K1314=""),"",CHAR(10)&amp;"所定休日：" &amp; TEXT(K1312,"#,###円") &amp; "×" &amp; TEXT(K1314,"[h]:mm時間;@") &amp; "=" &amp; TEXT(K1315,"#,###円"))</f>
        <v/>
      </c>
      <c r="X1315" s="63" t="str">
        <f t="shared" ref="X1315" ca="1" si="2346">IF(OR(L1312="",L1314=""),"",CHAR(10)&amp;"所定休日：" &amp; TEXT(L1312,"#,###円") &amp; "×" &amp; TEXT(L1314,"[h]:mm時間;@") &amp; "=" &amp; TEXT(L1315,"#,###円"))</f>
        <v/>
      </c>
    </row>
    <row r="1316" spans="2:24">
      <c r="C1316" s="110" t="s">
        <v>94</v>
      </c>
      <c r="D1316" s="112" t="s">
        <v>73</v>
      </c>
      <c r="E1316" s="37"/>
      <c r="F1316" s="30"/>
      <c r="G1316" s="30"/>
      <c r="H1316" s="30"/>
      <c r="I1316" s="30"/>
      <c r="J1316" s="30"/>
      <c r="K1316" s="30"/>
      <c r="L1316" s="30"/>
      <c r="M1316" s="122"/>
      <c r="Q1316" s="63"/>
      <c r="R1316" s="63"/>
      <c r="S1316" s="63"/>
      <c r="T1316" s="63"/>
      <c r="U1316" s="63"/>
      <c r="V1316" s="63"/>
      <c r="W1316" s="63"/>
      <c r="X1316" s="63"/>
    </row>
    <row r="1317" spans="2:24">
      <c r="C1317" s="112"/>
      <c r="D1317" s="113" t="s">
        <v>92</v>
      </c>
      <c r="E1317" s="123" t="str">
        <f t="shared" ref="E1317:L1317" si="2347">IF(OR(E1305="",E1316=""),"",E1316/E1305-1)</f>
        <v/>
      </c>
      <c r="F1317" s="124" t="str">
        <f t="shared" si="2347"/>
        <v/>
      </c>
      <c r="G1317" s="124" t="str">
        <f t="shared" si="2347"/>
        <v/>
      </c>
      <c r="H1317" s="124" t="str">
        <f t="shared" si="2347"/>
        <v/>
      </c>
      <c r="I1317" s="124" t="str">
        <f t="shared" si="2347"/>
        <v/>
      </c>
      <c r="J1317" s="124" t="str">
        <f t="shared" si="2347"/>
        <v/>
      </c>
      <c r="K1317" s="124" t="str">
        <f t="shared" si="2347"/>
        <v/>
      </c>
      <c r="L1317" s="124" t="str">
        <f t="shared" si="2347"/>
        <v/>
      </c>
      <c r="M1317" s="125"/>
      <c r="Q1317" s="63"/>
      <c r="R1317" s="63"/>
      <c r="S1317" s="63"/>
      <c r="T1317" s="63"/>
      <c r="U1317" s="63"/>
      <c r="V1317" s="63"/>
      <c r="W1317" s="63"/>
      <c r="X1317" s="63"/>
    </row>
    <row r="1318" spans="2:24">
      <c r="C1318" s="112"/>
      <c r="D1318" s="113" t="s">
        <v>24</v>
      </c>
      <c r="E1318" s="114" t="str" cm="1">
        <f t="array" aca="1" ref="E1318" ca="1">IF(INDIRECT($C1301&amp;"!$K$42")=0,"",INDIRECT($C1301&amp;"!$K$42"))</f>
        <v/>
      </c>
      <c r="F1318" s="115" t="str" cm="1">
        <f t="array" aca="1" ref="F1318" ca="1">IF(INDIRECT($C1301&amp;"!$K$78")=0,"",INDIRECT($C1301&amp;"!$K$78"))</f>
        <v/>
      </c>
      <c r="G1318" s="115" t="str" cm="1">
        <f t="array" aca="1" ref="G1318" ca="1">IF(INDIRECT($C1301&amp;"!$K$114")=0,"",INDIRECT($C1301&amp;"!$K$114"))</f>
        <v/>
      </c>
      <c r="H1318" s="115" t="str" cm="1">
        <f t="array" aca="1" ref="H1318" ca="1">IF(INDIRECT($C1301&amp;"!$K$150")=0,"",INDIRECT($C1301&amp;"!$K$150"))</f>
        <v/>
      </c>
      <c r="I1318" s="115" t="str" cm="1">
        <f t="array" aca="1" ref="I1318" ca="1">IF(INDIRECT($C1301&amp;"!$K$186")=0,"",INDIRECT($C1301&amp;"!$K$186"))</f>
        <v/>
      </c>
      <c r="J1318" s="115" t="str" cm="1">
        <f t="array" aca="1" ref="J1318" ca="1">IF(INDIRECT($C1301&amp;"!$K$222")=0,"",INDIRECT($C1301&amp;"!$K$222"))</f>
        <v/>
      </c>
      <c r="K1318" s="115" t="str" cm="1">
        <f t="array" aca="1" ref="K1318" ca="1">IF(INDIRECT($C1301&amp;"!$K$258")=0,"",INDIRECT($C1301&amp;"!$K$258"))</f>
        <v/>
      </c>
      <c r="L1318" s="115" t="str" cm="1">
        <f t="array" aca="1" ref="L1318" ca="1">IF(INDIRECT($C1301&amp;"!$K$294")=0,"",INDIRECT($C1301&amp;"!$K$294"))</f>
        <v/>
      </c>
      <c r="M1318" s="116" t="str">
        <f ca="1">IF(E1318="","",SUM($E1318:$L1318))</f>
        <v/>
      </c>
      <c r="Q1318" s="63"/>
      <c r="R1318" s="63"/>
      <c r="S1318" s="63"/>
      <c r="T1318" s="63"/>
      <c r="U1318" s="63"/>
      <c r="V1318" s="63"/>
      <c r="W1318" s="63"/>
      <c r="X1318" s="63"/>
    </row>
    <row r="1319" spans="2:24">
      <c r="C1319" s="117"/>
      <c r="D1319" s="117" t="s">
        <v>74</v>
      </c>
      <c r="E1319" s="118" t="str">
        <f ca="1">IF(OR(E1316="",E1318=""),"",ROUNDDOWN(E1316*E1318*24,0))</f>
        <v/>
      </c>
      <c r="F1319" s="119" t="str">
        <f t="shared" ref="F1319:L1319" ca="1" si="2348">IF(OR(F1316="",F1318=""),"",ROUNDDOWN(F1316*F1318*24,0))</f>
        <v/>
      </c>
      <c r="G1319" s="119" t="str">
        <f t="shared" ca="1" si="2348"/>
        <v/>
      </c>
      <c r="H1319" s="119" t="str">
        <f t="shared" ca="1" si="2348"/>
        <v/>
      </c>
      <c r="I1319" s="119" t="str">
        <f t="shared" ca="1" si="2348"/>
        <v/>
      </c>
      <c r="J1319" s="119" t="str">
        <f t="shared" ca="1" si="2348"/>
        <v/>
      </c>
      <c r="K1319" s="119" t="str">
        <f t="shared" ca="1" si="2348"/>
        <v/>
      </c>
      <c r="L1319" s="119" t="str">
        <f t="shared" ca="1" si="2348"/>
        <v/>
      </c>
      <c r="M1319" s="121">
        <f ca="1">SUM(E1319:L1319)</f>
        <v>0</v>
      </c>
      <c r="Q1319" s="63" t="str">
        <f t="shared" ref="Q1319" ca="1" si="2349">IF(OR(E1316="",E1318=""),"",CHAR(10)&amp;"法定休日：" &amp; TEXT(E1316,"#,###円") &amp; "×" &amp; TEXT(E1318,"[h]:mm時間;@") &amp; "=" &amp; TEXT(E1319,"#,###円"))</f>
        <v/>
      </c>
      <c r="R1319" s="63" t="str">
        <f t="shared" ref="R1319" ca="1" si="2350">IF(OR(F1316="",F1318=""),"",CHAR(10)&amp;"法定休日：" &amp; TEXT(F1316,"#,###円") &amp; "×" &amp; TEXT(F1318,"[h]:mm時間;@") &amp; "=" &amp; TEXT(F1319,"#,###円"))</f>
        <v/>
      </c>
      <c r="S1319" s="63" t="str">
        <f t="shared" ref="S1319" ca="1" si="2351">IF(OR(G1316="",G1318=""),"",CHAR(10)&amp;"法定休日：" &amp; TEXT(G1316,"#,###円") &amp; "×" &amp; TEXT(G1318,"[h]:mm時間;@") &amp; "=" &amp; TEXT(G1319,"#,###円"))</f>
        <v/>
      </c>
      <c r="T1319" s="63" t="str">
        <f t="shared" ref="T1319" ca="1" si="2352">IF(OR(H1316="",H1318=""),"",CHAR(10)&amp;"法定休日：" &amp; TEXT(H1316,"#,###円") &amp; "×" &amp; TEXT(H1318,"[h]:mm時間;@") &amp; "=" &amp; TEXT(H1319,"#,###円"))</f>
        <v/>
      </c>
      <c r="U1319" s="63" t="str">
        <f t="shared" ref="U1319" ca="1" si="2353">IF(OR(I1316="",I1318=""),"",CHAR(10)&amp;"法定休日：" &amp; TEXT(I1316,"#,###円") &amp; "×" &amp; TEXT(I1318,"[h]:mm時間;@") &amp; "=" &amp; TEXT(I1319,"#,###円"))</f>
        <v/>
      </c>
      <c r="V1319" s="63" t="str">
        <f t="shared" ref="V1319" ca="1" si="2354">IF(OR(J1316="",J1318=""),"",CHAR(10)&amp;"法定休日：" &amp; TEXT(J1316,"#,###円") &amp; "×" &amp; TEXT(J1318,"[h]:mm時間;@") &amp; "=" &amp; TEXT(J1319,"#,###円"))</f>
        <v/>
      </c>
      <c r="W1319" s="63" t="str">
        <f t="shared" ref="W1319" ca="1" si="2355">IF(OR(K1316="",K1318=""),"",CHAR(10)&amp;"法定休日：" &amp; TEXT(K1316,"#,###円") &amp; "×" &amp; TEXT(K1318,"[h]:mm時間;@") &amp; "=" &amp; TEXT(K1319,"#,###円"))</f>
        <v/>
      </c>
      <c r="X1319" s="63" t="str">
        <f t="shared" ref="X1319" ca="1" si="2356">IF(OR(L1316="",L1318=""),"",CHAR(10)&amp;"法定休日：" &amp; TEXT(L1316,"#,###円") &amp; "×" &amp; TEXT(L1318,"[h]:mm時間;@") &amp; "=" &amp; TEXT(L1319,"#,###円"))</f>
        <v/>
      </c>
    </row>
    <row r="1320" spans="2:24">
      <c r="C1320" s="110" t="s">
        <v>75</v>
      </c>
      <c r="D1320" s="110" t="s">
        <v>77</v>
      </c>
      <c r="E1320" s="38"/>
      <c r="F1320" s="36"/>
      <c r="G1320" s="36"/>
      <c r="H1320" s="36"/>
      <c r="I1320" s="36"/>
      <c r="J1320" s="36"/>
      <c r="K1320" s="36"/>
      <c r="L1320" s="36"/>
      <c r="M1320" s="126">
        <f>SUM(E1320:L1320)</f>
        <v>0</v>
      </c>
      <c r="Q1320" s="63"/>
      <c r="R1320" s="63"/>
      <c r="S1320" s="63"/>
      <c r="T1320" s="63"/>
      <c r="U1320" s="63"/>
      <c r="V1320" s="63"/>
      <c r="W1320" s="63"/>
      <c r="X1320" s="63"/>
    </row>
    <row r="1321" spans="2:24">
      <c r="C1321" s="127"/>
      <c r="D1321" s="113" t="s">
        <v>78</v>
      </c>
      <c r="E1321" s="39"/>
      <c r="F1321" s="35"/>
      <c r="G1321" s="35"/>
      <c r="H1321" s="35"/>
      <c r="I1321" s="35"/>
      <c r="J1321" s="35"/>
      <c r="K1321" s="35"/>
      <c r="L1321" s="35"/>
      <c r="M1321" s="128">
        <f ca="1">SUM(E1321*E1304,F1321*F1304,G1321*G1304,H1321*H1304,I1321*I1304,J1321*J1304,K1321*K1304,L1321*L1304)</f>
        <v>0</v>
      </c>
      <c r="Q1321" s="63"/>
      <c r="R1321" s="63"/>
      <c r="S1321" s="63"/>
      <c r="T1321" s="63"/>
      <c r="U1321" s="63"/>
      <c r="V1321" s="63"/>
      <c r="W1321" s="63"/>
      <c r="X1321" s="63"/>
    </row>
    <row r="1322" spans="2:24">
      <c r="C1322" s="129"/>
      <c r="D1322" s="117" t="s">
        <v>74</v>
      </c>
      <c r="E1322" s="118" t="str">
        <f t="shared" ref="E1322:L1322" si="2357">IF(AND(E1320="",E1321=""),"",E1320+E1321*E1304)</f>
        <v/>
      </c>
      <c r="F1322" s="119" t="str">
        <f t="shared" si="2357"/>
        <v/>
      </c>
      <c r="G1322" s="119" t="str">
        <f t="shared" si="2357"/>
        <v/>
      </c>
      <c r="H1322" s="119" t="str">
        <f t="shared" si="2357"/>
        <v/>
      </c>
      <c r="I1322" s="119" t="str">
        <f t="shared" si="2357"/>
        <v/>
      </c>
      <c r="J1322" s="119" t="str">
        <f t="shared" si="2357"/>
        <v/>
      </c>
      <c r="K1322" s="119" t="str">
        <f t="shared" si="2357"/>
        <v/>
      </c>
      <c r="L1322" s="119" t="str">
        <f t="shared" si="2357"/>
        <v/>
      </c>
      <c r="M1322" s="121">
        <f>SUM(E1322:L1322)</f>
        <v>0</v>
      </c>
      <c r="Q1322" s="63" t="str">
        <f t="shared" ref="Q1322:X1322" si="2358">IF(AND(E1320="",E1321=""),"",CHAR(10)&amp;"通勤手当：" &amp; TEXT(E1322,"#,###円"))</f>
        <v/>
      </c>
      <c r="R1322" s="63" t="str">
        <f t="shared" si="2358"/>
        <v/>
      </c>
      <c r="S1322" s="63" t="str">
        <f t="shared" si="2358"/>
        <v/>
      </c>
      <c r="T1322" s="63" t="str">
        <f t="shared" si="2358"/>
        <v/>
      </c>
      <c r="U1322" s="63" t="str">
        <f t="shared" si="2358"/>
        <v/>
      </c>
      <c r="V1322" s="63" t="str">
        <f t="shared" si="2358"/>
        <v/>
      </c>
      <c r="W1322" s="63" t="str">
        <f t="shared" si="2358"/>
        <v/>
      </c>
      <c r="X1322" s="63" t="str">
        <f t="shared" si="2358"/>
        <v/>
      </c>
    </row>
    <row r="1323" spans="2:24">
      <c r="C1323" s="110" t="s">
        <v>97</v>
      </c>
      <c r="D1323" s="130" t="s">
        <v>99</v>
      </c>
      <c r="E1323" s="38"/>
      <c r="F1323" s="36"/>
      <c r="G1323" s="36"/>
      <c r="H1323" s="36"/>
      <c r="I1323" s="36"/>
      <c r="J1323" s="36"/>
      <c r="K1323" s="36"/>
      <c r="L1323" s="36"/>
      <c r="M1323" s="131">
        <f>SUM(E1323:L1323)</f>
        <v>0</v>
      </c>
      <c r="Q1323" s="63" t="str">
        <f>IF(E1323="","",CHAR(10)&amp;"自己負担：" &amp; TEXT(E1323,"#,###円")) &amp; IF(E1324="",""," ※" &amp;E1324)</f>
        <v/>
      </c>
      <c r="R1323" s="63" t="str">
        <f t="shared" ref="R1323" si="2359">IF(F1323="","",CHAR(10)&amp;"自己負担：" &amp; TEXT(F1323,"#,###円")) &amp; IF(F1324="",""," ※" &amp;F1324)</f>
        <v/>
      </c>
      <c r="S1323" s="63" t="str">
        <f t="shared" ref="S1323" si="2360">IF(G1323="","",CHAR(10)&amp;"自己負担：" &amp; TEXT(G1323,"#,###円")) &amp; IF(G1324="",""," ※" &amp;G1324)</f>
        <v/>
      </c>
      <c r="T1323" s="63" t="str">
        <f t="shared" ref="T1323" si="2361">IF(H1323="","",CHAR(10)&amp;"自己負担：" &amp; TEXT(H1323,"#,###円")) &amp; IF(H1324="",""," ※" &amp;H1324)</f>
        <v/>
      </c>
      <c r="U1323" s="63" t="str">
        <f t="shared" ref="U1323" si="2362">IF(I1323="","",CHAR(10)&amp;"自己負担：" &amp; TEXT(I1323,"#,###円")) &amp; IF(I1324="",""," ※" &amp;I1324)</f>
        <v/>
      </c>
      <c r="V1323" s="63" t="str">
        <f t="shared" ref="V1323" si="2363">IF(J1323="","",CHAR(10)&amp;"自己負担：" &amp; TEXT(J1323,"#,###円")) &amp; IF(J1324="",""," ※" &amp;J1324)</f>
        <v/>
      </c>
      <c r="W1323" s="63" t="str">
        <f t="shared" ref="W1323" si="2364">IF(K1323="","",CHAR(10)&amp;"自己負担：" &amp; TEXT(K1323,"#,###円")) &amp; IF(K1324="",""," ※" &amp;K1324)</f>
        <v/>
      </c>
      <c r="X1323" s="63" t="str">
        <f t="shared" ref="X1323" si="2365">IF(L1323="","",CHAR(10)&amp;"自己負担：" &amp; TEXT(L1323,"#,###円")) &amp; IF(L1324="",""," ※" &amp;L1324)</f>
        <v/>
      </c>
    </row>
    <row r="1324" spans="2:24" ht="33.75" customHeight="1" thickBot="1">
      <c r="C1324" s="132" t="s">
        <v>98</v>
      </c>
      <c r="D1324" s="133" t="s">
        <v>100</v>
      </c>
      <c r="E1324" s="40"/>
      <c r="F1324" s="40"/>
      <c r="G1324" s="40"/>
      <c r="H1324" s="40"/>
      <c r="I1324" s="40"/>
      <c r="J1324" s="40"/>
      <c r="K1324" s="40"/>
      <c r="L1324" s="41"/>
      <c r="M1324" s="134"/>
      <c r="O1324" s="1" t="s">
        <v>101</v>
      </c>
    </row>
    <row r="1325" spans="2:24" ht="21.75" customHeight="1" thickTop="1">
      <c r="C1325" s="129" t="s">
        <v>76</v>
      </c>
      <c r="D1325" s="135"/>
      <c r="E1325" s="119" t="str">
        <f t="shared" ref="E1325:L1325" ca="1" si="2366">IF(SUM(E1307,E1311,E1315,E1319,E1322)-E1323=0,"",SUM(E1307,E1311,E1315,E1319,E1322)-E1323)</f>
        <v/>
      </c>
      <c r="F1325" s="119" t="str">
        <f t="shared" ca="1" si="2366"/>
        <v/>
      </c>
      <c r="G1325" s="119" t="str">
        <f t="shared" ca="1" si="2366"/>
        <v/>
      </c>
      <c r="H1325" s="119" t="str">
        <f t="shared" ca="1" si="2366"/>
        <v/>
      </c>
      <c r="I1325" s="119" t="str">
        <f t="shared" ca="1" si="2366"/>
        <v/>
      </c>
      <c r="J1325" s="119" t="str">
        <f t="shared" ca="1" si="2366"/>
        <v/>
      </c>
      <c r="K1325" s="119" t="str">
        <f t="shared" ca="1" si="2366"/>
        <v/>
      </c>
      <c r="L1325" s="119" t="str">
        <f t="shared" ca="1" si="2366"/>
        <v/>
      </c>
      <c r="M1325" s="136" t="str">
        <f ca="1">IF(E1325="","",SUM(E1325:L1325))</f>
        <v/>
      </c>
      <c r="Q1325" s="137" t="str">
        <f ca="1">Q1307&amp;Q1311&amp;Q1315&amp;Q1319&amp;Q1322&amp;Q1323</f>
        <v/>
      </c>
      <c r="R1325" s="137" t="str">
        <f t="shared" ref="R1325:X1325" ca="1" si="2367">R1307&amp;R1311&amp;R1315&amp;R1319&amp;R1322&amp;R1323</f>
        <v/>
      </c>
      <c r="S1325" s="137" t="str">
        <f t="shared" ca="1" si="2367"/>
        <v/>
      </c>
      <c r="T1325" s="137" t="str">
        <f t="shared" ca="1" si="2367"/>
        <v/>
      </c>
      <c r="U1325" s="137" t="str">
        <f t="shared" ca="1" si="2367"/>
        <v/>
      </c>
      <c r="V1325" s="137" t="str">
        <f t="shared" ca="1" si="2367"/>
        <v/>
      </c>
      <c r="W1325" s="137" t="str">
        <f t="shared" ca="1" si="2367"/>
        <v/>
      </c>
      <c r="X1325" s="137" t="str">
        <f t="shared" ca="1" si="2367"/>
        <v/>
      </c>
    </row>
    <row r="1326" spans="2:24" ht="15" customHeight="1" thickBot="1">
      <c r="B1326" s="138"/>
      <c r="C1326" s="138"/>
      <c r="D1326" s="138"/>
      <c r="E1326" s="138"/>
      <c r="F1326" s="138"/>
      <c r="G1326" s="138"/>
      <c r="H1326" s="138"/>
      <c r="I1326" s="138"/>
      <c r="J1326" s="138"/>
      <c r="K1326" s="138"/>
      <c r="L1326" s="138"/>
      <c r="M1326" s="138"/>
    </row>
    <row r="1328" spans="2:24" ht="14.25" customHeight="1">
      <c r="B1328" s="46">
        <f>B1301+1</f>
        <v>50</v>
      </c>
      <c r="C1328" s="29" t="str">
        <f>HYPERLINK("#日誌"&amp;B1328&amp;"!B11","日誌"&amp;B1328)</f>
        <v>日誌50</v>
      </c>
      <c r="D1328" s="95" t="s">
        <v>116</v>
      </c>
      <c r="E1328" s="139"/>
      <c r="F1328" s="95" t="s">
        <v>126</v>
      </c>
      <c r="G1328" s="140"/>
      <c r="H1328" s="95" t="s">
        <v>127</v>
      </c>
      <c r="I1328" s="140"/>
      <c r="J1328" s="63"/>
      <c r="M1328" s="96" t="str">
        <f>HYPERLINK("#⑭雑役務費!C"&amp;9*B1328+1,"経費支出管理表へ")</f>
        <v>経費支出管理表へ</v>
      </c>
      <c r="Q1328" s="1" t="s">
        <v>102</v>
      </c>
    </row>
    <row r="1329" spans="3:24" ht="7.5" customHeight="1">
      <c r="C1329" s="63"/>
      <c r="D1329" s="63"/>
      <c r="E1329" s="63"/>
      <c r="G1329" s="97" t="e">
        <f>VLOOKUP(G1328,リスト!E:F,2,FALSE)</f>
        <v>#N/A</v>
      </c>
      <c r="H1329" s="63"/>
      <c r="J1329" s="63"/>
      <c r="K1329" s="63"/>
      <c r="L1329" s="63"/>
      <c r="M1329" s="63"/>
    </row>
    <row r="1330" spans="3:24">
      <c r="C1330" s="98"/>
      <c r="D1330" s="99"/>
      <c r="E1330" s="100" t="s">
        <v>45</v>
      </c>
      <c r="F1330" s="101" t="s">
        <v>46</v>
      </c>
      <c r="G1330" s="101" t="s">
        <v>47</v>
      </c>
      <c r="H1330" s="101" t="s">
        <v>48</v>
      </c>
      <c r="I1330" s="101" t="s">
        <v>49</v>
      </c>
      <c r="J1330" s="101" t="s">
        <v>50</v>
      </c>
      <c r="K1330" s="101" t="s">
        <v>51</v>
      </c>
      <c r="L1330" s="101" t="s">
        <v>52</v>
      </c>
      <c r="M1330" s="102" t="s">
        <v>11</v>
      </c>
      <c r="Q1330" s="103" t="s">
        <v>45</v>
      </c>
      <c r="R1330" s="103" t="s">
        <v>46</v>
      </c>
      <c r="S1330" s="103" t="s">
        <v>47</v>
      </c>
      <c r="T1330" s="103" t="s">
        <v>48</v>
      </c>
      <c r="U1330" s="103" t="s">
        <v>49</v>
      </c>
      <c r="V1330" s="103" t="s">
        <v>50</v>
      </c>
      <c r="W1330" s="103" t="s">
        <v>51</v>
      </c>
      <c r="X1330" s="103" t="s">
        <v>52</v>
      </c>
    </row>
    <row r="1331" spans="3:24" ht="15" customHeight="1">
      <c r="C1331" s="104" t="s">
        <v>18</v>
      </c>
      <c r="D1331" s="105"/>
      <c r="E1331" s="106" cm="1">
        <f t="array" aca="1" ref="E1331" ca="1">IF(INDIRECT(C1328&amp;"!$L$42")=0,"",COUNT(INDIRECT(C1328&amp;"!$L$11:$L$41")))</f>
        <v>0</v>
      </c>
      <c r="F1331" s="107" cm="1">
        <f t="array" aca="1" ref="F1331" ca="1">IF(INDIRECT(C1328&amp;"!$L$78")=0,"",COUNT(INDIRECT(C1328&amp;"!$L$47:$L$77")))</f>
        <v>0</v>
      </c>
      <c r="G1331" s="107" cm="1">
        <f t="array" aca="1" ref="G1331" ca="1">IF(INDIRECT(C1328&amp;"!$L$114")=0,"",COUNT(INDIRECT(C1328&amp;"!$L$83:$L$113")))</f>
        <v>0</v>
      </c>
      <c r="H1331" s="107" cm="1">
        <f t="array" aca="1" ref="H1331" ca="1">IF(INDIRECT(C1328&amp;"!$L$150")=0,"",COUNT(INDIRECT(C1328&amp;"!$L$119:$L$149")))</f>
        <v>0</v>
      </c>
      <c r="I1331" s="107" cm="1">
        <f t="array" aca="1" ref="I1331" ca="1">IF(INDIRECT(C1328&amp;"!$L$186")=0,"",COUNT(INDIRECT(C1328&amp;"!$L$155:$L$185")))</f>
        <v>0</v>
      </c>
      <c r="J1331" s="107" cm="1">
        <f t="array" aca="1" ref="J1331" ca="1">IF(INDIRECT(C1328&amp;"!$L$222")=0,"",COUNT(INDIRECT(C1328&amp;"!$L$191:$L$221")))</f>
        <v>0</v>
      </c>
      <c r="K1331" s="107" cm="1">
        <f t="array" aca="1" ref="K1331" ca="1">IF(INDIRECT(C1328&amp;"!$L$258")=0,"",COUNT(INDIRECT(C1328&amp;"!$L$227:$L$257")))</f>
        <v>0</v>
      </c>
      <c r="L1331" s="107" cm="1">
        <f t="array" aca="1" ref="L1331" ca="1">IF(INDIRECT(C1328&amp;"!$L$294")=0,"",COUNT(INDIRECT(C1328&amp;"!$L$263:$L$293")))</f>
        <v>0</v>
      </c>
      <c r="M1331" s="108">
        <f ca="1">IF($E$8="","",SUM($E$8:$L$8))</f>
        <v>0</v>
      </c>
      <c r="O1331" s="69" t="s">
        <v>167</v>
      </c>
      <c r="Q1331" s="109"/>
      <c r="R1331" s="109"/>
      <c r="S1331" s="109"/>
      <c r="T1331" s="109"/>
      <c r="U1331" s="109"/>
      <c r="V1331" s="109"/>
      <c r="W1331" s="109"/>
      <c r="X1331" s="109"/>
    </row>
    <row r="1332" spans="3:24">
      <c r="C1332" s="110" t="s">
        <v>82</v>
      </c>
      <c r="D1332" s="110" t="s">
        <v>73</v>
      </c>
      <c r="E1332" s="37"/>
      <c r="F1332" s="30"/>
      <c r="G1332" s="30"/>
      <c r="H1332" s="30"/>
      <c r="I1332" s="30"/>
      <c r="J1332" s="30"/>
      <c r="K1332" s="30"/>
      <c r="L1332" s="30"/>
      <c r="M1332" s="111"/>
      <c r="O1332" s="1" t="s">
        <v>122</v>
      </c>
    </row>
    <row r="1333" spans="3:24">
      <c r="C1333" s="112"/>
      <c r="D1333" s="113" t="s">
        <v>24</v>
      </c>
      <c r="E1333" s="114" t="str" cm="1">
        <f t="array" aca="1" ref="E1333" ca="1">IF(INDIRECT($C1328&amp;"!$H$42")=0,"",INDIRECT($C1328&amp;"!$H$42"))</f>
        <v/>
      </c>
      <c r="F1333" s="115" t="str" cm="1">
        <f t="array" aca="1" ref="F1333" ca="1">IF(INDIRECT($C1328&amp;"!$H$78")=0,"",INDIRECT($C1328&amp;"!$H$78"))</f>
        <v/>
      </c>
      <c r="G1333" s="115" t="str" cm="1">
        <f t="array" aca="1" ref="G1333" ca="1">IF(INDIRECT($C1328&amp;"!$H$114")=0,"",INDIRECT($C1328&amp;"!$H$114"))</f>
        <v/>
      </c>
      <c r="H1333" s="115" t="str" cm="1">
        <f t="array" aca="1" ref="H1333" ca="1">IF(INDIRECT($C1328&amp;"!$H$150")=0,"",INDIRECT($C1328&amp;"!$H$150"))</f>
        <v/>
      </c>
      <c r="I1333" s="115" t="str" cm="1">
        <f t="array" aca="1" ref="I1333" ca="1">IF(INDIRECT($C1328&amp;"!$H$186")=0,"",INDIRECT($C1328&amp;"!$H$186"))</f>
        <v/>
      </c>
      <c r="J1333" s="115" t="str" cm="1">
        <f t="array" aca="1" ref="J1333" ca="1">IF(INDIRECT($C1328&amp;"!$H$222")=0,"",INDIRECT($C1328&amp;"!$H$222"))</f>
        <v/>
      </c>
      <c r="K1333" s="115" t="str" cm="1">
        <f t="array" aca="1" ref="K1333" ca="1">IF(INDIRECT($C1328&amp;"!$H$258")=0,"",INDIRECT($C1328&amp;"!$H$258"))</f>
        <v/>
      </c>
      <c r="L1333" s="115" t="str" cm="1">
        <f t="array" aca="1" ref="L1333" ca="1">IF(INDIRECT($C1328&amp;"!$H$294")=0,"",INDIRECT($C1328&amp;"!$H$294"))</f>
        <v/>
      </c>
      <c r="M1333" s="116" t="str">
        <f ca="1">IF(E1333="","",SUM($E1333:$L1333))</f>
        <v/>
      </c>
    </row>
    <row r="1334" spans="3:24">
      <c r="C1334" s="117"/>
      <c r="D1334" s="117" t="s">
        <v>74</v>
      </c>
      <c r="E1334" s="118" t="str">
        <f t="shared" ref="E1334:L1334" ca="1" si="2368">IF(OR(E1332="",E1333=""),"",ROUNDDOWN(E1332*E1333*24,0))</f>
        <v/>
      </c>
      <c r="F1334" s="119" t="str">
        <f t="shared" ca="1" si="2368"/>
        <v/>
      </c>
      <c r="G1334" s="119" t="str">
        <f t="shared" ca="1" si="2368"/>
        <v/>
      </c>
      <c r="H1334" s="119" t="str">
        <f t="shared" ca="1" si="2368"/>
        <v/>
      </c>
      <c r="I1334" s="120" t="str">
        <f t="shared" ca="1" si="2368"/>
        <v/>
      </c>
      <c r="J1334" s="119" t="str">
        <f t="shared" ca="1" si="2368"/>
        <v/>
      </c>
      <c r="K1334" s="119" t="str">
        <f t="shared" ca="1" si="2368"/>
        <v/>
      </c>
      <c r="L1334" s="119" t="str">
        <f t="shared" ca="1" si="2368"/>
        <v/>
      </c>
      <c r="M1334" s="121">
        <f ca="1">SUM(E1334:L1334)</f>
        <v>0</v>
      </c>
      <c r="Q1334" s="63" t="str">
        <f t="shared" ref="Q1334" ca="1" si="2369">IF(OR(E1332="",E1333=""),"","所定内：" &amp; TEXT(E1332,"#,###円") &amp; "×" &amp; TEXT(E1333,"[h]:mm時間;@") &amp; "=" &amp; TEXT(E1334,"#,###円"))</f>
        <v/>
      </c>
      <c r="R1334" s="63" t="str">
        <f t="shared" ref="R1334" ca="1" si="2370">IF(OR(F1332="",F1333=""),"","所定内：" &amp; TEXT(F1332,"#,###円") &amp; "×" &amp; TEXT(F1333,"[h]:mm時間;@") &amp; "=" &amp; TEXT(F1334,"#,###円"))</f>
        <v/>
      </c>
      <c r="S1334" s="63" t="str">
        <f t="shared" ref="S1334" ca="1" si="2371">IF(OR(G1332="",G1333=""),"","所定内：" &amp; TEXT(G1332,"#,###円") &amp; "×" &amp; TEXT(G1333,"[h]:mm時間;@") &amp; "=" &amp; TEXT(G1334,"#,###円"))</f>
        <v/>
      </c>
      <c r="T1334" s="63" t="str">
        <f t="shared" ref="T1334" ca="1" si="2372">IF(OR(H1332="",H1333=""),"","所定内：" &amp; TEXT(H1332,"#,###円") &amp; "×" &amp; TEXT(H1333,"[h]:mm時間;@") &amp; "=" &amp; TEXT(H1334,"#,###円"))</f>
        <v/>
      </c>
      <c r="U1334" s="63" t="str">
        <f t="shared" ref="U1334" ca="1" si="2373">IF(OR(I1332="",I1333=""),"","所定内：" &amp; TEXT(I1332,"#,###円") &amp; "×" &amp; TEXT(I1333,"[h]:mm時間;@") &amp; "=" &amp; TEXT(I1334,"#,###円"))</f>
        <v/>
      </c>
      <c r="V1334" s="63" t="str">
        <f t="shared" ref="V1334" ca="1" si="2374">IF(OR(J1332="",J1333=""),"","所定内：" &amp; TEXT(J1332,"#,###円") &amp; "×" &amp; TEXT(J1333,"[h]:mm時間;@") &amp; "=" &amp; TEXT(J1334,"#,###円"))</f>
        <v/>
      </c>
      <c r="W1334" s="63" t="str">
        <f t="shared" ref="W1334" ca="1" si="2375">IF(OR(K1332="",K1333=""),"","所定内：" &amp; TEXT(K1332,"#,###円") &amp; "×" &amp; TEXT(K1333,"[h]:mm時間;@") &amp; "=" &amp; TEXT(K1334,"#,###円"))</f>
        <v/>
      </c>
      <c r="X1334" s="63" t="str">
        <f t="shared" ref="X1334" ca="1" si="2376">IF(OR(L1332="",L1333=""),"","所定内：" &amp; TEXT(L1332,"#,###円") &amp; "×" &amp; TEXT(L1333,"[h]:mm時間;@") &amp; "=" &amp; TEXT(L1334,"#,###円"))</f>
        <v/>
      </c>
    </row>
    <row r="1335" spans="3:24">
      <c r="C1335" s="110" t="s">
        <v>91</v>
      </c>
      <c r="D1335" s="112" t="s">
        <v>73</v>
      </c>
      <c r="E1335" s="37"/>
      <c r="F1335" s="30"/>
      <c r="G1335" s="30"/>
      <c r="H1335" s="30"/>
      <c r="I1335" s="30"/>
      <c r="J1335" s="30"/>
      <c r="K1335" s="30"/>
      <c r="L1335" s="30"/>
      <c r="M1335" s="122"/>
      <c r="Q1335" s="63"/>
      <c r="R1335" s="63"/>
      <c r="S1335" s="63"/>
      <c r="T1335" s="63"/>
      <c r="U1335" s="63"/>
      <c r="V1335" s="63"/>
      <c r="W1335" s="63"/>
      <c r="X1335" s="63"/>
    </row>
    <row r="1336" spans="3:24">
      <c r="C1336" s="112"/>
      <c r="D1336" s="113" t="s">
        <v>92</v>
      </c>
      <c r="E1336" s="123" t="str">
        <f>IF(OR(E1332="",E1335=""),"",E1335/E1332-1)</f>
        <v/>
      </c>
      <c r="F1336" s="124" t="str">
        <f t="shared" ref="F1336:L1336" si="2377">IF(OR(F1332="",F1335=""),"",F1335/F1332-1)</f>
        <v/>
      </c>
      <c r="G1336" s="124" t="str">
        <f t="shared" si="2377"/>
        <v/>
      </c>
      <c r="H1336" s="124" t="str">
        <f t="shared" si="2377"/>
        <v/>
      </c>
      <c r="I1336" s="124" t="str">
        <f t="shared" si="2377"/>
        <v/>
      </c>
      <c r="J1336" s="124" t="str">
        <f t="shared" si="2377"/>
        <v/>
      </c>
      <c r="K1336" s="124" t="str">
        <f t="shared" si="2377"/>
        <v/>
      </c>
      <c r="L1336" s="124" t="str">
        <f t="shared" si="2377"/>
        <v/>
      </c>
      <c r="M1336" s="125"/>
      <c r="Q1336" s="63"/>
      <c r="R1336" s="63"/>
      <c r="S1336" s="63"/>
      <c r="T1336" s="63"/>
      <c r="U1336" s="63"/>
      <c r="V1336" s="63"/>
      <c r="W1336" s="63"/>
      <c r="X1336" s="63"/>
    </row>
    <row r="1337" spans="3:24">
      <c r="C1337" s="112"/>
      <c r="D1337" s="113" t="s">
        <v>24</v>
      </c>
      <c r="E1337" s="114" t="str" cm="1">
        <f t="array" aca="1" ref="E1337" ca="1">IF(INDIRECT($C1328&amp;"!$I$42")=0,"",INDIRECT($C1328&amp;"!$I$42"))</f>
        <v/>
      </c>
      <c r="F1337" s="115" t="str" cm="1">
        <f t="array" aca="1" ref="F1337" ca="1">IF(INDIRECT($C1328&amp;"!$I$78")=0,"",INDIRECT($C1328&amp;"!$I$78"))</f>
        <v/>
      </c>
      <c r="G1337" s="115" t="str" cm="1">
        <f t="array" aca="1" ref="G1337" ca="1">IF(INDIRECT($C1328&amp;"!$I$114")=0,"",INDIRECT($C1328&amp;"!$I$114"))</f>
        <v/>
      </c>
      <c r="H1337" s="115" t="str" cm="1">
        <f t="array" aca="1" ref="H1337" ca="1">IF(INDIRECT($C1328&amp;"!$I$150")=0,"",INDIRECT($C1328&amp;"!$I$150"))</f>
        <v/>
      </c>
      <c r="I1337" s="115" t="str" cm="1">
        <f t="array" aca="1" ref="I1337" ca="1">IF(INDIRECT($C1328&amp;"!$I$186")=0,"",INDIRECT($C1328&amp;"!$I$186"))</f>
        <v/>
      </c>
      <c r="J1337" s="115" t="str" cm="1">
        <f t="array" aca="1" ref="J1337" ca="1">IF(INDIRECT($C1328&amp;"!$I$222")=0,"",INDIRECT($C1328&amp;"!$I$222"))</f>
        <v/>
      </c>
      <c r="K1337" s="115" t="str" cm="1">
        <f t="array" aca="1" ref="K1337" ca="1">IF(INDIRECT($C1328&amp;"!$I$258")=0,"",INDIRECT($C1328&amp;"!$I$258"))</f>
        <v/>
      </c>
      <c r="L1337" s="115" t="str" cm="1">
        <f t="array" aca="1" ref="L1337" ca="1">IF(INDIRECT($C1328&amp;"!$I$294")=0,"",INDIRECT($C1328&amp;"!$I$294"))</f>
        <v/>
      </c>
      <c r="M1337" s="116" t="str">
        <f ca="1">IF(E1337="","",SUM($E1337:$L1337))</f>
        <v/>
      </c>
      <c r="Q1337" s="63"/>
      <c r="R1337" s="63"/>
      <c r="S1337" s="63"/>
      <c r="T1337" s="63"/>
      <c r="U1337" s="63"/>
      <c r="V1337" s="63"/>
      <c r="W1337" s="63"/>
      <c r="X1337" s="63"/>
    </row>
    <row r="1338" spans="3:24">
      <c r="C1338" s="117"/>
      <c r="D1338" s="117" t="s">
        <v>74</v>
      </c>
      <c r="E1338" s="118" t="str">
        <f t="shared" ref="E1338:L1338" ca="1" si="2378">IF(OR(E1335="",E1337=""),"",ROUNDDOWN(E1335*E1337*24,0))</f>
        <v/>
      </c>
      <c r="F1338" s="119" t="str">
        <f t="shared" ca="1" si="2378"/>
        <v/>
      </c>
      <c r="G1338" s="119" t="str">
        <f t="shared" ca="1" si="2378"/>
        <v/>
      </c>
      <c r="H1338" s="119" t="str">
        <f t="shared" ca="1" si="2378"/>
        <v/>
      </c>
      <c r="I1338" s="119" t="str">
        <f t="shared" ca="1" si="2378"/>
        <v/>
      </c>
      <c r="J1338" s="119" t="str">
        <f t="shared" ca="1" si="2378"/>
        <v/>
      </c>
      <c r="K1338" s="119" t="str">
        <f t="shared" ca="1" si="2378"/>
        <v/>
      </c>
      <c r="L1338" s="119" t="str">
        <f t="shared" ca="1" si="2378"/>
        <v/>
      </c>
      <c r="M1338" s="121">
        <f ca="1">SUM(E1338:L1338)</f>
        <v>0</v>
      </c>
      <c r="Q1338" s="63" t="str">
        <f t="shared" ref="Q1338" ca="1" si="2379">IF(OR(E1335="",E1337=""),"",CHAR(10)&amp;"所定外：" &amp; TEXT(E1335,"#,###円") &amp; "×" &amp; TEXT(E1337,"[h]:mm時間;@") &amp; "=" &amp; TEXT(E1338,"#,###円"))</f>
        <v/>
      </c>
      <c r="R1338" s="63" t="str">
        <f t="shared" ref="R1338" ca="1" si="2380">IF(OR(F1335="",F1337=""),"",CHAR(10)&amp;"所定外：" &amp; TEXT(F1335,"#,###円") &amp; "×" &amp; TEXT(F1337,"[h]:mm時間;@") &amp; "=" &amp; TEXT(F1338,"#,###円"))</f>
        <v/>
      </c>
      <c r="S1338" s="63" t="str">
        <f t="shared" ref="S1338" ca="1" si="2381">IF(OR(G1335="",G1337=""),"",CHAR(10)&amp;"所定外：" &amp; TEXT(G1335,"#,###円") &amp; "×" &amp; TEXT(G1337,"[h]:mm時間;@") &amp; "=" &amp; TEXT(G1338,"#,###円"))</f>
        <v/>
      </c>
      <c r="T1338" s="63" t="str">
        <f t="shared" ref="T1338" ca="1" si="2382">IF(OR(H1335="",H1337=""),"",CHAR(10)&amp;"所定外：" &amp; TEXT(H1335,"#,###円") &amp; "×" &amp; TEXT(H1337,"[h]:mm時間;@") &amp; "=" &amp; TEXT(H1338,"#,###円"))</f>
        <v/>
      </c>
      <c r="U1338" s="63" t="str">
        <f t="shared" ref="U1338" ca="1" si="2383">IF(OR(I1335="",I1337=""),"",CHAR(10)&amp;"所定外：" &amp; TEXT(I1335,"#,###円") &amp; "×" &amp; TEXT(I1337,"[h]:mm時間;@") &amp; "=" &amp; TEXT(I1338,"#,###円"))</f>
        <v/>
      </c>
      <c r="V1338" s="63" t="str">
        <f t="shared" ref="V1338" ca="1" si="2384">IF(OR(J1335="",J1337=""),"",CHAR(10)&amp;"所定外：" &amp; TEXT(J1335,"#,###円") &amp; "×" &amp; TEXT(J1337,"[h]:mm時間;@") &amp; "=" &amp; TEXT(J1338,"#,###円"))</f>
        <v/>
      </c>
      <c r="W1338" s="63" t="str">
        <f t="shared" ref="W1338" ca="1" si="2385">IF(OR(K1335="",K1337=""),"",CHAR(10)&amp;"所定外：" &amp; TEXT(K1335,"#,###円") &amp; "×" &amp; TEXT(K1337,"[h]:mm時間;@") &amp; "=" &amp; TEXT(K1338,"#,###円"))</f>
        <v/>
      </c>
      <c r="X1338" s="63" t="str">
        <f t="shared" ref="X1338" ca="1" si="2386">IF(OR(L1335="",L1337=""),"",CHAR(10)&amp;"所定外：" &amp; TEXT(L1335,"#,###円") &amp; "×" &amp; TEXT(L1337,"[h]:mm時間;@") &amp; "=" &amp; TEXT(L1338,"#,###円"))</f>
        <v/>
      </c>
    </row>
    <row r="1339" spans="3:24">
      <c r="C1339" s="110" t="s">
        <v>93</v>
      </c>
      <c r="D1339" s="112" t="s">
        <v>73</v>
      </c>
      <c r="E1339" s="37"/>
      <c r="F1339" s="30"/>
      <c r="G1339" s="30"/>
      <c r="H1339" s="30"/>
      <c r="I1339" s="30"/>
      <c r="J1339" s="30"/>
      <c r="K1339" s="30"/>
      <c r="L1339" s="30"/>
      <c r="M1339" s="122"/>
      <c r="Q1339" s="63"/>
      <c r="R1339" s="63"/>
      <c r="S1339" s="63"/>
      <c r="T1339" s="63"/>
      <c r="U1339" s="63"/>
      <c r="V1339" s="63"/>
      <c r="W1339" s="63"/>
      <c r="X1339" s="63"/>
    </row>
    <row r="1340" spans="3:24">
      <c r="C1340" s="112"/>
      <c r="D1340" s="113" t="s">
        <v>92</v>
      </c>
      <c r="E1340" s="123" t="str">
        <f t="shared" ref="E1340:L1340" si="2387">IF(OR(E1332="",E1339=""),"",E1339/E1332-1)</f>
        <v/>
      </c>
      <c r="F1340" s="124" t="str">
        <f t="shared" si="2387"/>
        <v/>
      </c>
      <c r="G1340" s="124" t="str">
        <f t="shared" si="2387"/>
        <v/>
      </c>
      <c r="H1340" s="124" t="str">
        <f t="shared" si="2387"/>
        <v/>
      </c>
      <c r="I1340" s="124" t="str">
        <f t="shared" si="2387"/>
        <v/>
      </c>
      <c r="J1340" s="124" t="str">
        <f t="shared" si="2387"/>
        <v/>
      </c>
      <c r="K1340" s="124" t="str">
        <f t="shared" si="2387"/>
        <v/>
      </c>
      <c r="L1340" s="124" t="str">
        <f t="shared" si="2387"/>
        <v/>
      </c>
      <c r="M1340" s="125"/>
      <c r="Q1340" s="63"/>
      <c r="R1340" s="63"/>
      <c r="S1340" s="63"/>
      <c r="T1340" s="63"/>
      <c r="U1340" s="63"/>
      <c r="V1340" s="63"/>
      <c r="W1340" s="63"/>
      <c r="X1340" s="63"/>
    </row>
    <row r="1341" spans="3:24">
      <c r="C1341" s="112"/>
      <c r="D1341" s="113" t="s">
        <v>24</v>
      </c>
      <c r="E1341" s="114" t="str" cm="1">
        <f t="array" aca="1" ref="E1341" ca="1">IF(INDIRECT($C1328&amp;"!$J$42")=0,"",INDIRECT($C1328&amp;"!$J$42"))</f>
        <v/>
      </c>
      <c r="F1341" s="115" t="str" cm="1">
        <f t="array" aca="1" ref="F1341" ca="1">IF(INDIRECT($C1328&amp;"!$J$78")=0,"",INDIRECT($C1328&amp;"!$J$78"))</f>
        <v/>
      </c>
      <c r="G1341" s="115" t="str" cm="1">
        <f t="array" aca="1" ref="G1341" ca="1">IF(INDIRECT($C1328&amp;"!$J$114")=0,"",INDIRECT($C1328&amp;"!$J$114"))</f>
        <v/>
      </c>
      <c r="H1341" s="115" t="str" cm="1">
        <f t="array" aca="1" ref="H1341" ca="1">IF(INDIRECT($C1328&amp;"!$J$150")=0,"",INDIRECT($C1328&amp;"!$J$150"))</f>
        <v/>
      </c>
      <c r="I1341" s="115" t="str" cm="1">
        <f t="array" aca="1" ref="I1341" ca="1">IF(INDIRECT($C1328&amp;"!$J$186")=0,"",INDIRECT($C1328&amp;"!$J$186"))</f>
        <v/>
      </c>
      <c r="J1341" s="115" t="str" cm="1">
        <f t="array" aca="1" ref="J1341" ca="1">IF(INDIRECT($C1328&amp;"!$J$222")=0,"",INDIRECT($C1328&amp;"!$J$222"))</f>
        <v/>
      </c>
      <c r="K1341" s="115" t="str" cm="1">
        <f t="array" aca="1" ref="K1341" ca="1">IF(INDIRECT($C1328&amp;"!$J$258")=0,"",INDIRECT($C1328&amp;"!$J$258"))</f>
        <v/>
      </c>
      <c r="L1341" s="115" t="str" cm="1">
        <f t="array" aca="1" ref="L1341" ca="1">IF(INDIRECT($C1328&amp;"!$J$294")=0,"",INDIRECT($C1328&amp;"!$J$294"))</f>
        <v/>
      </c>
      <c r="M1341" s="116" t="str">
        <f ca="1">IF(E1341="","",SUM($E1341:$L1341))</f>
        <v/>
      </c>
      <c r="Q1341" s="63"/>
      <c r="R1341" s="63"/>
      <c r="S1341" s="63"/>
      <c r="T1341" s="63"/>
      <c r="U1341" s="63"/>
      <c r="V1341" s="63"/>
      <c r="W1341" s="63"/>
      <c r="X1341" s="63"/>
    </row>
    <row r="1342" spans="3:24">
      <c r="C1342" s="117"/>
      <c r="D1342" s="117" t="s">
        <v>74</v>
      </c>
      <c r="E1342" s="118" t="str">
        <f t="shared" ref="E1342:L1342" ca="1" si="2388">IF(OR(E1339="",E1341=""),"",ROUNDDOWN(E1339*E1341*24,0))</f>
        <v/>
      </c>
      <c r="F1342" s="119" t="str">
        <f t="shared" ca="1" si="2388"/>
        <v/>
      </c>
      <c r="G1342" s="119" t="str">
        <f t="shared" ca="1" si="2388"/>
        <v/>
      </c>
      <c r="H1342" s="119" t="str">
        <f t="shared" ca="1" si="2388"/>
        <v/>
      </c>
      <c r="I1342" s="119" t="str">
        <f t="shared" ca="1" si="2388"/>
        <v/>
      </c>
      <c r="J1342" s="119" t="str">
        <f t="shared" ca="1" si="2388"/>
        <v/>
      </c>
      <c r="K1342" s="119" t="str">
        <f t="shared" ca="1" si="2388"/>
        <v/>
      </c>
      <c r="L1342" s="119" t="str">
        <f t="shared" ca="1" si="2388"/>
        <v/>
      </c>
      <c r="M1342" s="121">
        <f ca="1">SUM(E1342:L1342)</f>
        <v>0</v>
      </c>
      <c r="Q1342" s="63" t="str">
        <f ca="1">IF(OR(E1339="",E1341=""),"",CHAR(10)&amp;"所定休日：" &amp; TEXT(E1339,"#,###円") &amp; "×" &amp; TEXT(E1341,"[h]:mm時間;@") &amp; "=" &amp; TEXT(E1342,"#,###円"))</f>
        <v/>
      </c>
      <c r="R1342" s="63" t="str">
        <f t="shared" ref="R1342" ca="1" si="2389">IF(OR(F1339="",F1341=""),"",CHAR(10)&amp;"所定休日：" &amp; TEXT(F1339,"#,###円") &amp; "×" &amp; TEXT(F1341,"[h]:mm時間;@") &amp; "=" &amp; TEXT(F1342,"#,###円"))</f>
        <v/>
      </c>
      <c r="S1342" s="63" t="str">
        <f t="shared" ref="S1342" ca="1" si="2390">IF(OR(G1339="",G1341=""),"",CHAR(10)&amp;"所定休日：" &amp; TEXT(G1339,"#,###円") &amp; "×" &amp; TEXT(G1341,"[h]:mm時間;@") &amp; "=" &amp; TEXT(G1342,"#,###円"))</f>
        <v/>
      </c>
      <c r="T1342" s="63" t="str">
        <f t="shared" ref="T1342" ca="1" si="2391">IF(OR(H1339="",H1341=""),"",CHAR(10)&amp;"所定休日：" &amp; TEXT(H1339,"#,###円") &amp; "×" &amp; TEXT(H1341,"[h]:mm時間;@") &amp; "=" &amp; TEXT(H1342,"#,###円"))</f>
        <v/>
      </c>
      <c r="U1342" s="63" t="str">
        <f t="shared" ref="U1342" ca="1" si="2392">IF(OR(I1339="",I1341=""),"",CHAR(10)&amp;"所定休日：" &amp; TEXT(I1339,"#,###円") &amp; "×" &amp; TEXT(I1341,"[h]:mm時間;@") &amp; "=" &amp; TEXT(I1342,"#,###円"))</f>
        <v/>
      </c>
      <c r="V1342" s="63" t="str">
        <f t="shared" ref="V1342" ca="1" si="2393">IF(OR(J1339="",J1341=""),"",CHAR(10)&amp;"所定休日：" &amp; TEXT(J1339,"#,###円") &amp; "×" &amp; TEXT(J1341,"[h]:mm時間;@") &amp; "=" &amp; TEXT(J1342,"#,###円"))</f>
        <v/>
      </c>
      <c r="W1342" s="63" t="str">
        <f t="shared" ref="W1342" ca="1" si="2394">IF(OR(K1339="",K1341=""),"",CHAR(10)&amp;"所定休日：" &amp; TEXT(K1339,"#,###円") &amp; "×" &amp; TEXT(K1341,"[h]:mm時間;@") &amp; "=" &amp; TEXT(K1342,"#,###円"))</f>
        <v/>
      </c>
      <c r="X1342" s="63" t="str">
        <f t="shared" ref="X1342" ca="1" si="2395">IF(OR(L1339="",L1341=""),"",CHAR(10)&amp;"所定休日：" &amp; TEXT(L1339,"#,###円") &amp; "×" &amp; TEXT(L1341,"[h]:mm時間;@") &amp; "=" &amp; TEXT(L1342,"#,###円"))</f>
        <v/>
      </c>
    </row>
    <row r="1343" spans="3:24">
      <c r="C1343" s="110" t="s">
        <v>94</v>
      </c>
      <c r="D1343" s="112" t="s">
        <v>73</v>
      </c>
      <c r="E1343" s="37"/>
      <c r="F1343" s="30"/>
      <c r="G1343" s="30"/>
      <c r="H1343" s="30"/>
      <c r="I1343" s="30"/>
      <c r="J1343" s="30"/>
      <c r="K1343" s="30"/>
      <c r="L1343" s="30"/>
      <c r="M1343" s="122"/>
      <c r="Q1343" s="63"/>
      <c r="R1343" s="63"/>
      <c r="S1343" s="63"/>
      <c r="T1343" s="63"/>
      <c r="U1343" s="63"/>
      <c r="V1343" s="63"/>
      <c r="W1343" s="63"/>
      <c r="X1343" s="63"/>
    </row>
    <row r="1344" spans="3:24">
      <c r="C1344" s="112"/>
      <c r="D1344" s="113" t="s">
        <v>92</v>
      </c>
      <c r="E1344" s="123" t="str">
        <f t="shared" ref="E1344:L1344" si="2396">IF(OR(E1332="",E1343=""),"",E1343/E1332-1)</f>
        <v/>
      </c>
      <c r="F1344" s="124" t="str">
        <f t="shared" si="2396"/>
        <v/>
      </c>
      <c r="G1344" s="124" t="str">
        <f t="shared" si="2396"/>
        <v/>
      </c>
      <c r="H1344" s="124" t="str">
        <f t="shared" si="2396"/>
        <v/>
      </c>
      <c r="I1344" s="124" t="str">
        <f t="shared" si="2396"/>
        <v/>
      </c>
      <c r="J1344" s="124" t="str">
        <f t="shared" si="2396"/>
        <v/>
      </c>
      <c r="K1344" s="124" t="str">
        <f t="shared" si="2396"/>
        <v/>
      </c>
      <c r="L1344" s="124" t="str">
        <f t="shared" si="2396"/>
        <v/>
      </c>
      <c r="M1344" s="125"/>
      <c r="Q1344" s="63"/>
      <c r="R1344" s="63"/>
      <c r="S1344" s="63"/>
      <c r="T1344" s="63"/>
      <c r="U1344" s="63"/>
      <c r="V1344" s="63"/>
      <c r="W1344" s="63"/>
      <c r="X1344" s="63"/>
    </row>
    <row r="1345" spans="2:24">
      <c r="C1345" s="112"/>
      <c r="D1345" s="113" t="s">
        <v>24</v>
      </c>
      <c r="E1345" s="114" t="str" cm="1">
        <f t="array" aca="1" ref="E1345" ca="1">IF(INDIRECT($C1328&amp;"!$K$42")=0,"",INDIRECT($C1328&amp;"!$K$42"))</f>
        <v/>
      </c>
      <c r="F1345" s="115" t="str" cm="1">
        <f t="array" aca="1" ref="F1345" ca="1">IF(INDIRECT($C1328&amp;"!$K$78")=0,"",INDIRECT($C1328&amp;"!$K$78"))</f>
        <v/>
      </c>
      <c r="G1345" s="115" t="str" cm="1">
        <f t="array" aca="1" ref="G1345" ca="1">IF(INDIRECT($C1328&amp;"!$K$114")=0,"",INDIRECT($C1328&amp;"!$K$114"))</f>
        <v/>
      </c>
      <c r="H1345" s="115" t="str" cm="1">
        <f t="array" aca="1" ref="H1345" ca="1">IF(INDIRECT($C1328&amp;"!$K$150")=0,"",INDIRECT($C1328&amp;"!$K$150"))</f>
        <v/>
      </c>
      <c r="I1345" s="115" t="str" cm="1">
        <f t="array" aca="1" ref="I1345" ca="1">IF(INDIRECT($C1328&amp;"!$K$186")=0,"",INDIRECT($C1328&amp;"!$K$186"))</f>
        <v/>
      </c>
      <c r="J1345" s="115" t="str" cm="1">
        <f t="array" aca="1" ref="J1345" ca="1">IF(INDIRECT($C1328&amp;"!$K$222")=0,"",INDIRECT($C1328&amp;"!$K$222"))</f>
        <v/>
      </c>
      <c r="K1345" s="115" t="str" cm="1">
        <f t="array" aca="1" ref="K1345" ca="1">IF(INDIRECT($C1328&amp;"!$K$258")=0,"",INDIRECT($C1328&amp;"!$K$258"))</f>
        <v/>
      </c>
      <c r="L1345" s="115" t="str" cm="1">
        <f t="array" aca="1" ref="L1345" ca="1">IF(INDIRECT($C1328&amp;"!$K$294")=0,"",INDIRECT($C1328&amp;"!$K$294"))</f>
        <v/>
      </c>
      <c r="M1345" s="116" t="str">
        <f ca="1">IF(E1345="","",SUM($E1345:$L1345))</f>
        <v/>
      </c>
      <c r="Q1345" s="63"/>
      <c r="R1345" s="63"/>
      <c r="S1345" s="63"/>
      <c r="T1345" s="63"/>
      <c r="U1345" s="63"/>
      <c r="V1345" s="63"/>
      <c r="W1345" s="63"/>
      <c r="X1345" s="63"/>
    </row>
    <row r="1346" spans="2:24">
      <c r="C1346" s="117"/>
      <c r="D1346" s="117" t="s">
        <v>74</v>
      </c>
      <c r="E1346" s="118" t="str">
        <f ca="1">IF(OR(E1343="",E1345=""),"",ROUNDDOWN(E1343*E1345*24,0))</f>
        <v/>
      </c>
      <c r="F1346" s="119" t="str">
        <f t="shared" ref="F1346:L1346" ca="1" si="2397">IF(OR(F1343="",F1345=""),"",ROUNDDOWN(F1343*F1345*24,0))</f>
        <v/>
      </c>
      <c r="G1346" s="119" t="str">
        <f t="shared" ca="1" si="2397"/>
        <v/>
      </c>
      <c r="H1346" s="119" t="str">
        <f t="shared" ca="1" si="2397"/>
        <v/>
      </c>
      <c r="I1346" s="119" t="str">
        <f t="shared" ca="1" si="2397"/>
        <v/>
      </c>
      <c r="J1346" s="119" t="str">
        <f t="shared" ca="1" si="2397"/>
        <v/>
      </c>
      <c r="K1346" s="119" t="str">
        <f t="shared" ca="1" si="2397"/>
        <v/>
      </c>
      <c r="L1346" s="119" t="str">
        <f t="shared" ca="1" si="2397"/>
        <v/>
      </c>
      <c r="M1346" s="121">
        <f ca="1">SUM(E1346:L1346)</f>
        <v>0</v>
      </c>
      <c r="Q1346" s="63" t="str">
        <f t="shared" ref="Q1346" ca="1" si="2398">IF(OR(E1343="",E1345=""),"",CHAR(10)&amp;"法定休日：" &amp; TEXT(E1343,"#,###円") &amp; "×" &amp; TEXT(E1345,"[h]:mm時間;@") &amp; "=" &amp; TEXT(E1346,"#,###円"))</f>
        <v/>
      </c>
      <c r="R1346" s="63" t="str">
        <f t="shared" ref="R1346" ca="1" si="2399">IF(OR(F1343="",F1345=""),"",CHAR(10)&amp;"法定休日：" &amp; TEXT(F1343,"#,###円") &amp; "×" &amp; TEXT(F1345,"[h]:mm時間;@") &amp; "=" &amp; TEXT(F1346,"#,###円"))</f>
        <v/>
      </c>
      <c r="S1346" s="63" t="str">
        <f t="shared" ref="S1346" ca="1" si="2400">IF(OR(G1343="",G1345=""),"",CHAR(10)&amp;"法定休日：" &amp; TEXT(G1343,"#,###円") &amp; "×" &amp; TEXT(G1345,"[h]:mm時間;@") &amp; "=" &amp; TEXT(G1346,"#,###円"))</f>
        <v/>
      </c>
      <c r="T1346" s="63" t="str">
        <f t="shared" ref="T1346" ca="1" si="2401">IF(OR(H1343="",H1345=""),"",CHAR(10)&amp;"法定休日：" &amp; TEXT(H1343,"#,###円") &amp; "×" &amp; TEXT(H1345,"[h]:mm時間;@") &amp; "=" &amp; TEXT(H1346,"#,###円"))</f>
        <v/>
      </c>
      <c r="U1346" s="63" t="str">
        <f t="shared" ref="U1346" ca="1" si="2402">IF(OR(I1343="",I1345=""),"",CHAR(10)&amp;"法定休日：" &amp; TEXT(I1343,"#,###円") &amp; "×" &amp; TEXT(I1345,"[h]:mm時間;@") &amp; "=" &amp; TEXT(I1346,"#,###円"))</f>
        <v/>
      </c>
      <c r="V1346" s="63" t="str">
        <f t="shared" ref="V1346" ca="1" si="2403">IF(OR(J1343="",J1345=""),"",CHAR(10)&amp;"法定休日：" &amp; TEXT(J1343,"#,###円") &amp; "×" &amp; TEXT(J1345,"[h]:mm時間;@") &amp; "=" &amp; TEXT(J1346,"#,###円"))</f>
        <v/>
      </c>
      <c r="W1346" s="63" t="str">
        <f t="shared" ref="W1346" ca="1" si="2404">IF(OR(K1343="",K1345=""),"",CHAR(10)&amp;"法定休日：" &amp; TEXT(K1343,"#,###円") &amp; "×" &amp; TEXT(K1345,"[h]:mm時間;@") &amp; "=" &amp; TEXT(K1346,"#,###円"))</f>
        <v/>
      </c>
      <c r="X1346" s="63" t="str">
        <f t="shared" ref="X1346" ca="1" si="2405">IF(OR(L1343="",L1345=""),"",CHAR(10)&amp;"法定休日：" &amp; TEXT(L1343,"#,###円") &amp; "×" &amp; TEXT(L1345,"[h]:mm時間;@") &amp; "=" &amp; TEXT(L1346,"#,###円"))</f>
        <v/>
      </c>
    </row>
    <row r="1347" spans="2:24">
      <c r="C1347" s="110" t="s">
        <v>75</v>
      </c>
      <c r="D1347" s="110" t="s">
        <v>77</v>
      </c>
      <c r="E1347" s="38"/>
      <c r="F1347" s="36"/>
      <c r="G1347" s="36"/>
      <c r="H1347" s="36"/>
      <c r="I1347" s="36"/>
      <c r="J1347" s="36"/>
      <c r="K1347" s="36"/>
      <c r="L1347" s="36"/>
      <c r="M1347" s="126">
        <f>SUM(E1347:L1347)</f>
        <v>0</v>
      </c>
      <c r="Q1347" s="63"/>
      <c r="R1347" s="63"/>
      <c r="S1347" s="63"/>
      <c r="T1347" s="63"/>
      <c r="U1347" s="63"/>
      <c r="V1347" s="63"/>
      <c r="W1347" s="63"/>
      <c r="X1347" s="63"/>
    </row>
    <row r="1348" spans="2:24">
      <c r="C1348" s="127"/>
      <c r="D1348" s="113" t="s">
        <v>78</v>
      </c>
      <c r="E1348" s="39"/>
      <c r="F1348" s="35"/>
      <c r="G1348" s="35"/>
      <c r="H1348" s="35"/>
      <c r="I1348" s="35"/>
      <c r="J1348" s="35"/>
      <c r="K1348" s="35"/>
      <c r="L1348" s="35"/>
      <c r="M1348" s="128">
        <f ca="1">SUM(E1348*E1331,F1348*F1331,G1348*G1331,H1348*H1331,I1348*I1331,J1348*J1331,K1348*K1331,L1348*L1331)</f>
        <v>0</v>
      </c>
      <c r="Q1348" s="63"/>
      <c r="R1348" s="63"/>
      <c r="S1348" s="63"/>
      <c r="T1348" s="63"/>
      <c r="U1348" s="63"/>
      <c r="V1348" s="63"/>
      <c r="W1348" s="63"/>
      <c r="X1348" s="63"/>
    </row>
    <row r="1349" spans="2:24">
      <c r="C1349" s="129"/>
      <c r="D1349" s="117" t="s">
        <v>74</v>
      </c>
      <c r="E1349" s="118" t="str">
        <f t="shared" ref="E1349:L1349" si="2406">IF(AND(E1347="",E1348=""),"",E1347+E1348*E1331)</f>
        <v/>
      </c>
      <c r="F1349" s="119" t="str">
        <f t="shared" si="2406"/>
        <v/>
      </c>
      <c r="G1349" s="119" t="str">
        <f t="shared" si="2406"/>
        <v/>
      </c>
      <c r="H1349" s="119" t="str">
        <f t="shared" si="2406"/>
        <v/>
      </c>
      <c r="I1349" s="119" t="str">
        <f t="shared" si="2406"/>
        <v/>
      </c>
      <c r="J1349" s="119" t="str">
        <f t="shared" si="2406"/>
        <v/>
      </c>
      <c r="K1349" s="119" t="str">
        <f t="shared" si="2406"/>
        <v/>
      </c>
      <c r="L1349" s="119" t="str">
        <f t="shared" si="2406"/>
        <v/>
      </c>
      <c r="M1349" s="121">
        <f>SUM(E1349:L1349)</f>
        <v>0</v>
      </c>
      <c r="Q1349" s="63" t="str">
        <f t="shared" ref="Q1349:X1349" si="2407">IF(AND(E1347="",E1348=""),"",CHAR(10)&amp;"通勤手当：" &amp; TEXT(E1349,"#,###円"))</f>
        <v/>
      </c>
      <c r="R1349" s="63" t="str">
        <f t="shared" si="2407"/>
        <v/>
      </c>
      <c r="S1349" s="63" t="str">
        <f t="shared" si="2407"/>
        <v/>
      </c>
      <c r="T1349" s="63" t="str">
        <f t="shared" si="2407"/>
        <v/>
      </c>
      <c r="U1349" s="63" t="str">
        <f t="shared" si="2407"/>
        <v/>
      </c>
      <c r="V1349" s="63" t="str">
        <f t="shared" si="2407"/>
        <v/>
      </c>
      <c r="W1349" s="63" t="str">
        <f t="shared" si="2407"/>
        <v/>
      </c>
      <c r="X1349" s="63" t="str">
        <f t="shared" si="2407"/>
        <v/>
      </c>
    </row>
    <row r="1350" spans="2:24">
      <c r="C1350" s="110" t="s">
        <v>97</v>
      </c>
      <c r="D1350" s="130" t="s">
        <v>99</v>
      </c>
      <c r="E1350" s="38"/>
      <c r="F1350" s="36"/>
      <c r="G1350" s="36"/>
      <c r="H1350" s="36"/>
      <c r="I1350" s="36"/>
      <c r="J1350" s="36"/>
      <c r="K1350" s="36"/>
      <c r="L1350" s="36"/>
      <c r="M1350" s="131">
        <f>SUM(E1350:L1350)</f>
        <v>0</v>
      </c>
      <c r="Q1350" s="63" t="str">
        <f>IF(E1350="","",CHAR(10)&amp;"自己負担：" &amp; TEXT(E1350,"#,###円")) &amp; IF(E1351="",""," ※" &amp;E1351)</f>
        <v/>
      </c>
      <c r="R1350" s="63" t="str">
        <f t="shared" ref="R1350" si="2408">IF(F1350="","",CHAR(10)&amp;"自己負担：" &amp; TEXT(F1350,"#,###円")) &amp; IF(F1351="",""," ※" &amp;F1351)</f>
        <v/>
      </c>
      <c r="S1350" s="63" t="str">
        <f t="shared" ref="S1350" si="2409">IF(G1350="","",CHAR(10)&amp;"自己負担：" &amp; TEXT(G1350,"#,###円")) &amp; IF(G1351="",""," ※" &amp;G1351)</f>
        <v/>
      </c>
      <c r="T1350" s="63" t="str">
        <f t="shared" ref="T1350" si="2410">IF(H1350="","",CHAR(10)&amp;"自己負担：" &amp; TEXT(H1350,"#,###円")) &amp; IF(H1351="",""," ※" &amp;H1351)</f>
        <v/>
      </c>
      <c r="U1350" s="63" t="str">
        <f t="shared" ref="U1350" si="2411">IF(I1350="","",CHAR(10)&amp;"自己負担：" &amp; TEXT(I1350,"#,###円")) &amp; IF(I1351="",""," ※" &amp;I1351)</f>
        <v/>
      </c>
      <c r="V1350" s="63" t="str">
        <f t="shared" ref="V1350" si="2412">IF(J1350="","",CHAR(10)&amp;"自己負担：" &amp; TEXT(J1350,"#,###円")) &amp; IF(J1351="",""," ※" &amp;J1351)</f>
        <v/>
      </c>
      <c r="W1350" s="63" t="str">
        <f t="shared" ref="W1350" si="2413">IF(K1350="","",CHAR(10)&amp;"自己負担：" &amp; TEXT(K1350,"#,###円")) &amp; IF(K1351="",""," ※" &amp;K1351)</f>
        <v/>
      </c>
      <c r="X1350" s="63" t="str">
        <f t="shared" ref="X1350" si="2414">IF(L1350="","",CHAR(10)&amp;"自己負担：" &amp; TEXT(L1350,"#,###円")) &amp; IF(L1351="",""," ※" &amp;L1351)</f>
        <v/>
      </c>
    </row>
    <row r="1351" spans="2:24" ht="33.75" customHeight="1" thickBot="1">
      <c r="C1351" s="132" t="s">
        <v>98</v>
      </c>
      <c r="D1351" s="133" t="s">
        <v>100</v>
      </c>
      <c r="E1351" s="40"/>
      <c r="F1351" s="40"/>
      <c r="G1351" s="40"/>
      <c r="H1351" s="40"/>
      <c r="I1351" s="40"/>
      <c r="J1351" s="40"/>
      <c r="K1351" s="40"/>
      <c r="L1351" s="41"/>
      <c r="M1351" s="134"/>
      <c r="O1351" s="1" t="s">
        <v>101</v>
      </c>
    </row>
    <row r="1352" spans="2:24" ht="21.75" customHeight="1" thickTop="1">
      <c r="C1352" s="129" t="s">
        <v>76</v>
      </c>
      <c r="D1352" s="135"/>
      <c r="E1352" s="119" t="str">
        <f t="shared" ref="E1352:L1352" ca="1" si="2415">IF(SUM(E1334,E1338,E1342,E1346,E1349)-E1350=0,"",SUM(E1334,E1338,E1342,E1346,E1349)-E1350)</f>
        <v/>
      </c>
      <c r="F1352" s="119" t="str">
        <f t="shared" ca="1" si="2415"/>
        <v/>
      </c>
      <c r="G1352" s="119" t="str">
        <f t="shared" ca="1" si="2415"/>
        <v/>
      </c>
      <c r="H1352" s="119" t="str">
        <f t="shared" ca="1" si="2415"/>
        <v/>
      </c>
      <c r="I1352" s="119" t="str">
        <f t="shared" ca="1" si="2415"/>
        <v/>
      </c>
      <c r="J1352" s="119" t="str">
        <f t="shared" ca="1" si="2415"/>
        <v/>
      </c>
      <c r="K1352" s="119" t="str">
        <f t="shared" ca="1" si="2415"/>
        <v/>
      </c>
      <c r="L1352" s="119" t="str">
        <f t="shared" ca="1" si="2415"/>
        <v/>
      </c>
      <c r="M1352" s="136" t="str">
        <f ca="1">IF(E1352="","",SUM(E1352:L1352))</f>
        <v/>
      </c>
      <c r="Q1352" s="137" t="str">
        <f ca="1">Q1334&amp;Q1338&amp;Q1342&amp;Q1346&amp;Q1349&amp;Q1350</f>
        <v/>
      </c>
      <c r="R1352" s="137" t="str">
        <f t="shared" ref="R1352:X1352" ca="1" si="2416">R1334&amp;R1338&amp;R1342&amp;R1346&amp;R1349&amp;R1350</f>
        <v/>
      </c>
      <c r="S1352" s="137" t="str">
        <f t="shared" ca="1" si="2416"/>
        <v/>
      </c>
      <c r="T1352" s="137" t="str">
        <f t="shared" ca="1" si="2416"/>
        <v/>
      </c>
      <c r="U1352" s="137" t="str">
        <f t="shared" ca="1" si="2416"/>
        <v/>
      </c>
      <c r="V1352" s="137" t="str">
        <f t="shared" ca="1" si="2416"/>
        <v/>
      </c>
      <c r="W1352" s="137" t="str">
        <f t="shared" ca="1" si="2416"/>
        <v/>
      </c>
      <c r="X1352" s="137" t="str">
        <f t="shared" ca="1" si="2416"/>
        <v/>
      </c>
    </row>
    <row r="1353" spans="2:24" ht="15" customHeight="1" thickBot="1">
      <c r="B1353" s="138"/>
      <c r="C1353" s="138"/>
      <c r="D1353" s="138"/>
      <c r="E1353" s="138"/>
      <c r="F1353" s="138"/>
      <c r="G1353" s="138"/>
      <c r="H1353" s="138"/>
      <c r="I1353" s="138"/>
      <c r="J1353" s="138"/>
      <c r="K1353" s="138"/>
      <c r="L1353" s="138"/>
      <c r="M1353" s="138"/>
    </row>
    <row r="1048576" spans="15:15">
      <c r="O1048576" s="69"/>
    </row>
  </sheetData>
  <sheetProtection algorithmName="SHA-512" hashValue="1LmO+6zbxPWPC7Az3/8vFao9NnfE93BKcShp9RujoS+SQqOE6Adt1cELKqarwUhwvAoLQMuEDtagT24me9I8nA==" saltValue="8gHAI9EdJzX4puBTg/WvQQ==" spinCount="100000" sheet="1" objects="1" scenarios="1" formatRows="0"/>
  <mergeCells count="1">
    <mergeCell ref="K1:M1"/>
  </mergeCells>
  <phoneticPr fontId="2"/>
  <conditionalFormatting sqref="K1">
    <cfRule type="expression" dxfId="800" priority="1">
      <formula>IF(LEN(K1)&lt;1,TRUE,FALSE)</formula>
    </cfRule>
  </conditionalFormatting>
  <pageMargins left="0.51181102362204722" right="0.51181102362204722" top="0.55118110236220474" bottom="0.55118110236220474" header="0.31496062992125984" footer="0.31496062992125984"/>
  <pageSetup paperSize="9" scale="47" fitToHeight="0" orientation="portrait" r:id="rId1"/>
  <rowBreaks count="16" manualBreakCount="16">
    <brk id="109" max="13" man="1"/>
    <brk id="192" max="13" man="1"/>
    <brk id="273" max="13" man="1"/>
    <brk id="354" max="13" man="1"/>
    <brk id="435" max="13" man="1"/>
    <brk id="516" max="13" man="1"/>
    <brk id="597" max="13" man="1"/>
    <brk id="651" max="13" man="1"/>
    <brk id="732" max="13" man="1"/>
    <brk id="813" max="13" man="1"/>
    <brk id="894" max="13" man="1"/>
    <brk id="975" max="13" man="1"/>
    <brk id="1056" max="13" man="1"/>
    <brk id="1137" max="13" man="1"/>
    <brk id="1218" max="13" man="1"/>
    <brk id="1299" max="13" man="1"/>
  </rowBreaks>
  <extLst>
    <ext xmlns:x14="http://schemas.microsoft.com/office/spreadsheetml/2009/9/main" uri="{CCE6A557-97BC-4b89-ADB6-D9C93CAAB3DF}">
      <x14:dataValidations xmlns:xm="http://schemas.microsoft.com/office/excel/2006/main" count="2">
        <x14:dataValidation type="list" allowBlank="1" showInputMessage="1" showErrorMessage="1" xr:uid="{C5162D60-7999-4D81-95F3-3B3D6193127B}">
          <x14:formula1>
            <xm:f>リスト!$E$3:$E$8</xm:f>
          </x14:formula1>
          <xm:sqref>G5 G437 G1274 G1301 G32 G59 G86 G113 G140 G167 G194 G221 G248 G275 G302 G329 G383 G410 G464 G491 G518 G545 G572 G599 G626 G653 G680 G707 G734 G788 G356 G815 G761 G1166 G1247 G842 G869 G896 G923 G950 G977 G1004 G1031 G1058 G1085 G1112 G1139 G1193 G1220 G1328</xm:sqref>
        </x14:dataValidation>
        <x14:dataValidation type="list" allowBlank="1" showInputMessage="1" showErrorMessage="1" xr:uid="{D1CB1A06-7248-4166-88B7-91502A9DE392}">
          <x14:formula1>
            <xm:f>リスト!$G$3:$G$14</xm:f>
          </x14:formula1>
          <xm:sqref>I1301 I437 I1274 I5 I32 I59 I86 I113 I140 I167 I194 I221 I248 I275 I302 I329 I383 I410 I464 I491 I518 I545 I572 I599 I626 I653 I680 I707 I734 I788 I356 I815 I761 I1166 I1247 I842 I869 I896 I923 I950 I977 I1004 I1031 I1058 I1085 I1112 I1139 I1193 I1220 I1328</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A0508A-A4EC-4947-9C12-590F0766048C}">
  <sheetPr>
    <tabColor rgb="FF66CCFF"/>
    <pageSetUpPr fitToPage="1"/>
  </sheetPr>
  <dimension ref="A1:V294"/>
  <sheetViews>
    <sheetView view="pageBreakPreview" zoomScale="115" zoomScaleNormal="100" zoomScaleSheetLayoutView="115" workbookViewId="0">
      <selection activeCell="B11" sqref="B11"/>
    </sheetView>
  </sheetViews>
  <sheetFormatPr defaultColWidth="8.75" defaultRowHeight="14.25"/>
  <cols>
    <col min="1" max="1" width="10.75" style="1" customWidth="1"/>
    <col min="2" max="7" width="7.125" style="1" customWidth="1"/>
    <col min="8" max="11" width="7.125" style="1" hidden="1" customWidth="1"/>
    <col min="12" max="12" width="7.125" style="1" customWidth="1"/>
    <col min="13" max="13" width="6.125" style="9" customWidth="1"/>
    <col min="14" max="14" width="5.75" style="1" customWidth="1"/>
    <col min="15" max="15" width="9.125" style="1" customWidth="1"/>
    <col min="16" max="17" width="8.75" style="1" customWidth="1"/>
    <col min="18" max="18" width="12.75" style="1" customWidth="1"/>
    <col min="19" max="21" width="8.75" style="1" hidden="1" customWidth="1"/>
    <col min="22" max="16384" width="8.75" style="1"/>
  </cols>
  <sheetData>
    <row r="1" spans="1:22" ht="16.5">
      <c r="A1" s="2" t="str" cm="1">
        <f t="array" aca="1" ref="A1" ca="1">"業務日誌" &amp; RIGHT(CELL("filename", A1),U1)</f>
        <v>業務日誌1</v>
      </c>
      <c r="B1" s="3"/>
      <c r="C1" s="3"/>
      <c r="D1" s="3"/>
      <c r="E1" s="3"/>
      <c r="F1" s="3"/>
      <c r="G1" s="3"/>
      <c r="H1" s="3"/>
      <c r="I1" s="3"/>
      <c r="J1" s="3"/>
      <c r="K1" s="3"/>
      <c r="L1" s="3"/>
      <c r="M1" s="3"/>
      <c r="N1" s="3"/>
      <c r="O1" s="3"/>
      <c r="P1" s="3"/>
      <c r="Q1" s="3"/>
      <c r="R1" s="3"/>
      <c r="S1" s="45" t="str" cm="1">
        <f t="array" aca="1" ref="S1" ca="1">"各月内訳表!$E" &amp; 5+ 27*(RIGHT(CELL("filename", A1),U1)-1)</f>
        <v>各月内訳表!$E5</v>
      </c>
      <c r="T1" s="45" t="str" cm="1">
        <f t="array" aca="1" ref="T1" ca="1">"各月内訳表!$G" &amp; 6+ 27*(RIGHT(CELL("filename", A1),U1)-1)</f>
        <v>各月内訳表!$G6</v>
      </c>
      <c r="U1" s="45" cm="1">
        <f t="array" aca="1" ref="U1" ca="1">LEN(CELL("filename",A1))-FIND("日誌",CELL("filename",A1))-1</f>
        <v>1</v>
      </c>
    </row>
    <row r="2" spans="1:22" ht="16.899999999999999" customHeight="1">
      <c r="L2" s="25"/>
      <c r="Q2" s="19" t="s">
        <v>13</v>
      </c>
      <c r="R2" s="163">
        <f>入力ボックス!C8</f>
        <v>0</v>
      </c>
      <c r="S2" s="45"/>
      <c r="T2" s="45"/>
      <c r="U2" s="45" cm="1">
        <f t="array" aca="1" ref="U2" ca="1">LEN(CELL("filename",I2))-FIND("日誌",CELL("filename",I2))-1</f>
        <v>1</v>
      </c>
    </row>
    <row r="3" spans="1:22" ht="16.899999999999999" customHeight="1">
      <c r="L3" s="25"/>
      <c r="Q3" s="19"/>
      <c r="R3" s="28"/>
    </row>
    <row r="4" spans="1:22">
      <c r="A4" s="24" t="s">
        <v>12</v>
      </c>
      <c r="B4" s="201" t="str">
        <f>IF(入力ボックス!$C$4="","",入力ボックス!$C$4)</f>
        <v/>
      </c>
      <c r="C4" s="201"/>
      <c r="D4" s="201"/>
      <c r="E4" s="201"/>
      <c r="F4" s="201"/>
      <c r="G4" s="201"/>
      <c r="H4" s="201"/>
      <c r="I4" s="201"/>
      <c r="J4" s="201"/>
      <c r="K4" s="201"/>
      <c r="L4" s="201"/>
      <c r="O4" s="24" t="s">
        <v>79</v>
      </c>
      <c r="P4" s="202"/>
      <c r="Q4" s="202"/>
      <c r="R4" s="202"/>
    </row>
    <row r="5" spans="1:22" ht="18.75" customHeight="1">
      <c r="A5" s="24" t="s">
        <v>21</v>
      </c>
      <c r="B5" s="201" t="str" cm="1">
        <f t="array" aca="1" ref="B5" ca="1">IF(INDIRECT(S1)="","",INDIRECT(S1))</f>
        <v/>
      </c>
      <c r="C5" s="201"/>
      <c r="D5" s="201"/>
      <c r="E5" s="201"/>
      <c r="F5" s="201"/>
      <c r="G5" s="201"/>
      <c r="H5" s="201"/>
      <c r="I5" s="201"/>
      <c r="J5" s="201"/>
      <c r="K5" s="201"/>
      <c r="L5" s="201"/>
      <c r="O5" s="31" t="s">
        <v>80</v>
      </c>
    </row>
    <row r="6" spans="1:22" ht="18.75" customHeight="1">
      <c r="R6" s="42" t="str">
        <f ca="1">HYPERLINK("#"&amp;S1,"各月内訳表へ")</f>
        <v>各月内訳表へ</v>
      </c>
    </row>
    <row r="8" spans="1:22" ht="27" customHeight="1">
      <c r="A8" s="194" t="s">
        <v>22</v>
      </c>
      <c r="B8" s="189" t="s">
        <v>103</v>
      </c>
      <c r="C8" s="189"/>
      <c r="D8" s="189"/>
      <c r="E8" s="189"/>
      <c r="F8" s="189" t="s">
        <v>23</v>
      </c>
      <c r="G8" s="189"/>
      <c r="H8" s="189" t="s">
        <v>88</v>
      </c>
      <c r="I8" s="189"/>
      <c r="J8" s="189"/>
      <c r="K8" s="189"/>
      <c r="L8" s="189" t="s">
        <v>87</v>
      </c>
      <c r="M8" s="195" t="s">
        <v>96</v>
      </c>
      <c r="N8" s="194" t="s">
        <v>25</v>
      </c>
      <c r="O8" s="194"/>
      <c r="P8" s="194"/>
      <c r="Q8" s="194"/>
      <c r="R8" s="189" t="s">
        <v>100</v>
      </c>
    </row>
    <row r="9" spans="1:22" ht="14.25" customHeight="1">
      <c r="A9" s="194"/>
      <c r="B9" s="189" t="s">
        <v>82</v>
      </c>
      <c r="C9" s="189"/>
      <c r="D9" s="189" t="s">
        <v>84</v>
      </c>
      <c r="E9" s="189"/>
      <c r="F9" s="189"/>
      <c r="G9" s="189"/>
      <c r="H9" s="189" t="s">
        <v>90</v>
      </c>
      <c r="I9" s="189"/>
      <c r="J9" s="189" t="s">
        <v>89</v>
      </c>
      <c r="K9" s="189"/>
      <c r="L9" s="189"/>
      <c r="M9" s="196"/>
      <c r="N9" s="194"/>
      <c r="O9" s="194"/>
      <c r="P9" s="194"/>
      <c r="Q9" s="194"/>
      <c r="R9" s="189"/>
    </row>
    <row r="10" spans="1:22" ht="18" customHeight="1">
      <c r="A10" s="194"/>
      <c r="B10" s="43" t="s">
        <v>26</v>
      </c>
      <c r="C10" s="43" t="s">
        <v>27</v>
      </c>
      <c r="D10" s="43" t="s">
        <v>26</v>
      </c>
      <c r="E10" s="43" t="s">
        <v>27</v>
      </c>
      <c r="F10" s="44" t="s">
        <v>85</v>
      </c>
      <c r="G10" s="44" t="s">
        <v>86</v>
      </c>
      <c r="H10" s="44" t="s">
        <v>81</v>
      </c>
      <c r="I10" s="44" t="s">
        <v>83</v>
      </c>
      <c r="J10" s="44" t="s">
        <v>81</v>
      </c>
      <c r="K10" s="44" t="s">
        <v>95</v>
      </c>
      <c r="L10" s="189"/>
      <c r="M10" s="197"/>
      <c r="N10" s="194"/>
      <c r="O10" s="194"/>
      <c r="P10" s="194"/>
      <c r="Q10" s="194"/>
      <c r="R10" s="194"/>
    </row>
    <row r="11" spans="1:22">
      <c r="A11" s="27" cm="1">
        <f t="array" aca="1" ref="A11" ca="1">DATE("2025","8",IFERROR(INDIRECT(T1),"1"))</f>
        <v>45870</v>
      </c>
      <c r="B11" s="20"/>
      <c r="C11" s="21"/>
      <c r="D11" s="20"/>
      <c r="E11" s="21"/>
      <c r="F11" s="22"/>
      <c r="G11" s="22"/>
      <c r="H11" s="34" t="str">
        <f>IF(OR(B11="",LEFT(M11,1)="✓"),"",C11-B11-F11)</f>
        <v/>
      </c>
      <c r="I11" s="34" t="str">
        <f>IF(OR(D11="",LEFT(M11,1)="✓"),"",E11-D11-G11)</f>
        <v/>
      </c>
      <c r="J11" s="34" t="str">
        <f>IF(AND(B11&lt;&gt;"",M11="✓所定"),C11-B11-F11,"")</f>
        <v/>
      </c>
      <c r="K11" s="34" t="str">
        <f>IF(AND(B11&lt;&gt;"",M11="✓法定"),C11-B11-F11,"")</f>
        <v/>
      </c>
      <c r="L11" s="26" t="str">
        <f>IF(AND($B11="",$D11=""),"",($C11-$B11-$F11)+($E11-$D11-$G11))</f>
        <v/>
      </c>
      <c r="M11" s="32"/>
      <c r="N11" s="190"/>
      <c r="O11" s="190"/>
      <c r="P11" s="190"/>
      <c r="Q11" s="190"/>
      <c r="R11" s="23"/>
      <c r="V11" s="1" t="s">
        <v>171</v>
      </c>
    </row>
    <row r="12" spans="1:22">
      <c r="A12" s="27">
        <f ca="1">A11+1</f>
        <v>45871</v>
      </c>
      <c r="B12" s="20"/>
      <c r="C12" s="21"/>
      <c r="D12" s="20"/>
      <c r="E12" s="21"/>
      <c r="F12" s="22"/>
      <c r="G12" s="22"/>
      <c r="H12" s="34" t="str">
        <f t="shared" ref="H12:H41" si="0">IF(OR(B12="",LEFT(M12,1)="✓"),"",C12-B12-F12)</f>
        <v/>
      </c>
      <c r="I12" s="34" t="str">
        <f t="shared" ref="I12:I41" si="1">IF(OR(D12="",LEFT(M12,1)="✓"),"",E12-D12-G12)</f>
        <v/>
      </c>
      <c r="J12" s="34" t="str">
        <f t="shared" ref="J12:J41" si="2">IF(AND(B12&lt;&gt;"",M12="✓所定"),C12-B12-F12,"")</f>
        <v/>
      </c>
      <c r="K12" s="34" t="str">
        <f t="shared" ref="K12:K41" si="3">IF(AND(B12&lt;&gt;"",M12="✓法定"),C12-B12-F12,"")</f>
        <v/>
      </c>
      <c r="L12" s="26" t="str">
        <f t="shared" ref="L12:L41" si="4">IF(AND($B12="",$D12=""),"",($C12-$B12-$F12)+(E12-D12-G12))</f>
        <v/>
      </c>
      <c r="M12" s="32"/>
      <c r="N12" s="190"/>
      <c r="O12" s="190"/>
      <c r="P12" s="190"/>
      <c r="Q12" s="190"/>
      <c r="R12" s="23"/>
      <c r="V12" s="1" t="s">
        <v>172</v>
      </c>
    </row>
    <row r="13" spans="1:22">
      <c r="A13" s="27">
        <f t="shared" ref="A13:A41" ca="1" si="5">A12+1</f>
        <v>45872</v>
      </c>
      <c r="B13" s="20"/>
      <c r="C13" s="21"/>
      <c r="D13" s="20"/>
      <c r="E13" s="21"/>
      <c r="F13" s="22"/>
      <c r="G13" s="22"/>
      <c r="H13" s="34" t="str">
        <f t="shared" si="0"/>
        <v/>
      </c>
      <c r="I13" s="34" t="str">
        <f t="shared" si="1"/>
        <v/>
      </c>
      <c r="J13" s="34" t="str">
        <f t="shared" si="2"/>
        <v/>
      </c>
      <c r="K13" s="34" t="str">
        <f t="shared" si="3"/>
        <v/>
      </c>
      <c r="L13" s="26" t="str">
        <f t="shared" si="4"/>
        <v/>
      </c>
      <c r="M13" s="32"/>
      <c r="N13" s="190"/>
      <c r="O13" s="190"/>
      <c r="P13" s="190"/>
      <c r="Q13" s="190"/>
      <c r="R13" s="23"/>
    </row>
    <row r="14" spans="1:22">
      <c r="A14" s="27">
        <f t="shared" ca="1" si="5"/>
        <v>45873</v>
      </c>
      <c r="B14" s="20"/>
      <c r="C14" s="21"/>
      <c r="D14" s="20"/>
      <c r="E14" s="21"/>
      <c r="F14" s="22"/>
      <c r="G14" s="22"/>
      <c r="H14" s="34" t="str">
        <f t="shared" si="0"/>
        <v/>
      </c>
      <c r="I14" s="34" t="str">
        <f t="shared" si="1"/>
        <v/>
      </c>
      <c r="J14" s="34" t="str">
        <f t="shared" si="2"/>
        <v/>
      </c>
      <c r="K14" s="34" t="str">
        <f t="shared" si="3"/>
        <v/>
      </c>
      <c r="L14" s="26" t="str">
        <f t="shared" si="4"/>
        <v/>
      </c>
      <c r="M14" s="32"/>
      <c r="N14" s="190"/>
      <c r="O14" s="190"/>
      <c r="P14" s="190"/>
      <c r="Q14" s="190"/>
      <c r="R14" s="23"/>
    </row>
    <row r="15" spans="1:22">
      <c r="A15" s="27">
        <f t="shared" ca="1" si="5"/>
        <v>45874</v>
      </c>
      <c r="B15" s="20"/>
      <c r="C15" s="21"/>
      <c r="D15" s="20"/>
      <c r="E15" s="21"/>
      <c r="F15" s="22"/>
      <c r="G15" s="22"/>
      <c r="H15" s="34" t="str">
        <f t="shared" si="0"/>
        <v/>
      </c>
      <c r="I15" s="34" t="str">
        <f t="shared" si="1"/>
        <v/>
      </c>
      <c r="J15" s="34" t="str">
        <f t="shared" si="2"/>
        <v/>
      </c>
      <c r="K15" s="34" t="str">
        <f t="shared" si="3"/>
        <v/>
      </c>
      <c r="L15" s="26" t="str">
        <f t="shared" si="4"/>
        <v/>
      </c>
      <c r="M15" s="32"/>
      <c r="N15" s="190"/>
      <c r="O15" s="190"/>
      <c r="P15" s="190"/>
      <c r="Q15" s="190"/>
      <c r="R15" s="23"/>
    </row>
    <row r="16" spans="1:22">
      <c r="A16" s="27">
        <f t="shared" ca="1" si="5"/>
        <v>45875</v>
      </c>
      <c r="B16" s="20"/>
      <c r="C16" s="21"/>
      <c r="D16" s="20"/>
      <c r="E16" s="21"/>
      <c r="F16" s="22"/>
      <c r="G16" s="22"/>
      <c r="H16" s="34" t="str">
        <f t="shared" si="0"/>
        <v/>
      </c>
      <c r="I16" s="34" t="str">
        <f t="shared" si="1"/>
        <v/>
      </c>
      <c r="J16" s="34" t="str">
        <f t="shared" si="2"/>
        <v/>
      </c>
      <c r="K16" s="34" t="str">
        <f t="shared" si="3"/>
        <v/>
      </c>
      <c r="L16" s="26" t="str">
        <f t="shared" si="4"/>
        <v/>
      </c>
      <c r="M16" s="32"/>
      <c r="N16" s="190"/>
      <c r="O16" s="190"/>
      <c r="P16" s="190"/>
      <c r="Q16" s="190"/>
      <c r="R16" s="23"/>
    </row>
    <row r="17" spans="1:18">
      <c r="A17" s="27">
        <f t="shared" ca="1" si="5"/>
        <v>45876</v>
      </c>
      <c r="B17" s="20"/>
      <c r="C17" s="21"/>
      <c r="D17" s="20"/>
      <c r="E17" s="21"/>
      <c r="F17" s="22"/>
      <c r="G17" s="22"/>
      <c r="H17" s="34" t="str">
        <f t="shared" si="0"/>
        <v/>
      </c>
      <c r="I17" s="34" t="str">
        <f t="shared" si="1"/>
        <v/>
      </c>
      <c r="J17" s="34" t="str">
        <f t="shared" si="2"/>
        <v/>
      </c>
      <c r="K17" s="34" t="str">
        <f t="shared" si="3"/>
        <v/>
      </c>
      <c r="L17" s="26" t="str">
        <f t="shared" si="4"/>
        <v/>
      </c>
      <c r="M17" s="32"/>
      <c r="N17" s="190"/>
      <c r="O17" s="190"/>
      <c r="P17" s="190"/>
      <c r="Q17" s="190"/>
      <c r="R17" s="23"/>
    </row>
    <row r="18" spans="1:18">
      <c r="A18" s="27">
        <f t="shared" ca="1" si="5"/>
        <v>45877</v>
      </c>
      <c r="B18" s="20"/>
      <c r="C18" s="21"/>
      <c r="D18" s="20"/>
      <c r="E18" s="21"/>
      <c r="F18" s="22"/>
      <c r="G18" s="22"/>
      <c r="H18" s="34" t="str">
        <f t="shared" si="0"/>
        <v/>
      </c>
      <c r="I18" s="34" t="str">
        <f t="shared" si="1"/>
        <v/>
      </c>
      <c r="J18" s="34" t="str">
        <f t="shared" si="2"/>
        <v/>
      </c>
      <c r="K18" s="34" t="str">
        <f t="shared" si="3"/>
        <v/>
      </c>
      <c r="L18" s="26" t="str">
        <f t="shared" si="4"/>
        <v/>
      </c>
      <c r="M18" s="32"/>
      <c r="N18" s="190"/>
      <c r="O18" s="190"/>
      <c r="P18" s="190"/>
      <c r="Q18" s="190"/>
      <c r="R18" s="23"/>
    </row>
    <row r="19" spans="1:18">
      <c r="A19" s="27">
        <f t="shared" ca="1" si="5"/>
        <v>45878</v>
      </c>
      <c r="B19" s="20"/>
      <c r="C19" s="21"/>
      <c r="D19" s="20"/>
      <c r="E19" s="21"/>
      <c r="F19" s="22"/>
      <c r="G19" s="22"/>
      <c r="H19" s="34" t="str">
        <f t="shared" si="0"/>
        <v/>
      </c>
      <c r="I19" s="34" t="str">
        <f t="shared" si="1"/>
        <v/>
      </c>
      <c r="J19" s="34" t="str">
        <f t="shared" si="2"/>
        <v/>
      </c>
      <c r="K19" s="34" t="str">
        <f t="shared" si="3"/>
        <v/>
      </c>
      <c r="L19" s="26" t="str">
        <f t="shared" si="4"/>
        <v/>
      </c>
      <c r="M19" s="32"/>
      <c r="N19" s="190"/>
      <c r="O19" s="190"/>
      <c r="P19" s="190"/>
      <c r="Q19" s="190"/>
      <c r="R19" s="23"/>
    </row>
    <row r="20" spans="1:18">
      <c r="A20" s="27">
        <f t="shared" ca="1" si="5"/>
        <v>45879</v>
      </c>
      <c r="B20" s="20"/>
      <c r="C20" s="21"/>
      <c r="D20" s="20"/>
      <c r="E20" s="21"/>
      <c r="F20" s="22"/>
      <c r="G20" s="22"/>
      <c r="H20" s="34" t="str">
        <f t="shared" si="0"/>
        <v/>
      </c>
      <c r="I20" s="34" t="str">
        <f t="shared" si="1"/>
        <v/>
      </c>
      <c r="J20" s="34" t="str">
        <f t="shared" si="2"/>
        <v/>
      </c>
      <c r="K20" s="34" t="str">
        <f t="shared" si="3"/>
        <v/>
      </c>
      <c r="L20" s="26" t="str">
        <f t="shared" si="4"/>
        <v/>
      </c>
      <c r="M20" s="32"/>
      <c r="N20" s="190"/>
      <c r="O20" s="190"/>
      <c r="P20" s="190"/>
      <c r="Q20" s="190"/>
      <c r="R20" s="23"/>
    </row>
    <row r="21" spans="1:18">
      <c r="A21" s="27">
        <f t="shared" ca="1" si="5"/>
        <v>45880</v>
      </c>
      <c r="B21" s="20"/>
      <c r="C21" s="21"/>
      <c r="D21" s="20"/>
      <c r="E21" s="21"/>
      <c r="F21" s="22"/>
      <c r="G21" s="22"/>
      <c r="H21" s="34" t="str">
        <f t="shared" si="0"/>
        <v/>
      </c>
      <c r="I21" s="34" t="str">
        <f t="shared" si="1"/>
        <v/>
      </c>
      <c r="J21" s="34" t="str">
        <f t="shared" si="2"/>
        <v/>
      </c>
      <c r="K21" s="34" t="str">
        <f t="shared" si="3"/>
        <v/>
      </c>
      <c r="L21" s="26" t="str">
        <f t="shared" si="4"/>
        <v/>
      </c>
      <c r="M21" s="32"/>
      <c r="N21" s="190"/>
      <c r="O21" s="190"/>
      <c r="P21" s="190"/>
      <c r="Q21" s="190"/>
      <c r="R21" s="23"/>
    </row>
    <row r="22" spans="1:18">
      <c r="A22" s="27">
        <f t="shared" ca="1" si="5"/>
        <v>45881</v>
      </c>
      <c r="B22" s="20"/>
      <c r="C22" s="21"/>
      <c r="D22" s="20"/>
      <c r="E22" s="21"/>
      <c r="F22" s="22"/>
      <c r="G22" s="22"/>
      <c r="H22" s="34" t="str">
        <f t="shared" si="0"/>
        <v/>
      </c>
      <c r="I22" s="34" t="str">
        <f t="shared" si="1"/>
        <v/>
      </c>
      <c r="J22" s="34" t="str">
        <f t="shared" si="2"/>
        <v/>
      </c>
      <c r="K22" s="34" t="str">
        <f t="shared" si="3"/>
        <v/>
      </c>
      <c r="L22" s="26" t="str">
        <f t="shared" si="4"/>
        <v/>
      </c>
      <c r="M22" s="32"/>
      <c r="N22" s="190"/>
      <c r="O22" s="190"/>
      <c r="P22" s="190"/>
      <c r="Q22" s="190"/>
      <c r="R22" s="23"/>
    </row>
    <row r="23" spans="1:18">
      <c r="A23" s="27">
        <f t="shared" ca="1" si="5"/>
        <v>45882</v>
      </c>
      <c r="B23" s="20"/>
      <c r="C23" s="21"/>
      <c r="D23" s="20"/>
      <c r="E23" s="21"/>
      <c r="F23" s="22"/>
      <c r="G23" s="22"/>
      <c r="H23" s="34" t="str">
        <f t="shared" si="0"/>
        <v/>
      </c>
      <c r="I23" s="34" t="str">
        <f t="shared" si="1"/>
        <v/>
      </c>
      <c r="J23" s="34" t="str">
        <f t="shared" si="2"/>
        <v/>
      </c>
      <c r="K23" s="34" t="str">
        <f t="shared" si="3"/>
        <v/>
      </c>
      <c r="L23" s="26" t="str">
        <f t="shared" si="4"/>
        <v/>
      </c>
      <c r="M23" s="32"/>
      <c r="N23" s="190"/>
      <c r="O23" s="190"/>
      <c r="P23" s="190"/>
      <c r="Q23" s="190"/>
      <c r="R23" s="23"/>
    </row>
    <row r="24" spans="1:18">
      <c r="A24" s="27">
        <f t="shared" ca="1" si="5"/>
        <v>45883</v>
      </c>
      <c r="B24" s="20"/>
      <c r="C24" s="21"/>
      <c r="D24" s="20"/>
      <c r="E24" s="21"/>
      <c r="F24" s="22"/>
      <c r="G24" s="22"/>
      <c r="H24" s="34" t="str">
        <f t="shared" si="0"/>
        <v/>
      </c>
      <c r="I24" s="34" t="str">
        <f t="shared" si="1"/>
        <v/>
      </c>
      <c r="J24" s="34" t="str">
        <f t="shared" si="2"/>
        <v/>
      </c>
      <c r="K24" s="34" t="str">
        <f t="shared" si="3"/>
        <v/>
      </c>
      <c r="L24" s="26" t="str">
        <f t="shared" si="4"/>
        <v/>
      </c>
      <c r="M24" s="32"/>
      <c r="N24" s="190"/>
      <c r="O24" s="190"/>
      <c r="P24" s="190"/>
      <c r="Q24" s="190"/>
      <c r="R24" s="23"/>
    </row>
    <row r="25" spans="1:18">
      <c r="A25" s="27">
        <f t="shared" ca="1" si="5"/>
        <v>45884</v>
      </c>
      <c r="B25" s="20"/>
      <c r="C25" s="21"/>
      <c r="D25" s="20"/>
      <c r="E25" s="21"/>
      <c r="F25" s="22"/>
      <c r="G25" s="22"/>
      <c r="H25" s="34" t="str">
        <f t="shared" si="0"/>
        <v/>
      </c>
      <c r="I25" s="34" t="str">
        <f t="shared" si="1"/>
        <v/>
      </c>
      <c r="J25" s="34" t="str">
        <f t="shared" si="2"/>
        <v/>
      </c>
      <c r="K25" s="34" t="str">
        <f t="shared" si="3"/>
        <v/>
      </c>
      <c r="L25" s="26" t="str">
        <f t="shared" si="4"/>
        <v/>
      </c>
      <c r="M25" s="32"/>
      <c r="N25" s="190"/>
      <c r="O25" s="190"/>
      <c r="P25" s="190"/>
      <c r="Q25" s="190"/>
      <c r="R25" s="23"/>
    </row>
    <row r="26" spans="1:18">
      <c r="A26" s="27">
        <f t="shared" ca="1" si="5"/>
        <v>45885</v>
      </c>
      <c r="B26" s="20"/>
      <c r="C26" s="21"/>
      <c r="D26" s="20"/>
      <c r="E26" s="21"/>
      <c r="F26" s="22"/>
      <c r="G26" s="22"/>
      <c r="H26" s="34" t="str">
        <f t="shared" si="0"/>
        <v/>
      </c>
      <c r="I26" s="34" t="str">
        <f t="shared" si="1"/>
        <v/>
      </c>
      <c r="J26" s="34" t="str">
        <f t="shared" si="2"/>
        <v/>
      </c>
      <c r="K26" s="34" t="str">
        <f t="shared" si="3"/>
        <v/>
      </c>
      <c r="L26" s="26" t="str">
        <f t="shared" si="4"/>
        <v/>
      </c>
      <c r="M26" s="32"/>
      <c r="N26" s="190"/>
      <c r="O26" s="190"/>
      <c r="P26" s="190"/>
      <c r="Q26" s="190"/>
      <c r="R26" s="23"/>
    </row>
    <row r="27" spans="1:18">
      <c r="A27" s="27">
        <f t="shared" ca="1" si="5"/>
        <v>45886</v>
      </c>
      <c r="B27" s="20"/>
      <c r="C27" s="21"/>
      <c r="D27" s="20"/>
      <c r="E27" s="21"/>
      <c r="F27" s="22"/>
      <c r="G27" s="22"/>
      <c r="H27" s="34" t="str">
        <f t="shared" si="0"/>
        <v/>
      </c>
      <c r="I27" s="34" t="str">
        <f t="shared" si="1"/>
        <v/>
      </c>
      <c r="J27" s="34" t="str">
        <f t="shared" si="2"/>
        <v/>
      </c>
      <c r="K27" s="34" t="str">
        <f t="shared" si="3"/>
        <v/>
      </c>
      <c r="L27" s="26" t="str">
        <f t="shared" si="4"/>
        <v/>
      </c>
      <c r="M27" s="32"/>
      <c r="N27" s="190"/>
      <c r="O27" s="190"/>
      <c r="P27" s="190"/>
      <c r="Q27" s="190"/>
      <c r="R27" s="23"/>
    </row>
    <row r="28" spans="1:18">
      <c r="A28" s="27">
        <f t="shared" ca="1" si="5"/>
        <v>45887</v>
      </c>
      <c r="B28" s="20"/>
      <c r="C28" s="21"/>
      <c r="D28" s="20"/>
      <c r="E28" s="21"/>
      <c r="F28" s="22"/>
      <c r="G28" s="22"/>
      <c r="H28" s="34" t="str">
        <f t="shared" si="0"/>
        <v/>
      </c>
      <c r="I28" s="34" t="str">
        <f t="shared" si="1"/>
        <v/>
      </c>
      <c r="J28" s="34" t="str">
        <f t="shared" si="2"/>
        <v/>
      </c>
      <c r="K28" s="34" t="str">
        <f t="shared" si="3"/>
        <v/>
      </c>
      <c r="L28" s="26" t="str">
        <f t="shared" si="4"/>
        <v/>
      </c>
      <c r="M28" s="32"/>
      <c r="N28" s="190"/>
      <c r="O28" s="190"/>
      <c r="P28" s="190"/>
      <c r="Q28" s="190"/>
      <c r="R28" s="23"/>
    </row>
    <row r="29" spans="1:18">
      <c r="A29" s="27">
        <f t="shared" ca="1" si="5"/>
        <v>45888</v>
      </c>
      <c r="B29" s="20"/>
      <c r="C29" s="21"/>
      <c r="D29" s="20"/>
      <c r="E29" s="21"/>
      <c r="F29" s="22"/>
      <c r="G29" s="22"/>
      <c r="H29" s="34" t="str">
        <f t="shared" si="0"/>
        <v/>
      </c>
      <c r="I29" s="34" t="str">
        <f t="shared" si="1"/>
        <v/>
      </c>
      <c r="J29" s="34" t="str">
        <f t="shared" si="2"/>
        <v/>
      </c>
      <c r="K29" s="34" t="str">
        <f t="shared" si="3"/>
        <v/>
      </c>
      <c r="L29" s="26" t="str">
        <f t="shared" si="4"/>
        <v/>
      </c>
      <c r="M29" s="32"/>
      <c r="N29" s="190"/>
      <c r="O29" s="190"/>
      <c r="P29" s="190"/>
      <c r="Q29" s="190"/>
      <c r="R29" s="23"/>
    </row>
    <row r="30" spans="1:18">
      <c r="A30" s="27">
        <f t="shared" ca="1" si="5"/>
        <v>45889</v>
      </c>
      <c r="B30" s="20"/>
      <c r="C30" s="21"/>
      <c r="D30" s="20"/>
      <c r="E30" s="21"/>
      <c r="F30" s="22"/>
      <c r="G30" s="22"/>
      <c r="H30" s="34" t="str">
        <f t="shared" si="0"/>
        <v/>
      </c>
      <c r="I30" s="34" t="str">
        <f t="shared" si="1"/>
        <v/>
      </c>
      <c r="J30" s="34" t="str">
        <f t="shared" si="2"/>
        <v/>
      </c>
      <c r="K30" s="34" t="str">
        <f t="shared" si="3"/>
        <v/>
      </c>
      <c r="L30" s="26" t="str">
        <f t="shared" si="4"/>
        <v/>
      </c>
      <c r="M30" s="32"/>
      <c r="N30" s="190"/>
      <c r="O30" s="190"/>
      <c r="P30" s="190"/>
      <c r="Q30" s="190"/>
      <c r="R30" s="23"/>
    </row>
    <row r="31" spans="1:18">
      <c r="A31" s="27">
        <f t="shared" ca="1" si="5"/>
        <v>45890</v>
      </c>
      <c r="B31" s="20"/>
      <c r="C31" s="21"/>
      <c r="D31" s="20"/>
      <c r="E31" s="21"/>
      <c r="F31" s="22"/>
      <c r="G31" s="22"/>
      <c r="H31" s="34" t="str">
        <f t="shared" si="0"/>
        <v/>
      </c>
      <c r="I31" s="34" t="str">
        <f t="shared" si="1"/>
        <v/>
      </c>
      <c r="J31" s="34" t="str">
        <f t="shared" si="2"/>
        <v/>
      </c>
      <c r="K31" s="34" t="str">
        <f t="shared" si="3"/>
        <v/>
      </c>
      <c r="L31" s="26" t="str">
        <f t="shared" si="4"/>
        <v/>
      </c>
      <c r="M31" s="32"/>
      <c r="N31" s="190"/>
      <c r="O31" s="190"/>
      <c r="P31" s="190"/>
      <c r="Q31" s="190"/>
      <c r="R31" s="23"/>
    </row>
    <row r="32" spans="1:18">
      <c r="A32" s="27">
        <f t="shared" ca="1" si="5"/>
        <v>45891</v>
      </c>
      <c r="B32" s="20"/>
      <c r="C32" s="21"/>
      <c r="D32" s="20"/>
      <c r="E32" s="21"/>
      <c r="F32" s="22"/>
      <c r="G32" s="22"/>
      <c r="H32" s="34" t="str">
        <f t="shared" si="0"/>
        <v/>
      </c>
      <c r="I32" s="34" t="str">
        <f t="shared" si="1"/>
        <v/>
      </c>
      <c r="J32" s="34" t="str">
        <f t="shared" si="2"/>
        <v/>
      </c>
      <c r="K32" s="34" t="str">
        <f t="shared" si="3"/>
        <v/>
      </c>
      <c r="L32" s="26" t="str">
        <f t="shared" si="4"/>
        <v/>
      </c>
      <c r="M32" s="32"/>
      <c r="N32" s="190"/>
      <c r="O32" s="190"/>
      <c r="P32" s="190"/>
      <c r="Q32" s="190"/>
      <c r="R32" s="23"/>
    </row>
    <row r="33" spans="1:22">
      <c r="A33" s="27">
        <f t="shared" ca="1" si="5"/>
        <v>45892</v>
      </c>
      <c r="B33" s="20"/>
      <c r="C33" s="21"/>
      <c r="D33" s="20"/>
      <c r="E33" s="21"/>
      <c r="F33" s="22"/>
      <c r="G33" s="22"/>
      <c r="H33" s="34" t="str">
        <f t="shared" si="0"/>
        <v/>
      </c>
      <c r="I33" s="34" t="str">
        <f t="shared" si="1"/>
        <v/>
      </c>
      <c r="J33" s="34" t="str">
        <f t="shared" si="2"/>
        <v/>
      </c>
      <c r="K33" s="34" t="str">
        <f t="shared" si="3"/>
        <v/>
      </c>
      <c r="L33" s="26" t="str">
        <f t="shared" si="4"/>
        <v/>
      </c>
      <c r="M33" s="32"/>
      <c r="N33" s="190"/>
      <c r="O33" s="190"/>
      <c r="P33" s="190"/>
      <c r="Q33" s="190"/>
      <c r="R33" s="23"/>
    </row>
    <row r="34" spans="1:22">
      <c r="A34" s="27">
        <f t="shared" ca="1" si="5"/>
        <v>45893</v>
      </c>
      <c r="B34" s="20"/>
      <c r="C34" s="21"/>
      <c r="D34" s="20"/>
      <c r="E34" s="21"/>
      <c r="F34" s="22"/>
      <c r="G34" s="22"/>
      <c r="H34" s="34" t="str">
        <f t="shared" si="0"/>
        <v/>
      </c>
      <c r="I34" s="34" t="str">
        <f t="shared" si="1"/>
        <v/>
      </c>
      <c r="J34" s="34" t="str">
        <f t="shared" si="2"/>
        <v/>
      </c>
      <c r="K34" s="34" t="str">
        <f t="shared" si="3"/>
        <v/>
      </c>
      <c r="L34" s="26" t="str">
        <f t="shared" si="4"/>
        <v/>
      </c>
      <c r="M34" s="32"/>
      <c r="N34" s="190"/>
      <c r="O34" s="190"/>
      <c r="P34" s="190"/>
      <c r="Q34" s="190"/>
      <c r="R34" s="23"/>
    </row>
    <row r="35" spans="1:22">
      <c r="A35" s="27">
        <f t="shared" ca="1" si="5"/>
        <v>45894</v>
      </c>
      <c r="B35" s="20"/>
      <c r="C35" s="21"/>
      <c r="D35" s="20"/>
      <c r="E35" s="21"/>
      <c r="F35" s="22"/>
      <c r="G35" s="22"/>
      <c r="H35" s="34" t="str">
        <f t="shared" si="0"/>
        <v/>
      </c>
      <c r="I35" s="34" t="str">
        <f t="shared" si="1"/>
        <v/>
      </c>
      <c r="J35" s="34" t="str">
        <f t="shared" si="2"/>
        <v/>
      </c>
      <c r="K35" s="34" t="str">
        <f t="shared" si="3"/>
        <v/>
      </c>
      <c r="L35" s="26" t="str">
        <f t="shared" si="4"/>
        <v/>
      </c>
      <c r="M35" s="32"/>
      <c r="N35" s="190"/>
      <c r="O35" s="190"/>
      <c r="P35" s="190"/>
      <c r="Q35" s="190"/>
      <c r="R35" s="23"/>
    </row>
    <row r="36" spans="1:22">
      <c r="A36" s="27">
        <f t="shared" ca="1" si="5"/>
        <v>45895</v>
      </c>
      <c r="B36" s="20"/>
      <c r="C36" s="21"/>
      <c r="D36" s="20"/>
      <c r="E36" s="21"/>
      <c r="F36" s="22"/>
      <c r="G36" s="22"/>
      <c r="H36" s="34" t="str">
        <f t="shared" si="0"/>
        <v/>
      </c>
      <c r="I36" s="34" t="str">
        <f t="shared" si="1"/>
        <v/>
      </c>
      <c r="J36" s="34" t="str">
        <f t="shared" si="2"/>
        <v/>
      </c>
      <c r="K36" s="34" t="str">
        <f t="shared" si="3"/>
        <v/>
      </c>
      <c r="L36" s="26" t="str">
        <f t="shared" si="4"/>
        <v/>
      </c>
      <c r="M36" s="32"/>
      <c r="N36" s="190"/>
      <c r="O36" s="190"/>
      <c r="P36" s="190"/>
      <c r="Q36" s="190"/>
      <c r="R36" s="23"/>
    </row>
    <row r="37" spans="1:22">
      <c r="A37" s="27">
        <f t="shared" ca="1" si="5"/>
        <v>45896</v>
      </c>
      <c r="B37" s="20"/>
      <c r="C37" s="21"/>
      <c r="D37" s="20"/>
      <c r="E37" s="21"/>
      <c r="F37" s="22"/>
      <c r="G37" s="22"/>
      <c r="H37" s="34" t="str">
        <f t="shared" si="0"/>
        <v/>
      </c>
      <c r="I37" s="34" t="str">
        <f t="shared" si="1"/>
        <v/>
      </c>
      <c r="J37" s="34" t="str">
        <f t="shared" si="2"/>
        <v/>
      </c>
      <c r="K37" s="34" t="str">
        <f t="shared" si="3"/>
        <v/>
      </c>
      <c r="L37" s="26" t="str">
        <f t="shared" si="4"/>
        <v/>
      </c>
      <c r="M37" s="32"/>
      <c r="N37" s="190"/>
      <c r="O37" s="190"/>
      <c r="P37" s="190"/>
      <c r="Q37" s="190"/>
      <c r="R37" s="23"/>
    </row>
    <row r="38" spans="1:22">
      <c r="A38" s="27">
        <f t="shared" ca="1" si="5"/>
        <v>45897</v>
      </c>
      <c r="B38" s="20"/>
      <c r="C38" s="21"/>
      <c r="D38" s="20"/>
      <c r="E38" s="21"/>
      <c r="F38" s="22"/>
      <c r="G38" s="22"/>
      <c r="H38" s="34" t="str">
        <f t="shared" si="0"/>
        <v/>
      </c>
      <c r="I38" s="34" t="str">
        <f t="shared" si="1"/>
        <v/>
      </c>
      <c r="J38" s="34" t="str">
        <f t="shared" si="2"/>
        <v/>
      </c>
      <c r="K38" s="34" t="str">
        <f t="shared" si="3"/>
        <v/>
      </c>
      <c r="L38" s="26" t="str">
        <f t="shared" si="4"/>
        <v/>
      </c>
      <c r="M38" s="32"/>
      <c r="N38" s="190"/>
      <c r="O38" s="190"/>
      <c r="P38" s="190"/>
      <c r="Q38" s="190"/>
      <c r="R38" s="23"/>
    </row>
    <row r="39" spans="1:22">
      <c r="A39" s="27">
        <f t="shared" ca="1" si="5"/>
        <v>45898</v>
      </c>
      <c r="B39" s="20"/>
      <c r="C39" s="21"/>
      <c r="D39" s="20"/>
      <c r="E39" s="21"/>
      <c r="F39" s="22"/>
      <c r="G39" s="22"/>
      <c r="H39" s="34" t="str">
        <f t="shared" si="0"/>
        <v/>
      </c>
      <c r="I39" s="34" t="str">
        <f t="shared" si="1"/>
        <v/>
      </c>
      <c r="J39" s="34" t="str">
        <f t="shared" si="2"/>
        <v/>
      </c>
      <c r="K39" s="34" t="str">
        <f t="shared" si="3"/>
        <v/>
      </c>
      <c r="L39" s="26" t="str">
        <f t="shared" si="4"/>
        <v/>
      </c>
      <c r="M39" s="32"/>
      <c r="N39" s="190"/>
      <c r="O39" s="190"/>
      <c r="P39" s="190"/>
      <c r="Q39" s="190"/>
      <c r="R39" s="23"/>
    </row>
    <row r="40" spans="1:22">
      <c r="A40" s="27">
        <f t="shared" ca="1" si="5"/>
        <v>45899</v>
      </c>
      <c r="B40" s="20"/>
      <c r="C40" s="21"/>
      <c r="D40" s="20"/>
      <c r="E40" s="21"/>
      <c r="F40" s="22"/>
      <c r="G40" s="22"/>
      <c r="H40" s="34" t="str">
        <f t="shared" si="0"/>
        <v/>
      </c>
      <c r="I40" s="34" t="str">
        <f t="shared" si="1"/>
        <v/>
      </c>
      <c r="J40" s="34" t="str">
        <f t="shared" si="2"/>
        <v/>
      </c>
      <c r="K40" s="34" t="str">
        <f t="shared" si="3"/>
        <v/>
      </c>
      <c r="L40" s="26" t="str">
        <f t="shared" si="4"/>
        <v/>
      </c>
      <c r="M40" s="32"/>
      <c r="N40" s="190"/>
      <c r="O40" s="190"/>
      <c r="P40" s="190"/>
      <c r="Q40" s="190"/>
      <c r="R40" s="23"/>
    </row>
    <row r="41" spans="1:22">
      <c r="A41" s="27">
        <f t="shared" ca="1" si="5"/>
        <v>45900</v>
      </c>
      <c r="B41" s="20"/>
      <c r="C41" s="21"/>
      <c r="D41" s="20"/>
      <c r="E41" s="21"/>
      <c r="F41" s="22"/>
      <c r="G41" s="22"/>
      <c r="H41" s="34" t="str">
        <f t="shared" si="0"/>
        <v/>
      </c>
      <c r="I41" s="34" t="str">
        <f t="shared" si="1"/>
        <v/>
      </c>
      <c r="J41" s="34" t="str">
        <f t="shared" si="2"/>
        <v/>
      </c>
      <c r="K41" s="34" t="str">
        <f t="shared" si="3"/>
        <v/>
      </c>
      <c r="L41" s="26" t="str">
        <f t="shared" si="4"/>
        <v/>
      </c>
      <c r="M41" s="32"/>
      <c r="N41" s="190"/>
      <c r="O41" s="190"/>
      <c r="P41" s="190"/>
      <c r="Q41" s="190"/>
      <c r="R41" s="23"/>
    </row>
    <row r="42" spans="1:22">
      <c r="A42" s="5" t="s">
        <v>11</v>
      </c>
      <c r="B42" s="191"/>
      <c r="C42" s="192"/>
      <c r="D42" s="191"/>
      <c r="E42" s="192"/>
      <c r="F42" s="26" t="str">
        <f t="shared" ref="F42:K42" si="6">IF(SUM(F11:F41)=0,"",SUM(F11:F41))</f>
        <v/>
      </c>
      <c r="G42" s="26" t="str">
        <f t="shared" si="6"/>
        <v/>
      </c>
      <c r="H42" s="26" t="str">
        <f t="shared" si="6"/>
        <v/>
      </c>
      <c r="I42" s="26" t="str">
        <f t="shared" si="6"/>
        <v/>
      </c>
      <c r="J42" s="26" t="str">
        <f t="shared" si="6"/>
        <v/>
      </c>
      <c r="K42" s="26" t="str">
        <f t="shared" si="6"/>
        <v/>
      </c>
      <c r="L42" s="26" t="str">
        <f>IF(SUM($L11:$L41)=0,"",SUM($L11:$L41))</f>
        <v/>
      </c>
      <c r="M42" s="33"/>
      <c r="N42" s="193"/>
      <c r="O42" s="193"/>
      <c r="P42" s="193"/>
      <c r="Q42" s="193"/>
      <c r="R42" s="6"/>
    </row>
    <row r="44" spans="1:22" ht="27" customHeight="1">
      <c r="A44" s="194" t="s">
        <v>22</v>
      </c>
      <c r="B44" s="189" t="s">
        <v>103</v>
      </c>
      <c r="C44" s="189"/>
      <c r="D44" s="189"/>
      <c r="E44" s="189"/>
      <c r="F44" s="189" t="s">
        <v>23</v>
      </c>
      <c r="G44" s="189"/>
      <c r="H44" s="189" t="s">
        <v>88</v>
      </c>
      <c r="I44" s="189"/>
      <c r="J44" s="189"/>
      <c r="K44" s="189"/>
      <c r="L44" s="189" t="s">
        <v>87</v>
      </c>
      <c r="M44" s="195" t="s">
        <v>96</v>
      </c>
      <c r="N44" s="194" t="s">
        <v>25</v>
      </c>
      <c r="O44" s="194"/>
      <c r="P44" s="194"/>
      <c r="Q44" s="194"/>
      <c r="R44" s="189" t="s">
        <v>100</v>
      </c>
    </row>
    <row r="45" spans="1:22" ht="14.25" customHeight="1">
      <c r="A45" s="194"/>
      <c r="B45" s="189" t="s">
        <v>82</v>
      </c>
      <c r="C45" s="189"/>
      <c r="D45" s="189" t="s">
        <v>84</v>
      </c>
      <c r="E45" s="189"/>
      <c r="F45" s="189"/>
      <c r="G45" s="189"/>
      <c r="H45" s="189" t="s">
        <v>90</v>
      </c>
      <c r="I45" s="189"/>
      <c r="J45" s="189" t="s">
        <v>89</v>
      </c>
      <c r="K45" s="189"/>
      <c r="L45" s="189"/>
      <c r="M45" s="196"/>
      <c r="N45" s="194"/>
      <c r="O45" s="194"/>
      <c r="P45" s="194"/>
      <c r="Q45" s="194"/>
      <c r="R45" s="189"/>
    </row>
    <row r="46" spans="1:22">
      <c r="A46" s="194"/>
      <c r="B46" s="43" t="s">
        <v>26</v>
      </c>
      <c r="C46" s="43" t="s">
        <v>27</v>
      </c>
      <c r="D46" s="43" t="s">
        <v>26</v>
      </c>
      <c r="E46" s="43" t="s">
        <v>27</v>
      </c>
      <c r="F46" s="44" t="s">
        <v>85</v>
      </c>
      <c r="G46" s="44" t="s">
        <v>86</v>
      </c>
      <c r="H46" s="44" t="s">
        <v>81</v>
      </c>
      <c r="I46" s="44" t="s">
        <v>83</v>
      </c>
      <c r="J46" s="44" t="s">
        <v>81</v>
      </c>
      <c r="K46" s="44" t="s">
        <v>95</v>
      </c>
      <c r="L46" s="189"/>
      <c r="M46" s="197"/>
      <c r="N46" s="194"/>
      <c r="O46" s="194"/>
      <c r="P46" s="194"/>
      <c r="Q46" s="194"/>
      <c r="R46" s="194"/>
    </row>
    <row r="47" spans="1:22">
      <c r="A47" s="27" cm="1">
        <f t="array" aca="1" ref="A47" ca="1">DATE("2025","8"+1,IFERROR(INDIRECT(T1),"1"))</f>
        <v>45901</v>
      </c>
      <c r="B47" s="20"/>
      <c r="C47" s="21"/>
      <c r="D47" s="20"/>
      <c r="E47" s="21"/>
      <c r="F47" s="22"/>
      <c r="G47" s="22"/>
      <c r="H47" s="34" t="str">
        <f>IF(OR(B47="",LEFT(M47,1)="✓"),"",C47-B47-F47)</f>
        <v/>
      </c>
      <c r="I47" s="34" t="str">
        <f>IF(OR(D47="",LEFT(M47,1)="✓"),"",E47-D47-G47)</f>
        <v/>
      </c>
      <c r="J47" s="34" t="str">
        <f>IF(AND(B47&lt;&gt;"",M47="✓所定"),C47-B47-F47,"")</f>
        <v/>
      </c>
      <c r="K47" s="34" t="str">
        <f>IF(AND(B47&lt;&gt;"",M47="✓法定"),C47-B47-F47,"")</f>
        <v/>
      </c>
      <c r="L47" s="26" t="str">
        <f>IF(AND($B47="",$D47=""),"",($C47-$B47-$F47)+($E47-$D47-$G47))</f>
        <v/>
      </c>
      <c r="M47" s="32"/>
      <c r="N47" s="190"/>
      <c r="O47" s="190"/>
      <c r="P47" s="190"/>
      <c r="Q47" s="190"/>
      <c r="R47" s="23"/>
      <c r="V47" s="1" t="s">
        <v>171</v>
      </c>
    </row>
    <row r="48" spans="1:22">
      <c r="A48" s="27">
        <f ca="1">A47+1</f>
        <v>45902</v>
      </c>
      <c r="B48" s="20"/>
      <c r="C48" s="21"/>
      <c r="D48" s="20"/>
      <c r="E48" s="21"/>
      <c r="F48" s="22"/>
      <c r="G48" s="22"/>
      <c r="H48" s="34" t="str">
        <f t="shared" ref="H48:H77" si="7">IF(OR(B48="",LEFT(M48,1)="✓"),"",C48-B48-F48)</f>
        <v/>
      </c>
      <c r="I48" s="34" t="str">
        <f t="shared" ref="I48:I77" si="8">IF(OR(D48="",LEFT(M48,1)="✓"),"",E48-D48-G48)</f>
        <v/>
      </c>
      <c r="J48" s="34" t="str">
        <f t="shared" ref="J48:J77" si="9">IF(AND(B48&lt;&gt;"",M48="✓所定"),C48-B48-F48,"")</f>
        <v/>
      </c>
      <c r="K48" s="34" t="str">
        <f t="shared" ref="K48:K77" si="10">IF(AND(B48&lt;&gt;"",M48="✓法定"),C48-B48-F48,"")</f>
        <v/>
      </c>
      <c r="L48" s="26" t="str">
        <f t="shared" ref="L48:L75" si="11">IF(AND($B48="",$D48=""),"",($C48-$B48-$F48)+($E48-$D48-$G48))</f>
        <v/>
      </c>
      <c r="M48" s="32"/>
      <c r="N48" s="190"/>
      <c r="O48" s="190"/>
      <c r="P48" s="190"/>
      <c r="Q48" s="190"/>
      <c r="R48" s="23"/>
      <c r="V48" s="1" t="s">
        <v>172</v>
      </c>
    </row>
    <row r="49" spans="1:18">
      <c r="A49" s="27">
        <f t="shared" ref="A49:A77" ca="1" si="12">A48+1</f>
        <v>45903</v>
      </c>
      <c r="B49" s="20"/>
      <c r="C49" s="21"/>
      <c r="D49" s="20"/>
      <c r="E49" s="21"/>
      <c r="F49" s="22"/>
      <c r="G49" s="22"/>
      <c r="H49" s="34" t="str">
        <f t="shared" si="7"/>
        <v/>
      </c>
      <c r="I49" s="34" t="str">
        <f t="shared" si="8"/>
        <v/>
      </c>
      <c r="J49" s="34" t="str">
        <f t="shared" si="9"/>
        <v/>
      </c>
      <c r="K49" s="34" t="str">
        <f t="shared" si="10"/>
        <v/>
      </c>
      <c r="L49" s="26" t="str">
        <f t="shared" si="11"/>
        <v/>
      </c>
      <c r="M49" s="32"/>
      <c r="N49" s="190"/>
      <c r="O49" s="190"/>
      <c r="P49" s="190"/>
      <c r="Q49" s="190"/>
      <c r="R49" s="23"/>
    </row>
    <row r="50" spans="1:18">
      <c r="A50" s="27">
        <f t="shared" ca="1" si="12"/>
        <v>45904</v>
      </c>
      <c r="B50" s="20"/>
      <c r="C50" s="21"/>
      <c r="D50" s="20"/>
      <c r="E50" s="21"/>
      <c r="F50" s="22"/>
      <c r="G50" s="22"/>
      <c r="H50" s="34" t="str">
        <f t="shared" si="7"/>
        <v/>
      </c>
      <c r="I50" s="34" t="str">
        <f t="shared" si="8"/>
        <v/>
      </c>
      <c r="J50" s="34" t="str">
        <f t="shared" si="9"/>
        <v/>
      </c>
      <c r="K50" s="34" t="str">
        <f t="shared" si="10"/>
        <v/>
      </c>
      <c r="L50" s="26" t="str">
        <f t="shared" si="11"/>
        <v/>
      </c>
      <c r="M50" s="32"/>
      <c r="N50" s="190"/>
      <c r="O50" s="190"/>
      <c r="P50" s="190"/>
      <c r="Q50" s="190"/>
      <c r="R50" s="23"/>
    </row>
    <row r="51" spans="1:18">
      <c r="A51" s="27">
        <f t="shared" ca="1" si="12"/>
        <v>45905</v>
      </c>
      <c r="B51" s="20"/>
      <c r="C51" s="21"/>
      <c r="D51" s="20"/>
      <c r="E51" s="21"/>
      <c r="F51" s="22"/>
      <c r="G51" s="22"/>
      <c r="H51" s="34" t="str">
        <f t="shared" si="7"/>
        <v/>
      </c>
      <c r="I51" s="34" t="str">
        <f t="shared" si="8"/>
        <v/>
      </c>
      <c r="J51" s="34" t="str">
        <f t="shared" si="9"/>
        <v/>
      </c>
      <c r="K51" s="34" t="str">
        <f t="shared" si="10"/>
        <v/>
      </c>
      <c r="L51" s="26" t="str">
        <f t="shared" si="11"/>
        <v/>
      </c>
      <c r="M51" s="32"/>
      <c r="N51" s="190"/>
      <c r="O51" s="190"/>
      <c r="P51" s="190"/>
      <c r="Q51" s="190"/>
      <c r="R51" s="23"/>
    </row>
    <row r="52" spans="1:18">
      <c r="A52" s="27">
        <f t="shared" ca="1" si="12"/>
        <v>45906</v>
      </c>
      <c r="B52" s="20"/>
      <c r="C52" s="21"/>
      <c r="D52" s="20"/>
      <c r="E52" s="21"/>
      <c r="F52" s="22"/>
      <c r="G52" s="22"/>
      <c r="H52" s="34" t="str">
        <f t="shared" si="7"/>
        <v/>
      </c>
      <c r="I52" s="34" t="str">
        <f t="shared" si="8"/>
        <v/>
      </c>
      <c r="J52" s="34" t="str">
        <f t="shared" si="9"/>
        <v/>
      </c>
      <c r="K52" s="34" t="str">
        <f t="shared" si="10"/>
        <v/>
      </c>
      <c r="L52" s="26" t="str">
        <f t="shared" si="11"/>
        <v/>
      </c>
      <c r="M52" s="32"/>
      <c r="N52" s="190"/>
      <c r="O52" s="190"/>
      <c r="P52" s="190"/>
      <c r="Q52" s="190"/>
      <c r="R52" s="23"/>
    </row>
    <row r="53" spans="1:18">
      <c r="A53" s="27">
        <f t="shared" ca="1" si="12"/>
        <v>45907</v>
      </c>
      <c r="B53" s="20"/>
      <c r="C53" s="21"/>
      <c r="D53" s="20"/>
      <c r="E53" s="21"/>
      <c r="F53" s="22"/>
      <c r="G53" s="22"/>
      <c r="H53" s="34" t="str">
        <f t="shared" si="7"/>
        <v/>
      </c>
      <c r="I53" s="34" t="str">
        <f t="shared" si="8"/>
        <v/>
      </c>
      <c r="J53" s="34" t="str">
        <f t="shared" si="9"/>
        <v/>
      </c>
      <c r="K53" s="34" t="str">
        <f t="shared" si="10"/>
        <v/>
      </c>
      <c r="L53" s="26" t="str">
        <f t="shared" si="11"/>
        <v/>
      </c>
      <c r="M53" s="32"/>
      <c r="N53" s="190"/>
      <c r="O53" s="190"/>
      <c r="P53" s="190"/>
      <c r="Q53" s="190"/>
      <c r="R53" s="23"/>
    </row>
    <row r="54" spans="1:18">
      <c r="A54" s="27">
        <f t="shared" ca="1" si="12"/>
        <v>45908</v>
      </c>
      <c r="B54" s="20"/>
      <c r="C54" s="21"/>
      <c r="D54" s="20"/>
      <c r="E54" s="21"/>
      <c r="F54" s="22"/>
      <c r="G54" s="22"/>
      <c r="H54" s="34" t="str">
        <f t="shared" si="7"/>
        <v/>
      </c>
      <c r="I54" s="34" t="str">
        <f t="shared" si="8"/>
        <v/>
      </c>
      <c r="J54" s="34" t="str">
        <f t="shared" si="9"/>
        <v/>
      </c>
      <c r="K54" s="34" t="str">
        <f t="shared" si="10"/>
        <v/>
      </c>
      <c r="L54" s="26" t="str">
        <f t="shared" si="11"/>
        <v/>
      </c>
      <c r="M54" s="32"/>
      <c r="N54" s="190"/>
      <c r="O54" s="190"/>
      <c r="P54" s="190"/>
      <c r="Q54" s="190"/>
      <c r="R54" s="23"/>
    </row>
    <row r="55" spans="1:18">
      <c r="A55" s="27">
        <f t="shared" ca="1" si="12"/>
        <v>45909</v>
      </c>
      <c r="B55" s="20"/>
      <c r="C55" s="21"/>
      <c r="D55" s="20"/>
      <c r="E55" s="21"/>
      <c r="F55" s="22"/>
      <c r="G55" s="22"/>
      <c r="H55" s="34" t="str">
        <f t="shared" si="7"/>
        <v/>
      </c>
      <c r="I55" s="34" t="str">
        <f t="shared" si="8"/>
        <v/>
      </c>
      <c r="J55" s="34" t="str">
        <f t="shared" si="9"/>
        <v/>
      </c>
      <c r="K55" s="34" t="str">
        <f t="shared" si="10"/>
        <v/>
      </c>
      <c r="L55" s="26" t="str">
        <f t="shared" si="11"/>
        <v/>
      </c>
      <c r="M55" s="32"/>
      <c r="N55" s="190"/>
      <c r="O55" s="190"/>
      <c r="P55" s="190"/>
      <c r="Q55" s="190"/>
      <c r="R55" s="23"/>
    </row>
    <row r="56" spans="1:18">
      <c r="A56" s="27">
        <f t="shared" ca="1" si="12"/>
        <v>45910</v>
      </c>
      <c r="B56" s="20"/>
      <c r="C56" s="21"/>
      <c r="D56" s="20"/>
      <c r="E56" s="21"/>
      <c r="F56" s="22"/>
      <c r="G56" s="22"/>
      <c r="H56" s="34" t="str">
        <f t="shared" si="7"/>
        <v/>
      </c>
      <c r="I56" s="34" t="str">
        <f t="shared" si="8"/>
        <v/>
      </c>
      <c r="J56" s="34" t="str">
        <f t="shared" si="9"/>
        <v/>
      </c>
      <c r="K56" s="34" t="str">
        <f t="shared" si="10"/>
        <v/>
      </c>
      <c r="L56" s="26" t="str">
        <f t="shared" si="11"/>
        <v/>
      </c>
      <c r="M56" s="32"/>
      <c r="N56" s="190"/>
      <c r="O56" s="190"/>
      <c r="P56" s="190"/>
      <c r="Q56" s="190"/>
      <c r="R56" s="23"/>
    </row>
    <row r="57" spans="1:18">
      <c r="A57" s="27">
        <f t="shared" ca="1" si="12"/>
        <v>45911</v>
      </c>
      <c r="B57" s="20"/>
      <c r="C57" s="21"/>
      <c r="D57" s="20"/>
      <c r="E57" s="21"/>
      <c r="F57" s="22"/>
      <c r="G57" s="22"/>
      <c r="H57" s="34" t="str">
        <f t="shared" si="7"/>
        <v/>
      </c>
      <c r="I57" s="34" t="str">
        <f t="shared" si="8"/>
        <v/>
      </c>
      <c r="J57" s="34" t="str">
        <f t="shared" si="9"/>
        <v/>
      </c>
      <c r="K57" s="34" t="str">
        <f t="shared" si="10"/>
        <v/>
      </c>
      <c r="L57" s="26" t="str">
        <f t="shared" si="11"/>
        <v/>
      </c>
      <c r="M57" s="32"/>
      <c r="N57" s="190"/>
      <c r="O57" s="190"/>
      <c r="P57" s="190"/>
      <c r="Q57" s="190"/>
      <c r="R57" s="23"/>
    </row>
    <row r="58" spans="1:18">
      <c r="A58" s="27">
        <f t="shared" ca="1" si="12"/>
        <v>45912</v>
      </c>
      <c r="B58" s="20"/>
      <c r="C58" s="21"/>
      <c r="D58" s="20"/>
      <c r="E58" s="21"/>
      <c r="F58" s="22"/>
      <c r="G58" s="22"/>
      <c r="H58" s="34" t="str">
        <f t="shared" si="7"/>
        <v/>
      </c>
      <c r="I58" s="34" t="str">
        <f t="shared" si="8"/>
        <v/>
      </c>
      <c r="J58" s="34" t="str">
        <f t="shared" si="9"/>
        <v/>
      </c>
      <c r="K58" s="34" t="str">
        <f t="shared" si="10"/>
        <v/>
      </c>
      <c r="L58" s="26" t="str">
        <f t="shared" si="11"/>
        <v/>
      </c>
      <c r="M58" s="32"/>
      <c r="N58" s="190"/>
      <c r="O58" s="190"/>
      <c r="P58" s="190"/>
      <c r="Q58" s="190"/>
      <c r="R58" s="23"/>
    </row>
    <row r="59" spans="1:18">
      <c r="A59" s="27">
        <f t="shared" ca="1" si="12"/>
        <v>45913</v>
      </c>
      <c r="B59" s="20"/>
      <c r="C59" s="21"/>
      <c r="D59" s="20"/>
      <c r="E59" s="21"/>
      <c r="F59" s="22"/>
      <c r="G59" s="22"/>
      <c r="H59" s="34" t="str">
        <f t="shared" si="7"/>
        <v/>
      </c>
      <c r="I59" s="34" t="str">
        <f t="shared" si="8"/>
        <v/>
      </c>
      <c r="J59" s="34" t="str">
        <f t="shared" si="9"/>
        <v/>
      </c>
      <c r="K59" s="34" t="str">
        <f t="shared" si="10"/>
        <v/>
      </c>
      <c r="L59" s="26" t="str">
        <f t="shared" si="11"/>
        <v/>
      </c>
      <c r="M59" s="32"/>
      <c r="N59" s="190"/>
      <c r="O59" s="190"/>
      <c r="P59" s="190"/>
      <c r="Q59" s="190"/>
      <c r="R59" s="23"/>
    </row>
    <row r="60" spans="1:18">
      <c r="A60" s="27">
        <f t="shared" ca="1" si="12"/>
        <v>45914</v>
      </c>
      <c r="B60" s="20"/>
      <c r="C60" s="21"/>
      <c r="D60" s="20"/>
      <c r="E60" s="21"/>
      <c r="F60" s="22"/>
      <c r="G60" s="22"/>
      <c r="H60" s="34" t="str">
        <f t="shared" si="7"/>
        <v/>
      </c>
      <c r="I60" s="34" t="str">
        <f t="shared" si="8"/>
        <v/>
      </c>
      <c r="J60" s="34" t="str">
        <f t="shared" si="9"/>
        <v/>
      </c>
      <c r="K60" s="34" t="str">
        <f t="shared" si="10"/>
        <v/>
      </c>
      <c r="L60" s="26" t="str">
        <f t="shared" si="11"/>
        <v/>
      </c>
      <c r="M60" s="32"/>
      <c r="N60" s="190"/>
      <c r="O60" s="190"/>
      <c r="P60" s="190"/>
      <c r="Q60" s="190"/>
      <c r="R60" s="23"/>
    </row>
    <row r="61" spans="1:18">
      <c r="A61" s="27">
        <f t="shared" ca="1" si="12"/>
        <v>45915</v>
      </c>
      <c r="B61" s="20"/>
      <c r="C61" s="21"/>
      <c r="D61" s="20"/>
      <c r="E61" s="21"/>
      <c r="F61" s="22"/>
      <c r="G61" s="22"/>
      <c r="H61" s="34" t="str">
        <f t="shared" si="7"/>
        <v/>
      </c>
      <c r="I61" s="34" t="str">
        <f t="shared" si="8"/>
        <v/>
      </c>
      <c r="J61" s="34" t="str">
        <f t="shared" si="9"/>
        <v/>
      </c>
      <c r="K61" s="34" t="str">
        <f t="shared" si="10"/>
        <v/>
      </c>
      <c r="L61" s="26" t="str">
        <f t="shared" si="11"/>
        <v/>
      </c>
      <c r="M61" s="32"/>
      <c r="N61" s="190"/>
      <c r="O61" s="190"/>
      <c r="P61" s="190"/>
      <c r="Q61" s="190"/>
      <c r="R61" s="23"/>
    </row>
    <row r="62" spans="1:18">
      <c r="A62" s="27">
        <f t="shared" ca="1" si="12"/>
        <v>45916</v>
      </c>
      <c r="B62" s="20"/>
      <c r="C62" s="21"/>
      <c r="D62" s="20"/>
      <c r="E62" s="21"/>
      <c r="F62" s="22"/>
      <c r="G62" s="22"/>
      <c r="H62" s="34" t="str">
        <f t="shared" si="7"/>
        <v/>
      </c>
      <c r="I62" s="34" t="str">
        <f t="shared" si="8"/>
        <v/>
      </c>
      <c r="J62" s="34" t="str">
        <f t="shared" si="9"/>
        <v/>
      </c>
      <c r="K62" s="34" t="str">
        <f t="shared" si="10"/>
        <v/>
      </c>
      <c r="L62" s="26" t="str">
        <f t="shared" si="11"/>
        <v/>
      </c>
      <c r="M62" s="32"/>
      <c r="N62" s="190"/>
      <c r="O62" s="190"/>
      <c r="P62" s="190"/>
      <c r="Q62" s="190"/>
      <c r="R62" s="23"/>
    </row>
    <row r="63" spans="1:18">
      <c r="A63" s="27">
        <f t="shared" ca="1" si="12"/>
        <v>45917</v>
      </c>
      <c r="B63" s="20"/>
      <c r="C63" s="21"/>
      <c r="D63" s="20"/>
      <c r="E63" s="21"/>
      <c r="F63" s="22"/>
      <c r="G63" s="22"/>
      <c r="H63" s="34" t="str">
        <f t="shared" si="7"/>
        <v/>
      </c>
      <c r="I63" s="34" t="str">
        <f t="shared" si="8"/>
        <v/>
      </c>
      <c r="J63" s="34" t="str">
        <f t="shared" si="9"/>
        <v/>
      </c>
      <c r="K63" s="34" t="str">
        <f t="shared" si="10"/>
        <v/>
      </c>
      <c r="L63" s="26" t="str">
        <f t="shared" si="11"/>
        <v/>
      </c>
      <c r="M63" s="32"/>
      <c r="N63" s="190"/>
      <c r="O63" s="190"/>
      <c r="P63" s="190"/>
      <c r="Q63" s="190"/>
      <c r="R63" s="23"/>
    </row>
    <row r="64" spans="1:18">
      <c r="A64" s="27">
        <f t="shared" ca="1" si="12"/>
        <v>45918</v>
      </c>
      <c r="B64" s="20"/>
      <c r="C64" s="21"/>
      <c r="D64" s="20"/>
      <c r="E64" s="21"/>
      <c r="F64" s="22"/>
      <c r="G64" s="22"/>
      <c r="H64" s="34" t="str">
        <f t="shared" si="7"/>
        <v/>
      </c>
      <c r="I64" s="34" t="str">
        <f t="shared" si="8"/>
        <v/>
      </c>
      <c r="J64" s="34" t="str">
        <f t="shared" si="9"/>
        <v/>
      </c>
      <c r="K64" s="34" t="str">
        <f t="shared" si="10"/>
        <v/>
      </c>
      <c r="L64" s="26" t="str">
        <f t="shared" si="11"/>
        <v/>
      </c>
      <c r="M64" s="32"/>
      <c r="N64" s="190"/>
      <c r="O64" s="190"/>
      <c r="P64" s="190"/>
      <c r="Q64" s="190"/>
      <c r="R64" s="23"/>
    </row>
    <row r="65" spans="1:18">
      <c r="A65" s="27">
        <f t="shared" ca="1" si="12"/>
        <v>45919</v>
      </c>
      <c r="B65" s="20"/>
      <c r="C65" s="21"/>
      <c r="D65" s="20"/>
      <c r="E65" s="21"/>
      <c r="F65" s="22"/>
      <c r="G65" s="22"/>
      <c r="H65" s="34" t="str">
        <f t="shared" si="7"/>
        <v/>
      </c>
      <c r="I65" s="34" t="str">
        <f t="shared" si="8"/>
        <v/>
      </c>
      <c r="J65" s="34" t="str">
        <f t="shared" si="9"/>
        <v/>
      </c>
      <c r="K65" s="34" t="str">
        <f t="shared" si="10"/>
        <v/>
      </c>
      <c r="L65" s="26" t="str">
        <f t="shared" si="11"/>
        <v/>
      </c>
      <c r="M65" s="32"/>
      <c r="N65" s="190"/>
      <c r="O65" s="190"/>
      <c r="P65" s="190"/>
      <c r="Q65" s="190"/>
      <c r="R65" s="23"/>
    </row>
    <row r="66" spans="1:18">
      <c r="A66" s="27">
        <f t="shared" ca="1" si="12"/>
        <v>45920</v>
      </c>
      <c r="B66" s="20"/>
      <c r="C66" s="21"/>
      <c r="D66" s="20"/>
      <c r="E66" s="21"/>
      <c r="F66" s="22"/>
      <c r="G66" s="22"/>
      <c r="H66" s="34" t="str">
        <f t="shared" si="7"/>
        <v/>
      </c>
      <c r="I66" s="34" t="str">
        <f t="shared" si="8"/>
        <v/>
      </c>
      <c r="J66" s="34" t="str">
        <f t="shared" si="9"/>
        <v/>
      </c>
      <c r="K66" s="34" t="str">
        <f t="shared" si="10"/>
        <v/>
      </c>
      <c r="L66" s="26" t="str">
        <f t="shared" si="11"/>
        <v/>
      </c>
      <c r="M66" s="32"/>
      <c r="N66" s="190"/>
      <c r="O66" s="190"/>
      <c r="P66" s="190"/>
      <c r="Q66" s="190"/>
      <c r="R66" s="23"/>
    </row>
    <row r="67" spans="1:18">
      <c r="A67" s="27">
        <f t="shared" ca="1" si="12"/>
        <v>45921</v>
      </c>
      <c r="B67" s="20"/>
      <c r="C67" s="21"/>
      <c r="D67" s="20"/>
      <c r="E67" s="21"/>
      <c r="F67" s="22"/>
      <c r="G67" s="22"/>
      <c r="H67" s="34" t="str">
        <f t="shared" si="7"/>
        <v/>
      </c>
      <c r="I67" s="34" t="str">
        <f t="shared" si="8"/>
        <v/>
      </c>
      <c r="J67" s="34" t="str">
        <f t="shared" si="9"/>
        <v/>
      </c>
      <c r="K67" s="34" t="str">
        <f t="shared" si="10"/>
        <v/>
      </c>
      <c r="L67" s="26" t="str">
        <f t="shared" si="11"/>
        <v/>
      </c>
      <c r="M67" s="32"/>
      <c r="N67" s="190"/>
      <c r="O67" s="190"/>
      <c r="P67" s="190"/>
      <c r="Q67" s="190"/>
      <c r="R67" s="23"/>
    </row>
    <row r="68" spans="1:18">
      <c r="A68" s="27">
        <f t="shared" ca="1" si="12"/>
        <v>45922</v>
      </c>
      <c r="B68" s="20"/>
      <c r="C68" s="21"/>
      <c r="D68" s="20"/>
      <c r="E68" s="21"/>
      <c r="F68" s="22"/>
      <c r="G68" s="22"/>
      <c r="H68" s="34" t="str">
        <f t="shared" si="7"/>
        <v/>
      </c>
      <c r="I68" s="34" t="str">
        <f t="shared" si="8"/>
        <v/>
      </c>
      <c r="J68" s="34" t="str">
        <f t="shared" si="9"/>
        <v/>
      </c>
      <c r="K68" s="34" t="str">
        <f t="shared" si="10"/>
        <v/>
      </c>
      <c r="L68" s="26" t="str">
        <f t="shared" si="11"/>
        <v/>
      </c>
      <c r="M68" s="32"/>
      <c r="N68" s="190"/>
      <c r="O68" s="190"/>
      <c r="P68" s="190"/>
      <c r="Q68" s="190"/>
      <c r="R68" s="23"/>
    </row>
    <row r="69" spans="1:18">
      <c r="A69" s="27">
        <f t="shared" ca="1" si="12"/>
        <v>45923</v>
      </c>
      <c r="B69" s="20"/>
      <c r="C69" s="21"/>
      <c r="D69" s="20"/>
      <c r="E69" s="21"/>
      <c r="F69" s="22"/>
      <c r="G69" s="22"/>
      <c r="H69" s="34" t="str">
        <f t="shared" si="7"/>
        <v/>
      </c>
      <c r="I69" s="34" t="str">
        <f t="shared" si="8"/>
        <v/>
      </c>
      <c r="J69" s="34" t="str">
        <f t="shared" si="9"/>
        <v/>
      </c>
      <c r="K69" s="34" t="str">
        <f t="shared" si="10"/>
        <v/>
      </c>
      <c r="L69" s="26" t="str">
        <f t="shared" si="11"/>
        <v/>
      </c>
      <c r="M69" s="32"/>
      <c r="N69" s="190"/>
      <c r="O69" s="190"/>
      <c r="P69" s="190"/>
      <c r="Q69" s="190"/>
      <c r="R69" s="23"/>
    </row>
    <row r="70" spans="1:18">
      <c r="A70" s="27">
        <f t="shared" ca="1" si="12"/>
        <v>45924</v>
      </c>
      <c r="B70" s="20"/>
      <c r="C70" s="21"/>
      <c r="D70" s="20"/>
      <c r="E70" s="21"/>
      <c r="F70" s="22"/>
      <c r="G70" s="22"/>
      <c r="H70" s="34" t="str">
        <f t="shared" si="7"/>
        <v/>
      </c>
      <c r="I70" s="34" t="str">
        <f t="shared" si="8"/>
        <v/>
      </c>
      <c r="J70" s="34" t="str">
        <f t="shared" si="9"/>
        <v/>
      </c>
      <c r="K70" s="34" t="str">
        <f t="shared" si="10"/>
        <v/>
      </c>
      <c r="L70" s="26" t="str">
        <f t="shared" si="11"/>
        <v/>
      </c>
      <c r="M70" s="32"/>
      <c r="N70" s="190"/>
      <c r="O70" s="190"/>
      <c r="P70" s="190"/>
      <c r="Q70" s="190"/>
      <c r="R70" s="23"/>
    </row>
    <row r="71" spans="1:18">
      <c r="A71" s="27">
        <f t="shared" ca="1" si="12"/>
        <v>45925</v>
      </c>
      <c r="B71" s="20"/>
      <c r="C71" s="21"/>
      <c r="D71" s="20"/>
      <c r="E71" s="21"/>
      <c r="F71" s="22"/>
      <c r="G71" s="22"/>
      <c r="H71" s="34" t="str">
        <f t="shared" si="7"/>
        <v/>
      </c>
      <c r="I71" s="34" t="str">
        <f t="shared" si="8"/>
        <v/>
      </c>
      <c r="J71" s="34" t="str">
        <f t="shared" si="9"/>
        <v/>
      </c>
      <c r="K71" s="34" t="str">
        <f t="shared" si="10"/>
        <v/>
      </c>
      <c r="L71" s="26" t="str">
        <f t="shared" si="11"/>
        <v/>
      </c>
      <c r="M71" s="32"/>
      <c r="N71" s="190"/>
      <c r="O71" s="190"/>
      <c r="P71" s="190"/>
      <c r="Q71" s="190"/>
      <c r="R71" s="23"/>
    </row>
    <row r="72" spans="1:18">
      <c r="A72" s="27">
        <f t="shared" ca="1" si="12"/>
        <v>45926</v>
      </c>
      <c r="B72" s="20"/>
      <c r="C72" s="21"/>
      <c r="D72" s="20"/>
      <c r="E72" s="21"/>
      <c r="F72" s="22"/>
      <c r="G72" s="22"/>
      <c r="H72" s="34" t="str">
        <f t="shared" si="7"/>
        <v/>
      </c>
      <c r="I72" s="34" t="str">
        <f t="shared" si="8"/>
        <v/>
      </c>
      <c r="J72" s="34" t="str">
        <f t="shared" si="9"/>
        <v/>
      </c>
      <c r="K72" s="34" t="str">
        <f t="shared" si="10"/>
        <v/>
      </c>
      <c r="L72" s="26" t="str">
        <f t="shared" si="11"/>
        <v/>
      </c>
      <c r="M72" s="32"/>
      <c r="N72" s="190"/>
      <c r="O72" s="190"/>
      <c r="P72" s="190"/>
      <c r="Q72" s="190"/>
      <c r="R72" s="23"/>
    </row>
    <row r="73" spans="1:18">
      <c r="A73" s="27">
        <f t="shared" ca="1" si="12"/>
        <v>45927</v>
      </c>
      <c r="B73" s="20"/>
      <c r="C73" s="21"/>
      <c r="D73" s="20"/>
      <c r="E73" s="21"/>
      <c r="F73" s="22"/>
      <c r="G73" s="22"/>
      <c r="H73" s="34" t="str">
        <f t="shared" si="7"/>
        <v/>
      </c>
      <c r="I73" s="34" t="str">
        <f t="shared" si="8"/>
        <v/>
      </c>
      <c r="J73" s="34" t="str">
        <f t="shared" si="9"/>
        <v/>
      </c>
      <c r="K73" s="34" t="str">
        <f t="shared" si="10"/>
        <v/>
      </c>
      <c r="L73" s="26" t="str">
        <f t="shared" si="11"/>
        <v/>
      </c>
      <c r="M73" s="32"/>
      <c r="N73" s="190"/>
      <c r="O73" s="190"/>
      <c r="P73" s="190"/>
      <c r="Q73" s="190"/>
      <c r="R73" s="23"/>
    </row>
    <row r="74" spans="1:18">
      <c r="A74" s="27">
        <f t="shared" ca="1" si="12"/>
        <v>45928</v>
      </c>
      <c r="B74" s="20"/>
      <c r="C74" s="21"/>
      <c r="D74" s="20"/>
      <c r="E74" s="21"/>
      <c r="F74" s="22"/>
      <c r="G74" s="22"/>
      <c r="H74" s="34" t="str">
        <f t="shared" si="7"/>
        <v/>
      </c>
      <c r="I74" s="34" t="str">
        <f t="shared" si="8"/>
        <v/>
      </c>
      <c r="J74" s="34" t="str">
        <f t="shared" si="9"/>
        <v/>
      </c>
      <c r="K74" s="34" t="str">
        <f t="shared" si="10"/>
        <v/>
      </c>
      <c r="L74" s="26" t="str">
        <f t="shared" si="11"/>
        <v/>
      </c>
      <c r="M74" s="32"/>
      <c r="N74" s="190"/>
      <c r="O74" s="190"/>
      <c r="P74" s="190"/>
      <c r="Q74" s="190"/>
      <c r="R74" s="23"/>
    </row>
    <row r="75" spans="1:18">
      <c r="A75" s="27">
        <f t="shared" ca="1" si="12"/>
        <v>45929</v>
      </c>
      <c r="B75" s="20"/>
      <c r="C75" s="21"/>
      <c r="D75" s="20"/>
      <c r="E75" s="21"/>
      <c r="F75" s="22"/>
      <c r="G75" s="22"/>
      <c r="H75" s="34" t="str">
        <f t="shared" si="7"/>
        <v/>
      </c>
      <c r="I75" s="34" t="str">
        <f t="shared" si="8"/>
        <v/>
      </c>
      <c r="J75" s="34" t="str">
        <f t="shared" si="9"/>
        <v/>
      </c>
      <c r="K75" s="34" t="str">
        <f t="shared" si="10"/>
        <v/>
      </c>
      <c r="L75" s="26" t="str">
        <f t="shared" si="11"/>
        <v/>
      </c>
      <c r="M75" s="32"/>
      <c r="N75" s="190"/>
      <c r="O75" s="190"/>
      <c r="P75" s="190"/>
      <c r="Q75" s="190"/>
      <c r="R75" s="23"/>
    </row>
    <row r="76" spans="1:18">
      <c r="A76" s="27">
        <f t="shared" ca="1" si="12"/>
        <v>45930</v>
      </c>
      <c r="B76" s="20"/>
      <c r="C76" s="21"/>
      <c r="D76" s="20"/>
      <c r="E76" s="21"/>
      <c r="F76" s="22"/>
      <c r="G76" s="22"/>
      <c r="H76" s="34" t="str">
        <f t="shared" si="7"/>
        <v/>
      </c>
      <c r="I76" s="34" t="str">
        <f t="shared" si="8"/>
        <v/>
      </c>
      <c r="J76" s="34" t="str">
        <f t="shared" si="9"/>
        <v/>
      </c>
      <c r="K76" s="34" t="str">
        <f t="shared" si="10"/>
        <v/>
      </c>
      <c r="L76" s="26" t="str">
        <f>IF(AND($B76="",$D76=""),"",($C76-$B76-$F76)+($E76-$D76-$G76))</f>
        <v/>
      </c>
      <c r="M76" s="32"/>
      <c r="N76" s="190"/>
      <c r="O76" s="190"/>
      <c r="P76" s="190"/>
      <c r="Q76" s="190"/>
      <c r="R76" s="23"/>
    </row>
    <row r="77" spans="1:18">
      <c r="A77" s="27">
        <f t="shared" ca="1" si="12"/>
        <v>45931</v>
      </c>
      <c r="B77" s="20"/>
      <c r="C77" s="21"/>
      <c r="D77" s="20"/>
      <c r="E77" s="21"/>
      <c r="F77" s="22"/>
      <c r="G77" s="22"/>
      <c r="H77" s="34" t="str">
        <f t="shared" si="7"/>
        <v/>
      </c>
      <c r="I77" s="34" t="str">
        <f t="shared" si="8"/>
        <v/>
      </c>
      <c r="J77" s="34" t="str">
        <f t="shared" si="9"/>
        <v/>
      </c>
      <c r="K77" s="34" t="str">
        <f t="shared" si="10"/>
        <v/>
      </c>
      <c r="L77" s="26" t="str">
        <f>IF(AND($B77="",$D77=""),"",($C77-$B77-$F77)+($E77-$D77-$G77))</f>
        <v/>
      </c>
      <c r="M77" s="32"/>
      <c r="N77" s="190"/>
      <c r="O77" s="190"/>
      <c r="P77" s="190"/>
      <c r="Q77" s="190"/>
      <c r="R77" s="23"/>
    </row>
    <row r="78" spans="1:18">
      <c r="A78" s="5" t="s">
        <v>11</v>
      </c>
      <c r="B78" s="191"/>
      <c r="C78" s="192"/>
      <c r="D78" s="191"/>
      <c r="E78" s="192"/>
      <c r="F78" s="26" t="str">
        <f>IF(SUM($F47:$F77)=0,"",SUM($F47:$F77))</f>
        <v/>
      </c>
      <c r="G78" s="26" t="str">
        <f>IF(SUM($G47:$G77)=0,"",SUM($G47:$G77))</f>
        <v/>
      </c>
      <c r="H78" s="26" t="str">
        <f>IF(SUM(H47:H77)=0,"",SUM(H47:H77))</f>
        <v/>
      </c>
      <c r="I78" s="26" t="str">
        <f>IF(SUM(I47:I77)=0,"",SUM(I47:I77))</f>
        <v/>
      </c>
      <c r="J78" s="26" t="str">
        <f t="shared" ref="J78:K78" si="13">IF(SUM(J47:J77)=0,"",SUM(J47:J77))</f>
        <v/>
      </c>
      <c r="K78" s="26" t="str">
        <f t="shared" si="13"/>
        <v/>
      </c>
      <c r="L78" s="26" t="str">
        <f>IF(SUM($L47:$L77)=0,"",SUM($L47:$L77))</f>
        <v/>
      </c>
      <c r="M78" s="33"/>
      <c r="N78" s="193"/>
      <c r="O78" s="193"/>
      <c r="P78" s="193"/>
      <c r="Q78" s="193"/>
      <c r="R78" s="6"/>
    </row>
    <row r="80" spans="1:18" ht="27" customHeight="1">
      <c r="A80" s="194" t="s">
        <v>22</v>
      </c>
      <c r="B80" s="189" t="s">
        <v>103</v>
      </c>
      <c r="C80" s="189"/>
      <c r="D80" s="189"/>
      <c r="E80" s="189"/>
      <c r="F80" s="189" t="s">
        <v>23</v>
      </c>
      <c r="G80" s="189"/>
      <c r="H80" s="189" t="s">
        <v>88</v>
      </c>
      <c r="I80" s="189"/>
      <c r="J80" s="189"/>
      <c r="K80" s="189"/>
      <c r="L80" s="189" t="s">
        <v>87</v>
      </c>
      <c r="M80" s="195" t="s">
        <v>96</v>
      </c>
      <c r="N80" s="194" t="s">
        <v>25</v>
      </c>
      <c r="O80" s="194"/>
      <c r="P80" s="194"/>
      <c r="Q80" s="194"/>
      <c r="R80" s="189" t="s">
        <v>100</v>
      </c>
    </row>
    <row r="81" spans="1:22" ht="14.25" customHeight="1">
      <c r="A81" s="194"/>
      <c r="B81" s="189" t="s">
        <v>82</v>
      </c>
      <c r="C81" s="189"/>
      <c r="D81" s="189" t="s">
        <v>84</v>
      </c>
      <c r="E81" s="189"/>
      <c r="F81" s="189"/>
      <c r="G81" s="189"/>
      <c r="H81" s="189" t="s">
        <v>90</v>
      </c>
      <c r="I81" s="189"/>
      <c r="J81" s="189" t="s">
        <v>89</v>
      </c>
      <c r="K81" s="189"/>
      <c r="L81" s="189"/>
      <c r="M81" s="196"/>
      <c r="N81" s="194"/>
      <c r="O81" s="194"/>
      <c r="P81" s="194"/>
      <c r="Q81" s="194"/>
      <c r="R81" s="189"/>
    </row>
    <row r="82" spans="1:22">
      <c r="A82" s="194"/>
      <c r="B82" s="43" t="s">
        <v>26</v>
      </c>
      <c r="C82" s="43" t="s">
        <v>27</v>
      </c>
      <c r="D82" s="43" t="s">
        <v>26</v>
      </c>
      <c r="E82" s="43" t="s">
        <v>27</v>
      </c>
      <c r="F82" s="44" t="s">
        <v>85</v>
      </c>
      <c r="G82" s="44" t="s">
        <v>86</v>
      </c>
      <c r="H82" s="44" t="s">
        <v>81</v>
      </c>
      <c r="I82" s="44" t="s">
        <v>83</v>
      </c>
      <c r="J82" s="44" t="s">
        <v>81</v>
      </c>
      <c r="K82" s="44" t="s">
        <v>95</v>
      </c>
      <c r="L82" s="189"/>
      <c r="M82" s="197"/>
      <c r="N82" s="194"/>
      <c r="O82" s="194"/>
      <c r="P82" s="194"/>
      <c r="Q82" s="194"/>
      <c r="R82" s="194"/>
    </row>
    <row r="83" spans="1:22">
      <c r="A83" s="27" cm="1">
        <f t="array" aca="1" ref="A83" ca="1">DATE("2025","8"+2,IFERROR(INDIRECT(T1),"1"))</f>
        <v>45931</v>
      </c>
      <c r="B83" s="20"/>
      <c r="C83" s="21"/>
      <c r="D83" s="20"/>
      <c r="E83" s="21"/>
      <c r="F83" s="22"/>
      <c r="G83" s="22"/>
      <c r="H83" s="34" t="str">
        <f>IF(OR(B83="",LEFT(M83,1)="✓"),"",C83-B83-F83)</f>
        <v/>
      </c>
      <c r="I83" s="34" t="str">
        <f>IF(OR(D83="",LEFT(M83,1)="✓"),"",E83-D83-G83)</f>
        <v/>
      </c>
      <c r="J83" s="34" t="str">
        <f>IF(AND(B83&lt;&gt;"",M83="✓所定"),C83-B83-F83,"")</f>
        <v/>
      </c>
      <c r="K83" s="34" t="str">
        <f>IF(AND(B83&lt;&gt;"",M83="✓法定"),C83-B83-F83,"")</f>
        <v/>
      </c>
      <c r="L83" s="26" t="str">
        <f>IF(AND($B83="",$D83=""),"",($C83-$B83-$F83)+($E83-$D83-$G83))</f>
        <v/>
      </c>
      <c r="M83" s="32"/>
      <c r="N83" s="190"/>
      <c r="O83" s="190"/>
      <c r="P83" s="190"/>
      <c r="Q83" s="190"/>
      <c r="R83" s="23"/>
      <c r="V83" s="1" t="s">
        <v>171</v>
      </c>
    </row>
    <row r="84" spans="1:22">
      <c r="A84" s="27">
        <f ca="1">A83+1</f>
        <v>45932</v>
      </c>
      <c r="B84" s="20"/>
      <c r="C84" s="21"/>
      <c r="D84" s="20"/>
      <c r="E84" s="21"/>
      <c r="F84" s="22"/>
      <c r="G84" s="22"/>
      <c r="H84" s="34" t="str">
        <f t="shared" ref="H84:H113" si="14">IF(OR(B84="",LEFT(M84,1)="✓"),"",C84-B84-F84)</f>
        <v/>
      </c>
      <c r="I84" s="34" t="str">
        <f t="shared" ref="I84:I113" si="15">IF(OR(D84="",LEFT(M84,1)="✓"),"",E84-D84-G84)</f>
        <v/>
      </c>
      <c r="J84" s="34" t="str">
        <f t="shared" ref="J84:J113" si="16">IF(AND(B84&lt;&gt;"",M84="✓所定"),C84-B84-F84,"")</f>
        <v/>
      </c>
      <c r="K84" s="34" t="str">
        <f t="shared" ref="K84:K113" si="17">IF(AND(B84&lt;&gt;"",M84="✓法定"),C84-B84-F84,"")</f>
        <v/>
      </c>
      <c r="L84" s="26" t="str">
        <f t="shared" ref="L84:L112" si="18">IF(AND($B84="",$D84=""),"",($C84-$B84-$F84)+($E84-$D84-$G84))</f>
        <v/>
      </c>
      <c r="M84" s="32"/>
      <c r="N84" s="190"/>
      <c r="O84" s="190"/>
      <c r="P84" s="190"/>
      <c r="Q84" s="190"/>
      <c r="R84" s="23"/>
      <c r="V84" s="1" t="s">
        <v>172</v>
      </c>
    </row>
    <row r="85" spans="1:22">
      <c r="A85" s="27">
        <f t="shared" ref="A85:A113" ca="1" si="19">A84+1</f>
        <v>45933</v>
      </c>
      <c r="B85" s="20"/>
      <c r="C85" s="21"/>
      <c r="D85" s="20"/>
      <c r="E85" s="21"/>
      <c r="F85" s="22"/>
      <c r="G85" s="22"/>
      <c r="H85" s="34" t="str">
        <f t="shared" si="14"/>
        <v/>
      </c>
      <c r="I85" s="34" t="str">
        <f t="shared" si="15"/>
        <v/>
      </c>
      <c r="J85" s="34" t="str">
        <f t="shared" si="16"/>
        <v/>
      </c>
      <c r="K85" s="34" t="str">
        <f t="shared" si="17"/>
        <v/>
      </c>
      <c r="L85" s="26" t="str">
        <f t="shared" si="18"/>
        <v/>
      </c>
      <c r="M85" s="32"/>
      <c r="N85" s="190"/>
      <c r="O85" s="190"/>
      <c r="P85" s="190"/>
      <c r="Q85" s="190"/>
      <c r="R85" s="23"/>
    </row>
    <row r="86" spans="1:22">
      <c r="A86" s="27">
        <f t="shared" ca="1" si="19"/>
        <v>45934</v>
      </c>
      <c r="B86" s="20"/>
      <c r="C86" s="21"/>
      <c r="D86" s="20"/>
      <c r="E86" s="21"/>
      <c r="F86" s="22"/>
      <c r="G86" s="22"/>
      <c r="H86" s="34" t="str">
        <f t="shared" si="14"/>
        <v/>
      </c>
      <c r="I86" s="34" t="str">
        <f t="shared" si="15"/>
        <v/>
      </c>
      <c r="J86" s="34" t="str">
        <f t="shared" si="16"/>
        <v/>
      </c>
      <c r="K86" s="34" t="str">
        <f t="shared" si="17"/>
        <v/>
      </c>
      <c r="L86" s="26" t="str">
        <f t="shared" si="18"/>
        <v/>
      </c>
      <c r="M86" s="32"/>
      <c r="N86" s="190"/>
      <c r="O86" s="190"/>
      <c r="P86" s="190"/>
      <c r="Q86" s="190"/>
      <c r="R86" s="23"/>
    </row>
    <row r="87" spans="1:22">
      <c r="A87" s="27">
        <f t="shared" ca="1" si="19"/>
        <v>45935</v>
      </c>
      <c r="B87" s="20"/>
      <c r="C87" s="21"/>
      <c r="D87" s="20"/>
      <c r="E87" s="21"/>
      <c r="F87" s="22"/>
      <c r="G87" s="22"/>
      <c r="H87" s="34" t="str">
        <f t="shared" si="14"/>
        <v/>
      </c>
      <c r="I87" s="34" t="str">
        <f t="shared" si="15"/>
        <v/>
      </c>
      <c r="J87" s="34" t="str">
        <f t="shared" si="16"/>
        <v/>
      </c>
      <c r="K87" s="34" t="str">
        <f t="shared" si="17"/>
        <v/>
      </c>
      <c r="L87" s="26" t="str">
        <f t="shared" si="18"/>
        <v/>
      </c>
      <c r="M87" s="32"/>
      <c r="N87" s="190"/>
      <c r="O87" s="190"/>
      <c r="P87" s="190"/>
      <c r="Q87" s="190"/>
      <c r="R87" s="23"/>
    </row>
    <row r="88" spans="1:22">
      <c r="A88" s="27">
        <f t="shared" ca="1" si="19"/>
        <v>45936</v>
      </c>
      <c r="B88" s="20"/>
      <c r="C88" s="21"/>
      <c r="D88" s="20"/>
      <c r="E88" s="21"/>
      <c r="F88" s="22"/>
      <c r="G88" s="22"/>
      <c r="H88" s="34" t="str">
        <f t="shared" si="14"/>
        <v/>
      </c>
      <c r="I88" s="34" t="str">
        <f t="shared" si="15"/>
        <v/>
      </c>
      <c r="J88" s="34" t="str">
        <f t="shared" si="16"/>
        <v/>
      </c>
      <c r="K88" s="34" t="str">
        <f t="shared" si="17"/>
        <v/>
      </c>
      <c r="L88" s="26" t="str">
        <f t="shared" si="18"/>
        <v/>
      </c>
      <c r="M88" s="32"/>
      <c r="N88" s="190"/>
      <c r="O88" s="190"/>
      <c r="P88" s="190"/>
      <c r="Q88" s="190"/>
      <c r="R88" s="23"/>
    </row>
    <row r="89" spans="1:22">
      <c r="A89" s="27">
        <f t="shared" ca="1" si="19"/>
        <v>45937</v>
      </c>
      <c r="B89" s="20"/>
      <c r="C89" s="21"/>
      <c r="D89" s="20"/>
      <c r="E89" s="21"/>
      <c r="F89" s="22"/>
      <c r="G89" s="22"/>
      <c r="H89" s="34" t="str">
        <f t="shared" si="14"/>
        <v/>
      </c>
      <c r="I89" s="34" t="str">
        <f t="shared" si="15"/>
        <v/>
      </c>
      <c r="J89" s="34" t="str">
        <f t="shared" si="16"/>
        <v/>
      </c>
      <c r="K89" s="34" t="str">
        <f t="shared" si="17"/>
        <v/>
      </c>
      <c r="L89" s="26" t="str">
        <f t="shared" si="18"/>
        <v/>
      </c>
      <c r="M89" s="32"/>
      <c r="N89" s="190"/>
      <c r="O89" s="190"/>
      <c r="P89" s="190"/>
      <c r="Q89" s="190"/>
      <c r="R89" s="23"/>
    </row>
    <row r="90" spans="1:22">
      <c r="A90" s="27">
        <f t="shared" ca="1" si="19"/>
        <v>45938</v>
      </c>
      <c r="B90" s="20"/>
      <c r="C90" s="21"/>
      <c r="D90" s="20"/>
      <c r="E90" s="21"/>
      <c r="F90" s="22"/>
      <c r="G90" s="22"/>
      <c r="H90" s="34" t="str">
        <f t="shared" si="14"/>
        <v/>
      </c>
      <c r="I90" s="34" t="str">
        <f t="shared" si="15"/>
        <v/>
      </c>
      <c r="J90" s="34" t="str">
        <f t="shared" si="16"/>
        <v/>
      </c>
      <c r="K90" s="34" t="str">
        <f t="shared" si="17"/>
        <v/>
      </c>
      <c r="L90" s="26" t="str">
        <f t="shared" si="18"/>
        <v/>
      </c>
      <c r="M90" s="32"/>
      <c r="N90" s="190"/>
      <c r="O90" s="190"/>
      <c r="P90" s="190"/>
      <c r="Q90" s="190"/>
      <c r="R90" s="23"/>
    </row>
    <row r="91" spans="1:22">
      <c r="A91" s="27">
        <f t="shared" ca="1" si="19"/>
        <v>45939</v>
      </c>
      <c r="B91" s="20"/>
      <c r="C91" s="21"/>
      <c r="D91" s="20"/>
      <c r="E91" s="21"/>
      <c r="F91" s="22"/>
      <c r="G91" s="22"/>
      <c r="H91" s="34" t="str">
        <f t="shared" si="14"/>
        <v/>
      </c>
      <c r="I91" s="34" t="str">
        <f t="shared" si="15"/>
        <v/>
      </c>
      <c r="J91" s="34" t="str">
        <f t="shared" si="16"/>
        <v/>
      </c>
      <c r="K91" s="34" t="str">
        <f t="shared" si="17"/>
        <v/>
      </c>
      <c r="L91" s="26" t="str">
        <f t="shared" si="18"/>
        <v/>
      </c>
      <c r="M91" s="32"/>
      <c r="N91" s="190"/>
      <c r="O91" s="190"/>
      <c r="P91" s="190"/>
      <c r="Q91" s="190"/>
      <c r="R91" s="23"/>
    </row>
    <row r="92" spans="1:22">
      <c r="A92" s="27">
        <f t="shared" ca="1" si="19"/>
        <v>45940</v>
      </c>
      <c r="B92" s="20"/>
      <c r="C92" s="21"/>
      <c r="D92" s="20"/>
      <c r="E92" s="21"/>
      <c r="F92" s="22"/>
      <c r="G92" s="22"/>
      <c r="H92" s="34" t="str">
        <f t="shared" si="14"/>
        <v/>
      </c>
      <c r="I92" s="34" t="str">
        <f t="shared" si="15"/>
        <v/>
      </c>
      <c r="J92" s="34" t="str">
        <f t="shared" si="16"/>
        <v/>
      </c>
      <c r="K92" s="34" t="str">
        <f t="shared" si="17"/>
        <v/>
      </c>
      <c r="L92" s="26" t="str">
        <f t="shared" si="18"/>
        <v/>
      </c>
      <c r="M92" s="32"/>
      <c r="N92" s="190"/>
      <c r="O92" s="190"/>
      <c r="P92" s="190"/>
      <c r="Q92" s="190"/>
      <c r="R92" s="23"/>
    </row>
    <row r="93" spans="1:22">
      <c r="A93" s="27">
        <f t="shared" ca="1" si="19"/>
        <v>45941</v>
      </c>
      <c r="B93" s="20"/>
      <c r="C93" s="21"/>
      <c r="D93" s="20"/>
      <c r="E93" s="21"/>
      <c r="F93" s="22"/>
      <c r="G93" s="22"/>
      <c r="H93" s="34" t="str">
        <f t="shared" si="14"/>
        <v/>
      </c>
      <c r="I93" s="34" t="str">
        <f t="shared" si="15"/>
        <v/>
      </c>
      <c r="J93" s="34" t="str">
        <f t="shared" si="16"/>
        <v/>
      </c>
      <c r="K93" s="34" t="str">
        <f t="shared" si="17"/>
        <v/>
      </c>
      <c r="L93" s="26" t="str">
        <f t="shared" si="18"/>
        <v/>
      </c>
      <c r="M93" s="32"/>
      <c r="N93" s="190"/>
      <c r="O93" s="190"/>
      <c r="P93" s="190"/>
      <c r="Q93" s="190"/>
      <c r="R93" s="23"/>
    </row>
    <row r="94" spans="1:22">
      <c r="A94" s="27">
        <f t="shared" ca="1" si="19"/>
        <v>45942</v>
      </c>
      <c r="B94" s="20"/>
      <c r="C94" s="21"/>
      <c r="D94" s="20"/>
      <c r="E94" s="21"/>
      <c r="F94" s="22"/>
      <c r="G94" s="22"/>
      <c r="H94" s="34" t="str">
        <f t="shared" si="14"/>
        <v/>
      </c>
      <c r="I94" s="34" t="str">
        <f t="shared" si="15"/>
        <v/>
      </c>
      <c r="J94" s="34" t="str">
        <f t="shared" si="16"/>
        <v/>
      </c>
      <c r="K94" s="34" t="str">
        <f t="shared" si="17"/>
        <v/>
      </c>
      <c r="L94" s="26" t="str">
        <f t="shared" si="18"/>
        <v/>
      </c>
      <c r="M94" s="32"/>
      <c r="N94" s="190"/>
      <c r="O94" s="190"/>
      <c r="P94" s="190"/>
      <c r="Q94" s="190"/>
      <c r="R94" s="23"/>
    </row>
    <row r="95" spans="1:22">
      <c r="A95" s="27">
        <f t="shared" ca="1" si="19"/>
        <v>45943</v>
      </c>
      <c r="B95" s="20"/>
      <c r="C95" s="21"/>
      <c r="D95" s="20"/>
      <c r="E95" s="21"/>
      <c r="F95" s="22"/>
      <c r="G95" s="22"/>
      <c r="H95" s="34" t="str">
        <f t="shared" si="14"/>
        <v/>
      </c>
      <c r="I95" s="34" t="str">
        <f t="shared" si="15"/>
        <v/>
      </c>
      <c r="J95" s="34" t="str">
        <f t="shared" si="16"/>
        <v/>
      </c>
      <c r="K95" s="34" t="str">
        <f t="shared" si="17"/>
        <v/>
      </c>
      <c r="L95" s="26" t="str">
        <f t="shared" si="18"/>
        <v/>
      </c>
      <c r="M95" s="32"/>
      <c r="N95" s="190"/>
      <c r="O95" s="190"/>
      <c r="P95" s="190"/>
      <c r="Q95" s="190"/>
      <c r="R95" s="23"/>
    </row>
    <row r="96" spans="1:22">
      <c r="A96" s="27">
        <f t="shared" ca="1" si="19"/>
        <v>45944</v>
      </c>
      <c r="B96" s="20"/>
      <c r="C96" s="21"/>
      <c r="D96" s="20"/>
      <c r="E96" s="21"/>
      <c r="F96" s="22"/>
      <c r="G96" s="22"/>
      <c r="H96" s="34" t="str">
        <f t="shared" si="14"/>
        <v/>
      </c>
      <c r="I96" s="34" t="str">
        <f t="shared" si="15"/>
        <v/>
      </c>
      <c r="J96" s="34" t="str">
        <f t="shared" si="16"/>
        <v/>
      </c>
      <c r="K96" s="34" t="str">
        <f t="shared" si="17"/>
        <v/>
      </c>
      <c r="L96" s="26" t="str">
        <f t="shared" si="18"/>
        <v/>
      </c>
      <c r="M96" s="32"/>
      <c r="N96" s="190"/>
      <c r="O96" s="190"/>
      <c r="P96" s="190"/>
      <c r="Q96" s="190"/>
      <c r="R96" s="23"/>
    </row>
    <row r="97" spans="1:18">
      <c r="A97" s="27">
        <f t="shared" ca="1" si="19"/>
        <v>45945</v>
      </c>
      <c r="B97" s="20"/>
      <c r="C97" s="21"/>
      <c r="D97" s="20"/>
      <c r="E97" s="21"/>
      <c r="F97" s="22"/>
      <c r="G97" s="22"/>
      <c r="H97" s="34" t="str">
        <f t="shared" si="14"/>
        <v/>
      </c>
      <c r="I97" s="34" t="str">
        <f t="shared" si="15"/>
        <v/>
      </c>
      <c r="J97" s="34" t="str">
        <f t="shared" si="16"/>
        <v/>
      </c>
      <c r="K97" s="34" t="str">
        <f t="shared" si="17"/>
        <v/>
      </c>
      <c r="L97" s="26" t="str">
        <f t="shared" si="18"/>
        <v/>
      </c>
      <c r="M97" s="32"/>
      <c r="N97" s="190"/>
      <c r="O97" s="190"/>
      <c r="P97" s="190"/>
      <c r="Q97" s="190"/>
      <c r="R97" s="23"/>
    </row>
    <row r="98" spans="1:18">
      <c r="A98" s="27">
        <f t="shared" ca="1" si="19"/>
        <v>45946</v>
      </c>
      <c r="B98" s="20"/>
      <c r="C98" s="21"/>
      <c r="D98" s="20"/>
      <c r="E98" s="21"/>
      <c r="F98" s="22"/>
      <c r="G98" s="22"/>
      <c r="H98" s="34" t="str">
        <f t="shared" si="14"/>
        <v/>
      </c>
      <c r="I98" s="34" t="str">
        <f t="shared" si="15"/>
        <v/>
      </c>
      <c r="J98" s="34" t="str">
        <f t="shared" si="16"/>
        <v/>
      </c>
      <c r="K98" s="34" t="str">
        <f t="shared" si="17"/>
        <v/>
      </c>
      <c r="L98" s="26" t="str">
        <f t="shared" si="18"/>
        <v/>
      </c>
      <c r="M98" s="32"/>
      <c r="N98" s="190"/>
      <c r="O98" s="190"/>
      <c r="P98" s="190"/>
      <c r="Q98" s="190"/>
      <c r="R98" s="23"/>
    </row>
    <row r="99" spans="1:18">
      <c r="A99" s="27">
        <f t="shared" ca="1" si="19"/>
        <v>45947</v>
      </c>
      <c r="B99" s="20"/>
      <c r="C99" s="21"/>
      <c r="D99" s="20"/>
      <c r="E99" s="21"/>
      <c r="F99" s="22"/>
      <c r="G99" s="22"/>
      <c r="H99" s="34" t="str">
        <f t="shared" si="14"/>
        <v/>
      </c>
      <c r="I99" s="34" t="str">
        <f t="shared" si="15"/>
        <v/>
      </c>
      <c r="J99" s="34" t="str">
        <f t="shared" si="16"/>
        <v/>
      </c>
      <c r="K99" s="34" t="str">
        <f t="shared" si="17"/>
        <v/>
      </c>
      <c r="L99" s="26" t="str">
        <f t="shared" si="18"/>
        <v/>
      </c>
      <c r="M99" s="32"/>
      <c r="N99" s="190"/>
      <c r="O99" s="190"/>
      <c r="P99" s="190"/>
      <c r="Q99" s="190"/>
      <c r="R99" s="23"/>
    </row>
    <row r="100" spans="1:18">
      <c r="A100" s="27">
        <f t="shared" ca="1" si="19"/>
        <v>45948</v>
      </c>
      <c r="B100" s="20"/>
      <c r="C100" s="21"/>
      <c r="D100" s="20"/>
      <c r="E100" s="21"/>
      <c r="F100" s="22"/>
      <c r="G100" s="22"/>
      <c r="H100" s="34" t="str">
        <f t="shared" si="14"/>
        <v/>
      </c>
      <c r="I100" s="34" t="str">
        <f t="shared" si="15"/>
        <v/>
      </c>
      <c r="J100" s="34" t="str">
        <f t="shared" si="16"/>
        <v/>
      </c>
      <c r="K100" s="34" t="str">
        <f t="shared" si="17"/>
        <v/>
      </c>
      <c r="L100" s="26" t="str">
        <f t="shared" si="18"/>
        <v/>
      </c>
      <c r="M100" s="32"/>
      <c r="N100" s="190"/>
      <c r="O100" s="190"/>
      <c r="P100" s="190"/>
      <c r="Q100" s="190"/>
      <c r="R100" s="23"/>
    </row>
    <row r="101" spans="1:18">
      <c r="A101" s="27">
        <f t="shared" ca="1" si="19"/>
        <v>45949</v>
      </c>
      <c r="B101" s="20"/>
      <c r="C101" s="21"/>
      <c r="D101" s="20"/>
      <c r="E101" s="21"/>
      <c r="F101" s="22"/>
      <c r="G101" s="22"/>
      <c r="H101" s="34" t="str">
        <f t="shared" si="14"/>
        <v/>
      </c>
      <c r="I101" s="34" t="str">
        <f t="shared" si="15"/>
        <v/>
      </c>
      <c r="J101" s="34" t="str">
        <f t="shared" si="16"/>
        <v/>
      </c>
      <c r="K101" s="34" t="str">
        <f t="shared" si="17"/>
        <v/>
      </c>
      <c r="L101" s="26" t="str">
        <f t="shared" si="18"/>
        <v/>
      </c>
      <c r="M101" s="32"/>
      <c r="N101" s="190"/>
      <c r="O101" s="190"/>
      <c r="P101" s="190"/>
      <c r="Q101" s="190"/>
      <c r="R101" s="23"/>
    </row>
    <row r="102" spans="1:18">
      <c r="A102" s="27">
        <f t="shared" ca="1" si="19"/>
        <v>45950</v>
      </c>
      <c r="B102" s="20"/>
      <c r="C102" s="21"/>
      <c r="D102" s="20"/>
      <c r="E102" s="21"/>
      <c r="F102" s="22"/>
      <c r="G102" s="22"/>
      <c r="H102" s="34" t="str">
        <f t="shared" si="14"/>
        <v/>
      </c>
      <c r="I102" s="34" t="str">
        <f t="shared" si="15"/>
        <v/>
      </c>
      <c r="J102" s="34" t="str">
        <f t="shared" si="16"/>
        <v/>
      </c>
      <c r="K102" s="34" t="str">
        <f t="shared" si="17"/>
        <v/>
      </c>
      <c r="L102" s="26" t="str">
        <f t="shared" si="18"/>
        <v/>
      </c>
      <c r="M102" s="32"/>
      <c r="N102" s="190"/>
      <c r="O102" s="190"/>
      <c r="P102" s="190"/>
      <c r="Q102" s="190"/>
      <c r="R102" s="23"/>
    </row>
    <row r="103" spans="1:18">
      <c r="A103" s="27">
        <f t="shared" ca="1" si="19"/>
        <v>45951</v>
      </c>
      <c r="B103" s="20"/>
      <c r="C103" s="21"/>
      <c r="D103" s="20"/>
      <c r="E103" s="21"/>
      <c r="F103" s="22"/>
      <c r="G103" s="22"/>
      <c r="H103" s="34" t="str">
        <f t="shared" si="14"/>
        <v/>
      </c>
      <c r="I103" s="34" t="str">
        <f t="shared" si="15"/>
        <v/>
      </c>
      <c r="J103" s="34" t="str">
        <f t="shared" si="16"/>
        <v/>
      </c>
      <c r="K103" s="34" t="str">
        <f t="shared" si="17"/>
        <v/>
      </c>
      <c r="L103" s="26" t="str">
        <f t="shared" si="18"/>
        <v/>
      </c>
      <c r="M103" s="32"/>
      <c r="N103" s="190"/>
      <c r="O103" s="190"/>
      <c r="P103" s="190"/>
      <c r="Q103" s="190"/>
      <c r="R103" s="23"/>
    </row>
    <row r="104" spans="1:18">
      <c r="A104" s="27">
        <f t="shared" ca="1" si="19"/>
        <v>45952</v>
      </c>
      <c r="B104" s="20"/>
      <c r="C104" s="21"/>
      <c r="D104" s="20"/>
      <c r="E104" s="21"/>
      <c r="F104" s="22"/>
      <c r="G104" s="22"/>
      <c r="H104" s="34" t="str">
        <f t="shared" si="14"/>
        <v/>
      </c>
      <c r="I104" s="34" t="str">
        <f t="shared" si="15"/>
        <v/>
      </c>
      <c r="J104" s="34" t="str">
        <f t="shared" si="16"/>
        <v/>
      </c>
      <c r="K104" s="34" t="str">
        <f t="shared" si="17"/>
        <v/>
      </c>
      <c r="L104" s="26" t="str">
        <f t="shared" si="18"/>
        <v/>
      </c>
      <c r="M104" s="32"/>
      <c r="N104" s="190"/>
      <c r="O104" s="190"/>
      <c r="P104" s="190"/>
      <c r="Q104" s="190"/>
      <c r="R104" s="23"/>
    </row>
    <row r="105" spans="1:18">
      <c r="A105" s="27">
        <f t="shared" ca="1" si="19"/>
        <v>45953</v>
      </c>
      <c r="B105" s="20"/>
      <c r="C105" s="21"/>
      <c r="D105" s="20"/>
      <c r="E105" s="21"/>
      <c r="F105" s="22"/>
      <c r="G105" s="22"/>
      <c r="H105" s="34" t="str">
        <f t="shared" si="14"/>
        <v/>
      </c>
      <c r="I105" s="34" t="str">
        <f t="shared" si="15"/>
        <v/>
      </c>
      <c r="J105" s="34" t="str">
        <f t="shared" si="16"/>
        <v/>
      </c>
      <c r="K105" s="34" t="str">
        <f t="shared" si="17"/>
        <v/>
      </c>
      <c r="L105" s="26" t="str">
        <f t="shared" si="18"/>
        <v/>
      </c>
      <c r="M105" s="32"/>
      <c r="N105" s="190"/>
      <c r="O105" s="190"/>
      <c r="P105" s="190"/>
      <c r="Q105" s="190"/>
      <c r="R105" s="23"/>
    </row>
    <row r="106" spans="1:18">
      <c r="A106" s="27">
        <f t="shared" ca="1" si="19"/>
        <v>45954</v>
      </c>
      <c r="B106" s="20"/>
      <c r="C106" s="21"/>
      <c r="D106" s="20"/>
      <c r="E106" s="21"/>
      <c r="F106" s="22"/>
      <c r="G106" s="22"/>
      <c r="H106" s="34" t="str">
        <f t="shared" si="14"/>
        <v/>
      </c>
      <c r="I106" s="34" t="str">
        <f t="shared" si="15"/>
        <v/>
      </c>
      <c r="J106" s="34" t="str">
        <f t="shared" si="16"/>
        <v/>
      </c>
      <c r="K106" s="34" t="str">
        <f t="shared" si="17"/>
        <v/>
      </c>
      <c r="L106" s="26" t="str">
        <f t="shared" si="18"/>
        <v/>
      </c>
      <c r="M106" s="32"/>
      <c r="N106" s="190"/>
      <c r="O106" s="190"/>
      <c r="P106" s="190"/>
      <c r="Q106" s="190"/>
      <c r="R106" s="23"/>
    </row>
    <row r="107" spans="1:18">
      <c r="A107" s="27">
        <f t="shared" ca="1" si="19"/>
        <v>45955</v>
      </c>
      <c r="B107" s="20"/>
      <c r="C107" s="21"/>
      <c r="D107" s="20"/>
      <c r="E107" s="21"/>
      <c r="F107" s="22"/>
      <c r="G107" s="22"/>
      <c r="H107" s="34" t="str">
        <f t="shared" si="14"/>
        <v/>
      </c>
      <c r="I107" s="34" t="str">
        <f t="shared" si="15"/>
        <v/>
      </c>
      <c r="J107" s="34" t="str">
        <f t="shared" si="16"/>
        <v/>
      </c>
      <c r="K107" s="34" t="str">
        <f t="shared" si="17"/>
        <v/>
      </c>
      <c r="L107" s="26" t="str">
        <f t="shared" si="18"/>
        <v/>
      </c>
      <c r="M107" s="32"/>
      <c r="N107" s="190"/>
      <c r="O107" s="190"/>
      <c r="P107" s="190"/>
      <c r="Q107" s="190"/>
      <c r="R107" s="23"/>
    </row>
    <row r="108" spans="1:18">
      <c r="A108" s="27">
        <f t="shared" ca="1" si="19"/>
        <v>45956</v>
      </c>
      <c r="B108" s="20"/>
      <c r="C108" s="21"/>
      <c r="D108" s="20"/>
      <c r="E108" s="21"/>
      <c r="F108" s="22"/>
      <c r="G108" s="22"/>
      <c r="H108" s="34" t="str">
        <f t="shared" si="14"/>
        <v/>
      </c>
      <c r="I108" s="34" t="str">
        <f t="shared" si="15"/>
        <v/>
      </c>
      <c r="J108" s="34" t="str">
        <f t="shared" si="16"/>
        <v/>
      </c>
      <c r="K108" s="34" t="str">
        <f t="shared" si="17"/>
        <v/>
      </c>
      <c r="L108" s="26" t="str">
        <f t="shared" si="18"/>
        <v/>
      </c>
      <c r="M108" s="32"/>
      <c r="N108" s="190"/>
      <c r="O108" s="190"/>
      <c r="P108" s="190"/>
      <c r="Q108" s="190"/>
      <c r="R108" s="23"/>
    </row>
    <row r="109" spans="1:18">
      <c r="A109" s="27">
        <f t="shared" ca="1" si="19"/>
        <v>45957</v>
      </c>
      <c r="B109" s="20"/>
      <c r="C109" s="21"/>
      <c r="D109" s="20"/>
      <c r="E109" s="21"/>
      <c r="F109" s="22"/>
      <c r="G109" s="22"/>
      <c r="H109" s="34" t="str">
        <f t="shared" si="14"/>
        <v/>
      </c>
      <c r="I109" s="34" t="str">
        <f t="shared" si="15"/>
        <v/>
      </c>
      <c r="J109" s="34" t="str">
        <f t="shared" si="16"/>
        <v/>
      </c>
      <c r="K109" s="34" t="str">
        <f t="shared" si="17"/>
        <v/>
      </c>
      <c r="L109" s="26" t="str">
        <f t="shared" si="18"/>
        <v/>
      </c>
      <c r="M109" s="32"/>
      <c r="N109" s="190"/>
      <c r="O109" s="190"/>
      <c r="P109" s="190"/>
      <c r="Q109" s="190"/>
      <c r="R109" s="23"/>
    </row>
    <row r="110" spans="1:18">
      <c r="A110" s="27">
        <f t="shared" ca="1" si="19"/>
        <v>45958</v>
      </c>
      <c r="B110" s="20"/>
      <c r="C110" s="21"/>
      <c r="D110" s="20"/>
      <c r="E110" s="21"/>
      <c r="F110" s="22"/>
      <c r="G110" s="22"/>
      <c r="H110" s="34" t="str">
        <f t="shared" si="14"/>
        <v/>
      </c>
      <c r="I110" s="34" t="str">
        <f t="shared" si="15"/>
        <v/>
      </c>
      <c r="J110" s="34" t="str">
        <f t="shared" si="16"/>
        <v/>
      </c>
      <c r="K110" s="34" t="str">
        <f t="shared" si="17"/>
        <v/>
      </c>
      <c r="L110" s="26" t="str">
        <f t="shared" si="18"/>
        <v/>
      </c>
      <c r="M110" s="32"/>
      <c r="N110" s="190"/>
      <c r="O110" s="190"/>
      <c r="P110" s="190"/>
      <c r="Q110" s="190"/>
      <c r="R110" s="23"/>
    </row>
    <row r="111" spans="1:18">
      <c r="A111" s="27">
        <f t="shared" ca="1" si="19"/>
        <v>45959</v>
      </c>
      <c r="B111" s="20"/>
      <c r="C111" s="21"/>
      <c r="D111" s="20"/>
      <c r="E111" s="21"/>
      <c r="F111" s="22"/>
      <c r="G111" s="22"/>
      <c r="H111" s="34" t="str">
        <f t="shared" si="14"/>
        <v/>
      </c>
      <c r="I111" s="34" t="str">
        <f t="shared" si="15"/>
        <v/>
      </c>
      <c r="J111" s="34" t="str">
        <f t="shared" si="16"/>
        <v/>
      </c>
      <c r="K111" s="34" t="str">
        <f t="shared" si="17"/>
        <v/>
      </c>
      <c r="L111" s="26" t="str">
        <f t="shared" si="18"/>
        <v/>
      </c>
      <c r="M111" s="32"/>
      <c r="N111" s="190"/>
      <c r="O111" s="190"/>
      <c r="P111" s="190"/>
      <c r="Q111" s="190"/>
      <c r="R111" s="23"/>
    </row>
    <row r="112" spans="1:18">
      <c r="A112" s="27">
        <f t="shared" ca="1" si="19"/>
        <v>45960</v>
      </c>
      <c r="B112" s="20"/>
      <c r="C112" s="21"/>
      <c r="D112" s="20"/>
      <c r="E112" s="21"/>
      <c r="F112" s="22"/>
      <c r="G112" s="22"/>
      <c r="H112" s="34" t="str">
        <f t="shared" si="14"/>
        <v/>
      </c>
      <c r="I112" s="34" t="str">
        <f t="shared" si="15"/>
        <v/>
      </c>
      <c r="J112" s="34" t="str">
        <f t="shared" si="16"/>
        <v/>
      </c>
      <c r="K112" s="34" t="str">
        <f t="shared" si="17"/>
        <v/>
      </c>
      <c r="L112" s="26" t="str">
        <f t="shared" si="18"/>
        <v/>
      </c>
      <c r="M112" s="32"/>
      <c r="N112" s="190"/>
      <c r="O112" s="190"/>
      <c r="P112" s="190"/>
      <c r="Q112" s="190"/>
      <c r="R112" s="23"/>
    </row>
    <row r="113" spans="1:22">
      <c r="A113" s="27">
        <f t="shared" ca="1" si="19"/>
        <v>45961</v>
      </c>
      <c r="B113" s="20"/>
      <c r="C113" s="21"/>
      <c r="D113" s="20"/>
      <c r="E113" s="21"/>
      <c r="F113" s="22"/>
      <c r="G113" s="22"/>
      <c r="H113" s="34" t="str">
        <f t="shared" si="14"/>
        <v/>
      </c>
      <c r="I113" s="34" t="str">
        <f t="shared" si="15"/>
        <v/>
      </c>
      <c r="J113" s="34" t="str">
        <f t="shared" si="16"/>
        <v/>
      </c>
      <c r="K113" s="34" t="str">
        <f t="shared" si="17"/>
        <v/>
      </c>
      <c r="L113" s="26" t="str">
        <f>IF(AND($B113="",$D113=""),"",($C113-$B113-$F113)+($E113-$D113-$G113))</f>
        <v/>
      </c>
      <c r="M113" s="32"/>
      <c r="N113" s="190"/>
      <c r="O113" s="190"/>
      <c r="P113" s="190"/>
      <c r="Q113" s="190"/>
      <c r="R113" s="23"/>
    </row>
    <row r="114" spans="1:22">
      <c r="A114" s="5" t="s">
        <v>11</v>
      </c>
      <c r="B114" s="191"/>
      <c r="C114" s="192"/>
      <c r="D114" s="191"/>
      <c r="E114" s="192"/>
      <c r="F114" s="26" t="str">
        <f>IF(SUM($F83:$F113)=0,"",SUM($F83:$F113))</f>
        <v/>
      </c>
      <c r="G114" s="26" t="str">
        <f>IF(SUM($G83:$G113)=0,"",SUM($G83:$G113))</f>
        <v/>
      </c>
      <c r="H114" s="26" t="str">
        <f>IF(SUM(H83:H113)=0,"",SUM(H83:H113))</f>
        <v/>
      </c>
      <c r="I114" s="26" t="str">
        <f>IF(SUM(I83:I113)=0,"",SUM(I83:I113))</f>
        <v/>
      </c>
      <c r="J114" s="26" t="str">
        <f t="shared" ref="J114:K114" si="20">IF(SUM(J83:J113)=0,"",SUM(J83:J113))</f>
        <v/>
      </c>
      <c r="K114" s="26" t="str">
        <f t="shared" si="20"/>
        <v/>
      </c>
      <c r="L114" s="26" t="str">
        <f>IF(SUM($L83:$L113)=0,"",SUM($L83:$L113))</f>
        <v/>
      </c>
      <c r="M114" s="33"/>
      <c r="N114" s="193"/>
      <c r="O114" s="193"/>
      <c r="P114" s="193"/>
      <c r="Q114" s="193"/>
      <c r="R114" s="6"/>
    </row>
    <row r="116" spans="1:22" ht="27" customHeight="1">
      <c r="A116" s="194" t="s">
        <v>22</v>
      </c>
      <c r="B116" s="189" t="s">
        <v>103</v>
      </c>
      <c r="C116" s="189"/>
      <c r="D116" s="189"/>
      <c r="E116" s="189"/>
      <c r="F116" s="189" t="s">
        <v>23</v>
      </c>
      <c r="G116" s="189"/>
      <c r="H116" s="189" t="s">
        <v>88</v>
      </c>
      <c r="I116" s="189"/>
      <c r="J116" s="189"/>
      <c r="K116" s="189"/>
      <c r="L116" s="189" t="s">
        <v>87</v>
      </c>
      <c r="M116" s="195" t="s">
        <v>96</v>
      </c>
      <c r="N116" s="194" t="s">
        <v>25</v>
      </c>
      <c r="O116" s="194"/>
      <c r="P116" s="194"/>
      <c r="Q116" s="194"/>
      <c r="R116" s="189" t="s">
        <v>100</v>
      </c>
    </row>
    <row r="117" spans="1:22" ht="14.25" customHeight="1">
      <c r="A117" s="194"/>
      <c r="B117" s="189" t="s">
        <v>82</v>
      </c>
      <c r="C117" s="189"/>
      <c r="D117" s="189" t="s">
        <v>84</v>
      </c>
      <c r="E117" s="189"/>
      <c r="F117" s="189"/>
      <c r="G117" s="189"/>
      <c r="H117" s="189" t="s">
        <v>90</v>
      </c>
      <c r="I117" s="189"/>
      <c r="J117" s="189" t="s">
        <v>89</v>
      </c>
      <c r="K117" s="189"/>
      <c r="L117" s="189"/>
      <c r="M117" s="196"/>
      <c r="N117" s="194"/>
      <c r="O117" s="194"/>
      <c r="P117" s="194"/>
      <c r="Q117" s="194"/>
      <c r="R117" s="189"/>
    </row>
    <row r="118" spans="1:22">
      <c r="A118" s="194"/>
      <c r="B118" s="43" t="s">
        <v>26</v>
      </c>
      <c r="C118" s="43" t="s">
        <v>27</v>
      </c>
      <c r="D118" s="43" t="s">
        <v>26</v>
      </c>
      <c r="E118" s="43" t="s">
        <v>27</v>
      </c>
      <c r="F118" s="44" t="s">
        <v>85</v>
      </c>
      <c r="G118" s="44" t="s">
        <v>86</v>
      </c>
      <c r="H118" s="44" t="s">
        <v>81</v>
      </c>
      <c r="I118" s="44" t="s">
        <v>83</v>
      </c>
      <c r="J118" s="44" t="s">
        <v>81</v>
      </c>
      <c r="K118" s="44" t="s">
        <v>95</v>
      </c>
      <c r="L118" s="189"/>
      <c r="M118" s="197"/>
      <c r="N118" s="194"/>
      <c r="O118" s="194"/>
      <c r="P118" s="194"/>
      <c r="Q118" s="194"/>
      <c r="R118" s="194"/>
    </row>
    <row r="119" spans="1:22">
      <c r="A119" s="27" cm="1">
        <f t="array" aca="1" ref="A119" ca="1">DATE("2025","8"+3,IFERROR(INDIRECT(T1),"1"))</f>
        <v>45962</v>
      </c>
      <c r="B119" s="20"/>
      <c r="C119" s="21"/>
      <c r="D119" s="20"/>
      <c r="E119" s="21"/>
      <c r="F119" s="22"/>
      <c r="G119" s="22"/>
      <c r="H119" s="34" t="str">
        <f>IF(OR(B119="",LEFT(M119,1)="✓"),"",C119-B119-F119)</f>
        <v/>
      </c>
      <c r="I119" s="34" t="str">
        <f>IF(OR(D119="",LEFT(M119,1)="✓"),"",E119-D119-G119)</f>
        <v/>
      </c>
      <c r="J119" s="34" t="str">
        <f>IF(AND(B119&lt;&gt;"",M119="✓所定"),C119-B119-F119,"")</f>
        <v/>
      </c>
      <c r="K119" s="34" t="str">
        <f>IF(AND(B119&lt;&gt;"",M119="✓法定"),C119-B119-F119,"")</f>
        <v/>
      </c>
      <c r="L119" s="26" t="str">
        <f>IF(AND($B119="",$D119=""),"",($C119-$B119-$F119)+($E119-$D119-$G119))</f>
        <v/>
      </c>
      <c r="M119" s="32"/>
      <c r="N119" s="198"/>
      <c r="O119" s="199"/>
      <c r="P119" s="199"/>
      <c r="Q119" s="200"/>
      <c r="R119" s="23"/>
      <c r="V119" s="1" t="s">
        <v>171</v>
      </c>
    </row>
    <row r="120" spans="1:22">
      <c r="A120" s="27">
        <f ca="1">A119+1</f>
        <v>45963</v>
      </c>
      <c r="B120" s="20"/>
      <c r="C120" s="21"/>
      <c r="D120" s="20"/>
      <c r="E120" s="21"/>
      <c r="F120" s="22"/>
      <c r="G120" s="22"/>
      <c r="H120" s="34" t="str">
        <f t="shared" ref="H120:H149" si="21">IF(OR(B120="",LEFT(M120,1)="✓"),"",C120-B120-F120)</f>
        <v/>
      </c>
      <c r="I120" s="34" t="str">
        <f t="shared" ref="I120:I149" si="22">IF(OR(D120="",LEFT(M120,1)="✓"),"",E120-D120-G120)</f>
        <v/>
      </c>
      <c r="J120" s="34" t="str">
        <f t="shared" ref="J120:J149" si="23">IF(AND(B120&lt;&gt;"",M120="✓所定"),C120-B120-F120,"")</f>
        <v/>
      </c>
      <c r="K120" s="34" t="str">
        <f t="shared" ref="K120:K149" si="24">IF(AND(B120&lt;&gt;"",M120="✓法定"),C120-B120-F120,"")</f>
        <v/>
      </c>
      <c r="L120" s="26" t="str">
        <f t="shared" ref="L120:L147" si="25">IF(AND($B120="",$D120=""),"",($C120-$B120-$F120)+($E120-$D120-$G120))</f>
        <v/>
      </c>
      <c r="M120" s="32"/>
      <c r="N120" s="190"/>
      <c r="O120" s="190"/>
      <c r="P120" s="190"/>
      <c r="Q120" s="190"/>
      <c r="R120" s="23"/>
      <c r="V120" s="1" t="s">
        <v>172</v>
      </c>
    </row>
    <row r="121" spans="1:22">
      <c r="A121" s="27">
        <f t="shared" ref="A121:A149" ca="1" si="26">A120+1</f>
        <v>45964</v>
      </c>
      <c r="B121" s="20"/>
      <c r="C121" s="21"/>
      <c r="D121" s="20"/>
      <c r="E121" s="21"/>
      <c r="F121" s="22"/>
      <c r="G121" s="22"/>
      <c r="H121" s="34" t="str">
        <f t="shared" si="21"/>
        <v/>
      </c>
      <c r="I121" s="34" t="str">
        <f t="shared" si="22"/>
        <v/>
      </c>
      <c r="J121" s="34" t="str">
        <f t="shared" si="23"/>
        <v/>
      </c>
      <c r="K121" s="34" t="str">
        <f t="shared" si="24"/>
        <v/>
      </c>
      <c r="L121" s="26" t="str">
        <f t="shared" si="25"/>
        <v/>
      </c>
      <c r="M121" s="32"/>
      <c r="N121" s="190"/>
      <c r="O121" s="190"/>
      <c r="P121" s="190"/>
      <c r="Q121" s="190"/>
      <c r="R121" s="23"/>
    </row>
    <row r="122" spans="1:22">
      <c r="A122" s="27">
        <f t="shared" ca="1" si="26"/>
        <v>45965</v>
      </c>
      <c r="B122" s="20"/>
      <c r="C122" s="21"/>
      <c r="D122" s="20"/>
      <c r="E122" s="21"/>
      <c r="F122" s="22"/>
      <c r="G122" s="22"/>
      <c r="H122" s="34" t="str">
        <f t="shared" si="21"/>
        <v/>
      </c>
      <c r="I122" s="34" t="str">
        <f t="shared" si="22"/>
        <v/>
      </c>
      <c r="J122" s="34" t="str">
        <f t="shared" si="23"/>
        <v/>
      </c>
      <c r="K122" s="34" t="str">
        <f t="shared" si="24"/>
        <v/>
      </c>
      <c r="L122" s="26" t="str">
        <f t="shared" si="25"/>
        <v/>
      </c>
      <c r="M122" s="32"/>
      <c r="N122" s="190"/>
      <c r="O122" s="190"/>
      <c r="P122" s="190"/>
      <c r="Q122" s="190"/>
      <c r="R122" s="23"/>
    </row>
    <row r="123" spans="1:22">
      <c r="A123" s="27">
        <f t="shared" ca="1" si="26"/>
        <v>45966</v>
      </c>
      <c r="B123" s="20"/>
      <c r="C123" s="21"/>
      <c r="D123" s="20"/>
      <c r="E123" s="21"/>
      <c r="F123" s="22"/>
      <c r="G123" s="22"/>
      <c r="H123" s="34" t="str">
        <f t="shared" si="21"/>
        <v/>
      </c>
      <c r="I123" s="34" t="str">
        <f t="shared" si="22"/>
        <v/>
      </c>
      <c r="J123" s="34" t="str">
        <f t="shared" si="23"/>
        <v/>
      </c>
      <c r="K123" s="34" t="str">
        <f t="shared" si="24"/>
        <v/>
      </c>
      <c r="L123" s="26" t="str">
        <f t="shared" si="25"/>
        <v/>
      </c>
      <c r="M123" s="32"/>
      <c r="N123" s="190"/>
      <c r="O123" s="190"/>
      <c r="P123" s="190"/>
      <c r="Q123" s="190"/>
      <c r="R123" s="23"/>
    </row>
    <row r="124" spans="1:22">
      <c r="A124" s="27">
        <f t="shared" ca="1" si="26"/>
        <v>45967</v>
      </c>
      <c r="B124" s="20"/>
      <c r="C124" s="21"/>
      <c r="D124" s="20"/>
      <c r="E124" s="21"/>
      <c r="F124" s="22"/>
      <c r="G124" s="22"/>
      <c r="H124" s="34" t="str">
        <f t="shared" si="21"/>
        <v/>
      </c>
      <c r="I124" s="34" t="str">
        <f t="shared" si="22"/>
        <v/>
      </c>
      <c r="J124" s="34" t="str">
        <f t="shared" si="23"/>
        <v/>
      </c>
      <c r="K124" s="34" t="str">
        <f t="shared" si="24"/>
        <v/>
      </c>
      <c r="L124" s="26" t="str">
        <f t="shared" si="25"/>
        <v/>
      </c>
      <c r="M124" s="32"/>
      <c r="N124" s="190"/>
      <c r="O124" s="190"/>
      <c r="P124" s="190"/>
      <c r="Q124" s="190"/>
      <c r="R124" s="23"/>
    </row>
    <row r="125" spans="1:22">
      <c r="A125" s="27">
        <f t="shared" ca="1" si="26"/>
        <v>45968</v>
      </c>
      <c r="B125" s="20"/>
      <c r="C125" s="21"/>
      <c r="D125" s="20"/>
      <c r="E125" s="21"/>
      <c r="F125" s="22"/>
      <c r="G125" s="22"/>
      <c r="H125" s="34" t="str">
        <f t="shared" si="21"/>
        <v/>
      </c>
      <c r="I125" s="34" t="str">
        <f t="shared" si="22"/>
        <v/>
      </c>
      <c r="J125" s="34" t="str">
        <f t="shared" si="23"/>
        <v/>
      </c>
      <c r="K125" s="34" t="str">
        <f t="shared" si="24"/>
        <v/>
      </c>
      <c r="L125" s="26" t="str">
        <f t="shared" si="25"/>
        <v/>
      </c>
      <c r="M125" s="32"/>
      <c r="N125" s="190"/>
      <c r="O125" s="190"/>
      <c r="P125" s="190"/>
      <c r="Q125" s="190"/>
      <c r="R125" s="23"/>
    </row>
    <row r="126" spans="1:22">
      <c r="A126" s="27">
        <f t="shared" ca="1" si="26"/>
        <v>45969</v>
      </c>
      <c r="B126" s="20"/>
      <c r="C126" s="21"/>
      <c r="D126" s="20"/>
      <c r="E126" s="21"/>
      <c r="F126" s="22"/>
      <c r="G126" s="22"/>
      <c r="H126" s="34" t="str">
        <f t="shared" si="21"/>
        <v/>
      </c>
      <c r="I126" s="34" t="str">
        <f t="shared" si="22"/>
        <v/>
      </c>
      <c r="J126" s="34" t="str">
        <f t="shared" si="23"/>
        <v/>
      </c>
      <c r="K126" s="34" t="str">
        <f t="shared" si="24"/>
        <v/>
      </c>
      <c r="L126" s="26" t="str">
        <f t="shared" si="25"/>
        <v/>
      </c>
      <c r="M126" s="32"/>
      <c r="N126" s="190"/>
      <c r="O126" s="190"/>
      <c r="P126" s="190"/>
      <c r="Q126" s="190"/>
      <c r="R126" s="23"/>
    </row>
    <row r="127" spans="1:22">
      <c r="A127" s="27">
        <f t="shared" ca="1" si="26"/>
        <v>45970</v>
      </c>
      <c r="B127" s="20"/>
      <c r="C127" s="21"/>
      <c r="D127" s="20"/>
      <c r="E127" s="21"/>
      <c r="F127" s="22"/>
      <c r="G127" s="22"/>
      <c r="H127" s="34" t="str">
        <f t="shared" si="21"/>
        <v/>
      </c>
      <c r="I127" s="34" t="str">
        <f t="shared" si="22"/>
        <v/>
      </c>
      <c r="J127" s="34" t="str">
        <f t="shared" si="23"/>
        <v/>
      </c>
      <c r="K127" s="34" t="str">
        <f t="shared" si="24"/>
        <v/>
      </c>
      <c r="L127" s="26" t="str">
        <f t="shared" si="25"/>
        <v/>
      </c>
      <c r="M127" s="32"/>
      <c r="N127" s="190"/>
      <c r="O127" s="190"/>
      <c r="P127" s="190"/>
      <c r="Q127" s="190"/>
      <c r="R127" s="23"/>
    </row>
    <row r="128" spans="1:22">
      <c r="A128" s="27">
        <f t="shared" ca="1" si="26"/>
        <v>45971</v>
      </c>
      <c r="B128" s="20"/>
      <c r="C128" s="21"/>
      <c r="D128" s="20"/>
      <c r="E128" s="21"/>
      <c r="F128" s="22"/>
      <c r="G128" s="22"/>
      <c r="H128" s="34" t="str">
        <f t="shared" si="21"/>
        <v/>
      </c>
      <c r="I128" s="34" t="str">
        <f t="shared" si="22"/>
        <v/>
      </c>
      <c r="J128" s="34" t="str">
        <f t="shared" si="23"/>
        <v/>
      </c>
      <c r="K128" s="34" t="str">
        <f t="shared" si="24"/>
        <v/>
      </c>
      <c r="L128" s="26" t="str">
        <f t="shared" si="25"/>
        <v/>
      </c>
      <c r="M128" s="32"/>
      <c r="N128" s="190"/>
      <c r="O128" s="190"/>
      <c r="P128" s="190"/>
      <c r="Q128" s="190"/>
      <c r="R128" s="23"/>
    </row>
    <row r="129" spans="1:18">
      <c r="A129" s="27">
        <f t="shared" ca="1" si="26"/>
        <v>45972</v>
      </c>
      <c r="B129" s="20"/>
      <c r="C129" s="21"/>
      <c r="D129" s="20"/>
      <c r="E129" s="21"/>
      <c r="F129" s="22"/>
      <c r="G129" s="22"/>
      <c r="H129" s="34" t="str">
        <f t="shared" si="21"/>
        <v/>
      </c>
      <c r="I129" s="34" t="str">
        <f t="shared" si="22"/>
        <v/>
      </c>
      <c r="J129" s="34" t="str">
        <f t="shared" si="23"/>
        <v/>
      </c>
      <c r="K129" s="34" t="str">
        <f t="shared" si="24"/>
        <v/>
      </c>
      <c r="L129" s="26" t="str">
        <f t="shared" si="25"/>
        <v/>
      </c>
      <c r="M129" s="32"/>
      <c r="N129" s="190"/>
      <c r="O129" s="190"/>
      <c r="P129" s="190"/>
      <c r="Q129" s="190"/>
      <c r="R129" s="23"/>
    </row>
    <row r="130" spans="1:18">
      <c r="A130" s="27">
        <f t="shared" ca="1" si="26"/>
        <v>45973</v>
      </c>
      <c r="B130" s="20"/>
      <c r="C130" s="21"/>
      <c r="D130" s="20"/>
      <c r="E130" s="21"/>
      <c r="F130" s="22"/>
      <c r="G130" s="22"/>
      <c r="H130" s="34" t="str">
        <f t="shared" si="21"/>
        <v/>
      </c>
      <c r="I130" s="34" t="str">
        <f t="shared" si="22"/>
        <v/>
      </c>
      <c r="J130" s="34" t="str">
        <f t="shared" si="23"/>
        <v/>
      </c>
      <c r="K130" s="34" t="str">
        <f t="shared" si="24"/>
        <v/>
      </c>
      <c r="L130" s="26" t="str">
        <f t="shared" si="25"/>
        <v/>
      </c>
      <c r="M130" s="32"/>
      <c r="N130" s="190"/>
      <c r="O130" s="190"/>
      <c r="P130" s="190"/>
      <c r="Q130" s="190"/>
      <c r="R130" s="23"/>
    </row>
    <row r="131" spans="1:18">
      <c r="A131" s="27">
        <f t="shared" ca="1" si="26"/>
        <v>45974</v>
      </c>
      <c r="B131" s="20"/>
      <c r="C131" s="21"/>
      <c r="D131" s="20"/>
      <c r="E131" s="21"/>
      <c r="F131" s="22"/>
      <c r="G131" s="22"/>
      <c r="H131" s="34" t="str">
        <f t="shared" si="21"/>
        <v/>
      </c>
      <c r="I131" s="34" t="str">
        <f t="shared" si="22"/>
        <v/>
      </c>
      <c r="J131" s="34" t="str">
        <f t="shared" si="23"/>
        <v/>
      </c>
      <c r="K131" s="34" t="str">
        <f t="shared" si="24"/>
        <v/>
      </c>
      <c r="L131" s="26" t="str">
        <f t="shared" si="25"/>
        <v/>
      </c>
      <c r="M131" s="32"/>
      <c r="N131" s="190"/>
      <c r="O131" s="190"/>
      <c r="P131" s="190"/>
      <c r="Q131" s="190"/>
      <c r="R131" s="23"/>
    </row>
    <row r="132" spans="1:18">
      <c r="A132" s="27">
        <f t="shared" ca="1" si="26"/>
        <v>45975</v>
      </c>
      <c r="B132" s="20"/>
      <c r="C132" s="21"/>
      <c r="D132" s="20"/>
      <c r="E132" s="21"/>
      <c r="F132" s="22"/>
      <c r="G132" s="22"/>
      <c r="H132" s="34" t="str">
        <f t="shared" si="21"/>
        <v/>
      </c>
      <c r="I132" s="34" t="str">
        <f t="shared" si="22"/>
        <v/>
      </c>
      <c r="J132" s="34" t="str">
        <f t="shared" si="23"/>
        <v/>
      </c>
      <c r="K132" s="34" t="str">
        <f t="shared" si="24"/>
        <v/>
      </c>
      <c r="L132" s="26" t="str">
        <f t="shared" si="25"/>
        <v/>
      </c>
      <c r="M132" s="32"/>
      <c r="N132" s="190"/>
      <c r="O132" s="190"/>
      <c r="P132" s="190"/>
      <c r="Q132" s="190"/>
      <c r="R132" s="23"/>
    </row>
    <row r="133" spans="1:18">
      <c r="A133" s="27">
        <f t="shared" ca="1" si="26"/>
        <v>45976</v>
      </c>
      <c r="B133" s="20"/>
      <c r="C133" s="21"/>
      <c r="D133" s="20"/>
      <c r="E133" s="21"/>
      <c r="F133" s="22"/>
      <c r="G133" s="22"/>
      <c r="H133" s="34" t="str">
        <f t="shared" si="21"/>
        <v/>
      </c>
      <c r="I133" s="34" t="str">
        <f t="shared" si="22"/>
        <v/>
      </c>
      <c r="J133" s="34" t="str">
        <f t="shared" si="23"/>
        <v/>
      </c>
      <c r="K133" s="34" t="str">
        <f t="shared" si="24"/>
        <v/>
      </c>
      <c r="L133" s="26" t="str">
        <f t="shared" si="25"/>
        <v/>
      </c>
      <c r="M133" s="32"/>
      <c r="N133" s="190"/>
      <c r="O133" s="190"/>
      <c r="P133" s="190"/>
      <c r="Q133" s="190"/>
      <c r="R133" s="23"/>
    </row>
    <row r="134" spans="1:18">
      <c r="A134" s="27">
        <f t="shared" ca="1" si="26"/>
        <v>45977</v>
      </c>
      <c r="B134" s="20"/>
      <c r="C134" s="21"/>
      <c r="D134" s="20"/>
      <c r="E134" s="21"/>
      <c r="F134" s="22"/>
      <c r="G134" s="22"/>
      <c r="H134" s="34" t="str">
        <f t="shared" si="21"/>
        <v/>
      </c>
      <c r="I134" s="34" t="str">
        <f t="shared" si="22"/>
        <v/>
      </c>
      <c r="J134" s="34" t="str">
        <f t="shared" si="23"/>
        <v/>
      </c>
      <c r="K134" s="34" t="str">
        <f t="shared" si="24"/>
        <v/>
      </c>
      <c r="L134" s="26" t="str">
        <f t="shared" si="25"/>
        <v/>
      </c>
      <c r="M134" s="32"/>
      <c r="N134" s="190"/>
      <c r="O134" s="190"/>
      <c r="P134" s="190"/>
      <c r="Q134" s="190"/>
      <c r="R134" s="23"/>
    </row>
    <row r="135" spans="1:18">
      <c r="A135" s="27">
        <f t="shared" ca="1" si="26"/>
        <v>45978</v>
      </c>
      <c r="B135" s="20"/>
      <c r="C135" s="21"/>
      <c r="D135" s="20"/>
      <c r="E135" s="21"/>
      <c r="F135" s="22"/>
      <c r="G135" s="22"/>
      <c r="H135" s="34" t="str">
        <f t="shared" si="21"/>
        <v/>
      </c>
      <c r="I135" s="34" t="str">
        <f t="shared" si="22"/>
        <v/>
      </c>
      <c r="J135" s="34" t="str">
        <f t="shared" si="23"/>
        <v/>
      </c>
      <c r="K135" s="34" t="str">
        <f t="shared" si="24"/>
        <v/>
      </c>
      <c r="L135" s="26" t="str">
        <f t="shared" si="25"/>
        <v/>
      </c>
      <c r="M135" s="32"/>
      <c r="N135" s="190"/>
      <c r="O135" s="190"/>
      <c r="P135" s="190"/>
      <c r="Q135" s="190"/>
      <c r="R135" s="23"/>
    </row>
    <row r="136" spans="1:18">
      <c r="A136" s="27">
        <f t="shared" ca="1" si="26"/>
        <v>45979</v>
      </c>
      <c r="B136" s="20"/>
      <c r="C136" s="21"/>
      <c r="D136" s="20"/>
      <c r="E136" s="21"/>
      <c r="F136" s="22"/>
      <c r="G136" s="22"/>
      <c r="H136" s="34" t="str">
        <f t="shared" si="21"/>
        <v/>
      </c>
      <c r="I136" s="34" t="str">
        <f t="shared" si="22"/>
        <v/>
      </c>
      <c r="J136" s="34" t="str">
        <f t="shared" si="23"/>
        <v/>
      </c>
      <c r="K136" s="34" t="str">
        <f t="shared" si="24"/>
        <v/>
      </c>
      <c r="L136" s="26" t="str">
        <f t="shared" si="25"/>
        <v/>
      </c>
      <c r="M136" s="32"/>
      <c r="N136" s="190"/>
      <c r="O136" s="190"/>
      <c r="P136" s="190"/>
      <c r="Q136" s="190"/>
      <c r="R136" s="23"/>
    </row>
    <row r="137" spans="1:18">
      <c r="A137" s="27">
        <f t="shared" ca="1" si="26"/>
        <v>45980</v>
      </c>
      <c r="B137" s="20"/>
      <c r="C137" s="21"/>
      <c r="D137" s="20"/>
      <c r="E137" s="21"/>
      <c r="F137" s="22"/>
      <c r="G137" s="22"/>
      <c r="H137" s="34" t="str">
        <f t="shared" si="21"/>
        <v/>
      </c>
      <c r="I137" s="34" t="str">
        <f t="shared" si="22"/>
        <v/>
      </c>
      <c r="J137" s="34" t="str">
        <f t="shared" si="23"/>
        <v/>
      </c>
      <c r="K137" s="34" t="str">
        <f t="shared" si="24"/>
        <v/>
      </c>
      <c r="L137" s="26" t="str">
        <f t="shared" si="25"/>
        <v/>
      </c>
      <c r="M137" s="32"/>
      <c r="N137" s="190"/>
      <c r="O137" s="190"/>
      <c r="P137" s="190"/>
      <c r="Q137" s="190"/>
      <c r="R137" s="23"/>
    </row>
    <row r="138" spans="1:18">
      <c r="A138" s="27">
        <f t="shared" ca="1" si="26"/>
        <v>45981</v>
      </c>
      <c r="B138" s="20"/>
      <c r="C138" s="21"/>
      <c r="D138" s="20"/>
      <c r="E138" s="21"/>
      <c r="F138" s="22"/>
      <c r="G138" s="22"/>
      <c r="H138" s="34" t="str">
        <f t="shared" si="21"/>
        <v/>
      </c>
      <c r="I138" s="34" t="str">
        <f t="shared" si="22"/>
        <v/>
      </c>
      <c r="J138" s="34" t="str">
        <f t="shared" si="23"/>
        <v/>
      </c>
      <c r="K138" s="34" t="str">
        <f t="shared" si="24"/>
        <v/>
      </c>
      <c r="L138" s="26" t="str">
        <f t="shared" si="25"/>
        <v/>
      </c>
      <c r="M138" s="32"/>
      <c r="N138" s="190"/>
      <c r="O138" s="190"/>
      <c r="P138" s="190"/>
      <c r="Q138" s="190"/>
      <c r="R138" s="23"/>
    </row>
    <row r="139" spans="1:18">
      <c r="A139" s="27">
        <f t="shared" ca="1" si="26"/>
        <v>45982</v>
      </c>
      <c r="B139" s="20"/>
      <c r="C139" s="21"/>
      <c r="D139" s="20"/>
      <c r="E139" s="21"/>
      <c r="F139" s="22"/>
      <c r="G139" s="22"/>
      <c r="H139" s="34" t="str">
        <f t="shared" si="21"/>
        <v/>
      </c>
      <c r="I139" s="34" t="str">
        <f t="shared" si="22"/>
        <v/>
      </c>
      <c r="J139" s="34" t="str">
        <f t="shared" si="23"/>
        <v/>
      </c>
      <c r="K139" s="34" t="str">
        <f t="shared" si="24"/>
        <v/>
      </c>
      <c r="L139" s="26" t="str">
        <f t="shared" si="25"/>
        <v/>
      </c>
      <c r="M139" s="32"/>
      <c r="N139" s="190"/>
      <c r="O139" s="190"/>
      <c r="P139" s="190"/>
      <c r="Q139" s="190"/>
      <c r="R139" s="23"/>
    </row>
    <row r="140" spans="1:18">
      <c r="A140" s="27">
        <f t="shared" ca="1" si="26"/>
        <v>45983</v>
      </c>
      <c r="B140" s="20"/>
      <c r="C140" s="21"/>
      <c r="D140" s="20"/>
      <c r="E140" s="21"/>
      <c r="F140" s="22"/>
      <c r="G140" s="22"/>
      <c r="H140" s="34" t="str">
        <f t="shared" si="21"/>
        <v/>
      </c>
      <c r="I140" s="34" t="str">
        <f t="shared" si="22"/>
        <v/>
      </c>
      <c r="J140" s="34" t="str">
        <f t="shared" si="23"/>
        <v/>
      </c>
      <c r="K140" s="34" t="str">
        <f t="shared" si="24"/>
        <v/>
      </c>
      <c r="L140" s="26" t="str">
        <f t="shared" si="25"/>
        <v/>
      </c>
      <c r="M140" s="32"/>
      <c r="N140" s="190"/>
      <c r="O140" s="190"/>
      <c r="P140" s="190"/>
      <c r="Q140" s="190"/>
      <c r="R140" s="23"/>
    </row>
    <row r="141" spans="1:18">
      <c r="A141" s="27">
        <f t="shared" ca="1" si="26"/>
        <v>45984</v>
      </c>
      <c r="B141" s="20"/>
      <c r="C141" s="21"/>
      <c r="D141" s="20"/>
      <c r="E141" s="21"/>
      <c r="F141" s="22"/>
      <c r="G141" s="22"/>
      <c r="H141" s="34" t="str">
        <f t="shared" si="21"/>
        <v/>
      </c>
      <c r="I141" s="34" t="str">
        <f t="shared" si="22"/>
        <v/>
      </c>
      <c r="J141" s="34" t="str">
        <f t="shared" si="23"/>
        <v/>
      </c>
      <c r="K141" s="34" t="str">
        <f t="shared" si="24"/>
        <v/>
      </c>
      <c r="L141" s="26" t="str">
        <f t="shared" si="25"/>
        <v/>
      </c>
      <c r="M141" s="32"/>
      <c r="N141" s="190"/>
      <c r="O141" s="190"/>
      <c r="P141" s="190"/>
      <c r="Q141" s="190"/>
      <c r="R141" s="23"/>
    </row>
    <row r="142" spans="1:18">
      <c r="A142" s="27">
        <f t="shared" ca="1" si="26"/>
        <v>45985</v>
      </c>
      <c r="B142" s="20"/>
      <c r="C142" s="21"/>
      <c r="D142" s="20"/>
      <c r="E142" s="21"/>
      <c r="F142" s="22"/>
      <c r="G142" s="22"/>
      <c r="H142" s="34" t="str">
        <f t="shared" si="21"/>
        <v/>
      </c>
      <c r="I142" s="34" t="str">
        <f t="shared" si="22"/>
        <v/>
      </c>
      <c r="J142" s="34" t="str">
        <f t="shared" si="23"/>
        <v/>
      </c>
      <c r="K142" s="34" t="str">
        <f t="shared" si="24"/>
        <v/>
      </c>
      <c r="L142" s="26" t="str">
        <f t="shared" si="25"/>
        <v/>
      </c>
      <c r="M142" s="32"/>
      <c r="N142" s="190"/>
      <c r="O142" s="190"/>
      <c r="P142" s="190"/>
      <c r="Q142" s="190"/>
      <c r="R142" s="23"/>
    </row>
    <row r="143" spans="1:18">
      <c r="A143" s="27">
        <f t="shared" ca="1" si="26"/>
        <v>45986</v>
      </c>
      <c r="B143" s="20"/>
      <c r="C143" s="21"/>
      <c r="D143" s="20"/>
      <c r="E143" s="21"/>
      <c r="F143" s="22"/>
      <c r="G143" s="22"/>
      <c r="H143" s="34" t="str">
        <f t="shared" si="21"/>
        <v/>
      </c>
      <c r="I143" s="34" t="str">
        <f t="shared" si="22"/>
        <v/>
      </c>
      <c r="J143" s="34" t="str">
        <f t="shared" si="23"/>
        <v/>
      </c>
      <c r="K143" s="34" t="str">
        <f t="shared" si="24"/>
        <v/>
      </c>
      <c r="L143" s="26" t="str">
        <f t="shared" si="25"/>
        <v/>
      </c>
      <c r="M143" s="32"/>
      <c r="N143" s="190"/>
      <c r="O143" s="190"/>
      <c r="P143" s="190"/>
      <c r="Q143" s="190"/>
      <c r="R143" s="23"/>
    </row>
    <row r="144" spans="1:18">
      <c r="A144" s="27">
        <f t="shared" ca="1" si="26"/>
        <v>45987</v>
      </c>
      <c r="B144" s="20"/>
      <c r="C144" s="21"/>
      <c r="D144" s="20"/>
      <c r="E144" s="21"/>
      <c r="F144" s="22"/>
      <c r="G144" s="22"/>
      <c r="H144" s="34" t="str">
        <f t="shared" si="21"/>
        <v/>
      </c>
      <c r="I144" s="34" t="str">
        <f t="shared" si="22"/>
        <v/>
      </c>
      <c r="J144" s="34" t="str">
        <f t="shared" si="23"/>
        <v/>
      </c>
      <c r="K144" s="34" t="str">
        <f t="shared" si="24"/>
        <v/>
      </c>
      <c r="L144" s="26" t="str">
        <f t="shared" si="25"/>
        <v/>
      </c>
      <c r="M144" s="32"/>
      <c r="N144" s="190"/>
      <c r="O144" s="190"/>
      <c r="P144" s="190"/>
      <c r="Q144" s="190"/>
      <c r="R144" s="23"/>
    </row>
    <row r="145" spans="1:22">
      <c r="A145" s="27">
        <f t="shared" ca="1" si="26"/>
        <v>45988</v>
      </c>
      <c r="B145" s="20"/>
      <c r="C145" s="21"/>
      <c r="D145" s="20"/>
      <c r="E145" s="21"/>
      <c r="F145" s="22"/>
      <c r="G145" s="22"/>
      <c r="H145" s="34" t="str">
        <f t="shared" si="21"/>
        <v/>
      </c>
      <c r="I145" s="34" t="str">
        <f t="shared" si="22"/>
        <v/>
      </c>
      <c r="J145" s="34" t="str">
        <f t="shared" si="23"/>
        <v/>
      </c>
      <c r="K145" s="34" t="str">
        <f t="shared" si="24"/>
        <v/>
      </c>
      <c r="L145" s="26" t="str">
        <f t="shared" si="25"/>
        <v/>
      </c>
      <c r="M145" s="32"/>
      <c r="N145" s="190"/>
      <c r="O145" s="190"/>
      <c r="P145" s="190"/>
      <c r="Q145" s="190"/>
      <c r="R145" s="23"/>
    </row>
    <row r="146" spans="1:22">
      <c r="A146" s="27">
        <f t="shared" ca="1" si="26"/>
        <v>45989</v>
      </c>
      <c r="B146" s="20"/>
      <c r="C146" s="21"/>
      <c r="D146" s="20"/>
      <c r="E146" s="21"/>
      <c r="F146" s="22"/>
      <c r="G146" s="22"/>
      <c r="H146" s="34" t="str">
        <f t="shared" si="21"/>
        <v/>
      </c>
      <c r="I146" s="34" t="str">
        <f t="shared" si="22"/>
        <v/>
      </c>
      <c r="J146" s="34" t="str">
        <f t="shared" si="23"/>
        <v/>
      </c>
      <c r="K146" s="34" t="str">
        <f t="shared" si="24"/>
        <v/>
      </c>
      <c r="L146" s="26" t="str">
        <f t="shared" si="25"/>
        <v/>
      </c>
      <c r="M146" s="32"/>
      <c r="N146" s="190"/>
      <c r="O146" s="190"/>
      <c r="P146" s="190"/>
      <c r="Q146" s="190"/>
      <c r="R146" s="23"/>
    </row>
    <row r="147" spans="1:22">
      <c r="A147" s="27">
        <f t="shared" ca="1" si="26"/>
        <v>45990</v>
      </c>
      <c r="B147" s="20"/>
      <c r="C147" s="21"/>
      <c r="D147" s="20"/>
      <c r="E147" s="21"/>
      <c r="F147" s="22"/>
      <c r="G147" s="22"/>
      <c r="H147" s="34" t="str">
        <f t="shared" si="21"/>
        <v/>
      </c>
      <c r="I147" s="34" t="str">
        <f t="shared" si="22"/>
        <v/>
      </c>
      <c r="J147" s="34" t="str">
        <f t="shared" si="23"/>
        <v/>
      </c>
      <c r="K147" s="34" t="str">
        <f t="shared" si="24"/>
        <v/>
      </c>
      <c r="L147" s="26" t="str">
        <f t="shared" si="25"/>
        <v/>
      </c>
      <c r="M147" s="32"/>
      <c r="N147" s="190"/>
      <c r="O147" s="190"/>
      <c r="P147" s="190"/>
      <c r="Q147" s="190"/>
      <c r="R147" s="23"/>
    </row>
    <row r="148" spans="1:22">
      <c r="A148" s="27">
        <f t="shared" ca="1" si="26"/>
        <v>45991</v>
      </c>
      <c r="B148" s="20"/>
      <c r="C148" s="21"/>
      <c r="D148" s="20"/>
      <c r="E148" s="21"/>
      <c r="F148" s="22"/>
      <c r="G148" s="22"/>
      <c r="H148" s="34" t="str">
        <f t="shared" si="21"/>
        <v/>
      </c>
      <c r="I148" s="34" t="str">
        <f t="shared" si="22"/>
        <v/>
      </c>
      <c r="J148" s="34" t="str">
        <f t="shared" si="23"/>
        <v/>
      </c>
      <c r="K148" s="34" t="str">
        <f t="shared" si="24"/>
        <v/>
      </c>
      <c r="L148" s="26" t="str">
        <f>IF(AND($B148="",$D148=""),"",($C148-$B148-$F148)+($E148-$D148-$G148))</f>
        <v/>
      </c>
      <c r="M148" s="32"/>
      <c r="N148" s="190"/>
      <c r="O148" s="190"/>
      <c r="P148" s="190"/>
      <c r="Q148" s="190"/>
      <c r="R148" s="23"/>
    </row>
    <row r="149" spans="1:22">
      <c r="A149" s="27">
        <f t="shared" ca="1" si="26"/>
        <v>45992</v>
      </c>
      <c r="B149" s="20"/>
      <c r="C149" s="21"/>
      <c r="D149" s="20"/>
      <c r="E149" s="21"/>
      <c r="F149" s="22"/>
      <c r="G149" s="22"/>
      <c r="H149" s="34" t="str">
        <f t="shared" si="21"/>
        <v/>
      </c>
      <c r="I149" s="34" t="str">
        <f t="shared" si="22"/>
        <v/>
      </c>
      <c r="J149" s="34" t="str">
        <f t="shared" si="23"/>
        <v/>
      </c>
      <c r="K149" s="34" t="str">
        <f t="shared" si="24"/>
        <v/>
      </c>
      <c r="L149" s="26" t="str">
        <f>IF(AND($B149="",$D149=""),"",($C149-$B149-$F149)+($E149-$D149-$G149))</f>
        <v/>
      </c>
      <c r="M149" s="32"/>
      <c r="N149" s="190"/>
      <c r="O149" s="190"/>
      <c r="P149" s="190"/>
      <c r="Q149" s="190"/>
      <c r="R149" s="23"/>
    </row>
    <row r="150" spans="1:22">
      <c r="A150" s="5" t="s">
        <v>11</v>
      </c>
      <c r="B150" s="191"/>
      <c r="C150" s="192"/>
      <c r="D150" s="191"/>
      <c r="E150" s="192"/>
      <c r="F150" s="26" t="str">
        <f>IF(SUM($F119:$F149)=0,"",SUM($F119:$F149))</f>
        <v/>
      </c>
      <c r="G150" s="26" t="str">
        <f>IF(SUM($G119:$G149)=0,"",SUM($G119:$G149))</f>
        <v/>
      </c>
      <c r="H150" s="26" t="str">
        <f>IF(SUM(H119:H149)=0,"",SUM(H119:H149))</f>
        <v/>
      </c>
      <c r="I150" s="26" t="str">
        <f>IF(SUM(I119:I149)=0,"",SUM(I119:I149))</f>
        <v/>
      </c>
      <c r="J150" s="26" t="str">
        <f t="shared" ref="J150:K150" si="27">IF(SUM(J119:J149)=0,"",SUM(J119:J149))</f>
        <v/>
      </c>
      <c r="K150" s="26" t="str">
        <f t="shared" si="27"/>
        <v/>
      </c>
      <c r="L150" s="26" t="str">
        <f>IF(SUM($L119:$L149)=0,"",SUM($L119:$L149))</f>
        <v/>
      </c>
      <c r="M150" s="33"/>
      <c r="N150" s="193"/>
      <c r="O150" s="193"/>
      <c r="P150" s="193"/>
      <c r="Q150" s="193"/>
      <c r="R150" s="6"/>
    </row>
    <row r="152" spans="1:22" ht="27" customHeight="1">
      <c r="A152" s="194" t="s">
        <v>22</v>
      </c>
      <c r="B152" s="189" t="s">
        <v>103</v>
      </c>
      <c r="C152" s="189"/>
      <c r="D152" s="189"/>
      <c r="E152" s="189"/>
      <c r="F152" s="189" t="s">
        <v>23</v>
      </c>
      <c r="G152" s="189"/>
      <c r="H152" s="189" t="s">
        <v>88</v>
      </c>
      <c r="I152" s="189"/>
      <c r="J152" s="189"/>
      <c r="K152" s="189"/>
      <c r="L152" s="189" t="s">
        <v>87</v>
      </c>
      <c r="M152" s="195" t="s">
        <v>96</v>
      </c>
      <c r="N152" s="194" t="s">
        <v>25</v>
      </c>
      <c r="O152" s="194"/>
      <c r="P152" s="194"/>
      <c r="Q152" s="194"/>
      <c r="R152" s="189" t="s">
        <v>100</v>
      </c>
    </row>
    <row r="153" spans="1:22" ht="14.25" customHeight="1">
      <c r="A153" s="194"/>
      <c r="B153" s="189" t="s">
        <v>82</v>
      </c>
      <c r="C153" s="189"/>
      <c r="D153" s="189" t="s">
        <v>84</v>
      </c>
      <c r="E153" s="189"/>
      <c r="F153" s="189"/>
      <c r="G153" s="189"/>
      <c r="H153" s="189" t="s">
        <v>90</v>
      </c>
      <c r="I153" s="189"/>
      <c r="J153" s="189" t="s">
        <v>89</v>
      </c>
      <c r="K153" s="189"/>
      <c r="L153" s="189"/>
      <c r="M153" s="196"/>
      <c r="N153" s="194"/>
      <c r="O153" s="194"/>
      <c r="P153" s="194"/>
      <c r="Q153" s="194"/>
      <c r="R153" s="189"/>
    </row>
    <row r="154" spans="1:22">
      <c r="A154" s="194"/>
      <c r="B154" s="43" t="s">
        <v>26</v>
      </c>
      <c r="C154" s="43" t="s">
        <v>27</v>
      </c>
      <c r="D154" s="43" t="s">
        <v>26</v>
      </c>
      <c r="E154" s="43" t="s">
        <v>27</v>
      </c>
      <c r="F154" s="44" t="s">
        <v>85</v>
      </c>
      <c r="G154" s="44" t="s">
        <v>86</v>
      </c>
      <c r="H154" s="44" t="s">
        <v>81</v>
      </c>
      <c r="I154" s="44" t="s">
        <v>83</v>
      </c>
      <c r="J154" s="44" t="s">
        <v>81</v>
      </c>
      <c r="K154" s="44" t="s">
        <v>95</v>
      </c>
      <c r="L154" s="189"/>
      <c r="M154" s="197"/>
      <c r="N154" s="194"/>
      <c r="O154" s="194"/>
      <c r="P154" s="194"/>
      <c r="Q154" s="194"/>
      <c r="R154" s="194"/>
    </row>
    <row r="155" spans="1:22">
      <c r="A155" s="27" cm="1">
        <f t="array" aca="1" ref="A155" ca="1">DATE("2025","8"+4,IFERROR(INDIRECT(T1),"1"))</f>
        <v>45992</v>
      </c>
      <c r="B155" s="20"/>
      <c r="C155" s="21"/>
      <c r="D155" s="20"/>
      <c r="E155" s="21"/>
      <c r="F155" s="22"/>
      <c r="G155" s="22"/>
      <c r="H155" s="34" t="str">
        <f>IF(OR(B155="",LEFT(M155,1)="✓"),"",C155-B155-F155)</f>
        <v/>
      </c>
      <c r="I155" s="34" t="str">
        <f>IF(OR(D155="",LEFT(M155,1)="✓"),"",E155-D155-G155)</f>
        <v/>
      </c>
      <c r="J155" s="34" t="str">
        <f>IF(AND(B155&lt;&gt;"",M155="✓所定"),C155-B155-F155,"")</f>
        <v/>
      </c>
      <c r="K155" s="34" t="str">
        <f>IF(AND(B155&lt;&gt;"",M155="✓法定"),C155-B155-F155,"")</f>
        <v/>
      </c>
      <c r="L155" s="26" t="str">
        <f t="shared" ref="L155:L185" si="28">IF(AND($B155="",$D155=""),"",($C155-$B155-$F155)+($E155-$D155-$G155))</f>
        <v/>
      </c>
      <c r="M155" s="32"/>
      <c r="N155" s="190"/>
      <c r="O155" s="190"/>
      <c r="P155" s="190"/>
      <c r="Q155" s="190"/>
      <c r="R155" s="23"/>
      <c r="V155" s="1" t="s">
        <v>171</v>
      </c>
    </row>
    <row r="156" spans="1:22">
      <c r="A156" s="27">
        <f ca="1">A155+1</f>
        <v>45993</v>
      </c>
      <c r="B156" s="20"/>
      <c r="C156" s="21"/>
      <c r="D156" s="20"/>
      <c r="E156" s="21"/>
      <c r="F156" s="22"/>
      <c r="G156" s="22"/>
      <c r="H156" s="34" t="str">
        <f t="shared" ref="H156:H185" si="29">IF(OR(B156="",LEFT(M156,1)="✓"),"",C156-B156-F156)</f>
        <v/>
      </c>
      <c r="I156" s="34" t="str">
        <f t="shared" ref="I156:I185" si="30">IF(OR(D156="",LEFT(M156,1)="✓"),"",E156-D156-G156)</f>
        <v/>
      </c>
      <c r="J156" s="34" t="str">
        <f t="shared" ref="J156:J185" si="31">IF(AND(B156&lt;&gt;"",M156="✓所定"),C156-B156-F156,"")</f>
        <v/>
      </c>
      <c r="K156" s="34" t="str">
        <f t="shared" ref="K156:K185" si="32">IF(AND(B156&lt;&gt;"",M156="✓法定"),C156-B156-F156,"")</f>
        <v/>
      </c>
      <c r="L156" s="26" t="str">
        <f t="shared" si="28"/>
        <v/>
      </c>
      <c r="M156" s="32"/>
      <c r="N156" s="190"/>
      <c r="O156" s="190"/>
      <c r="P156" s="190"/>
      <c r="Q156" s="190"/>
      <c r="R156" s="23"/>
      <c r="V156" s="1" t="s">
        <v>172</v>
      </c>
    </row>
    <row r="157" spans="1:22">
      <c r="A157" s="27">
        <f t="shared" ref="A157:A185" ca="1" si="33">A156+1</f>
        <v>45994</v>
      </c>
      <c r="B157" s="20"/>
      <c r="C157" s="21"/>
      <c r="D157" s="20"/>
      <c r="E157" s="21"/>
      <c r="F157" s="22"/>
      <c r="G157" s="22"/>
      <c r="H157" s="34" t="str">
        <f t="shared" si="29"/>
        <v/>
      </c>
      <c r="I157" s="34" t="str">
        <f t="shared" si="30"/>
        <v/>
      </c>
      <c r="J157" s="34" t="str">
        <f t="shared" si="31"/>
        <v/>
      </c>
      <c r="K157" s="34" t="str">
        <f t="shared" si="32"/>
        <v/>
      </c>
      <c r="L157" s="26" t="str">
        <f t="shared" si="28"/>
        <v/>
      </c>
      <c r="M157" s="32"/>
      <c r="N157" s="190"/>
      <c r="O157" s="190"/>
      <c r="P157" s="190"/>
      <c r="Q157" s="190"/>
      <c r="R157" s="23"/>
    </row>
    <row r="158" spans="1:22">
      <c r="A158" s="27">
        <f t="shared" ca="1" si="33"/>
        <v>45995</v>
      </c>
      <c r="B158" s="20"/>
      <c r="C158" s="21"/>
      <c r="D158" s="20"/>
      <c r="E158" s="21"/>
      <c r="F158" s="22"/>
      <c r="G158" s="22"/>
      <c r="H158" s="34" t="str">
        <f t="shared" si="29"/>
        <v/>
      </c>
      <c r="I158" s="34" t="str">
        <f t="shared" si="30"/>
        <v/>
      </c>
      <c r="J158" s="34" t="str">
        <f t="shared" si="31"/>
        <v/>
      </c>
      <c r="K158" s="34" t="str">
        <f t="shared" si="32"/>
        <v/>
      </c>
      <c r="L158" s="26" t="str">
        <f t="shared" si="28"/>
        <v/>
      </c>
      <c r="M158" s="32"/>
      <c r="N158" s="190"/>
      <c r="O158" s="190"/>
      <c r="P158" s="190"/>
      <c r="Q158" s="190"/>
      <c r="R158" s="23"/>
    </row>
    <row r="159" spans="1:22">
      <c r="A159" s="27">
        <f t="shared" ca="1" si="33"/>
        <v>45996</v>
      </c>
      <c r="B159" s="20"/>
      <c r="C159" s="21"/>
      <c r="D159" s="20"/>
      <c r="E159" s="21"/>
      <c r="F159" s="22"/>
      <c r="G159" s="22"/>
      <c r="H159" s="34" t="str">
        <f t="shared" si="29"/>
        <v/>
      </c>
      <c r="I159" s="34" t="str">
        <f t="shared" si="30"/>
        <v/>
      </c>
      <c r="J159" s="34" t="str">
        <f t="shared" si="31"/>
        <v/>
      </c>
      <c r="K159" s="34" t="str">
        <f t="shared" si="32"/>
        <v/>
      </c>
      <c r="L159" s="26" t="str">
        <f t="shared" si="28"/>
        <v/>
      </c>
      <c r="M159" s="32"/>
      <c r="N159" s="190"/>
      <c r="O159" s="190"/>
      <c r="P159" s="190"/>
      <c r="Q159" s="190"/>
      <c r="R159" s="23"/>
    </row>
    <row r="160" spans="1:22">
      <c r="A160" s="27">
        <f t="shared" ca="1" si="33"/>
        <v>45997</v>
      </c>
      <c r="B160" s="20"/>
      <c r="C160" s="21"/>
      <c r="D160" s="20"/>
      <c r="E160" s="21"/>
      <c r="F160" s="22"/>
      <c r="G160" s="22"/>
      <c r="H160" s="34" t="str">
        <f t="shared" si="29"/>
        <v/>
      </c>
      <c r="I160" s="34" t="str">
        <f t="shared" si="30"/>
        <v/>
      </c>
      <c r="J160" s="34" t="str">
        <f t="shared" si="31"/>
        <v/>
      </c>
      <c r="K160" s="34" t="str">
        <f t="shared" si="32"/>
        <v/>
      </c>
      <c r="L160" s="26" t="str">
        <f t="shared" si="28"/>
        <v/>
      </c>
      <c r="M160" s="32"/>
      <c r="N160" s="190"/>
      <c r="O160" s="190"/>
      <c r="P160" s="190"/>
      <c r="Q160" s="190"/>
      <c r="R160" s="23"/>
    </row>
    <row r="161" spans="1:18">
      <c r="A161" s="27">
        <f t="shared" ca="1" si="33"/>
        <v>45998</v>
      </c>
      <c r="B161" s="20"/>
      <c r="C161" s="21"/>
      <c r="D161" s="20"/>
      <c r="E161" s="21"/>
      <c r="F161" s="22"/>
      <c r="G161" s="22"/>
      <c r="H161" s="34" t="str">
        <f t="shared" si="29"/>
        <v/>
      </c>
      <c r="I161" s="34" t="str">
        <f t="shared" si="30"/>
        <v/>
      </c>
      <c r="J161" s="34" t="str">
        <f t="shared" si="31"/>
        <v/>
      </c>
      <c r="K161" s="34" t="str">
        <f t="shared" si="32"/>
        <v/>
      </c>
      <c r="L161" s="26" t="str">
        <f t="shared" si="28"/>
        <v/>
      </c>
      <c r="M161" s="32"/>
      <c r="N161" s="190"/>
      <c r="O161" s="190"/>
      <c r="P161" s="190"/>
      <c r="Q161" s="190"/>
      <c r="R161" s="23"/>
    </row>
    <row r="162" spans="1:18">
      <c r="A162" s="27">
        <f t="shared" ca="1" si="33"/>
        <v>45999</v>
      </c>
      <c r="B162" s="20"/>
      <c r="C162" s="21"/>
      <c r="D162" s="20"/>
      <c r="E162" s="21"/>
      <c r="F162" s="22"/>
      <c r="G162" s="22"/>
      <c r="H162" s="34" t="str">
        <f t="shared" si="29"/>
        <v/>
      </c>
      <c r="I162" s="34" t="str">
        <f t="shared" si="30"/>
        <v/>
      </c>
      <c r="J162" s="34" t="str">
        <f t="shared" si="31"/>
        <v/>
      </c>
      <c r="K162" s="34" t="str">
        <f t="shared" si="32"/>
        <v/>
      </c>
      <c r="L162" s="26" t="str">
        <f t="shared" si="28"/>
        <v/>
      </c>
      <c r="M162" s="32"/>
      <c r="N162" s="190"/>
      <c r="O162" s="190"/>
      <c r="P162" s="190"/>
      <c r="Q162" s="190"/>
      <c r="R162" s="23"/>
    </row>
    <row r="163" spans="1:18">
      <c r="A163" s="27">
        <f t="shared" ca="1" si="33"/>
        <v>46000</v>
      </c>
      <c r="B163" s="20"/>
      <c r="C163" s="21"/>
      <c r="D163" s="20"/>
      <c r="E163" s="21"/>
      <c r="F163" s="22"/>
      <c r="G163" s="22"/>
      <c r="H163" s="34" t="str">
        <f t="shared" si="29"/>
        <v/>
      </c>
      <c r="I163" s="34" t="str">
        <f t="shared" si="30"/>
        <v/>
      </c>
      <c r="J163" s="34" t="str">
        <f t="shared" si="31"/>
        <v/>
      </c>
      <c r="K163" s="34" t="str">
        <f t="shared" si="32"/>
        <v/>
      </c>
      <c r="L163" s="26" t="str">
        <f t="shared" si="28"/>
        <v/>
      </c>
      <c r="M163" s="32"/>
      <c r="N163" s="190"/>
      <c r="O163" s="190"/>
      <c r="P163" s="190"/>
      <c r="Q163" s="190"/>
      <c r="R163" s="23"/>
    </row>
    <row r="164" spans="1:18">
      <c r="A164" s="27">
        <f t="shared" ca="1" si="33"/>
        <v>46001</v>
      </c>
      <c r="B164" s="20"/>
      <c r="C164" s="21"/>
      <c r="D164" s="20"/>
      <c r="E164" s="21"/>
      <c r="F164" s="22"/>
      <c r="G164" s="22"/>
      <c r="H164" s="34" t="str">
        <f t="shared" si="29"/>
        <v/>
      </c>
      <c r="I164" s="34" t="str">
        <f t="shared" si="30"/>
        <v/>
      </c>
      <c r="J164" s="34" t="str">
        <f t="shared" si="31"/>
        <v/>
      </c>
      <c r="K164" s="34" t="str">
        <f t="shared" si="32"/>
        <v/>
      </c>
      <c r="L164" s="26" t="str">
        <f t="shared" si="28"/>
        <v/>
      </c>
      <c r="M164" s="32"/>
      <c r="N164" s="190"/>
      <c r="O164" s="190"/>
      <c r="P164" s="190"/>
      <c r="Q164" s="190"/>
      <c r="R164" s="23"/>
    </row>
    <row r="165" spans="1:18">
      <c r="A165" s="27">
        <f t="shared" ca="1" si="33"/>
        <v>46002</v>
      </c>
      <c r="B165" s="20"/>
      <c r="C165" s="21"/>
      <c r="D165" s="20"/>
      <c r="E165" s="21"/>
      <c r="F165" s="22"/>
      <c r="G165" s="22"/>
      <c r="H165" s="34" t="str">
        <f t="shared" si="29"/>
        <v/>
      </c>
      <c r="I165" s="34" t="str">
        <f t="shared" si="30"/>
        <v/>
      </c>
      <c r="J165" s="34" t="str">
        <f t="shared" si="31"/>
        <v/>
      </c>
      <c r="K165" s="34" t="str">
        <f t="shared" si="32"/>
        <v/>
      </c>
      <c r="L165" s="26" t="str">
        <f t="shared" si="28"/>
        <v/>
      </c>
      <c r="M165" s="32"/>
      <c r="N165" s="190"/>
      <c r="O165" s="190"/>
      <c r="P165" s="190"/>
      <c r="Q165" s="190"/>
      <c r="R165" s="23"/>
    </row>
    <row r="166" spans="1:18">
      <c r="A166" s="27">
        <f t="shared" ca="1" si="33"/>
        <v>46003</v>
      </c>
      <c r="B166" s="20"/>
      <c r="C166" s="21"/>
      <c r="D166" s="20"/>
      <c r="E166" s="21"/>
      <c r="F166" s="22"/>
      <c r="G166" s="22"/>
      <c r="H166" s="34" t="str">
        <f t="shared" si="29"/>
        <v/>
      </c>
      <c r="I166" s="34" t="str">
        <f t="shared" si="30"/>
        <v/>
      </c>
      <c r="J166" s="34" t="str">
        <f t="shared" si="31"/>
        <v/>
      </c>
      <c r="K166" s="34" t="str">
        <f t="shared" si="32"/>
        <v/>
      </c>
      <c r="L166" s="26" t="str">
        <f t="shared" si="28"/>
        <v/>
      </c>
      <c r="M166" s="32"/>
      <c r="N166" s="190"/>
      <c r="O166" s="190"/>
      <c r="P166" s="190"/>
      <c r="Q166" s="190"/>
      <c r="R166" s="23"/>
    </row>
    <row r="167" spans="1:18">
      <c r="A167" s="27">
        <f t="shared" ca="1" si="33"/>
        <v>46004</v>
      </c>
      <c r="B167" s="20"/>
      <c r="C167" s="21"/>
      <c r="D167" s="20"/>
      <c r="E167" s="21"/>
      <c r="F167" s="22"/>
      <c r="G167" s="22"/>
      <c r="H167" s="34" t="str">
        <f t="shared" si="29"/>
        <v/>
      </c>
      <c r="I167" s="34" t="str">
        <f t="shared" si="30"/>
        <v/>
      </c>
      <c r="J167" s="34" t="str">
        <f t="shared" si="31"/>
        <v/>
      </c>
      <c r="K167" s="34" t="str">
        <f t="shared" si="32"/>
        <v/>
      </c>
      <c r="L167" s="26" t="str">
        <f t="shared" si="28"/>
        <v/>
      </c>
      <c r="M167" s="32"/>
      <c r="N167" s="190"/>
      <c r="O167" s="190"/>
      <c r="P167" s="190"/>
      <c r="Q167" s="190"/>
      <c r="R167" s="23"/>
    </row>
    <row r="168" spans="1:18">
      <c r="A168" s="27">
        <f t="shared" ca="1" si="33"/>
        <v>46005</v>
      </c>
      <c r="B168" s="20"/>
      <c r="C168" s="21"/>
      <c r="D168" s="20"/>
      <c r="E168" s="21"/>
      <c r="F168" s="22"/>
      <c r="G168" s="22"/>
      <c r="H168" s="34" t="str">
        <f t="shared" si="29"/>
        <v/>
      </c>
      <c r="I168" s="34" t="str">
        <f t="shared" si="30"/>
        <v/>
      </c>
      <c r="J168" s="34" t="str">
        <f t="shared" si="31"/>
        <v/>
      </c>
      <c r="K168" s="34" t="str">
        <f t="shared" si="32"/>
        <v/>
      </c>
      <c r="L168" s="26" t="str">
        <f t="shared" si="28"/>
        <v/>
      </c>
      <c r="M168" s="32"/>
      <c r="N168" s="190"/>
      <c r="O168" s="190"/>
      <c r="P168" s="190"/>
      <c r="Q168" s="190"/>
      <c r="R168" s="23"/>
    </row>
    <row r="169" spans="1:18">
      <c r="A169" s="27">
        <f t="shared" ca="1" si="33"/>
        <v>46006</v>
      </c>
      <c r="B169" s="20"/>
      <c r="C169" s="21"/>
      <c r="D169" s="20"/>
      <c r="E169" s="21"/>
      <c r="F169" s="22"/>
      <c r="G169" s="22"/>
      <c r="H169" s="34" t="str">
        <f t="shared" si="29"/>
        <v/>
      </c>
      <c r="I169" s="34" t="str">
        <f t="shared" si="30"/>
        <v/>
      </c>
      <c r="J169" s="34" t="str">
        <f t="shared" si="31"/>
        <v/>
      </c>
      <c r="K169" s="34" t="str">
        <f t="shared" si="32"/>
        <v/>
      </c>
      <c r="L169" s="26" t="str">
        <f t="shared" si="28"/>
        <v/>
      </c>
      <c r="M169" s="32"/>
      <c r="N169" s="190"/>
      <c r="O169" s="190"/>
      <c r="P169" s="190"/>
      <c r="Q169" s="190"/>
      <c r="R169" s="23"/>
    </row>
    <row r="170" spans="1:18">
      <c r="A170" s="27">
        <f t="shared" ca="1" si="33"/>
        <v>46007</v>
      </c>
      <c r="B170" s="20"/>
      <c r="C170" s="21"/>
      <c r="D170" s="20"/>
      <c r="E170" s="21"/>
      <c r="F170" s="22"/>
      <c r="G170" s="22"/>
      <c r="H170" s="34" t="str">
        <f t="shared" si="29"/>
        <v/>
      </c>
      <c r="I170" s="34" t="str">
        <f t="shared" si="30"/>
        <v/>
      </c>
      <c r="J170" s="34" t="str">
        <f t="shared" si="31"/>
        <v/>
      </c>
      <c r="K170" s="34" t="str">
        <f t="shared" si="32"/>
        <v/>
      </c>
      <c r="L170" s="26" t="str">
        <f t="shared" si="28"/>
        <v/>
      </c>
      <c r="M170" s="32"/>
      <c r="N170" s="190"/>
      <c r="O170" s="190"/>
      <c r="P170" s="190"/>
      <c r="Q170" s="190"/>
      <c r="R170" s="23"/>
    </row>
    <row r="171" spans="1:18">
      <c r="A171" s="27">
        <f t="shared" ca="1" si="33"/>
        <v>46008</v>
      </c>
      <c r="B171" s="20"/>
      <c r="C171" s="21"/>
      <c r="D171" s="20"/>
      <c r="E171" s="21"/>
      <c r="F171" s="22"/>
      <c r="G171" s="22"/>
      <c r="H171" s="34" t="str">
        <f t="shared" si="29"/>
        <v/>
      </c>
      <c r="I171" s="34" t="str">
        <f t="shared" si="30"/>
        <v/>
      </c>
      <c r="J171" s="34" t="str">
        <f t="shared" si="31"/>
        <v/>
      </c>
      <c r="K171" s="34" t="str">
        <f t="shared" si="32"/>
        <v/>
      </c>
      <c r="L171" s="26" t="str">
        <f t="shared" si="28"/>
        <v/>
      </c>
      <c r="M171" s="32"/>
      <c r="N171" s="190"/>
      <c r="O171" s="190"/>
      <c r="P171" s="190"/>
      <c r="Q171" s="190"/>
      <c r="R171" s="23"/>
    </row>
    <row r="172" spans="1:18">
      <c r="A172" s="27">
        <f t="shared" ca="1" si="33"/>
        <v>46009</v>
      </c>
      <c r="B172" s="20"/>
      <c r="C172" s="21"/>
      <c r="D172" s="20"/>
      <c r="E172" s="21"/>
      <c r="F172" s="22"/>
      <c r="G172" s="22"/>
      <c r="H172" s="34" t="str">
        <f t="shared" si="29"/>
        <v/>
      </c>
      <c r="I172" s="34" t="str">
        <f t="shared" si="30"/>
        <v/>
      </c>
      <c r="J172" s="34" t="str">
        <f t="shared" si="31"/>
        <v/>
      </c>
      <c r="K172" s="34" t="str">
        <f t="shared" si="32"/>
        <v/>
      </c>
      <c r="L172" s="26" t="str">
        <f t="shared" si="28"/>
        <v/>
      </c>
      <c r="M172" s="32"/>
      <c r="N172" s="190"/>
      <c r="O172" s="190"/>
      <c r="P172" s="190"/>
      <c r="Q172" s="190"/>
      <c r="R172" s="23"/>
    </row>
    <row r="173" spans="1:18">
      <c r="A173" s="27">
        <f t="shared" ca="1" si="33"/>
        <v>46010</v>
      </c>
      <c r="B173" s="20"/>
      <c r="C173" s="21"/>
      <c r="D173" s="20"/>
      <c r="E173" s="21"/>
      <c r="F173" s="22"/>
      <c r="G173" s="22"/>
      <c r="H173" s="34" t="str">
        <f t="shared" si="29"/>
        <v/>
      </c>
      <c r="I173" s="34" t="str">
        <f t="shared" si="30"/>
        <v/>
      </c>
      <c r="J173" s="34" t="str">
        <f t="shared" si="31"/>
        <v/>
      </c>
      <c r="K173" s="34" t="str">
        <f t="shared" si="32"/>
        <v/>
      </c>
      <c r="L173" s="26" t="str">
        <f t="shared" si="28"/>
        <v/>
      </c>
      <c r="M173" s="32"/>
      <c r="N173" s="190"/>
      <c r="O173" s="190"/>
      <c r="P173" s="190"/>
      <c r="Q173" s="190"/>
      <c r="R173" s="23"/>
    </row>
    <row r="174" spans="1:18">
      <c r="A174" s="27">
        <f t="shared" ca="1" si="33"/>
        <v>46011</v>
      </c>
      <c r="B174" s="20"/>
      <c r="C174" s="21"/>
      <c r="D174" s="20"/>
      <c r="E174" s="21"/>
      <c r="F174" s="22"/>
      <c r="G174" s="22"/>
      <c r="H174" s="34" t="str">
        <f t="shared" si="29"/>
        <v/>
      </c>
      <c r="I174" s="34" t="str">
        <f t="shared" si="30"/>
        <v/>
      </c>
      <c r="J174" s="34" t="str">
        <f t="shared" si="31"/>
        <v/>
      </c>
      <c r="K174" s="34" t="str">
        <f t="shared" si="32"/>
        <v/>
      </c>
      <c r="L174" s="26" t="str">
        <f t="shared" si="28"/>
        <v/>
      </c>
      <c r="M174" s="32"/>
      <c r="N174" s="190"/>
      <c r="O174" s="190"/>
      <c r="P174" s="190"/>
      <c r="Q174" s="190"/>
      <c r="R174" s="23"/>
    </row>
    <row r="175" spans="1:18">
      <c r="A175" s="27">
        <f t="shared" ca="1" si="33"/>
        <v>46012</v>
      </c>
      <c r="B175" s="20"/>
      <c r="C175" s="21"/>
      <c r="D175" s="20"/>
      <c r="E175" s="21"/>
      <c r="F175" s="22"/>
      <c r="G175" s="22"/>
      <c r="H175" s="34" t="str">
        <f t="shared" si="29"/>
        <v/>
      </c>
      <c r="I175" s="34" t="str">
        <f t="shared" si="30"/>
        <v/>
      </c>
      <c r="J175" s="34" t="str">
        <f t="shared" si="31"/>
        <v/>
      </c>
      <c r="K175" s="34" t="str">
        <f t="shared" si="32"/>
        <v/>
      </c>
      <c r="L175" s="26" t="str">
        <f t="shared" si="28"/>
        <v/>
      </c>
      <c r="M175" s="32"/>
      <c r="N175" s="190"/>
      <c r="O175" s="190"/>
      <c r="P175" s="190"/>
      <c r="Q175" s="190"/>
      <c r="R175" s="23"/>
    </row>
    <row r="176" spans="1:18">
      <c r="A176" s="27">
        <f t="shared" ca="1" si="33"/>
        <v>46013</v>
      </c>
      <c r="B176" s="20"/>
      <c r="C176" s="21"/>
      <c r="D176" s="20"/>
      <c r="E176" s="21"/>
      <c r="F176" s="22"/>
      <c r="G176" s="22"/>
      <c r="H176" s="34" t="str">
        <f t="shared" si="29"/>
        <v/>
      </c>
      <c r="I176" s="34" t="str">
        <f t="shared" si="30"/>
        <v/>
      </c>
      <c r="J176" s="34" t="str">
        <f t="shared" si="31"/>
        <v/>
      </c>
      <c r="K176" s="34" t="str">
        <f t="shared" si="32"/>
        <v/>
      </c>
      <c r="L176" s="26" t="str">
        <f t="shared" si="28"/>
        <v/>
      </c>
      <c r="M176" s="32"/>
      <c r="N176" s="190"/>
      <c r="O176" s="190"/>
      <c r="P176" s="190"/>
      <c r="Q176" s="190"/>
      <c r="R176" s="23"/>
    </row>
    <row r="177" spans="1:22">
      <c r="A177" s="27">
        <f t="shared" ca="1" si="33"/>
        <v>46014</v>
      </c>
      <c r="B177" s="20"/>
      <c r="C177" s="21"/>
      <c r="D177" s="20"/>
      <c r="E177" s="21"/>
      <c r="F177" s="22"/>
      <c r="G177" s="22"/>
      <c r="H177" s="34" t="str">
        <f t="shared" si="29"/>
        <v/>
      </c>
      <c r="I177" s="34" t="str">
        <f t="shared" si="30"/>
        <v/>
      </c>
      <c r="J177" s="34" t="str">
        <f t="shared" si="31"/>
        <v/>
      </c>
      <c r="K177" s="34" t="str">
        <f t="shared" si="32"/>
        <v/>
      </c>
      <c r="L177" s="26" t="str">
        <f t="shared" si="28"/>
        <v/>
      </c>
      <c r="M177" s="32"/>
      <c r="N177" s="190"/>
      <c r="O177" s="190"/>
      <c r="P177" s="190"/>
      <c r="Q177" s="190"/>
      <c r="R177" s="23"/>
    </row>
    <row r="178" spans="1:22">
      <c r="A178" s="27">
        <f t="shared" ca="1" si="33"/>
        <v>46015</v>
      </c>
      <c r="B178" s="20"/>
      <c r="C178" s="21"/>
      <c r="D178" s="20"/>
      <c r="E178" s="21"/>
      <c r="F178" s="22"/>
      <c r="G178" s="22"/>
      <c r="H178" s="34" t="str">
        <f t="shared" si="29"/>
        <v/>
      </c>
      <c r="I178" s="34" t="str">
        <f t="shared" si="30"/>
        <v/>
      </c>
      <c r="J178" s="34" t="str">
        <f t="shared" si="31"/>
        <v/>
      </c>
      <c r="K178" s="34" t="str">
        <f t="shared" si="32"/>
        <v/>
      </c>
      <c r="L178" s="26" t="str">
        <f t="shared" si="28"/>
        <v/>
      </c>
      <c r="M178" s="32"/>
      <c r="N178" s="190"/>
      <c r="O178" s="190"/>
      <c r="P178" s="190"/>
      <c r="Q178" s="190"/>
      <c r="R178" s="23"/>
    </row>
    <row r="179" spans="1:22">
      <c r="A179" s="27">
        <f t="shared" ca="1" si="33"/>
        <v>46016</v>
      </c>
      <c r="B179" s="20"/>
      <c r="C179" s="21"/>
      <c r="D179" s="20"/>
      <c r="E179" s="21"/>
      <c r="F179" s="22"/>
      <c r="G179" s="22"/>
      <c r="H179" s="34" t="str">
        <f t="shared" si="29"/>
        <v/>
      </c>
      <c r="I179" s="34" t="str">
        <f t="shared" si="30"/>
        <v/>
      </c>
      <c r="J179" s="34" t="str">
        <f t="shared" si="31"/>
        <v/>
      </c>
      <c r="K179" s="34" t="str">
        <f t="shared" si="32"/>
        <v/>
      </c>
      <c r="L179" s="26" t="str">
        <f t="shared" si="28"/>
        <v/>
      </c>
      <c r="M179" s="32"/>
      <c r="N179" s="190"/>
      <c r="O179" s="190"/>
      <c r="P179" s="190"/>
      <c r="Q179" s="190"/>
      <c r="R179" s="23"/>
    </row>
    <row r="180" spans="1:22">
      <c r="A180" s="27">
        <f t="shared" ca="1" si="33"/>
        <v>46017</v>
      </c>
      <c r="B180" s="20"/>
      <c r="C180" s="21"/>
      <c r="D180" s="20"/>
      <c r="E180" s="21"/>
      <c r="F180" s="22"/>
      <c r="G180" s="22"/>
      <c r="H180" s="34" t="str">
        <f t="shared" si="29"/>
        <v/>
      </c>
      <c r="I180" s="34" t="str">
        <f t="shared" si="30"/>
        <v/>
      </c>
      <c r="J180" s="34" t="str">
        <f t="shared" si="31"/>
        <v/>
      </c>
      <c r="K180" s="34" t="str">
        <f t="shared" si="32"/>
        <v/>
      </c>
      <c r="L180" s="26" t="str">
        <f t="shared" si="28"/>
        <v/>
      </c>
      <c r="M180" s="32"/>
      <c r="N180" s="190"/>
      <c r="O180" s="190"/>
      <c r="P180" s="190"/>
      <c r="Q180" s="190"/>
      <c r="R180" s="23"/>
    </row>
    <row r="181" spans="1:22">
      <c r="A181" s="27">
        <f t="shared" ca="1" si="33"/>
        <v>46018</v>
      </c>
      <c r="B181" s="20"/>
      <c r="C181" s="21"/>
      <c r="D181" s="20"/>
      <c r="E181" s="21"/>
      <c r="F181" s="22"/>
      <c r="G181" s="22"/>
      <c r="H181" s="34" t="str">
        <f t="shared" si="29"/>
        <v/>
      </c>
      <c r="I181" s="34" t="str">
        <f t="shared" si="30"/>
        <v/>
      </c>
      <c r="J181" s="34" t="str">
        <f t="shared" si="31"/>
        <v/>
      </c>
      <c r="K181" s="34" t="str">
        <f t="shared" si="32"/>
        <v/>
      </c>
      <c r="L181" s="26" t="str">
        <f t="shared" si="28"/>
        <v/>
      </c>
      <c r="M181" s="32"/>
      <c r="N181" s="190"/>
      <c r="O181" s="190"/>
      <c r="P181" s="190"/>
      <c r="Q181" s="190"/>
      <c r="R181" s="23"/>
    </row>
    <row r="182" spans="1:22">
      <c r="A182" s="27">
        <f t="shared" ca="1" si="33"/>
        <v>46019</v>
      </c>
      <c r="B182" s="20"/>
      <c r="C182" s="21"/>
      <c r="D182" s="20"/>
      <c r="E182" s="21"/>
      <c r="F182" s="22"/>
      <c r="G182" s="22"/>
      <c r="H182" s="34" t="str">
        <f t="shared" si="29"/>
        <v/>
      </c>
      <c r="I182" s="34" t="str">
        <f t="shared" si="30"/>
        <v/>
      </c>
      <c r="J182" s="34" t="str">
        <f t="shared" si="31"/>
        <v/>
      </c>
      <c r="K182" s="34" t="str">
        <f t="shared" si="32"/>
        <v/>
      </c>
      <c r="L182" s="26" t="str">
        <f t="shared" si="28"/>
        <v/>
      </c>
      <c r="M182" s="32"/>
      <c r="N182" s="190"/>
      <c r="O182" s="190"/>
      <c r="P182" s="190"/>
      <c r="Q182" s="190"/>
      <c r="R182" s="23"/>
    </row>
    <row r="183" spans="1:22">
      <c r="A183" s="27">
        <f t="shared" ca="1" si="33"/>
        <v>46020</v>
      </c>
      <c r="B183" s="20"/>
      <c r="C183" s="21"/>
      <c r="D183" s="20"/>
      <c r="E183" s="21"/>
      <c r="F183" s="22"/>
      <c r="G183" s="22"/>
      <c r="H183" s="34" t="str">
        <f t="shared" si="29"/>
        <v/>
      </c>
      <c r="I183" s="34" t="str">
        <f t="shared" si="30"/>
        <v/>
      </c>
      <c r="J183" s="34" t="str">
        <f t="shared" si="31"/>
        <v/>
      </c>
      <c r="K183" s="34" t="str">
        <f t="shared" si="32"/>
        <v/>
      </c>
      <c r="L183" s="26" t="str">
        <f t="shared" si="28"/>
        <v/>
      </c>
      <c r="M183" s="32"/>
      <c r="N183" s="190"/>
      <c r="O183" s="190"/>
      <c r="P183" s="190"/>
      <c r="Q183" s="190"/>
      <c r="R183" s="23"/>
    </row>
    <row r="184" spans="1:22">
      <c r="A184" s="27">
        <f t="shared" ca="1" si="33"/>
        <v>46021</v>
      </c>
      <c r="B184" s="20"/>
      <c r="C184" s="21"/>
      <c r="D184" s="20"/>
      <c r="E184" s="21"/>
      <c r="F184" s="22"/>
      <c r="G184" s="22"/>
      <c r="H184" s="34" t="str">
        <f t="shared" si="29"/>
        <v/>
      </c>
      <c r="I184" s="34" t="str">
        <f t="shared" si="30"/>
        <v/>
      </c>
      <c r="J184" s="34" t="str">
        <f t="shared" si="31"/>
        <v/>
      </c>
      <c r="K184" s="34" t="str">
        <f t="shared" si="32"/>
        <v/>
      </c>
      <c r="L184" s="26" t="str">
        <f t="shared" si="28"/>
        <v/>
      </c>
      <c r="M184" s="32"/>
      <c r="N184" s="190"/>
      <c r="O184" s="190"/>
      <c r="P184" s="190"/>
      <c r="Q184" s="190"/>
      <c r="R184" s="23"/>
    </row>
    <row r="185" spans="1:22">
      <c r="A185" s="27">
        <f t="shared" ca="1" si="33"/>
        <v>46022</v>
      </c>
      <c r="B185" s="20"/>
      <c r="C185" s="21"/>
      <c r="D185" s="20"/>
      <c r="E185" s="21"/>
      <c r="F185" s="22"/>
      <c r="G185" s="22"/>
      <c r="H185" s="34" t="str">
        <f t="shared" si="29"/>
        <v/>
      </c>
      <c r="I185" s="34" t="str">
        <f t="shared" si="30"/>
        <v/>
      </c>
      <c r="J185" s="34" t="str">
        <f t="shared" si="31"/>
        <v/>
      </c>
      <c r="K185" s="34" t="str">
        <f t="shared" si="32"/>
        <v/>
      </c>
      <c r="L185" s="26" t="str">
        <f t="shared" si="28"/>
        <v/>
      </c>
      <c r="M185" s="32"/>
      <c r="N185" s="190"/>
      <c r="O185" s="190"/>
      <c r="P185" s="190"/>
      <c r="Q185" s="190"/>
      <c r="R185" s="23"/>
    </row>
    <row r="186" spans="1:22">
      <c r="A186" s="5" t="s">
        <v>11</v>
      </c>
      <c r="B186" s="191"/>
      <c r="C186" s="192"/>
      <c r="D186" s="191"/>
      <c r="E186" s="192"/>
      <c r="F186" s="26" t="str">
        <f>IF(SUM($F155:$F185)=0,"",SUM($F155:$F185))</f>
        <v/>
      </c>
      <c r="G186" s="26" t="str">
        <f>IF(SUM($G155:$G185)=0,"",SUM($G155:$G185))</f>
        <v/>
      </c>
      <c r="H186" s="26" t="str">
        <f>IF(SUM(H155:H185)=0,"",SUM(H155:H185))</f>
        <v/>
      </c>
      <c r="I186" s="26" t="str">
        <f>IF(SUM(I155:I185)=0,"",SUM(I155:I185))</f>
        <v/>
      </c>
      <c r="J186" s="26" t="str">
        <f t="shared" ref="J186:K186" si="34">IF(SUM(J155:J185)=0,"",SUM(J155:J185))</f>
        <v/>
      </c>
      <c r="K186" s="26" t="str">
        <f t="shared" si="34"/>
        <v/>
      </c>
      <c r="L186" s="26" t="str">
        <f>IF(SUM($L155:$L185)=0,"",SUM($L155:$L185))</f>
        <v/>
      </c>
      <c r="M186" s="33"/>
      <c r="N186" s="193"/>
      <c r="O186" s="193"/>
      <c r="P186" s="193"/>
      <c r="Q186" s="193"/>
      <c r="R186" s="6"/>
    </row>
    <row r="188" spans="1:22" ht="27" customHeight="1">
      <c r="A188" s="194" t="s">
        <v>22</v>
      </c>
      <c r="B188" s="189" t="s">
        <v>103</v>
      </c>
      <c r="C188" s="189"/>
      <c r="D188" s="189"/>
      <c r="E188" s="189"/>
      <c r="F188" s="189" t="s">
        <v>23</v>
      </c>
      <c r="G188" s="189"/>
      <c r="H188" s="189" t="s">
        <v>88</v>
      </c>
      <c r="I188" s="189"/>
      <c r="J188" s="189"/>
      <c r="K188" s="189"/>
      <c r="L188" s="189" t="s">
        <v>87</v>
      </c>
      <c r="M188" s="195" t="s">
        <v>96</v>
      </c>
      <c r="N188" s="194" t="s">
        <v>25</v>
      </c>
      <c r="O188" s="194"/>
      <c r="P188" s="194"/>
      <c r="Q188" s="194"/>
      <c r="R188" s="189" t="s">
        <v>100</v>
      </c>
    </row>
    <row r="189" spans="1:22" ht="14.25" customHeight="1">
      <c r="A189" s="194"/>
      <c r="B189" s="189" t="s">
        <v>82</v>
      </c>
      <c r="C189" s="189"/>
      <c r="D189" s="189" t="s">
        <v>84</v>
      </c>
      <c r="E189" s="189"/>
      <c r="F189" s="189"/>
      <c r="G189" s="189"/>
      <c r="H189" s="189" t="s">
        <v>90</v>
      </c>
      <c r="I189" s="189"/>
      <c r="J189" s="189" t="s">
        <v>89</v>
      </c>
      <c r="K189" s="189"/>
      <c r="L189" s="189"/>
      <c r="M189" s="196"/>
      <c r="N189" s="194"/>
      <c r="O189" s="194"/>
      <c r="P189" s="194"/>
      <c r="Q189" s="194"/>
      <c r="R189" s="189"/>
    </row>
    <row r="190" spans="1:22">
      <c r="A190" s="194"/>
      <c r="B190" s="43" t="s">
        <v>26</v>
      </c>
      <c r="C190" s="43" t="s">
        <v>27</v>
      </c>
      <c r="D190" s="43" t="s">
        <v>26</v>
      </c>
      <c r="E190" s="43" t="s">
        <v>27</v>
      </c>
      <c r="F190" s="44" t="s">
        <v>85</v>
      </c>
      <c r="G190" s="44" t="s">
        <v>86</v>
      </c>
      <c r="H190" s="44" t="s">
        <v>81</v>
      </c>
      <c r="I190" s="44" t="s">
        <v>83</v>
      </c>
      <c r="J190" s="44" t="s">
        <v>81</v>
      </c>
      <c r="K190" s="44" t="s">
        <v>95</v>
      </c>
      <c r="L190" s="189"/>
      <c r="M190" s="197"/>
      <c r="N190" s="194"/>
      <c r="O190" s="194"/>
      <c r="P190" s="194"/>
      <c r="Q190" s="194"/>
      <c r="R190" s="194"/>
    </row>
    <row r="191" spans="1:22">
      <c r="A191" s="27" cm="1">
        <f t="array" aca="1" ref="A191" ca="1">DATE("2025","8"+5,IFERROR(INDIRECT(T1),"1"))</f>
        <v>46023</v>
      </c>
      <c r="B191" s="20"/>
      <c r="C191" s="21"/>
      <c r="D191" s="20"/>
      <c r="E191" s="21"/>
      <c r="F191" s="22"/>
      <c r="G191" s="22"/>
      <c r="H191" s="34" t="str">
        <f>IF(OR(B191="",LEFT(M191,1)="✓"),"",C191-B191-F191)</f>
        <v/>
      </c>
      <c r="I191" s="34" t="str">
        <f>IF(OR(D191="",LEFT(M191,1)="✓"),"",E191-D191-G191)</f>
        <v/>
      </c>
      <c r="J191" s="34" t="str">
        <f>IF(AND(B191&lt;&gt;"",M191="✓所定"),C191-B191-F191,"")</f>
        <v/>
      </c>
      <c r="K191" s="34" t="str">
        <f>IF(AND(B191&lt;&gt;"",M191="✓法定"),C191-B191-F191,"")</f>
        <v/>
      </c>
      <c r="L191" s="26" t="str">
        <f>IF(AND($B191="",$D191=""),"",($C191-$B191-$F191)+($E191-$D191-$G191))</f>
        <v/>
      </c>
      <c r="M191" s="32"/>
      <c r="N191" s="190"/>
      <c r="O191" s="190"/>
      <c r="P191" s="190"/>
      <c r="Q191" s="190"/>
      <c r="R191" s="23"/>
      <c r="V191" s="1" t="s">
        <v>171</v>
      </c>
    </row>
    <row r="192" spans="1:22">
      <c r="A192" s="27">
        <f ca="1">A191+1</f>
        <v>46024</v>
      </c>
      <c r="B192" s="20"/>
      <c r="C192" s="21"/>
      <c r="D192" s="20"/>
      <c r="E192" s="21"/>
      <c r="F192" s="22"/>
      <c r="G192" s="22"/>
      <c r="H192" s="34" t="str">
        <f t="shared" ref="H192:H221" si="35">IF(OR(B192="",LEFT(M192,1)="✓"),"",C192-B192-F192)</f>
        <v/>
      </c>
      <c r="I192" s="34" t="str">
        <f t="shared" ref="I192:I221" si="36">IF(OR(D192="",LEFT(M192,1)="✓"),"",E192-D192-G192)</f>
        <v/>
      </c>
      <c r="J192" s="34" t="str">
        <f t="shared" ref="J192:J221" si="37">IF(AND(B192&lt;&gt;"",M192="✓所定"),C192-B192-F192,"")</f>
        <v/>
      </c>
      <c r="K192" s="34" t="str">
        <f t="shared" ref="K192:K221" si="38">IF(AND(B192&lt;&gt;"",M192="✓法定"),C192-B192-F192,"")</f>
        <v/>
      </c>
      <c r="L192" s="26" t="str">
        <f t="shared" ref="L192:L221" si="39">IF(AND($B192="",$D192=""),"",($C192-$B192-$F192)+($E192-$D192-$G192))</f>
        <v/>
      </c>
      <c r="M192" s="32"/>
      <c r="N192" s="190"/>
      <c r="O192" s="190"/>
      <c r="P192" s="190"/>
      <c r="Q192" s="190"/>
      <c r="R192" s="23"/>
      <c r="V192" s="1" t="s">
        <v>172</v>
      </c>
    </row>
    <row r="193" spans="1:18">
      <c r="A193" s="27">
        <f t="shared" ref="A193:A221" ca="1" si="40">A192+1</f>
        <v>46025</v>
      </c>
      <c r="B193" s="20"/>
      <c r="C193" s="21"/>
      <c r="D193" s="20"/>
      <c r="E193" s="21"/>
      <c r="F193" s="22"/>
      <c r="G193" s="22"/>
      <c r="H193" s="34" t="str">
        <f t="shared" si="35"/>
        <v/>
      </c>
      <c r="I193" s="34" t="str">
        <f t="shared" si="36"/>
        <v/>
      </c>
      <c r="J193" s="34" t="str">
        <f t="shared" si="37"/>
        <v/>
      </c>
      <c r="K193" s="34" t="str">
        <f t="shared" si="38"/>
        <v/>
      </c>
      <c r="L193" s="26" t="str">
        <f t="shared" si="39"/>
        <v/>
      </c>
      <c r="M193" s="32"/>
      <c r="N193" s="190"/>
      <c r="O193" s="190"/>
      <c r="P193" s="190"/>
      <c r="Q193" s="190"/>
      <c r="R193" s="23"/>
    </row>
    <row r="194" spans="1:18">
      <c r="A194" s="27">
        <f t="shared" ca="1" si="40"/>
        <v>46026</v>
      </c>
      <c r="B194" s="20"/>
      <c r="C194" s="21"/>
      <c r="D194" s="20"/>
      <c r="E194" s="21"/>
      <c r="F194" s="22"/>
      <c r="G194" s="22"/>
      <c r="H194" s="34" t="str">
        <f t="shared" si="35"/>
        <v/>
      </c>
      <c r="I194" s="34" t="str">
        <f t="shared" si="36"/>
        <v/>
      </c>
      <c r="J194" s="34" t="str">
        <f t="shared" si="37"/>
        <v/>
      </c>
      <c r="K194" s="34" t="str">
        <f t="shared" si="38"/>
        <v/>
      </c>
      <c r="L194" s="26" t="str">
        <f t="shared" si="39"/>
        <v/>
      </c>
      <c r="M194" s="32"/>
      <c r="N194" s="190"/>
      <c r="O194" s="190"/>
      <c r="P194" s="190"/>
      <c r="Q194" s="190"/>
      <c r="R194" s="23"/>
    </row>
    <row r="195" spans="1:18">
      <c r="A195" s="27">
        <f t="shared" ca="1" si="40"/>
        <v>46027</v>
      </c>
      <c r="B195" s="20"/>
      <c r="C195" s="21"/>
      <c r="D195" s="20"/>
      <c r="E195" s="21"/>
      <c r="F195" s="22"/>
      <c r="G195" s="22"/>
      <c r="H195" s="34" t="str">
        <f t="shared" si="35"/>
        <v/>
      </c>
      <c r="I195" s="34" t="str">
        <f t="shared" si="36"/>
        <v/>
      </c>
      <c r="J195" s="34" t="str">
        <f t="shared" si="37"/>
        <v/>
      </c>
      <c r="K195" s="34" t="str">
        <f t="shared" si="38"/>
        <v/>
      </c>
      <c r="L195" s="26" t="str">
        <f t="shared" si="39"/>
        <v/>
      </c>
      <c r="M195" s="32"/>
      <c r="N195" s="190"/>
      <c r="O195" s="190"/>
      <c r="P195" s="190"/>
      <c r="Q195" s="190"/>
      <c r="R195" s="23"/>
    </row>
    <row r="196" spans="1:18">
      <c r="A196" s="27">
        <f t="shared" ca="1" si="40"/>
        <v>46028</v>
      </c>
      <c r="B196" s="20"/>
      <c r="C196" s="21"/>
      <c r="D196" s="20"/>
      <c r="E196" s="21"/>
      <c r="F196" s="22"/>
      <c r="G196" s="22"/>
      <c r="H196" s="34" t="str">
        <f t="shared" si="35"/>
        <v/>
      </c>
      <c r="I196" s="34" t="str">
        <f t="shared" si="36"/>
        <v/>
      </c>
      <c r="J196" s="34" t="str">
        <f t="shared" si="37"/>
        <v/>
      </c>
      <c r="K196" s="34" t="str">
        <f t="shared" si="38"/>
        <v/>
      </c>
      <c r="L196" s="26" t="str">
        <f t="shared" si="39"/>
        <v/>
      </c>
      <c r="M196" s="32"/>
      <c r="N196" s="190"/>
      <c r="O196" s="190"/>
      <c r="P196" s="190"/>
      <c r="Q196" s="190"/>
      <c r="R196" s="23"/>
    </row>
    <row r="197" spans="1:18">
      <c r="A197" s="27">
        <f t="shared" ca="1" si="40"/>
        <v>46029</v>
      </c>
      <c r="B197" s="20"/>
      <c r="C197" s="21"/>
      <c r="D197" s="20"/>
      <c r="E197" s="21"/>
      <c r="F197" s="22"/>
      <c r="G197" s="22"/>
      <c r="H197" s="34" t="str">
        <f t="shared" si="35"/>
        <v/>
      </c>
      <c r="I197" s="34" t="str">
        <f t="shared" si="36"/>
        <v/>
      </c>
      <c r="J197" s="34" t="str">
        <f t="shared" si="37"/>
        <v/>
      </c>
      <c r="K197" s="34" t="str">
        <f t="shared" si="38"/>
        <v/>
      </c>
      <c r="L197" s="26" t="str">
        <f t="shared" si="39"/>
        <v/>
      </c>
      <c r="M197" s="32"/>
      <c r="N197" s="190"/>
      <c r="O197" s="190"/>
      <c r="P197" s="190"/>
      <c r="Q197" s="190"/>
      <c r="R197" s="23"/>
    </row>
    <row r="198" spans="1:18">
      <c r="A198" s="27">
        <f t="shared" ca="1" si="40"/>
        <v>46030</v>
      </c>
      <c r="B198" s="20"/>
      <c r="C198" s="21"/>
      <c r="D198" s="20"/>
      <c r="E198" s="21"/>
      <c r="F198" s="22"/>
      <c r="G198" s="22"/>
      <c r="H198" s="34" t="str">
        <f t="shared" si="35"/>
        <v/>
      </c>
      <c r="I198" s="34" t="str">
        <f t="shared" si="36"/>
        <v/>
      </c>
      <c r="J198" s="34" t="str">
        <f t="shared" si="37"/>
        <v/>
      </c>
      <c r="K198" s="34" t="str">
        <f t="shared" si="38"/>
        <v/>
      </c>
      <c r="L198" s="26" t="str">
        <f t="shared" si="39"/>
        <v/>
      </c>
      <c r="M198" s="32"/>
      <c r="N198" s="190"/>
      <c r="O198" s="190"/>
      <c r="P198" s="190"/>
      <c r="Q198" s="190"/>
      <c r="R198" s="23"/>
    </row>
    <row r="199" spans="1:18">
      <c r="A199" s="27">
        <f t="shared" ca="1" si="40"/>
        <v>46031</v>
      </c>
      <c r="B199" s="20"/>
      <c r="C199" s="21"/>
      <c r="D199" s="20"/>
      <c r="E199" s="21"/>
      <c r="F199" s="22"/>
      <c r="G199" s="22"/>
      <c r="H199" s="34" t="str">
        <f t="shared" si="35"/>
        <v/>
      </c>
      <c r="I199" s="34" t="str">
        <f t="shared" si="36"/>
        <v/>
      </c>
      <c r="J199" s="34" t="str">
        <f t="shared" si="37"/>
        <v/>
      </c>
      <c r="K199" s="34" t="str">
        <f t="shared" si="38"/>
        <v/>
      </c>
      <c r="L199" s="26" t="str">
        <f t="shared" si="39"/>
        <v/>
      </c>
      <c r="M199" s="32"/>
      <c r="N199" s="190"/>
      <c r="O199" s="190"/>
      <c r="P199" s="190"/>
      <c r="Q199" s="190"/>
      <c r="R199" s="23"/>
    </row>
    <row r="200" spans="1:18">
      <c r="A200" s="27">
        <f t="shared" ca="1" si="40"/>
        <v>46032</v>
      </c>
      <c r="B200" s="20"/>
      <c r="C200" s="21"/>
      <c r="D200" s="20"/>
      <c r="E200" s="21"/>
      <c r="F200" s="22"/>
      <c r="G200" s="22"/>
      <c r="H200" s="34" t="str">
        <f t="shared" si="35"/>
        <v/>
      </c>
      <c r="I200" s="34" t="str">
        <f t="shared" si="36"/>
        <v/>
      </c>
      <c r="J200" s="34" t="str">
        <f t="shared" si="37"/>
        <v/>
      </c>
      <c r="K200" s="34" t="str">
        <f t="shared" si="38"/>
        <v/>
      </c>
      <c r="L200" s="26" t="str">
        <f t="shared" si="39"/>
        <v/>
      </c>
      <c r="M200" s="32"/>
      <c r="N200" s="190"/>
      <c r="O200" s="190"/>
      <c r="P200" s="190"/>
      <c r="Q200" s="190"/>
      <c r="R200" s="23"/>
    </row>
    <row r="201" spans="1:18">
      <c r="A201" s="27">
        <f t="shared" ca="1" si="40"/>
        <v>46033</v>
      </c>
      <c r="B201" s="20"/>
      <c r="C201" s="21"/>
      <c r="D201" s="20"/>
      <c r="E201" s="21"/>
      <c r="F201" s="22"/>
      <c r="G201" s="22"/>
      <c r="H201" s="34" t="str">
        <f t="shared" si="35"/>
        <v/>
      </c>
      <c r="I201" s="34" t="str">
        <f t="shared" si="36"/>
        <v/>
      </c>
      <c r="J201" s="34" t="str">
        <f t="shared" si="37"/>
        <v/>
      </c>
      <c r="K201" s="34" t="str">
        <f t="shared" si="38"/>
        <v/>
      </c>
      <c r="L201" s="26" t="str">
        <f t="shared" si="39"/>
        <v/>
      </c>
      <c r="M201" s="32"/>
      <c r="N201" s="190"/>
      <c r="O201" s="190"/>
      <c r="P201" s="190"/>
      <c r="Q201" s="190"/>
      <c r="R201" s="23"/>
    </row>
    <row r="202" spans="1:18">
      <c r="A202" s="27">
        <f t="shared" ca="1" si="40"/>
        <v>46034</v>
      </c>
      <c r="B202" s="20"/>
      <c r="C202" s="21"/>
      <c r="D202" s="20"/>
      <c r="E202" s="21"/>
      <c r="F202" s="22"/>
      <c r="G202" s="22"/>
      <c r="H202" s="34" t="str">
        <f t="shared" si="35"/>
        <v/>
      </c>
      <c r="I202" s="34" t="str">
        <f t="shared" si="36"/>
        <v/>
      </c>
      <c r="J202" s="34" t="str">
        <f t="shared" si="37"/>
        <v/>
      </c>
      <c r="K202" s="34" t="str">
        <f t="shared" si="38"/>
        <v/>
      </c>
      <c r="L202" s="26" t="str">
        <f t="shared" si="39"/>
        <v/>
      </c>
      <c r="M202" s="32"/>
      <c r="N202" s="190"/>
      <c r="O202" s="190"/>
      <c r="P202" s="190"/>
      <c r="Q202" s="190"/>
      <c r="R202" s="23"/>
    </row>
    <row r="203" spans="1:18">
      <c r="A203" s="27">
        <f t="shared" ca="1" si="40"/>
        <v>46035</v>
      </c>
      <c r="B203" s="20"/>
      <c r="C203" s="21"/>
      <c r="D203" s="20"/>
      <c r="E203" s="21"/>
      <c r="F203" s="22"/>
      <c r="G203" s="22"/>
      <c r="H203" s="34" t="str">
        <f t="shared" si="35"/>
        <v/>
      </c>
      <c r="I203" s="34" t="str">
        <f t="shared" si="36"/>
        <v/>
      </c>
      <c r="J203" s="34" t="str">
        <f t="shared" si="37"/>
        <v/>
      </c>
      <c r="K203" s="34" t="str">
        <f t="shared" si="38"/>
        <v/>
      </c>
      <c r="L203" s="26" t="str">
        <f t="shared" si="39"/>
        <v/>
      </c>
      <c r="M203" s="32"/>
      <c r="N203" s="190"/>
      <c r="O203" s="190"/>
      <c r="P203" s="190"/>
      <c r="Q203" s="190"/>
      <c r="R203" s="23"/>
    </row>
    <row r="204" spans="1:18">
      <c r="A204" s="27">
        <f t="shared" ca="1" si="40"/>
        <v>46036</v>
      </c>
      <c r="B204" s="20"/>
      <c r="C204" s="21"/>
      <c r="D204" s="20"/>
      <c r="E204" s="21"/>
      <c r="F204" s="22"/>
      <c r="G204" s="22"/>
      <c r="H204" s="34" t="str">
        <f t="shared" si="35"/>
        <v/>
      </c>
      <c r="I204" s="34" t="str">
        <f t="shared" si="36"/>
        <v/>
      </c>
      <c r="J204" s="34" t="str">
        <f t="shared" si="37"/>
        <v/>
      </c>
      <c r="K204" s="34" t="str">
        <f t="shared" si="38"/>
        <v/>
      </c>
      <c r="L204" s="26" t="str">
        <f t="shared" si="39"/>
        <v/>
      </c>
      <c r="M204" s="32"/>
      <c r="N204" s="190"/>
      <c r="O204" s="190"/>
      <c r="P204" s="190"/>
      <c r="Q204" s="190"/>
      <c r="R204" s="23"/>
    </row>
    <row r="205" spans="1:18">
      <c r="A205" s="27">
        <f t="shared" ca="1" si="40"/>
        <v>46037</v>
      </c>
      <c r="B205" s="20"/>
      <c r="C205" s="21"/>
      <c r="D205" s="20"/>
      <c r="E205" s="21"/>
      <c r="F205" s="22"/>
      <c r="G205" s="22"/>
      <c r="H205" s="34" t="str">
        <f t="shared" si="35"/>
        <v/>
      </c>
      <c r="I205" s="34" t="str">
        <f t="shared" si="36"/>
        <v/>
      </c>
      <c r="J205" s="34" t="str">
        <f t="shared" si="37"/>
        <v/>
      </c>
      <c r="K205" s="34" t="str">
        <f t="shared" si="38"/>
        <v/>
      </c>
      <c r="L205" s="26" t="str">
        <f t="shared" si="39"/>
        <v/>
      </c>
      <c r="M205" s="32"/>
      <c r="N205" s="190"/>
      <c r="O205" s="190"/>
      <c r="P205" s="190"/>
      <c r="Q205" s="190"/>
      <c r="R205" s="23"/>
    </row>
    <row r="206" spans="1:18">
      <c r="A206" s="27">
        <f t="shared" ca="1" si="40"/>
        <v>46038</v>
      </c>
      <c r="B206" s="20"/>
      <c r="C206" s="21"/>
      <c r="D206" s="20"/>
      <c r="E206" s="21"/>
      <c r="F206" s="22"/>
      <c r="G206" s="22"/>
      <c r="H206" s="34" t="str">
        <f t="shared" si="35"/>
        <v/>
      </c>
      <c r="I206" s="34" t="str">
        <f t="shared" si="36"/>
        <v/>
      </c>
      <c r="J206" s="34" t="str">
        <f t="shared" si="37"/>
        <v/>
      </c>
      <c r="K206" s="34" t="str">
        <f t="shared" si="38"/>
        <v/>
      </c>
      <c r="L206" s="26" t="str">
        <f t="shared" si="39"/>
        <v/>
      </c>
      <c r="M206" s="32"/>
      <c r="N206" s="190"/>
      <c r="O206" s="190"/>
      <c r="P206" s="190"/>
      <c r="Q206" s="190"/>
      <c r="R206" s="23"/>
    </row>
    <row r="207" spans="1:18">
      <c r="A207" s="27">
        <f t="shared" ca="1" si="40"/>
        <v>46039</v>
      </c>
      <c r="B207" s="20"/>
      <c r="C207" s="21"/>
      <c r="D207" s="20"/>
      <c r="E207" s="21"/>
      <c r="F207" s="22"/>
      <c r="G207" s="22"/>
      <c r="H207" s="34" t="str">
        <f t="shared" si="35"/>
        <v/>
      </c>
      <c r="I207" s="34" t="str">
        <f t="shared" si="36"/>
        <v/>
      </c>
      <c r="J207" s="34" t="str">
        <f t="shared" si="37"/>
        <v/>
      </c>
      <c r="K207" s="34" t="str">
        <f t="shared" si="38"/>
        <v/>
      </c>
      <c r="L207" s="26" t="str">
        <f t="shared" si="39"/>
        <v/>
      </c>
      <c r="M207" s="32"/>
      <c r="N207" s="190"/>
      <c r="O207" s="190"/>
      <c r="P207" s="190"/>
      <c r="Q207" s="190"/>
      <c r="R207" s="23"/>
    </row>
    <row r="208" spans="1:18">
      <c r="A208" s="27">
        <f t="shared" ca="1" si="40"/>
        <v>46040</v>
      </c>
      <c r="B208" s="20"/>
      <c r="C208" s="21"/>
      <c r="D208" s="20"/>
      <c r="E208" s="21"/>
      <c r="F208" s="22"/>
      <c r="G208" s="22"/>
      <c r="H208" s="34" t="str">
        <f t="shared" si="35"/>
        <v/>
      </c>
      <c r="I208" s="34" t="str">
        <f t="shared" si="36"/>
        <v/>
      </c>
      <c r="J208" s="34" t="str">
        <f t="shared" si="37"/>
        <v/>
      </c>
      <c r="K208" s="34" t="str">
        <f t="shared" si="38"/>
        <v/>
      </c>
      <c r="L208" s="26" t="str">
        <f t="shared" si="39"/>
        <v/>
      </c>
      <c r="M208" s="32"/>
      <c r="N208" s="190"/>
      <c r="O208" s="190"/>
      <c r="P208" s="190"/>
      <c r="Q208" s="190"/>
      <c r="R208" s="23"/>
    </row>
    <row r="209" spans="1:18">
      <c r="A209" s="27">
        <f t="shared" ca="1" si="40"/>
        <v>46041</v>
      </c>
      <c r="B209" s="20"/>
      <c r="C209" s="21"/>
      <c r="D209" s="20"/>
      <c r="E209" s="21"/>
      <c r="F209" s="22"/>
      <c r="G209" s="22"/>
      <c r="H209" s="34" t="str">
        <f t="shared" si="35"/>
        <v/>
      </c>
      <c r="I209" s="34" t="str">
        <f t="shared" si="36"/>
        <v/>
      </c>
      <c r="J209" s="34" t="str">
        <f t="shared" si="37"/>
        <v/>
      </c>
      <c r="K209" s="34" t="str">
        <f t="shared" si="38"/>
        <v/>
      </c>
      <c r="L209" s="26" t="str">
        <f t="shared" si="39"/>
        <v/>
      </c>
      <c r="M209" s="32"/>
      <c r="N209" s="190"/>
      <c r="O209" s="190"/>
      <c r="P209" s="190"/>
      <c r="Q209" s="190"/>
      <c r="R209" s="23"/>
    </row>
    <row r="210" spans="1:18">
      <c r="A210" s="27">
        <f t="shared" ca="1" si="40"/>
        <v>46042</v>
      </c>
      <c r="B210" s="20"/>
      <c r="C210" s="21"/>
      <c r="D210" s="20"/>
      <c r="E210" s="21"/>
      <c r="F210" s="22"/>
      <c r="G210" s="22"/>
      <c r="H210" s="34" t="str">
        <f t="shared" si="35"/>
        <v/>
      </c>
      <c r="I210" s="34" t="str">
        <f t="shared" si="36"/>
        <v/>
      </c>
      <c r="J210" s="34" t="str">
        <f t="shared" si="37"/>
        <v/>
      </c>
      <c r="K210" s="34" t="str">
        <f t="shared" si="38"/>
        <v/>
      </c>
      <c r="L210" s="26" t="str">
        <f t="shared" si="39"/>
        <v/>
      </c>
      <c r="M210" s="32"/>
      <c r="N210" s="190"/>
      <c r="O210" s="190"/>
      <c r="P210" s="190"/>
      <c r="Q210" s="190"/>
      <c r="R210" s="23"/>
    </row>
    <row r="211" spans="1:18">
      <c r="A211" s="27">
        <f t="shared" ca="1" si="40"/>
        <v>46043</v>
      </c>
      <c r="B211" s="20"/>
      <c r="C211" s="21"/>
      <c r="D211" s="20"/>
      <c r="E211" s="21"/>
      <c r="F211" s="22"/>
      <c r="G211" s="22"/>
      <c r="H211" s="34" t="str">
        <f t="shared" si="35"/>
        <v/>
      </c>
      <c r="I211" s="34" t="str">
        <f t="shared" si="36"/>
        <v/>
      </c>
      <c r="J211" s="34" t="str">
        <f t="shared" si="37"/>
        <v/>
      </c>
      <c r="K211" s="34" t="str">
        <f t="shared" si="38"/>
        <v/>
      </c>
      <c r="L211" s="26" t="str">
        <f t="shared" si="39"/>
        <v/>
      </c>
      <c r="M211" s="32"/>
      <c r="N211" s="190"/>
      <c r="O211" s="190"/>
      <c r="P211" s="190"/>
      <c r="Q211" s="190"/>
      <c r="R211" s="23"/>
    </row>
    <row r="212" spans="1:18">
      <c r="A212" s="27">
        <f t="shared" ca="1" si="40"/>
        <v>46044</v>
      </c>
      <c r="B212" s="20"/>
      <c r="C212" s="21"/>
      <c r="D212" s="20"/>
      <c r="E212" s="21"/>
      <c r="F212" s="22"/>
      <c r="G212" s="22"/>
      <c r="H212" s="34" t="str">
        <f t="shared" si="35"/>
        <v/>
      </c>
      <c r="I212" s="34" t="str">
        <f t="shared" si="36"/>
        <v/>
      </c>
      <c r="J212" s="34" t="str">
        <f t="shared" si="37"/>
        <v/>
      </c>
      <c r="K212" s="34" t="str">
        <f t="shared" si="38"/>
        <v/>
      </c>
      <c r="L212" s="26" t="str">
        <f t="shared" si="39"/>
        <v/>
      </c>
      <c r="M212" s="32"/>
      <c r="N212" s="190"/>
      <c r="O212" s="190"/>
      <c r="P212" s="190"/>
      <c r="Q212" s="190"/>
      <c r="R212" s="23"/>
    </row>
    <row r="213" spans="1:18">
      <c r="A213" s="27">
        <f t="shared" ca="1" si="40"/>
        <v>46045</v>
      </c>
      <c r="B213" s="20"/>
      <c r="C213" s="21"/>
      <c r="D213" s="20"/>
      <c r="E213" s="21"/>
      <c r="F213" s="22"/>
      <c r="G213" s="22"/>
      <c r="H213" s="34" t="str">
        <f t="shared" si="35"/>
        <v/>
      </c>
      <c r="I213" s="34" t="str">
        <f t="shared" si="36"/>
        <v/>
      </c>
      <c r="J213" s="34" t="str">
        <f t="shared" si="37"/>
        <v/>
      </c>
      <c r="K213" s="34" t="str">
        <f t="shared" si="38"/>
        <v/>
      </c>
      <c r="L213" s="26" t="str">
        <f t="shared" si="39"/>
        <v/>
      </c>
      <c r="M213" s="32"/>
      <c r="N213" s="190"/>
      <c r="O213" s="190"/>
      <c r="P213" s="190"/>
      <c r="Q213" s="190"/>
      <c r="R213" s="23"/>
    </row>
    <row r="214" spans="1:18">
      <c r="A214" s="27">
        <f t="shared" ca="1" si="40"/>
        <v>46046</v>
      </c>
      <c r="B214" s="20"/>
      <c r="C214" s="21"/>
      <c r="D214" s="20"/>
      <c r="E214" s="21"/>
      <c r="F214" s="22"/>
      <c r="G214" s="22"/>
      <c r="H214" s="34" t="str">
        <f t="shared" si="35"/>
        <v/>
      </c>
      <c r="I214" s="34" t="str">
        <f t="shared" si="36"/>
        <v/>
      </c>
      <c r="J214" s="34" t="str">
        <f t="shared" si="37"/>
        <v/>
      </c>
      <c r="K214" s="34" t="str">
        <f t="shared" si="38"/>
        <v/>
      </c>
      <c r="L214" s="26" t="str">
        <f t="shared" si="39"/>
        <v/>
      </c>
      <c r="M214" s="32"/>
      <c r="N214" s="190"/>
      <c r="O214" s="190"/>
      <c r="P214" s="190"/>
      <c r="Q214" s="190"/>
      <c r="R214" s="23"/>
    </row>
    <row r="215" spans="1:18">
      <c r="A215" s="27">
        <f t="shared" ca="1" si="40"/>
        <v>46047</v>
      </c>
      <c r="B215" s="20"/>
      <c r="C215" s="21"/>
      <c r="D215" s="20"/>
      <c r="E215" s="21"/>
      <c r="F215" s="22"/>
      <c r="G215" s="22"/>
      <c r="H215" s="34" t="str">
        <f t="shared" si="35"/>
        <v/>
      </c>
      <c r="I215" s="34" t="str">
        <f t="shared" si="36"/>
        <v/>
      </c>
      <c r="J215" s="34" t="str">
        <f t="shared" si="37"/>
        <v/>
      </c>
      <c r="K215" s="34" t="str">
        <f t="shared" si="38"/>
        <v/>
      </c>
      <c r="L215" s="26" t="str">
        <f t="shared" si="39"/>
        <v/>
      </c>
      <c r="M215" s="32"/>
      <c r="N215" s="190"/>
      <c r="O215" s="190"/>
      <c r="P215" s="190"/>
      <c r="Q215" s="190"/>
      <c r="R215" s="23"/>
    </row>
    <row r="216" spans="1:18">
      <c r="A216" s="27">
        <f t="shared" ca="1" si="40"/>
        <v>46048</v>
      </c>
      <c r="B216" s="20"/>
      <c r="C216" s="21"/>
      <c r="D216" s="20"/>
      <c r="E216" s="21"/>
      <c r="F216" s="22"/>
      <c r="G216" s="22"/>
      <c r="H216" s="34" t="str">
        <f t="shared" si="35"/>
        <v/>
      </c>
      <c r="I216" s="34" t="str">
        <f t="shared" si="36"/>
        <v/>
      </c>
      <c r="J216" s="34" t="str">
        <f t="shared" si="37"/>
        <v/>
      </c>
      <c r="K216" s="34" t="str">
        <f t="shared" si="38"/>
        <v/>
      </c>
      <c r="L216" s="26" t="str">
        <f t="shared" si="39"/>
        <v/>
      </c>
      <c r="M216" s="32"/>
      <c r="N216" s="190"/>
      <c r="O216" s="190"/>
      <c r="P216" s="190"/>
      <c r="Q216" s="190"/>
      <c r="R216" s="23"/>
    </row>
    <row r="217" spans="1:18">
      <c r="A217" s="27">
        <f t="shared" ca="1" si="40"/>
        <v>46049</v>
      </c>
      <c r="B217" s="20"/>
      <c r="C217" s="21"/>
      <c r="D217" s="20"/>
      <c r="E217" s="21"/>
      <c r="F217" s="22"/>
      <c r="G217" s="22"/>
      <c r="H217" s="34" t="str">
        <f t="shared" si="35"/>
        <v/>
      </c>
      <c r="I217" s="34" t="str">
        <f t="shared" si="36"/>
        <v/>
      </c>
      <c r="J217" s="34" t="str">
        <f t="shared" si="37"/>
        <v/>
      </c>
      <c r="K217" s="34" t="str">
        <f t="shared" si="38"/>
        <v/>
      </c>
      <c r="L217" s="26" t="str">
        <f t="shared" si="39"/>
        <v/>
      </c>
      <c r="M217" s="32"/>
      <c r="N217" s="190"/>
      <c r="O217" s="190"/>
      <c r="P217" s="190"/>
      <c r="Q217" s="190"/>
      <c r="R217" s="23"/>
    </row>
    <row r="218" spans="1:18">
      <c r="A218" s="27">
        <f t="shared" ca="1" si="40"/>
        <v>46050</v>
      </c>
      <c r="B218" s="20"/>
      <c r="C218" s="21"/>
      <c r="D218" s="20"/>
      <c r="E218" s="21"/>
      <c r="F218" s="22"/>
      <c r="G218" s="22"/>
      <c r="H218" s="34" t="str">
        <f t="shared" si="35"/>
        <v/>
      </c>
      <c r="I218" s="34" t="str">
        <f t="shared" si="36"/>
        <v/>
      </c>
      <c r="J218" s="34" t="str">
        <f t="shared" si="37"/>
        <v/>
      </c>
      <c r="K218" s="34" t="str">
        <f t="shared" si="38"/>
        <v/>
      </c>
      <c r="L218" s="26" t="str">
        <f t="shared" si="39"/>
        <v/>
      </c>
      <c r="M218" s="32"/>
      <c r="N218" s="190"/>
      <c r="O218" s="190"/>
      <c r="P218" s="190"/>
      <c r="Q218" s="190"/>
      <c r="R218" s="23"/>
    </row>
    <row r="219" spans="1:18">
      <c r="A219" s="27">
        <f t="shared" ca="1" si="40"/>
        <v>46051</v>
      </c>
      <c r="B219" s="20"/>
      <c r="C219" s="21"/>
      <c r="D219" s="20"/>
      <c r="E219" s="21"/>
      <c r="F219" s="22"/>
      <c r="G219" s="22"/>
      <c r="H219" s="34" t="str">
        <f t="shared" si="35"/>
        <v/>
      </c>
      <c r="I219" s="34" t="str">
        <f t="shared" si="36"/>
        <v/>
      </c>
      <c r="J219" s="34" t="str">
        <f t="shared" si="37"/>
        <v/>
      </c>
      <c r="K219" s="34" t="str">
        <f t="shared" si="38"/>
        <v/>
      </c>
      <c r="L219" s="26" t="str">
        <f t="shared" si="39"/>
        <v/>
      </c>
      <c r="M219" s="32"/>
      <c r="N219" s="190"/>
      <c r="O219" s="190"/>
      <c r="P219" s="190"/>
      <c r="Q219" s="190"/>
      <c r="R219" s="23"/>
    </row>
    <row r="220" spans="1:18">
      <c r="A220" s="27">
        <f t="shared" ca="1" si="40"/>
        <v>46052</v>
      </c>
      <c r="B220" s="20"/>
      <c r="C220" s="21"/>
      <c r="D220" s="20"/>
      <c r="E220" s="21"/>
      <c r="F220" s="22"/>
      <c r="G220" s="22"/>
      <c r="H220" s="34" t="str">
        <f t="shared" si="35"/>
        <v/>
      </c>
      <c r="I220" s="34" t="str">
        <f t="shared" si="36"/>
        <v/>
      </c>
      <c r="J220" s="34" t="str">
        <f t="shared" si="37"/>
        <v/>
      </c>
      <c r="K220" s="34" t="str">
        <f t="shared" si="38"/>
        <v/>
      </c>
      <c r="L220" s="26" t="str">
        <f t="shared" si="39"/>
        <v/>
      </c>
      <c r="M220" s="32"/>
      <c r="N220" s="190"/>
      <c r="O220" s="190"/>
      <c r="P220" s="190"/>
      <c r="Q220" s="190"/>
      <c r="R220" s="23"/>
    </row>
    <row r="221" spans="1:18">
      <c r="A221" s="27">
        <f t="shared" ca="1" si="40"/>
        <v>46053</v>
      </c>
      <c r="B221" s="20"/>
      <c r="C221" s="21"/>
      <c r="D221" s="20"/>
      <c r="E221" s="21"/>
      <c r="F221" s="22"/>
      <c r="G221" s="22"/>
      <c r="H221" s="34" t="str">
        <f t="shared" si="35"/>
        <v/>
      </c>
      <c r="I221" s="34" t="str">
        <f t="shared" si="36"/>
        <v/>
      </c>
      <c r="J221" s="34" t="str">
        <f t="shared" si="37"/>
        <v/>
      </c>
      <c r="K221" s="34" t="str">
        <f t="shared" si="38"/>
        <v/>
      </c>
      <c r="L221" s="26" t="str">
        <f t="shared" si="39"/>
        <v/>
      </c>
      <c r="M221" s="32"/>
      <c r="N221" s="190"/>
      <c r="O221" s="190"/>
      <c r="P221" s="190"/>
      <c r="Q221" s="190"/>
      <c r="R221" s="23"/>
    </row>
    <row r="222" spans="1:18">
      <c r="A222" s="5" t="s">
        <v>11</v>
      </c>
      <c r="B222" s="191"/>
      <c r="C222" s="192"/>
      <c r="D222" s="191"/>
      <c r="E222" s="192"/>
      <c r="F222" s="26" t="str">
        <f>IF(SUM($F191:$F221)=0,"",SUM($F191:$F221))</f>
        <v/>
      </c>
      <c r="G222" s="26" t="str">
        <f>IF(SUM($G191:$G221)=0,"",SUM($G191:$G221))</f>
        <v/>
      </c>
      <c r="H222" s="26" t="str">
        <f>IF(SUM(H191:H221)=0,"",SUM(H191:H221))</f>
        <v/>
      </c>
      <c r="I222" s="26" t="str">
        <f>IF(SUM(I191:I221)=0,"",SUM(I191:I221))</f>
        <v/>
      </c>
      <c r="J222" s="26" t="str">
        <f t="shared" ref="J222:K222" si="41">IF(SUM(J191:J221)=0,"",SUM(J191:J221))</f>
        <v/>
      </c>
      <c r="K222" s="26" t="str">
        <f t="shared" si="41"/>
        <v/>
      </c>
      <c r="L222" s="26" t="str">
        <f>IF(SUM($L191:$L221)=0,"",SUM($L191:$L221))</f>
        <v/>
      </c>
      <c r="M222" s="33"/>
      <c r="N222" s="193"/>
      <c r="O222" s="193"/>
      <c r="P222" s="193"/>
      <c r="Q222" s="193"/>
      <c r="R222" s="6"/>
    </row>
    <row r="224" spans="1:18" ht="27" customHeight="1">
      <c r="A224" s="194" t="s">
        <v>22</v>
      </c>
      <c r="B224" s="189" t="s">
        <v>103</v>
      </c>
      <c r="C224" s="189"/>
      <c r="D224" s="189"/>
      <c r="E224" s="189"/>
      <c r="F224" s="189" t="s">
        <v>23</v>
      </c>
      <c r="G224" s="189"/>
      <c r="H224" s="189" t="s">
        <v>88</v>
      </c>
      <c r="I224" s="189"/>
      <c r="J224" s="189"/>
      <c r="K224" s="189"/>
      <c r="L224" s="189" t="s">
        <v>87</v>
      </c>
      <c r="M224" s="195" t="s">
        <v>96</v>
      </c>
      <c r="N224" s="194" t="s">
        <v>25</v>
      </c>
      <c r="O224" s="194"/>
      <c r="P224" s="194"/>
      <c r="Q224" s="194"/>
      <c r="R224" s="189" t="s">
        <v>100</v>
      </c>
    </row>
    <row r="225" spans="1:22" ht="14.25" customHeight="1">
      <c r="A225" s="194"/>
      <c r="B225" s="189" t="s">
        <v>82</v>
      </c>
      <c r="C225" s="189"/>
      <c r="D225" s="189" t="s">
        <v>84</v>
      </c>
      <c r="E225" s="189"/>
      <c r="F225" s="189"/>
      <c r="G225" s="189"/>
      <c r="H225" s="189" t="s">
        <v>90</v>
      </c>
      <c r="I225" s="189"/>
      <c r="J225" s="189" t="s">
        <v>89</v>
      </c>
      <c r="K225" s="189"/>
      <c r="L225" s="189"/>
      <c r="M225" s="196"/>
      <c r="N225" s="194"/>
      <c r="O225" s="194"/>
      <c r="P225" s="194"/>
      <c r="Q225" s="194"/>
      <c r="R225" s="189"/>
    </row>
    <row r="226" spans="1:22">
      <c r="A226" s="194"/>
      <c r="B226" s="43" t="s">
        <v>26</v>
      </c>
      <c r="C226" s="43" t="s">
        <v>27</v>
      </c>
      <c r="D226" s="43" t="s">
        <v>26</v>
      </c>
      <c r="E226" s="43" t="s">
        <v>27</v>
      </c>
      <c r="F226" s="44" t="s">
        <v>85</v>
      </c>
      <c r="G226" s="44" t="s">
        <v>86</v>
      </c>
      <c r="H226" s="44" t="s">
        <v>81</v>
      </c>
      <c r="I226" s="44" t="s">
        <v>83</v>
      </c>
      <c r="J226" s="44" t="s">
        <v>81</v>
      </c>
      <c r="K226" s="44" t="s">
        <v>95</v>
      </c>
      <c r="L226" s="189"/>
      <c r="M226" s="197"/>
      <c r="N226" s="194"/>
      <c r="O226" s="194"/>
      <c r="P226" s="194"/>
      <c r="Q226" s="194"/>
      <c r="R226" s="194"/>
    </row>
    <row r="227" spans="1:22">
      <c r="A227" s="27" cm="1">
        <f t="array" aca="1" ref="A227" ca="1">DATE("2025","8"+6,IFERROR(INDIRECT(T1),"1"))</f>
        <v>46054</v>
      </c>
      <c r="B227" s="20"/>
      <c r="C227" s="21"/>
      <c r="D227" s="20"/>
      <c r="E227" s="21"/>
      <c r="F227" s="22"/>
      <c r="G227" s="22"/>
      <c r="H227" s="34" t="str">
        <f>IF(OR(B227="",LEFT(M227,1)="✓"),"",C227-B227-F227)</f>
        <v/>
      </c>
      <c r="I227" s="34" t="str">
        <f>IF(OR(D227="",LEFT(M227,1)="✓"),"",E227-D227-G227)</f>
        <v/>
      </c>
      <c r="J227" s="34" t="str">
        <f>IF(AND(B227&lt;&gt;"",M227="✓所定"),C227-B227-F227,"")</f>
        <v/>
      </c>
      <c r="K227" s="34" t="str">
        <f>IF(AND(B227&lt;&gt;"",M227="✓法定"),C227-B227-F227,"")</f>
        <v/>
      </c>
      <c r="L227" s="26" t="str">
        <f t="shared" ref="L227:L253" si="42">IF(AND($B227="",$D227=""),"",($C227-$B227-$F227)+($E227-$D227-$G227))</f>
        <v/>
      </c>
      <c r="M227" s="32"/>
      <c r="N227" s="190"/>
      <c r="O227" s="190"/>
      <c r="P227" s="190"/>
      <c r="Q227" s="190"/>
      <c r="R227" s="23"/>
      <c r="V227" s="1" t="s">
        <v>171</v>
      </c>
    </row>
    <row r="228" spans="1:22">
      <c r="A228" s="27">
        <f ca="1">A227+1</f>
        <v>46055</v>
      </c>
      <c r="B228" s="20"/>
      <c r="C228" s="21"/>
      <c r="D228" s="20"/>
      <c r="E228" s="21"/>
      <c r="F228" s="22"/>
      <c r="G228" s="22"/>
      <c r="H228" s="34" t="str">
        <f t="shared" ref="H228:H257" si="43">IF(OR(B228="",LEFT(M228,1)="✓"),"",C228-B228-F228)</f>
        <v/>
      </c>
      <c r="I228" s="34" t="str">
        <f t="shared" ref="I228:I257" si="44">IF(OR(D228="",LEFT(M228,1)="✓"),"",E228-D228-G228)</f>
        <v/>
      </c>
      <c r="J228" s="34" t="str">
        <f t="shared" ref="J228:J257" si="45">IF(AND(B228&lt;&gt;"",M228="✓所定"),C228-B228-F228,"")</f>
        <v/>
      </c>
      <c r="K228" s="34" t="str">
        <f t="shared" ref="K228:K257" si="46">IF(AND(B228&lt;&gt;"",M228="✓法定"),C228-B228-F228,"")</f>
        <v/>
      </c>
      <c r="L228" s="26" t="str">
        <f t="shared" si="42"/>
        <v/>
      </c>
      <c r="M228" s="32"/>
      <c r="N228" s="190"/>
      <c r="O228" s="190"/>
      <c r="P228" s="190"/>
      <c r="Q228" s="190"/>
      <c r="R228" s="23"/>
      <c r="V228" s="1" t="s">
        <v>172</v>
      </c>
    </row>
    <row r="229" spans="1:22">
      <c r="A229" s="27">
        <f t="shared" ref="A229:A257" ca="1" si="47">A228+1</f>
        <v>46056</v>
      </c>
      <c r="B229" s="20"/>
      <c r="C229" s="21"/>
      <c r="D229" s="20"/>
      <c r="E229" s="21"/>
      <c r="F229" s="22"/>
      <c r="G229" s="22"/>
      <c r="H229" s="34" t="str">
        <f t="shared" si="43"/>
        <v/>
      </c>
      <c r="I229" s="34" t="str">
        <f t="shared" si="44"/>
        <v/>
      </c>
      <c r="J229" s="34" t="str">
        <f t="shared" si="45"/>
        <v/>
      </c>
      <c r="K229" s="34" t="str">
        <f t="shared" si="46"/>
        <v/>
      </c>
      <c r="L229" s="26" t="str">
        <f t="shared" si="42"/>
        <v/>
      </c>
      <c r="M229" s="32"/>
      <c r="N229" s="190"/>
      <c r="O229" s="190"/>
      <c r="P229" s="190"/>
      <c r="Q229" s="190"/>
      <c r="R229" s="23"/>
    </row>
    <row r="230" spans="1:22">
      <c r="A230" s="27">
        <f t="shared" ca="1" si="47"/>
        <v>46057</v>
      </c>
      <c r="B230" s="20"/>
      <c r="C230" s="21"/>
      <c r="D230" s="20"/>
      <c r="E230" s="21"/>
      <c r="F230" s="22"/>
      <c r="G230" s="22"/>
      <c r="H230" s="34" t="str">
        <f t="shared" si="43"/>
        <v/>
      </c>
      <c r="I230" s="34" t="str">
        <f t="shared" si="44"/>
        <v/>
      </c>
      <c r="J230" s="34" t="str">
        <f t="shared" si="45"/>
        <v/>
      </c>
      <c r="K230" s="34" t="str">
        <f t="shared" si="46"/>
        <v/>
      </c>
      <c r="L230" s="26" t="str">
        <f t="shared" si="42"/>
        <v/>
      </c>
      <c r="M230" s="32"/>
      <c r="N230" s="190"/>
      <c r="O230" s="190"/>
      <c r="P230" s="190"/>
      <c r="Q230" s="190"/>
      <c r="R230" s="23"/>
    </row>
    <row r="231" spans="1:22">
      <c r="A231" s="27">
        <f t="shared" ca="1" si="47"/>
        <v>46058</v>
      </c>
      <c r="B231" s="20"/>
      <c r="C231" s="21"/>
      <c r="D231" s="20"/>
      <c r="E231" s="21"/>
      <c r="F231" s="22"/>
      <c r="G231" s="22"/>
      <c r="H231" s="34" t="str">
        <f t="shared" si="43"/>
        <v/>
      </c>
      <c r="I231" s="34" t="str">
        <f t="shared" si="44"/>
        <v/>
      </c>
      <c r="J231" s="34" t="str">
        <f t="shared" si="45"/>
        <v/>
      </c>
      <c r="K231" s="34" t="str">
        <f t="shared" si="46"/>
        <v/>
      </c>
      <c r="L231" s="26" t="str">
        <f t="shared" si="42"/>
        <v/>
      </c>
      <c r="M231" s="32"/>
      <c r="N231" s="190"/>
      <c r="O231" s="190"/>
      <c r="P231" s="190"/>
      <c r="Q231" s="190"/>
      <c r="R231" s="23"/>
    </row>
    <row r="232" spans="1:22">
      <c r="A232" s="27">
        <f t="shared" ca="1" si="47"/>
        <v>46059</v>
      </c>
      <c r="B232" s="20"/>
      <c r="C232" s="21"/>
      <c r="D232" s="20"/>
      <c r="E232" s="21"/>
      <c r="F232" s="22"/>
      <c r="G232" s="22"/>
      <c r="H232" s="34" t="str">
        <f t="shared" si="43"/>
        <v/>
      </c>
      <c r="I232" s="34" t="str">
        <f t="shared" si="44"/>
        <v/>
      </c>
      <c r="J232" s="34" t="str">
        <f t="shared" si="45"/>
        <v/>
      </c>
      <c r="K232" s="34" t="str">
        <f t="shared" si="46"/>
        <v/>
      </c>
      <c r="L232" s="26" t="str">
        <f t="shared" si="42"/>
        <v/>
      </c>
      <c r="M232" s="32"/>
      <c r="N232" s="190"/>
      <c r="O232" s="190"/>
      <c r="P232" s="190"/>
      <c r="Q232" s="190"/>
      <c r="R232" s="23"/>
    </row>
    <row r="233" spans="1:22">
      <c r="A233" s="27">
        <f t="shared" ca="1" si="47"/>
        <v>46060</v>
      </c>
      <c r="B233" s="20"/>
      <c r="C233" s="21"/>
      <c r="D233" s="20"/>
      <c r="E233" s="21"/>
      <c r="F233" s="22"/>
      <c r="G233" s="22"/>
      <c r="H233" s="34" t="str">
        <f t="shared" si="43"/>
        <v/>
      </c>
      <c r="I233" s="34" t="str">
        <f t="shared" si="44"/>
        <v/>
      </c>
      <c r="J233" s="34" t="str">
        <f t="shared" si="45"/>
        <v/>
      </c>
      <c r="K233" s="34" t="str">
        <f t="shared" si="46"/>
        <v/>
      </c>
      <c r="L233" s="26" t="str">
        <f t="shared" si="42"/>
        <v/>
      </c>
      <c r="M233" s="32"/>
      <c r="N233" s="190"/>
      <c r="O233" s="190"/>
      <c r="P233" s="190"/>
      <c r="Q233" s="190"/>
      <c r="R233" s="23"/>
    </row>
    <row r="234" spans="1:22">
      <c r="A234" s="27">
        <f t="shared" ca="1" si="47"/>
        <v>46061</v>
      </c>
      <c r="B234" s="20"/>
      <c r="C234" s="21"/>
      <c r="D234" s="20"/>
      <c r="E234" s="21"/>
      <c r="F234" s="22"/>
      <c r="G234" s="22"/>
      <c r="H234" s="34" t="str">
        <f t="shared" si="43"/>
        <v/>
      </c>
      <c r="I234" s="34" t="str">
        <f t="shared" si="44"/>
        <v/>
      </c>
      <c r="J234" s="34" t="str">
        <f t="shared" si="45"/>
        <v/>
      </c>
      <c r="K234" s="34" t="str">
        <f t="shared" si="46"/>
        <v/>
      </c>
      <c r="L234" s="26" t="str">
        <f t="shared" si="42"/>
        <v/>
      </c>
      <c r="M234" s="32"/>
      <c r="N234" s="190"/>
      <c r="O234" s="190"/>
      <c r="P234" s="190"/>
      <c r="Q234" s="190"/>
      <c r="R234" s="23"/>
    </row>
    <row r="235" spans="1:22">
      <c r="A235" s="27">
        <f t="shared" ca="1" si="47"/>
        <v>46062</v>
      </c>
      <c r="B235" s="20"/>
      <c r="C235" s="21"/>
      <c r="D235" s="20"/>
      <c r="E235" s="21"/>
      <c r="F235" s="22"/>
      <c r="G235" s="22"/>
      <c r="H235" s="34" t="str">
        <f t="shared" si="43"/>
        <v/>
      </c>
      <c r="I235" s="34" t="str">
        <f t="shared" si="44"/>
        <v/>
      </c>
      <c r="J235" s="34" t="str">
        <f t="shared" si="45"/>
        <v/>
      </c>
      <c r="K235" s="34" t="str">
        <f t="shared" si="46"/>
        <v/>
      </c>
      <c r="L235" s="26" t="str">
        <f t="shared" si="42"/>
        <v/>
      </c>
      <c r="M235" s="32"/>
      <c r="N235" s="190"/>
      <c r="O235" s="190"/>
      <c r="P235" s="190"/>
      <c r="Q235" s="190"/>
      <c r="R235" s="23"/>
    </row>
    <row r="236" spans="1:22">
      <c r="A236" s="27">
        <f t="shared" ca="1" si="47"/>
        <v>46063</v>
      </c>
      <c r="B236" s="20"/>
      <c r="C236" s="21"/>
      <c r="D236" s="20"/>
      <c r="E236" s="21"/>
      <c r="F236" s="22"/>
      <c r="G236" s="22"/>
      <c r="H236" s="34" t="str">
        <f t="shared" si="43"/>
        <v/>
      </c>
      <c r="I236" s="34" t="str">
        <f t="shared" si="44"/>
        <v/>
      </c>
      <c r="J236" s="34" t="str">
        <f t="shared" si="45"/>
        <v/>
      </c>
      <c r="K236" s="34" t="str">
        <f t="shared" si="46"/>
        <v/>
      </c>
      <c r="L236" s="26" t="str">
        <f t="shared" si="42"/>
        <v/>
      </c>
      <c r="M236" s="32"/>
      <c r="N236" s="190"/>
      <c r="O236" s="190"/>
      <c r="P236" s="190"/>
      <c r="Q236" s="190"/>
      <c r="R236" s="23"/>
    </row>
    <row r="237" spans="1:22">
      <c r="A237" s="27">
        <f t="shared" ca="1" si="47"/>
        <v>46064</v>
      </c>
      <c r="B237" s="20"/>
      <c r="C237" s="21"/>
      <c r="D237" s="20"/>
      <c r="E237" s="21"/>
      <c r="F237" s="22"/>
      <c r="G237" s="22"/>
      <c r="H237" s="34" t="str">
        <f t="shared" si="43"/>
        <v/>
      </c>
      <c r="I237" s="34" t="str">
        <f t="shared" si="44"/>
        <v/>
      </c>
      <c r="J237" s="34" t="str">
        <f t="shared" si="45"/>
        <v/>
      </c>
      <c r="K237" s="34" t="str">
        <f t="shared" si="46"/>
        <v/>
      </c>
      <c r="L237" s="26" t="str">
        <f t="shared" si="42"/>
        <v/>
      </c>
      <c r="M237" s="32"/>
      <c r="N237" s="190"/>
      <c r="O237" s="190"/>
      <c r="P237" s="190"/>
      <c r="Q237" s="190"/>
      <c r="R237" s="23"/>
    </row>
    <row r="238" spans="1:22">
      <c r="A238" s="27">
        <f t="shared" ca="1" si="47"/>
        <v>46065</v>
      </c>
      <c r="B238" s="20"/>
      <c r="C238" s="21"/>
      <c r="D238" s="20"/>
      <c r="E238" s="21"/>
      <c r="F238" s="22"/>
      <c r="G238" s="22"/>
      <c r="H238" s="34" t="str">
        <f t="shared" si="43"/>
        <v/>
      </c>
      <c r="I238" s="34" t="str">
        <f t="shared" si="44"/>
        <v/>
      </c>
      <c r="J238" s="34" t="str">
        <f t="shared" si="45"/>
        <v/>
      </c>
      <c r="K238" s="34" t="str">
        <f t="shared" si="46"/>
        <v/>
      </c>
      <c r="L238" s="26" t="str">
        <f t="shared" si="42"/>
        <v/>
      </c>
      <c r="M238" s="32"/>
      <c r="N238" s="190"/>
      <c r="O238" s="190"/>
      <c r="P238" s="190"/>
      <c r="Q238" s="190"/>
      <c r="R238" s="23"/>
    </row>
    <row r="239" spans="1:22">
      <c r="A239" s="27">
        <f t="shared" ca="1" si="47"/>
        <v>46066</v>
      </c>
      <c r="B239" s="20"/>
      <c r="C239" s="21"/>
      <c r="D239" s="20"/>
      <c r="E239" s="21"/>
      <c r="F239" s="22"/>
      <c r="G239" s="22"/>
      <c r="H239" s="34" t="str">
        <f t="shared" si="43"/>
        <v/>
      </c>
      <c r="I239" s="34" t="str">
        <f t="shared" si="44"/>
        <v/>
      </c>
      <c r="J239" s="34" t="str">
        <f t="shared" si="45"/>
        <v/>
      </c>
      <c r="K239" s="34" t="str">
        <f t="shared" si="46"/>
        <v/>
      </c>
      <c r="L239" s="26" t="str">
        <f t="shared" si="42"/>
        <v/>
      </c>
      <c r="M239" s="32"/>
      <c r="N239" s="190"/>
      <c r="O239" s="190"/>
      <c r="P239" s="190"/>
      <c r="Q239" s="190"/>
      <c r="R239" s="23"/>
    </row>
    <row r="240" spans="1:22">
      <c r="A240" s="27">
        <f t="shared" ca="1" si="47"/>
        <v>46067</v>
      </c>
      <c r="B240" s="20"/>
      <c r="C240" s="21"/>
      <c r="D240" s="20"/>
      <c r="E240" s="21"/>
      <c r="F240" s="22"/>
      <c r="G240" s="22"/>
      <c r="H240" s="34" t="str">
        <f t="shared" si="43"/>
        <v/>
      </c>
      <c r="I240" s="34" t="str">
        <f t="shared" si="44"/>
        <v/>
      </c>
      <c r="J240" s="34" t="str">
        <f t="shared" si="45"/>
        <v/>
      </c>
      <c r="K240" s="34" t="str">
        <f t="shared" si="46"/>
        <v/>
      </c>
      <c r="L240" s="26" t="str">
        <f t="shared" si="42"/>
        <v/>
      </c>
      <c r="M240" s="32"/>
      <c r="N240" s="190"/>
      <c r="O240" s="190"/>
      <c r="P240" s="190"/>
      <c r="Q240" s="190"/>
      <c r="R240" s="23"/>
    </row>
    <row r="241" spans="1:18">
      <c r="A241" s="27">
        <f t="shared" ca="1" si="47"/>
        <v>46068</v>
      </c>
      <c r="B241" s="20"/>
      <c r="C241" s="21"/>
      <c r="D241" s="20"/>
      <c r="E241" s="21"/>
      <c r="F241" s="22"/>
      <c r="G241" s="22"/>
      <c r="H241" s="34" t="str">
        <f t="shared" si="43"/>
        <v/>
      </c>
      <c r="I241" s="34" t="str">
        <f t="shared" si="44"/>
        <v/>
      </c>
      <c r="J241" s="34" t="str">
        <f t="shared" si="45"/>
        <v/>
      </c>
      <c r="K241" s="34" t="str">
        <f t="shared" si="46"/>
        <v/>
      </c>
      <c r="L241" s="26" t="str">
        <f t="shared" si="42"/>
        <v/>
      </c>
      <c r="M241" s="32"/>
      <c r="N241" s="190"/>
      <c r="O241" s="190"/>
      <c r="P241" s="190"/>
      <c r="Q241" s="190"/>
      <c r="R241" s="23"/>
    </row>
    <row r="242" spans="1:18">
      <c r="A242" s="27">
        <f t="shared" ca="1" si="47"/>
        <v>46069</v>
      </c>
      <c r="B242" s="20"/>
      <c r="C242" s="21"/>
      <c r="D242" s="20"/>
      <c r="E242" s="21"/>
      <c r="F242" s="22"/>
      <c r="G242" s="22"/>
      <c r="H242" s="34" t="str">
        <f t="shared" si="43"/>
        <v/>
      </c>
      <c r="I242" s="34" t="str">
        <f t="shared" si="44"/>
        <v/>
      </c>
      <c r="J242" s="34" t="str">
        <f t="shared" si="45"/>
        <v/>
      </c>
      <c r="K242" s="34" t="str">
        <f t="shared" si="46"/>
        <v/>
      </c>
      <c r="L242" s="26" t="str">
        <f t="shared" si="42"/>
        <v/>
      </c>
      <c r="M242" s="32"/>
      <c r="N242" s="190"/>
      <c r="O242" s="190"/>
      <c r="P242" s="190"/>
      <c r="Q242" s="190"/>
      <c r="R242" s="23"/>
    </row>
    <row r="243" spans="1:18">
      <c r="A243" s="27">
        <f t="shared" ca="1" si="47"/>
        <v>46070</v>
      </c>
      <c r="B243" s="20"/>
      <c r="C243" s="21"/>
      <c r="D243" s="20"/>
      <c r="E243" s="21"/>
      <c r="F243" s="22"/>
      <c r="G243" s="22"/>
      <c r="H243" s="34" t="str">
        <f t="shared" si="43"/>
        <v/>
      </c>
      <c r="I243" s="34" t="str">
        <f t="shared" si="44"/>
        <v/>
      </c>
      <c r="J243" s="34" t="str">
        <f t="shared" si="45"/>
        <v/>
      </c>
      <c r="K243" s="34" t="str">
        <f t="shared" si="46"/>
        <v/>
      </c>
      <c r="L243" s="26" t="str">
        <f t="shared" si="42"/>
        <v/>
      </c>
      <c r="M243" s="32"/>
      <c r="N243" s="190"/>
      <c r="O243" s="190"/>
      <c r="P243" s="190"/>
      <c r="Q243" s="190"/>
      <c r="R243" s="23"/>
    </row>
    <row r="244" spans="1:18">
      <c r="A244" s="27">
        <f t="shared" ca="1" si="47"/>
        <v>46071</v>
      </c>
      <c r="B244" s="20"/>
      <c r="C244" s="21"/>
      <c r="D244" s="20"/>
      <c r="E244" s="21"/>
      <c r="F244" s="22"/>
      <c r="G244" s="22"/>
      <c r="H244" s="34" t="str">
        <f t="shared" si="43"/>
        <v/>
      </c>
      <c r="I244" s="34" t="str">
        <f t="shared" si="44"/>
        <v/>
      </c>
      <c r="J244" s="34" t="str">
        <f t="shared" si="45"/>
        <v/>
      </c>
      <c r="K244" s="34" t="str">
        <f t="shared" si="46"/>
        <v/>
      </c>
      <c r="L244" s="26" t="str">
        <f t="shared" si="42"/>
        <v/>
      </c>
      <c r="M244" s="32"/>
      <c r="N244" s="190"/>
      <c r="O244" s="190"/>
      <c r="P244" s="190"/>
      <c r="Q244" s="190"/>
      <c r="R244" s="23"/>
    </row>
    <row r="245" spans="1:18">
      <c r="A245" s="27">
        <f t="shared" ca="1" si="47"/>
        <v>46072</v>
      </c>
      <c r="B245" s="20"/>
      <c r="C245" s="21"/>
      <c r="D245" s="20"/>
      <c r="E245" s="21"/>
      <c r="F245" s="22"/>
      <c r="G245" s="22"/>
      <c r="H245" s="34" t="str">
        <f t="shared" si="43"/>
        <v/>
      </c>
      <c r="I245" s="34" t="str">
        <f t="shared" si="44"/>
        <v/>
      </c>
      <c r="J245" s="34" t="str">
        <f t="shared" si="45"/>
        <v/>
      </c>
      <c r="K245" s="34" t="str">
        <f t="shared" si="46"/>
        <v/>
      </c>
      <c r="L245" s="26" t="str">
        <f t="shared" si="42"/>
        <v/>
      </c>
      <c r="M245" s="32"/>
      <c r="N245" s="190"/>
      <c r="O245" s="190"/>
      <c r="P245" s="190"/>
      <c r="Q245" s="190"/>
      <c r="R245" s="23"/>
    </row>
    <row r="246" spans="1:18">
      <c r="A246" s="27">
        <f t="shared" ca="1" si="47"/>
        <v>46073</v>
      </c>
      <c r="B246" s="20"/>
      <c r="C246" s="21"/>
      <c r="D246" s="20"/>
      <c r="E246" s="21"/>
      <c r="F246" s="22"/>
      <c r="G246" s="22"/>
      <c r="H246" s="34" t="str">
        <f t="shared" si="43"/>
        <v/>
      </c>
      <c r="I246" s="34" t="str">
        <f t="shared" si="44"/>
        <v/>
      </c>
      <c r="J246" s="34" t="str">
        <f t="shared" si="45"/>
        <v/>
      </c>
      <c r="K246" s="34" t="str">
        <f t="shared" si="46"/>
        <v/>
      </c>
      <c r="L246" s="26" t="str">
        <f t="shared" si="42"/>
        <v/>
      </c>
      <c r="M246" s="32"/>
      <c r="N246" s="190"/>
      <c r="O246" s="190"/>
      <c r="P246" s="190"/>
      <c r="Q246" s="190"/>
      <c r="R246" s="23"/>
    </row>
    <row r="247" spans="1:18">
      <c r="A247" s="27">
        <f t="shared" ca="1" si="47"/>
        <v>46074</v>
      </c>
      <c r="B247" s="20"/>
      <c r="C247" s="21"/>
      <c r="D247" s="20"/>
      <c r="E247" s="21"/>
      <c r="F247" s="22"/>
      <c r="G247" s="22"/>
      <c r="H247" s="34" t="str">
        <f t="shared" si="43"/>
        <v/>
      </c>
      <c r="I247" s="34" t="str">
        <f t="shared" si="44"/>
        <v/>
      </c>
      <c r="J247" s="34" t="str">
        <f t="shared" si="45"/>
        <v/>
      </c>
      <c r="K247" s="34" t="str">
        <f t="shared" si="46"/>
        <v/>
      </c>
      <c r="L247" s="26" t="str">
        <f t="shared" si="42"/>
        <v/>
      </c>
      <c r="M247" s="32"/>
      <c r="N247" s="190"/>
      <c r="O247" s="190"/>
      <c r="P247" s="190"/>
      <c r="Q247" s="190"/>
      <c r="R247" s="23"/>
    </row>
    <row r="248" spans="1:18">
      <c r="A248" s="27">
        <f t="shared" ca="1" si="47"/>
        <v>46075</v>
      </c>
      <c r="B248" s="20"/>
      <c r="C248" s="21"/>
      <c r="D248" s="20"/>
      <c r="E248" s="21"/>
      <c r="F248" s="22"/>
      <c r="G248" s="22"/>
      <c r="H248" s="34" t="str">
        <f t="shared" si="43"/>
        <v/>
      </c>
      <c r="I248" s="34" t="str">
        <f t="shared" si="44"/>
        <v/>
      </c>
      <c r="J248" s="34" t="str">
        <f t="shared" si="45"/>
        <v/>
      </c>
      <c r="K248" s="34" t="str">
        <f t="shared" si="46"/>
        <v/>
      </c>
      <c r="L248" s="26" t="str">
        <f t="shared" si="42"/>
        <v/>
      </c>
      <c r="M248" s="32"/>
      <c r="N248" s="190"/>
      <c r="O248" s="190"/>
      <c r="P248" s="190"/>
      <c r="Q248" s="190"/>
      <c r="R248" s="23"/>
    </row>
    <row r="249" spans="1:18">
      <c r="A249" s="27">
        <f t="shared" ca="1" si="47"/>
        <v>46076</v>
      </c>
      <c r="B249" s="20"/>
      <c r="C249" s="21"/>
      <c r="D249" s="20"/>
      <c r="E249" s="21"/>
      <c r="F249" s="22"/>
      <c r="G249" s="22"/>
      <c r="H249" s="34" t="str">
        <f t="shared" si="43"/>
        <v/>
      </c>
      <c r="I249" s="34" t="str">
        <f t="shared" si="44"/>
        <v/>
      </c>
      <c r="J249" s="34" t="str">
        <f t="shared" si="45"/>
        <v/>
      </c>
      <c r="K249" s="34" t="str">
        <f t="shared" si="46"/>
        <v/>
      </c>
      <c r="L249" s="26" t="str">
        <f t="shared" si="42"/>
        <v/>
      </c>
      <c r="M249" s="32"/>
      <c r="N249" s="190"/>
      <c r="O249" s="190"/>
      <c r="P249" s="190"/>
      <c r="Q249" s="190"/>
      <c r="R249" s="23"/>
    </row>
    <row r="250" spans="1:18">
      <c r="A250" s="27">
        <f t="shared" ca="1" si="47"/>
        <v>46077</v>
      </c>
      <c r="B250" s="20"/>
      <c r="C250" s="21"/>
      <c r="D250" s="20"/>
      <c r="E250" s="21"/>
      <c r="F250" s="22"/>
      <c r="G250" s="22"/>
      <c r="H250" s="34" t="str">
        <f t="shared" si="43"/>
        <v/>
      </c>
      <c r="I250" s="34" t="str">
        <f t="shared" si="44"/>
        <v/>
      </c>
      <c r="J250" s="34" t="str">
        <f t="shared" si="45"/>
        <v/>
      </c>
      <c r="K250" s="34" t="str">
        <f t="shared" si="46"/>
        <v/>
      </c>
      <c r="L250" s="26" t="str">
        <f t="shared" si="42"/>
        <v/>
      </c>
      <c r="M250" s="32"/>
      <c r="N250" s="190"/>
      <c r="O250" s="190"/>
      <c r="P250" s="190"/>
      <c r="Q250" s="190"/>
      <c r="R250" s="23"/>
    </row>
    <row r="251" spans="1:18">
      <c r="A251" s="27">
        <f t="shared" ca="1" si="47"/>
        <v>46078</v>
      </c>
      <c r="B251" s="20"/>
      <c r="C251" s="21"/>
      <c r="D251" s="20"/>
      <c r="E251" s="21"/>
      <c r="F251" s="22"/>
      <c r="G251" s="22"/>
      <c r="H251" s="34" t="str">
        <f t="shared" si="43"/>
        <v/>
      </c>
      <c r="I251" s="34" t="str">
        <f t="shared" si="44"/>
        <v/>
      </c>
      <c r="J251" s="34" t="str">
        <f t="shared" si="45"/>
        <v/>
      </c>
      <c r="K251" s="34" t="str">
        <f t="shared" si="46"/>
        <v/>
      </c>
      <c r="L251" s="26" t="str">
        <f t="shared" si="42"/>
        <v/>
      </c>
      <c r="M251" s="32"/>
      <c r="N251" s="190"/>
      <c r="O251" s="190"/>
      <c r="P251" s="190"/>
      <c r="Q251" s="190"/>
      <c r="R251" s="23"/>
    </row>
    <row r="252" spans="1:18">
      <c r="A252" s="27">
        <f t="shared" ca="1" si="47"/>
        <v>46079</v>
      </c>
      <c r="B252" s="20"/>
      <c r="C252" s="21"/>
      <c r="D252" s="20"/>
      <c r="E252" s="21"/>
      <c r="F252" s="22"/>
      <c r="G252" s="22"/>
      <c r="H252" s="34" t="str">
        <f t="shared" si="43"/>
        <v/>
      </c>
      <c r="I252" s="34" t="str">
        <f t="shared" si="44"/>
        <v/>
      </c>
      <c r="J252" s="34" t="str">
        <f t="shared" si="45"/>
        <v/>
      </c>
      <c r="K252" s="34" t="str">
        <f t="shared" si="46"/>
        <v/>
      </c>
      <c r="L252" s="26" t="str">
        <f t="shared" si="42"/>
        <v/>
      </c>
      <c r="M252" s="32"/>
      <c r="N252" s="190"/>
      <c r="O252" s="190"/>
      <c r="P252" s="190"/>
      <c r="Q252" s="190"/>
      <c r="R252" s="23"/>
    </row>
    <row r="253" spans="1:18">
      <c r="A253" s="27">
        <f t="shared" ca="1" si="47"/>
        <v>46080</v>
      </c>
      <c r="B253" s="20"/>
      <c r="C253" s="21"/>
      <c r="D253" s="20"/>
      <c r="E253" s="21"/>
      <c r="F253" s="22"/>
      <c r="G253" s="22"/>
      <c r="H253" s="34" t="str">
        <f t="shared" si="43"/>
        <v/>
      </c>
      <c r="I253" s="34" t="str">
        <f t="shared" si="44"/>
        <v/>
      </c>
      <c r="J253" s="34" t="str">
        <f t="shared" si="45"/>
        <v/>
      </c>
      <c r="K253" s="34" t="str">
        <f t="shared" si="46"/>
        <v/>
      </c>
      <c r="L253" s="26" t="str">
        <f t="shared" si="42"/>
        <v/>
      </c>
      <c r="M253" s="32"/>
      <c r="N253" s="190"/>
      <c r="O253" s="190"/>
      <c r="P253" s="190"/>
      <c r="Q253" s="190"/>
      <c r="R253" s="23"/>
    </row>
    <row r="254" spans="1:18">
      <c r="A254" s="27">
        <f t="shared" ca="1" si="47"/>
        <v>46081</v>
      </c>
      <c r="B254" s="20"/>
      <c r="C254" s="21"/>
      <c r="D254" s="20"/>
      <c r="E254" s="21"/>
      <c r="F254" s="22"/>
      <c r="G254" s="22"/>
      <c r="H254" s="34" t="str">
        <f t="shared" si="43"/>
        <v/>
      </c>
      <c r="I254" s="34" t="str">
        <f t="shared" si="44"/>
        <v/>
      </c>
      <c r="J254" s="34" t="str">
        <f t="shared" si="45"/>
        <v/>
      </c>
      <c r="K254" s="34" t="str">
        <f t="shared" si="46"/>
        <v/>
      </c>
      <c r="L254" s="26" t="str">
        <f>IF(AND($B254="",$D254=""),"",($C254-$B254-$F254)+($E254-$D254-$G254))</f>
        <v/>
      </c>
      <c r="M254" s="32"/>
      <c r="N254" s="190"/>
      <c r="O254" s="190"/>
      <c r="P254" s="190"/>
      <c r="Q254" s="190"/>
      <c r="R254" s="23"/>
    </row>
    <row r="255" spans="1:18">
      <c r="A255" s="27">
        <f t="shared" ca="1" si="47"/>
        <v>46082</v>
      </c>
      <c r="B255" s="20"/>
      <c r="C255" s="21"/>
      <c r="D255" s="20"/>
      <c r="E255" s="21"/>
      <c r="F255" s="22"/>
      <c r="G255" s="22"/>
      <c r="H255" s="34" t="str">
        <f t="shared" si="43"/>
        <v/>
      </c>
      <c r="I255" s="34" t="str">
        <f t="shared" si="44"/>
        <v/>
      </c>
      <c r="J255" s="34" t="str">
        <f t="shared" si="45"/>
        <v/>
      </c>
      <c r="K255" s="34" t="str">
        <f t="shared" si="46"/>
        <v/>
      </c>
      <c r="L255" s="26" t="str">
        <f>IF(AND($B255="",$D255=""),"",($C255-$B255-$F255)+($E255-$D255-$G255))</f>
        <v/>
      </c>
      <c r="M255" s="32"/>
      <c r="N255" s="190"/>
      <c r="O255" s="190"/>
      <c r="P255" s="190"/>
      <c r="Q255" s="190"/>
      <c r="R255" s="23"/>
    </row>
    <row r="256" spans="1:18">
      <c r="A256" s="27">
        <f t="shared" ca="1" si="47"/>
        <v>46083</v>
      </c>
      <c r="B256" s="20"/>
      <c r="C256" s="21"/>
      <c r="D256" s="20"/>
      <c r="E256" s="21"/>
      <c r="F256" s="22"/>
      <c r="G256" s="22"/>
      <c r="H256" s="34" t="str">
        <f t="shared" si="43"/>
        <v/>
      </c>
      <c r="I256" s="34" t="str">
        <f t="shared" si="44"/>
        <v/>
      </c>
      <c r="J256" s="34" t="str">
        <f t="shared" si="45"/>
        <v/>
      </c>
      <c r="K256" s="34" t="str">
        <f t="shared" si="46"/>
        <v/>
      </c>
      <c r="L256" s="26" t="str">
        <f>IF(AND($B256="",$D256=""),"",($C256-$B256-$F256)+($E256-$D256-$G256))</f>
        <v/>
      </c>
      <c r="M256" s="32"/>
      <c r="N256" s="190"/>
      <c r="O256" s="190"/>
      <c r="P256" s="190"/>
      <c r="Q256" s="190"/>
      <c r="R256" s="23"/>
    </row>
    <row r="257" spans="1:18">
      <c r="A257" s="27">
        <f t="shared" ca="1" si="47"/>
        <v>46084</v>
      </c>
      <c r="B257" s="20"/>
      <c r="C257" s="21"/>
      <c r="D257" s="20"/>
      <c r="E257" s="21"/>
      <c r="F257" s="22"/>
      <c r="G257" s="22"/>
      <c r="H257" s="34" t="str">
        <f t="shared" si="43"/>
        <v/>
      </c>
      <c r="I257" s="34" t="str">
        <f t="shared" si="44"/>
        <v/>
      </c>
      <c r="J257" s="34" t="str">
        <f t="shared" si="45"/>
        <v/>
      </c>
      <c r="K257" s="34" t="str">
        <f t="shared" si="46"/>
        <v/>
      </c>
      <c r="L257" s="26" t="str">
        <f>IF(AND($B257="",$D257=""),"",($C257-$B257-$F257)+($E257-$D257-$G257))</f>
        <v/>
      </c>
      <c r="M257" s="32"/>
      <c r="N257" s="190"/>
      <c r="O257" s="190"/>
      <c r="P257" s="190"/>
      <c r="Q257" s="190"/>
      <c r="R257" s="23"/>
    </row>
    <row r="258" spans="1:18">
      <c r="A258" s="5" t="s">
        <v>11</v>
      </c>
      <c r="B258" s="191"/>
      <c r="C258" s="192"/>
      <c r="D258" s="191"/>
      <c r="E258" s="192"/>
      <c r="F258" s="26" t="str">
        <f>IF(SUM($F227:$F257)=0,"",SUM($F227:$F257))</f>
        <v/>
      </c>
      <c r="G258" s="26" t="str">
        <f>IF(SUM($G227:$G257)=0,"",SUM($G227:$G257))</f>
        <v/>
      </c>
      <c r="H258" s="26" t="str">
        <f>IF(SUM(H227:H257)=0,"",SUM(H227:H257))</f>
        <v/>
      </c>
      <c r="I258" s="26" t="str">
        <f>IF(SUM(I227:I257)=0,"",SUM(I227:I257))</f>
        <v/>
      </c>
      <c r="J258" s="26" t="str">
        <f>IF(SUM(J227:J257)=0,"",SUM(J227:J257))</f>
        <v/>
      </c>
      <c r="K258" s="26" t="str">
        <f>IF(SUM(K227:K257)=0,"",SUM(K227:K257))</f>
        <v/>
      </c>
      <c r="L258" s="26" t="str">
        <f>IF(SUM($L227:$L257)=0,"",SUM($L227:$L257))</f>
        <v/>
      </c>
      <c r="M258" s="33"/>
      <c r="N258" s="193"/>
      <c r="O258" s="193"/>
      <c r="P258" s="193"/>
      <c r="Q258" s="193"/>
      <c r="R258" s="6"/>
    </row>
    <row r="260" spans="1:18" ht="27" customHeight="1">
      <c r="A260" s="194" t="s">
        <v>22</v>
      </c>
      <c r="B260" s="189" t="s">
        <v>103</v>
      </c>
      <c r="C260" s="189"/>
      <c r="D260" s="189"/>
      <c r="E260" s="189"/>
      <c r="F260" s="189" t="s">
        <v>23</v>
      </c>
      <c r="G260" s="189"/>
      <c r="H260" s="189" t="s">
        <v>88</v>
      </c>
      <c r="I260" s="189"/>
      <c r="J260" s="189"/>
      <c r="K260" s="189"/>
      <c r="L260" s="189" t="s">
        <v>87</v>
      </c>
      <c r="M260" s="195" t="s">
        <v>96</v>
      </c>
      <c r="N260" s="194" t="s">
        <v>25</v>
      </c>
      <c r="O260" s="194"/>
      <c r="P260" s="194"/>
      <c r="Q260" s="194"/>
      <c r="R260" s="189" t="s">
        <v>100</v>
      </c>
    </row>
    <row r="261" spans="1:18" ht="14.25" customHeight="1">
      <c r="A261" s="194"/>
      <c r="B261" s="189" t="s">
        <v>82</v>
      </c>
      <c r="C261" s="189"/>
      <c r="D261" s="189" t="s">
        <v>84</v>
      </c>
      <c r="E261" s="189"/>
      <c r="F261" s="189"/>
      <c r="G261" s="189"/>
      <c r="H261" s="189" t="s">
        <v>90</v>
      </c>
      <c r="I261" s="189"/>
      <c r="J261" s="189" t="s">
        <v>89</v>
      </c>
      <c r="K261" s="189"/>
      <c r="L261" s="189"/>
      <c r="M261" s="196"/>
      <c r="N261" s="194"/>
      <c r="O261" s="194"/>
      <c r="P261" s="194"/>
      <c r="Q261" s="194"/>
      <c r="R261" s="189"/>
    </row>
    <row r="262" spans="1:18">
      <c r="A262" s="194"/>
      <c r="B262" s="43" t="s">
        <v>26</v>
      </c>
      <c r="C262" s="43" t="s">
        <v>27</v>
      </c>
      <c r="D262" s="43" t="s">
        <v>26</v>
      </c>
      <c r="E262" s="43" t="s">
        <v>27</v>
      </c>
      <c r="F262" s="44" t="s">
        <v>85</v>
      </c>
      <c r="G262" s="44" t="s">
        <v>86</v>
      </c>
      <c r="H262" s="44" t="s">
        <v>81</v>
      </c>
      <c r="I262" s="44" t="s">
        <v>83</v>
      </c>
      <c r="J262" s="44" t="s">
        <v>81</v>
      </c>
      <c r="K262" s="44" t="s">
        <v>95</v>
      </c>
      <c r="L262" s="189"/>
      <c r="M262" s="197"/>
      <c r="N262" s="194"/>
      <c r="O262" s="194"/>
      <c r="P262" s="194"/>
      <c r="Q262" s="194"/>
      <c r="R262" s="194"/>
    </row>
    <row r="263" spans="1:18">
      <c r="A263" s="27" cm="1">
        <f t="array" aca="1" ref="A263" ca="1">DATE("2025","8"+7,IFERROR(INDIRECT(T1),"1"))</f>
        <v>46082</v>
      </c>
      <c r="B263" s="20"/>
      <c r="C263" s="21"/>
      <c r="D263" s="20"/>
      <c r="E263" s="21"/>
      <c r="F263" s="22"/>
      <c r="G263" s="22"/>
      <c r="H263" s="34" t="str">
        <f>IF(OR(B263="",LEFT(M263,1)="✓"),"",C263-B263-F263)</f>
        <v/>
      </c>
      <c r="I263" s="34" t="str">
        <f>IF(OR(D263="",LEFT(M263,1)="✓"),"",E263-D263-G263)</f>
        <v/>
      </c>
      <c r="J263" s="34" t="str">
        <f>IF(AND(B263&lt;&gt;"",M263="✓所定"),C263-B263-F263,"")</f>
        <v/>
      </c>
      <c r="K263" s="34" t="str">
        <f>IF(AND(B263&lt;&gt;"",M263="✓法定"),C263-B263-F263,"")</f>
        <v/>
      </c>
      <c r="L263" s="34" t="str">
        <f>IF(AND($B263="",$D263=""),"",($C263-$B263-$F263)+($E263-$D263-$G263))</f>
        <v/>
      </c>
      <c r="M263" s="32"/>
      <c r="N263" s="190"/>
      <c r="O263" s="190"/>
      <c r="P263" s="190"/>
      <c r="Q263" s="190"/>
      <c r="R263" s="23"/>
    </row>
    <row r="264" spans="1:18">
      <c r="A264" s="27">
        <f ca="1">A263+1</f>
        <v>46083</v>
      </c>
      <c r="B264" s="20"/>
      <c r="C264" s="21"/>
      <c r="D264" s="20"/>
      <c r="E264" s="21"/>
      <c r="F264" s="22"/>
      <c r="G264" s="22"/>
      <c r="H264" s="34" t="str">
        <f t="shared" ref="H264:H293" si="48">IF(OR(B264="",LEFT(M264,1)="✓"),"",C264-B264-F264)</f>
        <v/>
      </c>
      <c r="I264" s="34" t="str">
        <f t="shared" ref="I264:I293" si="49">IF(OR(D264="",LEFT(M264,1)="✓"),"",E264-D264-G264)</f>
        <v/>
      </c>
      <c r="J264" s="34" t="str">
        <f t="shared" ref="J264:J293" si="50">IF(AND(B264&lt;&gt;"",M264="✓所定"),C264-B264-F264,"")</f>
        <v/>
      </c>
      <c r="K264" s="34" t="str">
        <f t="shared" ref="K264:K293" si="51">IF(AND(B264&lt;&gt;"",M264="✓法定"),C264-B264-F264,"")</f>
        <v/>
      </c>
      <c r="L264" s="34" t="str">
        <f t="shared" ref="L264:L288" si="52">IF(AND($B264="",$D264=""),"",($C264-$B264-$F264)+($E264-$D264-$G264))</f>
        <v/>
      </c>
      <c r="M264" s="32"/>
      <c r="N264" s="190"/>
      <c r="O264" s="190"/>
      <c r="P264" s="190"/>
      <c r="Q264" s="190"/>
      <c r="R264" s="23"/>
    </row>
    <row r="265" spans="1:18">
      <c r="A265" s="27">
        <f t="shared" ref="A265:A293" ca="1" si="53">A264+1</f>
        <v>46084</v>
      </c>
      <c r="B265" s="20"/>
      <c r="C265" s="21"/>
      <c r="D265" s="20"/>
      <c r="E265" s="21"/>
      <c r="F265" s="22"/>
      <c r="G265" s="22"/>
      <c r="H265" s="34" t="str">
        <f t="shared" si="48"/>
        <v/>
      </c>
      <c r="I265" s="34" t="str">
        <f t="shared" si="49"/>
        <v/>
      </c>
      <c r="J265" s="34" t="str">
        <f t="shared" si="50"/>
        <v/>
      </c>
      <c r="K265" s="34" t="str">
        <f t="shared" si="51"/>
        <v/>
      </c>
      <c r="L265" s="34" t="str">
        <f t="shared" si="52"/>
        <v/>
      </c>
      <c r="M265" s="32"/>
      <c r="N265" s="190"/>
      <c r="O265" s="190"/>
      <c r="P265" s="190"/>
      <c r="Q265" s="190"/>
      <c r="R265" s="23"/>
    </row>
    <row r="266" spans="1:18">
      <c r="A266" s="27">
        <f t="shared" ca="1" si="53"/>
        <v>46085</v>
      </c>
      <c r="B266" s="20"/>
      <c r="C266" s="21"/>
      <c r="D266" s="20"/>
      <c r="E266" s="21"/>
      <c r="F266" s="22"/>
      <c r="G266" s="22"/>
      <c r="H266" s="34" t="str">
        <f t="shared" si="48"/>
        <v/>
      </c>
      <c r="I266" s="34" t="str">
        <f t="shared" si="49"/>
        <v/>
      </c>
      <c r="J266" s="34" t="str">
        <f t="shared" si="50"/>
        <v/>
      </c>
      <c r="K266" s="34" t="str">
        <f t="shared" si="51"/>
        <v/>
      </c>
      <c r="L266" s="34" t="str">
        <f t="shared" si="52"/>
        <v/>
      </c>
      <c r="M266" s="32"/>
      <c r="N266" s="190"/>
      <c r="O266" s="190"/>
      <c r="P266" s="190"/>
      <c r="Q266" s="190"/>
      <c r="R266" s="23"/>
    </row>
    <row r="267" spans="1:18">
      <c r="A267" s="27">
        <f t="shared" ca="1" si="53"/>
        <v>46086</v>
      </c>
      <c r="B267" s="20"/>
      <c r="C267" s="21"/>
      <c r="D267" s="20"/>
      <c r="E267" s="21"/>
      <c r="F267" s="22"/>
      <c r="G267" s="22"/>
      <c r="H267" s="34" t="str">
        <f t="shared" si="48"/>
        <v/>
      </c>
      <c r="I267" s="34" t="str">
        <f t="shared" si="49"/>
        <v/>
      </c>
      <c r="J267" s="34" t="str">
        <f t="shared" si="50"/>
        <v/>
      </c>
      <c r="K267" s="34" t="str">
        <f t="shared" si="51"/>
        <v/>
      </c>
      <c r="L267" s="34" t="str">
        <f t="shared" si="52"/>
        <v/>
      </c>
      <c r="M267" s="32"/>
      <c r="N267" s="190"/>
      <c r="O267" s="190"/>
      <c r="P267" s="190"/>
      <c r="Q267" s="190"/>
      <c r="R267" s="23"/>
    </row>
    <row r="268" spans="1:18">
      <c r="A268" s="27">
        <f t="shared" ca="1" si="53"/>
        <v>46087</v>
      </c>
      <c r="B268" s="20"/>
      <c r="C268" s="21"/>
      <c r="D268" s="20"/>
      <c r="E268" s="21"/>
      <c r="F268" s="22"/>
      <c r="G268" s="22"/>
      <c r="H268" s="34" t="str">
        <f t="shared" si="48"/>
        <v/>
      </c>
      <c r="I268" s="34" t="str">
        <f t="shared" si="49"/>
        <v/>
      </c>
      <c r="J268" s="34" t="str">
        <f t="shared" si="50"/>
        <v/>
      </c>
      <c r="K268" s="34" t="str">
        <f t="shared" si="51"/>
        <v/>
      </c>
      <c r="L268" s="34" t="str">
        <f t="shared" si="52"/>
        <v/>
      </c>
      <c r="M268" s="32"/>
      <c r="N268" s="190"/>
      <c r="O268" s="190"/>
      <c r="P268" s="190"/>
      <c r="Q268" s="190"/>
      <c r="R268" s="23"/>
    </row>
    <row r="269" spans="1:18">
      <c r="A269" s="27">
        <f t="shared" ca="1" si="53"/>
        <v>46088</v>
      </c>
      <c r="B269" s="20"/>
      <c r="C269" s="21"/>
      <c r="D269" s="20"/>
      <c r="E269" s="21"/>
      <c r="F269" s="22"/>
      <c r="G269" s="22"/>
      <c r="H269" s="34" t="str">
        <f t="shared" si="48"/>
        <v/>
      </c>
      <c r="I269" s="34" t="str">
        <f t="shared" si="49"/>
        <v/>
      </c>
      <c r="J269" s="34" t="str">
        <f t="shared" si="50"/>
        <v/>
      </c>
      <c r="K269" s="34" t="str">
        <f t="shared" si="51"/>
        <v/>
      </c>
      <c r="L269" s="34" t="str">
        <f t="shared" si="52"/>
        <v/>
      </c>
      <c r="M269" s="32"/>
      <c r="N269" s="190"/>
      <c r="O269" s="190"/>
      <c r="P269" s="190"/>
      <c r="Q269" s="190"/>
      <c r="R269" s="23"/>
    </row>
    <row r="270" spans="1:18">
      <c r="A270" s="27">
        <f t="shared" ca="1" si="53"/>
        <v>46089</v>
      </c>
      <c r="B270" s="20"/>
      <c r="C270" s="21"/>
      <c r="D270" s="20"/>
      <c r="E270" s="21"/>
      <c r="F270" s="22"/>
      <c r="G270" s="22"/>
      <c r="H270" s="34" t="str">
        <f t="shared" si="48"/>
        <v/>
      </c>
      <c r="I270" s="34" t="str">
        <f t="shared" si="49"/>
        <v/>
      </c>
      <c r="J270" s="34" t="str">
        <f t="shared" si="50"/>
        <v/>
      </c>
      <c r="K270" s="34" t="str">
        <f t="shared" si="51"/>
        <v/>
      </c>
      <c r="L270" s="34" t="str">
        <f t="shared" si="52"/>
        <v/>
      </c>
      <c r="M270" s="32"/>
      <c r="N270" s="190"/>
      <c r="O270" s="190"/>
      <c r="P270" s="190"/>
      <c r="Q270" s="190"/>
      <c r="R270" s="23"/>
    </row>
    <row r="271" spans="1:18">
      <c r="A271" s="27">
        <f t="shared" ca="1" si="53"/>
        <v>46090</v>
      </c>
      <c r="B271" s="20"/>
      <c r="C271" s="21"/>
      <c r="D271" s="20"/>
      <c r="E271" s="21"/>
      <c r="F271" s="22"/>
      <c r="G271" s="22"/>
      <c r="H271" s="34" t="str">
        <f t="shared" si="48"/>
        <v/>
      </c>
      <c r="I271" s="34" t="str">
        <f t="shared" si="49"/>
        <v/>
      </c>
      <c r="J271" s="34" t="str">
        <f t="shared" si="50"/>
        <v/>
      </c>
      <c r="K271" s="34" t="str">
        <f t="shared" si="51"/>
        <v/>
      </c>
      <c r="L271" s="34" t="str">
        <f t="shared" si="52"/>
        <v/>
      </c>
      <c r="M271" s="32"/>
      <c r="N271" s="190"/>
      <c r="O271" s="190"/>
      <c r="P271" s="190"/>
      <c r="Q271" s="190"/>
      <c r="R271" s="23"/>
    </row>
    <row r="272" spans="1:18">
      <c r="A272" s="27">
        <f t="shared" ca="1" si="53"/>
        <v>46091</v>
      </c>
      <c r="B272" s="20"/>
      <c r="C272" s="21"/>
      <c r="D272" s="20"/>
      <c r="E272" s="21"/>
      <c r="F272" s="22"/>
      <c r="G272" s="22"/>
      <c r="H272" s="34" t="str">
        <f t="shared" si="48"/>
        <v/>
      </c>
      <c r="I272" s="34" t="str">
        <f t="shared" si="49"/>
        <v/>
      </c>
      <c r="J272" s="34" t="str">
        <f t="shared" si="50"/>
        <v/>
      </c>
      <c r="K272" s="34" t="str">
        <f t="shared" si="51"/>
        <v/>
      </c>
      <c r="L272" s="34" t="str">
        <f t="shared" si="52"/>
        <v/>
      </c>
      <c r="M272" s="32"/>
      <c r="N272" s="190"/>
      <c r="O272" s="190"/>
      <c r="P272" s="190"/>
      <c r="Q272" s="190"/>
      <c r="R272" s="23"/>
    </row>
    <row r="273" spans="1:18">
      <c r="A273" s="27">
        <f t="shared" ca="1" si="53"/>
        <v>46092</v>
      </c>
      <c r="B273" s="20"/>
      <c r="C273" s="21"/>
      <c r="D273" s="20"/>
      <c r="E273" s="21"/>
      <c r="F273" s="22"/>
      <c r="G273" s="22"/>
      <c r="H273" s="34" t="str">
        <f t="shared" si="48"/>
        <v/>
      </c>
      <c r="I273" s="34" t="str">
        <f t="shared" si="49"/>
        <v/>
      </c>
      <c r="J273" s="34" t="str">
        <f t="shared" si="50"/>
        <v/>
      </c>
      <c r="K273" s="34" t="str">
        <f t="shared" si="51"/>
        <v/>
      </c>
      <c r="L273" s="34" t="str">
        <f t="shared" si="52"/>
        <v/>
      </c>
      <c r="M273" s="32"/>
      <c r="N273" s="190"/>
      <c r="O273" s="190"/>
      <c r="P273" s="190"/>
      <c r="Q273" s="190"/>
      <c r="R273" s="23"/>
    </row>
    <row r="274" spans="1:18">
      <c r="A274" s="27">
        <f t="shared" ca="1" si="53"/>
        <v>46093</v>
      </c>
      <c r="B274" s="20"/>
      <c r="C274" s="21"/>
      <c r="D274" s="20"/>
      <c r="E274" s="21"/>
      <c r="F274" s="22"/>
      <c r="G274" s="22"/>
      <c r="H274" s="34" t="str">
        <f t="shared" si="48"/>
        <v/>
      </c>
      <c r="I274" s="34" t="str">
        <f t="shared" si="49"/>
        <v/>
      </c>
      <c r="J274" s="34" t="str">
        <f t="shared" si="50"/>
        <v/>
      </c>
      <c r="K274" s="34" t="str">
        <f t="shared" si="51"/>
        <v/>
      </c>
      <c r="L274" s="34" t="str">
        <f t="shared" si="52"/>
        <v/>
      </c>
      <c r="M274" s="32"/>
      <c r="N274" s="190"/>
      <c r="O274" s="190"/>
      <c r="P274" s="190"/>
      <c r="Q274" s="190"/>
      <c r="R274" s="23"/>
    </row>
    <row r="275" spans="1:18">
      <c r="A275" s="27">
        <f t="shared" ca="1" si="53"/>
        <v>46094</v>
      </c>
      <c r="B275" s="20"/>
      <c r="C275" s="21"/>
      <c r="D275" s="20"/>
      <c r="E275" s="21"/>
      <c r="F275" s="22"/>
      <c r="G275" s="22"/>
      <c r="H275" s="34" t="str">
        <f t="shared" si="48"/>
        <v/>
      </c>
      <c r="I275" s="34" t="str">
        <f t="shared" si="49"/>
        <v/>
      </c>
      <c r="J275" s="34" t="str">
        <f t="shared" si="50"/>
        <v/>
      </c>
      <c r="K275" s="34" t="str">
        <f t="shared" si="51"/>
        <v/>
      </c>
      <c r="L275" s="34" t="str">
        <f t="shared" si="52"/>
        <v/>
      </c>
      <c r="M275" s="32"/>
      <c r="N275" s="190"/>
      <c r="O275" s="190"/>
      <c r="P275" s="190"/>
      <c r="Q275" s="190"/>
      <c r="R275" s="23"/>
    </row>
    <row r="276" spans="1:18">
      <c r="A276" s="27">
        <f t="shared" ca="1" si="53"/>
        <v>46095</v>
      </c>
      <c r="B276" s="20"/>
      <c r="C276" s="21"/>
      <c r="D276" s="20"/>
      <c r="E276" s="21"/>
      <c r="F276" s="22"/>
      <c r="G276" s="22"/>
      <c r="H276" s="34" t="str">
        <f t="shared" si="48"/>
        <v/>
      </c>
      <c r="I276" s="34" t="str">
        <f t="shared" si="49"/>
        <v/>
      </c>
      <c r="J276" s="34" t="str">
        <f t="shared" si="50"/>
        <v/>
      </c>
      <c r="K276" s="34" t="str">
        <f t="shared" si="51"/>
        <v/>
      </c>
      <c r="L276" s="34" t="str">
        <f t="shared" si="52"/>
        <v/>
      </c>
      <c r="M276" s="32"/>
      <c r="N276" s="190"/>
      <c r="O276" s="190"/>
      <c r="P276" s="190"/>
      <c r="Q276" s="190"/>
      <c r="R276" s="23"/>
    </row>
    <row r="277" spans="1:18">
      <c r="A277" s="27">
        <f t="shared" ca="1" si="53"/>
        <v>46096</v>
      </c>
      <c r="B277" s="20"/>
      <c r="C277" s="21"/>
      <c r="D277" s="20"/>
      <c r="E277" s="21"/>
      <c r="F277" s="22"/>
      <c r="G277" s="22"/>
      <c r="H277" s="34" t="str">
        <f t="shared" si="48"/>
        <v/>
      </c>
      <c r="I277" s="34" t="str">
        <f t="shared" si="49"/>
        <v/>
      </c>
      <c r="J277" s="34" t="str">
        <f t="shared" si="50"/>
        <v/>
      </c>
      <c r="K277" s="34" t="str">
        <f t="shared" si="51"/>
        <v/>
      </c>
      <c r="L277" s="34" t="str">
        <f t="shared" si="52"/>
        <v/>
      </c>
      <c r="M277" s="32"/>
      <c r="N277" s="190"/>
      <c r="O277" s="190"/>
      <c r="P277" s="190"/>
      <c r="Q277" s="190"/>
      <c r="R277" s="23"/>
    </row>
    <row r="278" spans="1:18">
      <c r="A278" s="27">
        <f t="shared" ca="1" si="53"/>
        <v>46097</v>
      </c>
      <c r="B278" s="20"/>
      <c r="C278" s="21"/>
      <c r="D278" s="20"/>
      <c r="E278" s="21"/>
      <c r="F278" s="22"/>
      <c r="G278" s="22"/>
      <c r="H278" s="34" t="str">
        <f t="shared" si="48"/>
        <v/>
      </c>
      <c r="I278" s="34" t="str">
        <f t="shared" si="49"/>
        <v/>
      </c>
      <c r="J278" s="34" t="str">
        <f t="shared" si="50"/>
        <v/>
      </c>
      <c r="K278" s="34" t="str">
        <f t="shared" si="51"/>
        <v/>
      </c>
      <c r="L278" s="34" t="str">
        <f t="shared" si="52"/>
        <v/>
      </c>
      <c r="M278" s="32"/>
      <c r="N278" s="190"/>
      <c r="O278" s="190"/>
      <c r="P278" s="190"/>
      <c r="Q278" s="190"/>
      <c r="R278" s="23"/>
    </row>
    <row r="279" spans="1:18">
      <c r="A279" s="27">
        <f t="shared" ca="1" si="53"/>
        <v>46098</v>
      </c>
      <c r="B279" s="20"/>
      <c r="C279" s="21"/>
      <c r="D279" s="20"/>
      <c r="E279" s="21"/>
      <c r="F279" s="22"/>
      <c r="G279" s="22"/>
      <c r="H279" s="34" t="str">
        <f t="shared" si="48"/>
        <v/>
      </c>
      <c r="I279" s="34" t="str">
        <f t="shared" si="49"/>
        <v/>
      </c>
      <c r="J279" s="34" t="str">
        <f t="shared" si="50"/>
        <v/>
      </c>
      <c r="K279" s="34" t="str">
        <f t="shared" si="51"/>
        <v/>
      </c>
      <c r="L279" s="34" t="str">
        <f t="shared" si="52"/>
        <v/>
      </c>
      <c r="M279" s="32"/>
      <c r="N279" s="190"/>
      <c r="O279" s="190"/>
      <c r="P279" s="190"/>
      <c r="Q279" s="190"/>
      <c r="R279" s="23"/>
    </row>
    <row r="280" spans="1:18">
      <c r="A280" s="27">
        <f t="shared" ca="1" si="53"/>
        <v>46099</v>
      </c>
      <c r="B280" s="20"/>
      <c r="C280" s="21"/>
      <c r="D280" s="20"/>
      <c r="E280" s="21"/>
      <c r="F280" s="22"/>
      <c r="G280" s="22"/>
      <c r="H280" s="34" t="str">
        <f t="shared" si="48"/>
        <v/>
      </c>
      <c r="I280" s="34" t="str">
        <f t="shared" si="49"/>
        <v/>
      </c>
      <c r="J280" s="34" t="str">
        <f t="shared" si="50"/>
        <v/>
      </c>
      <c r="K280" s="34" t="str">
        <f t="shared" si="51"/>
        <v/>
      </c>
      <c r="L280" s="34" t="str">
        <f t="shared" si="52"/>
        <v/>
      </c>
      <c r="M280" s="32"/>
      <c r="N280" s="190"/>
      <c r="O280" s="190"/>
      <c r="P280" s="190"/>
      <c r="Q280" s="190"/>
      <c r="R280" s="23"/>
    </row>
    <row r="281" spans="1:18">
      <c r="A281" s="27">
        <f t="shared" ca="1" si="53"/>
        <v>46100</v>
      </c>
      <c r="B281" s="20"/>
      <c r="C281" s="21"/>
      <c r="D281" s="20"/>
      <c r="E281" s="21"/>
      <c r="F281" s="22"/>
      <c r="G281" s="22"/>
      <c r="H281" s="34" t="str">
        <f t="shared" si="48"/>
        <v/>
      </c>
      <c r="I281" s="34" t="str">
        <f t="shared" si="49"/>
        <v/>
      </c>
      <c r="J281" s="34" t="str">
        <f t="shared" si="50"/>
        <v/>
      </c>
      <c r="K281" s="34" t="str">
        <f t="shared" si="51"/>
        <v/>
      </c>
      <c r="L281" s="34" t="str">
        <f t="shared" si="52"/>
        <v/>
      </c>
      <c r="M281" s="32"/>
      <c r="N281" s="190"/>
      <c r="O281" s="190"/>
      <c r="P281" s="190"/>
      <c r="Q281" s="190"/>
      <c r="R281" s="23"/>
    </row>
    <row r="282" spans="1:18">
      <c r="A282" s="27">
        <f t="shared" ca="1" si="53"/>
        <v>46101</v>
      </c>
      <c r="B282" s="20"/>
      <c r="C282" s="21"/>
      <c r="D282" s="20"/>
      <c r="E282" s="21"/>
      <c r="F282" s="22"/>
      <c r="G282" s="22"/>
      <c r="H282" s="34" t="str">
        <f t="shared" si="48"/>
        <v/>
      </c>
      <c r="I282" s="34" t="str">
        <f t="shared" si="49"/>
        <v/>
      </c>
      <c r="J282" s="34" t="str">
        <f t="shared" si="50"/>
        <v/>
      </c>
      <c r="K282" s="34" t="str">
        <f t="shared" si="51"/>
        <v/>
      </c>
      <c r="L282" s="34" t="str">
        <f t="shared" si="52"/>
        <v/>
      </c>
      <c r="M282" s="32"/>
      <c r="N282" s="190"/>
      <c r="O282" s="190"/>
      <c r="P282" s="190"/>
      <c r="Q282" s="190"/>
      <c r="R282" s="23"/>
    </row>
    <row r="283" spans="1:18">
      <c r="A283" s="27">
        <f t="shared" ca="1" si="53"/>
        <v>46102</v>
      </c>
      <c r="B283" s="20"/>
      <c r="C283" s="21"/>
      <c r="D283" s="20"/>
      <c r="E283" s="21"/>
      <c r="F283" s="22"/>
      <c r="G283" s="22"/>
      <c r="H283" s="34" t="str">
        <f t="shared" si="48"/>
        <v/>
      </c>
      <c r="I283" s="34" t="str">
        <f t="shared" si="49"/>
        <v/>
      </c>
      <c r="J283" s="34" t="str">
        <f t="shared" si="50"/>
        <v/>
      </c>
      <c r="K283" s="34" t="str">
        <f t="shared" si="51"/>
        <v/>
      </c>
      <c r="L283" s="34" t="str">
        <f t="shared" si="52"/>
        <v/>
      </c>
      <c r="M283" s="32"/>
      <c r="N283" s="190"/>
      <c r="O283" s="190"/>
      <c r="P283" s="190"/>
      <c r="Q283" s="190"/>
      <c r="R283" s="23"/>
    </row>
    <row r="284" spans="1:18">
      <c r="A284" s="27">
        <f t="shared" ca="1" si="53"/>
        <v>46103</v>
      </c>
      <c r="B284" s="20"/>
      <c r="C284" s="21"/>
      <c r="D284" s="20"/>
      <c r="E284" s="21"/>
      <c r="F284" s="22"/>
      <c r="G284" s="22"/>
      <c r="H284" s="34" t="str">
        <f t="shared" si="48"/>
        <v/>
      </c>
      <c r="I284" s="34" t="str">
        <f t="shared" si="49"/>
        <v/>
      </c>
      <c r="J284" s="34" t="str">
        <f t="shared" si="50"/>
        <v/>
      </c>
      <c r="K284" s="34" t="str">
        <f t="shared" si="51"/>
        <v/>
      </c>
      <c r="L284" s="34" t="str">
        <f t="shared" si="52"/>
        <v/>
      </c>
      <c r="M284" s="32"/>
      <c r="N284" s="190"/>
      <c r="O284" s="190"/>
      <c r="P284" s="190"/>
      <c r="Q284" s="190"/>
      <c r="R284" s="23"/>
    </row>
    <row r="285" spans="1:18">
      <c r="A285" s="27">
        <f t="shared" ca="1" si="53"/>
        <v>46104</v>
      </c>
      <c r="B285" s="20"/>
      <c r="C285" s="21"/>
      <c r="D285" s="20"/>
      <c r="E285" s="21"/>
      <c r="F285" s="22"/>
      <c r="G285" s="22"/>
      <c r="H285" s="34" t="str">
        <f t="shared" si="48"/>
        <v/>
      </c>
      <c r="I285" s="34" t="str">
        <f t="shared" si="49"/>
        <v/>
      </c>
      <c r="J285" s="34" t="str">
        <f t="shared" si="50"/>
        <v/>
      </c>
      <c r="K285" s="34" t="str">
        <f t="shared" si="51"/>
        <v/>
      </c>
      <c r="L285" s="34" t="str">
        <f t="shared" si="52"/>
        <v/>
      </c>
      <c r="M285" s="32"/>
      <c r="N285" s="190"/>
      <c r="O285" s="190"/>
      <c r="P285" s="190"/>
      <c r="Q285" s="190"/>
      <c r="R285" s="23"/>
    </row>
    <row r="286" spans="1:18">
      <c r="A286" s="27">
        <f t="shared" ca="1" si="53"/>
        <v>46105</v>
      </c>
      <c r="B286" s="20"/>
      <c r="C286" s="21"/>
      <c r="D286" s="20"/>
      <c r="E286" s="21"/>
      <c r="F286" s="22"/>
      <c r="G286" s="22"/>
      <c r="H286" s="34" t="str">
        <f t="shared" si="48"/>
        <v/>
      </c>
      <c r="I286" s="34" t="str">
        <f t="shared" si="49"/>
        <v/>
      </c>
      <c r="J286" s="34" t="str">
        <f t="shared" si="50"/>
        <v/>
      </c>
      <c r="K286" s="34" t="str">
        <f t="shared" si="51"/>
        <v/>
      </c>
      <c r="L286" s="34" t="str">
        <f t="shared" si="52"/>
        <v/>
      </c>
      <c r="M286" s="32"/>
      <c r="N286" s="190"/>
      <c r="O286" s="190"/>
      <c r="P286" s="190"/>
      <c r="Q286" s="190"/>
      <c r="R286" s="23"/>
    </row>
    <row r="287" spans="1:18">
      <c r="A287" s="27">
        <f t="shared" ca="1" si="53"/>
        <v>46106</v>
      </c>
      <c r="B287" s="20"/>
      <c r="C287" s="21"/>
      <c r="D287" s="20"/>
      <c r="E287" s="21"/>
      <c r="F287" s="22"/>
      <c r="G287" s="22"/>
      <c r="H287" s="34" t="str">
        <f t="shared" si="48"/>
        <v/>
      </c>
      <c r="I287" s="34" t="str">
        <f t="shared" si="49"/>
        <v/>
      </c>
      <c r="J287" s="34" t="str">
        <f t="shared" si="50"/>
        <v/>
      </c>
      <c r="K287" s="34" t="str">
        <f t="shared" si="51"/>
        <v/>
      </c>
      <c r="L287" s="34" t="str">
        <f t="shared" si="52"/>
        <v/>
      </c>
      <c r="M287" s="32"/>
      <c r="N287" s="190"/>
      <c r="O287" s="190"/>
      <c r="P287" s="190"/>
      <c r="Q287" s="190"/>
      <c r="R287" s="23"/>
    </row>
    <row r="288" spans="1:18">
      <c r="A288" s="27">
        <f t="shared" ca="1" si="53"/>
        <v>46107</v>
      </c>
      <c r="B288" s="20"/>
      <c r="C288" s="21"/>
      <c r="D288" s="20"/>
      <c r="E288" s="21"/>
      <c r="F288" s="22"/>
      <c r="G288" s="22"/>
      <c r="H288" s="34" t="str">
        <f t="shared" si="48"/>
        <v/>
      </c>
      <c r="I288" s="34" t="str">
        <f t="shared" si="49"/>
        <v/>
      </c>
      <c r="J288" s="34" t="str">
        <f t="shared" si="50"/>
        <v/>
      </c>
      <c r="K288" s="34" t="str">
        <f t="shared" si="51"/>
        <v/>
      </c>
      <c r="L288" s="34" t="str">
        <f t="shared" si="52"/>
        <v/>
      </c>
      <c r="M288" s="32"/>
      <c r="N288" s="190"/>
      <c r="O288" s="190"/>
      <c r="P288" s="190"/>
      <c r="Q288" s="190"/>
      <c r="R288" s="23"/>
    </row>
    <row r="289" spans="1:18">
      <c r="A289" s="27">
        <f t="shared" ca="1" si="53"/>
        <v>46108</v>
      </c>
      <c r="B289" s="20"/>
      <c r="C289" s="21"/>
      <c r="D289" s="20"/>
      <c r="E289" s="21"/>
      <c r="F289" s="22"/>
      <c r="G289" s="22"/>
      <c r="H289" s="34" t="str">
        <f t="shared" si="48"/>
        <v/>
      </c>
      <c r="I289" s="34" t="str">
        <f t="shared" si="49"/>
        <v/>
      </c>
      <c r="J289" s="34" t="str">
        <f t="shared" si="50"/>
        <v/>
      </c>
      <c r="K289" s="34" t="str">
        <f t="shared" si="51"/>
        <v/>
      </c>
      <c r="L289" s="34" t="str">
        <f>IF(AND($B289="",$D289=""),"",($C289-$B289-$F289)+($E289-$D289-$G289))</f>
        <v/>
      </c>
      <c r="M289" s="32"/>
      <c r="N289" s="190"/>
      <c r="O289" s="190"/>
      <c r="P289" s="190"/>
      <c r="Q289" s="190"/>
      <c r="R289" s="23"/>
    </row>
    <row r="290" spans="1:18">
      <c r="A290" s="27">
        <f t="shared" ca="1" si="53"/>
        <v>46109</v>
      </c>
      <c r="B290" s="20"/>
      <c r="C290" s="21"/>
      <c r="D290" s="20"/>
      <c r="E290" s="21"/>
      <c r="F290" s="22"/>
      <c r="G290" s="22"/>
      <c r="H290" s="34" t="str">
        <f t="shared" si="48"/>
        <v/>
      </c>
      <c r="I290" s="34" t="str">
        <f t="shared" si="49"/>
        <v/>
      </c>
      <c r="J290" s="34" t="str">
        <f t="shared" si="50"/>
        <v/>
      </c>
      <c r="K290" s="34" t="str">
        <f t="shared" si="51"/>
        <v/>
      </c>
      <c r="L290" s="34" t="str">
        <f>IF(AND($B290="",$D290=""),"",($C290-$B290-$F290)+($E290-$D290-$G290))</f>
        <v/>
      </c>
      <c r="M290" s="32"/>
      <c r="N290" s="190"/>
      <c r="O290" s="190"/>
      <c r="P290" s="190"/>
      <c r="Q290" s="190"/>
      <c r="R290" s="23"/>
    </row>
    <row r="291" spans="1:18">
      <c r="A291" s="27">
        <f t="shared" ca="1" si="53"/>
        <v>46110</v>
      </c>
      <c r="B291" s="20"/>
      <c r="C291" s="21"/>
      <c r="D291" s="20"/>
      <c r="E291" s="21"/>
      <c r="F291" s="22"/>
      <c r="G291" s="22"/>
      <c r="H291" s="34" t="str">
        <f t="shared" si="48"/>
        <v/>
      </c>
      <c r="I291" s="34" t="str">
        <f t="shared" si="49"/>
        <v/>
      </c>
      <c r="J291" s="34" t="str">
        <f t="shared" si="50"/>
        <v/>
      </c>
      <c r="K291" s="34" t="str">
        <f t="shared" si="51"/>
        <v/>
      </c>
      <c r="L291" s="34" t="str">
        <f>IF(AND($B291="",$D291=""),"",($C291-$B291-$F291)+($E291-$D291-$G291))</f>
        <v/>
      </c>
      <c r="M291" s="32"/>
      <c r="N291" s="190"/>
      <c r="O291" s="190"/>
      <c r="P291" s="190"/>
      <c r="Q291" s="190"/>
      <c r="R291" s="23"/>
    </row>
    <row r="292" spans="1:18">
      <c r="A292" s="27">
        <f t="shared" ca="1" si="53"/>
        <v>46111</v>
      </c>
      <c r="B292" s="20"/>
      <c r="C292" s="21"/>
      <c r="D292" s="20"/>
      <c r="E292" s="21"/>
      <c r="F292" s="22"/>
      <c r="G292" s="22"/>
      <c r="H292" s="34" t="str">
        <f t="shared" si="48"/>
        <v/>
      </c>
      <c r="I292" s="34" t="str">
        <f t="shared" si="49"/>
        <v/>
      </c>
      <c r="J292" s="34" t="str">
        <f t="shared" si="50"/>
        <v/>
      </c>
      <c r="K292" s="34" t="str">
        <f t="shared" si="51"/>
        <v/>
      </c>
      <c r="L292" s="34" t="str">
        <f>IF(AND($B292="",$D292=""),"",($C292-$B292-$F292)+($E292-$D292-$G292))</f>
        <v/>
      </c>
      <c r="M292" s="32"/>
      <c r="N292" s="190"/>
      <c r="O292" s="190"/>
      <c r="P292" s="190"/>
      <c r="Q292" s="190"/>
      <c r="R292" s="23"/>
    </row>
    <row r="293" spans="1:18">
      <c r="A293" s="27">
        <f t="shared" ca="1" si="53"/>
        <v>46112</v>
      </c>
      <c r="B293" s="20"/>
      <c r="C293" s="21"/>
      <c r="D293" s="20"/>
      <c r="E293" s="21"/>
      <c r="F293" s="22"/>
      <c r="G293" s="22"/>
      <c r="H293" s="34" t="str">
        <f t="shared" si="48"/>
        <v/>
      </c>
      <c r="I293" s="34" t="str">
        <f t="shared" si="49"/>
        <v/>
      </c>
      <c r="J293" s="34" t="str">
        <f t="shared" si="50"/>
        <v/>
      </c>
      <c r="K293" s="34" t="str">
        <f t="shared" si="51"/>
        <v/>
      </c>
      <c r="L293" s="34" t="str">
        <f>IF(AND($B293="",$D293=""),"",($C293-$B293-$F293)+($E293-$D293-$G293))</f>
        <v/>
      </c>
      <c r="M293" s="32"/>
      <c r="N293" s="190"/>
      <c r="O293" s="190"/>
      <c r="P293" s="190"/>
      <c r="Q293" s="190"/>
      <c r="R293" s="23"/>
    </row>
    <row r="294" spans="1:18">
      <c r="A294" s="5" t="s">
        <v>11</v>
      </c>
      <c r="B294" s="191"/>
      <c r="C294" s="192"/>
      <c r="D294" s="191"/>
      <c r="E294" s="192"/>
      <c r="F294" s="26" t="str">
        <f>IF(SUM($F263:$F293)=0,"",SUM($F263:$F293))</f>
        <v/>
      </c>
      <c r="G294" s="26" t="str">
        <f>IF(SUM($G263:$G293)=0,"",SUM($G263:$G293))</f>
        <v/>
      </c>
      <c r="H294" s="26" t="str">
        <f>IF(SUM(H263:H293)=0,"",SUM(H263:H293))</f>
        <v/>
      </c>
      <c r="I294" s="26" t="str">
        <f>IF(SUM(I263:I293)=0,"",SUM(I263:I293))</f>
        <v/>
      </c>
      <c r="J294" s="26" t="str">
        <f t="shared" ref="J294:K294" si="54">IF(SUM(J263:J293)=0,"",SUM(J263:J293))</f>
        <v/>
      </c>
      <c r="K294" s="26" t="str">
        <f t="shared" si="54"/>
        <v/>
      </c>
      <c r="L294" s="26" t="str">
        <f>IF(SUM($L263:$L293)=0,"",SUM($L263:$L293))</f>
        <v/>
      </c>
      <c r="M294" s="33"/>
      <c r="N294" s="193"/>
      <c r="O294" s="193"/>
      <c r="P294" s="193"/>
      <c r="Q294" s="193"/>
      <c r="R294" s="6"/>
    </row>
  </sheetData>
  <sheetProtection algorithmName="SHA-512" hashValue="8RWs+XZSTdAmssqUB9esKJ8arMvDPQDN6f5gL/75BANgTYJa0OEuyvA+Lf4NqIiCAOXYQZRpS8B6CWzIRi1GNA==" saltValue="o45ScQ7hRafr+437WYcURA==" spinCount="100000" sheet="1" formatRows="0"/>
  <mergeCells count="371">
    <mergeCell ref="B5:L5"/>
    <mergeCell ref="B4:L4"/>
    <mergeCell ref="A8:A10"/>
    <mergeCell ref="L8:L10"/>
    <mergeCell ref="N8:Q10"/>
    <mergeCell ref="N26:Q26"/>
    <mergeCell ref="R8:R10"/>
    <mergeCell ref="N11:Q11"/>
    <mergeCell ref="N12:Q12"/>
    <mergeCell ref="N13:Q13"/>
    <mergeCell ref="N14:Q14"/>
    <mergeCell ref="N15:Q15"/>
    <mergeCell ref="N22:Q22"/>
    <mergeCell ref="N23:Q23"/>
    <mergeCell ref="N24:Q24"/>
    <mergeCell ref="P4:R4"/>
    <mergeCell ref="B9:C9"/>
    <mergeCell ref="D9:E9"/>
    <mergeCell ref="F8:G9"/>
    <mergeCell ref="M8:M10"/>
    <mergeCell ref="N16:Q16"/>
    <mergeCell ref="N17:Q17"/>
    <mergeCell ref="B8:E8"/>
    <mergeCell ref="H9:I9"/>
    <mergeCell ref="N18:Q18"/>
    <mergeCell ref="N19:Q19"/>
    <mergeCell ref="N20:Q20"/>
    <mergeCell ref="N21:Q21"/>
    <mergeCell ref="N34:Q34"/>
    <mergeCell ref="N35:Q35"/>
    <mergeCell ref="N25:Q25"/>
    <mergeCell ref="N36:Q36"/>
    <mergeCell ref="N37:Q37"/>
    <mergeCell ref="N27:Q27"/>
    <mergeCell ref="N38:Q38"/>
    <mergeCell ref="N39:Q39"/>
    <mergeCell ref="N28:Q28"/>
    <mergeCell ref="N29:Q29"/>
    <mergeCell ref="N30:Q30"/>
    <mergeCell ref="N31:Q31"/>
    <mergeCell ref="N32:Q32"/>
    <mergeCell ref="N33:Q33"/>
    <mergeCell ref="N40:Q40"/>
    <mergeCell ref="N41:Q41"/>
    <mergeCell ref="B42:C42"/>
    <mergeCell ref="N42:Q42"/>
    <mergeCell ref="A44:A46"/>
    <mergeCell ref="N44:Q46"/>
    <mergeCell ref="D42:E42"/>
    <mergeCell ref="B45:C45"/>
    <mergeCell ref="D45:E45"/>
    <mergeCell ref="F44:G45"/>
    <mergeCell ref="L44:L46"/>
    <mergeCell ref="M44:M46"/>
    <mergeCell ref="B44:E44"/>
    <mergeCell ref="H45:I45"/>
    <mergeCell ref="N52:Q52"/>
    <mergeCell ref="N53:Q53"/>
    <mergeCell ref="N54:Q54"/>
    <mergeCell ref="N55:Q55"/>
    <mergeCell ref="N56:Q56"/>
    <mergeCell ref="N57:Q57"/>
    <mergeCell ref="R44:R46"/>
    <mergeCell ref="N47:Q47"/>
    <mergeCell ref="N48:Q48"/>
    <mergeCell ref="N49:Q49"/>
    <mergeCell ref="N50:Q50"/>
    <mergeCell ref="N51:Q51"/>
    <mergeCell ref="N64:Q64"/>
    <mergeCell ref="N65:Q65"/>
    <mergeCell ref="N66:Q66"/>
    <mergeCell ref="N67:Q67"/>
    <mergeCell ref="N68:Q68"/>
    <mergeCell ref="N69:Q69"/>
    <mergeCell ref="N58:Q58"/>
    <mergeCell ref="N59:Q59"/>
    <mergeCell ref="N60:Q60"/>
    <mergeCell ref="N61:Q61"/>
    <mergeCell ref="N62:Q62"/>
    <mergeCell ref="N63:Q63"/>
    <mergeCell ref="A80:A82"/>
    <mergeCell ref="N80:Q82"/>
    <mergeCell ref="N70:Q70"/>
    <mergeCell ref="N71:Q71"/>
    <mergeCell ref="N72:Q72"/>
    <mergeCell ref="N73:Q73"/>
    <mergeCell ref="N74:Q74"/>
    <mergeCell ref="N75:Q75"/>
    <mergeCell ref="D78:E78"/>
    <mergeCell ref="B81:C81"/>
    <mergeCell ref="D81:E81"/>
    <mergeCell ref="F80:G81"/>
    <mergeCell ref="L80:L82"/>
    <mergeCell ref="M80:M82"/>
    <mergeCell ref="B80:E80"/>
    <mergeCell ref="H81:I81"/>
    <mergeCell ref="R80:R82"/>
    <mergeCell ref="N83:Q83"/>
    <mergeCell ref="N84:Q84"/>
    <mergeCell ref="N85:Q85"/>
    <mergeCell ref="N86:Q86"/>
    <mergeCell ref="N87:Q87"/>
    <mergeCell ref="N76:Q76"/>
    <mergeCell ref="N77:Q77"/>
    <mergeCell ref="B78:C78"/>
    <mergeCell ref="N78:Q78"/>
    <mergeCell ref="N94:Q94"/>
    <mergeCell ref="N95:Q95"/>
    <mergeCell ref="N96:Q96"/>
    <mergeCell ref="N97:Q97"/>
    <mergeCell ref="N98:Q98"/>
    <mergeCell ref="N99:Q99"/>
    <mergeCell ref="N88:Q88"/>
    <mergeCell ref="N89:Q89"/>
    <mergeCell ref="N90:Q90"/>
    <mergeCell ref="N91:Q91"/>
    <mergeCell ref="N92:Q92"/>
    <mergeCell ref="N93:Q93"/>
    <mergeCell ref="N106:Q106"/>
    <mergeCell ref="N107:Q107"/>
    <mergeCell ref="N108:Q108"/>
    <mergeCell ref="N109:Q109"/>
    <mergeCell ref="N110:Q110"/>
    <mergeCell ref="N111:Q111"/>
    <mergeCell ref="N100:Q100"/>
    <mergeCell ref="N101:Q101"/>
    <mergeCell ref="N102:Q102"/>
    <mergeCell ref="N103:Q103"/>
    <mergeCell ref="N104:Q104"/>
    <mergeCell ref="N105:Q105"/>
    <mergeCell ref="N112:Q112"/>
    <mergeCell ref="N113:Q113"/>
    <mergeCell ref="B114:C114"/>
    <mergeCell ref="N114:Q114"/>
    <mergeCell ref="A116:A118"/>
    <mergeCell ref="N116:Q118"/>
    <mergeCell ref="D114:E114"/>
    <mergeCell ref="B117:C117"/>
    <mergeCell ref="D117:E117"/>
    <mergeCell ref="F116:G117"/>
    <mergeCell ref="L116:L118"/>
    <mergeCell ref="M116:M118"/>
    <mergeCell ref="B116:E116"/>
    <mergeCell ref="H117:I117"/>
    <mergeCell ref="N124:Q124"/>
    <mergeCell ref="N125:Q125"/>
    <mergeCell ref="N126:Q126"/>
    <mergeCell ref="N127:Q127"/>
    <mergeCell ref="N128:Q128"/>
    <mergeCell ref="N129:Q129"/>
    <mergeCell ref="R116:R118"/>
    <mergeCell ref="N119:Q119"/>
    <mergeCell ref="N120:Q120"/>
    <mergeCell ref="N121:Q121"/>
    <mergeCell ref="N122:Q122"/>
    <mergeCell ref="N123:Q123"/>
    <mergeCell ref="N136:Q136"/>
    <mergeCell ref="N137:Q137"/>
    <mergeCell ref="N138:Q138"/>
    <mergeCell ref="N139:Q139"/>
    <mergeCell ref="N140:Q140"/>
    <mergeCell ref="N141:Q141"/>
    <mergeCell ref="N130:Q130"/>
    <mergeCell ref="N131:Q131"/>
    <mergeCell ref="N132:Q132"/>
    <mergeCell ref="N133:Q133"/>
    <mergeCell ref="N134:Q134"/>
    <mergeCell ref="N135:Q135"/>
    <mergeCell ref="A152:A154"/>
    <mergeCell ref="N152:Q154"/>
    <mergeCell ref="N142:Q142"/>
    <mergeCell ref="N143:Q143"/>
    <mergeCell ref="N144:Q144"/>
    <mergeCell ref="N145:Q145"/>
    <mergeCell ref="N146:Q146"/>
    <mergeCell ref="N147:Q147"/>
    <mergeCell ref="D150:E150"/>
    <mergeCell ref="B153:C153"/>
    <mergeCell ref="D153:E153"/>
    <mergeCell ref="F152:G153"/>
    <mergeCell ref="L152:L154"/>
    <mergeCell ref="M152:M154"/>
    <mergeCell ref="B152:E152"/>
    <mergeCell ref="H153:I153"/>
    <mergeCell ref="R152:R154"/>
    <mergeCell ref="N155:Q155"/>
    <mergeCell ref="N156:Q156"/>
    <mergeCell ref="N157:Q157"/>
    <mergeCell ref="N158:Q158"/>
    <mergeCell ref="N159:Q159"/>
    <mergeCell ref="N148:Q148"/>
    <mergeCell ref="N149:Q149"/>
    <mergeCell ref="B150:C150"/>
    <mergeCell ref="N150:Q150"/>
    <mergeCell ref="N166:Q166"/>
    <mergeCell ref="N167:Q167"/>
    <mergeCell ref="N168:Q168"/>
    <mergeCell ref="N169:Q169"/>
    <mergeCell ref="N170:Q170"/>
    <mergeCell ref="N171:Q171"/>
    <mergeCell ref="N160:Q160"/>
    <mergeCell ref="N161:Q161"/>
    <mergeCell ref="N162:Q162"/>
    <mergeCell ref="N163:Q163"/>
    <mergeCell ref="N164:Q164"/>
    <mergeCell ref="N165:Q165"/>
    <mergeCell ref="N178:Q178"/>
    <mergeCell ref="N179:Q179"/>
    <mergeCell ref="N180:Q180"/>
    <mergeCell ref="N181:Q181"/>
    <mergeCell ref="N182:Q182"/>
    <mergeCell ref="N183:Q183"/>
    <mergeCell ref="N172:Q172"/>
    <mergeCell ref="N173:Q173"/>
    <mergeCell ref="N174:Q174"/>
    <mergeCell ref="N175:Q175"/>
    <mergeCell ref="N176:Q176"/>
    <mergeCell ref="N177:Q177"/>
    <mergeCell ref="N184:Q184"/>
    <mergeCell ref="N185:Q185"/>
    <mergeCell ref="B186:C186"/>
    <mergeCell ref="N186:Q186"/>
    <mergeCell ref="A188:A190"/>
    <mergeCell ref="N188:Q190"/>
    <mergeCell ref="D186:E186"/>
    <mergeCell ref="B189:C189"/>
    <mergeCell ref="D189:E189"/>
    <mergeCell ref="F188:G189"/>
    <mergeCell ref="L188:L190"/>
    <mergeCell ref="M188:M190"/>
    <mergeCell ref="H188:K188"/>
    <mergeCell ref="J189:K189"/>
    <mergeCell ref="B188:E188"/>
    <mergeCell ref="H189:I189"/>
    <mergeCell ref="N196:Q196"/>
    <mergeCell ref="N197:Q197"/>
    <mergeCell ref="N198:Q198"/>
    <mergeCell ref="N199:Q199"/>
    <mergeCell ref="N200:Q200"/>
    <mergeCell ref="N201:Q201"/>
    <mergeCell ref="R188:R190"/>
    <mergeCell ref="N191:Q191"/>
    <mergeCell ref="N192:Q192"/>
    <mergeCell ref="N193:Q193"/>
    <mergeCell ref="N194:Q194"/>
    <mergeCell ref="N195:Q195"/>
    <mergeCell ref="N208:Q208"/>
    <mergeCell ref="N209:Q209"/>
    <mergeCell ref="N210:Q210"/>
    <mergeCell ref="N211:Q211"/>
    <mergeCell ref="N212:Q212"/>
    <mergeCell ref="N213:Q213"/>
    <mergeCell ref="N202:Q202"/>
    <mergeCell ref="N203:Q203"/>
    <mergeCell ref="N204:Q204"/>
    <mergeCell ref="N205:Q205"/>
    <mergeCell ref="N206:Q206"/>
    <mergeCell ref="N207:Q207"/>
    <mergeCell ref="A224:A226"/>
    <mergeCell ref="N224:Q226"/>
    <mergeCell ref="N214:Q214"/>
    <mergeCell ref="N215:Q215"/>
    <mergeCell ref="N216:Q216"/>
    <mergeCell ref="N217:Q217"/>
    <mergeCell ref="N218:Q218"/>
    <mergeCell ref="N219:Q219"/>
    <mergeCell ref="D222:E222"/>
    <mergeCell ref="B225:C225"/>
    <mergeCell ref="D225:E225"/>
    <mergeCell ref="F224:G225"/>
    <mergeCell ref="L224:L226"/>
    <mergeCell ref="M224:M226"/>
    <mergeCell ref="B224:E224"/>
    <mergeCell ref="H225:I225"/>
    <mergeCell ref="R224:R226"/>
    <mergeCell ref="N227:Q227"/>
    <mergeCell ref="N228:Q228"/>
    <mergeCell ref="N229:Q229"/>
    <mergeCell ref="N230:Q230"/>
    <mergeCell ref="N231:Q231"/>
    <mergeCell ref="N220:Q220"/>
    <mergeCell ref="N221:Q221"/>
    <mergeCell ref="B222:C222"/>
    <mergeCell ref="N222:Q222"/>
    <mergeCell ref="H224:K224"/>
    <mergeCell ref="J225:K225"/>
    <mergeCell ref="N238:Q238"/>
    <mergeCell ref="N239:Q239"/>
    <mergeCell ref="N240:Q240"/>
    <mergeCell ref="N241:Q241"/>
    <mergeCell ref="N242:Q242"/>
    <mergeCell ref="N243:Q243"/>
    <mergeCell ref="N232:Q232"/>
    <mergeCell ref="N233:Q233"/>
    <mergeCell ref="N234:Q234"/>
    <mergeCell ref="N235:Q235"/>
    <mergeCell ref="N236:Q236"/>
    <mergeCell ref="N237:Q237"/>
    <mergeCell ref="N250:Q250"/>
    <mergeCell ref="N251:Q251"/>
    <mergeCell ref="N252:Q252"/>
    <mergeCell ref="N253:Q253"/>
    <mergeCell ref="N254:Q254"/>
    <mergeCell ref="N255:Q255"/>
    <mergeCell ref="N244:Q244"/>
    <mergeCell ref="N245:Q245"/>
    <mergeCell ref="N246:Q246"/>
    <mergeCell ref="N247:Q247"/>
    <mergeCell ref="N248:Q248"/>
    <mergeCell ref="N249:Q249"/>
    <mergeCell ref="N256:Q256"/>
    <mergeCell ref="N257:Q257"/>
    <mergeCell ref="B258:C258"/>
    <mergeCell ref="N258:Q258"/>
    <mergeCell ref="A260:A262"/>
    <mergeCell ref="N260:Q262"/>
    <mergeCell ref="D258:E258"/>
    <mergeCell ref="B261:C261"/>
    <mergeCell ref="D261:E261"/>
    <mergeCell ref="F260:G261"/>
    <mergeCell ref="L260:L262"/>
    <mergeCell ref="M260:M262"/>
    <mergeCell ref="H260:K260"/>
    <mergeCell ref="J261:K261"/>
    <mergeCell ref="H261:I261"/>
    <mergeCell ref="B260:E260"/>
    <mergeCell ref="N268:Q268"/>
    <mergeCell ref="N269:Q269"/>
    <mergeCell ref="N270:Q270"/>
    <mergeCell ref="N271:Q271"/>
    <mergeCell ref="N272:Q272"/>
    <mergeCell ref="N273:Q273"/>
    <mergeCell ref="R260:R262"/>
    <mergeCell ref="N263:Q263"/>
    <mergeCell ref="N264:Q264"/>
    <mergeCell ref="N265:Q265"/>
    <mergeCell ref="N266:Q266"/>
    <mergeCell ref="N267:Q267"/>
    <mergeCell ref="N280:Q280"/>
    <mergeCell ref="N281:Q281"/>
    <mergeCell ref="N282:Q282"/>
    <mergeCell ref="N283:Q283"/>
    <mergeCell ref="N284:Q284"/>
    <mergeCell ref="N285:Q285"/>
    <mergeCell ref="N274:Q274"/>
    <mergeCell ref="N275:Q275"/>
    <mergeCell ref="N276:Q276"/>
    <mergeCell ref="N277:Q277"/>
    <mergeCell ref="N278:Q278"/>
    <mergeCell ref="N279:Q279"/>
    <mergeCell ref="N292:Q292"/>
    <mergeCell ref="N293:Q293"/>
    <mergeCell ref="B294:C294"/>
    <mergeCell ref="N294:Q294"/>
    <mergeCell ref="N286:Q286"/>
    <mergeCell ref="N287:Q287"/>
    <mergeCell ref="N288:Q288"/>
    <mergeCell ref="N289:Q289"/>
    <mergeCell ref="N290:Q290"/>
    <mergeCell ref="N291:Q291"/>
    <mergeCell ref="D294:E294"/>
    <mergeCell ref="H8:K8"/>
    <mergeCell ref="H44:K44"/>
    <mergeCell ref="J45:K45"/>
    <mergeCell ref="H80:K80"/>
    <mergeCell ref="J81:K81"/>
    <mergeCell ref="H116:K116"/>
    <mergeCell ref="J117:K117"/>
    <mergeCell ref="H152:K152"/>
    <mergeCell ref="J153:K153"/>
    <mergeCell ref="J9:K9"/>
  </mergeCells>
  <phoneticPr fontId="2"/>
  <conditionalFormatting sqref="A12:C13 F12:G13 A14:G41">
    <cfRule type="expression" dxfId="799" priority="39">
      <formula>OR(EDATE($A$11,1)-1&lt;$A12,DATEVALUE("2026/3/31")&lt;$A12)</formula>
    </cfRule>
  </conditionalFormatting>
  <conditionalFormatting sqref="A48:F76 M48:R77 A77:G77 L77">
    <cfRule type="expression" dxfId="798" priority="41">
      <formula>OR(EDATE($A$47,1)-1&lt;$A48,DATEVALUE("2026/3/31")&lt;$A48)</formula>
    </cfRule>
  </conditionalFormatting>
  <conditionalFormatting sqref="A84:G113">
    <cfRule type="expression" dxfId="797" priority="43">
      <formula>OR(EDATE($A$83,1)-1&lt;$A84,DATEVALUE("2026/3/31")&lt;$A84)</formula>
    </cfRule>
  </conditionalFormatting>
  <conditionalFormatting sqref="A120:G149 M120:R149 L149">
    <cfRule type="expression" dxfId="796" priority="48">
      <formula>OR(EDATE($A$119,1)-1&lt;$A120,DATEVALUE("2026/3/31")&lt;$A120)</formula>
    </cfRule>
  </conditionalFormatting>
  <conditionalFormatting sqref="A156:G185">
    <cfRule type="expression" dxfId="795" priority="50">
      <formula>OR(EDATE($A$155,1)-1&lt;$A156,DATEVALUE("2026/3/31")&lt;$A156)</formula>
    </cfRule>
  </conditionalFormatting>
  <conditionalFormatting sqref="A192:G221">
    <cfRule type="expression" dxfId="794" priority="52">
      <formula>OR(EDATE($A$191,1)-1&lt;$A192,DATEVALUE("2026/3/31")&lt;$A192)</formula>
    </cfRule>
  </conditionalFormatting>
  <conditionalFormatting sqref="A228:G257 M228:R257 L255:L257">
    <cfRule type="expression" dxfId="793" priority="58">
      <formula>OR(EDATE($A$227,1)-1&lt;$A228,DATEVALUE("2026/3/31")&lt;$A228)</formula>
    </cfRule>
  </conditionalFormatting>
  <conditionalFormatting sqref="A264:G293 L264:R293">
    <cfRule type="expression" dxfId="792" priority="60">
      <formula>OR(EDATE($A$263,1)-1&lt;$A264,DATEVALUE("2026/3/31")&lt;$A264)</formula>
    </cfRule>
  </conditionalFormatting>
  <conditionalFormatting sqref="B11:C11">
    <cfRule type="expression" dxfId="791" priority="12">
      <formula>OR(EDATE($A$11,1)-1&lt;$A11,DATEVALUE("2026/3/31")&lt;$A11)</formula>
    </cfRule>
  </conditionalFormatting>
  <conditionalFormatting sqref="B4:L5">
    <cfRule type="expression" dxfId="790" priority="37">
      <formula>IF(LEN(B4)&lt;1,TRUE,FALSE)</formula>
    </cfRule>
  </conditionalFormatting>
  <conditionalFormatting sqref="D13:E13">
    <cfRule type="expression" dxfId="789" priority="2">
      <formula>$M$12="✓"</formula>
    </cfRule>
  </conditionalFormatting>
  <conditionalFormatting sqref="M11">
    <cfRule type="expression" dxfId="788" priority="1">
      <formula>OR(EDATE($A$11,1)-1&lt;$A11,DATEVALUE("2026/3/31")&lt;$A11)</formula>
    </cfRule>
  </conditionalFormatting>
  <conditionalFormatting sqref="M12:R41">
    <cfRule type="expression" dxfId="787" priority="13">
      <formula>OR(EDATE($A$11,1)-1&lt;$A12,DATEVALUE("2026/3/31")&lt;$A12)</formula>
    </cfRule>
  </conditionalFormatting>
  <conditionalFormatting sqref="M84:R113">
    <cfRule type="expression" dxfId="786" priority="14">
      <formula>OR(EDATE($A$83,1)-1&lt;$A84,DATEVALUE("2026/3/31")&lt;$A84)</formula>
    </cfRule>
  </conditionalFormatting>
  <conditionalFormatting sqref="M156:R185">
    <cfRule type="expression" dxfId="785" priority="15">
      <formula>OR(EDATE($A$155,1)-1&lt;$A156,DATEVALUE("2026/3/31")&lt;$A156)</formula>
    </cfRule>
  </conditionalFormatting>
  <conditionalFormatting sqref="M192:R221">
    <cfRule type="expression" dxfId="784" priority="16">
      <formula>OR(EDATE($A$191,1)-1&lt;$A192,DATEVALUE("2026/3/31")&lt;$A192)</formula>
    </cfRule>
  </conditionalFormatting>
  <dataValidations count="3">
    <dataValidation type="time" operator="greaterThanOrEqual" allowBlank="1" showInputMessage="1" showErrorMessage="1" sqref="H114:K114 H78:K78 G42:K42 H222:K222 H258:K258 H186:K186 H150:K150 G11:G41 L11:L42 B11:F42 B47:G78 L47:L78 B83:G114 L83:L114 B119:G150 L119:L150 B155:G186 L155:L186 B191:G222 L191:L222 B227:G258 L227:L258 B263:G294 L263:L294 H294:K294" xr:uid="{41C422CD-CE86-4811-B254-F9ADFADE5281}">
      <formula1>0</formula1>
    </dataValidation>
    <dataValidation type="list" allowBlank="1" showInputMessage="1" showErrorMessage="1" sqref="M263:M293 M47:M76 M83:M113 M119:M149 M155:M185 M191:M221 M227:M257 M11:M41" xr:uid="{932A4300-893A-49B0-ACD3-B64AA48D10E1}">
      <formula1>",✓所定,✓法定"</formula1>
    </dataValidation>
    <dataValidation operator="greaterThanOrEqual" allowBlank="1" showInputMessage="1" showErrorMessage="1" sqref="H191:K221 H155:K185 H227:K257 H11:K41 H119:K149 H47:K77 H83:K113 H263:K293" xr:uid="{2A9887C1-D5B9-402A-A231-41D84CA6E0F0}"/>
  </dataValidations>
  <printOptions horizontalCentered="1"/>
  <pageMargins left="0.51181102362204722" right="0.51181102362204722" top="0.55118110236220474" bottom="0.55118110236220474" header="0.31496062992125984" footer="0.31496062992125984"/>
  <pageSetup paperSize="9" scale="76" fitToHeight="0" orientation="portrait" r:id="rId1"/>
  <rowBreaks count="7" manualBreakCount="7">
    <brk id="42" max="16383" man="1"/>
    <brk id="78" max="16383" man="1"/>
    <brk id="114" max="16383" man="1"/>
    <brk id="150" max="16383" man="1"/>
    <brk id="186" max="16383" man="1"/>
    <brk id="222" max="16383" man="1"/>
    <brk id="258"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DBEE63-AF51-4C64-AA1F-FF1AB79613FC}">
  <sheetPr>
    <tabColor rgb="FF66CCFF"/>
    <pageSetUpPr fitToPage="1"/>
  </sheetPr>
  <dimension ref="A1:V294"/>
  <sheetViews>
    <sheetView view="pageBreakPreview" zoomScale="115" zoomScaleNormal="100" zoomScaleSheetLayoutView="115" workbookViewId="0">
      <selection activeCell="B11" sqref="B11"/>
    </sheetView>
  </sheetViews>
  <sheetFormatPr defaultColWidth="8.75" defaultRowHeight="14.25"/>
  <cols>
    <col min="1" max="1" width="10.75" style="1" customWidth="1"/>
    <col min="2" max="7" width="7.125" style="1" customWidth="1"/>
    <col min="8" max="11" width="7.125" style="1" hidden="1" customWidth="1"/>
    <col min="12" max="12" width="7.125" style="1" customWidth="1"/>
    <col min="13" max="13" width="6.125" style="9" customWidth="1"/>
    <col min="14" max="14" width="5.75" style="1" customWidth="1"/>
    <col min="15" max="15" width="9.125" style="1" customWidth="1"/>
    <col min="16" max="17" width="8.75" style="1" customWidth="1"/>
    <col min="18" max="18" width="12.75" style="1" customWidth="1"/>
    <col min="19" max="21" width="8.75" style="1" hidden="1" customWidth="1"/>
    <col min="22" max="16384" width="8.75" style="1"/>
  </cols>
  <sheetData>
    <row r="1" spans="1:22" ht="16.5">
      <c r="A1" s="2" t="str" cm="1">
        <f t="array" aca="1" ref="A1" ca="1">"業務日誌" &amp; RIGHT(CELL("filename", A1),U1)</f>
        <v>業務日誌2</v>
      </c>
      <c r="B1" s="3"/>
      <c r="C1" s="3"/>
      <c r="D1" s="3"/>
      <c r="E1" s="3"/>
      <c r="F1" s="3"/>
      <c r="G1" s="3"/>
      <c r="H1" s="3"/>
      <c r="I1" s="3"/>
      <c r="J1" s="3"/>
      <c r="K1" s="3"/>
      <c r="L1" s="3"/>
      <c r="M1" s="3"/>
      <c r="N1" s="3"/>
      <c r="O1" s="3"/>
      <c r="P1" s="3"/>
      <c r="Q1" s="3"/>
      <c r="R1" s="3"/>
      <c r="S1" s="45" t="str" cm="1">
        <f t="array" aca="1" ref="S1" ca="1">"各月内訳表!$E" &amp; 5+ 27*(RIGHT(CELL("filename", A1),U1)-1)</f>
        <v>各月内訳表!$E32</v>
      </c>
      <c r="T1" s="45" t="str" cm="1">
        <f t="array" aca="1" ref="T1" ca="1">"各月内訳表!$G" &amp; 6+ 27*(RIGHT(CELL("filename", A1),U1)-1)</f>
        <v>各月内訳表!$G33</v>
      </c>
      <c r="U1" s="45" cm="1">
        <f t="array" aca="1" ref="U1" ca="1">LEN(CELL("filename",A1))-FIND("日誌",CELL("filename",A1))-1</f>
        <v>1</v>
      </c>
    </row>
    <row r="2" spans="1:22" ht="16.899999999999999" customHeight="1">
      <c r="L2" s="25"/>
      <c r="Q2" s="19" t="s">
        <v>13</v>
      </c>
      <c r="R2" s="163">
        <f>入力ボックス!C8</f>
        <v>0</v>
      </c>
      <c r="S2" s="45"/>
      <c r="T2" s="45"/>
      <c r="U2" s="45" cm="1">
        <f t="array" aca="1" ref="U2" ca="1">LEN(CELL("filename",I2))-FIND("日誌",CELL("filename",I2))-1</f>
        <v>1</v>
      </c>
    </row>
    <row r="3" spans="1:22" ht="16.899999999999999" customHeight="1">
      <c r="L3" s="25"/>
      <c r="Q3" s="19"/>
      <c r="R3" s="28"/>
    </row>
    <row r="4" spans="1:22">
      <c r="A4" s="24" t="s">
        <v>12</v>
      </c>
      <c r="B4" s="201" t="str">
        <f>IF(入力ボックス!$C$4="","",入力ボックス!$C$4)</f>
        <v/>
      </c>
      <c r="C4" s="201"/>
      <c r="D4" s="201"/>
      <c r="E4" s="201"/>
      <c r="F4" s="201"/>
      <c r="G4" s="201"/>
      <c r="H4" s="201"/>
      <c r="I4" s="201"/>
      <c r="J4" s="201"/>
      <c r="K4" s="201"/>
      <c r="L4" s="201"/>
      <c r="O4" s="24" t="s">
        <v>79</v>
      </c>
      <c r="P4" s="202"/>
      <c r="Q4" s="202"/>
      <c r="R4" s="202"/>
    </row>
    <row r="5" spans="1:22" ht="18.75" customHeight="1">
      <c r="A5" s="24" t="s">
        <v>21</v>
      </c>
      <c r="B5" s="201" t="str" cm="1">
        <f t="array" aca="1" ref="B5" ca="1">IF(INDIRECT(S1)="","",INDIRECT(S1))</f>
        <v/>
      </c>
      <c r="C5" s="201"/>
      <c r="D5" s="201"/>
      <c r="E5" s="201"/>
      <c r="F5" s="201"/>
      <c r="G5" s="201"/>
      <c r="H5" s="201"/>
      <c r="I5" s="201"/>
      <c r="J5" s="201"/>
      <c r="K5" s="201"/>
      <c r="L5" s="201"/>
      <c r="O5" s="31" t="s">
        <v>80</v>
      </c>
    </row>
    <row r="6" spans="1:22" ht="18.75" customHeight="1">
      <c r="R6" s="42" t="str">
        <f ca="1">HYPERLINK("#"&amp;S1,"各月内訳表へ")</f>
        <v>各月内訳表へ</v>
      </c>
    </row>
    <row r="8" spans="1:22" ht="27" customHeight="1">
      <c r="A8" s="194" t="s">
        <v>22</v>
      </c>
      <c r="B8" s="189" t="s">
        <v>103</v>
      </c>
      <c r="C8" s="189"/>
      <c r="D8" s="189"/>
      <c r="E8" s="189"/>
      <c r="F8" s="189" t="s">
        <v>23</v>
      </c>
      <c r="G8" s="189"/>
      <c r="H8" s="189" t="s">
        <v>88</v>
      </c>
      <c r="I8" s="189"/>
      <c r="J8" s="189"/>
      <c r="K8" s="189"/>
      <c r="L8" s="189" t="s">
        <v>87</v>
      </c>
      <c r="M8" s="195" t="s">
        <v>96</v>
      </c>
      <c r="N8" s="194" t="s">
        <v>25</v>
      </c>
      <c r="O8" s="194"/>
      <c r="P8" s="194"/>
      <c r="Q8" s="194"/>
      <c r="R8" s="189" t="s">
        <v>100</v>
      </c>
    </row>
    <row r="9" spans="1:22" ht="14.25" customHeight="1">
      <c r="A9" s="194"/>
      <c r="B9" s="189" t="s">
        <v>82</v>
      </c>
      <c r="C9" s="189"/>
      <c r="D9" s="189" t="s">
        <v>84</v>
      </c>
      <c r="E9" s="189"/>
      <c r="F9" s="189"/>
      <c r="G9" s="189"/>
      <c r="H9" s="189" t="s">
        <v>90</v>
      </c>
      <c r="I9" s="189"/>
      <c r="J9" s="189" t="s">
        <v>89</v>
      </c>
      <c r="K9" s="189"/>
      <c r="L9" s="189"/>
      <c r="M9" s="196"/>
      <c r="N9" s="194"/>
      <c r="O9" s="194"/>
      <c r="P9" s="194"/>
      <c r="Q9" s="194"/>
      <c r="R9" s="189"/>
    </row>
    <row r="10" spans="1:22" ht="18" customHeight="1">
      <c r="A10" s="194"/>
      <c r="B10" s="43" t="s">
        <v>26</v>
      </c>
      <c r="C10" s="43" t="s">
        <v>27</v>
      </c>
      <c r="D10" s="43" t="s">
        <v>26</v>
      </c>
      <c r="E10" s="43" t="s">
        <v>27</v>
      </c>
      <c r="F10" s="44" t="s">
        <v>85</v>
      </c>
      <c r="G10" s="44" t="s">
        <v>86</v>
      </c>
      <c r="H10" s="44" t="s">
        <v>81</v>
      </c>
      <c r="I10" s="44" t="s">
        <v>83</v>
      </c>
      <c r="J10" s="44" t="s">
        <v>81</v>
      </c>
      <c r="K10" s="44" t="s">
        <v>95</v>
      </c>
      <c r="L10" s="189"/>
      <c r="M10" s="197"/>
      <c r="N10" s="194"/>
      <c r="O10" s="194"/>
      <c r="P10" s="194"/>
      <c r="Q10" s="194"/>
      <c r="R10" s="194"/>
    </row>
    <row r="11" spans="1:22">
      <c r="A11" s="27" cm="1">
        <f t="array" aca="1" ref="A11" ca="1">DATE("2025","8",IFERROR(INDIRECT(T1),"1"))</f>
        <v>45870</v>
      </c>
      <c r="B11" s="20"/>
      <c r="C11" s="21"/>
      <c r="D11" s="20"/>
      <c r="E11" s="21"/>
      <c r="F11" s="22"/>
      <c r="G11" s="22"/>
      <c r="H11" s="34" t="str">
        <f>IF(OR(B11="",LEFT(M11,1)="✓"),"",C11-B11-F11)</f>
        <v/>
      </c>
      <c r="I11" s="34" t="str">
        <f>IF(OR(D11="",LEFT(M11,1)="✓"),"",E11-D11-G11)</f>
        <v/>
      </c>
      <c r="J11" s="34" t="str">
        <f>IF(AND(B11&lt;&gt;"",M11="✓所定"),C11-B11-F11,"")</f>
        <v/>
      </c>
      <c r="K11" s="34" t="str">
        <f>IF(AND(B11&lt;&gt;"",M11="✓法定"),C11-B11-F11,"")</f>
        <v/>
      </c>
      <c r="L11" s="26" t="str">
        <f>IF(AND($B11="",$D11=""),"",($C11-$B11-$F11)+($E11-$D11-$G11))</f>
        <v/>
      </c>
      <c r="M11" s="32"/>
      <c r="N11" s="190"/>
      <c r="O11" s="190"/>
      <c r="P11" s="190"/>
      <c r="Q11" s="190"/>
      <c r="R11" s="23"/>
      <c r="V11" s="1" t="s">
        <v>171</v>
      </c>
    </row>
    <row r="12" spans="1:22">
      <c r="A12" s="27">
        <f ca="1">A11+1</f>
        <v>45871</v>
      </c>
      <c r="B12" s="20"/>
      <c r="C12" s="21"/>
      <c r="D12" s="20"/>
      <c r="E12" s="21"/>
      <c r="F12" s="22"/>
      <c r="G12" s="22"/>
      <c r="H12" s="34" t="str">
        <f t="shared" ref="H12:H41" si="0">IF(OR(B12="",LEFT(M12,1)="✓"),"",C12-B12-F12)</f>
        <v/>
      </c>
      <c r="I12" s="34" t="str">
        <f t="shared" ref="I12:I41" si="1">IF(OR(D12="",LEFT(M12,1)="✓"),"",E12-D12-G12)</f>
        <v/>
      </c>
      <c r="J12" s="34" t="str">
        <f t="shared" ref="J12:J41" si="2">IF(AND(B12&lt;&gt;"",M12="✓所定"),C12-B12-F12,"")</f>
        <v/>
      </c>
      <c r="K12" s="34" t="str">
        <f t="shared" ref="K12:K41" si="3">IF(AND(B12&lt;&gt;"",M12="✓法定"),C12-B12-F12,"")</f>
        <v/>
      </c>
      <c r="L12" s="26" t="str">
        <f t="shared" ref="L12:L41" si="4">IF(AND($B12="",$D12=""),"",($C12-$B12-$F12)+(E12-D12-G12))</f>
        <v/>
      </c>
      <c r="M12" s="32"/>
      <c r="N12" s="190"/>
      <c r="O12" s="190"/>
      <c r="P12" s="190"/>
      <c r="Q12" s="190"/>
      <c r="R12" s="23"/>
      <c r="V12" s="1" t="s">
        <v>172</v>
      </c>
    </row>
    <row r="13" spans="1:22">
      <c r="A13" s="27">
        <f t="shared" ref="A13:A41" ca="1" si="5">A12+1</f>
        <v>45872</v>
      </c>
      <c r="B13" s="20"/>
      <c r="C13" s="21"/>
      <c r="D13" s="20"/>
      <c r="E13" s="21"/>
      <c r="F13" s="22"/>
      <c r="G13" s="22"/>
      <c r="H13" s="34" t="str">
        <f t="shared" si="0"/>
        <v/>
      </c>
      <c r="I13" s="34" t="str">
        <f t="shared" si="1"/>
        <v/>
      </c>
      <c r="J13" s="34" t="str">
        <f t="shared" si="2"/>
        <v/>
      </c>
      <c r="K13" s="34" t="str">
        <f t="shared" si="3"/>
        <v/>
      </c>
      <c r="L13" s="26" t="str">
        <f t="shared" si="4"/>
        <v/>
      </c>
      <c r="M13" s="32"/>
      <c r="N13" s="190"/>
      <c r="O13" s="190"/>
      <c r="P13" s="190"/>
      <c r="Q13" s="190"/>
      <c r="R13" s="23"/>
    </row>
    <row r="14" spans="1:22">
      <c r="A14" s="27">
        <f t="shared" ca="1" si="5"/>
        <v>45873</v>
      </c>
      <c r="B14" s="20"/>
      <c r="C14" s="21"/>
      <c r="D14" s="20"/>
      <c r="E14" s="21"/>
      <c r="F14" s="22"/>
      <c r="G14" s="22"/>
      <c r="H14" s="34" t="str">
        <f t="shared" si="0"/>
        <v/>
      </c>
      <c r="I14" s="34" t="str">
        <f t="shared" si="1"/>
        <v/>
      </c>
      <c r="J14" s="34" t="str">
        <f t="shared" si="2"/>
        <v/>
      </c>
      <c r="K14" s="34" t="str">
        <f t="shared" si="3"/>
        <v/>
      </c>
      <c r="L14" s="26" t="str">
        <f t="shared" si="4"/>
        <v/>
      </c>
      <c r="M14" s="32"/>
      <c r="N14" s="190"/>
      <c r="O14" s="190"/>
      <c r="P14" s="190"/>
      <c r="Q14" s="190"/>
      <c r="R14" s="23"/>
    </row>
    <row r="15" spans="1:22">
      <c r="A15" s="27">
        <f t="shared" ca="1" si="5"/>
        <v>45874</v>
      </c>
      <c r="B15" s="20"/>
      <c r="C15" s="21"/>
      <c r="D15" s="20"/>
      <c r="E15" s="21"/>
      <c r="F15" s="22"/>
      <c r="G15" s="22"/>
      <c r="H15" s="34" t="str">
        <f t="shared" si="0"/>
        <v/>
      </c>
      <c r="I15" s="34" t="str">
        <f t="shared" si="1"/>
        <v/>
      </c>
      <c r="J15" s="34" t="str">
        <f t="shared" si="2"/>
        <v/>
      </c>
      <c r="K15" s="34" t="str">
        <f t="shared" si="3"/>
        <v/>
      </c>
      <c r="L15" s="26" t="str">
        <f t="shared" si="4"/>
        <v/>
      </c>
      <c r="M15" s="32"/>
      <c r="N15" s="190"/>
      <c r="O15" s="190"/>
      <c r="P15" s="190"/>
      <c r="Q15" s="190"/>
      <c r="R15" s="23"/>
    </row>
    <row r="16" spans="1:22">
      <c r="A16" s="27">
        <f t="shared" ca="1" si="5"/>
        <v>45875</v>
      </c>
      <c r="B16" s="20"/>
      <c r="C16" s="21"/>
      <c r="D16" s="20"/>
      <c r="E16" s="21"/>
      <c r="F16" s="22"/>
      <c r="G16" s="22"/>
      <c r="H16" s="34" t="str">
        <f t="shared" si="0"/>
        <v/>
      </c>
      <c r="I16" s="34" t="str">
        <f t="shared" si="1"/>
        <v/>
      </c>
      <c r="J16" s="34" t="str">
        <f t="shared" si="2"/>
        <v/>
      </c>
      <c r="K16" s="34" t="str">
        <f t="shared" si="3"/>
        <v/>
      </c>
      <c r="L16" s="26" t="str">
        <f t="shared" si="4"/>
        <v/>
      </c>
      <c r="M16" s="32"/>
      <c r="N16" s="190"/>
      <c r="O16" s="190"/>
      <c r="P16" s="190"/>
      <c r="Q16" s="190"/>
      <c r="R16" s="23"/>
    </row>
    <row r="17" spans="1:18">
      <c r="A17" s="27">
        <f t="shared" ca="1" si="5"/>
        <v>45876</v>
      </c>
      <c r="B17" s="20"/>
      <c r="C17" s="21"/>
      <c r="D17" s="20"/>
      <c r="E17" s="21"/>
      <c r="F17" s="22"/>
      <c r="G17" s="22"/>
      <c r="H17" s="34" t="str">
        <f t="shared" si="0"/>
        <v/>
      </c>
      <c r="I17" s="34" t="str">
        <f t="shared" si="1"/>
        <v/>
      </c>
      <c r="J17" s="34" t="str">
        <f t="shared" si="2"/>
        <v/>
      </c>
      <c r="K17" s="34" t="str">
        <f t="shared" si="3"/>
        <v/>
      </c>
      <c r="L17" s="26" t="str">
        <f t="shared" si="4"/>
        <v/>
      </c>
      <c r="M17" s="32"/>
      <c r="N17" s="190"/>
      <c r="O17" s="190"/>
      <c r="P17" s="190"/>
      <c r="Q17" s="190"/>
      <c r="R17" s="23"/>
    </row>
    <row r="18" spans="1:18">
      <c r="A18" s="27">
        <f t="shared" ca="1" si="5"/>
        <v>45877</v>
      </c>
      <c r="B18" s="20"/>
      <c r="C18" s="21"/>
      <c r="D18" s="20"/>
      <c r="E18" s="21"/>
      <c r="F18" s="22"/>
      <c r="G18" s="22"/>
      <c r="H18" s="34" t="str">
        <f t="shared" si="0"/>
        <v/>
      </c>
      <c r="I18" s="34" t="str">
        <f t="shared" si="1"/>
        <v/>
      </c>
      <c r="J18" s="34" t="str">
        <f t="shared" si="2"/>
        <v/>
      </c>
      <c r="K18" s="34" t="str">
        <f t="shared" si="3"/>
        <v/>
      </c>
      <c r="L18" s="26" t="str">
        <f t="shared" si="4"/>
        <v/>
      </c>
      <c r="M18" s="32"/>
      <c r="N18" s="190"/>
      <c r="O18" s="190"/>
      <c r="P18" s="190"/>
      <c r="Q18" s="190"/>
      <c r="R18" s="23"/>
    </row>
    <row r="19" spans="1:18">
      <c r="A19" s="27">
        <f t="shared" ca="1" si="5"/>
        <v>45878</v>
      </c>
      <c r="B19" s="20"/>
      <c r="C19" s="21"/>
      <c r="D19" s="20"/>
      <c r="E19" s="21"/>
      <c r="F19" s="22"/>
      <c r="G19" s="22"/>
      <c r="H19" s="34" t="str">
        <f t="shared" si="0"/>
        <v/>
      </c>
      <c r="I19" s="34" t="str">
        <f t="shared" si="1"/>
        <v/>
      </c>
      <c r="J19" s="34" t="str">
        <f t="shared" si="2"/>
        <v/>
      </c>
      <c r="K19" s="34" t="str">
        <f t="shared" si="3"/>
        <v/>
      </c>
      <c r="L19" s="26" t="str">
        <f t="shared" si="4"/>
        <v/>
      </c>
      <c r="M19" s="32"/>
      <c r="N19" s="190"/>
      <c r="O19" s="190"/>
      <c r="P19" s="190"/>
      <c r="Q19" s="190"/>
      <c r="R19" s="23"/>
    </row>
    <row r="20" spans="1:18">
      <c r="A20" s="27">
        <f t="shared" ca="1" si="5"/>
        <v>45879</v>
      </c>
      <c r="B20" s="20"/>
      <c r="C20" s="21"/>
      <c r="D20" s="20"/>
      <c r="E20" s="21"/>
      <c r="F20" s="22"/>
      <c r="G20" s="22"/>
      <c r="H20" s="34" t="str">
        <f t="shared" si="0"/>
        <v/>
      </c>
      <c r="I20" s="34" t="str">
        <f t="shared" si="1"/>
        <v/>
      </c>
      <c r="J20" s="34" t="str">
        <f t="shared" si="2"/>
        <v/>
      </c>
      <c r="K20" s="34" t="str">
        <f t="shared" si="3"/>
        <v/>
      </c>
      <c r="L20" s="26" t="str">
        <f t="shared" si="4"/>
        <v/>
      </c>
      <c r="M20" s="32"/>
      <c r="N20" s="190"/>
      <c r="O20" s="190"/>
      <c r="P20" s="190"/>
      <c r="Q20" s="190"/>
      <c r="R20" s="23"/>
    </row>
    <row r="21" spans="1:18">
      <c r="A21" s="27">
        <f t="shared" ca="1" si="5"/>
        <v>45880</v>
      </c>
      <c r="B21" s="20"/>
      <c r="C21" s="21"/>
      <c r="D21" s="20"/>
      <c r="E21" s="21"/>
      <c r="F21" s="22"/>
      <c r="G21" s="22"/>
      <c r="H21" s="34" t="str">
        <f t="shared" si="0"/>
        <v/>
      </c>
      <c r="I21" s="34" t="str">
        <f t="shared" si="1"/>
        <v/>
      </c>
      <c r="J21" s="34" t="str">
        <f t="shared" si="2"/>
        <v/>
      </c>
      <c r="K21" s="34" t="str">
        <f t="shared" si="3"/>
        <v/>
      </c>
      <c r="L21" s="26" t="str">
        <f t="shared" si="4"/>
        <v/>
      </c>
      <c r="M21" s="32"/>
      <c r="N21" s="190"/>
      <c r="O21" s="190"/>
      <c r="P21" s="190"/>
      <c r="Q21" s="190"/>
      <c r="R21" s="23"/>
    </row>
    <row r="22" spans="1:18">
      <c r="A22" s="27">
        <f t="shared" ca="1" si="5"/>
        <v>45881</v>
      </c>
      <c r="B22" s="20"/>
      <c r="C22" s="21"/>
      <c r="D22" s="20"/>
      <c r="E22" s="21"/>
      <c r="F22" s="22"/>
      <c r="G22" s="22"/>
      <c r="H22" s="34" t="str">
        <f t="shared" si="0"/>
        <v/>
      </c>
      <c r="I22" s="34" t="str">
        <f t="shared" si="1"/>
        <v/>
      </c>
      <c r="J22" s="34" t="str">
        <f t="shared" si="2"/>
        <v/>
      </c>
      <c r="K22" s="34" t="str">
        <f t="shared" si="3"/>
        <v/>
      </c>
      <c r="L22" s="26" t="str">
        <f t="shared" si="4"/>
        <v/>
      </c>
      <c r="M22" s="32"/>
      <c r="N22" s="190"/>
      <c r="O22" s="190"/>
      <c r="P22" s="190"/>
      <c r="Q22" s="190"/>
      <c r="R22" s="23"/>
    </row>
    <row r="23" spans="1:18">
      <c r="A23" s="27">
        <f t="shared" ca="1" si="5"/>
        <v>45882</v>
      </c>
      <c r="B23" s="20"/>
      <c r="C23" s="21"/>
      <c r="D23" s="20"/>
      <c r="E23" s="21"/>
      <c r="F23" s="22"/>
      <c r="G23" s="22"/>
      <c r="H23" s="34" t="str">
        <f t="shared" si="0"/>
        <v/>
      </c>
      <c r="I23" s="34" t="str">
        <f t="shared" si="1"/>
        <v/>
      </c>
      <c r="J23" s="34" t="str">
        <f t="shared" si="2"/>
        <v/>
      </c>
      <c r="K23" s="34" t="str">
        <f t="shared" si="3"/>
        <v/>
      </c>
      <c r="L23" s="26" t="str">
        <f t="shared" si="4"/>
        <v/>
      </c>
      <c r="M23" s="32"/>
      <c r="N23" s="190"/>
      <c r="O23" s="190"/>
      <c r="P23" s="190"/>
      <c r="Q23" s="190"/>
      <c r="R23" s="23"/>
    </row>
    <row r="24" spans="1:18">
      <c r="A24" s="27">
        <f t="shared" ca="1" si="5"/>
        <v>45883</v>
      </c>
      <c r="B24" s="20"/>
      <c r="C24" s="21"/>
      <c r="D24" s="20"/>
      <c r="E24" s="21"/>
      <c r="F24" s="22"/>
      <c r="G24" s="22"/>
      <c r="H24" s="34" t="str">
        <f t="shared" si="0"/>
        <v/>
      </c>
      <c r="I24" s="34" t="str">
        <f t="shared" si="1"/>
        <v/>
      </c>
      <c r="J24" s="34" t="str">
        <f t="shared" si="2"/>
        <v/>
      </c>
      <c r="K24" s="34" t="str">
        <f t="shared" si="3"/>
        <v/>
      </c>
      <c r="L24" s="26" t="str">
        <f t="shared" si="4"/>
        <v/>
      </c>
      <c r="M24" s="32"/>
      <c r="N24" s="190"/>
      <c r="O24" s="190"/>
      <c r="P24" s="190"/>
      <c r="Q24" s="190"/>
      <c r="R24" s="23"/>
    </row>
    <row r="25" spans="1:18">
      <c r="A25" s="27">
        <f t="shared" ca="1" si="5"/>
        <v>45884</v>
      </c>
      <c r="B25" s="20"/>
      <c r="C25" s="21"/>
      <c r="D25" s="20"/>
      <c r="E25" s="21"/>
      <c r="F25" s="22"/>
      <c r="G25" s="22"/>
      <c r="H25" s="34" t="str">
        <f t="shared" si="0"/>
        <v/>
      </c>
      <c r="I25" s="34" t="str">
        <f t="shared" si="1"/>
        <v/>
      </c>
      <c r="J25" s="34" t="str">
        <f t="shared" si="2"/>
        <v/>
      </c>
      <c r="K25" s="34" t="str">
        <f t="shared" si="3"/>
        <v/>
      </c>
      <c r="L25" s="26" t="str">
        <f t="shared" si="4"/>
        <v/>
      </c>
      <c r="M25" s="32"/>
      <c r="N25" s="190"/>
      <c r="O25" s="190"/>
      <c r="P25" s="190"/>
      <c r="Q25" s="190"/>
      <c r="R25" s="23"/>
    </row>
    <row r="26" spans="1:18">
      <c r="A26" s="27">
        <f t="shared" ca="1" si="5"/>
        <v>45885</v>
      </c>
      <c r="B26" s="20"/>
      <c r="C26" s="21"/>
      <c r="D26" s="20"/>
      <c r="E26" s="21"/>
      <c r="F26" s="22"/>
      <c r="G26" s="22"/>
      <c r="H26" s="34" t="str">
        <f t="shared" si="0"/>
        <v/>
      </c>
      <c r="I26" s="34" t="str">
        <f t="shared" si="1"/>
        <v/>
      </c>
      <c r="J26" s="34" t="str">
        <f t="shared" si="2"/>
        <v/>
      </c>
      <c r="K26" s="34" t="str">
        <f t="shared" si="3"/>
        <v/>
      </c>
      <c r="L26" s="26" t="str">
        <f t="shared" si="4"/>
        <v/>
      </c>
      <c r="M26" s="32"/>
      <c r="N26" s="190"/>
      <c r="O26" s="190"/>
      <c r="P26" s="190"/>
      <c r="Q26" s="190"/>
      <c r="R26" s="23"/>
    </row>
    <row r="27" spans="1:18">
      <c r="A27" s="27">
        <f t="shared" ca="1" si="5"/>
        <v>45886</v>
      </c>
      <c r="B27" s="20"/>
      <c r="C27" s="21"/>
      <c r="D27" s="20"/>
      <c r="E27" s="21"/>
      <c r="F27" s="22"/>
      <c r="G27" s="22"/>
      <c r="H27" s="34" t="str">
        <f t="shared" si="0"/>
        <v/>
      </c>
      <c r="I27" s="34" t="str">
        <f t="shared" si="1"/>
        <v/>
      </c>
      <c r="J27" s="34" t="str">
        <f t="shared" si="2"/>
        <v/>
      </c>
      <c r="K27" s="34" t="str">
        <f t="shared" si="3"/>
        <v/>
      </c>
      <c r="L27" s="26" t="str">
        <f t="shared" si="4"/>
        <v/>
      </c>
      <c r="M27" s="32"/>
      <c r="N27" s="190"/>
      <c r="O27" s="190"/>
      <c r="P27" s="190"/>
      <c r="Q27" s="190"/>
      <c r="R27" s="23"/>
    </row>
    <row r="28" spans="1:18">
      <c r="A28" s="27">
        <f t="shared" ca="1" si="5"/>
        <v>45887</v>
      </c>
      <c r="B28" s="20"/>
      <c r="C28" s="21"/>
      <c r="D28" s="20"/>
      <c r="E28" s="21"/>
      <c r="F28" s="22"/>
      <c r="G28" s="22"/>
      <c r="H28" s="34" t="str">
        <f t="shared" si="0"/>
        <v/>
      </c>
      <c r="I28" s="34" t="str">
        <f t="shared" si="1"/>
        <v/>
      </c>
      <c r="J28" s="34" t="str">
        <f t="shared" si="2"/>
        <v/>
      </c>
      <c r="K28" s="34" t="str">
        <f t="shared" si="3"/>
        <v/>
      </c>
      <c r="L28" s="26" t="str">
        <f t="shared" si="4"/>
        <v/>
      </c>
      <c r="M28" s="32"/>
      <c r="N28" s="190"/>
      <c r="O28" s="190"/>
      <c r="P28" s="190"/>
      <c r="Q28" s="190"/>
      <c r="R28" s="23"/>
    </row>
    <row r="29" spans="1:18">
      <c r="A29" s="27">
        <f t="shared" ca="1" si="5"/>
        <v>45888</v>
      </c>
      <c r="B29" s="20"/>
      <c r="C29" s="21"/>
      <c r="D29" s="20"/>
      <c r="E29" s="21"/>
      <c r="F29" s="22"/>
      <c r="G29" s="22"/>
      <c r="H29" s="34" t="str">
        <f t="shared" si="0"/>
        <v/>
      </c>
      <c r="I29" s="34" t="str">
        <f t="shared" si="1"/>
        <v/>
      </c>
      <c r="J29" s="34" t="str">
        <f t="shared" si="2"/>
        <v/>
      </c>
      <c r="K29" s="34" t="str">
        <f t="shared" si="3"/>
        <v/>
      </c>
      <c r="L29" s="26" t="str">
        <f t="shared" si="4"/>
        <v/>
      </c>
      <c r="M29" s="32"/>
      <c r="N29" s="190"/>
      <c r="O29" s="190"/>
      <c r="P29" s="190"/>
      <c r="Q29" s="190"/>
      <c r="R29" s="23"/>
    </row>
    <row r="30" spans="1:18">
      <c r="A30" s="27">
        <f t="shared" ca="1" si="5"/>
        <v>45889</v>
      </c>
      <c r="B30" s="20"/>
      <c r="C30" s="21"/>
      <c r="D30" s="20"/>
      <c r="E30" s="21"/>
      <c r="F30" s="22"/>
      <c r="G30" s="22"/>
      <c r="H30" s="34" t="str">
        <f t="shared" si="0"/>
        <v/>
      </c>
      <c r="I30" s="34" t="str">
        <f t="shared" si="1"/>
        <v/>
      </c>
      <c r="J30" s="34" t="str">
        <f t="shared" si="2"/>
        <v/>
      </c>
      <c r="K30" s="34" t="str">
        <f t="shared" si="3"/>
        <v/>
      </c>
      <c r="L30" s="26" t="str">
        <f t="shared" si="4"/>
        <v/>
      </c>
      <c r="M30" s="32"/>
      <c r="N30" s="190"/>
      <c r="O30" s="190"/>
      <c r="P30" s="190"/>
      <c r="Q30" s="190"/>
      <c r="R30" s="23"/>
    </row>
    <row r="31" spans="1:18">
      <c r="A31" s="27">
        <f t="shared" ca="1" si="5"/>
        <v>45890</v>
      </c>
      <c r="B31" s="20"/>
      <c r="C31" s="21"/>
      <c r="D31" s="20"/>
      <c r="E31" s="21"/>
      <c r="F31" s="22"/>
      <c r="G31" s="22"/>
      <c r="H31" s="34" t="str">
        <f t="shared" si="0"/>
        <v/>
      </c>
      <c r="I31" s="34" t="str">
        <f t="shared" si="1"/>
        <v/>
      </c>
      <c r="J31" s="34" t="str">
        <f t="shared" si="2"/>
        <v/>
      </c>
      <c r="K31" s="34" t="str">
        <f t="shared" si="3"/>
        <v/>
      </c>
      <c r="L31" s="26" t="str">
        <f t="shared" si="4"/>
        <v/>
      </c>
      <c r="M31" s="32"/>
      <c r="N31" s="190"/>
      <c r="O31" s="190"/>
      <c r="P31" s="190"/>
      <c r="Q31" s="190"/>
      <c r="R31" s="23"/>
    </row>
    <row r="32" spans="1:18">
      <c r="A32" s="27">
        <f t="shared" ca="1" si="5"/>
        <v>45891</v>
      </c>
      <c r="B32" s="20"/>
      <c r="C32" s="21"/>
      <c r="D32" s="20"/>
      <c r="E32" s="21"/>
      <c r="F32" s="22"/>
      <c r="G32" s="22"/>
      <c r="H32" s="34" t="str">
        <f t="shared" si="0"/>
        <v/>
      </c>
      <c r="I32" s="34" t="str">
        <f t="shared" si="1"/>
        <v/>
      </c>
      <c r="J32" s="34" t="str">
        <f t="shared" si="2"/>
        <v/>
      </c>
      <c r="K32" s="34" t="str">
        <f t="shared" si="3"/>
        <v/>
      </c>
      <c r="L32" s="26" t="str">
        <f t="shared" si="4"/>
        <v/>
      </c>
      <c r="M32" s="32"/>
      <c r="N32" s="190"/>
      <c r="O32" s="190"/>
      <c r="P32" s="190"/>
      <c r="Q32" s="190"/>
      <c r="R32" s="23"/>
    </row>
    <row r="33" spans="1:22">
      <c r="A33" s="27">
        <f t="shared" ca="1" si="5"/>
        <v>45892</v>
      </c>
      <c r="B33" s="20"/>
      <c r="C33" s="21"/>
      <c r="D33" s="20"/>
      <c r="E33" s="21"/>
      <c r="F33" s="22"/>
      <c r="G33" s="22"/>
      <c r="H33" s="34" t="str">
        <f t="shared" si="0"/>
        <v/>
      </c>
      <c r="I33" s="34" t="str">
        <f t="shared" si="1"/>
        <v/>
      </c>
      <c r="J33" s="34" t="str">
        <f t="shared" si="2"/>
        <v/>
      </c>
      <c r="K33" s="34" t="str">
        <f t="shared" si="3"/>
        <v/>
      </c>
      <c r="L33" s="26" t="str">
        <f t="shared" si="4"/>
        <v/>
      </c>
      <c r="M33" s="32"/>
      <c r="N33" s="190"/>
      <c r="O33" s="190"/>
      <c r="P33" s="190"/>
      <c r="Q33" s="190"/>
      <c r="R33" s="23"/>
    </row>
    <row r="34" spans="1:22">
      <c r="A34" s="27">
        <f t="shared" ca="1" si="5"/>
        <v>45893</v>
      </c>
      <c r="B34" s="20"/>
      <c r="C34" s="21"/>
      <c r="D34" s="20"/>
      <c r="E34" s="21"/>
      <c r="F34" s="22"/>
      <c r="G34" s="22"/>
      <c r="H34" s="34" t="str">
        <f t="shared" si="0"/>
        <v/>
      </c>
      <c r="I34" s="34" t="str">
        <f t="shared" si="1"/>
        <v/>
      </c>
      <c r="J34" s="34" t="str">
        <f t="shared" si="2"/>
        <v/>
      </c>
      <c r="K34" s="34" t="str">
        <f t="shared" si="3"/>
        <v/>
      </c>
      <c r="L34" s="26" t="str">
        <f t="shared" si="4"/>
        <v/>
      </c>
      <c r="M34" s="32"/>
      <c r="N34" s="190"/>
      <c r="O34" s="190"/>
      <c r="P34" s="190"/>
      <c r="Q34" s="190"/>
      <c r="R34" s="23"/>
    </row>
    <row r="35" spans="1:22">
      <c r="A35" s="27">
        <f t="shared" ca="1" si="5"/>
        <v>45894</v>
      </c>
      <c r="B35" s="20"/>
      <c r="C35" s="21"/>
      <c r="D35" s="20"/>
      <c r="E35" s="21"/>
      <c r="F35" s="22"/>
      <c r="G35" s="22"/>
      <c r="H35" s="34" t="str">
        <f t="shared" si="0"/>
        <v/>
      </c>
      <c r="I35" s="34" t="str">
        <f t="shared" si="1"/>
        <v/>
      </c>
      <c r="J35" s="34" t="str">
        <f t="shared" si="2"/>
        <v/>
      </c>
      <c r="K35" s="34" t="str">
        <f t="shared" si="3"/>
        <v/>
      </c>
      <c r="L35" s="26" t="str">
        <f t="shared" si="4"/>
        <v/>
      </c>
      <c r="M35" s="32"/>
      <c r="N35" s="190"/>
      <c r="O35" s="190"/>
      <c r="P35" s="190"/>
      <c r="Q35" s="190"/>
      <c r="R35" s="23"/>
    </row>
    <row r="36" spans="1:22">
      <c r="A36" s="27">
        <f t="shared" ca="1" si="5"/>
        <v>45895</v>
      </c>
      <c r="B36" s="20"/>
      <c r="C36" s="21"/>
      <c r="D36" s="20"/>
      <c r="E36" s="21"/>
      <c r="F36" s="22"/>
      <c r="G36" s="22"/>
      <c r="H36" s="34" t="str">
        <f t="shared" si="0"/>
        <v/>
      </c>
      <c r="I36" s="34" t="str">
        <f t="shared" si="1"/>
        <v/>
      </c>
      <c r="J36" s="34" t="str">
        <f t="shared" si="2"/>
        <v/>
      </c>
      <c r="K36" s="34" t="str">
        <f t="shared" si="3"/>
        <v/>
      </c>
      <c r="L36" s="26" t="str">
        <f t="shared" si="4"/>
        <v/>
      </c>
      <c r="M36" s="32"/>
      <c r="N36" s="190"/>
      <c r="O36" s="190"/>
      <c r="P36" s="190"/>
      <c r="Q36" s="190"/>
      <c r="R36" s="23"/>
    </row>
    <row r="37" spans="1:22">
      <c r="A37" s="27">
        <f t="shared" ca="1" si="5"/>
        <v>45896</v>
      </c>
      <c r="B37" s="20"/>
      <c r="C37" s="21"/>
      <c r="D37" s="20"/>
      <c r="E37" s="21"/>
      <c r="F37" s="22"/>
      <c r="G37" s="22"/>
      <c r="H37" s="34" t="str">
        <f t="shared" si="0"/>
        <v/>
      </c>
      <c r="I37" s="34" t="str">
        <f t="shared" si="1"/>
        <v/>
      </c>
      <c r="J37" s="34" t="str">
        <f t="shared" si="2"/>
        <v/>
      </c>
      <c r="K37" s="34" t="str">
        <f t="shared" si="3"/>
        <v/>
      </c>
      <c r="L37" s="26" t="str">
        <f t="shared" si="4"/>
        <v/>
      </c>
      <c r="M37" s="32"/>
      <c r="N37" s="190"/>
      <c r="O37" s="190"/>
      <c r="P37" s="190"/>
      <c r="Q37" s="190"/>
      <c r="R37" s="23"/>
    </row>
    <row r="38" spans="1:22">
      <c r="A38" s="27">
        <f t="shared" ca="1" si="5"/>
        <v>45897</v>
      </c>
      <c r="B38" s="20"/>
      <c r="C38" s="21"/>
      <c r="D38" s="20"/>
      <c r="E38" s="21"/>
      <c r="F38" s="22"/>
      <c r="G38" s="22"/>
      <c r="H38" s="34" t="str">
        <f t="shared" si="0"/>
        <v/>
      </c>
      <c r="I38" s="34" t="str">
        <f t="shared" si="1"/>
        <v/>
      </c>
      <c r="J38" s="34" t="str">
        <f t="shared" si="2"/>
        <v/>
      </c>
      <c r="K38" s="34" t="str">
        <f t="shared" si="3"/>
        <v/>
      </c>
      <c r="L38" s="26" t="str">
        <f t="shared" si="4"/>
        <v/>
      </c>
      <c r="M38" s="32"/>
      <c r="N38" s="190"/>
      <c r="O38" s="190"/>
      <c r="P38" s="190"/>
      <c r="Q38" s="190"/>
      <c r="R38" s="23"/>
    </row>
    <row r="39" spans="1:22">
      <c r="A39" s="27">
        <f t="shared" ca="1" si="5"/>
        <v>45898</v>
      </c>
      <c r="B39" s="20"/>
      <c r="C39" s="21"/>
      <c r="D39" s="20"/>
      <c r="E39" s="21"/>
      <c r="F39" s="22"/>
      <c r="G39" s="22"/>
      <c r="H39" s="34" t="str">
        <f t="shared" si="0"/>
        <v/>
      </c>
      <c r="I39" s="34" t="str">
        <f t="shared" si="1"/>
        <v/>
      </c>
      <c r="J39" s="34" t="str">
        <f t="shared" si="2"/>
        <v/>
      </c>
      <c r="K39" s="34" t="str">
        <f t="shared" si="3"/>
        <v/>
      </c>
      <c r="L39" s="26" t="str">
        <f t="shared" si="4"/>
        <v/>
      </c>
      <c r="M39" s="32"/>
      <c r="N39" s="190"/>
      <c r="O39" s="190"/>
      <c r="P39" s="190"/>
      <c r="Q39" s="190"/>
      <c r="R39" s="23"/>
    </row>
    <row r="40" spans="1:22">
      <c r="A40" s="27">
        <f t="shared" ca="1" si="5"/>
        <v>45899</v>
      </c>
      <c r="B40" s="20"/>
      <c r="C40" s="21"/>
      <c r="D40" s="20"/>
      <c r="E40" s="21"/>
      <c r="F40" s="22"/>
      <c r="G40" s="22"/>
      <c r="H40" s="34" t="str">
        <f t="shared" si="0"/>
        <v/>
      </c>
      <c r="I40" s="34" t="str">
        <f t="shared" si="1"/>
        <v/>
      </c>
      <c r="J40" s="34" t="str">
        <f t="shared" si="2"/>
        <v/>
      </c>
      <c r="K40" s="34" t="str">
        <f t="shared" si="3"/>
        <v/>
      </c>
      <c r="L40" s="26" t="str">
        <f t="shared" si="4"/>
        <v/>
      </c>
      <c r="M40" s="32"/>
      <c r="N40" s="190"/>
      <c r="O40" s="190"/>
      <c r="P40" s="190"/>
      <c r="Q40" s="190"/>
      <c r="R40" s="23"/>
    </row>
    <row r="41" spans="1:22">
      <c r="A41" s="27">
        <f t="shared" ca="1" si="5"/>
        <v>45900</v>
      </c>
      <c r="B41" s="20"/>
      <c r="C41" s="21"/>
      <c r="D41" s="20"/>
      <c r="E41" s="21"/>
      <c r="F41" s="22"/>
      <c r="G41" s="22"/>
      <c r="H41" s="34" t="str">
        <f t="shared" si="0"/>
        <v/>
      </c>
      <c r="I41" s="34" t="str">
        <f t="shared" si="1"/>
        <v/>
      </c>
      <c r="J41" s="34" t="str">
        <f t="shared" si="2"/>
        <v/>
      </c>
      <c r="K41" s="34" t="str">
        <f t="shared" si="3"/>
        <v/>
      </c>
      <c r="L41" s="26" t="str">
        <f t="shared" si="4"/>
        <v/>
      </c>
      <c r="M41" s="32"/>
      <c r="N41" s="190"/>
      <c r="O41" s="190"/>
      <c r="P41" s="190"/>
      <c r="Q41" s="190"/>
      <c r="R41" s="23"/>
    </row>
    <row r="42" spans="1:22">
      <c r="A42" s="5" t="s">
        <v>11</v>
      </c>
      <c r="B42" s="191"/>
      <c r="C42" s="192"/>
      <c r="D42" s="191"/>
      <c r="E42" s="192"/>
      <c r="F42" s="26" t="str">
        <f t="shared" ref="F42:K42" si="6">IF(SUM(F11:F41)=0,"",SUM(F11:F41))</f>
        <v/>
      </c>
      <c r="G42" s="26" t="str">
        <f t="shared" si="6"/>
        <v/>
      </c>
      <c r="H42" s="26" t="str">
        <f t="shared" si="6"/>
        <v/>
      </c>
      <c r="I42" s="26" t="str">
        <f t="shared" si="6"/>
        <v/>
      </c>
      <c r="J42" s="26" t="str">
        <f t="shared" si="6"/>
        <v/>
      </c>
      <c r="K42" s="26" t="str">
        <f t="shared" si="6"/>
        <v/>
      </c>
      <c r="L42" s="26" t="str">
        <f>IF(SUM($L11:$L41)=0,"",SUM($L11:$L41))</f>
        <v/>
      </c>
      <c r="M42" s="33"/>
      <c r="N42" s="193"/>
      <c r="O42" s="193"/>
      <c r="P42" s="193"/>
      <c r="Q42" s="193"/>
      <c r="R42" s="6"/>
    </row>
    <row r="44" spans="1:22" ht="27" customHeight="1">
      <c r="A44" s="194" t="s">
        <v>22</v>
      </c>
      <c r="B44" s="189" t="s">
        <v>103</v>
      </c>
      <c r="C44" s="189"/>
      <c r="D44" s="189"/>
      <c r="E44" s="189"/>
      <c r="F44" s="189" t="s">
        <v>23</v>
      </c>
      <c r="G44" s="189"/>
      <c r="H44" s="189" t="s">
        <v>88</v>
      </c>
      <c r="I44" s="189"/>
      <c r="J44" s="189"/>
      <c r="K44" s="189"/>
      <c r="L44" s="189" t="s">
        <v>87</v>
      </c>
      <c r="M44" s="195" t="s">
        <v>96</v>
      </c>
      <c r="N44" s="194" t="s">
        <v>25</v>
      </c>
      <c r="O44" s="194"/>
      <c r="P44" s="194"/>
      <c r="Q44" s="194"/>
      <c r="R44" s="189" t="s">
        <v>100</v>
      </c>
    </row>
    <row r="45" spans="1:22" ht="14.25" customHeight="1">
      <c r="A45" s="194"/>
      <c r="B45" s="189" t="s">
        <v>82</v>
      </c>
      <c r="C45" s="189"/>
      <c r="D45" s="189" t="s">
        <v>84</v>
      </c>
      <c r="E45" s="189"/>
      <c r="F45" s="189"/>
      <c r="G45" s="189"/>
      <c r="H45" s="189" t="s">
        <v>90</v>
      </c>
      <c r="I45" s="189"/>
      <c r="J45" s="189" t="s">
        <v>89</v>
      </c>
      <c r="K45" s="189"/>
      <c r="L45" s="189"/>
      <c r="M45" s="196"/>
      <c r="N45" s="194"/>
      <c r="O45" s="194"/>
      <c r="P45" s="194"/>
      <c r="Q45" s="194"/>
      <c r="R45" s="189"/>
    </row>
    <row r="46" spans="1:22">
      <c r="A46" s="194"/>
      <c r="B46" s="43" t="s">
        <v>26</v>
      </c>
      <c r="C46" s="43" t="s">
        <v>27</v>
      </c>
      <c r="D46" s="43" t="s">
        <v>26</v>
      </c>
      <c r="E46" s="43" t="s">
        <v>27</v>
      </c>
      <c r="F46" s="44" t="s">
        <v>85</v>
      </c>
      <c r="G46" s="44" t="s">
        <v>86</v>
      </c>
      <c r="H46" s="44" t="s">
        <v>81</v>
      </c>
      <c r="I46" s="44" t="s">
        <v>83</v>
      </c>
      <c r="J46" s="44" t="s">
        <v>81</v>
      </c>
      <c r="K46" s="44" t="s">
        <v>95</v>
      </c>
      <c r="L46" s="189"/>
      <c r="M46" s="197"/>
      <c r="N46" s="194"/>
      <c r="O46" s="194"/>
      <c r="P46" s="194"/>
      <c r="Q46" s="194"/>
      <c r="R46" s="194"/>
    </row>
    <row r="47" spans="1:22">
      <c r="A47" s="27" cm="1">
        <f t="array" aca="1" ref="A47" ca="1">DATE("2025","8"+1,IFERROR(INDIRECT(T1),"1"))</f>
        <v>45901</v>
      </c>
      <c r="B47" s="20"/>
      <c r="C47" s="21"/>
      <c r="D47" s="20"/>
      <c r="E47" s="21"/>
      <c r="F47" s="22"/>
      <c r="G47" s="22"/>
      <c r="H47" s="34" t="str">
        <f>IF(OR(B47="",LEFT(M47,1)="✓"),"",C47-B47-F47)</f>
        <v/>
      </c>
      <c r="I47" s="34" t="str">
        <f>IF(OR(D47="",LEFT(M47,1)="✓"),"",E47-D47-G47)</f>
        <v/>
      </c>
      <c r="J47" s="34" t="str">
        <f>IF(AND(B47&lt;&gt;"",M47="✓所定"),C47-B47-F47,"")</f>
        <v/>
      </c>
      <c r="K47" s="34" t="str">
        <f>IF(AND(B47&lt;&gt;"",M47="✓法定"),C47-B47-F47,"")</f>
        <v/>
      </c>
      <c r="L47" s="26" t="str">
        <f>IF(AND($B47="",$D47=""),"",($C47-$B47-$F47)+($E47-$D47-$G47))</f>
        <v/>
      </c>
      <c r="M47" s="32"/>
      <c r="N47" s="190"/>
      <c r="O47" s="190"/>
      <c r="P47" s="190"/>
      <c r="Q47" s="190"/>
      <c r="R47" s="23"/>
      <c r="V47" s="1" t="s">
        <v>171</v>
      </c>
    </row>
    <row r="48" spans="1:22">
      <c r="A48" s="27">
        <f ca="1">A47+1</f>
        <v>45902</v>
      </c>
      <c r="B48" s="20"/>
      <c r="C48" s="21"/>
      <c r="D48" s="20"/>
      <c r="E48" s="21"/>
      <c r="F48" s="22"/>
      <c r="G48" s="22"/>
      <c r="H48" s="34" t="str">
        <f t="shared" ref="H48:H77" si="7">IF(OR(B48="",LEFT(M48,1)="✓"),"",C48-B48-F48)</f>
        <v/>
      </c>
      <c r="I48" s="34" t="str">
        <f t="shared" ref="I48:I77" si="8">IF(OR(D48="",LEFT(M48,1)="✓"),"",E48-D48-G48)</f>
        <v/>
      </c>
      <c r="J48" s="34" t="str">
        <f t="shared" ref="J48:J77" si="9">IF(AND(B48&lt;&gt;"",M48="✓所定"),C48-B48-F48,"")</f>
        <v/>
      </c>
      <c r="K48" s="34" t="str">
        <f t="shared" ref="K48:K77" si="10">IF(AND(B48&lt;&gt;"",M48="✓法定"),C48-B48-F48,"")</f>
        <v/>
      </c>
      <c r="L48" s="26" t="str">
        <f t="shared" ref="L48:L75" si="11">IF(AND($B48="",$D48=""),"",($C48-$B48-$F48)+($E48-$D48-$G48))</f>
        <v/>
      </c>
      <c r="M48" s="32"/>
      <c r="N48" s="190"/>
      <c r="O48" s="190"/>
      <c r="P48" s="190"/>
      <c r="Q48" s="190"/>
      <c r="R48" s="23"/>
      <c r="V48" s="1" t="s">
        <v>172</v>
      </c>
    </row>
    <row r="49" spans="1:18">
      <c r="A49" s="27">
        <f t="shared" ref="A49:A77" ca="1" si="12">A48+1</f>
        <v>45903</v>
      </c>
      <c r="B49" s="20"/>
      <c r="C49" s="21"/>
      <c r="D49" s="20"/>
      <c r="E49" s="21"/>
      <c r="F49" s="22"/>
      <c r="G49" s="22"/>
      <c r="H49" s="34" t="str">
        <f t="shared" si="7"/>
        <v/>
      </c>
      <c r="I49" s="34" t="str">
        <f t="shared" si="8"/>
        <v/>
      </c>
      <c r="J49" s="34" t="str">
        <f t="shared" si="9"/>
        <v/>
      </c>
      <c r="K49" s="34" t="str">
        <f t="shared" si="10"/>
        <v/>
      </c>
      <c r="L49" s="26" t="str">
        <f t="shared" si="11"/>
        <v/>
      </c>
      <c r="M49" s="32"/>
      <c r="N49" s="190"/>
      <c r="O49" s="190"/>
      <c r="P49" s="190"/>
      <c r="Q49" s="190"/>
      <c r="R49" s="23"/>
    </row>
    <row r="50" spans="1:18">
      <c r="A50" s="27">
        <f t="shared" ca="1" si="12"/>
        <v>45904</v>
      </c>
      <c r="B50" s="20"/>
      <c r="C50" s="21"/>
      <c r="D50" s="20"/>
      <c r="E50" s="21"/>
      <c r="F50" s="22"/>
      <c r="G50" s="22"/>
      <c r="H50" s="34" t="str">
        <f t="shared" si="7"/>
        <v/>
      </c>
      <c r="I50" s="34" t="str">
        <f t="shared" si="8"/>
        <v/>
      </c>
      <c r="J50" s="34" t="str">
        <f t="shared" si="9"/>
        <v/>
      </c>
      <c r="K50" s="34" t="str">
        <f t="shared" si="10"/>
        <v/>
      </c>
      <c r="L50" s="26" t="str">
        <f t="shared" si="11"/>
        <v/>
      </c>
      <c r="M50" s="32"/>
      <c r="N50" s="190"/>
      <c r="O50" s="190"/>
      <c r="P50" s="190"/>
      <c r="Q50" s="190"/>
      <c r="R50" s="23"/>
    </row>
    <row r="51" spans="1:18">
      <c r="A51" s="27">
        <f t="shared" ca="1" si="12"/>
        <v>45905</v>
      </c>
      <c r="B51" s="20"/>
      <c r="C51" s="21"/>
      <c r="D51" s="20"/>
      <c r="E51" s="21"/>
      <c r="F51" s="22"/>
      <c r="G51" s="22"/>
      <c r="H51" s="34" t="str">
        <f t="shared" si="7"/>
        <v/>
      </c>
      <c r="I51" s="34" t="str">
        <f t="shared" si="8"/>
        <v/>
      </c>
      <c r="J51" s="34" t="str">
        <f t="shared" si="9"/>
        <v/>
      </c>
      <c r="K51" s="34" t="str">
        <f t="shared" si="10"/>
        <v/>
      </c>
      <c r="L51" s="26" t="str">
        <f t="shared" si="11"/>
        <v/>
      </c>
      <c r="M51" s="32"/>
      <c r="N51" s="190"/>
      <c r="O51" s="190"/>
      <c r="P51" s="190"/>
      <c r="Q51" s="190"/>
      <c r="R51" s="23"/>
    </row>
    <row r="52" spans="1:18">
      <c r="A52" s="27">
        <f t="shared" ca="1" si="12"/>
        <v>45906</v>
      </c>
      <c r="B52" s="20"/>
      <c r="C52" s="21"/>
      <c r="D52" s="20"/>
      <c r="E52" s="21"/>
      <c r="F52" s="22"/>
      <c r="G52" s="22"/>
      <c r="H52" s="34" t="str">
        <f t="shared" si="7"/>
        <v/>
      </c>
      <c r="I52" s="34" t="str">
        <f t="shared" si="8"/>
        <v/>
      </c>
      <c r="J52" s="34" t="str">
        <f t="shared" si="9"/>
        <v/>
      </c>
      <c r="K52" s="34" t="str">
        <f t="shared" si="10"/>
        <v/>
      </c>
      <c r="L52" s="26" t="str">
        <f t="shared" si="11"/>
        <v/>
      </c>
      <c r="M52" s="32"/>
      <c r="N52" s="190"/>
      <c r="O52" s="190"/>
      <c r="P52" s="190"/>
      <c r="Q52" s="190"/>
      <c r="R52" s="23"/>
    </row>
    <row r="53" spans="1:18">
      <c r="A53" s="27">
        <f t="shared" ca="1" si="12"/>
        <v>45907</v>
      </c>
      <c r="B53" s="20"/>
      <c r="C53" s="21"/>
      <c r="D53" s="20"/>
      <c r="E53" s="21"/>
      <c r="F53" s="22"/>
      <c r="G53" s="22"/>
      <c r="H53" s="34" t="str">
        <f t="shared" si="7"/>
        <v/>
      </c>
      <c r="I53" s="34" t="str">
        <f t="shared" si="8"/>
        <v/>
      </c>
      <c r="J53" s="34" t="str">
        <f t="shared" si="9"/>
        <v/>
      </c>
      <c r="K53" s="34" t="str">
        <f t="shared" si="10"/>
        <v/>
      </c>
      <c r="L53" s="26" t="str">
        <f t="shared" si="11"/>
        <v/>
      </c>
      <c r="M53" s="32"/>
      <c r="N53" s="190"/>
      <c r="O53" s="190"/>
      <c r="P53" s="190"/>
      <c r="Q53" s="190"/>
      <c r="R53" s="23"/>
    </row>
    <row r="54" spans="1:18">
      <c r="A54" s="27">
        <f t="shared" ca="1" si="12"/>
        <v>45908</v>
      </c>
      <c r="B54" s="20"/>
      <c r="C54" s="21"/>
      <c r="D54" s="20"/>
      <c r="E54" s="21"/>
      <c r="F54" s="22"/>
      <c r="G54" s="22"/>
      <c r="H54" s="34" t="str">
        <f t="shared" si="7"/>
        <v/>
      </c>
      <c r="I54" s="34" t="str">
        <f t="shared" si="8"/>
        <v/>
      </c>
      <c r="J54" s="34" t="str">
        <f t="shared" si="9"/>
        <v/>
      </c>
      <c r="K54" s="34" t="str">
        <f t="shared" si="10"/>
        <v/>
      </c>
      <c r="L54" s="26" t="str">
        <f t="shared" si="11"/>
        <v/>
      </c>
      <c r="M54" s="32"/>
      <c r="N54" s="190"/>
      <c r="O54" s="190"/>
      <c r="P54" s="190"/>
      <c r="Q54" s="190"/>
      <c r="R54" s="23"/>
    </row>
    <row r="55" spans="1:18">
      <c r="A55" s="27">
        <f t="shared" ca="1" si="12"/>
        <v>45909</v>
      </c>
      <c r="B55" s="20"/>
      <c r="C55" s="21"/>
      <c r="D55" s="20"/>
      <c r="E55" s="21"/>
      <c r="F55" s="22"/>
      <c r="G55" s="22"/>
      <c r="H55" s="34" t="str">
        <f t="shared" si="7"/>
        <v/>
      </c>
      <c r="I55" s="34" t="str">
        <f t="shared" si="8"/>
        <v/>
      </c>
      <c r="J55" s="34" t="str">
        <f t="shared" si="9"/>
        <v/>
      </c>
      <c r="K55" s="34" t="str">
        <f t="shared" si="10"/>
        <v/>
      </c>
      <c r="L55" s="26" t="str">
        <f t="shared" si="11"/>
        <v/>
      </c>
      <c r="M55" s="32"/>
      <c r="N55" s="190"/>
      <c r="O55" s="190"/>
      <c r="P55" s="190"/>
      <c r="Q55" s="190"/>
      <c r="R55" s="23"/>
    </row>
    <row r="56" spans="1:18">
      <c r="A56" s="27">
        <f t="shared" ca="1" si="12"/>
        <v>45910</v>
      </c>
      <c r="B56" s="20"/>
      <c r="C56" s="21"/>
      <c r="D56" s="20"/>
      <c r="E56" s="21"/>
      <c r="F56" s="22"/>
      <c r="G56" s="22"/>
      <c r="H56" s="34" t="str">
        <f t="shared" si="7"/>
        <v/>
      </c>
      <c r="I56" s="34" t="str">
        <f t="shared" si="8"/>
        <v/>
      </c>
      <c r="J56" s="34" t="str">
        <f t="shared" si="9"/>
        <v/>
      </c>
      <c r="K56" s="34" t="str">
        <f t="shared" si="10"/>
        <v/>
      </c>
      <c r="L56" s="26" t="str">
        <f t="shared" si="11"/>
        <v/>
      </c>
      <c r="M56" s="32"/>
      <c r="N56" s="190"/>
      <c r="O56" s="190"/>
      <c r="P56" s="190"/>
      <c r="Q56" s="190"/>
      <c r="R56" s="23"/>
    </row>
    <row r="57" spans="1:18">
      <c r="A57" s="27">
        <f t="shared" ca="1" si="12"/>
        <v>45911</v>
      </c>
      <c r="B57" s="20"/>
      <c r="C57" s="21"/>
      <c r="D57" s="20"/>
      <c r="E57" s="21"/>
      <c r="F57" s="22"/>
      <c r="G57" s="22"/>
      <c r="H57" s="34" t="str">
        <f t="shared" si="7"/>
        <v/>
      </c>
      <c r="I57" s="34" t="str">
        <f t="shared" si="8"/>
        <v/>
      </c>
      <c r="J57" s="34" t="str">
        <f t="shared" si="9"/>
        <v/>
      </c>
      <c r="K57" s="34" t="str">
        <f t="shared" si="10"/>
        <v/>
      </c>
      <c r="L57" s="26" t="str">
        <f t="shared" si="11"/>
        <v/>
      </c>
      <c r="M57" s="32"/>
      <c r="N57" s="190"/>
      <c r="O57" s="190"/>
      <c r="P57" s="190"/>
      <c r="Q57" s="190"/>
      <c r="R57" s="23"/>
    </row>
    <row r="58" spans="1:18">
      <c r="A58" s="27">
        <f t="shared" ca="1" si="12"/>
        <v>45912</v>
      </c>
      <c r="B58" s="20"/>
      <c r="C58" s="21"/>
      <c r="D58" s="20"/>
      <c r="E58" s="21"/>
      <c r="F58" s="22"/>
      <c r="G58" s="22"/>
      <c r="H58" s="34" t="str">
        <f t="shared" si="7"/>
        <v/>
      </c>
      <c r="I58" s="34" t="str">
        <f t="shared" si="8"/>
        <v/>
      </c>
      <c r="J58" s="34" t="str">
        <f t="shared" si="9"/>
        <v/>
      </c>
      <c r="K58" s="34" t="str">
        <f t="shared" si="10"/>
        <v/>
      </c>
      <c r="L58" s="26" t="str">
        <f t="shared" si="11"/>
        <v/>
      </c>
      <c r="M58" s="32"/>
      <c r="N58" s="190"/>
      <c r="O58" s="190"/>
      <c r="P58" s="190"/>
      <c r="Q58" s="190"/>
      <c r="R58" s="23"/>
    </row>
    <row r="59" spans="1:18">
      <c r="A59" s="27">
        <f t="shared" ca="1" si="12"/>
        <v>45913</v>
      </c>
      <c r="B59" s="20"/>
      <c r="C59" s="21"/>
      <c r="D59" s="20"/>
      <c r="E59" s="21"/>
      <c r="F59" s="22"/>
      <c r="G59" s="22"/>
      <c r="H59" s="34" t="str">
        <f t="shared" si="7"/>
        <v/>
      </c>
      <c r="I59" s="34" t="str">
        <f t="shared" si="8"/>
        <v/>
      </c>
      <c r="J59" s="34" t="str">
        <f t="shared" si="9"/>
        <v/>
      </c>
      <c r="K59" s="34" t="str">
        <f t="shared" si="10"/>
        <v/>
      </c>
      <c r="L59" s="26" t="str">
        <f t="shared" si="11"/>
        <v/>
      </c>
      <c r="M59" s="32"/>
      <c r="N59" s="190"/>
      <c r="O59" s="190"/>
      <c r="P59" s="190"/>
      <c r="Q59" s="190"/>
      <c r="R59" s="23"/>
    </row>
    <row r="60" spans="1:18">
      <c r="A60" s="27">
        <f t="shared" ca="1" si="12"/>
        <v>45914</v>
      </c>
      <c r="B60" s="20"/>
      <c r="C60" s="21"/>
      <c r="D60" s="20"/>
      <c r="E60" s="21"/>
      <c r="F60" s="22"/>
      <c r="G60" s="22"/>
      <c r="H60" s="34" t="str">
        <f t="shared" si="7"/>
        <v/>
      </c>
      <c r="I60" s="34" t="str">
        <f t="shared" si="8"/>
        <v/>
      </c>
      <c r="J60" s="34" t="str">
        <f t="shared" si="9"/>
        <v/>
      </c>
      <c r="K60" s="34" t="str">
        <f t="shared" si="10"/>
        <v/>
      </c>
      <c r="L60" s="26" t="str">
        <f t="shared" si="11"/>
        <v/>
      </c>
      <c r="M60" s="32"/>
      <c r="N60" s="190"/>
      <c r="O60" s="190"/>
      <c r="P60" s="190"/>
      <c r="Q60" s="190"/>
      <c r="R60" s="23"/>
    </row>
    <row r="61" spans="1:18">
      <c r="A61" s="27">
        <f t="shared" ca="1" si="12"/>
        <v>45915</v>
      </c>
      <c r="B61" s="20"/>
      <c r="C61" s="21"/>
      <c r="D61" s="20"/>
      <c r="E61" s="21"/>
      <c r="F61" s="22"/>
      <c r="G61" s="22"/>
      <c r="H61" s="34" t="str">
        <f t="shared" si="7"/>
        <v/>
      </c>
      <c r="I61" s="34" t="str">
        <f t="shared" si="8"/>
        <v/>
      </c>
      <c r="J61" s="34" t="str">
        <f t="shared" si="9"/>
        <v/>
      </c>
      <c r="K61" s="34" t="str">
        <f t="shared" si="10"/>
        <v/>
      </c>
      <c r="L61" s="26" t="str">
        <f t="shared" si="11"/>
        <v/>
      </c>
      <c r="M61" s="32"/>
      <c r="N61" s="190"/>
      <c r="O61" s="190"/>
      <c r="P61" s="190"/>
      <c r="Q61" s="190"/>
      <c r="R61" s="23"/>
    </row>
    <row r="62" spans="1:18">
      <c r="A62" s="27">
        <f t="shared" ca="1" si="12"/>
        <v>45916</v>
      </c>
      <c r="B62" s="20"/>
      <c r="C62" s="21"/>
      <c r="D62" s="20"/>
      <c r="E62" s="21"/>
      <c r="F62" s="22"/>
      <c r="G62" s="22"/>
      <c r="H62" s="34" t="str">
        <f t="shared" si="7"/>
        <v/>
      </c>
      <c r="I62" s="34" t="str">
        <f t="shared" si="8"/>
        <v/>
      </c>
      <c r="J62" s="34" t="str">
        <f t="shared" si="9"/>
        <v/>
      </c>
      <c r="K62" s="34" t="str">
        <f t="shared" si="10"/>
        <v/>
      </c>
      <c r="L62" s="26" t="str">
        <f t="shared" si="11"/>
        <v/>
      </c>
      <c r="M62" s="32"/>
      <c r="N62" s="190"/>
      <c r="O62" s="190"/>
      <c r="P62" s="190"/>
      <c r="Q62" s="190"/>
      <c r="R62" s="23"/>
    </row>
    <row r="63" spans="1:18">
      <c r="A63" s="27">
        <f t="shared" ca="1" si="12"/>
        <v>45917</v>
      </c>
      <c r="B63" s="20"/>
      <c r="C63" s="21"/>
      <c r="D63" s="20"/>
      <c r="E63" s="21"/>
      <c r="F63" s="22"/>
      <c r="G63" s="22"/>
      <c r="H63" s="34" t="str">
        <f t="shared" si="7"/>
        <v/>
      </c>
      <c r="I63" s="34" t="str">
        <f t="shared" si="8"/>
        <v/>
      </c>
      <c r="J63" s="34" t="str">
        <f t="shared" si="9"/>
        <v/>
      </c>
      <c r="K63" s="34" t="str">
        <f t="shared" si="10"/>
        <v/>
      </c>
      <c r="L63" s="26" t="str">
        <f t="shared" si="11"/>
        <v/>
      </c>
      <c r="M63" s="32"/>
      <c r="N63" s="190"/>
      <c r="O63" s="190"/>
      <c r="P63" s="190"/>
      <c r="Q63" s="190"/>
      <c r="R63" s="23"/>
    </row>
    <row r="64" spans="1:18">
      <c r="A64" s="27">
        <f t="shared" ca="1" si="12"/>
        <v>45918</v>
      </c>
      <c r="B64" s="20"/>
      <c r="C64" s="21"/>
      <c r="D64" s="20"/>
      <c r="E64" s="21"/>
      <c r="F64" s="22"/>
      <c r="G64" s="22"/>
      <c r="H64" s="34" t="str">
        <f t="shared" si="7"/>
        <v/>
      </c>
      <c r="I64" s="34" t="str">
        <f t="shared" si="8"/>
        <v/>
      </c>
      <c r="J64" s="34" t="str">
        <f t="shared" si="9"/>
        <v/>
      </c>
      <c r="K64" s="34" t="str">
        <f t="shared" si="10"/>
        <v/>
      </c>
      <c r="L64" s="26" t="str">
        <f t="shared" si="11"/>
        <v/>
      </c>
      <c r="M64" s="32"/>
      <c r="N64" s="190"/>
      <c r="O64" s="190"/>
      <c r="P64" s="190"/>
      <c r="Q64" s="190"/>
      <c r="R64" s="23"/>
    </row>
    <row r="65" spans="1:18">
      <c r="A65" s="27">
        <f t="shared" ca="1" si="12"/>
        <v>45919</v>
      </c>
      <c r="B65" s="20"/>
      <c r="C65" s="21"/>
      <c r="D65" s="20"/>
      <c r="E65" s="21"/>
      <c r="F65" s="22"/>
      <c r="G65" s="22"/>
      <c r="H65" s="34" t="str">
        <f t="shared" si="7"/>
        <v/>
      </c>
      <c r="I65" s="34" t="str">
        <f t="shared" si="8"/>
        <v/>
      </c>
      <c r="J65" s="34" t="str">
        <f t="shared" si="9"/>
        <v/>
      </c>
      <c r="K65" s="34" t="str">
        <f t="shared" si="10"/>
        <v/>
      </c>
      <c r="L65" s="26" t="str">
        <f t="shared" si="11"/>
        <v/>
      </c>
      <c r="M65" s="32"/>
      <c r="N65" s="190"/>
      <c r="O65" s="190"/>
      <c r="P65" s="190"/>
      <c r="Q65" s="190"/>
      <c r="R65" s="23"/>
    </row>
    <row r="66" spans="1:18">
      <c r="A66" s="27">
        <f t="shared" ca="1" si="12"/>
        <v>45920</v>
      </c>
      <c r="B66" s="20"/>
      <c r="C66" s="21"/>
      <c r="D66" s="20"/>
      <c r="E66" s="21"/>
      <c r="F66" s="22"/>
      <c r="G66" s="22"/>
      <c r="H66" s="34" t="str">
        <f t="shared" si="7"/>
        <v/>
      </c>
      <c r="I66" s="34" t="str">
        <f t="shared" si="8"/>
        <v/>
      </c>
      <c r="J66" s="34" t="str">
        <f t="shared" si="9"/>
        <v/>
      </c>
      <c r="K66" s="34" t="str">
        <f t="shared" si="10"/>
        <v/>
      </c>
      <c r="L66" s="26" t="str">
        <f t="shared" si="11"/>
        <v/>
      </c>
      <c r="M66" s="32"/>
      <c r="N66" s="190"/>
      <c r="O66" s="190"/>
      <c r="P66" s="190"/>
      <c r="Q66" s="190"/>
      <c r="R66" s="23"/>
    </row>
    <row r="67" spans="1:18">
      <c r="A67" s="27">
        <f t="shared" ca="1" si="12"/>
        <v>45921</v>
      </c>
      <c r="B67" s="20"/>
      <c r="C67" s="21"/>
      <c r="D67" s="20"/>
      <c r="E67" s="21"/>
      <c r="F67" s="22"/>
      <c r="G67" s="22"/>
      <c r="H67" s="34" t="str">
        <f t="shared" si="7"/>
        <v/>
      </c>
      <c r="I67" s="34" t="str">
        <f t="shared" si="8"/>
        <v/>
      </c>
      <c r="J67" s="34" t="str">
        <f t="shared" si="9"/>
        <v/>
      </c>
      <c r="K67" s="34" t="str">
        <f t="shared" si="10"/>
        <v/>
      </c>
      <c r="L67" s="26" t="str">
        <f t="shared" si="11"/>
        <v/>
      </c>
      <c r="M67" s="32"/>
      <c r="N67" s="190"/>
      <c r="O67" s="190"/>
      <c r="P67" s="190"/>
      <c r="Q67" s="190"/>
      <c r="R67" s="23"/>
    </row>
    <row r="68" spans="1:18">
      <c r="A68" s="27">
        <f t="shared" ca="1" si="12"/>
        <v>45922</v>
      </c>
      <c r="B68" s="20"/>
      <c r="C68" s="21"/>
      <c r="D68" s="20"/>
      <c r="E68" s="21"/>
      <c r="F68" s="22"/>
      <c r="G68" s="22"/>
      <c r="H68" s="34" t="str">
        <f t="shared" si="7"/>
        <v/>
      </c>
      <c r="I68" s="34" t="str">
        <f t="shared" si="8"/>
        <v/>
      </c>
      <c r="J68" s="34" t="str">
        <f t="shared" si="9"/>
        <v/>
      </c>
      <c r="K68" s="34" t="str">
        <f t="shared" si="10"/>
        <v/>
      </c>
      <c r="L68" s="26" t="str">
        <f t="shared" si="11"/>
        <v/>
      </c>
      <c r="M68" s="32"/>
      <c r="N68" s="190"/>
      <c r="O68" s="190"/>
      <c r="P68" s="190"/>
      <c r="Q68" s="190"/>
      <c r="R68" s="23"/>
    </row>
    <row r="69" spans="1:18">
      <c r="A69" s="27">
        <f t="shared" ca="1" si="12"/>
        <v>45923</v>
      </c>
      <c r="B69" s="20"/>
      <c r="C69" s="21"/>
      <c r="D69" s="20"/>
      <c r="E69" s="21"/>
      <c r="F69" s="22"/>
      <c r="G69" s="22"/>
      <c r="H69" s="34" t="str">
        <f t="shared" si="7"/>
        <v/>
      </c>
      <c r="I69" s="34" t="str">
        <f t="shared" si="8"/>
        <v/>
      </c>
      <c r="J69" s="34" t="str">
        <f t="shared" si="9"/>
        <v/>
      </c>
      <c r="K69" s="34" t="str">
        <f t="shared" si="10"/>
        <v/>
      </c>
      <c r="L69" s="26" t="str">
        <f t="shared" si="11"/>
        <v/>
      </c>
      <c r="M69" s="32"/>
      <c r="N69" s="190"/>
      <c r="O69" s="190"/>
      <c r="P69" s="190"/>
      <c r="Q69" s="190"/>
      <c r="R69" s="23"/>
    </row>
    <row r="70" spans="1:18">
      <c r="A70" s="27">
        <f t="shared" ca="1" si="12"/>
        <v>45924</v>
      </c>
      <c r="B70" s="20"/>
      <c r="C70" s="21"/>
      <c r="D70" s="20"/>
      <c r="E70" s="21"/>
      <c r="F70" s="22"/>
      <c r="G70" s="22"/>
      <c r="H70" s="34" t="str">
        <f t="shared" si="7"/>
        <v/>
      </c>
      <c r="I70" s="34" t="str">
        <f t="shared" si="8"/>
        <v/>
      </c>
      <c r="J70" s="34" t="str">
        <f t="shared" si="9"/>
        <v/>
      </c>
      <c r="K70" s="34" t="str">
        <f t="shared" si="10"/>
        <v/>
      </c>
      <c r="L70" s="26" t="str">
        <f t="shared" si="11"/>
        <v/>
      </c>
      <c r="M70" s="32"/>
      <c r="N70" s="190"/>
      <c r="O70" s="190"/>
      <c r="P70" s="190"/>
      <c r="Q70" s="190"/>
      <c r="R70" s="23"/>
    </row>
    <row r="71" spans="1:18">
      <c r="A71" s="27">
        <f t="shared" ca="1" si="12"/>
        <v>45925</v>
      </c>
      <c r="B71" s="20"/>
      <c r="C71" s="21"/>
      <c r="D71" s="20"/>
      <c r="E71" s="21"/>
      <c r="F71" s="22"/>
      <c r="G71" s="22"/>
      <c r="H71" s="34" t="str">
        <f t="shared" si="7"/>
        <v/>
      </c>
      <c r="I71" s="34" t="str">
        <f t="shared" si="8"/>
        <v/>
      </c>
      <c r="J71" s="34" t="str">
        <f t="shared" si="9"/>
        <v/>
      </c>
      <c r="K71" s="34" t="str">
        <f t="shared" si="10"/>
        <v/>
      </c>
      <c r="L71" s="26" t="str">
        <f t="shared" si="11"/>
        <v/>
      </c>
      <c r="M71" s="32"/>
      <c r="N71" s="190"/>
      <c r="O71" s="190"/>
      <c r="P71" s="190"/>
      <c r="Q71" s="190"/>
      <c r="R71" s="23"/>
    </row>
    <row r="72" spans="1:18">
      <c r="A72" s="27">
        <f t="shared" ca="1" si="12"/>
        <v>45926</v>
      </c>
      <c r="B72" s="20"/>
      <c r="C72" s="21"/>
      <c r="D72" s="20"/>
      <c r="E72" s="21"/>
      <c r="F72" s="22"/>
      <c r="G72" s="22"/>
      <c r="H72" s="34" t="str">
        <f t="shared" si="7"/>
        <v/>
      </c>
      <c r="I72" s="34" t="str">
        <f t="shared" si="8"/>
        <v/>
      </c>
      <c r="J72" s="34" t="str">
        <f t="shared" si="9"/>
        <v/>
      </c>
      <c r="K72" s="34" t="str">
        <f t="shared" si="10"/>
        <v/>
      </c>
      <c r="L72" s="26" t="str">
        <f t="shared" si="11"/>
        <v/>
      </c>
      <c r="M72" s="32"/>
      <c r="N72" s="190"/>
      <c r="O72" s="190"/>
      <c r="P72" s="190"/>
      <c r="Q72" s="190"/>
      <c r="R72" s="23"/>
    </row>
    <row r="73" spans="1:18">
      <c r="A73" s="27">
        <f t="shared" ca="1" si="12"/>
        <v>45927</v>
      </c>
      <c r="B73" s="20"/>
      <c r="C73" s="21"/>
      <c r="D73" s="20"/>
      <c r="E73" s="21"/>
      <c r="F73" s="22"/>
      <c r="G73" s="22"/>
      <c r="H73" s="34" t="str">
        <f t="shared" si="7"/>
        <v/>
      </c>
      <c r="I73" s="34" t="str">
        <f t="shared" si="8"/>
        <v/>
      </c>
      <c r="J73" s="34" t="str">
        <f t="shared" si="9"/>
        <v/>
      </c>
      <c r="K73" s="34" t="str">
        <f t="shared" si="10"/>
        <v/>
      </c>
      <c r="L73" s="26" t="str">
        <f t="shared" si="11"/>
        <v/>
      </c>
      <c r="M73" s="32"/>
      <c r="N73" s="190"/>
      <c r="O73" s="190"/>
      <c r="P73" s="190"/>
      <c r="Q73" s="190"/>
      <c r="R73" s="23"/>
    </row>
    <row r="74" spans="1:18">
      <c r="A74" s="27">
        <f t="shared" ca="1" si="12"/>
        <v>45928</v>
      </c>
      <c r="B74" s="20"/>
      <c r="C74" s="21"/>
      <c r="D74" s="20"/>
      <c r="E74" s="21"/>
      <c r="F74" s="22"/>
      <c r="G74" s="22"/>
      <c r="H74" s="34" t="str">
        <f t="shared" si="7"/>
        <v/>
      </c>
      <c r="I74" s="34" t="str">
        <f t="shared" si="8"/>
        <v/>
      </c>
      <c r="J74" s="34" t="str">
        <f t="shared" si="9"/>
        <v/>
      </c>
      <c r="K74" s="34" t="str">
        <f t="shared" si="10"/>
        <v/>
      </c>
      <c r="L74" s="26" t="str">
        <f t="shared" si="11"/>
        <v/>
      </c>
      <c r="M74" s="32"/>
      <c r="N74" s="190"/>
      <c r="O74" s="190"/>
      <c r="P74" s="190"/>
      <c r="Q74" s="190"/>
      <c r="R74" s="23"/>
    </row>
    <row r="75" spans="1:18">
      <c r="A75" s="27">
        <f t="shared" ca="1" si="12"/>
        <v>45929</v>
      </c>
      <c r="B75" s="20"/>
      <c r="C75" s="21"/>
      <c r="D75" s="20"/>
      <c r="E75" s="21"/>
      <c r="F75" s="22"/>
      <c r="G75" s="22"/>
      <c r="H75" s="34" t="str">
        <f t="shared" si="7"/>
        <v/>
      </c>
      <c r="I75" s="34" t="str">
        <f t="shared" si="8"/>
        <v/>
      </c>
      <c r="J75" s="34" t="str">
        <f t="shared" si="9"/>
        <v/>
      </c>
      <c r="K75" s="34" t="str">
        <f t="shared" si="10"/>
        <v/>
      </c>
      <c r="L75" s="26" t="str">
        <f t="shared" si="11"/>
        <v/>
      </c>
      <c r="M75" s="32"/>
      <c r="N75" s="190"/>
      <c r="O75" s="190"/>
      <c r="P75" s="190"/>
      <c r="Q75" s="190"/>
      <c r="R75" s="23"/>
    </row>
    <row r="76" spans="1:18">
      <c r="A76" s="27">
        <f t="shared" ca="1" si="12"/>
        <v>45930</v>
      </c>
      <c r="B76" s="20"/>
      <c r="C76" s="21"/>
      <c r="D76" s="20"/>
      <c r="E76" s="21"/>
      <c r="F76" s="22"/>
      <c r="G76" s="22"/>
      <c r="H76" s="34" t="str">
        <f t="shared" si="7"/>
        <v/>
      </c>
      <c r="I76" s="34" t="str">
        <f t="shared" si="8"/>
        <v/>
      </c>
      <c r="J76" s="34" t="str">
        <f t="shared" si="9"/>
        <v/>
      </c>
      <c r="K76" s="34" t="str">
        <f t="shared" si="10"/>
        <v/>
      </c>
      <c r="L76" s="26" t="str">
        <f>IF(AND($B76="",$D76=""),"",($C76-$B76-$F76)+($E76-$D76-$G76))</f>
        <v/>
      </c>
      <c r="M76" s="32"/>
      <c r="N76" s="190"/>
      <c r="O76" s="190"/>
      <c r="P76" s="190"/>
      <c r="Q76" s="190"/>
      <c r="R76" s="23"/>
    </row>
    <row r="77" spans="1:18">
      <c r="A77" s="27">
        <f t="shared" ca="1" si="12"/>
        <v>45931</v>
      </c>
      <c r="B77" s="20"/>
      <c r="C77" s="21"/>
      <c r="D77" s="20"/>
      <c r="E77" s="21"/>
      <c r="F77" s="22"/>
      <c r="G77" s="22"/>
      <c r="H77" s="34" t="str">
        <f t="shared" si="7"/>
        <v/>
      </c>
      <c r="I77" s="34" t="str">
        <f t="shared" si="8"/>
        <v/>
      </c>
      <c r="J77" s="34" t="str">
        <f t="shared" si="9"/>
        <v/>
      </c>
      <c r="K77" s="34" t="str">
        <f t="shared" si="10"/>
        <v/>
      </c>
      <c r="L77" s="26" t="str">
        <f>IF(AND($B77="",$D77=""),"",($C77-$B77-$F77)+($E77-$D77-$G77))</f>
        <v/>
      </c>
      <c r="M77" s="32"/>
      <c r="N77" s="190"/>
      <c r="O77" s="190"/>
      <c r="P77" s="190"/>
      <c r="Q77" s="190"/>
      <c r="R77" s="23"/>
    </row>
    <row r="78" spans="1:18">
      <c r="A78" s="5" t="s">
        <v>11</v>
      </c>
      <c r="B78" s="191"/>
      <c r="C78" s="192"/>
      <c r="D78" s="191"/>
      <c r="E78" s="192"/>
      <c r="F78" s="26" t="str">
        <f>IF(SUM($F47:$F77)=0,"",SUM($F47:$F77))</f>
        <v/>
      </c>
      <c r="G78" s="26" t="str">
        <f>IF(SUM($G47:$G77)=0,"",SUM($G47:$G77))</f>
        <v/>
      </c>
      <c r="H78" s="26" t="str">
        <f>IF(SUM(H47:H77)=0,"",SUM(H47:H77))</f>
        <v/>
      </c>
      <c r="I78" s="26" t="str">
        <f>IF(SUM(I47:I77)=0,"",SUM(I47:I77))</f>
        <v/>
      </c>
      <c r="J78" s="26" t="str">
        <f t="shared" ref="J78:K78" si="13">IF(SUM(J47:J77)=0,"",SUM(J47:J77))</f>
        <v/>
      </c>
      <c r="K78" s="26" t="str">
        <f t="shared" si="13"/>
        <v/>
      </c>
      <c r="L78" s="26" t="str">
        <f>IF(SUM($L47:$L77)=0,"",SUM($L47:$L77))</f>
        <v/>
      </c>
      <c r="M78" s="33"/>
      <c r="N78" s="193"/>
      <c r="O78" s="193"/>
      <c r="P78" s="193"/>
      <c r="Q78" s="193"/>
      <c r="R78" s="6"/>
    </row>
    <row r="80" spans="1:18" ht="27" customHeight="1">
      <c r="A80" s="194" t="s">
        <v>22</v>
      </c>
      <c r="B80" s="189" t="s">
        <v>103</v>
      </c>
      <c r="C80" s="189"/>
      <c r="D80" s="189"/>
      <c r="E80" s="189"/>
      <c r="F80" s="189" t="s">
        <v>23</v>
      </c>
      <c r="G80" s="189"/>
      <c r="H80" s="189" t="s">
        <v>88</v>
      </c>
      <c r="I80" s="189"/>
      <c r="J80" s="189"/>
      <c r="K80" s="189"/>
      <c r="L80" s="189" t="s">
        <v>87</v>
      </c>
      <c r="M80" s="195" t="s">
        <v>96</v>
      </c>
      <c r="N80" s="194" t="s">
        <v>25</v>
      </c>
      <c r="O80" s="194"/>
      <c r="P80" s="194"/>
      <c r="Q80" s="194"/>
      <c r="R80" s="189" t="s">
        <v>100</v>
      </c>
    </row>
    <row r="81" spans="1:22" ht="14.25" customHeight="1">
      <c r="A81" s="194"/>
      <c r="B81" s="189" t="s">
        <v>82</v>
      </c>
      <c r="C81" s="189"/>
      <c r="D81" s="189" t="s">
        <v>84</v>
      </c>
      <c r="E81" s="189"/>
      <c r="F81" s="189"/>
      <c r="G81" s="189"/>
      <c r="H81" s="189" t="s">
        <v>90</v>
      </c>
      <c r="I81" s="189"/>
      <c r="J81" s="189" t="s">
        <v>89</v>
      </c>
      <c r="K81" s="189"/>
      <c r="L81" s="189"/>
      <c r="M81" s="196"/>
      <c r="N81" s="194"/>
      <c r="O81" s="194"/>
      <c r="P81" s="194"/>
      <c r="Q81" s="194"/>
      <c r="R81" s="189"/>
    </row>
    <row r="82" spans="1:22">
      <c r="A82" s="194"/>
      <c r="B82" s="43" t="s">
        <v>26</v>
      </c>
      <c r="C82" s="43" t="s">
        <v>27</v>
      </c>
      <c r="D82" s="43" t="s">
        <v>26</v>
      </c>
      <c r="E82" s="43" t="s">
        <v>27</v>
      </c>
      <c r="F82" s="44" t="s">
        <v>85</v>
      </c>
      <c r="G82" s="44" t="s">
        <v>86</v>
      </c>
      <c r="H82" s="44" t="s">
        <v>81</v>
      </c>
      <c r="I82" s="44" t="s">
        <v>83</v>
      </c>
      <c r="J82" s="44" t="s">
        <v>81</v>
      </c>
      <c r="K82" s="44" t="s">
        <v>95</v>
      </c>
      <c r="L82" s="189"/>
      <c r="M82" s="197"/>
      <c r="N82" s="194"/>
      <c r="O82" s="194"/>
      <c r="P82" s="194"/>
      <c r="Q82" s="194"/>
      <c r="R82" s="194"/>
    </row>
    <row r="83" spans="1:22">
      <c r="A83" s="27" cm="1">
        <f t="array" aca="1" ref="A83" ca="1">DATE("2025","8"+2,IFERROR(INDIRECT(T1),"1"))</f>
        <v>45931</v>
      </c>
      <c r="B83" s="20"/>
      <c r="C83" s="21"/>
      <c r="D83" s="20"/>
      <c r="E83" s="21"/>
      <c r="F83" s="22"/>
      <c r="G83" s="22"/>
      <c r="H83" s="34" t="str">
        <f>IF(OR(B83="",LEFT(M83,1)="✓"),"",C83-B83-F83)</f>
        <v/>
      </c>
      <c r="I83" s="34" t="str">
        <f>IF(OR(D83="",LEFT(M83,1)="✓"),"",E83-D83-G83)</f>
        <v/>
      </c>
      <c r="J83" s="34" t="str">
        <f>IF(AND(B83&lt;&gt;"",M83="✓所定"),C83-B83-F83,"")</f>
        <v/>
      </c>
      <c r="K83" s="34" t="str">
        <f>IF(AND(B83&lt;&gt;"",M83="✓法定"),C83-B83-F83,"")</f>
        <v/>
      </c>
      <c r="L83" s="26" t="str">
        <f>IF(AND($B83="",$D83=""),"",($C83-$B83-$F83)+($E83-$D83-$G83))</f>
        <v/>
      </c>
      <c r="M83" s="32"/>
      <c r="N83" s="190"/>
      <c r="O83" s="190"/>
      <c r="P83" s="190"/>
      <c r="Q83" s="190"/>
      <c r="R83" s="23"/>
      <c r="V83" s="1" t="s">
        <v>171</v>
      </c>
    </row>
    <row r="84" spans="1:22">
      <c r="A84" s="27">
        <f ca="1">A83+1</f>
        <v>45932</v>
      </c>
      <c r="B84" s="20"/>
      <c r="C84" s="21"/>
      <c r="D84" s="20"/>
      <c r="E84" s="21"/>
      <c r="F84" s="22"/>
      <c r="G84" s="22"/>
      <c r="H84" s="34" t="str">
        <f t="shared" ref="H84:H113" si="14">IF(OR(B84="",LEFT(M84,1)="✓"),"",C84-B84-F84)</f>
        <v/>
      </c>
      <c r="I84" s="34" t="str">
        <f t="shared" ref="I84:I113" si="15">IF(OR(D84="",LEFT(M84,1)="✓"),"",E84-D84-G84)</f>
        <v/>
      </c>
      <c r="J84" s="34" t="str">
        <f t="shared" ref="J84:J113" si="16">IF(AND(B84&lt;&gt;"",M84="✓所定"),C84-B84-F84,"")</f>
        <v/>
      </c>
      <c r="K84" s="34" t="str">
        <f t="shared" ref="K84:K113" si="17">IF(AND(B84&lt;&gt;"",M84="✓法定"),C84-B84-F84,"")</f>
        <v/>
      </c>
      <c r="L84" s="26" t="str">
        <f t="shared" ref="L84:L112" si="18">IF(AND($B84="",$D84=""),"",($C84-$B84-$F84)+($E84-$D84-$G84))</f>
        <v/>
      </c>
      <c r="M84" s="32"/>
      <c r="N84" s="190"/>
      <c r="O84" s="190"/>
      <c r="P84" s="190"/>
      <c r="Q84" s="190"/>
      <c r="R84" s="23"/>
      <c r="V84" s="1" t="s">
        <v>172</v>
      </c>
    </row>
    <row r="85" spans="1:22">
      <c r="A85" s="27">
        <f t="shared" ref="A85:A113" ca="1" si="19">A84+1</f>
        <v>45933</v>
      </c>
      <c r="B85" s="20"/>
      <c r="C85" s="21"/>
      <c r="D85" s="20"/>
      <c r="E85" s="21"/>
      <c r="F85" s="22"/>
      <c r="G85" s="22"/>
      <c r="H85" s="34" t="str">
        <f t="shared" si="14"/>
        <v/>
      </c>
      <c r="I85" s="34" t="str">
        <f t="shared" si="15"/>
        <v/>
      </c>
      <c r="J85" s="34" t="str">
        <f t="shared" si="16"/>
        <v/>
      </c>
      <c r="K85" s="34" t="str">
        <f t="shared" si="17"/>
        <v/>
      </c>
      <c r="L85" s="26" t="str">
        <f t="shared" si="18"/>
        <v/>
      </c>
      <c r="M85" s="32"/>
      <c r="N85" s="190"/>
      <c r="O85" s="190"/>
      <c r="P85" s="190"/>
      <c r="Q85" s="190"/>
      <c r="R85" s="23"/>
    </row>
    <row r="86" spans="1:22">
      <c r="A86" s="27">
        <f t="shared" ca="1" si="19"/>
        <v>45934</v>
      </c>
      <c r="B86" s="20"/>
      <c r="C86" s="21"/>
      <c r="D86" s="20"/>
      <c r="E86" s="21"/>
      <c r="F86" s="22"/>
      <c r="G86" s="22"/>
      <c r="H86" s="34" t="str">
        <f t="shared" si="14"/>
        <v/>
      </c>
      <c r="I86" s="34" t="str">
        <f t="shared" si="15"/>
        <v/>
      </c>
      <c r="J86" s="34" t="str">
        <f t="shared" si="16"/>
        <v/>
      </c>
      <c r="K86" s="34" t="str">
        <f t="shared" si="17"/>
        <v/>
      </c>
      <c r="L86" s="26" t="str">
        <f t="shared" si="18"/>
        <v/>
      </c>
      <c r="M86" s="32"/>
      <c r="N86" s="190"/>
      <c r="O86" s="190"/>
      <c r="P86" s="190"/>
      <c r="Q86" s="190"/>
      <c r="R86" s="23"/>
    </row>
    <row r="87" spans="1:22">
      <c r="A87" s="27">
        <f t="shared" ca="1" si="19"/>
        <v>45935</v>
      </c>
      <c r="B87" s="20"/>
      <c r="C87" s="21"/>
      <c r="D87" s="20"/>
      <c r="E87" s="21"/>
      <c r="F87" s="22"/>
      <c r="G87" s="22"/>
      <c r="H87" s="34" t="str">
        <f t="shared" si="14"/>
        <v/>
      </c>
      <c r="I87" s="34" t="str">
        <f t="shared" si="15"/>
        <v/>
      </c>
      <c r="J87" s="34" t="str">
        <f t="shared" si="16"/>
        <v/>
      </c>
      <c r="K87" s="34" t="str">
        <f t="shared" si="17"/>
        <v/>
      </c>
      <c r="L87" s="26" t="str">
        <f t="shared" si="18"/>
        <v/>
      </c>
      <c r="M87" s="32"/>
      <c r="N87" s="190"/>
      <c r="O87" s="190"/>
      <c r="P87" s="190"/>
      <c r="Q87" s="190"/>
      <c r="R87" s="23"/>
    </row>
    <row r="88" spans="1:22">
      <c r="A88" s="27">
        <f t="shared" ca="1" si="19"/>
        <v>45936</v>
      </c>
      <c r="B88" s="20"/>
      <c r="C88" s="21"/>
      <c r="D88" s="20"/>
      <c r="E88" s="21"/>
      <c r="F88" s="22"/>
      <c r="G88" s="22"/>
      <c r="H88" s="34" t="str">
        <f t="shared" si="14"/>
        <v/>
      </c>
      <c r="I88" s="34" t="str">
        <f t="shared" si="15"/>
        <v/>
      </c>
      <c r="J88" s="34" t="str">
        <f t="shared" si="16"/>
        <v/>
      </c>
      <c r="K88" s="34" t="str">
        <f t="shared" si="17"/>
        <v/>
      </c>
      <c r="L88" s="26" t="str">
        <f t="shared" si="18"/>
        <v/>
      </c>
      <c r="M88" s="32"/>
      <c r="N88" s="190"/>
      <c r="O88" s="190"/>
      <c r="P88" s="190"/>
      <c r="Q88" s="190"/>
      <c r="R88" s="23"/>
    </row>
    <row r="89" spans="1:22">
      <c r="A89" s="27">
        <f t="shared" ca="1" si="19"/>
        <v>45937</v>
      </c>
      <c r="B89" s="20"/>
      <c r="C89" s="21"/>
      <c r="D89" s="20"/>
      <c r="E89" s="21"/>
      <c r="F89" s="22"/>
      <c r="G89" s="22"/>
      <c r="H89" s="34" t="str">
        <f t="shared" si="14"/>
        <v/>
      </c>
      <c r="I89" s="34" t="str">
        <f t="shared" si="15"/>
        <v/>
      </c>
      <c r="J89" s="34" t="str">
        <f t="shared" si="16"/>
        <v/>
      </c>
      <c r="K89" s="34" t="str">
        <f t="shared" si="17"/>
        <v/>
      </c>
      <c r="L89" s="26" t="str">
        <f t="shared" si="18"/>
        <v/>
      </c>
      <c r="M89" s="32"/>
      <c r="N89" s="190"/>
      <c r="O89" s="190"/>
      <c r="P89" s="190"/>
      <c r="Q89" s="190"/>
      <c r="R89" s="23"/>
    </row>
    <row r="90" spans="1:22">
      <c r="A90" s="27">
        <f t="shared" ca="1" si="19"/>
        <v>45938</v>
      </c>
      <c r="B90" s="20"/>
      <c r="C90" s="21"/>
      <c r="D90" s="20"/>
      <c r="E90" s="21"/>
      <c r="F90" s="22"/>
      <c r="G90" s="22"/>
      <c r="H90" s="34" t="str">
        <f t="shared" si="14"/>
        <v/>
      </c>
      <c r="I90" s="34" t="str">
        <f t="shared" si="15"/>
        <v/>
      </c>
      <c r="J90" s="34" t="str">
        <f t="shared" si="16"/>
        <v/>
      </c>
      <c r="K90" s="34" t="str">
        <f t="shared" si="17"/>
        <v/>
      </c>
      <c r="L90" s="26" t="str">
        <f t="shared" si="18"/>
        <v/>
      </c>
      <c r="M90" s="32"/>
      <c r="N90" s="190"/>
      <c r="O90" s="190"/>
      <c r="P90" s="190"/>
      <c r="Q90" s="190"/>
      <c r="R90" s="23"/>
    </row>
    <row r="91" spans="1:22">
      <c r="A91" s="27">
        <f t="shared" ca="1" si="19"/>
        <v>45939</v>
      </c>
      <c r="B91" s="20"/>
      <c r="C91" s="21"/>
      <c r="D91" s="20"/>
      <c r="E91" s="21"/>
      <c r="F91" s="22"/>
      <c r="G91" s="22"/>
      <c r="H91" s="34" t="str">
        <f t="shared" si="14"/>
        <v/>
      </c>
      <c r="I91" s="34" t="str">
        <f t="shared" si="15"/>
        <v/>
      </c>
      <c r="J91" s="34" t="str">
        <f t="shared" si="16"/>
        <v/>
      </c>
      <c r="K91" s="34" t="str">
        <f t="shared" si="17"/>
        <v/>
      </c>
      <c r="L91" s="26" t="str">
        <f t="shared" si="18"/>
        <v/>
      </c>
      <c r="M91" s="32"/>
      <c r="N91" s="190"/>
      <c r="O91" s="190"/>
      <c r="P91" s="190"/>
      <c r="Q91" s="190"/>
      <c r="R91" s="23"/>
    </row>
    <row r="92" spans="1:22">
      <c r="A92" s="27">
        <f t="shared" ca="1" si="19"/>
        <v>45940</v>
      </c>
      <c r="B92" s="20"/>
      <c r="C92" s="21"/>
      <c r="D92" s="20"/>
      <c r="E92" s="21"/>
      <c r="F92" s="22"/>
      <c r="G92" s="22"/>
      <c r="H92" s="34" t="str">
        <f t="shared" si="14"/>
        <v/>
      </c>
      <c r="I92" s="34" t="str">
        <f t="shared" si="15"/>
        <v/>
      </c>
      <c r="J92" s="34" t="str">
        <f t="shared" si="16"/>
        <v/>
      </c>
      <c r="K92" s="34" t="str">
        <f t="shared" si="17"/>
        <v/>
      </c>
      <c r="L92" s="26" t="str">
        <f t="shared" si="18"/>
        <v/>
      </c>
      <c r="M92" s="32"/>
      <c r="N92" s="190"/>
      <c r="O92" s="190"/>
      <c r="P92" s="190"/>
      <c r="Q92" s="190"/>
      <c r="R92" s="23"/>
    </row>
    <row r="93" spans="1:22">
      <c r="A93" s="27">
        <f t="shared" ca="1" si="19"/>
        <v>45941</v>
      </c>
      <c r="B93" s="20"/>
      <c r="C93" s="21"/>
      <c r="D93" s="20"/>
      <c r="E93" s="21"/>
      <c r="F93" s="22"/>
      <c r="G93" s="22"/>
      <c r="H93" s="34" t="str">
        <f t="shared" si="14"/>
        <v/>
      </c>
      <c r="I93" s="34" t="str">
        <f t="shared" si="15"/>
        <v/>
      </c>
      <c r="J93" s="34" t="str">
        <f t="shared" si="16"/>
        <v/>
      </c>
      <c r="K93" s="34" t="str">
        <f t="shared" si="17"/>
        <v/>
      </c>
      <c r="L93" s="26" t="str">
        <f t="shared" si="18"/>
        <v/>
      </c>
      <c r="M93" s="32"/>
      <c r="N93" s="190"/>
      <c r="O93" s="190"/>
      <c r="P93" s="190"/>
      <c r="Q93" s="190"/>
      <c r="R93" s="23"/>
    </row>
    <row r="94" spans="1:22">
      <c r="A94" s="27">
        <f t="shared" ca="1" si="19"/>
        <v>45942</v>
      </c>
      <c r="B94" s="20"/>
      <c r="C94" s="21"/>
      <c r="D94" s="20"/>
      <c r="E94" s="21"/>
      <c r="F94" s="22"/>
      <c r="G94" s="22"/>
      <c r="H94" s="34" t="str">
        <f t="shared" si="14"/>
        <v/>
      </c>
      <c r="I94" s="34" t="str">
        <f t="shared" si="15"/>
        <v/>
      </c>
      <c r="J94" s="34" t="str">
        <f t="shared" si="16"/>
        <v/>
      </c>
      <c r="K94" s="34" t="str">
        <f t="shared" si="17"/>
        <v/>
      </c>
      <c r="L94" s="26" t="str">
        <f t="shared" si="18"/>
        <v/>
      </c>
      <c r="M94" s="32"/>
      <c r="N94" s="190"/>
      <c r="O94" s="190"/>
      <c r="P94" s="190"/>
      <c r="Q94" s="190"/>
      <c r="R94" s="23"/>
    </row>
    <row r="95" spans="1:22">
      <c r="A95" s="27">
        <f t="shared" ca="1" si="19"/>
        <v>45943</v>
      </c>
      <c r="B95" s="20"/>
      <c r="C95" s="21"/>
      <c r="D95" s="20"/>
      <c r="E95" s="21"/>
      <c r="F95" s="22"/>
      <c r="G95" s="22"/>
      <c r="H95" s="34" t="str">
        <f t="shared" si="14"/>
        <v/>
      </c>
      <c r="I95" s="34" t="str">
        <f t="shared" si="15"/>
        <v/>
      </c>
      <c r="J95" s="34" t="str">
        <f t="shared" si="16"/>
        <v/>
      </c>
      <c r="K95" s="34" t="str">
        <f t="shared" si="17"/>
        <v/>
      </c>
      <c r="L95" s="26" t="str">
        <f t="shared" si="18"/>
        <v/>
      </c>
      <c r="M95" s="32"/>
      <c r="N95" s="190"/>
      <c r="O95" s="190"/>
      <c r="P95" s="190"/>
      <c r="Q95" s="190"/>
      <c r="R95" s="23"/>
    </row>
    <row r="96" spans="1:22">
      <c r="A96" s="27">
        <f t="shared" ca="1" si="19"/>
        <v>45944</v>
      </c>
      <c r="B96" s="20"/>
      <c r="C96" s="21"/>
      <c r="D96" s="20"/>
      <c r="E96" s="21"/>
      <c r="F96" s="22"/>
      <c r="G96" s="22"/>
      <c r="H96" s="34" t="str">
        <f t="shared" si="14"/>
        <v/>
      </c>
      <c r="I96" s="34" t="str">
        <f t="shared" si="15"/>
        <v/>
      </c>
      <c r="J96" s="34" t="str">
        <f t="shared" si="16"/>
        <v/>
      </c>
      <c r="K96" s="34" t="str">
        <f t="shared" si="17"/>
        <v/>
      </c>
      <c r="L96" s="26" t="str">
        <f t="shared" si="18"/>
        <v/>
      </c>
      <c r="M96" s="32"/>
      <c r="N96" s="190"/>
      <c r="O96" s="190"/>
      <c r="P96" s="190"/>
      <c r="Q96" s="190"/>
      <c r="R96" s="23"/>
    </row>
    <row r="97" spans="1:18">
      <c r="A97" s="27">
        <f t="shared" ca="1" si="19"/>
        <v>45945</v>
      </c>
      <c r="B97" s="20"/>
      <c r="C97" s="21"/>
      <c r="D97" s="20"/>
      <c r="E97" s="21"/>
      <c r="F97" s="22"/>
      <c r="G97" s="22"/>
      <c r="H97" s="34" t="str">
        <f t="shared" si="14"/>
        <v/>
      </c>
      <c r="I97" s="34" t="str">
        <f t="shared" si="15"/>
        <v/>
      </c>
      <c r="J97" s="34" t="str">
        <f t="shared" si="16"/>
        <v/>
      </c>
      <c r="K97" s="34" t="str">
        <f t="shared" si="17"/>
        <v/>
      </c>
      <c r="L97" s="26" t="str">
        <f t="shared" si="18"/>
        <v/>
      </c>
      <c r="M97" s="32"/>
      <c r="N97" s="190"/>
      <c r="O97" s="190"/>
      <c r="P97" s="190"/>
      <c r="Q97" s="190"/>
      <c r="R97" s="23"/>
    </row>
    <row r="98" spans="1:18">
      <c r="A98" s="27">
        <f t="shared" ca="1" si="19"/>
        <v>45946</v>
      </c>
      <c r="B98" s="20"/>
      <c r="C98" s="21"/>
      <c r="D98" s="20"/>
      <c r="E98" s="21"/>
      <c r="F98" s="22"/>
      <c r="G98" s="22"/>
      <c r="H98" s="34" t="str">
        <f t="shared" si="14"/>
        <v/>
      </c>
      <c r="I98" s="34" t="str">
        <f t="shared" si="15"/>
        <v/>
      </c>
      <c r="J98" s="34" t="str">
        <f t="shared" si="16"/>
        <v/>
      </c>
      <c r="K98" s="34" t="str">
        <f t="shared" si="17"/>
        <v/>
      </c>
      <c r="L98" s="26" t="str">
        <f t="shared" si="18"/>
        <v/>
      </c>
      <c r="M98" s="32"/>
      <c r="N98" s="190"/>
      <c r="O98" s="190"/>
      <c r="P98" s="190"/>
      <c r="Q98" s="190"/>
      <c r="R98" s="23"/>
    </row>
    <row r="99" spans="1:18">
      <c r="A99" s="27">
        <f t="shared" ca="1" si="19"/>
        <v>45947</v>
      </c>
      <c r="B99" s="20"/>
      <c r="C99" s="21"/>
      <c r="D99" s="20"/>
      <c r="E99" s="21"/>
      <c r="F99" s="22"/>
      <c r="G99" s="22"/>
      <c r="H99" s="34" t="str">
        <f t="shared" si="14"/>
        <v/>
      </c>
      <c r="I99" s="34" t="str">
        <f t="shared" si="15"/>
        <v/>
      </c>
      <c r="J99" s="34" t="str">
        <f t="shared" si="16"/>
        <v/>
      </c>
      <c r="K99" s="34" t="str">
        <f t="shared" si="17"/>
        <v/>
      </c>
      <c r="L99" s="26" t="str">
        <f t="shared" si="18"/>
        <v/>
      </c>
      <c r="M99" s="32"/>
      <c r="N99" s="190"/>
      <c r="O99" s="190"/>
      <c r="P99" s="190"/>
      <c r="Q99" s="190"/>
      <c r="R99" s="23"/>
    </row>
    <row r="100" spans="1:18">
      <c r="A100" s="27">
        <f t="shared" ca="1" si="19"/>
        <v>45948</v>
      </c>
      <c r="B100" s="20"/>
      <c r="C100" s="21"/>
      <c r="D100" s="20"/>
      <c r="E100" s="21"/>
      <c r="F100" s="22"/>
      <c r="G100" s="22"/>
      <c r="H100" s="34" t="str">
        <f t="shared" si="14"/>
        <v/>
      </c>
      <c r="I100" s="34" t="str">
        <f t="shared" si="15"/>
        <v/>
      </c>
      <c r="J100" s="34" t="str">
        <f t="shared" si="16"/>
        <v/>
      </c>
      <c r="K100" s="34" t="str">
        <f t="shared" si="17"/>
        <v/>
      </c>
      <c r="L100" s="26" t="str">
        <f t="shared" si="18"/>
        <v/>
      </c>
      <c r="M100" s="32"/>
      <c r="N100" s="190"/>
      <c r="O100" s="190"/>
      <c r="P100" s="190"/>
      <c r="Q100" s="190"/>
      <c r="R100" s="23"/>
    </row>
    <row r="101" spans="1:18">
      <c r="A101" s="27">
        <f t="shared" ca="1" si="19"/>
        <v>45949</v>
      </c>
      <c r="B101" s="20"/>
      <c r="C101" s="21"/>
      <c r="D101" s="20"/>
      <c r="E101" s="21"/>
      <c r="F101" s="22"/>
      <c r="G101" s="22"/>
      <c r="H101" s="34" t="str">
        <f t="shared" si="14"/>
        <v/>
      </c>
      <c r="I101" s="34" t="str">
        <f t="shared" si="15"/>
        <v/>
      </c>
      <c r="J101" s="34" t="str">
        <f t="shared" si="16"/>
        <v/>
      </c>
      <c r="K101" s="34" t="str">
        <f t="shared" si="17"/>
        <v/>
      </c>
      <c r="L101" s="26" t="str">
        <f t="shared" si="18"/>
        <v/>
      </c>
      <c r="M101" s="32"/>
      <c r="N101" s="190"/>
      <c r="O101" s="190"/>
      <c r="P101" s="190"/>
      <c r="Q101" s="190"/>
      <c r="R101" s="23"/>
    </row>
    <row r="102" spans="1:18">
      <c r="A102" s="27">
        <f t="shared" ca="1" si="19"/>
        <v>45950</v>
      </c>
      <c r="B102" s="20"/>
      <c r="C102" s="21"/>
      <c r="D102" s="20"/>
      <c r="E102" s="21"/>
      <c r="F102" s="22"/>
      <c r="G102" s="22"/>
      <c r="H102" s="34" t="str">
        <f t="shared" si="14"/>
        <v/>
      </c>
      <c r="I102" s="34" t="str">
        <f t="shared" si="15"/>
        <v/>
      </c>
      <c r="J102" s="34" t="str">
        <f t="shared" si="16"/>
        <v/>
      </c>
      <c r="K102" s="34" t="str">
        <f t="shared" si="17"/>
        <v/>
      </c>
      <c r="L102" s="26" t="str">
        <f t="shared" si="18"/>
        <v/>
      </c>
      <c r="M102" s="32"/>
      <c r="N102" s="190"/>
      <c r="O102" s="190"/>
      <c r="P102" s="190"/>
      <c r="Q102" s="190"/>
      <c r="R102" s="23"/>
    </row>
    <row r="103" spans="1:18">
      <c r="A103" s="27">
        <f t="shared" ca="1" si="19"/>
        <v>45951</v>
      </c>
      <c r="B103" s="20"/>
      <c r="C103" s="21"/>
      <c r="D103" s="20"/>
      <c r="E103" s="21"/>
      <c r="F103" s="22"/>
      <c r="G103" s="22"/>
      <c r="H103" s="34" t="str">
        <f t="shared" si="14"/>
        <v/>
      </c>
      <c r="I103" s="34" t="str">
        <f t="shared" si="15"/>
        <v/>
      </c>
      <c r="J103" s="34" t="str">
        <f t="shared" si="16"/>
        <v/>
      </c>
      <c r="K103" s="34" t="str">
        <f t="shared" si="17"/>
        <v/>
      </c>
      <c r="L103" s="26" t="str">
        <f t="shared" si="18"/>
        <v/>
      </c>
      <c r="M103" s="32"/>
      <c r="N103" s="190"/>
      <c r="O103" s="190"/>
      <c r="P103" s="190"/>
      <c r="Q103" s="190"/>
      <c r="R103" s="23"/>
    </row>
    <row r="104" spans="1:18">
      <c r="A104" s="27">
        <f t="shared" ca="1" si="19"/>
        <v>45952</v>
      </c>
      <c r="B104" s="20"/>
      <c r="C104" s="21"/>
      <c r="D104" s="20"/>
      <c r="E104" s="21"/>
      <c r="F104" s="22"/>
      <c r="G104" s="22"/>
      <c r="H104" s="34" t="str">
        <f t="shared" si="14"/>
        <v/>
      </c>
      <c r="I104" s="34" t="str">
        <f t="shared" si="15"/>
        <v/>
      </c>
      <c r="J104" s="34" t="str">
        <f t="shared" si="16"/>
        <v/>
      </c>
      <c r="K104" s="34" t="str">
        <f t="shared" si="17"/>
        <v/>
      </c>
      <c r="L104" s="26" t="str">
        <f t="shared" si="18"/>
        <v/>
      </c>
      <c r="M104" s="32"/>
      <c r="N104" s="190"/>
      <c r="O104" s="190"/>
      <c r="P104" s="190"/>
      <c r="Q104" s="190"/>
      <c r="R104" s="23"/>
    </row>
    <row r="105" spans="1:18">
      <c r="A105" s="27">
        <f t="shared" ca="1" si="19"/>
        <v>45953</v>
      </c>
      <c r="B105" s="20"/>
      <c r="C105" s="21"/>
      <c r="D105" s="20"/>
      <c r="E105" s="21"/>
      <c r="F105" s="22"/>
      <c r="G105" s="22"/>
      <c r="H105" s="34" t="str">
        <f t="shared" si="14"/>
        <v/>
      </c>
      <c r="I105" s="34" t="str">
        <f t="shared" si="15"/>
        <v/>
      </c>
      <c r="J105" s="34" t="str">
        <f t="shared" si="16"/>
        <v/>
      </c>
      <c r="K105" s="34" t="str">
        <f t="shared" si="17"/>
        <v/>
      </c>
      <c r="L105" s="26" t="str">
        <f t="shared" si="18"/>
        <v/>
      </c>
      <c r="M105" s="32"/>
      <c r="N105" s="190"/>
      <c r="O105" s="190"/>
      <c r="P105" s="190"/>
      <c r="Q105" s="190"/>
      <c r="R105" s="23"/>
    </row>
    <row r="106" spans="1:18">
      <c r="A106" s="27">
        <f t="shared" ca="1" si="19"/>
        <v>45954</v>
      </c>
      <c r="B106" s="20"/>
      <c r="C106" s="21"/>
      <c r="D106" s="20"/>
      <c r="E106" s="21"/>
      <c r="F106" s="22"/>
      <c r="G106" s="22"/>
      <c r="H106" s="34" t="str">
        <f t="shared" si="14"/>
        <v/>
      </c>
      <c r="I106" s="34" t="str">
        <f t="shared" si="15"/>
        <v/>
      </c>
      <c r="J106" s="34" t="str">
        <f t="shared" si="16"/>
        <v/>
      </c>
      <c r="K106" s="34" t="str">
        <f t="shared" si="17"/>
        <v/>
      </c>
      <c r="L106" s="26" t="str">
        <f t="shared" si="18"/>
        <v/>
      </c>
      <c r="M106" s="32"/>
      <c r="N106" s="190"/>
      <c r="O106" s="190"/>
      <c r="P106" s="190"/>
      <c r="Q106" s="190"/>
      <c r="R106" s="23"/>
    </row>
    <row r="107" spans="1:18">
      <c r="A107" s="27">
        <f t="shared" ca="1" si="19"/>
        <v>45955</v>
      </c>
      <c r="B107" s="20"/>
      <c r="C107" s="21"/>
      <c r="D107" s="20"/>
      <c r="E107" s="21"/>
      <c r="F107" s="22"/>
      <c r="G107" s="22"/>
      <c r="H107" s="34" t="str">
        <f t="shared" si="14"/>
        <v/>
      </c>
      <c r="I107" s="34" t="str">
        <f t="shared" si="15"/>
        <v/>
      </c>
      <c r="J107" s="34" t="str">
        <f t="shared" si="16"/>
        <v/>
      </c>
      <c r="K107" s="34" t="str">
        <f t="shared" si="17"/>
        <v/>
      </c>
      <c r="L107" s="26" t="str">
        <f t="shared" si="18"/>
        <v/>
      </c>
      <c r="M107" s="32"/>
      <c r="N107" s="190"/>
      <c r="O107" s="190"/>
      <c r="P107" s="190"/>
      <c r="Q107" s="190"/>
      <c r="R107" s="23"/>
    </row>
    <row r="108" spans="1:18">
      <c r="A108" s="27">
        <f t="shared" ca="1" si="19"/>
        <v>45956</v>
      </c>
      <c r="B108" s="20"/>
      <c r="C108" s="21"/>
      <c r="D108" s="20"/>
      <c r="E108" s="21"/>
      <c r="F108" s="22"/>
      <c r="G108" s="22"/>
      <c r="H108" s="34" t="str">
        <f t="shared" si="14"/>
        <v/>
      </c>
      <c r="I108" s="34" t="str">
        <f t="shared" si="15"/>
        <v/>
      </c>
      <c r="J108" s="34" t="str">
        <f t="shared" si="16"/>
        <v/>
      </c>
      <c r="K108" s="34" t="str">
        <f t="shared" si="17"/>
        <v/>
      </c>
      <c r="L108" s="26" t="str">
        <f t="shared" si="18"/>
        <v/>
      </c>
      <c r="M108" s="32"/>
      <c r="N108" s="190"/>
      <c r="O108" s="190"/>
      <c r="P108" s="190"/>
      <c r="Q108" s="190"/>
      <c r="R108" s="23"/>
    </row>
    <row r="109" spans="1:18">
      <c r="A109" s="27">
        <f t="shared" ca="1" si="19"/>
        <v>45957</v>
      </c>
      <c r="B109" s="20"/>
      <c r="C109" s="21"/>
      <c r="D109" s="20"/>
      <c r="E109" s="21"/>
      <c r="F109" s="22"/>
      <c r="G109" s="22"/>
      <c r="H109" s="34" t="str">
        <f t="shared" si="14"/>
        <v/>
      </c>
      <c r="I109" s="34" t="str">
        <f t="shared" si="15"/>
        <v/>
      </c>
      <c r="J109" s="34" t="str">
        <f t="shared" si="16"/>
        <v/>
      </c>
      <c r="K109" s="34" t="str">
        <f t="shared" si="17"/>
        <v/>
      </c>
      <c r="L109" s="26" t="str">
        <f t="shared" si="18"/>
        <v/>
      </c>
      <c r="M109" s="32"/>
      <c r="N109" s="190"/>
      <c r="O109" s="190"/>
      <c r="P109" s="190"/>
      <c r="Q109" s="190"/>
      <c r="R109" s="23"/>
    </row>
    <row r="110" spans="1:18">
      <c r="A110" s="27">
        <f t="shared" ca="1" si="19"/>
        <v>45958</v>
      </c>
      <c r="B110" s="20"/>
      <c r="C110" s="21"/>
      <c r="D110" s="20"/>
      <c r="E110" s="21"/>
      <c r="F110" s="22"/>
      <c r="G110" s="22"/>
      <c r="H110" s="34" t="str">
        <f t="shared" si="14"/>
        <v/>
      </c>
      <c r="I110" s="34" t="str">
        <f t="shared" si="15"/>
        <v/>
      </c>
      <c r="J110" s="34" t="str">
        <f t="shared" si="16"/>
        <v/>
      </c>
      <c r="K110" s="34" t="str">
        <f t="shared" si="17"/>
        <v/>
      </c>
      <c r="L110" s="26" t="str">
        <f t="shared" si="18"/>
        <v/>
      </c>
      <c r="M110" s="32"/>
      <c r="N110" s="190"/>
      <c r="O110" s="190"/>
      <c r="P110" s="190"/>
      <c r="Q110" s="190"/>
      <c r="R110" s="23"/>
    </row>
    <row r="111" spans="1:18">
      <c r="A111" s="27">
        <f t="shared" ca="1" si="19"/>
        <v>45959</v>
      </c>
      <c r="B111" s="20"/>
      <c r="C111" s="21"/>
      <c r="D111" s="20"/>
      <c r="E111" s="21"/>
      <c r="F111" s="22"/>
      <c r="G111" s="22"/>
      <c r="H111" s="34" t="str">
        <f t="shared" si="14"/>
        <v/>
      </c>
      <c r="I111" s="34" t="str">
        <f t="shared" si="15"/>
        <v/>
      </c>
      <c r="J111" s="34" t="str">
        <f t="shared" si="16"/>
        <v/>
      </c>
      <c r="K111" s="34" t="str">
        <f t="shared" si="17"/>
        <v/>
      </c>
      <c r="L111" s="26" t="str">
        <f t="shared" si="18"/>
        <v/>
      </c>
      <c r="M111" s="32"/>
      <c r="N111" s="190"/>
      <c r="O111" s="190"/>
      <c r="P111" s="190"/>
      <c r="Q111" s="190"/>
      <c r="R111" s="23"/>
    </row>
    <row r="112" spans="1:18">
      <c r="A112" s="27">
        <f t="shared" ca="1" si="19"/>
        <v>45960</v>
      </c>
      <c r="B112" s="20"/>
      <c r="C112" s="21"/>
      <c r="D112" s="20"/>
      <c r="E112" s="21"/>
      <c r="F112" s="22"/>
      <c r="G112" s="22"/>
      <c r="H112" s="34" t="str">
        <f t="shared" si="14"/>
        <v/>
      </c>
      <c r="I112" s="34" t="str">
        <f t="shared" si="15"/>
        <v/>
      </c>
      <c r="J112" s="34" t="str">
        <f t="shared" si="16"/>
        <v/>
      </c>
      <c r="K112" s="34" t="str">
        <f t="shared" si="17"/>
        <v/>
      </c>
      <c r="L112" s="26" t="str">
        <f t="shared" si="18"/>
        <v/>
      </c>
      <c r="M112" s="32"/>
      <c r="N112" s="190"/>
      <c r="O112" s="190"/>
      <c r="P112" s="190"/>
      <c r="Q112" s="190"/>
      <c r="R112" s="23"/>
    </row>
    <row r="113" spans="1:22">
      <c r="A113" s="27">
        <f t="shared" ca="1" si="19"/>
        <v>45961</v>
      </c>
      <c r="B113" s="20"/>
      <c r="C113" s="21"/>
      <c r="D113" s="20"/>
      <c r="E113" s="21"/>
      <c r="F113" s="22"/>
      <c r="G113" s="22"/>
      <c r="H113" s="34" t="str">
        <f t="shared" si="14"/>
        <v/>
      </c>
      <c r="I113" s="34" t="str">
        <f t="shared" si="15"/>
        <v/>
      </c>
      <c r="J113" s="34" t="str">
        <f t="shared" si="16"/>
        <v/>
      </c>
      <c r="K113" s="34" t="str">
        <f t="shared" si="17"/>
        <v/>
      </c>
      <c r="L113" s="26" t="str">
        <f>IF(AND($B113="",$D113=""),"",($C113-$B113-$F113)+($E113-$D113-$G113))</f>
        <v/>
      </c>
      <c r="M113" s="32"/>
      <c r="N113" s="190"/>
      <c r="O113" s="190"/>
      <c r="P113" s="190"/>
      <c r="Q113" s="190"/>
      <c r="R113" s="23"/>
    </row>
    <row r="114" spans="1:22">
      <c r="A114" s="5" t="s">
        <v>11</v>
      </c>
      <c r="B114" s="191"/>
      <c r="C114" s="192"/>
      <c r="D114" s="191"/>
      <c r="E114" s="192"/>
      <c r="F114" s="26" t="str">
        <f>IF(SUM($F83:$F113)=0,"",SUM($F83:$F113))</f>
        <v/>
      </c>
      <c r="G114" s="26" t="str">
        <f>IF(SUM($G83:$G113)=0,"",SUM($G83:$G113))</f>
        <v/>
      </c>
      <c r="H114" s="26" t="str">
        <f>IF(SUM(H83:H113)=0,"",SUM(H83:H113))</f>
        <v/>
      </c>
      <c r="I114" s="26" t="str">
        <f>IF(SUM(I83:I113)=0,"",SUM(I83:I113))</f>
        <v/>
      </c>
      <c r="J114" s="26" t="str">
        <f t="shared" ref="J114:K114" si="20">IF(SUM(J83:J113)=0,"",SUM(J83:J113))</f>
        <v/>
      </c>
      <c r="K114" s="26" t="str">
        <f t="shared" si="20"/>
        <v/>
      </c>
      <c r="L114" s="26" t="str">
        <f>IF(SUM($L83:$L113)=0,"",SUM($L83:$L113))</f>
        <v/>
      </c>
      <c r="M114" s="33"/>
      <c r="N114" s="193"/>
      <c r="O114" s="193"/>
      <c r="P114" s="193"/>
      <c r="Q114" s="193"/>
      <c r="R114" s="6"/>
    </row>
    <row r="116" spans="1:22" ht="27" customHeight="1">
      <c r="A116" s="194" t="s">
        <v>22</v>
      </c>
      <c r="B116" s="189" t="s">
        <v>103</v>
      </c>
      <c r="C116" s="189"/>
      <c r="D116" s="189"/>
      <c r="E116" s="189"/>
      <c r="F116" s="189" t="s">
        <v>23</v>
      </c>
      <c r="G116" s="189"/>
      <c r="H116" s="189" t="s">
        <v>88</v>
      </c>
      <c r="I116" s="189"/>
      <c r="J116" s="189"/>
      <c r="K116" s="189"/>
      <c r="L116" s="189" t="s">
        <v>87</v>
      </c>
      <c r="M116" s="195" t="s">
        <v>96</v>
      </c>
      <c r="N116" s="194" t="s">
        <v>25</v>
      </c>
      <c r="O116" s="194"/>
      <c r="P116" s="194"/>
      <c r="Q116" s="194"/>
      <c r="R116" s="189" t="s">
        <v>100</v>
      </c>
    </row>
    <row r="117" spans="1:22" ht="14.25" customHeight="1">
      <c r="A117" s="194"/>
      <c r="B117" s="189" t="s">
        <v>82</v>
      </c>
      <c r="C117" s="189"/>
      <c r="D117" s="189" t="s">
        <v>84</v>
      </c>
      <c r="E117" s="189"/>
      <c r="F117" s="189"/>
      <c r="G117" s="189"/>
      <c r="H117" s="189" t="s">
        <v>90</v>
      </c>
      <c r="I117" s="189"/>
      <c r="J117" s="189" t="s">
        <v>89</v>
      </c>
      <c r="K117" s="189"/>
      <c r="L117" s="189"/>
      <c r="M117" s="196"/>
      <c r="N117" s="194"/>
      <c r="O117" s="194"/>
      <c r="P117" s="194"/>
      <c r="Q117" s="194"/>
      <c r="R117" s="189"/>
    </row>
    <row r="118" spans="1:22">
      <c r="A118" s="194"/>
      <c r="B118" s="43" t="s">
        <v>26</v>
      </c>
      <c r="C118" s="43" t="s">
        <v>27</v>
      </c>
      <c r="D118" s="43" t="s">
        <v>26</v>
      </c>
      <c r="E118" s="43" t="s">
        <v>27</v>
      </c>
      <c r="F118" s="44" t="s">
        <v>85</v>
      </c>
      <c r="G118" s="44" t="s">
        <v>86</v>
      </c>
      <c r="H118" s="44" t="s">
        <v>81</v>
      </c>
      <c r="I118" s="44" t="s">
        <v>83</v>
      </c>
      <c r="J118" s="44" t="s">
        <v>81</v>
      </c>
      <c r="K118" s="44" t="s">
        <v>95</v>
      </c>
      <c r="L118" s="189"/>
      <c r="M118" s="197"/>
      <c r="N118" s="194"/>
      <c r="O118" s="194"/>
      <c r="P118" s="194"/>
      <c r="Q118" s="194"/>
      <c r="R118" s="194"/>
    </row>
    <row r="119" spans="1:22">
      <c r="A119" s="27" cm="1">
        <f t="array" aca="1" ref="A119" ca="1">DATE("2025","8"+3,IFERROR(INDIRECT(T1),"1"))</f>
        <v>45962</v>
      </c>
      <c r="B119" s="20"/>
      <c r="C119" s="21"/>
      <c r="D119" s="20"/>
      <c r="E119" s="21"/>
      <c r="F119" s="22"/>
      <c r="G119" s="22"/>
      <c r="H119" s="34" t="str">
        <f>IF(OR(B119="",LEFT(M119,1)="✓"),"",C119-B119-F119)</f>
        <v/>
      </c>
      <c r="I119" s="34" t="str">
        <f>IF(OR(D119="",LEFT(M119,1)="✓"),"",E119-D119-G119)</f>
        <v/>
      </c>
      <c r="J119" s="34" t="str">
        <f>IF(AND(B119&lt;&gt;"",M119="✓所定"),C119-B119-F119,"")</f>
        <v/>
      </c>
      <c r="K119" s="34" t="str">
        <f>IF(AND(B119&lt;&gt;"",M119="✓法定"),C119-B119-F119,"")</f>
        <v/>
      </c>
      <c r="L119" s="26" t="str">
        <f>IF(AND($B119="",$D119=""),"",($C119-$B119-$F119)+($E119-$D119-$G119))</f>
        <v/>
      </c>
      <c r="M119" s="32"/>
      <c r="N119" s="198"/>
      <c r="O119" s="199"/>
      <c r="P119" s="199"/>
      <c r="Q119" s="200"/>
      <c r="R119" s="23"/>
      <c r="V119" s="1" t="s">
        <v>171</v>
      </c>
    </row>
    <row r="120" spans="1:22">
      <c r="A120" s="27">
        <f ca="1">A119+1</f>
        <v>45963</v>
      </c>
      <c r="B120" s="20"/>
      <c r="C120" s="21"/>
      <c r="D120" s="20"/>
      <c r="E120" s="21"/>
      <c r="F120" s="22"/>
      <c r="G120" s="22"/>
      <c r="H120" s="34" t="str">
        <f t="shared" ref="H120:H149" si="21">IF(OR(B120="",LEFT(M120,1)="✓"),"",C120-B120-F120)</f>
        <v/>
      </c>
      <c r="I120" s="34" t="str">
        <f t="shared" ref="I120:I149" si="22">IF(OR(D120="",LEFT(M120,1)="✓"),"",E120-D120-G120)</f>
        <v/>
      </c>
      <c r="J120" s="34" t="str">
        <f t="shared" ref="J120:J149" si="23">IF(AND(B120&lt;&gt;"",M120="✓所定"),C120-B120-F120,"")</f>
        <v/>
      </c>
      <c r="K120" s="34" t="str">
        <f t="shared" ref="K120:K149" si="24">IF(AND(B120&lt;&gt;"",M120="✓法定"),C120-B120-F120,"")</f>
        <v/>
      </c>
      <c r="L120" s="26" t="str">
        <f t="shared" ref="L120:L147" si="25">IF(AND($B120="",$D120=""),"",($C120-$B120-$F120)+($E120-$D120-$G120))</f>
        <v/>
      </c>
      <c r="M120" s="32"/>
      <c r="N120" s="190"/>
      <c r="O120" s="190"/>
      <c r="P120" s="190"/>
      <c r="Q120" s="190"/>
      <c r="R120" s="23"/>
      <c r="V120" s="1" t="s">
        <v>172</v>
      </c>
    </row>
    <row r="121" spans="1:22">
      <c r="A121" s="27">
        <f t="shared" ref="A121:A149" ca="1" si="26">A120+1</f>
        <v>45964</v>
      </c>
      <c r="B121" s="20"/>
      <c r="C121" s="21"/>
      <c r="D121" s="20"/>
      <c r="E121" s="21"/>
      <c r="F121" s="22"/>
      <c r="G121" s="22"/>
      <c r="H121" s="34" t="str">
        <f t="shared" si="21"/>
        <v/>
      </c>
      <c r="I121" s="34" t="str">
        <f t="shared" si="22"/>
        <v/>
      </c>
      <c r="J121" s="34" t="str">
        <f t="shared" si="23"/>
        <v/>
      </c>
      <c r="K121" s="34" t="str">
        <f t="shared" si="24"/>
        <v/>
      </c>
      <c r="L121" s="26" t="str">
        <f t="shared" si="25"/>
        <v/>
      </c>
      <c r="M121" s="32"/>
      <c r="N121" s="190"/>
      <c r="O121" s="190"/>
      <c r="P121" s="190"/>
      <c r="Q121" s="190"/>
      <c r="R121" s="23"/>
    </row>
    <row r="122" spans="1:22">
      <c r="A122" s="27">
        <f t="shared" ca="1" si="26"/>
        <v>45965</v>
      </c>
      <c r="B122" s="20"/>
      <c r="C122" s="21"/>
      <c r="D122" s="20"/>
      <c r="E122" s="21"/>
      <c r="F122" s="22"/>
      <c r="G122" s="22"/>
      <c r="H122" s="34" t="str">
        <f t="shared" si="21"/>
        <v/>
      </c>
      <c r="I122" s="34" t="str">
        <f t="shared" si="22"/>
        <v/>
      </c>
      <c r="J122" s="34" t="str">
        <f t="shared" si="23"/>
        <v/>
      </c>
      <c r="K122" s="34" t="str">
        <f t="shared" si="24"/>
        <v/>
      </c>
      <c r="L122" s="26" t="str">
        <f t="shared" si="25"/>
        <v/>
      </c>
      <c r="M122" s="32"/>
      <c r="N122" s="190"/>
      <c r="O122" s="190"/>
      <c r="P122" s="190"/>
      <c r="Q122" s="190"/>
      <c r="R122" s="23"/>
    </row>
    <row r="123" spans="1:22">
      <c r="A123" s="27">
        <f t="shared" ca="1" si="26"/>
        <v>45966</v>
      </c>
      <c r="B123" s="20"/>
      <c r="C123" s="21"/>
      <c r="D123" s="20"/>
      <c r="E123" s="21"/>
      <c r="F123" s="22"/>
      <c r="G123" s="22"/>
      <c r="H123" s="34" t="str">
        <f t="shared" si="21"/>
        <v/>
      </c>
      <c r="I123" s="34" t="str">
        <f t="shared" si="22"/>
        <v/>
      </c>
      <c r="J123" s="34" t="str">
        <f t="shared" si="23"/>
        <v/>
      </c>
      <c r="K123" s="34" t="str">
        <f t="shared" si="24"/>
        <v/>
      </c>
      <c r="L123" s="26" t="str">
        <f t="shared" si="25"/>
        <v/>
      </c>
      <c r="M123" s="32"/>
      <c r="N123" s="190"/>
      <c r="O123" s="190"/>
      <c r="P123" s="190"/>
      <c r="Q123" s="190"/>
      <c r="R123" s="23"/>
    </row>
    <row r="124" spans="1:22">
      <c r="A124" s="27">
        <f t="shared" ca="1" si="26"/>
        <v>45967</v>
      </c>
      <c r="B124" s="20"/>
      <c r="C124" s="21"/>
      <c r="D124" s="20"/>
      <c r="E124" s="21"/>
      <c r="F124" s="22"/>
      <c r="G124" s="22"/>
      <c r="H124" s="34" t="str">
        <f t="shared" si="21"/>
        <v/>
      </c>
      <c r="I124" s="34" t="str">
        <f t="shared" si="22"/>
        <v/>
      </c>
      <c r="J124" s="34" t="str">
        <f t="shared" si="23"/>
        <v/>
      </c>
      <c r="K124" s="34" t="str">
        <f t="shared" si="24"/>
        <v/>
      </c>
      <c r="L124" s="26" t="str">
        <f t="shared" si="25"/>
        <v/>
      </c>
      <c r="M124" s="32"/>
      <c r="N124" s="190"/>
      <c r="O124" s="190"/>
      <c r="P124" s="190"/>
      <c r="Q124" s="190"/>
      <c r="R124" s="23"/>
    </row>
    <row r="125" spans="1:22">
      <c r="A125" s="27">
        <f t="shared" ca="1" si="26"/>
        <v>45968</v>
      </c>
      <c r="B125" s="20"/>
      <c r="C125" s="21"/>
      <c r="D125" s="20"/>
      <c r="E125" s="21"/>
      <c r="F125" s="22"/>
      <c r="G125" s="22"/>
      <c r="H125" s="34" t="str">
        <f t="shared" si="21"/>
        <v/>
      </c>
      <c r="I125" s="34" t="str">
        <f t="shared" si="22"/>
        <v/>
      </c>
      <c r="J125" s="34" t="str">
        <f t="shared" si="23"/>
        <v/>
      </c>
      <c r="K125" s="34" t="str">
        <f t="shared" si="24"/>
        <v/>
      </c>
      <c r="L125" s="26" t="str">
        <f t="shared" si="25"/>
        <v/>
      </c>
      <c r="M125" s="32"/>
      <c r="N125" s="190"/>
      <c r="O125" s="190"/>
      <c r="P125" s="190"/>
      <c r="Q125" s="190"/>
      <c r="R125" s="23"/>
    </row>
    <row r="126" spans="1:22">
      <c r="A126" s="27">
        <f t="shared" ca="1" si="26"/>
        <v>45969</v>
      </c>
      <c r="B126" s="20"/>
      <c r="C126" s="21"/>
      <c r="D126" s="20"/>
      <c r="E126" s="21"/>
      <c r="F126" s="22"/>
      <c r="G126" s="22"/>
      <c r="H126" s="34" t="str">
        <f t="shared" si="21"/>
        <v/>
      </c>
      <c r="I126" s="34" t="str">
        <f t="shared" si="22"/>
        <v/>
      </c>
      <c r="J126" s="34" t="str">
        <f t="shared" si="23"/>
        <v/>
      </c>
      <c r="K126" s="34" t="str">
        <f t="shared" si="24"/>
        <v/>
      </c>
      <c r="L126" s="26" t="str">
        <f t="shared" si="25"/>
        <v/>
      </c>
      <c r="M126" s="32"/>
      <c r="N126" s="190"/>
      <c r="O126" s="190"/>
      <c r="P126" s="190"/>
      <c r="Q126" s="190"/>
      <c r="R126" s="23"/>
    </row>
    <row r="127" spans="1:22">
      <c r="A127" s="27">
        <f t="shared" ca="1" si="26"/>
        <v>45970</v>
      </c>
      <c r="B127" s="20"/>
      <c r="C127" s="21"/>
      <c r="D127" s="20"/>
      <c r="E127" s="21"/>
      <c r="F127" s="22"/>
      <c r="G127" s="22"/>
      <c r="H127" s="34" t="str">
        <f t="shared" si="21"/>
        <v/>
      </c>
      <c r="I127" s="34" t="str">
        <f t="shared" si="22"/>
        <v/>
      </c>
      <c r="J127" s="34" t="str">
        <f t="shared" si="23"/>
        <v/>
      </c>
      <c r="K127" s="34" t="str">
        <f t="shared" si="24"/>
        <v/>
      </c>
      <c r="L127" s="26" t="str">
        <f t="shared" si="25"/>
        <v/>
      </c>
      <c r="M127" s="32"/>
      <c r="N127" s="190"/>
      <c r="O127" s="190"/>
      <c r="P127" s="190"/>
      <c r="Q127" s="190"/>
      <c r="R127" s="23"/>
    </row>
    <row r="128" spans="1:22">
      <c r="A128" s="27">
        <f t="shared" ca="1" si="26"/>
        <v>45971</v>
      </c>
      <c r="B128" s="20"/>
      <c r="C128" s="21"/>
      <c r="D128" s="20"/>
      <c r="E128" s="21"/>
      <c r="F128" s="22"/>
      <c r="G128" s="22"/>
      <c r="H128" s="34" t="str">
        <f t="shared" si="21"/>
        <v/>
      </c>
      <c r="I128" s="34" t="str">
        <f t="shared" si="22"/>
        <v/>
      </c>
      <c r="J128" s="34" t="str">
        <f t="shared" si="23"/>
        <v/>
      </c>
      <c r="K128" s="34" t="str">
        <f t="shared" si="24"/>
        <v/>
      </c>
      <c r="L128" s="26" t="str">
        <f t="shared" si="25"/>
        <v/>
      </c>
      <c r="M128" s="32"/>
      <c r="N128" s="190"/>
      <c r="O128" s="190"/>
      <c r="P128" s="190"/>
      <c r="Q128" s="190"/>
      <c r="R128" s="23"/>
    </row>
    <row r="129" spans="1:18">
      <c r="A129" s="27">
        <f t="shared" ca="1" si="26"/>
        <v>45972</v>
      </c>
      <c r="B129" s="20"/>
      <c r="C129" s="21"/>
      <c r="D129" s="20"/>
      <c r="E129" s="21"/>
      <c r="F129" s="22"/>
      <c r="G129" s="22"/>
      <c r="H129" s="34" t="str">
        <f t="shared" si="21"/>
        <v/>
      </c>
      <c r="I129" s="34" t="str">
        <f t="shared" si="22"/>
        <v/>
      </c>
      <c r="J129" s="34" t="str">
        <f t="shared" si="23"/>
        <v/>
      </c>
      <c r="K129" s="34" t="str">
        <f t="shared" si="24"/>
        <v/>
      </c>
      <c r="L129" s="26" t="str">
        <f t="shared" si="25"/>
        <v/>
      </c>
      <c r="M129" s="32"/>
      <c r="N129" s="190"/>
      <c r="O129" s="190"/>
      <c r="P129" s="190"/>
      <c r="Q129" s="190"/>
      <c r="R129" s="23"/>
    </row>
    <row r="130" spans="1:18">
      <c r="A130" s="27">
        <f t="shared" ca="1" si="26"/>
        <v>45973</v>
      </c>
      <c r="B130" s="20"/>
      <c r="C130" s="21"/>
      <c r="D130" s="20"/>
      <c r="E130" s="21"/>
      <c r="F130" s="22"/>
      <c r="G130" s="22"/>
      <c r="H130" s="34" t="str">
        <f t="shared" si="21"/>
        <v/>
      </c>
      <c r="I130" s="34" t="str">
        <f t="shared" si="22"/>
        <v/>
      </c>
      <c r="J130" s="34" t="str">
        <f t="shared" si="23"/>
        <v/>
      </c>
      <c r="K130" s="34" t="str">
        <f t="shared" si="24"/>
        <v/>
      </c>
      <c r="L130" s="26" t="str">
        <f t="shared" si="25"/>
        <v/>
      </c>
      <c r="M130" s="32"/>
      <c r="N130" s="190"/>
      <c r="O130" s="190"/>
      <c r="P130" s="190"/>
      <c r="Q130" s="190"/>
      <c r="R130" s="23"/>
    </row>
    <row r="131" spans="1:18">
      <c r="A131" s="27">
        <f t="shared" ca="1" si="26"/>
        <v>45974</v>
      </c>
      <c r="B131" s="20"/>
      <c r="C131" s="21"/>
      <c r="D131" s="20"/>
      <c r="E131" s="21"/>
      <c r="F131" s="22"/>
      <c r="G131" s="22"/>
      <c r="H131" s="34" t="str">
        <f t="shared" si="21"/>
        <v/>
      </c>
      <c r="I131" s="34" t="str">
        <f t="shared" si="22"/>
        <v/>
      </c>
      <c r="J131" s="34" t="str">
        <f t="shared" si="23"/>
        <v/>
      </c>
      <c r="K131" s="34" t="str">
        <f t="shared" si="24"/>
        <v/>
      </c>
      <c r="L131" s="26" t="str">
        <f t="shared" si="25"/>
        <v/>
      </c>
      <c r="M131" s="32"/>
      <c r="N131" s="190"/>
      <c r="O131" s="190"/>
      <c r="P131" s="190"/>
      <c r="Q131" s="190"/>
      <c r="R131" s="23"/>
    </row>
    <row r="132" spans="1:18">
      <c r="A132" s="27">
        <f t="shared" ca="1" si="26"/>
        <v>45975</v>
      </c>
      <c r="B132" s="20"/>
      <c r="C132" s="21"/>
      <c r="D132" s="20"/>
      <c r="E132" s="21"/>
      <c r="F132" s="22"/>
      <c r="G132" s="22"/>
      <c r="H132" s="34" t="str">
        <f t="shared" si="21"/>
        <v/>
      </c>
      <c r="I132" s="34" t="str">
        <f t="shared" si="22"/>
        <v/>
      </c>
      <c r="J132" s="34" t="str">
        <f t="shared" si="23"/>
        <v/>
      </c>
      <c r="K132" s="34" t="str">
        <f t="shared" si="24"/>
        <v/>
      </c>
      <c r="L132" s="26" t="str">
        <f t="shared" si="25"/>
        <v/>
      </c>
      <c r="M132" s="32"/>
      <c r="N132" s="190"/>
      <c r="O132" s="190"/>
      <c r="P132" s="190"/>
      <c r="Q132" s="190"/>
      <c r="R132" s="23"/>
    </row>
    <row r="133" spans="1:18">
      <c r="A133" s="27">
        <f t="shared" ca="1" si="26"/>
        <v>45976</v>
      </c>
      <c r="B133" s="20"/>
      <c r="C133" s="21"/>
      <c r="D133" s="20"/>
      <c r="E133" s="21"/>
      <c r="F133" s="22"/>
      <c r="G133" s="22"/>
      <c r="H133" s="34" t="str">
        <f t="shared" si="21"/>
        <v/>
      </c>
      <c r="I133" s="34" t="str">
        <f t="shared" si="22"/>
        <v/>
      </c>
      <c r="J133" s="34" t="str">
        <f t="shared" si="23"/>
        <v/>
      </c>
      <c r="K133" s="34" t="str">
        <f t="shared" si="24"/>
        <v/>
      </c>
      <c r="L133" s="26" t="str">
        <f t="shared" si="25"/>
        <v/>
      </c>
      <c r="M133" s="32"/>
      <c r="N133" s="190"/>
      <c r="O133" s="190"/>
      <c r="P133" s="190"/>
      <c r="Q133" s="190"/>
      <c r="R133" s="23"/>
    </row>
    <row r="134" spans="1:18">
      <c r="A134" s="27">
        <f t="shared" ca="1" si="26"/>
        <v>45977</v>
      </c>
      <c r="B134" s="20"/>
      <c r="C134" s="21"/>
      <c r="D134" s="20"/>
      <c r="E134" s="21"/>
      <c r="F134" s="22"/>
      <c r="G134" s="22"/>
      <c r="H134" s="34" t="str">
        <f t="shared" si="21"/>
        <v/>
      </c>
      <c r="I134" s="34" t="str">
        <f t="shared" si="22"/>
        <v/>
      </c>
      <c r="J134" s="34" t="str">
        <f t="shared" si="23"/>
        <v/>
      </c>
      <c r="K134" s="34" t="str">
        <f t="shared" si="24"/>
        <v/>
      </c>
      <c r="L134" s="26" t="str">
        <f t="shared" si="25"/>
        <v/>
      </c>
      <c r="M134" s="32"/>
      <c r="N134" s="190"/>
      <c r="O134" s="190"/>
      <c r="P134" s="190"/>
      <c r="Q134" s="190"/>
      <c r="R134" s="23"/>
    </row>
    <row r="135" spans="1:18">
      <c r="A135" s="27">
        <f t="shared" ca="1" si="26"/>
        <v>45978</v>
      </c>
      <c r="B135" s="20"/>
      <c r="C135" s="21"/>
      <c r="D135" s="20"/>
      <c r="E135" s="21"/>
      <c r="F135" s="22"/>
      <c r="G135" s="22"/>
      <c r="H135" s="34" t="str">
        <f t="shared" si="21"/>
        <v/>
      </c>
      <c r="I135" s="34" t="str">
        <f t="shared" si="22"/>
        <v/>
      </c>
      <c r="J135" s="34" t="str">
        <f t="shared" si="23"/>
        <v/>
      </c>
      <c r="K135" s="34" t="str">
        <f t="shared" si="24"/>
        <v/>
      </c>
      <c r="L135" s="26" t="str">
        <f t="shared" si="25"/>
        <v/>
      </c>
      <c r="M135" s="32"/>
      <c r="N135" s="190"/>
      <c r="O135" s="190"/>
      <c r="P135" s="190"/>
      <c r="Q135" s="190"/>
      <c r="R135" s="23"/>
    </row>
    <row r="136" spans="1:18">
      <c r="A136" s="27">
        <f t="shared" ca="1" si="26"/>
        <v>45979</v>
      </c>
      <c r="B136" s="20"/>
      <c r="C136" s="21"/>
      <c r="D136" s="20"/>
      <c r="E136" s="21"/>
      <c r="F136" s="22"/>
      <c r="G136" s="22"/>
      <c r="H136" s="34" t="str">
        <f t="shared" si="21"/>
        <v/>
      </c>
      <c r="I136" s="34" t="str">
        <f t="shared" si="22"/>
        <v/>
      </c>
      <c r="J136" s="34" t="str">
        <f t="shared" si="23"/>
        <v/>
      </c>
      <c r="K136" s="34" t="str">
        <f t="shared" si="24"/>
        <v/>
      </c>
      <c r="L136" s="26" t="str">
        <f t="shared" si="25"/>
        <v/>
      </c>
      <c r="M136" s="32"/>
      <c r="N136" s="190"/>
      <c r="O136" s="190"/>
      <c r="P136" s="190"/>
      <c r="Q136" s="190"/>
      <c r="R136" s="23"/>
    </row>
    <row r="137" spans="1:18">
      <c r="A137" s="27">
        <f t="shared" ca="1" si="26"/>
        <v>45980</v>
      </c>
      <c r="B137" s="20"/>
      <c r="C137" s="21"/>
      <c r="D137" s="20"/>
      <c r="E137" s="21"/>
      <c r="F137" s="22"/>
      <c r="G137" s="22"/>
      <c r="H137" s="34" t="str">
        <f t="shared" si="21"/>
        <v/>
      </c>
      <c r="I137" s="34" t="str">
        <f t="shared" si="22"/>
        <v/>
      </c>
      <c r="J137" s="34" t="str">
        <f t="shared" si="23"/>
        <v/>
      </c>
      <c r="K137" s="34" t="str">
        <f t="shared" si="24"/>
        <v/>
      </c>
      <c r="L137" s="26" t="str">
        <f t="shared" si="25"/>
        <v/>
      </c>
      <c r="M137" s="32"/>
      <c r="N137" s="190"/>
      <c r="O137" s="190"/>
      <c r="P137" s="190"/>
      <c r="Q137" s="190"/>
      <c r="R137" s="23"/>
    </row>
    <row r="138" spans="1:18">
      <c r="A138" s="27">
        <f t="shared" ca="1" si="26"/>
        <v>45981</v>
      </c>
      <c r="B138" s="20"/>
      <c r="C138" s="21"/>
      <c r="D138" s="20"/>
      <c r="E138" s="21"/>
      <c r="F138" s="22"/>
      <c r="G138" s="22"/>
      <c r="H138" s="34" t="str">
        <f t="shared" si="21"/>
        <v/>
      </c>
      <c r="I138" s="34" t="str">
        <f t="shared" si="22"/>
        <v/>
      </c>
      <c r="J138" s="34" t="str">
        <f t="shared" si="23"/>
        <v/>
      </c>
      <c r="K138" s="34" t="str">
        <f t="shared" si="24"/>
        <v/>
      </c>
      <c r="L138" s="26" t="str">
        <f t="shared" si="25"/>
        <v/>
      </c>
      <c r="M138" s="32"/>
      <c r="N138" s="190"/>
      <c r="O138" s="190"/>
      <c r="P138" s="190"/>
      <c r="Q138" s="190"/>
      <c r="R138" s="23"/>
    </row>
    <row r="139" spans="1:18">
      <c r="A139" s="27">
        <f t="shared" ca="1" si="26"/>
        <v>45982</v>
      </c>
      <c r="B139" s="20"/>
      <c r="C139" s="21"/>
      <c r="D139" s="20"/>
      <c r="E139" s="21"/>
      <c r="F139" s="22"/>
      <c r="G139" s="22"/>
      <c r="H139" s="34" t="str">
        <f t="shared" si="21"/>
        <v/>
      </c>
      <c r="I139" s="34" t="str">
        <f t="shared" si="22"/>
        <v/>
      </c>
      <c r="J139" s="34" t="str">
        <f t="shared" si="23"/>
        <v/>
      </c>
      <c r="K139" s="34" t="str">
        <f t="shared" si="24"/>
        <v/>
      </c>
      <c r="L139" s="26" t="str">
        <f t="shared" si="25"/>
        <v/>
      </c>
      <c r="M139" s="32"/>
      <c r="N139" s="190"/>
      <c r="O139" s="190"/>
      <c r="P139" s="190"/>
      <c r="Q139" s="190"/>
      <c r="R139" s="23"/>
    </row>
    <row r="140" spans="1:18">
      <c r="A140" s="27">
        <f t="shared" ca="1" si="26"/>
        <v>45983</v>
      </c>
      <c r="B140" s="20"/>
      <c r="C140" s="21"/>
      <c r="D140" s="20"/>
      <c r="E140" s="21"/>
      <c r="F140" s="22"/>
      <c r="G140" s="22"/>
      <c r="H140" s="34" t="str">
        <f t="shared" si="21"/>
        <v/>
      </c>
      <c r="I140" s="34" t="str">
        <f t="shared" si="22"/>
        <v/>
      </c>
      <c r="J140" s="34" t="str">
        <f t="shared" si="23"/>
        <v/>
      </c>
      <c r="K140" s="34" t="str">
        <f t="shared" si="24"/>
        <v/>
      </c>
      <c r="L140" s="26" t="str">
        <f t="shared" si="25"/>
        <v/>
      </c>
      <c r="M140" s="32"/>
      <c r="N140" s="190"/>
      <c r="O140" s="190"/>
      <c r="P140" s="190"/>
      <c r="Q140" s="190"/>
      <c r="R140" s="23"/>
    </row>
    <row r="141" spans="1:18">
      <c r="A141" s="27">
        <f t="shared" ca="1" si="26"/>
        <v>45984</v>
      </c>
      <c r="B141" s="20"/>
      <c r="C141" s="21"/>
      <c r="D141" s="20"/>
      <c r="E141" s="21"/>
      <c r="F141" s="22"/>
      <c r="G141" s="22"/>
      <c r="H141" s="34" t="str">
        <f t="shared" si="21"/>
        <v/>
      </c>
      <c r="I141" s="34" t="str">
        <f t="shared" si="22"/>
        <v/>
      </c>
      <c r="J141" s="34" t="str">
        <f t="shared" si="23"/>
        <v/>
      </c>
      <c r="K141" s="34" t="str">
        <f t="shared" si="24"/>
        <v/>
      </c>
      <c r="L141" s="26" t="str">
        <f t="shared" si="25"/>
        <v/>
      </c>
      <c r="M141" s="32"/>
      <c r="N141" s="190"/>
      <c r="O141" s="190"/>
      <c r="P141" s="190"/>
      <c r="Q141" s="190"/>
      <c r="R141" s="23"/>
    </row>
    <row r="142" spans="1:18">
      <c r="A142" s="27">
        <f t="shared" ca="1" si="26"/>
        <v>45985</v>
      </c>
      <c r="B142" s="20"/>
      <c r="C142" s="21"/>
      <c r="D142" s="20"/>
      <c r="E142" s="21"/>
      <c r="F142" s="22"/>
      <c r="G142" s="22"/>
      <c r="H142" s="34" t="str">
        <f t="shared" si="21"/>
        <v/>
      </c>
      <c r="I142" s="34" t="str">
        <f t="shared" si="22"/>
        <v/>
      </c>
      <c r="J142" s="34" t="str">
        <f t="shared" si="23"/>
        <v/>
      </c>
      <c r="K142" s="34" t="str">
        <f t="shared" si="24"/>
        <v/>
      </c>
      <c r="L142" s="26" t="str">
        <f t="shared" si="25"/>
        <v/>
      </c>
      <c r="M142" s="32"/>
      <c r="N142" s="190"/>
      <c r="O142" s="190"/>
      <c r="P142" s="190"/>
      <c r="Q142" s="190"/>
      <c r="R142" s="23"/>
    </row>
    <row r="143" spans="1:18">
      <c r="A143" s="27">
        <f t="shared" ca="1" si="26"/>
        <v>45986</v>
      </c>
      <c r="B143" s="20"/>
      <c r="C143" s="21"/>
      <c r="D143" s="20"/>
      <c r="E143" s="21"/>
      <c r="F143" s="22"/>
      <c r="G143" s="22"/>
      <c r="H143" s="34" t="str">
        <f t="shared" si="21"/>
        <v/>
      </c>
      <c r="I143" s="34" t="str">
        <f t="shared" si="22"/>
        <v/>
      </c>
      <c r="J143" s="34" t="str">
        <f t="shared" si="23"/>
        <v/>
      </c>
      <c r="K143" s="34" t="str">
        <f t="shared" si="24"/>
        <v/>
      </c>
      <c r="L143" s="26" t="str">
        <f t="shared" si="25"/>
        <v/>
      </c>
      <c r="M143" s="32"/>
      <c r="N143" s="190"/>
      <c r="O143" s="190"/>
      <c r="P143" s="190"/>
      <c r="Q143" s="190"/>
      <c r="R143" s="23"/>
    </row>
    <row r="144" spans="1:18">
      <c r="A144" s="27">
        <f t="shared" ca="1" si="26"/>
        <v>45987</v>
      </c>
      <c r="B144" s="20"/>
      <c r="C144" s="21"/>
      <c r="D144" s="20"/>
      <c r="E144" s="21"/>
      <c r="F144" s="22"/>
      <c r="G144" s="22"/>
      <c r="H144" s="34" t="str">
        <f t="shared" si="21"/>
        <v/>
      </c>
      <c r="I144" s="34" t="str">
        <f t="shared" si="22"/>
        <v/>
      </c>
      <c r="J144" s="34" t="str">
        <f t="shared" si="23"/>
        <v/>
      </c>
      <c r="K144" s="34" t="str">
        <f t="shared" si="24"/>
        <v/>
      </c>
      <c r="L144" s="26" t="str">
        <f t="shared" si="25"/>
        <v/>
      </c>
      <c r="M144" s="32"/>
      <c r="N144" s="190"/>
      <c r="O144" s="190"/>
      <c r="P144" s="190"/>
      <c r="Q144" s="190"/>
      <c r="R144" s="23"/>
    </row>
    <row r="145" spans="1:22">
      <c r="A145" s="27">
        <f t="shared" ca="1" si="26"/>
        <v>45988</v>
      </c>
      <c r="B145" s="20"/>
      <c r="C145" s="21"/>
      <c r="D145" s="20"/>
      <c r="E145" s="21"/>
      <c r="F145" s="22"/>
      <c r="G145" s="22"/>
      <c r="H145" s="34" t="str">
        <f t="shared" si="21"/>
        <v/>
      </c>
      <c r="I145" s="34" t="str">
        <f t="shared" si="22"/>
        <v/>
      </c>
      <c r="J145" s="34" t="str">
        <f t="shared" si="23"/>
        <v/>
      </c>
      <c r="K145" s="34" t="str">
        <f t="shared" si="24"/>
        <v/>
      </c>
      <c r="L145" s="26" t="str">
        <f t="shared" si="25"/>
        <v/>
      </c>
      <c r="M145" s="32"/>
      <c r="N145" s="190"/>
      <c r="O145" s="190"/>
      <c r="P145" s="190"/>
      <c r="Q145" s="190"/>
      <c r="R145" s="23"/>
    </row>
    <row r="146" spans="1:22">
      <c r="A146" s="27">
        <f t="shared" ca="1" si="26"/>
        <v>45989</v>
      </c>
      <c r="B146" s="20"/>
      <c r="C146" s="21"/>
      <c r="D146" s="20"/>
      <c r="E146" s="21"/>
      <c r="F146" s="22"/>
      <c r="G146" s="22"/>
      <c r="H146" s="34" t="str">
        <f t="shared" si="21"/>
        <v/>
      </c>
      <c r="I146" s="34" t="str">
        <f t="shared" si="22"/>
        <v/>
      </c>
      <c r="J146" s="34" t="str">
        <f t="shared" si="23"/>
        <v/>
      </c>
      <c r="K146" s="34" t="str">
        <f t="shared" si="24"/>
        <v/>
      </c>
      <c r="L146" s="26" t="str">
        <f t="shared" si="25"/>
        <v/>
      </c>
      <c r="M146" s="32"/>
      <c r="N146" s="190"/>
      <c r="O146" s="190"/>
      <c r="P146" s="190"/>
      <c r="Q146" s="190"/>
      <c r="R146" s="23"/>
    </row>
    <row r="147" spans="1:22">
      <c r="A147" s="27">
        <f t="shared" ca="1" si="26"/>
        <v>45990</v>
      </c>
      <c r="B147" s="20"/>
      <c r="C147" s="21"/>
      <c r="D147" s="20"/>
      <c r="E147" s="21"/>
      <c r="F147" s="22"/>
      <c r="G147" s="22"/>
      <c r="H147" s="34" t="str">
        <f t="shared" si="21"/>
        <v/>
      </c>
      <c r="I147" s="34" t="str">
        <f t="shared" si="22"/>
        <v/>
      </c>
      <c r="J147" s="34" t="str">
        <f t="shared" si="23"/>
        <v/>
      </c>
      <c r="K147" s="34" t="str">
        <f t="shared" si="24"/>
        <v/>
      </c>
      <c r="L147" s="26" t="str">
        <f t="shared" si="25"/>
        <v/>
      </c>
      <c r="M147" s="32"/>
      <c r="N147" s="190"/>
      <c r="O147" s="190"/>
      <c r="P147" s="190"/>
      <c r="Q147" s="190"/>
      <c r="R147" s="23"/>
    </row>
    <row r="148" spans="1:22">
      <c r="A148" s="27">
        <f t="shared" ca="1" si="26"/>
        <v>45991</v>
      </c>
      <c r="B148" s="20"/>
      <c r="C148" s="21"/>
      <c r="D148" s="20"/>
      <c r="E148" s="21"/>
      <c r="F148" s="22"/>
      <c r="G148" s="22"/>
      <c r="H148" s="34" t="str">
        <f t="shared" si="21"/>
        <v/>
      </c>
      <c r="I148" s="34" t="str">
        <f t="shared" si="22"/>
        <v/>
      </c>
      <c r="J148" s="34" t="str">
        <f t="shared" si="23"/>
        <v/>
      </c>
      <c r="K148" s="34" t="str">
        <f t="shared" si="24"/>
        <v/>
      </c>
      <c r="L148" s="26" t="str">
        <f>IF(AND($B148="",$D148=""),"",($C148-$B148-$F148)+($E148-$D148-$G148))</f>
        <v/>
      </c>
      <c r="M148" s="32"/>
      <c r="N148" s="190"/>
      <c r="O148" s="190"/>
      <c r="P148" s="190"/>
      <c r="Q148" s="190"/>
      <c r="R148" s="23"/>
    </row>
    <row r="149" spans="1:22">
      <c r="A149" s="27">
        <f t="shared" ca="1" si="26"/>
        <v>45992</v>
      </c>
      <c r="B149" s="20"/>
      <c r="C149" s="21"/>
      <c r="D149" s="20"/>
      <c r="E149" s="21"/>
      <c r="F149" s="22"/>
      <c r="G149" s="22"/>
      <c r="H149" s="34" t="str">
        <f t="shared" si="21"/>
        <v/>
      </c>
      <c r="I149" s="34" t="str">
        <f t="shared" si="22"/>
        <v/>
      </c>
      <c r="J149" s="34" t="str">
        <f t="shared" si="23"/>
        <v/>
      </c>
      <c r="K149" s="34" t="str">
        <f t="shared" si="24"/>
        <v/>
      </c>
      <c r="L149" s="26" t="str">
        <f>IF(AND($B149="",$D149=""),"",($C149-$B149-$F149)+($E149-$D149-$G149))</f>
        <v/>
      </c>
      <c r="M149" s="32"/>
      <c r="N149" s="190"/>
      <c r="O149" s="190"/>
      <c r="P149" s="190"/>
      <c r="Q149" s="190"/>
      <c r="R149" s="23"/>
    </row>
    <row r="150" spans="1:22">
      <c r="A150" s="5" t="s">
        <v>11</v>
      </c>
      <c r="B150" s="191"/>
      <c r="C150" s="192"/>
      <c r="D150" s="191"/>
      <c r="E150" s="192"/>
      <c r="F150" s="26" t="str">
        <f>IF(SUM($F119:$F149)=0,"",SUM($F119:$F149))</f>
        <v/>
      </c>
      <c r="G150" s="26" t="str">
        <f>IF(SUM($G119:$G149)=0,"",SUM($G119:$G149))</f>
        <v/>
      </c>
      <c r="H150" s="26" t="str">
        <f>IF(SUM(H119:H149)=0,"",SUM(H119:H149))</f>
        <v/>
      </c>
      <c r="I150" s="26" t="str">
        <f>IF(SUM(I119:I149)=0,"",SUM(I119:I149))</f>
        <v/>
      </c>
      <c r="J150" s="26" t="str">
        <f t="shared" ref="J150:K150" si="27">IF(SUM(J119:J149)=0,"",SUM(J119:J149))</f>
        <v/>
      </c>
      <c r="K150" s="26" t="str">
        <f t="shared" si="27"/>
        <v/>
      </c>
      <c r="L150" s="26" t="str">
        <f>IF(SUM($L119:$L149)=0,"",SUM($L119:$L149))</f>
        <v/>
      </c>
      <c r="M150" s="33"/>
      <c r="N150" s="193"/>
      <c r="O150" s="193"/>
      <c r="P150" s="193"/>
      <c r="Q150" s="193"/>
      <c r="R150" s="6"/>
    </row>
    <row r="152" spans="1:22" ht="27" customHeight="1">
      <c r="A152" s="194" t="s">
        <v>22</v>
      </c>
      <c r="B152" s="189" t="s">
        <v>103</v>
      </c>
      <c r="C152" s="189"/>
      <c r="D152" s="189"/>
      <c r="E152" s="189"/>
      <c r="F152" s="189" t="s">
        <v>23</v>
      </c>
      <c r="G152" s="189"/>
      <c r="H152" s="189" t="s">
        <v>88</v>
      </c>
      <c r="I152" s="189"/>
      <c r="J152" s="189"/>
      <c r="K152" s="189"/>
      <c r="L152" s="189" t="s">
        <v>87</v>
      </c>
      <c r="M152" s="195" t="s">
        <v>96</v>
      </c>
      <c r="N152" s="194" t="s">
        <v>25</v>
      </c>
      <c r="O152" s="194"/>
      <c r="P152" s="194"/>
      <c r="Q152" s="194"/>
      <c r="R152" s="189" t="s">
        <v>100</v>
      </c>
    </row>
    <row r="153" spans="1:22" ht="14.25" customHeight="1">
      <c r="A153" s="194"/>
      <c r="B153" s="189" t="s">
        <v>82</v>
      </c>
      <c r="C153" s="189"/>
      <c r="D153" s="189" t="s">
        <v>84</v>
      </c>
      <c r="E153" s="189"/>
      <c r="F153" s="189"/>
      <c r="G153" s="189"/>
      <c r="H153" s="189" t="s">
        <v>90</v>
      </c>
      <c r="I153" s="189"/>
      <c r="J153" s="189" t="s">
        <v>89</v>
      </c>
      <c r="K153" s="189"/>
      <c r="L153" s="189"/>
      <c r="M153" s="196"/>
      <c r="N153" s="194"/>
      <c r="O153" s="194"/>
      <c r="P153" s="194"/>
      <c r="Q153" s="194"/>
      <c r="R153" s="189"/>
    </row>
    <row r="154" spans="1:22">
      <c r="A154" s="194"/>
      <c r="B154" s="43" t="s">
        <v>26</v>
      </c>
      <c r="C154" s="43" t="s">
        <v>27</v>
      </c>
      <c r="D154" s="43" t="s">
        <v>26</v>
      </c>
      <c r="E154" s="43" t="s">
        <v>27</v>
      </c>
      <c r="F154" s="44" t="s">
        <v>85</v>
      </c>
      <c r="G154" s="44" t="s">
        <v>86</v>
      </c>
      <c r="H154" s="44" t="s">
        <v>81</v>
      </c>
      <c r="I154" s="44" t="s">
        <v>83</v>
      </c>
      <c r="J154" s="44" t="s">
        <v>81</v>
      </c>
      <c r="K154" s="44" t="s">
        <v>95</v>
      </c>
      <c r="L154" s="189"/>
      <c r="M154" s="197"/>
      <c r="N154" s="194"/>
      <c r="O154" s="194"/>
      <c r="P154" s="194"/>
      <c r="Q154" s="194"/>
      <c r="R154" s="194"/>
    </row>
    <row r="155" spans="1:22">
      <c r="A155" s="27" cm="1">
        <f t="array" aca="1" ref="A155" ca="1">DATE("2025","8"+4,IFERROR(INDIRECT(T1),"1"))</f>
        <v>45992</v>
      </c>
      <c r="B155" s="20"/>
      <c r="C155" s="21"/>
      <c r="D155" s="20"/>
      <c r="E155" s="21"/>
      <c r="F155" s="22"/>
      <c r="G155" s="22"/>
      <c r="H155" s="34" t="str">
        <f>IF(OR(B155="",LEFT(M155,1)="✓"),"",C155-B155-F155)</f>
        <v/>
      </c>
      <c r="I155" s="34" t="str">
        <f>IF(OR(D155="",LEFT(M155,1)="✓"),"",E155-D155-G155)</f>
        <v/>
      </c>
      <c r="J155" s="34" t="str">
        <f>IF(AND(B155&lt;&gt;"",M155="✓所定"),C155-B155-F155,"")</f>
        <v/>
      </c>
      <c r="K155" s="34" t="str">
        <f>IF(AND(B155&lt;&gt;"",M155="✓法定"),C155-B155-F155,"")</f>
        <v/>
      </c>
      <c r="L155" s="26" t="str">
        <f t="shared" ref="L155:L185" si="28">IF(AND($B155="",$D155=""),"",($C155-$B155-$F155)+($E155-$D155-$G155))</f>
        <v/>
      </c>
      <c r="M155" s="32"/>
      <c r="N155" s="190"/>
      <c r="O155" s="190"/>
      <c r="P155" s="190"/>
      <c r="Q155" s="190"/>
      <c r="R155" s="23"/>
      <c r="V155" s="1" t="s">
        <v>171</v>
      </c>
    </row>
    <row r="156" spans="1:22">
      <c r="A156" s="27">
        <f ca="1">A155+1</f>
        <v>45993</v>
      </c>
      <c r="B156" s="20"/>
      <c r="C156" s="21"/>
      <c r="D156" s="20"/>
      <c r="E156" s="21"/>
      <c r="F156" s="22"/>
      <c r="G156" s="22"/>
      <c r="H156" s="34" t="str">
        <f t="shared" ref="H156:H185" si="29">IF(OR(B156="",LEFT(M156,1)="✓"),"",C156-B156-F156)</f>
        <v/>
      </c>
      <c r="I156" s="34" t="str">
        <f t="shared" ref="I156:I185" si="30">IF(OR(D156="",LEFT(M156,1)="✓"),"",E156-D156-G156)</f>
        <v/>
      </c>
      <c r="J156" s="34" t="str">
        <f t="shared" ref="J156:J185" si="31">IF(AND(B156&lt;&gt;"",M156="✓所定"),C156-B156-F156,"")</f>
        <v/>
      </c>
      <c r="K156" s="34" t="str">
        <f t="shared" ref="K156:K185" si="32">IF(AND(B156&lt;&gt;"",M156="✓法定"),C156-B156-F156,"")</f>
        <v/>
      </c>
      <c r="L156" s="26" t="str">
        <f t="shared" si="28"/>
        <v/>
      </c>
      <c r="M156" s="32"/>
      <c r="N156" s="190"/>
      <c r="O156" s="190"/>
      <c r="P156" s="190"/>
      <c r="Q156" s="190"/>
      <c r="R156" s="23"/>
      <c r="V156" s="1" t="s">
        <v>172</v>
      </c>
    </row>
    <row r="157" spans="1:22">
      <c r="A157" s="27">
        <f t="shared" ref="A157:A185" ca="1" si="33">A156+1</f>
        <v>45994</v>
      </c>
      <c r="B157" s="20"/>
      <c r="C157" s="21"/>
      <c r="D157" s="20"/>
      <c r="E157" s="21"/>
      <c r="F157" s="22"/>
      <c r="G157" s="22"/>
      <c r="H157" s="34" t="str">
        <f t="shared" si="29"/>
        <v/>
      </c>
      <c r="I157" s="34" t="str">
        <f t="shared" si="30"/>
        <v/>
      </c>
      <c r="J157" s="34" t="str">
        <f t="shared" si="31"/>
        <v/>
      </c>
      <c r="K157" s="34" t="str">
        <f t="shared" si="32"/>
        <v/>
      </c>
      <c r="L157" s="26" t="str">
        <f t="shared" si="28"/>
        <v/>
      </c>
      <c r="M157" s="32"/>
      <c r="N157" s="190"/>
      <c r="O157" s="190"/>
      <c r="P157" s="190"/>
      <c r="Q157" s="190"/>
      <c r="R157" s="23"/>
    </row>
    <row r="158" spans="1:22">
      <c r="A158" s="27">
        <f t="shared" ca="1" si="33"/>
        <v>45995</v>
      </c>
      <c r="B158" s="20"/>
      <c r="C158" s="21"/>
      <c r="D158" s="20"/>
      <c r="E158" s="21"/>
      <c r="F158" s="22"/>
      <c r="G158" s="22"/>
      <c r="H158" s="34" t="str">
        <f t="shared" si="29"/>
        <v/>
      </c>
      <c r="I158" s="34" t="str">
        <f t="shared" si="30"/>
        <v/>
      </c>
      <c r="J158" s="34" t="str">
        <f t="shared" si="31"/>
        <v/>
      </c>
      <c r="K158" s="34" t="str">
        <f t="shared" si="32"/>
        <v/>
      </c>
      <c r="L158" s="26" t="str">
        <f t="shared" si="28"/>
        <v/>
      </c>
      <c r="M158" s="32"/>
      <c r="N158" s="190"/>
      <c r="O158" s="190"/>
      <c r="P158" s="190"/>
      <c r="Q158" s="190"/>
      <c r="R158" s="23"/>
    </row>
    <row r="159" spans="1:22">
      <c r="A159" s="27">
        <f t="shared" ca="1" si="33"/>
        <v>45996</v>
      </c>
      <c r="B159" s="20"/>
      <c r="C159" s="21"/>
      <c r="D159" s="20"/>
      <c r="E159" s="21"/>
      <c r="F159" s="22"/>
      <c r="G159" s="22"/>
      <c r="H159" s="34" t="str">
        <f t="shared" si="29"/>
        <v/>
      </c>
      <c r="I159" s="34" t="str">
        <f t="shared" si="30"/>
        <v/>
      </c>
      <c r="J159" s="34" t="str">
        <f t="shared" si="31"/>
        <v/>
      </c>
      <c r="K159" s="34" t="str">
        <f t="shared" si="32"/>
        <v/>
      </c>
      <c r="L159" s="26" t="str">
        <f t="shared" si="28"/>
        <v/>
      </c>
      <c r="M159" s="32"/>
      <c r="N159" s="190"/>
      <c r="O159" s="190"/>
      <c r="P159" s="190"/>
      <c r="Q159" s="190"/>
      <c r="R159" s="23"/>
    </row>
    <row r="160" spans="1:22">
      <c r="A160" s="27">
        <f t="shared" ca="1" si="33"/>
        <v>45997</v>
      </c>
      <c r="B160" s="20"/>
      <c r="C160" s="21"/>
      <c r="D160" s="20"/>
      <c r="E160" s="21"/>
      <c r="F160" s="22"/>
      <c r="G160" s="22"/>
      <c r="H160" s="34" t="str">
        <f t="shared" si="29"/>
        <v/>
      </c>
      <c r="I160" s="34" t="str">
        <f t="shared" si="30"/>
        <v/>
      </c>
      <c r="J160" s="34" t="str">
        <f t="shared" si="31"/>
        <v/>
      </c>
      <c r="K160" s="34" t="str">
        <f t="shared" si="32"/>
        <v/>
      </c>
      <c r="L160" s="26" t="str">
        <f t="shared" si="28"/>
        <v/>
      </c>
      <c r="M160" s="32"/>
      <c r="N160" s="190"/>
      <c r="O160" s="190"/>
      <c r="P160" s="190"/>
      <c r="Q160" s="190"/>
      <c r="R160" s="23"/>
    </row>
    <row r="161" spans="1:18">
      <c r="A161" s="27">
        <f t="shared" ca="1" si="33"/>
        <v>45998</v>
      </c>
      <c r="B161" s="20"/>
      <c r="C161" s="21"/>
      <c r="D161" s="20"/>
      <c r="E161" s="21"/>
      <c r="F161" s="22"/>
      <c r="G161" s="22"/>
      <c r="H161" s="34" t="str">
        <f t="shared" si="29"/>
        <v/>
      </c>
      <c r="I161" s="34" t="str">
        <f t="shared" si="30"/>
        <v/>
      </c>
      <c r="J161" s="34" t="str">
        <f t="shared" si="31"/>
        <v/>
      </c>
      <c r="K161" s="34" t="str">
        <f t="shared" si="32"/>
        <v/>
      </c>
      <c r="L161" s="26" t="str">
        <f t="shared" si="28"/>
        <v/>
      </c>
      <c r="M161" s="32"/>
      <c r="N161" s="190"/>
      <c r="O161" s="190"/>
      <c r="P161" s="190"/>
      <c r="Q161" s="190"/>
      <c r="R161" s="23"/>
    </row>
    <row r="162" spans="1:18">
      <c r="A162" s="27">
        <f t="shared" ca="1" si="33"/>
        <v>45999</v>
      </c>
      <c r="B162" s="20"/>
      <c r="C162" s="21"/>
      <c r="D162" s="20"/>
      <c r="E162" s="21"/>
      <c r="F162" s="22"/>
      <c r="G162" s="22"/>
      <c r="H162" s="34" t="str">
        <f t="shared" si="29"/>
        <v/>
      </c>
      <c r="I162" s="34" t="str">
        <f t="shared" si="30"/>
        <v/>
      </c>
      <c r="J162" s="34" t="str">
        <f t="shared" si="31"/>
        <v/>
      </c>
      <c r="K162" s="34" t="str">
        <f t="shared" si="32"/>
        <v/>
      </c>
      <c r="L162" s="26" t="str">
        <f t="shared" si="28"/>
        <v/>
      </c>
      <c r="M162" s="32"/>
      <c r="N162" s="190"/>
      <c r="O162" s="190"/>
      <c r="P162" s="190"/>
      <c r="Q162" s="190"/>
      <c r="R162" s="23"/>
    </row>
    <row r="163" spans="1:18">
      <c r="A163" s="27">
        <f t="shared" ca="1" si="33"/>
        <v>46000</v>
      </c>
      <c r="B163" s="20"/>
      <c r="C163" s="21"/>
      <c r="D163" s="20"/>
      <c r="E163" s="21"/>
      <c r="F163" s="22"/>
      <c r="G163" s="22"/>
      <c r="H163" s="34" t="str">
        <f t="shared" si="29"/>
        <v/>
      </c>
      <c r="I163" s="34" t="str">
        <f t="shared" si="30"/>
        <v/>
      </c>
      <c r="J163" s="34" t="str">
        <f t="shared" si="31"/>
        <v/>
      </c>
      <c r="K163" s="34" t="str">
        <f t="shared" si="32"/>
        <v/>
      </c>
      <c r="L163" s="26" t="str">
        <f t="shared" si="28"/>
        <v/>
      </c>
      <c r="M163" s="32"/>
      <c r="N163" s="190"/>
      <c r="O163" s="190"/>
      <c r="P163" s="190"/>
      <c r="Q163" s="190"/>
      <c r="R163" s="23"/>
    </row>
    <row r="164" spans="1:18">
      <c r="A164" s="27">
        <f t="shared" ca="1" si="33"/>
        <v>46001</v>
      </c>
      <c r="B164" s="20"/>
      <c r="C164" s="21"/>
      <c r="D164" s="20"/>
      <c r="E164" s="21"/>
      <c r="F164" s="22"/>
      <c r="G164" s="22"/>
      <c r="H164" s="34" t="str">
        <f t="shared" si="29"/>
        <v/>
      </c>
      <c r="I164" s="34" t="str">
        <f t="shared" si="30"/>
        <v/>
      </c>
      <c r="J164" s="34" t="str">
        <f t="shared" si="31"/>
        <v/>
      </c>
      <c r="K164" s="34" t="str">
        <f t="shared" si="32"/>
        <v/>
      </c>
      <c r="L164" s="26" t="str">
        <f t="shared" si="28"/>
        <v/>
      </c>
      <c r="M164" s="32"/>
      <c r="N164" s="190"/>
      <c r="O164" s="190"/>
      <c r="P164" s="190"/>
      <c r="Q164" s="190"/>
      <c r="R164" s="23"/>
    </row>
    <row r="165" spans="1:18">
      <c r="A165" s="27">
        <f t="shared" ca="1" si="33"/>
        <v>46002</v>
      </c>
      <c r="B165" s="20"/>
      <c r="C165" s="21"/>
      <c r="D165" s="20"/>
      <c r="E165" s="21"/>
      <c r="F165" s="22"/>
      <c r="G165" s="22"/>
      <c r="H165" s="34" t="str">
        <f t="shared" si="29"/>
        <v/>
      </c>
      <c r="I165" s="34" t="str">
        <f t="shared" si="30"/>
        <v/>
      </c>
      <c r="J165" s="34" t="str">
        <f t="shared" si="31"/>
        <v/>
      </c>
      <c r="K165" s="34" t="str">
        <f t="shared" si="32"/>
        <v/>
      </c>
      <c r="L165" s="26" t="str">
        <f t="shared" si="28"/>
        <v/>
      </c>
      <c r="M165" s="32"/>
      <c r="N165" s="190"/>
      <c r="O165" s="190"/>
      <c r="P165" s="190"/>
      <c r="Q165" s="190"/>
      <c r="R165" s="23"/>
    </row>
    <row r="166" spans="1:18">
      <c r="A166" s="27">
        <f t="shared" ca="1" si="33"/>
        <v>46003</v>
      </c>
      <c r="B166" s="20"/>
      <c r="C166" s="21"/>
      <c r="D166" s="20"/>
      <c r="E166" s="21"/>
      <c r="F166" s="22"/>
      <c r="G166" s="22"/>
      <c r="H166" s="34" t="str">
        <f t="shared" si="29"/>
        <v/>
      </c>
      <c r="I166" s="34" t="str">
        <f t="shared" si="30"/>
        <v/>
      </c>
      <c r="J166" s="34" t="str">
        <f t="shared" si="31"/>
        <v/>
      </c>
      <c r="K166" s="34" t="str">
        <f t="shared" si="32"/>
        <v/>
      </c>
      <c r="L166" s="26" t="str">
        <f t="shared" si="28"/>
        <v/>
      </c>
      <c r="M166" s="32"/>
      <c r="N166" s="190"/>
      <c r="O166" s="190"/>
      <c r="P166" s="190"/>
      <c r="Q166" s="190"/>
      <c r="R166" s="23"/>
    </row>
    <row r="167" spans="1:18">
      <c r="A167" s="27">
        <f t="shared" ca="1" si="33"/>
        <v>46004</v>
      </c>
      <c r="B167" s="20"/>
      <c r="C167" s="21"/>
      <c r="D167" s="20"/>
      <c r="E167" s="21"/>
      <c r="F167" s="22"/>
      <c r="G167" s="22"/>
      <c r="H167" s="34" t="str">
        <f t="shared" si="29"/>
        <v/>
      </c>
      <c r="I167" s="34" t="str">
        <f t="shared" si="30"/>
        <v/>
      </c>
      <c r="J167" s="34" t="str">
        <f t="shared" si="31"/>
        <v/>
      </c>
      <c r="K167" s="34" t="str">
        <f t="shared" si="32"/>
        <v/>
      </c>
      <c r="L167" s="26" t="str">
        <f t="shared" si="28"/>
        <v/>
      </c>
      <c r="M167" s="32"/>
      <c r="N167" s="190"/>
      <c r="O167" s="190"/>
      <c r="P167" s="190"/>
      <c r="Q167" s="190"/>
      <c r="R167" s="23"/>
    </row>
    <row r="168" spans="1:18">
      <c r="A168" s="27">
        <f t="shared" ca="1" si="33"/>
        <v>46005</v>
      </c>
      <c r="B168" s="20"/>
      <c r="C168" s="21"/>
      <c r="D168" s="20"/>
      <c r="E168" s="21"/>
      <c r="F168" s="22"/>
      <c r="G168" s="22"/>
      <c r="H168" s="34" t="str">
        <f t="shared" si="29"/>
        <v/>
      </c>
      <c r="I168" s="34" t="str">
        <f t="shared" si="30"/>
        <v/>
      </c>
      <c r="J168" s="34" t="str">
        <f t="shared" si="31"/>
        <v/>
      </c>
      <c r="K168" s="34" t="str">
        <f t="shared" si="32"/>
        <v/>
      </c>
      <c r="L168" s="26" t="str">
        <f t="shared" si="28"/>
        <v/>
      </c>
      <c r="M168" s="32"/>
      <c r="N168" s="190"/>
      <c r="O168" s="190"/>
      <c r="P168" s="190"/>
      <c r="Q168" s="190"/>
      <c r="R168" s="23"/>
    </row>
    <row r="169" spans="1:18">
      <c r="A169" s="27">
        <f t="shared" ca="1" si="33"/>
        <v>46006</v>
      </c>
      <c r="B169" s="20"/>
      <c r="C169" s="21"/>
      <c r="D169" s="20"/>
      <c r="E169" s="21"/>
      <c r="F169" s="22"/>
      <c r="G169" s="22"/>
      <c r="H169" s="34" t="str">
        <f t="shared" si="29"/>
        <v/>
      </c>
      <c r="I169" s="34" t="str">
        <f t="shared" si="30"/>
        <v/>
      </c>
      <c r="J169" s="34" t="str">
        <f t="shared" si="31"/>
        <v/>
      </c>
      <c r="K169" s="34" t="str">
        <f t="shared" si="32"/>
        <v/>
      </c>
      <c r="L169" s="26" t="str">
        <f t="shared" si="28"/>
        <v/>
      </c>
      <c r="M169" s="32"/>
      <c r="N169" s="190"/>
      <c r="O169" s="190"/>
      <c r="P169" s="190"/>
      <c r="Q169" s="190"/>
      <c r="R169" s="23"/>
    </row>
    <row r="170" spans="1:18">
      <c r="A170" s="27">
        <f t="shared" ca="1" si="33"/>
        <v>46007</v>
      </c>
      <c r="B170" s="20"/>
      <c r="C170" s="21"/>
      <c r="D170" s="20"/>
      <c r="E170" s="21"/>
      <c r="F170" s="22"/>
      <c r="G170" s="22"/>
      <c r="H170" s="34" t="str">
        <f t="shared" si="29"/>
        <v/>
      </c>
      <c r="I170" s="34" t="str">
        <f t="shared" si="30"/>
        <v/>
      </c>
      <c r="J170" s="34" t="str">
        <f t="shared" si="31"/>
        <v/>
      </c>
      <c r="K170" s="34" t="str">
        <f t="shared" si="32"/>
        <v/>
      </c>
      <c r="L170" s="26" t="str">
        <f t="shared" si="28"/>
        <v/>
      </c>
      <c r="M170" s="32"/>
      <c r="N170" s="190"/>
      <c r="O170" s="190"/>
      <c r="P170" s="190"/>
      <c r="Q170" s="190"/>
      <c r="R170" s="23"/>
    </row>
    <row r="171" spans="1:18">
      <c r="A171" s="27">
        <f t="shared" ca="1" si="33"/>
        <v>46008</v>
      </c>
      <c r="B171" s="20"/>
      <c r="C171" s="21"/>
      <c r="D171" s="20"/>
      <c r="E171" s="21"/>
      <c r="F171" s="22"/>
      <c r="G171" s="22"/>
      <c r="H171" s="34" t="str">
        <f t="shared" si="29"/>
        <v/>
      </c>
      <c r="I171" s="34" t="str">
        <f t="shared" si="30"/>
        <v/>
      </c>
      <c r="J171" s="34" t="str">
        <f t="shared" si="31"/>
        <v/>
      </c>
      <c r="K171" s="34" t="str">
        <f t="shared" si="32"/>
        <v/>
      </c>
      <c r="L171" s="26" t="str">
        <f t="shared" si="28"/>
        <v/>
      </c>
      <c r="M171" s="32"/>
      <c r="N171" s="190"/>
      <c r="O171" s="190"/>
      <c r="P171" s="190"/>
      <c r="Q171" s="190"/>
      <c r="R171" s="23"/>
    </row>
    <row r="172" spans="1:18">
      <c r="A172" s="27">
        <f t="shared" ca="1" si="33"/>
        <v>46009</v>
      </c>
      <c r="B172" s="20"/>
      <c r="C172" s="21"/>
      <c r="D172" s="20"/>
      <c r="E172" s="21"/>
      <c r="F172" s="22"/>
      <c r="G172" s="22"/>
      <c r="H172" s="34" t="str">
        <f t="shared" si="29"/>
        <v/>
      </c>
      <c r="I172" s="34" t="str">
        <f t="shared" si="30"/>
        <v/>
      </c>
      <c r="J172" s="34" t="str">
        <f t="shared" si="31"/>
        <v/>
      </c>
      <c r="K172" s="34" t="str">
        <f t="shared" si="32"/>
        <v/>
      </c>
      <c r="L172" s="26" t="str">
        <f t="shared" si="28"/>
        <v/>
      </c>
      <c r="M172" s="32"/>
      <c r="N172" s="190"/>
      <c r="O172" s="190"/>
      <c r="P172" s="190"/>
      <c r="Q172" s="190"/>
      <c r="R172" s="23"/>
    </row>
    <row r="173" spans="1:18">
      <c r="A173" s="27">
        <f t="shared" ca="1" si="33"/>
        <v>46010</v>
      </c>
      <c r="B173" s="20"/>
      <c r="C173" s="21"/>
      <c r="D173" s="20"/>
      <c r="E173" s="21"/>
      <c r="F173" s="22"/>
      <c r="G173" s="22"/>
      <c r="H173" s="34" t="str">
        <f t="shared" si="29"/>
        <v/>
      </c>
      <c r="I173" s="34" t="str">
        <f t="shared" si="30"/>
        <v/>
      </c>
      <c r="J173" s="34" t="str">
        <f t="shared" si="31"/>
        <v/>
      </c>
      <c r="K173" s="34" t="str">
        <f t="shared" si="32"/>
        <v/>
      </c>
      <c r="L173" s="26" t="str">
        <f t="shared" si="28"/>
        <v/>
      </c>
      <c r="M173" s="32"/>
      <c r="N173" s="190"/>
      <c r="O173" s="190"/>
      <c r="P173" s="190"/>
      <c r="Q173" s="190"/>
      <c r="R173" s="23"/>
    </row>
    <row r="174" spans="1:18">
      <c r="A174" s="27">
        <f t="shared" ca="1" si="33"/>
        <v>46011</v>
      </c>
      <c r="B174" s="20"/>
      <c r="C174" s="21"/>
      <c r="D174" s="20"/>
      <c r="E174" s="21"/>
      <c r="F174" s="22"/>
      <c r="G174" s="22"/>
      <c r="H174" s="34" t="str">
        <f t="shared" si="29"/>
        <v/>
      </c>
      <c r="I174" s="34" t="str">
        <f t="shared" si="30"/>
        <v/>
      </c>
      <c r="J174" s="34" t="str">
        <f t="shared" si="31"/>
        <v/>
      </c>
      <c r="K174" s="34" t="str">
        <f t="shared" si="32"/>
        <v/>
      </c>
      <c r="L174" s="26" t="str">
        <f t="shared" si="28"/>
        <v/>
      </c>
      <c r="M174" s="32"/>
      <c r="N174" s="190"/>
      <c r="O174" s="190"/>
      <c r="P174" s="190"/>
      <c r="Q174" s="190"/>
      <c r="R174" s="23"/>
    </row>
    <row r="175" spans="1:18">
      <c r="A175" s="27">
        <f t="shared" ca="1" si="33"/>
        <v>46012</v>
      </c>
      <c r="B175" s="20"/>
      <c r="C175" s="21"/>
      <c r="D175" s="20"/>
      <c r="E175" s="21"/>
      <c r="F175" s="22"/>
      <c r="G175" s="22"/>
      <c r="H175" s="34" t="str">
        <f t="shared" si="29"/>
        <v/>
      </c>
      <c r="I175" s="34" t="str">
        <f t="shared" si="30"/>
        <v/>
      </c>
      <c r="J175" s="34" t="str">
        <f t="shared" si="31"/>
        <v/>
      </c>
      <c r="K175" s="34" t="str">
        <f t="shared" si="32"/>
        <v/>
      </c>
      <c r="L175" s="26" t="str">
        <f t="shared" si="28"/>
        <v/>
      </c>
      <c r="M175" s="32"/>
      <c r="N175" s="190"/>
      <c r="O175" s="190"/>
      <c r="P175" s="190"/>
      <c r="Q175" s="190"/>
      <c r="R175" s="23"/>
    </row>
    <row r="176" spans="1:18">
      <c r="A176" s="27">
        <f t="shared" ca="1" si="33"/>
        <v>46013</v>
      </c>
      <c r="B176" s="20"/>
      <c r="C176" s="21"/>
      <c r="D176" s="20"/>
      <c r="E176" s="21"/>
      <c r="F176" s="22"/>
      <c r="G176" s="22"/>
      <c r="H176" s="34" t="str">
        <f t="shared" si="29"/>
        <v/>
      </c>
      <c r="I176" s="34" t="str">
        <f t="shared" si="30"/>
        <v/>
      </c>
      <c r="J176" s="34" t="str">
        <f t="shared" si="31"/>
        <v/>
      </c>
      <c r="K176" s="34" t="str">
        <f t="shared" si="32"/>
        <v/>
      </c>
      <c r="L176" s="26" t="str">
        <f t="shared" si="28"/>
        <v/>
      </c>
      <c r="M176" s="32"/>
      <c r="N176" s="190"/>
      <c r="O176" s="190"/>
      <c r="P176" s="190"/>
      <c r="Q176" s="190"/>
      <c r="R176" s="23"/>
    </row>
    <row r="177" spans="1:22">
      <c r="A177" s="27">
        <f t="shared" ca="1" si="33"/>
        <v>46014</v>
      </c>
      <c r="B177" s="20"/>
      <c r="C177" s="21"/>
      <c r="D177" s="20"/>
      <c r="E177" s="21"/>
      <c r="F177" s="22"/>
      <c r="G177" s="22"/>
      <c r="H177" s="34" t="str">
        <f t="shared" si="29"/>
        <v/>
      </c>
      <c r="I177" s="34" t="str">
        <f t="shared" si="30"/>
        <v/>
      </c>
      <c r="J177" s="34" t="str">
        <f t="shared" si="31"/>
        <v/>
      </c>
      <c r="K177" s="34" t="str">
        <f t="shared" si="32"/>
        <v/>
      </c>
      <c r="L177" s="26" t="str">
        <f t="shared" si="28"/>
        <v/>
      </c>
      <c r="M177" s="32"/>
      <c r="N177" s="190"/>
      <c r="O177" s="190"/>
      <c r="P177" s="190"/>
      <c r="Q177" s="190"/>
      <c r="R177" s="23"/>
    </row>
    <row r="178" spans="1:22">
      <c r="A178" s="27">
        <f t="shared" ca="1" si="33"/>
        <v>46015</v>
      </c>
      <c r="B178" s="20"/>
      <c r="C178" s="21"/>
      <c r="D178" s="20"/>
      <c r="E178" s="21"/>
      <c r="F178" s="22"/>
      <c r="G178" s="22"/>
      <c r="H178" s="34" t="str">
        <f t="shared" si="29"/>
        <v/>
      </c>
      <c r="I178" s="34" t="str">
        <f t="shared" si="30"/>
        <v/>
      </c>
      <c r="J178" s="34" t="str">
        <f t="shared" si="31"/>
        <v/>
      </c>
      <c r="K178" s="34" t="str">
        <f t="shared" si="32"/>
        <v/>
      </c>
      <c r="L178" s="26" t="str">
        <f t="shared" si="28"/>
        <v/>
      </c>
      <c r="M178" s="32"/>
      <c r="N178" s="190"/>
      <c r="O178" s="190"/>
      <c r="P178" s="190"/>
      <c r="Q178" s="190"/>
      <c r="R178" s="23"/>
    </row>
    <row r="179" spans="1:22">
      <c r="A179" s="27">
        <f t="shared" ca="1" si="33"/>
        <v>46016</v>
      </c>
      <c r="B179" s="20"/>
      <c r="C179" s="21"/>
      <c r="D179" s="20"/>
      <c r="E179" s="21"/>
      <c r="F179" s="22"/>
      <c r="G179" s="22"/>
      <c r="H179" s="34" t="str">
        <f t="shared" si="29"/>
        <v/>
      </c>
      <c r="I179" s="34" t="str">
        <f t="shared" si="30"/>
        <v/>
      </c>
      <c r="J179" s="34" t="str">
        <f t="shared" si="31"/>
        <v/>
      </c>
      <c r="K179" s="34" t="str">
        <f t="shared" si="32"/>
        <v/>
      </c>
      <c r="L179" s="26" t="str">
        <f t="shared" si="28"/>
        <v/>
      </c>
      <c r="M179" s="32"/>
      <c r="N179" s="190"/>
      <c r="O179" s="190"/>
      <c r="P179" s="190"/>
      <c r="Q179" s="190"/>
      <c r="R179" s="23"/>
    </row>
    <row r="180" spans="1:22">
      <c r="A180" s="27">
        <f t="shared" ca="1" si="33"/>
        <v>46017</v>
      </c>
      <c r="B180" s="20"/>
      <c r="C180" s="21"/>
      <c r="D180" s="20"/>
      <c r="E180" s="21"/>
      <c r="F180" s="22"/>
      <c r="G180" s="22"/>
      <c r="H180" s="34" t="str">
        <f t="shared" si="29"/>
        <v/>
      </c>
      <c r="I180" s="34" t="str">
        <f t="shared" si="30"/>
        <v/>
      </c>
      <c r="J180" s="34" t="str">
        <f t="shared" si="31"/>
        <v/>
      </c>
      <c r="K180" s="34" t="str">
        <f t="shared" si="32"/>
        <v/>
      </c>
      <c r="L180" s="26" t="str">
        <f t="shared" si="28"/>
        <v/>
      </c>
      <c r="M180" s="32"/>
      <c r="N180" s="190"/>
      <c r="O180" s="190"/>
      <c r="P180" s="190"/>
      <c r="Q180" s="190"/>
      <c r="R180" s="23"/>
    </row>
    <row r="181" spans="1:22">
      <c r="A181" s="27">
        <f t="shared" ca="1" si="33"/>
        <v>46018</v>
      </c>
      <c r="B181" s="20"/>
      <c r="C181" s="21"/>
      <c r="D181" s="20"/>
      <c r="E181" s="21"/>
      <c r="F181" s="22"/>
      <c r="G181" s="22"/>
      <c r="H181" s="34" t="str">
        <f t="shared" si="29"/>
        <v/>
      </c>
      <c r="I181" s="34" t="str">
        <f t="shared" si="30"/>
        <v/>
      </c>
      <c r="J181" s="34" t="str">
        <f t="shared" si="31"/>
        <v/>
      </c>
      <c r="K181" s="34" t="str">
        <f t="shared" si="32"/>
        <v/>
      </c>
      <c r="L181" s="26" t="str">
        <f t="shared" si="28"/>
        <v/>
      </c>
      <c r="M181" s="32"/>
      <c r="N181" s="190"/>
      <c r="O181" s="190"/>
      <c r="P181" s="190"/>
      <c r="Q181" s="190"/>
      <c r="R181" s="23"/>
    </row>
    <row r="182" spans="1:22">
      <c r="A182" s="27">
        <f t="shared" ca="1" si="33"/>
        <v>46019</v>
      </c>
      <c r="B182" s="20"/>
      <c r="C182" s="21"/>
      <c r="D182" s="20"/>
      <c r="E182" s="21"/>
      <c r="F182" s="22"/>
      <c r="G182" s="22"/>
      <c r="H182" s="34" t="str">
        <f t="shared" si="29"/>
        <v/>
      </c>
      <c r="I182" s="34" t="str">
        <f t="shared" si="30"/>
        <v/>
      </c>
      <c r="J182" s="34" t="str">
        <f t="shared" si="31"/>
        <v/>
      </c>
      <c r="K182" s="34" t="str">
        <f t="shared" si="32"/>
        <v/>
      </c>
      <c r="L182" s="26" t="str">
        <f t="shared" si="28"/>
        <v/>
      </c>
      <c r="M182" s="32"/>
      <c r="N182" s="190"/>
      <c r="O182" s="190"/>
      <c r="P182" s="190"/>
      <c r="Q182" s="190"/>
      <c r="R182" s="23"/>
    </row>
    <row r="183" spans="1:22">
      <c r="A183" s="27">
        <f t="shared" ca="1" si="33"/>
        <v>46020</v>
      </c>
      <c r="B183" s="20"/>
      <c r="C183" s="21"/>
      <c r="D183" s="20"/>
      <c r="E183" s="21"/>
      <c r="F183" s="22"/>
      <c r="G183" s="22"/>
      <c r="H183" s="34" t="str">
        <f t="shared" si="29"/>
        <v/>
      </c>
      <c r="I183" s="34" t="str">
        <f t="shared" si="30"/>
        <v/>
      </c>
      <c r="J183" s="34" t="str">
        <f t="shared" si="31"/>
        <v/>
      </c>
      <c r="K183" s="34" t="str">
        <f t="shared" si="32"/>
        <v/>
      </c>
      <c r="L183" s="26" t="str">
        <f t="shared" si="28"/>
        <v/>
      </c>
      <c r="M183" s="32"/>
      <c r="N183" s="190"/>
      <c r="O183" s="190"/>
      <c r="P183" s="190"/>
      <c r="Q183" s="190"/>
      <c r="R183" s="23"/>
    </row>
    <row r="184" spans="1:22">
      <c r="A184" s="27">
        <f t="shared" ca="1" si="33"/>
        <v>46021</v>
      </c>
      <c r="B184" s="20"/>
      <c r="C184" s="21"/>
      <c r="D184" s="20"/>
      <c r="E184" s="21"/>
      <c r="F184" s="22"/>
      <c r="G184" s="22"/>
      <c r="H184" s="34" t="str">
        <f t="shared" si="29"/>
        <v/>
      </c>
      <c r="I184" s="34" t="str">
        <f t="shared" si="30"/>
        <v/>
      </c>
      <c r="J184" s="34" t="str">
        <f t="shared" si="31"/>
        <v/>
      </c>
      <c r="K184" s="34" t="str">
        <f t="shared" si="32"/>
        <v/>
      </c>
      <c r="L184" s="26" t="str">
        <f t="shared" si="28"/>
        <v/>
      </c>
      <c r="M184" s="32"/>
      <c r="N184" s="190"/>
      <c r="O184" s="190"/>
      <c r="P184" s="190"/>
      <c r="Q184" s="190"/>
      <c r="R184" s="23"/>
    </row>
    <row r="185" spans="1:22">
      <c r="A185" s="27">
        <f t="shared" ca="1" si="33"/>
        <v>46022</v>
      </c>
      <c r="B185" s="20"/>
      <c r="C185" s="21"/>
      <c r="D185" s="20"/>
      <c r="E185" s="21"/>
      <c r="F185" s="22"/>
      <c r="G185" s="22"/>
      <c r="H185" s="34" t="str">
        <f t="shared" si="29"/>
        <v/>
      </c>
      <c r="I185" s="34" t="str">
        <f t="shared" si="30"/>
        <v/>
      </c>
      <c r="J185" s="34" t="str">
        <f t="shared" si="31"/>
        <v/>
      </c>
      <c r="K185" s="34" t="str">
        <f t="shared" si="32"/>
        <v/>
      </c>
      <c r="L185" s="26" t="str">
        <f t="shared" si="28"/>
        <v/>
      </c>
      <c r="M185" s="32"/>
      <c r="N185" s="190"/>
      <c r="O185" s="190"/>
      <c r="P185" s="190"/>
      <c r="Q185" s="190"/>
      <c r="R185" s="23"/>
    </row>
    <row r="186" spans="1:22">
      <c r="A186" s="5" t="s">
        <v>11</v>
      </c>
      <c r="B186" s="191"/>
      <c r="C186" s="192"/>
      <c r="D186" s="191"/>
      <c r="E186" s="192"/>
      <c r="F186" s="26" t="str">
        <f>IF(SUM($F155:$F185)=0,"",SUM($F155:$F185))</f>
        <v/>
      </c>
      <c r="G186" s="26" t="str">
        <f>IF(SUM($G155:$G185)=0,"",SUM($G155:$G185))</f>
        <v/>
      </c>
      <c r="H186" s="26" t="str">
        <f>IF(SUM(H155:H185)=0,"",SUM(H155:H185))</f>
        <v/>
      </c>
      <c r="I186" s="26" t="str">
        <f>IF(SUM(I155:I185)=0,"",SUM(I155:I185))</f>
        <v/>
      </c>
      <c r="J186" s="26" t="str">
        <f t="shared" ref="J186:K186" si="34">IF(SUM(J155:J185)=0,"",SUM(J155:J185))</f>
        <v/>
      </c>
      <c r="K186" s="26" t="str">
        <f t="shared" si="34"/>
        <v/>
      </c>
      <c r="L186" s="26" t="str">
        <f>IF(SUM($L155:$L185)=0,"",SUM($L155:$L185))</f>
        <v/>
      </c>
      <c r="M186" s="33"/>
      <c r="N186" s="193"/>
      <c r="O186" s="193"/>
      <c r="P186" s="193"/>
      <c r="Q186" s="193"/>
      <c r="R186" s="6"/>
    </row>
    <row r="188" spans="1:22" ht="27" customHeight="1">
      <c r="A188" s="194" t="s">
        <v>22</v>
      </c>
      <c r="B188" s="189" t="s">
        <v>103</v>
      </c>
      <c r="C188" s="189"/>
      <c r="D188" s="189"/>
      <c r="E188" s="189"/>
      <c r="F188" s="189" t="s">
        <v>23</v>
      </c>
      <c r="G188" s="189"/>
      <c r="H188" s="189" t="s">
        <v>88</v>
      </c>
      <c r="I188" s="189"/>
      <c r="J188" s="189"/>
      <c r="K188" s="189"/>
      <c r="L188" s="189" t="s">
        <v>87</v>
      </c>
      <c r="M188" s="195" t="s">
        <v>96</v>
      </c>
      <c r="N188" s="194" t="s">
        <v>25</v>
      </c>
      <c r="O188" s="194"/>
      <c r="P188" s="194"/>
      <c r="Q188" s="194"/>
      <c r="R188" s="189" t="s">
        <v>100</v>
      </c>
    </row>
    <row r="189" spans="1:22" ht="14.25" customHeight="1">
      <c r="A189" s="194"/>
      <c r="B189" s="189" t="s">
        <v>82</v>
      </c>
      <c r="C189" s="189"/>
      <c r="D189" s="189" t="s">
        <v>84</v>
      </c>
      <c r="E189" s="189"/>
      <c r="F189" s="189"/>
      <c r="G189" s="189"/>
      <c r="H189" s="189" t="s">
        <v>90</v>
      </c>
      <c r="I189" s="189"/>
      <c r="J189" s="189" t="s">
        <v>89</v>
      </c>
      <c r="K189" s="189"/>
      <c r="L189" s="189"/>
      <c r="M189" s="196"/>
      <c r="N189" s="194"/>
      <c r="O189" s="194"/>
      <c r="P189" s="194"/>
      <c r="Q189" s="194"/>
      <c r="R189" s="189"/>
    </row>
    <row r="190" spans="1:22">
      <c r="A190" s="194"/>
      <c r="B190" s="43" t="s">
        <v>26</v>
      </c>
      <c r="C190" s="43" t="s">
        <v>27</v>
      </c>
      <c r="D190" s="43" t="s">
        <v>26</v>
      </c>
      <c r="E190" s="43" t="s">
        <v>27</v>
      </c>
      <c r="F190" s="44" t="s">
        <v>85</v>
      </c>
      <c r="G190" s="44" t="s">
        <v>86</v>
      </c>
      <c r="H190" s="44" t="s">
        <v>81</v>
      </c>
      <c r="I190" s="44" t="s">
        <v>83</v>
      </c>
      <c r="J190" s="44" t="s">
        <v>81</v>
      </c>
      <c r="K190" s="44" t="s">
        <v>95</v>
      </c>
      <c r="L190" s="189"/>
      <c r="M190" s="197"/>
      <c r="N190" s="194"/>
      <c r="O190" s="194"/>
      <c r="P190" s="194"/>
      <c r="Q190" s="194"/>
      <c r="R190" s="194"/>
    </row>
    <row r="191" spans="1:22">
      <c r="A191" s="27" cm="1">
        <f t="array" aca="1" ref="A191" ca="1">DATE("2025","8"+5,IFERROR(INDIRECT(T1),"1"))</f>
        <v>46023</v>
      </c>
      <c r="B191" s="20"/>
      <c r="C191" s="21"/>
      <c r="D191" s="20"/>
      <c r="E191" s="21"/>
      <c r="F191" s="22"/>
      <c r="G191" s="22"/>
      <c r="H191" s="34" t="str">
        <f>IF(OR(B191="",LEFT(M191,1)="✓"),"",C191-B191-F191)</f>
        <v/>
      </c>
      <c r="I191" s="34" t="str">
        <f>IF(OR(D191="",LEFT(M191,1)="✓"),"",E191-D191-G191)</f>
        <v/>
      </c>
      <c r="J191" s="34" t="str">
        <f>IF(AND(B191&lt;&gt;"",M191="✓所定"),C191-B191-F191,"")</f>
        <v/>
      </c>
      <c r="K191" s="34" t="str">
        <f>IF(AND(B191&lt;&gt;"",M191="✓法定"),C191-B191-F191,"")</f>
        <v/>
      </c>
      <c r="L191" s="26" t="str">
        <f>IF(AND($B191="",$D191=""),"",($C191-$B191-$F191)+($E191-$D191-$G191))</f>
        <v/>
      </c>
      <c r="M191" s="32"/>
      <c r="N191" s="190"/>
      <c r="O191" s="190"/>
      <c r="P191" s="190"/>
      <c r="Q191" s="190"/>
      <c r="R191" s="23"/>
      <c r="V191" s="1" t="s">
        <v>171</v>
      </c>
    </row>
    <row r="192" spans="1:22">
      <c r="A192" s="27">
        <f ca="1">A191+1</f>
        <v>46024</v>
      </c>
      <c r="B192" s="20"/>
      <c r="C192" s="21"/>
      <c r="D192" s="20"/>
      <c r="E192" s="21"/>
      <c r="F192" s="22"/>
      <c r="G192" s="22"/>
      <c r="H192" s="34" t="str">
        <f t="shared" ref="H192:H221" si="35">IF(OR(B192="",LEFT(M192,1)="✓"),"",C192-B192-F192)</f>
        <v/>
      </c>
      <c r="I192" s="34" t="str">
        <f t="shared" ref="I192:I221" si="36">IF(OR(D192="",LEFT(M192,1)="✓"),"",E192-D192-G192)</f>
        <v/>
      </c>
      <c r="J192" s="34" t="str">
        <f t="shared" ref="J192:J221" si="37">IF(AND(B192&lt;&gt;"",M192="✓所定"),C192-B192-F192,"")</f>
        <v/>
      </c>
      <c r="K192" s="34" t="str">
        <f t="shared" ref="K192:K221" si="38">IF(AND(B192&lt;&gt;"",M192="✓法定"),C192-B192-F192,"")</f>
        <v/>
      </c>
      <c r="L192" s="26" t="str">
        <f t="shared" ref="L192:L221" si="39">IF(AND($B192="",$D192=""),"",($C192-$B192-$F192)+($E192-$D192-$G192))</f>
        <v/>
      </c>
      <c r="M192" s="32"/>
      <c r="N192" s="190"/>
      <c r="O192" s="190"/>
      <c r="P192" s="190"/>
      <c r="Q192" s="190"/>
      <c r="R192" s="23"/>
      <c r="V192" s="1" t="s">
        <v>172</v>
      </c>
    </row>
    <row r="193" spans="1:18">
      <c r="A193" s="27">
        <f t="shared" ref="A193:A221" ca="1" si="40">A192+1</f>
        <v>46025</v>
      </c>
      <c r="B193" s="20"/>
      <c r="C193" s="21"/>
      <c r="D193" s="20"/>
      <c r="E193" s="21"/>
      <c r="F193" s="22"/>
      <c r="G193" s="22"/>
      <c r="H193" s="34" t="str">
        <f t="shared" si="35"/>
        <v/>
      </c>
      <c r="I193" s="34" t="str">
        <f t="shared" si="36"/>
        <v/>
      </c>
      <c r="J193" s="34" t="str">
        <f t="shared" si="37"/>
        <v/>
      </c>
      <c r="K193" s="34" t="str">
        <f t="shared" si="38"/>
        <v/>
      </c>
      <c r="L193" s="26" t="str">
        <f t="shared" si="39"/>
        <v/>
      </c>
      <c r="M193" s="32"/>
      <c r="N193" s="190"/>
      <c r="O193" s="190"/>
      <c r="P193" s="190"/>
      <c r="Q193" s="190"/>
      <c r="R193" s="23"/>
    </row>
    <row r="194" spans="1:18">
      <c r="A194" s="27">
        <f t="shared" ca="1" si="40"/>
        <v>46026</v>
      </c>
      <c r="B194" s="20"/>
      <c r="C194" s="21"/>
      <c r="D194" s="20"/>
      <c r="E194" s="21"/>
      <c r="F194" s="22"/>
      <c r="G194" s="22"/>
      <c r="H194" s="34" t="str">
        <f t="shared" si="35"/>
        <v/>
      </c>
      <c r="I194" s="34" t="str">
        <f t="shared" si="36"/>
        <v/>
      </c>
      <c r="J194" s="34" t="str">
        <f t="shared" si="37"/>
        <v/>
      </c>
      <c r="K194" s="34" t="str">
        <f t="shared" si="38"/>
        <v/>
      </c>
      <c r="L194" s="26" t="str">
        <f t="shared" si="39"/>
        <v/>
      </c>
      <c r="M194" s="32"/>
      <c r="N194" s="190"/>
      <c r="O194" s="190"/>
      <c r="P194" s="190"/>
      <c r="Q194" s="190"/>
      <c r="R194" s="23"/>
    </row>
    <row r="195" spans="1:18">
      <c r="A195" s="27">
        <f t="shared" ca="1" si="40"/>
        <v>46027</v>
      </c>
      <c r="B195" s="20"/>
      <c r="C195" s="21"/>
      <c r="D195" s="20"/>
      <c r="E195" s="21"/>
      <c r="F195" s="22"/>
      <c r="G195" s="22"/>
      <c r="H195" s="34" t="str">
        <f t="shared" si="35"/>
        <v/>
      </c>
      <c r="I195" s="34" t="str">
        <f t="shared" si="36"/>
        <v/>
      </c>
      <c r="J195" s="34" t="str">
        <f t="shared" si="37"/>
        <v/>
      </c>
      <c r="K195" s="34" t="str">
        <f t="shared" si="38"/>
        <v/>
      </c>
      <c r="L195" s="26" t="str">
        <f t="shared" si="39"/>
        <v/>
      </c>
      <c r="M195" s="32"/>
      <c r="N195" s="190"/>
      <c r="O195" s="190"/>
      <c r="P195" s="190"/>
      <c r="Q195" s="190"/>
      <c r="R195" s="23"/>
    </row>
    <row r="196" spans="1:18">
      <c r="A196" s="27">
        <f t="shared" ca="1" si="40"/>
        <v>46028</v>
      </c>
      <c r="B196" s="20"/>
      <c r="C196" s="21"/>
      <c r="D196" s="20"/>
      <c r="E196" s="21"/>
      <c r="F196" s="22"/>
      <c r="G196" s="22"/>
      <c r="H196" s="34" t="str">
        <f t="shared" si="35"/>
        <v/>
      </c>
      <c r="I196" s="34" t="str">
        <f t="shared" si="36"/>
        <v/>
      </c>
      <c r="J196" s="34" t="str">
        <f t="shared" si="37"/>
        <v/>
      </c>
      <c r="K196" s="34" t="str">
        <f t="shared" si="38"/>
        <v/>
      </c>
      <c r="L196" s="26" t="str">
        <f t="shared" si="39"/>
        <v/>
      </c>
      <c r="M196" s="32"/>
      <c r="N196" s="190"/>
      <c r="O196" s="190"/>
      <c r="P196" s="190"/>
      <c r="Q196" s="190"/>
      <c r="R196" s="23"/>
    </row>
    <row r="197" spans="1:18">
      <c r="A197" s="27">
        <f t="shared" ca="1" si="40"/>
        <v>46029</v>
      </c>
      <c r="B197" s="20"/>
      <c r="C197" s="21"/>
      <c r="D197" s="20"/>
      <c r="E197" s="21"/>
      <c r="F197" s="22"/>
      <c r="G197" s="22"/>
      <c r="H197" s="34" t="str">
        <f t="shared" si="35"/>
        <v/>
      </c>
      <c r="I197" s="34" t="str">
        <f t="shared" si="36"/>
        <v/>
      </c>
      <c r="J197" s="34" t="str">
        <f t="shared" si="37"/>
        <v/>
      </c>
      <c r="K197" s="34" t="str">
        <f t="shared" si="38"/>
        <v/>
      </c>
      <c r="L197" s="26" t="str">
        <f t="shared" si="39"/>
        <v/>
      </c>
      <c r="M197" s="32"/>
      <c r="N197" s="190"/>
      <c r="O197" s="190"/>
      <c r="P197" s="190"/>
      <c r="Q197" s="190"/>
      <c r="R197" s="23"/>
    </row>
    <row r="198" spans="1:18">
      <c r="A198" s="27">
        <f t="shared" ca="1" si="40"/>
        <v>46030</v>
      </c>
      <c r="B198" s="20"/>
      <c r="C198" s="21"/>
      <c r="D198" s="20"/>
      <c r="E198" s="21"/>
      <c r="F198" s="22"/>
      <c r="G198" s="22"/>
      <c r="H198" s="34" t="str">
        <f t="shared" si="35"/>
        <v/>
      </c>
      <c r="I198" s="34" t="str">
        <f t="shared" si="36"/>
        <v/>
      </c>
      <c r="J198" s="34" t="str">
        <f t="shared" si="37"/>
        <v/>
      </c>
      <c r="K198" s="34" t="str">
        <f t="shared" si="38"/>
        <v/>
      </c>
      <c r="L198" s="26" t="str">
        <f t="shared" si="39"/>
        <v/>
      </c>
      <c r="M198" s="32"/>
      <c r="N198" s="190"/>
      <c r="O198" s="190"/>
      <c r="P198" s="190"/>
      <c r="Q198" s="190"/>
      <c r="R198" s="23"/>
    </row>
    <row r="199" spans="1:18">
      <c r="A199" s="27">
        <f t="shared" ca="1" si="40"/>
        <v>46031</v>
      </c>
      <c r="B199" s="20"/>
      <c r="C199" s="21"/>
      <c r="D199" s="20"/>
      <c r="E199" s="21"/>
      <c r="F199" s="22"/>
      <c r="G199" s="22"/>
      <c r="H199" s="34" t="str">
        <f t="shared" si="35"/>
        <v/>
      </c>
      <c r="I199" s="34" t="str">
        <f t="shared" si="36"/>
        <v/>
      </c>
      <c r="J199" s="34" t="str">
        <f t="shared" si="37"/>
        <v/>
      </c>
      <c r="K199" s="34" t="str">
        <f t="shared" si="38"/>
        <v/>
      </c>
      <c r="L199" s="26" t="str">
        <f t="shared" si="39"/>
        <v/>
      </c>
      <c r="M199" s="32"/>
      <c r="N199" s="190"/>
      <c r="O199" s="190"/>
      <c r="P199" s="190"/>
      <c r="Q199" s="190"/>
      <c r="R199" s="23"/>
    </row>
    <row r="200" spans="1:18">
      <c r="A200" s="27">
        <f t="shared" ca="1" si="40"/>
        <v>46032</v>
      </c>
      <c r="B200" s="20"/>
      <c r="C200" s="21"/>
      <c r="D200" s="20"/>
      <c r="E200" s="21"/>
      <c r="F200" s="22"/>
      <c r="G200" s="22"/>
      <c r="H200" s="34" t="str">
        <f t="shared" si="35"/>
        <v/>
      </c>
      <c r="I200" s="34" t="str">
        <f t="shared" si="36"/>
        <v/>
      </c>
      <c r="J200" s="34" t="str">
        <f t="shared" si="37"/>
        <v/>
      </c>
      <c r="K200" s="34" t="str">
        <f t="shared" si="38"/>
        <v/>
      </c>
      <c r="L200" s="26" t="str">
        <f t="shared" si="39"/>
        <v/>
      </c>
      <c r="M200" s="32"/>
      <c r="N200" s="190"/>
      <c r="O200" s="190"/>
      <c r="P200" s="190"/>
      <c r="Q200" s="190"/>
      <c r="R200" s="23"/>
    </row>
    <row r="201" spans="1:18">
      <c r="A201" s="27">
        <f t="shared" ca="1" si="40"/>
        <v>46033</v>
      </c>
      <c r="B201" s="20"/>
      <c r="C201" s="21"/>
      <c r="D201" s="20"/>
      <c r="E201" s="21"/>
      <c r="F201" s="22"/>
      <c r="G201" s="22"/>
      <c r="H201" s="34" t="str">
        <f t="shared" si="35"/>
        <v/>
      </c>
      <c r="I201" s="34" t="str">
        <f t="shared" si="36"/>
        <v/>
      </c>
      <c r="J201" s="34" t="str">
        <f t="shared" si="37"/>
        <v/>
      </c>
      <c r="K201" s="34" t="str">
        <f t="shared" si="38"/>
        <v/>
      </c>
      <c r="L201" s="26" t="str">
        <f t="shared" si="39"/>
        <v/>
      </c>
      <c r="M201" s="32"/>
      <c r="N201" s="190"/>
      <c r="O201" s="190"/>
      <c r="P201" s="190"/>
      <c r="Q201" s="190"/>
      <c r="R201" s="23"/>
    </row>
    <row r="202" spans="1:18">
      <c r="A202" s="27">
        <f t="shared" ca="1" si="40"/>
        <v>46034</v>
      </c>
      <c r="B202" s="20"/>
      <c r="C202" s="21"/>
      <c r="D202" s="20"/>
      <c r="E202" s="21"/>
      <c r="F202" s="22"/>
      <c r="G202" s="22"/>
      <c r="H202" s="34" t="str">
        <f t="shared" si="35"/>
        <v/>
      </c>
      <c r="I202" s="34" t="str">
        <f t="shared" si="36"/>
        <v/>
      </c>
      <c r="J202" s="34" t="str">
        <f t="shared" si="37"/>
        <v/>
      </c>
      <c r="K202" s="34" t="str">
        <f t="shared" si="38"/>
        <v/>
      </c>
      <c r="L202" s="26" t="str">
        <f t="shared" si="39"/>
        <v/>
      </c>
      <c r="M202" s="32"/>
      <c r="N202" s="190"/>
      <c r="O202" s="190"/>
      <c r="P202" s="190"/>
      <c r="Q202" s="190"/>
      <c r="R202" s="23"/>
    </row>
    <row r="203" spans="1:18">
      <c r="A203" s="27">
        <f t="shared" ca="1" si="40"/>
        <v>46035</v>
      </c>
      <c r="B203" s="20"/>
      <c r="C203" s="21"/>
      <c r="D203" s="20"/>
      <c r="E203" s="21"/>
      <c r="F203" s="22"/>
      <c r="G203" s="22"/>
      <c r="H203" s="34" t="str">
        <f t="shared" si="35"/>
        <v/>
      </c>
      <c r="I203" s="34" t="str">
        <f t="shared" si="36"/>
        <v/>
      </c>
      <c r="J203" s="34" t="str">
        <f t="shared" si="37"/>
        <v/>
      </c>
      <c r="K203" s="34" t="str">
        <f t="shared" si="38"/>
        <v/>
      </c>
      <c r="L203" s="26" t="str">
        <f t="shared" si="39"/>
        <v/>
      </c>
      <c r="M203" s="32"/>
      <c r="N203" s="190"/>
      <c r="O203" s="190"/>
      <c r="P203" s="190"/>
      <c r="Q203" s="190"/>
      <c r="R203" s="23"/>
    </row>
    <row r="204" spans="1:18">
      <c r="A204" s="27">
        <f t="shared" ca="1" si="40"/>
        <v>46036</v>
      </c>
      <c r="B204" s="20"/>
      <c r="C204" s="21"/>
      <c r="D204" s="20"/>
      <c r="E204" s="21"/>
      <c r="F204" s="22"/>
      <c r="G204" s="22"/>
      <c r="H204" s="34" t="str">
        <f t="shared" si="35"/>
        <v/>
      </c>
      <c r="I204" s="34" t="str">
        <f t="shared" si="36"/>
        <v/>
      </c>
      <c r="J204" s="34" t="str">
        <f t="shared" si="37"/>
        <v/>
      </c>
      <c r="K204" s="34" t="str">
        <f t="shared" si="38"/>
        <v/>
      </c>
      <c r="L204" s="26" t="str">
        <f t="shared" si="39"/>
        <v/>
      </c>
      <c r="M204" s="32"/>
      <c r="N204" s="190"/>
      <c r="O204" s="190"/>
      <c r="P204" s="190"/>
      <c r="Q204" s="190"/>
      <c r="R204" s="23"/>
    </row>
    <row r="205" spans="1:18">
      <c r="A205" s="27">
        <f t="shared" ca="1" si="40"/>
        <v>46037</v>
      </c>
      <c r="B205" s="20"/>
      <c r="C205" s="21"/>
      <c r="D205" s="20"/>
      <c r="E205" s="21"/>
      <c r="F205" s="22"/>
      <c r="G205" s="22"/>
      <c r="H205" s="34" t="str">
        <f t="shared" si="35"/>
        <v/>
      </c>
      <c r="I205" s="34" t="str">
        <f t="shared" si="36"/>
        <v/>
      </c>
      <c r="J205" s="34" t="str">
        <f t="shared" si="37"/>
        <v/>
      </c>
      <c r="K205" s="34" t="str">
        <f t="shared" si="38"/>
        <v/>
      </c>
      <c r="L205" s="26" t="str">
        <f t="shared" si="39"/>
        <v/>
      </c>
      <c r="M205" s="32"/>
      <c r="N205" s="190"/>
      <c r="O205" s="190"/>
      <c r="P205" s="190"/>
      <c r="Q205" s="190"/>
      <c r="R205" s="23"/>
    </row>
    <row r="206" spans="1:18">
      <c r="A206" s="27">
        <f t="shared" ca="1" si="40"/>
        <v>46038</v>
      </c>
      <c r="B206" s="20"/>
      <c r="C206" s="21"/>
      <c r="D206" s="20"/>
      <c r="E206" s="21"/>
      <c r="F206" s="22"/>
      <c r="G206" s="22"/>
      <c r="H206" s="34" t="str">
        <f t="shared" si="35"/>
        <v/>
      </c>
      <c r="I206" s="34" t="str">
        <f t="shared" si="36"/>
        <v/>
      </c>
      <c r="J206" s="34" t="str">
        <f t="shared" si="37"/>
        <v/>
      </c>
      <c r="K206" s="34" t="str">
        <f t="shared" si="38"/>
        <v/>
      </c>
      <c r="L206" s="26" t="str">
        <f t="shared" si="39"/>
        <v/>
      </c>
      <c r="M206" s="32"/>
      <c r="N206" s="190"/>
      <c r="O206" s="190"/>
      <c r="P206" s="190"/>
      <c r="Q206" s="190"/>
      <c r="R206" s="23"/>
    </row>
    <row r="207" spans="1:18">
      <c r="A207" s="27">
        <f t="shared" ca="1" si="40"/>
        <v>46039</v>
      </c>
      <c r="B207" s="20"/>
      <c r="C207" s="21"/>
      <c r="D207" s="20"/>
      <c r="E207" s="21"/>
      <c r="F207" s="22"/>
      <c r="G207" s="22"/>
      <c r="H207" s="34" t="str">
        <f t="shared" si="35"/>
        <v/>
      </c>
      <c r="I207" s="34" t="str">
        <f t="shared" si="36"/>
        <v/>
      </c>
      <c r="J207" s="34" t="str">
        <f t="shared" si="37"/>
        <v/>
      </c>
      <c r="K207" s="34" t="str">
        <f t="shared" si="38"/>
        <v/>
      </c>
      <c r="L207" s="26" t="str">
        <f t="shared" si="39"/>
        <v/>
      </c>
      <c r="M207" s="32"/>
      <c r="N207" s="190"/>
      <c r="O207" s="190"/>
      <c r="P207" s="190"/>
      <c r="Q207" s="190"/>
      <c r="R207" s="23"/>
    </row>
    <row r="208" spans="1:18">
      <c r="A208" s="27">
        <f t="shared" ca="1" si="40"/>
        <v>46040</v>
      </c>
      <c r="B208" s="20"/>
      <c r="C208" s="21"/>
      <c r="D208" s="20"/>
      <c r="E208" s="21"/>
      <c r="F208" s="22"/>
      <c r="G208" s="22"/>
      <c r="H208" s="34" t="str">
        <f t="shared" si="35"/>
        <v/>
      </c>
      <c r="I208" s="34" t="str">
        <f t="shared" si="36"/>
        <v/>
      </c>
      <c r="J208" s="34" t="str">
        <f t="shared" si="37"/>
        <v/>
      </c>
      <c r="K208" s="34" t="str">
        <f t="shared" si="38"/>
        <v/>
      </c>
      <c r="L208" s="26" t="str">
        <f t="shared" si="39"/>
        <v/>
      </c>
      <c r="M208" s="32"/>
      <c r="N208" s="190"/>
      <c r="O208" s="190"/>
      <c r="P208" s="190"/>
      <c r="Q208" s="190"/>
      <c r="R208" s="23"/>
    </row>
    <row r="209" spans="1:18">
      <c r="A209" s="27">
        <f t="shared" ca="1" si="40"/>
        <v>46041</v>
      </c>
      <c r="B209" s="20"/>
      <c r="C209" s="21"/>
      <c r="D209" s="20"/>
      <c r="E209" s="21"/>
      <c r="F209" s="22"/>
      <c r="G209" s="22"/>
      <c r="H209" s="34" t="str">
        <f t="shared" si="35"/>
        <v/>
      </c>
      <c r="I209" s="34" t="str">
        <f t="shared" si="36"/>
        <v/>
      </c>
      <c r="J209" s="34" t="str">
        <f t="shared" si="37"/>
        <v/>
      </c>
      <c r="K209" s="34" t="str">
        <f t="shared" si="38"/>
        <v/>
      </c>
      <c r="L209" s="26" t="str">
        <f t="shared" si="39"/>
        <v/>
      </c>
      <c r="M209" s="32"/>
      <c r="N209" s="190"/>
      <c r="O209" s="190"/>
      <c r="P209" s="190"/>
      <c r="Q209" s="190"/>
      <c r="R209" s="23"/>
    </row>
    <row r="210" spans="1:18">
      <c r="A210" s="27">
        <f t="shared" ca="1" si="40"/>
        <v>46042</v>
      </c>
      <c r="B210" s="20"/>
      <c r="C210" s="21"/>
      <c r="D210" s="20"/>
      <c r="E210" s="21"/>
      <c r="F210" s="22"/>
      <c r="G210" s="22"/>
      <c r="H210" s="34" t="str">
        <f t="shared" si="35"/>
        <v/>
      </c>
      <c r="I210" s="34" t="str">
        <f t="shared" si="36"/>
        <v/>
      </c>
      <c r="J210" s="34" t="str">
        <f t="shared" si="37"/>
        <v/>
      </c>
      <c r="K210" s="34" t="str">
        <f t="shared" si="38"/>
        <v/>
      </c>
      <c r="L210" s="26" t="str">
        <f t="shared" si="39"/>
        <v/>
      </c>
      <c r="M210" s="32"/>
      <c r="N210" s="190"/>
      <c r="O210" s="190"/>
      <c r="P210" s="190"/>
      <c r="Q210" s="190"/>
      <c r="R210" s="23"/>
    </row>
    <row r="211" spans="1:18">
      <c r="A211" s="27">
        <f t="shared" ca="1" si="40"/>
        <v>46043</v>
      </c>
      <c r="B211" s="20"/>
      <c r="C211" s="21"/>
      <c r="D211" s="20"/>
      <c r="E211" s="21"/>
      <c r="F211" s="22"/>
      <c r="G211" s="22"/>
      <c r="H211" s="34" t="str">
        <f t="shared" si="35"/>
        <v/>
      </c>
      <c r="I211" s="34" t="str">
        <f t="shared" si="36"/>
        <v/>
      </c>
      <c r="J211" s="34" t="str">
        <f t="shared" si="37"/>
        <v/>
      </c>
      <c r="K211" s="34" t="str">
        <f t="shared" si="38"/>
        <v/>
      </c>
      <c r="L211" s="26" t="str">
        <f t="shared" si="39"/>
        <v/>
      </c>
      <c r="M211" s="32"/>
      <c r="N211" s="190"/>
      <c r="O211" s="190"/>
      <c r="P211" s="190"/>
      <c r="Q211" s="190"/>
      <c r="R211" s="23"/>
    </row>
    <row r="212" spans="1:18">
      <c r="A212" s="27">
        <f t="shared" ca="1" si="40"/>
        <v>46044</v>
      </c>
      <c r="B212" s="20"/>
      <c r="C212" s="21"/>
      <c r="D212" s="20"/>
      <c r="E212" s="21"/>
      <c r="F212" s="22"/>
      <c r="G212" s="22"/>
      <c r="H212" s="34" t="str">
        <f t="shared" si="35"/>
        <v/>
      </c>
      <c r="I212" s="34" t="str">
        <f t="shared" si="36"/>
        <v/>
      </c>
      <c r="J212" s="34" t="str">
        <f t="shared" si="37"/>
        <v/>
      </c>
      <c r="K212" s="34" t="str">
        <f t="shared" si="38"/>
        <v/>
      </c>
      <c r="L212" s="26" t="str">
        <f t="shared" si="39"/>
        <v/>
      </c>
      <c r="M212" s="32"/>
      <c r="N212" s="190"/>
      <c r="O212" s="190"/>
      <c r="P212" s="190"/>
      <c r="Q212" s="190"/>
      <c r="R212" s="23"/>
    </row>
    <row r="213" spans="1:18">
      <c r="A213" s="27">
        <f t="shared" ca="1" si="40"/>
        <v>46045</v>
      </c>
      <c r="B213" s="20"/>
      <c r="C213" s="21"/>
      <c r="D213" s="20"/>
      <c r="E213" s="21"/>
      <c r="F213" s="22"/>
      <c r="G213" s="22"/>
      <c r="H213" s="34" t="str">
        <f t="shared" si="35"/>
        <v/>
      </c>
      <c r="I213" s="34" t="str">
        <f t="shared" si="36"/>
        <v/>
      </c>
      <c r="J213" s="34" t="str">
        <f t="shared" si="37"/>
        <v/>
      </c>
      <c r="K213" s="34" t="str">
        <f t="shared" si="38"/>
        <v/>
      </c>
      <c r="L213" s="26" t="str">
        <f t="shared" si="39"/>
        <v/>
      </c>
      <c r="M213" s="32"/>
      <c r="N213" s="190"/>
      <c r="O213" s="190"/>
      <c r="P213" s="190"/>
      <c r="Q213" s="190"/>
      <c r="R213" s="23"/>
    </row>
    <row r="214" spans="1:18">
      <c r="A214" s="27">
        <f t="shared" ca="1" si="40"/>
        <v>46046</v>
      </c>
      <c r="B214" s="20"/>
      <c r="C214" s="21"/>
      <c r="D214" s="20"/>
      <c r="E214" s="21"/>
      <c r="F214" s="22"/>
      <c r="G214" s="22"/>
      <c r="H214" s="34" t="str">
        <f t="shared" si="35"/>
        <v/>
      </c>
      <c r="I214" s="34" t="str">
        <f t="shared" si="36"/>
        <v/>
      </c>
      <c r="J214" s="34" t="str">
        <f t="shared" si="37"/>
        <v/>
      </c>
      <c r="K214" s="34" t="str">
        <f t="shared" si="38"/>
        <v/>
      </c>
      <c r="L214" s="26" t="str">
        <f t="shared" si="39"/>
        <v/>
      </c>
      <c r="M214" s="32"/>
      <c r="N214" s="190"/>
      <c r="O214" s="190"/>
      <c r="P214" s="190"/>
      <c r="Q214" s="190"/>
      <c r="R214" s="23"/>
    </row>
    <row r="215" spans="1:18">
      <c r="A215" s="27">
        <f t="shared" ca="1" si="40"/>
        <v>46047</v>
      </c>
      <c r="B215" s="20"/>
      <c r="C215" s="21"/>
      <c r="D215" s="20"/>
      <c r="E215" s="21"/>
      <c r="F215" s="22"/>
      <c r="G215" s="22"/>
      <c r="H215" s="34" t="str">
        <f t="shared" si="35"/>
        <v/>
      </c>
      <c r="I215" s="34" t="str">
        <f t="shared" si="36"/>
        <v/>
      </c>
      <c r="J215" s="34" t="str">
        <f t="shared" si="37"/>
        <v/>
      </c>
      <c r="K215" s="34" t="str">
        <f t="shared" si="38"/>
        <v/>
      </c>
      <c r="L215" s="26" t="str">
        <f t="shared" si="39"/>
        <v/>
      </c>
      <c r="M215" s="32"/>
      <c r="N215" s="190"/>
      <c r="O215" s="190"/>
      <c r="P215" s="190"/>
      <c r="Q215" s="190"/>
      <c r="R215" s="23"/>
    </row>
    <row r="216" spans="1:18">
      <c r="A216" s="27">
        <f t="shared" ca="1" si="40"/>
        <v>46048</v>
      </c>
      <c r="B216" s="20"/>
      <c r="C216" s="21"/>
      <c r="D216" s="20"/>
      <c r="E216" s="21"/>
      <c r="F216" s="22"/>
      <c r="G216" s="22"/>
      <c r="H216" s="34" t="str">
        <f t="shared" si="35"/>
        <v/>
      </c>
      <c r="I216" s="34" t="str">
        <f t="shared" si="36"/>
        <v/>
      </c>
      <c r="J216" s="34" t="str">
        <f t="shared" si="37"/>
        <v/>
      </c>
      <c r="K216" s="34" t="str">
        <f t="shared" si="38"/>
        <v/>
      </c>
      <c r="L216" s="26" t="str">
        <f t="shared" si="39"/>
        <v/>
      </c>
      <c r="M216" s="32"/>
      <c r="N216" s="190"/>
      <c r="O216" s="190"/>
      <c r="P216" s="190"/>
      <c r="Q216" s="190"/>
      <c r="R216" s="23"/>
    </row>
    <row r="217" spans="1:18">
      <c r="A217" s="27">
        <f t="shared" ca="1" si="40"/>
        <v>46049</v>
      </c>
      <c r="B217" s="20"/>
      <c r="C217" s="21"/>
      <c r="D217" s="20"/>
      <c r="E217" s="21"/>
      <c r="F217" s="22"/>
      <c r="G217" s="22"/>
      <c r="H217" s="34" t="str">
        <f t="shared" si="35"/>
        <v/>
      </c>
      <c r="I217" s="34" t="str">
        <f t="shared" si="36"/>
        <v/>
      </c>
      <c r="J217" s="34" t="str">
        <f t="shared" si="37"/>
        <v/>
      </c>
      <c r="K217" s="34" t="str">
        <f t="shared" si="38"/>
        <v/>
      </c>
      <c r="L217" s="26" t="str">
        <f t="shared" si="39"/>
        <v/>
      </c>
      <c r="M217" s="32"/>
      <c r="N217" s="190"/>
      <c r="O217" s="190"/>
      <c r="P217" s="190"/>
      <c r="Q217" s="190"/>
      <c r="R217" s="23"/>
    </row>
    <row r="218" spans="1:18">
      <c r="A218" s="27">
        <f t="shared" ca="1" si="40"/>
        <v>46050</v>
      </c>
      <c r="B218" s="20"/>
      <c r="C218" s="21"/>
      <c r="D218" s="20"/>
      <c r="E218" s="21"/>
      <c r="F218" s="22"/>
      <c r="G218" s="22"/>
      <c r="H218" s="34" t="str">
        <f t="shared" si="35"/>
        <v/>
      </c>
      <c r="I218" s="34" t="str">
        <f t="shared" si="36"/>
        <v/>
      </c>
      <c r="J218" s="34" t="str">
        <f t="shared" si="37"/>
        <v/>
      </c>
      <c r="K218" s="34" t="str">
        <f t="shared" si="38"/>
        <v/>
      </c>
      <c r="L218" s="26" t="str">
        <f t="shared" si="39"/>
        <v/>
      </c>
      <c r="M218" s="32"/>
      <c r="N218" s="190"/>
      <c r="O218" s="190"/>
      <c r="P218" s="190"/>
      <c r="Q218" s="190"/>
      <c r="R218" s="23"/>
    </row>
    <row r="219" spans="1:18">
      <c r="A219" s="27">
        <f t="shared" ca="1" si="40"/>
        <v>46051</v>
      </c>
      <c r="B219" s="20"/>
      <c r="C219" s="21"/>
      <c r="D219" s="20"/>
      <c r="E219" s="21"/>
      <c r="F219" s="22"/>
      <c r="G219" s="22"/>
      <c r="H219" s="34" t="str">
        <f t="shared" si="35"/>
        <v/>
      </c>
      <c r="I219" s="34" t="str">
        <f t="shared" si="36"/>
        <v/>
      </c>
      <c r="J219" s="34" t="str">
        <f t="shared" si="37"/>
        <v/>
      </c>
      <c r="K219" s="34" t="str">
        <f t="shared" si="38"/>
        <v/>
      </c>
      <c r="L219" s="26" t="str">
        <f t="shared" si="39"/>
        <v/>
      </c>
      <c r="M219" s="32"/>
      <c r="N219" s="190"/>
      <c r="O219" s="190"/>
      <c r="P219" s="190"/>
      <c r="Q219" s="190"/>
      <c r="R219" s="23"/>
    </row>
    <row r="220" spans="1:18">
      <c r="A220" s="27">
        <f t="shared" ca="1" si="40"/>
        <v>46052</v>
      </c>
      <c r="B220" s="20"/>
      <c r="C220" s="21"/>
      <c r="D220" s="20"/>
      <c r="E220" s="21"/>
      <c r="F220" s="22"/>
      <c r="G220" s="22"/>
      <c r="H220" s="34" t="str">
        <f t="shared" si="35"/>
        <v/>
      </c>
      <c r="I220" s="34" t="str">
        <f t="shared" si="36"/>
        <v/>
      </c>
      <c r="J220" s="34" t="str">
        <f t="shared" si="37"/>
        <v/>
      </c>
      <c r="K220" s="34" t="str">
        <f t="shared" si="38"/>
        <v/>
      </c>
      <c r="L220" s="26" t="str">
        <f t="shared" si="39"/>
        <v/>
      </c>
      <c r="M220" s="32"/>
      <c r="N220" s="190"/>
      <c r="O220" s="190"/>
      <c r="P220" s="190"/>
      <c r="Q220" s="190"/>
      <c r="R220" s="23"/>
    </row>
    <row r="221" spans="1:18">
      <c r="A221" s="27">
        <f t="shared" ca="1" si="40"/>
        <v>46053</v>
      </c>
      <c r="B221" s="20"/>
      <c r="C221" s="21"/>
      <c r="D221" s="20"/>
      <c r="E221" s="21"/>
      <c r="F221" s="22"/>
      <c r="G221" s="22"/>
      <c r="H221" s="34" t="str">
        <f t="shared" si="35"/>
        <v/>
      </c>
      <c r="I221" s="34" t="str">
        <f t="shared" si="36"/>
        <v/>
      </c>
      <c r="J221" s="34" t="str">
        <f t="shared" si="37"/>
        <v/>
      </c>
      <c r="K221" s="34" t="str">
        <f t="shared" si="38"/>
        <v/>
      </c>
      <c r="L221" s="26" t="str">
        <f t="shared" si="39"/>
        <v/>
      </c>
      <c r="M221" s="32"/>
      <c r="N221" s="190"/>
      <c r="O221" s="190"/>
      <c r="P221" s="190"/>
      <c r="Q221" s="190"/>
      <c r="R221" s="23"/>
    </row>
    <row r="222" spans="1:18">
      <c r="A222" s="5" t="s">
        <v>11</v>
      </c>
      <c r="B222" s="191"/>
      <c r="C222" s="192"/>
      <c r="D222" s="191"/>
      <c r="E222" s="192"/>
      <c r="F222" s="26" t="str">
        <f>IF(SUM($F191:$F221)=0,"",SUM($F191:$F221))</f>
        <v/>
      </c>
      <c r="G222" s="26" t="str">
        <f>IF(SUM($G191:$G221)=0,"",SUM($G191:$G221))</f>
        <v/>
      </c>
      <c r="H222" s="26" t="str">
        <f>IF(SUM(H191:H221)=0,"",SUM(H191:H221))</f>
        <v/>
      </c>
      <c r="I222" s="26" t="str">
        <f>IF(SUM(I191:I221)=0,"",SUM(I191:I221))</f>
        <v/>
      </c>
      <c r="J222" s="26" t="str">
        <f t="shared" ref="J222:K222" si="41">IF(SUM(J191:J221)=0,"",SUM(J191:J221))</f>
        <v/>
      </c>
      <c r="K222" s="26" t="str">
        <f t="shared" si="41"/>
        <v/>
      </c>
      <c r="L222" s="26" t="str">
        <f>IF(SUM($L191:$L221)=0,"",SUM($L191:$L221))</f>
        <v/>
      </c>
      <c r="M222" s="33"/>
      <c r="N222" s="193"/>
      <c r="O222" s="193"/>
      <c r="P222" s="193"/>
      <c r="Q222" s="193"/>
      <c r="R222" s="6"/>
    </row>
    <row r="224" spans="1:18" ht="27" customHeight="1">
      <c r="A224" s="194" t="s">
        <v>22</v>
      </c>
      <c r="B224" s="189" t="s">
        <v>103</v>
      </c>
      <c r="C224" s="189"/>
      <c r="D224" s="189"/>
      <c r="E224" s="189"/>
      <c r="F224" s="189" t="s">
        <v>23</v>
      </c>
      <c r="G224" s="189"/>
      <c r="H224" s="189" t="s">
        <v>88</v>
      </c>
      <c r="I224" s="189"/>
      <c r="J224" s="189"/>
      <c r="K224" s="189"/>
      <c r="L224" s="189" t="s">
        <v>87</v>
      </c>
      <c r="M224" s="195" t="s">
        <v>96</v>
      </c>
      <c r="N224" s="194" t="s">
        <v>25</v>
      </c>
      <c r="O224" s="194"/>
      <c r="P224" s="194"/>
      <c r="Q224" s="194"/>
      <c r="R224" s="189" t="s">
        <v>100</v>
      </c>
    </row>
    <row r="225" spans="1:22" ht="14.25" customHeight="1">
      <c r="A225" s="194"/>
      <c r="B225" s="189" t="s">
        <v>82</v>
      </c>
      <c r="C225" s="189"/>
      <c r="D225" s="189" t="s">
        <v>84</v>
      </c>
      <c r="E225" s="189"/>
      <c r="F225" s="189"/>
      <c r="G225" s="189"/>
      <c r="H225" s="189" t="s">
        <v>90</v>
      </c>
      <c r="I225" s="189"/>
      <c r="J225" s="189" t="s">
        <v>89</v>
      </c>
      <c r="K225" s="189"/>
      <c r="L225" s="189"/>
      <c r="M225" s="196"/>
      <c r="N225" s="194"/>
      <c r="O225" s="194"/>
      <c r="P225" s="194"/>
      <c r="Q225" s="194"/>
      <c r="R225" s="189"/>
    </row>
    <row r="226" spans="1:22">
      <c r="A226" s="194"/>
      <c r="B226" s="43" t="s">
        <v>26</v>
      </c>
      <c r="C226" s="43" t="s">
        <v>27</v>
      </c>
      <c r="D226" s="43" t="s">
        <v>26</v>
      </c>
      <c r="E226" s="43" t="s">
        <v>27</v>
      </c>
      <c r="F226" s="44" t="s">
        <v>85</v>
      </c>
      <c r="G226" s="44" t="s">
        <v>86</v>
      </c>
      <c r="H226" s="44" t="s">
        <v>81</v>
      </c>
      <c r="I226" s="44" t="s">
        <v>83</v>
      </c>
      <c r="J226" s="44" t="s">
        <v>81</v>
      </c>
      <c r="K226" s="44" t="s">
        <v>95</v>
      </c>
      <c r="L226" s="189"/>
      <c r="M226" s="197"/>
      <c r="N226" s="194"/>
      <c r="O226" s="194"/>
      <c r="P226" s="194"/>
      <c r="Q226" s="194"/>
      <c r="R226" s="194"/>
    </row>
    <row r="227" spans="1:22">
      <c r="A227" s="27" cm="1">
        <f t="array" aca="1" ref="A227" ca="1">DATE("2025","8"+6,IFERROR(INDIRECT(T1),"1"))</f>
        <v>46054</v>
      </c>
      <c r="B227" s="20"/>
      <c r="C227" s="21"/>
      <c r="D227" s="20"/>
      <c r="E227" s="21"/>
      <c r="F227" s="22"/>
      <c r="G227" s="22"/>
      <c r="H227" s="34" t="str">
        <f>IF(OR(B227="",LEFT(M227,1)="✓"),"",C227-B227-F227)</f>
        <v/>
      </c>
      <c r="I227" s="34" t="str">
        <f>IF(OR(D227="",LEFT(M227,1)="✓"),"",E227-D227-G227)</f>
        <v/>
      </c>
      <c r="J227" s="34" t="str">
        <f>IF(AND(B227&lt;&gt;"",M227="✓所定"),C227-B227-F227,"")</f>
        <v/>
      </c>
      <c r="K227" s="34" t="str">
        <f>IF(AND(B227&lt;&gt;"",M227="✓法定"),C227-B227-F227,"")</f>
        <v/>
      </c>
      <c r="L227" s="26" t="str">
        <f t="shared" ref="L227:L253" si="42">IF(AND($B227="",$D227=""),"",($C227-$B227-$F227)+($E227-$D227-$G227))</f>
        <v/>
      </c>
      <c r="M227" s="32"/>
      <c r="N227" s="190"/>
      <c r="O227" s="190"/>
      <c r="P227" s="190"/>
      <c r="Q227" s="190"/>
      <c r="R227" s="23"/>
      <c r="V227" s="1" t="s">
        <v>171</v>
      </c>
    </row>
    <row r="228" spans="1:22">
      <c r="A228" s="27">
        <f ca="1">A227+1</f>
        <v>46055</v>
      </c>
      <c r="B228" s="20"/>
      <c r="C228" s="21"/>
      <c r="D228" s="20"/>
      <c r="E228" s="21"/>
      <c r="F228" s="22"/>
      <c r="G228" s="22"/>
      <c r="H228" s="34" t="str">
        <f t="shared" ref="H228:H257" si="43">IF(OR(B228="",LEFT(M228,1)="✓"),"",C228-B228-F228)</f>
        <v/>
      </c>
      <c r="I228" s="34" t="str">
        <f t="shared" ref="I228:I257" si="44">IF(OR(D228="",LEFT(M228,1)="✓"),"",E228-D228-G228)</f>
        <v/>
      </c>
      <c r="J228" s="34" t="str">
        <f t="shared" ref="J228:J257" si="45">IF(AND(B228&lt;&gt;"",M228="✓所定"),C228-B228-F228,"")</f>
        <v/>
      </c>
      <c r="K228" s="34" t="str">
        <f t="shared" ref="K228:K257" si="46">IF(AND(B228&lt;&gt;"",M228="✓法定"),C228-B228-F228,"")</f>
        <v/>
      </c>
      <c r="L228" s="26" t="str">
        <f t="shared" si="42"/>
        <v/>
      </c>
      <c r="M228" s="32"/>
      <c r="N228" s="190"/>
      <c r="O228" s="190"/>
      <c r="P228" s="190"/>
      <c r="Q228" s="190"/>
      <c r="R228" s="23"/>
      <c r="V228" s="1" t="s">
        <v>172</v>
      </c>
    </row>
    <row r="229" spans="1:22">
      <c r="A229" s="27">
        <f t="shared" ref="A229:A257" ca="1" si="47">A228+1</f>
        <v>46056</v>
      </c>
      <c r="B229" s="20"/>
      <c r="C229" s="21"/>
      <c r="D229" s="20"/>
      <c r="E229" s="21"/>
      <c r="F229" s="22"/>
      <c r="G229" s="22"/>
      <c r="H229" s="34" t="str">
        <f t="shared" si="43"/>
        <v/>
      </c>
      <c r="I229" s="34" t="str">
        <f t="shared" si="44"/>
        <v/>
      </c>
      <c r="J229" s="34" t="str">
        <f t="shared" si="45"/>
        <v/>
      </c>
      <c r="K229" s="34" t="str">
        <f t="shared" si="46"/>
        <v/>
      </c>
      <c r="L229" s="26" t="str">
        <f t="shared" si="42"/>
        <v/>
      </c>
      <c r="M229" s="32"/>
      <c r="N229" s="190"/>
      <c r="O229" s="190"/>
      <c r="P229" s="190"/>
      <c r="Q229" s="190"/>
      <c r="R229" s="23"/>
    </row>
    <row r="230" spans="1:22">
      <c r="A230" s="27">
        <f t="shared" ca="1" si="47"/>
        <v>46057</v>
      </c>
      <c r="B230" s="20"/>
      <c r="C230" s="21"/>
      <c r="D230" s="20"/>
      <c r="E230" s="21"/>
      <c r="F230" s="22"/>
      <c r="G230" s="22"/>
      <c r="H230" s="34" t="str">
        <f t="shared" si="43"/>
        <v/>
      </c>
      <c r="I230" s="34" t="str">
        <f t="shared" si="44"/>
        <v/>
      </c>
      <c r="J230" s="34" t="str">
        <f t="shared" si="45"/>
        <v/>
      </c>
      <c r="K230" s="34" t="str">
        <f t="shared" si="46"/>
        <v/>
      </c>
      <c r="L230" s="26" t="str">
        <f t="shared" si="42"/>
        <v/>
      </c>
      <c r="M230" s="32"/>
      <c r="N230" s="190"/>
      <c r="O230" s="190"/>
      <c r="P230" s="190"/>
      <c r="Q230" s="190"/>
      <c r="R230" s="23"/>
    </row>
    <row r="231" spans="1:22">
      <c r="A231" s="27">
        <f t="shared" ca="1" si="47"/>
        <v>46058</v>
      </c>
      <c r="B231" s="20"/>
      <c r="C231" s="21"/>
      <c r="D231" s="20"/>
      <c r="E231" s="21"/>
      <c r="F231" s="22"/>
      <c r="G231" s="22"/>
      <c r="H231" s="34" t="str">
        <f t="shared" si="43"/>
        <v/>
      </c>
      <c r="I231" s="34" t="str">
        <f t="shared" si="44"/>
        <v/>
      </c>
      <c r="J231" s="34" t="str">
        <f t="shared" si="45"/>
        <v/>
      </c>
      <c r="K231" s="34" t="str">
        <f t="shared" si="46"/>
        <v/>
      </c>
      <c r="L231" s="26" t="str">
        <f t="shared" si="42"/>
        <v/>
      </c>
      <c r="M231" s="32"/>
      <c r="N231" s="190"/>
      <c r="O231" s="190"/>
      <c r="P231" s="190"/>
      <c r="Q231" s="190"/>
      <c r="R231" s="23"/>
    </row>
    <row r="232" spans="1:22">
      <c r="A232" s="27">
        <f t="shared" ca="1" si="47"/>
        <v>46059</v>
      </c>
      <c r="B232" s="20"/>
      <c r="C232" s="21"/>
      <c r="D232" s="20"/>
      <c r="E232" s="21"/>
      <c r="F232" s="22"/>
      <c r="G232" s="22"/>
      <c r="H232" s="34" t="str">
        <f t="shared" si="43"/>
        <v/>
      </c>
      <c r="I232" s="34" t="str">
        <f t="shared" si="44"/>
        <v/>
      </c>
      <c r="J232" s="34" t="str">
        <f t="shared" si="45"/>
        <v/>
      </c>
      <c r="K232" s="34" t="str">
        <f t="shared" si="46"/>
        <v/>
      </c>
      <c r="L232" s="26" t="str">
        <f t="shared" si="42"/>
        <v/>
      </c>
      <c r="M232" s="32"/>
      <c r="N232" s="190"/>
      <c r="O232" s="190"/>
      <c r="P232" s="190"/>
      <c r="Q232" s="190"/>
      <c r="R232" s="23"/>
    </row>
    <row r="233" spans="1:22">
      <c r="A233" s="27">
        <f t="shared" ca="1" si="47"/>
        <v>46060</v>
      </c>
      <c r="B233" s="20"/>
      <c r="C233" s="21"/>
      <c r="D233" s="20"/>
      <c r="E233" s="21"/>
      <c r="F233" s="22"/>
      <c r="G233" s="22"/>
      <c r="H233" s="34" t="str">
        <f t="shared" si="43"/>
        <v/>
      </c>
      <c r="I233" s="34" t="str">
        <f t="shared" si="44"/>
        <v/>
      </c>
      <c r="J233" s="34" t="str">
        <f t="shared" si="45"/>
        <v/>
      </c>
      <c r="K233" s="34" t="str">
        <f t="shared" si="46"/>
        <v/>
      </c>
      <c r="L233" s="26" t="str">
        <f t="shared" si="42"/>
        <v/>
      </c>
      <c r="M233" s="32"/>
      <c r="N233" s="190"/>
      <c r="O233" s="190"/>
      <c r="P233" s="190"/>
      <c r="Q233" s="190"/>
      <c r="R233" s="23"/>
    </row>
    <row r="234" spans="1:22">
      <c r="A234" s="27">
        <f t="shared" ca="1" si="47"/>
        <v>46061</v>
      </c>
      <c r="B234" s="20"/>
      <c r="C234" s="21"/>
      <c r="D234" s="20"/>
      <c r="E234" s="21"/>
      <c r="F234" s="22"/>
      <c r="G234" s="22"/>
      <c r="H234" s="34" t="str">
        <f t="shared" si="43"/>
        <v/>
      </c>
      <c r="I234" s="34" t="str">
        <f t="shared" si="44"/>
        <v/>
      </c>
      <c r="J234" s="34" t="str">
        <f t="shared" si="45"/>
        <v/>
      </c>
      <c r="K234" s="34" t="str">
        <f t="shared" si="46"/>
        <v/>
      </c>
      <c r="L234" s="26" t="str">
        <f t="shared" si="42"/>
        <v/>
      </c>
      <c r="M234" s="32"/>
      <c r="N234" s="190"/>
      <c r="O234" s="190"/>
      <c r="P234" s="190"/>
      <c r="Q234" s="190"/>
      <c r="R234" s="23"/>
    </row>
    <row r="235" spans="1:22">
      <c r="A235" s="27">
        <f t="shared" ca="1" si="47"/>
        <v>46062</v>
      </c>
      <c r="B235" s="20"/>
      <c r="C235" s="21"/>
      <c r="D235" s="20"/>
      <c r="E235" s="21"/>
      <c r="F235" s="22"/>
      <c r="G235" s="22"/>
      <c r="H235" s="34" t="str">
        <f t="shared" si="43"/>
        <v/>
      </c>
      <c r="I235" s="34" t="str">
        <f t="shared" si="44"/>
        <v/>
      </c>
      <c r="J235" s="34" t="str">
        <f t="shared" si="45"/>
        <v/>
      </c>
      <c r="K235" s="34" t="str">
        <f t="shared" si="46"/>
        <v/>
      </c>
      <c r="L235" s="26" t="str">
        <f t="shared" si="42"/>
        <v/>
      </c>
      <c r="M235" s="32"/>
      <c r="N235" s="190"/>
      <c r="O235" s="190"/>
      <c r="P235" s="190"/>
      <c r="Q235" s="190"/>
      <c r="R235" s="23"/>
    </row>
    <row r="236" spans="1:22">
      <c r="A236" s="27">
        <f t="shared" ca="1" si="47"/>
        <v>46063</v>
      </c>
      <c r="B236" s="20"/>
      <c r="C236" s="21"/>
      <c r="D236" s="20"/>
      <c r="E236" s="21"/>
      <c r="F236" s="22"/>
      <c r="G236" s="22"/>
      <c r="H236" s="34" t="str">
        <f t="shared" si="43"/>
        <v/>
      </c>
      <c r="I236" s="34" t="str">
        <f t="shared" si="44"/>
        <v/>
      </c>
      <c r="J236" s="34" t="str">
        <f t="shared" si="45"/>
        <v/>
      </c>
      <c r="K236" s="34" t="str">
        <f t="shared" si="46"/>
        <v/>
      </c>
      <c r="L236" s="26" t="str">
        <f t="shared" si="42"/>
        <v/>
      </c>
      <c r="M236" s="32"/>
      <c r="N236" s="190"/>
      <c r="O236" s="190"/>
      <c r="P236" s="190"/>
      <c r="Q236" s="190"/>
      <c r="R236" s="23"/>
    </row>
    <row r="237" spans="1:22">
      <c r="A237" s="27">
        <f t="shared" ca="1" si="47"/>
        <v>46064</v>
      </c>
      <c r="B237" s="20"/>
      <c r="C237" s="21"/>
      <c r="D237" s="20"/>
      <c r="E237" s="21"/>
      <c r="F237" s="22"/>
      <c r="G237" s="22"/>
      <c r="H237" s="34" t="str">
        <f t="shared" si="43"/>
        <v/>
      </c>
      <c r="I237" s="34" t="str">
        <f t="shared" si="44"/>
        <v/>
      </c>
      <c r="J237" s="34" t="str">
        <f t="shared" si="45"/>
        <v/>
      </c>
      <c r="K237" s="34" t="str">
        <f t="shared" si="46"/>
        <v/>
      </c>
      <c r="L237" s="26" t="str">
        <f t="shared" si="42"/>
        <v/>
      </c>
      <c r="M237" s="32"/>
      <c r="N237" s="190"/>
      <c r="O237" s="190"/>
      <c r="P237" s="190"/>
      <c r="Q237" s="190"/>
      <c r="R237" s="23"/>
    </row>
    <row r="238" spans="1:22">
      <c r="A238" s="27">
        <f t="shared" ca="1" si="47"/>
        <v>46065</v>
      </c>
      <c r="B238" s="20"/>
      <c r="C238" s="21"/>
      <c r="D238" s="20"/>
      <c r="E238" s="21"/>
      <c r="F238" s="22"/>
      <c r="G238" s="22"/>
      <c r="H238" s="34" t="str">
        <f t="shared" si="43"/>
        <v/>
      </c>
      <c r="I238" s="34" t="str">
        <f t="shared" si="44"/>
        <v/>
      </c>
      <c r="J238" s="34" t="str">
        <f t="shared" si="45"/>
        <v/>
      </c>
      <c r="K238" s="34" t="str">
        <f t="shared" si="46"/>
        <v/>
      </c>
      <c r="L238" s="26" t="str">
        <f t="shared" si="42"/>
        <v/>
      </c>
      <c r="M238" s="32"/>
      <c r="N238" s="190"/>
      <c r="O238" s="190"/>
      <c r="P238" s="190"/>
      <c r="Q238" s="190"/>
      <c r="R238" s="23"/>
    </row>
    <row r="239" spans="1:22">
      <c r="A239" s="27">
        <f t="shared" ca="1" si="47"/>
        <v>46066</v>
      </c>
      <c r="B239" s="20"/>
      <c r="C239" s="21"/>
      <c r="D239" s="20"/>
      <c r="E239" s="21"/>
      <c r="F239" s="22"/>
      <c r="G239" s="22"/>
      <c r="H239" s="34" t="str">
        <f t="shared" si="43"/>
        <v/>
      </c>
      <c r="I239" s="34" t="str">
        <f t="shared" si="44"/>
        <v/>
      </c>
      <c r="J239" s="34" t="str">
        <f t="shared" si="45"/>
        <v/>
      </c>
      <c r="K239" s="34" t="str">
        <f t="shared" si="46"/>
        <v/>
      </c>
      <c r="L239" s="26" t="str">
        <f t="shared" si="42"/>
        <v/>
      </c>
      <c r="M239" s="32"/>
      <c r="N239" s="190"/>
      <c r="O239" s="190"/>
      <c r="P239" s="190"/>
      <c r="Q239" s="190"/>
      <c r="R239" s="23"/>
    </row>
    <row r="240" spans="1:22">
      <c r="A240" s="27">
        <f t="shared" ca="1" si="47"/>
        <v>46067</v>
      </c>
      <c r="B240" s="20"/>
      <c r="C240" s="21"/>
      <c r="D240" s="20"/>
      <c r="E240" s="21"/>
      <c r="F240" s="22"/>
      <c r="G240" s="22"/>
      <c r="H240" s="34" t="str">
        <f t="shared" si="43"/>
        <v/>
      </c>
      <c r="I240" s="34" t="str">
        <f t="shared" si="44"/>
        <v/>
      </c>
      <c r="J240" s="34" t="str">
        <f t="shared" si="45"/>
        <v/>
      </c>
      <c r="K240" s="34" t="str">
        <f t="shared" si="46"/>
        <v/>
      </c>
      <c r="L240" s="26" t="str">
        <f t="shared" si="42"/>
        <v/>
      </c>
      <c r="M240" s="32"/>
      <c r="N240" s="190"/>
      <c r="O240" s="190"/>
      <c r="P240" s="190"/>
      <c r="Q240" s="190"/>
      <c r="R240" s="23"/>
    </row>
    <row r="241" spans="1:18">
      <c r="A241" s="27">
        <f t="shared" ca="1" si="47"/>
        <v>46068</v>
      </c>
      <c r="B241" s="20"/>
      <c r="C241" s="21"/>
      <c r="D241" s="20"/>
      <c r="E241" s="21"/>
      <c r="F241" s="22"/>
      <c r="G241" s="22"/>
      <c r="H241" s="34" t="str">
        <f t="shared" si="43"/>
        <v/>
      </c>
      <c r="I241" s="34" t="str">
        <f t="shared" si="44"/>
        <v/>
      </c>
      <c r="J241" s="34" t="str">
        <f t="shared" si="45"/>
        <v/>
      </c>
      <c r="K241" s="34" t="str">
        <f t="shared" si="46"/>
        <v/>
      </c>
      <c r="L241" s="26" t="str">
        <f t="shared" si="42"/>
        <v/>
      </c>
      <c r="M241" s="32"/>
      <c r="N241" s="190"/>
      <c r="O241" s="190"/>
      <c r="P241" s="190"/>
      <c r="Q241" s="190"/>
      <c r="R241" s="23"/>
    </row>
    <row r="242" spans="1:18">
      <c r="A242" s="27">
        <f t="shared" ca="1" si="47"/>
        <v>46069</v>
      </c>
      <c r="B242" s="20"/>
      <c r="C242" s="21"/>
      <c r="D242" s="20"/>
      <c r="E242" s="21"/>
      <c r="F242" s="22"/>
      <c r="G242" s="22"/>
      <c r="H242" s="34" t="str">
        <f t="shared" si="43"/>
        <v/>
      </c>
      <c r="I242" s="34" t="str">
        <f t="shared" si="44"/>
        <v/>
      </c>
      <c r="J242" s="34" t="str">
        <f t="shared" si="45"/>
        <v/>
      </c>
      <c r="K242" s="34" t="str">
        <f t="shared" si="46"/>
        <v/>
      </c>
      <c r="L242" s="26" t="str">
        <f t="shared" si="42"/>
        <v/>
      </c>
      <c r="M242" s="32"/>
      <c r="N242" s="190"/>
      <c r="O242" s="190"/>
      <c r="P242" s="190"/>
      <c r="Q242" s="190"/>
      <c r="R242" s="23"/>
    </row>
    <row r="243" spans="1:18">
      <c r="A243" s="27">
        <f t="shared" ca="1" si="47"/>
        <v>46070</v>
      </c>
      <c r="B243" s="20"/>
      <c r="C243" s="21"/>
      <c r="D243" s="20"/>
      <c r="E243" s="21"/>
      <c r="F243" s="22"/>
      <c r="G243" s="22"/>
      <c r="H243" s="34" t="str">
        <f t="shared" si="43"/>
        <v/>
      </c>
      <c r="I243" s="34" t="str">
        <f t="shared" si="44"/>
        <v/>
      </c>
      <c r="J243" s="34" t="str">
        <f t="shared" si="45"/>
        <v/>
      </c>
      <c r="K243" s="34" t="str">
        <f t="shared" si="46"/>
        <v/>
      </c>
      <c r="L243" s="26" t="str">
        <f t="shared" si="42"/>
        <v/>
      </c>
      <c r="M243" s="32"/>
      <c r="N243" s="190"/>
      <c r="O243" s="190"/>
      <c r="P243" s="190"/>
      <c r="Q243" s="190"/>
      <c r="R243" s="23"/>
    </row>
    <row r="244" spans="1:18">
      <c r="A244" s="27">
        <f t="shared" ca="1" si="47"/>
        <v>46071</v>
      </c>
      <c r="B244" s="20"/>
      <c r="C244" s="21"/>
      <c r="D244" s="20"/>
      <c r="E244" s="21"/>
      <c r="F244" s="22"/>
      <c r="G244" s="22"/>
      <c r="H244" s="34" t="str">
        <f t="shared" si="43"/>
        <v/>
      </c>
      <c r="I244" s="34" t="str">
        <f t="shared" si="44"/>
        <v/>
      </c>
      <c r="J244" s="34" t="str">
        <f t="shared" si="45"/>
        <v/>
      </c>
      <c r="K244" s="34" t="str">
        <f t="shared" si="46"/>
        <v/>
      </c>
      <c r="L244" s="26" t="str">
        <f t="shared" si="42"/>
        <v/>
      </c>
      <c r="M244" s="32"/>
      <c r="N244" s="190"/>
      <c r="O244" s="190"/>
      <c r="P244" s="190"/>
      <c r="Q244" s="190"/>
      <c r="R244" s="23"/>
    </row>
    <row r="245" spans="1:18">
      <c r="A245" s="27">
        <f t="shared" ca="1" si="47"/>
        <v>46072</v>
      </c>
      <c r="B245" s="20"/>
      <c r="C245" s="21"/>
      <c r="D245" s="20"/>
      <c r="E245" s="21"/>
      <c r="F245" s="22"/>
      <c r="G245" s="22"/>
      <c r="H245" s="34" t="str">
        <f t="shared" si="43"/>
        <v/>
      </c>
      <c r="I245" s="34" t="str">
        <f t="shared" si="44"/>
        <v/>
      </c>
      <c r="J245" s="34" t="str">
        <f t="shared" si="45"/>
        <v/>
      </c>
      <c r="K245" s="34" t="str">
        <f t="shared" si="46"/>
        <v/>
      </c>
      <c r="L245" s="26" t="str">
        <f t="shared" si="42"/>
        <v/>
      </c>
      <c r="M245" s="32"/>
      <c r="N245" s="190"/>
      <c r="O245" s="190"/>
      <c r="P245" s="190"/>
      <c r="Q245" s="190"/>
      <c r="R245" s="23"/>
    </row>
    <row r="246" spans="1:18">
      <c r="A246" s="27">
        <f t="shared" ca="1" si="47"/>
        <v>46073</v>
      </c>
      <c r="B246" s="20"/>
      <c r="C246" s="21"/>
      <c r="D246" s="20"/>
      <c r="E246" s="21"/>
      <c r="F246" s="22"/>
      <c r="G246" s="22"/>
      <c r="H246" s="34" t="str">
        <f t="shared" si="43"/>
        <v/>
      </c>
      <c r="I246" s="34" t="str">
        <f t="shared" si="44"/>
        <v/>
      </c>
      <c r="J246" s="34" t="str">
        <f t="shared" si="45"/>
        <v/>
      </c>
      <c r="K246" s="34" t="str">
        <f t="shared" si="46"/>
        <v/>
      </c>
      <c r="L246" s="26" t="str">
        <f t="shared" si="42"/>
        <v/>
      </c>
      <c r="M246" s="32"/>
      <c r="N246" s="190"/>
      <c r="O246" s="190"/>
      <c r="P246" s="190"/>
      <c r="Q246" s="190"/>
      <c r="R246" s="23"/>
    </row>
    <row r="247" spans="1:18">
      <c r="A247" s="27">
        <f t="shared" ca="1" si="47"/>
        <v>46074</v>
      </c>
      <c r="B247" s="20"/>
      <c r="C247" s="21"/>
      <c r="D247" s="20"/>
      <c r="E247" s="21"/>
      <c r="F247" s="22"/>
      <c r="G247" s="22"/>
      <c r="H247" s="34" t="str">
        <f t="shared" si="43"/>
        <v/>
      </c>
      <c r="I247" s="34" t="str">
        <f t="shared" si="44"/>
        <v/>
      </c>
      <c r="J247" s="34" t="str">
        <f t="shared" si="45"/>
        <v/>
      </c>
      <c r="K247" s="34" t="str">
        <f t="shared" si="46"/>
        <v/>
      </c>
      <c r="L247" s="26" t="str">
        <f t="shared" si="42"/>
        <v/>
      </c>
      <c r="M247" s="32"/>
      <c r="N247" s="190"/>
      <c r="O247" s="190"/>
      <c r="P247" s="190"/>
      <c r="Q247" s="190"/>
      <c r="R247" s="23"/>
    </row>
    <row r="248" spans="1:18">
      <c r="A248" s="27">
        <f t="shared" ca="1" si="47"/>
        <v>46075</v>
      </c>
      <c r="B248" s="20"/>
      <c r="C248" s="21"/>
      <c r="D248" s="20"/>
      <c r="E248" s="21"/>
      <c r="F248" s="22"/>
      <c r="G248" s="22"/>
      <c r="H248" s="34" t="str">
        <f t="shared" si="43"/>
        <v/>
      </c>
      <c r="I248" s="34" t="str">
        <f t="shared" si="44"/>
        <v/>
      </c>
      <c r="J248" s="34" t="str">
        <f t="shared" si="45"/>
        <v/>
      </c>
      <c r="K248" s="34" t="str">
        <f t="shared" si="46"/>
        <v/>
      </c>
      <c r="L248" s="26" t="str">
        <f t="shared" si="42"/>
        <v/>
      </c>
      <c r="M248" s="32"/>
      <c r="N248" s="190"/>
      <c r="O248" s="190"/>
      <c r="P248" s="190"/>
      <c r="Q248" s="190"/>
      <c r="R248" s="23"/>
    </row>
    <row r="249" spans="1:18">
      <c r="A249" s="27">
        <f t="shared" ca="1" si="47"/>
        <v>46076</v>
      </c>
      <c r="B249" s="20"/>
      <c r="C249" s="21"/>
      <c r="D249" s="20"/>
      <c r="E249" s="21"/>
      <c r="F249" s="22"/>
      <c r="G249" s="22"/>
      <c r="H249" s="34" t="str">
        <f t="shared" si="43"/>
        <v/>
      </c>
      <c r="I249" s="34" t="str">
        <f t="shared" si="44"/>
        <v/>
      </c>
      <c r="J249" s="34" t="str">
        <f t="shared" si="45"/>
        <v/>
      </c>
      <c r="K249" s="34" t="str">
        <f t="shared" si="46"/>
        <v/>
      </c>
      <c r="L249" s="26" t="str">
        <f t="shared" si="42"/>
        <v/>
      </c>
      <c r="M249" s="32"/>
      <c r="N249" s="190"/>
      <c r="O249" s="190"/>
      <c r="P249" s="190"/>
      <c r="Q249" s="190"/>
      <c r="R249" s="23"/>
    </row>
    <row r="250" spans="1:18">
      <c r="A250" s="27">
        <f t="shared" ca="1" si="47"/>
        <v>46077</v>
      </c>
      <c r="B250" s="20"/>
      <c r="C250" s="21"/>
      <c r="D250" s="20"/>
      <c r="E250" s="21"/>
      <c r="F250" s="22"/>
      <c r="G250" s="22"/>
      <c r="H250" s="34" t="str">
        <f t="shared" si="43"/>
        <v/>
      </c>
      <c r="I250" s="34" t="str">
        <f t="shared" si="44"/>
        <v/>
      </c>
      <c r="J250" s="34" t="str">
        <f t="shared" si="45"/>
        <v/>
      </c>
      <c r="K250" s="34" t="str">
        <f t="shared" si="46"/>
        <v/>
      </c>
      <c r="L250" s="26" t="str">
        <f t="shared" si="42"/>
        <v/>
      </c>
      <c r="M250" s="32"/>
      <c r="N250" s="190"/>
      <c r="O250" s="190"/>
      <c r="P250" s="190"/>
      <c r="Q250" s="190"/>
      <c r="R250" s="23"/>
    </row>
    <row r="251" spans="1:18">
      <c r="A251" s="27">
        <f t="shared" ca="1" si="47"/>
        <v>46078</v>
      </c>
      <c r="B251" s="20"/>
      <c r="C251" s="21"/>
      <c r="D251" s="20"/>
      <c r="E251" s="21"/>
      <c r="F251" s="22"/>
      <c r="G251" s="22"/>
      <c r="H251" s="34" t="str">
        <f t="shared" si="43"/>
        <v/>
      </c>
      <c r="I251" s="34" t="str">
        <f t="shared" si="44"/>
        <v/>
      </c>
      <c r="J251" s="34" t="str">
        <f t="shared" si="45"/>
        <v/>
      </c>
      <c r="K251" s="34" t="str">
        <f t="shared" si="46"/>
        <v/>
      </c>
      <c r="L251" s="26" t="str">
        <f t="shared" si="42"/>
        <v/>
      </c>
      <c r="M251" s="32"/>
      <c r="N251" s="190"/>
      <c r="O251" s="190"/>
      <c r="P251" s="190"/>
      <c r="Q251" s="190"/>
      <c r="R251" s="23"/>
    </row>
    <row r="252" spans="1:18">
      <c r="A252" s="27">
        <f t="shared" ca="1" si="47"/>
        <v>46079</v>
      </c>
      <c r="B252" s="20"/>
      <c r="C252" s="21"/>
      <c r="D252" s="20"/>
      <c r="E252" s="21"/>
      <c r="F252" s="22"/>
      <c r="G252" s="22"/>
      <c r="H252" s="34" t="str">
        <f t="shared" si="43"/>
        <v/>
      </c>
      <c r="I252" s="34" t="str">
        <f t="shared" si="44"/>
        <v/>
      </c>
      <c r="J252" s="34" t="str">
        <f t="shared" si="45"/>
        <v/>
      </c>
      <c r="K252" s="34" t="str">
        <f t="shared" si="46"/>
        <v/>
      </c>
      <c r="L252" s="26" t="str">
        <f t="shared" si="42"/>
        <v/>
      </c>
      <c r="M252" s="32"/>
      <c r="N252" s="190"/>
      <c r="O252" s="190"/>
      <c r="P252" s="190"/>
      <c r="Q252" s="190"/>
      <c r="R252" s="23"/>
    </row>
    <row r="253" spans="1:18">
      <c r="A253" s="27">
        <f t="shared" ca="1" si="47"/>
        <v>46080</v>
      </c>
      <c r="B253" s="20"/>
      <c r="C253" s="21"/>
      <c r="D253" s="20"/>
      <c r="E253" s="21"/>
      <c r="F253" s="22"/>
      <c r="G253" s="22"/>
      <c r="H253" s="34" t="str">
        <f t="shared" si="43"/>
        <v/>
      </c>
      <c r="I253" s="34" t="str">
        <f t="shared" si="44"/>
        <v/>
      </c>
      <c r="J253" s="34" t="str">
        <f t="shared" si="45"/>
        <v/>
      </c>
      <c r="K253" s="34" t="str">
        <f t="shared" si="46"/>
        <v/>
      </c>
      <c r="L253" s="26" t="str">
        <f t="shared" si="42"/>
        <v/>
      </c>
      <c r="M253" s="32"/>
      <c r="N253" s="190"/>
      <c r="O253" s="190"/>
      <c r="P253" s="190"/>
      <c r="Q253" s="190"/>
      <c r="R253" s="23"/>
    </row>
    <row r="254" spans="1:18">
      <c r="A254" s="27">
        <f t="shared" ca="1" si="47"/>
        <v>46081</v>
      </c>
      <c r="B254" s="20"/>
      <c r="C254" s="21"/>
      <c r="D254" s="20"/>
      <c r="E254" s="21"/>
      <c r="F254" s="22"/>
      <c r="G254" s="22"/>
      <c r="H254" s="34" t="str">
        <f t="shared" si="43"/>
        <v/>
      </c>
      <c r="I254" s="34" t="str">
        <f t="shared" si="44"/>
        <v/>
      </c>
      <c r="J254" s="34" t="str">
        <f t="shared" si="45"/>
        <v/>
      </c>
      <c r="K254" s="34" t="str">
        <f t="shared" si="46"/>
        <v/>
      </c>
      <c r="L254" s="26" t="str">
        <f>IF(AND($B254="",$D254=""),"",($C254-$B254-$F254)+($E254-$D254-$G254))</f>
        <v/>
      </c>
      <c r="M254" s="32"/>
      <c r="N254" s="190"/>
      <c r="O254" s="190"/>
      <c r="P254" s="190"/>
      <c r="Q254" s="190"/>
      <c r="R254" s="23"/>
    </row>
    <row r="255" spans="1:18">
      <c r="A255" s="27">
        <f t="shared" ca="1" si="47"/>
        <v>46082</v>
      </c>
      <c r="B255" s="20"/>
      <c r="C255" s="21"/>
      <c r="D255" s="20"/>
      <c r="E255" s="21"/>
      <c r="F255" s="22"/>
      <c r="G255" s="22"/>
      <c r="H255" s="34" t="str">
        <f t="shared" si="43"/>
        <v/>
      </c>
      <c r="I255" s="34" t="str">
        <f t="shared" si="44"/>
        <v/>
      </c>
      <c r="J255" s="34" t="str">
        <f t="shared" si="45"/>
        <v/>
      </c>
      <c r="K255" s="34" t="str">
        <f t="shared" si="46"/>
        <v/>
      </c>
      <c r="L255" s="26" t="str">
        <f>IF(AND($B255="",$D255=""),"",($C255-$B255-$F255)+($E255-$D255-$G255))</f>
        <v/>
      </c>
      <c r="M255" s="32"/>
      <c r="N255" s="190"/>
      <c r="O255" s="190"/>
      <c r="P255" s="190"/>
      <c r="Q255" s="190"/>
      <c r="R255" s="23"/>
    </row>
    <row r="256" spans="1:18">
      <c r="A256" s="27">
        <f t="shared" ca="1" si="47"/>
        <v>46083</v>
      </c>
      <c r="B256" s="20"/>
      <c r="C256" s="21"/>
      <c r="D256" s="20"/>
      <c r="E256" s="21"/>
      <c r="F256" s="22"/>
      <c r="G256" s="22"/>
      <c r="H256" s="34" t="str">
        <f t="shared" si="43"/>
        <v/>
      </c>
      <c r="I256" s="34" t="str">
        <f t="shared" si="44"/>
        <v/>
      </c>
      <c r="J256" s="34" t="str">
        <f t="shared" si="45"/>
        <v/>
      </c>
      <c r="K256" s="34" t="str">
        <f t="shared" si="46"/>
        <v/>
      </c>
      <c r="L256" s="26" t="str">
        <f>IF(AND($B256="",$D256=""),"",($C256-$B256-$F256)+($E256-$D256-$G256))</f>
        <v/>
      </c>
      <c r="M256" s="32"/>
      <c r="N256" s="190"/>
      <c r="O256" s="190"/>
      <c r="P256" s="190"/>
      <c r="Q256" s="190"/>
      <c r="R256" s="23"/>
    </row>
    <row r="257" spans="1:18">
      <c r="A257" s="27">
        <f t="shared" ca="1" si="47"/>
        <v>46084</v>
      </c>
      <c r="B257" s="20"/>
      <c r="C257" s="21"/>
      <c r="D257" s="20"/>
      <c r="E257" s="21"/>
      <c r="F257" s="22"/>
      <c r="G257" s="22"/>
      <c r="H257" s="34" t="str">
        <f t="shared" si="43"/>
        <v/>
      </c>
      <c r="I257" s="34" t="str">
        <f t="shared" si="44"/>
        <v/>
      </c>
      <c r="J257" s="34" t="str">
        <f t="shared" si="45"/>
        <v/>
      </c>
      <c r="K257" s="34" t="str">
        <f t="shared" si="46"/>
        <v/>
      </c>
      <c r="L257" s="26" t="str">
        <f>IF(AND($B257="",$D257=""),"",($C257-$B257-$F257)+($E257-$D257-$G257))</f>
        <v/>
      </c>
      <c r="M257" s="32"/>
      <c r="N257" s="190"/>
      <c r="O257" s="190"/>
      <c r="P257" s="190"/>
      <c r="Q257" s="190"/>
      <c r="R257" s="23"/>
    </row>
    <row r="258" spans="1:18">
      <c r="A258" s="5" t="s">
        <v>11</v>
      </c>
      <c r="B258" s="191"/>
      <c r="C258" s="192"/>
      <c r="D258" s="191"/>
      <c r="E258" s="192"/>
      <c r="F258" s="26" t="str">
        <f>IF(SUM($F227:$F257)=0,"",SUM($F227:$F257))</f>
        <v/>
      </c>
      <c r="G258" s="26" t="str">
        <f>IF(SUM($G227:$G257)=0,"",SUM($G227:$G257))</f>
        <v/>
      </c>
      <c r="H258" s="26" t="str">
        <f>IF(SUM(H227:H257)=0,"",SUM(H227:H257))</f>
        <v/>
      </c>
      <c r="I258" s="26" t="str">
        <f>IF(SUM(I227:I257)=0,"",SUM(I227:I257))</f>
        <v/>
      </c>
      <c r="J258" s="26" t="str">
        <f>IF(SUM(J227:J257)=0,"",SUM(J227:J257))</f>
        <v/>
      </c>
      <c r="K258" s="26" t="str">
        <f>IF(SUM(K227:K257)=0,"",SUM(K227:K257))</f>
        <v/>
      </c>
      <c r="L258" s="26" t="str">
        <f>IF(SUM($L227:$L257)=0,"",SUM($L227:$L257))</f>
        <v/>
      </c>
      <c r="M258" s="33"/>
      <c r="N258" s="193"/>
      <c r="O258" s="193"/>
      <c r="P258" s="193"/>
      <c r="Q258" s="193"/>
      <c r="R258" s="6"/>
    </row>
    <row r="260" spans="1:18" ht="27" customHeight="1">
      <c r="A260" s="194" t="s">
        <v>22</v>
      </c>
      <c r="B260" s="189" t="s">
        <v>103</v>
      </c>
      <c r="C260" s="189"/>
      <c r="D260" s="189"/>
      <c r="E260" s="189"/>
      <c r="F260" s="189" t="s">
        <v>23</v>
      </c>
      <c r="G260" s="189"/>
      <c r="H260" s="189" t="s">
        <v>88</v>
      </c>
      <c r="I260" s="189"/>
      <c r="J260" s="189"/>
      <c r="K260" s="189"/>
      <c r="L260" s="189" t="s">
        <v>87</v>
      </c>
      <c r="M260" s="195" t="s">
        <v>96</v>
      </c>
      <c r="N260" s="194" t="s">
        <v>25</v>
      </c>
      <c r="O260" s="194"/>
      <c r="P260" s="194"/>
      <c r="Q260" s="194"/>
      <c r="R260" s="189" t="s">
        <v>100</v>
      </c>
    </row>
    <row r="261" spans="1:18" ht="14.25" customHeight="1">
      <c r="A261" s="194"/>
      <c r="B261" s="189" t="s">
        <v>82</v>
      </c>
      <c r="C261" s="189"/>
      <c r="D261" s="189" t="s">
        <v>84</v>
      </c>
      <c r="E261" s="189"/>
      <c r="F261" s="189"/>
      <c r="G261" s="189"/>
      <c r="H261" s="189" t="s">
        <v>90</v>
      </c>
      <c r="I261" s="189"/>
      <c r="J261" s="189" t="s">
        <v>89</v>
      </c>
      <c r="K261" s="189"/>
      <c r="L261" s="189"/>
      <c r="M261" s="196"/>
      <c r="N261" s="194"/>
      <c r="O261" s="194"/>
      <c r="P261" s="194"/>
      <c r="Q261" s="194"/>
      <c r="R261" s="189"/>
    </row>
    <row r="262" spans="1:18">
      <c r="A262" s="194"/>
      <c r="B262" s="43" t="s">
        <v>26</v>
      </c>
      <c r="C262" s="43" t="s">
        <v>27</v>
      </c>
      <c r="D262" s="43" t="s">
        <v>26</v>
      </c>
      <c r="E262" s="43" t="s">
        <v>27</v>
      </c>
      <c r="F262" s="44" t="s">
        <v>85</v>
      </c>
      <c r="G262" s="44" t="s">
        <v>86</v>
      </c>
      <c r="H262" s="44" t="s">
        <v>81</v>
      </c>
      <c r="I262" s="44" t="s">
        <v>83</v>
      </c>
      <c r="J262" s="44" t="s">
        <v>81</v>
      </c>
      <c r="K262" s="44" t="s">
        <v>95</v>
      </c>
      <c r="L262" s="189"/>
      <c r="M262" s="197"/>
      <c r="N262" s="194"/>
      <c r="O262" s="194"/>
      <c r="P262" s="194"/>
      <c r="Q262" s="194"/>
      <c r="R262" s="194"/>
    </row>
    <row r="263" spans="1:18">
      <c r="A263" s="27" cm="1">
        <f t="array" aca="1" ref="A263" ca="1">DATE("2025","8"+7,IFERROR(INDIRECT(T1),"1"))</f>
        <v>46082</v>
      </c>
      <c r="B263" s="20"/>
      <c r="C263" s="21"/>
      <c r="D263" s="20"/>
      <c r="E263" s="21"/>
      <c r="F263" s="22"/>
      <c r="G263" s="22"/>
      <c r="H263" s="34" t="str">
        <f>IF(OR(B263="",LEFT(M263,1)="✓"),"",C263-B263-F263)</f>
        <v/>
      </c>
      <c r="I263" s="34" t="str">
        <f>IF(OR(D263="",LEFT(M263,1)="✓"),"",E263-D263-G263)</f>
        <v/>
      </c>
      <c r="J263" s="34" t="str">
        <f>IF(AND(B263&lt;&gt;"",M263="✓所定"),C263-B263-F263,"")</f>
        <v/>
      </c>
      <c r="K263" s="34" t="str">
        <f>IF(AND(B263&lt;&gt;"",M263="✓法定"),C263-B263-F263,"")</f>
        <v/>
      </c>
      <c r="L263" s="34" t="str">
        <f>IF(AND($B263="",$D263=""),"",($C263-$B263-$F263)+($E263-$D263-$G263))</f>
        <v/>
      </c>
      <c r="M263" s="32"/>
      <c r="N263" s="190"/>
      <c r="O263" s="190"/>
      <c r="P263" s="190"/>
      <c r="Q263" s="190"/>
      <c r="R263" s="23"/>
    </row>
    <row r="264" spans="1:18">
      <c r="A264" s="27">
        <f ca="1">A263+1</f>
        <v>46083</v>
      </c>
      <c r="B264" s="20"/>
      <c r="C264" s="21"/>
      <c r="D264" s="20"/>
      <c r="E264" s="21"/>
      <c r="F264" s="22"/>
      <c r="G264" s="22"/>
      <c r="H264" s="34" t="str">
        <f t="shared" ref="H264:H293" si="48">IF(OR(B264="",LEFT(M264,1)="✓"),"",C264-B264-F264)</f>
        <v/>
      </c>
      <c r="I264" s="34" t="str">
        <f t="shared" ref="I264:I293" si="49">IF(OR(D264="",LEFT(M264,1)="✓"),"",E264-D264-G264)</f>
        <v/>
      </c>
      <c r="J264" s="34" t="str">
        <f t="shared" ref="J264:J293" si="50">IF(AND(B264&lt;&gt;"",M264="✓所定"),C264-B264-F264,"")</f>
        <v/>
      </c>
      <c r="K264" s="34" t="str">
        <f t="shared" ref="K264:K293" si="51">IF(AND(B264&lt;&gt;"",M264="✓法定"),C264-B264-F264,"")</f>
        <v/>
      </c>
      <c r="L264" s="34" t="str">
        <f t="shared" ref="L264:L288" si="52">IF(AND($B264="",$D264=""),"",($C264-$B264-$F264)+($E264-$D264-$G264))</f>
        <v/>
      </c>
      <c r="M264" s="32"/>
      <c r="N264" s="190"/>
      <c r="O264" s="190"/>
      <c r="P264" s="190"/>
      <c r="Q264" s="190"/>
      <c r="R264" s="23"/>
    </row>
    <row r="265" spans="1:18">
      <c r="A265" s="27">
        <f t="shared" ref="A265:A293" ca="1" si="53">A264+1</f>
        <v>46084</v>
      </c>
      <c r="B265" s="20"/>
      <c r="C265" s="21"/>
      <c r="D265" s="20"/>
      <c r="E265" s="21"/>
      <c r="F265" s="22"/>
      <c r="G265" s="22"/>
      <c r="H265" s="34" t="str">
        <f t="shared" si="48"/>
        <v/>
      </c>
      <c r="I265" s="34" t="str">
        <f t="shared" si="49"/>
        <v/>
      </c>
      <c r="J265" s="34" t="str">
        <f t="shared" si="50"/>
        <v/>
      </c>
      <c r="K265" s="34" t="str">
        <f t="shared" si="51"/>
        <v/>
      </c>
      <c r="L265" s="34" t="str">
        <f t="shared" si="52"/>
        <v/>
      </c>
      <c r="M265" s="32"/>
      <c r="N265" s="190"/>
      <c r="O265" s="190"/>
      <c r="P265" s="190"/>
      <c r="Q265" s="190"/>
      <c r="R265" s="23"/>
    </row>
    <row r="266" spans="1:18">
      <c r="A266" s="27">
        <f t="shared" ca="1" si="53"/>
        <v>46085</v>
      </c>
      <c r="B266" s="20"/>
      <c r="C266" s="21"/>
      <c r="D266" s="20"/>
      <c r="E266" s="21"/>
      <c r="F266" s="22"/>
      <c r="G266" s="22"/>
      <c r="H266" s="34" t="str">
        <f t="shared" si="48"/>
        <v/>
      </c>
      <c r="I266" s="34" t="str">
        <f t="shared" si="49"/>
        <v/>
      </c>
      <c r="J266" s="34" t="str">
        <f t="shared" si="50"/>
        <v/>
      </c>
      <c r="K266" s="34" t="str">
        <f t="shared" si="51"/>
        <v/>
      </c>
      <c r="L266" s="34" t="str">
        <f t="shared" si="52"/>
        <v/>
      </c>
      <c r="M266" s="32"/>
      <c r="N266" s="190"/>
      <c r="O266" s="190"/>
      <c r="P266" s="190"/>
      <c r="Q266" s="190"/>
      <c r="R266" s="23"/>
    </row>
    <row r="267" spans="1:18">
      <c r="A267" s="27">
        <f t="shared" ca="1" si="53"/>
        <v>46086</v>
      </c>
      <c r="B267" s="20"/>
      <c r="C267" s="21"/>
      <c r="D267" s="20"/>
      <c r="E267" s="21"/>
      <c r="F267" s="22"/>
      <c r="G267" s="22"/>
      <c r="H267" s="34" t="str">
        <f t="shared" si="48"/>
        <v/>
      </c>
      <c r="I267" s="34" t="str">
        <f t="shared" si="49"/>
        <v/>
      </c>
      <c r="J267" s="34" t="str">
        <f t="shared" si="50"/>
        <v/>
      </c>
      <c r="K267" s="34" t="str">
        <f t="shared" si="51"/>
        <v/>
      </c>
      <c r="L267" s="34" t="str">
        <f t="shared" si="52"/>
        <v/>
      </c>
      <c r="M267" s="32"/>
      <c r="N267" s="190"/>
      <c r="O267" s="190"/>
      <c r="P267" s="190"/>
      <c r="Q267" s="190"/>
      <c r="R267" s="23"/>
    </row>
    <row r="268" spans="1:18">
      <c r="A268" s="27">
        <f t="shared" ca="1" si="53"/>
        <v>46087</v>
      </c>
      <c r="B268" s="20"/>
      <c r="C268" s="21"/>
      <c r="D268" s="20"/>
      <c r="E268" s="21"/>
      <c r="F268" s="22"/>
      <c r="G268" s="22"/>
      <c r="H268" s="34" t="str">
        <f t="shared" si="48"/>
        <v/>
      </c>
      <c r="I268" s="34" t="str">
        <f t="shared" si="49"/>
        <v/>
      </c>
      <c r="J268" s="34" t="str">
        <f t="shared" si="50"/>
        <v/>
      </c>
      <c r="K268" s="34" t="str">
        <f t="shared" si="51"/>
        <v/>
      </c>
      <c r="L268" s="34" t="str">
        <f t="shared" si="52"/>
        <v/>
      </c>
      <c r="M268" s="32"/>
      <c r="N268" s="190"/>
      <c r="O268" s="190"/>
      <c r="P268" s="190"/>
      <c r="Q268" s="190"/>
      <c r="R268" s="23"/>
    </row>
    <row r="269" spans="1:18">
      <c r="A269" s="27">
        <f t="shared" ca="1" si="53"/>
        <v>46088</v>
      </c>
      <c r="B269" s="20"/>
      <c r="C269" s="21"/>
      <c r="D269" s="20"/>
      <c r="E269" s="21"/>
      <c r="F269" s="22"/>
      <c r="G269" s="22"/>
      <c r="H269" s="34" t="str">
        <f t="shared" si="48"/>
        <v/>
      </c>
      <c r="I269" s="34" t="str">
        <f t="shared" si="49"/>
        <v/>
      </c>
      <c r="J269" s="34" t="str">
        <f t="shared" si="50"/>
        <v/>
      </c>
      <c r="K269" s="34" t="str">
        <f t="shared" si="51"/>
        <v/>
      </c>
      <c r="L269" s="34" t="str">
        <f t="shared" si="52"/>
        <v/>
      </c>
      <c r="M269" s="32"/>
      <c r="N269" s="190"/>
      <c r="O269" s="190"/>
      <c r="P269" s="190"/>
      <c r="Q269" s="190"/>
      <c r="R269" s="23"/>
    </row>
    <row r="270" spans="1:18">
      <c r="A270" s="27">
        <f t="shared" ca="1" si="53"/>
        <v>46089</v>
      </c>
      <c r="B270" s="20"/>
      <c r="C270" s="21"/>
      <c r="D270" s="20"/>
      <c r="E270" s="21"/>
      <c r="F270" s="22"/>
      <c r="G270" s="22"/>
      <c r="H270" s="34" t="str">
        <f t="shared" si="48"/>
        <v/>
      </c>
      <c r="I270" s="34" t="str">
        <f t="shared" si="49"/>
        <v/>
      </c>
      <c r="J270" s="34" t="str">
        <f t="shared" si="50"/>
        <v/>
      </c>
      <c r="K270" s="34" t="str">
        <f t="shared" si="51"/>
        <v/>
      </c>
      <c r="L270" s="34" t="str">
        <f t="shared" si="52"/>
        <v/>
      </c>
      <c r="M270" s="32"/>
      <c r="N270" s="190"/>
      <c r="O270" s="190"/>
      <c r="P270" s="190"/>
      <c r="Q270" s="190"/>
      <c r="R270" s="23"/>
    </row>
    <row r="271" spans="1:18">
      <c r="A271" s="27">
        <f t="shared" ca="1" si="53"/>
        <v>46090</v>
      </c>
      <c r="B271" s="20"/>
      <c r="C271" s="21"/>
      <c r="D271" s="20"/>
      <c r="E271" s="21"/>
      <c r="F271" s="22"/>
      <c r="G271" s="22"/>
      <c r="H271" s="34" t="str">
        <f t="shared" si="48"/>
        <v/>
      </c>
      <c r="I271" s="34" t="str">
        <f t="shared" si="49"/>
        <v/>
      </c>
      <c r="J271" s="34" t="str">
        <f t="shared" si="50"/>
        <v/>
      </c>
      <c r="K271" s="34" t="str">
        <f t="shared" si="51"/>
        <v/>
      </c>
      <c r="L271" s="34" t="str">
        <f t="shared" si="52"/>
        <v/>
      </c>
      <c r="M271" s="32"/>
      <c r="N271" s="190"/>
      <c r="O271" s="190"/>
      <c r="P271" s="190"/>
      <c r="Q271" s="190"/>
      <c r="R271" s="23"/>
    </row>
    <row r="272" spans="1:18">
      <c r="A272" s="27">
        <f t="shared" ca="1" si="53"/>
        <v>46091</v>
      </c>
      <c r="B272" s="20"/>
      <c r="C272" s="21"/>
      <c r="D272" s="20"/>
      <c r="E272" s="21"/>
      <c r="F272" s="22"/>
      <c r="G272" s="22"/>
      <c r="H272" s="34" t="str">
        <f t="shared" si="48"/>
        <v/>
      </c>
      <c r="I272" s="34" t="str">
        <f t="shared" si="49"/>
        <v/>
      </c>
      <c r="J272" s="34" t="str">
        <f t="shared" si="50"/>
        <v/>
      </c>
      <c r="K272" s="34" t="str">
        <f t="shared" si="51"/>
        <v/>
      </c>
      <c r="L272" s="34" t="str">
        <f t="shared" si="52"/>
        <v/>
      </c>
      <c r="M272" s="32"/>
      <c r="N272" s="190"/>
      <c r="O272" s="190"/>
      <c r="P272" s="190"/>
      <c r="Q272" s="190"/>
      <c r="R272" s="23"/>
    </row>
    <row r="273" spans="1:18">
      <c r="A273" s="27">
        <f t="shared" ca="1" si="53"/>
        <v>46092</v>
      </c>
      <c r="B273" s="20"/>
      <c r="C273" s="21"/>
      <c r="D273" s="20"/>
      <c r="E273" s="21"/>
      <c r="F273" s="22"/>
      <c r="G273" s="22"/>
      <c r="H273" s="34" t="str">
        <f t="shared" si="48"/>
        <v/>
      </c>
      <c r="I273" s="34" t="str">
        <f t="shared" si="49"/>
        <v/>
      </c>
      <c r="J273" s="34" t="str">
        <f t="shared" si="50"/>
        <v/>
      </c>
      <c r="K273" s="34" t="str">
        <f t="shared" si="51"/>
        <v/>
      </c>
      <c r="L273" s="34" t="str">
        <f t="shared" si="52"/>
        <v/>
      </c>
      <c r="M273" s="32"/>
      <c r="N273" s="190"/>
      <c r="O273" s="190"/>
      <c r="P273" s="190"/>
      <c r="Q273" s="190"/>
      <c r="R273" s="23"/>
    </row>
    <row r="274" spans="1:18">
      <c r="A274" s="27">
        <f t="shared" ca="1" si="53"/>
        <v>46093</v>
      </c>
      <c r="B274" s="20"/>
      <c r="C274" s="21"/>
      <c r="D274" s="20"/>
      <c r="E274" s="21"/>
      <c r="F274" s="22"/>
      <c r="G274" s="22"/>
      <c r="H274" s="34" t="str">
        <f t="shared" si="48"/>
        <v/>
      </c>
      <c r="I274" s="34" t="str">
        <f t="shared" si="49"/>
        <v/>
      </c>
      <c r="J274" s="34" t="str">
        <f t="shared" si="50"/>
        <v/>
      </c>
      <c r="K274" s="34" t="str">
        <f t="shared" si="51"/>
        <v/>
      </c>
      <c r="L274" s="34" t="str">
        <f t="shared" si="52"/>
        <v/>
      </c>
      <c r="M274" s="32"/>
      <c r="N274" s="190"/>
      <c r="O274" s="190"/>
      <c r="P274" s="190"/>
      <c r="Q274" s="190"/>
      <c r="R274" s="23"/>
    </row>
    <row r="275" spans="1:18">
      <c r="A275" s="27">
        <f t="shared" ca="1" si="53"/>
        <v>46094</v>
      </c>
      <c r="B275" s="20"/>
      <c r="C275" s="21"/>
      <c r="D275" s="20"/>
      <c r="E275" s="21"/>
      <c r="F275" s="22"/>
      <c r="G275" s="22"/>
      <c r="H275" s="34" t="str">
        <f t="shared" si="48"/>
        <v/>
      </c>
      <c r="I275" s="34" t="str">
        <f t="shared" si="49"/>
        <v/>
      </c>
      <c r="J275" s="34" t="str">
        <f t="shared" si="50"/>
        <v/>
      </c>
      <c r="K275" s="34" t="str">
        <f t="shared" si="51"/>
        <v/>
      </c>
      <c r="L275" s="34" t="str">
        <f t="shared" si="52"/>
        <v/>
      </c>
      <c r="M275" s="32"/>
      <c r="N275" s="190"/>
      <c r="O275" s="190"/>
      <c r="P275" s="190"/>
      <c r="Q275" s="190"/>
      <c r="R275" s="23"/>
    </row>
    <row r="276" spans="1:18">
      <c r="A276" s="27">
        <f t="shared" ca="1" si="53"/>
        <v>46095</v>
      </c>
      <c r="B276" s="20"/>
      <c r="C276" s="21"/>
      <c r="D276" s="20"/>
      <c r="E276" s="21"/>
      <c r="F276" s="22"/>
      <c r="G276" s="22"/>
      <c r="H276" s="34" t="str">
        <f t="shared" si="48"/>
        <v/>
      </c>
      <c r="I276" s="34" t="str">
        <f t="shared" si="49"/>
        <v/>
      </c>
      <c r="J276" s="34" t="str">
        <f t="shared" si="50"/>
        <v/>
      </c>
      <c r="K276" s="34" t="str">
        <f t="shared" si="51"/>
        <v/>
      </c>
      <c r="L276" s="34" t="str">
        <f t="shared" si="52"/>
        <v/>
      </c>
      <c r="M276" s="32"/>
      <c r="N276" s="190"/>
      <c r="O276" s="190"/>
      <c r="P276" s="190"/>
      <c r="Q276" s="190"/>
      <c r="R276" s="23"/>
    </row>
    <row r="277" spans="1:18">
      <c r="A277" s="27">
        <f t="shared" ca="1" si="53"/>
        <v>46096</v>
      </c>
      <c r="B277" s="20"/>
      <c r="C277" s="21"/>
      <c r="D277" s="20"/>
      <c r="E277" s="21"/>
      <c r="F277" s="22"/>
      <c r="G277" s="22"/>
      <c r="H277" s="34" t="str">
        <f t="shared" si="48"/>
        <v/>
      </c>
      <c r="I277" s="34" t="str">
        <f t="shared" si="49"/>
        <v/>
      </c>
      <c r="J277" s="34" t="str">
        <f t="shared" si="50"/>
        <v/>
      </c>
      <c r="K277" s="34" t="str">
        <f t="shared" si="51"/>
        <v/>
      </c>
      <c r="L277" s="34" t="str">
        <f t="shared" si="52"/>
        <v/>
      </c>
      <c r="M277" s="32"/>
      <c r="N277" s="190"/>
      <c r="O277" s="190"/>
      <c r="P277" s="190"/>
      <c r="Q277" s="190"/>
      <c r="R277" s="23"/>
    </row>
    <row r="278" spans="1:18">
      <c r="A278" s="27">
        <f t="shared" ca="1" si="53"/>
        <v>46097</v>
      </c>
      <c r="B278" s="20"/>
      <c r="C278" s="21"/>
      <c r="D278" s="20"/>
      <c r="E278" s="21"/>
      <c r="F278" s="22"/>
      <c r="G278" s="22"/>
      <c r="H278" s="34" t="str">
        <f t="shared" si="48"/>
        <v/>
      </c>
      <c r="I278" s="34" t="str">
        <f t="shared" si="49"/>
        <v/>
      </c>
      <c r="J278" s="34" t="str">
        <f t="shared" si="50"/>
        <v/>
      </c>
      <c r="K278" s="34" t="str">
        <f t="shared" si="51"/>
        <v/>
      </c>
      <c r="L278" s="34" t="str">
        <f t="shared" si="52"/>
        <v/>
      </c>
      <c r="M278" s="32"/>
      <c r="N278" s="190"/>
      <c r="O278" s="190"/>
      <c r="P278" s="190"/>
      <c r="Q278" s="190"/>
      <c r="R278" s="23"/>
    </row>
    <row r="279" spans="1:18">
      <c r="A279" s="27">
        <f t="shared" ca="1" si="53"/>
        <v>46098</v>
      </c>
      <c r="B279" s="20"/>
      <c r="C279" s="21"/>
      <c r="D279" s="20"/>
      <c r="E279" s="21"/>
      <c r="F279" s="22"/>
      <c r="G279" s="22"/>
      <c r="H279" s="34" t="str">
        <f t="shared" si="48"/>
        <v/>
      </c>
      <c r="I279" s="34" t="str">
        <f t="shared" si="49"/>
        <v/>
      </c>
      <c r="J279" s="34" t="str">
        <f t="shared" si="50"/>
        <v/>
      </c>
      <c r="K279" s="34" t="str">
        <f t="shared" si="51"/>
        <v/>
      </c>
      <c r="L279" s="34" t="str">
        <f t="shared" si="52"/>
        <v/>
      </c>
      <c r="M279" s="32"/>
      <c r="N279" s="190"/>
      <c r="O279" s="190"/>
      <c r="P279" s="190"/>
      <c r="Q279" s="190"/>
      <c r="R279" s="23"/>
    </row>
    <row r="280" spans="1:18">
      <c r="A280" s="27">
        <f t="shared" ca="1" si="53"/>
        <v>46099</v>
      </c>
      <c r="B280" s="20"/>
      <c r="C280" s="21"/>
      <c r="D280" s="20"/>
      <c r="E280" s="21"/>
      <c r="F280" s="22"/>
      <c r="G280" s="22"/>
      <c r="H280" s="34" t="str">
        <f t="shared" si="48"/>
        <v/>
      </c>
      <c r="I280" s="34" t="str">
        <f t="shared" si="49"/>
        <v/>
      </c>
      <c r="J280" s="34" t="str">
        <f t="shared" si="50"/>
        <v/>
      </c>
      <c r="K280" s="34" t="str">
        <f t="shared" si="51"/>
        <v/>
      </c>
      <c r="L280" s="34" t="str">
        <f t="shared" si="52"/>
        <v/>
      </c>
      <c r="M280" s="32"/>
      <c r="N280" s="190"/>
      <c r="O280" s="190"/>
      <c r="P280" s="190"/>
      <c r="Q280" s="190"/>
      <c r="R280" s="23"/>
    </row>
    <row r="281" spans="1:18">
      <c r="A281" s="27">
        <f t="shared" ca="1" si="53"/>
        <v>46100</v>
      </c>
      <c r="B281" s="20"/>
      <c r="C281" s="21"/>
      <c r="D281" s="20"/>
      <c r="E281" s="21"/>
      <c r="F281" s="22"/>
      <c r="G281" s="22"/>
      <c r="H281" s="34" t="str">
        <f t="shared" si="48"/>
        <v/>
      </c>
      <c r="I281" s="34" t="str">
        <f t="shared" si="49"/>
        <v/>
      </c>
      <c r="J281" s="34" t="str">
        <f t="shared" si="50"/>
        <v/>
      </c>
      <c r="K281" s="34" t="str">
        <f t="shared" si="51"/>
        <v/>
      </c>
      <c r="L281" s="34" t="str">
        <f t="shared" si="52"/>
        <v/>
      </c>
      <c r="M281" s="32"/>
      <c r="N281" s="190"/>
      <c r="O281" s="190"/>
      <c r="P281" s="190"/>
      <c r="Q281" s="190"/>
      <c r="R281" s="23"/>
    </row>
    <row r="282" spans="1:18">
      <c r="A282" s="27">
        <f t="shared" ca="1" si="53"/>
        <v>46101</v>
      </c>
      <c r="B282" s="20"/>
      <c r="C282" s="21"/>
      <c r="D282" s="20"/>
      <c r="E282" s="21"/>
      <c r="F282" s="22"/>
      <c r="G282" s="22"/>
      <c r="H282" s="34" t="str">
        <f t="shared" si="48"/>
        <v/>
      </c>
      <c r="I282" s="34" t="str">
        <f t="shared" si="49"/>
        <v/>
      </c>
      <c r="J282" s="34" t="str">
        <f t="shared" si="50"/>
        <v/>
      </c>
      <c r="K282" s="34" t="str">
        <f t="shared" si="51"/>
        <v/>
      </c>
      <c r="L282" s="34" t="str">
        <f t="shared" si="52"/>
        <v/>
      </c>
      <c r="M282" s="32"/>
      <c r="N282" s="190"/>
      <c r="O282" s="190"/>
      <c r="P282" s="190"/>
      <c r="Q282" s="190"/>
      <c r="R282" s="23"/>
    </row>
    <row r="283" spans="1:18">
      <c r="A283" s="27">
        <f t="shared" ca="1" si="53"/>
        <v>46102</v>
      </c>
      <c r="B283" s="20"/>
      <c r="C283" s="21"/>
      <c r="D283" s="20"/>
      <c r="E283" s="21"/>
      <c r="F283" s="22"/>
      <c r="G283" s="22"/>
      <c r="H283" s="34" t="str">
        <f t="shared" si="48"/>
        <v/>
      </c>
      <c r="I283" s="34" t="str">
        <f t="shared" si="49"/>
        <v/>
      </c>
      <c r="J283" s="34" t="str">
        <f t="shared" si="50"/>
        <v/>
      </c>
      <c r="K283" s="34" t="str">
        <f t="shared" si="51"/>
        <v/>
      </c>
      <c r="L283" s="34" t="str">
        <f t="shared" si="52"/>
        <v/>
      </c>
      <c r="M283" s="32"/>
      <c r="N283" s="190"/>
      <c r="O283" s="190"/>
      <c r="P283" s="190"/>
      <c r="Q283" s="190"/>
      <c r="R283" s="23"/>
    </row>
    <row r="284" spans="1:18">
      <c r="A284" s="27">
        <f t="shared" ca="1" si="53"/>
        <v>46103</v>
      </c>
      <c r="B284" s="20"/>
      <c r="C284" s="21"/>
      <c r="D284" s="20"/>
      <c r="E284" s="21"/>
      <c r="F284" s="22"/>
      <c r="G284" s="22"/>
      <c r="H284" s="34" t="str">
        <f t="shared" si="48"/>
        <v/>
      </c>
      <c r="I284" s="34" t="str">
        <f t="shared" si="49"/>
        <v/>
      </c>
      <c r="J284" s="34" t="str">
        <f t="shared" si="50"/>
        <v/>
      </c>
      <c r="K284" s="34" t="str">
        <f t="shared" si="51"/>
        <v/>
      </c>
      <c r="L284" s="34" t="str">
        <f t="shared" si="52"/>
        <v/>
      </c>
      <c r="M284" s="32"/>
      <c r="N284" s="190"/>
      <c r="O284" s="190"/>
      <c r="P284" s="190"/>
      <c r="Q284" s="190"/>
      <c r="R284" s="23"/>
    </row>
    <row r="285" spans="1:18">
      <c r="A285" s="27">
        <f t="shared" ca="1" si="53"/>
        <v>46104</v>
      </c>
      <c r="B285" s="20"/>
      <c r="C285" s="21"/>
      <c r="D285" s="20"/>
      <c r="E285" s="21"/>
      <c r="F285" s="22"/>
      <c r="G285" s="22"/>
      <c r="H285" s="34" t="str">
        <f t="shared" si="48"/>
        <v/>
      </c>
      <c r="I285" s="34" t="str">
        <f t="shared" si="49"/>
        <v/>
      </c>
      <c r="J285" s="34" t="str">
        <f t="shared" si="50"/>
        <v/>
      </c>
      <c r="K285" s="34" t="str">
        <f t="shared" si="51"/>
        <v/>
      </c>
      <c r="L285" s="34" t="str">
        <f t="shared" si="52"/>
        <v/>
      </c>
      <c r="M285" s="32"/>
      <c r="N285" s="190"/>
      <c r="O285" s="190"/>
      <c r="P285" s="190"/>
      <c r="Q285" s="190"/>
      <c r="R285" s="23"/>
    </row>
    <row r="286" spans="1:18">
      <c r="A286" s="27">
        <f t="shared" ca="1" si="53"/>
        <v>46105</v>
      </c>
      <c r="B286" s="20"/>
      <c r="C286" s="21"/>
      <c r="D286" s="20"/>
      <c r="E286" s="21"/>
      <c r="F286" s="22"/>
      <c r="G286" s="22"/>
      <c r="H286" s="34" t="str">
        <f t="shared" si="48"/>
        <v/>
      </c>
      <c r="I286" s="34" t="str">
        <f t="shared" si="49"/>
        <v/>
      </c>
      <c r="J286" s="34" t="str">
        <f t="shared" si="50"/>
        <v/>
      </c>
      <c r="K286" s="34" t="str">
        <f t="shared" si="51"/>
        <v/>
      </c>
      <c r="L286" s="34" t="str">
        <f t="shared" si="52"/>
        <v/>
      </c>
      <c r="M286" s="32"/>
      <c r="N286" s="190"/>
      <c r="O286" s="190"/>
      <c r="P286" s="190"/>
      <c r="Q286" s="190"/>
      <c r="R286" s="23"/>
    </row>
    <row r="287" spans="1:18">
      <c r="A287" s="27">
        <f t="shared" ca="1" si="53"/>
        <v>46106</v>
      </c>
      <c r="B287" s="20"/>
      <c r="C287" s="21"/>
      <c r="D287" s="20"/>
      <c r="E287" s="21"/>
      <c r="F287" s="22"/>
      <c r="G287" s="22"/>
      <c r="H287" s="34" t="str">
        <f t="shared" si="48"/>
        <v/>
      </c>
      <c r="I287" s="34" t="str">
        <f t="shared" si="49"/>
        <v/>
      </c>
      <c r="J287" s="34" t="str">
        <f t="shared" si="50"/>
        <v/>
      </c>
      <c r="K287" s="34" t="str">
        <f t="shared" si="51"/>
        <v/>
      </c>
      <c r="L287" s="34" t="str">
        <f t="shared" si="52"/>
        <v/>
      </c>
      <c r="M287" s="32"/>
      <c r="N287" s="190"/>
      <c r="O287" s="190"/>
      <c r="P287" s="190"/>
      <c r="Q287" s="190"/>
      <c r="R287" s="23"/>
    </row>
    <row r="288" spans="1:18">
      <c r="A288" s="27">
        <f t="shared" ca="1" si="53"/>
        <v>46107</v>
      </c>
      <c r="B288" s="20"/>
      <c r="C288" s="21"/>
      <c r="D288" s="20"/>
      <c r="E288" s="21"/>
      <c r="F288" s="22"/>
      <c r="G288" s="22"/>
      <c r="H288" s="34" t="str">
        <f t="shared" si="48"/>
        <v/>
      </c>
      <c r="I288" s="34" t="str">
        <f t="shared" si="49"/>
        <v/>
      </c>
      <c r="J288" s="34" t="str">
        <f t="shared" si="50"/>
        <v/>
      </c>
      <c r="K288" s="34" t="str">
        <f t="shared" si="51"/>
        <v/>
      </c>
      <c r="L288" s="34" t="str">
        <f t="shared" si="52"/>
        <v/>
      </c>
      <c r="M288" s="32"/>
      <c r="N288" s="190"/>
      <c r="O288" s="190"/>
      <c r="P288" s="190"/>
      <c r="Q288" s="190"/>
      <c r="R288" s="23"/>
    </row>
    <row r="289" spans="1:18">
      <c r="A289" s="27">
        <f t="shared" ca="1" si="53"/>
        <v>46108</v>
      </c>
      <c r="B289" s="20"/>
      <c r="C289" s="21"/>
      <c r="D289" s="20"/>
      <c r="E289" s="21"/>
      <c r="F289" s="22"/>
      <c r="G289" s="22"/>
      <c r="H289" s="34" t="str">
        <f t="shared" si="48"/>
        <v/>
      </c>
      <c r="I289" s="34" t="str">
        <f t="shared" si="49"/>
        <v/>
      </c>
      <c r="J289" s="34" t="str">
        <f t="shared" si="50"/>
        <v/>
      </c>
      <c r="K289" s="34" t="str">
        <f t="shared" si="51"/>
        <v/>
      </c>
      <c r="L289" s="34" t="str">
        <f>IF(AND($B289="",$D289=""),"",($C289-$B289-$F289)+($E289-$D289-$G289))</f>
        <v/>
      </c>
      <c r="M289" s="32"/>
      <c r="N289" s="190"/>
      <c r="O289" s="190"/>
      <c r="P289" s="190"/>
      <c r="Q289" s="190"/>
      <c r="R289" s="23"/>
    </row>
    <row r="290" spans="1:18">
      <c r="A290" s="27">
        <f t="shared" ca="1" si="53"/>
        <v>46109</v>
      </c>
      <c r="B290" s="20"/>
      <c r="C290" s="21"/>
      <c r="D290" s="20"/>
      <c r="E290" s="21"/>
      <c r="F290" s="22"/>
      <c r="G290" s="22"/>
      <c r="H290" s="34" t="str">
        <f t="shared" si="48"/>
        <v/>
      </c>
      <c r="I290" s="34" t="str">
        <f t="shared" si="49"/>
        <v/>
      </c>
      <c r="J290" s="34" t="str">
        <f t="shared" si="50"/>
        <v/>
      </c>
      <c r="K290" s="34" t="str">
        <f t="shared" si="51"/>
        <v/>
      </c>
      <c r="L290" s="34" t="str">
        <f>IF(AND($B290="",$D290=""),"",($C290-$B290-$F290)+($E290-$D290-$G290))</f>
        <v/>
      </c>
      <c r="M290" s="32"/>
      <c r="N290" s="190"/>
      <c r="O290" s="190"/>
      <c r="P290" s="190"/>
      <c r="Q290" s="190"/>
      <c r="R290" s="23"/>
    </row>
    <row r="291" spans="1:18">
      <c r="A291" s="27">
        <f t="shared" ca="1" si="53"/>
        <v>46110</v>
      </c>
      <c r="B291" s="20"/>
      <c r="C291" s="21"/>
      <c r="D291" s="20"/>
      <c r="E291" s="21"/>
      <c r="F291" s="22"/>
      <c r="G291" s="22"/>
      <c r="H291" s="34" t="str">
        <f t="shared" si="48"/>
        <v/>
      </c>
      <c r="I291" s="34" t="str">
        <f t="shared" si="49"/>
        <v/>
      </c>
      <c r="J291" s="34" t="str">
        <f t="shared" si="50"/>
        <v/>
      </c>
      <c r="K291" s="34" t="str">
        <f t="shared" si="51"/>
        <v/>
      </c>
      <c r="L291" s="34" t="str">
        <f>IF(AND($B291="",$D291=""),"",($C291-$B291-$F291)+($E291-$D291-$G291))</f>
        <v/>
      </c>
      <c r="M291" s="32"/>
      <c r="N291" s="190"/>
      <c r="O291" s="190"/>
      <c r="P291" s="190"/>
      <c r="Q291" s="190"/>
      <c r="R291" s="23"/>
    </row>
    <row r="292" spans="1:18">
      <c r="A292" s="27">
        <f t="shared" ca="1" si="53"/>
        <v>46111</v>
      </c>
      <c r="B292" s="20"/>
      <c r="C292" s="21"/>
      <c r="D292" s="20"/>
      <c r="E292" s="21"/>
      <c r="F292" s="22"/>
      <c r="G292" s="22"/>
      <c r="H292" s="34" t="str">
        <f t="shared" si="48"/>
        <v/>
      </c>
      <c r="I292" s="34" t="str">
        <f t="shared" si="49"/>
        <v/>
      </c>
      <c r="J292" s="34" t="str">
        <f t="shared" si="50"/>
        <v/>
      </c>
      <c r="K292" s="34" t="str">
        <f t="shared" si="51"/>
        <v/>
      </c>
      <c r="L292" s="34" t="str">
        <f>IF(AND($B292="",$D292=""),"",($C292-$B292-$F292)+($E292-$D292-$G292))</f>
        <v/>
      </c>
      <c r="M292" s="32"/>
      <c r="N292" s="190"/>
      <c r="O292" s="190"/>
      <c r="P292" s="190"/>
      <c r="Q292" s="190"/>
      <c r="R292" s="23"/>
    </row>
    <row r="293" spans="1:18">
      <c r="A293" s="27">
        <f t="shared" ca="1" si="53"/>
        <v>46112</v>
      </c>
      <c r="B293" s="20"/>
      <c r="C293" s="21"/>
      <c r="D293" s="20"/>
      <c r="E293" s="21"/>
      <c r="F293" s="22"/>
      <c r="G293" s="22"/>
      <c r="H293" s="34" t="str">
        <f t="shared" si="48"/>
        <v/>
      </c>
      <c r="I293" s="34" t="str">
        <f t="shared" si="49"/>
        <v/>
      </c>
      <c r="J293" s="34" t="str">
        <f t="shared" si="50"/>
        <v/>
      </c>
      <c r="K293" s="34" t="str">
        <f t="shared" si="51"/>
        <v/>
      </c>
      <c r="L293" s="34" t="str">
        <f>IF(AND($B293="",$D293=""),"",($C293-$B293-$F293)+($E293-$D293-$G293))</f>
        <v/>
      </c>
      <c r="M293" s="32"/>
      <c r="N293" s="190"/>
      <c r="O293" s="190"/>
      <c r="P293" s="190"/>
      <c r="Q293" s="190"/>
      <c r="R293" s="23"/>
    </row>
    <row r="294" spans="1:18">
      <c r="A294" s="5" t="s">
        <v>11</v>
      </c>
      <c r="B294" s="191"/>
      <c r="C294" s="192"/>
      <c r="D294" s="191"/>
      <c r="E294" s="192"/>
      <c r="F294" s="26" t="str">
        <f>IF(SUM($F263:$F293)=0,"",SUM($F263:$F293))</f>
        <v/>
      </c>
      <c r="G294" s="26" t="str">
        <f>IF(SUM($G263:$G293)=0,"",SUM($G263:$G293))</f>
        <v/>
      </c>
      <c r="H294" s="26" t="str">
        <f>IF(SUM(H263:H293)=0,"",SUM(H263:H293))</f>
        <v/>
      </c>
      <c r="I294" s="26" t="str">
        <f>IF(SUM(I263:I293)=0,"",SUM(I263:I293))</f>
        <v/>
      </c>
      <c r="J294" s="26" t="str">
        <f t="shared" ref="J294:K294" si="54">IF(SUM(J263:J293)=0,"",SUM(J263:J293))</f>
        <v/>
      </c>
      <c r="K294" s="26" t="str">
        <f t="shared" si="54"/>
        <v/>
      </c>
      <c r="L294" s="26" t="str">
        <f>IF(SUM($L263:$L293)=0,"",SUM($L263:$L293))</f>
        <v/>
      </c>
      <c r="M294" s="33"/>
      <c r="N294" s="193"/>
      <c r="O294" s="193"/>
      <c r="P294" s="193"/>
      <c r="Q294" s="193"/>
      <c r="R294" s="6"/>
    </row>
  </sheetData>
  <sheetProtection algorithmName="SHA-512" hashValue="8RWs+XZSTdAmssqUB9esKJ8arMvDPQDN6f5gL/75BANgTYJa0OEuyvA+Lf4NqIiCAOXYQZRpS8B6CWzIRi1GNA==" saltValue="o45ScQ7hRafr+437WYcURA==" spinCount="100000" sheet="1" formatRows="0"/>
  <mergeCells count="371">
    <mergeCell ref="A8:A10"/>
    <mergeCell ref="B8:E8"/>
    <mergeCell ref="F8:G9"/>
    <mergeCell ref="H8:K8"/>
    <mergeCell ref="L8:L10"/>
    <mergeCell ref="M8:M10"/>
    <mergeCell ref="N8:Q10"/>
    <mergeCell ref="R8:R10"/>
    <mergeCell ref="B9:C9"/>
    <mergeCell ref="D9:E9"/>
    <mergeCell ref="H9:I9"/>
    <mergeCell ref="J9:K9"/>
    <mergeCell ref="N11:Q11"/>
    <mergeCell ref="B4:L4"/>
    <mergeCell ref="P4:R4"/>
    <mergeCell ref="B5:L5"/>
    <mergeCell ref="N18:Q18"/>
    <mergeCell ref="N19:Q19"/>
    <mergeCell ref="N20:Q20"/>
    <mergeCell ref="N21:Q21"/>
    <mergeCell ref="N22:Q22"/>
    <mergeCell ref="N23:Q23"/>
    <mergeCell ref="N12:Q12"/>
    <mergeCell ref="N13:Q13"/>
    <mergeCell ref="N14:Q14"/>
    <mergeCell ref="N15:Q15"/>
    <mergeCell ref="N16:Q16"/>
    <mergeCell ref="N17:Q17"/>
    <mergeCell ref="N30:Q30"/>
    <mergeCell ref="N31:Q31"/>
    <mergeCell ref="N32:Q32"/>
    <mergeCell ref="N33:Q33"/>
    <mergeCell ref="N34:Q34"/>
    <mergeCell ref="N35:Q35"/>
    <mergeCell ref="N24:Q24"/>
    <mergeCell ref="N25:Q25"/>
    <mergeCell ref="N26:Q26"/>
    <mergeCell ref="N27:Q27"/>
    <mergeCell ref="N28:Q28"/>
    <mergeCell ref="N29:Q29"/>
    <mergeCell ref="A44:A46"/>
    <mergeCell ref="B44:E44"/>
    <mergeCell ref="F44:G45"/>
    <mergeCell ref="H44:K44"/>
    <mergeCell ref="L44:L46"/>
    <mergeCell ref="M44:M46"/>
    <mergeCell ref="N44:Q46"/>
    <mergeCell ref="N36:Q36"/>
    <mergeCell ref="N37:Q37"/>
    <mergeCell ref="N38:Q38"/>
    <mergeCell ref="N39:Q39"/>
    <mergeCell ref="N40:Q40"/>
    <mergeCell ref="N41:Q41"/>
    <mergeCell ref="R44:R46"/>
    <mergeCell ref="B45:C45"/>
    <mergeCell ref="D45:E45"/>
    <mergeCell ref="H45:I45"/>
    <mergeCell ref="J45:K45"/>
    <mergeCell ref="N47:Q47"/>
    <mergeCell ref="B42:C42"/>
    <mergeCell ref="D42:E42"/>
    <mergeCell ref="N42:Q42"/>
    <mergeCell ref="N54:Q54"/>
    <mergeCell ref="N55:Q55"/>
    <mergeCell ref="N56:Q56"/>
    <mergeCell ref="N57:Q57"/>
    <mergeCell ref="N58:Q58"/>
    <mergeCell ref="N59:Q59"/>
    <mergeCell ref="N48:Q48"/>
    <mergeCell ref="N49:Q49"/>
    <mergeCell ref="N50:Q50"/>
    <mergeCell ref="N51:Q51"/>
    <mergeCell ref="N52:Q52"/>
    <mergeCell ref="N53:Q53"/>
    <mergeCell ref="N66:Q66"/>
    <mergeCell ref="N67:Q67"/>
    <mergeCell ref="N68:Q68"/>
    <mergeCell ref="N69:Q69"/>
    <mergeCell ref="N70:Q70"/>
    <mergeCell ref="N71:Q71"/>
    <mergeCell ref="N60:Q60"/>
    <mergeCell ref="N61:Q61"/>
    <mergeCell ref="N62:Q62"/>
    <mergeCell ref="N63:Q63"/>
    <mergeCell ref="N64:Q64"/>
    <mergeCell ref="N65:Q65"/>
    <mergeCell ref="A80:A82"/>
    <mergeCell ref="B80:E80"/>
    <mergeCell ref="F80:G81"/>
    <mergeCell ref="H80:K80"/>
    <mergeCell ref="L80:L82"/>
    <mergeCell ref="M80:M82"/>
    <mergeCell ref="N80:Q82"/>
    <mergeCell ref="N72:Q72"/>
    <mergeCell ref="N73:Q73"/>
    <mergeCell ref="N74:Q74"/>
    <mergeCell ref="N75:Q75"/>
    <mergeCell ref="N76:Q76"/>
    <mergeCell ref="N77:Q77"/>
    <mergeCell ref="R80:R82"/>
    <mergeCell ref="B81:C81"/>
    <mergeCell ref="D81:E81"/>
    <mergeCell ref="H81:I81"/>
    <mergeCell ref="J81:K81"/>
    <mergeCell ref="N83:Q83"/>
    <mergeCell ref="B78:C78"/>
    <mergeCell ref="D78:E78"/>
    <mergeCell ref="N78:Q78"/>
    <mergeCell ref="N90:Q90"/>
    <mergeCell ref="N91:Q91"/>
    <mergeCell ref="N92:Q92"/>
    <mergeCell ref="N93:Q93"/>
    <mergeCell ref="N94:Q94"/>
    <mergeCell ref="N95:Q95"/>
    <mergeCell ref="N84:Q84"/>
    <mergeCell ref="N85:Q85"/>
    <mergeCell ref="N86:Q86"/>
    <mergeCell ref="N87:Q87"/>
    <mergeCell ref="N88:Q88"/>
    <mergeCell ref="N89:Q89"/>
    <mergeCell ref="N102:Q102"/>
    <mergeCell ref="N103:Q103"/>
    <mergeCell ref="N104:Q104"/>
    <mergeCell ref="N105:Q105"/>
    <mergeCell ref="N106:Q106"/>
    <mergeCell ref="N107:Q107"/>
    <mergeCell ref="N96:Q96"/>
    <mergeCell ref="N97:Q97"/>
    <mergeCell ref="N98:Q98"/>
    <mergeCell ref="N99:Q99"/>
    <mergeCell ref="N100:Q100"/>
    <mergeCell ref="N101:Q101"/>
    <mergeCell ref="A116:A118"/>
    <mergeCell ref="B116:E116"/>
    <mergeCell ref="F116:G117"/>
    <mergeCell ref="H116:K116"/>
    <mergeCell ref="L116:L118"/>
    <mergeCell ref="M116:M118"/>
    <mergeCell ref="N116:Q118"/>
    <mergeCell ref="N108:Q108"/>
    <mergeCell ref="N109:Q109"/>
    <mergeCell ref="N110:Q110"/>
    <mergeCell ref="N111:Q111"/>
    <mergeCell ref="N112:Q112"/>
    <mergeCell ref="N113:Q113"/>
    <mergeCell ref="R116:R118"/>
    <mergeCell ref="B117:C117"/>
    <mergeCell ref="D117:E117"/>
    <mergeCell ref="H117:I117"/>
    <mergeCell ref="J117:K117"/>
    <mergeCell ref="N119:Q119"/>
    <mergeCell ref="B114:C114"/>
    <mergeCell ref="D114:E114"/>
    <mergeCell ref="N114:Q114"/>
    <mergeCell ref="N126:Q126"/>
    <mergeCell ref="N127:Q127"/>
    <mergeCell ref="N128:Q128"/>
    <mergeCell ref="N129:Q129"/>
    <mergeCell ref="N130:Q130"/>
    <mergeCell ref="N131:Q131"/>
    <mergeCell ref="N120:Q120"/>
    <mergeCell ref="N121:Q121"/>
    <mergeCell ref="N122:Q122"/>
    <mergeCell ref="N123:Q123"/>
    <mergeCell ref="N124:Q124"/>
    <mergeCell ref="N125:Q125"/>
    <mergeCell ref="N138:Q138"/>
    <mergeCell ref="N139:Q139"/>
    <mergeCell ref="N140:Q140"/>
    <mergeCell ref="N141:Q141"/>
    <mergeCell ref="N142:Q142"/>
    <mergeCell ref="N143:Q143"/>
    <mergeCell ref="N132:Q132"/>
    <mergeCell ref="N133:Q133"/>
    <mergeCell ref="N134:Q134"/>
    <mergeCell ref="N135:Q135"/>
    <mergeCell ref="N136:Q136"/>
    <mergeCell ref="N137:Q137"/>
    <mergeCell ref="A152:A154"/>
    <mergeCell ref="B152:E152"/>
    <mergeCell ref="F152:G153"/>
    <mergeCell ref="H152:K152"/>
    <mergeCell ref="L152:L154"/>
    <mergeCell ref="M152:M154"/>
    <mergeCell ref="N152:Q154"/>
    <mergeCell ref="N144:Q144"/>
    <mergeCell ref="N145:Q145"/>
    <mergeCell ref="N146:Q146"/>
    <mergeCell ref="N147:Q147"/>
    <mergeCell ref="N148:Q148"/>
    <mergeCell ref="N149:Q149"/>
    <mergeCell ref="R152:R154"/>
    <mergeCell ref="B153:C153"/>
    <mergeCell ref="D153:E153"/>
    <mergeCell ref="H153:I153"/>
    <mergeCell ref="J153:K153"/>
    <mergeCell ref="N155:Q155"/>
    <mergeCell ref="B150:C150"/>
    <mergeCell ref="D150:E150"/>
    <mergeCell ref="N150:Q150"/>
    <mergeCell ref="N162:Q162"/>
    <mergeCell ref="N163:Q163"/>
    <mergeCell ref="N164:Q164"/>
    <mergeCell ref="N165:Q165"/>
    <mergeCell ref="N166:Q166"/>
    <mergeCell ref="N167:Q167"/>
    <mergeCell ref="N156:Q156"/>
    <mergeCell ref="N157:Q157"/>
    <mergeCell ref="N158:Q158"/>
    <mergeCell ref="N159:Q159"/>
    <mergeCell ref="N160:Q160"/>
    <mergeCell ref="N161:Q161"/>
    <mergeCell ref="N174:Q174"/>
    <mergeCell ref="N175:Q175"/>
    <mergeCell ref="N176:Q176"/>
    <mergeCell ref="N177:Q177"/>
    <mergeCell ref="N178:Q178"/>
    <mergeCell ref="N179:Q179"/>
    <mergeCell ref="N168:Q168"/>
    <mergeCell ref="N169:Q169"/>
    <mergeCell ref="N170:Q170"/>
    <mergeCell ref="N171:Q171"/>
    <mergeCell ref="N172:Q172"/>
    <mergeCell ref="N173:Q173"/>
    <mergeCell ref="A188:A190"/>
    <mergeCell ref="B188:E188"/>
    <mergeCell ref="F188:G189"/>
    <mergeCell ref="H188:K188"/>
    <mergeCell ref="L188:L190"/>
    <mergeCell ref="M188:M190"/>
    <mergeCell ref="N188:Q190"/>
    <mergeCell ref="N180:Q180"/>
    <mergeCell ref="N181:Q181"/>
    <mergeCell ref="N182:Q182"/>
    <mergeCell ref="N183:Q183"/>
    <mergeCell ref="N184:Q184"/>
    <mergeCell ref="N185:Q185"/>
    <mergeCell ref="R188:R190"/>
    <mergeCell ref="B189:C189"/>
    <mergeCell ref="D189:E189"/>
    <mergeCell ref="H189:I189"/>
    <mergeCell ref="J189:K189"/>
    <mergeCell ref="N191:Q191"/>
    <mergeCell ref="B186:C186"/>
    <mergeCell ref="D186:E186"/>
    <mergeCell ref="N186:Q186"/>
    <mergeCell ref="N198:Q198"/>
    <mergeCell ref="N199:Q199"/>
    <mergeCell ref="N200:Q200"/>
    <mergeCell ref="N201:Q201"/>
    <mergeCell ref="N202:Q202"/>
    <mergeCell ref="N203:Q203"/>
    <mergeCell ref="N192:Q192"/>
    <mergeCell ref="N193:Q193"/>
    <mergeCell ref="N194:Q194"/>
    <mergeCell ref="N195:Q195"/>
    <mergeCell ref="N196:Q196"/>
    <mergeCell ref="N197:Q197"/>
    <mergeCell ref="N210:Q210"/>
    <mergeCell ref="N211:Q211"/>
    <mergeCell ref="N212:Q212"/>
    <mergeCell ref="N213:Q213"/>
    <mergeCell ref="N214:Q214"/>
    <mergeCell ref="N215:Q215"/>
    <mergeCell ref="N204:Q204"/>
    <mergeCell ref="N205:Q205"/>
    <mergeCell ref="N206:Q206"/>
    <mergeCell ref="N207:Q207"/>
    <mergeCell ref="N208:Q208"/>
    <mergeCell ref="N209:Q209"/>
    <mergeCell ref="A224:A226"/>
    <mergeCell ref="B224:E224"/>
    <mergeCell ref="F224:G225"/>
    <mergeCell ref="H224:K224"/>
    <mergeCell ref="L224:L226"/>
    <mergeCell ref="M224:M226"/>
    <mergeCell ref="N224:Q226"/>
    <mergeCell ref="N216:Q216"/>
    <mergeCell ref="N217:Q217"/>
    <mergeCell ref="N218:Q218"/>
    <mergeCell ref="N219:Q219"/>
    <mergeCell ref="N220:Q220"/>
    <mergeCell ref="N221:Q221"/>
    <mergeCell ref="R224:R226"/>
    <mergeCell ref="B225:C225"/>
    <mergeCell ref="D225:E225"/>
    <mergeCell ref="H225:I225"/>
    <mergeCell ref="J225:K225"/>
    <mergeCell ref="N227:Q227"/>
    <mergeCell ref="B222:C222"/>
    <mergeCell ref="D222:E222"/>
    <mergeCell ref="N222:Q222"/>
    <mergeCell ref="N234:Q234"/>
    <mergeCell ref="N235:Q235"/>
    <mergeCell ref="N236:Q236"/>
    <mergeCell ref="N237:Q237"/>
    <mergeCell ref="N238:Q238"/>
    <mergeCell ref="N239:Q239"/>
    <mergeCell ref="N228:Q228"/>
    <mergeCell ref="N229:Q229"/>
    <mergeCell ref="N230:Q230"/>
    <mergeCell ref="N231:Q231"/>
    <mergeCell ref="N232:Q232"/>
    <mergeCell ref="N233:Q233"/>
    <mergeCell ref="N246:Q246"/>
    <mergeCell ref="N247:Q247"/>
    <mergeCell ref="N248:Q248"/>
    <mergeCell ref="N249:Q249"/>
    <mergeCell ref="N250:Q250"/>
    <mergeCell ref="N251:Q251"/>
    <mergeCell ref="N240:Q240"/>
    <mergeCell ref="N241:Q241"/>
    <mergeCell ref="N242:Q242"/>
    <mergeCell ref="N243:Q243"/>
    <mergeCell ref="N244:Q244"/>
    <mergeCell ref="N245:Q245"/>
    <mergeCell ref="A260:A262"/>
    <mergeCell ref="B260:E260"/>
    <mergeCell ref="F260:G261"/>
    <mergeCell ref="H260:K260"/>
    <mergeCell ref="L260:L262"/>
    <mergeCell ref="M260:M262"/>
    <mergeCell ref="N260:Q262"/>
    <mergeCell ref="N252:Q252"/>
    <mergeCell ref="N253:Q253"/>
    <mergeCell ref="N254:Q254"/>
    <mergeCell ref="N255:Q255"/>
    <mergeCell ref="N256:Q256"/>
    <mergeCell ref="N257:Q257"/>
    <mergeCell ref="R260:R262"/>
    <mergeCell ref="B261:C261"/>
    <mergeCell ref="D261:E261"/>
    <mergeCell ref="H261:I261"/>
    <mergeCell ref="J261:K261"/>
    <mergeCell ref="N263:Q263"/>
    <mergeCell ref="B258:C258"/>
    <mergeCell ref="D258:E258"/>
    <mergeCell ref="N258:Q258"/>
    <mergeCell ref="N270:Q270"/>
    <mergeCell ref="N271:Q271"/>
    <mergeCell ref="N272:Q272"/>
    <mergeCell ref="N273:Q273"/>
    <mergeCell ref="N274:Q274"/>
    <mergeCell ref="N275:Q275"/>
    <mergeCell ref="N264:Q264"/>
    <mergeCell ref="N265:Q265"/>
    <mergeCell ref="N266:Q266"/>
    <mergeCell ref="N267:Q267"/>
    <mergeCell ref="N268:Q268"/>
    <mergeCell ref="N269:Q269"/>
    <mergeCell ref="N282:Q282"/>
    <mergeCell ref="N283:Q283"/>
    <mergeCell ref="N284:Q284"/>
    <mergeCell ref="N285:Q285"/>
    <mergeCell ref="N286:Q286"/>
    <mergeCell ref="N287:Q287"/>
    <mergeCell ref="N276:Q276"/>
    <mergeCell ref="N277:Q277"/>
    <mergeCell ref="N278:Q278"/>
    <mergeCell ref="N279:Q279"/>
    <mergeCell ref="N280:Q280"/>
    <mergeCell ref="N281:Q281"/>
    <mergeCell ref="B294:C294"/>
    <mergeCell ref="D294:E294"/>
    <mergeCell ref="N294:Q294"/>
    <mergeCell ref="N288:Q288"/>
    <mergeCell ref="N289:Q289"/>
    <mergeCell ref="N290:Q290"/>
    <mergeCell ref="N291:Q291"/>
    <mergeCell ref="N292:Q292"/>
    <mergeCell ref="N293:Q293"/>
  </mergeCells>
  <phoneticPr fontId="2"/>
  <conditionalFormatting sqref="A12:C13 F12:G13 A14:G41">
    <cfRule type="expression" dxfId="783" priority="9">
      <formula>OR(EDATE($A$11,1)-1&lt;$A12,DATEVALUE("2026/3/31")&lt;$A12)</formula>
    </cfRule>
  </conditionalFormatting>
  <conditionalFormatting sqref="A48:F76 M48:R77 A77:G77 L77">
    <cfRule type="expression" dxfId="782" priority="10">
      <formula>OR(EDATE($A$47,1)-1&lt;$A48,DATEVALUE("2026/3/31")&lt;$A48)</formula>
    </cfRule>
  </conditionalFormatting>
  <conditionalFormatting sqref="A84:G113">
    <cfRule type="expression" dxfId="781" priority="11">
      <formula>OR(EDATE($A$83,1)-1&lt;$A84,DATEVALUE("2026/3/31")&lt;$A84)</formula>
    </cfRule>
  </conditionalFormatting>
  <conditionalFormatting sqref="A120:G149 M120:R149 L149">
    <cfRule type="expression" dxfId="780" priority="12">
      <formula>OR(EDATE($A$119,1)-1&lt;$A120,DATEVALUE("2026/3/31")&lt;$A120)</formula>
    </cfRule>
  </conditionalFormatting>
  <conditionalFormatting sqref="A156:G185">
    <cfRule type="expression" dxfId="779" priority="13">
      <formula>OR(EDATE($A$155,1)-1&lt;$A156,DATEVALUE("2026/3/31")&lt;$A156)</formula>
    </cfRule>
  </conditionalFormatting>
  <conditionalFormatting sqref="A192:G221">
    <cfRule type="expression" dxfId="778" priority="14">
      <formula>OR(EDATE($A$191,1)-1&lt;$A192,DATEVALUE("2026/3/31")&lt;$A192)</formula>
    </cfRule>
  </conditionalFormatting>
  <conditionalFormatting sqref="A228:G257 M228:R257 L255:L257">
    <cfRule type="expression" dxfId="777" priority="15">
      <formula>OR(EDATE($A$227,1)-1&lt;$A228,DATEVALUE("2026/3/31")&lt;$A228)</formula>
    </cfRule>
  </conditionalFormatting>
  <conditionalFormatting sqref="A264:G293 L264:R293">
    <cfRule type="expression" dxfId="776" priority="16">
      <formula>OR(EDATE($A$263,1)-1&lt;$A264,DATEVALUE("2026/3/31")&lt;$A264)</formula>
    </cfRule>
  </conditionalFormatting>
  <conditionalFormatting sqref="B11:C11">
    <cfRule type="expression" dxfId="775" priority="3">
      <formula>OR(EDATE($A$11,1)-1&lt;$A11,DATEVALUE("2026/3/31")&lt;$A11)</formula>
    </cfRule>
  </conditionalFormatting>
  <conditionalFormatting sqref="B4:L5">
    <cfRule type="expression" dxfId="774" priority="8">
      <formula>IF(LEN(B4)&lt;1,TRUE,FALSE)</formula>
    </cfRule>
  </conditionalFormatting>
  <conditionalFormatting sqref="D13:E13">
    <cfRule type="expression" dxfId="773" priority="2">
      <formula>$M$12="✓"</formula>
    </cfRule>
  </conditionalFormatting>
  <conditionalFormatting sqref="M11">
    <cfRule type="expression" dxfId="772" priority="1">
      <formula>OR(EDATE($A$11,1)-1&lt;$A11,DATEVALUE("2026/3/31")&lt;$A11)</formula>
    </cfRule>
  </conditionalFormatting>
  <conditionalFormatting sqref="M12:R41">
    <cfRule type="expression" dxfId="771" priority="4">
      <formula>OR(EDATE($A$11,1)-1&lt;$A12,DATEVALUE("2026/3/31")&lt;$A12)</formula>
    </cfRule>
  </conditionalFormatting>
  <conditionalFormatting sqref="M84:R113">
    <cfRule type="expression" dxfId="770" priority="5">
      <formula>OR(EDATE($A$83,1)-1&lt;$A84,DATEVALUE("2026/3/31")&lt;$A84)</formula>
    </cfRule>
  </conditionalFormatting>
  <conditionalFormatting sqref="M156:R185">
    <cfRule type="expression" dxfId="769" priority="6">
      <formula>OR(EDATE($A$155,1)-1&lt;$A156,DATEVALUE("2026/3/31")&lt;$A156)</formula>
    </cfRule>
  </conditionalFormatting>
  <conditionalFormatting sqref="M192:R221">
    <cfRule type="expression" dxfId="768" priority="7">
      <formula>OR(EDATE($A$191,1)-1&lt;$A192,DATEVALUE("2026/3/31")&lt;$A192)</formula>
    </cfRule>
  </conditionalFormatting>
  <dataValidations count="3">
    <dataValidation operator="greaterThanOrEqual" allowBlank="1" showInputMessage="1" showErrorMessage="1" sqref="H191:K221 H155:K185 H227:K257 H11:K41 H119:K149 H47:K77 H83:K113 H263:K293" xr:uid="{E7B2B405-3379-4E02-816C-B21CE0F8528B}"/>
    <dataValidation type="list" allowBlank="1" showInputMessage="1" showErrorMessage="1" sqref="M263:M293 M47:M76 M83:M113 M119:M149 M155:M185 M191:M221 M227:M257 M11:M41" xr:uid="{A0BF56B3-20EE-4E6B-9732-A9DCBD81FDD1}">
      <formula1>",✓所定,✓法定"</formula1>
    </dataValidation>
    <dataValidation type="time" operator="greaterThanOrEqual" allowBlank="1" showInputMessage="1" showErrorMessage="1" sqref="H114:K114 H78:K78 G42:K42 H222:K222 H258:K258 H186:K186 H150:K150 G11:G41 L11:L42 B11:F42 B47:G78 L47:L78 B83:G114 L83:L114 B119:G150 L119:L150 B155:G186 L155:L186 B191:G222 L191:L222 B227:G258 L227:L258 B263:G294 L263:L294 H294:K294" xr:uid="{34E0912C-A9C2-4F25-AF1B-6E30284C2299}">
      <formula1>0</formula1>
    </dataValidation>
  </dataValidations>
  <printOptions horizontalCentered="1"/>
  <pageMargins left="0.51181102362204722" right="0.51181102362204722" top="0.55118110236220474" bottom="0.55118110236220474" header="0.31496062992125984" footer="0.31496062992125984"/>
  <pageSetup paperSize="9" scale="76" fitToHeight="0" orientation="portrait" r:id="rId1"/>
  <rowBreaks count="7" manualBreakCount="7">
    <brk id="42" max="16383" man="1"/>
    <brk id="78" max="16383" man="1"/>
    <brk id="114" max="16383" man="1"/>
    <brk id="150" max="16383" man="1"/>
    <brk id="186" max="16383" man="1"/>
    <brk id="222" max="16383" man="1"/>
    <brk id="258"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37DEE1-9396-4D15-9143-BD8ADB21C614}">
  <sheetPr>
    <tabColor rgb="FF66CCFF"/>
    <pageSetUpPr fitToPage="1"/>
  </sheetPr>
  <dimension ref="A1:V294"/>
  <sheetViews>
    <sheetView view="pageBreakPreview" zoomScale="115" zoomScaleNormal="100" zoomScaleSheetLayoutView="115" workbookViewId="0">
      <selection activeCell="B11" sqref="B11"/>
    </sheetView>
  </sheetViews>
  <sheetFormatPr defaultColWidth="8.75" defaultRowHeight="14.25"/>
  <cols>
    <col min="1" max="1" width="10.75" style="1" customWidth="1"/>
    <col min="2" max="7" width="7.125" style="1" customWidth="1"/>
    <col min="8" max="11" width="7.125" style="1" hidden="1" customWidth="1"/>
    <col min="12" max="12" width="7.125" style="1" customWidth="1"/>
    <col min="13" max="13" width="6.125" style="9" customWidth="1"/>
    <col min="14" max="14" width="5.75" style="1" customWidth="1"/>
    <col min="15" max="15" width="9.125" style="1" customWidth="1"/>
    <col min="16" max="17" width="8.75" style="1" customWidth="1"/>
    <col min="18" max="18" width="12.75" style="1" customWidth="1"/>
    <col min="19" max="21" width="8.75" style="1" hidden="1" customWidth="1"/>
    <col min="22" max="16384" width="8.75" style="1"/>
  </cols>
  <sheetData>
    <row r="1" spans="1:22" ht="16.5">
      <c r="A1" s="2" t="str" cm="1">
        <f t="array" aca="1" ref="A1" ca="1">"業務日誌" &amp; RIGHT(CELL("filename", A1),U1)</f>
        <v>業務日誌3</v>
      </c>
      <c r="B1" s="3"/>
      <c r="C1" s="3"/>
      <c r="D1" s="3"/>
      <c r="E1" s="3"/>
      <c r="F1" s="3"/>
      <c r="G1" s="3"/>
      <c r="H1" s="3"/>
      <c r="I1" s="3"/>
      <c r="J1" s="3"/>
      <c r="K1" s="3"/>
      <c r="L1" s="3"/>
      <c r="M1" s="3"/>
      <c r="N1" s="3"/>
      <c r="O1" s="3"/>
      <c r="P1" s="3"/>
      <c r="Q1" s="3"/>
      <c r="R1" s="3"/>
      <c r="S1" s="45" t="str" cm="1">
        <f t="array" aca="1" ref="S1" ca="1">"各月内訳表!$E" &amp; 5+ 27*(RIGHT(CELL("filename", A1),U1)-1)</f>
        <v>各月内訳表!$E59</v>
      </c>
      <c r="T1" s="45" t="str" cm="1">
        <f t="array" aca="1" ref="T1" ca="1">"各月内訳表!$G" &amp; 6+ 27*(RIGHT(CELL("filename", A1),U1)-1)</f>
        <v>各月内訳表!$G60</v>
      </c>
      <c r="U1" s="45" cm="1">
        <f t="array" aca="1" ref="U1" ca="1">LEN(CELL("filename",A1))-FIND("日誌",CELL("filename",A1))-1</f>
        <v>1</v>
      </c>
    </row>
    <row r="2" spans="1:22" ht="16.899999999999999" customHeight="1">
      <c r="L2" s="25"/>
      <c r="Q2" s="19" t="s">
        <v>13</v>
      </c>
      <c r="R2" s="163">
        <f>入力ボックス!C8</f>
        <v>0</v>
      </c>
      <c r="S2" s="45"/>
      <c r="T2" s="45"/>
      <c r="U2" s="45" cm="1">
        <f t="array" aca="1" ref="U2" ca="1">LEN(CELL("filename",I2))-FIND("日誌",CELL("filename",I2))-1</f>
        <v>1</v>
      </c>
    </row>
    <row r="3" spans="1:22" ht="16.899999999999999" customHeight="1">
      <c r="L3" s="25"/>
      <c r="Q3" s="19"/>
      <c r="R3" s="28"/>
    </row>
    <row r="4" spans="1:22">
      <c r="A4" s="24" t="s">
        <v>12</v>
      </c>
      <c r="B4" s="201" t="str">
        <f>IF(入力ボックス!$C$4="","",入力ボックス!$C$4)</f>
        <v/>
      </c>
      <c r="C4" s="201"/>
      <c r="D4" s="201"/>
      <c r="E4" s="201"/>
      <c r="F4" s="201"/>
      <c r="G4" s="201"/>
      <c r="H4" s="201"/>
      <c r="I4" s="201"/>
      <c r="J4" s="201"/>
      <c r="K4" s="201"/>
      <c r="L4" s="201"/>
      <c r="O4" s="24" t="s">
        <v>79</v>
      </c>
      <c r="P4" s="202"/>
      <c r="Q4" s="202"/>
      <c r="R4" s="202"/>
    </row>
    <row r="5" spans="1:22" ht="18.75" customHeight="1">
      <c r="A5" s="24" t="s">
        <v>21</v>
      </c>
      <c r="B5" s="201" t="str" cm="1">
        <f t="array" aca="1" ref="B5" ca="1">IF(INDIRECT(S1)="","",INDIRECT(S1))</f>
        <v/>
      </c>
      <c r="C5" s="201"/>
      <c r="D5" s="201"/>
      <c r="E5" s="201"/>
      <c r="F5" s="201"/>
      <c r="G5" s="201"/>
      <c r="H5" s="201"/>
      <c r="I5" s="201"/>
      <c r="J5" s="201"/>
      <c r="K5" s="201"/>
      <c r="L5" s="201"/>
      <c r="O5" s="31" t="s">
        <v>80</v>
      </c>
    </row>
    <row r="6" spans="1:22" ht="18.75" customHeight="1">
      <c r="R6" s="42" t="str">
        <f ca="1">HYPERLINK("#"&amp;S1,"各月内訳表へ")</f>
        <v>各月内訳表へ</v>
      </c>
    </row>
    <row r="8" spans="1:22" ht="27" customHeight="1">
      <c r="A8" s="194" t="s">
        <v>22</v>
      </c>
      <c r="B8" s="189" t="s">
        <v>103</v>
      </c>
      <c r="C8" s="189"/>
      <c r="D8" s="189"/>
      <c r="E8" s="189"/>
      <c r="F8" s="189" t="s">
        <v>23</v>
      </c>
      <c r="G8" s="189"/>
      <c r="H8" s="189" t="s">
        <v>88</v>
      </c>
      <c r="I8" s="189"/>
      <c r="J8" s="189"/>
      <c r="K8" s="189"/>
      <c r="L8" s="189" t="s">
        <v>87</v>
      </c>
      <c r="M8" s="195" t="s">
        <v>96</v>
      </c>
      <c r="N8" s="194" t="s">
        <v>25</v>
      </c>
      <c r="O8" s="194"/>
      <c r="P8" s="194"/>
      <c r="Q8" s="194"/>
      <c r="R8" s="189" t="s">
        <v>100</v>
      </c>
    </row>
    <row r="9" spans="1:22" ht="14.25" customHeight="1">
      <c r="A9" s="194"/>
      <c r="B9" s="189" t="s">
        <v>82</v>
      </c>
      <c r="C9" s="189"/>
      <c r="D9" s="189" t="s">
        <v>84</v>
      </c>
      <c r="E9" s="189"/>
      <c r="F9" s="189"/>
      <c r="G9" s="189"/>
      <c r="H9" s="189" t="s">
        <v>90</v>
      </c>
      <c r="I9" s="189"/>
      <c r="J9" s="189" t="s">
        <v>89</v>
      </c>
      <c r="K9" s="189"/>
      <c r="L9" s="189"/>
      <c r="M9" s="196"/>
      <c r="N9" s="194"/>
      <c r="O9" s="194"/>
      <c r="P9" s="194"/>
      <c r="Q9" s="194"/>
      <c r="R9" s="189"/>
    </row>
    <row r="10" spans="1:22" ht="18" customHeight="1">
      <c r="A10" s="194"/>
      <c r="B10" s="43" t="s">
        <v>26</v>
      </c>
      <c r="C10" s="43" t="s">
        <v>27</v>
      </c>
      <c r="D10" s="43" t="s">
        <v>26</v>
      </c>
      <c r="E10" s="43" t="s">
        <v>27</v>
      </c>
      <c r="F10" s="44" t="s">
        <v>85</v>
      </c>
      <c r="G10" s="44" t="s">
        <v>86</v>
      </c>
      <c r="H10" s="44" t="s">
        <v>81</v>
      </c>
      <c r="I10" s="44" t="s">
        <v>83</v>
      </c>
      <c r="J10" s="44" t="s">
        <v>81</v>
      </c>
      <c r="K10" s="44" t="s">
        <v>95</v>
      </c>
      <c r="L10" s="189"/>
      <c r="M10" s="197"/>
      <c r="N10" s="194"/>
      <c r="O10" s="194"/>
      <c r="P10" s="194"/>
      <c r="Q10" s="194"/>
      <c r="R10" s="194"/>
    </row>
    <row r="11" spans="1:22">
      <c r="A11" s="27" cm="1">
        <f t="array" aca="1" ref="A11" ca="1">DATE("2025","8",IFERROR(INDIRECT(T1),"1"))</f>
        <v>45870</v>
      </c>
      <c r="B11" s="20"/>
      <c r="C11" s="21"/>
      <c r="D11" s="20"/>
      <c r="E11" s="21"/>
      <c r="F11" s="22"/>
      <c r="G11" s="22"/>
      <c r="H11" s="34" t="str">
        <f>IF(OR(B11="",LEFT(M11,1)="✓"),"",C11-B11-F11)</f>
        <v/>
      </c>
      <c r="I11" s="34" t="str">
        <f>IF(OR(D11="",LEFT(M11,1)="✓"),"",E11-D11-G11)</f>
        <v/>
      </c>
      <c r="J11" s="34" t="str">
        <f>IF(AND(B11&lt;&gt;"",M11="✓所定"),C11-B11-F11,"")</f>
        <v/>
      </c>
      <c r="K11" s="34" t="str">
        <f>IF(AND(B11&lt;&gt;"",M11="✓法定"),C11-B11-F11,"")</f>
        <v/>
      </c>
      <c r="L11" s="26" t="str">
        <f>IF(AND($B11="",$D11=""),"",($C11-$B11-$F11)+($E11-$D11-$G11))</f>
        <v/>
      </c>
      <c r="M11" s="32"/>
      <c r="N11" s="190"/>
      <c r="O11" s="190"/>
      <c r="P11" s="190"/>
      <c r="Q11" s="190"/>
      <c r="R11" s="23"/>
      <c r="V11" s="1" t="s">
        <v>171</v>
      </c>
    </row>
    <row r="12" spans="1:22">
      <c r="A12" s="27">
        <f ca="1">A11+1</f>
        <v>45871</v>
      </c>
      <c r="B12" s="20"/>
      <c r="C12" s="21"/>
      <c r="D12" s="20"/>
      <c r="E12" s="21"/>
      <c r="F12" s="22"/>
      <c r="G12" s="22"/>
      <c r="H12" s="34" t="str">
        <f t="shared" ref="H12:H41" si="0">IF(OR(B12="",LEFT(M12,1)="✓"),"",C12-B12-F12)</f>
        <v/>
      </c>
      <c r="I12" s="34" t="str">
        <f t="shared" ref="I12:I41" si="1">IF(OR(D12="",LEFT(M12,1)="✓"),"",E12-D12-G12)</f>
        <v/>
      </c>
      <c r="J12" s="34" t="str">
        <f t="shared" ref="J12:J41" si="2">IF(AND(B12&lt;&gt;"",M12="✓所定"),C12-B12-F12,"")</f>
        <v/>
      </c>
      <c r="K12" s="34" t="str">
        <f t="shared" ref="K12:K41" si="3">IF(AND(B12&lt;&gt;"",M12="✓法定"),C12-B12-F12,"")</f>
        <v/>
      </c>
      <c r="L12" s="26" t="str">
        <f t="shared" ref="L12:L41" si="4">IF(AND($B12="",$D12=""),"",($C12-$B12-$F12)+(E12-D12-G12))</f>
        <v/>
      </c>
      <c r="M12" s="32"/>
      <c r="N12" s="190"/>
      <c r="O12" s="190"/>
      <c r="P12" s="190"/>
      <c r="Q12" s="190"/>
      <c r="R12" s="23"/>
      <c r="V12" s="1" t="s">
        <v>172</v>
      </c>
    </row>
    <row r="13" spans="1:22">
      <c r="A13" s="27">
        <f t="shared" ref="A13:A41" ca="1" si="5">A12+1</f>
        <v>45872</v>
      </c>
      <c r="B13" s="20"/>
      <c r="C13" s="21"/>
      <c r="D13" s="20"/>
      <c r="E13" s="21"/>
      <c r="F13" s="22"/>
      <c r="G13" s="22"/>
      <c r="H13" s="34" t="str">
        <f t="shared" si="0"/>
        <v/>
      </c>
      <c r="I13" s="34" t="str">
        <f t="shared" si="1"/>
        <v/>
      </c>
      <c r="J13" s="34" t="str">
        <f t="shared" si="2"/>
        <v/>
      </c>
      <c r="K13" s="34" t="str">
        <f t="shared" si="3"/>
        <v/>
      </c>
      <c r="L13" s="26" t="str">
        <f t="shared" si="4"/>
        <v/>
      </c>
      <c r="M13" s="32"/>
      <c r="N13" s="190"/>
      <c r="O13" s="190"/>
      <c r="P13" s="190"/>
      <c r="Q13" s="190"/>
      <c r="R13" s="23"/>
    </row>
    <row r="14" spans="1:22">
      <c r="A14" s="27">
        <f t="shared" ca="1" si="5"/>
        <v>45873</v>
      </c>
      <c r="B14" s="20"/>
      <c r="C14" s="21"/>
      <c r="D14" s="20"/>
      <c r="E14" s="21"/>
      <c r="F14" s="22"/>
      <c r="G14" s="22"/>
      <c r="H14" s="34" t="str">
        <f t="shared" si="0"/>
        <v/>
      </c>
      <c r="I14" s="34" t="str">
        <f t="shared" si="1"/>
        <v/>
      </c>
      <c r="J14" s="34" t="str">
        <f t="shared" si="2"/>
        <v/>
      </c>
      <c r="K14" s="34" t="str">
        <f t="shared" si="3"/>
        <v/>
      </c>
      <c r="L14" s="26" t="str">
        <f t="shared" si="4"/>
        <v/>
      </c>
      <c r="M14" s="32"/>
      <c r="N14" s="190"/>
      <c r="O14" s="190"/>
      <c r="P14" s="190"/>
      <c r="Q14" s="190"/>
      <c r="R14" s="23"/>
    </row>
    <row r="15" spans="1:22">
      <c r="A15" s="27">
        <f t="shared" ca="1" si="5"/>
        <v>45874</v>
      </c>
      <c r="B15" s="20"/>
      <c r="C15" s="21"/>
      <c r="D15" s="20"/>
      <c r="E15" s="21"/>
      <c r="F15" s="22"/>
      <c r="G15" s="22"/>
      <c r="H15" s="34" t="str">
        <f t="shared" si="0"/>
        <v/>
      </c>
      <c r="I15" s="34" t="str">
        <f t="shared" si="1"/>
        <v/>
      </c>
      <c r="J15" s="34" t="str">
        <f t="shared" si="2"/>
        <v/>
      </c>
      <c r="K15" s="34" t="str">
        <f t="shared" si="3"/>
        <v/>
      </c>
      <c r="L15" s="26" t="str">
        <f t="shared" si="4"/>
        <v/>
      </c>
      <c r="M15" s="32"/>
      <c r="N15" s="190"/>
      <c r="O15" s="190"/>
      <c r="P15" s="190"/>
      <c r="Q15" s="190"/>
      <c r="R15" s="23"/>
    </row>
    <row r="16" spans="1:22">
      <c r="A16" s="27">
        <f t="shared" ca="1" si="5"/>
        <v>45875</v>
      </c>
      <c r="B16" s="20"/>
      <c r="C16" s="21"/>
      <c r="D16" s="20"/>
      <c r="E16" s="21"/>
      <c r="F16" s="22"/>
      <c r="G16" s="22"/>
      <c r="H16" s="34" t="str">
        <f t="shared" si="0"/>
        <v/>
      </c>
      <c r="I16" s="34" t="str">
        <f t="shared" si="1"/>
        <v/>
      </c>
      <c r="J16" s="34" t="str">
        <f t="shared" si="2"/>
        <v/>
      </c>
      <c r="K16" s="34" t="str">
        <f t="shared" si="3"/>
        <v/>
      </c>
      <c r="L16" s="26" t="str">
        <f t="shared" si="4"/>
        <v/>
      </c>
      <c r="M16" s="32"/>
      <c r="N16" s="190"/>
      <c r="O16" s="190"/>
      <c r="P16" s="190"/>
      <c r="Q16" s="190"/>
      <c r="R16" s="23"/>
    </row>
    <row r="17" spans="1:18">
      <c r="A17" s="27">
        <f t="shared" ca="1" si="5"/>
        <v>45876</v>
      </c>
      <c r="B17" s="20"/>
      <c r="C17" s="21"/>
      <c r="D17" s="20"/>
      <c r="E17" s="21"/>
      <c r="F17" s="22"/>
      <c r="G17" s="22"/>
      <c r="H17" s="34" t="str">
        <f t="shared" si="0"/>
        <v/>
      </c>
      <c r="I17" s="34" t="str">
        <f t="shared" si="1"/>
        <v/>
      </c>
      <c r="J17" s="34" t="str">
        <f t="shared" si="2"/>
        <v/>
      </c>
      <c r="K17" s="34" t="str">
        <f t="shared" si="3"/>
        <v/>
      </c>
      <c r="L17" s="26" t="str">
        <f t="shared" si="4"/>
        <v/>
      </c>
      <c r="M17" s="32"/>
      <c r="N17" s="190"/>
      <c r="O17" s="190"/>
      <c r="P17" s="190"/>
      <c r="Q17" s="190"/>
      <c r="R17" s="23"/>
    </row>
    <row r="18" spans="1:18">
      <c r="A18" s="27">
        <f t="shared" ca="1" si="5"/>
        <v>45877</v>
      </c>
      <c r="B18" s="20"/>
      <c r="C18" s="21"/>
      <c r="D18" s="20"/>
      <c r="E18" s="21"/>
      <c r="F18" s="22"/>
      <c r="G18" s="22"/>
      <c r="H18" s="34" t="str">
        <f t="shared" si="0"/>
        <v/>
      </c>
      <c r="I18" s="34" t="str">
        <f t="shared" si="1"/>
        <v/>
      </c>
      <c r="J18" s="34" t="str">
        <f t="shared" si="2"/>
        <v/>
      </c>
      <c r="K18" s="34" t="str">
        <f t="shared" si="3"/>
        <v/>
      </c>
      <c r="L18" s="26" t="str">
        <f t="shared" si="4"/>
        <v/>
      </c>
      <c r="M18" s="32"/>
      <c r="N18" s="190"/>
      <c r="O18" s="190"/>
      <c r="P18" s="190"/>
      <c r="Q18" s="190"/>
      <c r="R18" s="23"/>
    </row>
    <row r="19" spans="1:18">
      <c r="A19" s="27">
        <f t="shared" ca="1" si="5"/>
        <v>45878</v>
      </c>
      <c r="B19" s="20"/>
      <c r="C19" s="21"/>
      <c r="D19" s="20"/>
      <c r="E19" s="21"/>
      <c r="F19" s="22"/>
      <c r="G19" s="22"/>
      <c r="H19" s="34" t="str">
        <f t="shared" si="0"/>
        <v/>
      </c>
      <c r="I19" s="34" t="str">
        <f t="shared" si="1"/>
        <v/>
      </c>
      <c r="J19" s="34" t="str">
        <f t="shared" si="2"/>
        <v/>
      </c>
      <c r="K19" s="34" t="str">
        <f t="shared" si="3"/>
        <v/>
      </c>
      <c r="L19" s="26" t="str">
        <f t="shared" si="4"/>
        <v/>
      </c>
      <c r="M19" s="32"/>
      <c r="N19" s="190"/>
      <c r="O19" s="190"/>
      <c r="P19" s="190"/>
      <c r="Q19" s="190"/>
      <c r="R19" s="23"/>
    </row>
    <row r="20" spans="1:18">
      <c r="A20" s="27">
        <f t="shared" ca="1" si="5"/>
        <v>45879</v>
      </c>
      <c r="B20" s="20"/>
      <c r="C20" s="21"/>
      <c r="D20" s="20"/>
      <c r="E20" s="21"/>
      <c r="F20" s="22"/>
      <c r="G20" s="22"/>
      <c r="H20" s="34" t="str">
        <f t="shared" si="0"/>
        <v/>
      </c>
      <c r="I20" s="34" t="str">
        <f t="shared" si="1"/>
        <v/>
      </c>
      <c r="J20" s="34" t="str">
        <f t="shared" si="2"/>
        <v/>
      </c>
      <c r="K20" s="34" t="str">
        <f t="shared" si="3"/>
        <v/>
      </c>
      <c r="L20" s="26" t="str">
        <f t="shared" si="4"/>
        <v/>
      </c>
      <c r="M20" s="32"/>
      <c r="N20" s="190"/>
      <c r="O20" s="190"/>
      <c r="P20" s="190"/>
      <c r="Q20" s="190"/>
      <c r="R20" s="23"/>
    </row>
    <row r="21" spans="1:18">
      <c r="A21" s="27">
        <f t="shared" ca="1" si="5"/>
        <v>45880</v>
      </c>
      <c r="B21" s="20"/>
      <c r="C21" s="21"/>
      <c r="D21" s="20"/>
      <c r="E21" s="21"/>
      <c r="F21" s="22"/>
      <c r="G21" s="22"/>
      <c r="H21" s="34" t="str">
        <f t="shared" si="0"/>
        <v/>
      </c>
      <c r="I21" s="34" t="str">
        <f t="shared" si="1"/>
        <v/>
      </c>
      <c r="J21" s="34" t="str">
        <f t="shared" si="2"/>
        <v/>
      </c>
      <c r="K21" s="34" t="str">
        <f t="shared" si="3"/>
        <v/>
      </c>
      <c r="L21" s="26" t="str">
        <f t="shared" si="4"/>
        <v/>
      </c>
      <c r="M21" s="32"/>
      <c r="N21" s="190"/>
      <c r="O21" s="190"/>
      <c r="P21" s="190"/>
      <c r="Q21" s="190"/>
      <c r="R21" s="23"/>
    </row>
    <row r="22" spans="1:18">
      <c r="A22" s="27">
        <f t="shared" ca="1" si="5"/>
        <v>45881</v>
      </c>
      <c r="B22" s="20"/>
      <c r="C22" s="21"/>
      <c r="D22" s="20"/>
      <c r="E22" s="21"/>
      <c r="F22" s="22"/>
      <c r="G22" s="22"/>
      <c r="H22" s="34" t="str">
        <f t="shared" si="0"/>
        <v/>
      </c>
      <c r="I22" s="34" t="str">
        <f t="shared" si="1"/>
        <v/>
      </c>
      <c r="J22" s="34" t="str">
        <f t="shared" si="2"/>
        <v/>
      </c>
      <c r="K22" s="34" t="str">
        <f t="shared" si="3"/>
        <v/>
      </c>
      <c r="L22" s="26" t="str">
        <f t="shared" si="4"/>
        <v/>
      </c>
      <c r="M22" s="32"/>
      <c r="N22" s="190"/>
      <c r="O22" s="190"/>
      <c r="P22" s="190"/>
      <c r="Q22" s="190"/>
      <c r="R22" s="23"/>
    </row>
    <row r="23" spans="1:18">
      <c r="A23" s="27">
        <f t="shared" ca="1" si="5"/>
        <v>45882</v>
      </c>
      <c r="B23" s="20"/>
      <c r="C23" s="21"/>
      <c r="D23" s="20"/>
      <c r="E23" s="21"/>
      <c r="F23" s="22"/>
      <c r="G23" s="22"/>
      <c r="H23" s="34" t="str">
        <f t="shared" si="0"/>
        <v/>
      </c>
      <c r="I23" s="34" t="str">
        <f t="shared" si="1"/>
        <v/>
      </c>
      <c r="J23" s="34" t="str">
        <f t="shared" si="2"/>
        <v/>
      </c>
      <c r="K23" s="34" t="str">
        <f t="shared" si="3"/>
        <v/>
      </c>
      <c r="L23" s="26" t="str">
        <f t="shared" si="4"/>
        <v/>
      </c>
      <c r="M23" s="32"/>
      <c r="N23" s="190"/>
      <c r="O23" s="190"/>
      <c r="P23" s="190"/>
      <c r="Q23" s="190"/>
      <c r="R23" s="23"/>
    </row>
    <row r="24" spans="1:18">
      <c r="A24" s="27">
        <f t="shared" ca="1" si="5"/>
        <v>45883</v>
      </c>
      <c r="B24" s="20"/>
      <c r="C24" s="21"/>
      <c r="D24" s="20"/>
      <c r="E24" s="21"/>
      <c r="F24" s="22"/>
      <c r="G24" s="22"/>
      <c r="H24" s="34" t="str">
        <f t="shared" si="0"/>
        <v/>
      </c>
      <c r="I24" s="34" t="str">
        <f t="shared" si="1"/>
        <v/>
      </c>
      <c r="J24" s="34" t="str">
        <f t="shared" si="2"/>
        <v/>
      </c>
      <c r="K24" s="34" t="str">
        <f t="shared" si="3"/>
        <v/>
      </c>
      <c r="L24" s="26" t="str">
        <f t="shared" si="4"/>
        <v/>
      </c>
      <c r="M24" s="32"/>
      <c r="N24" s="190"/>
      <c r="O24" s="190"/>
      <c r="P24" s="190"/>
      <c r="Q24" s="190"/>
      <c r="R24" s="23"/>
    </row>
    <row r="25" spans="1:18">
      <c r="A25" s="27">
        <f t="shared" ca="1" si="5"/>
        <v>45884</v>
      </c>
      <c r="B25" s="20"/>
      <c r="C25" s="21"/>
      <c r="D25" s="20"/>
      <c r="E25" s="21"/>
      <c r="F25" s="22"/>
      <c r="G25" s="22"/>
      <c r="H25" s="34" t="str">
        <f t="shared" si="0"/>
        <v/>
      </c>
      <c r="I25" s="34" t="str">
        <f t="shared" si="1"/>
        <v/>
      </c>
      <c r="J25" s="34" t="str">
        <f t="shared" si="2"/>
        <v/>
      </c>
      <c r="K25" s="34" t="str">
        <f t="shared" si="3"/>
        <v/>
      </c>
      <c r="L25" s="26" t="str">
        <f t="shared" si="4"/>
        <v/>
      </c>
      <c r="M25" s="32"/>
      <c r="N25" s="190"/>
      <c r="O25" s="190"/>
      <c r="P25" s="190"/>
      <c r="Q25" s="190"/>
      <c r="R25" s="23"/>
    </row>
    <row r="26" spans="1:18">
      <c r="A26" s="27">
        <f t="shared" ca="1" si="5"/>
        <v>45885</v>
      </c>
      <c r="B26" s="20"/>
      <c r="C26" s="21"/>
      <c r="D26" s="20"/>
      <c r="E26" s="21"/>
      <c r="F26" s="22"/>
      <c r="G26" s="22"/>
      <c r="H26" s="34" t="str">
        <f t="shared" si="0"/>
        <v/>
      </c>
      <c r="I26" s="34" t="str">
        <f t="shared" si="1"/>
        <v/>
      </c>
      <c r="J26" s="34" t="str">
        <f t="shared" si="2"/>
        <v/>
      </c>
      <c r="K26" s="34" t="str">
        <f t="shared" si="3"/>
        <v/>
      </c>
      <c r="L26" s="26" t="str">
        <f t="shared" si="4"/>
        <v/>
      </c>
      <c r="M26" s="32"/>
      <c r="N26" s="190"/>
      <c r="O26" s="190"/>
      <c r="P26" s="190"/>
      <c r="Q26" s="190"/>
      <c r="R26" s="23"/>
    </row>
    <row r="27" spans="1:18">
      <c r="A27" s="27">
        <f t="shared" ca="1" si="5"/>
        <v>45886</v>
      </c>
      <c r="B27" s="20"/>
      <c r="C27" s="21"/>
      <c r="D27" s="20"/>
      <c r="E27" s="21"/>
      <c r="F27" s="22"/>
      <c r="G27" s="22"/>
      <c r="H27" s="34" t="str">
        <f t="shared" si="0"/>
        <v/>
      </c>
      <c r="I27" s="34" t="str">
        <f t="shared" si="1"/>
        <v/>
      </c>
      <c r="J27" s="34" t="str">
        <f t="shared" si="2"/>
        <v/>
      </c>
      <c r="K27" s="34" t="str">
        <f t="shared" si="3"/>
        <v/>
      </c>
      <c r="L27" s="26" t="str">
        <f t="shared" si="4"/>
        <v/>
      </c>
      <c r="M27" s="32"/>
      <c r="N27" s="190"/>
      <c r="O27" s="190"/>
      <c r="P27" s="190"/>
      <c r="Q27" s="190"/>
      <c r="R27" s="23"/>
    </row>
    <row r="28" spans="1:18">
      <c r="A28" s="27">
        <f t="shared" ca="1" si="5"/>
        <v>45887</v>
      </c>
      <c r="B28" s="20"/>
      <c r="C28" s="21"/>
      <c r="D28" s="20"/>
      <c r="E28" s="21"/>
      <c r="F28" s="22"/>
      <c r="G28" s="22"/>
      <c r="H28" s="34" t="str">
        <f t="shared" si="0"/>
        <v/>
      </c>
      <c r="I28" s="34" t="str">
        <f t="shared" si="1"/>
        <v/>
      </c>
      <c r="J28" s="34" t="str">
        <f t="shared" si="2"/>
        <v/>
      </c>
      <c r="K28" s="34" t="str">
        <f t="shared" si="3"/>
        <v/>
      </c>
      <c r="L28" s="26" t="str">
        <f t="shared" si="4"/>
        <v/>
      </c>
      <c r="M28" s="32"/>
      <c r="N28" s="190"/>
      <c r="O28" s="190"/>
      <c r="P28" s="190"/>
      <c r="Q28" s="190"/>
      <c r="R28" s="23"/>
    </row>
    <row r="29" spans="1:18">
      <c r="A29" s="27">
        <f t="shared" ca="1" si="5"/>
        <v>45888</v>
      </c>
      <c r="B29" s="20"/>
      <c r="C29" s="21"/>
      <c r="D29" s="20"/>
      <c r="E29" s="21"/>
      <c r="F29" s="22"/>
      <c r="G29" s="22"/>
      <c r="H29" s="34" t="str">
        <f t="shared" si="0"/>
        <v/>
      </c>
      <c r="I29" s="34" t="str">
        <f t="shared" si="1"/>
        <v/>
      </c>
      <c r="J29" s="34" t="str">
        <f t="shared" si="2"/>
        <v/>
      </c>
      <c r="K29" s="34" t="str">
        <f t="shared" si="3"/>
        <v/>
      </c>
      <c r="L29" s="26" t="str">
        <f t="shared" si="4"/>
        <v/>
      </c>
      <c r="M29" s="32"/>
      <c r="N29" s="190"/>
      <c r="O29" s="190"/>
      <c r="P29" s="190"/>
      <c r="Q29" s="190"/>
      <c r="R29" s="23"/>
    </row>
    <row r="30" spans="1:18">
      <c r="A30" s="27">
        <f t="shared" ca="1" si="5"/>
        <v>45889</v>
      </c>
      <c r="B30" s="20"/>
      <c r="C30" s="21"/>
      <c r="D30" s="20"/>
      <c r="E30" s="21"/>
      <c r="F30" s="22"/>
      <c r="G30" s="22"/>
      <c r="H30" s="34" t="str">
        <f t="shared" si="0"/>
        <v/>
      </c>
      <c r="I30" s="34" t="str">
        <f t="shared" si="1"/>
        <v/>
      </c>
      <c r="J30" s="34" t="str">
        <f t="shared" si="2"/>
        <v/>
      </c>
      <c r="K30" s="34" t="str">
        <f t="shared" si="3"/>
        <v/>
      </c>
      <c r="L30" s="26" t="str">
        <f t="shared" si="4"/>
        <v/>
      </c>
      <c r="M30" s="32"/>
      <c r="N30" s="190"/>
      <c r="O30" s="190"/>
      <c r="P30" s="190"/>
      <c r="Q30" s="190"/>
      <c r="R30" s="23"/>
    </row>
    <row r="31" spans="1:18">
      <c r="A31" s="27">
        <f t="shared" ca="1" si="5"/>
        <v>45890</v>
      </c>
      <c r="B31" s="20"/>
      <c r="C31" s="21"/>
      <c r="D31" s="20"/>
      <c r="E31" s="21"/>
      <c r="F31" s="22"/>
      <c r="G31" s="22"/>
      <c r="H31" s="34" t="str">
        <f t="shared" si="0"/>
        <v/>
      </c>
      <c r="I31" s="34" t="str">
        <f t="shared" si="1"/>
        <v/>
      </c>
      <c r="J31" s="34" t="str">
        <f t="shared" si="2"/>
        <v/>
      </c>
      <c r="K31" s="34" t="str">
        <f t="shared" si="3"/>
        <v/>
      </c>
      <c r="L31" s="26" t="str">
        <f t="shared" si="4"/>
        <v/>
      </c>
      <c r="M31" s="32"/>
      <c r="N31" s="190"/>
      <c r="O31" s="190"/>
      <c r="P31" s="190"/>
      <c r="Q31" s="190"/>
      <c r="R31" s="23"/>
    </row>
    <row r="32" spans="1:18">
      <c r="A32" s="27">
        <f t="shared" ca="1" si="5"/>
        <v>45891</v>
      </c>
      <c r="B32" s="20"/>
      <c r="C32" s="21"/>
      <c r="D32" s="20"/>
      <c r="E32" s="21"/>
      <c r="F32" s="22"/>
      <c r="G32" s="22"/>
      <c r="H32" s="34" t="str">
        <f t="shared" si="0"/>
        <v/>
      </c>
      <c r="I32" s="34" t="str">
        <f t="shared" si="1"/>
        <v/>
      </c>
      <c r="J32" s="34" t="str">
        <f t="shared" si="2"/>
        <v/>
      </c>
      <c r="K32" s="34" t="str">
        <f t="shared" si="3"/>
        <v/>
      </c>
      <c r="L32" s="26" t="str">
        <f t="shared" si="4"/>
        <v/>
      </c>
      <c r="M32" s="32"/>
      <c r="N32" s="190"/>
      <c r="O32" s="190"/>
      <c r="P32" s="190"/>
      <c r="Q32" s="190"/>
      <c r="R32" s="23"/>
    </row>
    <row r="33" spans="1:22">
      <c r="A33" s="27">
        <f t="shared" ca="1" si="5"/>
        <v>45892</v>
      </c>
      <c r="B33" s="20"/>
      <c r="C33" s="21"/>
      <c r="D33" s="20"/>
      <c r="E33" s="21"/>
      <c r="F33" s="22"/>
      <c r="G33" s="22"/>
      <c r="H33" s="34" t="str">
        <f t="shared" si="0"/>
        <v/>
      </c>
      <c r="I33" s="34" t="str">
        <f t="shared" si="1"/>
        <v/>
      </c>
      <c r="J33" s="34" t="str">
        <f t="shared" si="2"/>
        <v/>
      </c>
      <c r="K33" s="34" t="str">
        <f t="shared" si="3"/>
        <v/>
      </c>
      <c r="L33" s="26" t="str">
        <f t="shared" si="4"/>
        <v/>
      </c>
      <c r="M33" s="32"/>
      <c r="N33" s="190"/>
      <c r="O33" s="190"/>
      <c r="P33" s="190"/>
      <c r="Q33" s="190"/>
      <c r="R33" s="23"/>
    </row>
    <row r="34" spans="1:22">
      <c r="A34" s="27">
        <f t="shared" ca="1" si="5"/>
        <v>45893</v>
      </c>
      <c r="B34" s="20"/>
      <c r="C34" s="21"/>
      <c r="D34" s="20"/>
      <c r="E34" s="21"/>
      <c r="F34" s="22"/>
      <c r="G34" s="22"/>
      <c r="H34" s="34" t="str">
        <f t="shared" si="0"/>
        <v/>
      </c>
      <c r="I34" s="34" t="str">
        <f t="shared" si="1"/>
        <v/>
      </c>
      <c r="J34" s="34" t="str">
        <f t="shared" si="2"/>
        <v/>
      </c>
      <c r="K34" s="34" t="str">
        <f t="shared" si="3"/>
        <v/>
      </c>
      <c r="L34" s="26" t="str">
        <f t="shared" si="4"/>
        <v/>
      </c>
      <c r="M34" s="32"/>
      <c r="N34" s="190"/>
      <c r="O34" s="190"/>
      <c r="P34" s="190"/>
      <c r="Q34" s="190"/>
      <c r="R34" s="23"/>
    </row>
    <row r="35" spans="1:22">
      <c r="A35" s="27">
        <f t="shared" ca="1" si="5"/>
        <v>45894</v>
      </c>
      <c r="B35" s="20"/>
      <c r="C35" s="21"/>
      <c r="D35" s="20"/>
      <c r="E35" s="21"/>
      <c r="F35" s="22"/>
      <c r="G35" s="22"/>
      <c r="H35" s="34" t="str">
        <f t="shared" si="0"/>
        <v/>
      </c>
      <c r="I35" s="34" t="str">
        <f t="shared" si="1"/>
        <v/>
      </c>
      <c r="J35" s="34" t="str">
        <f t="shared" si="2"/>
        <v/>
      </c>
      <c r="K35" s="34" t="str">
        <f t="shared" si="3"/>
        <v/>
      </c>
      <c r="L35" s="26" t="str">
        <f t="shared" si="4"/>
        <v/>
      </c>
      <c r="M35" s="32"/>
      <c r="N35" s="190"/>
      <c r="O35" s="190"/>
      <c r="P35" s="190"/>
      <c r="Q35" s="190"/>
      <c r="R35" s="23"/>
    </row>
    <row r="36" spans="1:22">
      <c r="A36" s="27">
        <f t="shared" ca="1" si="5"/>
        <v>45895</v>
      </c>
      <c r="B36" s="20"/>
      <c r="C36" s="21"/>
      <c r="D36" s="20"/>
      <c r="E36" s="21"/>
      <c r="F36" s="22"/>
      <c r="G36" s="22"/>
      <c r="H36" s="34" t="str">
        <f t="shared" si="0"/>
        <v/>
      </c>
      <c r="I36" s="34" t="str">
        <f t="shared" si="1"/>
        <v/>
      </c>
      <c r="J36" s="34" t="str">
        <f t="shared" si="2"/>
        <v/>
      </c>
      <c r="K36" s="34" t="str">
        <f t="shared" si="3"/>
        <v/>
      </c>
      <c r="L36" s="26" t="str">
        <f t="shared" si="4"/>
        <v/>
      </c>
      <c r="M36" s="32"/>
      <c r="N36" s="190"/>
      <c r="O36" s="190"/>
      <c r="P36" s="190"/>
      <c r="Q36" s="190"/>
      <c r="R36" s="23"/>
    </row>
    <row r="37" spans="1:22">
      <c r="A37" s="27">
        <f t="shared" ca="1" si="5"/>
        <v>45896</v>
      </c>
      <c r="B37" s="20"/>
      <c r="C37" s="21"/>
      <c r="D37" s="20"/>
      <c r="E37" s="21"/>
      <c r="F37" s="22"/>
      <c r="G37" s="22"/>
      <c r="H37" s="34" t="str">
        <f t="shared" si="0"/>
        <v/>
      </c>
      <c r="I37" s="34" t="str">
        <f t="shared" si="1"/>
        <v/>
      </c>
      <c r="J37" s="34" t="str">
        <f t="shared" si="2"/>
        <v/>
      </c>
      <c r="K37" s="34" t="str">
        <f t="shared" si="3"/>
        <v/>
      </c>
      <c r="L37" s="26" t="str">
        <f t="shared" si="4"/>
        <v/>
      </c>
      <c r="M37" s="32"/>
      <c r="N37" s="190"/>
      <c r="O37" s="190"/>
      <c r="P37" s="190"/>
      <c r="Q37" s="190"/>
      <c r="R37" s="23"/>
    </row>
    <row r="38" spans="1:22">
      <c r="A38" s="27">
        <f t="shared" ca="1" si="5"/>
        <v>45897</v>
      </c>
      <c r="B38" s="20"/>
      <c r="C38" s="21"/>
      <c r="D38" s="20"/>
      <c r="E38" s="21"/>
      <c r="F38" s="22"/>
      <c r="G38" s="22"/>
      <c r="H38" s="34" t="str">
        <f t="shared" si="0"/>
        <v/>
      </c>
      <c r="I38" s="34" t="str">
        <f t="shared" si="1"/>
        <v/>
      </c>
      <c r="J38" s="34" t="str">
        <f t="shared" si="2"/>
        <v/>
      </c>
      <c r="K38" s="34" t="str">
        <f t="shared" si="3"/>
        <v/>
      </c>
      <c r="L38" s="26" t="str">
        <f t="shared" si="4"/>
        <v/>
      </c>
      <c r="M38" s="32"/>
      <c r="N38" s="190"/>
      <c r="O38" s="190"/>
      <c r="P38" s="190"/>
      <c r="Q38" s="190"/>
      <c r="R38" s="23"/>
    </row>
    <row r="39" spans="1:22">
      <c r="A39" s="27">
        <f t="shared" ca="1" si="5"/>
        <v>45898</v>
      </c>
      <c r="B39" s="20"/>
      <c r="C39" s="21"/>
      <c r="D39" s="20"/>
      <c r="E39" s="21"/>
      <c r="F39" s="22"/>
      <c r="G39" s="22"/>
      <c r="H39" s="34" t="str">
        <f t="shared" si="0"/>
        <v/>
      </c>
      <c r="I39" s="34" t="str">
        <f t="shared" si="1"/>
        <v/>
      </c>
      <c r="J39" s="34" t="str">
        <f t="shared" si="2"/>
        <v/>
      </c>
      <c r="K39" s="34" t="str">
        <f t="shared" si="3"/>
        <v/>
      </c>
      <c r="L39" s="26" t="str">
        <f t="shared" si="4"/>
        <v/>
      </c>
      <c r="M39" s="32"/>
      <c r="N39" s="190"/>
      <c r="O39" s="190"/>
      <c r="P39" s="190"/>
      <c r="Q39" s="190"/>
      <c r="R39" s="23"/>
    </row>
    <row r="40" spans="1:22">
      <c r="A40" s="27">
        <f t="shared" ca="1" si="5"/>
        <v>45899</v>
      </c>
      <c r="B40" s="20"/>
      <c r="C40" s="21"/>
      <c r="D40" s="20"/>
      <c r="E40" s="21"/>
      <c r="F40" s="22"/>
      <c r="G40" s="22"/>
      <c r="H40" s="34" t="str">
        <f t="shared" si="0"/>
        <v/>
      </c>
      <c r="I40" s="34" t="str">
        <f t="shared" si="1"/>
        <v/>
      </c>
      <c r="J40" s="34" t="str">
        <f t="shared" si="2"/>
        <v/>
      </c>
      <c r="K40" s="34" t="str">
        <f t="shared" si="3"/>
        <v/>
      </c>
      <c r="L40" s="26" t="str">
        <f t="shared" si="4"/>
        <v/>
      </c>
      <c r="M40" s="32"/>
      <c r="N40" s="190"/>
      <c r="O40" s="190"/>
      <c r="P40" s="190"/>
      <c r="Q40" s="190"/>
      <c r="R40" s="23"/>
    </row>
    <row r="41" spans="1:22">
      <c r="A41" s="27">
        <f t="shared" ca="1" si="5"/>
        <v>45900</v>
      </c>
      <c r="B41" s="20"/>
      <c r="C41" s="21"/>
      <c r="D41" s="20"/>
      <c r="E41" s="21"/>
      <c r="F41" s="22"/>
      <c r="G41" s="22"/>
      <c r="H41" s="34" t="str">
        <f t="shared" si="0"/>
        <v/>
      </c>
      <c r="I41" s="34" t="str">
        <f t="shared" si="1"/>
        <v/>
      </c>
      <c r="J41" s="34" t="str">
        <f t="shared" si="2"/>
        <v/>
      </c>
      <c r="K41" s="34" t="str">
        <f t="shared" si="3"/>
        <v/>
      </c>
      <c r="L41" s="26" t="str">
        <f t="shared" si="4"/>
        <v/>
      </c>
      <c r="M41" s="32"/>
      <c r="N41" s="190"/>
      <c r="O41" s="190"/>
      <c r="P41" s="190"/>
      <c r="Q41" s="190"/>
      <c r="R41" s="23"/>
    </row>
    <row r="42" spans="1:22">
      <c r="A42" s="5" t="s">
        <v>11</v>
      </c>
      <c r="B42" s="191"/>
      <c r="C42" s="192"/>
      <c r="D42" s="191"/>
      <c r="E42" s="192"/>
      <c r="F42" s="26" t="str">
        <f t="shared" ref="F42:K42" si="6">IF(SUM(F11:F41)=0,"",SUM(F11:F41))</f>
        <v/>
      </c>
      <c r="G42" s="26" t="str">
        <f t="shared" si="6"/>
        <v/>
      </c>
      <c r="H42" s="26" t="str">
        <f t="shared" si="6"/>
        <v/>
      </c>
      <c r="I42" s="26" t="str">
        <f t="shared" si="6"/>
        <v/>
      </c>
      <c r="J42" s="26" t="str">
        <f t="shared" si="6"/>
        <v/>
      </c>
      <c r="K42" s="26" t="str">
        <f t="shared" si="6"/>
        <v/>
      </c>
      <c r="L42" s="26" t="str">
        <f>IF(SUM($L11:$L41)=0,"",SUM($L11:$L41))</f>
        <v/>
      </c>
      <c r="M42" s="33"/>
      <c r="N42" s="193"/>
      <c r="O42" s="193"/>
      <c r="P42" s="193"/>
      <c r="Q42" s="193"/>
      <c r="R42" s="6"/>
    </row>
    <row r="44" spans="1:22" ht="27" customHeight="1">
      <c r="A44" s="194" t="s">
        <v>22</v>
      </c>
      <c r="B44" s="189" t="s">
        <v>103</v>
      </c>
      <c r="C44" s="189"/>
      <c r="D44" s="189"/>
      <c r="E44" s="189"/>
      <c r="F44" s="189" t="s">
        <v>23</v>
      </c>
      <c r="G44" s="189"/>
      <c r="H44" s="189" t="s">
        <v>88</v>
      </c>
      <c r="I44" s="189"/>
      <c r="J44" s="189"/>
      <c r="K44" s="189"/>
      <c r="L44" s="189" t="s">
        <v>87</v>
      </c>
      <c r="M44" s="195" t="s">
        <v>96</v>
      </c>
      <c r="N44" s="194" t="s">
        <v>25</v>
      </c>
      <c r="O44" s="194"/>
      <c r="P44" s="194"/>
      <c r="Q44" s="194"/>
      <c r="R44" s="189" t="s">
        <v>100</v>
      </c>
    </row>
    <row r="45" spans="1:22" ht="14.25" customHeight="1">
      <c r="A45" s="194"/>
      <c r="B45" s="189" t="s">
        <v>82</v>
      </c>
      <c r="C45" s="189"/>
      <c r="D45" s="189" t="s">
        <v>84</v>
      </c>
      <c r="E45" s="189"/>
      <c r="F45" s="189"/>
      <c r="G45" s="189"/>
      <c r="H45" s="189" t="s">
        <v>90</v>
      </c>
      <c r="I45" s="189"/>
      <c r="J45" s="189" t="s">
        <v>89</v>
      </c>
      <c r="K45" s="189"/>
      <c r="L45" s="189"/>
      <c r="M45" s="196"/>
      <c r="N45" s="194"/>
      <c r="O45" s="194"/>
      <c r="P45" s="194"/>
      <c r="Q45" s="194"/>
      <c r="R45" s="189"/>
    </row>
    <row r="46" spans="1:22">
      <c r="A46" s="194"/>
      <c r="B46" s="43" t="s">
        <v>26</v>
      </c>
      <c r="C46" s="43" t="s">
        <v>27</v>
      </c>
      <c r="D46" s="43" t="s">
        <v>26</v>
      </c>
      <c r="E46" s="43" t="s">
        <v>27</v>
      </c>
      <c r="F46" s="44" t="s">
        <v>85</v>
      </c>
      <c r="G46" s="44" t="s">
        <v>86</v>
      </c>
      <c r="H46" s="44" t="s">
        <v>81</v>
      </c>
      <c r="I46" s="44" t="s">
        <v>83</v>
      </c>
      <c r="J46" s="44" t="s">
        <v>81</v>
      </c>
      <c r="K46" s="44" t="s">
        <v>95</v>
      </c>
      <c r="L46" s="189"/>
      <c r="M46" s="197"/>
      <c r="N46" s="194"/>
      <c r="O46" s="194"/>
      <c r="P46" s="194"/>
      <c r="Q46" s="194"/>
      <c r="R46" s="194"/>
    </row>
    <row r="47" spans="1:22">
      <c r="A47" s="27" cm="1">
        <f t="array" aca="1" ref="A47" ca="1">DATE("2025","8"+1,IFERROR(INDIRECT(T1),"1"))</f>
        <v>45901</v>
      </c>
      <c r="B47" s="20"/>
      <c r="C47" s="21"/>
      <c r="D47" s="20"/>
      <c r="E47" s="21"/>
      <c r="F47" s="22"/>
      <c r="G47" s="22"/>
      <c r="H47" s="34" t="str">
        <f>IF(OR(B47="",LEFT(M47,1)="✓"),"",C47-B47-F47)</f>
        <v/>
      </c>
      <c r="I47" s="34" t="str">
        <f>IF(OR(D47="",LEFT(M47,1)="✓"),"",E47-D47-G47)</f>
        <v/>
      </c>
      <c r="J47" s="34" t="str">
        <f>IF(AND(B47&lt;&gt;"",M47="✓所定"),C47-B47-F47,"")</f>
        <v/>
      </c>
      <c r="K47" s="34" t="str">
        <f>IF(AND(B47&lt;&gt;"",M47="✓法定"),C47-B47-F47,"")</f>
        <v/>
      </c>
      <c r="L47" s="26" t="str">
        <f>IF(AND($B47="",$D47=""),"",($C47-$B47-$F47)+($E47-$D47-$G47))</f>
        <v/>
      </c>
      <c r="M47" s="32"/>
      <c r="N47" s="190"/>
      <c r="O47" s="190"/>
      <c r="P47" s="190"/>
      <c r="Q47" s="190"/>
      <c r="R47" s="23"/>
      <c r="V47" s="1" t="s">
        <v>171</v>
      </c>
    </row>
    <row r="48" spans="1:22">
      <c r="A48" s="27">
        <f ca="1">A47+1</f>
        <v>45902</v>
      </c>
      <c r="B48" s="20"/>
      <c r="C48" s="21"/>
      <c r="D48" s="20"/>
      <c r="E48" s="21"/>
      <c r="F48" s="22"/>
      <c r="G48" s="22"/>
      <c r="H48" s="34" t="str">
        <f t="shared" ref="H48:H77" si="7">IF(OR(B48="",LEFT(M48,1)="✓"),"",C48-B48-F48)</f>
        <v/>
      </c>
      <c r="I48" s="34" t="str">
        <f t="shared" ref="I48:I77" si="8">IF(OR(D48="",LEFT(M48,1)="✓"),"",E48-D48-G48)</f>
        <v/>
      </c>
      <c r="J48" s="34" t="str">
        <f t="shared" ref="J48:J77" si="9">IF(AND(B48&lt;&gt;"",M48="✓所定"),C48-B48-F48,"")</f>
        <v/>
      </c>
      <c r="K48" s="34" t="str">
        <f t="shared" ref="K48:K77" si="10">IF(AND(B48&lt;&gt;"",M48="✓法定"),C48-B48-F48,"")</f>
        <v/>
      </c>
      <c r="L48" s="26" t="str">
        <f t="shared" ref="L48:L75" si="11">IF(AND($B48="",$D48=""),"",($C48-$B48-$F48)+($E48-$D48-$G48))</f>
        <v/>
      </c>
      <c r="M48" s="32"/>
      <c r="N48" s="190"/>
      <c r="O48" s="190"/>
      <c r="P48" s="190"/>
      <c r="Q48" s="190"/>
      <c r="R48" s="23"/>
      <c r="V48" s="1" t="s">
        <v>172</v>
      </c>
    </row>
    <row r="49" spans="1:18">
      <c r="A49" s="27">
        <f t="shared" ref="A49:A77" ca="1" si="12">A48+1</f>
        <v>45903</v>
      </c>
      <c r="B49" s="20"/>
      <c r="C49" s="21"/>
      <c r="D49" s="20"/>
      <c r="E49" s="21"/>
      <c r="F49" s="22"/>
      <c r="G49" s="22"/>
      <c r="H49" s="34" t="str">
        <f t="shared" si="7"/>
        <v/>
      </c>
      <c r="I49" s="34" t="str">
        <f t="shared" si="8"/>
        <v/>
      </c>
      <c r="J49" s="34" t="str">
        <f t="shared" si="9"/>
        <v/>
      </c>
      <c r="K49" s="34" t="str">
        <f t="shared" si="10"/>
        <v/>
      </c>
      <c r="L49" s="26" t="str">
        <f t="shared" si="11"/>
        <v/>
      </c>
      <c r="M49" s="32"/>
      <c r="N49" s="190"/>
      <c r="O49" s="190"/>
      <c r="P49" s="190"/>
      <c r="Q49" s="190"/>
      <c r="R49" s="23"/>
    </row>
    <row r="50" spans="1:18">
      <c r="A50" s="27">
        <f t="shared" ca="1" si="12"/>
        <v>45904</v>
      </c>
      <c r="B50" s="20"/>
      <c r="C50" s="21"/>
      <c r="D50" s="20"/>
      <c r="E50" s="21"/>
      <c r="F50" s="22"/>
      <c r="G50" s="22"/>
      <c r="H50" s="34" t="str">
        <f t="shared" si="7"/>
        <v/>
      </c>
      <c r="I50" s="34" t="str">
        <f t="shared" si="8"/>
        <v/>
      </c>
      <c r="J50" s="34" t="str">
        <f t="shared" si="9"/>
        <v/>
      </c>
      <c r="K50" s="34" t="str">
        <f t="shared" si="10"/>
        <v/>
      </c>
      <c r="L50" s="26" t="str">
        <f t="shared" si="11"/>
        <v/>
      </c>
      <c r="M50" s="32"/>
      <c r="N50" s="190"/>
      <c r="O50" s="190"/>
      <c r="P50" s="190"/>
      <c r="Q50" s="190"/>
      <c r="R50" s="23"/>
    </row>
    <row r="51" spans="1:18">
      <c r="A51" s="27">
        <f t="shared" ca="1" si="12"/>
        <v>45905</v>
      </c>
      <c r="B51" s="20"/>
      <c r="C51" s="21"/>
      <c r="D51" s="20"/>
      <c r="E51" s="21"/>
      <c r="F51" s="22"/>
      <c r="G51" s="22"/>
      <c r="H51" s="34" t="str">
        <f t="shared" si="7"/>
        <v/>
      </c>
      <c r="I51" s="34" t="str">
        <f t="shared" si="8"/>
        <v/>
      </c>
      <c r="J51" s="34" t="str">
        <f t="shared" si="9"/>
        <v/>
      </c>
      <c r="K51" s="34" t="str">
        <f t="shared" si="10"/>
        <v/>
      </c>
      <c r="L51" s="26" t="str">
        <f t="shared" si="11"/>
        <v/>
      </c>
      <c r="M51" s="32"/>
      <c r="N51" s="190"/>
      <c r="O51" s="190"/>
      <c r="P51" s="190"/>
      <c r="Q51" s="190"/>
      <c r="R51" s="23"/>
    </row>
    <row r="52" spans="1:18">
      <c r="A52" s="27">
        <f t="shared" ca="1" si="12"/>
        <v>45906</v>
      </c>
      <c r="B52" s="20"/>
      <c r="C52" s="21"/>
      <c r="D52" s="20"/>
      <c r="E52" s="21"/>
      <c r="F52" s="22"/>
      <c r="G52" s="22"/>
      <c r="H52" s="34" t="str">
        <f t="shared" si="7"/>
        <v/>
      </c>
      <c r="I52" s="34" t="str">
        <f t="shared" si="8"/>
        <v/>
      </c>
      <c r="J52" s="34" t="str">
        <f t="shared" si="9"/>
        <v/>
      </c>
      <c r="K52" s="34" t="str">
        <f t="shared" si="10"/>
        <v/>
      </c>
      <c r="L52" s="26" t="str">
        <f t="shared" si="11"/>
        <v/>
      </c>
      <c r="M52" s="32"/>
      <c r="N52" s="190"/>
      <c r="O52" s="190"/>
      <c r="P52" s="190"/>
      <c r="Q52" s="190"/>
      <c r="R52" s="23"/>
    </row>
    <row r="53" spans="1:18">
      <c r="A53" s="27">
        <f t="shared" ca="1" si="12"/>
        <v>45907</v>
      </c>
      <c r="B53" s="20"/>
      <c r="C53" s="21"/>
      <c r="D53" s="20"/>
      <c r="E53" s="21"/>
      <c r="F53" s="22"/>
      <c r="G53" s="22"/>
      <c r="H53" s="34" t="str">
        <f t="shared" si="7"/>
        <v/>
      </c>
      <c r="I53" s="34" t="str">
        <f t="shared" si="8"/>
        <v/>
      </c>
      <c r="J53" s="34" t="str">
        <f t="shared" si="9"/>
        <v/>
      </c>
      <c r="K53" s="34" t="str">
        <f t="shared" si="10"/>
        <v/>
      </c>
      <c r="L53" s="26" t="str">
        <f t="shared" si="11"/>
        <v/>
      </c>
      <c r="M53" s="32"/>
      <c r="N53" s="190"/>
      <c r="O53" s="190"/>
      <c r="P53" s="190"/>
      <c r="Q53" s="190"/>
      <c r="R53" s="23"/>
    </row>
    <row r="54" spans="1:18">
      <c r="A54" s="27">
        <f t="shared" ca="1" si="12"/>
        <v>45908</v>
      </c>
      <c r="B54" s="20"/>
      <c r="C54" s="21"/>
      <c r="D54" s="20"/>
      <c r="E54" s="21"/>
      <c r="F54" s="22"/>
      <c r="G54" s="22"/>
      <c r="H54" s="34" t="str">
        <f t="shared" si="7"/>
        <v/>
      </c>
      <c r="I54" s="34" t="str">
        <f t="shared" si="8"/>
        <v/>
      </c>
      <c r="J54" s="34" t="str">
        <f t="shared" si="9"/>
        <v/>
      </c>
      <c r="K54" s="34" t="str">
        <f t="shared" si="10"/>
        <v/>
      </c>
      <c r="L54" s="26" t="str">
        <f t="shared" si="11"/>
        <v/>
      </c>
      <c r="M54" s="32"/>
      <c r="N54" s="190"/>
      <c r="O54" s="190"/>
      <c r="P54" s="190"/>
      <c r="Q54" s="190"/>
      <c r="R54" s="23"/>
    </row>
    <row r="55" spans="1:18">
      <c r="A55" s="27">
        <f t="shared" ca="1" si="12"/>
        <v>45909</v>
      </c>
      <c r="B55" s="20"/>
      <c r="C55" s="21"/>
      <c r="D55" s="20"/>
      <c r="E55" s="21"/>
      <c r="F55" s="22"/>
      <c r="G55" s="22"/>
      <c r="H55" s="34" t="str">
        <f t="shared" si="7"/>
        <v/>
      </c>
      <c r="I55" s="34" t="str">
        <f t="shared" si="8"/>
        <v/>
      </c>
      <c r="J55" s="34" t="str">
        <f t="shared" si="9"/>
        <v/>
      </c>
      <c r="K55" s="34" t="str">
        <f t="shared" si="10"/>
        <v/>
      </c>
      <c r="L55" s="26" t="str">
        <f t="shared" si="11"/>
        <v/>
      </c>
      <c r="M55" s="32"/>
      <c r="N55" s="190"/>
      <c r="O55" s="190"/>
      <c r="P55" s="190"/>
      <c r="Q55" s="190"/>
      <c r="R55" s="23"/>
    </row>
    <row r="56" spans="1:18">
      <c r="A56" s="27">
        <f t="shared" ca="1" si="12"/>
        <v>45910</v>
      </c>
      <c r="B56" s="20"/>
      <c r="C56" s="21"/>
      <c r="D56" s="20"/>
      <c r="E56" s="21"/>
      <c r="F56" s="22"/>
      <c r="G56" s="22"/>
      <c r="H56" s="34" t="str">
        <f t="shared" si="7"/>
        <v/>
      </c>
      <c r="I56" s="34" t="str">
        <f t="shared" si="8"/>
        <v/>
      </c>
      <c r="J56" s="34" t="str">
        <f t="shared" si="9"/>
        <v/>
      </c>
      <c r="K56" s="34" t="str">
        <f t="shared" si="10"/>
        <v/>
      </c>
      <c r="L56" s="26" t="str">
        <f t="shared" si="11"/>
        <v/>
      </c>
      <c r="M56" s="32"/>
      <c r="N56" s="190"/>
      <c r="O56" s="190"/>
      <c r="P56" s="190"/>
      <c r="Q56" s="190"/>
      <c r="R56" s="23"/>
    </row>
    <row r="57" spans="1:18">
      <c r="A57" s="27">
        <f t="shared" ca="1" si="12"/>
        <v>45911</v>
      </c>
      <c r="B57" s="20"/>
      <c r="C57" s="21"/>
      <c r="D57" s="20"/>
      <c r="E57" s="21"/>
      <c r="F57" s="22"/>
      <c r="G57" s="22"/>
      <c r="H57" s="34" t="str">
        <f t="shared" si="7"/>
        <v/>
      </c>
      <c r="I57" s="34" t="str">
        <f t="shared" si="8"/>
        <v/>
      </c>
      <c r="J57" s="34" t="str">
        <f t="shared" si="9"/>
        <v/>
      </c>
      <c r="K57" s="34" t="str">
        <f t="shared" si="10"/>
        <v/>
      </c>
      <c r="L57" s="26" t="str">
        <f t="shared" si="11"/>
        <v/>
      </c>
      <c r="M57" s="32"/>
      <c r="N57" s="190"/>
      <c r="O57" s="190"/>
      <c r="P57" s="190"/>
      <c r="Q57" s="190"/>
      <c r="R57" s="23"/>
    </row>
    <row r="58" spans="1:18">
      <c r="A58" s="27">
        <f t="shared" ca="1" si="12"/>
        <v>45912</v>
      </c>
      <c r="B58" s="20"/>
      <c r="C58" s="21"/>
      <c r="D58" s="20"/>
      <c r="E58" s="21"/>
      <c r="F58" s="22"/>
      <c r="G58" s="22"/>
      <c r="H58" s="34" t="str">
        <f t="shared" si="7"/>
        <v/>
      </c>
      <c r="I58" s="34" t="str">
        <f t="shared" si="8"/>
        <v/>
      </c>
      <c r="J58" s="34" t="str">
        <f t="shared" si="9"/>
        <v/>
      </c>
      <c r="K58" s="34" t="str">
        <f t="shared" si="10"/>
        <v/>
      </c>
      <c r="L58" s="26" t="str">
        <f t="shared" si="11"/>
        <v/>
      </c>
      <c r="M58" s="32"/>
      <c r="N58" s="190"/>
      <c r="O58" s="190"/>
      <c r="P58" s="190"/>
      <c r="Q58" s="190"/>
      <c r="R58" s="23"/>
    </row>
    <row r="59" spans="1:18">
      <c r="A59" s="27">
        <f t="shared" ca="1" si="12"/>
        <v>45913</v>
      </c>
      <c r="B59" s="20"/>
      <c r="C59" s="21"/>
      <c r="D59" s="20"/>
      <c r="E59" s="21"/>
      <c r="F59" s="22"/>
      <c r="G59" s="22"/>
      <c r="H59" s="34" t="str">
        <f t="shared" si="7"/>
        <v/>
      </c>
      <c r="I59" s="34" t="str">
        <f t="shared" si="8"/>
        <v/>
      </c>
      <c r="J59" s="34" t="str">
        <f t="shared" si="9"/>
        <v/>
      </c>
      <c r="K59" s="34" t="str">
        <f t="shared" si="10"/>
        <v/>
      </c>
      <c r="L59" s="26" t="str">
        <f t="shared" si="11"/>
        <v/>
      </c>
      <c r="M59" s="32"/>
      <c r="N59" s="190"/>
      <c r="O59" s="190"/>
      <c r="P59" s="190"/>
      <c r="Q59" s="190"/>
      <c r="R59" s="23"/>
    </row>
    <row r="60" spans="1:18">
      <c r="A60" s="27">
        <f t="shared" ca="1" si="12"/>
        <v>45914</v>
      </c>
      <c r="B60" s="20"/>
      <c r="C60" s="21"/>
      <c r="D60" s="20"/>
      <c r="E60" s="21"/>
      <c r="F60" s="22"/>
      <c r="G60" s="22"/>
      <c r="H60" s="34" t="str">
        <f t="shared" si="7"/>
        <v/>
      </c>
      <c r="I60" s="34" t="str">
        <f t="shared" si="8"/>
        <v/>
      </c>
      <c r="J60" s="34" t="str">
        <f t="shared" si="9"/>
        <v/>
      </c>
      <c r="K60" s="34" t="str">
        <f t="shared" si="10"/>
        <v/>
      </c>
      <c r="L60" s="26" t="str">
        <f t="shared" si="11"/>
        <v/>
      </c>
      <c r="M60" s="32"/>
      <c r="N60" s="190"/>
      <c r="O60" s="190"/>
      <c r="P60" s="190"/>
      <c r="Q60" s="190"/>
      <c r="R60" s="23"/>
    </row>
    <row r="61" spans="1:18">
      <c r="A61" s="27">
        <f t="shared" ca="1" si="12"/>
        <v>45915</v>
      </c>
      <c r="B61" s="20"/>
      <c r="C61" s="21"/>
      <c r="D61" s="20"/>
      <c r="E61" s="21"/>
      <c r="F61" s="22"/>
      <c r="G61" s="22"/>
      <c r="H61" s="34" t="str">
        <f t="shared" si="7"/>
        <v/>
      </c>
      <c r="I61" s="34" t="str">
        <f t="shared" si="8"/>
        <v/>
      </c>
      <c r="J61" s="34" t="str">
        <f t="shared" si="9"/>
        <v/>
      </c>
      <c r="K61" s="34" t="str">
        <f t="shared" si="10"/>
        <v/>
      </c>
      <c r="L61" s="26" t="str">
        <f t="shared" si="11"/>
        <v/>
      </c>
      <c r="M61" s="32"/>
      <c r="N61" s="190"/>
      <c r="O61" s="190"/>
      <c r="P61" s="190"/>
      <c r="Q61" s="190"/>
      <c r="R61" s="23"/>
    </row>
    <row r="62" spans="1:18">
      <c r="A62" s="27">
        <f t="shared" ca="1" si="12"/>
        <v>45916</v>
      </c>
      <c r="B62" s="20"/>
      <c r="C62" s="21"/>
      <c r="D62" s="20"/>
      <c r="E62" s="21"/>
      <c r="F62" s="22"/>
      <c r="G62" s="22"/>
      <c r="H62" s="34" t="str">
        <f t="shared" si="7"/>
        <v/>
      </c>
      <c r="I62" s="34" t="str">
        <f t="shared" si="8"/>
        <v/>
      </c>
      <c r="J62" s="34" t="str">
        <f t="shared" si="9"/>
        <v/>
      </c>
      <c r="K62" s="34" t="str">
        <f t="shared" si="10"/>
        <v/>
      </c>
      <c r="L62" s="26" t="str">
        <f t="shared" si="11"/>
        <v/>
      </c>
      <c r="M62" s="32"/>
      <c r="N62" s="190"/>
      <c r="O62" s="190"/>
      <c r="P62" s="190"/>
      <c r="Q62" s="190"/>
      <c r="R62" s="23"/>
    </row>
    <row r="63" spans="1:18">
      <c r="A63" s="27">
        <f t="shared" ca="1" si="12"/>
        <v>45917</v>
      </c>
      <c r="B63" s="20"/>
      <c r="C63" s="21"/>
      <c r="D63" s="20"/>
      <c r="E63" s="21"/>
      <c r="F63" s="22"/>
      <c r="G63" s="22"/>
      <c r="H63" s="34" t="str">
        <f t="shared" si="7"/>
        <v/>
      </c>
      <c r="I63" s="34" t="str">
        <f t="shared" si="8"/>
        <v/>
      </c>
      <c r="J63" s="34" t="str">
        <f t="shared" si="9"/>
        <v/>
      </c>
      <c r="K63" s="34" t="str">
        <f t="shared" si="10"/>
        <v/>
      </c>
      <c r="L63" s="26" t="str">
        <f t="shared" si="11"/>
        <v/>
      </c>
      <c r="M63" s="32"/>
      <c r="N63" s="190"/>
      <c r="O63" s="190"/>
      <c r="P63" s="190"/>
      <c r="Q63" s="190"/>
      <c r="R63" s="23"/>
    </row>
    <row r="64" spans="1:18">
      <c r="A64" s="27">
        <f t="shared" ca="1" si="12"/>
        <v>45918</v>
      </c>
      <c r="B64" s="20"/>
      <c r="C64" s="21"/>
      <c r="D64" s="20"/>
      <c r="E64" s="21"/>
      <c r="F64" s="22"/>
      <c r="G64" s="22"/>
      <c r="H64" s="34" t="str">
        <f t="shared" si="7"/>
        <v/>
      </c>
      <c r="I64" s="34" t="str">
        <f t="shared" si="8"/>
        <v/>
      </c>
      <c r="J64" s="34" t="str">
        <f t="shared" si="9"/>
        <v/>
      </c>
      <c r="K64" s="34" t="str">
        <f t="shared" si="10"/>
        <v/>
      </c>
      <c r="L64" s="26" t="str">
        <f t="shared" si="11"/>
        <v/>
      </c>
      <c r="M64" s="32"/>
      <c r="N64" s="190"/>
      <c r="O64" s="190"/>
      <c r="P64" s="190"/>
      <c r="Q64" s="190"/>
      <c r="R64" s="23"/>
    </row>
    <row r="65" spans="1:18">
      <c r="A65" s="27">
        <f t="shared" ca="1" si="12"/>
        <v>45919</v>
      </c>
      <c r="B65" s="20"/>
      <c r="C65" s="21"/>
      <c r="D65" s="20"/>
      <c r="E65" s="21"/>
      <c r="F65" s="22"/>
      <c r="G65" s="22"/>
      <c r="H65" s="34" t="str">
        <f t="shared" si="7"/>
        <v/>
      </c>
      <c r="I65" s="34" t="str">
        <f t="shared" si="8"/>
        <v/>
      </c>
      <c r="J65" s="34" t="str">
        <f t="shared" si="9"/>
        <v/>
      </c>
      <c r="K65" s="34" t="str">
        <f t="shared" si="10"/>
        <v/>
      </c>
      <c r="L65" s="26" t="str">
        <f t="shared" si="11"/>
        <v/>
      </c>
      <c r="M65" s="32"/>
      <c r="N65" s="190"/>
      <c r="O65" s="190"/>
      <c r="P65" s="190"/>
      <c r="Q65" s="190"/>
      <c r="R65" s="23"/>
    </row>
    <row r="66" spans="1:18">
      <c r="A66" s="27">
        <f t="shared" ca="1" si="12"/>
        <v>45920</v>
      </c>
      <c r="B66" s="20"/>
      <c r="C66" s="21"/>
      <c r="D66" s="20"/>
      <c r="E66" s="21"/>
      <c r="F66" s="22"/>
      <c r="G66" s="22"/>
      <c r="H66" s="34" t="str">
        <f t="shared" si="7"/>
        <v/>
      </c>
      <c r="I66" s="34" t="str">
        <f t="shared" si="8"/>
        <v/>
      </c>
      <c r="J66" s="34" t="str">
        <f t="shared" si="9"/>
        <v/>
      </c>
      <c r="K66" s="34" t="str">
        <f t="shared" si="10"/>
        <v/>
      </c>
      <c r="L66" s="26" t="str">
        <f t="shared" si="11"/>
        <v/>
      </c>
      <c r="M66" s="32"/>
      <c r="N66" s="190"/>
      <c r="O66" s="190"/>
      <c r="P66" s="190"/>
      <c r="Q66" s="190"/>
      <c r="R66" s="23"/>
    </row>
    <row r="67" spans="1:18">
      <c r="A67" s="27">
        <f t="shared" ca="1" si="12"/>
        <v>45921</v>
      </c>
      <c r="B67" s="20"/>
      <c r="C67" s="21"/>
      <c r="D67" s="20"/>
      <c r="E67" s="21"/>
      <c r="F67" s="22"/>
      <c r="G67" s="22"/>
      <c r="H67" s="34" t="str">
        <f t="shared" si="7"/>
        <v/>
      </c>
      <c r="I67" s="34" t="str">
        <f t="shared" si="8"/>
        <v/>
      </c>
      <c r="J67" s="34" t="str">
        <f t="shared" si="9"/>
        <v/>
      </c>
      <c r="K67" s="34" t="str">
        <f t="shared" si="10"/>
        <v/>
      </c>
      <c r="L67" s="26" t="str">
        <f t="shared" si="11"/>
        <v/>
      </c>
      <c r="M67" s="32"/>
      <c r="N67" s="190"/>
      <c r="O67" s="190"/>
      <c r="P67" s="190"/>
      <c r="Q67" s="190"/>
      <c r="R67" s="23"/>
    </row>
    <row r="68" spans="1:18">
      <c r="A68" s="27">
        <f t="shared" ca="1" si="12"/>
        <v>45922</v>
      </c>
      <c r="B68" s="20"/>
      <c r="C68" s="21"/>
      <c r="D68" s="20"/>
      <c r="E68" s="21"/>
      <c r="F68" s="22"/>
      <c r="G68" s="22"/>
      <c r="H68" s="34" t="str">
        <f t="shared" si="7"/>
        <v/>
      </c>
      <c r="I68" s="34" t="str">
        <f t="shared" si="8"/>
        <v/>
      </c>
      <c r="J68" s="34" t="str">
        <f t="shared" si="9"/>
        <v/>
      </c>
      <c r="K68" s="34" t="str">
        <f t="shared" si="10"/>
        <v/>
      </c>
      <c r="L68" s="26" t="str">
        <f t="shared" si="11"/>
        <v/>
      </c>
      <c r="M68" s="32"/>
      <c r="N68" s="190"/>
      <c r="O68" s="190"/>
      <c r="P68" s="190"/>
      <c r="Q68" s="190"/>
      <c r="R68" s="23"/>
    </row>
    <row r="69" spans="1:18">
      <c r="A69" s="27">
        <f t="shared" ca="1" si="12"/>
        <v>45923</v>
      </c>
      <c r="B69" s="20"/>
      <c r="C69" s="21"/>
      <c r="D69" s="20"/>
      <c r="E69" s="21"/>
      <c r="F69" s="22"/>
      <c r="G69" s="22"/>
      <c r="H69" s="34" t="str">
        <f t="shared" si="7"/>
        <v/>
      </c>
      <c r="I69" s="34" t="str">
        <f t="shared" si="8"/>
        <v/>
      </c>
      <c r="J69" s="34" t="str">
        <f t="shared" si="9"/>
        <v/>
      </c>
      <c r="K69" s="34" t="str">
        <f t="shared" si="10"/>
        <v/>
      </c>
      <c r="L69" s="26" t="str">
        <f t="shared" si="11"/>
        <v/>
      </c>
      <c r="M69" s="32"/>
      <c r="N69" s="190"/>
      <c r="O69" s="190"/>
      <c r="P69" s="190"/>
      <c r="Q69" s="190"/>
      <c r="R69" s="23"/>
    </row>
    <row r="70" spans="1:18">
      <c r="A70" s="27">
        <f t="shared" ca="1" si="12"/>
        <v>45924</v>
      </c>
      <c r="B70" s="20"/>
      <c r="C70" s="21"/>
      <c r="D70" s="20"/>
      <c r="E70" s="21"/>
      <c r="F70" s="22"/>
      <c r="G70" s="22"/>
      <c r="H70" s="34" t="str">
        <f t="shared" si="7"/>
        <v/>
      </c>
      <c r="I70" s="34" t="str">
        <f t="shared" si="8"/>
        <v/>
      </c>
      <c r="J70" s="34" t="str">
        <f t="shared" si="9"/>
        <v/>
      </c>
      <c r="K70" s="34" t="str">
        <f t="shared" si="10"/>
        <v/>
      </c>
      <c r="L70" s="26" t="str">
        <f t="shared" si="11"/>
        <v/>
      </c>
      <c r="M70" s="32"/>
      <c r="N70" s="190"/>
      <c r="O70" s="190"/>
      <c r="P70" s="190"/>
      <c r="Q70" s="190"/>
      <c r="R70" s="23"/>
    </row>
    <row r="71" spans="1:18">
      <c r="A71" s="27">
        <f t="shared" ca="1" si="12"/>
        <v>45925</v>
      </c>
      <c r="B71" s="20"/>
      <c r="C71" s="21"/>
      <c r="D71" s="20"/>
      <c r="E71" s="21"/>
      <c r="F71" s="22"/>
      <c r="G71" s="22"/>
      <c r="H71" s="34" t="str">
        <f t="shared" si="7"/>
        <v/>
      </c>
      <c r="I71" s="34" t="str">
        <f t="shared" si="8"/>
        <v/>
      </c>
      <c r="J71" s="34" t="str">
        <f t="shared" si="9"/>
        <v/>
      </c>
      <c r="K71" s="34" t="str">
        <f t="shared" si="10"/>
        <v/>
      </c>
      <c r="L71" s="26" t="str">
        <f t="shared" si="11"/>
        <v/>
      </c>
      <c r="M71" s="32"/>
      <c r="N71" s="190"/>
      <c r="O71" s="190"/>
      <c r="P71" s="190"/>
      <c r="Q71" s="190"/>
      <c r="R71" s="23"/>
    </row>
    <row r="72" spans="1:18">
      <c r="A72" s="27">
        <f t="shared" ca="1" si="12"/>
        <v>45926</v>
      </c>
      <c r="B72" s="20"/>
      <c r="C72" s="21"/>
      <c r="D72" s="20"/>
      <c r="E72" s="21"/>
      <c r="F72" s="22"/>
      <c r="G72" s="22"/>
      <c r="H72" s="34" t="str">
        <f t="shared" si="7"/>
        <v/>
      </c>
      <c r="I72" s="34" t="str">
        <f t="shared" si="8"/>
        <v/>
      </c>
      <c r="J72" s="34" t="str">
        <f t="shared" si="9"/>
        <v/>
      </c>
      <c r="K72" s="34" t="str">
        <f t="shared" si="10"/>
        <v/>
      </c>
      <c r="L72" s="26" t="str">
        <f t="shared" si="11"/>
        <v/>
      </c>
      <c r="M72" s="32"/>
      <c r="N72" s="190"/>
      <c r="O72" s="190"/>
      <c r="P72" s="190"/>
      <c r="Q72" s="190"/>
      <c r="R72" s="23"/>
    </row>
    <row r="73" spans="1:18">
      <c r="A73" s="27">
        <f t="shared" ca="1" si="12"/>
        <v>45927</v>
      </c>
      <c r="B73" s="20"/>
      <c r="C73" s="21"/>
      <c r="D73" s="20"/>
      <c r="E73" s="21"/>
      <c r="F73" s="22"/>
      <c r="G73" s="22"/>
      <c r="H73" s="34" t="str">
        <f t="shared" si="7"/>
        <v/>
      </c>
      <c r="I73" s="34" t="str">
        <f t="shared" si="8"/>
        <v/>
      </c>
      <c r="J73" s="34" t="str">
        <f t="shared" si="9"/>
        <v/>
      </c>
      <c r="K73" s="34" t="str">
        <f t="shared" si="10"/>
        <v/>
      </c>
      <c r="L73" s="26" t="str">
        <f t="shared" si="11"/>
        <v/>
      </c>
      <c r="M73" s="32"/>
      <c r="N73" s="190"/>
      <c r="O73" s="190"/>
      <c r="P73" s="190"/>
      <c r="Q73" s="190"/>
      <c r="R73" s="23"/>
    </row>
    <row r="74" spans="1:18">
      <c r="A74" s="27">
        <f t="shared" ca="1" si="12"/>
        <v>45928</v>
      </c>
      <c r="B74" s="20"/>
      <c r="C74" s="21"/>
      <c r="D74" s="20"/>
      <c r="E74" s="21"/>
      <c r="F74" s="22"/>
      <c r="G74" s="22"/>
      <c r="H74" s="34" t="str">
        <f t="shared" si="7"/>
        <v/>
      </c>
      <c r="I74" s="34" t="str">
        <f t="shared" si="8"/>
        <v/>
      </c>
      <c r="J74" s="34" t="str">
        <f t="shared" si="9"/>
        <v/>
      </c>
      <c r="K74" s="34" t="str">
        <f t="shared" si="10"/>
        <v/>
      </c>
      <c r="L74" s="26" t="str">
        <f t="shared" si="11"/>
        <v/>
      </c>
      <c r="M74" s="32"/>
      <c r="N74" s="190"/>
      <c r="O74" s="190"/>
      <c r="P74" s="190"/>
      <c r="Q74" s="190"/>
      <c r="R74" s="23"/>
    </row>
    <row r="75" spans="1:18">
      <c r="A75" s="27">
        <f t="shared" ca="1" si="12"/>
        <v>45929</v>
      </c>
      <c r="B75" s="20"/>
      <c r="C75" s="21"/>
      <c r="D75" s="20"/>
      <c r="E75" s="21"/>
      <c r="F75" s="22"/>
      <c r="G75" s="22"/>
      <c r="H75" s="34" t="str">
        <f t="shared" si="7"/>
        <v/>
      </c>
      <c r="I75" s="34" t="str">
        <f t="shared" si="8"/>
        <v/>
      </c>
      <c r="J75" s="34" t="str">
        <f t="shared" si="9"/>
        <v/>
      </c>
      <c r="K75" s="34" t="str">
        <f t="shared" si="10"/>
        <v/>
      </c>
      <c r="L75" s="26" t="str">
        <f t="shared" si="11"/>
        <v/>
      </c>
      <c r="M75" s="32"/>
      <c r="N75" s="190"/>
      <c r="O75" s="190"/>
      <c r="P75" s="190"/>
      <c r="Q75" s="190"/>
      <c r="R75" s="23"/>
    </row>
    <row r="76" spans="1:18">
      <c r="A76" s="27">
        <f t="shared" ca="1" si="12"/>
        <v>45930</v>
      </c>
      <c r="B76" s="20"/>
      <c r="C76" s="21"/>
      <c r="D76" s="20"/>
      <c r="E76" s="21"/>
      <c r="F76" s="22"/>
      <c r="G76" s="22"/>
      <c r="H76" s="34" t="str">
        <f t="shared" si="7"/>
        <v/>
      </c>
      <c r="I76" s="34" t="str">
        <f t="shared" si="8"/>
        <v/>
      </c>
      <c r="J76" s="34" t="str">
        <f t="shared" si="9"/>
        <v/>
      </c>
      <c r="K76" s="34" t="str">
        <f t="shared" si="10"/>
        <v/>
      </c>
      <c r="L76" s="26" t="str">
        <f>IF(AND($B76="",$D76=""),"",($C76-$B76-$F76)+($E76-$D76-$G76))</f>
        <v/>
      </c>
      <c r="M76" s="32"/>
      <c r="N76" s="190"/>
      <c r="O76" s="190"/>
      <c r="P76" s="190"/>
      <c r="Q76" s="190"/>
      <c r="R76" s="23"/>
    </row>
    <row r="77" spans="1:18">
      <c r="A77" s="27">
        <f t="shared" ca="1" si="12"/>
        <v>45931</v>
      </c>
      <c r="B77" s="20"/>
      <c r="C77" s="21"/>
      <c r="D77" s="20"/>
      <c r="E77" s="21"/>
      <c r="F77" s="22"/>
      <c r="G77" s="22"/>
      <c r="H77" s="34" t="str">
        <f t="shared" si="7"/>
        <v/>
      </c>
      <c r="I77" s="34" t="str">
        <f t="shared" si="8"/>
        <v/>
      </c>
      <c r="J77" s="34" t="str">
        <f t="shared" si="9"/>
        <v/>
      </c>
      <c r="K77" s="34" t="str">
        <f t="shared" si="10"/>
        <v/>
      </c>
      <c r="L77" s="26" t="str">
        <f>IF(AND($B77="",$D77=""),"",($C77-$B77-$F77)+($E77-$D77-$G77))</f>
        <v/>
      </c>
      <c r="M77" s="32"/>
      <c r="N77" s="190"/>
      <c r="O77" s="190"/>
      <c r="P77" s="190"/>
      <c r="Q77" s="190"/>
      <c r="R77" s="23"/>
    </row>
    <row r="78" spans="1:18">
      <c r="A78" s="5" t="s">
        <v>11</v>
      </c>
      <c r="B78" s="191"/>
      <c r="C78" s="192"/>
      <c r="D78" s="191"/>
      <c r="E78" s="192"/>
      <c r="F78" s="26" t="str">
        <f>IF(SUM($F47:$F77)=0,"",SUM($F47:$F77))</f>
        <v/>
      </c>
      <c r="G78" s="26" t="str">
        <f>IF(SUM($G47:$G77)=0,"",SUM($G47:$G77))</f>
        <v/>
      </c>
      <c r="H78" s="26" t="str">
        <f>IF(SUM(H47:H77)=0,"",SUM(H47:H77))</f>
        <v/>
      </c>
      <c r="I78" s="26" t="str">
        <f>IF(SUM(I47:I77)=0,"",SUM(I47:I77))</f>
        <v/>
      </c>
      <c r="J78" s="26" t="str">
        <f t="shared" ref="J78:K78" si="13">IF(SUM(J47:J77)=0,"",SUM(J47:J77))</f>
        <v/>
      </c>
      <c r="K78" s="26" t="str">
        <f t="shared" si="13"/>
        <v/>
      </c>
      <c r="L78" s="26" t="str">
        <f>IF(SUM($L47:$L77)=0,"",SUM($L47:$L77))</f>
        <v/>
      </c>
      <c r="M78" s="33"/>
      <c r="N78" s="193"/>
      <c r="O78" s="193"/>
      <c r="P78" s="193"/>
      <c r="Q78" s="193"/>
      <c r="R78" s="6"/>
    </row>
    <row r="80" spans="1:18" ht="27" customHeight="1">
      <c r="A80" s="194" t="s">
        <v>22</v>
      </c>
      <c r="B80" s="189" t="s">
        <v>103</v>
      </c>
      <c r="C80" s="189"/>
      <c r="D80" s="189"/>
      <c r="E80" s="189"/>
      <c r="F80" s="189" t="s">
        <v>23</v>
      </c>
      <c r="G80" s="189"/>
      <c r="H80" s="189" t="s">
        <v>88</v>
      </c>
      <c r="I80" s="189"/>
      <c r="J80" s="189"/>
      <c r="K80" s="189"/>
      <c r="L80" s="189" t="s">
        <v>87</v>
      </c>
      <c r="M80" s="195" t="s">
        <v>96</v>
      </c>
      <c r="N80" s="194" t="s">
        <v>25</v>
      </c>
      <c r="O80" s="194"/>
      <c r="P80" s="194"/>
      <c r="Q80" s="194"/>
      <c r="R80" s="189" t="s">
        <v>100</v>
      </c>
    </row>
    <row r="81" spans="1:22" ht="14.25" customHeight="1">
      <c r="A81" s="194"/>
      <c r="B81" s="189" t="s">
        <v>82</v>
      </c>
      <c r="C81" s="189"/>
      <c r="D81" s="189" t="s">
        <v>84</v>
      </c>
      <c r="E81" s="189"/>
      <c r="F81" s="189"/>
      <c r="G81" s="189"/>
      <c r="H81" s="189" t="s">
        <v>90</v>
      </c>
      <c r="I81" s="189"/>
      <c r="J81" s="189" t="s">
        <v>89</v>
      </c>
      <c r="K81" s="189"/>
      <c r="L81" s="189"/>
      <c r="M81" s="196"/>
      <c r="N81" s="194"/>
      <c r="O81" s="194"/>
      <c r="P81" s="194"/>
      <c r="Q81" s="194"/>
      <c r="R81" s="189"/>
    </row>
    <row r="82" spans="1:22">
      <c r="A82" s="194"/>
      <c r="B82" s="43" t="s">
        <v>26</v>
      </c>
      <c r="C82" s="43" t="s">
        <v>27</v>
      </c>
      <c r="D82" s="43" t="s">
        <v>26</v>
      </c>
      <c r="E82" s="43" t="s">
        <v>27</v>
      </c>
      <c r="F82" s="44" t="s">
        <v>85</v>
      </c>
      <c r="G82" s="44" t="s">
        <v>86</v>
      </c>
      <c r="H82" s="44" t="s">
        <v>81</v>
      </c>
      <c r="I82" s="44" t="s">
        <v>83</v>
      </c>
      <c r="J82" s="44" t="s">
        <v>81</v>
      </c>
      <c r="K82" s="44" t="s">
        <v>95</v>
      </c>
      <c r="L82" s="189"/>
      <c r="M82" s="197"/>
      <c r="N82" s="194"/>
      <c r="O82" s="194"/>
      <c r="P82" s="194"/>
      <c r="Q82" s="194"/>
      <c r="R82" s="194"/>
    </row>
    <row r="83" spans="1:22">
      <c r="A83" s="27" cm="1">
        <f t="array" aca="1" ref="A83" ca="1">DATE("2025","8"+2,IFERROR(INDIRECT(T1),"1"))</f>
        <v>45931</v>
      </c>
      <c r="B83" s="20"/>
      <c r="C83" s="21"/>
      <c r="D83" s="20"/>
      <c r="E83" s="21"/>
      <c r="F83" s="22"/>
      <c r="G83" s="22"/>
      <c r="H83" s="34" t="str">
        <f>IF(OR(B83="",LEFT(M83,1)="✓"),"",C83-B83-F83)</f>
        <v/>
      </c>
      <c r="I83" s="34" t="str">
        <f>IF(OR(D83="",LEFT(M83,1)="✓"),"",E83-D83-G83)</f>
        <v/>
      </c>
      <c r="J83" s="34" t="str">
        <f>IF(AND(B83&lt;&gt;"",M83="✓所定"),C83-B83-F83,"")</f>
        <v/>
      </c>
      <c r="K83" s="34" t="str">
        <f>IF(AND(B83&lt;&gt;"",M83="✓法定"),C83-B83-F83,"")</f>
        <v/>
      </c>
      <c r="L83" s="26" t="str">
        <f>IF(AND($B83="",$D83=""),"",($C83-$B83-$F83)+($E83-$D83-$G83))</f>
        <v/>
      </c>
      <c r="M83" s="32"/>
      <c r="N83" s="190"/>
      <c r="O83" s="190"/>
      <c r="P83" s="190"/>
      <c r="Q83" s="190"/>
      <c r="R83" s="23"/>
      <c r="V83" s="1" t="s">
        <v>171</v>
      </c>
    </row>
    <row r="84" spans="1:22">
      <c r="A84" s="27">
        <f ca="1">A83+1</f>
        <v>45932</v>
      </c>
      <c r="B84" s="20"/>
      <c r="C84" s="21"/>
      <c r="D84" s="20"/>
      <c r="E84" s="21"/>
      <c r="F84" s="22"/>
      <c r="G84" s="22"/>
      <c r="H84" s="34" t="str">
        <f t="shared" ref="H84:H113" si="14">IF(OR(B84="",LEFT(M84,1)="✓"),"",C84-B84-F84)</f>
        <v/>
      </c>
      <c r="I84" s="34" t="str">
        <f t="shared" ref="I84:I113" si="15">IF(OR(D84="",LEFT(M84,1)="✓"),"",E84-D84-G84)</f>
        <v/>
      </c>
      <c r="J84" s="34" t="str">
        <f t="shared" ref="J84:J113" si="16">IF(AND(B84&lt;&gt;"",M84="✓所定"),C84-B84-F84,"")</f>
        <v/>
      </c>
      <c r="K84" s="34" t="str">
        <f t="shared" ref="K84:K113" si="17">IF(AND(B84&lt;&gt;"",M84="✓法定"),C84-B84-F84,"")</f>
        <v/>
      </c>
      <c r="L84" s="26" t="str">
        <f t="shared" ref="L84:L112" si="18">IF(AND($B84="",$D84=""),"",($C84-$B84-$F84)+($E84-$D84-$G84))</f>
        <v/>
      </c>
      <c r="M84" s="32"/>
      <c r="N84" s="190"/>
      <c r="O84" s="190"/>
      <c r="P84" s="190"/>
      <c r="Q84" s="190"/>
      <c r="R84" s="23"/>
      <c r="V84" s="1" t="s">
        <v>172</v>
      </c>
    </row>
    <row r="85" spans="1:22">
      <c r="A85" s="27">
        <f t="shared" ref="A85:A113" ca="1" si="19">A84+1</f>
        <v>45933</v>
      </c>
      <c r="B85" s="20"/>
      <c r="C85" s="21"/>
      <c r="D85" s="20"/>
      <c r="E85" s="21"/>
      <c r="F85" s="22"/>
      <c r="G85" s="22"/>
      <c r="H85" s="34" t="str">
        <f t="shared" si="14"/>
        <v/>
      </c>
      <c r="I85" s="34" t="str">
        <f t="shared" si="15"/>
        <v/>
      </c>
      <c r="J85" s="34" t="str">
        <f t="shared" si="16"/>
        <v/>
      </c>
      <c r="K85" s="34" t="str">
        <f t="shared" si="17"/>
        <v/>
      </c>
      <c r="L85" s="26" t="str">
        <f t="shared" si="18"/>
        <v/>
      </c>
      <c r="M85" s="32"/>
      <c r="N85" s="190"/>
      <c r="O85" s="190"/>
      <c r="P85" s="190"/>
      <c r="Q85" s="190"/>
      <c r="R85" s="23"/>
    </row>
    <row r="86" spans="1:22">
      <c r="A86" s="27">
        <f t="shared" ca="1" si="19"/>
        <v>45934</v>
      </c>
      <c r="B86" s="20"/>
      <c r="C86" s="21"/>
      <c r="D86" s="20"/>
      <c r="E86" s="21"/>
      <c r="F86" s="22"/>
      <c r="G86" s="22"/>
      <c r="H86" s="34" t="str">
        <f t="shared" si="14"/>
        <v/>
      </c>
      <c r="I86" s="34" t="str">
        <f t="shared" si="15"/>
        <v/>
      </c>
      <c r="J86" s="34" t="str">
        <f t="shared" si="16"/>
        <v/>
      </c>
      <c r="K86" s="34" t="str">
        <f t="shared" si="17"/>
        <v/>
      </c>
      <c r="L86" s="26" t="str">
        <f t="shared" si="18"/>
        <v/>
      </c>
      <c r="M86" s="32"/>
      <c r="N86" s="190"/>
      <c r="O86" s="190"/>
      <c r="P86" s="190"/>
      <c r="Q86" s="190"/>
      <c r="R86" s="23"/>
    </row>
    <row r="87" spans="1:22">
      <c r="A87" s="27">
        <f t="shared" ca="1" si="19"/>
        <v>45935</v>
      </c>
      <c r="B87" s="20"/>
      <c r="C87" s="21"/>
      <c r="D87" s="20"/>
      <c r="E87" s="21"/>
      <c r="F87" s="22"/>
      <c r="G87" s="22"/>
      <c r="H87" s="34" t="str">
        <f t="shared" si="14"/>
        <v/>
      </c>
      <c r="I87" s="34" t="str">
        <f t="shared" si="15"/>
        <v/>
      </c>
      <c r="J87" s="34" t="str">
        <f t="shared" si="16"/>
        <v/>
      </c>
      <c r="K87" s="34" t="str">
        <f t="shared" si="17"/>
        <v/>
      </c>
      <c r="L87" s="26" t="str">
        <f t="shared" si="18"/>
        <v/>
      </c>
      <c r="M87" s="32"/>
      <c r="N87" s="190"/>
      <c r="O87" s="190"/>
      <c r="P87" s="190"/>
      <c r="Q87" s="190"/>
      <c r="R87" s="23"/>
    </row>
    <row r="88" spans="1:22">
      <c r="A88" s="27">
        <f t="shared" ca="1" si="19"/>
        <v>45936</v>
      </c>
      <c r="B88" s="20"/>
      <c r="C88" s="21"/>
      <c r="D88" s="20"/>
      <c r="E88" s="21"/>
      <c r="F88" s="22"/>
      <c r="G88" s="22"/>
      <c r="H88" s="34" t="str">
        <f t="shared" si="14"/>
        <v/>
      </c>
      <c r="I88" s="34" t="str">
        <f t="shared" si="15"/>
        <v/>
      </c>
      <c r="J88" s="34" t="str">
        <f t="shared" si="16"/>
        <v/>
      </c>
      <c r="K88" s="34" t="str">
        <f t="shared" si="17"/>
        <v/>
      </c>
      <c r="L88" s="26" t="str">
        <f t="shared" si="18"/>
        <v/>
      </c>
      <c r="M88" s="32"/>
      <c r="N88" s="190"/>
      <c r="O88" s="190"/>
      <c r="P88" s="190"/>
      <c r="Q88" s="190"/>
      <c r="R88" s="23"/>
    </row>
    <row r="89" spans="1:22">
      <c r="A89" s="27">
        <f t="shared" ca="1" si="19"/>
        <v>45937</v>
      </c>
      <c r="B89" s="20"/>
      <c r="C89" s="21"/>
      <c r="D89" s="20"/>
      <c r="E89" s="21"/>
      <c r="F89" s="22"/>
      <c r="G89" s="22"/>
      <c r="H89" s="34" t="str">
        <f t="shared" si="14"/>
        <v/>
      </c>
      <c r="I89" s="34" t="str">
        <f t="shared" si="15"/>
        <v/>
      </c>
      <c r="J89" s="34" t="str">
        <f t="shared" si="16"/>
        <v/>
      </c>
      <c r="K89" s="34" t="str">
        <f t="shared" si="17"/>
        <v/>
      </c>
      <c r="L89" s="26" t="str">
        <f t="shared" si="18"/>
        <v/>
      </c>
      <c r="M89" s="32"/>
      <c r="N89" s="190"/>
      <c r="O89" s="190"/>
      <c r="P89" s="190"/>
      <c r="Q89" s="190"/>
      <c r="R89" s="23"/>
    </row>
    <row r="90" spans="1:22">
      <c r="A90" s="27">
        <f t="shared" ca="1" si="19"/>
        <v>45938</v>
      </c>
      <c r="B90" s="20"/>
      <c r="C90" s="21"/>
      <c r="D90" s="20"/>
      <c r="E90" s="21"/>
      <c r="F90" s="22"/>
      <c r="G90" s="22"/>
      <c r="H90" s="34" t="str">
        <f t="shared" si="14"/>
        <v/>
      </c>
      <c r="I90" s="34" t="str">
        <f t="shared" si="15"/>
        <v/>
      </c>
      <c r="J90" s="34" t="str">
        <f t="shared" si="16"/>
        <v/>
      </c>
      <c r="K90" s="34" t="str">
        <f t="shared" si="17"/>
        <v/>
      </c>
      <c r="L90" s="26" t="str">
        <f t="shared" si="18"/>
        <v/>
      </c>
      <c r="M90" s="32"/>
      <c r="N90" s="190"/>
      <c r="O90" s="190"/>
      <c r="P90" s="190"/>
      <c r="Q90" s="190"/>
      <c r="R90" s="23"/>
    </row>
    <row r="91" spans="1:22">
      <c r="A91" s="27">
        <f t="shared" ca="1" si="19"/>
        <v>45939</v>
      </c>
      <c r="B91" s="20"/>
      <c r="C91" s="21"/>
      <c r="D91" s="20"/>
      <c r="E91" s="21"/>
      <c r="F91" s="22"/>
      <c r="G91" s="22"/>
      <c r="H91" s="34" t="str">
        <f t="shared" si="14"/>
        <v/>
      </c>
      <c r="I91" s="34" t="str">
        <f t="shared" si="15"/>
        <v/>
      </c>
      <c r="J91" s="34" t="str">
        <f t="shared" si="16"/>
        <v/>
      </c>
      <c r="K91" s="34" t="str">
        <f t="shared" si="17"/>
        <v/>
      </c>
      <c r="L91" s="26" t="str">
        <f t="shared" si="18"/>
        <v/>
      </c>
      <c r="M91" s="32"/>
      <c r="N91" s="190"/>
      <c r="O91" s="190"/>
      <c r="P91" s="190"/>
      <c r="Q91" s="190"/>
      <c r="R91" s="23"/>
    </row>
    <row r="92" spans="1:22">
      <c r="A92" s="27">
        <f t="shared" ca="1" si="19"/>
        <v>45940</v>
      </c>
      <c r="B92" s="20"/>
      <c r="C92" s="21"/>
      <c r="D92" s="20"/>
      <c r="E92" s="21"/>
      <c r="F92" s="22"/>
      <c r="G92" s="22"/>
      <c r="H92" s="34" t="str">
        <f t="shared" si="14"/>
        <v/>
      </c>
      <c r="I92" s="34" t="str">
        <f t="shared" si="15"/>
        <v/>
      </c>
      <c r="J92" s="34" t="str">
        <f t="shared" si="16"/>
        <v/>
      </c>
      <c r="K92" s="34" t="str">
        <f t="shared" si="17"/>
        <v/>
      </c>
      <c r="L92" s="26" t="str">
        <f t="shared" si="18"/>
        <v/>
      </c>
      <c r="M92" s="32"/>
      <c r="N92" s="190"/>
      <c r="O92" s="190"/>
      <c r="P92" s="190"/>
      <c r="Q92" s="190"/>
      <c r="R92" s="23"/>
    </row>
    <row r="93" spans="1:22">
      <c r="A93" s="27">
        <f t="shared" ca="1" si="19"/>
        <v>45941</v>
      </c>
      <c r="B93" s="20"/>
      <c r="C93" s="21"/>
      <c r="D93" s="20"/>
      <c r="E93" s="21"/>
      <c r="F93" s="22"/>
      <c r="G93" s="22"/>
      <c r="H93" s="34" t="str">
        <f t="shared" si="14"/>
        <v/>
      </c>
      <c r="I93" s="34" t="str">
        <f t="shared" si="15"/>
        <v/>
      </c>
      <c r="J93" s="34" t="str">
        <f t="shared" si="16"/>
        <v/>
      </c>
      <c r="K93" s="34" t="str">
        <f t="shared" si="17"/>
        <v/>
      </c>
      <c r="L93" s="26" t="str">
        <f t="shared" si="18"/>
        <v/>
      </c>
      <c r="M93" s="32"/>
      <c r="N93" s="190"/>
      <c r="O93" s="190"/>
      <c r="P93" s="190"/>
      <c r="Q93" s="190"/>
      <c r="R93" s="23"/>
    </row>
    <row r="94" spans="1:22">
      <c r="A94" s="27">
        <f t="shared" ca="1" si="19"/>
        <v>45942</v>
      </c>
      <c r="B94" s="20"/>
      <c r="C94" s="21"/>
      <c r="D94" s="20"/>
      <c r="E94" s="21"/>
      <c r="F94" s="22"/>
      <c r="G94" s="22"/>
      <c r="H94" s="34" t="str">
        <f t="shared" si="14"/>
        <v/>
      </c>
      <c r="I94" s="34" t="str">
        <f t="shared" si="15"/>
        <v/>
      </c>
      <c r="J94" s="34" t="str">
        <f t="shared" si="16"/>
        <v/>
      </c>
      <c r="K94" s="34" t="str">
        <f t="shared" si="17"/>
        <v/>
      </c>
      <c r="L94" s="26" t="str">
        <f t="shared" si="18"/>
        <v/>
      </c>
      <c r="M94" s="32"/>
      <c r="N94" s="190"/>
      <c r="O94" s="190"/>
      <c r="P94" s="190"/>
      <c r="Q94" s="190"/>
      <c r="R94" s="23"/>
    </row>
    <row r="95" spans="1:22">
      <c r="A95" s="27">
        <f t="shared" ca="1" si="19"/>
        <v>45943</v>
      </c>
      <c r="B95" s="20"/>
      <c r="C95" s="21"/>
      <c r="D95" s="20"/>
      <c r="E95" s="21"/>
      <c r="F95" s="22"/>
      <c r="G95" s="22"/>
      <c r="H95" s="34" t="str">
        <f t="shared" si="14"/>
        <v/>
      </c>
      <c r="I95" s="34" t="str">
        <f t="shared" si="15"/>
        <v/>
      </c>
      <c r="J95" s="34" t="str">
        <f t="shared" si="16"/>
        <v/>
      </c>
      <c r="K95" s="34" t="str">
        <f t="shared" si="17"/>
        <v/>
      </c>
      <c r="L95" s="26" t="str">
        <f t="shared" si="18"/>
        <v/>
      </c>
      <c r="M95" s="32"/>
      <c r="N95" s="190"/>
      <c r="O95" s="190"/>
      <c r="P95" s="190"/>
      <c r="Q95" s="190"/>
      <c r="R95" s="23"/>
    </row>
    <row r="96" spans="1:22">
      <c r="A96" s="27">
        <f t="shared" ca="1" si="19"/>
        <v>45944</v>
      </c>
      <c r="B96" s="20"/>
      <c r="C96" s="21"/>
      <c r="D96" s="20"/>
      <c r="E96" s="21"/>
      <c r="F96" s="22"/>
      <c r="G96" s="22"/>
      <c r="H96" s="34" t="str">
        <f t="shared" si="14"/>
        <v/>
      </c>
      <c r="I96" s="34" t="str">
        <f t="shared" si="15"/>
        <v/>
      </c>
      <c r="J96" s="34" t="str">
        <f t="shared" si="16"/>
        <v/>
      </c>
      <c r="K96" s="34" t="str">
        <f t="shared" si="17"/>
        <v/>
      </c>
      <c r="L96" s="26" t="str">
        <f t="shared" si="18"/>
        <v/>
      </c>
      <c r="M96" s="32"/>
      <c r="N96" s="190"/>
      <c r="O96" s="190"/>
      <c r="P96" s="190"/>
      <c r="Q96" s="190"/>
      <c r="R96" s="23"/>
    </row>
    <row r="97" spans="1:18">
      <c r="A97" s="27">
        <f t="shared" ca="1" si="19"/>
        <v>45945</v>
      </c>
      <c r="B97" s="20"/>
      <c r="C97" s="21"/>
      <c r="D97" s="20"/>
      <c r="E97" s="21"/>
      <c r="F97" s="22"/>
      <c r="G97" s="22"/>
      <c r="H97" s="34" t="str">
        <f t="shared" si="14"/>
        <v/>
      </c>
      <c r="I97" s="34" t="str">
        <f t="shared" si="15"/>
        <v/>
      </c>
      <c r="J97" s="34" t="str">
        <f t="shared" si="16"/>
        <v/>
      </c>
      <c r="K97" s="34" t="str">
        <f t="shared" si="17"/>
        <v/>
      </c>
      <c r="L97" s="26" t="str">
        <f t="shared" si="18"/>
        <v/>
      </c>
      <c r="M97" s="32"/>
      <c r="N97" s="190"/>
      <c r="O97" s="190"/>
      <c r="P97" s="190"/>
      <c r="Q97" s="190"/>
      <c r="R97" s="23"/>
    </row>
    <row r="98" spans="1:18">
      <c r="A98" s="27">
        <f t="shared" ca="1" si="19"/>
        <v>45946</v>
      </c>
      <c r="B98" s="20"/>
      <c r="C98" s="21"/>
      <c r="D98" s="20"/>
      <c r="E98" s="21"/>
      <c r="F98" s="22"/>
      <c r="G98" s="22"/>
      <c r="H98" s="34" t="str">
        <f t="shared" si="14"/>
        <v/>
      </c>
      <c r="I98" s="34" t="str">
        <f t="shared" si="15"/>
        <v/>
      </c>
      <c r="J98" s="34" t="str">
        <f t="shared" si="16"/>
        <v/>
      </c>
      <c r="K98" s="34" t="str">
        <f t="shared" si="17"/>
        <v/>
      </c>
      <c r="L98" s="26" t="str">
        <f t="shared" si="18"/>
        <v/>
      </c>
      <c r="M98" s="32"/>
      <c r="N98" s="190"/>
      <c r="O98" s="190"/>
      <c r="P98" s="190"/>
      <c r="Q98" s="190"/>
      <c r="R98" s="23"/>
    </row>
    <row r="99" spans="1:18">
      <c r="A99" s="27">
        <f t="shared" ca="1" si="19"/>
        <v>45947</v>
      </c>
      <c r="B99" s="20"/>
      <c r="C99" s="21"/>
      <c r="D99" s="20"/>
      <c r="E99" s="21"/>
      <c r="F99" s="22"/>
      <c r="G99" s="22"/>
      <c r="H99" s="34" t="str">
        <f t="shared" si="14"/>
        <v/>
      </c>
      <c r="I99" s="34" t="str">
        <f t="shared" si="15"/>
        <v/>
      </c>
      <c r="J99" s="34" t="str">
        <f t="shared" si="16"/>
        <v/>
      </c>
      <c r="K99" s="34" t="str">
        <f t="shared" si="17"/>
        <v/>
      </c>
      <c r="L99" s="26" t="str">
        <f t="shared" si="18"/>
        <v/>
      </c>
      <c r="M99" s="32"/>
      <c r="N99" s="190"/>
      <c r="O99" s="190"/>
      <c r="P99" s="190"/>
      <c r="Q99" s="190"/>
      <c r="R99" s="23"/>
    </row>
    <row r="100" spans="1:18">
      <c r="A100" s="27">
        <f t="shared" ca="1" si="19"/>
        <v>45948</v>
      </c>
      <c r="B100" s="20"/>
      <c r="C100" s="21"/>
      <c r="D100" s="20"/>
      <c r="E100" s="21"/>
      <c r="F100" s="22"/>
      <c r="G100" s="22"/>
      <c r="H100" s="34" t="str">
        <f t="shared" si="14"/>
        <v/>
      </c>
      <c r="I100" s="34" t="str">
        <f t="shared" si="15"/>
        <v/>
      </c>
      <c r="J100" s="34" t="str">
        <f t="shared" si="16"/>
        <v/>
      </c>
      <c r="K100" s="34" t="str">
        <f t="shared" si="17"/>
        <v/>
      </c>
      <c r="L100" s="26" t="str">
        <f t="shared" si="18"/>
        <v/>
      </c>
      <c r="M100" s="32"/>
      <c r="N100" s="190"/>
      <c r="O100" s="190"/>
      <c r="P100" s="190"/>
      <c r="Q100" s="190"/>
      <c r="R100" s="23"/>
    </row>
    <row r="101" spans="1:18">
      <c r="A101" s="27">
        <f t="shared" ca="1" si="19"/>
        <v>45949</v>
      </c>
      <c r="B101" s="20"/>
      <c r="C101" s="21"/>
      <c r="D101" s="20"/>
      <c r="E101" s="21"/>
      <c r="F101" s="22"/>
      <c r="G101" s="22"/>
      <c r="H101" s="34" t="str">
        <f t="shared" si="14"/>
        <v/>
      </c>
      <c r="I101" s="34" t="str">
        <f t="shared" si="15"/>
        <v/>
      </c>
      <c r="J101" s="34" t="str">
        <f t="shared" si="16"/>
        <v/>
      </c>
      <c r="K101" s="34" t="str">
        <f t="shared" si="17"/>
        <v/>
      </c>
      <c r="L101" s="26" t="str">
        <f t="shared" si="18"/>
        <v/>
      </c>
      <c r="M101" s="32"/>
      <c r="N101" s="190"/>
      <c r="O101" s="190"/>
      <c r="P101" s="190"/>
      <c r="Q101" s="190"/>
      <c r="R101" s="23"/>
    </row>
    <row r="102" spans="1:18">
      <c r="A102" s="27">
        <f t="shared" ca="1" si="19"/>
        <v>45950</v>
      </c>
      <c r="B102" s="20"/>
      <c r="C102" s="21"/>
      <c r="D102" s="20"/>
      <c r="E102" s="21"/>
      <c r="F102" s="22"/>
      <c r="G102" s="22"/>
      <c r="H102" s="34" t="str">
        <f t="shared" si="14"/>
        <v/>
      </c>
      <c r="I102" s="34" t="str">
        <f t="shared" si="15"/>
        <v/>
      </c>
      <c r="J102" s="34" t="str">
        <f t="shared" si="16"/>
        <v/>
      </c>
      <c r="K102" s="34" t="str">
        <f t="shared" si="17"/>
        <v/>
      </c>
      <c r="L102" s="26" t="str">
        <f t="shared" si="18"/>
        <v/>
      </c>
      <c r="M102" s="32"/>
      <c r="N102" s="190"/>
      <c r="O102" s="190"/>
      <c r="P102" s="190"/>
      <c r="Q102" s="190"/>
      <c r="R102" s="23"/>
    </row>
    <row r="103" spans="1:18">
      <c r="A103" s="27">
        <f t="shared" ca="1" si="19"/>
        <v>45951</v>
      </c>
      <c r="B103" s="20"/>
      <c r="C103" s="21"/>
      <c r="D103" s="20"/>
      <c r="E103" s="21"/>
      <c r="F103" s="22"/>
      <c r="G103" s="22"/>
      <c r="H103" s="34" t="str">
        <f t="shared" si="14"/>
        <v/>
      </c>
      <c r="I103" s="34" t="str">
        <f t="shared" si="15"/>
        <v/>
      </c>
      <c r="J103" s="34" t="str">
        <f t="shared" si="16"/>
        <v/>
      </c>
      <c r="K103" s="34" t="str">
        <f t="shared" si="17"/>
        <v/>
      </c>
      <c r="L103" s="26" t="str">
        <f t="shared" si="18"/>
        <v/>
      </c>
      <c r="M103" s="32"/>
      <c r="N103" s="190"/>
      <c r="O103" s="190"/>
      <c r="P103" s="190"/>
      <c r="Q103" s="190"/>
      <c r="R103" s="23"/>
    </row>
    <row r="104" spans="1:18">
      <c r="A104" s="27">
        <f t="shared" ca="1" si="19"/>
        <v>45952</v>
      </c>
      <c r="B104" s="20"/>
      <c r="C104" s="21"/>
      <c r="D104" s="20"/>
      <c r="E104" s="21"/>
      <c r="F104" s="22"/>
      <c r="G104" s="22"/>
      <c r="H104" s="34" t="str">
        <f t="shared" si="14"/>
        <v/>
      </c>
      <c r="I104" s="34" t="str">
        <f t="shared" si="15"/>
        <v/>
      </c>
      <c r="J104" s="34" t="str">
        <f t="shared" si="16"/>
        <v/>
      </c>
      <c r="K104" s="34" t="str">
        <f t="shared" si="17"/>
        <v/>
      </c>
      <c r="L104" s="26" t="str">
        <f t="shared" si="18"/>
        <v/>
      </c>
      <c r="M104" s="32"/>
      <c r="N104" s="190"/>
      <c r="O104" s="190"/>
      <c r="P104" s="190"/>
      <c r="Q104" s="190"/>
      <c r="R104" s="23"/>
    </row>
    <row r="105" spans="1:18">
      <c r="A105" s="27">
        <f t="shared" ca="1" si="19"/>
        <v>45953</v>
      </c>
      <c r="B105" s="20"/>
      <c r="C105" s="21"/>
      <c r="D105" s="20"/>
      <c r="E105" s="21"/>
      <c r="F105" s="22"/>
      <c r="G105" s="22"/>
      <c r="H105" s="34" t="str">
        <f t="shared" si="14"/>
        <v/>
      </c>
      <c r="I105" s="34" t="str">
        <f t="shared" si="15"/>
        <v/>
      </c>
      <c r="J105" s="34" t="str">
        <f t="shared" si="16"/>
        <v/>
      </c>
      <c r="K105" s="34" t="str">
        <f t="shared" si="17"/>
        <v/>
      </c>
      <c r="L105" s="26" t="str">
        <f t="shared" si="18"/>
        <v/>
      </c>
      <c r="M105" s="32"/>
      <c r="N105" s="190"/>
      <c r="O105" s="190"/>
      <c r="P105" s="190"/>
      <c r="Q105" s="190"/>
      <c r="R105" s="23"/>
    </row>
    <row r="106" spans="1:18">
      <c r="A106" s="27">
        <f t="shared" ca="1" si="19"/>
        <v>45954</v>
      </c>
      <c r="B106" s="20"/>
      <c r="C106" s="21"/>
      <c r="D106" s="20"/>
      <c r="E106" s="21"/>
      <c r="F106" s="22"/>
      <c r="G106" s="22"/>
      <c r="H106" s="34" t="str">
        <f t="shared" si="14"/>
        <v/>
      </c>
      <c r="I106" s="34" t="str">
        <f t="shared" si="15"/>
        <v/>
      </c>
      <c r="J106" s="34" t="str">
        <f t="shared" si="16"/>
        <v/>
      </c>
      <c r="K106" s="34" t="str">
        <f t="shared" si="17"/>
        <v/>
      </c>
      <c r="L106" s="26" t="str">
        <f t="shared" si="18"/>
        <v/>
      </c>
      <c r="M106" s="32"/>
      <c r="N106" s="190"/>
      <c r="O106" s="190"/>
      <c r="P106" s="190"/>
      <c r="Q106" s="190"/>
      <c r="R106" s="23"/>
    </row>
    <row r="107" spans="1:18">
      <c r="A107" s="27">
        <f t="shared" ca="1" si="19"/>
        <v>45955</v>
      </c>
      <c r="B107" s="20"/>
      <c r="C107" s="21"/>
      <c r="D107" s="20"/>
      <c r="E107" s="21"/>
      <c r="F107" s="22"/>
      <c r="G107" s="22"/>
      <c r="H107" s="34" t="str">
        <f t="shared" si="14"/>
        <v/>
      </c>
      <c r="I107" s="34" t="str">
        <f t="shared" si="15"/>
        <v/>
      </c>
      <c r="J107" s="34" t="str">
        <f t="shared" si="16"/>
        <v/>
      </c>
      <c r="K107" s="34" t="str">
        <f t="shared" si="17"/>
        <v/>
      </c>
      <c r="L107" s="26" t="str">
        <f t="shared" si="18"/>
        <v/>
      </c>
      <c r="M107" s="32"/>
      <c r="N107" s="190"/>
      <c r="O107" s="190"/>
      <c r="P107" s="190"/>
      <c r="Q107" s="190"/>
      <c r="R107" s="23"/>
    </row>
    <row r="108" spans="1:18">
      <c r="A108" s="27">
        <f t="shared" ca="1" si="19"/>
        <v>45956</v>
      </c>
      <c r="B108" s="20"/>
      <c r="C108" s="21"/>
      <c r="D108" s="20"/>
      <c r="E108" s="21"/>
      <c r="F108" s="22"/>
      <c r="G108" s="22"/>
      <c r="H108" s="34" t="str">
        <f t="shared" si="14"/>
        <v/>
      </c>
      <c r="I108" s="34" t="str">
        <f t="shared" si="15"/>
        <v/>
      </c>
      <c r="J108" s="34" t="str">
        <f t="shared" si="16"/>
        <v/>
      </c>
      <c r="K108" s="34" t="str">
        <f t="shared" si="17"/>
        <v/>
      </c>
      <c r="L108" s="26" t="str">
        <f t="shared" si="18"/>
        <v/>
      </c>
      <c r="M108" s="32"/>
      <c r="N108" s="190"/>
      <c r="O108" s="190"/>
      <c r="P108" s="190"/>
      <c r="Q108" s="190"/>
      <c r="R108" s="23"/>
    </row>
    <row r="109" spans="1:18">
      <c r="A109" s="27">
        <f t="shared" ca="1" si="19"/>
        <v>45957</v>
      </c>
      <c r="B109" s="20"/>
      <c r="C109" s="21"/>
      <c r="D109" s="20"/>
      <c r="E109" s="21"/>
      <c r="F109" s="22"/>
      <c r="G109" s="22"/>
      <c r="H109" s="34" t="str">
        <f t="shared" si="14"/>
        <v/>
      </c>
      <c r="I109" s="34" t="str">
        <f t="shared" si="15"/>
        <v/>
      </c>
      <c r="J109" s="34" t="str">
        <f t="shared" si="16"/>
        <v/>
      </c>
      <c r="K109" s="34" t="str">
        <f t="shared" si="17"/>
        <v/>
      </c>
      <c r="L109" s="26" t="str">
        <f t="shared" si="18"/>
        <v/>
      </c>
      <c r="M109" s="32"/>
      <c r="N109" s="190"/>
      <c r="O109" s="190"/>
      <c r="P109" s="190"/>
      <c r="Q109" s="190"/>
      <c r="R109" s="23"/>
    </row>
    <row r="110" spans="1:18">
      <c r="A110" s="27">
        <f t="shared" ca="1" si="19"/>
        <v>45958</v>
      </c>
      <c r="B110" s="20"/>
      <c r="C110" s="21"/>
      <c r="D110" s="20"/>
      <c r="E110" s="21"/>
      <c r="F110" s="22"/>
      <c r="G110" s="22"/>
      <c r="H110" s="34" t="str">
        <f t="shared" si="14"/>
        <v/>
      </c>
      <c r="I110" s="34" t="str">
        <f t="shared" si="15"/>
        <v/>
      </c>
      <c r="J110" s="34" t="str">
        <f t="shared" si="16"/>
        <v/>
      </c>
      <c r="K110" s="34" t="str">
        <f t="shared" si="17"/>
        <v/>
      </c>
      <c r="L110" s="26" t="str">
        <f t="shared" si="18"/>
        <v/>
      </c>
      <c r="M110" s="32"/>
      <c r="N110" s="190"/>
      <c r="O110" s="190"/>
      <c r="P110" s="190"/>
      <c r="Q110" s="190"/>
      <c r="R110" s="23"/>
    </row>
    <row r="111" spans="1:18">
      <c r="A111" s="27">
        <f t="shared" ca="1" si="19"/>
        <v>45959</v>
      </c>
      <c r="B111" s="20"/>
      <c r="C111" s="21"/>
      <c r="D111" s="20"/>
      <c r="E111" s="21"/>
      <c r="F111" s="22"/>
      <c r="G111" s="22"/>
      <c r="H111" s="34" t="str">
        <f t="shared" si="14"/>
        <v/>
      </c>
      <c r="I111" s="34" t="str">
        <f t="shared" si="15"/>
        <v/>
      </c>
      <c r="J111" s="34" t="str">
        <f t="shared" si="16"/>
        <v/>
      </c>
      <c r="K111" s="34" t="str">
        <f t="shared" si="17"/>
        <v/>
      </c>
      <c r="L111" s="26" t="str">
        <f t="shared" si="18"/>
        <v/>
      </c>
      <c r="M111" s="32"/>
      <c r="N111" s="190"/>
      <c r="O111" s="190"/>
      <c r="P111" s="190"/>
      <c r="Q111" s="190"/>
      <c r="R111" s="23"/>
    </row>
    <row r="112" spans="1:18">
      <c r="A112" s="27">
        <f t="shared" ca="1" si="19"/>
        <v>45960</v>
      </c>
      <c r="B112" s="20"/>
      <c r="C112" s="21"/>
      <c r="D112" s="20"/>
      <c r="E112" s="21"/>
      <c r="F112" s="22"/>
      <c r="G112" s="22"/>
      <c r="H112" s="34" t="str">
        <f t="shared" si="14"/>
        <v/>
      </c>
      <c r="I112" s="34" t="str">
        <f t="shared" si="15"/>
        <v/>
      </c>
      <c r="J112" s="34" t="str">
        <f t="shared" si="16"/>
        <v/>
      </c>
      <c r="K112" s="34" t="str">
        <f t="shared" si="17"/>
        <v/>
      </c>
      <c r="L112" s="26" t="str">
        <f t="shared" si="18"/>
        <v/>
      </c>
      <c r="M112" s="32"/>
      <c r="N112" s="190"/>
      <c r="O112" s="190"/>
      <c r="P112" s="190"/>
      <c r="Q112" s="190"/>
      <c r="R112" s="23"/>
    </row>
    <row r="113" spans="1:22">
      <c r="A113" s="27">
        <f t="shared" ca="1" si="19"/>
        <v>45961</v>
      </c>
      <c r="B113" s="20"/>
      <c r="C113" s="21"/>
      <c r="D113" s="20"/>
      <c r="E113" s="21"/>
      <c r="F113" s="22"/>
      <c r="G113" s="22"/>
      <c r="H113" s="34" t="str">
        <f t="shared" si="14"/>
        <v/>
      </c>
      <c r="I113" s="34" t="str">
        <f t="shared" si="15"/>
        <v/>
      </c>
      <c r="J113" s="34" t="str">
        <f t="shared" si="16"/>
        <v/>
      </c>
      <c r="K113" s="34" t="str">
        <f t="shared" si="17"/>
        <v/>
      </c>
      <c r="L113" s="26" t="str">
        <f>IF(AND($B113="",$D113=""),"",($C113-$B113-$F113)+($E113-$D113-$G113))</f>
        <v/>
      </c>
      <c r="M113" s="32"/>
      <c r="N113" s="190"/>
      <c r="O113" s="190"/>
      <c r="P113" s="190"/>
      <c r="Q113" s="190"/>
      <c r="R113" s="23"/>
    </row>
    <row r="114" spans="1:22">
      <c r="A114" s="5" t="s">
        <v>11</v>
      </c>
      <c r="B114" s="191"/>
      <c r="C114" s="192"/>
      <c r="D114" s="191"/>
      <c r="E114" s="192"/>
      <c r="F114" s="26" t="str">
        <f>IF(SUM($F83:$F113)=0,"",SUM($F83:$F113))</f>
        <v/>
      </c>
      <c r="G114" s="26" t="str">
        <f>IF(SUM($G83:$G113)=0,"",SUM($G83:$G113))</f>
        <v/>
      </c>
      <c r="H114" s="26" t="str">
        <f>IF(SUM(H83:H113)=0,"",SUM(H83:H113))</f>
        <v/>
      </c>
      <c r="I114" s="26" t="str">
        <f>IF(SUM(I83:I113)=0,"",SUM(I83:I113))</f>
        <v/>
      </c>
      <c r="J114" s="26" t="str">
        <f t="shared" ref="J114:K114" si="20">IF(SUM(J83:J113)=0,"",SUM(J83:J113))</f>
        <v/>
      </c>
      <c r="K114" s="26" t="str">
        <f t="shared" si="20"/>
        <v/>
      </c>
      <c r="L114" s="26" t="str">
        <f>IF(SUM($L83:$L113)=0,"",SUM($L83:$L113))</f>
        <v/>
      </c>
      <c r="M114" s="33"/>
      <c r="N114" s="193"/>
      <c r="O114" s="193"/>
      <c r="P114" s="193"/>
      <c r="Q114" s="193"/>
      <c r="R114" s="6"/>
    </row>
    <row r="116" spans="1:22" ht="27" customHeight="1">
      <c r="A116" s="194" t="s">
        <v>22</v>
      </c>
      <c r="B116" s="189" t="s">
        <v>103</v>
      </c>
      <c r="C116" s="189"/>
      <c r="D116" s="189"/>
      <c r="E116" s="189"/>
      <c r="F116" s="189" t="s">
        <v>23</v>
      </c>
      <c r="G116" s="189"/>
      <c r="H116" s="189" t="s">
        <v>88</v>
      </c>
      <c r="I116" s="189"/>
      <c r="J116" s="189"/>
      <c r="K116" s="189"/>
      <c r="L116" s="189" t="s">
        <v>87</v>
      </c>
      <c r="M116" s="195" t="s">
        <v>96</v>
      </c>
      <c r="N116" s="194" t="s">
        <v>25</v>
      </c>
      <c r="O116" s="194"/>
      <c r="P116" s="194"/>
      <c r="Q116" s="194"/>
      <c r="R116" s="189" t="s">
        <v>100</v>
      </c>
    </row>
    <row r="117" spans="1:22" ht="14.25" customHeight="1">
      <c r="A117" s="194"/>
      <c r="B117" s="189" t="s">
        <v>82</v>
      </c>
      <c r="C117" s="189"/>
      <c r="D117" s="189" t="s">
        <v>84</v>
      </c>
      <c r="E117" s="189"/>
      <c r="F117" s="189"/>
      <c r="G117" s="189"/>
      <c r="H117" s="189" t="s">
        <v>90</v>
      </c>
      <c r="I117" s="189"/>
      <c r="J117" s="189" t="s">
        <v>89</v>
      </c>
      <c r="K117" s="189"/>
      <c r="L117" s="189"/>
      <c r="M117" s="196"/>
      <c r="N117" s="194"/>
      <c r="O117" s="194"/>
      <c r="P117" s="194"/>
      <c r="Q117" s="194"/>
      <c r="R117" s="189"/>
    </row>
    <row r="118" spans="1:22">
      <c r="A118" s="194"/>
      <c r="B118" s="43" t="s">
        <v>26</v>
      </c>
      <c r="C118" s="43" t="s">
        <v>27</v>
      </c>
      <c r="D118" s="43" t="s">
        <v>26</v>
      </c>
      <c r="E118" s="43" t="s">
        <v>27</v>
      </c>
      <c r="F118" s="44" t="s">
        <v>85</v>
      </c>
      <c r="G118" s="44" t="s">
        <v>86</v>
      </c>
      <c r="H118" s="44" t="s">
        <v>81</v>
      </c>
      <c r="I118" s="44" t="s">
        <v>83</v>
      </c>
      <c r="J118" s="44" t="s">
        <v>81</v>
      </c>
      <c r="K118" s="44" t="s">
        <v>95</v>
      </c>
      <c r="L118" s="189"/>
      <c r="M118" s="197"/>
      <c r="N118" s="194"/>
      <c r="O118" s="194"/>
      <c r="P118" s="194"/>
      <c r="Q118" s="194"/>
      <c r="R118" s="194"/>
    </row>
    <row r="119" spans="1:22">
      <c r="A119" s="27" cm="1">
        <f t="array" aca="1" ref="A119" ca="1">DATE("2025","8"+3,IFERROR(INDIRECT(T1),"1"))</f>
        <v>45962</v>
      </c>
      <c r="B119" s="20"/>
      <c r="C119" s="21"/>
      <c r="D119" s="20"/>
      <c r="E119" s="21"/>
      <c r="F119" s="22"/>
      <c r="G119" s="22"/>
      <c r="H119" s="34" t="str">
        <f>IF(OR(B119="",LEFT(M119,1)="✓"),"",C119-B119-F119)</f>
        <v/>
      </c>
      <c r="I119" s="34" t="str">
        <f>IF(OR(D119="",LEFT(M119,1)="✓"),"",E119-D119-G119)</f>
        <v/>
      </c>
      <c r="J119" s="34" t="str">
        <f>IF(AND(B119&lt;&gt;"",M119="✓所定"),C119-B119-F119,"")</f>
        <v/>
      </c>
      <c r="K119" s="34" t="str">
        <f>IF(AND(B119&lt;&gt;"",M119="✓法定"),C119-B119-F119,"")</f>
        <v/>
      </c>
      <c r="L119" s="26" t="str">
        <f>IF(AND($B119="",$D119=""),"",($C119-$B119-$F119)+($E119-$D119-$G119))</f>
        <v/>
      </c>
      <c r="M119" s="32"/>
      <c r="N119" s="198"/>
      <c r="O119" s="199"/>
      <c r="P119" s="199"/>
      <c r="Q119" s="200"/>
      <c r="R119" s="23"/>
      <c r="V119" s="1" t="s">
        <v>171</v>
      </c>
    </row>
    <row r="120" spans="1:22">
      <c r="A120" s="27">
        <f ca="1">A119+1</f>
        <v>45963</v>
      </c>
      <c r="B120" s="20"/>
      <c r="C120" s="21"/>
      <c r="D120" s="20"/>
      <c r="E120" s="21"/>
      <c r="F120" s="22"/>
      <c r="G120" s="22"/>
      <c r="H120" s="34" t="str">
        <f t="shared" ref="H120:H149" si="21">IF(OR(B120="",LEFT(M120,1)="✓"),"",C120-B120-F120)</f>
        <v/>
      </c>
      <c r="I120" s="34" t="str">
        <f t="shared" ref="I120:I149" si="22">IF(OR(D120="",LEFT(M120,1)="✓"),"",E120-D120-G120)</f>
        <v/>
      </c>
      <c r="J120" s="34" t="str">
        <f t="shared" ref="J120:J149" si="23">IF(AND(B120&lt;&gt;"",M120="✓所定"),C120-B120-F120,"")</f>
        <v/>
      </c>
      <c r="K120" s="34" t="str">
        <f t="shared" ref="K120:K149" si="24">IF(AND(B120&lt;&gt;"",M120="✓法定"),C120-B120-F120,"")</f>
        <v/>
      </c>
      <c r="L120" s="26" t="str">
        <f t="shared" ref="L120:L147" si="25">IF(AND($B120="",$D120=""),"",($C120-$B120-$F120)+($E120-$D120-$G120))</f>
        <v/>
      </c>
      <c r="M120" s="32"/>
      <c r="N120" s="190"/>
      <c r="O120" s="190"/>
      <c r="P120" s="190"/>
      <c r="Q120" s="190"/>
      <c r="R120" s="23"/>
      <c r="V120" s="1" t="s">
        <v>172</v>
      </c>
    </row>
    <row r="121" spans="1:22">
      <c r="A121" s="27">
        <f t="shared" ref="A121:A149" ca="1" si="26">A120+1</f>
        <v>45964</v>
      </c>
      <c r="B121" s="20"/>
      <c r="C121" s="21"/>
      <c r="D121" s="20"/>
      <c r="E121" s="21"/>
      <c r="F121" s="22"/>
      <c r="G121" s="22"/>
      <c r="H121" s="34" t="str">
        <f t="shared" si="21"/>
        <v/>
      </c>
      <c r="I121" s="34" t="str">
        <f t="shared" si="22"/>
        <v/>
      </c>
      <c r="J121" s="34" t="str">
        <f t="shared" si="23"/>
        <v/>
      </c>
      <c r="K121" s="34" t="str">
        <f t="shared" si="24"/>
        <v/>
      </c>
      <c r="L121" s="26" t="str">
        <f t="shared" si="25"/>
        <v/>
      </c>
      <c r="M121" s="32"/>
      <c r="N121" s="190"/>
      <c r="O121" s="190"/>
      <c r="P121" s="190"/>
      <c r="Q121" s="190"/>
      <c r="R121" s="23"/>
    </row>
    <row r="122" spans="1:22">
      <c r="A122" s="27">
        <f t="shared" ca="1" si="26"/>
        <v>45965</v>
      </c>
      <c r="B122" s="20"/>
      <c r="C122" s="21"/>
      <c r="D122" s="20"/>
      <c r="E122" s="21"/>
      <c r="F122" s="22"/>
      <c r="G122" s="22"/>
      <c r="H122" s="34" t="str">
        <f t="shared" si="21"/>
        <v/>
      </c>
      <c r="I122" s="34" t="str">
        <f t="shared" si="22"/>
        <v/>
      </c>
      <c r="J122" s="34" t="str">
        <f t="shared" si="23"/>
        <v/>
      </c>
      <c r="K122" s="34" t="str">
        <f t="shared" si="24"/>
        <v/>
      </c>
      <c r="L122" s="26" t="str">
        <f t="shared" si="25"/>
        <v/>
      </c>
      <c r="M122" s="32"/>
      <c r="N122" s="190"/>
      <c r="O122" s="190"/>
      <c r="P122" s="190"/>
      <c r="Q122" s="190"/>
      <c r="R122" s="23"/>
    </row>
    <row r="123" spans="1:22">
      <c r="A123" s="27">
        <f t="shared" ca="1" si="26"/>
        <v>45966</v>
      </c>
      <c r="B123" s="20"/>
      <c r="C123" s="21"/>
      <c r="D123" s="20"/>
      <c r="E123" s="21"/>
      <c r="F123" s="22"/>
      <c r="G123" s="22"/>
      <c r="H123" s="34" t="str">
        <f t="shared" si="21"/>
        <v/>
      </c>
      <c r="I123" s="34" t="str">
        <f t="shared" si="22"/>
        <v/>
      </c>
      <c r="J123" s="34" t="str">
        <f t="shared" si="23"/>
        <v/>
      </c>
      <c r="K123" s="34" t="str">
        <f t="shared" si="24"/>
        <v/>
      </c>
      <c r="L123" s="26" t="str">
        <f t="shared" si="25"/>
        <v/>
      </c>
      <c r="M123" s="32"/>
      <c r="N123" s="190"/>
      <c r="O123" s="190"/>
      <c r="P123" s="190"/>
      <c r="Q123" s="190"/>
      <c r="R123" s="23"/>
    </row>
    <row r="124" spans="1:22">
      <c r="A124" s="27">
        <f t="shared" ca="1" si="26"/>
        <v>45967</v>
      </c>
      <c r="B124" s="20"/>
      <c r="C124" s="21"/>
      <c r="D124" s="20"/>
      <c r="E124" s="21"/>
      <c r="F124" s="22"/>
      <c r="G124" s="22"/>
      <c r="H124" s="34" t="str">
        <f t="shared" si="21"/>
        <v/>
      </c>
      <c r="I124" s="34" t="str">
        <f t="shared" si="22"/>
        <v/>
      </c>
      <c r="J124" s="34" t="str">
        <f t="shared" si="23"/>
        <v/>
      </c>
      <c r="K124" s="34" t="str">
        <f t="shared" si="24"/>
        <v/>
      </c>
      <c r="L124" s="26" t="str">
        <f t="shared" si="25"/>
        <v/>
      </c>
      <c r="M124" s="32"/>
      <c r="N124" s="190"/>
      <c r="O124" s="190"/>
      <c r="P124" s="190"/>
      <c r="Q124" s="190"/>
      <c r="R124" s="23"/>
    </row>
    <row r="125" spans="1:22">
      <c r="A125" s="27">
        <f t="shared" ca="1" si="26"/>
        <v>45968</v>
      </c>
      <c r="B125" s="20"/>
      <c r="C125" s="21"/>
      <c r="D125" s="20"/>
      <c r="E125" s="21"/>
      <c r="F125" s="22"/>
      <c r="G125" s="22"/>
      <c r="H125" s="34" t="str">
        <f t="shared" si="21"/>
        <v/>
      </c>
      <c r="I125" s="34" t="str">
        <f t="shared" si="22"/>
        <v/>
      </c>
      <c r="J125" s="34" t="str">
        <f t="shared" si="23"/>
        <v/>
      </c>
      <c r="K125" s="34" t="str">
        <f t="shared" si="24"/>
        <v/>
      </c>
      <c r="L125" s="26" t="str">
        <f t="shared" si="25"/>
        <v/>
      </c>
      <c r="M125" s="32"/>
      <c r="N125" s="190"/>
      <c r="O125" s="190"/>
      <c r="P125" s="190"/>
      <c r="Q125" s="190"/>
      <c r="R125" s="23"/>
    </row>
    <row r="126" spans="1:22">
      <c r="A126" s="27">
        <f t="shared" ca="1" si="26"/>
        <v>45969</v>
      </c>
      <c r="B126" s="20"/>
      <c r="C126" s="21"/>
      <c r="D126" s="20"/>
      <c r="E126" s="21"/>
      <c r="F126" s="22"/>
      <c r="G126" s="22"/>
      <c r="H126" s="34" t="str">
        <f t="shared" si="21"/>
        <v/>
      </c>
      <c r="I126" s="34" t="str">
        <f t="shared" si="22"/>
        <v/>
      </c>
      <c r="J126" s="34" t="str">
        <f t="shared" si="23"/>
        <v/>
      </c>
      <c r="K126" s="34" t="str">
        <f t="shared" si="24"/>
        <v/>
      </c>
      <c r="L126" s="26" t="str">
        <f t="shared" si="25"/>
        <v/>
      </c>
      <c r="M126" s="32"/>
      <c r="N126" s="190"/>
      <c r="O126" s="190"/>
      <c r="P126" s="190"/>
      <c r="Q126" s="190"/>
      <c r="R126" s="23"/>
    </row>
    <row r="127" spans="1:22">
      <c r="A127" s="27">
        <f t="shared" ca="1" si="26"/>
        <v>45970</v>
      </c>
      <c r="B127" s="20"/>
      <c r="C127" s="21"/>
      <c r="D127" s="20"/>
      <c r="E127" s="21"/>
      <c r="F127" s="22"/>
      <c r="G127" s="22"/>
      <c r="H127" s="34" t="str">
        <f t="shared" si="21"/>
        <v/>
      </c>
      <c r="I127" s="34" t="str">
        <f t="shared" si="22"/>
        <v/>
      </c>
      <c r="J127" s="34" t="str">
        <f t="shared" si="23"/>
        <v/>
      </c>
      <c r="K127" s="34" t="str">
        <f t="shared" si="24"/>
        <v/>
      </c>
      <c r="L127" s="26" t="str">
        <f t="shared" si="25"/>
        <v/>
      </c>
      <c r="M127" s="32"/>
      <c r="N127" s="190"/>
      <c r="O127" s="190"/>
      <c r="P127" s="190"/>
      <c r="Q127" s="190"/>
      <c r="R127" s="23"/>
    </row>
    <row r="128" spans="1:22">
      <c r="A128" s="27">
        <f t="shared" ca="1" si="26"/>
        <v>45971</v>
      </c>
      <c r="B128" s="20"/>
      <c r="C128" s="21"/>
      <c r="D128" s="20"/>
      <c r="E128" s="21"/>
      <c r="F128" s="22"/>
      <c r="G128" s="22"/>
      <c r="H128" s="34" t="str">
        <f t="shared" si="21"/>
        <v/>
      </c>
      <c r="I128" s="34" t="str">
        <f t="shared" si="22"/>
        <v/>
      </c>
      <c r="J128" s="34" t="str">
        <f t="shared" si="23"/>
        <v/>
      </c>
      <c r="K128" s="34" t="str">
        <f t="shared" si="24"/>
        <v/>
      </c>
      <c r="L128" s="26" t="str">
        <f t="shared" si="25"/>
        <v/>
      </c>
      <c r="M128" s="32"/>
      <c r="N128" s="190"/>
      <c r="O128" s="190"/>
      <c r="P128" s="190"/>
      <c r="Q128" s="190"/>
      <c r="R128" s="23"/>
    </row>
    <row r="129" spans="1:18">
      <c r="A129" s="27">
        <f t="shared" ca="1" si="26"/>
        <v>45972</v>
      </c>
      <c r="B129" s="20"/>
      <c r="C129" s="21"/>
      <c r="D129" s="20"/>
      <c r="E129" s="21"/>
      <c r="F129" s="22"/>
      <c r="G129" s="22"/>
      <c r="H129" s="34" t="str">
        <f t="shared" si="21"/>
        <v/>
      </c>
      <c r="I129" s="34" t="str">
        <f t="shared" si="22"/>
        <v/>
      </c>
      <c r="J129" s="34" t="str">
        <f t="shared" si="23"/>
        <v/>
      </c>
      <c r="K129" s="34" t="str">
        <f t="shared" si="24"/>
        <v/>
      </c>
      <c r="L129" s="26" t="str">
        <f t="shared" si="25"/>
        <v/>
      </c>
      <c r="M129" s="32"/>
      <c r="N129" s="190"/>
      <c r="O129" s="190"/>
      <c r="P129" s="190"/>
      <c r="Q129" s="190"/>
      <c r="R129" s="23"/>
    </row>
    <row r="130" spans="1:18">
      <c r="A130" s="27">
        <f t="shared" ca="1" si="26"/>
        <v>45973</v>
      </c>
      <c r="B130" s="20"/>
      <c r="C130" s="21"/>
      <c r="D130" s="20"/>
      <c r="E130" s="21"/>
      <c r="F130" s="22"/>
      <c r="G130" s="22"/>
      <c r="H130" s="34" t="str">
        <f t="shared" si="21"/>
        <v/>
      </c>
      <c r="I130" s="34" t="str">
        <f t="shared" si="22"/>
        <v/>
      </c>
      <c r="J130" s="34" t="str">
        <f t="shared" si="23"/>
        <v/>
      </c>
      <c r="K130" s="34" t="str">
        <f t="shared" si="24"/>
        <v/>
      </c>
      <c r="L130" s="26" t="str">
        <f t="shared" si="25"/>
        <v/>
      </c>
      <c r="M130" s="32"/>
      <c r="N130" s="190"/>
      <c r="O130" s="190"/>
      <c r="P130" s="190"/>
      <c r="Q130" s="190"/>
      <c r="R130" s="23"/>
    </row>
    <row r="131" spans="1:18">
      <c r="A131" s="27">
        <f t="shared" ca="1" si="26"/>
        <v>45974</v>
      </c>
      <c r="B131" s="20"/>
      <c r="C131" s="21"/>
      <c r="D131" s="20"/>
      <c r="E131" s="21"/>
      <c r="F131" s="22"/>
      <c r="G131" s="22"/>
      <c r="H131" s="34" t="str">
        <f t="shared" si="21"/>
        <v/>
      </c>
      <c r="I131" s="34" t="str">
        <f t="shared" si="22"/>
        <v/>
      </c>
      <c r="J131" s="34" t="str">
        <f t="shared" si="23"/>
        <v/>
      </c>
      <c r="K131" s="34" t="str">
        <f t="shared" si="24"/>
        <v/>
      </c>
      <c r="L131" s="26" t="str">
        <f t="shared" si="25"/>
        <v/>
      </c>
      <c r="M131" s="32"/>
      <c r="N131" s="190"/>
      <c r="O131" s="190"/>
      <c r="P131" s="190"/>
      <c r="Q131" s="190"/>
      <c r="R131" s="23"/>
    </row>
    <row r="132" spans="1:18">
      <c r="A132" s="27">
        <f t="shared" ca="1" si="26"/>
        <v>45975</v>
      </c>
      <c r="B132" s="20"/>
      <c r="C132" s="21"/>
      <c r="D132" s="20"/>
      <c r="E132" s="21"/>
      <c r="F132" s="22"/>
      <c r="G132" s="22"/>
      <c r="H132" s="34" t="str">
        <f t="shared" si="21"/>
        <v/>
      </c>
      <c r="I132" s="34" t="str">
        <f t="shared" si="22"/>
        <v/>
      </c>
      <c r="J132" s="34" t="str">
        <f t="shared" si="23"/>
        <v/>
      </c>
      <c r="K132" s="34" t="str">
        <f t="shared" si="24"/>
        <v/>
      </c>
      <c r="L132" s="26" t="str">
        <f t="shared" si="25"/>
        <v/>
      </c>
      <c r="M132" s="32"/>
      <c r="N132" s="190"/>
      <c r="O132" s="190"/>
      <c r="P132" s="190"/>
      <c r="Q132" s="190"/>
      <c r="R132" s="23"/>
    </row>
    <row r="133" spans="1:18">
      <c r="A133" s="27">
        <f t="shared" ca="1" si="26"/>
        <v>45976</v>
      </c>
      <c r="B133" s="20"/>
      <c r="C133" s="21"/>
      <c r="D133" s="20"/>
      <c r="E133" s="21"/>
      <c r="F133" s="22"/>
      <c r="G133" s="22"/>
      <c r="H133" s="34" t="str">
        <f t="shared" si="21"/>
        <v/>
      </c>
      <c r="I133" s="34" t="str">
        <f t="shared" si="22"/>
        <v/>
      </c>
      <c r="J133" s="34" t="str">
        <f t="shared" si="23"/>
        <v/>
      </c>
      <c r="K133" s="34" t="str">
        <f t="shared" si="24"/>
        <v/>
      </c>
      <c r="L133" s="26" t="str">
        <f t="shared" si="25"/>
        <v/>
      </c>
      <c r="M133" s="32"/>
      <c r="N133" s="190"/>
      <c r="O133" s="190"/>
      <c r="P133" s="190"/>
      <c r="Q133" s="190"/>
      <c r="R133" s="23"/>
    </row>
    <row r="134" spans="1:18">
      <c r="A134" s="27">
        <f t="shared" ca="1" si="26"/>
        <v>45977</v>
      </c>
      <c r="B134" s="20"/>
      <c r="C134" s="21"/>
      <c r="D134" s="20"/>
      <c r="E134" s="21"/>
      <c r="F134" s="22"/>
      <c r="G134" s="22"/>
      <c r="H134" s="34" t="str">
        <f t="shared" si="21"/>
        <v/>
      </c>
      <c r="I134" s="34" t="str">
        <f t="shared" si="22"/>
        <v/>
      </c>
      <c r="J134" s="34" t="str">
        <f t="shared" si="23"/>
        <v/>
      </c>
      <c r="K134" s="34" t="str">
        <f t="shared" si="24"/>
        <v/>
      </c>
      <c r="L134" s="26" t="str">
        <f t="shared" si="25"/>
        <v/>
      </c>
      <c r="M134" s="32"/>
      <c r="N134" s="190"/>
      <c r="O134" s="190"/>
      <c r="P134" s="190"/>
      <c r="Q134" s="190"/>
      <c r="R134" s="23"/>
    </row>
    <row r="135" spans="1:18">
      <c r="A135" s="27">
        <f t="shared" ca="1" si="26"/>
        <v>45978</v>
      </c>
      <c r="B135" s="20"/>
      <c r="C135" s="21"/>
      <c r="D135" s="20"/>
      <c r="E135" s="21"/>
      <c r="F135" s="22"/>
      <c r="G135" s="22"/>
      <c r="H135" s="34" t="str">
        <f t="shared" si="21"/>
        <v/>
      </c>
      <c r="I135" s="34" t="str">
        <f t="shared" si="22"/>
        <v/>
      </c>
      <c r="J135" s="34" t="str">
        <f t="shared" si="23"/>
        <v/>
      </c>
      <c r="K135" s="34" t="str">
        <f t="shared" si="24"/>
        <v/>
      </c>
      <c r="L135" s="26" t="str">
        <f t="shared" si="25"/>
        <v/>
      </c>
      <c r="M135" s="32"/>
      <c r="N135" s="190"/>
      <c r="O135" s="190"/>
      <c r="P135" s="190"/>
      <c r="Q135" s="190"/>
      <c r="R135" s="23"/>
    </row>
    <row r="136" spans="1:18">
      <c r="A136" s="27">
        <f t="shared" ca="1" si="26"/>
        <v>45979</v>
      </c>
      <c r="B136" s="20"/>
      <c r="C136" s="21"/>
      <c r="D136" s="20"/>
      <c r="E136" s="21"/>
      <c r="F136" s="22"/>
      <c r="G136" s="22"/>
      <c r="H136" s="34" t="str">
        <f t="shared" si="21"/>
        <v/>
      </c>
      <c r="I136" s="34" t="str">
        <f t="shared" si="22"/>
        <v/>
      </c>
      <c r="J136" s="34" t="str">
        <f t="shared" si="23"/>
        <v/>
      </c>
      <c r="K136" s="34" t="str">
        <f t="shared" si="24"/>
        <v/>
      </c>
      <c r="L136" s="26" t="str">
        <f t="shared" si="25"/>
        <v/>
      </c>
      <c r="M136" s="32"/>
      <c r="N136" s="190"/>
      <c r="O136" s="190"/>
      <c r="P136" s="190"/>
      <c r="Q136" s="190"/>
      <c r="R136" s="23"/>
    </row>
    <row r="137" spans="1:18">
      <c r="A137" s="27">
        <f t="shared" ca="1" si="26"/>
        <v>45980</v>
      </c>
      <c r="B137" s="20"/>
      <c r="C137" s="21"/>
      <c r="D137" s="20"/>
      <c r="E137" s="21"/>
      <c r="F137" s="22"/>
      <c r="G137" s="22"/>
      <c r="H137" s="34" t="str">
        <f t="shared" si="21"/>
        <v/>
      </c>
      <c r="I137" s="34" t="str">
        <f t="shared" si="22"/>
        <v/>
      </c>
      <c r="J137" s="34" t="str">
        <f t="shared" si="23"/>
        <v/>
      </c>
      <c r="K137" s="34" t="str">
        <f t="shared" si="24"/>
        <v/>
      </c>
      <c r="L137" s="26" t="str">
        <f t="shared" si="25"/>
        <v/>
      </c>
      <c r="M137" s="32"/>
      <c r="N137" s="190"/>
      <c r="O137" s="190"/>
      <c r="P137" s="190"/>
      <c r="Q137" s="190"/>
      <c r="R137" s="23"/>
    </row>
    <row r="138" spans="1:18">
      <c r="A138" s="27">
        <f t="shared" ca="1" si="26"/>
        <v>45981</v>
      </c>
      <c r="B138" s="20"/>
      <c r="C138" s="21"/>
      <c r="D138" s="20"/>
      <c r="E138" s="21"/>
      <c r="F138" s="22"/>
      <c r="G138" s="22"/>
      <c r="H138" s="34" t="str">
        <f t="shared" si="21"/>
        <v/>
      </c>
      <c r="I138" s="34" t="str">
        <f t="shared" si="22"/>
        <v/>
      </c>
      <c r="J138" s="34" t="str">
        <f t="shared" si="23"/>
        <v/>
      </c>
      <c r="K138" s="34" t="str">
        <f t="shared" si="24"/>
        <v/>
      </c>
      <c r="L138" s="26" t="str">
        <f t="shared" si="25"/>
        <v/>
      </c>
      <c r="M138" s="32"/>
      <c r="N138" s="190"/>
      <c r="O138" s="190"/>
      <c r="P138" s="190"/>
      <c r="Q138" s="190"/>
      <c r="R138" s="23"/>
    </row>
    <row r="139" spans="1:18">
      <c r="A139" s="27">
        <f t="shared" ca="1" si="26"/>
        <v>45982</v>
      </c>
      <c r="B139" s="20"/>
      <c r="C139" s="21"/>
      <c r="D139" s="20"/>
      <c r="E139" s="21"/>
      <c r="F139" s="22"/>
      <c r="G139" s="22"/>
      <c r="H139" s="34" t="str">
        <f t="shared" si="21"/>
        <v/>
      </c>
      <c r="I139" s="34" t="str">
        <f t="shared" si="22"/>
        <v/>
      </c>
      <c r="J139" s="34" t="str">
        <f t="shared" si="23"/>
        <v/>
      </c>
      <c r="K139" s="34" t="str">
        <f t="shared" si="24"/>
        <v/>
      </c>
      <c r="L139" s="26" t="str">
        <f t="shared" si="25"/>
        <v/>
      </c>
      <c r="M139" s="32"/>
      <c r="N139" s="190"/>
      <c r="O139" s="190"/>
      <c r="P139" s="190"/>
      <c r="Q139" s="190"/>
      <c r="R139" s="23"/>
    </row>
    <row r="140" spans="1:18">
      <c r="A140" s="27">
        <f t="shared" ca="1" si="26"/>
        <v>45983</v>
      </c>
      <c r="B140" s="20"/>
      <c r="C140" s="21"/>
      <c r="D140" s="20"/>
      <c r="E140" s="21"/>
      <c r="F140" s="22"/>
      <c r="G140" s="22"/>
      <c r="H140" s="34" t="str">
        <f t="shared" si="21"/>
        <v/>
      </c>
      <c r="I140" s="34" t="str">
        <f t="shared" si="22"/>
        <v/>
      </c>
      <c r="J140" s="34" t="str">
        <f t="shared" si="23"/>
        <v/>
      </c>
      <c r="K140" s="34" t="str">
        <f t="shared" si="24"/>
        <v/>
      </c>
      <c r="L140" s="26" t="str">
        <f t="shared" si="25"/>
        <v/>
      </c>
      <c r="M140" s="32"/>
      <c r="N140" s="190"/>
      <c r="O140" s="190"/>
      <c r="P140" s="190"/>
      <c r="Q140" s="190"/>
      <c r="R140" s="23"/>
    </row>
    <row r="141" spans="1:18">
      <c r="A141" s="27">
        <f t="shared" ca="1" si="26"/>
        <v>45984</v>
      </c>
      <c r="B141" s="20"/>
      <c r="C141" s="21"/>
      <c r="D141" s="20"/>
      <c r="E141" s="21"/>
      <c r="F141" s="22"/>
      <c r="G141" s="22"/>
      <c r="H141" s="34" t="str">
        <f t="shared" si="21"/>
        <v/>
      </c>
      <c r="I141" s="34" t="str">
        <f t="shared" si="22"/>
        <v/>
      </c>
      <c r="J141" s="34" t="str">
        <f t="shared" si="23"/>
        <v/>
      </c>
      <c r="K141" s="34" t="str">
        <f t="shared" si="24"/>
        <v/>
      </c>
      <c r="L141" s="26" t="str">
        <f t="shared" si="25"/>
        <v/>
      </c>
      <c r="M141" s="32"/>
      <c r="N141" s="190"/>
      <c r="O141" s="190"/>
      <c r="P141" s="190"/>
      <c r="Q141" s="190"/>
      <c r="R141" s="23"/>
    </row>
    <row r="142" spans="1:18">
      <c r="A142" s="27">
        <f t="shared" ca="1" si="26"/>
        <v>45985</v>
      </c>
      <c r="B142" s="20"/>
      <c r="C142" s="21"/>
      <c r="D142" s="20"/>
      <c r="E142" s="21"/>
      <c r="F142" s="22"/>
      <c r="G142" s="22"/>
      <c r="H142" s="34" t="str">
        <f t="shared" si="21"/>
        <v/>
      </c>
      <c r="I142" s="34" t="str">
        <f t="shared" si="22"/>
        <v/>
      </c>
      <c r="J142" s="34" t="str">
        <f t="shared" si="23"/>
        <v/>
      </c>
      <c r="K142" s="34" t="str">
        <f t="shared" si="24"/>
        <v/>
      </c>
      <c r="L142" s="26" t="str">
        <f t="shared" si="25"/>
        <v/>
      </c>
      <c r="M142" s="32"/>
      <c r="N142" s="190"/>
      <c r="O142" s="190"/>
      <c r="P142" s="190"/>
      <c r="Q142" s="190"/>
      <c r="R142" s="23"/>
    </row>
    <row r="143" spans="1:18">
      <c r="A143" s="27">
        <f t="shared" ca="1" si="26"/>
        <v>45986</v>
      </c>
      <c r="B143" s="20"/>
      <c r="C143" s="21"/>
      <c r="D143" s="20"/>
      <c r="E143" s="21"/>
      <c r="F143" s="22"/>
      <c r="G143" s="22"/>
      <c r="H143" s="34" t="str">
        <f t="shared" si="21"/>
        <v/>
      </c>
      <c r="I143" s="34" t="str">
        <f t="shared" si="22"/>
        <v/>
      </c>
      <c r="J143" s="34" t="str">
        <f t="shared" si="23"/>
        <v/>
      </c>
      <c r="K143" s="34" t="str">
        <f t="shared" si="24"/>
        <v/>
      </c>
      <c r="L143" s="26" t="str">
        <f t="shared" si="25"/>
        <v/>
      </c>
      <c r="M143" s="32"/>
      <c r="N143" s="190"/>
      <c r="O143" s="190"/>
      <c r="P143" s="190"/>
      <c r="Q143" s="190"/>
      <c r="R143" s="23"/>
    </row>
    <row r="144" spans="1:18">
      <c r="A144" s="27">
        <f t="shared" ca="1" si="26"/>
        <v>45987</v>
      </c>
      <c r="B144" s="20"/>
      <c r="C144" s="21"/>
      <c r="D144" s="20"/>
      <c r="E144" s="21"/>
      <c r="F144" s="22"/>
      <c r="G144" s="22"/>
      <c r="H144" s="34" t="str">
        <f t="shared" si="21"/>
        <v/>
      </c>
      <c r="I144" s="34" t="str">
        <f t="shared" si="22"/>
        <v/>
      </c>
      <c r="J144" s="34" t="str">
        <f t="shared" si="23"/>
        <v/>
      </c>
      <c r="K144" s="34" t="str">
        <f t="shared" si="24"/>
        <v/>
      </c>
      <c r="L144" s="26" t="str">
        <f t="shared" si="25"/>
        <v/>
      </c>
      <c r="M144" s="32"/>
      <c r="N144" s="190"/>
      <c r="O144" s="190"/>
      <c r="P144" s="190"/>
      <c r="Q144" s="190"/>
      <c r="R144" s="23"/>
    </row>
    <row r="145" spans="1:22">
      <c r="A145" s="27">
        <f t="shared" ca="1" si="26"/>
        <v>45988</v>
      </c>
      <c r="B145" s="20"/>
      <c r="C145" s="21"/>
      <c r="D145" s="20"/>
      <c r="E145" s="21"/>
      <c r="F145" s="22"/>
      <c r="G145" s="22"/>
      <c r="H145" s="34" t="str">
        <f t="shared" si="21"/>
        <v/>
      </c>
      <c r="I145" s="34" t="str">
        <f t="shared" si="22"/>
        <v/>
      </c>
      <c r="J145" s="34" t="str">
        <f t="shared" si="23"/>
        <v/>
      </c>
      <c r="K145" s="34" t="str">
        <f t="shared" si="24"/>
        <v/>
      </c>
      <c r="L145" s="26" t="str">
        <f t="shared" si="25"/>
        <v/>
      </c>
      <c r="M145" s="32"/>
      <c r="N145" s="190"/>
      <c r="O145" s="190"/>
      <c r="P145" s="190"/>
      <c r="Q145" s="190"/>
      <c r="R145" s="23"/>
    </row>
    <row r="146" spans="1:22">
      <c r="A146" s="27">
        <f t="shared" ca="1" si="26"/>
        <v>45989</v>
      </c>
      <c r="B146" s="20"/>
      <c r="C146" s="21"/>
      <c r="D146" s="20"/>
      <c r="E146" s="21"/>
      <c r="F146" s="22"/>
      <c r="G146" s="22"/>
      <c r="H146" s="34" t="str">
        <f t="shared" si="21"/>
        <v/>
      </c>
      <c r="I146" s="34" t="str">
        <f t="shared" si="22"/>
        <v/>
      </c>
      <c r="J146" s="34" t="str">
        <f t="shared" si="23"/>
        <v/>
      </c>
      <c r="K146" s="34" t="str">
        <f t="shared" si="24"/>
        <v/>
      </c>
      <c r="L146" s="26" t="str">
        <f t="shared" si="25"/>
        <v/>
      </c>
      <c r="M146" s="32"/>
      <c r="N146" s="190"/>
      <c r="O146" s="190"/>
      <c r="P146" s="190"/>
      <c r="Q146" s="190"/>
      <c r="R146" s="23"/>
    </row>
    <row r="147" spans="1:22">
      <c r="A147" s="27">
        <f t="shared" ca="1" si="26"/>
        <v>45990</v>
      </c>
      <c r="B147" s="20"/>
      <c r="C147" s="21"/>
      <c r="D147" s="20"/>
      <c r="E147" s="21"/>
      <c r="F147" s="22"/>
      <c r="G147" s="22"/>
      <c r="H147" s="34" t="str">
        <f t="shared" si="21"/>
        <v/>
      </c>
      <c r="I147" s="34" t="str">
        <f t="shared" si="22"/>
        <v/>
      </c>
      <c r="J147" s="34" t="str">
        <f t="shared" si="23"/>
        <v/>
      </c>
      <c r="K147" s="34" t="str">
        <f t="shared" si="24"/>
        <v/>
      </c>
      <c r="L147" s="26" t="str">
        <f t="shared" si="25"/>
        <v/>
      </c>
      <c r="M147" s="32"/>
      <c r="N147" s="190"/>
      <c r="O147" s="190"/>
      <c r="P147" s="190"/>
      <c r="Q147" s="190"/>
      <c r="R147" s="23"/>
    </row>
    <row r="148" spans="1:22">
      <c r="A148" s="27">
        <f t="shared" ca="1" si="26"/>
        <v>45991</v>
      </c>
      <c r="B148" s="20"/>
      <c r="C148" s="21"/>
      <c r="D148" s="20"/>
      <c r="E148" s="21"/>
      <c r="F148" s="22"/>
      <c r="G148" s="22"/>
      <c r="H148" s="34" t="str">
        <f t="shared" si="21"/>
        <v/>
      </c>
      <c r="I148" s="34" t="str">
        <f t="shared" si="22"/>
        <v/>
      </c>
      <c r="J148" s="34" t="str">
        <f t="shared" si="23"/>
        <v/>
      </c>
      <c r="K148" s="34" t="str">
        <f t="shared" si="24"/>
        <v/>
      </c>
      <c r="L148" s="26" t="str">
        <f>IF(AND($B148="",$D148=""),"",($C148-$B148-$F148)+($E148-$D148-$G148))</f>
        <v/>
      </c>
      <c r="M148" s="32"/>
      <c r="N148" s="190"/>
      <c r="O148" s="190"/>
      <c r="P148" s="190"/>
      <c r="Q148" s="190"/>
      <c r="R148" s="23"/>
    </row>
    <row r="149" spans="1:22">
      <c r="A149" s="27">
        <f t="shared" ca="1" si="26"/>
        <v>45992</v>
      </c>
      <c r="B149" s="20"/>
      <c r="C149" s="21"/>
      <c r="D149" s="20"/>
      <c r="E149" s="21"/>
      <c r="F149" s="22"/>
      <c r="G149" s="22"/>
      <c r="H149" s="34" t="str">
        <f t="shared" si="21"/>
        <v/>
      </c>
      <c r="I149" s="34" t="str">
        <f t="shared" si="22"/>
        <v/>
      </c>
      <c r="J149" s="34" t="str">
        <f t="shared" si="23"/>
        <v/>
      </c>
      <c r="K149" s="34" t="str">
        <f t="shared" si="24"/>
        <v/>
      </c>
      <c r="L149" s="26" t="str">
        <f>IF(AND($B149="",$D149=""),"",($C149-$B149-$F149)+($E149-$D149-$G149))</f>
        <v/>
      </c>
      <c r="M149" s="32"/>
      <c r="N149" s="190"/>
      <c r="O149" s="190"/>
      <c r="P149" s="190"/>
      <c r="Q149" s="190"/>
      <c r="R149" s="23"/>
    </row>
    <row r="150" spans="1:22">
      <c r="A150" s="5" t="s">
        <v>11</v>
      </c>
      <c r="B150" s="191"/>
      <c r="C150" s="192"/>
      <c r="D150" s="191"/>
      <c r="E150" s="192"/>
      <c r="F150" s="26" t="str">
        <f>IF(SUM($F119:$F149)=0,"",SUM($F119:$F149))</f>
        <v/>
      </c>
      <c r="G150" s="26" t="str">
        <f>IF(SUM($G119:$G149)=0,"",SUM($G119:$G149))</f>
        <v/>
      </c>
      <c r="H150" s="26" t="str">
        <f>IF(SUM(H119:H149)=0,"",SUM(H119:H149))</f>
        <v/>
      </c>
      <c r="I150" s="26" t="str">
        <f>IF(SUM(I119:I149)=0,"",SUM(I119:I149))</f>
        <v/>
      </c>
      <c r="J150" s="26" t="str">
        <f t="shared" ref="J150:K150" si="27">IF(SUM(J119:J149)=0,"",SUM(J119:J149))</f>
        <v/>
      </c>
      <c r="K150" s="26" t="str">
        <f t="shared" si="27"/>
        <v/>
      </c>
      <c r="L150" s="26" t="str">
        <f>IF(SUM($L119:$L149)=0,"",SUM($L119:$L149))</f>
        <v/>
      </c>
      <c r="M150" s="33"/>
      <c r="N150" s="193"/>
      <c r="O150" s="193"/>
      <c r="P150" s="193"/>
      <c r="Q150" s="193"/>
      <c r="R150" s="6"/>
    </row>
    <row r="152" spans="1:22" ht="27" customHeight="1">
      <c r="A152" s="194" t="s">
        <v>22</v>
      </c>
      <c r="B152" s="189" t="s">
        <v>103</v>
      </c>
      <c r="C152" s="189"/>
      <c r="D152" s="189"/>
      <c r="E152" s="189"/>
      <c r="F152" s="189" t="s">
        <v>23</v>
      </c>
      <c r="G152" s="189"/>
      <c r="H152" s="189" t="s">
        <v>88</v>
      </c>
      <c r="I152" s="189"/>
      <c r="J152" s="189"/>
      <c r="K152" s="189"/>
      <c r="L152" s="189" t="s">
        <v>87</v>
      </c>
      <c r="M152" s="195" t="s">
        <v>96</v>
      </c>
      <c r="N152" s="194" t="s">
        <v>25</v>
      </c>
      <c r="O152" s="194"/>
      <c r="P152" s="194"/>
      <c r="Q152" s="194"/>
      <c r="R152" s="189" t="s">
        <v>100</v>
      </c>
    </row>
    <row r="153" spans="1:22" ht="14.25" customHeight="1">
      <c r="A153" s="194"/>
      <c r="B153" s="189" t="s">
        <v>82</v>
      </c>
      <c r="C153" s="189"/>
      <c r="D153" s="189" t="s">
        <v>84</v>
      </c>
      <c r="E153" s="189"/>
      <c r="F153" s="189"/>
      <c r="G153" s="189"/>
      <c r="H153" s="189" t="s">
        <v>90</v>
      </c>
      <c r="I153" s="189"/>
      <c r="J153" s="189" t="s">
        <v>89</v>
      </c>
      <c r="K153" s="189"/>
      <c r="L153" s="189"/>
      <c r="M153" s="196"/>
      <c r="N153" s="194"/>
      <c r="O153" s="194"/>
      <c r="P153" s="194"/>
      <c r="Q153" s="194"/>
      <c r="R153" s="189"/>
    </row>
    <row r="154" spans="1:22">
      <c r="A154" s="194"/>
      <c r="B154" s="43" t="s">
        <v>26</v>
      </c>
      <c r="C154" s="43" t="s">
        <v>27</v>
      </c>
      <c r="D154" s="43" t="s">
        <v>26</v>
      </c>
      <c r="E154" s="43" t="s">
        <v>27</v>
      </c>
      <c r="F154" s="44" t="s">
        <v>85</v>
      </c>
      <c r="G154" s="44" t="s">
        <v>86</v>
      </c>
      <c r="H154" s="44" t="s">
        <v>81</v>
      </c>
      <c r="I154" s="44" t="s">
        <v>83</v>
      </c>
      <c r="J154" s="44" t="s">
        <v>81</v>
      </c>
      <c r="K154" s="44" t="s">
        <v>95</v>
      </c>
      <c r="L154" s="189"/>
      <c r="M154" s="197"/>
      <c r="N154" s="194"/>
      <c r="O154" s="194"/>
      <c r="P154" s="194"/>
      <c r="Q154" s="194"/>
      <c r="R154" s="194"/>
    </row>
    <row r="155" spans="1:22">
      <c r="A155" s="27" cm="1">
        <f t="array" aca="1" ref="A155" ca="1">DATE("2025","8"+4,IFERROR(INDIRECT(T1),"1"))</f>
        <v>45992</v>
      </c>
      <c r="B155" s="20"/>
      <c r="C155" s="21"/>
      <c r="D155" s="20"/>
      <c r="E155" s="21"/>
      <c r="F155" s="22"/>
      <c r="G155" s="22"/>
      <c r="H155" s="34" t="str">
        <f>IF(OR(B155="",LEFT(M155,1)="✓"),"",C155-B155-F155)</f>
        <v/>
      </c>
      <c r="I155" s="34" t="str">
        <f>IF(OR(D155="",LEFT(M155,1)="✓"),"",E155-D155-G155)</f>
        <v/>
      </c>
      <c r="J155" s="34" t="str">
        <f>IF(AND(B155&lt;&gt;"",M155="✓所定"),C155-B155-F155,"")</f>
        <v/>
      </c>
      <c r="K155" s="34" t="str">
        <f>IF(AND(B155&lt;&gt;"",M155="✓法定"),C155-B155-F155,"")</f>
        <v/>
      </c>
      <c r="L155" s="26" t="str">
        <f t="shared" ref="L155:L185" si="28">IF(AND($B155="",$D155=""),"",($C155-$B155-$F155)+($E155-$D155-$G155))</f>
        <v/>
      </c>
      <c r="M155" s="32"/>
      <c r="N155" s="190"/>
      <c r="O155" s="190"/>
      <c r="P155" s="190"/>
      <c r="Q155" s="190"/>
      <c r="R155" s="23"/>
      <c r="V155" s="1" t="s">
        <v>171</v>
      </c>
    </row>
    <row r="156" spans="1:22">
      <c r="A156" s="27">
        <f ca="1">A155+1</f>
        <v>45993</v>
      </c>
      <c r="B156" s="20"/>
      <c r="C156" s="21"/>
      <c r="D156" s="20"/>
      <c r="E156" s="21"/>
      <c r="F156" s="22"/>
      <c r="G156" s="22"/>
      <c r="H156" s="34" t="str">
        <f t="shared" ref="H156:H185" si="29">IF(OR(B156="",LEFT(M156,1)="✓"),"",C156-B156-F156)</f>
        <v/>
      </c>
      <c r="I156" s="34" t="str">
        <f t="shared" ref="I156:I185" si="30">IF(OR(D156="",LEFT(M156,1)="✓"),"",E156-D156-G156)</f>
        <v/>
      </c>
      <c r="J156" s="34" t="str">
        <f t="shared" ref="J156:J185" si="31">IF(AND(B156&lt;&gt;"",M156="✓所定"),C156-B156-F156,"")</f>
        <v/>
      </c>
      <c r="K156" s="34" t="str">
        <f t="shared" ref="K156:K185" si="32">IF(AND(B156&lt;&gt;"",M156="✓法定"),C156-B156-F156,"")</f>
        <v/>
      </c>
      <c r="L156" s="26" t="str">
        <f t="shared" si="28"/>
        <v/>
      </c>
      <c r="M156" s="32"/>
      <c r="N156" s="190"/>
      <c r="O156" s="190"/>
      <c r="P156" s="190"/>
      <c r="Q156" s="190"/>
      <c r="R156" s="23"/>
      <c r="V156" s="1" t="s">
        <v>172</v>
      </c>
    </row>
    <row r="157" spans="1:22">
      <c r="A157" s="27">
        <f t="shared" ref="A157:A185" ca="1" si="33">A156+1</f>
        <v>45994</v>
      </c>
      <c r="B157" s="20"/>
      <c r="C157" s="21"/>
      <c r="D157" s="20"/>
      <c r="E157" s="21"/>
      <c r="F157" s="22"/>
      <c r="G157" s="22"/>
      <c r="H157" s="34" t="str">
        <f t="shared" si="29"/>
        <v/>
      </c>
      <c r="I157" s="34" t="str">
        <f t="shared" si="30"/>
        <v/>
      </c>
      <c r="J157" s="34" t="str">
        <f t="shared" si="31"/>
        <v/>
      </c>
      <c r="K157" s="34" t="str">
        <f t="shared" si="32"/>
        <v/>
      </c>
      <c r="L157" s="26" t="str">
        <f t="shared" si="28"/>
        <v/>
      </c>
      <c r="M157" s="32"/>
      <c r="N157" s="190"/>
      <c r="O157" s="190"/>
      <c r="P157" s="190"/>
      <c r="Q157" s="190"/>
      <c r="R157" s="23"/>
    </row>
    <row r="158" spans="1:22">
      <c r="A158" s="27">
        <f t="shared" ca="1" si="33"/>
        <v>45995</v>
      </c>
      <c r="B158" s="20"/>
      <c r="C158" s="21"/>
      <c r="D158" s="20"/>
      <c r="E158" s="21"/>
      <c r="F158" s="22"/>
      <c r="G158" s="22"/>
      <c r="H158" s="34" t="str">
        <f t="shared" si="29"/>
        <v/>
      </c>
      <c r="I158" s="34" t="str">
        <f t="shared" si="30"/>
        <v/>
      </c>
      <c r="J158" s="34" t="str">
        <f t="shared" si="31"/>
        <v/>
      </c>
      <c r="K158" s="34" t="str">
        <f t="shared" si="32"/>
        <v/>
      </c>
      <c r="L158" s="26" t="str">
        <f t="shared" si="28"/>
        <v/>
      </c>
      <c r="M158" s="32"/>
      <c r="N158" s="190"/>
      <c r="O158" s="190"/>
      <c r="P158" s="190"/>
      <c r="Q158" s="190"/>
      <c r="R158" s="23"/>
    </row>
    <row r="159" spans="1:22">
      <c r="A159" s="27">
        <f t="shared" ca="1" si="33"/>
        <v>45996</v>
      </c>
      <c r="B159" s="20"/>
      <c r="C159" s="21"/>
      <c r="D159" s="20"/>
      <c r="E159" s="21"/>
      <c r="F159" s="22"/>
      <c r="G159" s="22"/>
      <c r="H159" s="34" t="str">
        <f t="shared" si="29"/>
        <v/>
      </c>
      <c r="I159" s="34" t="str">
        <f t="shared" si="30"/>
        <v/>
      </c>
      <c r="J159" s="34" t="str">
        <f t="shared" si="31"/>
        <v/>
      </c>
      <c r="K159" s="34" t="str">
        <f t="shared" si="32"/>
        <v/>
      </c>
      <c r="L159" s="26" t="str">
        <f t="shared" si="28"/>
        <v/>
      </c>
      <c r="M159" s="32"/>
      <c r="N159" s="190"/>
      <c r="O159" s="190"/>
      <c r="P159" s="190"/>
      <c r="Q159" s="190"/>
      <c r="R159" s="23"/>
    </row>
    <row r="160" spans="1:22">
      <c r="A160" s="27">
        <f t="shared" ca="1" si="33"/>
        <v>45997</v>
      </c>
      <c r="B160" s="20"/>
      <c r="C160" s="21"/>
      <c r="D160" s="20"/>
      <c r="E160" s="21"/>
      <c r="F160" s="22"/>
      <c r="G160" s="22"/>
      <c r="H160" s="34" t="str">
        <f t="shared" si="29"/>
        <v/>
      </c>
      <c r="I160" s="34" t="str">
        <f t="shared" si="30"/>
        <v/>
      </c>
      <c r="J160" s="34" t="str">
        <f t="shared" si="31"/>
        <v/>
      </c>
      <c r="K160" s="34" t="str">
        <f t="shared" si="32"/>
        <v/>
      </c>
      <c r="L160" s="26" t="str">
        <f t="shared" si="28"/>
        <v/>
      </c>
      <c r="M160" s="32"/>
      <c r="N160" s="190"/>
      <c r="O160" s="190"/>
      <c r="P160" s="190"/>
      <c r="Q160" s="190"/>
      <c r="R160" s="23"/>
    </row>
    <row r="161" spans="1:18">
      <c r="A161" s="27">
        <f t="shared" ca="1" si="33"/>
        <v>45998</v>
      </c>
      <c r="B161" s="20"/>
      <c r="C161" s="21"/>
      <c r="D161" s="20"/>
      <c r="E161" s="21"/>
      <c r="F161" s="22"/>
      <c r="G161" s="22"/>
      <c r="H161" s="34" t="str">
        <f t="shared" si="29"/>
        <v/>
      </c>
      <c r="I161" s="34" t="str">
        <f t="shared" si="30"/>
        <v/>
      </c>
      <c r="J161" s="34" t="str">
        <f t="shared" si="31"/>
        <v/>
      </c>
      <c r="K161" s="34" t="str">
        <f t="shared" si="32"/>
        <v/>
      </c>
      <c r="L161" s="26" t="str">
        <f t="shared" si="28"/>
        <v/>
      </c>
      <c r="M161" s="32"/>
      <c r="N161" s="190"/>
      <c r="O161" s="190"/>
      <c r="P161" s="190"/>
      <c r="Q161" s="190"/>
      <c r="R161" s="23"/>
    </row>
    <row r="162" spans="1:18">
      <c r="A162" s="27">
        <f t="shared" ca="1" si="33"/>
        <v>45999</v>
      </c>
      <c r="B162" s="20"/>
      <c r="C162" s="21"/>
      <c r="D162" s="20"/>
      <c r="E162" s="21"/>
      <c r="F162" s="22"/>
      <c r="G162" s="22"/>
      <c r="H162" s="34" t="str">
        <f t="shared" si="29"/>
        <v/>
      </c>
      <c r="I162" s="34" t="str">
        <f t="shared" si="30"/>
        <v/>
      </c>
      <c r="J162" s="34" t="str">
        <f t="shared" si="31"/>
        <v/>
      </c>
      <c r="K162" s="34" t="str">
        <f t="shared" si="32"/>
        <v/>
      </c>
      <c r="L162" s="26" t="str">
        <f t="shared" si="28"/>
        <v/>
      </c>
      <c r="M162" s="32"/>
      <c r="N162" s="190"/>
      <c r="O162" s="190"/>
      <c r="P162" s="190"/>
      <c r="Q162" s="190"/>
      <c r="R162" s="23"/>
    </row>
    <row r="163" spans="1:18">
      <c r="A163" s="27">
        <f t="shared" ca="1" si="33"/>
        <v>46000</v>
      </c>
      <c r="B163" s="20"/>
      <c r="C163" s="21"/>
      <c r="D163" s="20"/>
      <c r="E163" s="21"/>
      <c r="F163" s="22"/>
      <c r="G163" s="22"/>
      <c r="H163" s="34" t="str">
        <f t="shared" si="29"/>
        <v/>
      </c>
      <c r="I163" s="34" t="str">
        <f t="shared" si="30"/>
        <v/>
      </c>
      <c r="J163" s="34" t="str">
        <f t="shared" si="31"/>
        <v/>
      </c>
      <c r="K163" s="34" t="str">
        <f t="shared" si="32"/>
        <v/>
      </c>
      <c r="L163" s="26" t="str">
        <f t="shared" si="28"/>
        <v/>
      </c>
      <c r="M163" s="32"/>
      <c r="N163" s="190"/>
      <c r="O163" s="190"/>
      <c r="P163" s="190"/>
      <c r="Q163" s="190"/>
      <c r="R163" s="23"/>
    </row>
    <row r="164" spans="1:18">
      <c r="A164" s="27">
        <f t="shared" ca="1" si="33"/>
        <v>46001</v>
      </c>
      <c r="B164" s="20"/>
      <c r="C164" s="21"/>
      <c r="D164" s="20"/>
      <c r="E164" s="21"/>
      <c r="F164" s="22"/>
      <c r="G164" s="22"/>
      <c r="H164" s="34" t="str">
        <f t="shared" si="29"/>
        <v/>
      </c>
      <c r="I164" s="34" t="str">
        <f t="shared" si="30"/>
        <v/>
      </c>
      <c r="J164" s="34" t="str">
        <f t="shared" si="31"/>
        <v/>
      </c>
      <c r="K164" s="34" t="str">
        <f t="shared" si="32"/>
        <v/>
      </c>
      <c r="L164" s="26" t="str">
        <f t="shared" si="28"/>
        <v/>
      </c>
      <c r="M164" s="32"/>
      <c r="N164" s="190"/>
      <c r="O164" s="190"/>
      <c r="P164" s="190"/>
      <c r="Q164" s="190"/>
      <c r="R164" s="23"/>
    </row>
    <row r="165" spans="1:18">
      <c r="A165" s="27">
        <f t="shared" ca="1" si="33"/>
        <v>46002</v>
      </c>
      <c r="B165" s="20"/>
      <c r="C165" s="21"/>
      <c r="D165" s="20"/>
      <c r="E165" s="21"/>
      <c r="F165" s="22"/>
      <c r="G165" s="22"/>
      <c r="H165" s="34" t="str">
        <f t="shared" si="29"/>
        <v/>
      </c>
      <c r="I165" s="34" t="str">
        <f t="shared" si="30"/>
        <v/>
      </c>
      <c r="J165" s="34" t="str">
        <f t="shared" si="31"/>
        <v/>
      </c>
      <c r="K165" s="34" t="str">
        <f t="shared" si="32"/>
        <v/>
      </c>
      <c r="L165" s="26" t="str">
        <f t="shared" si="28"/>
        <v/>
      </c>
      <c r="M165" s="32"/>
      <c r="N165" s="190"/>
      <c r="O165" s="190"/>
      <c r="P165" s="190"/>
      <c r="Q165" s="190"/>
      <c r="R165" s="23"/>
    </row>
    <row r="166" spans="1:18">
      <c r="A166" s="27">
        <f t="shared" ca="1" si="33"/>
        <v>46003</v>
      </c>
      <c r="B166" s="20"/>
      <c r="C166" s="21"/>
      <c r="D166" s="20"/>
      <c r="E166" s="21"/>
      <c r="F166" s="22"/>
      <c r="G166" s="22"/>
      <c r="H166" s="34" t="str">
        <f t="shared" si="29"/>
        <v/>
      </c>
      <c r="I166" s="34" t="str">
        <f t="shared" si="30"/>
        <v/>
      </c>
      <c r="J166" s="34" t="str">
        <f t="shared" si="31"/>
        <v/>
      </c>
      <c r="K166" s="34" t="str">
        <f t="shared" si="32"/>
        <v/>
      </c>
      <c r="L166" s="26" t="str">
        <f t="shared" si="28"/>
        <v/>
      </c>
      <c r="M166" s="32"/>
      <c r="N166" s="190"/>
      <c r="O166" s="190"/>
      <c r="P166" s="190"/>
      <c r="Q166" s="190"/>
      <c r="R166" s="23"/>
    </row>
    <row r="167" spans="1:18">
      <c r="A167" s="27">
        <f t="shared" ca="1" si="33"/>
        <v>46004</v>
      </c>
      <c r="B167" s="20"/>
      <c r="C167" s="21"/>
      <c r="D167" s="20"/>
      <c r="E167" s="21"/>
      <c r="F167" s="22"/>
      <c r="G167" s="22"/>
      <c r="H167" s="34" t="str">
        <f t="shared" si="29"/>
        <v/>
      </c>
      <c r="I167" s="34" t="str">
        <f t="shared" si="30"/>
        <v/>
      </c>
      <c r="J167" s="34" t="str">
        <f t="shared" si="31"/>
        <v/>
      </c>
      <c r="K167" s="34" t="str">
        <f t="shared" si="32"/>
        <v/>
      </c>
      <c r="L167" s="26" t="str">
        <f t="shared" si="28"/>
        <v/>
      </c>
      <c r="M167" s="32"/>
      <c r="N167" s="190"/>
      <c r="O167" s="190"/>
      <c r="P167" s="190"/>
      <c r="Q167" s="190"/>
      <c r="R167" s="23"/>
    </row>
    <row r="168" spans="1:18">
      <c r="A168" s="27">
        <f t="shared" ca="1" si="33"/>
        <v>46005</v>
      </c>
      <c r="B168" s="20"/>
      <c r="C168" s="21"/>
      <c r="D168" s="20"/>
      <c r="E168" s="21"/>
      <c r="F168" s="22"/>
      <c r="G168" s="22"/>
      <c r="H168" s="34" t="str">
        <f t="shared" si="29"/>
        <v/>
      </c>
      <c r="I168" s="34" t="str">
        <f t="shared" si="30"/>
        <v/>
      </c>
      <c r="J168" s="34" t="str">
        <f t="shared" si="31"/>
        <v/>
      </c>
      <c r="K168" s="34" t="str">
        <f t="shared" si="32"/>
        <v/>
      </c>
      <c r="L168" s="26" t="str">
        <f t="shared" si="28"/>
        <v/>
      </c>
      <c r="M168" s="32"/>
      <c r="N168" s="190"/>
      <c r="O168" s="190"/>
      <c r="P168" s="190"/>
      <c r="Q168" s="190"/>
      <c r="R168" s="23"/>
    </row>
    <row r="169" spans="1:18">
      <c r="A169" s="27">
        <f t="shared" ca="1" si="33"/>
        <v>46006</v>
      </c>
      <c r="B169" s="20"/>
      <c r="C169" s="21"/>
      <c r="D169" s="20"/>
      <c r="E169" s="21"/>
      <c r="F169" s="22"/>
      <c r="G169" s="22"/>
      <c r="H169" s="34" t="str">
        <f t="shared" si="29"/>
        <v/>
      </c>
      <c r="I169" s="34" t="str">
        <f t="shared" si="30"/>
        <v/>
      </c>
      <c r="J169" s="34" t="str">
        <f t="shared" si="31"/>
        <v/>
      </c>
      <c r="K169" s="34" t="str">
        <f t="shared" si="32"/>
        <v/>
      </c>
      <c r="L169" s="26" t="str">
        <f t="shared" si="28"/>
        <v/>
      </c>
      <c r="M169" s="32"/>
      <c r="N169" s="190"/>
      <c r="O169" s="190"/>
      <c r="P169" s="190"/>
      <c r="Q169" s="190"/>
      <c r="R169" s="23"/>
    </row>
    <row r="170" spans="1:18">
      <c r="A170" s="27">
        <f t="shared" ca="1" si="33"/>
        <v>46007</v>
      </c>
      <c r="B170" s="20"/>
      <c r="C170" s="21"/>
      <c r="D170" s="20"/>
      <c r="E170" s="21"/>
      <c r="F170" s="22"/>
      <c r="G170" s="22"/>
      <c r="H170" s="34" t="str">
        <f t="shared" si="29"/>
        <v/>
      </c>
      <c r="I170" s="34" t="str">
        <f t="shared" si="30"/>
        <v/>
      </c>
      <c r="J170" s="34" t="str">
        <f t="shared" si="31"/>
        <v/>
      </c>
      <c r="K170" s="34" t="str">
        <f t="shared" si="32"/>
        <v/>
      </c>
      <c r="L170" s="26" t="str">
        <f t="shared" si="28"/>
        <v/>
      </c>
      <c r="M170" s="32"/>
      <c r="N170" s="190"/>
      <c r="O170" s="190"/>
      <c r="P170" s="190"/>
      <c r="Q170" s="190"/>
      <c r="R170" s="23"/>
    </row>
    <row r="171" spans="1:18">
      <c r="A171" s="27">
        <f t="shared" ca="1" si="33"/>
        <v>46008</v>
      </c>
      <c r="B171" s="20"/>
      <c r="C171" s="21"/>
      <c r="D171" s="20"/>
      <c r="E171" s="21"/>
      <c r="F171" s="22"/>
      <c r="G171" s="22"/>
      <c r="H171" s="34" t="str">
        <f t="shared" si="29"/>
        <v/>
      </c>
      <c r="I171" s="34" t="str">
        <f t="shared" si="30"/>
        <v/>
      </c>
      <c r="J171" s="34" t="str">
        <f t="shared" si="31"/>
        <v/>
      </c>
      <c r="K171" s="34" t="str">
        <f t="shared" si="32"/>
        <v/>
      </c>
      <c r="L171" s="26" t="str">
        <f t="shared" si="28"/>
        <v/>
      </c>
      <c r="M171" s="32"/>
      <c r="N171" s="190"/>
      <c r="O171" s="190"/>
      <c r="P171" s="190"/>
      <c r="Q171" s="190"/>
      <c r="R171" s="23"/>
    </row>
    <row r="172" spans="1:18">
      <c r="A172" s="27">
        <f t="shared" ca="1" si="33"/>
        <v>46009</v>
      </c>
      <c r="B172" s="20"/>
      <c r="C172" s="21"/>
      <c r="D172" s="20"/>
      <c r="E172" s="21"/>
      <c r="F172" s="22"/>
      <c r="G172" s="22"/>
      <c r="H172" s="34" t="str">
        <f t="shared" si="29"/>
        <v/>
      </c>
      <c r="I172" s="34" t="str">
        <f t="shared" si="30"/>
        <v/>
      </c>
      <c r="J172" s="34" t="str">
        <f t="shared" si="31"/>
        <v/>
      </c>
      <c r="K172" s="34" t="str">
        <f t="shared" si="32"/>
        <v/>
      </c>
      <c r="L172" s="26" t="str">
        <f t="shared" si="28"/>
        <v/>
      </c>
      <c r="M172" s="32"/>
      <c r="N172" s="190"/>
      <c r="O172" s="190"/>
      <c r="P172" s="190"/>
      <c r="Q172" s="190"/>
      <c r="R172" s="23"/>
    </row>
    <row r="173" spans="1:18">
      <c r="A173" s="27">
        <f t="shared" ca="1" si="33"/>
        <v>46010</v>
      </c>
      <c r="B173" s="20"/>
      <c r="C173" s="21"/>
      <c r="D173" s="20"/>
      <c r="E173" s="21"/>
      <c r="F173" s="22"/>
      <c r="G173" s="22"/>
      <c r="H173" s="34" t="str">
        <f t="shared" si="29"/>
        <v/>
      </c>
      <c r="I173" s="34" t="str">
        <f t="shared" si="30"/>
        <v/>
      </c>
      <c r="J173" s="34" t="str">
        <f t="shared" si="31"/>
        <v/>
      </c>
      <c r="K173" s="34" t="str">
        <f t="shared" si="32"/>
        <v/>
      </c>
      <c r="L173" s="26" t="str">
        <f t="shared" si="28"/>
        <v/>
      </c>
      <c r="M173" s="32"/>
      <c r="N173" s="190"/>
      <c r="O173" s="190"/>
      <c r="P173" s="190"/>
      <c r="Q173" s="190"/>
      <c r="R173" s="23"/>
    </row>
    <row r="174" spans="1:18">
      <c r="A174" s="27">
        <f t="shared" ca="1" si="33"/>
        <v>46011</v>
      </c>
      <c r="B174" s="20"/>
      <c r="C174" s="21"/>
      <c r="D174" s="20"/>
      <c r="E174" s="21"/>
      <c r="F174" s="22"/>
      <c r="G174" s="22"/>
      <c r="H174" s="34" t="str">
        <f t="shared" si="29"/>
        <v/>
      </c>
      <c r="I174" s="34" t="str">
        <f t="shared" si="30"/>
        <v/>
      </c>
      <c r="J174" s="34" t="str">
        <f t="shared" si="31"/>
        <v/>
      </c>
      <c r="K174" s="34" t="str">
        <f t="shared" si="32"/>
        <v/>
      </c>
      <c r="L174" s="26" t="str">
        <f t="shared" si="28"/>
        <v/>
      </c>
      <c r="M174" s="32"/>
      <c r="N174" s="190"/>
      <c r="O174" s="190"/>
      <c r="P174" s="190"/>
      <c r="Q174" s="190"/>
      <c r="R174" s="23"/>
    </row>
    <row r="175" spans="1:18">
      <c r="A175" s="27">
        <f t="shared" ca="1" si="33"/>
        <v>46012</v>
      </c>
      <c r="B175" s="20"/>
      <c r="C175" s="21"/>
      <c r="D175" s="20"/>
      <c r="E175" s="21"/>
      <c r="F175" s="22"/>
      <c r="G175" s="22"/>
      <c r="H175" s="34" t="str">
        <f t="shared" si="29"/>
        <v/>
      </c>
      <c r="I175" s="34" t="str">
        <f t="shared" si="30"/>
        <v/>
      </c>
      <c r="J175" s="34" t="str">
        <f t="shared" si="31"/>
        <v/>
      </c>
      <c r="K175" s="34" t="str">
        <f t="shared" si="32"/>
        <v/>
      </c>
      <c r="L175" s="26" t="str">
        <f t="shared" si="28"/>
        <v/>
      </c>
      <c r="M175" s="32"/>
      <c r="N175" s="190"/>
      <c r="O175" s="190"/>
      <c r="P175" s="190"/>
      <c r="Q175" s="190"/>
      <c r="R175" s="23"/>
    </row>
    <row r="176" spans="1:18">
      <c r="A176" s="27">
        <f t="shared" ca="1" si="33"/>
        <v>46013</v>
      </c>
      <c r="B176" s="20"/>
      <c r="C176" s="21"/>
      <c r="D176" s="20"/>
      <c r="E176" s="21"/>
      <c r="F176" s="22"/>
      <c r="G176" s="22"/>
      <c r="H176" s="34" t="str">
        <f t="shared" si="29"/>
        <v/>
      </c>
      <c r="I176" s="34" t="str">
        <f t="shared" si="30"/>
        <v/>
      </c>
      <c r="J176" s="34" t="str">
        <f t="shared" si="31"/>
        <v/>
      </c>
      <c r="K176" s="34" t="str">
        <f t="shared" si="32"/>
        <v/>
      </c>
      <c r="L176" s="26" t="str">
        <f t="shared" si="28"/>
        <v/>
      </c>
      <c r="M176" s="32"/>
      <c r="N176" s="190"/>
      <c r="O176" s="190"/>
      <c r="P176" s="190"/>
      <c r="Q176" s="190"/>
      <c r="R176" s="23"/>
    </row>
    <row r="177" spans="1:22">
      <c r="A177" s="27">
        <f t="shared" ca="1" si="33"/>
        <v>46014</v>
      </c>
      <c r="B177" s="20"/>
      <c r="C177" s="21"/>
      <c r="D177" s="20"/>
      <c r="E177" s="21"/>
      <c r="F177" s="22"/>
      <c r="G177" s="22"/>
      <c r="H177" s="34" t="str">
        <f t="shared" si="29"/>
        <v/>
      </c>
      <c r="I177" s="34" t="str">
        <f t="shared" si="30"/>
        <v/>
      </c>
      <c r="J177" s="34" t="str">
        <f t="shared" si="31"/>
        <v/>
      </c>
      <c r="K177" s="34" t="str">
        <f t="shared" si="32"/>
        <v/>
      </c>
      <c r="L177" s="26" t="str">
        <f t="shared" si="28"/>
        <v/>
      </c>
      <c r="M177" s="32"/>
      <c r="N177" s="190"/>
      <c r="O177" s="190"/>
      <c r="P177" s="190"/>
      <c r="Q177" s="190"/>
      <c r="R177" s="23"/>
    </row>
    <row r="178" spans="1:22">
      <c r="A178" s="27">
        <f t="shared" ca="1" si="33"/>
        <v>46015</v>
      </c>
      <c r="B178" s="20"/>
      <c r="C178" s="21"/>
      <c r="D178" s="20"/>
      <c r="E178" s="21"/>
      <c r="F178" s="22"/>
      <c r="G178" s="22"/>
      <c r="H178" s="34" t="str">
        <f t="shared" si="29"/>
        <v/>
      </c>
      <c r="I178" s="34" t="str">
        <f t="shared" si="30"/>
        <v/>
      </c>
      <c r="J178" s="34" t="str">
        <f t="shared" si="31"/>
        <v/>
      </c>
      <c r="K178" s="34" t="str">
        <f t="shared" si="32"/>
        <v/>
      </c>
      <c r="L178" s="26" t="str">
        <f t="shared" si="28"/>
        <v/>
      </c>
      <c r="M178" s="32"/>
      <c r="N178" s="190"/>
      <c r="O178" s="190"/>
      <c r="P178" s="190"/>
      <c r="Q178" s="190"/>
      <c r="R178" s="23"/>
    </row>
    <row r="179" spans="1:22">
      <c r="A179" s="27">
        <f t="shared" ca="1" si="33"/>
        <v>46016</v>
      </c>
      <c r="B179" s="20"/>
      <c r="C179" s="21"/>
      <c r="D179" s="20"/>
      <c r="E179" s="21"/>
      <c r="F179" s="22"/>
      <c r="G179" s="22"/>
      <c r="H179" s="34" t="str">
        <f t="shared" si="29"/>
        <v/>
      </c>
      <c r="I179" s="34" t="str">
        <f t="shared" si="30"/>
        <v/>
      </c>
      <c r="J179" s="34" t="str">
        <f t="shared" si="31"/>
        <v/>
      </c>
      <c r="K179" s="34" t="str">
        <f t="shared" si="32"/>
        <v/>
      </c>
      <c r="L179" s="26" t="str">
        <f t="shared" si="28"/>
        <v/>
      </c>
      <c r="M179" s="32"/>
      <c r="N179" s="190"/>
      <c r="O179" s="190"/>
      <c r="P179" s="190"/>
      <c r="Q179" s="190"/>
      <c r="R179" s="23"/>
    </row>
    <row r="180" spans="1:22">
      <c r="A180" s="27">
        <f t="shared" ca="1" si="33"/>
        <v>46017</v>
      </c>
      <c r="B180" s="20"/>
      <c r="C180" s="21"/>
      <c r="D180" s="20"/>
      <c r="E180" s="21"/>
      <c r="F180" s="22"/>
      <c r="G180" s="22"/>
      <c r="H180" s="34" t="str">
        <f t="shared" si="29"/>
        <v/>
      </c>
      <c r="I180" s="34" t="str">
        <f t="shared" si="30"/>
        <v/>
      </c>
      <c r="J180" s="34" t="str">
        <f t="shared" si="31"/>
        <v/>
      </c>
      <c r="K180" s="34" t="str">
        <f t="shared" si="32"/>
        <v/>
      </c>
      <c r="L180" s="26" t="str">
        <f t="shared" si="28"/>
        <v/>
      </c>
      <c r="M180" s="32"/>
      <c r="N180" s="190"/>
      <c r="O180" s="190"/>
      <c r="P180" s="190"/>
      <c r="Q180" s="190"/>
      <c r="R180" s="23"/>
    </row>
    <row r="181" spans="1:22">
      <c r="A181" s="27">
        <f t="shared" ca="1" si="33"/>
        <v>46018</v>
      </c>
      <c r="B181" s="20"/>
      <c r="C181" s="21"/>
      <c r="D181" s="20"/>
      <c r="E181" s="21"/>
      <c r="F181" s="22"/>
      <c r="G181" s="22"/>
      <c r="H181" s="34" t="str">
        <f t="shared" si="29"/>
        <v/>
      </c>
      <c r="I181" s="34" t="str">
        <f t="shared" si="30"/>
        <v/>
      </c>
      <c r="J181" s="34" t="str">
        <f t="shared" si="31"/>
        <v/>
      </c>
      <c r="K181" s="34" t="str">
        <f t="shared" si="32"/>
        <v/>
      </c>
      <c r="L181" s="26" t="str">
        <f t="shared" si="28"/>
        <v/>
      </c>
      <c r="M181" s="32"/>
      <c r="N181" s="190"/>
      <c r="O181" s="190"/>
      <c r="P181" s="190"/>
      <c r="Q181" s="190"/>
      <c r="R181" s="23"/>
    </row>
    <row r="182" spans="1:22">
      <c r="A182" s="27">
        <f t="shared" ca="1" si="33"/>
        <v>46019</v>
      </c>
      <c r="B182" s="20"/>
      <c r="C182" s="21"/>
      <c r="D182" s="20"/>
      <c r="E182" s="21"/>
      <c r="F182" s="22"/>
      <c r="G182" s="22"/>
      <c r="H182" s="34" t="str">
        <f t="shared" si="29"/>
        <v/>
      </c>
      <c r="I182" s="34" t="str">
        <f t="shared" si="30"/>
        <v/>
      </c>
      <c r="J182" s="34" t="str">
        <f t="shared" si="31"/>
        <v/>
      </c>
      <c r="K182" s="34" t="str">
        <f t="shared" si="32"/>
        <v/>
      </c>
      <c r="L182" s="26" t="str">
        <f t="shared" si="28"/>
        <v/>
      </c>
      <c r="M182" s="32"/>
      <c r="N182" s="190"/>
      <c r="O182" s="190"/>
      <c r="P182" s="190"/>
      <c r="Q182" s="190"/>
      <c r="R182" s="23"/>
    </row>
    <row r="183" spans="1:22">
      <c r="A183" s="27">
        <f t="shared" ca="1" si="33"/>
        <v>46020</v>
      </c>
      <c r="B183" s="20"/>
      <c r="C183" s="21"/>
      <c r="D183" s="20"/>
      <c r="E183" s="21"/>
      <c r="F183" s="22"/>
      <c r="G183" s="22"/>
      <c r="H183" s="34" t="str">
        <f t="shared" si="29"/>
        <v/>
      </c>
      <c r="I183" s="34" t="str">
        <f t="shared" si="30"/>
        <v/>
      </c>
      <c r="J183" s="34" t="str">
        <f t="shared" si="31"/>
        <v/>
      </c>
      <c r="K183" s="34" t="str">
        <f t="shared" si="32"/>
        <v/>
      </c>
      <c r="L183" s="26" t="str">
        <f t="shared" si="28"/>
        <v/>
      </c>
      <c r="M183" s="32"/>
      <c r="N183" s="190"/>
      <c r="O183" s="190"/>
      <c r="P183" s="190"/>
      <c r="Q183" s="190"/>
      <c r="R183" s="23"/>
    </row>
    <row r="184" spans="1:22">
      <c r="A184" s="27">
        <f t="shared" ca="1" si="33"/>
        <v>46021</v>
      </c>
      <c r="B184" s="20"/>
      <c r="C184" s="21"/>
      <c r="D184" s="20"/>
      <c r="E184" s="21"/>
      <c r="F184" s="22"/>
      <c r="G184" s="22"/>
      <c r="H184" s="34" t="str">
        <f t="shared" si="29"/>
        <v/>
      </c>
      <c r="I184" s="34" t="str">
        <f t="shared" si="30"/>
        <v/>
      </c>
      <c r="J184" s="34" t="str">
        <f t="shared" si="31"/>
        <v/>
      </c>
      <c r="K184" s="34" t="str">
        <f t="shared" si="32"/>
        <v/>
      </c>
      <c r="L184" s="26" t="str">
        <f t="shared" si="28"/>
        <v/>
      </c>
      <c r="M184" s="32"/>
      <c r="N184" s="190"/>
      <c r="O184" s="190"/>
      <c r="P184" s="190"/>
      <c r="Q184" s="190"/>
      <c r="R184" s="23"/>
    </row>
    <row r="185" spans="1:22">
      <c r="A185" s="27">
        <f t="shared" ca="1" si="33"/>
        <v>46022</v>
      </c>
      <c r="B185" s="20"/>
      <c r="C185" s="21"/>
      <c r="D185" s="20"/>
      <c r="E185" s="21"/>
      <c r="F185" s="22"/>
      <c r="G185" s="22"/>
      <c r="H185" s="34" t="str">
        <f t="shared" si="29"/>
        <v/>
      </c>
      <c r="I185" s="34" t="str">
        <f t="shared" si="30"/>
        <v/>
      </c>
      <c r="J185" s="34" t="str">
        <f t="shared" si="31"/>
        <v/>
      </c>
      <c r="K185" s="34" t="str">
        <f t="shared" si="32"/>
        <v/>
      </c>
      <c r="L185" s="26" t="str">
        <f t="shared" si="28"/>
        <v/>
      </c>
      <c r="M185" s="32"/>
      <c r="N185" s="190"/>
      <c r="O185" s="190"/>
      <c r="P185" s="190"/>
      <c r="Q185" s="190"/>
      <c r="R185" s="23"/>
    </row>
    <row r="186" spans="1:22">
      <c r="A186" s="5" t="s">
        <v>11</v>
      </c>
      <c r="B186" s="191"/>
      <c r="C186" s="192"/>
      <c r="D186" s="191"/>
      <c r="E186" s="192"/>
      <c r="F186" s="26" t="str">
        <f>IF(SUM($F155:$F185)=0,"",SUM($F155:$F185))</f>
        <v/>
      </c>
      <c r="G186" s="26" t="str">
        <f>IF(SUM($G155:$G185)=0,"",SUM($G155:$G185))</f>
        <v/>
      </c>
      <c r="H186" s="26" t="str">
        <f>IF(SUM(H155:H185)=0,"",SUM(H155:H185))</f>
        <v/>
      </c>
      <c r="I186" s="26" t="str">
        <f>IF(SUM(I155:I185)=0,"",SUM(I155:I185))</f>
        <v/>
      </c>
      <c r="J186" s="26" t="str">
        <f t="shared" ref="J186:K186" si="34">IF(SUM(J155:J185)=0,"",SUM(J155:J185))</f>
        <v/>
      </c>
      <c r="K186" s="26" t="str">
        <f t="shared" si="34"/>
        <v/>
      </c>
      <c r="L186" s="26" t="str">
        <f>IF(SUM($L155:$L185)=0,"",SUM($L155:$L185))</f>
        <v/>
      </c>
      <c r="M186" s="33"/>
      <c r="N186" s="193"/>
      <c r="O186" s="193"/>
      <c r="P186" s="193"/>
      <c r="Q186" s="193"/>
      <c r="R186" s="6"/>
    </row>
    <row r="188" spans="1:22" ht="27" customHeight="1">
      <c r="A188" s="194" t="s">
        <v>22</v>
      </c>
      <c r="B188" s="189" t="s">
        <v>103</v>
      </c>
      <c r="C188" s="189"/>
      <c r="D188" s="189"/>
      <c r="E188" s="189"/>
      <c r="F188" s="189" t="s">
        <v>23</v>
      </c>
      <c r="G188" s="189"/>
      <c r="H188" s="189" t="s">
        <v>88</v>
      </c>
      <c r="I188" s="189"/>
      <c r="J188" s="189"/>
      <c r="K188" s="189"/>
      <c r="L188" s="189" t="s">
        <v>87</v>
      </c>
      <c r="M188" s="195" t="s">
        <v>96</v>
      </c>
      <c r="N188" s="194" t="s">
        <v>25</v>
      </c>
      <c r="O188" s="194"/>
      <c r="P188" s="194"/>
      <c r="Q188" s="194"/>
      <c r="R188" s="189" t="s">
        <v>100</v>
      </c>
    </row>
    <row r="189" spans="1:22" ht="14.25" customHeight="1">
      <c r="A189" s="194"/>
      <c r="B189" s="189" t="s">
        <v>82</v>
      </c>
      <c r="C189" s="189"/>
      <c r="D189" s="189" t="s">
        <v>84</v>
      </c>
      <c r="E189" s="189"/>
      <c r="F189" s="189"/>
      <c r="G189" s="189"/>
      <c r="H189" s="189" t="s">
        <v>90</v>
      </c>
      <c r="I189" s="189"/>
      <c r="J189" s="189" t="s">
        <v>89</v>
      </c>
      <c r="K189" s="189"/>
      <c r="L189" s="189"/>
      <c r="M189" s="196"/>
      <c r="N189" s="194"/>
      <c r="O189" s="194"/>
      <c r="P189" s="194"/>
      <c r="Q189" s="194"/>
      <c r="R189" s="189"/>
    </row>
    <row r="190" spans="1:22">
      <c r="A190" s="194"/>
      <c r="B190" s="43" t="s">
        <v>26</v>
      </c>
      <c r="C190" s="43" t="s">
        <v>27</v>
      </c>
      <c r="D190" s="43" t="s">
        <v>26</v>
      </c>
      <c r="E190" s="43" t="s">
        <v>27</v>
      </c>
      <c r="F190" s="44" t="s">
        <v>85</v>
      </c>
      <c r="G190" s="44" t="s">
        <v>86</v>
      </c>
      <c r="H190" s="44" t="s">
        <v>81</v>
      </c>
      <c r="I190" s="44" t="s">
        <v>83</v>
      </c>
      <c r="J190" s="44" t="s">
        <v>81</v>
      </c>
      <c r="K190" s="44" t="s">
        <v>95</v>
      </c>
      <c r="L190" s="189"/>
      <c r="M190" s="197"/>
      <c r="N190" s="194"/>
      <c r="O190" s="194"/>
      <c r="P190" s="194"/>
      <c r="Q190" s="194"/>
      <c r="R190" s="194"/>
    </row>
    <row r="191" spans="1:22">
      <c r="A191" s="27" cm="1">
        <f t="array" aca="1" ref="A191" ca="1">DATE("2025","8"+5,IFERROR(INDIRECT(T1),"1"))</f>
        <v>46023</v>
      </c>
      <c r="B191" s="20"/>
      <c r="C191" s="21"/>
      <c r="D191" s="20"/>
      <c r="E191" s="21"/>
      <c r="F191" s="22"/>
      <c r="G191" s="22"/>
      <c r="H191" s="34" t="str">
        <f>IF(OR(B191="",LEFT(M191,1)="✓"),"",C191-B191-F191)</f>
        <v/>
      </c>
      <c r="I191" s="34" t="str">
        <f>IF(OR(D191="",LEFT(M191,1)="✓"),"",E191-D191-G191)</f>
        <v/>
      </c>
      <c r="J191" s="34" t="str">
        <f>IF(AND(B191&lt;&gt;"",M191="✓所定"),C191-B191-F191,"")</f>
        <v/>
      </c>
      <c r="K191" s="34" t="str">
        <f>IF(AND(B191&lt;&gt;"",M191="✓法定"),C191-B191-F191,"")</f>
        <v/>
      </c>
      <c r="L191" s="26" t="str">
        <f>IF(AND($B191="",$D191=""),"",($C191-$B191-$F191)+($E191-$D191-$G191))</f>
        <v/>
      </c>
      <c r="M191" s="32"/>
      <c r="N191" s="190"/>
      <c r="O191" s="190"/>
      <c r="P191" s="190"/>
      <c r="Q191" s="190"/>
      <c r="R191" s="23"/>
      <c r="V191" s="1" t="s">
        <v>171</v>
      </c>
    </row>
    <row r="192" spans="1:22">
      <c r="A192" s="27">
        <f ca="1">A191+1</f>
        <v>46024</v>
      </c>
      <c r="B192" s="20"/>
      <c r="C192" s="21"/>
      <c r="D192" s="20"/>
      <c r="E192" s="21"/>
      <c r="F192" s="22"/>
      <c r="G192" s="22"/>
      <c r="H192" s="34" t="str">
        <f t="shared" ref="H192:H221" si="35">IF(OR(B192="",LEFT(M192,1)="✓"),"",C192-B192-F192)</f>
        <v/>
      </c>
      <c r="I192" s="34" t="str">
        <f t="shared" ref="I192:I221" si="36">IF(OR(D192="",LEFT(M192,1)="✓"),"",E192-D192-G192)</f>
        <v/>
      </c>
      <c r="J192" s="34" t="str">
        <f t="shared" ref="J192:J221" si="37">IF(AND(B192&lt;&gt;"",M192="✓所定"),C192-B192-F192,"")</f>
        <v/>
      </c>
      <c r="K192" s="34" t="str">
        <f t="shared" ref="K192:K221" si="38">IF(AND(B192&lt;&gt;"",M192="✓法定"),C192-B192-F192,"")</f>
        <v/>
      </c>
      <c r="L192" s="26" t="str">
        <f t="shared" ref="L192:L221" si="39">IF(AND($B192="",$D192=""),"",($C192-$B192-$F192)+($E192-$D192-$G192))</f>
        <v/>
      </c>
      <c r="M192" s="32"/>
      <c r="N192" s="190"/>
      <c r="O192" s="190"/>
      <c r="P192" s="190"/>
      <c r="Q192" s="190"/>
      <c r="R192" s="23"/>
      <c r="V192" s="1" t="s">
        <v>172</v>
      </c>
    </row>
    <row r="193" spans="1:18">
      <c r="A193" s="27">
        <f t="shared" ref="A193:A221" ca="1" si="40">A192+1</f>
        <v>46025</v>
      </c>
      <c r="B193" s="20"/>
      <c r="C193" s="21"/>
      <c r="D193" s="20"/>
      <c r="E193" s="21"/>
      <c r="F193" s="22"/>
      <c r="G193" s="22"/>
      <c r="H193" s="34" t="str">
        <f t="shared" si="35"/>
        <v/>
      </c>
      <c r="I193" s="34" t="str">
        <f t="shared" si="36"/>
        <v/>
      </c>
      <c r="J193" s="34" t="str">
        <f t="shared" si="37"/>
        <v/>
      </c>
      <c r="K193" s="34" t="str">
        <f t="shared" si="38"/>
        <v/>
      </c>
      <c r="L193" s="26" t="str">
        <f t="shared" si="39"/>
        <v/>
      </c>
      <c r="M193" s="32"/>
      <c r="N193" s="190"/>
      <c r="O193" s="190"/>
      <c r="P193" s="190"/>
      <c r="Q193" s="190"/>
      <c r="R193" s="23"/>
    </row>
    <row r="194" spans="1:18">
      <c r="A194" s="27">
        <f t="shared" ca="1" si="40"/>
        <v>46026</v>
      </c>
      <c r="B194" s="20"/>
      <c r="C194" s="21"/>
      <c r="D194" s="20"/>
      <c r="E194" s="21"/>
      <c r="F194" s="22"/>
      <c r="G194" s="22"/>
      <c r="H194" s="34" t="str">
        <f t="shared" si="35"/>
        <v/>
      </c>
      <c r="I194" s="34" t="str">
        <f t="shared" si="36"/>
        <v/>
      </c>
      <c r="J194" s="34" t="str">
        <f t="shared" si="37"/>
        <v/>
      </c>
      <c r="K194" s="34" t="str">
        <f t="shared" si="38"/>
        <v/>
      </c>
      <c r="L194" s="26" t="str">
        <f t="shared" si="39"/>
        <v/>
      </c>
      <c r="M194" s="32"/>
      <c r="N194" s="190"/>
      <c r="O194" s="190"/>
      <c r="P194" s="190"/>
      <c r="Q194" s="190"/>
      <c r="R194" s="23"/>
    </row>
    <row r="195" spans="1:18">
      <c r="A195" s="27">
        <f t="shared" ca="1" si="40"/>
        <v>46027</v>
      </c>
      <c r="B195" s="20"/>
      <c r="C195" s="21"/>
      <c r="D195" s="20"/>
      <c r="E195" s="21"/>
      <c r="F195" s="22"/>
      <c r="G195" s="22"/>
      <c r="H195" s="34" t="str">
        <f t="shared" si="35"/>
        <v/>
      </c>
      <c r="I195" s="34" t="str">
        <f t="shared" si="36"/>
        <v/>
      </c>
      <c r="J195" s="34" t="str">
        <f t="shared" si="37"/>
        <v/>
      </c>
      <c r="K195" s="34" t="str">
        <f t="shared" si="38"/>
        <v/>
      </c>
      <c r="L195" s="26" t="str">
        <f t="shared" si="39"/>
        <v/>
      </c>
      <c r="M195" s="32"/>
      <c r="N195" s="190"/>
      <c r="O195" s="190"/>
      <c r="P195" s="190"/>
      <c r="Q195" s="190"/>
      <c r="R195" s="23"/>
    </row>
    <row r="196" spans="1:18">
      <c r="A196" s="27">
        <f t="shared" ca="1" si="40"/>
        <v>46028</v>
      </c>
      <c r="B196" s="20"/>
      <c r="C196" s="21"/>
      <c r="D196" s="20"/>
      <c r="E196" s="21"/>
      <c r="F196" s="22"/>
      <c r="G196" s="22"/>
      <c r="H196" s="34" t="str">
        <f t="shared" si="35"/>
        <v/>
      </c>
      <c r="I196" s="34" t="str">
        <f t="shared" si="36"/>
        <v/>
      </c>
      <c r="J196" s="34" t="str">
        <f t="shared" si="37"/>
        <v/>
      </c>
      <c r="K196" s="34" t="str">
        <f t="shared" si="38"/>
        <v/>
      </c>
      <c r="L196" s="26" t="str">
        <f t="shared" si="39"/>
        <v/>
      </c>
      <c r="M196" s="32"/>
      <c r="N196" s="190"/>
      <c r="O196" s="190"/>
      <c r="P196" s="190"/>
      <c r="Q196" s="190"/>
      <c r="R196" s="23"/>
    </row>
    <row r="197" spans="1:18">
      <c r="A197" s="27">
        <f t="shared" ca="1" si="40"/>
        <v>46029</v>
      </c>
      <c r="B197" s="20"/>
      <c r="C197" s="21"/>
      <c r="D197" s="20"/>
      <c r="E197" s="21"/>
      <c r="F197" s="22"/>
      <c r="G197" s="22"/>
      <c r="H197" s="34" t="str">
        <f t="shared" si="35"/>
        <v/>
      </c>
      <c r="I197" s="34" t="str">
        <f t="shared" si="36"/>
        <v/>
      </c>
      <c r="J197" s="34" t="str">
        <f t="shared" si="37"/>
        <v/>
      </c>
      <c r="K197" s="34" t="str">
        <f t="shared" si="38"/>
        <v/>
      </c>
      <c r="L197" s="26" t="str">
        <f t="shared" si="39"/>
        <v/>
      </c>
      <c r="M197" s="32"/>
      <c r="N197" s="190"/>
      <c r="O197" s="190"/>
      <c r="P197" s="190"/>
      <c r="Q197" s="190"/>
      <c r="R197" s="23"/>
    </row>
    <row r="198" spans="1:18">
      <c r="A198" s="27">
        <f t="shared" ca="1" si="40"/>
        <v>46030</v>
      </c>
      <c r="B198" s="20"/>
      <c r="C198" s="21"/>
      <c r="D198" s="20"/>
      <c r="E198" s="21"/>
      <c r="F198" s="22"/>
      <c r="G198" s="22"/>
      <c r="H198" s="34" t="str">
        <f t="shared" si="35"/>
        <v/>
      </c>
      <c r="I198" s="34" t="str">
        <f t="shared" si="36"/>
        <v/>
      </c>
      <c r="J198" s="34" t="str">
        <f t="shared" si="37"/>
        <v/>
      </c>
      <c r="K198" s="34" t="str">
        <f t="shared" si="38"/>
        <v/>
      </c>
      <c r="L198" s="26" t="str">
        <f t="shared" si="39"/>
        <v/>
      </c>
      <c r="M198" s="32"/>
      <c r="N198" s="190"/>
      <c r="O198" s="190"/>
      <c r="P198" s="190"/>
      <c r="Q198" s="190"/>
      <c r="R198" s="23"/>
    </row>
    <row r="199" spans="1:18">
      <c r="A199" s="27">
        <f t="shared" ca="1" si="40"/>
        <v>46031</v>
      </c>
      <c r="B199" s="20"/>
      <c r="C199" s="21"/>
      <c r="D199" s="20"/>
      <c r="E199" s="21"/>
      <c r="F199" s="22"/>
      <c r="G199" s="22"/>
      <c r="H199" s="34" t="str">
        <f t="shared" si="35"/>
        <v/>
      </c>
      <c r="I199" s="34" t="str">
        <f t="shared" si="36"/>
        <v/>
      </c>
      <c r="J199" s="34" t="str">
        <f t="shared" si="37"/>
        <v/>
      </c>
      <c r="K199" s="34" t="str">
        <f t="shared" si="38"/>
        <v/>
      </c>
      <c r="L199" s="26" t="str">
        <f t="shared" si="39"/>
        <v/>
      </c>
      <c r="M199" s="32"/>
      <c r="N199" s="190"/>
      <c r="O199" s="190"/>
      <c r="P199" s="190"/>
      <c r="Q199" s="190"/>
      <c r="R199" s="23"/>
    </row>
    <row r="200" spans="1:18">
      <c r="A200" s="27">
        <f t="shared" ca="1" si="40"/>
        <v>46032</v>
      </c>
      <c r="B200" s="20"/>
      <c r="C200" s="21"/>
      <c r="D200" s="20"/>
      <c r="E200" s="21"/>
      <c r="F200" s="22"/>
      <c r="G200" s="22"/>
      <c r="H200" s="34" t="str">
        <f t="shared" si="35"/>
        <v/>
      </c>
      <c r="I200" s="34" t="str">
        <f t="shared" si="36"/>
        <v/>
      </c>
      <c r="J200" s="34" t="str">
        <f t="shared" si="37"/>
        <v/>
      </c>
      <c r="K200" s="34" t="str">
        <f t="shared" si="38"/>
        <v/>
      </c>
      <c r="L200" s="26" t="str">
        <f t="shared" si="39"/>
        <v/>
      </c>
      <c r="M200" s="32"/>
      <c r="N200" s="190"/>
      <c r="O200" s="190"/>
      <c r="P200" s="190"/>
      <c r="Q200" s="190"/>
      <c r="R200" s="23"/>
    </row>
    <row r="201" spans="1:18">
      <c r="A201" s="27">
        <f t="shared" ca="1" si="40"/>
        <v>46033</v>
      </c>
      <c r="B201" s="20"/>
      <c r="C201" s="21"/>
      <c r="D201" s="20"/>
      <c r="E201" s="21"/>
      <c r="F201" s="22"/>
      <c r="G201" s="22"/>
      <c r="H201" s="34" t="str">
        <f t="shared" si="35"/>
        <v/>
      </c>
      <c r="I201" s="34" t="str">
        <f t="shared" si="36"/>
        <v/>
      </c>
      <c r="J201" s="34" t="str">
        <f t="shared" si="37"/>
        <v/>
      </c>
      <c r="K201" s="34" t="str">
        <f t="shared" si="38"/>
        <v/>
      </c>
      <c r="L201" s="26" t="str">
        <f t="shared" si="39"/>
        <v/>
      </c>
      <c r="M201" s="32"/>
      <c r="N201" s="190"/>
      <c r="O201" s="190"/>
      <c r="P201" s="190"/>
      <c r="Q201" s="190"/>
      <c r="R201" s="23"/>
    </row>
    <row r="202" spans="1:18">
      <c r="A202" s="27">
        <f t="shared" ca="1" si="40"/>
        <v>46034</v>
      </c>
      <c r="B202" s="20"/>
      <c r="C202" s="21"/>
      <c r="D202" s="20"/>
      <c r="E202" s="21"/>
      <c r="F202" s="22"/>
      <c r="G202" s="22"/>
      <c r="H202" s="34" t="str">
        <f t="shared" si="35"/>
        <v/>
      </c>
      <c r="I202" s="34" t="str">
        <f t="shared" si="36"/>
        <v/>
      </c>
      <c r="J202" s="34" t="str">
        <f t="shared" si="37"/>
        <v/>
      </c>
      <c r="K202" s="34" t="str">
        <f t="shared" si="38"/>
        <v/>
      </c>
      <c r="L202" s="26" t="str">
        <f t="shared" si="39"/>
        <v/>
      </c>
      <c r="M202" s="32"/>
      <c r="N202" s="190"/>
      <c r="O202" s="190"/>
      <c r="P202" s="190"/>
      <c r="Q202" s="190"/>
      <c r="R202" s="23"/>
    </row>
    <row r="203" spans="1:18">
      <c r="A203" s="27">
        <f t="shared" ca="1" si="40"/>
        <v>46035</v>
      </c>
      <c r="B203" s="20"/>
      <c r="C203" s="21"/>
      <c r="D203" s="20"/>
      <c r="E203" s="21"/>
      <c r="F203" s="22"/>
      <c r="G203" s="22"/>
      <c r="H203" s="34" t="str">
        <f t="shared" si="35"/>
        <v/>
      </c>
      <c r="I203" s="34" t="str">
        <f t="shared" si="36"/>
        <v/>
      </c>
      <c r="J203" s="34" t="str">
        <f t="shared" si="37"/>
        <v/>
      </c>
      <c r="K203" s="34" t="str">
        <f t="shared" si="38"/>
        <v/>
      </c>
      <c r="L203" s="26" t="str">
        <f t="shared" si="39"/>
        <v/>
      </c>
      <c r="M203" s="32"/>
      <c r="N203" s="190"/>
      <c r="O203" s="190"/>
      <c r="P203" s="190"/>
      <c r="Q203" s="190"/>
      <c r="R203" s="23"/>
    </row>
    <row r="204" spans="1:18">
      <c r="A204" s="27">
        <f t="shared" ca="1" si="40"/>
        <v>46036</v>
      </c>
      <c r="B204" s="20"/>
      <c r="C204" s="21"/>
      <c r="D204" s="20"/>
      <c r="E204" s="21"/>
      <c r="F204" s="22"/>
      <c r="G204" s="22"/>
      <c r="H204" s="34" t="str">
        <f t="shared" si="35"/>
        <v/>
      </c>
      <c r="I204" s="34" t="str">
        <f t="shared" si="36"/>
        <v/>
      </c>
      <c r="J204" s="34" t="str">
        <f t="shared" si="37"/>
        <v/>
      </c>
      <c r="K204" s="34" t="str">
        <f t="shared" si="38"/>
        <v/>
      </c>
      <c r="L204" s="26" t="str">
        <f t="shared" si="39"/>
        <v/>
      </c>
      <c r="M204" s="32"/>
      <c r="N204" s="190"/>
      <c r="O204" s="190"/>
      <c r="P204" s="190"/>
      <c r="Q204" s="190"/>
      <c r="R204" s="23"/>
    </row>
    <row r="205" spans="1:18">
      <c r="A205" s="27">
        <f t="shared" ca="1" si="40"/>
        <v>46037</v>
      </c>
      <c r="B205" s="20"/>
      <c r="C205" s="21"/>
      <c r="D205" s="20"/>
      <c r="E205" s="21"/>
      <c r="F205" s="22"/>
      <c r="G205" s="22"/>
      <c r="H205" s="34" t="str">
        <f t="shared" si="35"/>
        <v/>
      </c>
      <c r="I205" s="34" t="str">
        <f t="shared" si="36"/>
        <v/>
      </c>
      <c r="J205" s="34" t="str">
        <f t="shared" si="37"/>
        <v/>
      </c>
      <c r="K205" s="34" t="str">
        <f t="shared" si="38"/>
        <v/>
      </c>
      <c r="L205" s="26" t="str">
        <f t="shared" si="39"/>
        <v/>
      </c>
      <c r="M205" s="32"/>
      <c r="N205" s="190"/>
      <c r="O205" s="190"/>
      <c r="P205" s="190"/>
      <c r="Q205" s="190"/>
      <c r="R205" s="23"/>
    </row>
    <row r="206" spans="1:18">
      <c r="A206" s="27">
        <f t="shared" ca="1" si="40"/>
        <v>46038</v>
      </c>
      <c r="B206" s="20"/>
      <c r="C206" s="21"/>
      <c r="D206" s="20"/>
      <c r="E206" s="21"/>
      <c r="F206" s="22"/>
      <c r="G206" s="22"/>
      <c r="H206" s="34" t="str">
        <f t="shared" si="35"/>
        <v/>
      </c>
      <c r="I206" s="34" t="str">
        <f t="shared" si="36"/>
        <v/>
      </c>
      <c r="J206" s="34" t="str">
        <f t="shared" si="37"/>
        <v/>
      </c>
      <c r="K206" s="34" t="str">
        <f t="shared" si="38"/>
        <v/>
      </c>
      <c r="L206" s="26" t="str">
        <f t="shared" si="39"/>
        <v/>
      </c>
      <c r="M206" s="32"/>
      <c r="N206" s="190"/>
      <c r="O206" s="190"/>
      <c r="P206" s="190"/>
      <c r="Q206" s="190"/>
      <c r="R206" s="23"/>
    </row>
    <row r="207" spans="1:18">
      <c r="A207" s="27">
        <f t="shared" ca="1" si="40"/>
        <v>46039</v>
      </c>
      <c r="B207" s="20"/>
      <c r="C207" s="21"/>
      <c r="D207" s="20"/>
      <c r="E207" s="21"/>
      <c r="F207" s="22"/>
      <c r="G207" s="22"/>
      <c r="H207" s="34" t="str">
        <f t="shared" si="35"/>
        <v/>
      </c>
      <c r="I207" s="34" t="str">
        <f t="shared" si="36"/>
        <v/>
      </c>
      <c r="J207" s="34" t="str">
        <f t="shared" si="37"/>
        <v/>
      </c>
      <c r="K207" s="34" t="str">
        <f t="shared" si="38"/>
        <v/>
      </c>
      <c r="L207" s="26" t="str">
        <f t="shared" si="39"/>
        <v/>
      </c>
      <c r="M207" s="32"/>
      <c r="N207" s="190"/>
      <c r="O207" s="190"/>
      <c r="P207" s="190"/>
      <c r="Q207" s="190"/>
      <c r="R207" s="23"/>
    </row>
    <row r="208" spans="1:18">
      <c r="A208" s="27">
        <f t="shared" ca="1" si="40"/>
        <v>46040</v>
      </c>
      <c r="B208" s="20"/>
      <c r="C208" s="21"/>
      <c r="D208" s="20"/>
      <c r="E208" s="21"/>
      <c r="F208" s="22"/>
      <c r="G208" s="22"/>
      <c r="H208" s="34" t="str">
        <f t="shared" si="35"/>
        <v/>
      </c>
      <c r="I208" s="34" t="str">
        <f t="shared" si="36"/>
        <v/>
      </c>
      <c r="J208" s="34" t="str">
        <f t="shared" si="37"/>
        <v/>
      </c>
      <c r="K208" s="34" t="str">
        <f t="shared" si="38"/>
        <v/>
      </c>
      <c r="L208" s="26" t="str">
        <f t="shared" si="39"/>
        <v/>
      </c>
      <c r="M208" s="32"/>
      <c r="N208" s="190"/>
      <c r="O208" s="190"/>
      <c r="P208" s="190"/>
      <c r="Q208" s="190"/>
      <c r="R208" s="23"/>
    </row>
    <row r="209" spans="1:18">
      <c r="A209" s="27">
        <f t="shared" ca="1" si="40"/>
        <v>46041</v>
      </c>
      <c r="B209" s="20"/>
      <c r="C209" s="21"/>
      <c r="D209" s="20"/>
      <c r="E209" s="21"/>
      <c r="F209" s="22"/>
      <c r="G209" s="22"/>
      <c r="H209" s="34" t="str">
        <f t="shared" si="35"/>
        <v/>
      </c>
      <c r="I209" s="34" t="str">
        <f t="shared" si="36"/>
        <v/>
      </c>
      <c r="J209" s="34" t="str">
        <f t="shared" si="37"/>
        <v/>
      </c>
      <c r="K209" s="34" t="str">
        <f t="shared" si="38"/>
        <v/>
      </c>
      <c r="L209" s="26" t="str">
        <f t="shared" si="39"/>
        <v/>
      </c>
      <c r="M209" s="32"/>
      <c r="N209" s="190"/>
      <c r="O209" s="190"/>
      <c r="P209" s="190"/>
      <c r="Q209" s="190"/>
      <c r="R209" s="23"/>
    </row>
    <row r="210" spans="1:18">
      <c r="A210" s="27">
        <f t="shared" ca="1" si="40"/>
        <v>46042</v>
      </c>
      <c r="B210" s="20"/>
      <c r="C210" s="21"/>
      <c r="D210" s="20"/>
      <c r="E210" s="21"/>
      <c r="F210" s="22"/>
      <c r="G210" s="22"/>
      <c r="H210" s="34" t="str">
        <f t="shared" si="35"/>
        <v/>
      </c>
      <c r="I210" s="34" t="str">
        <f t="shared" si="36"/>
        <v/>
      </c>
      <c r="J210" s="34" t="str">
        <f t="shared" si="37"/>
        <v/>
      </c>
      <c r="K210" s="34" t="str">
        <f t="shared" si="38"/>
        <v/>
      </c>
      <c r="L210" s="26" t="str">
        <f t="shared" si="39"/>
        <v/>
      </c>
      <c r="M210" s="32"/>
      <c r="N210" s="190"/>
      <c r="O210" s="190"/>
      <c r="P210" s="190"/>
      <c r="Q210" s="190"/>
      <c r="R210" s="23"/>
    </row>
    <row r="211" spans="1:18">
      <c r="A211" s="27">
        <f t="shared" ca="1" si="40"/>
        <v>46043</v>
      </c>
      <c r="B211" s="20"/>
      <c r="C211" s="21"/>
      <c r="D211" s="20"/>
      <c r="E211" s="21"/>
      <c r="F211" s="22"/>
      <c r="G211" s="22"/>
      <c r="H211" s="34" t="str">
        <f t="shared" si="35"/>
        <v/>
      </c>
      <c r="I211" s="34" t="str">
        <f t="shared" si="36"/>
        <v/>
      </c>
      <c r="J211" s="34" t="str">
        <f t="shared" si="37"/>
        <v/>
      </c>
      <c r="K211" s="34" t="str">
        <f t="shared" si="38"/>
        <v/>
      </c>
      <c r="L211" s="26" t="str">
        <f t="shared" si="39"/>
        <v/>
      </c>
      <c r="M211" s="32"/>
      <c r="N211" s="190"/>
      <c r="O211" s="190"/>
      <c r="P211" s="190"/>
      <c r="Q211" s="190"/>
      <c r="R211" s="23"/>
    </row>
    <row r="212" spans="1:18">
      <c r="A212" s="27">
        <f t="shared" ca="1" si="40"/>
        <v>46044</v>
      </c>
      <c r="B212" s="20"/>
      <c r="C212" s="21"/>
      <c r="D212" s="20"/>
      <c r="E212" s="21"/>
      <c r="F212" s="22"/>
      <c r="G212" s="22"/>
      <c r="H212" s="34" t="str">
        <f t="shared" si="35"/>
        <v/>
      </c>
      <c r="I212" s="34" t="str">
        <f t="shared" si="36"/>
        <v/>
      </c>
      <c r="J212" s="34" t="str">
        <f t="shared" si="37"/>
        <v/>
      </c>
      <c r="K212" s="34" t="str">
        <f t="shared" si="38"/>
        <v/>
      </c>
      <c r="L212" s="26" t="str">
        <f t="shared" si="39"/>
        <v/>
      </c>
      <c r="M212" s="32"/>
      <c r="N212" s="190"/>
      <c r="O212" s="190"/>
      <c r="P212" s="190"/>
      <c r="Q212" s="190"/>
      <c r="R212" s="23"/>
    </row>
    <row r="213" spans="1:18">
      <c r="A213" s="27">
        <f t="shared" ca="1" si="40"/>
        <v>46045</v>
      </c>
      <c r="B213" s="20"/>
      <c r="C213" s="21"/>
      <c r="D213" s="20"/>
      <c r="E213" s="21"/>
      <c r="F213" s="22"/>
      <c r="G213" s="22"/>
      <c r="H213" s="34" t="str">
        <f t="shared" si="35"/>
        <v/>
      </c>
      <c r="I213" s="34" t="str">
        <f t="shared" si="36"/>
        <v/>
      </c>
      <c r="J213" s="34" t="str">
        <f t="shared" si="37"/>
        <v/>
      </c>
      <c r="K213" s="34" t="str">
        <f t="shared" si="38"/>
        <v/>
      </c>
      <c r="L213" s="26" t="str">
        <f t="shared" si="39"/>
        <v/>
      </c>
      <c r="M213" s="32"/>
      <c r="N213" s="190"/>
      <c r="O213" s="190"/>
      <c r="P213" s="190"/>
      <c r="Q213" s="190"/>
      <c r="R213" s="23"/>
    </row>
    <row r="214" spans="1:18">
      <c r="A214" s="27">
        <f t="shared" ca="1" si="40"/>
        <v>46046</v>
      </c>
      <c r="B214" s="20"/>
      <c r="C214" s="21"/>
      <c r="D214" s="20"/>
      <c r="E214" s="21"/>
      <c r="F214" s="22"/>
      <c r="G214" s="22"/>
      <c r="H214" s="34" t="str">
        <f t="shared" si="35"/>
        <v/>
      </c>
      <c r="I214" s="34" t="str">
        <f t="shared" si="36"/>
        <v/>
      </c>
      <c r="J214" s="34" t="str">
        <f t="shared" si="37"/>
        <v/>
      </c>
      <c r="K214" s="34" t="str">
        <f t="shared" si="38"/>
        <v/>
      </c>
      <c r="L214" s="26" t="str">
        <f t="shared" si="39"/>
        <v/>
      </c>
      <c r="M214" s="32"/>
      <c r="N214" s="190"/>
      <c r="O214" s="190"/>
      <c r="P214" s="190"/>
      <c r="Q214" s="190"/>
      <c r="R214" s="23"/>
    </row>
    <row r="215" spans="1:18">
      <c r="A215" s="27">
        <f t="shared" ca="1" si="40"/>
        <v>46047</v>
      </c>
      <c r="B215" s="20"/>
      <c r="C215" s="21"/>
      <c r="D215" s="20"/>
      <c r="E215" s="21"/>
      <c r="F215" s="22"/>
      <c r="G215" s="22"/>
      <c r="H215" s="34" t="str">
        <f t="shared" si="35"/>
        <v/>
      </c>
      <c r="I215" s="34" t="str">
        <f t="shared" si="36"/>
        <v/>
      </c>
      <c r="J215" s="34" t="str">
        <f t="shared" si="37"/>
        <v/>
      </c>
      <c r="K215" s="34" t="str">
        <f t="shared" si="38"/>
        <v/>
      </c>
      <c r="L215" s="26" t="str">
        <f t="shared" si="39"/>
        <v/>
      </c>
      <c r="M215" s="32"/>
      <c r="N215" s="190"/>
      <c r="O215" s="190"/>
      <c r="P215" s="190"/>
      <c r="Q215" s="190"/>
      <c r="R215" s="23"/>
    </row>
    <row r="216" spans="1:18">
      <c r="A216" s="27">
        <f t="shared" ca="1" si="40"/>
        <v>46048</v>
      </c>
      <c r="B216" s="20"/>
      <c r="C216" s="21"/>
      <c r="D216" s="20"/>
      <c r="E216" s="21"/>
      <c r="F216" s="22"/>
      <c r="G216" s="22"/>
      <c r="H216" s="34" t="str">
        <f t="shared" si="35"/>
        <v/>
      </c>
      <c r="I216" s="34" t="str">
        <f t="shared" si="36"/>
        <v/>
      </c>
      <c r="J216" s="34" t="str">
        <f t="shared" si="37"/>
        <v/>
      </c>
      <c r="K216" s="34" t="str">
        <f t="shared" si="38"/>
        <v/>
      </c>
      <c r="L216" s="26" t="str">
        <f t="shared" si="39"/>
        <v/>
      </c>
      <c r="M216" s="32"/>
      <c r="N216" s="190"/>
      <c r="O216" s="190"/>
      <c r="P216" s="190"/>
      <c r="Q216" s="190"/>
      <c r="R216" s="23"/>
    </row>
    <row r="217" spans="1:18">
      <c r="A217" s="27">
        <f t="shared" ca="1" si="40"/>
        <v>46049</v>
      </c>
      <c r="B217" s="20"/>
      <c r="C217" s="21"/>
      <c r="D217" s="20"/>
      <c r="E217" s="21"/>
      <c r="F217" s="22"/>
      <c r="G217" s="22"/>
      <c r="H217" s="34" t="str">
        <f t="shared" si="35"/>
        <v/>
      </c>
      <c r="I217" s="34" t="str">
        <f t="shared" si="36"/>
        <v/>
      </c>
      <c r="J217" s="34" t="str">
        <f t="shared" si="37"/>
        <v/>
      </c>
      <c r="K217" s="34" t="str">
        <f t="shared" si="38"/>
        <v/>
      </c>
      <c r="L217" s="26" t="str">
        <f t="shared" si="39"/>
        <v/>
      </c>
      <c r="M217" s="32"/>
      <c r="N217" s="190"/>
      <c r="O217" s="190"/>
      <c r="P217" s="190"/>
      <c r="Q217" s="190"/>
      <c r="R217" s="23"/>
    </row>
    <row r="218" spans="1:18">
      <c r="A218" s="27">
        <f t="shared" ca="1" si="40"/>
        <v>46050</v>
      </c>
      <c r="B218" s="20"/>
      <c r="C218" s="21"/>
      <c r="D218" s="20"/>
      <c r="E218" s="21"/>
      <c r="F218" s="22"/>
      <c r="G218" s="22"/>
      <c r="H218" s="34" t="str">
        <f t="shared" si="35"/>
        <v/>
      </c>
      <c r="I218" s="34" t="str">
        <f t="shared" si="36"/>
        <v/>
      </c>
      <c r="J218" s="34" t="str">
        <f t="shared" si="37"/>
        <v/>
      </c>
      <c r="K218" s="34" t="str">
        <f t="shared" si="38"/>
        <v/>
      </c>
      <c r="L218" s="26" t="str">
        <f t="shared" si="39"/>
        <v/>
      </c>
      <c r="M218" s="32"/>
      <c r="N218" s="190"/>
      <c r="O218" s="190"/>
      <c r="P218" s="190"/>
      <c r="Q218" s="190"/>
      <c r="R218" s="23"/>
    </row>
    <row r="219" spans="1:18">
      <c r="A219" s="27">
        <f t="shared" ca="1" si="40"/>
        <v>46051</v>
      </c>
      <c r="B219" s="20"/>
      <c r="C219" s="21"/>
      <c r="D219" s="20"/>
      <c r="E219" s="21"/>
      <c r="F219" s="22"/>
      <c r="G219" s="22"/>
      <c r="H219" s="34" t="str">
        <f t="shared" si="35"/>
        <v/>
      </c>
      <c r="I219" s="34" t="str">
        <f t="shared" si="36"/>
        <v/>
      </c>
      <c r="J219" s="34" t="str">
        <f t="shared" si="37"/>
        <v/>
      </c>
      <c r="K219" s="34" t="str">
        <f t="shared" si="38"/>
        <v/>
      </c>
      <c r="L219" s="26" t="str">
        <f t="shared" si="39"/>
        <v/>
      </c>
      <c r="M219" s="32"/>
      <c r="N219" s="190"/>
      <c r="O219" s="190"/>
      <c r="P219" s="190"/>
      <c r="Q219" s="190"/>
      <c r="R219" s="23"/>
    </row>
    <row r="220" spans="1:18">
      <c r="A220" s="27">
        <f t="shared" ca="1" si="40"/>
        <v>46052</v>
      </c>
      <c r="B220" s="20"/>
      <c r="C220" s="21"/>
      <c r="D220" s="20"/>
      <c r="E220" s="21"/>
      <c r="F220" s="22"/>
      <c r="G220" s="22"/>
      <c r="H220" s="34" t="str">
        <f t="shared" si="35"/>
        <v/>
      </c>
      <c r="I220" s="34" t="str">
        <f t="shared" si="36"/>
        <v/>
      </c>
      <c r="J220" s="34" t="str">
        <f t="shared" si="37"/>
        <v/>
      </c>
      <c r="K220" s="34" t="str">
        <f t="shared" si="38"/>
        <v/>
      </c>
      <c r="L220" s="26" t="str">
        <f t="shared" si="39"/>
        <v/>
      </c>
      <c r="M220" s="32"/>
      <c r="N220" s="190"/>
      <c r="O220" s="190"/>
      <c r="P220" s="190"/>
      <c r="Q220" s="190"/>
      <c r="R220" s="23"/>
    </row>
    <row r="221" spans="1:18">
      <c r="A221" s="27">
        <f t="shared" ca="1" si="40"/>
        <v>46053</v>
      </c>
      <c r="B221" s="20"/>
      <c r="C221" s="21"/>
      <c r="D221" s="20"/>
      <c r="E221" s="21"/>
      <c r="F221" s="22"/>
      <c r="G221" s="22"/>
      <c r="H221" s="34" t="str">
        <f t="shared" si="35"/>
        <v/>
      </c>
      <c r="I221" s="34" t="str">
        <f t="shared" si="36"/>
        <v/>
      </c>
      <c r="J221" s="34" t="str">
        <f t="shared" si="37"/>
        <v/>
      </c>
      <c r="K221" s="34" t="str">
        <f t="shared" si="38"/>
        <v/>
      </c>
      <c r="L221" s="26" t="str">
        <f t="shared" si="39"/>
        <v/>
      </c>
      <c r="M221" s="32"/>
      <c r="N221" s="190"/>
      <c r="O221" s="190"/>
      <c r="P221" s="190"/>
      <c r="Q221" s="190"/>
      <c r="R221" s="23"/>
    </row>
    <row r="222" spans="1:18">
      <c r="A222" s="5" t="s">
        <v>11</v>
      </c>
      <c r="B222" s="191"/>
      <c r="C222" s="192"/>
      <c r="D222" s="191"/>
      <c r="E222" s="192"/>
      <c r="F222" s="26" t="str">
        <f>IF(SUM($F191:$F221)=0,"",SUM($F191:$F221))</f>
        <v/>
      </c>
      <c r="G222" s="26" t="str">
        <f>IF(SUM($G191:$G221)=0,"",SUM($G191:$G221))</f>
        <v/>
      </c>
      <c r="H222" s="26" t="str">
        <f>IF(SUM(H191:H221)=0,"",SUM(H191:H221))</f>
        <v/>
      </c>
      <c r="I222" s="26" t="str">
        <f>IF(SUM(I191:I221)=0,"",SUM(I191:I221))</f>
        <v/>
      </c>
      <c r="J222" s="26" t="str">
        <f t="shared" ref="J222:K222" si="41">IF(SUM(J191:J221)=0,"",SUM(J191:J221))</f>
        <v/>
      </c>
      <c r="K222" s="26" t="str">
        <f t="shared" si="41"/>
        <v/>
      </c>
      <c r="L222" s="26" t="str">
        <f>IF(SUM($L191:$L221)=0,"",SUM($L191:$L221))</f>
        <v/>
      </c>
      <c r="M222" s="33"/>
      <c r="N222" s="193"/>
      <c r="O222" s="193"/>
      <c r="P222" s="193"/>
      <c r="Q222" s="193"/>
      <c r="R222" s="6"/>
    </row>
    <row r="224" spans="1:18" ht="27" customHeight="1">
      <c r="A224" s="194" t="s">
        <v>22</v>
      </c>
      <c r="B224" s="189" t="s">
        <v>103</v>
      </c>
      <c r="C224" s="189"/>
      <c r="D224" s="189"/>
      <c r="E224" s="189"/>
      <c r="F224" s="189" t="s">
        <v>23</v>
      </c>
      <c r="G224" s="189"/>
      <c r="H224" s="189" t="s">
        <v>88</v>
      </c>
      <c r="I224" s="189"/>
      <c r="J224" s="189"/>
      <c r="K224" s="189"/>
      <c r="L224" s="189" t="s">
        <v>87</v>
      </c>
      <c r="M224" s="195" t="s">
        <v>96</v>
      </c>
      <c r="N224" s="194" t="s">
        <v>25</v>
      </c>
      <c r="O224" s="194"/>
      <c r="P224" s="194"/>
      <c r="Q224" s="194"/>
      <c r="R224" s="189" t="s">
        <v>100</v>
      </c>
    </row>
    <row r="225" spans="1:22" ht="14.25" customHeight="1">
      <c r="A225" s="194"/>
      <c r="B225" s="189" t="s">
        <v>82</v>
      </c>
      <c r="C225" s="189"/>
      <c r="D225" s="189" t="s">
        <v>84</v>
      </c>
      <c r="E225" s="189"/>
      <c r="F225" s="189"/>
      <c r="G225" s="189"/>
      <c r="H225" s="189" t="s">
        <v>90</v>
      </c>
      <c r="I225" s="189"/>
      <c r="J225" s="189" t="s">
        <v>89</v>
      </c>
      <c r="K225" s="189"/>
      <c r="L225" s="189"/>
      <c r="M225" s="196"/>
      <c r="N225" s="194"/>
      <c r="O225" s="194"/>
      <c r="P225" s="194"/>
      <c r="Q225" s="194"/>
      <c r="R225" s="189"/>
    </row>
    <row r="226" spans="1:22">
      <c r="A226" s="194"/>
      <c r="B226" s="43" t="s">
        <v>26</v>
      </c>
      <c r="C226" s="43" t="s">
        <v>27</v>
      </c>
      <c r="D226" s="43" t="s">
        <v>26</v>
      </c>
      <c r="E226" s="43" t="s">
        <v>27</v>
      </c>
      <c r="F226" s="44" t="s">
        <v>85</v>
      </c>
      <c r="G226" s="44" t="s">
        <v>86</v>
      </c>
      <c r="H226" s="44" t="s">
        <v>81</v>
      </c>
      <c r="I226" s="44" t="s">
        <v>83</v>
      </c>
      <c r="J226" s="44" t="s">
        <v>81</v>
      </c>
      <c r="K226" s="44" t="s">
        <v>95</v>
      </c>
      <c r="L226" s="189"/>
      <c r="M226" s="197"/>
      <c r="N226" s="194"/>
      <c r="O226" s="194"/>
      <c r="P226" s="194"/>
      <c r="Q226" s="194"/>
      <c r="R226" s="194"/>
    </row>
    <row r="227" spans="1:22">
      <c r="A227" s="27" cm="1">
        <f t="array" aca="1" ref="A227" ca="1">DATE("2025","8"+6,IFERROR(INDIRECT(T1),"1"))</f>
        <v>46054</v>
      </c>
      <c r="B227" s="20"/>
      <c r="C227" s="21"/>
      <c r="D227" s="20"/>
      <c r="E227" s="21"/>
      <c r="F227" s="22"/>
      <c r="G227" s="22"/>
      <c r="H227" s="34" t="str">
        <f>IF(OR(B227="",LEFT(M227,1)="✓"),"",C227-B227-F227)</f>
        <v/>
      </c>
      <c r="I227" s="34" t="str">
        <f>IF(OR(D227="",LEFT(M227,1)="✓"),"",E227-D227-G227)</f>
        <v/>
      </c>
      <c r="J227" s="34" t="str">
        <f>IF(AND(B227&lt;&gt;"",M227="✓所定"),C227-B227-F227,"")</f>
        <v/>
      </c>
      <c r="K227" s="34" t="str">
        <f>IF(AND(B227&lt;&gt;"",M227="✓法定"),C227-B227-F227,"")</f>
        <v/>
      </c>
      <c r="L227" s="26" t="str">
        <f t="shared" ref="L227:L253" si="42">IF(AND($B227="",$D227=""),"",($C227-$B227-$F227)+($E227-$D227-$G227))</f>
        <v/>
      </c>
      <c r="M227" s="32"/>
      <c r="N227" s="190"/>
      <c r="O227" s="190"/>
      <c r="P227" s="190"/>
      <c r="Q227" s="190"/>
      <c r="R227" s="23"/>
      <c r="V227" s="1" t="s">
        <v>171</v>
      </c>
    </row>
    <row r="228" spans="1:22">
      <c r="A228" s="27">
        <f ca="1">A227+1</f>
        <v>46055</v>
      </c>
      <c r="B228" s="20"/>
      <c r="C228" s="21"/>
      <c r="D228" s="20"/>
      <c r="E228" s="21"/>
      <c r="F228" s="22"/>
      <c r="G228" s="22"/>
      <c r="H228" s="34" t="str">
        <f t="shared" ref="H228:H257" si="43">IF(OR(B228="",LEFT(M228,1)="✓"),"",C228-B228-F228)</f>
        <v/>
      </c>
      <c r="I228" s="34" t="str">
        <f t="shared" ref="I228:I257" si="44">IF(OR(D228="",LEFT(M228,1)="✓"),"",E228-D228-G228)</f>
        <v/>
      </c>
      <c r="J228" s="34" t="str">
        <f t="shared" ref="J228:J257" si="45">IF(AND(B228&lt;&gt;"",M228="✓所定"),C228-B228-F228,"")</f>
        <v/>
      </c>
      <c r="K228" s="34" t="str">
        <f t="shared" ref="K228:K257" si="46">IF(AND(B228&lt;&gt;"",M228="✓法定"),C228-B228-F228,"")</f>
        <v/>
      </c>
      <c r="L228" s="26" t="str">
        <f t="shared" si="42"/>
        <v/>
      </c>
      <c r="M228" s="32"/>
      <c r="N228" s="190"/>
      <c r="O228" s="190"/>
      <c r="P228" s="190"/>
      <c r="Q228" s="190"/>
      <c r="R228" s="23"/>
      <c r="V228" s="1" t="s">
        <v>172</v>
      </c>
    </row>
    <row r="229" spans="1:22">
      <c r="A229" s="27">
        <f t="shared" ref="A229:A257" ca="1" si="47">A228+1</f>
        <v>46056</v>
      </c>
      <c r="B229" s="20"/>
      <c r="C229" s="21"/>
      <c r="D229" s="20"/>
      <c r="E229" s="21"/>
      <c r="F229" s="22"/>
      <c r="G229" s="22"/>
      <c r="H229" s="34" t="str">
        <f t="shared" si="43"/>
        <v/>
      </c>
      <c r="I229" s="34" t="str">
        <f t="shared" si="44"/>
        <v/>
      </c>
      <c r="J229" s="34" t="str">
        <f t="shared" si="45"/>
        <v/>
      </c>
      <c r="K229" s="34" t="str">
        <f t="shared" si="46"/>
        <v/>
      </c>
      <c r="L229" s="26" t="str">
        <f t="shared" si="42"/>
        <v/>
      </c>
      <c r="M229" s="32"/>
      <c r="N229" s="190"/>
      <c r="O229" s="190"/>
      <c r="P229" s="190"/>
      <c r="Q229" s="190"/>
      <c r="R229" s="23"/>
    </row>
    <row r="230" spans="1:22">
      <c r="A230" s="27">
        <f t="shared" ca="1" si="47"/>
        <v>46057</v>
      </c>
      <c r="B230" s="20"/>
      <c r="C230" s="21"/>
      <c r="D230" s="20"/>
      <c r="E230" s="21"/>
      <c r="F230" s="22"/>
      <c r="G230" s="22"/>
      <c r="H230" s="34" t="str">
        <f t="shared" si="43"/>
        <v/>
      </c>
      <c r="I230" s="34" t="str">
        <f t="shared" si="44"/>
        <v/>
      </c>
      <c r="J230" s="34" t="str">
        <f t="shared" si="45"/>
        <v/>
      </c>
      <c r="K230" s="34" t="str">
        <f t="shared" si="46"/>
        <v/>
      </c>
      <c r="L230" s="26" t="str">
        <f t="shared" si="42"/>
        <v/>
      </c>
      <c r="M230" s="32"/>
      <c r="N230" s="190"/>
      <c r="O230" s="190"/>
      <c r="P230" s="190"/>
      <c r="Q230" s="190"/>
      <c r="R230" s="23"/>
    </row>
    <row r="231" spans="1:22">
      <c r="A231" s="27">
        <f t="shared" ca="1" si="47"/>
        <v>46058</v>
      </c>
      <c r="B231" s="20"/>
      <c r="C231" s="21"/>
      <c r="D231" s="20"/>
      <c r="E231" s="21"/>
      <c r="F231" s="22"/>
      <c r="G231" s="22"/>
      <c r="H231" s="34" t="str">
        <f t="shared" si="43"/>
        <v/>
      </c>
      <c r="I231" s="34" t="str">
        <f t="shared" si="44"/>
        <v/>
      </c>
      <c r="J231" s="34" t="str">
        <f t="shared" si="45"/>
        <v/>
      </c>
      <c r="K231" s="34" t="str">
        <f t="shared" si="46"/>
        <v/>
      </c>
      <c r="L231" s="26" t="str">
        <f t="shared" si="42"/>
        <v/>
      </c>
      <c r="M231" s="32"/>
      <c r="N231" s="190"/>
      <c r="O231" s="190"/>
      <c r="P231" s="190"/>
      <c r="Q231" s="190"/>
      <c r="R231" s="23"/>
    </row>
    <row r="232" spans="1:22">
      <c r="A232" s="27">
        <f t="shared" ca="1" si="47"/>
        <v>46059</v>
      </c>
      <c r="B232" s="20"/>
      <c r="C232" s="21"/>
      <c r="D232" s="20"/>
      <c r="E232" s="21"/>
      <c r="F232" s="22"/>
      <c r="G232" s="22"/>
      <c r="H232" s="34" t="str">
        <f t="shared" si="43"/>
        <v/>
      </c>
      <c r="I232" s="34" t="str">
        <f t="shared" si="44"/>
        <v/>
      </c>
      <c r="J232" s="34" t="str">
        <f t="shared" si="45"/>
        <v/>
      </c>
      <c r="K232" s="34" t="str">
        <f t="shared" si="46"/>
        <v/>
      </c>
      <c r="L232" s="26" t="str">
        <f t="shared" si="42"/>
        <v/>
      </c>
      <c r="M232" s="32"/>
      <c r="N232" s="190"/>
      <c r="O232" s="190"/>
      <c r="P232" s="190"/>
      <c r="Q232" s="190"/>
      <c r="R232" s="23"/>
    </row>
    <row r="233" spans="1:22">
      <c r="A233" s="27">
        <f t="shared" ca="1" si="47"/>
        <v>46060</v>
      </c>
      <c r="B233" s="20"/>
      <c r="C233" s="21"/>
      <c r="D233" s="20"/>
      <c r="E233" s="21"/>
      <c r="F233" s="22"/>
      <c r="G233" s="22"/>
      <c r="H233" s="34" t="str">
        <f t="shared" si="43"/>
        <v/>
      </c>
      <c r="I233" s="34" t="str">
        <f t="shared" si="44"/>
        <v/>
      </c>
      <c r="J233" s="34" t="str">
        <f t="shared" si="45"/>
        <v/>
      </c>
      <c r="K233" s="34" t="str">
        <f t="shared" si="46"/>
        <v/>
      </c>
      <c r="L233" s="26" t="str">
        <f t="shared" si="42"/>
        <v/>
      </c>
      <c r="M233" s="32"/>
      <c r="N233" s="190"/>
      <c r="O233" s="190"/>
      <c r="P233" s="190"/>
      <c r="Q233" s="190"/>
      <c r="R233" s="23"/>
    </row>
    <row r="234" spans="1:22">
      <c r="A234" s="27">
        <f t="shared" ca="1" si="47"/>
        <v>46061</v>
      </c>
      <c r="B234" s="20"/>
      <c r="C234" s="21"/>
      <c r="D234" s="20"/>
      <c r="E234" s="21"/>
      <c r="F234" s="22"/>
      <c r="G234" s="22"/>
      <c r="H234" s="34" t="str">
        <f t="shared" si="43"/>
        <v/>
      </c>
      <c r="I234" s="34" t="str">
        <f t="shared" si="44"/>
        <v/>
      </c>
      <c r="J234" s="34" t="str">
        <f t="shared" si="45"/>
        <v/>
      </c>
      <c r="K234" s="34" t="str">
        <f t="shared" si="46"/>
        <v/>
      </c>
      <c r="L234" s="26" t="str">
        <f t="shared" si="42"/>
        <v/>
      </c>
      <c r="M234" s="32"/>
      <c r="N234" s="190"/>
      <c r="O234" s="190"/>
      <c r="P234" s="190"/>
      <c r="Q234" s="190"/>
      <c r="R234" s="23"/>
    </row>
    <row r="235" spans="1:22">
      <c r="A235" s="27">
        <f t="shared" ca="1" si="47"/>
        <v>46062</v>
      </c>
      <c r="B235" s="20"/>
      <c r="C235" s="21"/>
      <c r="D235" s="20"/>
      <c r="E235" s="21"/>
      <c r="F235" s="22"/>
      <c r="G235" s="22"/>
      <c r="H235" s="34" t="str">
        <f t="shared" si="43"/>
        <v/>
      </c>
      <c r="I235" s="34" t="str">
        <f t="shared" si="44"/>
        <v/>
      </c>
      <c r="J235" s="34" t="str">
        <f t="shared" si="45"/>
        <v/>
      </c>
      <c r="K235" s="34" t="str">
        <f t="shared" si="46"/>
        <v/>
      </c>
      <c r="L235" s="26" t="str">
        <f t="shared" si="42"/>
        <v/>
      </c>
      <c r="M235" s="32"/>
      <c r="N235" s="190"/>
      <c r="O235" s="190"/>
      <c r="P235" s="190"/>
      <c r="Q235" s="190"/>
      <c r="R235" s="23"/>
    </row>
    <row r="236" spans="1:22">
      <c r="A236" s="27">
        <f t="shared" ca="1" si="47"/>
        <v>46063</v>
      </c>
      <c r="B236" s="20"/>
      <c r="C236" s="21"/>
      <c r="D236" s="20"/>
      <c r="E236" s="21"/>
      <c r="F236" s="22"/>
      <c r="G236" s="22"/>
      <c r="H236" s="34" t="str">
        <f t="shared" si="43"/>
        <v/>
      </c>
      <c r="I236" s="34" t="str">
        <f t="shared" si="44"/>
        <v/>
      </c>
      <c r="J236" s="34" t="str">
        <f t="shared" si="45"/>
        <v/>
      </c>
      <c r="K236" s="34" t="str">
        <f t="shared" si="46"/>
        <v/>
      </c>
      <c r="L236" s="26" t="str">
        <f t="shared" si="42"/>
        <v/>
      </c>
      <c r="M236" s="32"/>
      <c r="N236" s="190"/>
      <c r="O236" s="190"/>
      <c r="P236" s="190"/>
      <c r="Q236" s="190"/>
      <c r="R236" s="23"/>
    </row>
    <row r="237" spans="1:22">
      <c r="A237" s="27">
        <f t="shared" ca="1" si="47"/>
        <v>46064</v>
      </c>
      <c r="B237" s="20"/>
      <c r="C237" s="21"/>
      <c r="D237" s="20"/>
      <c r="E237" s="21"/>
      <c r="F237" s="22"/>
      <c r="G237" s="22"/>
      <c r="H237" s="34" t="str">
        <f t="shared" si="43"/>
        <v/>
      </c>
      <c r="I237" s="34" t="str">
        <f t="shared" si="44"/>
        <v/>
      </c>
      <c r="J237" s="34" t="str">
        <f t="shared" si="45"/>
        <v/>
      </c>
      <c r="K237" s="34" t="str">
        <f t="shared" si="46"/>
        <v/>
      </c>
      <c r="L237" s="26" t="str">
        <f t="shared" si="42"/>
        <v/>
      </c>
      <c r="M237" s="32"/>
      <c r="N237" s="190"/>
      <c r="O237" s="190"/>
      <c r="P237" s="190"/>
      <c r="Q237" s="190"/>
      <c r="R237" s="23"/>
    </row>
    <row r="238" spans="1:22">
      <c r="A238" s="27">
        <f t="shared" ca="1" si="47"/>
        <v>46065</v>
      </c>
      <c r="B238" s="20"/>
      <c r="C238" s="21"/>
      <c r="D238" s="20"/>
      <c r="E238" s="21"/>
      <c r="F238" s="22"/>
      <c r="G238" s="22"/>
      <c r="H238" s="34" t="str">
        <f t="shared" si="43"/>
        <v/>
      </c>
      <c r="I238" s="34" t="str">
        <f t="shared" si="44"/>
        <v/>
      </c>
      <c r="J238" s="34" t="str">
        <f t="shared" si="45"/>
        <v/>
      </c>
      <c r="K238" s="34" t="str">
        <f t="shared" si="46"/>
        <v/>
      </c>
      <c r="L238" s="26" t="str">
        <f t="shared" si="42"/>
        <v/>
      </c>
      <c r="M238" s="32"/>
      <c r="N238" s="190"/>
      <c r="O238" s="190"/>
      <c r="P238" s="190"/>
      <c r="Q238" s="190"/>
      <c r="R238" s="23"/>
    </row>
    <row r="239" spans="1:22">
      <c r="A239" s="27">
        <f t="shared" ca="1" si="47"/>
        <v>46066</v>
      </c>
      <c r="B239" s="20"/>
      <c r="C239" s="21"/>
      <c r="D239" s="20"/>
      <c r="E239" s="21"/>
      <c r="F239" s="22"/>
      <c r="G239" s="22"/>
      <c r="H239" s="34" t="str">
        <f t="shared" si="43"/>
        <v/>
      </c>
      <c r="I239" s="34" t="str">
        <f t="shared" si="44"/>
        <v/>
      </c>
      <c r="J239" s="34" t="str">
        <f t="shared" si="45"/>
        <v/>
      </c>
      <c r="K239" s="34" t="str">
        <f t="shared" si="46"/>
        <v/>
      </c>
      <c r="L239" s="26" t="str">
        <f t="shared" si="42"/>
        <v/>
      </c>
      <c r="M239" s="32"/>
      <c r="N239" s="190"/>
      <c r="O239" s="190"/>
      <c r="P239" s="190"/>
      <c r="Q239" s="190"/>
      <c r="R239" s="23"/>
    </row>
    <row r="240" spans="1:22">
      <c r="A240" s="27">
        <f t="shared" ca="1" si="47"/>
        <v>46067</v>
      </c>
      <c r="B240" s="20"/>
      <c r="C240" s="21"/>
      <c r="D240" s="20"/>
      <c r="E240" s="21"/>
      <c r="F240" s="22"/>
      <c r="G240" s="22"/>
      <c r="H240" s="34" t="str">
        <f t="shared" si="43"/>
        <v/>
      </c>
      <c r="I240" s="34" t="str">
        <f t="shared" si="44"/>
        <v/>
      </c>
      <c r="J240" s="34" t="str">
        <f t="shared" si="45"/>
        <v/>
      </c>
      <c r="K240" s="34" t="str">
        <f t="shared" si="46"/>
        <v/>
      </c>
      <c r="L240" s="26" t="str">
        <f t="shared" si="42"/>
        <v/>
      </c>
      <c r="M240" s="32"/>
      <c r="N240" s="190"/>
      <c r="O240" s="190"/>
      <c r="P240" s="190"/>
      <c r="Q240" s="190"/>
      <c r="R240" s="23"/>
    </row>
    <row r="241" spans="1:18">
      <c r="A241" s="27">
        <f t="shared" ca="1" si="47"/>
        <v>46068</v>
      </c>
      <c r="B241" s="20"/>
      <c r="C241" s="21"/>
      <c r="D241" s="20"/>
      <c r="E241" s="21"/>
      <c r="F241" s="22"/>
      <c r="G241" s="22"/>
      <c r="H241" s="34" t="str">
        <f t="shared" si="43"/>
        <v/>
      </c>
      <c r="I241" s="34" t="str">
        <f t="shared" si="44"/>
        <v/>
      </c>
      <c r="J241" s="34" t="str">
        <f t="shared" si="45"/>
        <v/>
      </c>
      <c r="K241" s="34" t="str">
        <f t="shared" si="46"/>
        <v/>
      </c>
      <c r="L241" s="26" t="str">
        <f t="shared" si="42"/>
        <v/>
      </c>
      <c r="M241" s="32"/>
      <c r="N241" s="190"/>
      <c r="O241" s="190"/>
      <c r="P241" s="190"/>
      <c r="Q241" s="190"/>
      <c r="R241" s="23"/>
    </row>
    <row r="242" spans="1:18">
      <c r="A242" s="27">
        <f t="shared" ca="1" si="47"/>
        <v>46069</v>
      </c>
      <c r="B242" s="20"/>
      <c r="C242" s="21"/>
      <c r="D242" s="20"/>
      <c r="E242" s="21"/>
      <c r="F242" s="22"/>
      <c r="G242" s="22"/>
      <c r="H242" s="34" t="str">
        <f t="shared" si="43"/>
        <v/>
      </c>
      <c r="I242" s="34" t="str">
        <f t="shared" si="44"/>
        <v/>
      </c>
      <c r="J242" s="34" t="str">
        <f t="shared" si="45"/>
        <v/>
      </c>
      <c r="K242" s="34" t="str">
        <f t="shared" si="46"/>
        <v/>
      </c>
      <c r="L242" s="26" t="str">
        <f t="shared" si="42"/>
        <v/>
      </c>
      <c r="M242" s="32"/>
      <c r="N242" s="190"/>
      <c r="O242" s="190"/>
      <c r="P242" s="190"/>
      <c r="Q242" s="190"/>
      <c r="R242" s="23"/>
    </row>
    <row r="243" spans="1:18">
      <c r="A243" s="27">
        <f t="shared" ca="1" si="47"/>
        <v>46070</v>
      </c>
      <c r="B243" s="20"/>
      <c r="C243" s="21"/>
      <c r="D243" s="20"/>
      <c r="E243" s="21"/>
      <c r="F243" s="22"/>
      <c r="G243" s="22"/>
      <c r="H243" s="34" t="str">
        <f t="shared" si="43"/>
        <v/>
      </c>
      <c r="I243" s="34" t="str">
        <f t="shared" si="44"/>
        <v/>
      </c>
      <c r="J243" s="34" t="str">
        <f t="shared" si="45"/>
        <v/>
      </c>
      <c r="K243" s="34" t="str">
        <f t="shared" si="46"/>
        <v/>
      </c>
      <c r="L243" s="26" t="str">
        <f t="shared" si="42"/>
        <v/>
      </c>
      <c r="M243" s="32"/>
      <c r="N243" s="190"/>
      <c r="O243" s="190"/>
      <c r="P243" s="190"/>
      <c r="Q243" s="190"/>
      <c r="R243" s="23"/>
    </row>
    <row r="244" spans="1:18">
      <c r="A244" s="27">
        <f t="shared" ca="1" si="47"/>
        <v>46071</v>
      </c>
      <c r="B244" s="20"/>
      <c r="C244" s="21"/>
      <c r="D244" s="20"/>
      <c r="E244" s="21"/>
      <c r="F244" s="22"/>
      <c r="G244" s="22"/>
      <c r="H244" s="34" t="str">
        <f t="shared" si="43"/>
        <v/>
      </c>
      <c r="I244" s="34" t="str">
        <f t="shared" si="44"/>
        <v/>
      </c>
      <c r="J244" s="34" t="str">
        <f t="shared" si="45"/>
        <v/>
      </c>
      <c r="K244" s="34" t="str">
        <f t="shared" si="46"/>
        <v/>
      </c>
      <c r="L244" s="26" t="str">
        <f t="shared" si="42"/>
        <v/>
      </c>
      <c r="M244" s="32"/>
      <c r="N244" s="190"/>
      <c r="O244" s="190"/>
      <c r="P244" s="190"/>
      <c r="Q244" s="190"/>
      <c r="R244" s="23"/>
    </row>
    <row r="245" spans="1:18">
      <c r="A245" s="27">
        <f t="shared" ca="1" si="47"/>
        <v>46072</v>
      </c>
      <c r="B245" s="20"/>
      <c r="C245" s="21"/>
      <c r="D245" s="20"/>
      <c r="E245" s="21"/>
      <c r="F245" s="22"/>
      <c r="G245" s="22"/>
      <c r="H245" s="34" t="str">
        <f t="shared" si="43"/>
        <v/>
      </c>
      <c r="I245" s="34" t="str">
        <f t="shared" si="44"/>
        <v/>
      </c>
      <c r="J245" s="34" t="str">
        <f t="shared" si="45"/>
        <v/>
      </c>
      <c r="K245" s="34" t="str">
        <f t="shared" si="46"/>
        <v/>
      </c>
      <c r="L245" s="26" t="str">
        <f t="shared" si="42"/>
        <v/>
      </c>
      <c r="M245" s="32"/>
      <c r="N245" s="190"/>
      <c r="O245" s="190"/>
      <c r="P245" s="190"/>
      <c r="Q245" s="190"/>
      <c r="R245" s="23"/>
    </row>
    <row r="246" spans="1:18">
      <c r="A246" s="27">
        <f t="shared" ca="1" si="47"/>
        <v>46073</v>
      </c>
      <c r="B246" s="20"/>
      <c r="C246" s="21"/>
      <c r="D246" s="20"/>
      <c r="E246" s="21"/>
      <c r="F246" s="22"/>
      <c r="G246" s="22"/>
      <c r="H246" s="34" t="str">
        <f t="shared" si="43"/>
        <v/>
      </c>
      <c r="I246" s="34" t="str">
        <f t="shared" si="44"/>
        <v/>
      </c>
      <c r="J246" s="34" t="str">
        <f t="shared" si="45"/>
        <v/>
      </c>
      <c r="K246" s="34" t="str">
        <f t="shared" si="46"/>
        <v/>
      </c>
      <c r="L246" s="26" t="str">
        <f t="shared" si="42"/>
        <v/>
      </c>
      <c r="M246" s="32"/>
      <c r="N246" s="190"/>
      <c r="O246" s="190"/>
      <c r="P246" s="190"/>
      <c r="Q246" s="190"/>
      <c r="R246" s="23"/>
    </row>
    <row r="247" spans="1:18">
      <c r="A247" s="27">
        <f t="shared" ca="1" si="47"/>
        <v>46074</v>
      </c>
      <c r="B247" s="20"/>
      <c r="C247" s="21"/>
      <c r="D247" s="20"/>
      <c r="E247" s="21"/>
      <c r="F247" s="22"/>
      <c r="G247" s="22"/>
      <c r="H247" s="34" t="str">
        <f t="shared" si="43"/>
        <v/>
      </c>
      <c r="I247" s="34" t="str">
        <f t="shared" si="44"/>
        <v/>
      </c>
      <c r="J247" s="34" t="str">
        <f t="shared" si="45"/>
        <v/>
      </c>
      <c r="K247" s="34" t="str">
        <f t="shared" si="46"/>
        <v/>
      </c>
      <c r="L247" s="26" t="str">
        <f t="shared" si="42"/>
        <v/>
      </c>
      <c r="M247" s="32"/>
      <c r="N247" s="190"/>
      <c r="O247" s="190"/>
      <c r="P247" s="190"/>
      <c r="Q247" s="190"/>
      <c r="R247" s="23"/>
    </row>
    <row r="248" spans="1:18">
      <c r="A248" s="27">
        <f t="shared" ca="1" si="47"/>
        <v>46075</v>
      </c>
      <c r="B248" s="20"/>
      <c r="C248" s="21"/>
      <c r="D248" s="20"/>
      <c r="E248" s="21"/>
      <c r="F248" s="22"/>
      <c r="G248" s="22"/>
      <c r="H248" s="34" t="str">
        <f t="shared" si="43"/>
        <v/>
      </c>
      <c r="I248" s="34" t="str">
        <f t="shared" si="44"/>
        <v/>
      </c>
      <c r="J248" s="34" t="str">
        <f t="shared" si="45"/>
        <v/>
      </c>
      <c r="K248" s="34" t="str">
        <f t="shared" si="46"/>
        <v/>
      </c>
      <c r="L248" s="26" t="str">
        <f t="shared" si="42"/>
        <v/>
      </c>
      <c r="M248" s="32"/>
      <c r="N248" s="190"/>
      <c r="O248" s="190"/>
      <c r="P248" s="190"/>
      <c r="Q248" s="190"/>
      <c r="R248" s="23"/>
    </row>
    <row r="249" spans="1:18">
      <c r="A249" s="27">
        <f t="shared" ca="1" si="47"/>
        <v>46076</v>
      </c>
      <c r="B249" s="20"/>
      <c r="C249" s="21"/>
      <c r="D249" s="20"/>
      <c r="E249" s="21"/>
      <c r="F249" s="22"/>
      <c r="G249" s="22"/>
      <c r="H249" s="34" t="str">
        <f t="shared" si="43"/>
        <v/>
      </c>
      <c r="I249" s="34" t="str">
        <f t="shared" si="44"/>
        <v/>
      </c>
      <c r="J249" s="34" t="str">
        <f t="shared" si="45"/>
        <v/>
      </c>
      <c r="K249" s="34" t="str">
        <f t="shared" si="46"/>
        <v/>
      </c>
      <c r="L249" s="26" t="str">
        <f t="shared" si="42"/>
        <v/>
      </c>
      <c r="M249" s="32"/>
      <c r="N249" s="190"/>
      <c r="O249" s="190"/>
      <c r="P249" s="190"/>
      <c r="Q249" s="190"/>
      <c r="R249" s="23"/>
    </row>
    <row r="250" spans="1:18">
      <c r="A250" s="27">
        <f t="shared" ca="1" si="47"/>
        <v>46077</v>
      </c>
      <c r="B250" s="20"/>
      <c r="C250" s="21"/>
      <c r="D250" s="20"/>
      <c r="E250" s="21"/>
      <c r="F250" s="22"/>
      <c r="G250" s="22"/>
      <c r="H250" s="34" t="str">
        <f t="shared" si="43"/>
        <v/>
      </c>
      <c r="I250" s="34" t="str">
        <f t="shared" si="44"/>
        <v/>
      </c>
      <c r="J250" s="34" t="str">
        <f t="shared" si="45"/>
        <v/>
      </c>
      <c r="K250" s="34" t="str">
        <f t="shared" si="46"/>
        <v/>
      </c>
      <c r="L250" s="26" t="str">
        <f t="shared" si="42"/>
        <v/>
      </c>
      <c r="M250" s="32"/>
      <c r="N250" s="190"/>
      <c r="O250" s="190"/>
      <c r="P250" s="190"/>
      <c r="Q250" s="190"/>
      <c r="R250" s="23"/>
    </row>
    <row r="251" spans="1:18">
      <c r="A251" s="27">
        <f t="shared" ca="1" si="47"/>
        <v>46078</v>
      </c>
      <c r="B251" s="20"/>
      <c r="C251" s="21"/>
      <c r="D251" s="20"/>
      <c r="E251" s="21"/>
      <c r="F251" s="22"/>
      <c r="G251" s="22"/>
      <c r="H251" s="34" t="str">
        <f t="shared" si="43"/>
        <v/>
      </c>
      <c r="I251" s="34" t="str">
        <f t="shared" si="44"/>
        <v/>
      </c>
      <c r="J251" s="34" t="str">
        <f t="shared" si="45"/>
        <v/>
      </c>
      <c r="K251" s="34" t="str">
        <f t="shared" si="46"/>
        <v/>
      </c>
      <c r="L251" s="26" t="str">
        <f t="shared" si="42"/>
        <v/>
      </c>
      <c r="M251" s="32"/>
      <c r="N251" s="190"/>
      <c r="O251" s="190"/>
      <c r="P251" s="190"/>
      <c r="Q251" s="190"/>
      <c r="R251" s="23"/>
    </row>
    <row r="252" spans="1:18">
      <c r="A252" s="27">
        <f t="shared" ca="1" si="47"/>
        <v>46079</v>
      </c>
      <c r="B252" s="20"/>
      <c r="C252" s="21"/>
      <c r="D252" s="20"/>
      <c r="E252" s="21"/>
      <c r="F252" s="22"/>
      <c r="G252" s="22"/>
      <c r="H252" s="34" t="str">
        <f t="shared" si="43"/>
        <v/>
      </c>
      <c r="I252" s="34" t="str">
        <f t="shared" si="44"/>
        <v/>
      </c>
      <c r="J252" s="34" t="str">
        <f t="shared" si="45"/>
        <v/>
      </c>
      <c r="K252" s="34" t="str">
        <f t="shared" si="46"/>
        <v/>
      </c>
      <c r="L252" s="26" t="str">
        <f t="shared" si="42"/>
        <v/>
      </c>
      <c r="M252" s="32"/>
      <c r="N252" s="190"/>
      <c r="O252" s="190"/>
      <c r="P252" s="190"/>
      <c r="Q252" s="190"/>
      <c r="R252" s="23"/>
    </row>
    <row r="253" spans="1:18">
      <c r="A253" s="27">
        <f t="shared" ca="1" si="47"/>
        <v>46080</v>
      </c>
      <c r="B253" s="20"/>
      <c r="C253" s="21"/>
      <c r="D253" s="20"/>
      <c r="E253" s="21"/>
      <c r="F253" s="22"/>
      <c r="G253" s="22"/>
      <c r="H253" s="34" t="str">
        <f t="shared" si="43"/>
        <v/>
      </c>
      <c r="I253" s="34" t="str">
        <f t="shared" si="44"/>
        <v/>
      </c>
      <c r="J253" s="34" t="str">
        <f t="shared" si="45"/>
        <v/>
      </c>
      <c r="K253" s="34" t="str">
        <f t="shared" si="46"/>
        <v/>
      </c>
      <c r="L253" s="26" t="str">
        <f t="shared" si="42"/>
        <v/>
      </c>
      <c r="M253" s="32"/>
      <c r="N253" s="190"/>
      <c r="O253" s="190"/>
      <c r="P253" s="190"/>
      <c r="Q253" s="190"/>
      <c r="R253" s="23"/>
    </row>
    <row r="254" spans="1:18">
      <c r="A254" s="27">
        <f t="shared" ca="1" si="47"/>
        <v>46081</v>
      </c>
      <c r="B254" s="20"/>
      <c r="C254" s="21"/>
      <c r="D254" s="20"/>
      <c r="E254" s="21"/>
      <c r="F254" s="22"/>
      <c r="G254" s="22"/>
      <c r="H254" s="34" t="str">
        <f t="shared" si="43"/>
        <v/>
      </c>
      <c r="I254" s="34" t="str">
        <f t="shared" si="44"/>
        <v/>
      </c>
      <c r="J254" s="34" t="str">
        <f t="shared" si="45"/>
        <v/>
      </c>
      <c r="K254" s="34" t="str">
        <f t="shared" si="46"/>
        <v/>
      </c>
      <c r="L254" s="26" t="str">
        <f>IF(AND($B254="",$D254=""),"",($C254-$B254-$F254)+($E254-$D254-$G254))</f>
        <v/>
      </c>
      <c r="M254" s="32"/>
      <c r="N254" s="190"/>
      <c r="O254" s="190"/>
      <c r="P254" s="190"/>
      <c r="Q254" s="190"/>
      <c r="R254" s="23"/>
    </row>
    <row r="255" spans="1:18">
      <c r="A255" s="27">
        <f t="shared" ca="1" si="47"/>
        <v>46082</v>
      </c>
      <c r="B255" s="20"/>
      <c r="C255" s="21"/>
      <c r="D255" s="20"/>
      <c r="E255" s="21"/>
      <c r="F255" s="22"/>
      <c r="G255" s="22"/>
      <c r="H255" s="34" t="str">
        <f t="shared" si="43"/>
        <v/>
      </c>
      <c r="I255" s="34" t="str">
        <f t="shared" si="44"/>
        <v/>
      </c>
      <c r="J255" s="34" t="str">
        <f t="shared" si="45"/>
        <v/>
      </c>
      <c r="K255" s="34" t="str">
        <f t="shared" si="46"/>
        <v/>
      </c>
      <c r="L255" s="26" t="str">
        <f>IF(AND($B255="",$D255=""),"",($C255-$B255-$F255)+($E255-$D255-$G255))</f>
        <v/>
      </c>
      <c r="M255" s="32"/>
      <c r="N255" s="190"/>
      <c r="O255" s="190"/>
      <c r="P255" s="190"/>
      <c r="Q255" s="190"/>
      <c r="R255" s="23"/>
    </row>
    <row r="256" spans="1:18">
      <c r="A256" s="27">
        <f t="shared" ca="1" si="47"/>
        <v>46083</v>
      </c>
      <c r="B256" s="20"/>
      <c r="C256" s="21"/>
      <c r="D256" s="20"/>
      <c r="E256" s="21"/>
      <c r="F256" s="22"/>
      <c r="G256" s="22"/>
      <c r="H256" s="34" t="str">
        <f t="shared" si="43"/>
        <v/>
      </c>
      <c r="I256" s="34" t="str">
        <f t="shared" si="44"/>
        <v/>
      </c>
      <c r="J256" s="34" t="str">
        <f t="shared" si="45"/>
        <v/>
      </c>
      <c r="K256" s="34" t="str">
        <f t="shared" si="46"/>
        <v/>
      </c>
      <c r="L256" s="26" t="str">
        <f>IF(AND($B256="",$D256=""),"",($C256-$B256-$F256)+($E256-$D256-$G256))</f>
        <v/>
      </c>
      <c r="M256" s="32"/>
      <c r="N256" s="190"/>
      <c r="O256" s="190"/>
      <c r="P256" s="190"/>
      <c r="Q256" s="190"/>
      <c r="R256" s="23"/>
    </row>
    <row r="257" spans="1:18">
      <c r="A257" s="27">
        <f t="shared" ca="1" si="47"/>
        <v>46084</v>
      </c>
      <c r="B257" s="20"/>
      <c r="C257" s="21"/>
      <c r="D257" s="20"/>
      <c r="E257" s="21"/>
      <c r="F257" s="22"/>
      <c r="G257" s="22"/>
      <c r="H257" s="34" t="str">
        <f t="shared" si="43"/>
        <v/>
      </c>
      <c r="I257" s="34" t="str">
        <f t="shared" si="44"/>
        <v/>
      </c>
      <c r="J257" s="34" t="str">
        <f t="shared" si="45"/>
        <v/>
      </c>
      <c r="K257" s="34" t="str">
        <f t="shared" si="46"/>
        <v/>
      </c>
      <c r="L257" s="26" t="str">
        <f>IF(AND($B257="",$D257=""),"",($C257-$B257-$F257)+($E257-$D257-$G257))</f>
        <v/>
      </c>
      <c r="M257" s="32"/>
      <c r="N257" s="190"/>
      <c r="O257" s="190"/>
      <c r="P257" s="190"/>
      <c r="Q257" s="190"/>
      <c r="R257" s="23"/>
    </row>
    <row r="258" spans="1:18">
      <c r="A258" s="5" t="s">
        <v>11</v>
      </c>
      <c r="B258" s="191"/>
      <c r="C258" s="192"/>
      <c r="D258" s="191"/>
      <c r="E258" s="192"/>
      <c r="F258" s="26" t="str">
        <f>IF(SUM($F227:$F257)=0,"",SUM($F227:$F257))</f>
        <v/>
      </c>
      <c r="G258" s="26" t="str">
        <f>IF(SUM($G227:$G257)=0,"",SUM($G227:$G257))</f>
        <v/>
      </c>
      <c r="H258" s="26" t="str">
        <f>IF(SUM(H227:H257)=0,"",SUM(H227:H257))</f>
        <v/>
      </c>
      <c r="I258" s="26" t="str">
        <f>IF(SUM(I227:I257)=0,"",SUM(I227:I257))</f>
        <v/>
      </c>
      <c r="J258" s="26" t="str">
        <f>IF(SUM(J227:J257)=0,"",SUM(J227:J257))</f>
        <v/>
      </c>
      <c r="K258" s="26" t="str">
        <f>IF(SUM(K227:K257)=0,"",SUM(K227:K257))</f>
        <v/>
      </c>
      <c r="L258" s="26" t="str">
        <f>IF(SUM($L227:$L257)=0,"",SUM($L227:$L257))</f>
        <v/>
      </c>
      <c r="M258" s="33"/>
      <c r="N258" s="193"/>
      <c r="O258" s="193"/>
      <c r="P258" s="193"/>
      <c r="Q258" s="193"/>
      <c r="R258" s="6"/>
    </row>
    <row r="260" spans="1:18" ht="27" customHeight="1">
      <c r="A260" s="194" t="s">
        <v>22</v>
      </c>
      <c r="B260" s="189" t="s">
        <v>103</v>
      </c>
      <c r="C260" s="189"/>
      <c r="D260" s="189"/>
      <c r="E260" s="189"/>
      <c r="F260" s="189" t="s">
        <v>23</v>
      </c>
      <c r="G260" s="189"/>
      <c r="H260" s="189" t="s">
        <v>88</v>
      </c>
      <c r="I260" s="189"/>
      <c r="J260" s="189"/>
      <c r="K260" s="189"/>
      <c r="L260" s="189" t="s">
        <v>87</v>
      </c>
      <c r="M260" s="195" t="s">
        <v>96</v>
      </c>
      <c r="N260" s="194" t="s">
        <v>25</v>
      </c>
      <c r="O260" s="194"/>
      <c r="P260" s="194"/>
      <c r="Q260" s="194"/>
      <c r="R260" s="189" t="s">
        <v>100</v>
      </c>
    </row>
    <row r="261" spans="1:18" ht="14.25" customHeight="1">
      <c r="A261" s="194"/>
      <c r="B261" s="189" t="s">
        <v>82</v>
      </c>
      <c r="C261" s="189"/>
      <c r="D261" s="189" t="s">
        <v>84</v>
      </c>
      <c r="E261" s="189"/>
      <c r="F261" s="189"/>
      <c r="G261" s="189"/>
      <c r="H261" s="189" t="s">
        <v>90</v>
      </c>
      <c r="I261" s="189"/>
      <c r="J261" s="189" t="s">
        <v>89</v>
      </c>
      <c r="K261" s="189"/>
      <c r="L261" s="189"/>
      <c r="M261" s="196"/>
      <c r="N261" s="194"/>
      <c r="O261" s="194"/>
      <c r="P261" s="194"/>
      <c r="Q261" s="194"/>
      <c r="R261" s="189"/>
    </row>
    <row r="262" spans="1:18">
      <c r="A262" s="194"/>
      <c r="B262" s="43" t="s">
        <v>26</v>
      </c>
      <c r="C262" s="43" t="s">
        <v>27</v>
      </c>
      <c r="D262" s="43" t="s">
        <v>26</v>
      </c>
      <c r="E262" s="43" t="s">
        <v>27</v>
      </c>
      <c r="F262" s="44" t="s">
        <v>85</v>
      </c>
      <c r="G262" s="44" t="s">
        <v>86</v>
      </c>
      <c r="H262" s="44" t="s">
        <v>81</v>
      </c>
      <c r="I262" s="44" t="s">
        <v>83</v>
      </c>
      <c r="J262" s="44" t="s">
        <v>81</v>
      </c>
      <c r="K262" s="44" t="s">
        <v>95</v>
      </c>
      <c r="L262" s="189"/>
      <c r="M262" s="197"/>
      <c r="N262" s="194"/>
      <c r="O262" s="194"/>
      <c r="P262" s="194"/>
      <c r="Q262" s="194"/>
      <c r="R262" s="194"/>
    </row>
    <row r="263" spans="1:18">
      <c r="A263" s="27" cm="1">
        <f t="array" aca="1" ref="A263" ca="1">DATE("2025","8"+7,IFERROR(INDIRECT(T1),"1"))</f>
        <v>46082</v>
      </c>
      <c r="B263" s="20"/>
      <c r="C263" s="21"/>
      <c r="D263" s="20"/>
      <c r="E263" s="21"/>
      <c r="F263" s="22"/>
      <c r="G263" s="22"/>
      <c r="H263" s="34" t="str">
        <f>IF(OR(B263="",LEFT(M263,1)="✓"),"",C263-B263-F263)</f>
        <v/>
      </c>
      <c r="I263" s="34" t="str">
        <f>IF(OR(D263="",LEFT(M263,1)="✓"),"",E263-D263-G263)</f>
        <v/>
      </c>
      <c r="J263" s="34" t="str">
        <f>IF(AND(B263&lt;&gt;"",M263="✓所定"),C263-B263-F263,"")</f>
        <v/>
      </c>
      <c r="K263" s="34" t="str">
        <f>IF(AND(B263&lt;&gt;"",M263="✓法定"),C263-B263-F263,"")</f>
        <v/>
      </c>
      <c r="L263" s="34" t="str">
        <f>IF(AND($B263="",$D263=""),"",($C263-$B263-$F263)+($E263-$D263-$G263))</f>
        <v/>
      </c>
      <c r="M263" s="32"/>
      <c r="N263" s="190"/>
      <c r="O263" s="190"/>
      <c r="P263" s="190"/>
      <c r="Q263" s="190"/>
      <c r="R263" s="23"/>
    </row>
    <row r="264" spans="1:18">
      <c r="A264" s="27">
        <f ca="1">A263+1</f>
        <v>46083</v>
      </c>
      <c r="B264" s="20"/>
      <c r="C264" s="21"/>
      <c r="D264" s="20"/>
      <c r="E264" s="21"/>
      <c r="F264" s="22"/>
      <c r="G264" s="22"/>
      <c r="H264" s="34" t="str">
        <f t="shared" ref="H264:H293" si="48">IF(OR(B264="",LEFT(M264,1)="✓"),"",C264-B264-F264)</f>
        <v/>
      </c>
      <c r="I264" s="34" t="str">
        <f t="shared" ref="I264:I293" si="49">IF(OR(D264="",LEFT(M264,1)="✓"),"",E264-D264-G264)</f>
        <v/>
      </c>
      <c r="J264" s="34" t="str">
        <f t="shared" ref="J264:J293" si="50">IF(AND(B264&lt;&gt;"",M264="✓所定"),C264-B264-F264,"")</f>
        <v/>
      </c>
      <c r="K264" s="34" t="str">
        <f t="shared" ref="K264:K293" si="51">IF(AND(B264&lt;&gt;"",M264="✓法定"),C264-B264-F264,"")</f>
        <v/>
      </c>
      <c r="L264" s="34" t="str">
        <f t="shared" ref="L264:L288" si="52">IF(AND($B264="",$D264=""),"",($C264-$B264-$F264)+($E264-$D264-$G264))</f>
        <v/>
      </c>
      <c r="M264" s="32"/>
      <c r="N264" s="190"/>
      <c r="O264" s="190"/>
      <c r="P264" s="190"/>
      <c r="Q264" s="190"/>
      <c r="R264" s="23"/>
    </row>
    <row r="265" spans="1:18">
      <c r="A265" s="27">
        <f t="shared" ref="A265:A293" ca="1" si="53">A264+1</f>
        <v>46084</v>
      </c>
      <c r="B265" s="20"/>
      <c r="C265" s="21"/>
      <c r="D265" s="20"/>
      <c r="E265" s="21"/>
      <c r="F265" s="22"/>
      <c r="G265" s="22"/>
      <c r="H265" s="34" t="str">
        <f t="shared" si="48"/>
        <v/>
      </c>
      <c r="I265" s="34" t="str">
        <f t="shared" si="49"/>
        <v/>
      </c>
      <c r="J265" s="34" t="str">
        <f t="shared" si="50"/>
        <v/>
      </c>
      <c r="K265" s="34" t="str">
        <f t="shared" si="51"/>
        <v/>
      </c>
      <c r="L265" s="34" t="str">
        <f t="shared" si="52"/>
        <v/>
      </c>
      <c r="M265" s="32"/>
      <c r="N265" s="190"/>
      <c r="O265" s="190"/>
      <c r="P265" s="190"/>
      <c r="Q265" s="190"/>
      <c r="R265" s="23"/>
    </row>
    <row r="266" spans="1:18">
      <c r="A266" s="27">
        <f t="shared" ca="1" si="53"/>
        <v>46085</v>
      </c>
      <c r="B266" s="20"/>
      <c r="C266" s="21"/>
      <c r="D266" s="20"/>
      <c r="E266" s="21"/>
      <c r="F266" s="22"/>
      <c r="G266" s="22"/>
      <c r="H266" s="34" t="str">
        <f t="shared" si="48"/>
        <v/>
      </c>
      <c r="I266" s="34" t="str">
        <f t="shared" si="49"/>
        <v/>
      </c>
      <c r="J266" s="34" t="str">
        <f t="shared" si="50"/>
        <v/>
      </c>
      <c r="K266" s="34" t="str">
        <f t="shared" si="51"/>
        <v/>
      </c>
      <c r="L266" s="34" t="str">
        <f t="shared" si="52"/>
        <v/>
      </c>
      <c r="M266" s="32"/>
      <c r="N266" s="190"/>
      <c r="O266" s="190"/>
      <c r="P266" s="190"/>
      <c r="Q266" s="190"/>
      <c r="R266" s="23"/>
    </row>
    <row r="267" spans="1:18">
      <c r="A267" s="27">
        <f t="shared" ca="1" si="53"/>
        <v>46086</v>
      </c>
      <c r="B267" s="20"/>
      <c r="C267" s="21"/>
      <c r="D267" s="20"/>
      <c r="E267" s="21"/>
      <c r="F267" s="22"/>
      <c r="G267" s="22"/>
      <c r="H267" s="34" t="str">
        <f t="shared" si="48"/>
        <v/>
      </c>
      <c r="I267" s="34" t="str">
        <f t="shared" si="49"/>
        <v/>
      </c>
      <c r="J267" s="34" t="str">
        <f t="shared" si="50"/>
        <v/>
      </c>
      <c r="K267" s="34" t="str">
        <f t="shared" si="51"/>
        <v/>
      </c>
      <c r="L267" s="34" t="str">
        <f t="shared" si="52"/>
        <v/>
      </c>
      <c r="M267" s="32"/>
      <c r="N267" s="190"/>
      <c r="O267" s="190"/>
      <c r="P267" s="190"/>
      <c r="Q267" s="190"/>
      <c r="R267" s="23"/>
    </row>
    <row r="268" spans="1:18">
      <c r="A268" s="27">
        <f t="shared" ca="1" si="53"/>
        <v>46087</v>
      </c>
      <c r="B268" s="20"/>
      <c r="C268" s="21"/>
      <c r="D268" s="20"/>
      <c r="E268" s="21"/>
      <c r="F268" s="22"/>
      <c r="G268" s="22"/>
      <c r="H268" s="34" t="str">
        <f t="shared" si="48"/>
        <v/>
      </c>
      <c r="I268" s="34" t="str">
        <f t="shared" si="49"/>
        <v/>
      </c>
      <c r="J268" s="34" t="str">
        <f t="shared" si="50"/>
        <v/>
      </c>
      <c r="K268" s="34" t="str">
        <f t="shared" si="51"/>
        <v/>
      </c>
      <c r="L268" s="34" t="str">
        <f t="shared" si="52"/>
        <v/>
      </c>
      <c r="M268" s="32"/>
      <c r="N268" s="190"/>
      <c r="O268" s="190"/>
      <c r="P268" s="190"/>
      <c r="Q268" s="190"/>
      <c r="R268" s="23"/>
    </row>
    <row r="269" spans="1:18">
      <c r="A269" s="27">
        <f t="shared" ca="1" si="53"/>
        <v>46088</v>
      </c>
      <c r="B269" s="20"/>
      <c r="C269" s="21"/>
      <c r="D269" s="20"/>
      <c r="E269" s="21"/>
      <c r="F269" s="22"/>
      <c r="G269" s="22"/>
      <c r="H269" s="34" t="str">
        <f t="shared" si="48"/>
        <v/>
      </c>
      <c r="I269" s="34" t="str">
        <f t="shared" si="49"/>
        <v/>
      </c>
      <c r="J269" s="34" t="str">
        <f t="shared" si="50"/>
        <v/>
      </c>
      <c r="K269" s="34" t="str">
        <f t="shared" si="51"/>
        <v/>
      </c>
      <c r="L269" s="34" t="str">
        <f t="shared" si="52"/>
        <v/>
      </c>
      <c r="M269" s="32"/>
      <c r="N269" s="190"/>
      <c r="O269" s="190"/>
      <c r="P269" s="190"/>
      <c r="Q269" s="190"/>
      <c r="R269" s="23"/>
    </row>
    <row r="270" spans="1:18">
      <c r="A270" s="27">
        <f t="shared" ca="1" si="53"/>
        <v>46089</v>
      </c>
      <c r="B270" s="20"/>
      <c r="C270" s="21"/>
      <c r="D270" s="20"/>
      <c r="E270" s="21"/>
      <c r="F270" s="22"/>
      <c r="G270" s="22"/>
      <c r="H270" s="34" t="str">
        <f t="shared" si="48"/>
        <v/>
      </c>
      <c r="I270" s="34" t="str">
        <f t="shared" si="49"/>
        <v/>
      </c>
      <c r="J270" s="34" t="str">
        <f t="shared" si="50"/>
        <v/>
      </c>
      <c r="K270" s="34" t="str">
        <f t="shared" si="51"/>
        <v/>
      </c>
      <c r="L270" s="34" t="str">
        <f t="shared" si="52"/>
        <v/>
      </c>
      <c r="M270" s="32"/>
      <c r="N270" s="190"/>
      <c r="O270" s="190"/>
      <c r="P270" s="190"/>
      <c r="Q270" s="190"/>
      <c r="R270" s="23"/>
    </row>
    <row r="271" spans="1:18">
      <c r="A271" s="27">
        <f t="shared" ca="1" si="53"/>
        <v>46090</v>
      </c>
      <c r="B271" s="20"/>
      <c r="C271" s="21"/>
      <c r="D271" s="20"/>
      <c r="E271" s="21"/>
      <c r="F271" s="22"/>
      <c r="G271" s="22"/>
      <c r="H271" s="34" t="str">
        <f t="shared" si="48"/>
        <v/>
      </c>
      <c r="I271" s="34" t="str">
        <f t="shared" si="49"/>
        <v/>
      </c>
      <c r="J271" s="34" t="str">
        <f t="shared" si="50"/>
        <v/>
      </c>
      <c r="K271" s="34" t="str">
        <f t="shared" si="51"/>
        <v/>
      </c>
      <c r="L271" s="34" t="str">
        <f t="shared" si="52"/>
        <v/>
      </c>
      <c r="M271" s="32"/>
      <c r="N271" s="190"/>
      <c r="O271" s="190"/>
      <c r="P271" s="190"/>
      <c r="Q271" s="190"/>
      <c r="R271" s="23"/>
    </row>
    <row r="272" spans="1:18">
      <c r="A272" s="27">
        <f t="shared" ca="1" si="53"/>
        <v>46091</v>
      </c>
      <c r="B272" s="20"/>
      <c r="C272" s="21"/>
      <c r="D272" s="20"/>
      <c r="E272" s="21"/>
      <c r="F272" s="22"/>
      <c r="G272" s="22"/>
      <c r="H272" s="34" t="str">
        <f t="shared" si="48"/>
        <v/>
      </c>
      <c r="I272" s="34" t="str">
        <f t="shared" si="49"/>
        <v/>
      </c>
      <c r="J272" s="34" t="str">
        <f t="shared" si="50"/>
        <v/>
      </c>
      <c r="K272" s="34" t="str">
        <f t="shared" si="51"/>
        <v/>
      </c>
      <c r="L272" s="34" t="str">
        <f t="shared" si="52"/>
        <v/>
      </c>
      <c r="M272" s="32"/>
      <c r="N272" s="190"/>
      <c r="O272" s="190"/>
      <c r="P272" s="190"/>
      <c r="Q272" s="190"/>
      <c r="R272" s="23"/>
    </row>
    <row r="273" spans="1:18">
      <c r="A273" s="27">
        <f t="shared" ca="1" si="53"/>
        <v>46092</v>
      </c>
      <c r="B273" s="20"/>
      <c r="C273" s="21"/>
      <c r="D273" s="20"/>
      <c r="E273" s="21"/>
      <c r="F273" s="22"/>
      <c r="G273" s="22"/>
      <c r="H273" s="34" t="str">
        <f t="shared" si="48"/>
        <v/>
      </c>
      <c r="I273" s="34" t="str">
        <f t="shared" si="49"/>
        <v/>
      </c>
      <c r="J273" s="34" t="str">
        <f t="shared" si="50"/>
        <v/>
      </c>
      <c r="K273" s="34" t="str">
        <f t="shared" si="51"/>
        <v/>
      </c>
      <c r="L273" s="34" t="str">
        <f t="shared" si="52"/>
        <v/>
      </c>
      <c r="M273" s="32"/>
      <c r="N273" s="190"/>
      <c r="O273" s="190"/>
      <c r="P273" s="190"/>
      <c r="Q273" s="190"/>
      <c r="R273" s="23"/>
    </row>
    <row r="274" spans="1:18">
      <c r="A274" s="27">
        <f t="shared" ca="1" si="53"/>
        <v>46093</v>
      </c>
      <c r="B274" s="20"/>
      <c r="C274" s="21"/>
      <c r="D274" s="20"/>
      <c r="E274" s="21"/>
      <c r="F274" s="22"/>
      <c r="G274" s="22"/>
      <c r="H274" s="34" t="str">
        <f t="shared" si="48"/>
        <v/>
      </c>
      <c r="I274" s="34" t="str">
        <f t="shared" si="49"/>
        <v/>
      </c>
      <c r="J274" s="34" t="str">
        <f t="shared" si="50"/>
        <v/>
      </c>
      <c r="K274" s="34" t="str">
        <f t="shared" si="51"/>
        <v/>
      </c>
      <c r="L274" s="34" t="str">
        <f t="shared" si="52"/>
        <v/>
      </c>
      <c r="M274" s="32"/>
      <c r="N274" s="190"/>
      <c r="O274" s="190"/>
      <c r="P274" s="190"/>
      <c r="Q274" s="190"/>
      <c r="R274" s="23"/>
    </row>
    <row r="275" spans="1:18">
      <c r="A275" s="27">
        <f t="shared" ca="1" si="53"/>
        <v>46094</v>
      </c>
      <c r="B275" s="20"/>
      <c r="C275" s="21"/>
      <c r="D275" s="20"/>
      <c r="E275" s="21"/>
      <c r="F275" s="22"/>
      <c r="G275" s="22"/>
      <c r="H275" s="34" t="str">
        <f t="shared" si="48"/>
        <v/>
      </c>
      <c r="I275" s="34" t="str">
        <f t="shared" si="49"/>
        <v/>
      </c>
      <c r="J275" s="34" t="str">
        <f t="shared" si="50"/>
        <v/>
      </c>
      <c r="K275" s="34" t="str">
        <f t="shared" si="51"/>
        <v/>
      </c>
      <c r="L275" s="34" t="str">
        <f t="shared" si="52"/>
        <v/>
      </c>
      <c r="M275" s="32"/>
      <c r="N275" s="190"/>
      <c r="O275" s="190"/>
      <c r="P275" s="190"/>
      <c r="Q275" s="190"/>
      <c r="R275" s="23"/>
    </row>
    <row r="276" spans="1:18">
      <c r="A276" s="27">
        <f t="shared" ca="1" si="53"/>
        <v>46095</v>
      </c>
      <c r="B276" s="20"/>
      <c r="C276" s="21"/>
      <c r="D276" s="20"/>
      <c r="E276" s="21"/>
      <c r="F276" s="22"/>
      <c r="G276" s="22"/>
      <c r="H276" s="34" t="str">
        <f t="shared" si="48"/>
        <v/>
      </c>
      <c r="I276" s="34" t="str">
        <f t="shared" si="49"/>
        <v/>
      </c>
      <c r="J276" s="34" t="str">
        <f t="shared" si="50"/>
        <v/>
      </c>
      <c r="K276" s="34" t="str">
        <f t="shared" si="51"/>
        <v/>
      </c>
      <c r="L276" s="34" t="str">
        <f t="shared" si="52"/>
        <v/>
      </c>
      <c r="M276" s="32"/>
      <c r="N276" s="190"/>
      <c r="O276" s="190"/>
      <c r="P276" s="190"/>
      <c r="Q276" s="190"/>
      <c r="R276" s="23"/>
    </row>
    <row r="277" spans="1:18">
      <c r="A277" s="27">
        <f t="shared" ca="1" si="53"/>
        <v>46096</v>
      </c>
      <c r="B277" s="20"/>
      <c r="C277" s="21"/>
      <c r="D277" s="20"/>
      <c r="E277" s="21"/>
      <c r="F277" s="22"/>
      <c r="G277" s="22"/>
      <c r="H277" s="34" t="str">
        <f t="shared" si="48"/>
        <v/>
      </c>
      <c r="I277" s="34" t="str">
        <f t="shared" si="49"/>
        <v/>
      </c>
      <c r="J277" s="34" t="str">
        <f t="shared" si="50"/>
        <v/>
      </c>
      <c r="K277" s="34" t="str">
        <f t="shared" si="51"/>
        <v/>
      </c>
      <c r="L277" s="34" t="str">
        <f t="shared" si="52"/>
        <v/>
      </c>
      <c r="M277" s="32"/>
      <c r="N277" s="190"/>
      <c r="O277" s="190"/>
      <c r="P277" s="190"/>
      <c r="Q277" s="190"/>
      <c r="R277" s="23"/>
    </row>
    <row r="278" spans="1:18">
      <c r="A278" s="27">
        <f t="shared" ca="1" si="53"/>
        <v>46097</v>
      </c>
      <c r="B278" s="20"/>
      <c r="C278" s="21"/>
      <c r="D278" s="20"/>
      <c r="E278" s="21"/>
      <c r="F278" s="22"/>
      <c r="G278" s="22"/>
      <c r="H278" s="34" t="str">
        <f t="shared" si="48"/>
        <v/>
      </c>
      <c r="I278" s="34" t="str">
        <f t="shared" si="49"/>
        <v/>
      </c>
      <c r="J278" s="34" t="str">
        <f t="shared" si="50"/>
        <v/>
      </c>
      <c r="K278" s="34" t="str">
        <f t="shared" si="51"/>
        <v/>
      </c>
      <c r="L278" s="34" t="str">
        <f t="shared" si="52"/>
        <v/>
      </c>
      <c r="M278" s="32"/>
      <c r="N278" s="190"/>
      <c r="O278" s="190"/>
      <c r="P278" s="190"/>
      <c r="Q278" s="190"/>
      <c r="R278" s="23"/>
    </row>
    <row r="279" spans="1:18">
      <c r="A279" s="27">
        <f t="shared" ca="1" si="53"/>
        <v>46098</v>
      </c>
      <c r="B279" s="20"/>
      <c r="C279" s="21"/>
      <c r="D279" s="20"/>
      <c r="E279" s="21"/>
      <c r="F279" s="22"/>
      <c r="G279" s="22"/>
      <c r="H279" s="34" t="str">
        <f t="shared" si="48"/>
        <v/>
      </c>
      <c r="I279" s="34" t="str">
        <f t="shared" si="49"/>
        <v/>
      </c>
      <c r="J279" s="34" t="str">
        <f t="shared" si="50"/>
        <v/>
      </c>
      <c r="K279" s="34" t="str">
        <f t="shared" si="51"/>
        <v/>
      </c>
      <c r="L279" s="34" t="str">
        <f t="shared" si="52"/>
        <v/>
      </c>
      <c r="M279" s="32"/>
      <c r="N279" s="190"/>
      <c r="O279" s="190"/>
      <c r="P279" s="190"/>
      <c r="Q279" s="190"/>
      <c r="R279" s="23"/>
    </row>
    <row r="280" spans="1:18">
      <c r="A280" s="27">
        <f t="shared" ca="1" si="53"/>
        <v>46099</v>
      </c>
      <c r="B280" s="20"/>
      <c r="C280" s="21"/>
      <c r="D280" s="20"/>
      <c r="E280" s="21"/>
      <c r="F280" s="22"/>
      <c r="G280" s="22"/>
      <c r="H280" s="34" t="str">
        <f t="shared" si="48"/>
        <v/>
      </c>
      <c r="I280" s="34" t="str">
        <f t="shared" si="49"/>
        <v/>
      </c>
      <c r="J280" s="34" t="str">
        <f t="shared" si="50"/>
        <v/>
      </c>
      <c r="K280" s="34" t="str">
        <f t="shared" si="51"/>
        <v/>
      </c>
      <c r="L280" s="34" t="str">
        <f t="shared" si="52"/>
        <v/>
      </c>
      <c r="M280" s="32"/>
      <c r="N280" s="190"/>
      <c r="O280" s="190"/>
      <c r="P280" s="190"/>
      <c r="Q280" s="190"/>
      <c r="R280" s="23"/>
    </row>
    <row r="281" spans="1:18">
      <c r="A281" s="27">
        <f t="shared" ca="1" si="53"/>
        <v>46100</v>
      </c>
      <c r="B281" s="20"/>
      <c r="C281" s="21"/>
      <c r="D281" s="20"/>
      <c r="E281" s="21"/>
      <c r="F281" s="22"/>
      <c r="G281" s="22"/>
      <c r="H281" s="34" t="str">
        <f t="shared" si="48"/>
        <v/>
      </c>
      <c r="I281" s="34" t="str">
        <f t="shared" si="49"/>
        <v/>
      </c>
      <c r="J281" s="34" t="str">
        <f t="shared" si="50"/>
        <v/>
      </c>
      <c r="K281" s="34" t="str">
        <f t="shared" si="51"/>
        <v/>
      </c>
      <c r="L281" s="34" t="str">
        <f t="shared" si="52"/>
        <v/>
      </c>
      <c r="M281" s="32"/>
      <c r="N281" s="190"/>
      <c r="O281" s="190"/>
      <c r="P281" s="190"/>
      <c r="Q281" s="190"/>
      <c r="R281" s="23"/>
    </row>
    <row r="282" spans="1:18">
      <c r="A282" s="27">
        <f t="shared" ca="1" si="53"/>
        <v>46101</v>
      </c>
      <c r="B282" s="20"/>
      <c r="C282" s="21"/>
      <c r="D282" s="20"/>
      <c r="E282" s="21"/>
      <c r="F282" s="22"/>
      <c r="G282" s="22"/>
      <c r="H282" s="34" t="str">
        <f t="shared" si="48"/>
        <v/>
      </c>
      <c r="I282" s="34" t="str">
        <f t="shared" si="49"/>
        <v/>
      </c>
      <c r="J282" s="34" t="str">
        <f t="shared" si="50"/>
        <v/>
      </c>
      <c r="K282" s="34" t="str">
        <f t="shared" si="51"/>
        <v/>
      </c>
      <c r="L282" s="34" t="str">
        <f t="shared" si="52"/>
        <v/>
      </c>
      <c r="M282" s="32"/>
      <c r="N282" s="190"/>
      <c r="O282" s="190"/>
      <c r="P282" s="190"/>
      <c r="Q282" s="190"/>
      <c r="R282" s="23"/>
    </row>
    <row r="283" spans="1:18">
      <c r="A283" s="27">
        <f t="shared" ca="1" si="53"/>
        <v>46102</v>
      </c>
      <c r="B283" s="20"/>
      <c r="C283" s="21"/>
      <c r="D283" s="20"/>
      <c r="E283" s="21"/>
      <c r="F283" s="22"/>
      <c r="G283" s="22"/>
      <c r="H283" s="34" t="str">
        <f t="shared" si="48"/>
        <v/>
      </c>
      <c r="I283" s="34" t="str">
        <f t="shared" si="49"/>
        <v/>
      </c>
      <c r="J283" s="34" t="str">
        <f t="shared" si="50"/>
        <v/>
      </c>
      <c r="K283" s="34" t="str">
        <f t="shared" si="51"/>
        <v/>
      </c>
      <c r="L283" s="34" t="str">
        <f t="shared" si="52"/>
        <v/>
      </c>
      <c r="M283" s="32"/>
      <c r="N283" s="190"/>
      <c r="O283" s="190"/>
      <c r="P283" s="190"/>
      <c r="Q283" s="190"/>
      <c r="R283" s="23"/>
    </row>
    <row r="284" spans="1:18">
      <c r="A284" s="27">
        <f t="shared" ca="1" si="53"/>
        <v>46103</v>
      </c>
      <c r="B284" s="20"/>
      <c r="C284" s="21"/>
      <c r="D284" s="20"/>
      <c r="E284" s="21"/>
      <c r="F284" s="22"/>
      <c r="G284" s="22"/>
      <c r="H284" s="34" t="str">
        <f t="shared" si="48"/>
        <v/>
      </c>
      <c r="I284" s="34" t="str">
        <f t="shared" si="49"/>
        <v/>
      </c>
      <c r="J284" s="34" t="str">
        <f t="shared" si="50"/>
        <v/>
      </c>
      <c r="K284" s="34" t="str">
        <f t="shared" si="51"/>
        <v/>
      </c>
      <c r="L284" s="34" t="str">
        <f t="shared" si="52"/>
        <v/>
      </c>
      <c r="M284" s="32"/>
      <c r="N284" s="190"/>
      <c r="O284" s="190"/>
      <c r="P284" s="190"/>
      <c r="Q284" s="190"/>
      <c r="R284" s="23"/>
    </row>
    <row r="285" spans="1:18">
      <c r="A285" s="27">
        <f t="shared" ca="1" si="53"/>
        <v>46104</v>
      </c>
      <c r="B285" s="20"/>
      <c r="C285" s="21"/>
      <c r="D285" s="20"/>
      <c r="E285" s="21"/>
      <c r="F285" s="22"/>
      <c r="G285" s="22"/>
      <c r="H285" s="34" t="str">
        <f t="shared" si="48"/>
        <v/>
      </c>
      <c r="I285" s="34" t="str">
        <f t="shared" si="49"/>
        <v/>
      </c>
      <c r="J285" s="34" t="str">
        <f t="shared" si="50"/>
        <v/>
      </c>
      <c r="K285" s="34" t="str">
        <f t="shared" si="51"/>
        <v/>
      </c>
      <c r="L285" s="34" t="str">
        <f t="shared" si="52"/>
        <v/>
      </c>
      <c r="M285" s="32"/>
      <c r="N285" s="190"/>
      <c r="O285" s="190"/>
      <c r="P285" s="190"/>
      <c r="Q285" s="190"/>
      <c r="R285" s="23"/>
    </row>
    <row r="286" spans="1:18">
      <c r="A286" s="27">
        <f t="shared" ca="1" si="53"/>
        <v>46105</v>
      </c>
      <c r="B286" s="20"/>
      <c r="C286" s="21"/>
      <c r="D286" s="20"/>
      <c r="E286" s="21"/>
      <c r="F286" s="22"/>
      <c r="G286" s="22"/>
      <c r="H286" s="34" t="str">
        <f t="shared" si="48"/>
        <v/>
      </c>
      <c r="I286" s="34" t="str">
        <f t="shared" si="49"/>
        <v/>
      </c>
      <c r="J286" s="34" t="str">
        <f t="shared" si="50"/>
        <v/>
      </c>
      <c r="K286" s="34" t="str">
        <f t="shared" si="51"/>
        <v/>
      </c>
      <c r="L286" s="34" t="str">
        <f t="shared" si="52"/>
        <v/>
      </c>
      <c r="M286" s="32"/>
      <c r="N286" s="190"/>
      <c r="O286" s="190"/>
      <c r="P286" s="190"/>
      <c r="Q286" s="190"/>
      <c r="R286" s="23"/>
    </row>
    <row r="287" spans="1:18">
      <c r="A287" s="27">
        <f t="shared" ca="1" si="53"/>
        <v>46106</v>
      </c>
      <c r="B287" s="20"/>
      <c r="C287" s="21"/>
      <c r="D287" s="20"/>
      <c r="E287" s="21"/>
      <c r="F287" s="22"/>
      <c r="G287" s="22"/>
      <c r="H287" s="34" t="str">
        <f t="shared" si="48"/>
        <v/>
      </c>
      <c r="I287" s="34" t="str">
        <f t="shared" si="49"/>
        <v/>
      </c>
      <c r="J287" s="34" t="str">
        <f t="shared" si="50"/>
        <v/>
      </c>
      <c r="K287" s="34" t="str">
        <f t="shared" si="51"/>
        <v/>
      </c>
      <c r="L287" s="34" t="str">
        <f t="shared" si="52"/>
        <v/>
      </c>
      <c r="M287" s="32"/>
      <c r="N287" s="190"/>
      <c r="O287" s="190"/>
      <c r="P287" s="190"/>
      <c r="Q287" s="190"/>
      <c r="R287" s="23"/>
    </row>
    <row r="288" spans="1:18">
      <c r="A288" s="27">
        <f t="shared" ca="1" si="53"/>
        <v>46107</v>
      </c>
      <c r="B288" s="20"/>
      <c r="C288" s="21"/>
      <c r="D288" s="20"/>
      <c r="E288" s="21"/>
      <c r="F288" s="22"/>
      <c r="G288" s="22"/>
      <c r="H288" s="34" t="str">
        <f t="shared" si="48"/>
        <v/>
      </c>
      <c r="I288" s="34" t="str">
        <f t="shared" si="49"/>
        <v/>
      </c>
      <c r="J288" s="34" t="str">
        <f t="shared" si="50"/>
        <v/>
      </c>
      <c r="K288" s="34" t="str">
        <f t="shared" si="51"/>
        <v/>
      </c>
      <c r="L288" s="34" t="str">
        <f t="shared" si="52"/>
        <v/>
      </c>
      <c r="M288" s="32"/>
      <c r="N288" s="190"/>
      <c r="O288" s="190"/>
      <c r="P288" s="190"/>
      <c r="Q288" s="190"/>
      <c r="R288" s="23"/>
    </row>
    <row r="289" spans="1:18">
      <c r="A289" s="27">
        <f t="shared" ca="1" si="53"/>
        <v>46108</v>
      </c>
      <c r="B289" s="20"/>
      <c r="C289" s="21"/>
      <c r="D289" s="20"/>
      <c r="E289" s="21"/>
      <c r="F289" s="22"/>
      <c r="G289" s="22"/>
      <c r="H289" s="34" t="str">
        <f t="shared" si="48"/>
        <v/>
      </c>
      <c r="I289" s="34" t="str">
        <f t="shared" si="49"/>
        <v/>
      </c>
      <c r="J289" s="34" t="str">
        <f t="shared" si="50"/>
        <v/>
      </c>
      <c r="K289" s="34" t="str">
        <f t="shared" si="51"/>
        <v/>
      </c>
      <c r="L289" s="34" t="str">
        <f>IF(AND($B289="",$D289=""),"",($C289-$B289-$F289)+($E289-$D289-$G289))</f>
        <v/>
      </c>
      <c r="M289" s="32"/>
      <c r="N289" s="190"/>
      <c r="O289" s="190"/>
      <c r="P289" s="190"/>
      <c r="Q289" s="190"/>
      <c r="R289" s="23"/>
    </row>
    <row r="290" spans="1:18">
      <c r="A290" s="27">
        <f t="shared" ca="1" si="53"/>
        <v>46109</v>
      </c>
      <c r="B290" s="20"/>
      <c r="C290" s="21"/>
      <c r="D290" s="20"/>
      <c r="E290" s="21"/>
      <c r="F290" s="22"/>
      <c r="G290" s="22"/>
      <c r="H290" s="34" t="str">
        <f t="shared" si="48"/>
        <v/>
      </c>
      <c r="I290" s="34" t="str">
        <f t="shared" si="49"/>
        <v/>
      </c>
      <c r="J290" s="34" t="str">
        <f t="shared" si="50"/>
        <v/>
      </c>
      <c r="K290" s="34" t="str">
        <f t="shared" si="51"/>
        <v/>
      </c>
      <c r="L290" s="34" t="str">
        <f>IF(AND($B290="",$D290=""),"",($C290-$B290-$F290)+($E290-$D290-$G290))</f>
        <v/>
      </c>
      <c r="M290" s="32"/>
      <c r="N290" s="190"/>
      <c r="O290" s="190"/>
      <c r="P290" s="190"/>
      <c r="Q290" s="190"/>
      <c r="R290" s="23"/>
    </row>
    <row r="291" spans="1:18">
      <c r="A291" s="27">
        <f t="shared" ca="1" si="53"/>
        <v>46110</v>
      </c>
      <c r="B291" s="20"/>
      <c r="C291" s="21"/>
      <c r="D291" s="20"/>
      <c r="E291" s="21"/>
      <c r="F291" s="22"/>
      <c r="G291" s="22"/>
      <c r="H291" s="34" t="str">
        <f t="shared" si="48"/>
        <v/>
      </c>
      <c r="I291" s="34" t="str">
        <f t="shared" si="49"/>
        <v/>
      </c>
      <c r="J291" s="34" t="str">
        <f t="shared" si="50"/>
        <v/>
      </c>
      <c r="K291" s="34" t="str">
        <f t="shared" si="51"/>
        <v/>
      </c>
      <c r="L291" s="34" t="str">
        <f>IF(AND($B291="",$D291=""),"",($C291-$B291-$F291)+($E291-$D291-$G291))</f>
        <v/>
      </c>
      <c r="M291" s="32"/>
      <c r="N291" s="190"/>
      <c r="O291" s="190"/>
      <c r="P291" s="190"/>
      <c r="Q291" s="190"/>
      <c r="R291" s="23"/>
    </row>
    <row r="292" spans="1:18">
      <c r="A292" s="27">
        <f t="shared" ca="1" si="53"/>
        <v>46111</v>
      </c>
      <c r="B292" s="20"/>
      <c r="C292" s="21"/>
      <c r="D292" s="20"/>
      <c r="E292" s="21"/>
      <c r="F292" s="22"/>
      <c r="G292" s="22"/>
      <c r="H292" s="34" t="str">
        <f t="shared" si="48"/>
        <v/>
      </c>
      <c r="I292" s="34" t="str">
        <f t="shared" si="49"/>
        <v/>
      </c>
      <c r="J292" s="34" t="str">
        <f t="shared" si="50"/>
        <v/>
      </c>
      <c r="K292" s="34" t="str">
        <f t="shared" si="51"/>
        <v/>
      </c>
      <c r="L292" s="34" t="str">
        <f>IF(AND($B292="",$D292=""),"",($C292-$B292-$F292)+($E292-$D292-$G292))</f>
        <v/>
      </c>
      <c r="M292" s="32"/>
      <c r="N292" s="190"/>
      <c r="O292" s="190"/>
      <c r="P292" s="190"/>
      <c r="Q292" s="190"/>
      <c r="R292" s="23"/>
    </row>
    <row r="293" spans="1:18">
      <c r="A293" s="27">
        <f t="shared" ca="1" si="53"/>
        <v>46112</v>
      </c>
      <c r="B293" s="20"/>
      <c r="C293" s="21"/>
      <c r="D293" s="20"/>
      <c r="E293" s="21"/>
      <c r="F293" s="22"/>
      <c r="G293" s="22"/>
      <c r="H293" s="34" t="str">
        <f t="shared" si="48"/>
        <v/>
      </c>
      <c r="I293" s="34" t="str">
        <f t="shared" si="49"/>
        <v/>
      </c>
      <c r="J293" s="34" t="str">
        <f t="shared" si="50"/>
        <v/>
      </c>
      <c r="K293" s="34" t="str">
        <f t="shared" si="51"/>
        <v/>
      </c>
      <c r="L293" s="34" t="str">
        <f>IF(AND($B293="",$D293=""),"",($C293-$B293-$F293)+($E293-$D293-$G293))</f>
        <v/>
      </c>
      <c r="M293" s="32"/>
      <c r="N293" s="190"/>
      <c r="O293" s="190"/>
      <c r="P293" s="190"/>
      <c r="Q293" s="190"/>
      <c r="R293" s="23"/>
    </row>
    <row r="294" spans="1:18">
      <c r="A294" s="5" t="s">
        <v>11</v>
      </c>
      <c r="B294" s="191"/>
      <c r="C294" s="192"/>
      <c r="D294" s="191"/>
      <c r="E294" s="192"/>
      <c r="F294" s="26" t="str">
        <f>IF(SUM($F263:$F293)=0,"",SUM($F263:$F293))</f>
        <v/>
      </c>
      <c r="G294" s="26" t="str">
        <f>IF(SUM($G263:$G293)=0,"",SUM($G263:$G293))</f>
        <v/>
      </c>
      <c r="H294" s="26" t="str">
        <f>IF(SUM(H263:H293)=0,"",SUM(H263:H293))</f>
        <v/>
      </c>
      <c r="I294" s="26" t="str">
        <f>IF(SUM(I263:I293)=0,"",SUM(I263:I293))</f>
        <v/>
      </c>
      <c r="J294" s="26" t="str">
        <f t="shared" ref="J294:K294" si="54">IF(SUM(J263:J293)=0,"",SUM(J263:J293))</f>
        <v/>
      </c>
      <c r="K294" s="26" t="str">
        <f t="shared" si="54"/>
        <v/>
      </c>
      <c r="L294" s="26" t="str">
        <f>IF(SUM($L263:$L293)=0,"",SUM($L263:$L293))</f>
        <v/>
      </c>
      <c r="M294" s="33"/>
      <c r="N294" s="193"/>
      <c r="O294" s="193"/>
      <c r="P294" s="193"/>
      <c r="Q294" s="193"/>
      <c r="R294" s="6"/>
    </row>
  </sheetData>
  <sheetProtection algorithmName="SHA-512" hashValue="8RWs+XZSTdAmssqUB9esKJ8arMvDPQDN6f5gL/75BANgTYJa0OEuyvA+Lf4NqIiCAOXYQZRpS8B6CWzIRi1GNA==" saltValue="o45ScQ7hRafr+437WYcURA==" spinCount="100000" sheet="1" formatRows="0"/>
  <mergeCells count="371">
    <mergeCell ref="A8:A10"/>
    <mergeCell ref="B8:E8"/>
    <mergeCell ref="F8:G9"/>
    <mergeCell ref="H8:K8"/>
    <mergeCell ref="L8:L10"/>
    <mergeCell ref="M8:M10"/>
    <mergeCell ref="N8:Q10"/>
    <mergeCell ref="R8:R10"/>
    <mergeCell ref="B9:C9"/>
    <mergeCell ref="D9:E9"/>
    <mergeCell ref="H9:I9"/>
    <mergeCell ref="J9:K9"/>
    <mergeCell ref="N11:Q11"/>
    <mergeCell ref="B4:L4"/>
    <mergeCell ref="P4:R4"/>
    <mergeCell ref="B5:L5"/>
    <mergeCell ref="N18:Q18"/>
    <mergeCell ref="N19:Q19"/>
    <mergeCell ref="N20:Q20"/>
    <mergeCell ref="N21:Q21"/>
    <mergeCell ref="N22:Q22"/>
    <mergeCell ref="N23:Q23"/>
    <mergeCell ref="N12:Q12"/>
    <mergeCell ref="N13:Q13"/>
    <mergeCell ref="N14:Q14"/>
    <mergeCell ref="N15:Q15"/>
    <mergeCell ref="N16:Q16"/>
    <mergeCell ref="N17:Q17"/>
    <mergeCell ref="N30:Q30"/>
    <mergeCell ref="N31:Q31"/>
    <mergeCell ref="N32:Q32"/>
    <mergeCell ref="N33:Q33"/>
    <mergeCell ref="N34:Q34"/>
    <mergeCell ref="N35:Q35"/>
    <mergeCell ref="N24:Q24"/>
    <mergeCell ref="N25:Q25"/>
    <mergeCell ref="N26:Q26"/>
    <mergeCell ref="N27:Q27"/>
    <mergeCell ref="N28:Q28"/>
    <mergeCell ref="N29:Q29"/>
    <mergeCell ref="A44:A46"/>
    <mergeCell ref="B44:E44"/>
    <mergeCell ref="F44:G45"/>
    <mergeCell ref="H44:K44"/>
    <mergeCell ref="L44:L46"/>
    <mergeCell ref="M44:M46"/>
    <mergeCell ref="N44:Q46"/>
    <mergeCell ref="N36:Q36"/>
    <mergeCell ref="N37:Q37"/>
    <mergeCell ref="N38:Q38"/>
    <mergeCell ref="N39:Q39"/>
    <mergeCell ref="N40:Q40"/>
    <mergeCell ref="N41:Q41"/>
    <mergeCell ref="R44:R46"/>
    <mergeCell ref="B45:C45"/>
    <mergeCell ref="D45:E45"/>
    <mergeCell ref="H45:I45"/>
    <mergeCell ref="J45:K45"/>
    <mergeCell ref="N47:Q47"/>
    <mergeCell ref="B42:C42"/>
    <mergeCell ref="D42:E42"/>
    <mergeCell ref="N42:Q42"/>
    <mergeCell ref="N54:Q54"/>
    <mergeCell ref="N55:Q55"/>
    <mergeCell ref="N56:Q56"/>
    <mergeCell ref="N57:Q57"/>
    <mergeCell ref="N58:Q58"/>
    <mergeCell ref="N59:Q59"/>
    <mergeCell ref="N48:Q48"/>
    <mergeCell ref="N49:Q49"/>
    <mergeCell ref="N50:Q50"/>
    <mergeCell ref="N51:Q51"/>
    <mergeCell ref="N52:Q52"/>
    <mergeCell ref="N53:Q53"/>
    <mergeCell ref="N66:Q66"/>
    <mergeCell ref="N67:Q67"/>
    <mergeCell ref="N68:Q68"/>
    <mergeCell ref="N69:Q69"/>
    <mergeCell ref="N70:Q70"/>
    <mergeCell ref="N71:Q71"/>
    <mergeCell ref="N60:Q60"/>
    <mergeCell ref="N61:Q61"/>
    <mergeCell ref="N62:Q62"/>
    <mergeCell ref="N63:Q63"/>
    <mergeCell ref="N64:Q64"/>
    <mergeCell ref="N65:Q65"/>
    <mergeCell ref="A80:A82"/>
    <mergeCell ref="B80:E80"/>
    <mergeCell ref="F80:G81"/>
    <mergeCell ref="H80:K80"/>
    <mergeCell ref="L80:L82"/>
    <mergeCell ref="M80:M82"/>
    <mergeCell ref="N80:Q82"/>
    <mergeCell ref="N72:Q72"/>
    <mergeCell ref="N73:Q73"/>
    <mergeCell ref="N74:Q74"/>
    <mergeCell ref="N75:Q75"/>
    <mergeCell ref="N76:Q76"/>
    <mergeCell ref="N77:Q77"/>
    <mergeCell ref="R80:R82"/>
    <mergeCell ref="B81:C81"/>
    <mergeCell ref="D81:E81"/>
    <mergeCell ref="H81:I81"/>
    <mergeCell ref="J81:K81"/>
    <mergeCell ref="N83:Q83"/>
    <mergeCell ref="B78:C78"/>
    <mergeCell ref="D78:E78"/>
    <mergeCell ref="N78:Q78"/>
    <mergeCell ref="N90:Q90"/>
    <mergeCell ref="N91:Q91"/>
    <mergeCell ref="N92:Q92"/>
    <mergeCell ref="N93:Q93"/>
    <mergeCell ref="N94:Q94"/>
    <mergeCell ref="N95:Q95"/>
    <mergeCell ref="N84:Q84"/>
    <mergeCell ref="N85:Q85"/>
    <mergeCell ref="N86:Q86"/>
    <mergeCell ref="N87:Q87"/>
    <mergeCell ref="N88:Q88"/>
    <mergeCell ref="N89:Q89"/>
    <mergeCell ref="N102:Q102"/>
    <mergeCell ref="N103:Q103"/>
    <mergeCell ref="N104:Q104"/>
    <mergeCell ref="N105:Q105"/>
    <mergeCell ref="N106:Q106"/>
    <mergeCell ref="N107:Q107"/>
    <mergeCell ref="N96:Q96"/>
    <mergeCell ref="N97:Q97"/>
    <mergeCell ref="N98:Q98"/>
    <mergeCell ref="N99:Q99"/>
    <mergeCell ref="N100:Q100"/>
    <mergeCell ref="N101:Q101"/>
    <mergeCell ref="A116:A118"/>
    <mergeCell ref="B116:E116"/>
    <mergeCell ref="F116:G117"/>
    <mergeCell ref="H116:K116"/>
    <mergeCell ref="L116:L118"/>
    <mergeCell ref="M116:M118"/>
    <mergeCell ref="N116:Q118"/>
    <mergeCell ref="N108:Q108"/>
    <mergeCell ref="N109:Q109"/>
    <mergeCell ref="N110:Q110"/>
    <mergeCell ref="N111:Q111"/>
    <mergeCell ref="N112:Q112"/>
    <mergeCell ref="N113:Q113"/>
    <mergeCell ref="R116:R118"/>
    <mergeCell ref="B117:C117"/>
    <mergeCell ref="D117:E117"/>
    <mergeCell ref="H117:I117"/>
    <mergeCell ref="J117:K117"/>
    <mergeCell ref="N119:Q119"/>
    <mergeCell ref="B114:C114"/>
    <mergeCell ref="D114:E114"/>
    <mergeCell ref="N114:Q114"/>
    <mergeCell ref="N126:Q126"/>
    <mergeCell ref="N127:Q127"/>
    <mergeCell ref="N128:Q128"/>
    <mergeCell ref="N129:Q129"/>
    <mergeCell ref="N130:Q130"/>
    <mergeCell ref="N131:Q131"/>
    <mergeCell ref="N120:Q120"/>
    <mergeCell ref="N121:Q121"/>
    <mergeCell ref="N122:Q122"/>
    <mergeCell ref="N123:Q123"/>
    <mergeCell ref="N124:Q124"/>
    <mergeCell ref="N125:Q125"/>
    <mergeCell ref="N138:Q138"/>
    <mergeCell ref="N139:Q139"/>
    <mergeCell ref="N140:Q140"/>
    <mergeCell ref="N141:Q141"/>
    <mergeCell ref="N142:Q142"/>
    <mergeCell ref="N143:Q143"/>
    <mergeCell ref="N132:Q132"/>
    <mergeCell ref="N133:Q133"/>
    <mergeCell ref="N134:Q134"/>
    <mergeCell ref="N135:Q135"/>
    <mergeCell ref="N136:Q136"/>
    <mergeCell ref="N137:Q137"/>
    <mergeCell ref="A152:A154"/>
    <mergeCell ref="B152:E152"/>
    <mergeCell ref="F152:G153"/>
    <mergeCell ref="H152:K152"/>
    <mergeCell ref="L152:L154"/>
    <mergeCell ref="M152:M154"/>
    <mergeCell ref="N152:Q154"/>
    <mergeCell ref="N144:Q144"/>
    <mergeCell ref="N145:Q145"/>
    <mergeCell ref="N146:Q146"/>
    <mergeCell ref="N147:Q147"/>
    <mergeCell ref="N148:Q148"/>
    <mergeCell ref="N149:Q149"/>
    <mergeCell ref="R152:R154"/>
    <mergeCell ref="B153:C153"/>
    <mergeCell ref="D153:E153"/>
    <mergeCell ref="H153:I153"/>
    <mergeCell ref="J153:K153"/>
    <mergeCell ref="N155:Q155"/>
    <mergeCell ref="B150:C150"/>
    <mergeCell ref="D150:E150"/>
    <mergeCell ref="N150:Q150"/>
    <mergeCell ref="N162:Q162"/>
    <mergeCell ref="N163:Q163"/>
    <mergeCell ref="N164:Q164"/>
    <mergeCell ref="N165:Q165"/>
    <mergeCell ref="N166:Q166"/>
    <mergeCell ref="N167:Q167"/>
    <mergeCell ref="N156:Q156"/>
    <mergeCell ref="N157:Q157"/>
    <mergeCell ref="N158:Q158"/>
    <mergeCell ref="N159:Q159"/>
    <mergeCell ref="N160:Q160"/>
    <mergeCell ref="N161:Q161"/>
    <mergeCell ref="N174:Q174"/>
    <mergeCell ref="N175:Q175"/>
    <mergeCell ref="N176:Q176"/>
    <mergeCell ref="N177:Q177"/>
    <mergeCell ref="N178:Q178"/>
    <mergeCell ref="N179:Q179"/>
    <mergeCell ref="N168:Q168"/>
    <mergeCell ref="N169:Q169"/>
    <mergeCell ref="N170:Q170"/>
    <mergeCell ref="N171:Q171"/>
    <mergeCell ref="N172:Q172"/>
    <mergeCell ref="N173:Q173"/>
    <mergeCell ref="A188:A190"/>
    <mergeCell ref="B188:E188"/>
    <mergeCell ref="F188:G189"/>
    <mergeCell ref="H188:K188"/>
    <mergeCell ref="L188:L190"/>
    <mergeCell ref="M188:M190"/>
    <mergeCell ref="N188:Q190"/>
    <mergeCell ref="N180:Q180"/>
    <mergeCell ref="N181:Q181"/>
    <mergeCell ref="N182:Q182"/>
    <mergeCell ref="N183:Q183"/>
    <mergeCell ref="N184:Q184"/>
    <mergeCell ref="N185:Q185"/>
    <mergeCell ref="R188:R190"/>
    <mergeCell ref="B189:C189"/>
    <mergeCell ref="D189:E189"/>
    <mergeCell ref="H189:I189"/>
    <mergeCell ref="J189:K189"/>
    <mergeCell ref="N191:Q191"/>
    <mergeCell ref="B186:C186"/>
    <mergeCell ref="D186:E186"/>
    <mergeCell ref="N186:Q186"/>
    <mergeCell ref="N198:Q198"/>
    <mergeCell ref="N199:Q199"/>
    <mergeCell ref="N200:Q200"/>
    <mergeCell ref="N201:Q201"/>
    <mergeCell ref="N202:Q202"/>
    <mergeCell ref="N203:Q203"/>
    <mergeCell ref="N192:Q192"/>
    <mergeCell ref="N193:Q193"/>
    <mergeCell ref="N194:Q194"/>
    <mergeCell ref="N195:Q195"/>
    <mergeCell ref="N196:Q196"/>
    <mergeCell ref="N197:Q197"/>
    <mergeCell ref="N210:Q210"/>
    <mergeCell ref="N211:Q211"/>
    <mergeCell ref="N212:Q212"/>
    <mergeCell ref="N213:Q213"/>
    <mergeCell ref="N214:Q214"/>
    <mergeCell ref="N215:Q215"/>
    <mergeCell ref="N204:Q204"/>
    <mergeCell ref="N205:Q205"/>
    <mergeCell ref="N206:Q206"/>
    <mergeCell ref="N207:Q207"/>
    <mergeCell ref="N208:Q208"/>
    <mergeCell ref="N209:Q209"/>
    <mergeCell ref="A224:A226"/>
    <mergeCell ref="B224:E224"/>
    <mergeCell ref="F224:G225"/>
    <mergeCell ref="H224:K224"/>
    <mergeCell ref="L224:L226"/>
    <mergeCell ref="M224:M226"/>
    <mergeCell ref="N224:Q226"/>
    <mergeCell ref="N216:Q216"/>
    <mergeCell ref="N217:Q217"/>
    <mergeCell ref="N218:Q218"/>
    <mergeCell ref="N219:Q219"/>
    <mergeCell ref="N220:Q220"/>
    <mergeCell ref="N221:Q221"/>
    <mergeCell ref="R224:R226"/>
    <mergeCell ref="B225:C225"/>
    <mergeCell ref="D225:E225"/>
    <mergeCell ref="H225:I225"/>
    <mergeCell ref="J225:K225"/>
    <mergeCell ref="N227:Q227"/>
    <mergeCell ref="B222:C222"/>
    <mergeCell ref="D222:E222"/>
    <mergeCell ref="N222:Q222"/>
    <mergeCell ref="N234:Q234"/>
    <mergeCell ref="N235:Q235"/>
    <mergeCell ref="N236:Q236"/>
    <mergeCell ref="N237:Q237"/>
    <mergeCell ref="N238:Q238"/>
    <mergeCell ref="N239:Q239"/>
    <mergeCell ref="N228:Q228"/>
    <mergeCell ref="N229:Q229"/>
    <mergeCell ref="N230:Q230"/>
    <mergeCell ref="N231:Q231"/>
    <mergeCell ref="N232:Q232"/>
    <mergeCell ref="N233:Q233"/>
    <mergeCell ref="N246:Q246"/>
    <mergeCell ref="N247:Q247"/>
    <mergeCell ref="N248:Q248"/>
    <mergeCell ref="N249:Q249"/>
    <mergeCell ref="N250:Q250"/>
    <mergeCell ref="N251:Q251"/>
    <mergeCell ref="N240:Q240"/>
    <mergeCell ref="N241:Q241"/>
    <mergeCell ref="N242:Q242"/>
    <mergeCell ref="N243:Q243"/>
    <mergeCell ref="N244:Q244"/>
    <mergeCell ref="N245:Q245"/>
    <mergeCell ref="A260:A262"/>
    <mergeCell ref="B260:E260"/>
    <mergeCell ref="F260:G261"/>
    <mergeCell ref="H260:K260"/>
    <mergeCell ref="L260:L262"/>
    <mergeCell ref="M260:M262"/>
    <mergeCell ref="N260:Q262"/>
    <mergeCell ref="N252:Q252"/>
    <mergeCell ref="N253:Q253"/>
    <mergeCell ref="N254:Q254"/>
    <mergeCell ref="N255:Q255"/>
    <mergeCell ref="N256:Q256"/>
    <mergeCell ref="N257:Q257"/>
    <mergeCell ref="R260:R262"/>
    <mergeCell ref="B261:C261"/>
    <mergeCell ref="D261:E261"/>
    <mergeCell ref="H261:I261"/>
    <mergeCell ref="J261:K261"/>
    <mergeCell ref="N263:Q263"/>
    <mergeCell ref="B258:C258"/>
    <mergeCell ref="D258:E258"/>
    <mergeCell ref="N258:Q258"/>
    <mergeCell ref="N270:Q270"/>
    <mergeCell ref="N271:Q271"/>
    <mergeCell ref="N272:Q272"/>
    <mergeCell ref="N273:Q273"/>
    <mergeCell ref="N274:Q274"/>
    <mergeCell ref="N275:Q275"/>
    <mergeCell ref="N264:Q264"/>
    <mergeCell ref="N265:Q265"/>
    <mergeCell ref="N266:Q266"/>
    <mergeCell ref="N267:Q267"/>
    <mergeCell ref="N268:Q268"/>
    <mergeCell ref="N269:Q269"/>
    <mergeCell ref="N282:Q282"/>
    <mergeCell ref="N283:Q283"/>
    <mergeCell ref="N284:Q284"/>
    <mergeCell ref="N285:Q285"/>
    <mergeCell ref="N286:Q286"/>
    <mergeCell ref="N287:Q287"/>
    <mergeCell ref="N276:Q276"/>
    <mergeCell ref="N277:Q277"/>
    <mergeCell ref="N278:Q278"/>
    <mergeCell ref="N279:Q279"/>
    <mergeCell ref="N280:Q280"/>
    <mergeCell ref="N281:Q281"/>
    <mergeCell ref="B294:C294"/>
    <mergeCell ref="D294:E294"/>
    <mergeCell ref="N294:Q294"/>
    <mergeCell ref="N288:Q288"/>
    <mergeCell ref="N289:Q289"/>
    <mergeCell ref="N290:Q290"/>
    <mergeCell ref="N291:Q291"/>
    <mergeCell ref="N292:Q292"/>
    <mergeCell ref="N293:Q293"/>
  </mergeCells>
  <phoneticPr fontId="2"/>
  <conditionalFormatting sqref="A12:C13 F12:G13 A14:G41">
    <cfRule type="expression" dxfId="767" priority="9">
      <formula>OR(EDATE($A$11,1)-1&lt;$A12,DATEVALUE("2026/3/31")&lt;$A12)</formula>
    </cfRule>
  </conditionalFormatting>
  <conditionalFormatting sqref="A48:F76 M48:R77 A77:G77 L77">
    <cfRule type="expression" dxfId="766" priority="10">
      <formula>OR(EDATE($A$47,1)-1&lt;$A48,DATEVALUE("2026/3/31")&lt;$A48)</formula>
    </cfRule>
  </conditionalFormatting>
  <conditionalFormatting sqref="A84:G113">
    <cfRule type="expression" dxfId="765" priority="11">
      <formula>OR(EDATE($A$83,1)-1&lt;$A84,DATEVALUE("2026/3/31")&lt;$A84)</formula>
    </cfRule>
  </conditionalFormatting>
  <conditionalFormatting sqref="A120:G149 M120:R149 L149">
    <cfRule type="expression" dxfId="764" priority="12">
      <formula>OR(EDATE($A$119,1)-1&lt;$A120,DATEVALUE("2026/3/31")&lt;$A120)</formula>
    </cfRule>
  </conditionalFormatting>
  <conditionalFormatting sqref="A156:G185">
    <cfRule type="expression" dxfId="763" priority="13">
      <formula>OR(EDATE($A$155,1)-1&lt;$A156,DATEVALUE("2026/3/31")&lt;$A156)</formula>
    </cfRule>
  </conditionalFormatting>
  <conditionalFormatting sqref="A192:G221">
    <cfRule type="expression" dxfId="762" priority="14">
      <formula>OR(EDATE($A$191,1)-1&lt;$A192,DATEVALUE("2026/3/31")&lt;$A192)</formula>
    </cfRule>
  </conditionalFormatting>
  <conditionalFormatting sqref="A228:G257 M228:R257 L255:L257">
    <cfRule type="expression" dxfId="761" priority="15">
      <formula>OR(EDATE($A$227,1)-1&lt;$A228,DATEVALUE("2026/3/31")&lt;$A228)</formula>
    </cfRule>
  </conditionalFormatting>
  <conditionalFormatting sqref="A264:G293 L264:R293">
    <cfRule type="expression" dxfId="760" priority="16">
      <formula>OR(EDATE($A$263,1)-1&lt;$A264,DATEVALUE("2026/3/31")&lt;$A264)</formula>
    </cfRule>
  </conditionalFormatting>
  <conditionalFormatting sqref="B11:C11">
    <cfRule type="expression" dxfId="759" priority="3">
      <formula>OR(EDATE($A$11,1)-1&lt;$A11,DATEVALUE("2026/3/31")&lt;$A11)</formula>
    </cfRule>
  </conditionalFormatting>
  <conditionalFormatting sqref="B4:L5">
    <cfRule type="expression" dxfId="758" priority="8">
      <formula>IF(LEN(B4)&lt;1,TRUE,FALSE)</formula>
    </cfRule>
  </conditionalFormatting>
  <conditionalFormatting sqref="D13:E13">
    <cfRule type="expression" dxfId="757" priority="2">
      <formula>$M$12="✓"</formula>
    </cfRule>
  </conditionalFormatting>
  <conditionalFormatting sqref="M11">
    <cfRule type="expression" dxfId="756" priority="1">
      <formula>OR(EDATE($A$11,1)-1&lt;$A11,DATEVALUE("2026/3/31")&lt;$A11)</formula>
    </cfRule>
  </conditionalFormatting>
  <conditionalFormatting sqref="M12:R41">
    <cfRule type="expression" dxfId="755" priority="4">
      <formula>OR(EDATE($A$11,1)-1&lt;$A12,DATEVALUE("2026/3/31")&lt;$A12)</formula>
    </cfRule>
  </conditionalFormatting>
  <conditionalFormatting sqref="M84:R113">
    <cfRule type="expression" dxfId="754" priority="5">
      <formula>OR(EDATE($A$83,1)-1&lt;$A84,DATEVALUE("2026/3/31")&lt;$A84)</formula>
    </cfRule>
  </conditionalFormatting>
  <conditionalFormatting sqref="M156:R185">
    <cfRule type="expression" dxfId="753" priority="6">
      <formula>OR(EDATE($A$155,1)-1&lt;$A156,DATEVALUE("2026/3/31")&lt;$A156)</formula>
    </cfRule>
  </conditionalFormatting>
  <conditionalFormatting sqref="M192:R221">
    <cfRule type="expression" dxfId="752" priority="7">
      <formula>OR(EDATE($A$191,1)-1&lt;$A192,DATEVALUE("2026/3/31")&lt;$A192)</formula>
    </cfRule>
  </conditionalFormatting>
  <dataValidations count="3">
    <dataValidation operator="greaterThanOrEqual" allowBlank="1" showInputMessage="1" showErrorMessage="1" sqref="H191:K221 H155:K185 H227:K257 H11:K41 H119:K149 H47:K77 H83:K113 H263:K293" xr:uid="{8FC67CF9-DCF8-488F-9A54-CBDCB6382071}"/>
    <dataValidation type="list" allowBlank="1" showInputMessage="1" showErrorMessage="1" sqref="M263:M293 M47:M76 M83:M113 M119:M149 M155:M185 M191:M221 M227:M257 M11:M41" xr:uid="{DAD82C92-5AE0-4766-9EF0-F68107B42E14}">
      <formula1>",✓所定,✓法定"</formula1>
    </dataValidation>
    <dataValidation type="time" operator="greaterThanOrEqual" allowBlank="1" showInputMessage="1" showErrorMessage="1" sqref="H114:K114 H78:K78 G42:K42 H222:K222 H258:K258 H186:K186 H150:K150 G11:G41 L11:L42 B11:F42 B47:G78 L47:L78 B83:G114 L83:L114 B119:G150 L119:L150 B155:G186 L155:L186 B191:G222 L191:L222 B227:G258 L227:L258 B263:G294 L263:L294 H294:K294" xr:uid="{043697EF-D1BC-442E-A93C-B9A25098ED74}">
      <formula1>0</formula1>
    </dataValidation>
  </dataValidations>
  <printOptions horizontalCentered="1"/>
  <pageMargins left="0.51181102362204722" right="0.51181102362204722" top="0.55118110236220474" bottom="0.55118110236220474" header="0.31496062992125984" footer="0.31496062992125984"/>
  <pageSetup paperSize="9" scale="76" fitToHeight="0" orientation="portrait" r:id="rId1"/>
  <rowBreaks count="7" manualBreakCount="7">
    <brk id="42" max="16383" man="1"/>
    <brk id="78" max="16383" man="1"/>
    <brk id="114" max="16383" man="1"/>
    <brk id="150" max="16383" man="1"/>
    <brk id="186" max="16383" man="1"/>
    <brk id="222" max="16383" man="1"/>
    <brk id="258" max="16383" man="1"/>
  </row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45d62dd2-e70f-4290-bbd3-5439846c62f9" xsi:nil="true"/>
    <lcf76f155ced4ddcb4097134ff3c332f xmlns="460a66c6-8bb0-4334-abc1-6836a0bf0bf6">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ドキュメント" ma:contentTypeID="0x0101001270E7F681EF8145B07E6423450B6F7C" ma:contentTypeVersion="11" ma:contentTypeDescription="新しいドキュメントを作成します。" ma:contentTypeScope="" ma:versionID="c4cad829f3e07ef80bfac7bedff267ff">
  <xsd:schema xmlns:xsd="http://www.w3.org/2001/XMLSchema" xmlns:xs="http://www.w3.org/2001/XMLSchema" xmlns:p="http://schemas.microsoft.com/office/2006/metadata/properties" xmlns:ns2="460a66c6-8bb0-4334-abc1-6836a0bf0bf6" xmlns:ns3="45d62dd2-e70f-4290-bbd3-5439846c62f9" targetNamespace="http://schemas.microsoft.com/office/2006/metadata/properties" ma:root="true" ma:fieldsID="8ed585ba5ab0cba2188d842f48a52fdb" ns2:_="" ns3:_="">
    <xsd:import namespace="460a66c6-8bb0-4334-abc1-6836a0bf0bf6"/>
    <xsd:import namespace="45d62dd2-e70f-4290-bbd3-5439846c62f9"/>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DateTaken"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60a66c6-8bb0-4334-abc1-6836a0bf0bf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DateTaken" ma:index="11" nillable="true" ma:displayName="MediaServiceDateTaken" ma:hidden="true" ma:indexed="true" ma:internalName="MediaServiceDateTaken" ma:readOnly="true">
      <xsd:simpleType>
        <xsd:restriction base="dms:Text"/>
      </xsd:simpleType>
    </xsd:element>
    <xsd:element name="lcf76f155ced4ddcb4097134ff3c332f" ma:index="13" nillable="true" ma:taxonomy="true" ma:internalName="lcf76f155ced4ddcb4097134ff3c332f" ma:taxonomyFieldName="MediaServiceImageTags" ma:displayName="画像タグ" ma:readOnly="false" ma:fieldId="{5cf76f15-5ced-4ddc-b409-7134ff3c332f}" ma:taxonomyMulti="true" ma:sspId="1c7b369e-aa46-478e-b93f-752aa8ff84cb" ma:termSetId="09814cd3-568e-fe90-9814-8d621ff8fb84" ma:anchorId="fba54fb3-c3e1-fe81-a776-ca4b69148c4d" ma:open="true" ma:isKeyword="false">
      <xsd:complexType>
        <xsd:sequence>
          <xsd:element ref="pc:Terms" minOccurs="0" maxOccurs="1"/>
        </xsd:sequence>
      </xsd:complex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18"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45d62dd2-e70f-4290-bbd3-5439846c62f9"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aa492af5-a22e-4bbf-af87-2deccbf600dd}" ma:internalName="TaxCatchAll" ma:showField="CatchAllData" ma:web="45d62dd2-e70f-4290-bbd3-5439846c62f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8268941-1023-4CE8-B46A-52906623D269}">
  <ds:schemaRefs>
    <ds:schemaRef ds:uri="http://schemas.microsoft.com/sharepoint/v3/contenttype/forms"/>
  </ds:schemaRefs>
</ds:datastoreItem>
</file>

<file path=customXml/itemProps2.xml><?xml version="1.0" encoding="utf-8"?>
<ds:datastoreItem xmlns:ds="http://schemas.openxmlformats.org/officeDocument/2006/customXml" ds:itemID="{252030A9-4933-46F1-8745-1F188E814673}">
  <ds:schemaRefs>
    <ds:schemaRef ds:uri="http://schemas.microsoft.com/office/2006/metadata/properties"/>
    <ds:schemaRef ds:uri="http://schemas.microsoft.com/office/infopath/2007/PartnerControls"/>
    <ds:schemaRef ds:uri="45d62dd2-e70f-4290-bbd3-5439846c62f9"/>
    <ds:schemaRef ds:uri="460a66c6-8bb0-4334-abc1-6836a0bf0bf6"/>
  </ds:schemaRefs>
</ds:datastoreItem>
</file>

<file path=customXml/itemProps3.xml><?xml version="1.0" encoding="utf-8"?>
<ds:datastoreItem xmlns:ds="http://schemas.openxmlformats.org/officeDocument/2006/customXml" ds:itemID="{896D7754-63D3-41C8-85F5-C7FE0B3BAA7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60a66c6-8bb0-4334-abc1-6836a0bf0bf6"/>
    <ds:schemaRef ds:uri="45d62dd2-e70f-4290-bbd3-5439846c62f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56</vt:i4>
      </vt:variant>
      <vt:variant>
        <vt:lpstr>名前付き一覧</vt:lpstr>
      </vt:variant>
      <vt:variant>
        <vt:i4>104</vt:i4>
      </vt:variant>
    </vt:vector>
  </HeadingPairs>
  <TitlesOfParts>
    <vt:vector size="160" baseType="lpstr">
      <vt:lpstr>入力について</vt:lpstr>
      <vt:lpstr>入力ボックス</vt:lpstr>
      <vt:lpstr>⑭雑役務費</vt:lpstr>
      <vt:lpstr>リスト</vt:lpstr>
      <vt:lpstr>労務費時給単価</vt:lpstr>
      <vt:lpstr>各月内訳表</vt:lpstr>
      <vt:lpstr>日誌1</vt:lpstr>
      <vt:lpstr>日誌2</vt:lpstr>
      <vt:lpstr>日誌3</vt:lpstr>
      <vt:lpstr>日誌4</vt:lpstr>
      <vt:lpstr>日誌5</vt:lpstr>
      <vt:lpstr>日誌6</vt:lpstr>
      <vt:lpstr>日誌7</vt:lpstr>
      <vt:lpstr>日誌8</vt:lpstr>
      <vt:lpstr>日誌9</vt:lpstr>
      <vt:lpstr>日誌10</vt:lpstr>
      <vt:lpstr>日誌11</vt:lpstr>
      <vt:lpstr>日誌12</vt:lpstr>
      <vt:lpstr>日誌13</vt:lpstr>
      <vt:lpstr>日誌14</vt:lpstr>
      <vt:lpstr>日誌15</vt:lpstr>
      <vt:lpstr>日誌16</vt:lpstr>
      <vt:lpstr>日誌17</vt:lpstr>
      <vt:lpstr>日誌18</vt:lpstr>
      <vt:lpstr>日誌19</vt:lpstr>
      <vt:lpstr>日誌20</vt:lpstr>
      <vt:lpstr>日誌21</vt:lpstr>
      <vt:lpstr>日誌22</vt:lpstr>
      <vt:lpstr>日誌23</vt:lpstr>
      <vt:lpstr>日誌24</vt:lpstr>
      <vt:lpstr>日誌25</vt:lpstr>
      <vt:lpstr>日誌26</vt:lpstr>
      <vt:lpstr>日誌27</vt:lpstr>
      <vt:lpstr>日誌28</vt:lpstr>
      <vt:lpstr>日誌29</vt:lpstr>
      <vt:lpstr>日誌30</vt:lpstr>
      <vt:lpstr>日誌31</vt:lpstr>
      <vt:lpstr>日誌32</vt:lpstr>
      <vt:lpstr>日誌33</vt:lpstr>
      <vt:lpstr>日誌34</vt:lpstr>
      <vt:lpstr>日誌35</vt:lpstr>
      <vt:lpstr>日誌36</vt:lpstr>
      <vt:lpstr>日誌37</vt:lpstr>
      <vt:lpstr>日誌38</vt:lpstr>
      <vt:lpstr>日誌39</vt:lpstr>
      <vt:lpstr>日誌40</vt:lpstr>
      <vt:lpstr>日誌41</vt:lpstr>
      <vt:lpstr>日誌42</vt:lpstr>
      <vt:lpstr>日誌43</vt:lpstr>
      <vt:lpstr>日誌44</vt:lpstr>
      <vt:lpstr>日誌45</vt:lpstr>
      <vt:lpstr>日誌46</vt:lpstr>
      <vt:lpstr>日誌47</vt:lpstr>
      <vt:lpstr>日誌48</vt:lpstr>
      <vt:lpstr>日誌49</vt:lpstr>
      <vt:lpstr>日誌50</vt:lpstr>
      <vt:lpstr>⑭雑役務費!Print_Area</vt:lpstr>
      <vt:lpstr>各月内訳表!Print_Area</vt:lpstr>
      <vt:lpstr>日誌1!Print_Area</vt:lpstr>
      <vt:lpstr>日誌10!Print_Area</vt:lpstr>
      <vt:lpstr>日誌11!Print_Area</vt:lpstr>
      <vt:lpstr>日誌12!Print_Area</vt:lpstr>
      <vt:lpstr>日誌13!Print_Area</vt:lpstr>
      <vt:lpstr>日誌14!Print_Area</vt:lpstr>
      <vt:lpstr>日誌15!Print_Area</vt:lpstr>
      <vt:lpstr>日誌16!Print_Area</vt:lpstr>
      <vt:lpstr>日誌17!Print_Area</vt:lpstr>
      <vt:lpstr>日誌18!Print_Area</vt:lpstr>
      <vt:lpstr>日誌19!Print_Area</vt:lpstr>
      <vt:lpstr>日誌2!Print_Area</vt:lpstr>
      <vt:lpstr>日誌20!Print_Area</vt:lpstr>
      <vt:lpstr>日誌21!Print_Area</vt:lpstr>
      <vt:lpstr>日誌22!Print_Area</vt:lpstr>
      <vt:lpstr>日誌23!Print_Area</vt:lpstr>
      <vt:lpstr>日誌24!Print_Area</vt:lpstr>
      <vt:lpstr>日誌25!Print_Area</vt:lpstr>
      <vt:lpstr>日誌26!Print_Area</vt:lpstr>
      <vt:lpstr>日誌27!Print_Area</vt:lpstr>
      <vt:lpstr>日誌28!Print_Area</vt:lpstr>
      <vt:lpstr>日誌29!Print_Area</vt:lpstr>
      <vt:lpstr>日誌3!Print_Area</vt:lpstr>
      <vt:lpstr>日誌30!Print_Area</vt:lpstr>
      <vt:lpstr>日誌31!Print_Area</vt:lpstr>
      <vt:lpstr>日誌32!Print_Area</vt:lpstr>
      <vt:lpstr>日誌33!Print_Area</vt:lpstr>
      <vt:lpstr>日誌34!Print_Area</vt:lpstr>
      <vt:lpstr>日誌35!Print_Area</vt:lpstr>
      <vt:lpstr>日誌36!Print_Area</vt:lpstr>
      <vt:lpstr>日誌37!Print_Area</vt:lpstr>
      <vt:lpstr>日誌38!Print_Area</vt:lpstr>
      <vt:lpstr>日誌39!Print_Area</vt:lpstr>
      <vt:lpstr>日誌4!Print_Area</vt:lpstr>
      <vt:lpstr>日誌40!Print_Area</vt:lpstr>
      <vt:lpstr>日誌41!Print_Area</vt:lpstr>
      <vt:lpstr>日誌42!Print_Area</vt:lpstr>
      <vt:lpstr>日誌43!Print_Area</vt:lpstr>
      <vt:lpstr>日誌44!Print_Area</vt:lpstr>
      <vt:lpstr>日誌45!Print_Area</vt:lpstr>
      <vt:lpstr>日誌46!Print_Area</vt:lpstr>
      <vt:lpstr>日誌47!Print_Area</vt:lpstr>
      <vt:lpstr>日誌48!Print_Area</vt:lpstr>
      <vt:lpstr>日誌49!Print_Area</vt:lpstr>
      <vt:lpstr>日誌5!Print_Area</vt:lpstr>
      <vt:lpstr>日誌50!Print_Area</vt:lpstr>
      <vt:lpstr>日誌6!Print_Area</vt:lpstr>
      <vt:lpstr>日誌7!Print_Area</vt:lpstr>
      <vt:lpstr>日誌8!Print_Area</vt:lpstr>
      <vt:lpstr>日誌9!Print_Area</vt:lpstr>
      <vt:lpstr>入力について!Print_Area</vt:lpstr>
      <vt:lpstr>各月内訳表!Print_Titles</vt:lpstr>
      <vt:lpstr>日誌1!Print_Titles</vt:lpstr>
      <vt:lpstr>日誌10!Print_Titles</vt:lpstr>
      <vt:lpstr>日誌11!Print_Titles</vt:lpstr>
      <vt:lpstr>日誌12!Print_Titles</vt:lpstr>
      <vt:lpstr>日誌13!Print_Titles</vt:lpstr>
      <vt:lpstr>日誌14!Print_Titles</vt:lpstr>
      <vt:lpstr>日誌15!Print_Titles</vt:lpstr>
      <vt:lpstr>日誌16!Print_Titles</vt:lpstr>
      <vt:lpstr>日誌17!Print_Titles</vt:lpstr>
      <vt:lpstr>日誌18!Print_Titles</vt:lpstr>
      <vt:lpstr>日誌19!Print_Titles</vt:lpstr>
      <vt:lpstr>日誌2!Print_Titles</vt:lpstr>
      <vt:lpstr>日誌20!Print_Titles</vt:lpstr>
      <vt:lpstr>日誌21!Print_Titles</vt:lpstr>
      <vt:lpstr>日誌22!Print_Titles</vt:lpstr>
      <vt:lpstr>日誌23!Print_Titles</vt:lpstr>
      <vt:lpstr>日誌24!Print_Titles</vt:lpstr>
      <vt:lpstr>日誌25!Print_Titles</vt:lpstr>
      <vt:lpstr>日誌26!Print_Titles</vt:lpstr>
      <vt:lpstr>日誌27!Print_Titles</vt:lpstr>
      <vt:lpstr>日誌28!Print_Titles</vt:lpstr>
      <vt:lpstr>日誌29!Print_Titles</vt:lpstr>
      <vt:lpstr>日誌3!Print_Titles</vt:lpstr>
      <vt:lpstr>日誌30!Print_Titles</vt:lpstr>
      <vt:lpstr>日誌31!Print_Titles</vt:lpstr>
      <vt:lpstr>日誌32!Print_Titles</vt:lpstr>
      <vt:lpstr>日誌33!Print_Titles</vt:lpstr>
      <vt:lpstr>日誌34!Print_Titles</vt:lpstr>
      <vt:lpstr>日誌35!Print_Titles</vt:lpstr>
      <vt:lpstr>日誌36!Print_Titles</vt:lpstr>
      <vt:lpstr>日誌37!Print_Titles</vt:lpstr>
      <vt:lpstr>日誌38!Print_Titles</vt:lpstr>
      <vt:lpstr>日誌39!Print_Titles</vt:lpstr>
      <vt:lpstr>日誌4!Print_Titles</vt:lpstr>
      <vt:lpstr>日誌40!Print_Titles</vt:lpstr>
      <vt:lpstr>日誌41!Print_Titles</vt:lpstr>
      <vt:lpstr>日誌42!Print_Titles</vt:lpstr>
      <vt:lpstr>日誌43!Print_Titles</vt:lpstr>
      <vt:lpstr>日誌44!Print_Titles</vt:lpstr>
      <vt:lpstr>日誌45!Print_Titles</vt:lpstr>
      <vt:lpstr>日誌46!Print_Titles</vt:lpstr>
      <vt:lpstr>日誌47!Print_Titles</vt:lpstr>
      <vt:lpstr>日誌48!Print_Titles</vt:lpstr>
      <vt:lpstr>日誌49!Print_Titles</vt:lpstr>
      <vt:lpstr>日誌5!Print_Titles</vt:lpstr>
      <vt:lpstr>日誌50!Print_Titles</vt:lpstr>
      <vt:lpstr>日誌6!Print_Titles</vt:lpstr>
      <vt:lpstr>日誌7!Print_Titles</vt:lpstr>
      <vt:lpstr>日誌8!Print_Titles</vt:lpstr>
      <vt:lpstr>日誌9!Print_Titles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2025-09-05T05:37:53Z</cp:lastPrinted>
  <dcterms:created xsi:type="dcterms:W3CDTF">2025-05-27T04:34:18Z</dcterms:created>
  <dcterms:modified xsi:type="dcterms:W3CDTF">2025-10-24T08:15:35Z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0x0101001270E7F681EF8145B07E6423450B6F7C</vt:lpwstr>
  </property>
  <property fmtid="{D5CDD505-2E9C-101B-9397-08002B2CF9AE}" pid="3" name="MediaServiceImageTags">
    <vt:lpwstr/>
  </property>
</Properties>
</file>